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Pivot Table 1" sheetId="3" r:id="rId6"/>
  </sheets>
  <definedNames>
    <definedName hidden="1" localSheetId="1" name="_xlnm._FilterDatabase">Sheet2!$H$1:$H$2701</definedName>
  </definedNames>
  <calcPr/>
  <pivotCaches>
    <pivotCache cacheId="0" r:id="rId7"/>
  </pivotCaches>
</workbook>
</file>

<file path=xl/sharedStrings.xml><?xml version="1.0" encoding="utf-8"?>
<sst xmlns="http://schemas.openxmlformats.org/spreadsheetml/2006/main" count="160140" uniqueCount="23663">
  <si>
    <t>ImportGenius.com</t>
  </si>
  <si>
    <t>info@importgenius.com</t>
  </si>
  <si>
    <t>Toll Free: 855-573-9976</t>
  </si>
  <si>
    <t>International: +1 480-745-3396</t>
  </si>
  <si>
    <t>PRODUCT DESCRIPTION</t>
  </si>
  <si>
    <t>CONSIGNEE</t>
  </si>
  <si>
    <t>SHIPPER</t>
  </si>
  <si>
    <t>ARRIVAL DATE</t>
  </si>
  <si>
    <t>GROSS WEIGHT (LB)</t>
  </si>
  <si>
    <t>GROSS WEIGHT (KG)</t>
  </si>
  <si>
    <t>FOREIGN PORT</t>
  </si>
  <si>
    <t>US PORT</t>
  </si>
  <si>
    <t>VESSEL NAME</t>
  </si>
  <si>
    <t>COUNTRY OF ORIGIN</t>
  </si>
  <si>
    <t>MARKS &amp;AMP; NUMBERS</t>
  </si>
  <si>
    <t>CONSIGNEE ADDRESS</t>
  </si>
  <si>
    <t>SHIPPER ADDRESS</t>
  </si>
  <si>
    <t>ZIP CODE</t>
  </si>
  <si>
    <t>NO. OF CONTAINERS</t>
  </si>
  <si>
    <t>CONTAINER NUMBER</t>
  </si>
  <si>
    <t>CONTAINER TYPE</t>
  </si>
  <si>
    <t>QUANTITY</t>
  </si>
  <si>
    <t>QUANTITY UNIT</t>
  </si>
  <si>
    <t>MEASUREMENT</t>
  </si>
  <si>
    <t>MEASUREMENT UNIT</t>
  </si>
  <si>
    <t>BILL OF LADING</t>
  </si>
  <si>
    <t>HOUSE VS MASTER</t>
  </si>
  <si>
    <t>MASTER B/L</t>
  </si>
  <si>
    <t>VOYAGE NUMBER</t>
  </si>
  <si>
    <t>SEAL</t>
  </si>
  <si>
    <t>SHIP REGISTERED IN</t>
  </si>
  <si>
    <t>IN-BOND ENTRY TYPE</t>
  </si>
  <si>
    <t>CARRIER CODE</t>
  </si>
  <si>
    <t>CARRIER NAME</t>
  </si>
  <si>
    <t>CARRIER CITY</t>
  </si>
  <si>
    <t>CARRIER STATE</t>
  </si>
  <si>
    <t>CARRIER ZIP</t>
  </si>
  <si>
    <t>CARRIER ADDRESS</t>
  </si>
  <si>
    <t>NOTIFY PARTY</t>
  </si>
  <si>
    <t>NOTIFY ADDRESS</t>
  </si>
  <si>
    <t>PLACE OF RECEIPT</t>
  </si>
  <si>
    <t>427 CTNS DECORATIVE ARTICLES OF WOOD HS CODE 4403.99 AND 976 CTNS AQUARIUM PET SUPPLIES N ON-FOOD / CRUSHED GRAVEL HS CODE 2517.10</t>
  </si>
  <si>
    <t>ROLF C HAGEN USA CORP</t>
  </si>
  <si>
    <t>FISAVE (PTY) LTD.</t>
  </si>
  <si>
    <t>Cape Town</t>
  </si>
  <si>
    <t>New York/Newark Area, Newark, New Jersey</t>
  </si>
  <si>
    <t>MAERSK VILNIUS</t>
  </si>
  <si>
    <t>South Africa</t>
  </si>
  <si>
    <t>NO MARKS . .</t>
  </si>
  <si>
    <t>305 FORBES BLVD MANSFIELD MA 02048 US</t>
  </si>
  <si>
    <t>PLAASSTREET 47 BITTERFONTEIN 8200 ZA</t>
  </si>
  <si>
    <t>MRKU6821809</t>
  </si>
  <si>
    <t xml:space="preserve"> </t>
  </si>
  <si>
    <t>PKG</t>
  </si>
  <si>
    <t>KWLD44830055322</t>
  </si>
  <si>
    <t>H</t>
  </si>
  <si>
    <t>MAEU246611254</t>
  </si>
  <si>
    <t>442N</t>
  </si>
  <si>
    <t>ZA6388283</t>
  </si>
  <si>
    <t>SINGAPORE</t>
  </si>
  <si>
    <t>KWLD</t>
  </si>
  <si>
    <t>305 FORBES BLVD</t>
  </si>
  <si>
    <t>CAPE TOWN SOUTH A</t>
  </si>
  <si>
    <t>427 CTNS DECORATIVE ARTICLES O F WOOD HS CODE: 4403.99 AN D</t>
  </si>
  <si>
    <t>DACHSER USA AIR &amp; SEA LOGISTICS INC</t>
  </si>
  <si>
    <t>DACHSER SOUTH AFRICA (PTY) LTD - CP</t>
  </si>
  <si>
    <t>976 CTNS AQUARIUM PET SUPPLIES NON -FOOD / CRUSHED GRAVEL HS CODE: 251 7.10</t>
  </si>
  <si>
    <t>8 ESSEX CENTER DR SECOND FLOOR, SUITE 230 US 01960 MA PEABODY 16175671145</t>
  </si>
  <si>
    <t>3, CONCORDE CRESCENT CAPE TOWN 8000 27213865640</t>
  </si>
  <si>
    <t>CTN</t>
  </si>
  <si>
    <t>CM</t>
  </si>
  <si>
    <t>M</t>
  </si>
  <si>
    <t>MAEU</t>
  </si>
  <si>
    <t>MAERSK LINE</t>
  </si>
  <si>
    <t>MADISON</t>
  </si>
  <si>
    <t>NJ</t>
  </si>
  <si>
    <t>07940-0880</t>
  </si>
  <si>
    <t>2 GIRALDA FARMS, MADISON AVE.</t>
  </si>
  <si>
    <t>8 ESSEX CENTER DR SECOND FLOOR, SUITE 230 US 01960 MA PEABODY</t>
  </si>
  <si>
    <t>CAPE TOWN</t>
  </si>
  <si>
    <t>6 CASE(S) OF SHELVES (HS CODE:940360) MARKS:MOON STAR WAREHOUSE CASE 1 5 - 5 5 DOOR DELIVERY TO AL 35756 HSV1 - 7817 GREENBRIER ROAD 35756-4403 - MADISON, AL - UNITED STATES CASE 1 1 DOOR DELIVERY TO PA 17057, HIA1 - 3327 E HARRISBURG PIK 17057 - MIDDLETOWN, PA - UNITED STATES 1X80X120X115 NET KG: 165 GROSS KG: 185</t>
  </si>
  <si>
    <t>MOON STAR WAREHOUSE LLC</t>
  </si>
  <si>
    <t>SELMAN KUCUKTOKA</t>
  </si>
  <si>
    <t>Ambarli</t>
  </si>
  <si>
    <t>New York, New York</t>
  </si>
  <si>
    <t>MELCHIOR SCHULTE</t>
  </si>
  <si>
    <t>Turkey</t>
  </si>
  <si>
    <t>N M NO MARKS NO MARKS NO MARKS NO MARKS NO MARKS NO MARKS NO MARKS NO MARKS NO MARKS</t>
  </si>
  <si>
    <t>30 N GOULD ST STE31473 SHERIDAN WY 82801 US</t>
  </si>
  <si>
    <t>YENI SEHIR MAH.VEFA KONEV SK. NO:9A 5 MERAM KONYA KONYA TR</t>
  </si>
  <si>
    <t>TRKU4448354</t>
  </si>
  <si>
    <t>45G0</t>
  </si>
  <si>
    <t>CAS</t>
  </si>
  <si>
    <t>X</t>
  </si>
  <si>
    <t>SCLMSCLIST455888</t>
  </si>
  <si>
    <t>TRKU10160422</t>
  </si>
  <si>
    <t>US83W</t>
  </si>
  <si>
    <t>SCLM</t>
  </si>
  <si>
    <t>STERLING CONTAINER LINE LIMITED</t>
  </si>
  <si>
    <t>OVERLAND PARK</t>
  </si>
  <si>
    <t>KS</t>
  </si>
  <si>
    <t>C/O THE FINGER GROUP INC</t>
  </si>
  <si>
    <t>-NOT AVAILABLE-</t>
  </si>
  <si>
    <t>ISTANBUL, TURKEY</t>
  </si>
  <si>
    <t>STAINLESS STEEL BARS BT570081 HTS NBR 72222029 MARGARET.BROZEKSWISSSTEEL GROUP.COM 1630-682-3900 X 2333 MICHELE.ABBRUSCATOBOLLORE ..COM TEL. 1 718 525-4403 STAINLESS STEEL WIRE RODS BT569614 HTS NUMBER 72230019</t>
  </si>
  <si>
    <t>SWISS STEEL USA INC</t>
  </si>
  <si>
    <t>UGITECH SA</t>
  </si>
  <si>
    <t>Antwerp</t>
  </si>
  <si>
    <t>ATLANTIC SAIL</t>
  </si>
  <si>
    <t>Belgium</t>
  </si>
  <si>
    <t>BT570081 . . . . BT569614 .</t>
  </si>
  <si>
    <t>VILLAGE DRIVE BAR CONVERSION CAROL STREAM IL 60188 US</t>
  </si>
  <si>
    <t>AVENUE PAUL GIROD UGINE 73403 FR</t>
  </si>
  <si>
    <t>GCNU4736630 TCLU3411261</t>
  </si>
  <si>
    <t>4500 2200</t>
  </si>
  <si>
    <t>PCS</t>
  </si>
  <si>
    <t>ACLUSA01108781</t>
  </si>
  <si>
    <t>ATS34</t>
  </si>
  <si>
    <t>1145175 1145167</t>
  </si>
  <si>
    <t>MALTA</t>
  </si>
  <si>
    <t>ACLU</t>
  </si>
  <si>
    <t>ATLANTIC CONTAINER LINE AB</t>
  </si>
  <si>
    <t>ISELIN</t>
  </si>
  <si>
    <t>PO BOX 4120</t>
  </si>
  <si>
    <t>BOLLORE LOGISTICS - USA - JFK</t>
  </si>
  <si>
    <t>BROOKVILLE BLVD, SUITE 205 ROSEDALE NY 11422 US</t>
  </si>
  <si>
    <t>ANTWERP</t>
  </si>
  <si>
    <t>TOTAL 35 PACKAGES TOTAL THIRT Y FIVE PACKAGES VALSARTAN/H CT TAB 160/12.5MG 90BT US MY INVOICE NOS. : MH2722403326 DT . 22-10-2024 FINANCE REF : 9 1787157 PO NUMBER : 4500338 846 HS CODE : 300490, 79 SB NUMBER : 5015625 DT: 22-10-2024 VALSARTAN/HCT T AB 160/25MG 90BT US MY INVOIC E NOS. : MH2722403327 DT. 22-1 0-2024 FINANCE REF : 9178716 2 PO NUMBER : 4500338847 H S CODE : 30049079 SB NUMBER : 5015663 DT: 22-10-2024 VALSARTAN/HCT TAB 320 /25MG 90BT US MY INVOICE NOS. : MH2722403328 DT. 22-10-2024 FINANCE REF : 91787163 PO NUMBER : 4500338850 HS CODE : 30049079 SB NUMBE R : 5015626 DT: 22-10-2024 NET WEIGHT: 4403.070 KGS SET TEMPERATURE +18 DEGREE CE LSIUS</t>
  </si>
  <si>
    <t>MYLAN PHARMACEUTICALS INC,</t>
  </si>
  <si>
    <t>MYLAN LABORATORIES LIMITED,</t>
  </si>
  <si>
    <t>Salalah</t>
  </si>
  <si>
    <t>Norfolk, Virginia</t>
  </si>
  <si>
    <t>MAERSK SARNIA</t>
  </si>
  <si>
    <t>Oman</t>
  </si>
  <si>
    <t>MARKS AND NUMBERS MYLAN PHARMACEU TICALS INC GREENSBORO DISTRIBUTION 2898 MANUFACTURERS ROAD, GREENSBOR O, NC 27406 TEMP. MONITORING DEVI CE INCLUDED NCX4N03930 - 01/09 NCX 4N068M0 - 09/09 INV# MH2722403326 THIS BATCHES DATA LOGGER COVERED IN BATCH NO. 3219022 IN PALLET NO. 01/09 &amp; 09/09 INV# MH2722403327, MH 2722403328 TEMP. MONITORING DEVIC E INCLUDED SHIPMENT TO BE MAINT AINED BETWEEN +15 TO +25 DEGREES</t>
  </si>
  <si>
    <t>GREENSBORO DISTRIBUTION CENTER, 2898 MANUFACTURES ROAD, GREENSBORO NC-27406, USA 13366917300</t>
  </si>
  <si>
    <t>PLOT NO 564/A/22, ROAD NO 92, JUBILEE HILLS, HYDERABAD-500096, 914030866666</t>
  </si>
  <si>
    <t>TLLU1227398</t>
  </si>
  <si>
    <t>4ER0</t>
  </si>
  <si>
    <t>MAEU245263815</t>
  </si>
  <si>
    <t>442W</t>
  </si>
  <si>
    <t>IN1890006 ITEK03068408</t>
  </si>
  <si>
    <t>MYLAN PHARMACEUTICALS INC</t>
  </si>
  <si>
    <t>PO BOX : 4310 MORGANTOWN, WV 26504, USA TEL: (304) 599-2595</t>
  </si>
  <si>
    <t>JAWAHARLAL NEHRU</t>
  </si>
  <si>
    <t>SLAC ONE CONTAINER OF 40' HC, WITH 392 PAPER SACKS, PALLETIZED AND STRETCH WRAPPED OF ARGENTINE BLACK TEA TYPE SB1-RA LOT 13840 MARK 533871 CT: PO # 94924 REF. IE 4402 NET WEIGHT: 25.480 KG NCM 0902.40.00 FREIGHT PREPAID PE: 24086EC03000633N 1X40HC ONE CONTAINER OF 40' HC, WITH 392 PAPER SACKS, PALLETIZED AND STRETCH WRAPPED OF ARGENTINE BLACK TEA TYPE SB1-RA LOT 13841 MARK 533872 CT: PO # 94925 REF. IE 4403 NET WEIGHT: 25.480</t>
  </si>
  <si>
    <t>SOUTHERN TEA LLC.</t>
  </si>
  <si>
    <t>VALMITRAN S.A.</t>
  </si>
  <si>
    <t>Port Bustamante</t>
  </si>
  <si>
    <t>Savannah, Georgia</t>
  </si>
  <si>
    <t>ZIM MOUNT KILIMANJARO</t>
  </si>
  <si>
    <t>Jamaica</t>
  </si>
  <si>
    <t>NO MARKS NO NUMBERS NO MARKS NO NUMBERS</t>
  </si>
  <si>
    <t>1267 COBB INDUSTRIAL DRIVE MARIETTA, GA, 30066 USA FAX 856-780-9087 3</t>
  </si>
  <si>
    <t>SALTA 2224 7 D POSADAS - MISIONES CUIT: 30-71041040-9</t>
  </si>
  <si>
    <t>ZCSU7311787 TCNU4856731</t>
  </si>
  <si>
    <t>4500 4500</t>
  </si>
  <si>
    <t>SAK</t>
  </si>
  <si>
    <t>CF</t>
  </si>
  <si>
    <t>ZIMUBUE9035799</t>
  </si>
  <si>
    <t>5W</t>
  </si>
  <si>
    <t>BAC95401 BAC95402</t>
  </si>
  <si>
    <t>HONG KONG</t>
  </si>
  <si>
    <t>ZIMU</t>
  </si>
  <si>
    <t>ZIM ISRAEL NAVIGATION CO LTD</t>
  </si>
  <si>
    <t>HAIFA</t>
  </si>
  <si>
    <t>BUENOS AIRES</t>
  </si>
  <si>
    <t>BULKPACKED DECORATIVE ARTICLS OFWOO BULKPACKED DECORATIVE ARTICLS OF WOOD (17150 X PCS MOPANI WOOD SMALL,MEDIUM + LARGE SIZE) HS CODE 4403.49.01.00 FOB CAPE TOWN/FREIGHT COLLECT</t>
  </si>
  <si>
    <t>ZOOMED LABORATORIES INC.</t>
  </si>
  <si>
    <t>FISAVE (PTY) LTD</t>
  </si>
  <si>
    <t>Singapore</t>
  </si>
  <si>
    <t>Los Angeles, California</t>
  </si>
  <si>
    <t>ONE MODERN</t>
  </si>
  <si>
    <t>NO MARKS . . . . . .</t>
  </si>
  <si>
    <t>3650 SACRAMENTO DRIVE, SAN LUIS OBISPO CA.93401-9946, USA TEL +1(805)542 9988 FAX +1(805)542 9295</t>
  </si>
  <si>
    <t>PLAASSTREET 47 BITTERFONTIEN 8200 REPUBLIC OF SOUTH AFRICA TEL 021 790 0980</t>
  </si>
  <si>
    <t>HAMU1935116</t>
  </si>
  <si>
    <t>HLCUDUR241004635</t>
  </si>
  <si>
    <t>073E</t>
  </si>
  <si>
    <t>HLC1779640</t>
  </si>
  <si>
    <t>MARSHALL ISLANDS</t>
  </si>
  <si>
    <t>HLCU</t>
  </si>
  <si>
    <t>HAPAG LLOYD A G</t>
  </si>
  <si>
    <t>HAMBURG</t>
  </si>
  <si>
    <t>399 HOES LN</t>
  </si>
  <si>
    <t>CAPE TOWN, ZA</t>
  </si>
  <si>
    <t>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 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t>
  </si>
  <si>
    <t>WILMAR SUGAR USA INC</t>
  </si>
  <si>
    <t>Puerto Manzanillo</t>
  </si>
  <si>
    <t>Houston, Texas</t>
  </si>
  <si>
    <t>AS CAMELLIA</t>
  </si>
  <si>
    <t>Panama</t>
  </si>
  <si>
    <t>N/M N/M</t>
  </si>
  <si>
    <t>3500 SOUTH DUPONT HIGHWAY, DOVER, DE 19901, USA</t>
  </si>
  <si>
    <t>MRSU5054433 MRSU5227837</t>
  </si>
  <si>
    <t>4EB0 4EB0</t>
  </si>
  <si>
    <t>BAG</t>
  </si>
  <si>
    <t>MAEU244496085</t>
  </si>
  <si>
    <t>447N</t>
  </si>
  <si>
    <t>GT0022422 GT0022431</t>
  </si>
  <si>
    <t>PORTUGAL</t>
  </si>
  <si>
    <t>PUERTO QUETZAL</t>
  </si>
  <si>
    <t>WOOD IN THE ROUGH, WHETHER OR NOT STRIPPED OF BARK - PARTIDA ARANCELARIA : 4403.2200 POSTS PINO IMPREGNADO 2 1/2 A 3 X 1,98 MTS</t>
  </si>
  <si>
    <t>LUMBER EXPRESS LLC</t>
  </si>
  <si>
    <t>MADERAS IMPREGNADAS PRESERVA LTDA</t>
  </si>
  <si>
    <t>San Juan, Puerto Rico</t>
  </si>
  <si>
    <t>BURGUNDY</t>
  </si>
  <si>
    <t>NO MARKS NO MARKS NO MARKS</t>
  </si>
  <si>
    <t>CARR 864 KM 2.1 HATO TEJAS BAYAMON BAYAMON 00959 PUERTO RICO</t>
  </si>
  <si>
    <t>PROVIDENCIA 2601 OF. 32 SANTIAGO RM CHILE</t>
  </si>
  <si>
    <t>BMOU6625208</t>
  </si>
  <si>
    <t>45G1</t>
  </si>
  <si>
    <t>MEDUGC253937</t>
  </si>
  <si>
    <t>221N</t>
  </si>
  <si>
    <t>002275 FX34105504</t>
  </si>
  <si>
    <t>ITALY</t>
  </si>
  <si>
    <t>MEDU</t>
  </si>
  <si>
    <t>MSC MEDITTERRANEAN SHIPPING COMPANY SA</t>
  </si>
  <si>
    <t>GENEVA</t>
  </si>
  <si>
    <t>CORONEL</t>
  </si>
  <si>
    <t>WOOD IN THE ROUGH, WHETHER OR NOT STRIPPED OF BARK - POSTS PINO IMPREGNADO 2 1/2 A 3 X 1,98 MTS PARTIDA ARANCELARIA : 4403.2200</t>
  </si>
  <si>
    <t>SELLO SAG 002236 SAME SAME</t>
  </si>
  <si>
    <t>TGBU7981070</t>
  </si>
  <si>
    <t>MEDUGC314697</t>
  </si>
  <si>
    <t>FX34140155</t>
  </si>
  <si>
    <t>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 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 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 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 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 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 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 250.00 MT OF WHITE REFINED SUG AR PACKED IN POLYETHYLENE LINE D POLYPROPYLENE BAGS 25 KG IN PALLETS. TOTAL WEIGHTS: 25 0.000 NET MT 250.250 GROSS M T 10,000 BAGS REFINED SUG AR AZUCAR REFINADO NET WEIGHT, 25 KGS PESO NETO 25 KGS. PRO DUCIDO POR / PRODUCED BY INGEN IO LA UNION S. A PRODUCTO DE / PRODUCT OF GUATEMALA C.A.. F INCA BELEN KM. 101.5 SANTA LUC IA COTZUMALGUAPA ESCUINTLA G UATEMALA, C.A. SECOND NOTIF Y CHIP HOWARD LCB 4403 W.MILITARY HWY STE 500A MCALLE N TX. 78503 CHIP HOWARD CHIP @RLJONES.COM GLENDA DELGADO GDELGADO@RLJONES.COM RLJTX@RLJ ONES.COM TEL 956-510-8008 L DIRECT OFFICE 956-467-1686 C ELLULAR 956- 330-2404</t>
  </si>
  <si>
    <t>Cartagena</t>
  </si>
  <si>
    <t>MSC LOS ANGELES</t>
  </si>
  <si>
    <t>Colombia</t>
  </si>
  <si>
    <t>N/M N/M N/M N/M N/M N/M N/M N/M</t>
  </si>
  <si>
    <t>MRSU5557572 MRSU3609173 FFAU5020609 MRSU5302139 CAAU6103751 MRSU5961244 BEAU5101069 TCNU2539430</t>
  </si>
  <si>
    <t>4EB0 4EB0 4EB0 4EB0 4EB0 4EB0 4EB0 4EB0</t>
  </si>
  <si>
    <t>MAEU246921158</t>
  </si>
  <si>
    <t>441N</t>
  </si>
  <si>
    <t>GT0022424 GT0022430 GT0022429 GT0022423 GT0022428 GT0022425 GT0022427 GT0022426</t>
  </si>
  <si>
    <t>LIBERIA</t>
  </si>
  <si>
    <t>ELECTRIC DEVICES INVOICE NO . 2221841632,1633,1634,1635,1 636,1637,1638,1639,1640,1641,1 642,1643,1644,1645,1646,1647,1 648,1649,1650,1651,1652,1653,1 654,1655,1656,1657 ,1658,1659 ,1660,1661,1662,1663,1664,1665, ,1666,1667,1668,1669,1670,1671 ,1672,1673,1674,1675,1676,1677 ,1678,1679,1680,1681,1682,1683 ,1684,1685 ,1686,1687,1688,16 89,1690,1691,1692,1693,1694,16 95,1696,1697,1698,1699,1700,17 01,1702,1703,1704,1705,1706,17 07,1708,1709,1710,1711 PACKING LIST NO. 2216002370,2373, 2374,2939,2940,2942,2944,3125, 3301,3303,3304,3358,3360,3361, 3816,3829,3980,3981,3982,3983, 3984,3985,3986 ,3987,3988,398 9,3990,3992,3993,3994,3995,399 6,3997,4011,4015,4032,4036,404 7,4056,4071,4090,4092,4112,4122,4123,4183,4184,4185 ,4188,4 189,4190,4191,4194,4195,4196,4 198,4199,4200,4201,4203,4211,4 213,4214,4215,4235,4237,4238,4 268,4269,4270,4273,4274,4287 ,4293,4294,4314,4337,4366,4400 ,4401,4402,4403,4404,4405,4474 ,4475,4532,4537,4540,4553,4554,4555,4559,4565,4566,4567,4569 ,4570,4571,4572,4573,4602,46 04,4606,4611,4612,4647,4654,46 57,4658,4671,4705,4708,4709,47 10,4711,4712,4713,4714,4715,47 17,4725 ,4743,4744,4745,4755, 4758,4760,4767,4782,4783,4784, 4799,4800,4801,4802,4803,4804,4805,4806,4807,4808,4809,4811, 4812,4813 ,4814,4818,4819,485 4,4855,4857,4858,4880,4905,490 7,4909,4914,4946,4950,4969,498 4,5014,5017,5036,5096,5098,512 4,5137,5138 ,5139,5140,5143,5 145,5191,5242,5243,5270,5271,5 272,5283,5336,5371,5372,5378,5379,5380,5381,5382,5383,5384,5 385,5387,5389,5399 ,5402,5415 ,5416,5417,5418,5419,5422,5423 ,5424,5425,5429,5430,5431,5432 ,5433,5434,5436,5488,5501,5505 ,5512,5514,5515,5516,5517 ,55 18,5519,5578,5579,5689,5692,57 34,5769,5789,5791,5792,5793,5802,5803,5808,5809,5835,5836,58 37,5838,5839,5840,5845,5846 , 5848,5849,5850,5851,5852,5853, 5880,5881,5882,5923,5924,5927, 5928,5933,5934,5936,5937,5938, 5939,5943,5944,6004,6035,6040 ,6042,6050,6051,6052,6053,606 1,6062,6064</t>
  </si>
  <si>
    <t>SCHNEIDER ELECTRIC USA MECHANICSBUR</t>
  </si>
  <si>
    <t>PT SCHNEIDER ELECTRIC MANUFACTURING</t>
  </si>
  <si>
    <t>METHONI</t>
  </si>
  <si>
    <t>NIL MARKS</t>
  </si>
  <si>
    <t>201, CUMBERLAND PARKWAY MECHANICSBURG 17055 17177666132</t>
  </si>
  <si>
    <t>BATAMINDO INDUSTRIAL PARK BATAM ISL JL. BERINGIN LOT 01;LOT 04;LOT 208 MUKA KUNING BATAM 29433 ID 62770611133</t>
  </si>
  <si>
    <t>MRKU2600672</t>
  </si>
  <si>
    <t>4EB0</t>
  </si>
  <si>
    <t>MAEU245402542</t>
  </si>
  <si>
    <t>444W</t>
  </si>
  <si>
    <t>ID0547713</t>
  </si>
  <si>
    <t>EXPEDITORS INTERNATIONAL OF WASHING</t>
  </si>
  <si>
    <t>CUSTOMER CODE: 33100290951 DAVID IMMANUEL EXPEDITORS INTERNATIONAL</t>
  </si>
  <si>
    <t>BATAM ISLAND</t>
  </si>
  <si>
    <t>SLAC ( 47 BOXES, 2 BUNDLES, 4 CRATES, 1 CYLINDER, 64 LOOSE ITEMS &amp; 3 PALLETS ) BUILDING SUPPLIES AND HOME FURNISHINGS HS# 3904.10, 3923.10, 3925.90, 4403.97, 4409.29,, 6304.91, 6505.90, 7308.90, 8302.50, 8421.21, 8480.20, 8506.50, 8509.80, 8515.90, 8708.30, 9401.30, 9401.40, 9401.53, 9401.61, 9401.69, 9401.79, 9401.80, 9403.50, 9403.69, 9403.89 POR: CERS PC3517202411283958877</t>
  </si>
  <si>
    <t>TDMG CONCORDIA LTD.</t>
  </si>
  <si>
    <t>Halifax, NS</t>
  </si>
  <si>
    <t>West Palm Beach, Florida</t>
  </si>
  <si>
    <t>TROPIC LISSETTE</t>
  </si>
  <si>
    <t>Canada</t>
  </si>
  <si>
    <t>BSIU8351945</t>
  </si>
  <si>
    <t>106 SOUTH DOCK ROAD, PO BOX 608 PROVIDENCIALES, PROVIDENCIALES TC</t>
  </si>
  <si>
    <t>TSCW17470298</t>
  </si>
  <si>
    <t>PANAMA</t>
  </si>
  <si>
    <t>63 - Immediate Exportation</t>
  </si>
  <si>
    <t>TSCW</t>
  </si>
  <si>
    <t>TROPICAL SHIPPING &amp; CONSTRUCTION CO</t>
  </si>
  <si>
    <t>WEST PALM BEACH</t>
  </si>
  <si>
    <t>FL</t>
  </si>
  <si>
    <t>33404-6920</t>
  </si>
  <si>
    <t>5 EAST 11TH STREET</t>
  </si>
  <si>
    <t>HOUSE HOLD PERSONAL GOODS INV OICE NO. W2425/01 DATED:18/10 /2024 N.W. 3000.00 KGS G.W. 4000.00 KGS - CONTACT : SHM MI (GLOBE EX) EMAIL : RATES@1 GFS1.COM TEL : +1732-384-4403</t>
  </si>
  <si>
    <t>POLYPLEX USA LLC</t>
  </si>
  <si>
    <t>POLYPLEX (THAILAND) PUBLIC COMPAN</t>
  </si>
  <si>
    <t>Yangshan</t>
  </si>
  <si>
    <t>Long Beach, California</t>
  </si>
  <si>
    <t>MSC RIFAYA</t>
  </si>
  <si>
    <t>China</t>
  </si>
  <si>
    <t>100 PACKAGES</t>
  </si>
  <si>
    <t>3001 MALLARD FOX DR, DECATUR, AL 35601 USA SANTOSH KUMAR SINGH 12566862954</t>
  </si>
  <si>
    <t>SANTOSH KUMAR SINGH PASSPORT NO Z4447183 LIMITED 75/26 OCEAN TOWER 2, 18TH F 6626652706</t>
  </si>
  <si>
    <t>SUDU7309562</t>
  </si>
  <si>
    <t>2CB0</t>
  </si>
  <si>
    <t>MAEUAPU088052</t>
  </si>
  <si>
    <t>444N</t>
  </si>
  <si>
    <t>TH0616555</t>
  </si>
  <si>
    <t>61 - Immediate Transportation</t>
  </si>
  <si>
    <t>GLOBEEX FREIGHT SYSTEMS INC.</t>
  </si>
  <si>
    <t>6 HOLLYWOOD, CT SOUTH PLAINFIELD NEW JERSEY 07080 USA TEL: +1 732-688-2200</t>
  </si>
  <si>
    <t>LAEM CHABANG</t>
  </si>
  <si>
    <t>WPL ROUND LOGS WPL ROUND LOGS HS CODE: 4403 FIAT# 88753 E100 E3564 A25902 R25318 H03-27566 DD24.09.24 WPL ROUND LOGS WPL ROUND LOGS WPL ROUND LOGS WPL ROUND LOGS WPL ROUND LOGS WPL ROUND LOGS WPL ROUND LOGS WPL ROUND LOGS WPL ROUND LOGS</t>
  </si>
  <si>
    <t>CONG TY TRACH NHIEM HUU HAN DOI DUA</t>
  </si>
  <si>
    <t>BAKHUIS FOREST NV</t>
  </si>
  <si>
    <t>Baltimore, Maryland</t>
  </si>
  <si>
    <t>ZIM OPAL</t>
  </si>
  <si>
    <t>NO MARKS NO NUMBERS NO MARKS NO NUMBERS NO MARKS NO NUMBERS NO MARKS NO NUMBERS NO MARKS NO NUMBERS NO MARKS NO NUMBERS NO MARKS NO NUMBERS NO MARKS NO NUMBERS NO MARKS NO NUMBERS NO MARKS NO NUMBERS NO MARKS NO NUMBERS</t>
  </si>
  <si>
    <t>NGA BINH PHU WARD,THACH THAT DISTRICT,HA NOI CITY,VIETNAM TAX CODE:0107315330 HAIPHONG VIETNAM PH: 84963889966</t>
  </si>
  <si>
    <t>HENDRIKSTRAAT 170A PARAMARIBO SURINAME</t>
  </si>
  <si>
    <t>ZCSU7511152 ZCSU8676054 ZCSU7867288 ZCSU7037803 ZCSU6960884 BSIU9683040 XHCU5624556 ZCSU7374580 TCLU5296911 ZCSU6578974 XHCU5614943</t>
  </si>
  <si>
    <t>4500 4500 4500 4500 4500 4500 4500 4500 4500 4500 4500</t>
  </si>
  <si>
    <t>ZIMUPRB0094624</t>
  </si>
  <si>
    <t>4W</t>
  </si>
  <si>
    <t>DS20082495 A4231565941 DS20082491 A4231565937 DS20082499 A4231565945 DS20082501 A4231565947 DS20082500 A4231565946 DS20082492 A4231565938 DS20082498 A4231565944 DS20082496 A4231565942 DS20082494 A4231565940 DS20082493 A4231565939 DS20082497 A4231565943</t>
  </si>
  <si>
    <t>PARAMARIBO</t>
  </si>
  <si>
    <t>MAKA KABBES (MKB)/ YORI-YORI (YOR) ROUND LOGS MAKA KABBES (MKB) ROUND LOGS MAKA KABBES (MKB) ROUND LOGS MAKA KABBES (MKB)/ YORI-YORI (YOR) ROUND LOGS MAKA KABBES (MKB)/ YORI-YORI (YOR) ROUND LOGS MAKA KABBES (MKB)/ GELE KABBES (GKB) ROUND LOGS MAKA KABBES (MKB) ROUND LOGS HS CODE: 4403 FIAT# 88785 E100 E3611 A26307 R23573 H03-27693 DD27.09.24 MAKA KABBES (MKB)/ YORI-YORI (YOR) ROUND LOGS MAKA KABBES (MKB) ROUND LOGS MAKA KABBES (MKB) ROUND LOGS</t>
  </si>
  <si>
    <t>NO MARKS NO NUMBERS NO MARKS NO NUMBERS NO MARKS NO NUMBERS NO MARKS NO NUMBERS NO MARKS NO NUMBERS NO MARKS NO NUMBERS NO MARKS NO NUMBERS NO MARKS NO NUMBERS NO MARKS NO NUMBERS NO MARKS NO NUMBERS</t>
  </si>
  <si>
    <t>CAAU6873840 XHCU5626672 ZCSU7261032 ZCSU6646580 ZCSU6798979 BEAU5170901 ZCSU7420920 TRHU7713888 ZCSU7234660 ZCSU7279089</t>
  </si>
  <si>
    <t>4500 4500 4500 4500 4500 4500 4500 4500 4500 4500</t>
  </si>
  <si>
    <t>ZIMUPRB0094634</t>
  </si>
  <si>
    <t>DS20082548 A4231565616 DS20082551 A4231565615 DS20082543 A4231567001 DS20082549 A4231565610 DS20082542 A4231565609 DS20082546 A4231567005 DS20082544 A4231565560 DS20082547 A4231567004 DS20082545 A4231567003 DS20082550 A4231567002</t>
  </si>
  <si>
    <t>YORI- YORI (YOR) ROUND LOGS MAKA KABBES (MKB) ROUND LOGS MAKA KABBES (MKB) ROUND LOGS MAKA KABBES (MKB) ROUND LOGS MAKA KABBES (MKB) ROUND LOGS MAKA KABBES (MKB) ROUND LOGS MAKA KABBES (MKB) ROUND LOGS MAKA KABBES (MKB)/ YORI- YORI (YOR) ROUND LOG MAKA KABBES (MKB)/ YORI- YORI (YOR) ROUND LOGS HS CODE: 4403 FIAT# 88784 E100 E3610 A26307 R25570 H03-27695 DD27.09.24 MAKA KABBES (MKB) ROUND LOGS</t>
  </si>
  <si>
    <t>FCIU8444716 ZCSU7196472 ZCSU6580652 JXLU6140078 JXLU6483694 ZCSU7009890 TCNU5363621 GCXU5005116 ZCSU7577210 TCKU7153379</t>
  </si>
  <si>
    <t>ZIMUPRB0094635</t>
  </si>
  <si>
    <t>DS20082557 A4231565996 DS20082555 A4231565994 DS20082552 A4231565991 DS20082559 A4231565998 DS20082554 A4231565993 DS20082560 A4231565999 DS20082558 A4231565997 DS20082556 A4231565995 DS20082553 A4231565992 DS20082561 A4231566000</t>
  </si>
  <si>
    <t>KRK LOGS H.S CODE : 4403 FIAT# 89191 E100 E3991 A29202 R28181 H03-28112 DD28.10.24 KRK LOGS</t>
  </si>
  <si>
    <t>SX TAM THAI AND DTTM COMPANY</t>
  </si>
  <si>
    <t>WINTRIP INTERNATIONAL NV</t>
  </si>
  <si>
    <t>LIMITED PRIVATE HOUSE MS. DINH THI HONG THUY, HOA NHAT HAMLET,DANG CUONG COMMUNE, AN DUONG DISTRICT, HAI PHONG CITY, VIETNAM.</t>
  </si>
  <si>
    <t>JANSTEENSTRAAT NO.68 PARAMARIBO SURINAME</t>
  </si>
  <si>
    <t>ZCSU6785225 CAIU4433700</t>
  </si>
  <si>
    <t>ZIMUPRB0094662</t>
  </si>
  <si>
    <t>DS20083391 A4231567120 DS20083390 A4231567119</t>
  </si>
  <si>
    <t>SLAC ( 9 BOXES, 14 BUNDLES, 6 CRATES, 3 CYLINDERS, 7 LOOSE ITEMS &amp; 3 PALLETS) HOME FURNISHINGS AND BUILDING SUPPLIES HS# 3402.90, 3923.10, 3923.30, 3924.90, 3926.90,, 4403.22, 4412.34, 4818.20, 6815.99, 7013.37, 7315.00, 7321.90, 8205.51, 8419.90, 8503.00, 8508.19, 8513.10, 9403.50, 9504.40, 9506.99 POR: CERS PC3517202411213940050</t>
  </si>
  <si>
    <t>TROPIC HOPE</t>
  </si>
  <si>
    <t>BSIU8352263</t>
  </si>
  <si>
    <t>TSCW17448817</t>
  </si>
  <si>
    <t>SAINT VINCENT AND THE GRENADINES</t>
  </si>
  <si>
    <t>CONTAINING 01X40 HC CONTAINING 35 PACKAGES OF DRIED BELLOW 16% MC E. GRANDIS PRE CUT PARTS FOR BED FOUNDATIONS, SURFACED FOR SIDES AND MEETING CONSIGNEED S SPECIFICATIONS FOR GRADE AND SIZES, AS PER IMPORT PERMIT # 540-23-115-91408 DATED 04/25/2023. INVOICE: 394876 PO: 4665 - BR NCM: 4403.98.00 HS CODE: 440398 DU, E: 24BR001334738-0 NET WEIGHT: 27.742,00 KGS SHIPPED ON BOARD ALL SKIDS/ RUNNERS ARE KILN DRIED &amp; BARK FREE 100% REFORESTED / REGISTERED SOURCES DU-E: 24BR0013347380 NCMS:44039800 HS CODE:440398 WOODEN PACKAGE USED: TREATED / CERTIFIED __________________________ ___________________ FREIGHT COLLECT AS PER AGREEMENT HBL: AWSL274971 SCAC CODE: AWSL HS CODE:44039800</t>
  </si>
  <si>
    <t>STEAM LOGISTICS LLC</t>
  </si>
  <si>
    <t>DC LOGISTICS BRASIL LTDA</t>
  </si>
  <si>
    <t>Cristobal</t>
  </si>
  <si>
    <t>LORI</t>
  </si>
  <si>
    <t>4665 - BR SAME SAME SAME SAME SAME SAME SAME SAME SAME SAME SAME SAME SAME SAME SAME</t>
  </si>
  <si>
    <t>SUITE 204 325 MARKET STREET CHATTANOOGA TN 37402 UNITED STATES</t>
  </si>
  <si>
    <t>RUA CAMBORIU, 590 - FAZENDA ITAJAI SC 88301451 BRAZIL</t>
  </si>
  <si>
    <t>MSMU6470055</t>
  </si>
  <si>
    <t>MEDUE8368189</t>
  </si>
  <si>
    <t>445A</t>
  </si>
  <si>
    <t>FJ21040926</t>
  </si>
  <si>
    <t>NAVEGANTES</t>
  </si>
  <si>
    <t>390 CTNS DECORATIVE ARTICLES OF WOOD HS CODE 4403.99 AND 960 CTNS AQUARIUM PET SUPPLIES N ON-FOOD / CRUSHED GRAVEL HS CODE 2517.10</t>
  </si>
  <si>
    <t>MAERSK VALLVIK</t>
  </si>
  <si>
    <t>MRKU9028070</t>
  </si>
  <si>
    <t>KWLD44830055044</t>
  </si>
  <si>
    <t>MAEU246144405</t>
  </si>
  <si>
    <t>440N</t>
  </si>
  <si>
    <t>ZA6388004</t>
  </si>
  <si>
    <t>390 CTNS DECORATIVE ARTICLES O F WOOD HS CODE: 4403.99 AN D</t>
  </si>
  <si>
    <t>960 CTNS AQUARIUM PET SUPPLIES NON-F OOD / CRUSHED GRAVEL HS CODE: 2517. 10</t>
  </si>
  <si>
    <t>02X40 FCL CONTAINERS CONTAININ G: TOTAL 80 BAGS (80 BAGS P ACKED IN 80 PALLETS) DITHANE M-45 NT 800 X 500KG_CO PACKI NG: 500 KG BAG HS CODE: 3808 .92.90 BUYERS ORDER NO. 98000 18372 DT. 06.09.2024 UN NO.:, 3077 CLASS: 9 PACKING GROUP: III TOTAL GROSS WT.: 42000.0 00 KGS TOTAL NET WT.: 40000 .000 KGS SB NO. &amp; DATE 4403 349 DT. 27.09.2024 4385292 DT . 27.09.2024 FREIGHT PREPA ID 21 DAYS FREE OF DEMURAGE AND INCLUDE THEFREEDAYS AT BLDESCRIPTION. 02X40 FCL CONTAINERS CONTAININ G: TOTAL 80 BAGS (80 BAGS P ACKED IN 80 PALLETS) DITHANE M-45 NT 800 X 500KG_CO PACKI NG: 500 KG BAG HS CODE: 3808 .92.90 BUYERS ORDER NO. 98000 18372 DT. 06.09.2024 UN NO.:, 3077 CLASS: 9 PACKING GROUP: III TOTAL GROSS WT.: 42000.0 00 KGS TOTAL NET WT.: 40000 .000 KGS SB NO. &amp; DATE 4403 349 DT. 27.09.2024 4385292 DT . 27.09.2024 FREIGHT PREPA ID 21 DAYS FREE OF DEMURAGE AND INCLUDE THEFREEDAYS AT BLDESCRIPTION.</t>
  </si>
  <si>
    <t>ENTREGA DIRECTA UPL COLOMBIA S.A.S.</t>
  </si>
  <si>
    <t>UPL LIMITED</t>
  </si>
  <si>
    <t>Tangier</t>
  </si>
  <si>
    <t>LEXA MAERSK</t>
  </si>
  <si>
    <t>Morocco</t>
  </si>
  <si>
    <t>UPL UPL</t>
  </si>
  <si>
    <t>TAX ID: 830.095.854-1 CALLE127ANO. CENTRO EMPRESARIAL COLPATRIA TORRE 501 BOGOTA, COLOMBIA 573016424106</t>
  </si>
  <si>
    <t>UNIPHOS HOUSE,' CHITRAKAR DHURANDHA NEAR MADHU PARK GARDEN, KHAR WEST, MUMBAI, MAHARASHTRA, 400052 INDIA. 912271528000</t>
  </si>
  <si>
    <t>TCLU8715225 MRSU5834091</t>
  </si>
  <si>
    <t>MAEU245297189</t>
  </si>
  <si>
    <t>445W</t>
  </si>
  <si>
    <t>IN1942922 IN1943315</t>
  </si>
  <si>
    <t>UPL COLOMBIA S.A.S.</t>
  </si>
  <si>
    <t>TAX ID: 830.095.854-1 CALLE127ANO. CENTRO EMPRESARIAL COLPATRIA TORRE 501 BOGOTA, COLOMBIA</t>
  </si>
  <si>
    <t>ANKLESHWAR</t>
  </si>
  <si>
    <t>TOTAL BOXES OF PLANTAIN, PLANTAIN HAWAIIANO &amp; TARO  - 432 BOXES PLANTAIN 50LBS 9818,18 KB 9425,45 KN - 462 BOXES PLANTAIN HAWAIIANO 35LBS 7434,00 KB 6930,00 KN, - 203 BOXES TARO PURPLE 35LBS 3451,00 KB 3229,55 KN - 259 BOXES TARO 35LBS 4403,00 KB 4120,45 KN  TEMPERATURE 7,5 C VENTILATION 60 PERCENT TOTAL BOXES 1356TOTAL GROSS WEIGHT 25106,18 TOTAL NET WEIGHT 23705,45 HS CODE 0803.10.10.00 - PLANTAIN HS CODE 0714.40.00.00 - TARO DAE 028-2024-40-02626535</t>
  </si>
  <si>
    <t>MIAMI TROPICAL WHOLESALER INC</t>
  </si>
  <si>
    <t>AGROEXPORTADORA Y COMERCIALIZADORA</t>
  </si>
  <si>
    <t>Guayaquil</t>
  </si>
  <si>
    <t>Miami, Florida</t>
  </si>
  <si>
    <t>SEABOARD GENESIS</t>
  </si>
  <si>
    <t>Ecuador</t>
  </si>
  <si>
    <t>MARKS MTW PROC JUNIPER PROC THERMOGRAPH CDAM6295 NO MARKS NO MARKS NO MARKS NO MARKS NO MARKS NO MARKS NO MARKS NO MARKS NO MARKS NO MARKS NO MARKS NO MARKS NO MARKS NO MARKS NO MARKS</t>
  </si>
  <si>
    <t>7005 NW 46TH ST MIAMI FL 33166-5605 USA</t>
  </si>
  <si>
    <t>VIA QUEVEDO KM 16 A 400 METROS DEL PEAJE DEL CONGOMA SANTO DOMINGO, ECUADOR ECU</t>
  </si>
  <si>
    <t>33166-5605</t>
  </si>
  <si>
    <t>BEAU9712106</t>
  </si>
  <si>
    <t>BOX</t>
  </si>
  <si>
    <t>SMLU8323673A</t>
  </si>
  <si>
    <t>4Z000257 G3728467</t>
  </si>
  <si>
    <t>SMLU</t>
  </si>
  <si>
    <t>SEABOARD MARINE LTD</t>
  </si>
  <si>
    <t>MIAMI</t>
  </si>
  <si>
    <t>8001 NW 79TH AVE</t>
  </si>
  <si>
    <t>ADVANCE CUSTOMS BROKERS AND</t>
  </si>
  <si>
    <t>1400 NW 79TH AVE MIAMI FL 33126-1610 USA</t>
  </si>
  <si>
    <t>EL CARMEN</t>
  </si>
  <si>
    <t>SLAC ( 8 BOXES, 1 BUNDLE, 1 CRATE, 7 CYLINDERS , 1 LOOSE ITEM &amp; 21 PALLETS ) BUILDING SUPPLIES, HOME FURNISHINGS , PERSONAL EFFECTS AND RAV4 CAR VIN# : 2T3Z1RFV5MW185045, HS#2520.20, 3214.10, 3402.90, 3917.29, 4006.90, 4403.22, 4823.70, 6910.10, 7321.11, 7321.81, 7324.10, 7324.90, 7601.20, 8427.20, 8467.29, 8502.40, 8508.11, 8609.00, 8703.40, 9401.61, 9403.89 NDR 3POR: CERS PC3517202411133921523</t>
  </si>
  <si>
    <t>BSIU8354522</t>
  </si>
  <si>
    <t>TSCW17433665</t>
  </si>
  <si>
    <t>100 CORE YARN POLY POLY RAW WHITE, ROUNDED CORNERS AND HEAT SET. PP 45S/2. NCM: 5402.62.00 AS PER CONTRACT NR: LKSAS24053001. INCOTERMS: FOB QINGDAO WOODEN PACKAGE: NOT, APPLICABLE(NOT USED) 880 PACKAGES800CARTONS+80BAGS FREIGHT PAYABLE AT BRRA1(RIO DE JANEIRO C/O BRADESCO NY) TEL:+86-532-88900306 FAX:+86-532-88900301 TAX ID:4403 0066 1046 989 ZIP CODE: 88301425</t>
  </si>
  <si>
    <t>ROYAL AGENCIAMENTOS DE CARGAS LTDA.</t>
  </si>
  <si>
    <t>QINGDAO PARISI GRAND</t>
  </si>
  <si>
    <t>ENSENADA</t>
  </si>
  <si>
    <t>N/M</t>
  </si>
  <si>
    <t>CNPJ: 17.050.532/0001 36 ADDRESS: RUA MANOEL VIEIRA GARCAO,120-SL 1501-ITAJAI TE -SC-BRASIL</t>
  </si>
  <si>
    <t>SMOOTH LOGISTIC ADD: RM F1F2,12F,TIMES SQUARE NO.52 HONGKONG MIDDLE ROAD, TE QINGDAO,CHINA</t>
  </si>
  <si>
    <t>TCNU3236248</t>
  </si>
  <si>
    <t>CMDUQGD1153727</t>
  </si>
  <si>
    <t>0GBQ5</t>
  </si>
  <si>
    <t>R2859857</t>
  </si>
  <si>
    <t>CMDU</t>
  </si>
  <si>
    <t>COMPAGNIE MARITIME D-AFFRETEMENT</t>
  </si>
  <si>
    <t>NORFOLK</t>
  </si>
  <si>
    <t>VA</t>
  </si>
  <si>
    <t>5701 LAKE WRIGHT DR</t>
  </si>
  <si>
    <t>CNPJ: 17.050.532/0001-36 ADDRESS: RUA MANOEL VIEIRA GARCAO,120-SL 1501-ITAJAI</t>
  </si>
  <si>
    <t>QINGDAO</t>
  </si>
  <si>
    <t>WOOD IN THE ROUGH, WHETHER OR NOT STRIPPED OF BARK - PARTIDA ARANCELARIA : 4403.2200 POSTS PINO IMPREGNADO 5 A 6 X 2,40 MTS</t>
  </si>
  <si>
    <t>SELLO SAG 002185 SAME SAME</t>
  </si>
  <si>
    <t>TCNU2921458</t>
  </si>
  <si>
    <t>MEDUGC253044</t>
  </si>
  <si>
    <t>220N</t>
  </si>
  <si>
    <t>FX34136731</t>
  </si>
  <si>
    <t>BULKPACKED DECORATIVE ARTICLES BULKPACKED DECORATIVE ARTICLES OF WOOD MOPANI WOOD 2970 X PCS (JUMBO SIZES) HS CODE 4403.49.01.00 FOB CAPE TOWN/FREIGHT COLLECT</t>
  </si>
  <si>
    <t>Rotterdam</t>
  </si>
  <si>
    <t>NYK RUMINA</t>
  </si>
  <si>
    <t>Netherlands</t>
  </si>
  <si>
    <t>FANU1189132</t>
  </si>
  <si>
    <t>HLCUDUR240728882</t>
  </si>
  <si>
    <t>068W</t>
  </si>
  <si>
    <t>HLC1809143 UTRS</t>
  </si>
  <si>
    <t>EQUIPMENTS &amp; PARTS TOTAL TWO THOUSAND TWO HUNDRED AND TWENTY TWO BOXES CONTAINING SURVEYING EQUIPMENTS &amp; PARTS THERE OF INV NO CST24250516 DT 28-SEP-2024 SB NO, 4422055 DT 28-SEP-2024 IEC NO 0594051878 HS CODE 90159000 NET WT 4403.760 KGS</t>
  </si>
  <si>
    <t>DHL GLOBAL FORWARDING 940 APOLLO</t>
  </si>
  <si>
    <t>DHL LOGISTICS PVT.LTD AS AGENT FOR</t>
  </si>
  <si>
    <t>Mundra</t>
  </si>
  <si>
    <t>TUBUL</t>
  </si>
  <si>
    <t>India</t>
  </si>
  <si>
    <t>QTY 01 TO 2222 BOXES ONLY . . . . . . . . . .</t>
  </si>
  <si>
    <t>RD EAGAN MN 55121 UNITED STATES</t>
  </si>
  <si>
    <t>DANMAR LINES AG DLF INFINITY TOWER A, IST FLOOR DLF CYBER CITY , PHASE II GURGAON HR 122002 INDIA</t>
  </si>
  <si>
    <t>UETU6513189</t>
  </si>
  <si>
    <t>HLCUDE1240987267</t>
  </si>
  <si>
    <t>BOLT511993 HLG8919152</t>
  </si>
  <si>
    <t>DADRI, IN</t>
  </si>
  <si>
    <t>INDUSTRIAL VALVES(EXCL PRESSURE- REDUCING VALVES, AND THRMSTCLY CONTRLLD VALVES) HS CODE 84818030 INV NO 750S2275005802, DT 27/09/2024 PO 4272046118 S/ BILL NO. &amp; DT 4392690/27.09.2024, NET WT 1,040.00 KGS TOTAL 02 PLYWOOD BOXES ONLY CONSIGNEE - SCALLON CONTROLS INC, 4980 WARD DR 77705-4403, TX BEAUMONT USA,77705 35, UNITED STATES CONTACT NAME AMANDA BRADY T +1 409 842 5950 FEMAIL AMANDA.BRADYSCALLONCONTROLS .COM / INDUSTRIAL VALVES(EXCL PRESSURE- REDUCING VALVES, AND THRMSTCLY CONTRLLD VALVES) HS CODE 84818030 INV NO 750S2275005797, DT 26/09/2024 PO 4272047948, 4272046082, 4272046352 S/BILL NO., &amp; DT 4376553/27.09.2024 NET WT 278.00 KGS TOTAL 02 PLYWOOD BOXES ONLY CONSIGNEE - PUFFER SWEIVEN LP, 4230 GREENBRIAR DR 77477-3917 STAFFORD STAFFORD,77477 35, UNITED STATES CONTACT NAME DIANARESENDIZ T 281-240-2000 F EMAIL DIANA.RESENDIZPUFFER.COM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INV NO 750S2275005794, DT 26/09/2024 PO 4272045764 S/ BILL NO. &amp; DT 4376541/27.09.2024, NET WT 1,300.00 KGS TOTAL 03 PLYWOOD BOXES ONLY CONSIGNEE - NORTHEAST CONTROLS INC DBA NECI, 3 ENTERPRISE AVE 12065-3423 CLIFTON PARK USA, 35, UNITED STATES CONTACT NAME KEVIN RUCH T +1 518 836-2132 F EMAIL KEVIN.RUCHNORTHEAST CONTROLS.COM / INDUSTRIAL VALVES(EXCL PRESSURE- REDUCING VALVES, AND THRMSTCLY CONTRLLD VALVES) HS CODE 84818030 / INDUSTRIAL VALVES(EXCL PRESSURE- REDUCING VALVES, AND THRMSTCLY CONTRLLD VALVES) HS CODE 84818030 INV NO &amp; DT 750S2275005758/25/09/2024, 750S2275005776/26/ 09/2024, 750S2275005778/26/09/2024, PO 4272044896, 4272047485, 4272045635, 4272045948, 4272045947, 4272045386, 4272045374, 4272045128, 4272045426, 4272045389, 4272045128, 4272044825, 4272046278, 4272047142, 4272045386, 4272047485 S/BILL NO. &amp; DT 4366352/26.09.2024 NET WT 3,911.00 KGS TOTAL 24 PLYWOOD BOXES ONLY CONSIGNEE - JOHN H CARTER CO INC, 15785 O LD PERKINS RD W 70810-3608,LA BATON ROUGE USA, 35, UNITED STATES CONTACT NAME PAUL LABIT T 225-751-3788 F EMAIL PAUL.LABITJOHNHCARTER.COM. . . . . .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INV NO 750S2275005755, DT 25/09/2024 PO 4272046978 S/ BILL NO. &amp; DT 4366344/28.09.2024, NET WT 454.00 KGS TOTAL 04 PLYWOOD BOXES ONLY CONSIGNEE - NOVASPECT INC, 1555 BASSWOOD RD 60173-5315,IL SCHAUMBURG USA, 01772 35, UNITED STATES CONTACT NAME WALT SAYERS T 224-366-8261 F EMAILWSAYERSNOVASPECT.COM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PNEUMATIC ACTUATOR HS CODE 84123100 INVOICE NO 35201256, DT 25-09-2024 PO 4125289040 S/BILL NO. &amp; DT 4567104/04.10.2024 NET WT 145 KGS TOTAL 01 BOX ONLY CONSIGNEE - MRC GLOBAL US INC, 1100 LE BLANC RD PORT ALLEN, LA 70767-3248 UNITED STATES / INDUSTRIAL VALVES(EXCL PRESSURE- REDUCING VALVES, AND THRMSTCLY CONTRLLD VALVES) HS CODE 84818030 INV NO 750S2275005796, DT 26/09/2024 PO 4272044275, 4272045524 S/BILL NO. &amp; DT, 4406839/27.09.2024 NET WT 910.00 KGS TOTAL 02 PLYWOOD BOXES ONLY CONSIGNEE - SPARTAN CONTROLS LTD., 8403 51ST AVE NW EDMONTON T6E 5L9 CANADA, D4, CANADA CONTACT NAME EMMA MEKZ T 403-695-2860 FEMAIL MEKZ.EMMASPARTANCONTROLS.CO M / INDUSTRIAL VALVES(EXCL PRESSURE- REDUCING VALVES, AND THRMSTCLY CONTRLLD VALVES) HS CODE 84818030 / PNEUMATIC ACTUATOR HS CODE 84123100 INVOICE NO 35201210, DT 23-09-2024 PO 4125289744 S/BILL NO. &amp; DT 4504962/01.10.2024 NET WT 510 KGS TOTAL 03 BOXES ONLY CONSIGNEE - EQUIPMENT AND, CONTROLS INC 1005 PARK DRIVE LAWRENCE, PA 15055 UNITED STATES</t>
  </si>
  <si>
    <t>DHL GLOBAL FORWARDING 2801 SOUTH</t>
  </si>
  <si>
    <t>DHL LOGISTICS PRIVATE LIMITED AS</t>
  </si>
  <si>
    <t>Nhava Sheva</t>
  </si>
  <si>
    <t>KYOTO EXPRESS</t>
  </si>
  <si>
    <t>REFERENCE PO 4272046118 IMPACT P ARTNER PO I4914 IMPACT PARTNER S O- 10047641 IOR 58-2428737-00 02 P LYWOOD BOXES . . . . . . . . . . . . . REFERENCE PO 4272047948, 42720463 52,4272046082 IMPACT PARTNER PO 009H-684064, 009H-679361,009H-678356 IMPACT PARTNER SO- 10048935, 10047 723, 10047599 IOR 58-2428737- 00 03 PLYWOOD BOXES . . . . . . . . . . . . . . . . . . REFERENCE PO 4272045764 IMPACT P ARTNER PO Y8023 IMPACT PARTNER S O- 10047399 IOR 58-2428737-00 03 P LYWOOD BOXES . . . . . . . . . . . . . . . . . REFERENCE PO 4272044896, 42720453 74,4272045386,42 72045947, 427204594 8,4272045635,4272047485 IMPACT PAR TNER PO JHC1096579, JHC1099591,JH C1100289,JH C1103644, JHC1104095,JHC 1101916,JHC1 113447 IMPACT PARTNER SO 10046953, 10047181, 10047234,10 047546, 10047548, 10047372,10048600IOR 58-2428737- 00 REFERENCE PO 4272045128, 4272045389, 4272045426 IM PACT PARTNER PO JHC1097544, JHC11 00101, JHC1100094 IMPACT PARTNER SO 20058095, 10047235,10047217IOR 58-2428737- 00 REFERENCE PO 42720 45128,4272047485,4272045386,42 7204 7142, 4272046278, 4272044825 IMPACTP ARTNER PO JHC1097544, JHC1113447, JHC1100289,JH C1111474, JHC1104250,J HC1095794 IMPACT PARTNER SO 20058095, 10048600, 10047234,10 048353, 10047728,10046874 IOR 58-2 428737-00 . . . . . . . . . . . . . . . . . . . . . . . . . . . . . . . . . . . . . . . . . . . . . . . . . . . . REFERENCE PO 4272046978 IMPACT P ARTNER PO I1022603 IMPACT PARTNE R SO- 10048243 IOR 58-2428737-00 0 4PLYWOOD BOXES . . . . . . . . . . . . . . . . . . . . . . . . EMERSON 01 BOX . . . . . . . . . REFERENCE PO 4272044275, 42720455 24 IMPACT PARTNER PO 830286440,8 30296303 IMPACT PARTNER SO- 1004656 5, 10047263 IOR 58-2428737-00 02 P LYWOOD BOXES . . . . . . . . . . . . . . . EMERSON 03 BOXES . . . . . . . . .</t>
  </si>
  <si>
    <t>AIRFIELD DRIVE DFW AIRPORT TX 75261 UNITED STATES</t>
  </si>
  <si>
    <t>AGENT FOR DANMAR LINES AG 101 A, SILVER UTOPIA CARDINAL GRACIAS RD, CHAKALA, ANDHERI EAST MUMBAI MH 400099 INDIA</t>
  </si>
  <si>
    <t>CAAU6698773</t>
  </si>
  <si>
    <t>42G0</t>
  </si>
  <si>
    <t>HLCUBO12409BPBP9</t>
  </si>
  <si>
    <t>4739821 HLG6343002</t>
  </si>
  <si>
    <t>NHAVA SHEVA, IN</t>
  </si>
  <si>
    <t>4403.11 M2 MACHINE MADE CARPET TOTAL BALES: 726 TOTAL PIE CES : 1994 NET WEIGHT : 6588 KG GROSS WEIGHT: 6940 KG IN VOICE NO. 2701 /2024 VGM : 9110</t>
  </si>
  <si>
    <t>TIENDAS DEL MEJORAMIENTO</t>
  </si>
  <si>
    <t>LEDA MAERSK</t>
  </si>
  <si>
    <t>DEL HOGAR S.A. AVENIDA ANGAMOS ESTE NO 1805, INTERIOR 2, OFICINA 2 DISTRITO DE SURQUILLO 5112119500</t>
  </si>
  <si>
    <t>MRKU7530618</t>
  </si>
  <si>
    <t>BAL</t>
  </si>
  <si>
    <t>MAEU245621070</t>
  </si>
  <si>
    <t>EG0275916</t>
  </si>
  <si>
    <t>DEL HOGAR S.A. AVENIDA ANGAMOS ESTE NO 1805, INTERIOR 2, OFICINA 2 DISTRITO DE SURQUILLO</t>
  </si>
  <si>
    <t>10TH OF RAMADAN</t>
  </si>
  <si>
    <t>3276 BOXES WITH FRESH ORGANIC BLUEBERRIES BILOXI (3276 CAJAS CON ARANDANOS ORGANICOS FRESCOS BILOXI 1684 BOXES WITH FRESH ORGANIC BLUEBERRIE EMERALD (1684 CAJAS CON ARANDANOS ORGANICOS FRESCOS EMERALD P.A: 0810.40.00.00 TERMOGRAPHS: UF66061824 / UF66061825 VENTILACION: ABIERTA 10 CBM/H HUMIDITY: OFF COLD TREATMENT, FREIGHT COLLECT CTC: BECKER SOTO ESPINOZA PHONE: 973032303 TLF:(541) 716-4403 FAX:503-913-7877 TLF: (610) 994 5060 FAX: (610) 362 1201</t>
  </si>
  <si>
    <t>TWIN RIVER SOUTH,LLC</t>
  </si>
  <si>
    <t>CULTIVOS ORGANICOS S.A.C.</t>
  </si>
  <si>
    <t>Callao</t>
  </si>
  <si>
    <t>Philadelphia, Pennsylvania</t>
  </si>
  <si>
    <t>OPHELIA</t>
  </si>
  <si>
    <t>Peru</t>
  </si>
  <si>
    <t>NO MARKS NO NUMBERS</t>
  </si>
  <si>
    <t>4380 S MACADAM AVE STE 123 PORTLAND OR 97239 PORTLAND OREGON - USA CTC:ZANE COLEMAN EMAIL: ZANE@TRBERRIES.COM</t>
  </si>
  <si>
    <t>AV. GARCILAZO DE LA VEGA N 732 OF. 802 - LIMA 1 - LIMA PERU RUC: 20518086732 TLF: (511) 331-2593</t>
  </si>
  <si>
    <t>GMOU8875134</t>
  </si>
  <si>
    <t>45R1</t>
  </si>
  <si>
    <t>ZIMULMA808678</t>
  </si>
  <si>
    <t>45S</t>
  </si>
  <si>
    <t>003PL034075 A4241282335</t>
  </si>
  <si>
    <t>J&amp;K FRESH EAST</t>
  </si>
  <si>
    <t>399 MARKET STREET, SUITE 220 PHILADELPHIA, PA 19106-USA CTC:BILL FAGAN EMAIL: DOCS@JKFRESHEAST.COM</t>
  </si>
  <si>
    <t>CALLAO</t>
  </si>
  <si>
    <t>SLAC (14 BOXES,1 BUNDLE,639 LOOSE ITEMS &amp; 2 PALLETS) BUILDING SUPPLIES, HOME FURNISHINGS AND PERSONAL EFFECTS HS# 2101.11, 2203.00, 2520.20, 3401.11, 3402.90,, 3917.29, 3924.90, 3926.90, 4006.90, 4015.19, 4403.22, 4421.99, 5203.00, 6304.91, 7020.00, 7615.10, 8205.59, 8207.50, 8418.99, 8466.92, 8487.90, 8525.81, 8536.10, 8538.90, 8703.21, 9004.90, 9021.10, 9403.50, 9608.20POR: CERS: PC3517202411063907400 NDR 3</t>
  </si>
  <si>
    <t>BSIU8352941</t>
  </si>
  <si>
    <t>TSCW17422393</t>
  </si>
  <si>
    <t>PAULOWNIA EDGE GLUE PANEL - PAULOWNIA EDGE GLUE PANEL PO:201586 HS CODE:4403.99.00</t>
  </si>
  <si>
    <t>SAVINO DEL BENE CANADA -TORONTO</t>
  </si>
  <si>
    <t>SAVINO DEL BENE (SHANGHAI) CO. LTD.</t>
  </si>
  <si>
    <t>Ching Tao</t>
  </si>
  <si>
    <t>Seattle, Washington</t>
  </si>
  <si>
    <t>MSC MAUREEN</t>
  </si>
  <si>
    <t>N/M SAME</t>
  </si>
  <si>
    <t>ETOBICOKE, ONTARIO, M9W 175 CLAIRVI NORWICH (ONTARIO) ON M9W 6K9 CANADA</t>
  </si>
  <si>
    <t>ROOM 605 MERCHANTS BANK BLDG, NO.36 QINGDAO 37 266071 CHINA</t>
  </si>
  <si>
    <t>FCIU8092750</t>
  </si>
  <si>
    <t>MEDUQW935991</t>
  </si>
  <si>
    <t>441A</t>
  </si>
  <si>
    <t>FX36488883</t>
  </si>
  <si>
    <t>4X40'HD CONTAINERS 4403 CTN S  26117 PRS OF CARTONS CONT AINING UNDER ARMOUR SHOES H S CODE: 6402199031, 6404119020 , 6403999041, 6404119080, 6404 119050, 6403999031 4X40'HD CONTAINERS 4403 CTN S  26117 PRS OF CARTONS CONT AINING UNDER ARMOUR SHOES H S CODE: 6402199031, 6404119020 , 6403999041, 6404119080, 6404 119050, 6403999031 4X40'HD CONTAINERS 4403 CTN S  26117 PRS OF CARTONS CONT AINING UNDER ARMOUR SHOES H S CODE: 6402199031, 6404119020 , 6403999041, 6404119080, 6404 119050, 6403999031 4X40'HD CONTAINERS 4403 CTN S  26117 PRS OF CARTONS CONT AINING UNDER ARMOUR SHOES H S CODE: 6402199031, 6404119020 , 6403999041, 6404119080, 6404 119050, 6403999031</t>
  </si>
  <si>
    <t>KERRY APEX (NYC)</t>
  </si>
  <si>
    <t>PT. KERRY LOGISTICS INDONESIA</t>
  </si>
  <si>
    <t>Nansha</t>
  </si>
  <si>
    <t>MSC GAIA</t>
  </si>
  <si>
    <t>N/M N/M N/M N/M</t>
  </si>
  <si>
    <t>1975 LINDEN BLVD 3RD FL SUITE # 300 ELMONT ELMONT, NY 11003 15162009500</t>
  </si>
  <si>
    <t>AS AGENT FOR KERRY FREIGHT (USA) IN KARAWACI OFFICE PARK BLOK EXCELIS NO 27A LIPPO KARAWACI, 622130055055</t>
  </si>
  <si>
    <t>TCLU5399782 TRHU6473709 MRKU2306781 HASU4808550</t>
  </si>
  <si>
    <t>4EB0 4EB0 4EB0 4EB0</t>
  </si>
  <si>
    <t>MAEU244174955</t>
  </si>
  <si>
    <t>ID0464484 ID0464299 ID0464428 ID0464275</t>
  </si>
  <si>
    <t>1975 LINDEN BLVD 3RD FL SUITE # 300 ELMONT ELMONT, NY 11003</t>
  </si>
  <si>
    <t>JAKARTA</t>
  </si>
  <si>
    <t>LAWRENCE SS PITCHER INVOICE NO 2024251789 DT 05/10/2024, HRO-843 DT 05/10/2024, 2024251754 DT 03/10/2024,, 2024251755 DT 03/10/2024, BM/786/24/387 DT 17/09/2024, BM/786/24/383 DT 14/09/2024, BM/786/24/388 DT 17/09/2024,2024251787 DT 05/10/2024, 2024251786 DT 05/10/2024, E/4406/450/G DT 07/10/2024, SE-11740 DT 04/10/2024, OPL/0108/2024DT 03/10/2024, 3575/100/2024 DT 03/10/2024, E/4403/101/G DT 04/10/2024, ILA/8848 DT 07/10/2024, NJH/2024-25/061DT 01/10/2024, 2024251741 DT 01/10/2024, ADC-3174 DT 07/10/2024, SKI14281/24-25 DT 05/10/2024, 373/24-25DT 03/10/2024, 374/24-25 DT 03/10/2024, HD/039/2024-25 DT 01/10/2024, SKI14280/24-25 DT 05/10/2024, EXP24250440DDT 03/10/2024, MDPL/2425/00289 DT 04/10/2024, 2024251743 DT 03/10/2024, SAI/051/24-25 DT 03/10/2024, 2024251757DT 04/10/2024 LAWRENCE SS PITCHER S.BILL NO 4536546 DT 03/10/2024, 4536617 DT 03/10/2024, 4530061 DT 03/10/2024, 4305136 DT 24/09/2024, 4470924 DT 30/09/2024,, 4470971 DT 30/09/2024, 4534387 DT 03/10/2024, 4537744 DT 03/10/2024, 4564785 DT 04/10/2024, 4548428 DT 03/10/2024, 4541882 DT 03/10/2024, 4541886 DT 03/10/2024, 4543248 DT 03/10/2024,4545039 DT 03/10/2024, 4549087 DT 03/10/2024, 4537745 DT 03/10/2024, 4544205 DT 03/10/2024, 4609052 DT 05/10/2024, 4613923 DT 05/10/2024, 4613713 DT 05/10/2024, 4578810 DT 04/10/2024,4628306 DT 07/10/2024, 4617274 DT 05/10/2024, 4536312 DT 03/10/2024, 4595242 DT 05/10/2024, 4608874 DT 05/10/2024, 4608871 DT 05/10/2024, 4629750 DT 07/10/2024 LAWRENCE SS PITCHER HSN 94044010, 63039990, 63049239, 68022190, 73239390, 63039100, 42050090, 73239990, 68029100, 44219990, 94051900,, 63049190, 83024190, 73269099, 68029900, 94049000, 94052900, 76169990 LAWRENCE SS PITCHER FREIGHT COLLECT LAWRENCE SS PITCHER TOTAL 4332 CARTONS ONLY NS PATA SUNWSHD PTCHWK CRB QLT, NS TAN LATTICE WEAVE CP, BRYE DKGRN VLVT GOTS PLW, NS FLORA VLE TXTRD, STRW TWNQLT, WOOD/ MARBLE SQUARE PLATTER, RED MARBLE CYLINDER OBJECT, LAWRENCE SS PITCHER, AFTON SERVING DISH, FLORALEYELTSHR TAUPE CP, LF FALLON BLACKWASTECAN, AKRI LOW SERVING BOWL, TUSCAN KIT MARBLE ROLLING PIN, TRAVERTINE PLATTER, JAPANDI WOOD OTTOMAN TRAY, NS PM EXPOS BRS PNDT, EMPORIA SS COUPE, NS OVERLOOK THROW,JADE FLORAL MARBLE CSTR S, NS HEYMLAND BRASHD BRS HS, ELTON BLACKENED SS TNK TRAY, LAFTIN POLISHD SS SNACK, NSWOVENSOLIDPOUF AIVR, VEELA BLK TBL LMP P BASE, EMMETTANTQUE BRASS TPR CNDL SM, NS LT TEAL HARRIET RNDVLVTPLW, NEXUS WHITE MARBLE CNSTR LG, GROOVE ALBST/BRASS PNDT, STAINLESS STEEL BOWLS S PO 5728254,6096473, 6064113, 6038579, 6064106, 6063964, 6064202, 5857948, 6088375, 5821993, 6096897, 6070919, 6023078, 6096899, 6086601, 6045569, 5993494,5993440, 6077923, 6096468, 6088383, 6022148, 6023042, 5993500, 6101299, 6023867, 6079445, 6102508, 6079457, 6044278, 5867519</t>
  </si>
  <si>
    <t>EUROMARKET DESIGNS, INC.</t>
  </si>
  <si>
    <t>01 TO 1430 . . . . . . . . . . . . . . . . . . . . . . . . . . . . . . . . . . . . . . . . . . . . . . . . . . . . . . . 01 TO 563 . . . . . . . . . . . . . . . . . . . . . . . . . . . . . 01 TO 601 . . . . . . . . . . 01 TO 917 . 01 TO 821 . . . . . . . . . . . . . . . . . . . . . . . . . . . . . . . . . . . . . . . . . . . . . . . . . . . . .</t>
  </si>
  <si>
    <t>1250 TECHNY ROAD NORTHBROOK, ILLINOIS 60062 EMAIL GLOBAL-LOGISTICS-ASIA CRATEANDBARREL.COM</t>
  </si>
  <si>
    <t>HAMU1359068 TCNU6294551 DFSU7319328 SEKU6344922 UACU5963886</t>
  </si>
  <si>
    <t>4510 4510 4510 4510 4510</t>
  </si>
  <si>
    <t>HLCUDE1241018059</t>
  </si>
  <si>
    <t>254404 HLG8977115 254407 HLG8999615 254408 HLG8977140 254409 HLG8977122 254403 HLG8977131</t>
  </si>
  <si>
    <t>E-DRAY COLLABORATIVE PORT LOGISTICS</t>
  </si>
  <si>
    <t>5825 GLENRIDGE DRIVE, BLDG 3 ATLANTA, GA 30328 EMAIL CRATEANDBARREL_OPSEDRAYCPL.C OM TEL 404-769-8755</t>
  </si>
  <si>
    <t>PIYALA/BALLABHGAR</t>
  </si>
  <si>
    <t>MEN'S 67% COTTON 31% POLYESTER 2% ELASTANE WOVEN P ANTS MATERIAL PO NO QUANTITY CARTO NS 18181-0529 2100099499 32 06 PCS 106 CTNS 18181-0532 2100098584 4403 PCS 184 CTNS STUFFING LOCATION: SAPL (S, UMMIT ALLIANCE PORT LIMITED) K ATGHAR, SOUTH PATENGA,CHITTA GONG-4222,BANGLADESH HS CODE :620342 CUSTOM CODE: 301 I NV NO: MBM-996-241531 INV DATE: 24-09-2024 EXP NO: 28591281912024 EXP DATE: 24-09-2024 CNT NO: LEV/MBM/25/2024 CNT DATE: 28-03-2 024 SHIPPING BILL NO: C 18 02606 SHIPPING BILL DATE: 28-09-2024 CARGO OF THIS BL COVERED UNDER FCR # CHT 9321 02 ISSUED BY APLL CONTAI NER SUMMARY ---------------- ------------------- CAAU9132959 MLBD0033693 40X9'6 290CTN 17.632CBM 4085.810KGS B/L TOTAL SUMMARY --------- -------------------------- 2 90CTN 17.632CBM 4085.810KGS</t>
  </si>
  <si>
    <t>TO THE ORDER OF THE HSBC LTD</t>
  </si>
  <si>
    <t>MBM GARMENTS LTD.</t>
  </si>
  <si>
    <t>DIGITAL C/NO:</t>
  </si>
  <si>
    <t>186 BIR UTTAM MIR SHAWKAT ALI ROAD,TEJGAON I/A, DHAKA-1208,BANGLADESH. 14155446000</t>
  </si>
  <si>
    <t>M-19 &amp; M-14 (PART),SECTION-14, MIRPUR,DHAKA-1206, BANGLADESH. 88028011157</t>
  </si>
  <si>
    <t>CAAU9132959</t>
  </si>
  <si>
    <t>MAEUH20431887</t>
  </si>
  <si>
    <t>BD0033693</t>
  </si>
  <si>
    <t>LEVI STRAUSS &amp; CO.1155 BATTERY</t>
  </si>
  <si>
    <t>STREET SAN FRANCISCO, CA 94111, USA ATTN : INBOUND LOGISTICS MANAGER TEL : (415)501-6186</t>
  </si>
  <si>
    <t>CHITTAGONG</t>
  </si>
  <si>
    <t>EUCALYPTUS WOOD STAKENCM: 4403.98.00 EUCALYPTUS WOOD STAKENCM: 4403.98.00</t>
  </si>
  <si>
    <t>US SILT &amp; SITE SUPPLY</t>
  </si>
  <si>
    <t>BEST WOOD COMERCIAL</t>
  </si>
  <si>
    <t>Abaetetuba</t>
  </si>
  <si>
    <t>Boston, Massachusetts</t>
  </si>
  <si>
    <t>MSC KATYA R</t>
  </si>
  <si>
    <t>Brazil</t>
  </si>
  <si>
    <t>. .</t>
  </si>
  <si>
    <t>75 DOW RD BOW,NH BOSTON MA 03304 US</t>
  </si>
  <si>
    <t>EXPORTADORA LTDA. ESTEFANO JOSE VANOLLI, 1358, ITAJAI BR</t>
  </si>
  <si>
    <t>TCNU7832332 CAAU5518774</t>
  </si>
  <si>
    <t>45G1 45G1</t>
  </si>
  <si>
    <t>LSLGCME24070093</t>
  </si>
  <si>
    <t>MEDUE8381562</t>
  </si>
  <si>
    <t>NN444</t>
  </si>
  <si>
    <t>FJ21036569 FJ21036568</t>
  </si>
  <si>
    <t>LSLG</t>
  </si>
  <si>
    <t>LANDSTAR GLOBAL LOGISTICS INC</t>
  </si>
  <si>
    <t>JACKSONVILLE</t>
  </si>
  <si>
    <t>13410 SUTTON PARK DR SOUTH</t>
  </si>
  <si>
    <t>75 DOW RD BOW,NH</t>
  </si>
  <si>
    <t>02X40HC CONTAINER CONTAINING : 62 PACKAGES WITH EUCALYPTUS WOOD STAKE 25X25X1219MM 25X25X915MM INVOICE: BWB2024-PO026-USA PURCHASE ORDER : BWB2024-PO026-USA NCM: 4407.99.90 / 4403.98.00 HS CODE: 440799 / 440398 NET W. TOTAL: 54.770,000 KGS DUE: 24BR001314492-6 RUC: 4BR341679142 PRIMEEBKG09594106000000 M3: 73,2380, ORIGIN: FROM BRAZIL SHIPPED ON BOARD FREIGHT COLLECT WOOD PACKAGE : TREATED AND CERTIFIED HS CODE:440799 02X40HC CONTAINER CONTAINING : 62 PACKAGES WITH EUCALYPTUS WOOD STAKE 25X25X1219MM 25X25X915MM INVOICE: BWB2024-PO026-USA PURCHASE ORDER : BWB2024-PO026-USA NCM: 4407.99.90 / 4403.98.00 HS CODE: 440799 / 440398 NET W. TOTAL: 54.770,000 KGS DUE: 24BR001314492-6 RUC: 4BR341679142 PRIMEEBKG09594106000000 M3: 73,2380, ORIGIN: FROM BRAZIL SHIPPED ON BOARD FREIGHT COLLECT WOOD PACKAGE: TREATED AND CERTIFIED HS CODE:440799</t>
  </si>
  <si>
    <t>BRACHMANN WORLDWIDE LOGISTICS LTDA</t>
  </si>
  <si>
    <t>MSC KATYA R.</t>
  </si>
  <si>
    <t>BWB2024-PO026-USA SAME SAME SAME SAME SAME SAME SAME SAME SAME BWB2024-PO026-USA SAME SAME SAME SAME SAME SAME SAME SAME SAME</t>
  </si>
  <si>
    <t>411 E ROOSEVELT RD WHEATON IL 60187 UNITED STATES</t>
  </si>
  <si>
    <t>AV MACUCO, 726 / SALA 1805 - MOEMA SAO PAULO SP 04523001 BRAZIL</t>
  </si>
  <si>
    <t>444A</t>
  </si>
  <si>
    <t>USED TYRES FOR RETREADING USED TYRES FOR RETREADING HS CODE 4012.20.1500 1 CONTAINER (298PCS.) PO NO #4403 @@ ALT CONTACT MIKE EVANS/, CELL 321-438-5243 / MIKE@CDCTRADINGCO.COM @@@ YO.KANEMURA@LOGISTEED-AMERICA.COM ALT CONTACT NAOKO STUHLBARG TEL (310) 525-2980/ NA.STUHLBARG@LOGISTEED-AMERICA.COM</t>
  </si>
  <si>
    <t>CDC VENTURES TRADING CO.</t>
  </si>
  <si>
    <t>Kaohsiung</t>
  </si>
  <si>
    <t>TOLEDO TRIUMPH</t>
  </si>
  <si>
    <t>China Taiwan</t>
  </si>
  <si>
    <t>NO MARK NO MARK THE SAME THE SAME THE SAME THE SAME THE SAME THE SAME THE SAME THE SAME THE SAME THE SAME THE SAME THE SAME</t>
  </si>
  <si>
    <t>681 GARDEN COMMERCE PARKWAY, STE. 100 WINTER GARDEN, FL 34787</t>
  </si>
  <si>
    <t>EITU1960669</t>
  </si>
  <si>
    <t>EGLV022400149585</t>
  </si>
  <si>
    <t>1273A</t>
  </si>
  <si>
    <t>EMCNXB5593</t>
  </si>
  <si>
    <t>EGLV</t>
  </si>
  <si>
    <t>EVERGREEN LINE</t>
  </si>
  <si>
    <t>TAOYUAN HSIEN 338</t>
  </si>
  <si>
    <t>NO 163 SEC 1 HSIN-NAN ROAD LUCHU HSIAN</t>
  </si>
  <si>
    <t>681 GARDEN COMMERCE PARKWAY, STE. 100 WINTER GARDEN, FL 34787 CONTACT: FRANK RUFF / CELL: 407-717-5423 /</t>
  </si>
  <si>
    <t>OSAKA</t>
  </si>
  <si>
    <t>PNEUMATIC ACTUATOR PNEUMATIC ACTUATOR HS CODE 84123100 INVOICE NO 84123100, DT 06-09-2024 PO 4125286874 S/BILL NO. &amp; DT 4168806/19.09.2024 NET WT 4940 KGS TOTAL 31 BOXES, ONLY CONSIGNEE - AIV LP 22806 NW LAKE DR HOUSTON, TX 77095-5374 UNITED STATES XMH 400099 INDIA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PNEUMATIC ACTUATOR HS CODE 84123100 / INDUSTRIAL VALVES(EXCL PRESSURE- REDUCING VALVES, AND THRMSTCLY CONTRLLD VALVES) HS CODE 84818030 INV NO 750S2275005724, DT 23/09/2024 PO 4272045292, 4272047210, 4272045950, 4272046761,, 4272045386 S/BILL NO. &amp; DT 4308577/ 24.09.2024 NET WT 1,644.00 KGS TOTAL 06 PLYWOOD BOXES ONLY CONSIGNEE - JOHN H CARTER CO INC, 15785 OLD PERKINS RD W 70810-3608,LA BATON ROUGE USA, 35,UNITED STATES CONTACT NAME PAUL LABIT T 225-751-3788 F EMAIL PAUL.LABITJOHNHCARTER.COM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 INDUSTRIAL VALVES(EXCL PRESSURE- REDUCING VALVES, AND THRMSTCLY CONTRLLD VALVES) HS CODE 84818030 INV NO 750S2275005721, DT 23/09/2024 PO 4272046166 S/ BILL NO. &amp; DT 4308801/24.09.2024, NET WT 170.00 KGS TOTAL 01 PLYWOOD BOX ONLY CONSIGNEE - SEARLES VALLEY MINERALS INC, OPERATIONS, ARGUS MAIN WAREHOUSE 01 82090 1ST ST, CA TRONA USA,93562 35, UNITED STATES CONTACT NAME RUTHIE BRYANTT 760-372-2337 F EMAIL BRYANTRSVMINERALS.COM / INDUSTRIAL VALVES(EXCL PRESSURE- REDUCING VALVES, AND THRMSTCLY CONTRLLD VALVES) HS CODE 84818030 INV NO 750S2275005717, DT 23/09/2024 PO 4272044357 S/ BILL NO. &amp; DT 4308565/24.09.2024, NET WT 3,568.00 KGS TOTAL 08 PLYWOOD BOXES ONLY CONSIGNEE - SCALLON CONTROLS INC, 4980 WARD DR 77705-4403,TX BEAUMONT USA, 77705 35, UNITED STATES CONTACT NAME LOGAN.HEMMINGS T - F EMAIL LOGAN.HEMMINGSSCALLONCONTROLS.COM</t>
  </si>
  <si>
    <t>EMERSON 31 BOXES . . . . . . . . . . . . . . . . . . . . . . . . . . . . . . . . . . . . . . . . . . . . . . . . . . . . . . . . . . . . REFERENCE PO 4272045292, 42720453 86,4272046761,42 72045950, 427204721 0 IMPACT PARTNER PO JHC1099614,J HC1100289, JHC1109244,JH C1103979,JH C1111894 IMPACT PARTNER SO 10047 183 , 10047234 , 10048014, 10047547 , 10048402 IOR 58-2428737-00 06 PL YWOOD BOXES . . . . . . . . . . . . . . . . . . . . . . . . REFERENCE PO 4272046166 IMPACT P ARTNER PO P317338 IMPACT PARTNER SO- 10047672 IOR 58-2428737-00 01 PLYWOOD BOX . . . . . . . . . . . . . REFERENCE PO 4272044357 IMPACT P ARTNER PO P38718 IMPACT PARTNER SO 10046556 IOR 58-2428737-00 0 8PLYWOOD BOXES . . . . . . . . . . .</t>
  </si>
  <si>
    <t>BMOU4819441</t>
  </si>
  <si>
    <t>HLCUBO12409BGQR0</t>
  </si>
  <si>
    <t>4739217 HLG6384241</t>
  </si>
  <si>
    <t>DRAWER, HIGH,DRAWER,/ TOTAL PI ECES: 885/ TOTAL PALLETS: 14 TARIFF NUMBER: 940399 CONSI GNMENT NUMBER: 20795-SUP-00850 92169 TOTAL NET WEIGHT: 4403 .460 TOTAL GROSS WEIGHT: 444 3.784 TOTAL VOLUME: 13.133, TOTAL NUMBER OF PIECE(S): 885</t>
  </si>
  <si>
    <t>IKEA SUPPLY AG</t>
  </si>
  <si>
    <t>BLUM POLSKA SP. Z O.O.</t>
  </si>
  <si>
    <t>Bremerhaven</t>
  </si>
  <si>
    <t>MAERSK GATESHEAD</t>
  </si>
  <si>
    <t>Germany</t>
  </si>
  <si>
    <t>-------------- SWB TOTAL NUMBERS---- ---------- TOTAL VOLUME: 13.133 TOTAL GROSS WEIGHT: 4443.784 N/M</t>
  </si>
  <si>
    <t>100 IKEA WAY PERRYVILLE 21903, UNITED STATES, USCA 14848039015</t>
  </si>
  <si>
    <t>UL. POZNANSKA 16 SWARZEDZ JASIN 62-020, POLAND, PLWP 48618951980</t>
  </si>
  <si>
    <t>MRKU3962932</t>
  </si>
  <si>
    <t>MAEUIKAD36414</t>
  </si>
  <si>
    <t>EXPEDITORS INTERNATIONAL PHL</t>
  </si>
  <si>
    <t>519 KAISER DR STE A FOLCROFT PA 19032, UNITED STATES</t>
  </si>
  <si>
    <t>GDANSK</t>
  </si>
  <si>
    <t>66 CTNS DECORATIVE ARTICLES OF WOOD HS CODE 4403.99 AND 1219 CTNS AQUARIUM PET SUPPLIES NON-FOOD / CRUSHED GRAVEL HS CODE 2517.10</t>
  </si>
  <si>
    <t>MSC RESILIENT III</t>
  </si>
  <si>
    <t>MSKU7750580</t>
  </si>
  <si>
    <t>KWLD44830054311</t>
  </si>
  <si>
    <t>MAEU244876677</t>
  </si>
  <si>
    <t>439N</t>
  </si>
  <si>
    <t>ZA6375630</t>
  </si>
  <si>
    <t>470 CTNS DECORATIVE ARTICLES OF WOOD HS CODE 4403.99 AND 826 CTNS AQUARIUM PET SUPPLIES N ON-FOOD / CRUSHED GRAVEL HS CODE 2517.10</t>
  </si>
  <si>
    <t>NELE MAERSK</t>
  </si>
  <si>
    <t>MSKU5896261</t>
  </si>
  <si>
    <t>KWLD44830053858</t>
  </si>
  <si>
    <t>MAEU244991523</t>
  </si>
  <si>
    <t>438N</t>
  </si>
  <si>
    <t>ZA6375871</t>
  </si>
  <si>
    <t>DENMARK</t>
  </si>
  <si>
    <t>470 X CTNS DECORATIVE ARTICLES OF WOOD HS CODE: 4403.99 AND</t>
  </si>
  <si>
    <t>826 X CTNS AQUARIUM PET SUPPLIES NON -FOOD / CRUSHED GRAVEL HS CODE: 25 17.10</t>
  </si>
  <si>
    <t>SLAC ( 20 BOXES, 8 BUNDLES, 14 CYLINDERS, 9 PALLETS &amp; 3 BAGS) BUILDING SUPPLIES AND HOME FURNISHINGS HS#0802.12, 0813.40, 1509.10, 2501.00, 2517.10, 3402.90, 3922.10, 4011.10, 4202.29, 4403.22,, 6307.90, 7314.41, 7314.42, 8418.61, 8421.21, 8506.50, 9021.10, 9031.80, 9401.40, 9403.30 POR : CERS PC3517202410293888969</t>
  </si>
  <si>
    <t>TEMU7321163</t>
  </si>
  <si>
    <t>TSCW17388538</t>
  </si>
  <si>
    <t>FRESH CUT DANISH OAKHS CODE: 4403.91.00.00DEBARKED AND HEAT TREATEDHEAT TREATED, SEE DIAGRAM.LOG 1859 + 1864 + 1866 + 1871</t>
  </si>
  <si>
    <t>THE SHIPYARD IN BOOTHBAY HARBOR, LL</t>
  </si>
  <si>
    <t>COPENHAGEN HARDWOOD APS</t>
  </si>
  <si>
    <t>Stade</t>
  </si>
  <si>
    <t>MSC MAPUTO</t>
  </si>
  <si>
    <t>THE SHIPYARD IN BOOTHBAY HARBOR, LLC 120 COMMERCIAL STREET P.O. BOX 462 04538-0462 BOOTHBAY HARBOUR, MAINE USA</t>
  </si>
  <si>
    <t>120 COMMERCIAL STREET P.O. BOX 462 BOOTHBAY HARBOR ME 04538 US ERIC GRAVES EM ERIC@BRISTOLMARINE.COM</t>
  </si>
  <si>
    <t>HOLMEVEJ 101 VEKSOE SJAELLAND DK EM NSM@COPENHAGENHARDWOOD.DK</t>
  </si>
  <si>
    <t>TIIU4771443</t>
  </si>
  <si>
    <t>LISTCPH000202640</t>
  </si>
  <si>
    <t>MEDUVM055806</t>
  </si>
  <si>
    <t>NN442</t>
  </si>
  <si>
    <t>LIST</t>
  </si>
  <si>
    <t>LEMAN A/S</t>
  </si>
  <si>
    <t>GREVE</t>
  </si>
  <si>
    <t>VENTRUPVEJ 6</t>
  </si>
  <si>
    <t>FRESH CUT DANISH OAK HS CODE: 4403.91.00.00 DEBARKED AND HEAT TREATED HEAT TREATED, SEE DIAGRAM. LOG 1859 + 1864 + 1866 + 1871</t>
  </si>
  <si>
    <t>LEMAN USA INC</t>
  </si>
  <si>
    <t>4 COMMERCE DR CRANFORD NJ 07016 UNITED STATES</t>
  </si>
  <si>
    <t>VENTRUPVEJ 6 GREVE 85 2670 DENMARK</t>
  </si>
  <si>
    <t>442A</t>
  </si>
  <si>
    <t>STEEL FASTENERS 3PLTS111CTNS PO109053/108840/ 108740/108677/108386 108315/108216/108216/108208/108206 108300/109186/109277/109283/109283/ 109283 109283/108329/109329/109440/108560/, 108560 108560/107858/109320/ 107073R-1/ 108863 109257/108586/108586/109257 PN76009797,DC4681-001,DC4680-002, 97406963040, DC1096-01C, 97415263040,DC0129-020 (REV H), DC0130-030(REV C), DC0136-01Z,97413000040,DC4680-001,1246-028-01405,DOWEL0625X313,62001, 62002E- 7. 2-01,62002K-7.2-02,62002E-8-01, 97417862940 NO GASKET,97434000040, DC2854-010,01921410,01981013, 01665166,01981983 01630002, 01566114,47-A,64325, EMH-737-16, EMC-740-16,BU21606001SHIPPER DECLARES THAT THIS SHIPMENT CONTAINS SOLID WOOD PACKING MATERIALS / PRINTED BOOKS PRINTED BOOKS (TOTAL 9 IPPC WOODEN PALLETS  195 CARTONS) . . . ., . . . . . . . .. . . . . . . .. . . . . . . .. . . . . . . .. / CHILDRENS BOOKS CHILDRENS BOOKS PO 460284171 HS CODE 49030000 TITLE ROOM FOR A LITTLE ONE 4PLTS/171CTNS/5130CPS DELIVERY ADDRESS RIVERSIDE WAREHOUSE 100 FRONT, STREET RIVERSIDE NJ 08075 UNITED STATES (856) 461-6500 THIS CONSIGNMENT CONTAINS HEAT TREATED WOODEN PALLETS WHICH ARE COMPLIED THIS STANDARD OF ISPM 15. / PORCELAIN INSULATOR PORCELAIN INSULATOR SHIPPER DECLARES THAT THIS SHIPMENT DOES NOT CONTAIN ANY SOLID WOOD PACKING MATERIALS / PRINTED BOOKS TITLE PRINTED BOOKS TITLE SONGS OF FAITH &amp; PRAISE CONVENTIONAL NOTE ISBN 978- 1-5822-9323-3 / PO460284520 / (SO- 4970) TITLE THE ADVANCED ROBLOX CODING, BOOK AN UNOFFICIAL GUIDE ISBN 978-1-5072-1788-7 / PO460285160 / (SO-4995) / PAPER PRINTED BOOKS FAIRIES PO 460285266 ISBN 978-1-4405- 7305-7 (SO- 4998) CREATIVE STRATEGY AND THE BUSINESS OF DESIGN PO 460285127 ISBN 978-1- 4403-4155-7 (SO-4999) / LLB RECHG LED PTHFND BEANIE KS PO45513615 ITEM518333 LLB RECHGLED PTHFNDR BEANIE MS PO45513614 ITEM518138 / CHILDRENS BOOKS GOLD ST 100ML BOTTLE BOND NO.9 100ML BOTTLE DECO GOLD STREET BOTTLE DECORATION GOLD METALLIZATION RAISED PATTERN ON FRONT + OVERCOATING BOND, NUMBER ONE NEW YORK 100ML BOTTLE BOTTLE DECORATION 2 SIDED CROC PATTERN OPAQUE PURPLE COLOR SPRAY HOTSTAMP (FRONT ONLY) 6PALLETS541CTNS CUST PO NO.B- 9175/B-9169 CUST ITEM NO.B94300/ B95300 SHIPPER DECLARES THAT THISSHIPMENT CONTAINS SOLID WOOD PACKING MATERIALS</t>
  </si>
  <si>
    <t>DSV AIR &amp; SEA INC DBA DSV OCEAN</t>
  </si>
  <si>
    <t>DSV AIR &amp; SEA CO. LTD. SHENZHEN</t>
  </si>
  <si>
    <t>Yantian</t>
  </si>
  <si>
    <t>YM WISDOM</t>
  </si>
  <si>
    <t>F.A.F PO PART 1PART NO QUANTITY C/NO PO PART2 PART NO QUANTI TY C/NO NEW YORK MADE IN CHINA . . . . . . . . . . . . . . . . . . . . . . TITLE BACKTRACK DELUXE EDITION AUTH OR BRIAN JOINES, JAKE ELPHICK, DOUG GARBARK, JIM CAMPBELL PUBLISHER ON I PRESS ON SALE DATE 1/21/2025 COUN TRY OF ORIGIN CHINA PPON 03-0125 P RINTING NUMBER 01-25 PURCHASE ORDER 2024064044- 67-0001 DCD ITEM NUMBER JUN247880 DCD STK STL339768 QTY 16 ISBN 9781637156056 PRICE USD $39.99 CAN $53.99 CARTON NUMBER OF TITLE KAIJUMAX COMPLETE COLLECTION V1 AUTHOR ZANDER CANNON PUBLISHER ONI PRESS ON SALE DATE 1/14/2025 CO UNTRY OF ORIGIN CHINA PPON 06-0125 PRINTING NUMBER 01-25 PURCHASE ORDE R 2024064044-67- 0002 DCD ITEM NUMBE R JUN247883 DCD STKSTL339771 QTY 18 ISBN 9781637156032 PRICE USD $39.99 CAN $53.99 CARTON NUMBER OF TITLE MR. MUFFINS DEFEN DER OF THE STARS AUTHOR BEN KAHN, G EORGEO BROOKS PUBLISHER ONI PRESS O N SALE DATE 1/21/2025 COUNTRY OF OR IGIN CHINA PPON 07-0125 PRINTING N UMBER 01-25 PURCHASE ORDER 20240640 44-67-0003 DCD ITEM NUMBER JUN24788 4 DCD STK STL339772 QTY 40 ISBN 9781620108321 PRICE USD $14.99 CAN $18.99 CARTON NUMBER OF TITLE RICK AND MORTY KINGDOM BALLS AUTHO R JOSH TRUJILLO, RYAN LITTLE, JARRE TT WILLIAMS PUBLISHER ONI PRESS ON SALE DATE 1/7/2025 COUNTRY OF ORIGI N CHINA PPON 08-0125 PRINTING NUMBE R 01-25 PURCHASE ORDER TITLE ROOM FOR A LITTLE ONE AUTHOR MARTIN WADDELL ON SALE N/A PUBLI SHER SIMON &amp; SCHUSTER CHILDRENS P RINTED IN CHINA BARCODE EAN PPON 460284171 (251)460284171 PRINTING 09-24 (10)09-24 (01)1978141696177 9 ISBN-13 978-1-41696-177-2 CTN QT Y 30 (30)30 CTN WGT 19.8LB (3401) 000198 COVER PRICE $8.99 USD CANAD IAN PRICE $11.99 CAD (9012Q)899USD . . CS1 . . . . TITLE SONGS OF FAITH &amp; PRAISE CONVENTIONAL NOTE TITLE THE ADVANCED ROBLOX CODING BOOK AN UNOFFICIAL G UIDE . . . . . . TITLE FAIRIES TITLE CREATIVE STRATEGY AND THE BUSINESS OF DESIGN . . . . L.L.BEAN N.W.KGS G.W.KGS CTN NO. OF MEAS. CM MADE IN CHINA . . . VENDOR MEIYUME P.O. ITEM DESCRIPTION QTY CTN MADE IN CHINA . . . . . . . . . . . . . . .</t>
  </si>
  <si>
    <t>TRANSPORT 200 WOOD AVE S STE 300 ISELIN NJ 08830 UNITED STATES</t>
  </si>
  <si>
    <t>BRANCH AS AGENT FOR DSV OCEAN TRANSPORT A/S. 1601.1606,21F,NORTH TOWER,SHENZHEN ENERGY SHENZHEN CHINA</t>
  </si>
  <si>
    <t>FANU1566318</t>
  </si>
  <si>
    <t>HLCUSZX2408CDNH0</t>
  </si>
  <si>
    <t>020E</t>
  </si>
  <si>
    <t>HLK1065361</t>
  </si>
  <si>
    <t>DSV AIR &amp; SEA INC. - I902 200 WOOD</t>
  </si>
  <si>
    <t>AVENUE S SUITE 300 ISELIN NJ 08830 UNITED STATES</t>
  </si>
  <si>
    <t>YANTIAN, CN</t>
  </si>
  <si>
    <t>ONE THOUSAND SIX HUNDRED SIXTY ROLLS ONLY. INDIAN HANDWOVEN COTTON DHURRIES INDIAN HANDTUFTED COTTON CARPETS INDIAN HANDWOVEN JUTE DHURRIES INDIAN HANDWOVEN POLYSTER DHURRIES INDIAN HANDWOVEN LEATHER DHURRIES INDIAN HANDTUFTED POLYSTER CARPETS INDIAN HANDWOVEN WOOLLEN RUGS INDIAN HANDTUFTED WOOLLEN CARPETS. INVOIC, E NO: IAG-4403 DT. 09.09.2024 S.B.NO: 4062548 DT. 17.09.2024 HS CODE NO: 57050021,57039010,57050039 ,57050022,42050090,5703399 0,57023140,57031010. IEC NO: 1596001305 BUYER ORDER NO:147053,148003,148172,14 8504,148776,148993,149517, 149793,149991. SHIPMENT NO:IN63082 NT WT:16225.000 KGS FREIGHT COLLECT</t>
  </si>
  <si>
    <t>TO ORDER OF YARAGHI LLC.</t>
  </si>
  <si>
    <t>KOTKA</t>
  </si>
  <si>
    <t>IAG / INDIANA CBM: 50.00 ROLL NO. 01-1660 SAME SAME SAME SAME SAME SAME SAME SAME SAME SAME SAME SAME SAME</t>
  </si>
  <si>
    <t>40 HARBOR PARK DRIVE PORT WASHINGTON NY 11050 UNITED STA</t>
  </si>
  <si>
    <t>MSMU4884478</t>
  </si>
  <si>
    <t>MEDUHN622913</t>
  </si>
  <si>
    <t>438A</t>
  </si>
  <si>
    <t>FX29002904</t>
  </si>
  <si>
    <t>NHAVA SHEVA</t>
  </si>
  <si>
    <t>1521 CARTONS 10686.3 KGM 47.591 MTQ TOTAL CTNS: 7153 57 COTTON 38 SPANDEX KNITTED MENS BOXER 100 COTTON KNITTED MENS T-, SHIRT 100 COTTON KNITTED MENS BOXER SHORTS 95 COTTON 5 SPANDEX KNITTED MENS BRIEF 1)CONTAINER SEAL NO: TCKU6910502 / 40'HC R6237622TOTAL CTNS : 01 TO 465 PO 4500596181 TOTAL NET WT : 1785.60 KGS TOTAL GROSS WT : 2790.00 KGS CBM - 14.72 INVOICE NO DATE :2748/E/SIT/2425 26.09.2024 SB NO - 4387915/ 27.09.2024HSN CODE : 61071990 TOTAL CTNS : 01 TO 1288 PO 4500596187,4500608300 TOTAL NET WT : 6741.50 KGS TOTAL GROSS WT : 9653.9 KGS CBM - 42.48 INVOICE NO DATE :2753/E/SIT/2425 26.09.2024SB NO - / HSN CODE : 61091000 2)CONTAINER SEAL NO: CMAU6521530 / 40'HC R6237623 TOTAL CTNS : 01 TO 702 PO 4500596181 4500591656 TOTAL NET WT : 8850.50TOTAL GROSS WT : 12831.30 CBM -56.96 INVOICE NO DATE : 2754/E/SIT/2425 26.09.2024 SB NO : HSN CODE : 61091000, 3)CONTAINER SEAL NO: CAAU6729766 / 40'HC R6306626TOTAL CTNS : 01 TO 465 PO 4500596187 TOTAL NET WT : 2888.77 KGS TOTAL GROSS WT : 4403.82 KGS CBM - 22.23 INVOICE NO DATE :2749/E/SIT/2425 26.09.2024 SB NO - 4388120 / 27.09.2024HSN CODE : 61071990,61071100 TOTAL CTNS : 01 TO 1063 PO 4500596187,4500596181 TOTAL NET WT : 5016.50 KGS TOTAL GROSS WT : 7391.40 KGS CBM - 35.01 INVOICE NO DATE :2755/E/SIT/2425 26.09.2024SB NO - / HSN CODE : 61091000,61071990 4)CONTAINER SEAL NO: TRHU7864800 / 40'HC R6306615 TOTAL CTNS : 01 TO 1339 PO 4500596187,45005916181 TOTAL NET WT : 7364.50 KGS TOTAL GROSS WT : 10444.20 KGSCBM - 45.64 INVOICE NO DATE :2756/E/SIT/2425 26.09.2024 SB NO - / HSN CODE : 61071990,61071100 TOTAL CTNS : 01 TO 500 PO 4500596156,4500608300 TOTAL NET WT : 2141.50 KGSTOTAL GROSS WT : 3230.00 KGS CBM - 15.84 INVOICE NO DATE :2757/E/SIT/2425 26.09.2024 SB NO - / HSN CODE : 61071100 275 CARTONS 2145 KGM9.374 MTQ TOTAL CTNS: 7153 57 COTTON 38 SPANDEX KNITTED MENS BOXER 100 COTTON KNITTED MENS T- SHIRT 100 COTTON KNITTED MENS BOXER SHORTS95 COTTON 5 SPANDEX KNITTED MENS BRIEF 1)CONTAINER SEAL NO: TCKU6910502 / 40'HC R6237622 TOTAL CTNS : 01 TO 465 PO 4500596181 TOTAL NET WT : 1785.60 KGSTOTAL GROSS WT : 2790.00 KGS CBM - 14.72 INVOICE NO DATE :2748/E/SIT/2425 26.09.2024 SB NO - 4387915/ 27.09.2024 HSN CODE : 61071990 TOTAL CTNS : 01 TO 1288 PO 4500596187,4500608300TOTAL NET WT : 6741.50 KGS TOTAL GROSS WT : 9653.9 KGS CBM - 42.48 INVOICE NO DATE :2753/E/SIT/2425 26.09.2024 SB NO - / HSN CODE : 61091000 2)CONTAINER SEAL NO:CMAU6521530 / 40'HC R6237623 TOTAL CTNS : 01 TO 702 PO 4500596181 4500591656 TOTAL NET WT : 8850.50 TOTAL GROSS WT : 12831.30 CBM -56.96 INVOICE NO DATE :2754/E/SIT/2425 26.09.2024 SB NO : HSN CODE : 61091000, 3)CONTAINER SEAL NO: CAAU6729766 / 40'HC R6306626 TOTAL CTNS : 01 TO 465 PO 4500596187 TOTAL NET WT : 2888.77 KGSTOTAL GROSS WT : 4403.82 KGS CBM - 22.23 INVOICE NO DATE :2749/E/SIT/2425 26.09.2024 SB NO - 4388120 / 27.09.2024 HSN CODE : 61071990,61071100 TOTAL CTNS : 01 TO 1063 PO 4500596187,4500596181TOTAL NET WT : 5016.50 KGS TOTAL GROSS WT : 7391.40 KGS CBM - 35.01 INVOICE NO DATE :2755/E/SIT/2425 26.09.2024 SB NO - / HSN CODE : 61091000,61071990 4)CONTAINER SEAL NO:TRHU7864800 / 40'HC R6306615 TOTAL CTNS : 01 TO 1339 PO 4500596187,45005916181 TOTAL NET WT : 7364.50 KGS TOTAL GROSS WT : 10444.20 KGS CBM - 45.64 INVOICE NO DATE :2756/E/SIT/2425 26.09.2024SB NO - / HSN CODE : 61071990,61071100 TOTAL CTNS : 01 TO 500 PO 4500596156,4500608300 TOTAL NET WT : 2141.50 KGS TOTAL GROSS WT : 3230.00 KGS CBM - 15.84 INVOICE NO DATE:2757/E/SIT/2425 26.09.2024 SB NO - / HSN CODE : 61071100 1528 CARTONS 10688.9 KGM 49.533 MTQ TOTAL CTNS: 7153 57 COTTON 38 SPANDEX KNITTED MENS BOXER 100 COTTON KNITTED MENS T-, SHIRT 100 COTTON KNITTED MENS BOXER SHORTS 95 COTTON 5 SPANDEX KNITTED MENS BRIEF 1)CONTAINER SEAL NO: TCKU6910502 / 40'HC R6237622TOTAL CTNS : 01 TO 465 PO 4500596181 TOTAL NET WT : 1785.60 KGS TOTAL GROSS WT : 2790.00 KGS CBM - 14.72 INVOICE NO DATE :2748/E/SIT/2425 26.09.2024 SB NO - 4387915/ 27.09.2024HSN CODE : 61071990 TOTAL CTNS : 01 TO 1288 PO 4500596187,4500608300 TOTAL NET WT : 6741.50 KGS TOTAL GROSS WT : 9653.9 KGS CBM - 42.48 INVOICE NO DATE :2753/E/SIT/2425 26.09.2024SB NO - / HSN CODE : 61091000 2)CONTAINER SEAL NO: CMAU6521530 / 40'HC R6237623 TOTAL CTNS : 01 TO 702 PO 4500596181 4500591656 TOTAL NET WT : 8850.50TOTAL GROSS WT : 12831.30 CBM -56.96 INVOICE NO DATE : 2754/E/SIT/2425 26.09.2024 SB NO : HSN CODE : 61091000, 3)CONTAINER SEAL NO: CAAU6729766 / 40'HC R6306626TOTAL CTNS : 01 TO 465 PO 4500596187 TOTAL NET WT : 2888.77 KGS TOTAL GROSS WT : 4403.82 KGS CBM - 22.23 INVOICE NO DATE :2749/E/SIT/2425 26.09.2024 SB NO - 4388120 / 27.09.2024HSN CODE : 61071990,61071100 TOTAL CTNS : 01 TO 1063 PO 4500596187,4500596181 TOTAL NET WT : 5016.50 KGS TOTAL GROSS WT : 7391.40 KGS CBM - 35.01 INVOICE NO DATE :2755/E/SIT/2425 26.09.2024SB NO - / HSN CODE : 61091000,61071990 4)CONTAINER SEAL NO: TRHU7864800 / 40'HC R6306615 TOTAL CTNS : 01 TO 1339 PO 4500596187,45005916181 TOTAL NET WT : 7364.50 KGS TOTAL GROSS WT : 10444.20 KGSCBM - 45.64 INVOICE NO DATE :2756/E/SIT/2425 26.09.2024 SB NO - / HSN CODE : 61071990,61071100 TOTAL CTNS : 01 TO 500 PO 4500596156,4500608300 TOTAL NET WT : 2141.50 KGSTOTAL GROSS WT : 3230.00 KGS CBM - 15.84 INVOICE NO DATE :2757/E/SIT/2425 26.09.2024 SB NO - / HSN CODE : 61071100 225 CARTONS 1755 KGM7.669 MTQ TOTAL CTNS: 7153 57 COTTON 38 SPANDEX KNITTED MENS BOXER 100 COTTON KNITTED MENS T- SHIRT 100 COTTON KNITTED MENS BOXER SHORTS95 COTTON 5 SPANDEX KNITTED MENS BRIEF 1)CONTAINER SEAL NO: TCKU6910502 / 40'HC R6237622 TOTAL CTNS : 01 TO 465 PO 4500596181 TOTAL NET WT : 1785.60 KGSTOTAL GROSS WT : 2790.00 KGS CBM - 14.72 INVOICE NO DATE :2748/E/SIT/2425 26.09.2024 SB NO - 4387915/ 27.09.2024 HSN CODE : 61071990 TOTAL CTNS : 01 TO 1288 PO 4500596187,4500608300TOTAL NET WT : 6741.50 KGS TOTAL GROSS WT : 9653.9 KGS CBM - 42.48 INVOICE NO DATE :2753/E/SIT/2425 26.09.2024 SB NO - / HSN CODE : 61091000 2)CONTAINER SEAL NO:CMAU6521530 / 40'HC R6237623 TOTAL CTNS : 01 TO 702 PO 4500596181 4500591656 TOTAL NET WT : 8850.50 TOTAL GROSS WT : 12831.30 CBM -56.96 INVOICE NO DATE :2754/E/SIT/2425 26.09.2024 SB NO : HSN CODE : 61091000, 3)CONTAINER SEAL NO: CAAU6729766 / 40'HC R6306626 TOTAL CTNS : 01 TO 465 PO 4500596187 TOTAL NET WT : 2888.77 KGSTOTAL GROSS WT : 4403.82 KGS CBM - 22.23 INVOICE NO DATE :2749/E/SIT/2425 26.09.2024 SB NO - 4388120 / 27.09.2024 HSN CODE : 61071990,61071100 TOTAL CTNS : 01 TO 1063 PO 4500596187,4500596181TOTAL NET WT : 5016.50 KGS TOTAL GROSS WT : 7391.40 KGS CBM - 35.01 INVOICE NO DATE :2755/E/SIT/2425 26.09.2024 SB NO - / HSN CODE : 61091000,61071990 4)CONTAINER SEAL NO:TRHU7864800 / 40'HC R6306615 TOTAL CTNS : 01 TO 1339 PO 4500596187,45005916181 TOTAL NET WT : 7364.50 KGS TOTAL GROSS WT : 10444.20 KGS CBM - 45.64 INVOICE NO DATE :2756/E/SIT/2425 26.09.2024SB NO - / HSN CODE : 61071990,61071100 TOTAL CTNS : 01 TO 500 PO 4500596156,4500608300 TOTAL NET WT : 2141.50 KGS TOTAL GROSS WT : 3230.00 KGS CBM - 15.84 INVOICE NO DATE:2757/E/SIT/2425 26.09.2024 SB NO - / HSN CODE : 61071100 TOTAL CTNS: 7153 57 COTTON 38 SPANDEX KNITTED MENS BOXER 100 COTTON KNITTED MENS T- SHIRT 100 COTTON KNITTED MENS BOXER SHORTS, 95 COTTON 5 SPANDEX KNITTED MENS BRIEF 1)CONTAINER SEAL NO: TCKU6910502 / 40'HC R6237622 TOTAL CTNS : 01 TO 465 PO 4500596181 TOTAL NET WT : 1785.60 KGSTOTAL GROSS WT : 2790.00 KGS CBM - 14.72 INVOICE NO DATE :2748/E/SIT/2425 26.09.2024 SB NO - 4387915/ 27.09.2024 HSN CODE : 61071990 TOTAL CTNS : 01 TO 1288 PO 4500596187,4500608300TOTAL NET WT : 6741.50 KGS TOTAL GROSS WT : 9653.9 KGS CBM - 42.48 INVOICE NO DATE :2753/E/SIT/2425 26.09.2024 SB NO - / HSN CODE : 61091000 2)CONTAINER SEAL NO:CMAU6521530 / 40'HC R6237623 TOTAL CTNS : 01 TO 702 PO 4500596181 4500591656 TOTAL NET WT : 8850.50 TOTAL GROSS WT : 12831.30 CBM -56.96 INVOICE NO DATE :2754/E/SIT/2425 26.09.2024 SB NO : HSN CODE : 61091000, 3)CONTAINER SEAL NO: CAAU6729766 / 40'HC R6306626 TOTAL CTNS : 01 TO 465 PO 4500596187 TOTAL NET WT : 2888.77 KGSTOTAL GROSS WT : 4403.82 KGS CBM - 22.23 INVOICE NO DATE :2749/E/SIT/2425 26.09.2024 SB NO - 4388120 / 27.09.2024 HSN CODE : 61071990,61071100 TOTAL CTNS : 01 TO 1063 PO 4500596187,4500596181TOTAL NET WT : 5016.50 KGS TOTAL GROSS WT : 7391.40 KGS CBM - 35.01 INVOICE NO DATE :2755/E/SIT/2425 26.09.2024 SB NO - / HSN CODE : 61091000,61071990 4)CONTAINER SEAL NO:TRHU7864800 / 40'HC R6306615 TOTAL CTNS : 01 TO 1339 PO 4500596187,45005916181 TOTAL NET WT : 7364.50 KGS TOTAL GROSS WT : 10444.20 KGS CBM - 45.64 INVOICE NO DATE :2756/E/SIT/2425 26.09.2024SB NO - / HSN CODE : 61071990,61071100 TOTAL CTNS : 01 TO 500 PO 4500596156,4500608300 TOTAL NET WT : 2141.50 KGS TOTAL GROSS WT : 3230.00 KGS CBM - 15.84 INVOICE NO DATE:2757/E/SIT/2425 26.09.2024 SB NO - / HSN CODE : 61071100 1339 CARTONS 10444.2 KGM 45.641 MTQ TOTAL CTNS: 7153 57 COTTON 38 SPANDEX KNITTED MENS BOXER 100 COTTON KNITTED MENS T-, SHIRT 100 COTTON KNITTED MENS BOXER SHORTS 95 COTTON 5 SPANDEX KNITTED MENS BRIEF 1)CONTAINER SEAL NO: TCKU6910502 / 40'HC R6237622TOTAL CTNS : 01 TO 465 PO 4500596181 TOTAL NET WT : 1785.60 KGS TOTAL GROSS WT : 2790.00 KGS CBM - 14.72 INVOICE NO DATE :2748/E/SIT/2425 26.09.2024 SB NO - 4387915/ 27.09.2024HSN CODE : 61071990 TOTAL CTNS : 01 TO 1288 PO 4500596187,4500608300 TOTAL NET WT : 6741.50 KGS TOTAL GROSS WT : 9653.9 KGS CBM - 42.48 INVOICE NO DATE :2753/E/SIT/2425 26.09.2024SB NO - / HSN CODE : 61091000 2)CONTAINER SEAL NO: CMAU6521530 / 40'HC R6237623 TOTAL CTNS : 01 TO 702 PO 4500596181 4500591656 TOTAL NET WT : 8850.50TOTAL GROSS WT : 12831.30 CBM -56.96 INVOICE NO DATE : 2754/E/SIT/2425 26.09.2024 SB NO : HSN CODE : 61091000, 3)CONTAINER SEAL NO: CAAU6729766 / 40'HC R6306626TOTAL CTNS : 01 TO 465 PO 4500596187 TOTAL NET WT : 2888.77 KGS TOTAL GROSS WT : 4403.82 KGS CBM - 22.23 INVOICE NO DATE :2749/E/SIT/2425 26.09.2024 SB NO - 4388120 / 27.09.2024HSN CODE : 61071990,61071100 TOTAL CTNS : 01 TO 1063 PO 4500596187,4500596181 TOTAL NET WT : 5016.50 KGS TOTAL GROSS WT : 7391.40 KGS CBM - 35.01 INVOICE NO DATE :2755/E/SIT/2425 26.09.2024SB NO - / HSN CODE : 61091000,61071990 4)CONTAINER SEAL NO: TRHU7864800 / 40'HC R6306615 TOTAL CTNS : 01 TO 1339 PO 4500596187,45005916181 TOTAL NET WT : 7364.50 KGS TOTAL GROSS WT : 10444.20 KGSCBM - 45.64 INVOICE NO DATE :2756/E/SIT/2425 26.09.2024 SB NO - / HSN CODE : 61071990,61071100 TOTAL CTNS : 01 TO 500 PO 4500596156,4500608300 TOTAL NET WT : 2141.50 KGSTOTAL GROSS WT : 3230.00 KGS CBM - 15.84 INVOICE NO DATE :2757/E/SIT/2425 26.09.2024 SB NO - / HSN CODE : 61071100 500 CARTONS 3230 KGM15.84 MTQ TOTAL CTNS: 7153 57 COTTON 38 SPANDEX KNITTED MENS BOXER 100 COTTON KNITTED MENS T- SHIRT 100 COTTON KNITTED MENS BOXER SHORTS95 COTTON 5 SPANDEX KNITTED MENS BRIEF 1)CONTAINER SEAL NO: TCKU6910502 / 40'HC R6237622 TOTAL CTNS : 01 TO 465 PO 4500596181 TOTAL NET WT : 1785.60 KGSTOTAL GROSS WT : 2790.00 KGS CBM - 14.72 INVOICE NO DATE :2748/E/SIT/2425 26.09.2024 SB NO - 4387915/ 27.09.2024 HSN CODE : 61071990 TOTAL CTNS : 01 TO 1288 PO 4500596187,4500608300TOTAL NET WT : 6741.50 KGS TOTAL GROSS WT : 9653.9 KGS CBM - 42.48 INVOICE NO DATE :2753/E/SIT/2425 26.09.2024 SB NO - / HSN CODE : 61091000 2)CONTAINER SEAL NO:CMAU6521530 / 40'HC R6237623 TOTAL CTNS : 01 TO 702 PO 4500596181 4500591656 TOTAL NET WT : 8850.50 TOTAL GROSS WT : 12831.30 CBM -56.96 INVOICE NO DATE :2754/E/SIT/2425 26.09.2024 SB NO : HSN CODE : 61091000, 3)CONTAINER SEAL NO: CAAU6729766 / 40'HC R6306626 TOTAL CTNS : 01 TO 465 PO 4500596187 TOTAL NET WT : 2888.77 KGSTOTAL GROSS WT : 4403.82 KGS CBM - 22.23 INVOICE NO DATE :2749/E/SIT/2425 26.09.2024 SB NO - 4388120 / 27.09.2024 HSN CODE : 61071990,61071100 TOTAL CTNS : 01 TO 1063 PO 4500596187,4500596181TOTAL NET WT : 5016.50 KGS TOTAL GROSS WT : 7391.40 KGS CBM - 35.01 INVOICE NO DATE :2755/E/SIT/2425 26.09.2024 SB NO - / HSN CODE : 61091000,61071990 4)CONTAINER SEAL NO:TRHU7864800 / 40'HC R6306615 TOTAL CTNS : 01 TO 1339 PO 4500596187,45005916181 TOTAL NET WT : 7364.50 KGS TOTAL GROSS WT : 10444.20 KGS CBM - 45.64 INVOICE NO DATE :2756/E/SIT/2425 26.09.2024SB NO - / HSN CODE : 61071990,61071100 TOTAL CTNS : 01 TO 500 PO 4500596156,4500608300 TOTAL NET WT : 2141.50 KGS TOTAL GROSS WT : 3230.00 KGS CBM - 15.84 INVOICE NO DATE:2757/E/SIT/2425 26.09.2024 SB NO - / HSN CODE : 61071100 MAIN CARRIAGE: CMA CGM CENDRILLON / 0INHZW1M TOTAL PKGS 7153 PK 2ND NOTIFY:CENTRIC BRANDS INC 350 5TH AVENUE FLOOR NEW YORK, NY 10118 CORPDOCUMENTS CENTRICBRANDS.COM 646-839-7000FREIGHT COLLECT</t>
  </si>
  <si>
    <t>CENTRIC SOCKS LLC</t>
  </si>
  <si>
    <t>SAKTHI INFRA TEX PRIVATE LIMITED</t>
  </si>
  <si>
    <t>Colombo</t>
  </si>
  <si>
    <t>CMA CGM CENDRILLON</t>
  </si>
  <si>
    <t>Sri Lanka</t>
  </si>
  <si>
    <t>1) CONTAINER SEAL NO: TCKU6910502 / 40'HC R6237622 TOTAL CTNS: 01 TO 465 INV NO : 2748/E/SIT/2 425 TOTAL CTNS: 01 TO 1288 INV NO : 2753/E/SIT/2 425 2) CONTAINER SEAL NO: CMAU6521530 / 40'HC R6237623 TOTAL CTNS: 01 TO 1796 INV NO : 2754/E/SIT/2 425 3) CONTAINER SEAL NO: CAAU6729766 / 40'HC R6306626 TOTAL CTNS: 01 TO 702 INV NO : 2749/E/SIT/2 425 TOTAL CTNS: 01 TO 1063 INV NO : 2755/E/SIT/2 425 4) CONTAINER SEAL NO: TRHU7864800 / 40'HC R6306615 TOTAL CTNS: 01 TO 1339 INV NO : 2756/E/SIT/2 425 TOTAL CTNS: 01 TO 500 INV NO : 2757/E/SIT/2 425 1) CONTAINER SEAL NO: TCKU6910502 / 40'HC R6237622 TOTAL CTNS: 01 TO 465 INV NO : 2748/E/SIT/2 425 TOTAL CTNS: 01 TO 1288 INV NO : 2753/E/SIT/2 425 2) CONTAINER SEAL NO: CMAU6521530 / 40'HC R6237623 TOTAL CTNS: 01 TO 1796 INV NO : 2754/E/SIT/2 425 3) CONTAINER SEAL NO: CAAU6729766 / 40'HC R6306626 TOTAL CTNS: 01 TO 702 INV NO : 2749/E/SIT/2 425 TOTAL CTNS: 01 TO 1063 INV NO : 2755/E/SIT/2 425 4) CONTAINER SEAL NO: TRHU7864800 / 40'HC R6306615 TOTAL CTNS: 01 TO 1339 INV NO : 2756/E/SIT/2 425 TOTAL CTNS: 01 TO 500 INV NO : 2757/E/SIT/2 425 1) CONTAINER SEAL NO: TCKU6910502 / 40'HC R6237622 TOTAL CTNS: 01 TO 465 INV NO : 2748/E/SIT/2 425 TOTAL CTNS: 01 TO 1288 INV NO : 2753/E/SIT/2 425 2) CONTAINER SEAL NO: CMAU6521530 / 40'HC R6237623 TOTAL CTNS: 01 TO 1796 INV NO : 2754/E/SIT/2 425 3) CONTAINER SEAL NO: CAAU6729766 / 40'HC R6306626 TOTAL CTNS: 01 TO 702 INV NO : 2749/E/SIT/2 425 TOTAL CTNS: 01 TO 1063 INV NO : 2755/E/SIT/2 425 4) CONTAINER SEAL NO: TRHU7864800 / 40'HC R6306615 TOTAL CTNS: 01 TO 1339 INV NO : 2756/E/SIT/2 425 TOTAL CTNS: 01 TO 500 INV NO : 2757/E/SIT/2 425 1) CONTAINER SEAL NO: TCKU6910502 / 40'HC R6237622 TOTAL CTNS: 01 TO 465 INV NO : 2748/E/SIT/2 425 TOTAL CTNS: 01 TO 1288 INV NO : 2753/E/SIT/2 425 2) CONTAINER SEAL NO: CMAU6521530 / 40'HC R6237623 TOTAL CTNS: 01 TO 1796 INV NO : 2754/E/SIT/2 425 3) CONTAINER SEAL NO: CAAU6729766 / 40'HC R6306626 TOTAL CTNS: 01 TO 702 INV NO : 2749/E/SIT/2 425 TOTAL CTNS: 01 TO 1063 INV NO : 2755/E/SIT/2 425 4) CONTAINER SEAL NO: TRHU7864800 / 40'HC R6306615 TOTAL CTNS: 01 TO 1339 INV NO : 2756/E/SIT/2 425 TOTAL CTNS: 01 TO 500 INV NO : 2757/E/SIT/2 425 1) CONTAINER SEAL NO: TCKU6910502 / 40'HC R6237622 TOTAL CTNS: 01 TO 465 INV NO : 2748/E/SIT/2 425 TOTAL CTNS: 01 TO 1288 INV NO : 2753/E/SIT/2 425 2) CONTAINER SEAL NO: CMAU6521530 / 40'HC R6237623 TOTAL CTNS: 01 TO 1796 INV NO : 2754/E/SIT/2 425 3) CONTAINER SEAL NO: CAAU6729766 / 40'HC R6306626 TOTAL CTNS: 01 TO 702 INV NO : 2749/E/SIT/2 425 TOTAL CTNS: 01 TO 1063 INV NO : 2755/E/SIT/2 425 4) CONTAINER SEAL NO: TRHU7864800 / 40'HC R6306615 TOTAL CTNS: 01 TO 1339 INV NO : 2756/E/SIT/2 425 TOTAL CTNS: 01 TO 500 INV NO : 2757/E/SIT/2 425 1) CONTAINER SEAL NO: TCKU6910502 / 40'HC R6237622 TOTAL CTNS: 01 TO 465 INV NO : 2748/E/SIT/2 425 TOTAL CTNS: 01 TO 1288 INV NO : 2753/E/SIT/2 425 2) CONTAINER SEAL NO: CMAU6521530 / 40'HC R6237623 TOTAL CTNS: 01 TO 1796 INV NO : 2754/E/SIT/2 425 3) CONTAINER SEAL NO: CAAU6729766 / 40'HC R6306626 TOTAL CTNS: 01 TO 702 INV NO : 2749/E/SIT/2 425 TOTAL CTNS: 01 TO 1063 INV NO : 2755/E/SIT/2 425 4) CONTAINER SEAL NO: TRHU7864800 / 40'HC R6306615 TOTAL CTNS: 01 TO 1339 INV NO : 2756/E/SIT/2 425 TOTAL CTNS: 01 TO 500 INV NO : 2757/E/SIT/2 425 1) CONTAINER SEAL NO: TCKU6910502 / 40'HC R6237622 TOTAL CTNS: 01 TO 465 INV NO : 2748/E/SIT/2 425 TOTAL CTNS: 01 TO 1288 INV NO : 2753/E/SIT/2 425 2) CONTAINER SEAL NO: CMAU6521530 / 40'HC R6237623 TOTAL CTNS: 01 TO 1796 INV NO : 2754/E/SIT/2 425 3) CONTAINER SEAL NO: CAAU6729766 / 40'HC R6306626 TOTAL CTNS: 01 TO 702 INV NO : 2749/E/SIT/2 425 TOTAL CTNS: 01 TO 1063 INV NO : 2755/E/SIT/2 425 4) CONTAINER SEAL NO: TRHU7864800 / 40'HC R6306615 TOTAL CTNS: 01 TO 1339 INV NO : 2756/E/SIT/2 425 TOTAL CTNS: 01 TO 500 INV NO : 2757/E/SIT/2 425</t>
  </si>
  <si>
    <t>350 5TH AVENUE 6TH FLOOR NEW YORK, NY 10118 CORPDOCUMENTS CENTRICBRANDS.COM TE 646-839-7000</t>
  </si>
  <si>
    <t>360/27, P S G MILL PREMISES,KOVAI MAIN ROAD PERUNDURAI - 638 052, INDIA TE IE CODE: 3215011433</t>
  </si>
  <si>
    <t>CMAU6521530 TCKU6910502 CAAU6729766 TRHU7864800</t>
  </si>
  <si>
    <t>4500 4500 4500 4500</t>
  </si>
  <si>
    <t>CMDUAID0291270</t>
  </si>
  <si>
    <t>0INI0</t>
  </si>
  <si>
    <t>R6237623 R6237622 R6306626 R6306615</t>
  </si>
  <si>
    <t>CENTRIC BRANDS INC</t>
  </si>
  <si>
    <t>350 5TH AVENUE 6TH FLOOR NEW YORK, NY 10118 CORPDOCUMENTS CENTRICBRANDS.COM</t>
  </si>
  <si>
    <t>TUTICORIN</t>
  </si>
  <si>
    <t>PURCHASE ORDER NO. : WHS-8505 0-37315035 PART NO. 102-20 I TEM NO. CHFL1184.14393619 CAL VIN LUGGAGE RACK - NATURAL HA RMONIZED TARIFF CODE : 9403.6 0.8081 QUANTITIES : 50 CARTON S (50 PIECES ) PART NO. 102-, 21 ITEM NO. ZYMB1187.33665163 CALVIN LUGGAGE RACK - WHITE HARMONIZED TARIFF CODE : 940 3.60.8081 QUANTITIES : 170 CA RTONS (170 PIECES ) PART NO. 102-24 ITEM NO. CHFL1184.143 93620 CALVIN LUGGAGE RACK - E SPRESSO HARMONIZED TARIFF CODE : 9403.60.8081 QUANTITIES : 50 CARTONS (50 PIECES ) PA RT NO. 102-28 ITEM NO. ZYMB11 87.33665159 CALVIN LUGGAGE RA CK - HONEY OAK HARMONIZED TAR IFF CODE : 9403.60.8081 QUAN TITIES : 50 CARTONS (50 PIECE S ) PART NO. 103-24 ITEM NO. AMTR1006.13559173 CIMA RECTA NGULAR TRAY TABLE - HONEY OAK HARMONIZED TARIFF CODE : 94 03.60.8081 QUANTITIES : 40 CA RTONS (40 PIECES ) PART NO. 117-53 ITEM NO. CHFL1200.8978 415 6.5 FT BLANKET LADDER HA RMONIZED TARIFF CODE : 9403.60.8081 QUANTITIES : 40 CARTON S (40 PIECES ) PART NO. 176- 53 ITEM NO. CHFL1047.5054848 RANIE LADDER BOOKCASE - ESPR ESSO HARMONIZED TARIFF CODE : 9403.60.8081 QUANTITIES : 3 0 CARTONS (30 PIECES ) PART NO. 176-54 ITEM NO. MTRX1122.9929679 RANIE LADDER BOOKCASE - WARM BROWN HARMONIZED TAR IFF CODE : 9403.60.8081 QUAN TITIES : 40 CARTONS (40 PIECE S ) PART NO. 310-64 ITEM NO. SBAE1375.7802099 PAINSWICK S TANDARD BOOKCASE - WALNUT HA RMONIZED TARIFF CODE : 9403.60.8081 QUANTITIES : 40 CARTON S (40 PIECES ) PART NO. 317- 920 ITEM NO. ZYMB1003.2694807 4 CALVIN FREESTANDING L-SHAPE D LADDER DESK - NATURAL/WHITE HARMONIZED TARIFF CODE : 94 03.60.8081 QUANTITIES : 40 CA RTONS (40 PIECES ) PART NO.324-31 ITEM NO. CHLH2155.3169 4403 HITZ STANDARD BOOKCASE - WHITE HARMONIZED TARIFF CODE : 9403.60.8081 QUANTITIES : 40 CARTONS (40 PIECES ) PAR T NO. 324-54 ITEM NO. TADN107 0.9038204 HITZ STANDARD BOOKC ASE - WALNUT HARMONIZED TARIFF CODE : 9403.60.8081 QUANTI TIES : 40 CARTONS (40 PIECES ) PART NO. 373-01 ITEM NO. Z YMB1180.33665158 SUNRISE LAKE LAND PREP TABLE - WHITE HARM ONIZED TARIFF CODE : 9403.60. 8081 QUANTITIES : 40 CARTONS (40 PIECES ) PART NO. 373-91 ITEM NO. CHFL1179.8000521 L AKELAND PREP TABLE - WHITE HA RMONIZED TARIFF CODE : 9403.6 0.8081 QUANTITIES : 60 CARTON S (60 PIECES ) PART NO. 533- 34 ITEM NO. CHFL1163.7142589 NORTHUMBERLAND WRITING DESK - WARM BROWN HARMONIZED TARIFF CODE : 9403.60.8081 QUANTI TIES : 40 CARTONS (40 PIECES ) PART NO. 604-28 ITEM NO. A MTR1004.12091224 MESA COFFEE TABLE IN SOLID AMERICAN CHERR Y TOP HARMONIZED TARIFF CODE : 9403.60.8081 QUANTITIES : 40 CARTONS (40 PIECES ) PART NO. 643-833 ITEM NO. BBKV100 1.57229448 GENUINE CHERRY 24 ROUND COFFEE TABLE-SOLID AME RICAN CHERRY WOOD HARMONIZED TARIFF CODE : 9403.60.8081 QUANTITIES : 50 CARTONS (50 P IECES ) PART NO. 647-24 ITEM NO. CHFL1152.7133387 ERROL 1 DRAWER NIGHTSTAND - WARM BRO WN HARMONIZED TARIFF CODE : 9403.60.8081 QUANTITIES : 50 CARTONS (50 PIECES ) INVOICE NO. : CH24170 TOTAL 910 CART ONS (910 PIECES) NW. : 6,944. 00 KGS. GW. : 8,482.00 KGS. MEAST : 68.040 CBM. SHIPPER : CASUAL HOME (THAILAND) LTD HBL NO. BKEWR2409003 SCAC : MCLM</t>
  </si>
  <si>
    <t>CASTLEGATE LOGISTICS INC.</t>
  </si>
  <si>
    <t>M+R FORWARDING (THAILAND) CO.,LTD.</t>
  </si>
  <si>
    <t>GSL LYDIA</t>
  </si>
  <si>
    <t>CASUAL HOME AMITYVILLE, NY PO # D ESCRIPTION : LUGGAGE RACK W/SHELF - NATURAL PRODUCT DIMENSION : 26.75 W X 16D X 22.25H CARTON # OF CO UNTRY OF ORIGIN : THAILAND CASUAL HOME AMITYVILLE, NY PO # DESCRIPT ION : LUGGAGE RACK W/SHELF - ESPRES O PRODUCT DIMENSION : 26.75W X 16 D X 22.25H CARTON # OF COUNTRY O F ORIGIN : THAILAND YU SHAN AMITY VILLE, NY PRODUCT LOT# DESCRIPTION : AMERICAN TRAILS ARIZONA FOLDING TABLE WITH SOLID AMERICAN RED OAK - WARM BROWN PRODUCT DIMENSION : 2 8W X 17D X 26H CARTON # OF CAS UAL HOME AMITYVILLE, NY PO # DESC RIPTION : LADDER BOOKCASE - ESPRESS O PRODUCT DIMENSION : 24.75WX16D X72H CARTON # OF COUNTRY OF ORIGI N : THAILAND CASUAL HOME AMITYVIL LE, NY PO. NO. : DESCRIPTION : 5 T IER MISSION SHELF 29.5W - WALNUT PRODUCT DIMENSION: 29.5W X 11.75 D X 63H CARTON # OF ORIGIN : MADE IN THAILAND CASUAL HOME AMITYVIL LE, NY PO. # DESCRIPTION : MONTEGO LOW BOOKSHELF LOW - WHITE PRODUC T DIMENSION : 29.5W X 11.75D X 34 H CARTON # OF COUNTRY OF ORIGIN : THAILAND CASUAL HOME AMITYVILLE, NY PO # DESCRIPTION : SUNRISE KI TCHEN ISLAND WITH HARVEST HARDWOOD TOP NATURAL TOP/WHITE BOTTOM PROD UCT DIMENSION : 22.75W X 20D X 36 .5H CARTON # OF COUNTRY OF ORIGIN : THAILAND CASUAL HOME AMITYVILL E, NY PO # DESCRIPTION : MONTEGO FOLDING DESK WITH PULL-OUT - WARM BROWN PRODUCT DIMENSION : 36W X 1 8D X 30'H CARTON # OF COUNTRY OF ORIGIN : THAILAND CASUAL HOME AM ITYVILLE, NY PO # DESCRIPTION : GE NUINE 24 ROUND COFFEE TABLE SOLID HARVEST HARDWOOD - ANTIQUE CHERRY PRODUCT DIMENSION : DIA. 24W X 1 6.75H CARTON # OF COUNTRY OF ORIG IN : THAILAND CASUAL HOME AMITYVI LLE, NY PO # DESCRIPTION : LUGGAGE RACK W/SHELF - WHITE PRODUCT DIME NSION : 26.75W X 16D X 22.25H C ARTON # OF COUNTRY OF ORIGIN : THA ILAND CASUAL HOME AMITYVILLE, NY PO # DESCRIPTION : LUGGAGE RACK W/ SHELF - HONEY OAK PRODUCT DIMENSION : 26.75W X 16D X 22.25H CARTON # OF COUNTRY OF ORIGIN : THAILAND YU SHAN AMITYVILLE, NY PRODUCTIO N LOT# DESCRIPTION : DECORATIVE LA DDER WITH SOLID AMERICAN WALNUT-NA TURAL PRODUCT DIMENSION : 19W X 1 .6D X 80H CARTON # OF CASUAL HOM E AMITYVILLE, NY PO # DESCRIPTION : LADDER BOOKCASE - WARM BROWN PR ODUCT DIMENSION : 24.75WX16DX72H CARTON # OF COUNTRY OF ORIGIN : THAILAND YU SHAN AMITYVILLE, NY P RODUCT LOT# DESCRIPTION : FREESTAN DING LADDER DESK WITH DRAWER,SOLID AMERICAN MAPLE FRAME NATURAL MAPLE WHITE PRODUCT DIMENSION : 33.75W X 15D X 70.75H CARTON # OF CASU AL HOME AMITYVILLE, NY P.O # DESC RIPTION : MONTEGO HIGH BOOKSHELF HI GH - WALNUT PRODUCT DIMENSION : 2 9.5W X 11.75D X 63H CARTON # OF COUNTRY OF ORIGIN : THAILAND CASU AL HOME AMITYVILLE, NY PO # DESCR IPTION : KITCHEN ISLAND IRON HANDLE - WHITE PRODUCT DIMENSION : 40W X 20D X 36.5H CARTON # OF COUNT RY OF ORIGIN : THAILAND CASUAL HOM E AMITYVILLE, NY PO # DESCRIPTION : MESA COFFEE TABLE WITH SOLID HA RVEST HARDWOOD WOOD TOP PRODUCT DI MENSION : DIA 28 X 18H CARTON # OF COUNTRY OF ORIGIN : THAILAND C ASUAL HOME AMITYVILLE, NY PO # DE SCRIPTION : NIGHT OWL NIGHTSTAND WI TH USB PORT - WARM BROWN PRODUCT D IMENSION : 17.5W X 14.13D X 24.5 'H CARTON # OF COUNTRY OF ORIGIN : THAILAND</t>
  </si>
  <si>
    <t>4 COPLEYPLACE FLOOR 7 BOSTON MA 02116 UNITED STATES EMAIL: 16175027603</t>
  </si>
  <si>
    <t>15TH FLOOR,MANOROM BLDG., 3354/49 RAMA IV ROAD,KLONGTON, KLONGTOEY BANGKOK 10110 THAILAND 6622499787</t>
  </si>
  <si>
    <t>MRSU4868266</t>
  </si>
  <si>
    <t>MAEU720392903</t>
  </si>
  <si>
    <t>439W</t>
  </si>
  <si>
    <t>TH0601874</t>
  </si>
  <si>
    <t>4 COPLEYPLACE FLOOR 7 BOSTON MA 02116 UNITED STATES EMAIL:</t>
  </si>
  <si>
    <t>. . 4 X 40' H/C FCL CONTAINER ELECTRICAL WIRING ACCESSORIES &amp; PARTS THEREOF AS PER ANX. INVOICE NO.: 30024000446XJ INVOICE DATE: 23-09-2024 CARTONS: 4403 NO OF PALLETS: 50 NET WT: 21184.98 GROSS WT: 23808.85 S/BILL NO: 4272943 DT: 23-SEP-24 INVOICE NO.: 30024000447XJ INVOICE DATE: 24-09-2024 CARTONS: 42 NO, OF PALLETS: 42 NET WT: 15094.19 GROSS WT: 18104.92 S/BILL NO: 4310257 DT: 24-SEP-24 INVOICE NO.: 30024000448XJ INVOICE DATE: 24-09-2024 CARTONS: 7399 NO OF PALLETS: 66 NET WT: 19689.37 GROSS WT: 21721.54 S/BILL NO : 4310258 DT: 24-SEP-24 INVOICE NO.: 30024000450XJ INVOICE DATE: 24-09-2024 CARTONS: 1810 NO OF PALLETS: 05 NET WT: 2017.42 GROSSWT: 2363.27 INVOICE NO.: 30024000263XK INVOICE DATE: 24-09-2024 CARTONS: 2738 NO OF PALLETS: 30 NET WT: 13015.59 GROSS WT: 15173.50 INVOICE NO.: 30024000264XK INVOICE DATE: 24-09-2024 CARTONS: 539 NO OF PALLETS: 09 NET WT: 3656.51 GROSS WT: 4328.94 S/BILL NO: 4310261 DT: 24-SEP-24 HS CODE: 39269099, 73079210, 76169990, 79070090, 83021090, 85371000, 84501010, 85371000, 85389000, 85479020, 90269000, 73181600, 85369090, 40169099, 74199990, 94051010, 94051090, 94054090 NET WT: 74658.06 KGS .</t>
  </si>
  <si>
    <t>SIGMA ELECTRIC MFG COMPANY</t>
  </si>
  <si>
    <t>TENO</t>
  </si>
  <si>
    <t>. . FROM, SIGMA ELECTRIC MFG. CORP. PVT. LTD. CHAKAN, PUNE 410 501, INDIA. TO, SIGMA ELECTRIC MFG. CORP. GARNER, NC 27529, USA .</t>
  </si>
  <si>
    <t>120 SIGMA DRIVE GARNER NC 27529 US TE +19197730011</t>
  </si>
  <si>
    <t>CAAU6799742 CXDU1775760 UACU6012731 HLBU2778900</t>
  </si>
  <si>
    <t>4510 4510 4510 4510</t>
  </si>
  <si>
    <t>DMALPNQA13946</t>
  </si>
  <si>
    <t>HLCUBO1240969827</t>
  </si>
  <si>
    <t>HLG6287336 SPPL03893352 HLG6381953 SPPL03893355 HLG6287492 SPPL03893350 HLG6287290 SPPL03893353</t>
  </si>
  <si>
    <t>DMAL</t>
  </si>
  <si>
    <t>DANMAR LINES LTD</t>
  </si>
  <si>
    <t>NEWARK</t>
  </si>
  <si>
    <t>33 WASHINGTON ST - 14TH FL</t>
  </si>
  <si>
    <t>ELECTRICAL WIRING ACCESSORIES . ELECTRICAL WIRING ACCESSORIES . ELECTRICAL WIRING ACCESSORIES 4 X 40 H/C FCL CONTAINER ELECTRICAL WIRING ACCESSORIES &amp; PARTS THEREOF AS PER ANX. INVOICE NO. 30024000446XJ INVOICE DATE 23-09-2024 CARTONS 4403 NO OF, PALLETS 50 NET WT 21184.98 GROSS WT 23808.85 INVOICE NO. 30024000447XJ INVOICE DATE 24-09-2024 CARTONS 42 NO OF PALLETS 42 NET WT 15094.19 GROSS WT 18104.92 INVOICE NO. 30024000448XJ INVOICE DATE 24-09-2024 CARTONS 7399 NO OF PALLETS 66 NET WT 19689.37 GROSS WT 21721.54 INVOICE NO. 30024000450XJ INVOICE DATE 24-09- 2024 CARTONS 1810 NO O F PALLETS 05 NET WT 2017.42 GROSS WT 2363.27 INVOICE NO. 30024000263XKINVOICE DATE 24-09-2024 CARTONS 2738 NO OF PALLETS 30 NET WT 13015.59 GROSS WT 15173.50 INVOICE NO. 30024000264XK INVOICE DATE 24-09- 2024 CARTONS 539 NO OF PALLETS 09 NET WT 3656.51 GROSS WT 4328.94 HSCODE 39269099, 73079210, 76169990, 79070090, 83021090, 85371000, 84501010, 85371000, 85389000, 85479020, 90269000, 73181600, 85369090, 40169099, 74199990, 94051010, 94051090, 94054090 NETWT 74658.06 KGS ELECTRICAL WIRING ACCESSORIES .</t>
  </si>
  <si>
    <t>DHL GLOBAL FORWARDING 5955 CORE</t>
  </si>
  <si>
    <t>. . . . FROM, SIGMA ELECTRIC MFG. CORP. PVT . LTD. CHAKAN, PUNE 410 501, INDIA. TO, SIGMA ELECTRIC MFG. CORP. GARN ER, NC 27529, USA . . . . . . . . . . . . . . . . . . . . . . . . . . . . . . . . . . . . . .</t>
  </si>
  <si>
    <t>ROAD SUITE 520 NORTH CHARLESTON SC 29406 UNITED STATES</t>
  </si>
  <si>
    <t>SPORT ITEMS(CORNHOLE GAME,SHUFFLE BOARD,ICKLEBALL TRAP) PO#4469+4503+4515+4539 SPORT ITEMS(CORNHOLE BAG,CARRYING CASE,STICK TARGET BALL SET,GAME BALL SET,BALL PICKER,SLED SHELF,DOOR HANG GAME,GOLF NAIL,GOLF SHELF,ICKLEBALL TRAP) PO#4447+4515+4523+4537 SCAC CODE:NSIJ SPORT ITEMS(CONNECT FOUR,BASEBALL THROW PADS,CIRCLE SLIDE GAME,THE HANGING WALL GAME,GAME BALL SET) PO#4403+4523+4537</t>
  </si>
  <si>
    <t>DHY SHIPPING LINE INC.</t>
  </si>
  <si>
    <t>NINGBO PORT SOUTHEAST LOGISTICS GRO</t>
  </si>
  <si>
    <t>Ningpo</t>
  </si>
  <si>
    <t>MAERSK ALFIRK</t>
  </si>
  <si>
    <t>N/M SAME N/M SAME SAME SAME SAME N/M SAME SAME</t>
  </si>
  <si>
    <t>2121 W MISSION ROAD UNIT 301 ALHAMBRA CA 0000 UNITED STATES</t>
  </si>
  <si>
    <t>5F NO.258 SEL BLDG. CHANGLE RD EAST NINGBO 33 CHINA</t>
  </si>
  <si>
    <t>FFAU5738854 MSDU7939710 MSMU7966184</t>
  </si>
  <si>
    <t>45G1 45G1 45G1</t>
  </si>
  <si>
    <t>MEDUR1098876</t>
  </si>
  <si>
    <t>FX36921393 FX36926397 FX36921443</t>
  </si>
  <si>
    <t>NINGBO</t>
  </si>
  <si>
    <t>TOYS AS PER LICENSE 2 PLAY PO# 4403 BLUEY MINI PLUSH CLIP-ON - 9PC CDU - 18 ITEM NO : 18037-18 QTY : 24,012 PCS</t>
  </si>
  <si>
    <t>LICENSE 2 PLAY TOYS LLC.</t>
  </si>
  <si>
    <t>MOOSE TOYS LLC.</t>
  </si>
  <si>
    <t>Shanghai</t>
  </si>
  <si>
    <t>HMM RUBY</t>
  </si>
  <si>
    <t>STYLE# DESCRIPTION: PCS C/NO. OF MADE IN CHINA LICENSE 2 PLAY TOYS LLC (IN DIA) LOSANGELES PO#</t>
  </si>
  <si>
    <t>222 PURCHASE STREET,PMB#305RYE,,NEW YORK, 10580-2101,US</t>
  </si>
  <si>
    <t>SUITE 613,6 FLR,CHINACHEM GOLDEN PL AZA,77 MODY ROAD,TST EAST,KLN,HK,HO NGKONG,CN</t>
  </si>
  <si>
    <t>HDMU5563360</t>
  </si>
  <si>
    <t>4FR0</t>
  </si>
  <si>
    <t>TRUMSHLKSE242995</t>
  </si>
  <si>
    <t>HDMUSHAM32785200</t>
  </si>
  <si>
    <t>0003E</t>
  </si>
  <si>
    <t>24H1077373</t>
  </si>
  <si>
    <t>UNITED STATES</t>
  </si>
  <si>
    <t>TRUM</t>
  </si>
  <si>
    <t>TRIUMPH LINK LOGISTICS LTD</t>
  </si>
  <si>
    <t>SHANG HAI</t>
  </si>
  <si>
    <t>19H HAIXING PLAZA NO 1 RUIJIN ROAD SOUTH</t>
  </si>
  <si>
    <t>SHANGHAI</t>
  </si>
  <si>
    <t>STAINLESS STEEL BARS BT 566804 HTS NBR 72222029 MARGARET.BROZEKSWISSSTEEL GROUP.COM 1630-682-3900 X 2333 MICHELE.ABBRUSCATOBOLLORE ..COM TEL. 1 718 525-4403 HTS 7222</t>
  </si>
  <si>
    <t>ATLANTIC SUN</t>
  </si>
  <si>
    <t>BT566804 . . . .</t>
  </si>
  <si>
    <t>ACLU9752250</t>
  </si>
  <si>
    <t>ACLUSA01088098</t>
  </si>
  <si>
    <t>ASU41</t>
  </si>
  <si>
    <t>1737 BOXES WITH FRESH ORGANIC BLUEBERRIES BILOXI (1737 CAJAS CON ARANDANOS ORGANICOS FRESCOS BILOXI) 1943 BOXES WITH FRESH ORGANIC BLUEBERRIES EMERALD (1943 CAJAS CON ARANDANOS ORGANICOS FRESCOS EMERALD) P.A: 0810.40.00.00 TERMOGRAPHS: UF66062361 / UF66062362 TEMPERATURE: -1 VENTILACION: ABIERTA 10 C, BM/H HUMIDITY: OFF COLD TREATMENT CTC: BECKER SOTO ESPINOZA PHONE:973032303 TLF:(541) 716-4403 FAX:503-913-7877 TLF:(610) 994 5060 FAX:(610) 362 1201 FREIGHT COLLECT</t>
  </si>
  <si>
    <t>AS FELICIA</t>
  </si>
  <si>
    <t>NO MARKS</t>
  </si>
  <si>
    <t>4380 S MACADAM AVE STE 123 PORTLAND OREGON - USA CTC:ZANE COLEMAN EMAIL:ZANE@TRBERRIES.COM</t>
  </si>
  <si>
    <t>AV. GARCILAZO DE LA VEGA N 732 OF. 802 802- LIMA 1 - LIMA PERU RUC:20518086732 TLF:(511) 331-2593</t>
  </si>
  <si>
    <t>ZMOU8950828</t>
  </si>
  <si>
    <t>ZIMULMA808013</t>
  </si>
  <si>
    <t>93S</t>
  </si>
  <si>
    <t>003PL033420 A4241281836</t>
  </si>
  <si>
    <t>399 MARKET STREET, SUITE 220 PHILADELPHIA, PA 19106-USA CTC:BILL FAGAN EMAIL:DOCS@JKFRESHEAST.COM</t>
  </si>
  <si>
    <t>DRIFTWOOD HS.CODE : 4403.98.90 INVOICE : NO: A2922 DATE: 12 /JULY/2024 ACTUAL SHIPPER : ERAWAN DESIGN LTD.,PART AMS : CHQFCBKU24090706 HBL : CBKU24090706 SCAC : CHQF #TEL: 662-314-8560 FAX: 662-314-8564 O/B CHINA INTERNATIONAL FREIGHT COMPANY LIMITED ##EMAIL: NANCY@AMAXXSHIPPING.COM</t>
  </si>
  <si>
    <t>AMAXX SHIPPING INC</t>
  </si>
  <si>
    <t>CIF LOGISTICS (THAILAND) CO.,LTD.</t>
  </si>
  <si>
    <t>ZIM CONDOR</t>
  </si>
  <si>
    <t>FOUR SEASONS</t>
  </si>
  <si>
    <t>18039 CRENSHAW BLVD STE 206 TORRANCE, CA 90504, USA DIRECT: (424) 363-6575 TEL: (424) 363-6888 ##</t>
  </si>
  <si>
    <t>114 SOI RAMKAMHAENG 4 (SAMARNMIT) RAMKAMHAENG ROAD, SUAN LUANG, BANGKOK 10250 , THAILAND #</t>
  </si>
  <si>
    <t>ZCSU7962182</t>
  </si>
  <si>
    <t>ZIMUBKK80359507</t>
  </si>
  <si>
    <t>A4240828882</t>
  </si>
  <si>
    <t>ICD LAT KRABANG</t>
  </si>
  <si>
    <t>FREIGHT PREPAID DDC PREPAID 01 X 40 HC FCL CONTAINER TOTAL 1188 PACKAGES CONTAINING :- FLAT SHEET, TOWEL GD KPPE-EF-63896 DATED : 14-09-2024 HBL DMKNYC-01807, AMS AUTOMATED AMS REFERENCE DMKNYC01807 SCAC CODE : DMKQ ACTUAL IMPORTER :- BRUCHE AND NACHAS INC., 4403 15TH AVE SUITE 195, BROOKLYN, NEW YORK 11219, USA TOTAL NET WEIGHT : 24090.00 KGS</t>
  </si>
  <si>
    <t>TRANSPORTATION SERVICES INT'L</t>
  </si>
  <si>
    <t>DMK LOGISTICS (PVT) LTD</t>
  </si>
  <si>
    <t>Port Muhammad Bin Qasim</t>
  </si>
  <si>
    <t>LOTUS A</t>
  </si>
  <si>
    <t>Pakistan</t>
  </si>
  <si>
    <t>1600 LOWER ROAD, SUITE 4 LINDEN, NJ 07036 PH: 908 620-3000 EXT 103 TE E.MAIL:MELISSAA TSINJ.COM</t>
  </si>
  <si>
    <t>F 51 BLOCK 8 CLIFTON KARACHI PAKISTAN ON BEHALF OF DHEDHI BROTHERS</t>
  </si>
  <si>
    <t>CMAU7803816</t>
  </si>
  <si>
    <t>CMDUAKI0542027</t>
  </si>
  <si>
    <t>0INHY</t>
  </si>
  <si>
    <t>1846 H8737743</t>
  </si>
  <si>
    <t>1600 LOWER ROAD, SUITE 4 LINDEN, NJ 07036 PH: 908 620-3000 EXT 103</t>
  </si>
  <si>
    <t>PORT QASIM</t>
  </si>
  <si>
    <t>PARTS OF VALVES PARTS OF VALVES HS CODE 84819090 INVOICE NO EX2425020723, DT 31.08,2024 PO 4780829924 S/BILL NO. &amp; DT 3738609/04.09.2024 NET WT 1580.023 KGS TOTAL 05, PLYWOOD BOXES ONLY CONSIGNEE - FISHER CONTROL INTERNATIONAL LLC SHERMAN ADDRESS 4725 HIGHWAY 75 S . SHERMAN 75090 -RX USA / PARTS OF VALVES PARTS OF VALVES HS CODE 84819090 / PARTS OF VALVES PARTS OF VALVES HS CODE 84819090 / PARTS OF VALVES PARTS OF VALVES HS CODE 84819090 / PARTS OF VALVES PARTS OF VALVES HS CODE 84819090 / PNEUMATIC ACTUATOR PNEUMATIC ACTUATOR HS CODE 84123100 INVOICE NO 35201019, DT 29-08-2024 PO 4125289002 S/BILL NO. &amp; DT 3930023/11.09.2024 NET WT 265 KGS TOTAL 02 BOXES, ONLY CONSIGNEE - PUFFER SWEIVEN LP 4230 GREENBRIAR DR STAFFORD, TX 77477-3917 UNITED STATES / PNEUMATIC ACTUATOR PNEUMATIC ACTUATOR HS CODE 84123100 / INDUSTRIAL VALVES INDUSTRIAL VALVES(EXCL PRESSURE- REDUCING VALVES, AND THRMSTCLY CONTRLLD VALVES) - HS CODE 84818030 INVOICE NO 750S2275005582 DT 10/09/2024 PO NO 4272043681 S/BILL NO. &amp; DT, 3902930/10.09.2024 NET WT 400.000 KGS TOTAL 02 PLYWOOD BOXES ONLY / INDUSTRIAL VALVES INDUSTRIAL VALVES HS CODE 84818030 INV NO 750S2275005580, DT 10/09/2024 PO 4272045808 S/BILL NO. &amp; DT 3902265/10.09.2024 NET WT 106.00 KGS TOTAL 01, PLYWOOD BOXES ONLY CONSIGNEE - ROBERT E MASON AND ASSOCIATES, 301 W 32ND ST CHARLOTTE, NC, 28206-2211, US CHARLOTTE, NC, UNITED STATES CONTACT NAME CHARLES COLEMAN-BEY T 704-375- 4465 F EMAIL CHARLES.COLEMANREMASONCO.COM / PNEUMATIC ACTUATOR PNEUMATIC ACTUATOR HS CODE 84123100 INVOICE NO 35201031 DT 30.08.2024 PO 4125289119 S/BILL NO. &amp; DT 3929434/11.09.2024 NET WT 175.000 KGS TOTAL 01, BOX ONLY CONISGNEE VINSON PROCESS CONTROLS CO LP 2747 HIGHPOINT OAKS DR LEWISVILLE, TX 75067-8190 UNITED STATES / PNEUMATIC ACTUATOR PNEUMATIC ACTUATOR HS CODE 84123100 INVOICE NO 35201038 DT 30.08.2024 PO 4125289458 S/BILL NO. &amp; DT 3928482/11.09.2024 NET WT 840.000 KGS TOTAL 04, BOXES ONLY / INDUSTRIAL VALVES INDUSTRIAL VALVES HS CODE 84818030 INV NO 750S2275005572, DT 09/09/2024 PO 4272045222 S/BILL NO. &amp; DT 3902941/10.09.2024 NET WT 360.00 KGS TOTAL 01, PLYWOOD BOXES ONLY CONSIGNEE - EQUIPMENT AND CONTROLS INC, 210 RIVERVIEW DR 15062-1094, PA MONESSEN USA, 35, UNITED STATES CONTACT NAME CHERYL FLESHMAN T 724-820-2548 F EMAIL CHERYL.FLESHMANECI.US / INDUSTRIAL VALVES INDUSTRIAL VALVES HS CODE 84818030 INV NO 750S2275005571, DT 09/09/2024 PO 4272046753, 4272047232 S/BILL NO. &amp; DT 3902261/10.09.2024 NET WT 500.00 KGS, TOTAL 03 PLYWOOD BOXES ONLY CONSIGNEE - CALTROL INC, 1385 PAMA LN STE 111 89119-3847,NV LAS VEGAS USA,89119 35, UNITED STATES CONTACT NAME TEORORO DURAN T 702.966.1879 F EMAIL TEODORO.DURANCALTROL.COM / INDUSTRIAL VALVES INDUSTRIAL VALVES HS CODE 84818030 / INDUSTRIAL VALVES INDUSTRIAL VALVES HS CODE 84818030 / MACHINERY PARTS MACHINERY PARTS HS CODE 84879000 INV NO EX-262/24-25, DT 29- AUGUST- 2024 PO 4125288597 S/BILL NO. &amp; DT 3900414/10.09.2024 NET WT 259.400KGS TOTAL 01, WOODEN BOX ONLY / PNEUMATIC ACTUATOR PNEUMATIC ACTUATOR HS CODE 84123100 INVOICE NO 35201037 DT 30.08.2024 PO 4125289400 S/BILL NO. &amp; DT 3929435/11.09.2024 NET WT 315.000 KGS TOTAL 01, BOX ONLY CONSIGNEE TENNESSEE EASTMAN CO 100 N EASTMAN RD KINGSPORT, TN 37662- 5265 UNITED STATES / INDUSTRIAL VALVES INDUSTRIAL VALVES (BUTTERFLY VALVES) HS CODE 84818030 INV NO 750S2275005574, DT 09/09/2024 PO 4272045764, 4272044914, 4272044985 S/BILL NO. &amp; DT 3905710/, 10.09.2024 NET WT 1,733.00 KGS TOTAL 08 PLYWOOD BOXES ONLY CONSIGNEE - NORTHEAST CONTROLS INC DBA NECI, 3 ENTERPRISE AVE 12065-3423 CLIFTON PARK USA, 35, UNITED STATES CONTACT NAME JOSEPH ROBISON T 1-518-664-0252 FEMAIL JROBISONNECI.COM / INDUSTRIAL VALVES INDUSTRIAL VALVES (BUTTERFLY VALVES) HS CODE 84818030 / INDUSTRIAL VALVES INDUSTRIAL VALVES (BUTTERFLY VALVES) HS CODE 84818030 / INDUSTRIAL VALVES INDUSTRIAL VALVES (BUTTERFLY VALVES) HS CODE 84818030 / INDUSTRIAL VALVES INDUSTRIAL VALVES (BUTTERFLY VALVES) HS CODE 84818030 / INDUSTRIAL VALVES INDUSTRIAL VALVES (BUTTERFLY VALVES) HS CODE 84818030 / INDUSTRIAL VALVES INDUSTRIAL VALVES (BUTTERFLY VALVES) HS CODE 84818030 / INDUSTRIAL VALVES INDUSTRIAL VALVES (BUTTERFLY VALVES) HS CODE 84818030 / INDUSTRIAL VALVES INDUSTRIAL VALVES HS CODE 84818030 INV NO 750S2275005573, DT 09/09/2024 PO 4272044357 S/BILL NO. &amp; DT 3902256/10.09.2024 NET WT 268.00 KGS TOTAL 01, PLYWOOD BOXES ONLY CONSIGNEE - SCALLON CONTROLS INC, 4980 WARD DR 77705-4403, TX BEAUMONT USA,77705 35, UNITED STATES CONTACT NAME LOGAN.HEMMINGS T - F EMAIL LOGAN.HEMMINGSSCALLONCONTRO LS.COM / PARTS OF VALVES PARTS OF VALVES HS CODE 84819090 INVOICE NO EX2425020736, DT 31- 08.2024 PO 4126125559-533 S/BILL NO. &amp; DT 3743657/04.09.2024 NET WT 1117.892 KGS TOTAL, 03 PLYWOOD BOXES ONLY CONSIGNEE - REGULATOR TECHNOLOGIES, INC, LAREDO REGULATORS TECHNOLOGIES-FROMEX C/O ZUNIGA LOGISTICS 12013 SARA ROAD LAREDO - 78045 TX USA TAX ID/RFC/ VAT NO VENDOR CODE 150019179 / PARTS OF VALVES HS CODE 84819090 / PARTS OF VALVES HS CODE 84819090 / INDUSTRIAL VALVES INDUSTRIAL VALVES(EXCL PRESSURE- REDUCING VALVES, AND THRMSTCLY CONTRLLD VALVES) HS CODE 84818030 INVOICE NO 750S2275005577 DT 10/09/2024 PO NO 4272045272,, 4272045490, 4272045384 S/BILL NO. &amp; DT 3905708/10.09.2024 NET WT 1557.000 KGS TOTAL 04 PLYWOOD BOXES ONLY CONSIGNEE PUFFER SWEIVEN LP, 4230 GREENBRIAR DR 77477-3917 STAFFORD STAFFORD,77477 35, UNITED STATES CONTACT NAMEDIANA RESENDIZ T 281-240-2000 F EMAIL DIANA.RESENDIZPUFFER.COM / INDUSTRIAL VALVES / INDUSTRIAL VALVES / INDUSTRIAL VALVES / MACHINERY PARTS MACHINERY PARTS HS CODE 84879000 INV NO EX-281/24-25, DT 31- AUGUST-2024 PO 4125287491 S/BILL NO. &amp; DT 3924660/11.09.2024 NET WT 83.12 KGS TOTAL 01, WOODEN BOX ONLY CONSIGNEE - VALVE AUTOMATION, INC. EMERSON PROCESS MANAGEMENT, 19200 NW FREEWAY, HOUSTON, TX 77065 US. CONTACT PERSON MARCHENA KETSHIA EMAIL MEHRAN.ALIEMERSON.COM / PNEUMATIC ACTUATOR PNEUMATIC ACTUATOR HS CODE 84123100 INV NO &amp; DT 35201020/29- 08-2024, 35201021/29-08-2024 PO 4125286623, 4125289041 S/BILL NO. &amp; DT 3862272/, 09.09.2024, 3861693/09.09.2024 NET WT 1055 KGS TOTAL 04 BOXES ONLY CONSIGNEE - MRC GLOBAL US INC 13575 E 37TH AVE STE 210 DENVER, CO 80239 3515 UNITED STATES / PNEUMATIC ACTUATOR PNEUMATIC ACTUATOR HS CODE 84123100 / PNEUMATIC ACTUATOR PNEUMATIC ACTUATOR HS CODE 84123100 / PNEUMATIC ACTUATOR PNEUMATIC ACTUATOR HS CODE 84123100 / OTHER (VALVE PARTS) OTHER ( VALVE PARTS) HS CODE 84819090 INVOICE NO E0508/24-25, DT 09/09/2024 PO 4126125467 S/BILL NO. &amp; DT 3867303/09.09.2024 NET WT 4223.672 KGS TOTAL, 09 WOODEN BOXES ONLY CONSISGNEE - REGULATORS TECHNOLOGIES - FROMEX C/ O ZUNIA LOGISTICS, 12013 SARA RD. LAREDO - 78045 (TEXAS, UNITED STATES) / OTHER (VALVE PARTS) OTHER ( VALVE PARTS) HS CODE 84819090 / OTHER (VALVE PARTS) OTHER (VALVE PARTS) HS CODE 84819090 / OTHER (VALVE PARTS) OTHER (VALVE PARTS) HS CODE 84819090 / OTHER (VALVE PARTS) OTHER (VALVE PARTS) HS CODE 84819090 / OTHER (VALVE PARTS) HS CODE 84819090 / OTHER (VALVE PARTS) OTHER (VALVE PARTS) HS CODE 84819090 / OTHER (VALVE PARTS) HS CODE 84819090 / OTHER (VALVE PARTS) OTHER (VALVE PARTS) HS CODE 84819090 / PNEUMATIC ACTUATOR PNEUMATIC ACTUATOR HS CODE 84123100 INVOICE NO 35201030, DT 13-JUN-2024 PO 4125288384 S/BILL NO. &amp; DT 3929437/11.09.2024 NET WT 155 KGS TOTAL 01 BOX, ONLY CONSIGNEE - JOHN H CARTER CO INC 15785 OLD PERKINS RD W BATON ROUGE, LA 70810-3608 UNITED STATES / PNEUMATIC ACTUATOR HS CODE 84123100 INVOICE NO 35201032 DT 30.08.2024 PO 4125289299 S/BILL NO. &amp; DT 3927840/11.09.2024, NET WT 90.000 KGS TOTAL 01 BOX ONLY CONSIGNEE CONTROL EQUIPMENT CO INC 605 COMMERCE PARK DR SE MARIETTA, GA 30060-2742 UNITED STATES</t>
  </si>
  <si>
    <t>TIRUA</t>
  </si>
  <si>
    <t>SEE LINKAGES PRIVATE LIMITED 1- 5 . . . . . . . . . . . . . . . . . . EMERSON 02 BOXES . . . . . . . . . . . . . REFERENCE PO 4272043681 IMPACT P ARTNER PO JHC1087571 IMPACT PART NER SO 10046245 IOR 58-2428737- 00 . . . . . . REFERENCE PO 4272045808 IMPACT P ARTNER PO H2002666 IMPACT PARTNE R SO 10047466 IOR 58-2428737-00 . . . . . . . . . . . . EMERSON 01 BOX . . . . . . . . . . . EMERSON 04 BOXES . . . . . . . REFERENCE PO 4272045222 IMPACT P ARTNER PO ARI-KEY8 /10047059 IMP ACTPARTNER SO 10047059 IOR58-24 28737-00 . . . . . . . . . . . REFERENCE PO 4272046753, 42720472 32 IMPACT PARTNER PO S459095, S4 59134 IMPACT PARTNER SO 10048111 , 10048442 IOR 58-2428737-00 . . . . . . . . . . . . . . RALTECH 01 TO 01 MADE IN INDIA . . . . . . . EMERSON 01 BOX . . . . . . . . . . REFERENCE PO 4272045764, 42720449 85,4272044914 IMPACT PARTNER PO Y8023,Y7148 IMPACT PARTNER SO 10 047399, 10046821. IOR 58-2428737-00 . . . . . . . . . . . . . . . . . . . . . . . . . . . . . . . . . REFERENCE PO 4272044357 IMPACT P ARTNER PO P38718 IMPACT PARTNER SO 10046556 IOR 58-2428737-00 . . . . . . . . . . . SEE LINKAGES PRIVATE LIMITED 1- 3 . . . . . . . . . . . . . . . . REFERENCE PO 4272045272, 42720453 84,4272045490 IMPACT PARTNER PO 009H-674641, 009H-675110,009H-675566 IMPACT PARTNER SO 10047154,1004 7206, 10047241 IOR 58-2428737- 00 . . . . . . . . . . . . . . MADE IN INDIA 01 WOODEN BOX . . . . . . . . . . . . . EMERSON 04 BOXES . . . . . . . . . . . . . . . . . . . . . . EMERSON-PRM / FROMEX USA 01 TO 09 W OODEN BOX . . . . . . . . . . . . . . . . . . . . . . . . . . . . . . . . EMERSON 01 BOX . . . . . . . . . . EMERSON 01 BOX . . . . . . . . . . . .</t>
  </si>
  <si>
    <t>HLBU1915254</t>
  </si>
  <si>
    <t>HLCUBO12408CEIL9</t>
  </si>
  <si>
    <t>4725285 HLG6372618</t>
  </si>
  <si>
    <t>DOK 608345 20240910 IDMAK 110100 PEB FREIGHT PREPAID CARGO IS STOWED IN A REFRIGERATED CONTAINER SAT THE SHIPPER'S REQUESTED CARRYING TEMPERATUOF -20 DEGREES CELSIUS 1 X 40RH 4403 CARTONS 4403 CARTONS OF :, FROZEN YELLOW FIN TUNA NET WEIGHT :44,030 / 20,014 KGS GROSS WEIGHT : 48,098 LBS / 21,863 KGS</t>
  </si>
  <si>
    <t>MJ SEAFOOD INC</t>
  </si>
  <si>
    <t>CV. PRIMA INDO TUNA</t>
  </si>
  <si>
    <t>CMA CGM LEGACY</t>
  </si>
  <si>
    <t>1606 CHESTNUT HILL DRIVE WALNUT, CA 91789</t>
  </si>
  <si>
    <t>JL. DR. IR. SUTAMI NO. 32 MAKASSAR SOUTH SULAWESI 90242, INDONESIA</t>
  </si>
  <si>
    <t>AMCU9391589</t>
  </si>
  <si>
    <t>45R4</t>
  </si>
  <si>
    <t>CMDUDJA1284353</t>
  </si>
  <si>
    <t>1TU91</t>
  </si>
  <si>
    <t>C8905487</t>
  </si>
  <si>
    <t>AGILOC INTERNATIONAL INC.</t>
  </si>
  <si>
    <t>433 AIRPORT BLVD., STE 106B BURLINGAME, CA 94010 SUE AGILOC.COM</t>
  </si>
  <si>
    <t>MAKASSAR</t>
  </si>
  <si>
    <t>( 2 BOXES, 400 CYLINDERS + 14 PALLETS) BUILDING SUPPLIES AND HOME FURNISHINGS HS# 2517.10, 2530.90, 3103.90, 3924.90, 4011.10, 4403.22, 4418.20, 6810.99, 7318.15, 7323.99, 8112.99, 8302.42, 8481.90, 8505.90, 8609.00, POR:CERS PC3517202410163855378</t>
  </si>
  <si>
    <t>TTRU4853489</t>
  </si>
  <si>
    <t>TSCW17359204</t>
  </si>
  <si>
    <t>CONTAINERS SAID TO CONTAIN CONTAINERS SAID TO CONTAIN 926 PACKAGES OF FOODSTUFF AND NON ALCHOLIC DRINKS GARRI 25KG  215 BAGS 5375KG HS CODE 1106.2090 YAM FLOUR 22KG  36 BAGS 792KG HS CODE 1106.2000 CASSAVA FLOUR 20KG  10 BAGS 200KG HS CODE 1106.2000 MALT DRINK BOTTLES 18KG  80, CARTONS 1440KG HS CODE 1901.9011 SCHWEPPES 17KG  72 CARTONS 1224KG HS CODE 2202.9900 MORTAL/PESTLE 22KG  48 PIECES 1056KG HS CODE 4403.9900 INDOMIE 5KG  405 PACKS 2025KG HS CODE 1902.3010 MAGGI STAR CUBE 12KG  60 CARTONS 720KG HS CODE 2104.1000 NXP XG202400057121560 FREIGHT PAYABLE IN LAGOS</t>
  </si>
  <si>
    <t>ALL AFRICAN DELIGHT</t>
  </si>
  <si>
    <t>ENNY TEMMY FOODS LIMITED</t>
  </si>
  <si>
    <t>Tin Can Island</t>
  </si>
  <si>
    <t>GRANDE LUANDA</t>
  </si>
  <si>
    <t>Nigeria</t>
  </si>
  <si>
    <t>NO MARKS . . . . . . . . . . . . . .</t>
  </si>
  <si>
    <t>2201 EASTERN BLVD # E 224 CHADFORD COURT MIDDLE RIVER MD 21220 US</t>
  </si>
  <si>
    <t>PLOT 4 RENECCON ROAD, OFF OGBOKO BA IKORODU LAGOS EMAIL: WBOSSY2@YAHOO.COM LAGOS LA NG</t>
  </si>
  <si>
    <t>ACLU2786618</t>
  </si>
  <si>
    <t>GDSLS326202583</t>
  </si>
  <si>
    <t>GDSL</t>
  </si>
  <si>
    <t>AETNA FORWARDING INC.</t>
  </si>
  <si>
    <t>123 EAST MINEOLA AVENUE VALLEY STREAM, NY 11580 PHONE:5168255885 VALLEY STREAM NY 11580 US</t>
  </si>
  <si>
    <t>LAGOS - TIN CAN I</t>
  </si>
  <si>
    <t>FREIGHT PREPAID DDC PREPAID 01 X 40 HC FCL CONTAINER TOTAL 1251 PACKAGES CONTAINING :- FLAT SHEET, PILLOW CASE, TOWEL GD KPPE-EF-58490 DATED : 08.09.2024 HBL DMKNYC-01798, AMS AUTOMATED AMS REFERENCE DMKNYC01798 SCAC CODE : DMKQ ACTUAL IMPORTER :- BRUCHE AND NACHAS INC., 4403 15TH AVE SUITE 195, BROOKLYN, NEW YORK 11219, USA TOTAL NET WEIGHT : 23796.41 KGS</t>
  </si>
  <si>
    <t>CMA CGM LA SCALA</t>
  </si>
  <si>
    <t>SEGU6470931</t>
  </si>
  <si>
    <t>CMDUAKI0541330</t>
  </si>
  <si>
    <t>0INHW</t>
  </si>
  <si>
    <t>1839 H8681813</t>
  </si>
  <si>
    <t>TOTAL 505 CARTONS 100% POLYESTER KNITTED - BABIES CAP 100% COTTON KNITTED - BABIES T-SHIRT 100% COTTON KNITTED - BOYS T-SHIRT 100% COTTON KNITTED - BABIES BODYSUIT 100% COTTON KNITTED - BABIES T-SHIRT 100% COTTON KNITTED - BABIES BLANKET 100% COTTON KNITTED - BABIES PICOT CREEPER 100% COTTON KNITTED - BABIES PICOT, DRESS 100% COTTON KNITTED - BABIES GOWN 100% COTTON KNITTED - BABIES FOOTED ROMPER 100% COTTON KNITTED - BABIES BODYSUIT 100% COTTON KNITTED - BABIES PUFF SLEEVE CREEPER 100% COTTON KNITTED - BABIES SPORT SHOE FOOTED ROMPER 100% COTTON KNITTED - BABIES BIB 100% COTTON KNITTED - BABIES BIB 100% COTTON KNITTED - BABIES BLANKET 100% COTTON KNITTED - BABIES BLANKET 100% COTTON KNITTED - BABIES CAP 100% COTTON KNITTED - BABIES BODY SUIT 65% COTTON 35% POLYESTER KNITTED - BOYS SWEAT SHIRT 65% COTTON 35% POLYESTER KNITTED - MENS SWEAT SHIRT 65% COTTON 35% POLYESTER KNITTED - MENS SWEAT SHIRT 50% COTTON 50% POLYESTER KNITTED - BABIES BIB 50% COTTON 50% POLYESTER KNITTED - BABIES BIB 100% COTTON KNITTED - GIRLS DRESS100% COTTON KNITTED - GIRLS DRESS 100% COTTON KNITTED - BABIES BOOTIES 100% COTTON KNITTED - BABIES HAIR BAND 100% COTTON KNITTED - BABIES HAIR BAND 100% COTTON KNITTED - BOYS T-SHIRT 100% COTTON KNITTED - BOYS T-SHIRT 100% COTTON KNITTED - BABIES BODYSUIT 100% COTTON KNITTED - BABIES PICOT CREEPER 100% COTTON KNITTED - BABIES BIB 100% COTTON KNITTED - BABIES BIB 100% COTTON KNITTED - BABIES BODY SUIT PO NO :- 4338,4339,4362,4365 ,4361,4364,4366,4376,4377, 4378,4379,4380,4381,4382, 4383,4387,4388,4391,4392 4393,4394,4396,4398,4402 4403,4404,4405,4406,4407, 4408,4409 &amp; 4411. STYLE NO: 302B, 303B, 333B, 458B, 302B 530, 456, 451, 203, 303, 307, 333, 348 349, 351CAMO, 453SB, 453, 454SB, 552, 553, 606, 657, 701 702, 302, 303, 434, 454, 456, 458, 453B SB, 453B, 436, 310 INVOICE NO &amp; DATE: PI/EX/020/24-25 DT:- 27.08.2024 SHIPPING BILL NO &amp; DATE: 3546812 / 28.08.2024 HS CODE: 65050090, 61112000, 61091000, 63013000, 61059090, 61119090, 61044200, 65070000, NET WEIGHT:7275.200 KGS HBL NO : TUTATL240525 FREIGHT PREPAID AMS FILING BY SELF SCAC CODE: LEEM SEAWAY BL</t>
  </si>
  <si>
    <t>LEELA LOGISTICS GROUP INC</t>
  </si>
  <si>
    <t>LEELA LOGISTICS PVT LTD</t>
  </si>
  <si>
    <t>SAN FRANCISCA</t>
  </si>
  <si>
    <t>CREATIVE KNITWEAR STYLE NO. CARTON NO 01 - 505 U.S.A</t>
  </si>
  <si>
    <t>400 RENAISSANCE CENTRE SUITE 2600, PMB DETROIT MI,48243,USA +1 289 497 9496</t>
  </si>
  <si>
    <t>DOOR NO:1/75, SHOP-2, PALAYAMKOTTAI ROAD SOORISPURAM, KORAMPALLAM PART THOOTHUKKUDI TAMIL NADU 628101 INDIA</t>
  </si>
  <si>
    <t>ZCSU6100624</t>
  </si>
  <si>
    <t>ZIMUTUT6036516</t>
  </si>
  <si>
    <t>11E</t>
  </si>
  <si>
    <t>A4231933924</t>
  </si>
  <si>
    <t>SLAC ( 9 BOXES, 4 BUNDLES, 11 CRATES &amp; 14 PALLETS ) BUILDING SUPPLIES AND HOME FINISHINGS H #2517.10, 2710.19, 3904.61, 3919.10, 3923.50, 4006.90, 4403.22, 4823.90, 7307.99, 7314.49,7326.90, 7412.20,, 7610.90, 7616.99, 8203.20, 8413.11, 8414.80, 8425.42, 8302.42, 8508.11, 8511.10, 8547.90, 8708.99, 9025.80, 9403.20, 9403.60, 9506.29 POR: CERS PC3517202410083837909</t>
  </si>
  <si>
    <t>BSIU8260911</t>
  </si>
  <si>
    <t>TSCW17356359</t>
  </si>
  <si>
    <t>UGG FOOTWEAR 11X40HC PO SKU # PRS 100556206 1135092 4200 TOTAL: 47334PAIRS/7890CARTONS CPMI INV#: TY090008 AMS FILER : EFL HBL# : 23024191801 SCAC CODE : EFLR / UGG FOOTWEAR 11X40HC PO SKU # PRS 100556162 1016223 90 TOTAL: 47334PAIRS/7890CARTONS CPMI INV#: TY090008 AMS FILER : EFL HBL# : 23024191801 SCAC CODE : EFLR UGG FOOTWEAR 11X40HC PO SKU # PRS 100556206 1135092 48 TOTAL: 47334PAIRS/7890CARTONS CPMI INV#: TY090008 AMS FILER : EFL HBL# : 23024191801 SCAC CODE : EFLR / UGG FOOTWEAR 11X40HC PO SKU # PRS 100556206 1135092 4188 TOTAL: 47334PAIRS/7890CARTONS CPMI INV#: TY090008 AMS FILER : EFL HBL# : 23024191801 SCAC CODE : EFLR / UGG FOOTWEAR 11X40HC PO SKU # PRS 100556162 1016223 90 AMS FILER : EFL HBL# : 23024191801 SCAC CODE : EFLR UGG FOOTWEAR 11X40HC PO SKU # PRS 100556206 1135092 4260 TOTAL: 47334PAIRS/7890CARTONS CPMI INV#: TY090008 AMS FILER : EFL HBL# : 23024191801 SCAC CODE : EFLR UGG FOOTWEAR 11X40HC PO SKU # PRS 100556206 1135092 4212 TOTAL: 47334PAIRS/7890CARTONS CPMI INV#: TY090008 AMS FILER : EFL HBL# : 23024191801 SCAC CODE : EFLR / UGG FOOTWEAR 11X40HC PO SKU # PRS 100556162 1016223 90 TOTAL: 47334PAIRS/7890CARTONS CPMI INV#: TY090008 AMS FILER : EFL HBL# : 23024191801 SCAC CODE : EFLR UGG FOOTWEAR 11X40HC PO SKU # PRS 100556162 1016223 4224 TOTAL: 47334PAIRS/7890CARTONS CPMI INV#: TY090008 AMS FILER : EFL HBL# : 23024191801 SCAC CODE : EFLR / UGG FOOTWEAR 11X40HC PO SKU # PRS 100556162 1016223 90 TOTAL: 47334PAIRS/7890CARTONS CPMI INV#: TY090008 AMS FILER : EFL HBL# : 23024191801 SCAC CODE : EFLR UGG FOOTWEAR 11X40HC PO SKU # PRS 100561817 1134991 96 TOTAL: 47334PAIRS/7890CARTONS CPMI INV#: TY090008 AMS FILER : EFL HBL# : 23024191801 SCAC CODE : EFLR / UGG FOOTWEAR 11X40HC PO SKU # PRS 100561820 1134991 237 TOTAL: 47334PAIRS/7890CARTONS CPMI INV#: TY090008 AMS FILER : EFL HBL# : 23024191801 SCAC CODE : EFLR / UGG FOOTWEAR 11X40HC PO SKU # PRS 100561828 1016223 3628 TOTAL: 47334PAIRS/7890CARTONS CPMI INV#: TY090008 AMS FILER : EFL HBL# : 23024191801 SCAC CODE : EFLR UGG FOOTWEAR 11X40HC PO SKU # PRS 100556162 1016223 4403 TOTAL: 47334PAIRS/7890CARTONS CPMI INV#: TY090008 AMS FILER : EFL HBL# : 23024191801 SCAC CODE : EFLR UGG FOOTWEAR 11X40HC PO SKU # PRS 100556162 1016223 4380 TOTAL: 47334PAIRS/7890CARTONS CPMI INV#: TY090008 AMS FILER : EFL HBL# : 23024191801 SCAC CODE : EFLR UGG FOOTWEAR 11X40HC PO SKU # PRS 100556162 1016223 4344 TOTAL: 47334PAIRS/7890CARTONS CPMI INV#: TY090008 AMS FILER : EFL HBL# : 23024191801 SCAC CODE : EFLR UGG FOOTWEAR 11X40HC PO SKU # PRS 100556162 1016223 4428 TOTAL: 47334PAIRS/7890CARTONS CPMI INV#: TY090008 AMS FILER : EFL HBL# : 23024191801 SCAC CODE : EFLR UGG FOOTWEAR 11X40HC PO SKU # PRS 100556162 1016223 4326 TOTAL: 47334PAIRS/7890CARTONS CPMI INV#: TY090008 AMS FILER : EFL HBL# : 23024191801 SCAC CODE : EFLR</t>
  </si>
  <si>
    <t>EFL CONTAINER LINES LLC</t>
  </si>
  <si>
    <t>EXPOLANKA FREIGHT (PHILIPPINES)</t>
  </si>
  <si>
    <t>ZIM FALCON</t>
  </si>
  <si>
    <t>AS ADDRESSED AS ADDRESSED AS ADDRESSED AS ADDRESSED AS ADDRESSED AS ADDRESSED AS ADDRESSED AS ADDRESSED AS ADDRESSED AS ADDRESSED AS ADDRESSED AS ADDRESSED AS ADDRESSED AS ADDRESSED AS ADDRESSED AS ADDRESSED AS ADDRESSED AS ADDRESSED</t>
  </si>
  <si>
    <t>861 PARKVIEW DRIVE N., SUITE 100 EI SEGUNDO, CA 90245 TEL: +1 310-356-6488 GROUP EMAIL: USA-LAX-OCEANIMPORT@EFL.GLOBAL</t>
  </si>
  <si>
    <t>INC. 4/F 5ECPO0404 FIVE E-COM CENTER BLDG HARBOR DRIVE MALL OF ASIA COMPLEX PASAY#</t>
  </si>
  <si>
    <t>JXLU6240478 ZCSU7290529 BSIU8308661 JXLU6172840 JXLU7495426 ZCSU7419318 XHCU5640095 JXLU6230417 CICU6794706 JXLU6230470 JXLU6241392</t>
  </si>
  <si>
    <t>ZIMUMNL001029733</t>
  </si>
  <si>
    <t>3W</t>
  </si>
  <si>
    <t>A4231221056 A4231221090 A4231221003 A4231221005 A4231221232 A4231221016 A4231221159 A4231221092 A4231221240 A4231221229 A4231221002</t>
  </si>
  <si>
    <t>MANILA NORTH PORT</t>
  </si>
  <si>
    <t>USED PERSONAL EFFECTS AND HOUSEHOLD GOODS (SPIRIT HOUSE) HS CODE 4403.10 PASSPORT NO : 545497291 DATE OF BIRTH : 23 NOV 1968</t>
  </si>
  <si>
    <t>MR TAPLEY CHRISTOPHER JORDANWOOD</t>
  </si>
  <si>
    <t>MR/MS HUY SOLA</t>
  </si>
  <si>
    <t>ATLANTA EXPRESS</t>
  </si>
  <si>
    <t>BALTIMORE 1/1</t>
  </si>
  <si>
    <t>190 OARKSIDE ROAD SILVER SPRING, MD 20910 USA</t>
  </si>
  <si>
    <t>#25EA1 STREET 139 SANGKAT ORUSSEY 2 KHANN 7 MAKARA, PHNOM PENH CAMBODIA</t>
  </si>
  <si>
    <t>WHSU6730070</t>
  </si>
  <si>
    <t>CRT</t>
  </si>
  <si>
    <t>PLUASWC0824017</t>
  </si>
  <si>
    <t>WHLC091EA09835</t>
  </si>
  <si>
    <t>001E</t>
  </si>
  <si>
    <t>WHLW204277</t>
  </si>
  <si>
    <t>PLUA</t>
  </si>
  <si>
    <t>PANDA LOGISTICS USA INC</t>
  </si>
  <si>
    <t>EAST RANCHO DOMINGUEZ</t>
  </si>
  <si>
    <t>CA</t>
  </si>
  <si>
    <t>2660 E. DEL AMO BLVD.</t>
  </si>
  <si>
    <t>CECHI DOONG CHB</t>
  </si>
  <si>
    <t>218 W GARVEY AVE, STE K MONTEREY PARK, CA 91754 USA</t>
  </si>
  <si>
    <t>TOMATO PEELED INV 4405 PO ALMA1012 DELIVERY TO LA REGINA ATLANTICA LLC 135 INDUSTRIAL DRIVE ALMA, 31510 - USA TOMATO PEELED INV 4388 PO ALMA997 DELIVERY TO LA REGINA ATLANTICA LLC 135 INDUSTRIAL DRIVE ALMA, 31510 - USA TOMATO PEELED INV 4398 PO ALMA1006 DELIVERY TO LA REGINA ATLANTICA LLC 135 INDUSTRIAL DRIVE ALMA, 31510 - USA TOMATO PEELED INV 4390 PO ALMA999 DELIVERY TO LA REGINA ATLANTICA LLC 135 INDUSTRIAL DRIVE ALMA, 31510 - USA TOMATO PEELED INV 4392 PO ALMA1000 DELIVERY TO LA REGINA ATLANTICA LLC 135 INDUSTRIAL DRIVE ALMA, 31510 - USA TOMATO PEELED INV 4401 PO ALMA1007 DELIVERY TO LA REGINA ATLANTICA LLC 135 INDUSTRIAL DRIVE ALMA, 31510 - USA TOMATO PEELED INV 4404 PO ALMA1011 DELIVERY TO LA REGINA ATLANTICA LLC 135 INDUSTRIAL DRIVE ALMA, 31510 - USA TOMATO PEELED INV 4402 PO ALMA1009 DELIVERY TO LA REGINA ATLANTICA LLC 135 INDUSTRIAL DRIVE ALMA, 31510 - USA TOMATO PEELED INV 4395 PO ALMA1003 DELIVERY TO LA REGINA ATLANTICA LLC 135 INDUSTRIAL DRIVE ALMA, 31510 - USA TOMATO PEELED INV 4397 PO ALMA1005 DELIVERY TO LA REGINA ATLANTICA LLC 135 INDUSTRIAL DRIVE ALMA, 31510 - USA TOMATO PEELED INV 4407 PO ALMA1014 DELIVERY TO LA REGINA ATLANTICA LLC 135 INDUSTRIAL DRIVE ALMA, 31510 - USA TOMATO PEELED INV 4396 PO ALMA1004 DELIVERY TO LA REGINA ATLANTICA LLC 135 INDUSTRIAL DRIVE ALMA, 31510 - USA TOMATO PEELED INV 4389 PO ALMA998 DELIVERY TO LA REGINA ATLANTICA LLC 135 INDUSTRIAL DRIVE ALMA, 31510 - USA TOMATO PEELED INV 4394 PO ALMA1002 DELIVERY TO LA REGINA ATLANTICA LLC 135 INDUSTRIAL DRIVE ALMA, 31510 - USA TOMATO PEELED INV 4406 PO ALMA1013 DELIVERY TO LA REGINA ATLANTICA LLC 135 INDUSTRIAL DRIVE ALMA, 31510 - USA TOMATO PEELED INV 4400 PO ALMA1008 DELIVERY TO LA REGINA ATLANTICA LLC 135 INDUSTRIAL DRIVE ALMA, 31510 - USA TOMATO PEELED INV 4386 PO ALMA996 DELIVERY TO LA REGINA ATLANTICA LLC 135 INDUSTRIAL DRIVE ALMA, 31510 - USA TOMATO PEELED INV 4385 PO ALMA995 DELIVERY TO LA REGINA ATLANTICA LLC 135 INDUSTRIAL DRIVE ALMA, 31510 - USA TOMATO PEELED INV 4393 PO ALMA1001 DELIVERY TO LA REGINA ATLANTICA LLC 135 INDUSTRIAL DRIVE ALMA, 31510 - USA TOMATO PEELED INV 4403 PO ALMA1010 DELIVERY TO LA REGINA ATLANTICA LLC 135 INDUSTRIAL DRIVE ALMA, 31510 - USA</t>
  </si>
  <si>
    <t>LA REGINA ATLANTICA LLC</t>
  </si>
  <si>
    <t>LA REGINA DI SAN MARZANO DI ANTONIO</t>
  </si>
  <si>
    <t>Livorno</t>
  </si>
  <si>
    <t>CMA CGM LA TRAVIATA</t>
  </si>
  <si>
    <t>Italy</t>
  </si>
  <si>
    <t>NO MARKS . . . . . . NO MARKS . . . . . . NO MARKS . . . . . . NO MARKS . . . . . . NO MARKS . . . . . . NO MARKS . . . . . . NO MARKS . . . . . . NO MARKS . . . . . . NO MARKS . . . . . . NO MARKS . . . . . . NO MARKS . . . . . . NO MARKS . . . . . . NO MARKS . . . . . . NO MARKS . . . . . . NO MARKS . . . . . . NO MARKS . . . . . . NO MARKS . . . . . . NO MARKS . . . . . . NO MARKS . . . . . . NO MARKS . . . . . .</t>
  </si>
  <si>
    <t>135 INDUSTRIAL DRIVE ALMA, GA 31510 - USA</t>
  </si>
  <si>
    <t>ROMANO SPA VIA NUOVA SAN MARZANO, 14 84018 SCAFATI (SA)</t>
  </si>
  <si>
    <t>HAMU1737656 TCLU5540479 FANU1119330 FCIU7036387 HLBU1316554 HLXU8126131 HLBU2196920 FANU1610560 UACU5407017 CXDU1679155 FANU3556725 TCLU5599749 BEAU5349116 SEKU6348743 DRYU9559163 TGBU9645351 FANU3204405 HAMU1184545 PCIU8501483 HAMU1845630</t>
  </si>
  <si>
    <t>4510 4510 4510 4510 4510 4510 4510 4510 4510 4510 4510 4510 4510 4510 4510 4510 4510 4510 4510 4510</t>
  </si>
  <si>
    <t>HLCUGOA240846211</t>
  </si>
  <si>
    <t>024W</t>
  </si>
  <si>
    <t>3497575 1595535 386416 1595534 1595512 HLD1595512 A14012 386704 3497971 10158021 1595526 386750 1595702 3497164 1595550 1595525 HLD1595525 1595720 386703 1595503 1595511 1595508 40649 386701</t>
  </si>
  <si>
    <t>FRANCE</t>
  </si>
  <si>
    <t>CUSTOM &amp; LOGISTIC SERVICES</t>
  </si>
  <si>
    <t>VIA FERRANTE IMPARATO 160 80140 NAPOLI EMAIL OPERATIVOCLSERVICES.BIZ TEL 0815592392</t>
  </si>
  <si>
    <t>SCAFATI, IT</t>
  </si>
  <si>
    <t>76121090 (HS) 1X 40HQ, 40 PACKAGES ( FORTY PACKAGES ONLY ) INVOICE NO: EXP2425/0104 DTD 31/08/2024 ALUMINUM COLLAPSIBLE TUBES, (PRINTED EMPTY ALUMINIUM COLLAPSIBLE TUBES FITTED WITH CAPS) H.S.NO : - 76121090 FAX NO.216-663-3614 EMAIL: US-STZ-POBOX27950 US.HENKEL.COM ATTN: HAO FENG PHONE: (516) 371-3330 ATTN: CARLY SANGINARIO EMAIL: HENKEL-JFK EXPEDITORS.COM CARLY.SANGINARIO EXPEDITORS.COM DELIVER TO: NORTH COAST LOGISTICS INC. 18901 SNOW ROAD,BROOK PARK, OHIO 44142 PH NO.:216-362-7159, FAX: 216-362-9089 ATTN: TRACEY WARZEL EMAIL: SHIPPING NORTHCOASTLOGISTICS.COM GROSS WT. 4403.00 KGS NET WT.2864.00 KGSFREIGHT PREPAID DDC PREPAID ACD PREPAID TOTAL PKGS 40 PK DESTINAT.TERMINAL-INTL SHIP PO PREPAID S.BILL NO: 3645233 DT: 31-AUG-24</t>
  </si>
  <si>
    <t>HENKEL US OPERATIONS CORPORATION</t>
  </si>
  <si>
    <t>P.CHHOTALAL MANUFACTURERS AND</t>
  </si>
  <si>
    <t>CMA CGM OTELLO</t>
  </si>
  <si>
    <t>PRODUCTION CLEVELAND 18731 CRANWOOD PARKWAY CLEVELAND OH 44128, USA TE PH NO.: 216-663-3982,</t>
  </si>
  <si>
    <t>EXPORTERS 46 - 49, SILVER INDUSTRIAL ESTATE, BHIMPORE TE DAMAN (U.T)-396210 (INDIA)</t>
  </si>
  <si>
    <t>TCNU6563835</t>
  </si>
  <si>
    <t>CMDUAMC2278735</t>
  </si>
  <si>
    <t>0INHS</t>
  </si>
  <si>
    <t>R6122908</t>
  </si>
  <si>
    <t>EXPEDITORS NEW YORK</t>
  </si>
  <si>
    <t>800 RXR PLAZA 8TH FLOOR, WEST TOWER UNIONDALE, NY 11556</t>
  </si>
  <si>
    <t>CERAMIC TILES APHIS CODE AP-030-01 HTS 690721 HTS 690730 INV 4403 PO 27561 / ORDER 760802 SVC 11-058 EUUS HBL 7473831P8771</t>
  </si>
  <si>
    <t>PADRON FLOORING WAREHOUSE</t>
  </si>
  <si>
    <t>INTERGLOBO NORTH AMERICA INC</t>
  </si>
  <si>
    <t>La Spezia</t>
  </si>
  <si>
    <t>MSC TOMOKO</t>
  </si>
  <si>
    <t>201 SE COAST ST LAKE WORTH FL 33460 UNITED STATES</t>
  </si>
  <si>
    <t>2 COLONY RD JERSEY CITY NJ 07305 UNITED STATES</t>
  </si>
  <si>
    <t>BMOU3034578</t>
  </si>
  <si>
    <t>MEDUGD240479</t>
  </si>
  <si>
    <t>437W</t>
  </si>
  <si>
    <t>STE 101 13250 NW 25TH ST MIAMI FL 33182 UNITED STATES</t>
  </si>
  <si>
    <t>SOLIGNANO NUOVO-C</t>
  </si>
  <si>
    <t>STAINLESS STEEL WIRE RODS BT 565474 HTS NBR 7221009000 MARGARET.BROZEKSWISSSTEEL GROUP.COM 1630-682-3900 X 2333 MICHELE.ABBRUSCATOBOLLORE .COM TEL. 1 718 525-4403</t>
  </si>
  <si>
    <t>ATLANTIC STAR</t>
  </si>
  <si>
    <t>BT565474 . . . .</t>
  </si>
  <si>
    <t>ACLU9811414</t>
  </si>
  <si>
    <t>ACLUSA01088353</t>
  </si>
  <si>
    <t>AST37</t>
  </si>
  <si>
    <t>(A) PRINTED OR UNPRINTED POLYESTER POUCHES - TOTAL 664 BOXES ONLY [ TOTAL SIX HUNDRED SIXTY F OUR BOXES ONLY ] TOTAL 2 0 WOODEN PALLETS CONTAIN ING 498 BOXES IN PALLETS A ND 166 LOOSE BOXES (A) P RINTED OR UNPRINTED POLYES TER POUCHES HS CODE: 392 32990 PRINTED OR UNPRINT ED FLEXIBLE PACKAGING MATE R, IAL IN THE FORM OF POUCHE S (B) PLASTIC SCOOP HS CODE NO. 39235090 INVOI CE NO. EXP544, DATE: 25/ 07/2024 S.B NO. 2714186 &amp; DATE :, 26 /07/2024 FREIGHT: PREPAID GROSS WEIGHT :4403.300 KGS NE T WEIGHT: 3596.900 KGS LAND LINE: 55 5383 5478 CIUDAD DE MEXICO CELU LAR : (33) 22 54 2730,KIND ATTEN : KATHERINE DEVIA TAX ID:CPA140716JP0</t>
  </si>
  <si>
    <t>CLIFTON PACKAGING SA DE CV</t>
  </si>
  <si>
    <t>SWISS PAC PVT LTD</t>
  </si>
  <si>
    <t>MSC ANTIGUA</t>
  </si>
  <si>
    <t>664 BOXES NOS. 1 TO 664 TOTAL 20 W OODEN PALLETS CON TAINING 498 BOXES IN PALLETS AND 1 66 LOOSE BOXES SAME SAME SAME SAME SAME SAME SAME SAME SAME SAME SAME SAME</t>
  </si>
  <si>
    <t>MAY 5 201 WINERY C EXTENSION COL. P MEXICO CITY CMX 1000 MEXICO</t>
  </si>
  <si>
    <t>PADRA JAMBUSAR NATIONAL HIGHWAY, AT VADODARA GJ 391440 INDIA</t>
  </si>
  <si>
    <t>TGHU3653752</t>
  </si>
  <si>
    <t>22G1</t>
  </si>
  <si>
    <t>MEDUJC000315</t>
  </si>
  <si>
    <t>431A</t>
  </si>
  <si>
    <t>FX31343215</t>
  </si>
  <si>
    <t>AV PRESIDENTE JUAREZ AV PRESIDENTE TLALNEPANTLA DE BAZ MEX 54080 MEXIC</t>
  </si>
  <si>
    <t>MUNDRA</t>
  </si>
  <si>
    <t>12 COLLI FSC 100% JATOBA/ FSC 100% CUMARU HS COMMODITY CODE 4403 99 00</t>
  </si>
  <si>
    <t>COUNTRY CUPOLA</t>
  </si>
  <si>
    <t>STREETLIFE DESIGN PROJECTS</t>
  </si>
  <si>
    <t>AL SAFAT</t>
  </si>
  <si>
    <t>53N RAMONA RD MYERSTOWN PA 17067 US</t>
  </si>
  <si>
    <t>HERENGRACHT 36 LEIDEN 2312 LD NL</t>
  </si>
  <si>
    <t>FCIU7588220</t>
  </si>
  <si>
    <t>FMALF141628</t>
  </si>
  <si>
    <t>YMJAT755585514</t>
  </si>
  <si>
    <t>014W</t>
  </si>
  <si>
    <t>HY535418</t>
  </si>
  <si>
    <t>FMAL</t>
  </si>
  <si>
    <t>ROTTERDAM</t>
  </si>
  <si>
    <t>GROWING MEDIA/ TOTAL PIECES: 2 080/ TOTAL PALLETS: 26 TARIF F NUMBER: 680620 CONSIGNMENT NUMBER: 17318-SUP-ECIS5422 TOTAL NET WEIGHT: 4403.360 T OTAL GROSS WEIGHT: 4610.580 TOTAL VOLUME: 12.116 TOTAL N, UMBER OF PIECE(S): 2080</t>
  </si>
  <si>
    <t>EURO SAND GMBH</t>
  </si>
  <si>
    <t>ORCA I</t>
  </si>
  <si>
    <t>-------------- SWB TOTAL NUMBERS---- ---------- TOTAL VOLUME: 12.116 TOTAL GROSS WEIGHT: 4610.58 N/M</t>
  </si>
  <si>
    <t>PRESSATHER STRASSE 95 WEIDEN 92637, GERMANY, DEBY 48227204646</t>
  </si>
  <si>
    <t>MRSU4197682</t>
  </si>
  <si>
    <t>MAEUIKAE33688</t>
  </si>
  <si>
    <t>STAINLESS STEEL BARS BT564880 HTS NB 7222202900 STAINLESS STEEL BARS BT565236 HTS NB 72222021 72222031 HTS 722220 MARGARET.BROZEKSWISSSTEEL GROUP.COM 1630-682-3900 X 2333 MICHELE.ABBRUSCATOBOLLORE .COM TEL. 1 718 525-4403</t>
  </si>
  <si>
    <t>BT564880 . BT565236 . . . . .</t>
  </si>
  <si>
    <t>ACLU9733420 GCNU1366018</t>
  </si>
  <si>
    <t>ACLUSA01081886</t>
  </si>
  <si>
    <t>ATS30</t>
  </si>
  <si>
    <t>1145571 1145553</t>
  </si>
  <si>
    <t>STAINLESS STEEL WIRE RODS BT 565039 HTS NBR 7221009000 MARGARET.BROZEKSWISSSTEEL GROUP.COM 1630-682-3900 X 2333 MICHELE.ABBRUSCATOBOLLORE .COM TEL. 1 718 525-4403 HTS 722100</t>
  </si>
  <si>
    <t>BT565039 . . . .</t>
  </si>
  <si>
    <t>ACLU9718024</t>
  </si>
  <si>
    <t>ACLUSA01081887</t>
  </si>
  <si>
    <t>HOME FURNISHINGS AND BUILDING SUPPLIES SLAC ( 3 BOXES, 11 BUNDLES, 9 CRATES, 9 CYLINDERS,9 LOOSE ITEMS &amp; 10 PALLETS) HS# 251710, 2710.19, 4403.22, 4418.20, 5512.99, 6815.99, 7224.10, 7324.10, 7615.20, 8301.60,, 8428.10, 8466.92, 8523 80, 8609.00, 9401.80 POR:CERSPC3517202409243803918</t>
  </si>
  <si>
    <t>SEGU4274816</t>
  </si>
  <si>
    <t>TSCW17318215</t>
  </si>
  <si>
    <t>ARTICLES BULKPACKED DECORATIVE ARTICLES OF WOOD MOPANI WOOD 10220 X PCS (SMALL, MEDIUM,LARGE, JUMBO SIZES) HS CODE 4403.49.01.00, FOB CAPE TOWN/FREIGHT COLLECT</t>
  </si>
  <si>
    <t>Pusan</t>
  </si>
  <si>
    <t>HMM EMERALD</t>
  </si>
  <si>
    <t>South Korea</t>
  </si>
  <si>
    <t>NO MARKS . . . . . . .</t>
  </si>
  <si>
    <t>BMOU6701226</t>
  </si>
  <si>
    <t>HLCUDUR240721310</t>
  </si>
  <si>
    <t>003E</t>
  </si>
  <si>
    <t>HLC1809026</t>
  </si>
  <si>
    <t>FREIGHT PREPAID 01 X 40 HC FCL CONTAINER TOTAL 1007 PACKAGES CONTAINING :- FLAT SHEET TOWELS GD KPPE-EF-41975 DATED : 19-08-2024 HBL DMKNYC-01781 AMS AUTOMATED, AMS REFERENCE DMKNYC01781 SCAC CODE : DMKQ ACTUAL IMPORTER :- BRUCHE AND NACHAS INC., 4403 15TH AVE SUITE 195, BROOKLYN, NEW YORK 11219, USA TOTAL NET WEIGHT : 24197.03 KGS</t>
  </si>
  <si>
    <t>CMA CGM PELLEAS</t>
  </si>
  <si>
    <t>CMAU3760932</t>
  </si>
  <si>
    <t>CMDUAKI0534433</t>
  </si>
  <si>
    <t>0INHQ</t>
  </si>
  <si>
    <t>1827 H8743858</t>
  </si>
  <si>
    <t>HOME FURNISHINGS AND BUILDING SUPPLIES SLAC ( 82 BOXES, 25 BUNDLES, 1 CRATE, 7 CYLINDERS &amp; 12 PALLETS) HS# 2517.10, 2836.30, 3506.99, 3925.90, 3926.90,, 4006.90, 4403.22, 4412.99, 5701.90, 6807.90, 6815.99, 7318.15, 7324.10, 7326.20, 7412.20, 8309.90, 8413.19, 8419.89, 8466.92, 8481.80, 8516.10, 8544.49, 8708.99, 8712.00, 9021.10, 9032.80, 9403.89, 9401.80 POR: CERS PC3517202409183787560</t>
  </si>
  <si>
    <t>FCIU9069991</t>
  </si>
  <si>
    <t>TSCW17302099</t>
  </si>
  <si>
    <t>KAW UDU (KAW) ROUND LOGS KAW UDU (KAW) ROUND LOGS KAW UDU (KAW) ROUND LOGS KAW UDU (KAW) ROUND LOGS KAW UDU (KAW) ROUND LOGS KAW UDU (KAW) ROUND LOGS HS CODE: 4403 FIAT# 88184 E100 E3046 A21657 R21223 H03-26989 DD15.08.24 KAW UDU (KAW) ROUND LOGS KAW UDU (KAW) ROUND LOGS</t>
  </si>
  <si>
    <t>VIETNAM NATIONAL VEGETABLE FRUIT</t>
  </si>
  <si>
    <t>ZIM SCORPIO</t>
  </si>
  <si>
    <t>NO MARKS NO NUMBERS NO MARKS NO NUMBERS NO MARKS NO NUMBERS NO MARKS NO NUMBERS NO MARKS NO NUMBERS NO MARKS NO NUMBERS NO MARKS NO NUMBERS NO MARKS NO NUMBERS</t>
  </si>
  <si>
    <t>AND AGRICULTURAL PRODUCT CORPORATION JOINT STOCK COMPANY NO 2 PHAM NGOC THACH,KIM LIEN WARD, DONG DA DISTRICT,HANOI CITY VIETNAM</t>
  </si>
  <si>
    <t>JXLU7810894 ZCSU7442180 TCNU2609917 ZCSU7957530 BSIU9685649 ZCSU7980890 ZCSU6756715 CAIU4509620</t>
  </si>
  <si>
    <t>4500 4500 4500 4500 4500 4500 4500 4500</t>
  </si>
  <si>
    <t>ZIMUPRB0094591</t>
  </si>
  <si>
    <t>2W</t>
  </si>
  <si>
    <t>DS20081025 A4231565822 DS20081019 A4231565816 DS20081024 A4231565821 DS20081026 A4231565823 DS20081020 A4231565817 DS20081023 A4231565820 DS20081021 A4231565818 DS20081022 A4231565819</t>
  </si>
  <si>
    <t>STONE SLABS 1 X 20 ST CNTR WITH STONE SLABS AS FOLLOWS 8 BUNDLE / 48 SLABS STONE SLABS RUC 4BR414224932001724624 NCM 4403.98.00, 6802.93.90,, 6802.99.90 HS 440398, 680293, 680299 INVOICE(S) 0081/24 WOODEN DECLARATION TREATED AND CERTIFIED FREIGHT COLLECT NET WEGHT 26020 KGS</t>
  </si>
  <si>
    <t>CMC GLOBAL SHIPPING</t>
  </si>
  <si>
    <t>MS SERVICOS MARITIMOS, PORTUARIOS E</t>
  </si>
  <si>
    <t>ROME EXPRESS</t>
  </si>
  <si>
    <t>MAMERI EXPORT LTDA/BRAZIL . . . . . . . . . . . . .</t>
  </si>
  <si>
    <t>12922 RIO MEDINA TRAIL CYPRESS, TX 77433 - ATTN PAUL NAM EMAIL PAULCMCGLOBALSHIPPING.COM TAX ID NUMBER 83-1390634</t>
  </si>
  <si>
    <t>AEREOS LTDA. AV. ELDES SCHERRER SOUZA, 2162 COND. MONT SERRAT, SALA 823, COLINA DE LARANJEIRAS, SERRA, ES, CEP</t>
  </si>
  <si>
    <t>DFSU2766149</t>
  </si>
  <si>
    <t>HLCURI5240705175</t>
  </si>
  <si>
    <t>017E</t>
  </si>
  <si>
    <t>HLG9203681 TPG2018387</t>
  </si>
  <si>
    <t>RIO DE JANEIRO, B</t>
  </si>
  <si>
    <t>JMV QUARTZ</t>
  </si>
  <si>
    <t>MAMERI EXPORT LTDA</t>
  </si>
  <si>
    <t>740 VETERANS MEMORIAL HWY SE 30126 MABLETON GA USA</t>
  </si>
  <si>
    <t>ROD RODOVIA GOVERNADOR MARIO COVAS, S/N, KM396, PERIMETRAL - RIO NOVO DO SUL - ES - BRAZIL PHONE (28) 3533-0998 XX</t>
  </si>
  <si>
    <t>HLCURI5OG05175AA</t>
  </si>
  <si>
    <t>355 CTNS DECORATIVE ARTICLES OF WOOD HS CODE 4403.99 AND 1150 CTNS AQUARIUM PET SUPPLIES NON-FOOD / CRUSHED GRAVEL HS CODE 2517.10</t>
  </si>
  <si>
    <t>APL SOUTHAMPTON</t>
  </si>
  <si>
    <t>TCLU7367830</t>
  </si>
  <si>
    <t>KWLD44830052729</t>
  </si>
  <si>
    <t>CMDUDBA0348308</t>
  </si>
  <si>
    <t>0INHL</t>
  </si>
  <si>
    <t>L8025806</t>
  </si>
  <si>
    <t>FREIGHT COLLECT 355 CTNS DECORATIVE ARTICLES OF WOOD HS CODE:4403.99 AND 1150 CTNS AQUARIUM PET SUPPLIES NON-FOOD / CRUSHED GRAVEL HS CODE: 2517.10 /SLAC: 1505 X CARTON THIS MASTER BILL COVERS AUTOMATED NVOCC HOUSEBILL NUMBER 44830052729</t>
  </si>
  <si>
    <t>DACHSER USA</t>
  </si>
  <si>
    <t>DACHSER SOUTH AFRICA (PTY) LTD.</t>
  </si>
  <si>
    <t>AIR SEA LOGISTICS INC. 8 ESSEX CENTER DR SECOND FLOOR, SUITE 230 TE US 01960 MA PEABODY</t>
  </si>
  <si>
    <t>CAPE TOWN OFFICE AIR SEA LOGISTICS 3 CONCORD CRESCENT TE AS AGENT OF KINGWOOD LOGISTICS LTD.</t>
  </si>
  <si>
    <t>0INHO</t>
  </si>
  <si>
    <t>AIR SEA LOGISTICS INC. BOSTON OFFICE 8 ESSEX CENTER DR</t>
  </si>
  <si>
    <t>FREIGHT PREPAID DDC PREPAID 01 X 40 HC FCL CONTAINER TOTAL 1001 PACKAGES CONTAINING :- FLAT SHEET, TOWELS GD KPPE-EF-34884 DATED : 10-08-2024 HBL DMKNYC-01773, AMS AUTOMATED AMS REFERENCE DMKNYC01773 SCAC CODE : DMKQ ACTUAL IMPORTER :- BRUCHE AND NACHAS INC., 4403 15TH AVE SUITE 195, BROOKLYN, NEW YORK 11219, USA TOTAL NET WEIGHT : 24118.07 KGS</t>
  </si>
  <si>
    <t>SEGU5363950</t>
  </si>
  <si>
    <t>CMDUAKI0531089</t>
  </si>
  <si>
    <t>1821 H8689747</t>
  </si>
  <si>
    <t>10 PACKAGES OF VERANDA,CAN OPY, PATIO COVER H.S.CODE :392590 4532.00 KG / 9 PACKAGES OF SHED,GREENHO USE HS:940690 INV:92959863 4403 KG 10 DAYS FREE PER DIEM WITHOUT USING MSC CH ASSIS (AT DESTINATION)</t>
  </si>
  <si>
    <t>PALRAM AMERICAS INC</t>
  </si>
  <si>
    <t>PALRAM CANOPIA LTD</t>
  </si>
  <si>
    <t>Haifa</t>
  </si>
  <si>
    <t>MSC ANGELA</t>
  </si>
  <si>
    <t>Israel</t>
  </si>
  <si>
    <t>NO MARKS NO MARKS NO MARKS NO MARKS NO MARKS</t>
  </si>
  <si>
    <t>9735 COMMERCE CICLE KUTZTOWN PA 19530 UNITED STATES</t>
  </si>
  <si>
    <t>KIBBUTZ RAMAT YOHANAN RAMAT YOHANAN 30035 ISRAEL</t>
  </si>
  <si>
    <t>MSDU8833111</t>
  </si>
  <si>
    <t>MEDUH6273559</t>
  </si>
  <si>
    <t>434A</t>
  </si>
  <si>
    <t>RANK SHIPPING INC.</t>
  </si>
  <si>
    <t>53 NORTH PARK AVENUE SUITE 53 ROCKVILLE CENTRE NY 11570 UNITED ST</t>
  </si>
  <si>
    <t>BRASSIERES / BRA 1480 CTN  47761 PCS OF LADIES KNITTED WOMEN KNITTED 84% NYLON 9% POLYESTER 7% ELASTAN W-INTIMTS,ROMANTIC CORDED LACE METALLIC BRAZILIAN PO NO. TX154734-339639 STYLE NO SXF-WP0406, QTY 12785 PCS (87 CTNS) HS CODE 6108229020 WOMEN KNITTED 84% NYLON 9% POLYESTER 7% ELASTAN W-INTIMTS,ROMANTIC CORDED LACE METALLIC BRAZILIAN C PO NO. TX154735-339641 STYLE NO SXF-WP0407 QTY 4403 PCS (30 CTNS)HS CODE 6108229020 WOMEN KNITTED 84% NYLON 9% POLYESTER 7% ELASTANE W-INTIMTS,ROMANTIC CORDED LACE METALLIC BUSTIER PO NO. TX154731-339627 STYLE NO SXF-WL0425 QTY 3526 PCS (60 CTNS) HS CODE 6212900030WOMEN KNITTED 84% NYLON 9% POLYESTER 7% ELASTANE W-INTIMTS,ROMANTIC CORDED LACE METALLIC BUSTIER C PO NO. TX154733-339632 STYLE NO SXF-WL0426 QTY 1356 PCS (34 CTNS) HS CODE 6212900030 WOMEN KNITTED 84% NYLON 9% POLYESTER 7%ELASTANE W-INTIMTS,ROMANTIC CORDED LACE METALLIC GARTER SKIRT PO NO. TX154725-339608 STYLE NO SXF-WL0371 QTY 2794 PCS (25 CTNS) HS CODE 6212900030 WOMEN KNITTED 84% NYLON 9% POLYESTER 7% ELASTANE W-INTIMTS,ROMANTIC CORDED LACEMETALLIC GARTER SKIRT C PO NO. TX154727-339616 STYLE NO SXF-WL0372 QTY 659 PCS (9 CTNS) HS CODE 6212900030 WOMEN KNITTED 84% NYLON 9% POLYESTER 7% ELASTANE W-INTIMTS,ROMANTIC CORDED LACE METALLIC PADDED DEMI BRAPO NO. TX154707-339578 STYLE NO SXF-WB0247 QTY 10642 PCS (492 CTNS) HS CODE 6212109020 WOMEN KNITTED 84% NYLON 9% POLYESTER 7% ELASTANE W-INTIMTS,ROMANTIC CORDED LACE METALLIC PADDED DEMI BRA C PO NO. TX154708-339584 STYLE NOSXF-WB0248 QTY 6238 PCS (627 CTNS) HS CODE 6212109020 WOMEN KNITTED 84% NYLON 9% POLYESTER 7% ELASTANE W-INTIMTS,ROMANTIC CORDED LACE METALLIC UNDERWIRE TEDDY PO NO. TX154729-339621 STYLE NO SXF-WL0373QTY 3893 PCS (83 CTNS) HS CODE 6108920030 WOMEN KNITTED 84% NYLON 9% POLYESTER 7% ELASTANE W-INTIMTS,ROMANTIC CORDED LACE METALLIC UNDERWIRE TEDDY C PO NO. TX154730-339624 STYLE NO SXF-WL0374 QTY 1465 PCS (33 CTNS)HS CODE 6108920030 BRASSIERES / BRA</t>
  </si>
  <si>
    <t>LAVENDER LINGERIE, LLC.</t>
  </si>
  <si>
    <t>PT. CARTINI LINGERIE INDONESIA</t>
  </si>
  <si>
    <t>EVER FAME</t>
  </si>
  <si>
    <t>N/M N/M . . . . . . . . . . . . . . . . . . . . . . . . . . . . . . . . . . . . . . . . . . . . . . . . . . . . . . . . . . . . . . . . . . . . . THE SAME N/M</t>
  </si>
  <si>
    <t>800 APOLLO STREET EL SEGUNDO, CA 90245 CONTACT : IMPORTS PH : 310-683-0940</t>
  </si>
  <si>
    <t>DUKUH TEGALSARI RT.001 RW.004 DESA RANDUSARI, KECAMATAN TERAS BOYOLALI 57372, JAWA TENGAH INDONESIA</t>
  </si>
  <si>
    <t>TGBU7021232 SEKU1024818</t>
  </si>
  <si>
    <t>45G0 22G0</t>
  </si>
  <si>
    <t>EGLV080400385316</t>
  </si>
  <si>
    <t>1365E</t>
  </si>
  <si>
    <t>EMCPWD7453 EMCPWD8493</t>
  </si>
  <si>
    <t>62 - Transportation and Exportation</t>
  </si>
  <si>
    <t>TECHSTYLE, INC.</t>
  </si>
  <si>
    <t>800 APOLLO STREET EL SEGUNDO, CA 90245 IMPORTS 310-683-0940</t>
  </si>
  <si>
    <t>FRUIT AND NUTS, UNCOOKED OR COOKED BY STEAMING OR - 1.760 CASESFROZEN IQF ORG. BLACKBERRIES 1X13,61 KG PO.30649-13 REF: 033-24-4403 FDA: 11001968522</t>
  </si>
  <si>
    <t>FRACHT CANADA FREIGHT INC.</t>
  </si>
  <si>
    <t>FRACHT CHILE SPA</t>
  </si>
  <si>
    <t>Colon</t>
  </si>
  <si>
    <t>MSC CAPUCINE R</t>
  </si>
  <si>
    <t>NO MARKS NO MARKS NO MARKS NO MARKS</t>
  </si>
  <si>
    <t>803-5090 EXPLORER DR MISSISSAUGA ON L4W 4T9 CANADA</t>
  </si>
  <si>
    <t>DIR. APOQUINDO 6410 OF 1801 LAS CONDES RM 7580036 CHILE</t>
  </si>
  <si>
    <t>CXRU1203040</t>
  </si>
  <si>
    <t>MEDUGC070836</t>
  </si>
  <si>
    <t>FX29540898</t>
  </si>
  <si>
    <t>TEAK ROUND LOGS HS CODE: 4403 4200 TEAK ROUND LOGS HS CODE: 4403 4200 TEAK ROUND LOGS HS CODE: 4403 4200 TEAK ROUND LOGS HS CODE: 4403 4200 TEAK ROUND LOGS HS CODE: 4403 4200 TEAK ROUND LOGS HS CODE: 4403 4200</t>
  </si>
  <si>
    <t>STARLITE INDUSTRIES PVT LTD.</t>
  </si>
  <si>
    <t>FORESTAL CEIBAL S.A.</t>
  </si>
  <si>
    <t>Santo Tomas</t>
  </si>
  <si>
    <t>Port Everglades, Florida</t>
  </si>
  <si>
    <t>CMA CGM PEMBA</t>
  </si>
  <si>
    <t>Guatemala</t>
  </si>
  <si>
    <t>HASU4522587 MRKU5430395 HASU490355 7 MRKU3975713 HASU4555636 SUDU596 9612 HASU4522587 MRKU5430395 HASU490355 7 MRKU3975713 HASU4555636 SUDU596 9612 HASU4522587 MRKU5430395 HASU490355 7 MRKU3975713 HASU4555636 SUDU596 9612 HASU4522587 MRKU5430395 HASU490355 7 MRKU3975713 HASU4555636 SUDU596 9612 HASU4522587 MRKU5430395 HASU490355 7 MRKU3975713 HASU4555636 SUDU596 9612 HASU4522587 MRKU5430395 HASU490355 7 MRKU3975713 HASU4555636 SUDU596 9612</t>
  </si>
  <si>
    <t>12 COMMUNITY CENTRE NO 2 ASHOK VIH , PHASE 2 DELHI - 110052, INDIA</t>
  </si>
  <si>
    <t>DIAGONAL 6, 12-42 ZONA 10 EDIFICIO DESIGN CENTER TORRE 2 NIVEL 4 OFICINA 406, GUATEMALA 50230148183</t>
  </si>
  <si>
    <t>HASU4903557 HASU4522587 MRKU5430395 SUDU5969612 MRKU3975713 HASU4555636</t>
  </si>
  <si>
    <t>4EB0 4EB0 4EB0 4EB0 4EB0 4EB0</t>
  </si>
  <si>
    <t>LOG</t>
  </si>
  <si>
    <t>MAEU242272620</t>
  </si>
  <si>
    <t>436N</t>
  </si>
  <si>
    <t>GT0006593 GT0006595 GT0006596 GT0006592 GT0006494 GT0006591</t>
  </si>
  <si>
    <t>SANTO TOMAS DE CA</t>
  </si>
  <si>
    <t>ALUMINIUM STRIP HTS 760612 INV 4401INV 4402 INV 4403 PO 787782-40077263 PO 788060-40077264 PO 788761 LUMINIUM STRIP HTS 760612INV 4407 INV 4408 INV 4409 PO 787782-40077263 PO 788761 PO 788765 HBL 7472043P0857</t>
  </si>
  <si>
    <t>B METALS INC</t>
  </si>
  <si>
    <t>Napoli</t>
  </si>
  <si>
    <t>MSC ESTHI</t>
  </si>
  <si>
    <t>NO MARKS NO MARKS NO MARKS NO MARKS NO MARKS NO MARKS</t>
  </si>
  <si>
    <t>5096 ROCHMOND ROAD BEDFORD HEIGHTS, BEDFORD HEIGHTS OH 44146 UNITED STA</t>
  </si>
  <si>
    <t>MEDU7893736 TRLU7581286</t>
  </si>
  <si>
    <t>MEDUGD065520</t>
  </si>
  <si>
    <t>432W</t>
  </si>
  <si>
    <t>16504 74301 16506 74256</t>
  </si>
  <si>
    <t>NAPLES</t>
  </si>
  <si>
    <t>FREIGHT PREPAID DDC PREPAID 01 X 40 HC FCL CONTAINER TOTAL 802 PACKAGES CONTAINING :- FLAT SHEET, TOWEL GD KPPE-EF-11190-12-07-2024 HBL DMKNYC-01762, AMS AUTOMATED AMS REFRENCE DMKNYC01762 SCAC CODE : DMKQ ACTUAL IMPORTER :- BRUCHE AND NACHAS INC., 4403 15TH AVE SUITE 195, BROOKLYN, NEW YORK 11219, USATOTAL NET WEIGHT : 24139.27 KGS</t>
  </si>
  <si>
    <t>SEASPAN GANGES</t>
  </si>
  <si>
    <t>F 51 BLOCK 8 CLIFTON KARACHI PAKISTAN TEL:+92 21)3582 1930 ON BEHALF OF DHEDHI BROTHERS</t>
  </si>
  <si>
    <t>DFSU7036082</t>
  </si>
  <si>
    <t>CMDUAKI0526274</t>
  </si>
  <si>
    <t>0INHI</t>
  </si>
  <si>
    <t>1801 H8769759</t>
  </si>
  <si>
    <t>HEARTS OF PALM IN CANS ORDER NO. EB-4403-1 P.O: 0000658 DAE NO. 028-2024-40-01784026 HTS CODE: 2008.91.0000 NET WEIGHT: 15,840.00 KG. I.A.E. INDUSTRIA AGRICOLA EXPORTADORA INAEXPO C.A. CORP. FDA REGISTRATION NUMBER 16358094768 FREIGHT COLLECT HS-CODE: 20 08 91</t>
  </si>
  <si>
    <t>THE NAPOLEON CO</t>
  </si>
  <si>
    <t>I.A.E. INDUSTRIA AGRICOLA EXPORTADO</t>
  </si>
  <si>
    <t>Tonosi</t>
  </si>
  <si>
    <t>MSC ELODIE</t>
  </si>
  <si>
    <t>310 120 TH AVE NE, SUITE A 203 BELLEVUE WA 98005 UNITED STATES</t>
  </si>
  <si>
    <t>AV. DE LOS NARANJOS #44-15 Y AV. DE QUITO 170503 ECUADOR</t>
  </si>
  <si>
    <t>MSDU7275864</t>
  </si>
  <si>
    <t>MEDUGY947814</t>
  </si>
  <si>
    <t>430A</t>
  </si>
  <si>
    <t>EG33416335 U29744G</t>
  </si>
  <si>
    <t>GUAYAQUIL</t>
  </si>
  <si>
    <t>MAKA KABBES (MKB) / GELE KABBES (GKB) ROUND LOGS MAKA KABBES (MKB) ROUND LOGS MAKA KABBES (MKB) ROUND LOGS MAKA KABBES (MKB) ROUND LOGS MAKA KABBES (MKB) ROUND LOGS HS CODE: 4403 FIAT# 88047 E100 E2943 A20914 R20470 H03-26873 DD07.08.24</t>
  </si>
  <si>
    <t>ZIM TOPAZ</t>
  </si>
  <si>
    <t>NO MARKS NO NUMBERS NO MARKS NO NUMBERS NO MARKS NO NUMBERS NO MARKS NO NUMBERS NO MARKS NO NUMBERS</t>
  </si>
  <si>
    <t>DFSU7028359 CAAU5240786 ZCSU6591235 JXLU6204552 ZCSU7375328</t>
  </si>
  <si>
    <t>4500 4500 4500 4500 4500</t>
  </si>
  <si>
    <t>ZIMUPRB0094586</t>
  </si>
  <si>
    <t>1W</t>
  </si>
  <si>
    <t>DS20077798 A4231565796 DS20077801 A4231565799 DS20077797 A4231565795 DS20077799 A4231565797 DS20077800 A4231565798</t>
  </si>
  <si>
    <t>MKB/YOR ROUND LOGS (MAKA KABBES/ YORI YORI) MKB/YOR ROUND LOGS (MAKA KABBES/ YORI YORI) MKB/YOR ROUND LOGS (MAKA KABBES/ YORI YORI) MKB ROUND LOGS (MAKA KABBES) MKB ROUND LOGS (MAKA KABBES) MKB ROUND LOGS (MAKA KABBES) MKB/YOR ROUND LOGS (MAKA KABBES/ YORI YORI) MKB/YOR ROUND LOGS (MAKA KABBES/ YORI YORI) MKB ROUND LOGS (MAKA KABBES) MKB/YOR ROUND LOGS (MAKA KABBES/ YORI YORI) HS CODE: 4403 FIAT# 87986 E100 E2809 A19856 R19995 H03-26488 DD29.07.24 MKB ROUND LOGS (MAKA KABBES) MKB ROUND LOGS (MAKA KABBES)</t>
  </si>
  <si>
    <t>KIEN CUONG CONSTRUCTION AND TRADING</t>
  </si>
  <si>
    <t>NO MARKS NO NUMBERS NO MARKS NO NUMBERS NO MARKS NO NUMBERS NO MARKS NO NUMBERS NO MARKS NO NUMBERS NO MARKS NO NUMBERS NO MARKS NO NUMBERS NO MARKS NO NUMBERS NO MARKS NO NUMBERS NO MARKS NO NUMBERS NO MARKS NO NUMBERS NO MARKS NO NUMBERS</t>
  </si>
  <si>
    <t>JOINT STOCK COMPANY 145 AN DUONG VUONG STREET,QUANG TAM WARD,THANH HOA CITY,THANH HOA PROVINCE, TAX CODE: 2801135429</t>
  </si>
  <si>
    <t>TCNU2605974 ZCSU6888347 KSSU1011330 CAAU7142536 JXLU6208223 BEAU6335919 TCNU4569480 ZCSU7301515 DFSU6484523 ZCSU7709235 TCNU4795359 TCNU3248043</t>
  </si>
  <si>
    <t>4500 4500 4500 4500 4500 4500 4500 4500 4500 4500 4500 4500</t>
  </si>
  <si>
    <t>ZIMUPRB0094573</t>
  </si>
  <si>
    <t>DS20077523 A4231565768 DS20077518 A4231565763 DS20077521 A4231565766 DS20077520 A4231565765 DS20077517 A4231565762 DS20077516 A4231565761 DS20077519 A4231565764 DS20077526 A4231565771 DS20077527 A4231565772 DS20077522 A4231565767 DS20077525 A4231565770 DS20077524 A4231565769</t>
  </si>
  <si>
    <t>MKB/YOR ROUND LOGS (MAKA KABBES/ YORI YORI) MKB ROUND LOGS (MAKA KABBES) MKB/YOR ROUND LOGS (MAKA KABBES/ YORI YORI) MKB ROUND LOGS (MAKA KABBES) MKB ROUND LOGS (MAKA KABBES) MKB ROUND LOGS (MAKA KABBES) MKB/YOR ROUND LOGS (MAKA KABBES/ YORI YORI) HS CODE: 4403 FIAT# 87983 E100 E2806 A19744 R19345 H03-26487 DD28.07.24 MKB ROUND LOGS (MAKA KABBES) MKB ROUND LOGS (MAKA KABBES) MKB/YOR ROUND LOGS (MAKA KABBES/ YORI YORI) MKB ROUND LOGS (MAKA KABBES) MKB ROUND LOGS (MAKA KABBES)</t>
  </si>
  <si>
    <t>TRHU8478206 ZCSU6911051 ZCSU7863805 SEGU5334885 TEMU6796185 JXLU6750770 ZCSU7925698 ZCSU7553266 ZCSU7238182 ZCSU7884032 TCNU7595729 ZCSU6585818</t>
  </si>
  <si>
    <t>ZIMUPRB0094582</t>
  </si>
  <si>
    <t>DS20077508 A4231565777 DS20077510 A4231565779 DS20077505 A4231565774 DS20077509 A4231565778 DS20077512 A4231565781 DS20077511 A4231565780 DS20077504 A4231565773 DS20077515 A4231565784 DS20077513 A4231565782 DS20077506 A4231565775 DS20077507 A4231565776 DS20077514 A4231565783</t>
  </si>
  <si>
    <t>HANDICRAFT WOODEN PRODUCT - REFRIGERATED 886 CASES CONTAINING (10, 632 PCS.) ASSORTED PHILIPPINE HANDICRAFTS (COCONUT PIRATE COCONUT) (PO# 32204) HS CODE 4403.99.90 @ MANDAUE CITY 6014 CEBU PHILIPPINES, TEL. NO. 032 5206101 LOC 122 REEFER CONTAINER TEMPERATURE SET AT 27.0 DEGREES CELSIUS</t>
  </si>
  <si>
    <t>KERRY LOGISTICS (PHILS.), INC.</t>
  </si>
  <si>
    <t>EVER MAST</t>
  </si>
  <si>
    <t>N/M N/M THE SAME THE SAME THE SAME THE SAME THE SAME THE SAME THE SAME THE SAME</t>
  </si>
  <si>
    <t>1975 LINDEN BLVD, 3RD FL SUITE # 300, ELMONT, NY 11003 GROUP E US.NYC.KAPEX.OID@KERRYAPEX.COM</t>
  </si>
  <si>
    <t>AS AGENT FOR KERRY FREIGHT (USA) INC. (FMC OTI-NO. 022122NF) 5TH FLOOR VICTORY 777 BUILDING</t>
  </si>
  <si>
    <t>EMCU5549686</t>
  </si>
  <si>
    <t>EGLV061400031593</t>
  </si>
  <si>
    <t>1263E</t>
  </si>
  <si>
    <t>EMCMZX0193</t>
  </si>
  <si>
    <t>CEBU</t>
  </si>
  <si>
    <t>1X40' HC POSTS PINO IMPREGNADO 2,5 A 3 X 1,98 MTS PDA : 4403.2200</t>
  </si>
  <si>
    <t>PUERTO RICO WOOD TREATING</t>
  </si>
  <si>
    <t>H CYGNUS</t>
  </si>
  <si>
    <t>P.O. BOX 29228 SAN JUAN, PR 00929- 0228 PUERTO RICO CONTACTO CDONESTE@MADERERAPR.COM</t>
  </si>
  <si>
    <t>AV. PROVIDENCIA # 2601 OF. 32 SANTIAGO - CHILE FONO 56 2 2341288 CONTACTO LEANDRO LAGOS</t>
  </si>
  <si>
    <t>ZCSU7127640</t>
  </si>
  <si>
    <t>ZIMUSNC808248</t>
  </si>
  <si>
    <t>34W</t>
  </si>
  <si>
    <t>001982 A4241296634</t>
  </si>
  <si>
    <t>P.O. BOX 29228 SAN JUAN, PR 00929- 0228 PUERTO RICO CONTACTO CDONESTE@MADERERAPR.COM TELEFONO: (787) 2693838</t>
  </si>
  <si>
    <t>LIRQUEN</t>
  </si>
  <si>
    <t>1X40' HC POSTS PINO IMPREGNADO 2. 5 A 3 X 1,98 MTS PDA : 4403.2200</t>
  </si>
  <si>
    <t>LUMBER EXPRESS</t>
  </si>
  <si>
    <t>CARR 864 KM 2.1 LOTE 327. BO HATO TEJAS. BAYAMON SAN JUAN, PUERTO RICO CONTACTO APINERO@MADELUXPR.COM</t>
  </si>
  <si>
    <t>TEMU7729854</t>
  </si>
  <si>
    <t>ZIMUSNC808271</t>
  </si>
  <si>
    <t>001981 A4241296632</t>
  </si>
  <si>
    <t>CARR 864 KM 2.1 LOTE 327. BO HATO TEJAS. BAYAMON SAN JUAN, PUERTO RICO CONTACTO APINERO@MADELUXPR.COM TELEFONO: (787) 2693838</t>
  </si>
  <si>
    <t>FREIGHT COLLECT 168 CTNS DECORATIVE ARTICLES OF WOOD HS CODE:4403.99 AND 1190 CTNS AQUARIUM PET SUPPLIES NON-FOOD / CRUSHED GRAVEL HS CODE: 2517.10 /SLAC: 1358 X CARTON THIS MASTER BILL COVERS AUTOMATED NVOCC HOUSEBILL NUMBER 44830051816</t>
  </si>
  <si>
    <t>MUDRA EXPRESS</t>
  </si>
  <si>
    <t>TCLU6827967</t>
  </si>
  <si>
    <t>CMDUDBA0341931</t>
  </si>
  <si>
    <t>0INHK</t>
  </si>
  <si>
    <t>L8026823</t>
  </si>
  <si>
    <t>BOXES WITH CLOTHING JUNIOR S S CREW NECK TEE 30 1 100% COTTON JERSEY PO#10897 259721 259722 259723 STYLE NO. 31781558 31272967 31781811 31781812 INVOICE NO KMS-24-009, PCS 27,768 CTNS 4403 CARGO RECEIVED DATE SEP 01 .2024 ON BOARD DATE SEP 04.2024</t>
  </si>
  <si>
    <t>AIN &amp; CO INC</t>
  </si>
  <si>
    <t>KL PRIMETEX GUATEMALA S A</t>
  </si>
  <si>
    <t>WARNOW WHALE</t>
  </si>
  <si>
    <t>NO MARKS NO MARKS NO MARKS NO MARKS NO MARKS NO MARKS NO MARKS NO MARKS NO MARKS NO MARKS</t>
  </si>
  <si>
    <t>3255 WILSHIRE BLVD UNIT 1416 LOS ANGELES CA 90010 USA</t>
  </si>
  <si>
    <t>KM 39 CARRETERA AL PACIFICO PARQUE INDUSTRIAL PLANTA A PALIN ESCUINTLA, GUATEMALA GUA</t>
  </si>
  <si>
    <t>SMLU8333330</t>
  </si>
  <si>
    <t>SMLU8206897A002</t>
  </si>
  <si>
    <t>G3684993</t>
  </si>
  <si>
    <t>ANTIGUA AND BARBUDA</t>
  </si>
  <si>
    <t>KELLY GLOBAL LOGISTICS INC</t>
  </si>
  <si>
    <t>9901 NW 106TH ST STE 18 MEDLEY FL 33178-1237 USA</t>
  </si>
  <si>
    <t>PALIN, GUATEMALA</t>
  </si>
  <si>
    <t>PNEUMATIC ACTUATOR PNEUMATIC ACTUATOR INV &amp; DT 35200518 20-06-2024 SB &amp; DT 2407507 13/7/2024 HS CODE 84123100 SHIP TO - JOHN H CARTER CO INC 15785 OLD PERKINS RD W BATON, ROUGE, LA 70810-3608 UNITED STATES BUYER (BU/IOR) - EMERSON PROCESS MANAGEMENT VALVE AUTOMATION, INC. 19200 NW FREEWAY HOUSTON, TX 77065 UNITED STATES SHIPPER - EMERSON PROCESS MANAGEMENT (INDIA) PVT. LTD.- UNITACTUATION TECHNOLOGIES PLOT NO C1 TALEGAON INDUSTRIAL AREA TALEGAON MIDC, PHASE 2 MINDEWADI TALUKA MAWAL TALEGAON PUNE - 410506 MAHARASHTRA, IND IA ALSO NOTIFY APL LOGISTICS LTD 14320 NORTH 87TH STREET, SUITE 350SCOTTSDALE, AZ 85260 ATTN LORRIE HENRY XMH 400099 INDIA / PNEUMATIC ACTUATOR PNEUMATIC ACTUATOR INV &amp; DT 35200610 28-06-2024 SB &amp; DT 2407948 13/7/2024 HS CODE 84123100 SHIP TO - EQUIPMENT AND CONTROLS INC 1005 PARK DRIVE, LAWRENCE, PA 15055 UNITED STATES BUYER (BU/IOR) - EMERSON PROCESS MANAGEMENT VALVE AUTOMATION, INC. 19200 NW FREEWAY HOUSTON, TX 77065 UNITED STATES SHIPPER - EMERSON PROCESS MANAGEMENT (INDIA) PVT. LTD.- UNITACTUATION TECHNOLOGIES PLOT NO C1 TALEGAON INDUSTRIAL AREA TALEGAON MIDC, PHASE 2 MINDEWADI TALUKA MAWAL TALEGAON PUNE - 410506 MAHARASHTRA, INDIA ALSO N OTIFY APL LOGISTICS LTD 14320NORTH 87TH STREET, SUITE 350 SCOTTSDALE, AZ 85260 ATTN LORRIE HENRY / PNEUMATIC ACTUATOR PNEUMATIC ACTUATOR INV &amp; DT 35200541 22-06-2024 SB &amp; DT 2388591 12/7/2024 HS CODE 84123100 SHIP TO/BUYER (BU/IOR) - EMERSON PROCESS MANAGEMENT VALVE, AUTOMATION, INC 19200 NW FREEWAY HOUSTON, TX 77065 UNITED STATES SHIPPER - EMERSON PROCESS MANAGEMENT (INDIA) PVT. LTD.- UNIT ACTUATION TECHNOLOGIES PLOT NO C1 TALEGAON INDUSTRIAL AREA TALEGAON MIDC, PHASE 2 MINDEWADITALUKA MAWAL TALEGAON PUNE - 410506 MAHARASHTRA, INDIA ALSO NOTIFY APL LOGISTICS LTD 14320 NORTH 87TH STREET, SUITE 350 SCOTTSDALE, AZ 8526 0 ATTN LORRIE HENRY / VALVE PARTS VALVE PARTS INV &amp; DT EXP-043/24- 25 20-06-2024 SB &amp; DT 2420515 15/ 7/2024 HS CODE -84818090 NET WEIGHT 643.900 KGS SHIP TO EMERSON AUTOMATION SOLUTIONS-, FINAL CONTROL US LP 9025 MOYA BLVD RENO NV 89506-2625,USA BUYER (BU/ IOR) - EMERSON AUTOMATION SOLUTIONS FINAL CONTROL US LP 10707 CLAY ROAD, HOUSTON, TX 77041, USA SHIPPER TECHNO ENGINEERS ALSO NOTIFY APLLOGISTICS LTD 14320 NORTH 87TH STREET, SUITE 350 SCOTTSDALE, AZ 85260 ATTN LORRIE HENRY / CARBON STEEL FORGED FLANGES CARBON STEEL FORGED FLANGES OTHER ARTICLES OF IRON OR STEEL FORGED OR STAMPED, BUT NOT FURTHER WORKED INV &amp; DT 2425-EXP-0331 10-7-2024 SB &amp; DT 2408205, 13/7/2024 HS CODE 73261990 &amp; 7307915050 NET WEIGHT 970.19 KGS SHIP TO - EMERSON AUTOMATION SOLUTIONS FINAL CONTROL US LP 3950 GREENBRIAR DRIVE STAFFORD - TX 77477, USA BUYER (BU/ IOR) - EMERSON AUTOMATION SOLUTIONS FINALCONTROL US LP 10707 CLAY ROAD HOUSTON - 77041, USA SHIPPER PRADEEP METALS LIMITED ALSO NOTIFY APL LOGISTICS LTD 14320 NORTH 87TH STRE ET, SUITE 350 SCOTTSDALE, AZ 85260 ATTN LORRIE HENRY / VALVES PARTS VALVES PARTS, BUSHING INV &amp; DT EX-154/24-25 27-06-2024 SB &amp; DT 2407638 13/ 7/2024 HSN CODE 84818090 NET WEIGHT 150.1 KG FREIGHT COLLECTSHIP TO -, EMERSON AUTOMATION SOLUTIONS FINAL CONTROLS US LP 3950 GREENBRIAR DRIVE, STAFFORD, TX 77477 USA BUYER (BU/ IOR) - EMERSON AUTOMATION SOLUTIONS FINAL CONTROL US LP 10707 CLAY ROAD, HOUSTON, TX 77041, USA SHIPPERRALTECH PRECISION ENGINEERING PVT. LTD ALSO NOTIFY APL LOGISTICS LTD 14320 NORTH 87TH STREET, SUITE 350 SCOTTSDALE, AZ 85260 ATTN LORRIE HENRY / PNEUMATIC ACTUATOR PNEUMATIC ACTUATOR INV &amp; DT 35200565 26-06-2024 SB &amp; DT 2388588 12/7/2024 HS CODE 84123100 SHIP TO - MRC GLOBAL US INC 13575 E 37TH AVE STE 210, DENVER,, CO 80239-3515 UNITED STATES BUYER (BU/IOR) - EMERSON PROCESS MANAGEMENT VALVE AUTOMATION INC 19200 NW FREEWAY HOUSTON, TX 77065 UNITED STATES SHIPPER - EMERSON PROCESS MANAGEMENT (INDIA) PVT. LTD.- UNIT ACTUATIONTECHNOLOGIES PLOT NO C1 TALEGAON INDUSTRIAL AREA TALEGAON MIDC, PHASE 2 MINDEWADI TALUKA MAWAL TALEGAON PUNE - 410506 MAHARASHTRA, INDIA ALSO NOTIFY APL LOGISTICS LTD 14320 NORTH 87TH STREET, SUITE 350SCOTTSDALE, AZ 85260 ATTN LORRIE HENRY / PNEUMATIC ACTUATOR PNEUMATIC ACTUATOR INV &amp; DT 35200562 26-06-2024 SB &amp; DT 2407500 13/7/2024 HS CODE 84123100 SHIP TO - SPARTAN CONTROLS LTD 8403 51ST AVE NW, T6E 5L9,, EDMONTON AB CANADA BUYER (BU/IOR) - EMERSON PROCESS MANAGEMENT VALVE AUTOMATION, INC 19200 NW FREEWAY HOUSTON, TX 77065 UNITED STATES SHIPPER - EMERSON PROCESS MANAGEMENT (INDIA) PVT. LTD.- UNIT ACTUATION TECHNOLOGIES PLOTNO C1 TALEGAON INDUSTRIAL AREA TALEGAON MIDC, PHASE 2 MINDEWADI TALUKA MAWAL TALEGAON PUNE - 410506 MAHARASHTRA, INDIA ALSO NOTIFY APL LOGISTICS LTD 14320 NORTH 87TH STREET, SUITE 350 SCOTTSDALE, AZ 85260 ATTNLORRIE HENRY / PNEUMATIC ACTUATOR PNEUMATIC ACTUATOR INV &amp; DT 35200561 26-06-2024 SB &amp; DT 2407860 13/7/2024 HS CODE 84123100 SHIP TO SPARTAN CONTROLS LTD 8403 51ST AVE NW, T6E 5L9,, EDMONTON AB CANADA BUYER (BU/IOR) - EMERSON PROCESS MANAGEMENT VALVE AUTOMATION, INC 19200 NW FREEWAY HOUSTON, TX 77065 UNITED STATES SHIPPER - EMERSON PROCESS MANAGEMENT (INDIA) PVT. LTD.- UNIT ACTUATION TECHNOLOGIES PLOTNO C1 TALEGAON INDUSTRIAL AREA TALEGAON MIDC, PHASE 2 MINDEWADI TALUKA MAWAL TALEGAON PUNE - 410506 MAHARASHTRA, INDIA ALSO NOTIFY APL LOGISTICS LTD 14320 NORTH 87TH STREET, SUITE 350 SCOTTSDALE, AZ 85260 ATTNLORRIE HENRY / VALVE PARTS VALVE PARTS INV &amp; DT EXP-047/24- 25 12-07-2024 SB &amp; DT 2420474 15/ 7/2024 HS CODE -84818090 NET WEIGHT 385.800 KGS SHIP TO EMERSON AUTOMATION SOLUTIONS-, FINAL CONTROL US LP 9025 MOYA BLVD RENO NV 89506-2625,USA BUYER (BU/ IOR) - EMERSON AUTOMATION SOLUTIONS FINAL CONTROL US LP 10707 CLAY ROAD, HOUSTON, TX 77041, USA SHIPPER TECHNO ENGINEERS ALSO NOTIFY APLLOGISTICS LTD 14320 NORTH 87TH STREET, SUITE 350 SCOTTSDALE, AZ 85260 ATTN LORRIE HENRY / PNEUMATIC ACTUATOR PNEUMATIC ACTUATOR INV &amp; DT 35200564 26-06-2024 SB &amp; DT 2408132 13/7/2024 HS CODE 84123100 SHIP TO - AIV LP 2460 N MERCURY AVE, ODESSA, TX 79763-1921, UNITED STATES BUYER (BU/IOR) - EMERSON PROCESS MANAGEMENT VALVE AUTOMATION, INC 19200 NW FREEWAY HOUSTON, TX 77065 USA SHIPPER - EMERSON PROCESS MANAGEMENT (INDIA) PVT. LTD.- UNIT ACTUATION TECHNOLOGIES PLOT NO C1 TALEGAONINDUSTRIAL AREA TALEGAON MIDC, PHASE 2 MINDEWADI TALUKA MAWAL TALEGAON PUNE - 410506 MAHARASHTRA, INDIA ALSO NOTIFY APL LOGISTICS LTD 14320 NORTH 87TH STREET, SUITE 350 SCOTTSDALE, AZ 85260 ATTN LORRIE HENRY / PNEUMATIC ACTUATOR PNEUMATIC ACTUATOR INV &amp; DT 35200517 20-06-2024 SB &amp; DT 2407864 13/7/2024 HS CODE 84123100 SHIP TO - CALTROL INC 1385 PAMA LN STE 111 LAS VEGAS, NV, 89119-3847 UNITED STATES BUYER (BU/ IOR) - EMERSON PROCESS MANAGEMENT VALVE AUTOMATION, INC. 19200 NW FREEWAY HOUSTON, TX 77065 UNITED STATES SHIPPER - EMERSON PROCESS MANAGEMENT (INDIA) PVT. LTD.- UNIT ACTUATIONTECHNOLOGIES PLOT NO C1 TALEGAON INDUSTRIAL AREA TALEGAON MIDC, PHASE 2 MINDEWADI TALUKA MAWAL TALEGAON PUNE - 410506 MAHARASHTRA, INDIA ALSO NOTIF Y APL LOGISTICS LTD 14320 NORTH 87TH STREET, SUITE 350 SCOTTSDALE,AZ 85260 ATTN LORRIE HENRY / PNEUMATIC ACTUATOR PNEUMATIC ACTUATOR INV &amp; DT 35200595 27-06-2024 SB &amp; DT 2388589 12/7/2024 HS CODE 84123100 SHIP TO/BUYER (BU/IOR) - EMERSON PROCESS MANAGEMENT VALVE, AUTOMATION, INC 19200 NW FREEWAY HOUSTON TX 77065 UNITED STATES SHIPPER - EMERSON PROCESS MANAGEMENT (INDIA) PVT. LTD.- UNIT ACTUATION TECHNOLOGIES PLOT NO C1 TALEGAON INDUSTRIAL AREA TALEGAON MIDC, PHASE 2 MINDEWADITALUKA MAWAL TALEGAON PUNE - 410506 MAHARASHTRA, INDIA ALSO NOTIFY APL LOGISTICS LTD 14320 NORTH 87TH STREET, SUITE 350 SCOTTSDALE, AZ 85260 ATTN LORRIE HENRY / PNEUMATIC ACTUATOR PNEUMATIC ACTUATOR INV &amp; DT 35200540 22-06-2024 SB &amp; DT 2407859 13/7/2024 HS CODE 84123100 SHIP TO - AIV LP 22806 NW LAKE DR ,HOUSTON, TX 77095-5374, UNITED STATES BUYER (BU/IOR) - EMERSON PROCESS MANAGEMENT VALVE AUTOMATION INC 19200 NW FREEWAY HOUSTON, TX 77065 UNITED STATES SHIPPER - EMERSON PROCESS MANAGEMENT (INDIA) PVT. LTD.- UNIT ACTUATION TECHNOLOGIES PLOT NO C1TALEGAON INDUSTRIAL AREA TALEGAON MIDC, PHASE 2 MINDEWADI TALUKA MAWAL TALEGAON PUNE - 410506 MAHARASHTRA, INDIA ALSO NOTIFY APL LOGIS TICS LTD 14320 NORTH 87TH STREET, SUITE 350 SCOTTSDALE, AZ 85260ATTN LORRIE HENRY / PNEUMATIC ACTUATOR PNEUMATIC ACTUATOR INV &amp; DT 35200563 26-06-2024 SB &amp; DT 2407945 13/7/2024 HS CODE 84123100 SHIP TO - SCALLON CONTROLS INC 4980 WARD DR BEAUMONT, TX, 77705-4403 UNITED STATES BUYER (BU/ IOR) - EMERSON PROCESS MANAGEMENT VALVE AUTOMATION INC 19200 NW FREEWAY HOUSTON, TX 77065 UNITED STATES SHIPPER - EMERSON PROCESS MANAGEMENT (INDIA) PVT. LTD.- UNIT ACTUATIONTECHNOLOGIES PLOT NO C1 TALEGAON INDUSTRIAL AREA TALEGAON MIDC, PHASE 2 MINDEWADI TALUKA MAWAL TALEGAON PUNE - 410506 MAHARASHTRA, INDIA ALSO NOTIFY APL LOGISTICS LTD 14320 NORTH 87TH STREET, SUITE 350 SCOTTSDALE, AZ85260 ATTN LORRIE HENRY</t>
  </si>
  <si>
    <t>DHL LOGISTICS PRIVATE LIMITED 101</t>
  </si>
  <si>
    <t>APL QINGDAO</t>
  </si>
  <si>
    <t>ITEM NO. 1 RPT NO A1RP37R1 . . . . . . . . . . . . . . . . . . . . . . . . . ITEM NO. 1 RPT NO A1RP37R1 . . . . . . . . . . . . . . . . . . . . . . . . . ITEM NO. 1 RPT NO A1RP37R1 . . . . . . . . . . . . . . . . . . . . . ITEM NO. 1 RPT NO A1RP37R1 . . . . . . . . . . . . . . . . . . ITEM NO. 1 RPT NO A1RP37R1 . . . . . . . . . . . . . . . . . . . . . ITEM NO. 1 RPT NO A1RP37R1 . . . . . . . . . . . . . . . . . . . . ITEM NO. 1 RPT NO A1RP37R1 . . . . . . . . . . . . . . . . . . . . . . . . ITEM NO. 1 RPT NO A1RP37R1 . . . . . . . . . . . . . . . . . . . . . . . ITEM NO. 1 RPT NO A1RP37R1 . . . . . . . . . . . . . . . . . . . . . . . ITEM NO. 1 RPT NO A1RP37R1 . . . . . . . . . . . . . . . . . . ITEM NO. 1 RPT NO A1RP37R1 . . . . . . . . . . . . . . . . . . . . . . ITEM NO. 1 RPT NO A1RP37R1 . . . . . . . . . . . . . . . . . . . . . . . . ITEM NO. 1 RPT NO A1RP37R1 . . . . . . . . . . . . . . . . . . . . . ITEM NO. 1 RPT NO A1RP37R1 . . . . . . . . . . . . . . . . . . . . . . . . ITEM NO. 1 RPT NO A1RP37R1 . . . . . . . . . . . . . . . . . . . . . . . .</t>
  </si>
  <si>
    <t>A, SILVER UTOPIA CARDINAL GRACIAS RD, CHAKALA, ANDHERI EAST MUMBAI MH 400099 INDIA</t>
  </si>
  <si>
    <t>UACU8564880</t>
  </si>
  <si>
    <t>HLCUBO12407CHWO9</t>
  </si>
  <si>
    <t>4612087 HLG9022408</t>
  </si>
  <si>
    <t>INDUSTRIAL VALVES(BUTTERFLY VALVES) INVOICE NO. 750S2275005221 DATE.26/ 06/2024 SB &amp; DT 1974279 26/6/2024 HS CODE 8481.80.3075 FINAL CONTROL US LP 10707 CLAY ROAD HOUSTON, 77041 TX,, UNITED STATES SHIPPER EMERSON PROCESS MANAGEMENT (INDIA) PVT. LTD. ISV, PLOT NO. C1, TALEGAON INDUSTRIAL AREA, TALEGAON MIDC PHASE 2,MINDEWADI,TAL. MAVAL, PUNE - 410 506 APL LOGISTICS LTD 14320 NORTH87TH STREET, SUITE 350 SCOTTSDALE, AZ 85260 ATTN LORRIE HENRY / PNEUMATIC ACTUATORS PNEUMATIC ACTUATORS INV &amp; DT 35200501 19-06-2024 SB &amp; DT 2021935 28/6/2024 HS CODE 84123100 SHIP TO - GATOR VALVE INC 115 THRUWAY PARK RD BROUSSARD, LA, 70518 UNITED STATES BUYER (BU/IOR) - EMERSON PROCESS MANAGEMENT VALVE AUTOMATION, INC. 19200 NW FREEWAY HOUSTON, TX 77065 UNITED STATES SHIPPER EMERSON PROCESS MANAGEMENT (INDIA) PVT. LTD. ISV, PLOT NO. C1, TALEGAONINDUSTRIAL AREA, TALEGAON MIDC PHASE 2,MINDEWADI,TAL. MAVAL, PUNE - 410 506 APL LOGISTICS LTD 14320 NORTH 87TH STREET, SUITE 350 SCOTTSDAL E, AZ 85260 ATTN LORRIE HENRY / PNEUMATIC ACTUATORS PNEUMATIC ACTUATORS INV &amp; DT 35200477 17-06-2024 SB &amp; DT 2013012 28/6/2024 HS CODE 84123100 SHIP TO - PUFFER SWEIVEN LP 4230 GREENBRIAR DR STAFFORD, TX, 77477-3917 UNITED STATES BUYER (BU/ IOR) - EMERSON PROCESS MANAGEMENT VALVE AUTOMATION, INC. 19200 NW FREEWAY HOUSTON, TX 77065 UNITED STATES SHIPPER EMERSON PROCESS MANAGEMENT (INDIA) PVT. LTD. ISV, PLOT NO. C1,TALEGAON INDUSTRIAL AREA, TALEGAON MIDC PHASE 2,MINDEWADI,TAL. MAVAL, PUNE - 410 506 APL LOGISTICS LTD 14320 NORTH 87TH STREET, SUITE 350 SCOT TSDALE, AZ 85260 ATTN LORRIE HENRY / INDUSTRIAL VALVES(BUTTERFLY VALVES) INVOICE NO. 750S2275005214 &amp; 750S2275005216 DATE.26/05/2024 SB &amp; DT 1974230 26/6/2024 HS CODE 8481.80.3075 SHIP TO - PUFFER SWEIVEN LP 4230 GREENBRIAR DR 7477- 3917 STAFFORD, STAFFORD,77477 35, UNITED STATES BUYER (BU/IOR) - EMERSON AUTOMATION SOLUTIONS, FINAL CONTROL US LP 10707 CLAY ROAD HOUSTON, 77041 TX, UNITED STATES SHIPPER EMERSON PROCESS MANAGEMENT (INDIA) PVT. LTD. ISV, PLOT NO. C1,TALEGAON INDUSTRIAL AREA, TALEGAON MIDC PHASE 2,MINDEWADI,TAL. MAVAL, PUNE - 4 10 506 APL LOGISTICS LTD 14320 NORTH 87TH STREET, SUITE 350 SCOTTSDALE, AZ 85260 ATTN LORRIE HENRY / INDUSTRIAL VALVES(BUTTERFLY VALVES) INVOICE NO. 750S2275005262 DATE.26/ 06/2024 DATE.26/05/2024 SB &amp; DT 2038697 28/6/2024 HS CODE 8481.80.3075 SHIP TO - JOHN H CARTER CO INC, 15785 OLD, PERKINS RD W 70810-3608,LA BATON ROUGE USA, 35, UNITED STATES BUYER (BU/IOR) - EMERSON AUTOMATION SOLUTIONS, FINAL CONTROL US LP 10707 CLAY ROAD HOUSTON, 77041 TX, UNITED STATES SHIPPER EMERSON PROCESSMANAGEMENT (INDIA) PVT. LTD. ISV, PLOT NO. C1, TALEGAON INDUSTRIAL AREA, TALEGAON MIDC PHASE 2,MINDEWADI, TAL. MAVAL, PUNE - 410 506 APL LOGISTICS LTD 14320 NORTH 87TH STREET, SUITE 350 SCOTTSDALE, AZ85260 ATTN LORRIE HENRY / INDUSTRIAL VALVES(EXCL PRESSURE- REDUCING VALVES, AND THRMSTCLY CONTRLLD VALVES) INV &amp; DT 750S2275005255 28/06/ 2024 SB &amp; DT 2038721 28/6/2024 HS CODE 84123100 SHIP TO - LAURENTIDE, CONTROLS LTD, 18000 TRANS CANADA HWY H9J 4A1, KIRKLAND QC CANADA, BUYER (BU/IOR) - EMERSON AUTOMATION SOLUTIONS, FINAL CONTROL US LP 10707 CLAY ROAD HOUSTON, 77041 TX, UNITED STATES SHIPPEREMERSON PROCESS MANAGEMENT (INDIA) PVT. LTD. ISV, PLOT NO. C1, TALEGAON INDUSTRIAL AREA, TALEGAON MIDC PHASE 2,MINDEWADI,TAL. MAVAL, PUNE - 410 506 APL LOGISTICS LTD 14320 NORTH 87TH STREET, SUITE 350 SCOTTSDALE, AZ85260 ATTN LORRIE HENRY / PNEUMATIC ACTUATORS PNEUMATIC ACTUATORS INV &amp; DT 35200456 13-06-2024 SB &amp; DT 2019846 28/6/2024 HS CODE 84123100 SHIP TO - SCALLON CONTROLS INC 4980 WARD DR BEAUMONT, TX, 77705-4403 UNITED STATES BUYER (BU/ IOR) - EMERSON PROCESS MANAGEMENT VALVE AUTOMATION INC 19200 NW FREEWAY HOUSTON, TX 77065 UNITED STATES SHIPPER EMERSON PROCESS MANAGEMENT (INDIA) PVT. LTD. ISV, PLOT NO. C1,TALEGAON INDUSTRIAL AREA, TALEGAON MIDC PHASE 2,MINDEWADI,TAL. MAVAL, PUNE - 410 506 APL LOGISTICS LTD 14320 NORTH 87TH STREET, SUITE 350 SCOTTSDALE , AZ 85260 ATTN LORRIE HENRY / PNEUMATIC ACTUATORS PNEUMATIC ACTUATORS INV &amp; DT 35200488 18-06-2024 SB &amp; DT 2019853 28/6/2024 HS CODE 84123100 SHIP TO - PUFFER SWEIVEN LP 4230 GREENBRIAR DR STAFFORD, TX, 77477-3917 UNITED STATES BUYER (BU/ IOR) - EMERSON PROCESS MANAGEMENT VALVE AUTOMATION, INC. 19200 NW FREEWAY HOUSTON, TX 77065 UNITED STATES SHIPPER EMERSON PROCESS MANAGEMENT (INDIA) PVT. LTD. ISV, PLOT NO. C1,TALEGAON INDUSTRIAL AREA, TALEGAON MIDC PHASE 2,MINDEWADI,TAL. MAVAL, PUNE - 410 506 APL LOGISTICS LTD 14320 NORTH 87TH STREET, SUITE 350 SCOT TSDALE, AZ 85260 ATTN LORRIE HENRY / PNEUMATIC ACTUATORS PNEUMATIC ACTUATORS INV &amp; DT 35200485 17-06-2024 SB &amp; DT 1986712 27/6/2024 HS CODE 84123100 FREIGHT COLLECT SHIP TO - MRC GLOBAL US INC 11605 E 27TH ST, N STE D ULSA, OK 74116-3606 UNITED STATES BUYER (BU/IOR) - EMERSON PROCESS MANAGEMENT VALVE AUTOMATION, INC. 19200 NW FREEWAY HOUSTON, TX 77065 UNITED STATES SHIPPER EMERSON PROCESS MANAGEMENT (INDIA) PVT. LTD. ISV,PLOT NO. C1, TALEGAON INDUSTRIAL AREA, TALEGAON MIDC PHASE 2,MINDEWADI,TAL. MAVAL, PUNE - 410 506 APL LOGISTICS LTD 14320 NORTH 87TH STREE T, SUITE 350 SCOTTSDALE, AZ 85260 ATTN LORRIE HENRY / PNEUMATIC ACTUATORS PNEUMATIC ACTUATORS INV &amp; DT 35200489 18-06-2024 SB &amp; DT 2022100 28/6/2024 HS CODE 84123100 SHIP TO - EADS DISTRIBUTION LLC 605 COMMERCE PARK DR SE, MARIETTA, GA 30060-2742 UNITED STATES BUYER (BU/IOR) - EMERSON PROCESS MANAGEMENT VALVE AUTOMATION INC 19200 NW FREEWAY HOUSTON, TX 77065 UNITED STATES SHIPPER EMERSON PROCESS MANAGEMENT (INDIA) PVT. LTD. ISV,PLOT NO. C1, TALEGAON INDUSTRIAL AREA, TALEGAON MIDC PHASE 2,MINDEWADI,TAL. MAVAL, PUNE - 410 506 APL LOGISTICS LTD 14320 NORTH 87TH STREET, SUITE 35 0 SCOTTSDALE, AZ 85260 ATTN LORRIE HENRY / GEAR BOX WITH HANDWHEEL GEAR BOX WITH HANDWHEEL INV &amp; DT 35200482 17-06-2024 SB &amp; DT 1978121 27/6/ 2024 HS CODE 84834000 SHIP TO - CONTROL ASSOCIATES INC 20 COMMERCE DR, 07401-, 1638, NJ ALLENDALE UNITED STATES BUYER (BU/IOR) - EMERSON AUTOMATION SOLUTIONS FINAL CONTROL US LP 10707 CLAY RD HOUSTON, TX 77041 SHIPPER EMERSON PROCESS MANAGEMENT (INDIA) PVT. LTD. ISV, PLOT NO. C1, TALEGAON INDUSTRIALAREA, TALEGAON MIDC PHASE 2,MINDEWADI, TAL. MAVAL, PUNE - 410 506 APL LOGISTICS LTD 14320 NORTH 87TH STREET, SUITE 350 SCOTTSDALE, AZ 8 5260 ATTN LORRIE HENRY / PNEUMATIC ACTUATORS PNEUMATIC ACTUATORS INV &amp; DT 35200500 19-06-2024 SB &amp; DT 2019845 28/6/2024 HS CODE 84123100 FREIGHT COLLECT SHIP TO - MRC GLOBAL US INC 1801 S 16TH ST, LA PORTE, TX 77571-4858 UNITED STATES BUYER (BU/IOR) - EMERSON PROCESS MANAGEMENT VALVE AUTOMATION, INC. 19200 NW FREEWAY HOUSTON, TX 77065 UNITED STATES SHIPPER EMERSON PROCESS MANAGEMENT (INDIA) PVT. LTD. ISV,PLOT NO. C1, TALEGAON INDUSTRIAL AREA, TALEGAON MIDC PHASE 2,MINDEWADI,TAL. MAVAL, PUNE - 410 506 APL LOGISTICS LTD 14320 NORTH 87TH STREET, SU ITE 350 SCOTTSDALE, AZ 85260 ATTN LORRIE HENRY / GEAR BOX WITH HANDWHEEL GEAR BOX WITH HANDWHEEL INV &amp; DT 35200505 19-06-2024 SB &amp; DT 1986713 27/6/ 2024 HS CODE 84834000 SHIP TO - EQUIPMENT AND CONTROLS INC 1005 PARK DRIVE, 15055,PA LAWRENCE UNITED STATES BUYER (BU/IOR) - EMERSON AUTOMATION SOLUTIONS FINAL CONTROL US LP 10707 CLAY RD HOUSTON, TX 77041 SHIPPER EMERSON PROCESS MANAGEMENT (INDIA) PVT. LTD. ISV, PLOT NO. C1, TALEGAON INDUSTRIALAREA, TALEGAON MIDC PHASE 2,MINDEWADI, TAL. MAVAL, PUNE - 410 506 APL LOGISTICS LTD 14320 NORTH 87TH STREET, SUITE 350 SCOTTSDALE, AZ 852 60 ATTN LORRIE HENRY / PNEUMATIC ACTUATORS PNEUMATIC ACTUATORS INV &amp; DT 35200484 17-06-2024 SB &amp; DT 1978119 27/6/2024 HS CODE 84123100 SHIP TO - MRC GLOBAL US INC 1100 MARONDA WAY BLDG B, MONESSEN, PA 15062-1076 UNITED STATES BUYER (BU/IOR) - EMERSON PROCESS MANAGEMENT VALVE AUTOMATION INC 19200 NW FREEWAY HOUSTON, TX 77065 UNITED STATES SHIPPER EMERSON PROCESS MANAGEMENT (INDIA) PVT. LTD. ISV,PLOT NO. C1, TALEGAON INDUSTRIAL AREA, TALEGAON MIDC PHASE 2,MINDEWADI,TAL. MAVAL, PUNE - 410 506 APL LOGISTICS LTD 14320 NORTH 87TH STREET, SUITE 350 SC OTTSDALE, AZ 85260 ATTN LORRIE HENRY / PNEUMATIC ACTUATORS PNEUMATIC ACTUATORS INV &amp; DT 35200483 17-06-2024 SB &amp; DT 1978120 27/6/2024 HS CODE 84123100 SHIP TO - MRC GLOBAL US INC 333 S COUNTY RD W ODESSA, TX, 79763-4801 UNITED STATES BUYER (BU/ IOR) - EMERSON PROCESS MANAGEMENT VALVE AUTOMATION INC 19200 NW FREEWAY HOUSTON, TX 77065 UNITED STATES SHIPPER EMERSON PROCESS MANAGEMENT (INDIA) PVT. LTD. ISV, PLOT NO. C1,TALEGAON INDUSTRIAL AREA, TALEGAON MIDC PHASE 2,MINDEWADI,TAL. MAVAL, PUNE - 410 506 APL LOGISTICS LTD 14320 NORTH 87TH STREET, SUITE 350 SCOTTSDALE , AZ 85260 ATTN LORRIE HENRY / PNEUMATIC ACTUATORS PNEUMATIC ACTUATORS INV &amp; DT 35200486 18-06-2024 SB &amp; DT 2020723 28/6/2024 HS CODE 84123100 SHIP TO - MRC GLOBAL US INC 1801 S 16TH ST LA PORTE, TX, 77571-4858 UNITED STATES BUYER (BU/ IOR) - EMERSON PROCESS MANAGEMENT VALVE AUTOMATION, INC. 19200 NW FREEWAY HOUSTON, TX 77065 UNITED STATES SHIPPER EMERSON PROCESS MANAGEMENT (INDIA) PVT. LTD. ISV, PLOT NO. C1,TALEGAON INDUSTRIAL AREA, TALEGAON MIDC PHASE 2,MINDEWADI,TAL. MAVAL, PUNE - 410 506 APL LOGISTICS LTD 14320 NORTH 87TH STREET, SUITE 350 SCOTTSDA LE, AZ 85260 ATTN LORRIE HENRY</t>
  </si>
  <si>
    <t>ITEM NO. 1 RPT NO A1RP37R1 . . . . . . . . . . . . . . . . ITEM NO. 1 RPT NO A1RP37R1 . . . . . . . . . . . . . . . . . . . . . . . . . . . . . . . . . . . . . . . . . . ITEM NO. 1 RPT NO A1RP37R1 . . . . . . . . . . . . . . . . . . . . . . ITEM NO. 1 RPT NO A1RP37R1 . . . . . . . . . . . . . . . . . . . . . . . ITEM NO. 1 RPT NO A1RP37R1 . . . . . . . . . . . . . . . . . . . . . . . ITEM NO. 1 RPT NO A1RP37R1 . . . . . . . . . . . . . . . . . . . . . ITEM NO. 1 RPT NO A1RP37R1 . . . . . . . . . . . . . . . . . . . . . ITEM NO. 1 RPT NO A1RP37R1 . . . . . . . . . . . . . . . . . . . . . . ITEM NO. 1 RPT NO A1RP37R1 . . . . . . . . . . . . . . . . . . . . . . ITEM NO. 1 RPT NO A1RP37R1 . . . . . . . . . . . . . . . . . . . . . ITEM NO. 1 RPT NO A1RP37R1 . . . . . . . . . . . . . . . . . . . . . . ITEM NO. 1 RPT NO A1RP37R1 . . . . . . . . . . . . . . . . . . . . . ITEM NO. 1 RPT NO A1RP37R1 . . . . . . . . . . . . . . . . . . . . . . ITEM NO. 1 RPT NO A1RP37R1 . . . . . . . . . . . . . . . . . . . . . ITEM NO. 1 RPT NO A1RP37R1 . . . . . . . . . . . . . . . . . . . . .</t>
  </si>
  <si>
    <t>UACU8353280</t>
  </si>
  <si>
    <t>HLCUBO12407BUWT5</t>
  </si>
  <si>
    <t>4611817 HLG6332513</t>
  </si>
  <si>
    <t>MKB LOGS HS CODE: 4403 MKB LOGS HS CODE: 4403 MKB LOGS HS CODE: 4403 MKB LOGS HS CODE: 4403 MKB LOGS HS CODE: 4403 MKB LOGS HS CODE: 4403 MKB LOGS HS CODE: 4403 MKB LOGS HS CODE: 4403 MKB LOGS HS CODE: 4403 MKB LOGS HS CODE: 4403 FIAT# 87848 E100 E2770 A19366 R19107 H03-26709 DD24.07.24</t>
  </si>
  <si>
    <t>MTV PHUONG AN TRADING AND SERVICES</t>
  </si>
  <si>
    <t>GREEN WOOD WORLD NV</t>
  </si>
  <si>
    <t>COMPANY LIMITED NO3,3/136 GROUP 19,TRUNG SON WARD, TAM DIEP CITY,NINH BINH VIETNAM TAX CODE:2700954622</t>
  </si>
  <si>
    <t>SIR WINSTON CHURCHILLWEG 315 PARAMARIBO SURINAME</t>
  </si>
  <si>
    <t>TCNU5832544 SEGU5779654 TGHU6807785 GAOU6077968 TIIU4479154 BSIU9614250 ZCSU6803458 ZCSU6605684 BEAU5145730 ZCSU6893718</t>
  </si>
  <si>
    <t>ZIMUPRB0094571</t>
  </si>
  <si>
    <t>DS20074744 A4231564294 DS20074748 A4231565582 DS20074746 A4231564296 DS20074750 A4231565715 DS20074751 A4231565716 DS20074743 A4231564293 DS20074749 A4231565583 DS20074745 A4231564295 DS20074747 A4231564297 DS20074752 A4231565717</t>
  </si>
  <si>
    <t>BOLLETRIE (BOL) ROUND LOGS HS CODE: 4403 BOLLETRIE (BOL) ROUND LOGS BOLLETRIE (BOL) ROUND LOGS BOLLETRIE (BOL) ROUND LOGS BOLLETRIE (BOL) ROUND LOGS BOLLETRIE (BOL) ROUND LOGS</t>
  </si>
  <si>
    <t>NO MARKS NO NUMBERS NO MARKS NO NUMBERS NO MARKS NO NUMBERS NO MARKS NO NUMBERS NO MARKS NO NUMBERS NO MARKS NO NUMBERS</t>
  </si>
  <si>
    <t>ZCSU8901448 ZCSU7047421 FSCU8228589 ZCSU7138244 JXLU6639215 ZCSU7490949</t>
  </si>
  <si>
    <t>4500 4500 4500 4500 4500 4500</t>
  </si>
  <si>
    <t>ZIMUPRB0094561</t>
  </si>
  <si>
    <t>DS20076824 A4231565670 DS20076822 A4231565668 DS20076821 A4231565667 DS20076823 A4231565669 DS20076819 A4231565665 DS20076820 A4231565666</t>
  </si>
  <si>
    <t>WPL ROUND LOGS WPL ROUND LOGS WPL ROUND LOGS WPL ROUND LOGS WPL ROUND LOGS WPL ROUND LOGS WPL ROUND LOGS WPL ROUND LOGS HS CODE: 4403</t>
  </si>
  <si>
    <t>JXLU6152295 ZCSU7063612 TLLU5308142 JXLU7849670 TGHU8821268 ZCSU7237592 TCNU2721130 ZCSU7767231</t>
  </si>
  <si>
    <t>ZIMUPRB0094559</t>
  </si>
  <si>
    <t>DS20076733 A4231565677 DS20076729 A4231565680 DS20076731 A4231565676 DS20076736 A4231565682 DS20076730 A4231565683 DS20076732 A4231565679 DS20076734 A4231565678 DS20076735 A4231565681</t>
  </si>
  <si>
    <t>MKB (MAKA KABBES) ROUND LOGS MKB (MAKA KABBES) ROUND LOGS HS CODE: 4403 FIAT# 87882 E100 E2807 A19745 R19344 H03-26486 DD28.07.24 MKB (MAKA KABBES) ROUND LOGS MKB (MAKA KABBES) ROUND LOGS MKB (MAKA KABBES) ROUND LOGS MKB (MAKA KABBES) ROUND LOGS MKB (MAKA KABBES) / YOR (YORI YORI) ROUND LOG MKB (MAKA KABBES) ROUND LOGS MKB (MAKA KABBES) / YOR (YORI YORI) ROUND LOG MKB (MAKA KABBES) / YOR (YORI YORI) ROUND LOG</t>
  </si>
  <si>
    <t>ZCSU6630244 ZCSU7954192 ZCSU6848391 ZCSU7855970 GAOU6133700 KSSU1008275 ZCSU6932075 TGHU6813812 JXLU7829020 TIIU5057003</t>
  </si>
  <si>
    <t>ZIMUPRB0094580</t>
  </si>
  <si>
    <t>DS20077269 A4231565756 DS20077266 A4231565753 DS20077265 A4231565752 DS20077271 A4231565758 DS20077270 A4231565757 DS20077264 A4231565751 DS20077272 A4231565759 DS20077268 A4231565755 DS20077273 A4231565760 DS20077267 A4231565754</t>
  </si>
  <si>
    <t>KAW LOGS HS CODE: 4403 KAW LOGS HS CODE: 4403 KAW LOGS HS CODE: 4403 KAW LOGS HS CODE: 4403 KAW LOGS HS CODE: 4403 KAW LOGS HS CODE: 4403 FIAT# 87849 E100 E2769 A19304 R19109 H03-26711 DD24.07.24 KAW LOGS HS CODE: 4403 KAW LOGS HS CODE: 4403 KAW LOGS HS CODE: 4403 KAW LOGS HS CODE: 4403</t>
  </si>
  <si>
    <t>SEGU5281580 JXLU7821184 TCNU4950542 ZCSU7009695 BEAU5339843 ZCSU8941707 GAOU6897680 ZCSU7763004 CRSU9034498 ZCSU7354140</t>
  </si>
  <si>
    <t>ZIMUPRB0094572</t>
  </si>
  <si>
    <t>DS20074634 A4231565719 DS20074640 A4231565725 DS20074741 A4231565726 DS20074638 A4231565723 DS20074635 A4231565720 DS20074639 A4231565724 DS20074633 A4231565718 DS20074636 A4231565721 DS20074742 A4231565727 DS20074637 A4231565722</t>
  </si>
  <si>
    <t>HOUSEHOLD GOODS AND PERSONAL EFFECTS SHIPPER'S LOAD AND COUNT NO EEI REQUIRED PER FTR 30.40(B) HTS CODE: 9805.00.50 CODE- 4 BRADLEY JUSTIN QENQ0351981, 6 BWFD PS:6 OF 7 GRS:8554 NET:6677 CFT:1140 RIVERA BRAD QENQ0352047 5 ALWW PS:5 OF 7 GRS:5682 NET:4403 CFT:767 TOTAL QTY:11 TOTAL GW:14236LBSTOTAL NW:11080LBS TOTAL CFT:1907 ETA:2024/09/16 TOTAL: ONE (1) CONTAINER ONLY - FREIGHT PAYABLE BY: SEACO SHIPPING SA UNDER TERMS OF SERVICE CONTRACT 24-0013 FREIGHT AS ARRANGEDFREIGHT PREPAID TOTAL PKGS 11 PK HBL CKKH0274418 CKKH0274419</t>
  </si>
  <si>
    <t>BAY AREA MOVERS, INC.</t>
  </si>
  <si>
    <t>SEACO SHIPPING SA</t>
  </si>
  <si>
    <t>PRESIDENT REAGAN</t>
  </si>
  <si>
    <t>1 VICTORY COURT PORTSMOUTH, VA. 23702</t>
  </si>
  <si>
    <t>AURIEDSTRASSE 68 3178 BOSINGEN - FRIBOURG SWITZERLAND</t>
  </si>
  <si>
    <t>CMAU3894150</t>
  </si>
  <si>
    <t>APLUUSG0279876</t>
  </si>
  <si>
    <t>0DBJA</t>
  </si>
  <si>
    <t>R1262952S</t>
  </si>
  <si>
    <t>APLU</t>
  </si>
  <si>
    <t>APL CO PTE LTD-NOL GROUP</t>
  </si>
  <si>
    <t>456 ALEXANDRIA RD NOL BLDG #06-00</t>
  </si>
  <si>
    <t>YOKOHAMA</t>
  </si>
  <si>
    <t>------------ CMAU3894150 DESCRIPTION---------HOUSEHOLD GOODS AND PERSONAL EFFECTS SHIPPER'S LOAD AND COUNT NO EEI REQUIRED PER FTR 30.40(B) HTS CODE: 9805.00.50 CODE- 4, RIVERA BRAD QENQ0352047 5 ALWW PS:5 OF 7 GRS:5682 NET:4403 CFT:767 -------------GENERIC DESCRIPTION-------------</t>
  </si>
  <si>
    <t>RIVERA BRAD/QENQ0352047</t>
  </si>
  <si>
    <t>TRANSP.OF.ATTN:CD 306 CPPSO NORFOLK FLEET IND. SUP. CTR 7920 14TH ST. NORFOLK VA 23505-1216</t>
  </si>
  <si>
    <t>SEACO SHIPPING SA AS AGENTS FOR BURNHAM WORLD FORWARDERS INC P/A-AVENUE DE FRONTENEX,6 CASE</t>
  </si>
  <si>
    <t>23505-1216</t>
  </si>
  <si>
    <t>APLUCKKH0274419</t>
  </si>
  <si>
    <t>MKB/ YOR ROUND LOGS (MAKA KABBES/ YORI YORI) MKB/ YOR ROUND LOGS (MAKA KABBES/ YORI YORI) MKB/ YOR ROUND LOGS (MAKA KABBES/ YORI YORI) HS CODE: 4403 MKB/ YOR ROUND LOGS (MAKA KABBES/ YORI YORI) MKB/ YOR ROUND LOGS (MAKA KABBES/ YORI YORI) MKB/ YOR ROUND LOGS (MAKA KABBES/ YORI YORI)</t>
  </si>
  <si>
    <t>ZIM RUBY</t>
  </si>
  <si>
    <t>GAOU6087380 ZCSU6937307 ZCSU7440017 ZCSU7294289 BEAU5128521 ZCSU7297673</t>
  </si>
  <si>
    <t>ZIMUPRB0094547</t>
  </si>
  <si>
    <t>DS20076324 A4231565640 DS20076322 A4231565638 DS20076326 A4231565642 DS20076323 A4231565639 DS20076321 A4231565637 DS20076325 A4231565641</t>
  </si>
  <si>
    <t>MKB/ YOR ROUND LOGS (MAKA KABBES/ YORI YORI ) MKB/ YOR ROUND LOGS (MAKA KABBES/ YORI YORI ) MKB/ YOR ROUND LOGS (MAKA KABBES/ YORI YORI ) MKB/ YOR ROUND LOGS (MAKA KABBES/ YORI YORI ) MKB/ YOR ROUND LOGS (MAKA KABBES/ YORI YORI ) MKB/ YOR ROUND LOGS (MAKA KABBES/ YORI YORI ) MKB/ YOR ROUND LOGS (MAKA KABBES/ YORI YORI ) MKB/ YOR ROUND LOGS (MAKA KABBES/ YORI YORI ) HS CODE: 4403 MKB/ YOR ROUND LOGS (MAKA KABBES/ YORI YORI ) MKB/ YOR ROUND LOGS (MAKA KABBES/ YORI YORI )</t>
  </si>
  <si>
    <t>JXLU6123717 GAOU6039757 ZCSU6704542 JXLU7498446 ZCSU6947326 GCXU5341682 ZCSU6774262 ZCSU7950392 ZCSU7294381 ZCSU6854922</t>
  </si>
  <si>
    <t>ZIMUPRB0094545</t>
  </si>
  <si>
    <t>DS20076417 A4231565633 DS20076419 A4231566535 DS20076414 A4231565630 DS20075411 A4231565627 DS20076415 A4231565631 DS20076418 A4231565634 DS20076413 A4231565629 DS20076420 A4231565636 DS20076416 A4231565632 DS20076412 A4231565628</t>
  </si>
  <si>
    <t>B/L NO.725832 1 PACKAGE M ODULRA CAMOUFLAGE SYSTEM H S CODE 3926.90 / B/L NO.2048312 4 PACKGES OF OLIVE OIL HS CODE 1509. 20 / B/L NO.2048335 4 PACKAGES TORSION BAR HS CODE 8708. 94 / B/L NO.2048352 2 PACKAGES PERSONAL EFFECTS HS CODE 6309.00 / B/L NO.2048255 5 PACKAGES OF COSMETIC PRODUCTS HS C ODE 4403.99 / B/L NO.2048314 6 PACKAGES OF OLIVE WOOD ITEMS HS CO DE 4421.10 / B/L NO.2048313 3 PACKAGES GOLDEN REED DIFFUSET HS C ODE 3307.49</t>
  </si>
  <si>
    <t>INTERDEL LOGISTICS, INC</t>
  </si>
  <si>
    <t>OSHFIR CUSTOMS AND FORWARDING AGENC</t>
  </si>
  <si>
    <t>MSC SHANGHAI V</t>
  </si>
  <si>
    <t>NO MARKS NO MARKS NO MARKS NO MARKS NO MARKS NO MARKS NO MARKS NO MARKS NO MARKS NO MARKS NO MARKS NO MARKS NO MARKS NO MARKS</t>
  </si>
  <si>
    <t>167-14 146 ROAD JAMAICA/QUEENS NY 11434 UNITED STAT</t>
  </si>
  <si>
    <t>PAL YAM STREET 5 HAIFA 3309508 ISRAEL</t>
  </si>
  <si>
    <t>TXGU6727269</t>
  </si>
  <si>
    <t>MEDUH6245037</t>
  </si>
  <si>
    <t>INTENDED CONNECTING VESSEL EX ROTTERDAM OOCL CHONGQING PO 4904371479 FREIGHT PREPAID 45 CASES 706.957 KGM 1.125 MTQ, MATERIAL NUMBER 777832 BUCHANAN DELUXE 75CL 12Y 12X01 ABV40.00 NET WEIGHT: 385.020 KG HS CODE:22083071 112 CASES 2028.896 KGM 2.8 MTQMATERIAL NUMBER 756363 JW BLACK 1L 12Y 12X01 ABV40.00 NET WEIGHT: 1275.456 KG HS CODE:22083071 128 CASES 1769.943 KGM 2.304 MTQMATERIAL NUMBER 756360 JW BLACK 75CL 12Y 12X01 ABV40.00 NET WEIGHT: 1092.096 KG HS CODE:22083071 156 CASES 1206.569 KGM 1.404 MTQMATERIAL NUMBER 777921 JW DBL BLCK 75CL 06X01 ABV40.00 NET WEIGHT: 666.432 KG HS CODE:22083071 128 CASES 1764.707 KGM 2.432 MTQMATERIAL NUMBER 752487 JW RED 75CL 12X01 ABV40.00 NET WEIGHT: 1093.632 KG HS CODE:22083071 240 CASES 4403.588 KGM 7.608 MTQMATERIAL NUMBER 771723 TANQ LNDN GIN 1.75L 06X01 ABV47.30 NET WEIGHT: 2361.600 KG HS CODE:22085011 120 CASES 1947.92 KGM 3.227 MTQMATERIAL NUMBER 771705 TANQ LNDN GIN 75CL 12X01 ABV47.30 NET WEIGHT: 1012.320 KG HS CODE:22085011 288 CASES 5233.064 KGM 9.216 MTQMATERIAL NUMBER 629481 TANQ STRL 1.75L 06X01 ABV40.00 NET WEIGHT: 2868.480 KG HS CODE:22086011 SO 0117723213</t>
  </si>
  <si>
    <t>DIAGEO OHIO F GROVEPORT</t>
  </si>
  <si>
    <t>OOCL CHONGQING</t>
  </si>
  <si>
    <t>6290 OPUS DR GROVEPORT 43125 UNITED STATES</t>
  </si>
  <si>
    <t>CAIU9211963</t>
  </si>
  <si>
    <t>CMDULPL1348046</t>
  </si>
  <si>
    <t>0LBHE</t>
  </si>
  <si>
    <t>TP00188094</t>
  </si>
  <si>
    <t>GRANGEMOUTH</t>
  </si>
  <si>
    <t>(28 BOXES, 12 BUNDLES, 1 CRATE, 20 CYLINDERS,7 LOOSE ITEMS &amp; A4 PALLETS ) BUILDING SUPPLIES AND HOME FURNISHINGS HS# 8544.70, 3402.90, 3903.19, 3917.40, 3923.10, 3924.90, 3926.90, 4015.19, 4403.24, 6910.10, 7007.19, 7308.90, 7309.00, 7315.00,, 7317.00, 7610.90, 8202.10, 8203.20, 8205.59, 8211.92, 8302.42, 8309.90, 8415.10, 8422.90, 8428.10, 8431.31, 8433.11, 8466.92, 8467.21, 8467.29, 8501.10, 8502.40, 8513.10, 8535.90, 8536.69, 9015.30, 9401.69, 9403.89, 9405.19, 9506.29 P.O.R. CERS: PC3517202408143705541</t>
  </si>
  <si>
    <t>TTRU4842231</t>
  </si>
  <si>
    <t>TSCW17224684</t>
  </si>
  <si>
    <t>TOTAL NUMBER OF PACKAGES 3 0 NOVATIC DYE 113508 1 X 134.83 KG JUMBO BAG 3 X 289.2 KG JUMBO BAG 4 X 291 KG JUMBO BAG 6 X 2 91.6 KG JUMBO BAG HS COD E:320415 GROSS WT - 4403 .00 KGS NET WT - 4039.00 KGS REAL WT - 3916.030 ORDER NO : 8609 INV.NO . 1401-240099 DATED 29-JUN -24 REF NO: EXCO/24-25/, 1 06 DATED 29-JUN-24 NOVAT IC DYE 115108 1 X 94.769 KG JUMBO BAG 2 X 97.7 K G JUMBO BAG 13 X 146.55 KG JUMBO BAG HS CODE:320 415 GROSS WT - 2662.00 K GS NET WT - 2247.00 KGS REAL WT - 2195.319 ORD ER NO. 8531 INV.NO. 1401 -240100 DATED 29-JUN-24 REF NO: EXCO/24-25/107 DAT ED 29-JUN-24 TOTAL GROSS WT - 7065.00 KGS TOTAL NET WT - 6286.00KGS TOT AL REAL WT - 6111.349 KGS 30 BAGS ON 30 PALLETS SB NO. 2069921 DT. 29/06/2 024 SB NO. 2069920 DT. 2 9/06/2024 NAME ACCOUNT A TUL LTD</t>
  </si>
  <si>
    <t>ARK SHIPPING INC.</t>
  </si>
  <si>
    <t>CKB GLOBAL LOGISTICS PVT LTD</t>
  </si>
  <si>
    <t>MSC MUNDRA VIII</t>
  </si>
  <si>
    <t>MADE IN INDIA SAME SAME SAME SAME SAME SAME SAME SAME SAME SAME SAME SAME SAME SAME SAME SAME SAME SAME</t>
  </si>
  <si>
    <t>SUITE 100 1080 NERGE ROAD ELK GROVE VILLAGE IL 60007 UNITED S</t>
  </si>
  <si>
    <t>KULKARNI PATIL BHAVAN, 2ND FLOOR 14 MUMBAI MH 400001 INDIA</t>
  </si>
  <si>
    <t>MEDU5407429</t>
  </si>
  <si>
    <t>MEDUEU702282</t>
  </si>
  <si>
    <t>427A</t>
  </si>
  <si>
    <t>FX31149070</t>
  </si>
  <si>
    <t>PRE-SHAVE, SHAVING OR AFTERSHAVE PREPARATIONS, PER - BEIERSDORF PRODUCTS  26 EURO PALLETS WITH 4403 CARDBOARD BOXES HS CODE: 33049900, 33071000, 33072000</t>
  </si>
  <si>
    <t>KUEHNE &amp; NAGEL S.A.</t>
  </si>
  <si>
    <t>KUEHNE &amp; NAGEL (AG &amp; CO.)</t>
  </si>
  <si>
    <t>MSC ANISHA R.</t>
  </si>
  <si>
    <t>PACKING LIST: 1800032346 INVOICE: 8927018004 TOM 1180629001 SAME SAME</t>
  </si>
  <si>
    <t>ORRANTIA EDIFICIO 100 BUSINESS P AV GUAYAQUIL G 090101 ECUADOR</t>
  </si>
  <si>
    <t>BEIM SCHROEDERSCHEN HOF 7 HAMBURG HH 21109 GERMANY</t>
  </si>
  <si>
    <t>MSDU4013095</t>
  </si>
  <si>
    <t>MEDUFV618279</t>
  </si>
  <si>
    <t>1X40' HC PARTIDA ARANCELARIA : 4403.2200 FREIGHT PREPAID</t>
  </si>
  <si>
    <t>AV. PROVIDENCIA 2601 OF. 32 SANTIAGO - CHILE FONO 56 2 2341288 CONTACTO LEANDRO LAGOS</t>
  </si>
  <si>
    <t>TGBU7213955</t>
  </si>
  <si>
    <t>ZIMUSNC807722</t>
  </si>
  <si>
    <t>33W</t>
  </si>
  <si>
    <t>001836 A4241294265</t>
  </si>
  <si>
    <t>1X40' HC PARTIDA ARANCELARIA : 4403.2200 POSTS PINO IMPREGNADO 130MM X 2,40 MTS FREIGHT PREPAID 1X40' HC PARTIDA ARANCELARIA : 4403.2200 POSTS PINO IMPREGNADO 130MM X 2,40 MTS</t>
  </si>
  <si>
    <t>P.O. BOX 29228 SAN JUAN, PR 00929 0228 PUERTO RICO CONTACTO CDONESTE@MADERERAPR.COM</t>
  </si>
  <si>
    <t>ZCSU6777976 ZCSU6567645</t>
  </si>
  <si>
    <t>ZIMUSNC807723</t>
  </si>
  <si>
    <t>001839 A4241294267 001838 A4241294264</t>
  </si>
  <si>
    <t>P.O. BOX 29228 SAN JUAN, PR 00929 0228 PUERTO RICO CONTACTO CDONESTE@MADERERAPR.COM TELEFONO: (787) 2693838</t>
  </si>
  <si>
    <t>1X40' HC PARTIDA ARANCELARIA : 4403.2200 POSTS PINO IMPREGNADO 5 A 6 X 2,40 MTS FREIGHT PREPAID</t>
  </si>
  <si>
    <t>GAOU6119317</t>
  </si>
  <si>
    <t>ZIMUSNC807724</t>
  </si>
  <si>
    <t>001837 A4241294124</t>
  </si>
  <si>
    <t>FREIGHT COLLECT 123 CTNS DECORATIVE ARTICLES OF WOOD HS CODE:4403.99 AND 1204 CTNS AQUARIUM PET SUPPLIES NON-FOOD / CRUSHED GRAVEL HS CODE: 2517.10 /SLAC: 1327 X CARTON THIS MASTER BILL COVERS AUTOMATED NVOCC HOUSEBILL NUMBER 44830051576</t>
  </si>
  <si>
    <t>APL LE HAVRE</t>
  </si>
  <si>
    <t>TCLU2894864</t>
  </si>
  <si>
    <t>CMDUDBA0340483</t>
  </si>
  <si>
    <t>1XRS2</t>
  </si>
  <si>
    <t>L8026984 UTRS</t>
  </si>
  <si>
    <t>EUCALYPTUS WOOD STAKENCM: 4403.98.00</t>
  </si>
  <si>
    <t>MSC RONIT R</t>
  </si>
  <si>
    <t>.</t>
  </si>
  <si>
    <t>MEDU8766905</t>
  </si>
  <si>
    <t>LSLGCME24060028</t>
  </si>
  <si>
    <t>MEDUE8327326</t>
  </si>
  <si>
    <t>NN429</t>
  </si>
  <si>
    <t>01X40HC CONTAINER CONTAINING : 28 PACKAGES WITH EUCALYPTUS WOOD STAKE 25X25X1219MM INVOICE: BWB2024-PO024USA PURCHASE ORDER : BWB2024-PO024USA NCM: 4403.98.00HS CODE: 440398 NET W. TOTAL: 28.350,000 KGS DUE: 24BR000973536-2 M3: 33,520 ORIGIN: FROM BRAZILCLEAN ON BOARD SHIPPED ON BOARD FREIGHT COLLECT WOOD PACKAGE:, TREATED AND CERTIFIED HS CODE:440398</t>
  </si>
  <si>
    <t>LANDSTAR GLOBAL LOGISTICS, INC</t>
  </si>
  <si>
    <t>Le Havre</t>
  </si>
  <si>
    <t>France</t>
  </si>
  <si>
    <t>BWB2024- PO024USA SAME SAME SAME SAME SAME SAME SAME</t>
  </si>
  <si>
    <t>411 EAST ROOSEVELT ROAD WHEATON IL 60187 UNITED STATES</t>
  </si>
  <si>
    <t>429A</t>
  </si>
  <si>
    <t>ROUND LOGS OF MKB (MAKA KABBES) ROUND LOGS OF MKB(MAKA KABBES) AND YOR (YORI YORI) ROUND LOGS OF MKB (MAKA KABBES) ROUND LOGS OF MKB(MAKA KABBES) AND YOR (YORI YORI) HS CODE: 4403 ROUND LOGS OF MKB(MAKA KABBES) AND YOR (YORI YORI) ROUND LOGS OF MKB(MAKA KABBES) AND YOR (YORI YORI) ROUND LOGS OF MKB(MAKA KABBES) AND YOR (YORI YORI) ROUND LOGS OF MKB (MAKA KABBES) ROUND LOGS OF MKB (MAKA KABBES)</t>
  </si>
  <si>
    <t>ZIM SAPPHIRE</t>
  </si>
  <si>
    <t>NO MARKS NO NUMBERS NO MARKS NO NUMBERS NO MARKS NO NUMBERS NO MARKS NO NUMBERS NO MARKS NO NUMBERS NO MARKS NO NUMBERS NO MARKS NO NUMBERS NO MARKS NO NUMBERS NO MARKS NO NUMBERS</t>
  </si>
  <si>
    <t>TRHU8487825 TCNU8779551 TLLU5315820 ZCSU7648145 FSCU8148879 TCNU5348756 ZCSU6974846 TEMU7763972 ZCSU6682340</t>
  </si>
  <si>
    <t>4500 4500 4500 4500 4500 4500 4500 4500 4500</t>
  </si>
  <si>
    <t>ZIMUPRB0094538</t>
  </si>
  <si>
    <t>DS20075796 A4231565565 DS20075797 A4231565566 DS20075794 A4231565563 DS20075798 A4231565567 DS20075800 A4231565569 DS20075793 A4231565562 DS20075799 A4231565560 DS20075792 A4231565561 DS20075795 A4231565564</t>
  </si>
  <si>
    <t>TOTAL BOXES OF PLANTAIN CHIPS &amp; PLANTAIN STRIPS  - PLANTAIN CHIPS CHILE LIMA 6 OZ - PLANTAIN CHIPS SALTED 6 OZ - PLANTAIN CHIPS SWEET CARAMEL - PLANTAIN STRIPS CHILE LIME 12,7 OZ, - PLANTAIN STRIPS SALTED 12.7 OZ - PLANTAIN STRIPS SWEET 12,7 OZ  HS CODE 2008.99.90.00 TOTAL 576 BOXES TOTAL NET WEIGHT 3309,36 KG TOTAL GROSS WEIGHT 4403,23 KG DAE 028-2024-40-01714503</t>
  </si>
  <si>
    <t>SALES &amp; DISTRIBUTION INC</t>
  </si>
  <si>
    <t>SALES &amp; DISTRIBUTION INC PUSUGA SAS</t>
  </si>
  <si>
    <t>NO MARKS NO MARKS NO MARKS NO MARKS NO MARKS NO MARKS NO MARKS NO MARKS NO MARKS NO MARKS NO MARKS NO MARKS NO MARKS NO MARKS NO MARKS</t>
  </si>
  <si>
    <t>11331 CLAYFORD RIDGE CHARLOTTE NC 28215 USA</t>
  </si>
  <si>
    <t>OE9 CALLE 2 AV EL BOSQUE EDIF BOSQUE POINT OFICINA 403 S QUITO, ECUADOR ECU</t>
  </si>
  <si>
    <t>RFCU5099967</t>
  </si>
  <si>
    <t>SMLU8167823A</t>
  </si>
  <si>
    <t>G3597600</t>
  </si>
  <si>
    <t>1X40' HC POSTS PINO IMPREGNADO 2 A 3 X 1,98 MTS 1.870 POSTS PINO CILINDROS IMP 80MM X 1,98 MTS PARTIDA ARANCELARIA : 4403.2200</t>
  </si>
  <si>
    <t>ANGEL LOZADA FERRETERIA AGRICOLA</t>
  </si>
  <si>
    <t>H MERCURY</t>
  </si>
  <si>
    <t>LOZADA, LLC BO. CALABAZAS CARR 182 KM 2.3 YABUCOA,PUERTO RICO CONTACTO BRAMOS@YELLAWOOD.COM</t>
  </si>
  <si>
    <t>TLLU5313895</t>
  </si>
  <si>
    <t>ZIMUSNC807721</t>
  </si>
  <si>
    <t>31W</t>
  </si>
  <si>
    <t>001781 A4241294257</t>
  </si>
  <si>
    <t>LOZADA, LLC BO. CALABAZAS CARR 182 KM 2.3 YABUCOA,PUERTO RICO CONTACTO BRAMOS@YELLAWOOD.COM TELEFONO: 787-266-4401</t>
  </si>
  <si>
    <t>BRAND: THE NORTH FACE GIRL'S 100% NYLON WOVEN DOWN JACKET PO# 420038918300100 4200 36581200100 420036581200200 HS CODE: 620240,621030 NO WOOD PACKAGING MATERIAL CONTAINER SUMMARY ----------, ------------------------- TR LU7642458 MLVN0644502 40X 9'6 633CTN 51.720CBM 4403.68 2KGS B/L TOTAL SUMMARY --- ------------------------------ -- 633CTN 51.720CBM 4403.682 KGS</t>
  </si>
  <si>
    <t>THE NORTH FACE</t>
  </si>
  <si>
    <t>BAC GIANG LGG GARMENT CORPORATION</t>
  </si>
  <si>
    <t>CORNELIA MAERSK</t>
  </si>
  <si>
    <t>A DIVISION OF VF OUTDOOR, LLC. 1551 WEWATTA ST, DENVER, CO 80202 USA A: KEVIN PARRISH T:336-424-3995 13364243995</t>
  </si>
  <si>
    <t>BANG VILLAGE NGHIA HOA COMMUNE LANG GIANG DISTRICT BAC GIANG PROVINCE VIETNAM ON BEHALF OF 842257302228</t>
  </si>
  <si>
    <t>TRLU7642458</t>
  </si>
  <si>
    <t>MAEU238746342</t>
  </si>
  <si>
    <t>426E</t>
  </si>
  <si>
    <t>VN0644502</t>
  </si>
  <si>
    <t>CARMICHAEL INTERNATIONAL SERVICES</t>
  </si>
  <si>
    <t>1200 CORPORATE CENTER DR. SUITE 200 MONTEREY PARK, CA 91754 ATTN: RUBY CHAN / DANEY CHANTIM</t>
  </si>
  <si>
    <t>HAIPHONG - LACH H</t>
  </si>
  <si>
    <t>ARTICLES HANDCRAFT(WOOD FLOUR, OF BAMBOO SPECIES HTS 4403.21)</t>
  </si>
  <si>
    <t>TS NATURAL RESOURCE</t>
  </si>
  <si>
    <t>CV. VICTORY ALAM</t>
  </si>
  <si>
    <t>MSC VIRGO</t>
  </si>
  <si>
    <t>3298 E WILLOW ST,SIGNAL HILL,CALIFO RNIA 90755,US</t>
  </si>
  <si>
    <t>JL. IKAN MUNGSING 4 NO.14,SURABAYA, ID</t>
  </si>
  <si>
    <t>MSDU2255757</t>
  </si>
  <si>
    <t>BGPLNB404301</t>
  </si>
  <si>
    <t>MEDUX9148628</t>
  </si>
  <si>
    <t>426N</t>
  </si>
  <si>
    <t>FJ18143223</t>
  </si>
  <si>
    <t>BGPL</t>
  </si>
  <si>
    <t>GRANITE AS PER ABOVE DETAILS 1 04 X 20 DRY BOX CONTAINER WIT H POLISHED STONES SLABS, AS BE LOW: WOODEN PACKING: TREATED AND CERTIFIED. TOTAL: 30 BU NDLES CONTAINER 1: TCKU39353 1-7 299,2219 M2 GRANITE VALL E NEVADO 3.0 CM SPECIAL DEAL, CONTAINER 2: MRKU789418-4 2 99,4222 M2 GRANITE VALLE NEVAD O 3.0 CM SPECIAL DEAL CONTAI NER 3: MRKU993140-9 288,4403 M2 GRANITE VALLE NEVADO 3.0 C M SPECIAL DEAL CONTAINER 4: MR KU841778-2 275,7974 M2 GRANI TE VALLE NEVADO 3.0 CM SPECIAL DEAL HS CODE: 680293 INCO TERM: FOB INVOICE: 005459/24 -ES - 005461/24-ES - 005462/24 -ES - 005463/24-ES PO#: 0054 59/24-ES - 005461/24-ES - 0054 62/24-ES - 005463/24-ES FREI GHT COLLECT RUC: 4BR13453891 2WGR240555521CONTAINER04 NCM: 6802.93.90 HBL: ITJ2024038 88 SCAC CODE: COFG MRUC: 4 BR284564232MILG2286724 DU-E: RUC: 4BR134538912WGR2405555 21CONTAINER04 MRUC: 4BR28456 4232MILG2286724 1 GRANITE AS PER ABOVE DETAILS 1 GRANITE AS PER ABOVE DETAILS 1</t>
  </si>
  <si>
    <t>CONTINENTAL FREIGHT FORWARDING IN</t>
  </si>
  <si>
    <t>EASY SHIPPING GLOBAL LOGISTICA LT</t>
  </si>
  <si>
    <t>Rio de Janeiro</t>
  </si>
  <si>
    <t>MAERSK MONTE AZUL</t>
  </si>
  <si>
    <t>N/M MILGRAN/BRAZIL N/M N/M</t>
  </si>
  <si>
    <t>2301 NW 107TH AVE, SUITE 104 - MIAM I, FL 33172 - UNITED STATES - NIF: 650597751 EMAIL: IFERNANDEZ@CFF-INC 13055928198</t>
  </si>
  <si>
    <t>CNPJ: 28.456.423/0001-30 RUA CORONEL PEDRO BENEDET,333 - SAL CRICIUMA-SC-BRAZIL 552730240464</t>
  </si>
  <si>
    <t>MRKU8417782 TCKU3935317 MRKU9931409 MRKU7894184</t>
  </si>
  <si>
    <t>2CB0 2CB0 2CB0 2CB0</t>
  </si>
  <si>
    <t>BDL</t>
  </si>
  <si>
    <t>MAEU240555521</t>
  </si>
  <si>
    <t>425N</t>
  </si>
  <si>
    <t>BR3607474 BR3609896 BR3607473 BR3609897</t>
  </si>
  <si>
    <t>2301 NW 107TH AVE, SUITE 104 - MIAM I, FL 33172 - UNITED STATES - NIF: 650597751 EMAIL: IFERNANDEZ@CFF-INC</t>
  </si>
  <si>
    <t>RIO DE JANEIRO</t>
  </si>
  <si>
    <t>FOOTWEAR 01 X 40HC CONTAINING416 CARTONS WITH 4584 PAIRS OF LADIES FOOTWEAR INVOICE 2056/24 NCM 6403.9190, 6403.9990 DUE 24BR001079728-7 INVOICE 0251/24, NCM 6403.5190, 6403.5990, 6403.9990 DUE 24BR001060518-3 INVOICE 0250/24 NCM 6403.5190, 6403.5990, 6405.9000 DUE 24BR001060373-3 FREIGHT COLLECTAS PER AGREEMENT WOODEN PACKAGE NOT APPLICABLE NET WEIGHT 4403,439 KG GROSS WEIGHT 5180,526 KG FREIGHT COLLECT MRUC 4BR030291342ITJJA0206 SCAC CODE SVFD</t>
  </si>
  <si>
    <t>SAVINO DEL BENE USA - NEW JERSEY</t>
  </si>
  <si>
    <t>SAVINO DEL BENE DO BRASIL LTDA</t>
  </si>
  <si>
    <t>Rio Grande</t>
  </si>
  <si>
    <t>RDO FORTUNE</t>
  </si>
  <si>
    <t>01/416 CARTONS SCHUTZ / AREZZO . . . . . . . . . . . . . . . . . . . . .</t>
  </si>
  <si>
    <t>34 ENGELHARD AVENUE AVENEL 07001 NEW JERSEY, NJ UNITED STATES</t>
  </si>
  <si>
    <t>ITAJAI AV. CORONEL MARCOS KONDER 1177, 8TH FLOOR, SALAS 801/803 - CENTRO ITAJAI 88301-303 BRAZIL</t>
  </si>
  <si>
    <t>TCLU8778199</t>
  </si>
  <si>
    <t>HLCURI4240509980</t>
  </si>
  <si>
    <t>427N</t>
  </si>
  <si>
    <t>53614 HLG9148189</t>
  </si>
  <si>
    <t>RIO GRANDE, BR</t>
  </si>
  <si>
    <t>6 PALLETS  144 CARTONS OF SOHO HOME I/C MODEWF-7820 C11CH78201 N.W. : 2630.88 KGS G.W. : 2925.00 KGS MEA : 18.978 CBM PEB : 836518 / 10.06.2024, KPBC : 040300 HS CODE : 8443.31.91 14 PALLETS  672 CARTONS OF CISS ET-4850 C11CJ60202 N.W. : 4536.00 KGS G.W. : 5044.20 KGS MEA : 44.184 CBMHS CODE : 8443.31.91 20 PALLETS  1080 CARTONS OF SOHO HOME I/C MOXP-7100 C11CH03201 N.W. : 10108.80 KGS G.W. : 11238.00 KGS MEA : 64.220 CBM PEB : 839980 / 11.06.2024, KPBC : 040300 HS CODE : 8443.31.91 11 PALLETS  528 CARTONS OF SOHO HOME I/C MODWF-2930 C11CK63201 N.W. : 4039.20 KGS G.W. : 4491.30 KGS MEA : 28.842 CBM PEB : 840429 / 11.06.2024, KPBC : 040300 HS CODE : 8443.31.91 8 PALLETS  8 CARTONS OF LIJ AM-C5000 C11CJ42201 N.W. : 576.00 KGS G.W. : 736.00 KGS MEA : 5.528 CBMHS CODE : 8443.31.91 4 PALLETS  216 CARTONS OF SOHO HOME I/C MODEXP-4200 C11CK65201 N.W. : 1360.80 KGS G.W. : 1513.20 KGS MEA : 6.932 CBM HS CODE : 8443.31.912 PALLETS  15 CARTONS OF PARTS FOR SIDM CONSUMABLES RIBBON,S015384 (B) RIBBON,S015335 (B) C13S015600 C13S015602 N.W. : 112.35 KGS G.W. : 192.19 KGSMEA : 2.098 CBM HS CODE : 9612.10.10 4 PALLETS  87 CARTONS OF PARTS FOR TM CONSUMRIBBON CASSETTE ERC-38 (B/R) C43S015376 N.W. : 349.74 KGS G.W. : 725.30 KGS MEA : 4.873 CBMHS CODE : 9612.10.10 THIS SHIPMENT CONTAINS NO SOLID WOOD PACKING MATERIALS FREIGHT COLLECT DOK 836513 20240610 IDJKT 040300 PEB 22 PALLETS  1056 CARTONS OF SOHO HOME I/C MOWF-2930 C11CK63201 N.W. : 8078.40 KGS G.W. : 8982.60 KGS MEA : 57.684 CBM, PEB : 836513 / 10.06.2024 KPBC : 040300 HS CODE : 8443.31.91 11 PALLETS  440 CARTONS OF SOHO HOME I/C MODXP-15000 C11CG43201 N.W. : 3960.00 KGS G.W. : 4403.30 KGS MEA : 28.116 CBM PEB : 837300 / 10.06.2024, KPBC : 040300 HS CODE : 8443.31.91 8 PALLETS  270 CARTONS OF CISS ET-8550 C11CJ21201 N.W. : 3523.50 KGS G.W. : 3917.40 KGS MEA : 25.976 CBMHS CODE : 8443.31.91 1 PALLETS  48 CARTONS OF CISS ET-4850 C11CJ60202 N.W. : 324.00 KGS G.W. : 360.30 KGS MEA : 3.156 CBM HS CODE : 8443.31.91 4 PALLETS  80 CARTONS OF CISS ET-5800 C11CJ30201 N.W. : 1231.20 KGS G.W. : 1369.20 KGS MEA : 11.112 CBM PEB : 839980 / 11.06.2024, KPBC : 040300 HS CODE : 8443.31.91 7 PALLETS  294 CARTONS OF SOHO HOME I/C MODEWF-3820 C11CJ07201 N.W. : 2646.00 KGS G.W. : 2942.10 KGS MEA : 20.286 CBMHS CODE : 8443.31.91 3 PALLETS  144 CARTONS OF CISS ET-3850 C11CJ61202 N.W. : 1101.60 KGS G.W. : 1224.90 KGS MEA : 9.468 CBM HS CODE : 8443.31.9110 PALLETS  120 CARTONS OF PHOTO/GRAPHICS (A2/A3G:H/W) SC-P900 C11CH37201 N.W. : 1728.00 KGS G.W. : 1923.00 KGS MEA : 16.320 CBM HS CODE : 8443.31.91</t>
  </si>
  <si>
    <t>EPSON AMERICA INC.</t>
  </si>
  <si>
    <t>PT. INDONESIA EPSON INDUSTRY</t>
  </si>
  <si>
    <t>CMA CGM J. MADISON</t>
  </si>
  <si>
    <t>PLAINFIELD DISTRIBUTION CENTER 2350 STAFFORD ROAD, SUITE 167 PLAINFIELD, IN 46168, US TE ATTN:MR. PHILLIP ZMICH</t>
  </si>
  <si>
    <t>EJIP INDUSTRIAL PARK PLOT 4E CIKARANG SELATAN, BEKASI 17550 INDONESIA TE PHONE:021-8970101, FAX:021-8970249</t>
  </si>
  <si>
    <t>TXGU7212289 TXGU6676270 UETU6429756 CMAU8461087 TIIU4516983 FFAU4503074</t>
  </si>
  <si>
    <t>CMDUDJA1224553</t>
  </si>
  <si>
    <t>1TU7L</t>
  </si>
  <si>
    <t>C8896308 C8896328 C8896329 C8896300 C8896314 C8896315</t>
  </si>
  <si>
    <t>3131 KATELLA AVENUE LOS ALAMITOS, CA 90720, USA</t>
  </si>
  <si>
    <t>PACKAGES 57 LOGS -4052' BFT -24.312 CBM HARD MAPLE LOGS 4SC 3SC ORIGIN : CANADA HS CODE : 4403.99.30 NO WOOD PACKING MATERIAL CERS:MT8822202407123631065, FREIGHT PREPAID</t>
  </si>
  <si>
    <t>SUQIAN Z H NEW MATERIAL TECH CO LTD</t>
  </si>
  <si>
    <t>GLORYLAND FOREST PRODUCTS, INC.</t>
  </si>
  <si>
    <t>Vancouver, BC</t>
  </si>
  <si>
    <t>ERVING</t>
  </si>
  <si>
    <t>NO. 202 HANGZHOU ROAD, SHUYANG ECONOMIC DEVELOPMENT ZONE SHUYANG COUNTY SUQIAN CITY CHINA TE TEL:8615850938266</t>
  </si>
  <si>
    <t>P.O. BOX 861 GLENS FALLS UNITED STATES TE TEL:5146607092</t>
  </si>
  <si>
    <t>CMAU4206838</t>
  </si>
  <si>
    <t>CMDUCAN0810899</t>
  </si>
  <si>
    <t>0TND6</t>
  </si>
  <si>
    <t>UNITED KINGDOM</t>
  </si>
  <si>
    <t>NO. 202 HANGZHOU ROAD, SHUYANG ECONOMIC DEVELOPMENT ZONE SHUYANG COUNTY SUQIAN CITY CHINA</t>
  </si>
  <si>
    <t>TORONTO, ON</t>
  </si>
  <si>
    <t>(11 BOXES,28 BUNDLES, 6 CRATE, 3 LOOSE ITEMS &amp; 10 PALLETS) BUILDING SUPPLIES &amp; HOME FURNISHINGS HS#321410, 3402.90,3904.10, 3920.99, 3922.10, 3926.90, 4403.22, 4412.34, 4820.10, 6216.00, 6802.99, 6805.30, 7009.92, 7306.90, 7307.29, 7309.00, 7315.00, 7317.00, 7412.20,, 8202.10, 8203.20, 8205.59, 8207.19, 8207.50, 8211.92, 8301.10, 8419.90, 8443.91, 8466.92, 8467.21, 8467.29, 8481.80, 8506.90, 8508.11, 8516.79, 8547.90, 9013.20, 9015.30, 9026.20, 9406.90, 9603.90 P.O.R. CERS: PC3517202407163639917</t>
  </si>
  <si>
    <t>BSIU8192191</t>
  </si>
  <si>
    <t>TSCW17155733</t>
  </si>
  <si>
    <t>(11 BOXES, 18 BUNDLES, 3 CRATES &amp; 6 PALLETS )HOME FURNISHINGS AND BUILDING SUPPLIES HS# 2203.00, 4403.22, 6910.10, 7315.00, 7324.10, 7326.90, 7610.90, 8609.00, 9403.60 POR CERS :PC3517202407173640922</t>
  </si>
  <si>
    <t>BSIU9735288</t>
  </si>
  <si>
    <t>TSCW17172930</t>
  </si>
  <si>
    <t>1X40'HC 432 POSTS PINO IMPREGNADO 6'' A 7'' X 2,40 MTS 144 POSTS PINO IMPREGNADO 6'' A 7'' X 3,00 MTS 341 POSTS PINO IMPREGNADO 2,5'' A 3'' X 1,98 MTS M3 34,40 HS CODE: 4403.2200</t>
  </si>
  <si>
    <t>MADERAS IMPREGNADAS PRESERVA</t>
  </si>
  <si>
    <t>WIND</t>
  </si>
  <si>
    <t>CARR 864 KM 2.1 LOTE 327. BO HATO TEJAS. BAYAMON SAN JUAN PUERTO RICO CONTACTO: APINERO@MADELUXPR.COM</t>
  </si>
  <si>
    <t>LTDA AV. PROVIDENCIA 2601 OF. 32 SANTIAGO-CHILE FONO 56 2 2341288 CTC: VILMA GARRIGO</t>
  </si>
  <si>
    <t>ZCSU8897420</t>
  </si>
  <si>
    <t>ZIMUSNC807418</t>
  </si>
  <si>
    <t>43W</t>
  </si>
  <si>
    <t>001748 A4241293490</t>
  </si>
  <si>
    <t>OTHER ENGINES AND MOTORS TOTAL 38 PACKAGES 15 PACKAGES ONLY 342 CARTONS PACKED IN 15 PLYWOOD PACKAGES OTHER ENGINES AND MOTORS PARTS OTHER ROD PART K181374, OTHER ENGINES AND MOTORS PARTS OTHER ROD PART K181375 OTHER ENGINES AND MOTORS PARTS OTHER ROD PART K181376 OTHER ENGINES AND MOTORS PARTS OTHER ROD PART K188378 OTHER ENGINES AND MOTORS PARTS OTHER ROD PART K188412OTHER ENGINES AND MOTORS PARTS OTHER ROD PART K188413 HS CODE 84129090 INVOICE NO 3600289 DT. 01/06/2024 SB NO 1470740 DT. 06-JUN-24 NET WT 4403.550 GROSS WT 4866.000CBM 6.002 HBL NO LOGMUM0252 / VALVE PARTS MADE OF STEEL TOTAL 38 PACKAGES 20 PACKAGES ONLY 631 CARTONS PACKED IN 20 PLYWOOD PACKAGES VALVE PARTS MADE OF STEEL BODY PART 293138, VALVE PARTS MADE OF STEEL BODY PART 293546 OTHER ARTILCES OF ALUMINIUM O-RING / RETAINER ASSEMBLY PART 292893 NUT MADE OF STEEL EXHAUST NUT PART NO 245259 OTHER ARTILCES OF ALUMINIUMO-RING / RETAINER ASSEMBLY PART 292862 ARTICLES OF ALUMINIUM O-RING / RETAINER ASM PART 292894 HS CODE 84819090 , 76169990 , 73181600 INVOICE NO 3600290DT. 01/06/2024 SB NO 1470747 DT. 06-JUN-24 NET WT 1495.570 GROSS WT 2112.260 CBM 7.950 HBL NO LOGMUM0253 / OTHER ARTICLES OF ALUMINIUM 3 PACKAGES ONLY 55 CARTONS PACKED IN 3 PLYWOOD PACKAGES OTHER ARTICLES OF ALUMINIUM O-RING / RETAINER ASSEMBLY PART 292862, OTHER ARTICLES OF ALUMINIUM O-RING / RETAINER ASSEMBLY PART 292893 HS CODE 76169990 INVOICE NO 3600292 DT. 01/06/2024 SB NO 1470743 DT. 06-JUN-24 NET WT 104.200GROSS WT 177.100 CBM 0.945 HBL NO LOGMUM0254 TOTAL NET WT 6,003.32 FREIGHT PREPAID SCAC CODE LNXE AMS FILED BY LOGENIX LOGISTICS INDIA PVT LTD</t>
  </si>
  <si>
    <t>TOC LOGISTICS INTERNATIONAL INC.</t>
  </si>
  <si>
    <t>LOGENIX LOGISTICS INDIA PVT LTD</t>
  </si>
  <si>
    <t>BEIJING</t>
  </si>
  <si>
    <t>BENDIX BX DEL RIO3 1/15 TO 15/15 . . . . . . . . . . . . . . . . . . . . . . . . BENDIX BX DEL RIO1/20 TO 20/20 . . . . . . . . . . . . . . . . . . . . . . . . . . . . BENDIX BX DEL RIO1/3 TO 3/3 . . . . . . . . . . . . . . . . . . . . . .</t>
  </si>
  <si>
    <t>8311 NORTH PERIMETER RD, INDIANAPOLIS - IN 46241, UNITED STATES 317-759-2130 EIN - 81 4824920</t>
  </si>
  <si>
    <t>5TH FLOOR UNIT NO-501, SATELITE SILVER BLDG,ANDHERI KURLA ROAD, ANDHERI (EAST),MUMBAI - 400059, MAHARASHTRA, INDIA</t>
  </si>
  <si>
    <t>HLXU8450120</t>
  </si>
  <si>
    <t>40HC</t>
  </si>
  <si>
    <t>HLCUBO1240651488</t>
  </si>
  <si>
    <t>4574044 HLG9021898</t>
  </si>
  <si>
    <t>S.T.C.: 4403 CARTONS ON 43 PAL LETS OF COSMETICS PRODUCTD HS CODE : 330499906 S.T.C.: 4488 CARTONS ON 38 PAL LETS OF COSMETICS PRODUCTD HS CODE : 330499906 S.T.C.: 3987 CARTONS ON 39 PAL LETS OF COSMETICS PRODUCTD HS CODE : 330499906</t>
  </si>
  <si>
    <t>CRYSTALLINE INC.</t>
  </si>
  <si>
    <t>CRYSTALLINE HEALTH &amp; BEAUTY FROM</t>
  </si>
  <si>
    <t>Algeciras</t>
  </si>
  <si>
    <t>MAERSK PITTSBURGH</t>
  </si>
  <si>
    <t>Spain</t>
  </si>
  <si>
    <t>N/M N/M N/M</t>
  </si>
  <si>
    <t>401 BORDENTOWN HEDDING ROAD BORDENTOWN, NJ 08505 U.S.A TEL: 212 6012806/ MOBILE: 201 12126012806</t>
  </si>
  <si>
    <t>THE DEAD SEA LTD 3 TVUEOT HAARETZ ST. TEL AVIV 6954627 ISRAEL 97235273030</t>
  </si>
  <si>
    <t>MRSU6326259 TRHU4549153 MRSU4415819</t>
  </si>
  <si>
    <t>4EB0 4EB0 4EB0</t>
  </si>
  <si>
    <t>MAEU241277420</t>
  </si>
  <si>
    <t>423W</t>
  </si>
  <si>
    <t>IL0001380 IL0001379 IL0001366</t>
  </si>
  <si>
    <t>J.A.STEER COMPANY</t>
  </si>
  <si>
    <t>331 MAIN STREET METUCHEN, NJ 08840, USA FAX:732 2058328</t>
  </si>
  <si>
    <t>ASHDOD</t>
  </si>
  <si>
    <t>BAS (BASRALOCUS) ROUND LOGS HS CODE : 4403 BAS (BASRALOCUS) ROUND LOGS HS CODE : 4403 BAS (BASRALOCUS) ROUND LOGS HS CODE : 4403 BAS (BASRALOCUS) ROUND LOGS HS CODE : 4403 BAS (BASRALOCUS) ROUND LOGS HS CODE : 4403 BAS (BASRALOCUS) ROUND LOGS HS CODE : 4403 BAS (BASRALOCUS) ROUND LOGS HS CODE : 4403 BAS (BASRALOCUS) ROUND LOGS HS CODE : 4403 BAS (BASRALOCUS) ROUND LOGS HS CODE : 4403</t>
  </si>
  <si>
    <t>TO ORDER OF CENTRAL NATIONAL ASIA</t>
  </si>
  <si>
    <t>TROPICAL LEAF TIMBER IMPEX NV</t>
  </si>
  <si>
    <t>ZIM EMERALD</t>
  </si>
  <si>
    <t>LIMITED</t>
  </si>
  <si>
    <t>MARTIN LUTHER KING WEG NO. 9 SURINAME</t>
  </si>
  <si>
    <t>JXLU6142506 DRYU9556170 ZCSU6797313 TLLU8130943 TGHU9117818 ZCSU7563897 DRYU9169720 TGBU7152660 TIIU4224385</t>
  </si>
  <si>
    <t>ZIMUPRB0094528</t>
  </si>
  <si>
    <t>DS20075392 A4231565492 DS20075386 A4231565486 DS20075385 A4231565485 DS20075384 A4231565484 DS20075389 A4231565489 DS20075390 A4231565490 DS20075391 A4231565491 DS20075388 A4231565488 DS20075387 A4231565487</t>
  </si>
  <si>
    <t>SON TUAN FOREST PRODUCTS</t>
  </si>
  <si>
    <t>COMPANY LIMITED NGO SAI VILLAGE,QUOC OAI TOWN, QUOC OAI DISTRICT,HANOI VIETNAM TAX CODE:0108062280</t>
  </si>
  <si>
    <t>OF MKB (MAKA KABBES) ROUND LOGS OF MKB (MAKA KABBES) ROUND LOGS OF MKB (MAKA KABBES) ROUND LOGS OF MKB (MAKA KABBES) ROUND LOGS OF MKB (MAKA KABBES) ROUND LOGS OF MKB (MAKA KABBES) AND YOR (YORI YORI) ROUND LOGS OF MKB (MAKA KABBES) ROUND LOGS OF MKB (MAKA KABBES) ROUND LOGS OF MKB (MAKA KABBES) ROUND LOGS HS CODE: 4403</t>
  </si>
  <si>
    <t>FSCU8171143 TIIU4219645 CAIU8913380 TCLU5770152 TGBU7160412 TCNU4244187 ZCSU6701780 BSIU9706931 ZCSU7304896</t>
  </si>
  <si>
    <t>ZIMUPRB0094531</t>
  </si>
  <si>
    <t>DS20075465 A4231565529 DS20075464 A4231565528 DS20075466 A4231565530 DS20075467 A4231565531 DS20075462 A4231565526 DS20075469 A4231565533 DS20075463 A4231565527 DS20075468 A4231565532 DS20075470 A4231565534</t>
  </si>
  <si>
    <t>16390 PACKAGES BULKPACKED DECORATIVE ARTICLES OF WOOD MOPANI WOOD (13690 X PCS SMALL + MEDIUM + JUMBO SIZE) GRAPEVINE WOOD (2700 X PCS MEDIUM + LARGE + SUPER SIZE) HS CODE 4403.49</t>
  </si>
  <si>
    <t>DHL GLOBAL FORWARDING 19900 S.</t>
  </si>
  <si>
    <t>DHL GLOBAL FORWARDING SA (PTY) LTD</t>
  </si>
  <si>
    <t>MOL CREATION</t>
  </si>
  <si>
    <t>AS ADDRESSED . . . . . .</t>
  </si>
  <si>
    <t>VERMONT AVENUE, SUITE A TORRANCE CA 90502 UNITED STATES</t>
  </si>
  <si>
    <t>AS AGENT FOR DANMAR LINES LTD 5TH FLOOR, APEX BUILDING, 1 ENERGY LANE BRIDGEWAY PRECINCT, CENTURY CITY CAPE TOWN 7441 SOUTH AFRICA</t>
  </si>
  <si>
    <t>HLBU2902570</t>
  </si>
  <si>
    <t>HLCUDUR240429720</t>
  </si>
  <si>
    <t>092E</t>
  </si>
  <si>
    <t>HLC0739172</t>
  </si>
  <si>
    <t>BAHAMAS</t>
  </si>
  <si>
    <t>INVOICE NUMBER : 240787 4403 CARTONS (129576 PCS) DIE CAST CARS - TOYS HS : 9503 00 500</t>
  </si>
  <si>
    <t>MATTEL IMPORT SERVICES LLC.,</t>
  </si>
  <si>
    <t>MATTEL (MALAYSIA) SDN BHD</t>
  </si>
  <si>
    <t>Tanjung Pelepas</t>
  </si>
  <si>
    <t>MAERSK SAVANNAH</t>
  </si>
  <si>
    <t>Malaysia</t>
  </si>
  <si>
    <t>333 CONTINENTAL BLVD, EL SEGUNDO,CA.90245-5012 U.S.A 13102522109</t>
  </si>
  <si>
    <t>2027 TINGKAT PERUSAHAAN 4A KAWASAN PERUSAHAAN BEBAS PERAI, 13600 PRAI PROVINCE WELLESLEY, 6043857851</t>
  </si>
  <si>
    <t>TLLU5927194</t>
  </si>
  <si>
    <t>MAEU238461738</t>
  </si>
  <si>
    <t>MY0273256</t>
  </si>
  <si>
    <t>333 CONTINENTAL BLVD, EL SEGUNDO,CA.90245-5012 U.S.A</t>
  </si>
  <si>
    <t>PENANG</t>
  </si>
  <si>
    <t>FOOTWEAR, TEXTILE UPPER, OTHER QTY : 587 PR INV. NO. : INF IP2024-4396 HS CODE.: 640419 PO NO.: 0134757319 CUST ORD ER NO.: 300816156 ART NO.: GZ 9258 CUST NO.: 608005 FOOTWE AR, LEATHER UPPER, MENS QTY :, 1535 PR INV. NO. : INFIP202 4-4396 HS CODE.: 640419 PO N O.: 0134757403 CUST ORDER NO. : 300816329 ART NO.: M20325 FOOTWEAR, LEATHER UPPER, WOM ENS QTY : 4403 PR INV. NO. : INFIP2024-4396 HS CODE.: 640 419 PO NO.: 0134514569 CUST ORDER NO.: 300533056 ART NO. : IG9030</t>
  </si>
  <si>
    <t>ADIDAS INTERNATIONAL TRADING AG,</t>
  </si>
  <si>
    <t>APACHE FOOTWEAR INDIA PRIVATE LTD</t>
  </si>
  <si>
    <t>1-63 CTNS 1-160 CTNS 1-447 CTNS</t>
  </si>
  <si>
    <t>FOR DELIVERY TO: 550 NEW COMMERCE BLVD WILKES-BARRE PA 18706 18645873200</t>
  </si>
  <si>
    <t>MAMBATTU VILLAGE TADA MANDAL NELLORE DISTRICT NELLORE INDIA 524401 914443538398</t>
  </si>
  <si>
    <t>MRKU0079251</t>
  </si>
  <si>
    <t>4CB0</t>
  </si>
  <si>
    <t>MAEU239856618</t>
  </si>
  <si>
    <t>IN1248792 MLIN1248792</t>
  </si>
  <si>
    <t>FLEXPORT</t>
  </si>
  <si>
    <t>600 PEACHTREE STREET NE - 25TH FLOOR ATLANTA, GA 30308 USA PHONE: 1 (415) 231-5252</t>
  </si>
  <si>
    <t>ENNORE CHENNAI</t>
  </si>
  <si>
    <t>ELECTIC DEVICE INVOICE NO. 2221828267,8268,8269,8270,827 1,8272,8273,8274,8275,8276,827 7,8278,8279,8280,8281,8282,828 3,8284,8285,8286,8287,8288,828 9,8290 ,8291,8292,8293,8294,8 295,8296,8297,8303,8304,8305,8, 306,8307,8308,8309,8310, PA CKING LIST NO. 2215904332,433 6,4338,4342,4343,4350,4352,435 4,4359,4361,4362,4364,4373,438 1,4401,4402,4403,4404,4405,440 6,4407,4408,4420 ,4421,4428,4 435,4436,4437,4439,4440,4441,4 473,4641,4644,4707,4727,4728,4729,4730,4731,4767,4796,4797,4 798,4799,4801,4802,4803 ,4804 ,4805,4878,4961,4962,4970,4971 ,4972,4973,4974,5225,5262,5330 ,5368,5439,5441,5445,5446,5447 ,5449,5460,5462,5467,5536,5576 ,5603,5620,5625,5626,5627,56 28,5629,5642,5650,5654,5655,5672,5673,5674,5675,5676,5677,57 34,5735,5737,5752,5753,5797,57 98,5824 ,5838,5867,5868,5869, 5919,5997,6001,6047,6082,6119, 6128,6155,6156,6241,6242,6249, 6251,6266,6317,6318,6319,6320, 6346,6347,6350,6370 ,6371,638 5,6404,6416,6420,6475,6479,6480,6481,6503,6506,6514,6519,653 4,6564,6574,6576,6581,6594,659 9,6600,6601,6638,6642,6650 ,6 651,6652,6655,6662,6663,6665,6 676,6695,6701,6705,6709,6720,6 721,6727,6741,6747,6753,6754,6 755,6817,6818,6819,6832,6833,6 842 ,6844,6882,6883,6884,6885,6886,6887,6888,6889,6890,6891 ,6892,6893,6894,6895,6896,6897 ,6898,6899,6900,6901,6902,6903 ,6910 ,6942,6993,6994,6997,70 09,7035,7041,7046,7048,7053,70 55,7056,7057,7058,7060,7072,70 97,7106,7107,7116,7129,7153,71 54,7156,7160,7198 ,7199,7200,7201,7215,7218,7228,7255,7279, 7281,7287,7316,7323,7324,7353, 7357,7358,7432,7433,7434,7435, 7436,7439,7449,7472,7473,7493, 7498 ,7508,7513,7514,7516,754 2,7558,7561,7564,7570,7573,757 5,7576,7604,7625,7650,7699,774 2,7743,7752,7765,7766,7791,7824,7826,7844,7872,7895 ,7896,7 905,7906,7916,7917,7918,7927,7 928,7939,7940,7956,7966,7993,8 034,8035,</t>
  </si>
  <si>
    <t>MAERSK SANA</t>
  </si>
  <si>
    <t>NIL</t>
  </si>
  <si>
    <t>MRSU3617482</t>
  </si>
  <si>
    <t>MAEU240443676</t>
  </si>
  <si>
    <t>ID0607903</t>
  </si>
  <si>
    <t>779 AFRICAN BLACK WOOD ( DIOSPYROS CRASSIFLORA ) HS CODE: 4403.49.012499 FREIGHT PREPAID</t>
  </si>
  <si>
    <t>PACIFIC IMPORTS INC</t>
  </si>
  <si>
    <t>AFCAN SAW MILLS</t>
  </si>
  <si>
    <t>Tacoma, Washington</t>
  </si>
  <si>
    <t>EVER STRONG</t>
  </si>
  <si>
    <t>FCL/FCL</t>
  </si>
  <si>
    <t>11211 180 STREET NW EDMONTON CANADA</t>
  </si>
  <si>
    <t>PO BOX 5101 PLOT 103 105 6TH STREET INDUSTRIAL AREA TE KAMPALA</t>
  </si>
  <si>
    <t>CRXU3375586</t>
  </si>
  <si>
    <t>CMDUAYD0122585</t>
  </si>
  <si>
    <t>0KO0W</t>
  </si>
  <si>
    <t>MOMBASA</t>
  </si>
  <si>
    <t>BASEBALL THROWING GAME SPORT ITEMS(BASEBALL THROWING GAME,SPONGE PAD,F RISBEE GAMES,CORNHOLE GAME,GOLF DARTS CHIPPING GAME SET,GAME BALL SET) PO#4112+4189+4219+4273+4403, @TEL 0574-27718301 @@IMPORTS@DHYSHIPPINGLINE.COM @@TEL 310-818-3210 FAX (909) @@364-9573 @@@IMPORTS@DHYSHIPPINGLINE.COM @@@TEL 310-818-3210 FAX (909) @@@364-9573</t>
  </si>
  <si>
    <t>NINGBO SAFEWELL INTERNATIONAL</t>
  </si>
  <si>
    <t>EVER LOGIC</t>
  </si>
  <si>
    <t>N/M N/M . . . . . . . . . . . THE SAME</t>
  </si>
  <si>
    <t>2121 W MISSION ROAD UNIT 301 ALHAMBRA CA 91803 TAX ID:46-2226435 EMAIL:DOC@DHYSHIPPINGLINE.COM@@</t>
  </si>
  <si>
    <t>LOGISTICS CO.,LTD. ADD:ROOM1005, BLOCK A, PACIFIC PLAZA, 555 JINGJIA ROAD,YINZHOU DISTRICT,NINGBO,ZHEJIANG,CHINA@</t>
  </si>
  <si>
    <t>EITU9029837</t>
  </si>
  <si>
    <t>EGLV143461892121</t>
  </si>
  <si>
    <t>1123E</t>
  </si>
  <si>
    <t>EMCSMS4973</t>
  </si>
  <si>
    <t>TAIWAN, PROVINCE OF CHINA</t>
  </si>
  <si>
    <t>2121 W MISSION ROAD UNIT 301 ALHAMBRA CA 91803 TAX ID:46-2226435 EMAIL:DOC@DHYSHIPPINGLINE.COM@@@</t>
  </si>
  <si>
    <t>NINGBO, CHINA</t>
  </si>
  <si>
    <t>HOUSEHOLD GOODS AND PERSONAL E FFECTS HARMONIZED TARIFF SCHE DULE: 9805.00.50 ATVN GSA E L24421591 AGUIRRE, JAMES 9/9 B OXES 9707 LBS/G 4403 KG/G 1839 CFT CRWV WKAS0244996 SUTTON, JESSE 2/2 BOXES 2132 LBS/G 96, 7 KG/G 380 CFT HOUSE/HOUSE FREIGHT PREPAID SHIPPERS LOAD AND COUNT FREIGHT PAYABLE BY SEACO SHIPPING SA UNDER TERM S OF SERVICE CONTRACT 2990240 61</t>
  </si>
  <si>
    <t>PASHA FREIGHT SYSTEMS, BALTIMORE</t>
  </si>
  <si>
    <t>MAERSK KANSAS</t>
  </si>
  <si>
    <t>HBL # 241910988 JA XXX-XX-5462 H BL # 241910998 JE XXX-XX-8006</t>
  </si>
  <si>
    <t>6200 BECKLEY STREET 21224,BALTIMORE MARYLAND 14105637540</t>
  </si>
  <si>
    <t>AURIEDSTR. 68 3178 BOESINGEN-FRIEBOURG SWITZERLAND 49421520000</t>
  </si>
  <si>
    <t>MAEU9212538</t>
  </si>
  <si>
    <t>LEB0</t>
  </si>
  <si>
    <t>MAEI241657904</t>
  </si>
  <si>
    <t>427W</t>
  </si>
  <si>
    <t>MAEI</t>
  </si>
  <si>
    <t>MONARCH AIR EXPRESS INC</t>
  </si>
  <si>
    <t>GLENVIEW</t>
  </si>
  <si>
    <t>IL</t>
  </si>
  <si>
    <t>2516 WAUKEGAN RD - #174</t>
  </si>
  <si>
    <t>MID ATLANTIC PORT SERVICE, INC</t>
  </si>
  <si>
    <t>BALTIMORE, 1500 BROENING HWY SUITE 150, 21224 BALTIMORE, MARYLAND, USA</t>
  </si>
  <si>
    <t>BREMERHAVEN</t>
  </si>
  <si>
    <t>HOUSEHOLD GOODS AND PERSONAL E FFECTS HARMONIZED TARIFF SCHE DULE: 9805.00.50 ATVN GSA E L24421591 AGUIRRE, JAMES 9/9 B OXES 9707 LBS/G 4403 KG/G 1839 CFT HOUSE/HOUSE FREIGHT PR EPAID SHIPPERS LOAD AND COUNT, FREIGHT PAYABLE BY SEACO SHI PPING SA UNDER TERMS OF SERVI CE CONTRACT 299024061</t>
  </si>
  <si>
    <t>AGUIRRE, JAMES</t>
  </si>
  <si>
    <t>FORT LEE, VA 1401 B AVENUE BLDG 3400, ROOM 119 VIRGINIA US 14105637540</t>
  </si>
  <si>
    <t>EIKENDAEL 2 2245, BL WASSENAAR NL 49421520000</t>
  </si>
  <si>
    <t>MAEI241910988</t>
  </si>
  <si>
    <t>FORT LEE, VA 1401 B AVENUE BLDG 3400, ROOM 119 VIRGINIA US</t>
  </si>
  <si>
    <t>1X40' HC PARTIDA ARANCELARIA : 4403.2200 POSTS PINO IMPREGNADO CALIBRADO 130MM X 2,40 MTS</t>
  </si>
  <si>
    <t>AV. PROVIDENCIA # 2601 OF. 32 SANTIAGO - CHILE FONO 56 2 2341288 LEANDRO LAGOS</t>
  </si>
  <si>
    <t>ZCSU7136128</t>
  </si>
  <si>
    <t>ZIMUSNC806802</t>
  </si>
  <si>
    <t>30W</t>
  </si>
  <si>
    <t>001623 A4231641239</t>
  </si>
  <si>
    <t>1X40'HC PARTIDA ARANCELARIA : 4403.2200 POSTS PINO IMPREGNADO 2,5 A 3 X 1,98 MT 1X40' HC PARTIDA ARANCELARIA : 4403.2200 POSTS PINO IMPREGNADO 130MM X 2,40 MTS</t>
  </si>
  <si>
    <t>TCNU5818232 TLLU4898661</t>
  </si>
  <si>
    <t>ZIMUSNC807227</t>
  </si>
  <si>
    <t>001691 A4241290964 001692 A4241290913</t>
  </si>
  <si>
    <t>ELECTRICAL WIRING ACCESSORIES &amp; PARTS THEREOF AS PER ANX. INVOICE NO. : 30024000162XJ I NVOICE DATE: 05/06/2024 CART ONS: 52 NO OF PALLETS: 52 NE T WT: 12220.00 GROSS WT: 1395 3.21 SB NO. DATE: 05/06/2024, INVOICE NO. : 30024000163XJ INVOICE DATE: 05/06/2024 CAR TONS: 4791 NO OF PALLETS: 45 NET WT: 18800.49 GROSS WT: 2 1350.51 SB NO. DATE: 05/06/20 24 INVOICE NO. : 30024000164X J INVOICE DATE: 05/06/2024 CARTONS: 4403 NO OF PALLETS:46 NET WT: 18404.17 GROSS WT : 21119.16 SB NO. DATE: 05/06 /2024 INVOICE NO. : 300240001 66XJ INVOICE DATE: 06/06/2024 CARTONS: 4564 NO OF PALLET S: 46 NET WT: 20067.66 GROSS WT: 22977.30 SB NO. DATE: 06 /06/2024 INVOICE NO. : 30024000167XJ INVOICE DATE: 06/06/2 024 CARTONS: 6436 NO OF PAL LETS: 66 NET WT: 19063.32 GR OSS WT: 21254.43 SB NO. DATE: 06/06/2024 ELECTRICAL WIRING ACCESSORIES &amp; PARTS THEREOF AS PER ANX. INVOICE NO. : 30024000162XJ I NVOICE DATE: 05/06/2024 CART ONS: 52 NO OF PALLETS: 52 NE T WT: 12220.00 GROSS WT: 1395 3.21 SB NO. DATE: 05/06/2024, INVOICE NO. : 30024000163XJ INVOICE DATE: 05/06/2024 CAR TONS: 4791 NO OF PALLETS: 45 NET WT: 18800.49 GROSS WT: 2 1350.51 SB NO. DATE: 05/06/20 24 INVOICE NO. : 30024000164X J INVOICE DATE: 05/06/2024 CARTONS: 4403 NO OF PALLETS:46 NET WT: 18404.17 GROSS WT : 21119.16 SB NO. DATE: 05/06 /2024 INVOICE NO. : 300240001 66XJ INVOICE DATE: 06/06/2024 CARTONS: 4564 NO OF PALLET S: 46 NET WT: 20067.66 GROSS WT: 22977.30 SB NO. DATE: 06 /06/2024 INVOICE NO. : 30024000167XJ INVOICE DATE: 06/06/2 024 CARTONS: 6436 NO OF PAL LETS: 66 NET WT: 19063.32 GR OSS WT: 21254.43 SB NO. DATE: 06/06/2024 ELECTRICAL WIRING ACCESSORIES &amp; PARTS THEREOF AS PER ANX. INVOICE NO. : 30024000162XJ I NVOICE DATE: 05/06/2024 CART ONS: 52 NO OF PALLETS: 52 NE T WT: 12220.00 GROSS WT: 1395 3.21 SB NO. DATE: 05/06/2024, INVOICE NO. : 30024000163XJ INVOICE DATE: 05/06/2024 CAR TONS: 4791 NO OF PALLETS: 45 NET WT: 18800.49 GROSS WT: 2 1350.51 SB NO. DATE: 05/06/20 24 INVOICE NO. : 30024000164X J INVOICE DATE: 05/06/2024 CARTONS: 4403 NO OF PALLETS:46 NET WT: 18404.17 GROSS WT : 21119.16 SB NO. DATE: 05/06 /2024 INVOICE NO. : 300240001 66XJ INVOICE DATE: 06/06/2024 CARTONS: 4564 NO OF PALLET S: 46 NET WT: 20067.66 GROSS WT: 22977.30 SB NO. DATE: 06 /06/2024 INVOICE NO. : 30024000167XJ INVOICE DATE: 06/06/2 024 CARTONS: 6436 NO OF PAL LETS: 66 NET WT: 19063.32 GR OSS WT: 21254.43 SB NO. DATE: 06/06/2024 ELECTRICAL WIRING ACCESSORIES &amp; PARTS THEREOF AS PER ANX. INVOICE NO. : 30024000162XJ I NVOICE DATE: 05/06/2024 CART ONS: 52 NO OF PALLETS: 52 NE T WT: 12220.00 GROSS WT: 1395 3.21 SB NO. DATE: 05/06/2024, INVOICE NO. : 30024000163XJ INVOICE DATE: 05/06/2024 CAR TONS: 4791 NO OF PALLETS: 45 NET WT: 18800.49 GROSS WT: 2 1350.51 SB NO. DATE: 05/06/20 24 INVOICE NO. : 30024000164X J INVOICE DATE: 05/06/2024 CARTONS: 4403 NO OF PALLETS:46 NET WT: 18404.17 GROSS WT : 21119.16 SB NO. DATE: 05/06 /2024 INVOICE NO. : 300240001 66XJ INVOICE DATE: 06/06/2024 CARTONS: 4564 NO OF PALLET S: 46 NET WT: 20067.66 GROSS WT: 22977.30 SB NO. DATE: 06 /06/2024 INVOICE NO. : 30024000167XJ INVOICE DATE: 06/06/2 024 CARTONS: 6436 NO OF PAL LETS: 66 NET WT: 19063.32 GR OSS WT: 21254.43 SB NO. DATE: 06/06/2024 ELECTRICAL WIRING ACCESSORIES &amp; PARTS THEREOF AS PER ANX. INVOICE NO. : 30024000162XJ I NVOICE DATE: 05/06/2024 CART ONS: 52 NO OF PALLETS: 52 NE T WT: 12220.00 GROSS WT: 1395 3.21 SB NO. DATE: 05/06/2024, INVOICE NO. : 30024000163XJ INVOICE DATE: 05/06/2024 CAR TONS: 4791 NO OF PALLETS: 45 NET WT: 18800.49 GROSS WT: 2 1350.51 SB NO. DATE: 05/06/20 24 INVOICE NO. : 30024000164X J INVOICE DATE: 05/06/2024 CARTONS: 4403 NO OF PALLETS:46 NET WT: 18404.17 GROSS WT : 21119.16 SB NO. DATE: 05/06 /2024 INVOICE NO. : 300240001 66XJ INVOICE DATE: 06/06/2024 CARTONS: 4564 NO OF PALLET S: 46 NET WT: 20067.66 GROSS WT: 22977.30 SB NO. DATE: 06 /06/2024 INVOICE NO. : 30024000167XJ INVOICE DATE: 06/06/2 024 CARTONS: 6436 NO OF PAL LETS: 66 NET WT: 19063.32 GR OSS WT: 21254.43 SB NO. DATE: 06/06/2024</t>
  </si>
  <si>
    <t>SIGMA ELECTRIC MFG CORP</t>
  </si>
  <si>
    <t>FROM SIGMA ELE MFG CORP PVT LTD C HAKAN, PUNE 410501 INDIA TO, SI GMA ELE MFG CORP GARNER, USA FROM SIGMA ELE MFG CORP PVT LTD C HAKAN, PUNE 410501 INDIA TO, SI GMA ELE MFG CORP GARNER, USA FROM SIGMA ELE MFG CORP PVT LTD C HAKAN, PUNE 410501 INDIA TO, SI GMA ELE MFG CORP GARNER, USA FROM SIGMA ELE MFG CORP PVT LTD C HAKAN, PUNE 410501 INDIA TO, SI GMA ELE MFG CORP GARNER, USA FROM SIGMA ELE MFG CORP PVT LTD C HAKAN, PUNE 410501 INDIA TO, SI GMA ELE MFG CORP GARNER, USA</t>
  </si>
  <si>
    <t>120 SIGMA DR 27529-8542 GARNER 19197730011</t>
  </si>
  <si>
    <t>27529-8542</t>
  </si>
  <si>
    <t>TCNU1804631 MRSU5009584 TLLU6898249 TCKU7723300 TCKU6900973</t>
  </si>
  <si>
    <t>4EB0 4EB0 4EB0 4EB0 4EB0</t>
  </si>
  <si>
    <t>MAEU240534796</t>
  </si>
  <si>
    <t>421W</t>
  </si>
  <si>
    <t>IN1758257 SPPL02708382 IN1579867 SPPL02708379 IN1765163 SPPL02708380 IN1790206 SPPL02708378 IN1776252 SPPL02708383</t>
  </si>
  <si>
    <t>CHAKAN</t>
  </si>
  <si>
    <t>KAW UDU (KAW) ROUND LOGS KAW UDU (KAW) ROUND LOGS KAW UDU (KAW) ROUND LOGS KAW UDU (KAW) ROUND LOGS KAW UDU (KAW) ROUND LOGS KAW UDU (KAW) ROUND LOGS KAW UDU (KAW) ROUND LOGS HS CODE: 4403 KAW UDU (KAW) ROUND LOGS KAW UDU (KAW) ROUND LOGS KAW UDU (KAW) ROUND LOGS KAW UDU (KAW) ROUND LOGS KAW UDU (KAW) ROUND LOGS KAW UDU (KAW) ROUND LOGS KAW UDU (KAW) ROUND LOGS</t>
  </si>
  <si>
    <t>CHIEN PHUONG IMPORTED WOOD</t>
  </si>
  <si>
    <t>ZIM CORAL</t>
  </si>
  <si>
    <t>NO MARKS NO NUMBERS NO MARKS NO NUMBERS NO MARKS NO NUMBERS NO MARKS NO NUMBERS NO MARKS NO NUMBERS NO MARKS NO NUMBERS NO MARKS NO NUMBERS NO MARKS NO NUMBERS NO MARKS NO NUMBERS NO MARKS NO NUMBERS NO MARKS NO NUMBERS NO MARKS NO NUMBERS NO MARKS NO NUMBERS NO MARKS NO NUMBERS</t>
  </si>
  <si>
    <t>PRODUCTION AND TRADING COMPANY LIMITED SY CHO VILLAGE,HUU BANG COMMUNE,THACH THAT DISTRICT, HANOI CITY TAX CODE: 0110164018</t>
  </si>
  <si>
    <t>TCNU2768164 TGBU5769863 FSCU8163810 ZCSU6692380 ZCSU7181528 TCNU4950748 ZCSU7794052 CAIU8084946 CAIU8067640 ZCSU6980068 ZCSU7060824 ZCSU7041233 ZCSU7419025 ZCSU6517027</t>
  </si>
  <si>
    <t>4500 4500 4500 4500 4500 4500 4500 4500 4500 4500 4500 4500 4500 4500</t>
  </si>
  <si>
    <t>ZIMUPRB0094514</t>
  </si>
  <si>
    <t>DS20071384 A4231565436 DS20071395 A4231565447 DS20071393 A4231565445 DS20071394 A4231565446 DS20071385 A4231565437 DS20071388 A4231565440 DS20071392 A4231565444 DS20071391 A4231565443 DS20071382 A4231565434 DS20071387 A4231565439 DS20071383 A4231565435 DS20071390 A4231565442 DS20071389 A4231565441 DS20071386 A4231565438</t>
  </si>
  <si>
    <t>16390 PACKAGES BULKPACKED DECORATIVE ARTICLES OF WOOD MOPANI WOOD: (13690 X PCS SMALL + MEDIUM + JUMBO SIZE) GRAPEVINE WOOD: (2700 X PCS MEDIUM + LARGE + SUPER SIZE) HS CODE: 4403.49</t>
  </si>
  <si>
    <t>ZOO MED LAB INC</t>
  </si>
  <si>
    <t>FISAVE CC</t>
  </si>
  <si>
    <t>ONE HANGZHOU BAY</t>
  </si>
  <si>
    <t>AS ADDRESSED</t>
  </si>
  <si>
    <t>3650 SACRAMENTO DRIVE SAN LUIS OBISPO CA 93401 US TE +18055429988</t>
  </si>
  <si>
    <t>8 PETERHOF ROAD CAPE TOWN ZA</t>
  </si>
  <si>
    <t>DMALCPTA02483</t>
  </si>
  <si>
    <t>055E</t>
  </si>
  <si>
    <t>3650 SACRAMENTO DRIVE</t>
  </si>
  <si>
    <t>WOOD IN THE ROUGH, WHETHER OR NOT STRIPPED OF BARK - CEDRELA FAS KD LUMBER 2,896 PCS SVC NO: Q9M3HTKRT SHIPPING MARKS: IBI 36246- HAITI TAX ID: 000-594-657-2 HS CODE: 4403.99.00 7 STANDARD FREE DAYS</t>
  </si>
  <si>
    <t>SOCIETE DE PROMOTION DU BOIS S.A.</t>
  </si>
  <si>
    <t>REMUNTADA COMPANY LIMITED</t>
  </si>
  <si>
    <t>Lome</t>
  </si>
  <si>
    <t>NORTHERN JAMBOREE</t>
  </si>
  <si>
    <t>Togo</t>
  </si>
  <si>
    <t>PARC INDUSTRIEL SHODECOSA 10 ROUTE PORT AU PRINCE HAITI</t>
  </si>
  <si>
    <t>ASHANTI NEW TOWN KUMASI GHANA</t>
  </si>
  <si>
    <t>MSDU6199902</t>
  </si>
  <si>
    <t>MEDUTK183779</t>
  </si>
  <si>
    <t>421A</t>
  </si>
  <si>
    <t>EU26828131</t>
  </si>
  <si>
    <t>TAKORADI</t>
  </si>
  <si>
    <t>( 86 BOXES, 4 BUNDLES, 1 CRATE, 3 LOOSE ITEMS &amp; 10 PALLETS) HOME FURNISHINGS AND BUILDING SUPPLIES HS# 3208.20, 3919.10, 3922.10, 3924.10, 3926.90, 4011.10, 4403.20, 4816.20, 4901.99, 5503.20, 6302.31, 6403.51, 6810.99, 6910.10, 7013.37, 7308.30, 7318.95, 7610.90, 8205.51,, 8207.50, 8305.90, 8413.91, 8456.11, 8466.92, 8506.50, 8512.20, 8516.31, 8708.99, 8716.80, 9013.90, 9304.00, 9401.61, 9403.20, 9403.50, 9403.60, 9403.69, 9403.89, 9403.90, 9608.20 P.O.R. CERS: PC3517202407033607065</t>
  </si>
  <si>
    <t>TCNU4594101</t>
  </si>
  <si>
    <t>TSCW17137763</t>
  </si>
  <si>
    <t>KNITTING PJM SET WITH HOOD KNITTING GIRL PJM SET KNITTING GIRL GOWN KNITTING SLEEPSHIRT 92% POLYESTER 8% SPANDEX PO NO. 4401/4402/4403 STYLE NO. 14474/G3058/G3059/14481 HS CODE610</t>
  </si>
  <si>
    <t>HAGO LINGERIE INC.</t>
  </si>
  <si>
    <t>BEGMANN UNIVERSAL EXPORTS LIMITED</t>
  </si>
  <si>
    <t>COSCO OCEANIA</t>
  </si>
  <si>
    <t>PO # STYLE # DESCRIPTION # SIZE COLOR TOTAL</t>
  </si>
  <si>
    <t>9600 MEILLEUR , SUITE 610. MONTREA L, QUEBEC , H2N- 2E3, CANADA.</t>
  </si>
  <si>
    <t>WEST 1F,YANFA BUILDING ,NO.388,SH UANGLIAN RD, XUJING TOWN, QINGPU DI STRICT,SHANGHAI 201702, P.R.OF TE CHINA</t>
  </si>
  <si>
    <t>CSNU6609587</t>
  </si>
  <si>
    <t>40R0</t>
  </si>
  <si>
    <t>ZLCDZHQD24067818</t>
  </si>
  <si>
    <t>COSU6387359420</t>
  </si>
  <si>
    <t>100E</t>
  </si>
  <si>
    <t>ZLCD</t>
  </si>
  <si>
    <t>HOLIDAY DECORATIONS PO NO.: 4403 LC NO.:64064289 THIS SHIPMENT CONTAINS NO HOLIDAY DECORATIONS PO NO.: 4403 LC NO.:64064289</t>
  </si>
  <si>
    <t>CRI SALES INC.</t>
  </si>
  <si>
    <t>POLYGROUP EVERGREEN LIMITED</t>
  </si>
  <si>
    <t>Shekou</t>
  </si>
  <si>
    <t>COCHRANE</t>
  </si>
  <si>
    <t>CRI (IN DIA.) ORDER NO. NEW YORK MADE IN CHINA ITEM NO. CNO. OF CRI (IN DIA.) ORDER NO. NEW YORK MADE IN CHINA ITEM NO. CNO. OF</t>
  </si>
  <si>
    <t>185 STAGG STREET STRATFORD,CT 06615 USA</t>
  </si>
  <si>
    <t>UNIT 606,6TH FLOOR, FAIRMONT HOUSE NO.8 COTTON TREE DRIVE, CENTRAL HON G KONG</t>
  </si>
  <si>
    <t>WHSU5871053 WHSU5698966</t>
  </si>
  <si>
    <t>RSLCSNAF2405586A</t>
  </si>
  <si>
    <t>WHLC025E617481</t>
  </si>
  <si>
    <t>2320E</t>
  </si>
  <si>
    <t>WHAB420470 WHAB420456</t>
  </si>
  <si>
    <t>RSLC</t>
  </si>
  <si>
    <t>RS LOGISTICS LIMITED.</t>
  </si>
  <si>
    <t>TSUEN WAN, N.T.</t>
  </si>
  <si>
    <t>ROOM 1502, TOWER 2 NINA TOWER</t>
  </si>
  <si>
    <t>SHEKOU, CHINA</t>
  </si>
  <si>
    <t>HOLIDAY DECORATIONS PO NO. 4403 L/C NO.64064289 THIS SHIPMENT CONTAINS NO WOOD PACKING MATERIALS. HOLIDAY DECORATIONS PO NO. 4403 L/C NO.64064289 THIS SHIPMENT CONTAINS NO WOOD PACKING MATERIALS.</t>
  </si>
  <si>
    <t>EXPRESS CONSOLIDATION SYSTEMS CORP.</t>
  </si>
  <si>
    <t>RS LOGISTICS LIMITED</t>
  </si>
  <si>
    <t>COCHRAN</t>
  </si>
  <si>
    <t>CRI (IN DIA.) ORDER NO. NEW YORK MADE IN CHINA ITEM NO. C/NO. OF . CRI (IN DIA.) ORDER NO. NEW YORK MADE IN CHINA ITEM NO. C/NO. OF .</t>
  </si>
  <si>
    <t>97 LACKAWANNA AVE,SUITE 301 TOTOWA NJ 07512 USA MAILNJDOCS@ECS-SHIPPI NG.COM TEL 12018429009 FAX 120184 29010</t>
  </si>
  <si>
    <t>RM 06A, 10/F, CDW BUILDING, NO.388 CASTLE PEAK ROAD, TSUEN WAN, N.T. H ONG KONG T852-21218096 F852-21218 097</t>
  </si>
  <si>
    <t>E320</t>
  </si>
  <si>
    <t>WHLC</t>
  </si>
  <si>
    <t>WAN HAI LINES LTD</t>
  </si>
  <si>
    <t>PHOENIX</t>
  </si>
  <si>
    <t>AZ</t>
  </si>
  <si>
    <t>2510 WEST DUNLAP AVE STE 650</t>
  </si>
  <si>
    <t>01 X40HC CONTAINER CONTAINING 42 PACKAGES WITH EUCALYPTUS WOOD STAKE 25X25X915MMINVOICE: BWB2024-PO23USA PURCHASE ORDER: BWB2024-PO23USA NCM: 4403.98.00 HS CODE: 440398 RUC: 4BR341679142 PRIMEEBKG08551190000000 NET WEIGHT: 27.800,000 KG M3: 38,4300 FREIGHT COLLECT CONTINUATION SHIPPER: TEL:+ 55 11 3120-7002 440398, 00 HS CODE:440398</t>
  </si>
  <si>
    <t>KCE LOGISTICS INC</t>
  </si>
  <si>
    <t>AGL TRANSPORTES INTERNACIONAIS LTDA</t>
  </si>
  <si>
    <t>Sines</t>
  </si>
  <si>
    <t>MSC SHRISTI</t>
  </si>
  <si>
    <t>Portugal</t>
  </si>
  <si>
    <t>BWB2024-PO23USA SAME SAME SAME SAME SAME SAME SAME</t>
  </si>
  <si>
    <t>11200 NW 25TH ST., SUITE 123 DORAL FL 33172 UNITED STATES</t>
  </si>
  <si>
    <t>AV. QUEIROZ FILHO, 1700/T A/SL 906- SAO PAULO SP 05319000 BRAZIL</t>
  </si>
  <si>
    <t>TGHU6783169</t>
  </si>
  <si>
    <t>MEDUE8173803</t>
  </si>
  <si>
    <t>425A</t>
  </si>
  <si>
    <t>FJ18884589</t>
  </si>
  <si>
    <t>ARTIFICIAL QUARTZ STONE SL ABS HS CODE 68101990 NETT WEIGHT 24500 KGS GROSS WEI GHT 25000 KGS EXPORT INVOI CE NUMBER 7873 , DATE 21.0 4.2024 PURCHASE ORDER NUMB ER : 2272 07 WOODEN CRATES CARRYING 47 ARTIFICIAL QU ARTZ STONE SLABS 04 WOODEN CRATES CARRYING 1500 SAMP LE PIECES OF ARTIFICIAL QU ARTZ STONE SLABS TOTA, L 11 WOODEN CRATES VAT NUMBER OM1100020168 CR NUMBER 135 4403</t>
  </si>
  <si>
    <t>STONE SHOWCASE INC</t>
  </si>
  <si>
    <t>MADHAV SURFACES ( FZC ) LLC</t>
  </si>
  <si>
    <t>01-11 WOODEN CRAT ES SAME SAME SAME SAME SAME SAME SAME SAME</t>
  </si>
  <si>
    <t>1785 ENTERPRISE DR STE BUFORD GA 30518 UNITED STATES</t>
  </si>
  <si>
    <t>SOHAR FREE ZONE SOHAR 322 OMAN</t>
  </si>
  <si>
    <t>TCKU3853590</t>
  </si>
  <si>
    <t>MEDUOM293157</t>
  </si>
  <si>
    <t>FX27757333</t>
  </si>
  <si>
    <t>APRILE USA INC</t>
  </si>
  <si>
    <t>34 ENGELHARD AVE - 2ND FL AVENEL NJ 07001 UNITED STATES</t>
  </si>
  <si>
    <t>SOHAR</t>
  </si>
  <si>
    <t>3020 MEN'S LAREDO SINGLE LAYER REVERSIBLE JERSEY (KNIT) 100 POLYESTER 75D/72F CD YARN EYELET FABRIC 3032 MEN'S BELMONT JERSEY(KNIT) 100 POLYESTER 75/72 28G INTERLOCK FABRIC, 3034 MEN'S OAKLAND JERSEY(KNIT) 100 POLYESTER 75/72 28G INTERLOCK FABRIC 3206 MEN'S FRESNO SHORT (KNIT) BODY : 100 POLYESTER LIGHTER VERTICAL JACQUARD FABRIC PANEL : 100 POLYESTER P.K FABRIC 3306 MEN'S ROCKPORT GK JERSEY(KNIT) 100 POLYESTER 75/72 28G INTERLOCK FABRIC 4025 MEN'S TWO BUTTON SPRINT PERFORMANCE JERSEY (KNIT) 100 POLYESTER 75/72 28G INTERLOCK FABIRC 4403 WOMEN'S HAMPTOM JERSEY (KNIT) 100 POLYESTER P.K. FABRIC 4405 WOMEN'S CHEYENNE S/S SOFTBALL JERSEY (KNIT) 100 POLYESTER P.K. FABRIC 4407 WOMEN'S ABILENE SLEEVELESS JERSEY (KNIT)100 POLYESTER 75/72 28G INTERLOCK FABIRC 4408 WOMEN'S TWO BUTTON BURN JERSEY (KNIT) 100 POLYESTER 75/72 28G INTERLOCK FABIRC 3040 MEN'S LINCOLN JERSEY(KNIT) 100 POLYESTER 75/72 28G INTERLOCKFABRIC 3035 MEN'S SANTA FE JERSEY(KNIT) 100 POLYESTER 75/72 28G INTERLOCK FABRIC 3299 MEN'S ARGENTINA SHORT(KNIT) 100 POLYESTER 75/72 28G INTERLOCK FABRIC 3298 WOMEN'S ARGENTINA SHORT(KNIT) 100 POLYESTER 75/72 28G INTERLOCK FABRIC MEN'S CUSTOM CELTIC SHORT (KNIT) 100 POLYESTER 75/72 DULL YARN+ 75/72 SEMI DULL YARN 36G FABRIC PLASTIC ZIPPER 5 CLOSE END PLASTIC ZIPPERWITH SEMI-AUTO PULLER 18 CM LONG ZIP BAG MATERIAL:PE-LD, THICKNESS:0.05MM WITH ZIPPER SIZE:13 X 16 REGULAR PLASTIC BAGS MATERIAL:PE-LD, THICKNESS:0.045MMSIZE:20 X 24 H.S CODE:6109.90.1007 FOR ADULT H.S CODE:6109.90.1009 FOR YOUTH H.S CODE:6103.43.1550 FOR ADULT H.S CODE:6103.43.1570 FOR YOUTH H.S CODE:6109.90.1065 FOR ADULT H.S CODE:6109.90.1070 FOR YOUTH H.S CODE:6109.90.1050 FOR ADULTH.S CODE:6109.90.1060 FOR YOUTH H.S CODE:6103.43.1550 FOR ADULT H.S CODE:6103.43.1570 FOR YOUTH H.S CODE:6104.63.2030 FOR ADULT H.S CODE:6104.63.2060 FOR YOUTH H.S CODE:9607.11.0000 H.S CODE:3923.21.0030 H.S CODE:3923.29.0000210 PKGS ON(197 CTNS+13 BAGS) 272 0788 ATTN:PETER KU FREIGHT COLLECT</t>
  </si>
  <si>
    <t>O.E.C. FREIGHT COMPANIES, INC.</t>
  </si>
  <si>
    <t>EVER SALUTE</t>
  </si>
  <si>
    <t>PROTIME SEATTLE U.S.A. P/I NO.: PT231218/PT240101/PT 240102/PT240110 /PT240117/PT240123/P T240124/ PT240125/ PT240126/PT240127/PT 240303/PT240408 /PT240410/PT240411/P T240505/ PT240412/ PT240414 P/O NO.: 12183/12204/12205/12 213/12220/12228 /12229/12230/12231/1 2232/12282/ 12326/12330/ 12331/12343/12332/12 334 C/NO. MADE IN TAIWAN</t>
  </si>
  <si>
    <t>500 NACHES AVE SW, SUITE 100, RENTON, WASHINGTON 98057 UNITED STATES TEL:425 272 0789 FAX:425</t>
  </si>
  <si>
    <t>TCLU3642086</t>
  </si>
  <si>
    <t>CMDUTWN0867332</t>
  </si>
  <si>
    <t>0KO0K</t>
  </si>
  <si>
    <t>L4091128</t>
  </si>
  <si>
    <t>KEELUNG</t>
  </si>
  <si>
    <t>SOFTWOOD SAWN TIMBER SOFTWOOD SAWN TIMBER IP-KHI-A8A779/2024 NET WEIGHT 108460.000KGS EXPORT REFERENCE E21751B HS CODE 4403.9900 PROOF OF REPORT, EC8148202406193577930 FREIGHT PREPAID DTHC PREPAID 14 DAYS FREE DETENTION AND DEMURRAGE COMBINED AT DESTINATION @@@ NOTIFY PARTY'S NTN 1243670-4 NOTIFY PARTY'S CONTACT NAME MR.KASHIF NOTIFY PARTY'S TELEPHONE NUMBER 021 3 2775945 NOTIFY PARTY'S EMAIL ID OFFICELKTRADER.COM TGBU4687210/13 PACKAGE/27135KGS CAAU5344498/14 PACKAGE/27195KGS DRYU9344571/14 PACKAGE/27070KGSEMCU1792002/13 PACKAGE/27200KGS INFO OF AGENT AT DESTINATIONIN SOFTWOOD SAWN TIMBER SOFTWOOD SAWN TIMBER SOFTWOOD SAWN TIMBER</t>
  </si>
  <si>
    <t>TO THE ORDER OF SHIPPER</t>
  </si>
  <si>
    <t>SPF PRECUT LUMBER</t>
  </si>
  <si>
    <t>NO MARKS NO MARKS THE SAME THE SAME THE SAME THE SAME THE SAME THE SAME THE SAME THE SAME THE SAME THE SAME THE SAME THE SAME THE SAME THE SAME THE SAME THE SAME THE SAME THE SAME THE SAME THE SAME THE SAME THE SAME THE SAME NO MARKS NO MARKS NO MARKS</t>
  </si>
  <si>
    <t>SUITE 205 - 3007 GLEN DRIVE COQUITLAM, BC V3B OL8 CANADA TEL:1 604 4646700</t>
  </si>
  <si>
    <t>TGBU4687210 CAAU5344498 DRYU9344571 EMCU1792002</t>
  </si>
  <si>
    <t>45G0 45G0 45G0 45G1</t>
  </si>
  <si>
    <t>EGLV407470096113</t>
  </si>
  <si>
    <t>0009S</t>
  </si>
  <si>
    <t>1668642 1668649 1668550 1668641</t>
  </si>
  <si>
    <t>KASHIF &amp; CO.</t>
  </si>
  <si>
    <t>SHOP NO.02, GROUND FLOOR SURVEY NO.1/5, GHANCHI PARA LAWRANCE QUARTER KARACHI, PAKISTAN @@@</t>
  </si>
  <si>
    <t>VANCOUVER, BC</t>
  </si>
  <si>
    <t>DECORATIVE ARTICLES OF WOOD MOPANI 19490 PACKAGES BULKPACKED DECORATIVE ARTICLES OF WOOD MOPANI WOOD (16790 X PCS SMALL, MEDIUM + LARGE SIZE) GRAPEVINE WOOD (2700 X PCS MEDIUM, LARGE +, SUPER SIZE) HS CODE 4403.49</t>
  </si>
  <si>
    <t>ONE COMPETENCE</t>
  </si>
  <si>
    <t>HLBU1867670</t>
  </si>
  <si>
    <t>HLCUDUR240420725</t>
  </si>
  <si>
    <t>090E</t>
  </si>
  <si>
    <t>HLC0747268</t>
  </si>
  <si>
    <t>JAPAN</t>
  </si>
  <si>
    <t>19490 PACKAGES BULKPACKED DECORATIVE ARTICLES OF WOOD MOPANI WOOD: (16790 X PCS SMALL, MEDIUM + LARGE SIZE) GRAPEVINE WOOD: (2700 X PCS MEDIUM, LARGE + SUPER SIZE) HS CODE: 4403.49</t>
  </si>
  <si>
    <t>DMALCPTA02441</t>
  </si>
  <si>
    <t>PART FOR WIND MILLS PO:450985 4403/4509874423/4509877409/450 9894043/4509894883/4509914347/ 4509914348/4509914350 INVOICE NUMBER:VKBR240615 FO NO.:710 0631960 FINAL DELIVERY ADDRES S: VESTAS NACELLES AMERICA IN, C. NACELLES BRIGHTON 1500 EA ST CROWN PRINCE BLVD BRIGHTON CO 80603 UNITED STATES OF AM ERICA</t>
  </si>
  <si>
    <t>VESTAS NACELLES AMERICA INC.</t>
  </si>
  <si>
    <t>WUXI VKO MACHINERY &amp; ELECTRONIC M</t>
  </si>
  <si>
    <t>MSC ROSA M</t>
  </si>
  <si>
    <t>1500 EAST CROWN PRINCE BLVD , BUILD 80603, BRIGHTON, CO USA 13036555400</t>
  </si>
  <si>
    <t>ADDRESS:NO.56 JIAOYANG ROAD,YANGJIA DISTRICT,WUXI,JIANGSU,CHINA,214000 TEL:0086-510-88533388 8615061801255</t>
  </si>
  <si>
    <t>TCKU6154473</t>
  </si>
  <si>
    <t>MAEU239497944</t>
  </si>
  <si>
    <t>423N</t>
  </si>
  <si>
    <t>CN5564402</t>
  </si>
  <si>
    <t>MAERSK CUSTOMS SERVICES</t>
  </si>
  <si>
    <t>1501 S. CLINTON AVE BALTIMORE, MD 21224 ATTN: STEPHEN MILLER</t>
  </si>
  <si>
    <t>WUXI</t>
  </si>
  <si>
    <t>( 2 BOXES, 14 BUNDLES, 4 CRATES &amp; 2 LOOS ITEMS) BUILDING SUPPLIES AND HOME FURNISHINGS HS# 4403.23, 7317.00, 7610.90, 8418.10, 8703.21, 9403.50 POR:CERS: PC3517202406193575119</t>
  </si>
  <si>
    <t>TGHU6758377</t>
  </si>
  <si>
    <t>TSCW17091902</t>
  </si>
  <si>
    <t>466 CTNS DECORATIVE ARTICLES OF WOOD HS CODE:4403.99 AND 920 CTNS AQUARIUM PET SUPPLIES NON-FOOD / CRUSHED GRAVEL HS CODE: 2517.10 FREIGHT COLLECT STC/SLAC: 1386 X CARTON THIS MASTER BILL COVERS AUTOMATED NVOCC HOUSEBILL NUMBER 44830051188</t>
  </si>
  <si>
    <t>ATHENIAN</t>
  </si>
  <si>
    <t>BMOU1287941</t>
  </si>
  <si>
    <t>CMDUDBA0337839</t>
  </si>
  <si>
    <t>0INH0</t>
  </si>
  <si>
    <t>L8024366 UTRS</t>
  </si>
  <si>
    <t>5 PALLET STB 300 CASE(S) 12 X 750 ML LOS VASCOS SAUVIGNON BLANC GROSS WEIGHT 4403.25 K GM / 1 PALLET STB 140 CASE(S) 6 X 750 ML WINES GROSS WEIGHT 1 020.00 KGM / 3 PALLET STB 200 CASE(S) 12 X 750 ML WINES GROSS WEIGHT 2840.00 KGM / 6 PALLET STB 50 CASE(S) 12 X 750 ML SAUVIGNON BLANC ANTAWA RA OCEANIA CLUB CRESTCHILE 7 50 ML OCI 300 CASE(S) 12 X 7 50 ML CABERNET SAUVIGNON ANTAW ARA OCEANIA CLUBCREST CHILE ABV 13.5% 75 GROSS WEIGHT 62, 45.00 KGM / 2 PALLET STB 200 CASE(S) 6 X 750 ML MALBEC ANAKENA NUNA CH ILE 750ML HAL GROSS WEIGHT 1 540.00 KGM / 5 PALLET STB 700 CASE(S) 6 X 750 ML WINES GROSS WEIGHT 6 020.00 KGM</t>
  </si>
  <si>
    <t>HILLEBRAND GORI USA LLC</t>
  </si>
  <si>
    <t>HILLEBRAND GORI CHILE LTDA</t>
  </si>
  <si>
    <t>SEASPAN HANNOVER</t>
  </si>
  <si>
    <t>V-049/24 646322-0 13235 141843 -EN FEM-99000 647089-0 4104 CASA 648498-0 OV 1233/650190-0 650190-0 651688-0 NO PO 11632 VFCH 652853-0</t>
  </si>
  <si>
    <t>2147 ROUTE 27 SUITE 401 EDISON, NJ 08817 17323880101</t>
  </si>
  <si>
    <t>ENCOMENDEROS 260 PISO 4 OF 42-43 LAS CONDES, RM 7550593 5628104600</t>
  </si>
  <si>
    <t>MIEU3004364</t>
  </si>
  <si>
    <t>MAEU720128154</t>
  </si>
  <si>
    <t>0018917 CL0393249</t>
  </si>
  <si>
    <t>2147 ROUTE 27 SUITE 401 EDISON, NJ 08817</t>
  </si>
  <si>
    <t>SAN ANTONIO</t>
  </si>
  <si>
    <t>WOOD IN THE ROUGH, WHETHER OR NOT STRIPPED OF BARK - PARTIDA ARANCELARIA : 4403.2200 210 POSTS PINO IMPREGNADO 130MM X 2,40 MTS 2560 POSTS PINO IMPREGNADO CILINDRADO 2 1/2 A 3 X 1,98 MTS</t>
  </si>
  <si>
    <t>FERRETERIA AMADOR HATILLO</t>
  </si>
  <si>
    <t>SEASPAN FUZHOU</t>
  </si>
  <si>
    <t>SELLO SAG 001403 SAME SAME SAME SAME</t>
  </si>
  <si>
    <t>CARRETERA # 2 KM 88.3 BUZON 94, HATILLO 00659 PUERTO RICO</t>
  </si>
  <si>
    <t>MSCU5378108</t>
  </si>
  <si>
    <t>MEDUEJ551955</t>
  </si>
  <si>
    <t>006N</t>
  </si>
  <si>
    <t>FX29571329</t>
  </si>
  <si>
    <t>DARINA ROUND LOGS H.S CODE: 4403 DARINA ROUND LOGS H.S CODE: 4403 DARINA ROUND LOGS H.S CODE: 4403 DARINA ROUND LOGS H.S CODE: 4403 DARINA ROUND LOGS H.S CODE: 4403 DARINA ROUND LOGS H.S CODE: 4403 DARINA ROUND LOGS H.S CODE: 4403 DARINA ROUND LOGS H.S CODE: 4403 DARINA ROUND LOGS H.S CODE: 4403</t>
  </si>
  <si>
    <t>DAI LOI TRADING COMPANY LIMITED</t>
  </si>
  <si>
    <t>ANPING TIMBER COMPANY</t>
  </si>
  <si>
    <t>QUANG UYEN VILLAGE, MINH CHAU COMMUNE, YEN MI DISTR., HUNG YEN PRO. HUNG YEN, VIETNAM TAXCODE: 0900220978</t>
  </si>
  <si>
    <t>LOT 7 FAIR'S RUST LINDEN, GUYANA</t>
  </si>
  <si>
    <t>CAIU8765174 TCLU6722436 TLLU4858571 TCLU9827214 TRHU5477799 TGBU7118177 TEMU7771366 ZCSU7291124 GAOU6106937</t>
  </si>
  <si>
    <t>ZIMUGTG0019252</t>
  </si>
  <si>
    <t>CETO138508 A4231551904 CETO138484 A4231551947 CETO138527 A4231551880 CETO144033 A4231551992 CETO138480 A4231551929 CETO138494 A4231551881 CETO144032 A4231551993 CETO138521 A4231551890 CETO138507 A4231551917</t>
  </si>
  <si>
    <t>GEORGETOWN - GUYA</t>
  </si>
  <si>
    <t>S.T.C. POLE PARTS HS CODE: 73 1829 SCAC: MZLY HBL: 24SEE022 6370 / S.T.C. COVER SILL PHEV HS:870 82910 SCAC: MZLY HBL: 24SEE02 26444 / S.L.A.C. BEARING FOR AUTOMOTI VE HS-CODE: 40169952 SCAC: MZ LY HBL: 24DUS0164784 / S.T.C. WORKING TOOLS HS CODE: 44152020 82054000 82 053000 82052000 44170000 8 2051000 8 2053000 82075090 82055980 820 31000 82034000 82057000 4403 9900 4202119 0 SCAC: MZLY HBL : 24SEE0226552 / S.S.T.C. WORKING TOOLS HS COD E: 44152020 82054000 8 205300 0 82052000 44170000 82051000 82075090 82055980 82031000 82 034000 8205700 0 44039900 42 021190 SCAC: MZLY HBL: 24SEE0 226552 / S.T.C. SPARE PARTS FOR AUTOMO TIVES (CABLE TIE, BUSHING, PU -STRIPE, DURETHAN, ZSB FTIV) HS CODE: 390810, 392690, 73 2690, 848180 SCAC: MZLY HBL: 24SEE0226553 / S.T.C AUTOMOTIVE PARTS PLASTI C H.S.C 39269097, 83023000, 4 0169997 SCAC: MZLY HBL: 24NUE 0185022 / S.L.A.C. COLLAR HS-C ODE: 870 84099 SCAC: MZLY HBL: 24DUS01 64476 / S.T.C. ARMATURE HS CODE: 7318 29 SCAC: MZLY HBL: 24SEE02269 00</t>
  </si>
  <si>
    <t>SENATOR INTERNATIONAL FREIGHT</t>
  </si>
  <si>
    <t>SENATOR INTERNATIONAL SPEDITION</t>
  </si>
  <si>
    <t>Charleston, South Carolina</t>
  </si>
  <si>
    <t>MSC KRYSTAL</t>
  </si>
  <si>
    <t>EX SFS SCHWEIZ RAUSCH&amp; PAUSCH LP 24 50 PAUL PARKS LN AUBURN AL 36832-80 68 USA 176111887041212152 EUWE EUGEN WEXLER WILLIAMSTON US ERDRICH USA, INC. 112 WILLIE PAULK PARKWAY DUBLIN GA 3102 81535748 815 35749 HIGHLAND HARDWARE DBA HIGHLAND WOOD WORKING NORTH HIGHLAND AVE. 1045 30 306 ATLANTA, GA DN:26953 HIGHLAND HARDWARE DBA HIGHLAND WOOD WORKING NORTH HIGHLAND AVE. 1045 30 306 ATLANTA, GA DN:26953 KAYSER AUTOMOTIVE SYSTEMS USA EUWE, 1726882, WILLIAMSTON, USA, NO . 1 - 7 63109417 ERDRICH USA, INC. 112 WILL IE PAULK PARKWAY DUBLIN GA 3102 EX SFS SCHWEIZ RAUSCH&amp; PAUSCH LP 24 50 PAUL PARKS LN AUBURN AL 36832-80 68 USA 176111887041561472</t>
  </si>
  <si>
    <t>FORWARDING LLC 300 TRADEPORT DR ATLANTA GA 30354-3912 UNITED STATES 14044601500</t>
  </si>
  <si>
    <t>GMBH AS AGENT OF MAERSK LOGISTICS &amp; SERVICES INT' A/S OBENHAUPTSTRASSE 494050028181</t>
  </si>
  <si>
    <t>30354-3912</t>
  </si>
  <si>
    <t>TCKU6792020</t>
  </si>
  <si>
    <t>MAEU238081295</t>
  </si>
  <si>
    <t>WWA010220354</t>
  </si>
  <si>
    <t>FORWARDING LLC 300 TRADEPORT DR ATLANTA GA 30354-3912 UNITED STATES</t>
  </si>
  <si>
    <t>HANDICRAFT WOODEN PRODUCT - REFRIGERATED CONTAINING (10, 632 PCS.) ASSORTED PHILIPPINE HANDICRAFTS (COCONUT PIRATE)(PO#31886) HS CODE 4403.99.90 REEFER CONTAINER TEMPERATURE SET AT 27.0 DEGREES CELSIUS</t>
  </si>
  <si>
    <t>EVER FAVOR</t>
  </si>
  <si>
    <t>N/M N/M THE SAME THE SAME THE SAME THE SAME THE SAME</t>
  </si>
  <si>
    <t>1975 LINDEN BLVD, 3RD FL SUITE # 300, ELMONT, NY 11003 GROUP E</t>
  </si>
  <si>
    <t>5TH FLOOR VICTORY 777 BUILDING 888 PLARIDEL STREET UMAPAD MANDAUE CITY 6014 CEBU PHILIPPINES TEL. NO.: 032 5206101 LOC 122</t>
  </si>
  <si>
    <t>EMCU5602461</t>
  </si>
  <si>
    <t>EGLV061400022102</t>
  </si>
  <si>
    <t>1352E</t>
  </si>
  <si>
    <t>EMCNAH7993</t>
  </si>
  <si>
    <t>PART FOR WIND MILLS PO:450985 4403/4509854424/4509854425/450 9854426/4509854428/4509855596/ 4509874421/4509874430/45098744 31/4509877412/4509894019/45098 94024/4509894036/4509894037/45 09894038/4509894039/4509894041, /4509894971 INVOICE NUMBER:VK BR240586 FO NO.:7100619444 F INAL DELIVERY ADDRESS: VESTAS NACELLES AMERICA INC. NACELL ES BRIGHTON 1500 EAST CROWN P RINCE BLVD BRIGHTON CO 80603 UNITED STATES OF AMERICA</t>
  </si>
  <si>
    <t>MSC PALOMA</t>
  </si>
  <si>
    <t>TCKU6175516</t>
  </si>
  <si>
    <t>MAEU239452661</t>
  </si>
  <si>
    <t>421N</t>
  </si>
  <si>
    <t>CN5565683</t>
  </si>
  <si>
    <t>1500 EAST CROWN PRINCE BLVD , BUILD 80603, BRIGHTON, CO USA</t>
  </si>
  <si>
    <t>TEAK WOOD ROUND LOGS HS CODE 4403.49.00 TEAK WOOD ROUND LOGS HS CODE 4403.49.00 TEAK WOOD ROUND LOGS HS CODE 4403.49.00 TEAK WOOD ROUND LOGS HS CODE 4403.49.00 TEAK WOOD ROUND LOGS HS CODE 4403.49.00 TEAK WOOD ROUND LOGS HS CODE 4403.49.00 TEAK WOOD ROUND LOGS HS CODE 4403.49.00 TEAK WOOD ROUND LOGS HS CODE 4403.49.00 TOTAL PIECES 537 GROSS WEIGTH 252,920.00 IEC: 36AAGFA9135L1Z6, GSTIN: 40-27756407/08/10</t>
  </si>
  <si>
    <t>SHUKLA INDUSTRIES PRIVATE LIMITED</t>
  </si>
  <si>
    <t>ASERRADERO ECO AMBIENTE MADERERO CA</t>
  </si>
  <si>
    <t>Puerto Cabello</t>
  </si>
  <si>
    <t>CMA CGM FORT ST LOUIS</t>
  </si>
  <si>
    <t>Venezuela</t>
  </si>
  <si>
    <t>NO MARKS NO MARKS NO MARKS NO MARKS NO MARKS NO MARKS NO MARKS NO MARKS</t>
  </si>
  <si>
    <t>803 GALAV CHAMBERS VADORARA GUJARAT, IEC: 36AAGFA9135L1Z6 TE GSTIN: 40-27756407/08/10</t>
  </si>
  <si>
    <t>AV FRANCISCO DE MIRANDA, EDIF CENTRO PERU PISO 7 OFIC 78 CARACAS TE VENEZUELA</t>
  </si>
  <si>
    <t>APHU7217062 BMOU5343684 CMAU4560672 GESU6830709 TCLU9128285 TCLU6555318 CMAU3315310 APHU7308687</t>
  </si>
  <si>
    <t>CMDUVLN0137594</t>
  </si>
  <si>
    <t>0WV19</t>
  </si>
  <si>
    <t>12323061 12323062 12323077 12323078 12323095 12323096 12323099 12323100 12323097 12323098 12323067 12323068 12323069 12323070 12323063 12323064</t>
  </si>
  <si>
    <t>CYPRUS</t>
  </si>
  <si>
    <t>803 GALAV CHAMBERS VADORARA GUJARAT, IEC: 36AAGFA9135L1Z6</t>
  </si>
  <si>
    <t>PUERTO CABELLO</t>
  </si>
  <si>
    <t>1X40' HC PARTIDA ARANCELARIA : 4403.2200 POSTS PINO IMPREGNADO 2,5 X 3 X 1,98 MTS</t>
  </si>
  <si>
    <t>TLLU4899138</t>
  </si>
  <si>
    <t>ZIMUSNC00004309</t>
  </si>
  <si>
    <t>41W</t>
  </si>
  <si>
    <t>001507 A4231641334</t>
  </si>
  <si>
    <t>ZCSU7156736</t>
  </si>
  <si>
    <t>ZIMUSNC00004746</t>
  </si>
  <si>
    <t>001506 A4231639931</t>
  </si>
  <si>
    <t>WALNUT LOGS - 4394 BF HS CODE: 4403.99.0170 WALNUT LOGS - 4359 BF HS: 4403.99.0170 WALNUT LOGS - 4058 BF HS CODE: 4403.99.0170 WALNUT LOGS - 2930 BF HS CODE: 4403.99.0170 (ITN): X20240418215746</t>
  </si>
  <si>
    <t>TO ORDER OF SHIPPER</t>
  </si>
  <si>
    <t>ALLY GLOBAL LOGISTICS LLC</t>
  </si>
  <si>
    <t>MSC LETIZIA</t>
  </si>
  <si>
    <t>NO MARKS NO NUMBERS NO MARKS NO NUMBERS NO MARKS NO NUMBERS NO MARKS NO NUMBERS</t>
  </si>
  <si>
    <t>317 LIBBEY INDUSTRIAL PARKWAY UNIT B-200 WEYMOUTH, MA 02189</t>
  </si>
  <si>
    <t>317 LIBBEY INDUSTRIAL PARKWAY UNIT B-200 WEYMOUTH, MA 02189 PHONE: 781-544-3970 FMC#024358NF EIN: 453236293</t>
  </si>
  <si>
    <t>CAAU5455320 ZCSU6743810 TGBU5956340 JXLU6188641</t>
  </si>
  <si>
    <t>ZIMUORF971322</t>
  </si>
  <si>
    <t>14W</t>
  </si>
  <si>
    <t>015428 015429 015427 015426</t>
  </si>
  <si>
    <t>JIASHAN TENGYANG WOOD INDUSTRY</t>
  </si>
  <si>
    <t>CO., LTD. NO. 8 HONGYUN ROAD, WEITANG STREET, JIASHAN COUNTY, ZHEJIANG PROVINCE CHINA 314100</t>
  </si>
  <si>
    <t>CHICAGO (IL)</t>
  </si>
  <si>
    <t>10680 PACKAGES BULKPACKED DECORATIVE ARTICLES OF WOOD MOPANI WOOD: (10680 X PCS SMALL + LARGE SIZE) HS CODE: 4403.49.</t>
  </si>
  <si>
    <t>YM WELCOME</t>
  </si>
  <si>
    <t>FSCU7160611</t>
  </si>
  <si>
    <t>DMALCPTA02363</t>
  </si>
  <si>
    <t>HLCUDUR240234982</t>
  </si>
  <si>
    <t>040E</t>
  </si>
  <si>
    <t>HLC0747294</t>
  </si>
  <si>
    <t>WALL PLATECONNECTORA/V CABLE HS CODE: 8538900000 / FURNITURE FITTINGS69 CTNS (3 PALLETS) PO NO.4403 H.S. CODE: 8302423065 / BRACKETHS CODE: 8302410000 PO240234 PO240280 PO240315 64 CTNS  1 PLT / PLASTIC PRODUCTSHS CODE: 3926909090 63CTNS4PLTS / BLUETOOTH HEADSETHS CODE: 8517629400 8PLTS300CTNS ITF-179309 / INV-KR-026980 ITF-179310 / INV-KR-026981 ITF-179312 / INV-KR-026982 / WARDROBE RAIL SUPPORT PO#24469509 24461796 864 CTNS (6 PLTS) HS CODE: 8302420000 / MOTOR100CTNS1PLTHS CODE: 8501402040 / PAPER CARDHS CODE: 4819200000 / USB CHARGER CABLEHS CODE:8544421900 P/O NUMBER:PO240103 173 CTNS  4 PLTS</t>
  </si>
  <si>
    <t>OTS ASTRACON LLC</t>
  </si>
  <si>
    <t>HONOUR LANE SHIPPING LIMITED</t>
  </si>
  <si>
    <t>ZIM CANADA</t>
  </si>
  <si>
    <t>ROLLEASE P/O:PO240103 C/NO.: MADE IN CHINA SAME ROLLEASE P/O:PO240103 C/NO.: MADE IN CHINA SAME ROLLEASE P/O:PO240103 C/NO.: MADE IN CHINA SAME ROLLEASE P/O:PO240103 C/NO.: MADE IN CHINA SAME ROLLEASE P/O:PO240103 C/NO.: MADE IN CHINA SAME SAME ROLLEASE P/O:PO240103 C/NO.: MADE IN CHINA SAME ROLLEASE P/O:PO240103 C/NO.: MADE IN CHINA ROLLEASE P/O:PO240103 C/NO.: MADE IN CHINA ROLLEASE P/O:PO240103 C/NO.: MADE IN CHINA SAME</t>
  </si>
  <si>
    <t>3115 BEAM ROAD CHARLOTTE NC 28217 UNITED STATES</t>
  </si>
  <si>
    <t>RM 550 GUANGFU BUILDING 2007 DONG M SHENZHEN 44 518000 CHINA</t>
  </si>
  <si>
    <t>TGBU6391839</t>
  </si>
  <si>
    <t>MEDUES814816</t>
  </si>
  <si>
    <t>10E</t>
  </si>
  <si>
    <t>FJ20548263</t>
  </si>
  <si>
    <t>YANTIAN</t>
  </si>
  <si>
    <t>BULKPACKED BULKPACKED DECORATIVE ARTICLES OF WOOD MOPANI WOOD (10680 X PCS SMALL + LARGE SIZE) HS CODE 4403.49.</t>
  </si>
  <si>
    <t>YM WELLSPRING</t>
  </si>
  <si>
    <t>AS ADDRESSED . . . . .</t>
  </si>
  <si>
    <t>DECORATIVE ARTICLES 18610 PACKAGES BULKPACKED DECORATIVE ARTICLES OF WOOD MOPANI WOOD (17010 X PCS SMALL + MEDIUM SIZE) GRAPEVINE WOOD (1600 X PCS MEDIUM + LARGE SIZE) HS, CODE 4403.49</t>
  </si>
  <si>
    <t>CONTI CONQUEST</t>
  </si>
  <si>
    <t>AS ADDRESSED . . . . . . .</t>
  </si>
  <si>
    <t>GCXU5096353</t>
  </si>
  <si>
    <t>HLCUDUR240324812</t>
  </si>
  <si>
    <t>027E</t>
  </si>
  <si>
    <t>HLC0725068</t>
  </si>
  <si>
    <t>WOOD MOPANI 15010 PACKAGES BULKPACKED DECORATIVE ARTICLES OF WOOD MOPANI WOOD (13510 X PCS SMALL, MEDIUM + LARGE SIZE) GRAPEVINE WOOD (1500 X PCS MEDIUM, LARGE +, SUPER SIZE) HS CODE 4403.49</t>
  </si>
  <si>
    <t>TCNU2313946</t>
  </si>
  <si>
    <t>HLCUDUR240333341</t>
  </si>
  <si>
    <t>HLC0758011</t>
  </si>
  <si>
    <t>15010 PACKAGES BULKPACKED DECORATIVE ARTICLES OF WOOD MOPANI WOOD: (13510 X PCS SMALL, MEDIUM + LARGE SIZE) GRAPEVINE WOOD: (1500 X PCS MEDIUM, LARGE + SUPER SIZE) HS CODE: 4403.49</t>
  </si>
  <si>
    <t>DMALCPTA02398</t>
  </si>
  <si>
    <t>GLASS BOTTLE/PLASTIC CAP/ ALUMINUM CAP 473CTNS10PALLETS PO#4403.4405 4406 4407 4409 4410</t>
  </si>
  <si>
    <t>PROSE BEAUTY INC.</t>
  </si>
  <si>
    <t>INNOPACK INTERNATIONAL COMPANY LIMI</t>
  </si>
  <si>
    <t>OOCL BANGKOK</t>
  </si>
  <si>
    <t>AMBER#</t>
  </si>
  <si>
    <t>10 GRAND ST, SUITE 800,BROOKLYN, 11 249,US</t>
  </si>
  <si>
    <t>3RD FLOOR,NO.28 QINGFENG 7TH RD,JIX I, XIAOLAN,ZHONGSHAN,CN</t>
  </si>
  <si>
    <t>TLLU7658392</t>
  </si>
  <si>
    <t>PEVHSGL24042542</t>
  </si>
  <si>
    <t>EGLV149402271832</t>
  </si>
  <si>
    <t>060E</t>
  </si>
  <si>
    <t>EMCPTB2733</t>
  </si>
  <si>
    <t>PEVH</t>
  </si>
  <si>
    <t>FREIGHT COLLECT 480 CTNS DECORATIVE ARTICLES OF WOOD HS CODE:4403.99 AND 992 CTNS AQUARIUM PET SUPPLIES NON-FOOD / CRUSHED GRAVEL HS CODE: 2517.10 /SLAC: 1472 X CARTON THIS MASTER BILL COVERS AUTOMATED NVOCC HOUSENUMBER 44830050354</t>
  </si>
  <si>
    <t>CXDU1223099</t>
  </si>
  <si>
    <t>CMDUDBA0333545</t>
  </si>
  <si>
    <t>0INGU</t>
  </si>
  <si>
    <t>L0139228</t>
  </si>
  <si>
    <t>MEDICAL DEVICES 3636 CASE(S) MEDICAL DEVICES . . 4403 CASE(S) MEDICAL DEVICES, . . 4398 CASE(S) MEDICAL DEVICES . . 3601 CASE(S) MEDICAL DEVICES. . 5090 CASE(S) MEDICAL DEVICES . FREIGHT PREPAID NONE NONENONE NONE MEDICAL DEVICES 3636 CASE(S) MEDICAL DEVICES . . 4403 CASE(S) MEDICAL DEVICES, . . 4398 CASE(S) MEDICAL DEVICES . . 3601 CASE(S) MEDICAL DEVICES. . 5090 CASE(S) MEDICAL DEVICES . FREIGHT PREPAID NONE NONENONE NONE MEDICAL DEVICES 3636 CASE(S) MEDICAL DEVICES . . 4403 CASE(S) MEDICAL DEVICES, . . 4398 CASE(S) MEDICAL DEVICES . . 3601 CASE(S) MEDICAL DEVICES. . 5090 CASE(S) MEDICAL DEVICES . FREIGHT PREPAID NONE NONENONE NONE MEDICAL DEVICES 3636 CASE(S) MEDICAL DEVICES . . 4403 CASE(S) MEDICAL DEVICES, . . 4398 CASE(S) MEDICAL DEVICES . . 3601 CASE(S) MEDICAL DEVICES. . 5090 CASE(S) MEDICAL DEVICES . FREIGHT PREPAID NONE NONENONE NONE MEDICAL DEVICES 3636 CASE(S) MEDICAL DEVICES . . 4403 CASE(S) MEDICAL DEVICES, . . 4398 CASE(S) MEDICAL DEVICES . . 3601 CASE(S) MEDICAL DEVICES. . 5090 CASE(S) MEDICAL DEVICES . FREIGHT PREPAID NONE NONENONE NONE</t>
  </si>
  <si>
    <t>B BRAUN MEDICAL INC</t>
  </si>
  <si>
    <t>B BRAUN DOMINICAN REPUBLIC INC</t>
  </si>
  <si>
    <t>Haina</t>
  </si>
  <si>
    <t>PEGASUS J</t>
  </si>
  <si>
    <t>Dominican Republic</t>
  </si>
  <si>
    <t>CMCU 6020226 SEAL NBRS: R10884995 1445991 . CMCU 6048542 SEAL NBRS: R10884978 1445992 . CMCU 6057647 SEAL NBRS: R10884955 1445993 . CMCU 6031853 SEAL NBRS: R10884877 1445994 . CMCU 6058406 SEAL NBRS: R10884996 1445995 . CMCU 6020226 SEAL NBRS: R10884995 1445991 . CMCU 6048542 SEAL NBRS: R10884978 1445992 . CMCU 6057647 SEAL NBRS: R10884955 1445993 . CMCU 6031853 SEAL NBRS: R10884877 1445994 . CMCU 6058406 SEAL NBRS: R10884996 1445995 . CMCU 6020226 SEAL NBRS: R10884995 1445991 . CMCU 6048542 SEAL NBRS: R10884978 1445992 . CMCU 6057647 SEAL NBRS: R10884955 1445993 . CMCU 6031853 SEAL NBRS: R10884877 1445994 . CMCU 6058406 SEAL NBRS: R10884996 1445995 . CMCU 6020226 SEAL NBRS: R10884995 1445991 . CMCU 6048542 SEAL NBRS: R10884978 1445992 . CMCU 6057647 SEAL NBRS: R10884955 1445993 . CMCU 6031853 SEAL NBRS: R10884877 1445994 . CMCU 6058406 SEAL NBRS: R10884996 1445995 . CMCU 6020226 SEAL NBRS: R10884995 1445991 . CMCU 6048542 SEAL NBRS: R10884978 1445992 . CMCU 6057647 SEAL NBRS: R10884955 1445993 . CMCU 6031853 SEAL NBRS: R10884877 1445994 . CMCU 6058406 SEAL NBRS: R10884996 1445995 .</t>
  </si>
  <si>
    <t>1341 NORTH CLYDE MORRIS BLVD DAYTONA BEACH, FL 32117</t>
  </si>
  <si>
    <t>Z INDUSTRIAL LAS AMERICAS KM22 AUTOPISTA LAS AMERICAS SANTO DOMINGO, DO MISAEL.OVALLE@BBRAUN.DO</t>
  </si>
  <si>
    <t>CMCU6031853 CMCU6057647 CMCU6048542 CMCU6020226 CMCU6058406</t>
  </si>
  <si>
    <t>9515 9515 9515 9515 9515</t>
  </si>
  <si>
    <t>F</t>
  </si>
  <si>
    <t>CLAMCWPN4M023181</t>
  </si>
  <si>
    <t>D4021</t>
  </si>
  <si>
    <t>1445994 R10884877 1445993 R10884955 1445992 R10884978 1445991 R10884995 1445995 R10884996</t>
  </si>
  <si>
    <t>CLAM</t>
  </si>
  <si>
    <t>CROWLEY LATIN AMERICA SERVICES LLC</t>
  </si>
  <si>
    <t>PO BOX 2110</t>
  </si>
  <si>
    <t>UPS BROKERAGE SERVICES</t>
  </si>
  <si>
    <t>660 FRITZ DRIVE COPPELL, TX 75019 JXWHITE@UPS.COM JXWHITE@UPS.COM</t>
  </si>
  <si>
    <t>RIO HAINA, DR</t>
  </si>
  <si>
    <t>1X40 HC 832 PACKAGES OF FURNITURES HS CODE: 9403.60.90, 9401.69.90, 4420.90.10 4414.10.00, 4419.20.00, 7020.00.19, 6804.23.00 TAX ID: 53.870.010.5-503.000 TEL: 407 228 4403, FAX: 407 228 4403</t>
  </si>
  <si>
    <t>WASHBURN IMPORTS</t>
  </si>
  <si>
    <t>CV.SARAYA BERKAH</t>
  </si>
  <si>
    <t>GSL GRANIA</t>
  </si>
  <si>
    <t>1800 NORTH ORANGE AVENUE ORLANDO, FL 32804 MR. JOHN WASHBURN, JOHN@WASHBURNIMPORTS.COM</t>
  </si>
  <si>
    <t>JL. PUSPOWARNO TENGAH IX NO.11 DESA/KELURAHAN SALAMANMLOYO,C SEMARANG BARAT, KOTA SEMARANG, JAWA TENGAH</t>
  </si>
  <si>
    <t>ZCSU7866888</t>
  </si>
  <si>
    <t>SSPHJKT908101855</t>
  </si>
  <si>
    <t>SSPHJKT8101855</t>
  </si>
  <si>
    <t>20E</t>
  </si>
  <si>
    <t>A4220483986</t>
  </si>
  <si>
    <t>SEMARANG</t>
  </si>
  <si>
    <t>DEBARKED RED OAK LOGS DEBARKED RED OAK LOGS DEBARKED RED OAK LOGS DEBARKED RED OAK LOGS DEBARKED RED OAK LOGS H.S. CODE 4403.91.0020 USA ORIGIN DESTINATION CHARGES AS COLLECT FREIGHT PREPAID @ FAX +86-769-88686387, USCI# 91441900551660486J @@ EMAIL HKEBOX@HOTMAIL.COM OC#12590528 TGCU5086840/52 LOG/23412KGS /24.644CBM EGSU9410070/32 LOG/23328KGS /24.556CBM EMCU1801850/21 LOG/23946KGS/25.206CBM TRHU7556773/49 LOG/23622KGS /24.865CBM</t>
  </si>
  <si>
    <t>DONGGUAN SUNNY FUND WOOD CO., LTD.</t>
  </si>
  <si>
    <t>SUNNY FUND NA, INC.</t>
  </si>
  <si>
    <t>EVER FORTUNE</t>
  </si>
  <si>
    <t>N/M N/M N/M N/M N/M THE SAME THE SAME THE SAME THE SAME THE SAME THE SAME THE SAME THE SAME THE SAME THE SAME THE SAME THE SAME THE SAME THE SAME THE SAME THE SAME</t>
  </si>
  <si>
    <t>FULONG IND. AREA, QISHA AREA, SHATIAN TOWN,DONGGUAN CITY, GUANGDONG PROVINCE, CHINA TEL: +86-769-88801778</t>
  </si>
  <si>
    <t>9999 E BASELINE ROAD AVILLA IN 46710</t>
  </si>
  <si>
    <t>TGCU5086840 EGSU9410070 EMCU1801850 TRHU7556773</t>
  </si>
  <si>
    <t>45G0 45G1 45G1 45G0</t>
  </si>
  <si>
    <t>EGLV400400188241</t>
  </si>
  <si>
    <t>1248E</t>
  </si>
  <si>
    <t>109152 109392 109197 109383</t>
  </si>
  <si>
    <t>SUNNY FUND ENTERPRISE LTD</t>
  </si>
  <si>
    <t>RM. 413, 4/F WING ON PLAZA,62 MODY ROAD, TSIM SHA TSUI, KOWLOON, HONG KONG TEL: (852)23801084 FAX: (852)23974117 OC# 30375417</t>
  </si>
  <si>
    <t>BOSTON, MA US</t>
  </si>
  <si>
    <t>WALNUT LOGS HS CODE: 4403.99.0170 TAX ID: 91330501MA2B5MMLXC (ITN): X20240329083289 WALNUT LOGS HS CODE: 4403.99.0170 TAX ID: 91330501MA2B5MMLXC (ITN): X20240329083289 WALNUT LOGS HS CODE: 4403.99.0170 TAX ID: 91330501MA2B5MMLXC (ITN): X20240329083289 WALNUT LOGS HS CODE: 4403.99.0170 TAX ID: 91330501MA2B5MMLXC HS CODE: 4403990170 (ITN): X20240329083289 WALNUT LOGS HS CODE: 4403.99.0170 TAX ID: 91330501MA2B5MMLXC (ITN): X20240329083289 WALNUT LOGS HS CODE: 4403.99.0170 TAX ID: 91330501MA2B5MMLXC (ITN): X20240329083289</t>
  </si>
  <si>
    <t>ZHEJIANG MUYUAN IMPORT &amp; EXPORT</t>
  </si>
  <si>
    <t>Portland, Oregon</t>
  </si>
  <si>
    <t>MSC JOANNA</t>
  </si>
  <si>
    <t>CO., LTD. ROOM 907, BUILDING 2, SAIGE DIGITAL CITY, KANGSHAN STREET, HUZHOU, ZHEJIANG, CHINA 313000#</t>
  </si>
  <si>
    <t>TCNU8542220 ZCSU7786801 ZCSU7111114 ZCSU6526585 JXLU6170262 ZCSU8660994</t>
  </si>
  <si>
    <t>ZIMUORF972283</t>
  </si>
  <si>
    <t>9W</t>
  </si>
  <si>
    <t>9725292 9725289 9725294 9725290 9725293 9725291</t>
  </si>
  <si>
    <t>01 X40HC CONTAINER STC TOTAL 2 UNITS 1 UNIT BRAND NEW C ASE 770FX BACKHOE LOADER MAKE &amp; MODEL : 770EX NC 4W SD LCW BDB B14 30 CHASSIS NO. NKJ770 EXCRKH40459 ENGINE NO. RNHM10 4403 YEAR OF MANUFACTURING: 2, 024 NET WT.8000 KGS HS CODE : 84295900 1 UNIT BRAND NE W CASE 770FX BACKHOE LOADER M AKE &amp; MODEL : 770EX NC 4W SD L CW BDB B14 30 CHASSIS NO. NKJ 770EXKRKH40460 ENGINE NO. RPH M102686 YEAR OF MANUFACTURING : 2024 NET WT.8000 KGS HS CODE : 84295900 INV NO.RRIPL/23 24/EX/13 DT.26/03/2024 SB NO. 8672323 DT.27-MAR-24 FREIGH T PREPAID</t>
  </si>
  <si>
    <t>RITCHIE BROS. AUCTIONEERS DE MEXICO</t>
  </si>
  <si>
    <t>NMT SHIPPING PVT. LTD.</t>
  </si>
  <si>
    <t>MSC AGRIGENTO</t>
  </si>
  <si>
    <t>2 UNITS</t>
  </si>
  <si>
    <t>CARRETERA POLOTITLAN, LA ESTACION N COLONIA CENTRO, R VOX-326.9303, 542 POLOTITLAN, MEX, MEXICO TAX ID NO. 524272660909</t>
  </si>
  <si>
    <t>AS AGENTS FOR NMTC B.V. (NMT LINES) OFFICE NO.165, C WING, 16TH FLOOR, MITTAL TOWER, BLOCK III, 912266104045</t>
  </si>
  <si>
    <t>MSKU9731742</t>
  </si>
  <si>
    <t>MAEU237876206</t>
  </si>
  <si>
    <t>417W</t>
  </si>
  <si>
    <t>4440443 IN1572315</t>
  </si>
  <si>
    <t>NAVEMAR DE MEXICO SA DE CV</t>
  </si>
  <si>
    <t>AV ACANCEH MZ 2 LT 03 INT PISO 3 B SUPERMANZANA 11 CANCUN 11 CANCUN BENITO JUAREZ BENITO</t>
  </si>
  <si>
    <t>BOXES CONTAINING 4403 BOXES MEN &amp; BOY S 100% COTTON KNIT-T-SHIRT 40 BOXES GIRL S 100% COTTON KNIT-T-SHIRT</t>
  </si>
  <si>
    <t>STAR LAND GROUP COMMERCE INC. SUC.</t>
  </si>
  <si>
    <t>STAR LAND GROUP COMMERCE INC SUC EL</t>
  </si>
  <si>
    <t>20 WT 33RD ST FL 9 NEW YORK NY 10001 USA</t>
  </si>
  <si>
    <t>AVE CHAPARRASTIQUE Y CL JIBOA OTE POLIGONO E EDFI 3-E ZFS BARTOLO ILOPANGO, EL SALVADOR SAL</t>
  </si>
  <si>
    <t>SMLU8338394</t>
  </si>
  <si>
    <t>SMLU8070730A002</t>
  </si>
  <si>
    <t>G3633443 SV2574641</t>
  </si>
  <si>
    <t>CONSULTING BY SANDRA TOVAR INC</t>
  </si>
  <si>
    <t>500 WESTPARK DR STE 230 PEACHTREE CITY GA 30269 USA</t>
  </si>
  <si>
    <t>SAN SALVADOR, EL</t>
  </si>
  <si>
    <t>18610 PACKAGES BULKPACKED DECORATIVE ARTICLES OF WOOD MOPANI WOOD: (17010 X PCS SMALL + MEDIUM SIZE) GRAPEVINE WOOD: (1600 X PCS MEDIUM + LARGE SIZE) HS CODE: 4403.49</t>
  </si>
  <si>
    <t>ONE ARCADIA</t>
  </si>
  <si>
    <t>DMALCPTA02392</t>
  </si>
  <si>
    <t>068E</t>
  </si>
  <si>
    <t>(13 BOXES, 4 BUNDLES, 2 CRATES, 2 CYLINDEDRS, 26 LOOSE ITEMS &amp; 7 PALLETS) BUILDING SUPPLIES AND HOME FURNISHINGS HS# 3215.11, 3919.10, 3925.90, 3926.90, 4403.22, 4418.20, 4802.54, 4820.30, 4823.90, 5512.99, 5906.10, 6304.91, 7610.90, 8208.90,, 8211.92, 8301.10, 8302.42, 8418.10, 8466.92,8481.30, 9004.90, 9013.90, 9017.80, 9403.40, 9403.60, 9403.89, 9602.00, 9603.909609.10 POR:CERSPC3517202405153490654</t>
  </si>
  <si>
    <t>BSIU9890406</t>
  </si>
  <si>
    <t>TSCW17034808</t>
  </si>
  <si>
    <t>1X40' HC 1340 CASES OF WINE 102-00692654 360 ARGENTO ESTATE BOTTLED PINOT GRIGIO 2023 GROSS WEIGHT: 4680.00 KGS. 106-00692626 280 CASES COLOME TORRONTES, VINTAGE 2023, WHITE WINE, PACKED IN 280 CASES OF 12 BOTTLES OF 750ML GROSS WEIGHT: 4403.00 KGS. 106-00692623 700 CASES OF FELINO MALBEC 2022 CAJA 12 X 750 M1 G, ROSS WEIGHT: 11305.00 KGS. FREIGHT COLLECT</t>
  </si>
  <si>
    <t>ALBATRANS CANADA INC.</t>
  </si>
  <si>
    <t>ALBATRANS CHILE S.A.</t>
  </si>
  <si>
    <t>PACIFIC TRADER</t>
  </si>
  <si>
    <t>ORDERS: 102-00692654 106-00692626 106-00692623 SEAL ZZZS667765</t>
  </si>
  <si>
    <t>56 ABERFOYLE CRESCENT, SUITE 200 TORONTO, ON, M8X 2W4, CANADA DOC_CANADA@ALBATRANS.COM</t>
  </si>
  <si>
    <t>AV. DEL PARQUE 5275, OF 301 HUECHURABA CHILE</t>
  </si>
  <si>
    <t>TCKU7477676</t>
  </si>
  <si>
    <t>ZIMUSNC804912</t>
  </si>
  <si>
    <t>101S</t>
  </si>
  <si>
    <t>DS76613 ZZZS667765</t>
  </si>
  <si>
    <t>VALPARAISO</t>
  </si>
  <si>
    <t>WEARING APPAREL READYMADE GARMENT MENS COTTON KNIT PULLOVER WASH : HEAVY GARMENTS WASH WITH SOFTNER ITEM : KNIT P.O. NO. R0DE6MA STYLE NO. 871588, HTS CODE 611020 STUFFING LOCATION : SAPL SHIPPING BILL NUMBER/ BILL OF EXPORT NUMBER: 680843 SHIPPING BILL DATE / BILL OF EXPORT DATE : 04.04.2024 INVOICE NO. ACCL 4403 24 DATE 03.04.2024 CONTRACT / MOU: GAP-24/FALL/2024 DATE 21.12.2EXP NO. 2859-047398-2024 DATE 03.04.2024 FCR 683083 (TEJGAON-GULSHAN LINK ROAD), TEJGAON I/A, DHAKA 1208, BANGLADESH. 2ND NOTIFY:EXPEDITORS INTERNATIONAL 6005 FREEAVE STE 102, MEMPHIS, TN 38141 ATTN: ROB STORTEL: 901-433-4099 TOTAL PKGS 42 CTNSMODE: CY/CY PART FREIGHT COLLECT PART LOAD CONTAINER(S) COVERED BY BLS:BAC0469BAC0469467,BAC0469469,BAC0469470,BAC0469471,B9472,BAC0469473,BAC0469474,BAC0469475,BAC0469AC0469477,BAC0469478,BAC0469479,BAC0469480,BA483,BAC0469484,BAC0469485,BAC0469486,BAC04694C0469488,BAC0469489,BAC0469490,BAC0469491,BAC92,BAC0469494,BAC0469495,BAC0469496,BAC0469490469499,BAC0469500,BAC0469501,BAC0469504,BAC05,BAC0469506</t>
  </si>
  <si>
    <t>TO THE ORDER OF: THE HONG KONG</t>
  </si>
  <si>
    <t>CMA CGM MEXICO</t>
  </si>
  <si>
    <t>WEO-0008 3400 N GAP DRIVE FRESNO,CA,USA 93727 NTFY3: DAMCO DISTRIBUTION, 1015 E 236TH ST CARSON, CA 90745, ATT: DAVID JOHNSON</t>
  </si>
  <si>
    <t>AND SHANGHAI BANKING CORPORATION LIMITED LEVEL 4, SHANTA WESTERN TOWER, 186 BIR UTTAM MIR SHAWKAT TE ALI ROAD</t>
  </si>
  <si>
    <t>BEAU4845636</t>
  </si>
  <si>
    <t>CMDUBAC0469492</t>
  </si>
  <si>
    <t>1TU6H</t>
  </si>
  <si>
    <t>R1494747S</t>
  </si>
  <si>
    <t>FCR: KHI0921998 HS CODE# 6103 421020 INV#: S5224498769 GD# :KPPE-EF-209203-28-03-2024 PO NO.: 0134689418 NO. OF CTN S:60 NO. OF PCS:1046 TOTAL G ROSS WT.:332.425 KGS FREIGHT COLLECT / HS CODE# 6101302010 INV#: S52 23488068 GD#:KPPE-EF-209203-2 8-03-2024 PO NO.: 0134283734 NO. OF CTNS:23 NO. OF PCS: 306 TOTAL GROSS WT.:127.726 K GS FREIGHT COLLECT / FCR: KHI0921670 HS CODE# 6110 202069 INV#: S5223485380 GD# :KPPE-EF-209203-28-03-2024 PO NO.: 0134042477 NO. OF CTN S:16 NO. OF PCS:681 TOTAL GR OSS WT.:128.756 KGS FREIGHT C OLLECT / FCR: KHI0921998 HS CODE# 6110 202069 INV#: S5224493713 GD# :KPPE-EF-209203-28-03-2024 PO NO.: 0134514094 NO. OF CTN S:68 NO. OF PCS:3906 TOTAL G ROSS WT.:744.296 KGS FREIGHT COLLECT / -- AWAN SPORTS INDUSTRIES (PV T) LTD FCR: KHI0921656 HS CO DE# 9506992000 INV#: AS/1954- B/23-24 GD#:KPPE-EF-208703-2 7-03-2024 PO NO.: 0134517341 0134517924 NO. OF CTNS:20 NO. OF PCS:884 TOTAL GROSS W, T.:141.390 KGS FREIGHT COLLEC T / -- STYLE TEXTILE (PVT) LTD FC R: KHI0921680 HS CODE# 611020 2041 INV#: S5224505170 GD#:K PPE-EF-209203-28-03-2024 PO NO.: 0134760950 NO. OF CTNS: 26 NO. OF PCS:316 TOTAL GROS S WT.:206.986 KGS FREIGHT CO, LLECT / FCR: KHI0921637 HS CODE# 6110 202046 INV#: S5224505171 GD# :KPPE-EF-209203-28-03-2024 PO NO.: 0134760951 NO. OF CTN S:296 NO. OF PCS:4403 TOTAL GROSS WT.:2265.953 KGS FREIGH T COLLECT / HS CODE# 6106100010 INV#: S52 24498755 GD#:KPPE-EF-209203-2 8-03-2024 PO NO.: 0134689380 NO. OF CTNS:13 NO. OF PCS: 594 TOTAL GROSS WT.:157.942 K GS FREIGHT COLLECT / FCR: KHI0921998 HS CODE# 6110 202069 INV#: S5223485663 GD# :KPPE-EF-209203-28-03-2024 PO NO.: 0134084979 NO. OF CTN S:57 NO. OF PCS:659 TOTAL GR OSS WT.:153.134 KGS FREIGHT C OLLECT / FCR: KHI0921670 HS CODE# 6110 202069 INV#: S5223485673 GD# :KPPE-EF-209203-28-03-2024 PO NO.: 0134085125 NO. OF CTN S:36 NO. OF PCS:409 TOTAL GR OSS WT.:95.719 KGS FREIGHT CO LLECT / HS CODE# 6110202069 INV#: S52 23485670 GD#:KPPE-EF-209203-2 8-03-2024 PO NO.: 0134085101 NO. OF CTNS:118 NO. OF PCS :1395 TOTAL GROSS WT.:321.300 KGS FREIGHT COLLECT / FCR: KHI0921637 HS CODE# 6203 439011 INV#: S5223488426 GD# :KPPE-EF-209203-28-03-2024 PO NO.: 0134285976 NO. OF CTN S:110 NO. OF PCS:1949 TOTAL GROSS WT.:837.744 KGS FREIGHT COLLECT / HS CODE# 6110202069 INV#: S52 24498752 GD#:KPPE-EF-209203-2 8-03-2024 PO NO.: 0134689372 NO. OF CTNS:13 NO. OF PCS: 504 TOTAL GROSS WT.:128.324 K GS FREIGHT COLLECT / HS CODE# 6110202046 INV#: S52 24504779 GD#:KPPE-EF-209203-2 8-03-2024 PO NO.: 0134750233 NO. OF CTNS:10 NO. OF PCS: 125 TOTAL GROSS WT.:50.900 KG S FREIGHT COLLECT / FCR: KHI0921670 HS CODE# 6110 202069 INV#: S5223485291 GD# :KPPE-EF-209203-28-03-2024 PO NO.: 0133979898 NO. OF CTN S:52 NO. OF PCS:583 TOTAL GR OSS WT.:151.368 KGS FREIGHT C OLLECT / HS CODE# 6110202069 INV#: S52 23485292 GD#:KPPE-EF-209203-2 8-03-2024 PO NO.: 0133979934 NO. OF CTNS:69 NO. OF PCS: 793 TOTAL GROSS WT.:204.378 K GS FREIGHT COLLECT / HS CODE# 6110202069 INV#: S52 23485360 GD#:KPPE-EF-209203-2 8-03-2024 PO NO.: 0134041790 NO. OF CTNS:23 NO. OF PCS: 972 TOTAL GROSS WT.:184.307 K GS FREIGHT COLLECT / FCR: KHI0921637 HS CODE# 6110 202069 INV#: S5223485378 GD# :KPPE-EF-209203-28-03-2024 PO NO.: 0134041992 NO. OF CTN S:11 NO. OF PCS:472 TOTAL GR OSS WT.:88.242 KGS FREIGHT CO LLECT -- AWAN SPORTS INDUSTRIES (PV T) LTD FCR: KHI0921433 HS CO DE# 9506992580 INV#: AS/ 2152 /23-24 GD#:KPPE-EF-209551-28 -03-2024 PO NO.: 0134669845 NO. OF CTNS:227 NO. OF PCS:9 552 TOTAL GROSS WT.:2152.632, KGS FREIGHT COLLECT / -- STYLE TEXTILE (PVT) LTD FC R: KHI0921637 HS CODE# 611020 2069 INV#: S5224512002 E-FOR M / FI-NO: PO NO.: 01348644 46 NO. OF CTNS:92 NO. OF PCS :5484 TOTAL GROSS WT.:1375.17 2 KGS FREIGHT COLLECT / HS CODE# 6101302010 INV#: S52 23488099 E-FORM / FI-NO: PO NO.: 0134283899 NO. OF CTNS :27 NO. OF PCS:315 TOTAL GRO SS WT.:138.653 KGS FREIGHT CO LLECT -- STYLE TEXTILE (PVT) LTD FC R: KHI0921637 HS CODE# 610462 2006 INV#: S5223488103 GD#:K PPE-EF-209151-28-03-2024 PO NO.: 0134283911 NO. OF CTNS: 13 NO. OF PCS:366 TOTAL GROS S WT.:110.337 KGS FREIGHT CO, LLECT / HS CODE# 6103421020 INV#: S52 24493761 GD#:KPPE-EF-209151-2 8-03-2024 PO NO.: 0134514467 NO. OF CTNS:30 NO. OF PCS: 493 TOTAL GROSS WT.:165.246 K GS FREIGHT COLLECT / HS CODE# 6103421020 INV#: S52 24493749 GD#:KPPE-EF-209151-2 8-03-2024 PO NO.: 0134514362 NO. OF CTNS:31 NO. OF PCS: 514 TOTAL GROSS WT.:172.352 K GS FREIGHT COLLECT / HS CODE# 6103421020 INV#: S52 24493765 GD#:KPPE-EF-209151-2 8-03-2024 PO NO.: 0134514571 NO. OF CTNS:22 NO. OF PCS: 351 TOTAL GROSS WT.:120.796 K GS FREIGHT COLLECT / FCR: KHI0921670 HS CODE# 6103 421020 INV#: S5224493747 GD# :KPPE-EF-209151-28-03-2024 PO NO.: 0134514352 NO. OF CTN S:9 NO. OF PCS:101 TOTAL GRO SS WT.:64.335 KGS FREIGHT COL LECT / HS CODE# 6103421020 INV#: S52 24493755 GD#:KPPE-EF-209151-2 8-03-2024 PO NO.: 0134514416 NO. OF CTNS:6 NO. OF PCS:1 03 TOTAL GROSS WT.:57.291 KGS FREIGHT COLLECT / FCR: KHI0921637 HS CODE# 6103 421020 INV#: S5223488158 GD# :KPPE-EF-209151-28-03-2024 PO NO.: 0134284622 NO. OF CTN S:20 NO. OF PCS:326 TOTAL GR OSS WT.:170.217 KGS FREIGHT C OLLECT / HS CODE# 6110202041 INV#: S52 24496068 GD#:KPPE-EF-209151-2 8-03-2024 PO NO.: 0134018059 NO. OF CTNS:12 NO. OF PCS: 82 TOTAL GROSS WT.:76.055 KGS FREIGHT COLLECT / HS CODE# 6110202041 INV#: S52 24493752 GD#:KPPE-EF-209151-2 8-03-2024 PO NO.: 0134514411 NO. OF CTNS:30 NO. OF PCS: 417 TOTAL GROSS WT.:333.372 K GS FREIGHT COLLECT / FCR: KHI0921998 HS CODE# 6110 202041 INV#: S5224493757 GD# :KPPE-EF-209151-28-03-2024 PO NO.: 0134514428 NO. OF CTN S:24 NO. OF PCS:334 TOTAL GR OSS WT.:259.214 KGS FREIGHT C OLLECT / FCR: KHI0921670 HS CODE# 6103 421020 INV#: S5224493766 GD# :KPPE-EF-209151-28-03-2024 PO NO.: 0134514601 NO. OF CTN S:24 NO. OF PCS:372 TOTAL GR OSS WT.:128.902 KGS FREIGHT C OLLECT / FCR: KHI0921637 HS CODE# 6104 622011 INV#: S5223488432 GD# :KPPE-EF-209151-28-03-2024 PO NO.: 0134286051 NO. OF CTN S:19 NO. OF PCS:306 TOTAL GR OSS WT.:167.566 KGS FREIGHT C OLLECT / HS CODE# 6103421020 INV#: S52 24498439 GD#:KPPE-EF-209151-2 8-03-2024 PO NO.: 0134669097 NO. OF CTNS:109 NO. OF PCS :1947 TOTAL GROSS WT.:604.506 KGS FREIGHT COLLECT / HS CODE# 6103421020 INV#: S52 24498431 GD#:KPPE-EF-209151-2 8-03-2024 PO NO.: 0134668979 NO. OF CTNS:59 NO. OF PCS: 1008 TOTAL GROSS WT.:350.538 KGS FREIGHT COLLECT / HS CODE# 6103421020 INV#: S52 24498426 GD#:KPPE-EF-209151-2 8-03-2024 PO NO.: 0134668832 NO. OF CTNS:100 NO. OF PCS :1769 TOTAL GROSS WT.:550.218 KGS FREIGHT COLLECT / HS CODE# 6110202069 INV#: S52 23485597 GD#:KPPE-EF-209151-2 8-03-2024 PO NO.: 0134076987 NO. OF CTNS:14 NO. OF PCS: 440 TOTAL GROSS WT.:80.949 KG S FREIGHT COLLECT / HS CODE# 6103431550 INV#: S52 23487622 GD#:KPPE-EF-209151-2 8-03-2024 PO NO.: 0134226362 NO. OF CTNS:18 NO. OF PCS: 230 TOTAL GROSS WT.:91.100 KG S FREIGHT COLLECT / HS CODE# 6103421020 INV#: S52 24504968 GD#:KPPE-EF-209151-2 8-03-2024 PO NO.: 0134757308 NO. OF CTNS:34 NO. OF PCS: 576 TOTAL GROSS WT.:176.631 K GS FREIGHT COLLECT / HS CODE# 6110202041 INV#: S52 24498701 GD#:KPPE-EF-209151-2 8-03-2024 PO NO.: 0134688928 NO. OF CTNS:85 NO. OF PCS: 1226 TOTAL GROSS WT.:931.996 KGS FREIGHT COLLECT / HS CODE# 6110202041 INV#: S52 24498779 GD#:KPPE-EF-209151-2 8-03-2024 PO NO.: 0134689436 NO. OF CTNS:85 NO. OF PCS: 1239 TOTAL GROSS WT.:934.334 KGS FREIGHT COLLECT / FCR: KHI0921637 HS CODE# 6103 421020 INV#: S5224498788 GD# :KPPE-EF-209151-28-03-2024 PO NO.: 0134689458 NO. OF CTN S:65 NO. OF PCS:1138 TOTAL G ROSS WT.:361.369 KGS FREIGHT COLLECT / HS CODE# 6103431550 INV#: S52 23485614 GD#:KPPE-EF-209151-2 8-03-2024 PO NO.: 0134082559 NO. OF CTNS:21 NO. OF PCS: 381 TOTAL GROSS WT.:206.796 K GS FREIGHT COLLECT -- AWAN SPORTS INDUSTRIES (PV T) LTD FCR: KHI0921656 HS CO DE# 9506992580 INV#: AS/ 2163 /23-24 GD#:KPPE-EF-208688-27 -03-2024 PO NO.: 0134669566 0134669702 0134669775 0134 669827 NO. OF CTNS:90 NO. OF, PCS:3475 TOTAL GROSS WT.:849 .720 KGS FREIGHT COLLECT / HS CODE# 9506992580 INV#: AS/ 2173/23-24 GD#:KPPE-EF-20867 6-27-03-2024 PO NO.: 0134517 799 0134517987 0134669299 0134669690 0134669709 013466 9744 NO. OF CTNS:371 NO. OF PCS:14171 TOTAL GROSS WT.:35, 97.690 KGS FREIGHT COLLECT / HS CODE# 9506992580 INV#: AS/ 2167/23-24 GD#:KPPE-EF-20869 4-27-03-2024 PO NO.: 0134288 192 NO. OF CTNS:26 NO. OF P CS:1270 TOTAL GROSS WT.:238.3 70 KGS FREIGHT COLLECT / HS CODE# 9506992580 INV#: AS/ 2170/23-24 GD#:KPPE-EF-20868 2-27-03-2024 PO NO.: 0134669 278 NO. OF CTNS:5 NO. OF PC S:130 TOTAL GROSS WT.:31.450 KGS FREIGHT COLLECT / HS CODE# 9506992580 INV#: AS/ 2172/23-24 GD#:KPPE-EF-20867 9-27-03-2024 PO NO.: 0134739 404 NO. OF CTNS:4 NO. OF PC S:156 TOTAL GROSS WT.:35.280 KGS FREIGHT COLLECT / -- STYLE TEXTILE (PVT) LTD FC R: KHI0922127 HS CODE# INV#: S5224493719 GD#:KPPE-EF-2090 54-28-03-2024 PO NO.: 01345 14102 NO. OF CTNS:38 NO. OF PCS:304 TOTAL GROSS WT.:67.67 8 KGS FREIGHT COLLECT / FCR: KHI0922128 HS CODE# 6103 421020 INV#: S5223488036 GD# :KPPE-EF-209054-28-03-2024 PO NO.: 0134283481 NO. OF CTN S:22 NO. OF PCS:341 TOTAL GR OSS WT.:184.336 KGS FREIGHT C OLLECT / FCR: KHI0921670 HS CODE# INV #: S5224493724 GD#:KPPE-EF-20 9054-28-03-2024 PO NO.: 013 4514107 NO. OF CTNS:56 NO. O F PCS:448 TOTAL GROSS WT.:246 .288 KGS FREIGHT COLLECT / FCR: KHI0921637 HS CODE# 6101 200010 INV#: S5224512480 GD# :KPPE-EF-209054-28-03-2024 PO NO.: A134669177 NO. OF CTN S:168 NO. OF PCS:2428 TOTAL GROSS WT.:1047.015 KGS FREIGH T COLLECT / FCR: KHI0921998 HS CODE# 6110 202046 INV#: S5224514431 GD# :KPPE-EF-209054-28-03-2024 PO NO.: 0134513232 NO. OF CTN S:27 NO. OF PCS:368 TOTAL GR OSS WT.:138.628 KGS FREIGHT C OLLECT FCR: KHI0921670 HS CODE# 6110 202069 INV#: S5224498794 GD# :KPPE-EF-209204-28-03-2024 PO NO.: 0134689480 NO. OF CTN S:27 NO. OF PCS:1003 TOTAL G ROSS WT.:192.068 KGS FREIGHT COLLECT / -- CHALLENGE APPARELS LIMITED FCR: KHI0922183 HS CODE# 610 3431520 INV#: 36130/CHL/2024 GD#:KPPE-EF-209205-28-03-2024 PO NO.: 0134042590 NO. OF CTNS:24 NO. OF PCS:436 TOTA L GROSS WT.:246.164 KGS FREI, GHT COLLECT / HS CODE# 6101302010 INV#: 353 43/CHL/2024 GD#:KPPE-EF-20920 7-28-03-2024 PO NO.: 0134041 933 NO. OF CTNS:18 NO. OF P CS:304 TOTAL GROSS WT.:204.16 0 KGS FREIGHT COLLECT / -- STYLE TEXTILE (PVT) LTD FC R: KHI0921637 HS CODE# 611020 2069 INV#: S5223485363 GD#:K PPE-EF-209204-28-03-2024 PO NO.: 0134041819 NO. OF CTNS: 14 NO. OF PCS:301 TOTAL GROS S WT.:64.206 KGS FREIGHT COL, LECT / HS CODE# 6110202069 INV#: S52 23485381 GD#:KPPE-EF-209204-2 8-03-2024 PO NO.: 0134042485 NO. OF CTNS:14 NO. OF PCS: 312 TOTAL GROSS WT.:66.137 KG S FREIGHT COLLECT / HS CODE# 6110202069 INV#: S52 23485386 GD#:KPPE-EF-209204-2 8-03-2024 PO NO.: 0134042574 NO. OF CTNS:13 NO. OF PCS: 300 TOTAL GROSS WT.:62.545 KG S FREIGHT COLLECT / HS CODE# 6110202069 INV#: S52 23485388 GD#:KPPE-EF-209204-2 8-03-2024 PO NO.: 0134042578 NO. OF CTNS:14 NO. OF PCS: 338 TOTAL GROSS WT.:70.388 KG S FREIGHT COLLECT / FCR: KHI0921670 HS CODE# 6110 202069 INV#: S5223485389 GD# :KPPE-EF-209204-28-03-2024 PO NO.: 0134042579 NO. OF CTN S:26 NO. OF PCS:1313 TOTAL G ROSS WT.:245.113 KGS FREIGHT COLLECT / HS CODE# 6110202069 INV#: S52 24493881 GD#:KPPE-EF-209204-2 8-03-2024 PO NO.: 0134516506 NO. OF CTNS:18 NO. OF PCS: 645 TOTAL GROSS WT.:126.265 K GS FREIGHT COLLECT / FCR: KHI0921637 HS CODE# 6110 202069 INV#: S5224498724 GD# :KPPE-EF-209204-28-03-2024 PO NO.: 0134688981 NO. OF CTN S:11 NO. OF PCS:618 TOTAL GR OSS WT.:111.278 KGS FREIGHT C OLLECT / HS CODE# 6110202069 INV#: S52 24498791 GD#:KPPE-EF-209204-2 8-03-2024 PO NO.: 0134689466 NO. OF CTNS:12 NO. OF PCS: 300 TOTAL GROSS WT.:62.035 KG S FREIGHT COLLECT / FCR: KHI0921670 HS CODE# 6110 202069 INV#: S5224505198 GD# :KPPE-EF-209204-28-03-2024 PO NO.: 0134761037 NO. OF CTN S:77 NO. OF PCS:4500 TOTAL G ROSS WT.:1011.960 KGS FREIGHT COLLECT / FCR: KHI0921637 HS CODE# 6110 202069 INV#: S5224505094 GD# :KPPE-EF-209204-28-03-2024 PO NO.: 0134760743 NO. OF CTN S:11 NO. OF PCS:379 TOTAL GR OSS WT.:69.095 KGS FREIGHT CO LLECT / FCR: KHI0921983 HS CODE# 6101 200010 INV#: S5224506849 GD# :KPPE-EF-209204-28-03-2024 PO NO.: A134757417 NO. OF CTN S:53 NO. OF PCS:733 TOTAL GR OSS WT.:243.985 KGS FREIGHT C OLLECT / FCR: KHI0921998 HS CODE# INV #: S5224493712 GD#:KPPE-EF-20 9204-28-03-2024 PO NO.: 013 4514089 NO. OF CTNS:108 NO. OF PCS:648 TOTAL GROSS WT.:28 3.284 KGS FREIGHT COLLECT / FCR: KHI0921637 HS CODE# 6104 622006 INV#: S5223485385 GD# :KPPE-EF-209204-28-03-2024 PO NO.: 0134042565 NO. OF CTN S:17 NO. OF PCS:507 TOTAL GR OSS WT.:148.342 KGS FREIGHT C OLLECT / HS CODE# 6110202041 INV#: S52 24505141 GD#:KPPE-EF-209204-2 8-03-2024 PO NO.: 0134760870 NO. OF CTNS:131 NO. OF PCS :1938 TOTAL GROSS WT.:1477.81 8 KGS FREIGHT COLLECT / HS CODE# 6110202069 INV#: S52 24511400 GD#:KPPE-EF-209204-2 8-03-2024 PO NO.: 0134850030 NO. OF CTNS:13 NO. OF PCS: 594 TOTAL GROSS WT.:152.664 K GS FREIGHT COLLECT / HS CODE# 6110202069 INV#: S52 24493848 GD#:KPPE-EF-209204-2 8-03-2024 PO NO.: 0134516387 NO. OF CTNS:13 NO. OF PCS: 585 TOTAL GROSS WT.:108.481 K GS FREIGHT COLLECT / HS CODE# 6110202041 INV#: S52 24498843 GD#:KPPE-EF-209204-2 8-03-2024 PO NO.: 0134689596 NO. OF CTNS:42 NO. OF PCS: 578 TOTAL GROSS WT.:517.433 K GS FREIGHT COLLECT / FCR: KHI0921670 HS CODE# 6110 202041 INV#: S5224498855 GD# :KPPE-EF-209204-28-03-2024 PO NO.: 0134689613 NO. OF CTN S:24 NO. OF PCS:300 TOTAL GR OSS WT.:269.521 KGS FREIGHT C OLLECT / HS CODE# 6110202041 INV#: S52 24498859 GD#:KPPE-EF-209204-2 8-03-2024 PO NO.: 0134689617 NO. OF CTNS:27 NO. OF PCS: 324 TOTAL GROSS WT.:292.846 K GS FREIGHT COLLECT / FCR: KHI0921637 HS CODE# 6110 202046 INV#: S5224504865 GD# :KPPE-EF-209204-28-03-2024 PO NO.: 0134752267 NO. OF CTN S:9 NO. OF PCS:115 TOTAL GRO SS WT.:77.190 KGS FREIGHT COL LECT / HS CODE# 6110202046 INV#: S52 24505238 GD#:KPPE-EF-209204-2 8-03-2024 PO NO.: 0134761121 NO. OF CTNS:32 NO. OF PCS: 459 TOTAL GROSS WT.:312.474 K GS FREIGHT COLLECT / FCR: KHI0921983 HS CODE# 6101 200010 INV#: S5224506839 GD# :KPPE-EF-209204-28-03-2024 PO NO.: A134757255 NO. OF CTN S:28 NO. OF PCS:355 TOTAL GR OSS WT.:125.944 KGS FREIGHT C OLLECT / FCR: KHI0921637 HS CODE# 6110 202041 INV#: S5224498819 GD# :KPPE-EF-209204-28-03-2024 PO NO.: 0134689540 NO. OF CTN S:21 NO. OF PCS:355 TOTAL GR OSS WT.:125.760 KGS FREIGHT C OLLECT / HS CODE# 6110202041 INV#: S52 24498898 GD#:KPPE-EF-209204-2 8-03-2024 PO NO.: 0134689685 NO. OF CTNS:28 NO. OF PCS: 335 TOTAL GROSS WT.:302.212 K GS FREIGHT COLLECT / HS CODE# 6110202041 INV#: S52 24498877 GD#:KPPE-EF-209204-2 8-03-2024 PO NO.: 0134689648 NO. OF CTNS:47 NO. OF PCS: 605 TOTAL GROSS WT.:547.881 K GS FREIGHT COLLECT / HS CODE# 9506992000 INV#: AS/ 2169/23-24 GD#:KPPE-EF-20869 9-27-03-2024 PO NO.: 0134518 032 NO. OF CTNS:13 NO. OF P CS:726 TOTAL GROSS WT.:68.900 KGS FREIGHT COLLECT</t>
  </si>
  <si>
    <t>DAMCO PAKISTAN (PVT) LTD</t>
  </si>
  <si>
    <t>MAERSK KENSINGTON</t>
  </si>
  <si>
    <t>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 PLANT CODE  6041</t>
  </si>
  <si>
    <t>FOR DELIVERY TO: 670 FALLING CREEK ROAD, SPARTANBURG, SC 29301 18645870700</t>
  </si>
  <si>
    <t>19/B SHAHRAH-E-FAISAL SINDHI MUSLIM COOP HOUSING SOC 75400 KARACHI PAKISTAN ON BEHALF OF -- 9221111845848</t>
  </si>
  <si>
    <t>MRSU4354781 HASU1170820 MRSU3640100 MRSU6019910 CIPU5250967</t>
  </si>
  <si>
    <t>4EB0 2CB0 4EB0 4EB0 4EB0</t>
  </si>
  <si>
    <t>MAEU237876575</t>
  </si>
  <si>
    <t>413W</t>
  </si>
  <si>
    <t>PK0197785 PK0222613 PK0185161 PK0197789 PK0197780</t>
  </si>
  <si>
    <t>600 PEACHTREE STREET NE - 25TH FLOO ATLANTA, GA 30308 USA PHONE: 1 (415) 231-5252</t>
  </si>
  <si>
    <t>4403.96 PLASTIC ACTION FIGURE</t>
  </si>
  <si>
    <t>ENTERTAINMENT EARTH, INC.</t>
  </si>
  <si>
    <t>SHENZHEN NEW WONGKEI INTERNATIONAL</t>
  </si>
  <si>
    <t>EVER FEAT</t>
  </si>
  <si>
    <t>SUPER7</t>
  </si>
  <si>
    <t>RECEIVING DEPARTMENT 61 MORELAND ROAD. SIMI VALLEY CA UNITED STATES 93065</t>
  </si>
  <si>
    <t>TRADE CO., LTD, SHENZHEN NEW WONGKEI INTERNATIONAL TRADE CO LTD, SHENZHEN, GUANGDONG, CHINA</t>
  </si>
  <si>
    <t>EGHU8447410</t>
  </si>
  <si>
    <t>FLXT00002638680A</t>
  </si>
  <si>
    <t>EGLV010400344554</t>
  </si>
  <si>
    <t>0207E</t>
  </si>
  <si>
    <t>EMCPTM4073</t>
  </si>
  <si>
    <t>FLXT</t>
  </si>
  <si>
    <t>FLEXIBLE TRANSPORTATION INC</t>
  </si>
  <si>
    <t>YANTIAN, CHINA</t>
  </si>
  <si>
    <t>POWER SUPPLY CORD FLEXPORT CONSOLE BOX INK / UV FLATBED PRINTER DG-1513 HS CODE 3215.90 HBL NO FLXT00002607691A 8544.42 POWER SUPPLY CORD AMS HBL NO FLXT00002641952A, 8544.42 POWER SUPPLY CORD AMS HBL NO FLXT00002631330A 4403.96 PLASTIC ACTION FIGURE AMS HBL NO FLXT00002638680A PP CORRUGATED SIGN AMS HBL NO FLXT00002632530A 8539.52 TRACK LIGHT AMS HBL NO FLXT00002638612A9021.40 HEAR OTC HEARING AID AMS HBL NO FLXT00002606608A 4202.92 ROUNDTRIP MTB BIKE CASE BLK PO NO. 7140482 ITEM NO. 3205179 AMS HBL NO FLXT00002633979A 9503.00 CHILDREN'S PLAY SET AMS HBL NO FLXT00002636978A7310.29 TINBOX AMS HBL NO FLXT00002625501A</t>
  </si>
  <si>
    <t>FLEXPORT INTERNATIONAL LLC</t>
  </si>
  <si>
    <t>FLEXPORT INTERNATIONAL (SHANGHAI)</t>
  </si>
  <si>
    <t>N/M N/M N/M N/M N/M N/M N/M N/M N/M N/M N/M . . . . . . . . . . . . . THE SAME</t>
  </si>
  <si>
    <t>760 MARKET ST FL 8 SAN FRANCISCO CA 94102-2300 US ARRIVAL NOTICE EMAIL:ARRIVALNOTICE@FLEXPORT.COM</t>
  </si>
  <si>
    <t>CO., LTD SHENZHEN BRANCH 7/F, CHINA RESOURCES TOWER #2666, KEYUAN SOUTH ROAD SHENZHEN CN CARRIER OPS</t>
  </si>
  <si>
    <t>94102-2300</t>
  </si>
  <si>
    <t>760 MARKET STREET 8TH FLOOR SAN FRANCISCO CA 94102 US ARRIVAL NOTICE EMAIL:ARRIVALNOTICE@FLEXPORT.COM</t>
  </si>
  <si>
    <t>SLAC FRENCH OAK CANTS RUSTIC SIZE 305X432 MM FRENCH OAK CANTS 1ST CHOICE SIZE 305X318 MM HS CODE : 4403.91.00 OPEN VENTSTEMPERATURE +/+ 3 DEGREES CELSIUS</t>
  </si>
  <si>
    <t>BOARDHOUSE</t>
  </si>
  <si>
    <t>WOODINGTON INTERNATIONAL B.V.</t>
  </si>
  <si>
    <t>MSC GIULIA</t>
  </si>
  <si>
    <t>2403008 SAME SAME SAME</t>
  </si>
  <si>
    <t>416 E ALONDRA BLVD. GARDENA GARDENA CA 90248 UNITED STATES</t>
  </si>
  <si>
    <t>NIEUWE MOLENHEIDE 9 SCHIJNDEL NB 5482 ZV NETHERLANDS</t>
  </si>
  <si>
    <t>SZLU9169838</t>
  </si>
  <si>
    <t>MEDUO6595237</t>
  </si>
  <si>
    <t>413A</t>
  </si>
  <si>
    <t>FF141957</t>
  </si>
  <si>
    <t>NEW WAVE INTERNATIONAL CARGO, INC.</t>
  </si>
  <si>
    <t>6800 SANTA FE DR, SUITE B-2 HODGKINS IL 60525 UNITED STATES</t>
  </si>
  <si>
    <t>TOTAL ( 5 BOXES, 11 BUNDLES, 2 LOOSE ITEMS &amp; 9 PALLETS) BUILDING SUPPLIEES AND HOME FURNISHINGS HS# 2710.19, 3403.19, 3820.00, 3824.50, 3920.49, 3923.50, 3926.90, 4006.90, 4009.22,4013.10, 4403.24, 4802.54, 4811.41, 5607.50, 6914.90,, 7318.29, 7323.99, 7415.33,8205.20, 8205.70, 8211.92, 8302.49,8414.59,8419.89, 8421.23, 8421.31, 8421.39, 8431.49, 8461.50, 8467.29,8502.40, 8506.80, 8507.10, 8536.69, 8544.42, 8708.99, 9027.10, 9030. 89, 9031.80, 9403.89,9403.90, 9614.00 P.O.R. CERS: PC3517202405013454891</t>
  </si>
  <si>
    <t>TEMU6932002</t>
  </si>
  <si>
    <t>106 SOUTH DOCK ROAD P.O. BOX 608 PROVIDENCIALES TC</t>
  </si>
  <si>
    <t>106 SOUTH DOCK ROAD PROVIDENCIALES CA</t>
  </si>
  <si>
    <t>TSCW17001191</t>
  </si>
  <si>
    <t>29 PKGS CONTAINING FABRICATED STRUCTURE PARTSAS PER CUSTOMER ORDER NO. 84014, 84029, 84015,84019, 84022, 84018, 84024 &amp; 84025INVOICE NO. 4403 DT. 22/03/2024SHIPPING BILL NO. 8541236 DT. 22/03/2024IEC NO. 3010000332HS CODE 73089090NET WT. 19815.575 KGS GROSS WT. 20710.000 KGSFREIGHT COLLECT2ND NOTIFY--------------, -------RUNI INDUSTRIES B.V.PARK FORUM 10055657HJ EINDHOVENNETHERLANDS</t>
  </si>
  <si>
    <t>ALSINA FORMS CO INC</t>
  </si>
  <si>
    <t>KEAA INTERNATIONAL PVT LTD</t>
  </si>
  <si>
    <t>MSC MEXICO V</t>
  </si>
  <si>
    <t>1-29</t>
  </si>
  <si>
    <t>14335, W. HARDY RD HOUSTON TX 77060 US</t>
  </si>
  <si>
    <t>VILLAGE BHAGWANPURA, DEHLON ROAD RISHI NAGAR LUDHIANA IN</t>
  </si>
  <si>
    <t>INKU6441108</t>
  </si>
  <si>
    <t>TDGOS01231093</t>
  </si>
  <si>
    <t>MEDUJ7174611</t>
  </si>
  <si>
    <t>IV413</t>
  </si>
  <si>
    <t>BOLT51018242 FX28873820</t>
  </si>
  <si>
    <t>TDGO</t>
  </si>
  <si>
    <t>TDG</t>
  </si>
  <si>
    <t>SAN DIEGO</t>
  </si>
  <si>
    <t>802 SUNNYSIDE AVENUE</t>
  </si>
  <si>
    <t>14335, W. HARDY RD</t>
  </si>
  <si>
    <t>IKEA HOME FURNISHING PRODU CTS SB NO:8110897 IKEA SHIPMENT REF NO: 013-TSO- S10000018447 TOTAL PIECE S:372 HS CODE:57050039,6 3051040 CSM NUMBER:ECIS2 4403 FREIGHT PAYABLE BY ISAG THIS SHIPMENT CONTA INS NO SOLID WOOD PACKING MATERIALS  IKEA2.USDO INTER.IKEA.COM, PHONE: 484 803 9015. UNITED, S TATES OF AMERICA, ATTN: IKEA ACCOUNT, IKEAARRIVALN OTICES .FF.USGEODIS.COM , PHONE: 215 238 8600, F AX: 215 238 8578. NOTIFY 3: EXPEDITORS INTERNATI ONAL PHL 519 KAISER DR S TE A FOLCROFT, PA,19032 UNITED STATES OF AMERICA A TTN:IKEA ACCOUNT IKEAPHL EXPEDITORS.COM PHONE: 6 10 534 2590</t>
  </si>
  <si>
    <t>TRAVANCORE MATS AND MATTING PRIVATE</t>
  </si>
  <si>
    <t>MSC RANIA</t>
  </si>
  <si>
    <t>4104 INDUSTRIAL PARKWAY DRIVE LEBEC CA 93243 UNITED STATES</t>
  </si>
  <si>
    <t>PB NO.5, 1/206 SHAKTHEESWARAM JUNCT ALAPPUZHA KL 688524 INDIA</t>
  </si>
  <si>
    <t>MSMU5817535</t>
  </si>
  <si>
    <t>MEDUE7958600</t>
  </si>
  <si>
    <t>414E</t>
  </si>
  <si>
    <t>FX28942378</t>
  </si>
  <si>
    <t>GEODIS USA INC.</t>
  </si>
  <si>
    <t>THE NAVY YARD 5101 S. BROAD STREET PHILADELPHIA PA 19112 UNITED STATES</t>
  </si>
  <si>
    <t>DRIFTWOOD HS.CODE  4403.98.90 SCAC CODE  SFOK ACI CODE 8FKT HBL NO.TG24030028 CONTINUE FROM CONSIGNEE EMAIL NANCY@AMAXXSHIPPING.COM; OPERATION@AMAXXSHIPPING.COM</t>
  </si>
  <si>
    <t>SAFROUND LOGISTICS (THAILAND) CO.,</t>
  </si>
  <si>
    <t>Taipei</t>
  </si>
  <si>
    <t>WAN HAI A05</t>
  </si>
  <si>
    <t>FOUR SEASONS . . .</t>
  </si>
  <si>
    <t>18039 CRENSHAW BLVD STE 206 TORRANC E, CA 90504, USA DIRECT (424) 363- 6575 TEL (424) 363-688 .</t>
  </si>
  <si>
    <t>193/30 LAKE RAJADA OFFICE,7TH FLOOR , RACHADAPISEK RD., KLONGTOEY, KLON GTOEY, BANGKOK 10110 .</t>
  </si>
  <si>
    <t>WHSU5374632</t>
  </si>
  <si>
    <t>WHLC035EX18655</t>
  </si>
  <si>
    <t>E003</t>
  </si>
  <si>
    <t>WHAB055630</t>
  </si>
  <si>
    <t>SAFROUND LOGISTICS CO LTD.</t>
  </si>
  <si>
    <t>17/F HONGTAI DIBIAO BUILDING, NO.12 22 NINGCHUAN ROAD,YINZHOU DISTRICT, NINGBO,ZHEJIANG,CHINA .</t>
  </si>
  <si>
    <t>BANGKOK, THAILAND</t>
  </si>
  <si>
    <t>TOTAL 4403 CARTONS 2178 CARTONS 100 COTTON KNITTED MENS T-SHIRT 60 COTTON 40 POLYESTER KNITTED MENS T-SHIRT SB NO: 8687593 DT.28.03.2024 INV NO: SPLK/472/23-24 DT:27.03.2024 TOTAL QUANTITY:54766 PCS, TOTAL NET WEIGHT:9231.917 KGS PO 7190810A, 7190813A, 7191076A STYLE NO: VR8100,VR8191 HS CODE:61091000 61099090 2225 CARTONS 100 COTTON KNITTED MENS T-SHIRT 100 COTTON KNITTED MENS FULL SLEEVE T-SHIRT 60 COTTON 40 POLYESTER KNITTED MENS T-SHIRTSB NO: 8684421 DT.28.03.2024 INV NO: SPLK/473/23-24 DT:27.03.2024 TOTAL QUANTITY:55397 PCS TOTAL NET WEIGHT:9431.616 KGS PO 7190811A,7190814A, 7190812A, 7191082A, 719STYLE NO: VR8101, VR7370, VR8190 HS CODE:61091000 61099090 MOL CONSOLIDATION SERVICE DIVISION O/B SPLINDUSTRIES LTD CY-CY FREIGHT COLLECT TEL: (215) 921-7740 EMAIL: US.SM.PHL.BROKERAGE.DOCUMENTS DBSCHENKER.COM 2ND NOTIFY NAUTICA OPCO LLC125 CHUBB AVENUE LYNDHURST, NJ 07071 EMAIL:FCLARK SPARCGROUP.COM MPADILLA SPARCGROUP.COM 3RD NOTIFY MOL CONSOLIDATION SERVICE LTD. 2727 PACES FERRY ROAD BUILDING 2 - SUITE 1650ATLANTA, GA 30339 ATTN: JUSTINE BROWN TOTAL 4403 CARTONS 2178 CARTONS 100 COTTON KNITTED MENS T-SHIRT 60 COTTON 40 POLYESTER KNITTED MENS T-SHIRT SB NO: 8687593 DT.28.03.2024 INV NO: SPLK/472/23-24 DT:27.03.2024 TOTAL QUANTITY:54766 PCS, TOTAL NET WEIGHT:9231.917 KGS PO 7190810A, 7190813A, 7191076A STYLE NO: VR8100,VR8191 HS CODE:61091000 61099090 2225 CARTONS 100 COTTON KNITTED MENS T-SHIRT 100 COTTON KNITTED MENS FULL SLEEVE T-SHIRT 60 COTTON 40 POLYESTER KNITTED MENS T-SHIRTSB NO: 8684421 DT.28.03.2024 INV NO: SPLK/473/23-24 DT:27.03.2024 TOTAL QUANTITY:55397 PCS TOTAL NET WEIGHT:9431.616 KGS PO 7190811A,7190814A, 7190812A, 7191082A, 719STYLE NO: VR8101, VR7370, VR8190 HS CODE:61091000 61099090 MOL CONSOLIDATION SERVICE DIVISION O/B SPLINDUSTRIES LTD CY-CY FREIGHT COLLECT TEL: (215) 921-7740 EMAIL: US.SM.PHL.BROKERAGE.DOCUMENTS DBSCHENKER.COM 2ND NOTIFY NAUTICA OPCO LLC125 CHUBB AVENUE LYNDHURST, NJ 07071 EMAIL:FCLARK SPARCGROUP.COM MPADILLA SPARCGROUP.COM 3RD NOTIFY MOL CONSOLIDATION SERVICE LTD. 2727 PACES FERRY ROAD BUILDING 2 - SUITE 1650ATLANTA, GA 30339 ATTN: JUSTINE BROWN</t>
  </si>
  <si>
    <t>NAUTICA OPCO LLC</t>
  </si>
  <si>
    <t>MOL LOGISTICS INDIA PVT LTD</t>
  </si>
  <si>
    <t>COSCO AMERICA</t>
  </si>
  <si>
    <t>2178 CARTONS 01 TO 2178 2225 CARTONS 01 TO 2225 2178 CARTONS 01 TO 2178 2225 CARTONS 01 TO 2225</t>
  </si>
  <si>
    <t>125 CHUBB AVENUE LYNDHURST , NJ 07071 USA</t>
  </si>
  <si>
    <t>UNITNO.53 B 54, KALPATARU SQUARE KONDIVITA LANE, ANDHERI-EAST 400059 MUMBAI, INDIA, TE ON BEHALF OF VARIOUS SHIPPERS</t>
  </si>
  <si>
    <t>TCNU3739807 CMAU4924753</t>
  </si>
  <si>
    <t>CMDUCAD0733509</t>
  </si>
  <si>
    <t>0INGM</t>
  </si>
  <si>
    <t>R2424137 R2424185</t>
  </si>
  <si>
    <t>MOL CONSOLIDATION SERVICE LTD.</t>
  </si>
  <si>
    <t>2727 PACES FERRY ROAD BUILDING 2 - SUITE 1650 ATLANTA, GA 30339</t>
  </si>
  <si>
    <t>FARIDABAD</t>
  </si>
  <si>
    <t>ARTIFICIAL QUARTZ STONE SL ABS &amp; SAMPLE STANDS HS COD E 68101990 HS CODE 9403209 0 GROSS WEIGHT 26500 KGS N ETT WEIGHT 26000 KGS 07 W OODEN CRATES CARRYING 48 A RTIFICIAL QUARTZ STONE SLA BS 01 WOODEN CRATE CARRYIN G 200 SAMPLE PIECES OF ART IFICIAL QUARTZ STONE SLABS 04 SAMPLE STANDS 08 WOODE N CRATES &amp; 04 SAMPL, E STAND S 12 PACKAGES EXPORT INVOI CE NUMBER : 7834 , DATE : 11.03.2024 PURCHASE ORDER NUMBER : 1551 VAT NUMBER OM1100020168 CR NUMBER 135 4403 TEL:602-315-5796 FA X:706-283-2616 JITENDRA_GU PTAJRGRANITES.COM MS. CATHERINE O'TOOLE TEL:843- 641-7408; 843-554-6400 CA THERINE.OTOOLEJOHNSJAMES. COM</t>
  </si>
  <si>
    <t>JR GRANITES INC. - ELBERTON</t>
  </si>
  <si>
    <t>01-08 WOODEN CRAT ES 01-04 SAMPLE S TANDS SAME SAME SAME SAME SAME SAME SAME SAME SAME SAME SAME SAME SAME</t>
  </si>
  <si>
    <t>1208 BREWERS BRIDGE ROAD ELBERTON GA 30635 UNITED STATES</t>
  </si>
  <si>
    <t>CARU3758733</t>
  </si>
  <si>
    <t>MEDUOM287100</t>
  </si>
  <si>
    <t>411A</t>
  </si>
  <si>
    <t>FX27757578</t>
  </si>
  <si>
    <t>JOHN S. JAMES CO</t>
  </si>
  <si>
    <t>SUITE 102E N 4500 LEEDS AVENUE NORTH CHARLESTON SC 29405 UNITED ST</t>
  </si>
  <si>
    <t>NCM:1905901000 1X40 HC CONTAINER 4403 BOXES 800 CS WAFFERS 3603 CS BISCUITS SALTED NW: 13428.14</t>
  </si>
  <si>
    <t>COLOMBINA CANDY CO</t>
  </si>
  <si>
    <t>COLOMBINA DEL CAUCA S.A.</t>
  </si>
  <si>
    <t>APL TURKEY</t>
  </si>
  <si>
    <t>COLOMBINA CANDY CO USA MADE IN COLOMBIA 2500056312 WH0873 COLOM969874 COLOM969853 COLOM969865 SELLO NAVIERA: L6475411 C252306 WAC313987</t>
  </si>
  <si>
    <t>NIF: 132575087 6303 BLUE LAGOON DR SUITE 425 MIAMI- TE FL 33126 TEL: 7862651920 FAX.</t>
  </si>
  <si>
    <t>KM 2 VA SAN JULIN STDER QUILICHAO(CAUCA)</t>
  </si>
  <si>
    <t>BHCU5018346</t>
  </si>
  <si>
    <t>CMDUBGA0405682</t>
  </si>
  <si>
    <t>0GBOR</t>
  </si>
  <si>
    <t>CDJ9825</t>
  </si>
  <si>
    <t>MOL LOGISTICS INC</t>
  </si>
  <si>
    <t>4341 INTERNATIONAL PARKWAY SUITE 106 ATLANTA GA 30354 -</t>
  </si>
  <si>
    <t>CARTAGENA, CO</t>
  </si>
  <si>
    <t>(+++) NEW SPARE PARTS FOR KOMATSU CONSTRUCTION MACHINERY INV.NO.KOT-4392,4393,4403,4404 HS CODE: 392099 AS PER ATTACHED SHEET ( ) - AS PER ATTACHED SHEET - (+++), FREIGHT PREPAID AS ARRANGED WAYBILL PART LOAD CONTAINER(S) COVERED BY BLS: TYO0604678 TYO0613014 PART LOAD - 01 /02 PART CARGO IN CONTAINER (+++) NEW SPARE PARTS FOR KOMATSU CONSTRUCTION MACHINERY INV.NO.KOT-4392,4393,4403,4404 HS CODE: 392099 AS PER ATTACHED SHEET ( ) - AS PER ATTACHED SHEET - (+++), FREIGHT PREPAID AS ARRANGED WAYBILL PART LOAD CONTAINER(S) COVERED BY BLS: TYO0604678 TYO0613014 PART LOAD - 01 /02 PART CARGO IN CONTAINER</t>
  </si>
  <si>
    <t>MITSUBISHI LOGISTICS AMERICA</t>
  </si>
  <si>
    <t>MITSUBISHI LOGISTICS CORPORATION</t>
  </si>
  <si>
    <t>Tokyo</t>
  </si>
  <si>
    <t>ONE HELSINKI</t>
  </si>
  <si>
    <t>Japan</t>
  </si>
  <si>
    <t>- AS PER ATTACHED SHEET - ( ) - AS PER ATTACHED SHEET - ( )</t>
  </si>
  <si>
    <t>CORPORATION, CHI BR.,EIN+22192759. 555 PIERCE ROAD, SUITE 170 ITASCA, ILLINOIS 60143 U.S.A. TE TEL:630-285-5610 FAX:630-773-0355</t>
  </si>
  <si>
    <t>EUROPE AMERICA TEAM 19-1, NIHONBASHI 1-CHOME CHUO-KU, TOKYO 103-8630 JAPAN TE TEL:03-3278-6555 FAX:03-3278-6494</t>
  </si>
  <si>
    <t>CMAU3694698 FFAU5215621</t>
  </si>
  <si>
    <t>CMDUTYO0604678</t>
  </si>
  <si>
    <t>0FJHO</t>
  </si>
  <si>
    <t>C6253940 C6253824</t>
  </si>
  <si>
    <t>SAME AS CONSIGNEE</t>
  </si>
  <si>
    <t>X X</t>
  </si>
  <si>
    <t>TOKYO</t>
  </si>
  <si>
    <t>TOTAL SLAC ( 42 BOXES, 29 BUNDLES, 2 CRATES, 8 CYLINDERS, 19 LOOSE ITEMS &amp; 5 PALLETS) BUILDING SUPPLIES AND HOME FURNISHINGS HS# 1702.20, 2101.11, 2710.19, 3214.10 , 3921.12, 3924.10, 3926.90, 4006.90,4015.19,, 4403.22, 4802.54, 4816.20, 4820.30, 7009.92, 7306.90, 7307.29,7308.40, 7309.00, 7310.29, 7314.49, 7318.18, 8201.30, 8202.31, 8205.40, 8205.40, 8211.91, 8461.50, 8467.21, 8467.21,8467.89, 8479.90, 8506.80, 8513.10, 85253.81, 9026.10, 9032.10, 9405.21, 9608.20 POR: NDR3POR: CERS: PC3517202404243436736</t>
  </si>
  <si>
    <t>BSIU8193135</t>
  </si>
  <si>
    <t>TSCW16991396</t>
  </si>
  <si>
    <t>ARTIFICIAL QUARTZ STONE SL ABS HS CODE 68101990 GROSS WEIGHT 27000 KGS NETT WEI GHT 26500 KGS 07 WOODEN CR ATES CARRYING 54 ARTIFICIA L QUARTZ STONE LABS 01 WOO DEN CRATE CARRYING 30 SAMP LE PIECES OF ARTIFICIAL QU ARTZ STONE SLABS TOTAL 08 WOODEN CRATES EXPORT INVOI CE NUMBER : 7822 , DATE : 27.02.2024 PURCHASE O, RDER NUMBER 7636 VAT NUMBER OM1100020168 CR NUMBER 135 4403 EMAIL ID : SARAHS TONESHOWCASE.NET TEL : 678 -994-5884 FAX : 678-546-14 45</t>
  </si>
  <si>
    <t>MSC GREENWICH</t>
  </si>
  <si>
    <t>01-08 WOODEN CRAT ES SAME SAME SAME SAME SAME SAME SAME SAME SAME SAME</t>
  </si>
  <si>
    <t>TGBU3142175</t>
  </si>
  <si>
    <t>MEDUOM285278</t>
  </si>
  <si>
    <t>410A</t>
  </si>
  <si>
    <t>FX27806440</t>
  </si>
  <si>
    <t>1X40 HC SLC 20 PALLETS WITH 5.148 BOXES CHARCOAL BRIQUETTE EUCALYPTUS - 54,672 M3 INVOICE 001/24DU-E 24BR000290839-3 RUC 4BR4034440320000000000000 0000187217 NCM: 4403.98.00 SHIPPED ON BOARDFREIGHT COLLECT WOODEN PACKAGE: TREATED AND CERTIFIED 44039800 HS CODE:440398</t>
  </si>
  <si>
    <t>NOWPORTS USA LLC</t>
  </si>
  <si>
    <t>NOWPORTS BRASIL LTDA</t>
  </si>
  <si>
    <t>Antonina</t>
  </si>
  <si>
    <t>MSC DUBAI VII</t>
  </si>
  <si>
    <t>9TH FLOOR 252 NW 29TH STREET MIAMI FL 33127 UNITED STATES</t>
  </si>
  <si>
    <t>R BUTANTA, 194 AND6 SL6105-PINHEIRO SAO PAULO SP 05424000 BRAZIL</t>
  </si>
  <si>
    <t>MSMU7145240</t>
  </si>
  <si>
    <t>40G0</t>
  </si>
  <si>
    <t>MEDUP1751924</t>
  </si>
  <si>
    <t>409R</t>
  </si>
  <si>
    <t>FJ18782490</t>
  </si>
  <si>
    <t>PARANAGUA</t>
  </si>
  <si>
    <t>WOOD IN THE ROUGH, WHETHER OR NOT STRIPPED OF BARK - PARTIDA ARANCELARIA : 4403.2200 75 POSTS PINO IMPREGNADO 30 PIES CLASE 5 6 X 9,15 MTS WOOD IN THE ROUGH, WHETHER OR NOT STRIPPED OF BARK - PARTIDA ARANCELARIA : 4403.2200 75 POSTS PINO IMPREGNADO 30 PIES CLASE 5 6 X 9,15 MTS</t>
  </si>
  <si>
    <t>CITY COMMUNICATIONS CORP</t>
  </si>
  <si>
    <t>GSL ELEFTHERIA</t>
  </si>
  <si>
    <t>54 PROGRESO ST CORONA OFFICE PARK W SAN JUAN 00909 PUERTO RICO</t>
  </si>
  <si>
    <t>MEDU4808509 TLLU5050823</t>
  </si>
  <si>
    <t>4510 4510</t>
  </si>
  <si>
    <t>MEDUEJ466873</t>
  </si>
  <si>
    <t>208N</t>
  </si>
  <si>
    <t>001383 FX29565140 001382 FX29565014</t>
  </si>
  <si>
    <t>620590 (HS) PURCHASE ORDER NUMBER: 5678575615 DESC: 8506 - GE SS CAMP SHIRT P.O.NO.:5678575615 CI NO.: 1023041488 CI DATE: 12/03/2024 GST INVOICE NO: 233102301101, GST INVOICE DT:12/03/2024 TOTAL QTY.: 4403 PCS HS CODE : 6205904040 FREIGHT COLLECT HTS CODE: 620590 SB NO SB DATE 8375690 2024-03-16 TOTAL PKGS 509 PK2ND NOTIFY:DAMCO DISTRIBUTION SERVICES INC 50FIRESTONE PLACE SOUTH GATE, CA 90280 DCM`SAVANNAH MAERSK.COM PART LOAD CONTAINER(S) COVERED BY BLS:AMC2190AMC2192488,AMC2192489,AMC2192490,AMC2192491,A2492,AMC2192493,AMC2192494,AMC2192495,AMC2192MC2192498,AMC2192499,AMC2192501,AMC2192502,AM503,AMC2192504,AMC2192505 620530 (HS) SHIPPER: SHAHI EXPORTS PVT LTD INDUSTRIAL PLOT NO 1 SECTOR - 28 FARIDABAD PURCHASE ORDER NUMBER: 5678575615 DESC: 8506 - GE SS CAMP SHIRT, P.O.NO.:5678575615 CI NO.: 1023041488 CI DATE: 12/03/2024 GST INVOICE NO: 233102301101 GST INVOICE DT:12/03/2024 TOTAL QTY.: 4403 PCS HS CODE : 6205904040 HTS CODE: 620590SB NO SB DATE 8375690 2024-03-16 CNTR`NO TCNU3072078 TCKU6277020 CARRIER SEAL R2429493 R2552991 WALMART SEAL KWINC07486 KWINC07487 INDIA PART LOAD CONTAINER(S) COVERED BY BLS:AMC2190AMC2192488,AMC2192489,AMC2192490,AMC2192491,A2492,AMC2192493,AMC2192494,AMC2192495,AMC2192MC2192498,AMC2192499,AMC2192501,AMC2192502,AM503,AMC2192504,AMC2192505</t>
  </si>
  <si>
    <t>WAL MART INC.</t>
  </si>
  <si>
    <t>AS PER COMMERCIAL INVOICE AS PER COMMERCIAL INVOICE CNTR`NO TCNU3072078 TCKU6277020 CARRIER SEAL R2429493 R2552991 WALMART SEAL KWINC07486 KWINC07487</t>
  </si>
  <si>
    <t>508 SW 8TH ST. BENTONVILLE, AR 72716 USA</t>
  </si>
  <si>
    <t>TCNU3072078 TCKU6277020</t>
  </si>
  <si>
    <t>CMDUAMC2190922A</t>
  </si>
  <si>
    <t>0IX66</t>
  </si>
  <si>
    <t>KWINC07486 KWINC07487</t>
  </si>
  <si>
    <t>DAMCO DISTRIBUTION SERVICES INC</t>
  </si>
  <si>
    <t>5011 FIRESTONE PLACE SOUTH GATE, CA 90280 DCM`SAVANNAH MAERSK.COM</t>
  </si>
  <si>
    <t>1X40 HC / CONTAINER: TRHU64708 02 53 PACKAGES SAID TO CONTAI N: ELEMENTOS DE LA EXPOSICION NOTRE DAME DE PARIS MUEBLE S DE MADERA, ARTICULOS ELECTRO NICOS, CONVERTIDOR ESTATICO, L AMPARA UV PARA DESINFECCION,, TIRAS DE ILUMINACION LED, PLAC AS DE PMMA, SIERRA DE DISCO, CABALLETES DE ALUMINIO, CUNAS DE MADERA, ESCULTURAS, PAISAJ ES IMPRESOS, LAMPARAS LED, BAS E DE METAL, TORNILLERIA, ABRAZ ADERAS, GUANTES, MARCADORES, HERRAMIENTAS, PAQUETE DE BOLSA DE PLASTICO, HERRAJES. NCM: (9403, 8471, 8504, 8539, 9405, 3920, 8467, 4421, 9703, 4911, 7326, 7318, 3926, 9608, 8203 , 3923, 8302, 3906, 3918, 3921 , 4403, 4819, 4822, 5906, 7222 , 8205, 8461, 8518, 8528, 8536 , 8544, 9503, 9709) WOODENPACKING: TREATED AND CERTIFIED 1X20 DC / CONTAI NER: MRKU7807913 43 PACKAGES SAID TO CONTAIN: ELEMENTOS DE LA EXPOSICION NOTRE DAME DE PARIS MUEBLES DE MADERA, ART ICULOS ELECTRONICOS, CONVERTID OR ESTATICO, LAMPARA UV PARADESINFECCION, TIRAS DE ILUMINA CION LED, PLACAS DE PMMA, SIE RRA DE DISCO, CABALLETES DE AL UMINIO, CUNAS DE MADERA, ESCUL TURAS, PAISAJES IMPRESOS, LAM PARAS LED, BASE DE METAL, TORN ILLERIA, ABRAZADERAS, GUANTES , MARCADORES, HERRAMIENTAS, PAQUETE DE BOLSA DE PLASTICO, HE RRAJES. NCM: (9403, 8471, 850 4, 8539, 9405, 3920, 8467, 442 1, 9703, 4911, 7326, 7318, 392 6, 9608, 8203, 3923, 8302, 39 06, 3918, 3921, 4403, 4819, 48 22, 5906, 7222, 8205, 8461, 85 18, 8528, 8536, 8544, 9503, 9709) WOODEN PACKING: TREATED AND CERTIFIED 1X40 HC / CONTAINER: TRHU64708 02 53 PACKAGES SAID TO CONTAI N: ELEMENTOS DE LA EXPOSICION NOTRE DAME DE PARIS MUEBLE S DE MADERA, ARTICULOS ELECTRO NICOS, CONVERTIDOR ESTATICO, L AMPARA UV PARA DESINFECCION,, TIRAS DE ILUMINACION LED, PLAC AS DE PMMA, SIERRA DE DISCO, CABALLETES DE ALUMINIO, CUNAS DE MADERA, ESCULTURAS, PAISAJ ES IMPRESOS, LAMPARAS LED, BAS E DE METAL, TORNILLERIA, ABRAZ ADERAS, GUANTES, MARCADORES, HERRAMIENTAS, PAQUETE DE BOLSA DE PLASTICO, HERRAJES. NCM: (9403, 8471, 8504, 8539, 9405, 3920, 8467, 4421, 9703, 4911, 7326, 7318, 3926, 9608, 8203 , 3923, 8302, 3906, 3918, 3921 , 4403, 4819, 4822, 5906, 7222 , 8205, 8461, 8518, 8528, 8536 , 8544, 9503, 9709) WOODENPACKING: TREATED AND CERTIFIED 1X20 DC / CONTAI NER: MRKU7807913 43 PACKAGES SAID TO CONTAIN: ELEMENTOS DE LA EXPOSICION NOTRE DAME DE PARIS MUEBLES DE MADERA, ART ICULOS ELECTRONICOS, CONVERTID OR ESTATICO, LAMPARA UV PARADESINFECCION, TIRAS DE ILUMINA CION LED, PLACAS DE PMMA, SIE RRA DE DISCO, CABALLETES DE AL UMINIO, CUNAS DE MADERA, ESCUL TURAS, PAISAJES IMPRESOS, LAM PARAS LED, BASE DE METAL, TORN ILLERIA, ABRAZADERAS, GUANTES , MARCADORES, HERRAMIENTAS, PAQUETE DE BOLSA DE PLASTICO, HE RRAJES. NCM: (9403, 8471, 850 4, 8539, 9405, 3920, 8467, 442 1, 9703, 4911, 7326, 7318, 392 6, 9608, 8203, 3923, 8302, 39 06, 3918, 3921, 4403, 4819, 48 22, 5906, 7222, 8205, 8461, 85 18, 8528, 8536, 8544, 9503, 9709) WOODEN PACKING: TREATED AND CERTIFIED</t>
  </si>
  <si>
    <t>GP CARGO AG DE CARGAS LTDA</t>
  </si>
  <si>
    <t>AV2 LOGISTICS SA DE CV</t>
  </si>
  <si>
    <t>Veracruz</t>
  </si>
  <si>
    <t>PL GERMANY</t>
  </si>
  <si>
    <t>Mexico</t>
  </si>
  <si>
    <t>CNPJ 10.614.729/0001-01 RUA TEIXEIRA DE FREITAS, 478 5 ANDA STO ANTONIO BELO HORIZONTE, MG BRAS 553125350310</t>
  </si>
  <si>
    <t>AV. UNIVERSIDAD 1011 INT 501 COL. PUERTA DE HIERRO ZAPOPAN JALISCO 45116 MEXICO 523323034657</t>
  </si>
  <si>
    <t>MRKU7807913 TRHU6470802</t>
  </si>
  <si>
    <t>2CB0 4EB0</t>
  </si>
  <si>
    <t>MAEUAPU009182</t>
  </si>
  <si>
    <t>412N</t>
  </si>
  <si>
    <t>MX1519398 MX1519365</t>
  </si>
  <si>
    <t>CNPJ 10.614.729/0001-01 RUA TEIXEIRA DE FREITAS, 478 5 ANDA STO ANTONIO BELO HORIZONTE, MG BRAS</t>
  </si>
  <si>
    <t>VERACRUZ</t>
  </si>
  <si>
    <t>FREIGHT COLLECT 31 CARTONS 453.92 KGM 2.27 MTQ 31 CTNS CONTAINING 627 PCS OF WOMENS WOVEN JACKET PO 2100063491, STYLE 29945-0210 HS CODE: 6202308061 SHIPPER: ORIT TRADING LANKA (PVT) LTD 07-02 EAST TOWER, WORLD TRADE CENTRE ECHELON SQUARE, COLOMBO 01 SRI LANKA 147 CARTONS 2295.76 KGM9.7 MTQ 147 CTNS CONTAINING 3520 PCS OF WOMENS WOVEN PANT PO 2100068837 STYLE 34964-0221 HS CODE: 6204628011 30 CARTONS 367.17 KGM1.81 MTQ 30 CTNS CONTAINING 583 PCS OF WOMENS WOVEN PANT PO 2100068849 STYLE 34964-0218 HS CODE: 6204628011 117 CARTONS 1770.97 KGM7.52 MTQ 117 CTNS CONTAINING 2397 PCS OF WOMENS WOVEN PANT PO 2100071118 STYLE 72693-0226 HS CODE: 6204628011 13 CARTONS 112.9 KGM0.68 MTQ 13 CTNS CONTAINING 207 PCS OF WOMENS WOVEN PANT PO 2100071153 STYLE 19626-0384 HS CODE: 6204628011 230 CARTONS 3651.24 KGM17.75 MTQ 230 CTNS CONTAINING 4550 PCS OF WOMENS WOVEN JACKET PO 2100071470 STYLE 29945-0203 HS CODE: 6202308061 169 CARTONS 2797.67 KGM10.86 MTQ 169 CTNS CONTAINING 4154 PCS OF WOMENS WOVEN PANT PO 2100071798 STYLE 72693-0207 HS CODE: 6204628011 245 CARTONS 3800.41 KGM15.36 MTQ 245 CTNS CONTAINING 5806 PCS OF WOMENS WOVEN PANT PO 2100063484 STYLE A3410-0005 HS CODE: 6204628011 71 CARTONS 934.84 KGM 4.57 MTQ 71 CTNS CONTAINING 1617 PCS OF WOMENS WOVEN PANT PO 2100073514 STYLE 19626-0262, HS CODE: 6204628011 SHIPPER: HIRDARAMANI INTERNATIONAL EXPORTS (PVT) LTD LEVEL 23 WORLD TRADE CENTER, ECHOLIN SQUARE, COLOMBO 01, SRI LANKA 423 CARTONS 6728.63 KGM27.75 MTQ 423 CTNS CONTAINING 10338 PCS OF WOMENS WOVEN PANT PO 2100064776 STYLE A1660-0000 HS CODE: 6204628011 SHIPPER: ORIT TRADING LANKA (PVT) LTD 07-02 EAST TOWER, WORLD TRADE CENTREECHELON SQUARE, COLOMBO 01 SRI LANKA 495 CARTONS 6651.91 KGM 32.54 MTQ 495 CTNS CONTAINING 11423 PCS OF WOMENS WOVEN PANT PO 2100064789STYLE A4679-0013 HS CODE: 6204628011 16 CARTONS 169.87 KGM 0.94 MTQ 16 CTNS CONTAINING 412 PCS OF WOMENS WOVEN SKIRT PO 2100071434STYLE A8725-0003 HS CODE: 6204522070 296 CARTONS 4215.55 KGM 19.43 MTQ 296 CTNS CONTAINING 7336 PCS OF WOMENS WOVEN PANT PO 2100071576 STYLE 79078-0016, HS CODE: 6204628011 33 CARTONS 359.22 KGM 2 MTQ 33 CTNS CONTAINING 727 PCS OF WOMENS WOVEN PANT PO 2100070832 STYLE A7521-0004HS CODE: 6204628018 144 CARTONS 2304.14 KGM 9.16 MTQ 144 CTNS CONTAINING 3261 PCS OF WOMENS WOVEN PANT PO 2100071577 STYLE 79078-0018HS CODE: 6204628011 256 CARTONS 3387.55 KGM 16.77 MTQ 256 CTNS CONTAINING 6323 PCS OF WOMENS WOVEN PANT PO 2100071580 STYLE 79078-0017HS CODE: 6204628011 101 CARTONS 1609.39 KGM 6.49 MTQ 101 CTNS CONTAINING 2056 PCS OF WOMENS WOVEN PANT PO 2100071637 STYLE A7503-0013HS CODE: 6204628011 180 CARTONS 2655.28 KGM 11.57 MTQ 180 CTNS CONTAINING 4403 PCS OF WOMENS WOVEN PANT PO 2100071643 STYLE A7503-0014HS CODE: 6204628011 NO WOOD PACKAGING MATERIAL TOTAL PKGS 2997 PK 2ND NOTIFY:EXPEDITORS INTERNATIONAL SFO 425 VDRIVE BRISBANE CA 94005 TEL: 415-657-3600 EMALEVIS-EI-SFO EXPEDITORS.COM</t>
  </si>
  <si>
    <t>LEVI STRAUSS CO.</t>
  </si>
  <si>
    <t>CMA CGM PANAMA</t>
  </si>
  <si>
    <t>1155 BATTERY STREET SAN FRANCISCO, CA 94111, USA</t>
  </si>
  <si>
    <t>TRHU5200187 SEKU6454365 CMAU6324742</t>
  </si>
  <si>
    <t>4500 4500 4500</t>
  </si>
  <si>
    <t>CMDUCBO0277616A</t>
  </si>
  <si>
    <t>1TU6Z</t>
  </si>
  <si>
    <t>C7328216 C7321785 C7553122</t>
  </si>
  <si>
    <t>EXPEDITORS INTERNATIONAL SFO</t>
  </si>
  <si>
    <t>425 VALLEY DRIVE BRISBANE CA 94005 TEL: 415-657-3600</t>
  </si>
  <si>
    <t>COLOMBO</t>
  </si>
  <si>
    <t>499 CTNS CHILLED BONE IN LAM B RACK FRENCHED NET WEIGHT 5 488.660 KGS GROSS WEIGHT 593 7.760 KGS 416 CTNS CHILLED BONE IN LAMB RACK FRENCHED NET WEIGHT 3963.020 KGS GROS S WEIGHT 4403.980 KGS 400 CT, NS CHILLED BONELESS LAMB LEG NET WEIGHT 4512.700 KGS G ROSS WEIGHT 4904.700 KGS 164 CTNS CHILLED BONELESS LAMB LEG NET WEIGHT 1851.700 KGS GROSS WEIGHT 1992.740 KGS 499 CTNS CHILLED BONE IN LAM B SHORT LOIN NET WEIGHT 6081.420 KGS GROSS WEIGHT 6510.5 40 KGS HTS NUMBER : 020422 HTS NUMBER : 020423 WEIGHT : 23749.72 KGS VOLUME : 56 CB M</t>
  </si>
  <si>
    <t>THE LAMB CO-OPERATIVE , INC .</t>
  </si>
  <si>
    <t>MAERSK INNOSHIMA</t>
  </si>
  <si>
    <t>3A GATEWAY BLVD., PEDRICKTOWN, NJ 08067 18004385262</t>
  </si>
  <si>
    <t>MNBU4001610</t>
  </si>
  <si>
    <t>MAEU609997431</t>
  </si>
  <si>
    <t>416N</t>
  </si>
  <si>
    <t>NZMPI01537706</t>
  </si>
  <si>
    <t>JOHN STEER BROKERS</t>
  </si>
  <si>
    <t>1227, N 4TH ST PHILADELPHIA 19122-4403</t>
  </si>
  <si>
    <t>PORT CHALMERS</t>
  </si>
  <si>
    <t>BAGS OF 69 KG EACH ONE. PACKING IN NEW JUTE AND ECOTACT BAGS, GUATEMALA CLEAN COFFEE CROP 2023-2024 NET WEIGHT 18,975.00 KGS GROSS WEIGHT 19,165,00 KGS, CERTIFICATE ORIGIN 4403 FDA REGISTRATION IN SCL, SOCIEDAD ANONIMA NO. 14400352252</t>
  </si>
  <si>
    <t>INTERAMERICAN COFFEE INC</t>
  </si>
  <si>
    <t>AGRICOLA Y EXPORTADORA SAN</t>
  </si>
  <si>
    <t>SEABOARD GALAXY</t>
  </si>
  <si>
    <t>SAN VICTOR LOGO GREEN COFFEE BEANS CLEAN COFFEE PRODUCT OF GUATEMALA CROP COSECHA 20232024 150LBSSPANNET 1182805</t>
  </si>
  <si>
    <t>111 RIVER ST STE 1220 HOBOKEN NJ 07030-5773 USA</t>
  </si>
  <si>
    <t>KILOMETRO 35.8 ZONA 0 ALDEA LOS VER DE FRAIJANES FRAIJANES, GUATEMALA GUA</t>
  </si>
  <si>
    <t>07030-5773</t>
  </si>
  <si>
    <t>SMLU3121493</t>
  </si>
  <si>
    <t>SMLU8027093A</t>
  </si>
  <si>
    <t>G3610297</t>
  </si>
  <si>
    <t>SANTO TOMAS D/CAS</t>
  </si>
  <si>
    <t>ELECRIC DEVICE INVOICE NO. 2221819579,9580,9581,9582,958 3,9584,9585,9586,9587,9588,958 9,9590,9591,9592,9593,9594,959 5,9596,9597,9598, 9599,9600,9 601,9602,9603,9604,9605,9606,9 607,9608,9609,9610,9611,9612,9, 613,9614,9615,9616,9617, PA CKING LIST NO. 2215838807,881 2,2215842296,2297,2401,2402,26 96,2790,2854,2857,2980,2999,30 26,3027,3037,3111,3178,3313,33 14 ,3315,3530,3558,3619,3620, 3621,3694,3700,3702,3748,3764, 3776,3777,3779,3780,3782,3852,3876,3877,3878,3879,3937 ,393 8,3956,3958,3977,3984,3985,398 6,3987,4002,4003,4057,4058,409 8,4100,4114,4116,4120,4121,412 5,4141,4161,4173 ,4177,4179,4 201,4243,4255,4284,4287,4343,4 361,4380,4398,4403,4404,4436,4 437,4441,4442,4448,4453,4478,4486 ,4489,4556,4557,4558,4561 ,4576,4584,4585,4587,4588,4589 ,4609,4618,4619,4620,4647,4648 ,4695,4727,4730,4731 ,4734,47 35,4736,4797,4798,4800,4809,49 02,4905,4913,4922,4935,4963,49 74,5024,5035,5051,5052,5069,50 80,5112 ,5182,5192,5213,5250,5261,5335,5336,5340,5411,5421, 5430,5436,5438,5441,5443,5444, 5445,5446,5447,5449,5464 ,546 5,5466,5467,5469,5470,5481,548 2,5520,5525,5526,5527,5528,552 9,5540,5541,5542,5543,5544,554 7,5548,5549 ,5551,5553,5596,</t>
  </si>
  <si>
    <t>NORTHERN JAGUAR</t>
  </si>
  <si>
    <t>201 CUMBERLAND PARKWAY 17055 MECHANICSBURG 17177666132</t>
  </si>
  <si>
    <t>15-16 LOT -BIP MUKAKUNING BATAM 29433 BATAM ISLAND 62770611133</t>
  </si>
  <si>
    <t>CADU7039230</t>
  </si>
  <si>
    <t>MAEU236832465</t>
  </si>
  <si>
    <t>411W</t>
  </si>
  <si>
    <t>ID0632771</t>
  </si>
  <si>
    <t>DAVID IMMANUEL EXPEDITORS INTERNATIONAL 849, THOMAS DRIVE, BENSENVILLE, IL</t>
  </si>
  <si>
    <t>PO#20128+20126 ITEM NO.305258GRY-AH/ 305258ORB-AH/305258K/305937-AH SHOWER ROD POLYESTER SHOWER CURTAIN METAL SHOWER HOOKS PO#20118, 20125 THIS SHIPMENT CONTAINS NO SOLID WOOD PACKING MATERIAL (CONTINUED 1) SHENNAN MIDDLE RDAND HEPING RD,LUOHU DIST., SHENZHEN CITY 518 002 CHINA TEL/FAX 86-755-82147340 TAX ID 91, 4403 0076 9183 133A (CONTINUED 2) EMAIL AROBBINS@MASTERCARGOINC.COM (CONTINUED 3) EMAIL AROBBINS@MASTERCARGOINC.COM</t>
  </si>
  <si>
    <t>MASTERCARGO INC.</t>
  </si>
  <si>
    <t>INTERFREIGHT LOGISTICS (CHINA) CO.,</t>
  </si>
  <si>
    <t>WAN HAI A08</t>
  </si>
  <si>
    <t>ITEM# DESCRIPTION CARTON INFO UNIT OF MEASURE CARTON SIZE CARTON VOLUME CARTON WEIGHT MODA PO# MADE IN CHINA MODA AT HOME ENTERPRISES LTD. ITEM# DESCRIPTION MASTER PK IC QTYINNER PK PO# CA 38546 MADE IN COLOR GTIN- 14 BARCODE . . . .</t>
  </si>
  <si>
    <t>10 FIFTH STREET - STE 102, VALLEY S TREAM, NY 11581 USA TEL 718-723-38 00 CELL 516-849-3033 (TO BE CONTIN UED 2)</t>
  </si>
  <si>
    <t>22D, BLDG B, HONGLONG CENTURY PLAZA CROSS OF (TO BE CONTINUED 1)</t>
  </si>
  <si>
    <t>WHSU4019295</t>
  </si>
  <si>
    <t>WHLC025E553276</t>
  </si>
  <si>
    <t>E008</t>
  </si>
  <si>
    <t>WHAB582907</t>
  </si>
  <si>
    <t>10 FIFTH STREET - STE 102, VALLEY S TREAM, NY 11581 USA TEL 718-723-38 00 CELL 516-849-3033 (TO BE CONTIN UED 3)</t>
  </si>
  <si>
    <t>HICKORY LOGS HS CODE: 4403.99.0195 4033 BF HS CODE: 4407990261 X20240216671499</t>
  </si>
  <si>
    <t>SHANGHAI YAMYAL IMPORT &amp; EXPORT</t>
  </si>
  <si>
    <t>ALLY GLOBAL LOGISTICS LLC IN C/O</t>
  </si>
  <si>
    <t>MSC LAUSANNE VI</t>
  </si>
  <si>
    <t>CO., LTD. 25/F, NO.168, JINGZHOU ROAD, ANLIAN BUILDING YANGPU DISTRICT, SHANGHAI, CHINA 200082 TAX ID: 91310116MACDFWCC4H</t>
  </si>
  <si>
    <t>MIDWEST HARDWOOD COMPANY LLC. 317 LIBBEY INDUSTRIAL PARKWAY UNIT B-200 WEYMOUTH, MA 02189 PHONE: 781-544-3970 FMC#024358NF EIN:#</t>
  </si>
  <si>
    <t>GAOU6085840</t>
  </si>
  <si>
    <t>ZIMUORF970188</t>
  </si>
  <si>
    <t>64W</t>
  </si>
  <si>
    <t>F0004 2020949</t>
  </si>
  <si>
    <t>ELNA BRAND ELECTROLYTIC CAPACITOR 1,427 CARTONS IN VOICE NO.: ES(TC)-24624,ES (TY)-24618 HS CODE : 8532. 22.00 TOTAL: 1,015,000 PCS . CARTONS : 797 GROSS WEIG HT : 8,517.78 KGS. FREIGHT CHARGES : COLLECT ELNA BRAND ELECTROLYTIC CAPACIT OR INVOICE NO. ES(TC)-2462 4 940, 941, 942 943, 2438 1099, 1100, 1101, 1102, , 11 03, 1104, 1105, 1106, 1107 1108, 1109, 1110, 1111, 1112, 1113, 1114, 1115, 11 16, 1117, 1118, 2942, 4250 , 4251, 4252, 4253, 4254, 4255, 4256, 4257, 4258, 4 259, 4260, 4261, 4262, 751 2, 7513, 7514, 7515, 7516, 7517, 7518, 7519, 1364 1 389, 1390, 1391, 1392, 139 3, 2179, 2180, 2181, 2182, 2183, 3555 1490, 1491 14 92, 1493 1494, 1495 1497 1500, 1501,1502, 1503,150 4 1568, 1569, 1570, 1571, 1572, 1573, 1574, 1575, 1 576, 1577, 1578, 1579, 158 0, 1581, 1582, 1583, 1584, 1585, 1586, 1587, 2248, 2 249, 2250, 2251, 2252, 22 53, 2254, 2255, 2256, 2257 , 2258, 2259, 2260, 2261 1733, 1734, 1735, 1736, 17 37, 1738, 1739, 1740, 1741 , 1742, 1743, 1744, 1745, 1746, 1747, 1748, 1749, 17 50, 2028, 2029, 2030, 2031 , 2032, 2033, 2034, 2035, 2036, 2037, 2038, 2039, 20 40, 2041, 2042, 2043, 2044 , 2196 2010, 2011, 2012, 2013, 2014, 2015, 2016, 2 017, 2018, 2019, 2020, 202 1, 2268, 2269, 2270, 2740, 2741, 2742, 2743, 2744, 2 827, 2828, 2829,2197, 2198 , 2199, 2200, 2201, 2202, 2203, 2204, 2205, 2206, 22 07,2208, 2209, 2210, 2211, 2212, 2213, 2421, 2422, 2 423, 2424, 2425,2426, 2427 , 2428, 2429, 2430, 2431, 2432, 2433, 2434, 2435, 24 36, 2437, 3800, 3801, 3802 , 3803, 3804, 3805, 3806, 3807, 3808, 3809,3810, 381 1, 3812, 3813, 3814, 3815, 3816, 3817, 3840, 3841, 3 842,3843, 3844, 3845, 3846 , 3847, 3848, 3849, 3850,2 470, 2471, 2472, 2473, 247 4, 2475, 2476, 2477, 2478, 2479, 2480,2481, 2482, 24 83, 2484, 2485,2486, 2487, 2488, 2489, 3609, 3610, 3 611, 3612, 3613, 3614, 361 5,3616, 3617, 3618, 3619, 3620, 3621, 3622, 3623, 3 624, 3625, 3626,3627, 3628 ,2530, 3027, 3608,2830, 28 31, 2832, 2833, 2834, 2835 , 2836, 2837, 2838, 2839, 3016,3017, 3134, 3135, 313 6, 3137, 3138, 3139, 3140, 3141, 3142, 3143,3144, 31 45, 3338, 3339, 3340, 3341 , 3342, 3343, 3344, 3345, 3346,3347, 3348, 3349, 399 2, 3993,3556 ,3606,3607,36 65, 3666, 3667, 3668, 3669 , 3670, 3671, 3672, 3673, 3674, 3675,3676, 3677, 367 8, 3679, 3680, 3681, 3682, 3858, 3859, 3860, 3861,38 62, 3863, 3864, 3865, 3866 , 3867, 3868, 3869, 3870, 3871, 3872,3873, 3874, 387 5, 3876,3774, 3775, 3776, 3777, 3778, 3779, 3780, 37 81, 3782, 3783, 3784,3785, 3786, 3787, 3788, 3789, 3790, 3791, 3792, 3793, 387 7, 3894,3895, 3896 ,3851, 3852, 3853, 3854, 3855, 38 56, 3857, 4554 3897, 3898, 3899, 3900, 3901, 3902, 4 031, 4032, 4033, 4034, 403 5,4036, 4037, 4038, 4039, 4040, 4147, 4148, 4149, 4 150, 4151, 4152,4153, 4154 ,3954, 4868, 4879, 4880, 4 881, 4882, 4883, 4884, 488 5, 4886, 4887,4888, 4889, 4890, 4891, 4892, 4893, 48 94, 4895, 4896, 4897, 4898 ,5308, 5309, 5310, 5311, 5 312, 5313, 5314, 5315, 531 6, 5317, 5318,5319, 5320, 5321, 5322, 5323, 5324, 53 25, 5326, 5327, 6067, 6068 ,6069, 6070, 6071, 6072, 6 073, 6074, 6075, 6076, 607 7, 6078, 6079,6080,3994, 3 995, 3996, 3997, 3998, 399 9, 4000, 4869, 4960, 4961, 4962,4963, 4964, 4965, 49 66, 4967, 4968, 4969, 4970 , 4971, 5027, 5028,5029,5 030, 5031, 5032, 5033, 503 4, 5035, 5036, 5037, 5038, 5039,5106, 5107, 5108, 51 09, 5110,4004,4005, 4006,4 007,4155, 4156, 4157, 4158 , 4159, 4160, 4161,4162, 4 163, 4164, 4165, 4166, 416 7, 4168,4553,4705, 4706, 4 707, 4708, 4709, 4710, 471 1, 4712, 4713, 4714, 4715, 4716, 4717, 4718, 4719, 47 20, 4721, 4722, 4723, 4724 , 4841, 4902,4903, 4904, 4 905, 4906, 4907, 4908, 490 9, 4910,4911, 4912, 5260, 5261, 5262, 5263, 5264 51 11, 5112, 5113, 5114, 5115 , 5116, 5117, 5118, 5119, 5120, 5121, 5122, 5123, 51 24, 5125, 5126, 5127, 5128 , 5129, 5130, 5131, 5502, 5503, 5504, 5505, 5506, 5 507, 5508, 5509, 5510, 551 1, 5512, 5513, 5514, 5565, 5566, 5567, 5568,5132 52 65, 5266, 5267, 5268, 5269 5270, 5271, 5272, 5273, 5 274, 5275, 5276, 5277, 527 8, 5279, 5373, 5374, 5375, 5376, 5377, 5378, 5379, 5 380, 5381, 5382, 5383, 538 4, 5385, 5833, 5834, 5835, 5836, 5837, 5838, 5839, 5 948, 5949, 5950, 5951, 595 2, 5953, 5954, 5955, 5956, 5957, 5958, 5959, 5960, 5 961, 5962, 5963 5569, 557 0, 5571, 5572, 5573, 5574, 5575, 5576, 5577,5782, 70 30 5964, 5965, 5966, 5967 , 6017,6018, 6019, 6020, 6021, 6022, 6023, 6024, 6 298, 6299, 6300, 6301, 630 2, 6303, 6304, 6305, 6306, 6307, 6308, 6309, 6310, 6 311, 6312, 6313, 6314, 631 5, 6316, 6317, 6499, 6500, 6501, 6502, 6503, 6504, 6 505, 6506, 6507, 6508, 65 09, 6510, 6511, 6512 6513, 6514, 6515, 6516, 6517, 6 518, 6865, 6866, 6867, 686 8, 6869, 6870, 6871, 6872, 6873, 6874, 6875, 6876, 6 877, 6878, 6879, 6880, 688 1, 6882, 6883, 6884, 6958, 7040, 7041, 7042, 7043, 7 044, 7045, 7046, 7047, 704 8, 7049, 7050, 7051, 7131 , 7132, 7133, 7134, 7135, 7136, 7137,6554, 6555, 655 6, 7076, 7077, 7078, 7079, 7080, 7081, 7082, 7083, 7 084, 7085, 7086, 7087, 708 8, 7089, 7090, 7091, 7222, 7223, 7224, 7225, 7226, 7 227, 7228, 7229, 7230, 723 1, 7232, 7233, 7234, 7235, 7236, 7237 7031, 7032,71 38 7520, 7521, 7522, 7523, 7524, 7525, 7526, 7527, 7 528, 7529, 7530,7531 27X43 X23  6 33X43X27  16 36X5 5X26  764 36X55X28  1 37 X37X54  5 38X41X24  5 CA RTONS : 630 GROSS WEIGHT : 4,061.36 KGS. FREIGHT CHA RGES : COLLECT 1136, 2271, 5258 1498, 1499 1779, 1 780, 1781, 1782, 1783, 178 4, 1785, 2184, 2185,2186, 2187, 2188, 2189, 2553, 2 943, 2944, 2945, 3199, 320 0, 3201, 3202, 3203, 3204, 3205, 3600, 3601, 3602, 3603, 3604, 3605, 4083, 40 84, 4085, 4086, 4087, 4088 , 4089, 4783, 4784, 4785, 4786, 4787, 4788, 4860, 48 61, 4862, 5053, 5054, 5055 , 5185, 5186, 5187, 5188, 5189, 5190, 5367, 5368, 53 69, 5370, 5371, 5372, 5734 , 5735, 5736, 5737, 6757, 6758, 6759, 6760, 6761, 67 62, 6763 2085, 2086, 2087 , 2088, 2089, 2090, 2091, 2092, 2093, 2094, 2095, 20 96, 2097, 2098, 2099, 2100 , 2101, 2102 2712, 2713, 2714, 2715, 2716, 2717, 27 18, 2719, 2720, 2721, 2722 , 2723, 2724, 2725, 2726, 2727, 2728, 2729, 2730, 27 31, 2732, 2733, 2734, 2735 , 2736, 2737, 2738, 2739, 4489, 4668, 4669, 4670, 46 71, 4672, 4673, 4674, 4675 , 4676, 4677, 4678, 4679, 4680, 4681, 4682 3037, 303 8, 3039, 3040, 3041, 3042, 3043, 3044, 3045, 3046, 3 047, 3048, 3049, 3050, 305 1, 3052, 3053, 3054, 3055, 3056, 3057, 3058, 3059, 3 060, 3061, 3062, 3063, 306 4, 3746, 3747, 3748, 3749, 3750, 3751, 3752, 3753, 3 754, 3755, 3756, 3757, 375 8, 3759, 3760, 3761, 3762, 3763, 3764, 3765, 3766, 3 767, 3768, 3769, 3770, 37 71, 3772, 3773, 4041, 4042 , 4043, 4044, 4045, 4046, 4047, 4048, 4049, 4050, 40 51, 4052, 4053, 4054, 4055 , 4056, 4057, 4058, 4059, 4060, 4061, 4062, 4063, 40 64, 4065, 4066, 4067, 4068 , 4662, 4663, 4664, 4665, 4666, 4667 4377, 4378, 43 79, 4380, 4381, 4382, 4383 , 4384, 4385, 4386, 4387, 4388, 4389, 4390, 4391, 43 92, 4393, 4394, 4395, 4396 , 4397, 4398, 4399, 4400, 4401, 4402, 4403, 4404, 44 05, 4794, 4795, 4796, 4797 , 4798, 4799, 4800, 4801, 4802, 4803, 4804, 4805, 48 06, 4807, 4808,4809, 4810 , 4811, 4812, 4813, 4814, 4815, 4816, 4920, 4921, 49 22, 4923, 4924, 4925, 4926 , 4927, 4928, 4929, 4930, 4931, 4932, 4933, 4934, 49 35, 4936, 4937, 4938, 4939 4754, 4755, 4756, 4757, 4758, 4759,4760, 4761, 47 62, 4763, 4764, 4765, 4766 , 4767, 4768, 4769, 4770, 4771, 4772, 4773, 4774, 47 75, 4776, 4777, 4778, 4779 , 4780, 4781, 4782, 5195, 5196, 5197, 5198, 5199, 52 00, 5201, 5202, 5203, 520 4, 5205, 5206, 5207, 5208, 5209, 5210, 5211, 5212, 5 213, 5214, 5215, 5216, 521 7, 5218, 5280, 5281, 5282, 5283, 5284, 5285, 5286, 5 287, 5288, 5289, 5290, 529 1, 5292, 5293, 5294, 5295, 5296, 5297, 5298, 5299, 5 300, 5301, 5302, 5303, 530 4, 5305, 5306, 5307, 5805, 5806, 5807, 5808, 5809, 5 810, 5811, 5812, 5813 481 7, 4818, 4819, 4820, 4821, 4822, 4823, 4824, 4825, 4 826, 4827, 4828, 4829, 483 0, 4831, 4832, 4833, 4834, 4835, 4836, 4837, 5331, 5 332, 5333, 5334, 5335, 533 6, 5337, 5338, 5339, 5340, 5341, 5342, 5343, 5344, 5 345, 5346, 5347, 5348, 534 9, 5350, 5351, 5392, 5393, 5394, 5395, 5396, 5397, 5 398, 5399, 5400, 5401, 540 2,</t>
  </si>
  <si>
    <t>SAVINO DEL BENE USA INC</t>
  </si>
  <si>
    <t>SAVINO DEL BENE (THAILAND) LTD.</t>
  </si>
  <si>
    <t>Laem Chabang</t>
  </si>
  <si>
    <t>MSC AZOV</t>
  </si>
  <si>
    <t>Thailand</t>
  </si>
  <si>
    <t>ELNA AMERICA USA PO. EA03086 , C/N O(S). PO. EA03168 , C/NO(S). PO. E A03132 , C/NO(S). PO. EA03133 , C/ NO(S). PO. EA0355 1 , C/NO(S). PO. EA02985 , C/NO(S) . PO. EA03574 , C /NO(S). PO. EA039 26 , C/NO(S). PO. EA04152 , C/NO(S ). PO. EA03510 , C/NO(S). PO. EA03 839 , C/NO(S). PO . EA03840 , C/NO( S). PO. EA03084 , C/NO(S). PO. EA0 2358 , C/NO(S). P O. EA02 414 , C/NO (S). PO. EA02413 , C/NO(S). PO. EA 03128 , C/NO(S). PO. EA03129 , C/N O(S). PO. EA01351 , C/NO(S). PO. E A02755 , C/NO(S). PO. EA03386 , C/ NO(S). PO. EA0157 2 , C/NO(S). PO. EA02172 , C/NO(S) . PO. EA02736 , C /NO(S). PO. EA031 30 , C/NO(S). PO. EA02754 , C/NO(S ). PO. EA03131 , C/NO(S). PO. EA02 805 , C/NO(S). PO . EA02988 , C/NO( S). PO. EA0273 2 , C/NO(S). PO. EA0 2733 , C/NO(S). P O. EA02986 , C/NO (S). PO. EA03379 , C/NO(S). PO. EA 03380 , C/NO(S). PO. EA03381 , C/N O(S). PO. EA02354 , C/NO(S). PO. E A02562 , C/NO(S). PO. EA03082 , C/ NO(S). PO. EA0255 3 , C/NO(S). PO. EA02565 , C/NO(S) . PO. EA02566 , C /NO(S). PO. EA030 83 , C/NO(S). PO. EA02800 , C/NO(S ). PO. EA02567 , C/NO(S). PO. EA02 569 , C/NO(S). PO . EA02989 , C/NO( S). PO. EA03148 , C/NO(S). PO. EA0 3162 , C/NO(S). P O. EA04423 , C/NO (S). MADE IN THAI LAND BOSCH USA PO . EA03395 , C/NO( S). PO. EA03583 , C/NO(S). PO. EA0 2212 , C/NO(S). P O. EA02664 , C/NO (S). PO. EA04432 , C/NO(S). PO. EA 03108 , C/NO(S). PO. EA04427 , C/N O(S). PO. EA03109 , C/NO(S). PO. E A04430 , C/NO(S). PO. EA028 19 , C/ NO(S). PO. EA0339 6 , C/NO(S). PO. EA02423 , C/NO(S) . PO. EA03110 , C /NO(S). PO. EA026 57 , C/NO(S). PO. EA02658 , C/NO(S ). PO. EA02659 , C/NO(S). PO. EA02 660 , C/NO(S). PO . EA02737 , C/NO( S). PO. EA02832 , C/NO(S). PO. EA0 2827 , C/NO(S). M ADE IN THAILAND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 SAME</t>
  </si>
  <si>
    <t>1650 CHARLES WILLARD STREET CARSON CA 90746 UNITED STATES</t>
  </si>
  <si>
    <t>29BANGKOK BUSINESS CENTER BLDG.,26T BANGKOK 10 10110 THAILAND</t>
  </si>
  <si>
    <t>MSMU8806257</t>
  </si>
  <si>
    <t>MEDUEX392750</t>
  </si>
  <si>
    <t>411E</t>
  </si>
  <si>
    <t>FJ19146896</t>
  </si>
  <si>
    <t>GROWING MEDIA TOTAL PIECES: 20 80 TOTAL PALLETS: 26 TARIFF NUMBER: 680620 CONSIGNMENT N UMBER: 17318-SUP-ECIS5279 TO TAL NET WEIGHT: 4403.360 TOT AL GROSS WEIGHT: 4610.580 TO TAL VOLUME: 12.116 TOTAL NUM, BER OF PACKAGES: 2080</t>
  </si>
  <si>
    <t>-------------- SWB TOTAL NUMBERS---- ---------- TOTAL VOLUME: 12.116 TOTAL GROSS WEIGHT: 4610.58 NM</t>
  </si>
  <si>
    <t>PRESSATHER STRASE 95 WEIDEN 92637, GERMANY, DEBY 48227204646</t>
  </si>
  <si>
    <t>MRKU6317716</t>
  </si>
  <si>
    <t>MAEUIKAI18854</t>
  </si>
  <si>
    <t>412W</t>
  </si>
  <si>
    <t>IKEA PURCHASING SERVICES (US) INC</t>
  </si>
  <si>
    <t>2200 RENAISSANCE BLVD, SUITE 400 KING OF PRUSSIA 19406, UNITED STATES, PA</t>
  </si>
  <si>
    <t>7420 CARTONS OF BARBIE DOL LS NW : 4403.56 KGS PTMI R EF#6448241 HS CODE : 9503 00 21 FREIGHT COLLECT EMA IL: ALBERT.SALDANAMATTEL. COM EIN NUMBER ( TAX ID ) : 47-1786457-00</t>
  </si>
  <si>
    <t>MATTEL IMPORT SERVICES LLC</t>
  </si>
  <si>
    <t>PT. MATTEL INDONESIA</t>
  </si>
  <si>
    <t>333 CONTINENTAL BLVD. EL SEGUNDO CA 90245 UNITED STATES</t>
  </si>
  <si>
    <t>KAWASAN INDUSTRIAL JABABEKA JL. IND CIKARANG JB 17550 INDONESIA</t>
  </si>
  <si>
    <t>FFAU1641090</t>
  </si>
  <si>
    <t>MEDUIE776543</t>
  </si>
  <si>
    <t>409W</t>
  </si>
  <si>
    <t>FJ18119642</t>
  </si>
  <si>
    <t>JAKARTA, JAVA</t>
  </si>
  <si>
    <t>WALNUT LOGS HS CODE: 4403.99.0261 AES:X20240223042155</t>
  </si>
  <si>
    <t>SHENZHEN YA WO SUPPLY CHAIN</t>
  </si>
  <si>
    <t>MSC BRIDGEPORT</t>
  </si>
  <si>
    <t>MANAGEMENT CO., LTD. 22F, BAOFA BUILDING, NO. 2015, SHENYAN ROAD, YANTIAN DISTRICT, SHENZHEN, 518081, CHINA USCI:</t>
  </si>
  <si>
    <t>MIDWEST HARDWOOD COMPANY LLC 317 LIBBEY INDUSTRIAL PARKWAY UNIT B-200 WEYMOUTH, MA 02189 PHONE: 781-544-3970 FMC#024358NF EIN:#</t>
  </si>
  <si>
    <t>ZCSU7515760</t>
  </si>
  <si>
    <t>ZIMUORF970489</t>
  </si>
  <si>
    <t>22W</t>
  </si>
  <si>
    <t>GARLIC SEA SALT HTS CODE: 210 3.90.90.00.18 PO NUMBER: 4402 GARLIC SEA SALT HTS CODE: 21 03.90.90.00.18 PINK ROCK SAL T HTS CODE: 2501.00.91.00.00 PO NUMBER: 4403</t>
  </si>
  <si>
    <t>MARE LOGISTICS LLC</t>
  </si>
  <si>
    <t>MARE LOGISTICS TASIMACILIK A.S.</t>
  </si>
  <si>
    <t>MAERSK HARTFORD</t>
  </si>
  <si>
    <t>BUILDING 8 356 GETTY AVENUE CLIFTON PASSAIC, NEW JERSEY 07011 UNITED ST TEL: 856-758 8687 12018686678</t>
  </si>
  <si>
    <t>ALSANCAK MAH. 1476 SK. TIBAS APT. NO:1/21 ALSANCAK IZMIR 35220 TURKEY TEL: 02323476273 FAX: 02324616273 905422321234</t>
  </si>
  <si>
    <t>TLLU5920219 HASU4321140</t>
  </si>
  <si>
    <t>MAEU236222346</t>
  </si>
  <si>
    <t>408W</t>
  </si>
  <si>
    <t>TR0594225 TR0592777</t>
  </si>
  <si>
    <t>BUILDING 8 356 GETTY AVENUE CLIFTON PASSAIC, NEW JERSEY 07011 UNITED ST TEL: 856-758 8687</t>
  </si>
  <si>
    <t>IZMIR</t>
  </si>
  <si>
    <t>FREIGHT PREPAID 220421 (HS) 55 BOXES 988.35 KGM WINES HS-CODE: 220421, 220421 (HS) 80 BOXES, 1010 KGM WINES HS-CODE: 220421, 220421 (HS) 70 BOXES 1054 KGM WINES HS-CODE: 220421, 220421 (HS) 80 BOXES1119.84 KGM WINES HS-CODE: 220421, 220421 (HS) 147 BOXES 1499 KGM WINES HS-CODE: 220421, 220421 (HS) 75 BOXES1125 KGM WINES HS-CODE: 220421, 220421 (HS) 168 BOXES 1614 KGM WINES HS-CODE: 220421, 220421 (HS) 480 BOXES6078 KGM WINES HS-CODE: 220421, 220421 (HS) 275 BOXES 4403 KGM WINES HS-CODE: 220421, 220421 (HS) 500 BOXES4970 KGM WINES HS-CODE: 220421, SCAC (USA): KWLD /SLAC: 1930 X BOX TARIFF ITEM NUMBER:1005-24-0319</t>
  </si>
  <si>
    <t>DACHSER SPAIN</t>
  </si>
  <si>
    <t>Barcelona</t>
  </si>
  <si>
    <t>CMA CGM DALILA</t>
  </si>
  <si>
    <t>AIR SEA LOGISTICS INC. 90 MERRICK AVENUE, SUITE 505 US 11554 NY EAST MEADOW TE +1 516 561 7800 +1 516 561-7834</t>
  </si>
  <si>
    <t>AIR SEA LOGISTICS, S.A.U. C/MALLORCA 214, ENTRESUELO 1 A AS AGENT OF KINGWOOD LOGISTICS LTD. TE ES 08008 BARCELONA</t>
  </si>
  <si>
    <t>CMAU5035149</t>
  </si>
  <si>
    <t>CMDUIBC1181255</t>
  </si>
  <si>
    <t>0MRFK</t>
  </si>
  <si>
    <t>L2423887</t>
  </si>
  <si>
    <t>AIR SEA LOGISTICS INC. 90 MERRICK AVENUE, SUITE 505 US 11554 NY EAST MEADOW</t>
  </si>
  <si>
    <t>BARCELONA</t>
  </si>
  <si>
    <t>(5 BOXES, 25 BUNDLES, 1 CRATES, 3 LOOSE ITEMS&amp; 7 PALLETS) BUILDING SUPPLIES AND HOME FURNISHINGS HS# 3917.40, 3925.90, 4403.97, 7203.90, 7226.99, 7308.30, 7319.40, 7323.99, 8302.49, 8431.20, 8467.29, 8502.40, 8523.80, 8536.90 POR CERS: : PC3517202403273370758</t>
  </si>
  <si>
    <t>BSIU8190563</t>
  </si>
  <si>
    <t>TSCW16899583</t>
  </si>
  <si>
    <t>HANDICRAFT WOODEN PRODUCT - REFRIGERATED CONTAINING (10, 632 PCS.) ASSORTED PHILIPPINE HANDICRAFTS (COCONUT PIRATE)(PO#31839X) HS CODE 4403.99.90 REEFER CONTAINER TEMPERATURE SET AT 27.0 DEGREES CELSIUS</t>
  </si>
  <si>
    <t>EVER FASHION</t>
  </si>
  <si>
    <t>EMCU5582663</t>
  </si>
  <si>
    <t>EGLV061400007391</t>
  </si>
  <si>
    <t>0201E</t>
  </si>
  <si>
    <t>EMCNAE3483</t>
  </si>
  <si>
    <t>CARGO IS STOWED IN A REFRIGERATED CONTAINER STHE SHIPPER'S REQUESTED CARRYING TEMPERATURE DEGREES CELSIUS FWDR REF: 5630015073 PHARMACEUTICAL PHARMACEUTICAL PRODUCTS, 13 PALLETS CONTAINNIG 1191 BOXES. PHARMACEUTICAL MEDICINE FOR HUMAN USE, GLIPIZIDE ER TABLETS 10 MG HTS CODE :3004.90.9291 MESALAMINE DELAYED RELEASE TABLETS 1.2 GM HTS CODE :3004.90.9259 CARBAMAZEPINE ER TAB 200 MG HTS CODE :3004.90.9230 NORTH STAR PO NUMBER :4500877162,4500876634,4500876583 SCORE PO NUMBER : 4500877083,4500876894,4500876893 INV NO:1064068346 TO 1064068348 DT:22.02.2024 TO BE STORED AT +20 DEGREE CENTIGRADE AT ALL TIMES HMC SETTING: RH-NOT MORE THAN 65NET WT : 4403.00 KGS</t>
  </si>
  <si>
    <t>NORTHSTAR DISTRIBUTION CENTER 8912</t>
  </si>
  <si>
    <t>CADILA HEALTHCARE LIMITED</t>
  </si>
  <si>
    <t>MOMBASA EXPRESS</t>
  </si>
  <si>
    <t>EI REF: 5630015073 NORTHSTAR DISTRIBUTION CENTER 8912 4853 CRUMPLER ROAD,MEMPHIS, TN 38141-USA PH:+353(0) 214548236 . ECONO 3267119 3908860 1589696</t>
  </si>
  <si>
    <t>4853 CRUMPLER ROAD, MEMPHIS, TN 38141 - , USA, PH: +353 (0)21 454 8236</t>
  </si>
  <si>
    <t>ZYDUS CORPORATE PARK,SCHEME NO.63, AHMEDABAD GANDHINAGAR - 382481 INDIA GJ TE INDIA</t>
  </si>
  <si>
    <t>CGMU5620619</t>
  </si>
  <si>
    <t>CMDUEID0759981</t>
  </si>
  <si>
    <t>0IX5Y</t>
  </si>
  <si>
    <t>R2327495</t>
  </si>
  <si>
    <t>1017 NORTHPOINTE INDUSTRIAL BLVD. SUITE 100 HANAHAN SC 29410</t>
  </si>
  <si>
    <t>HOUSEHOLD GOODS AND PERSONAL E FFECTS WKAS0239495 5 OF 7 V ANS COLEMAN, WILL ALWW 4403 57 43 864 FREIGHT PAYABLE BY M ED SERVICES OVERSEAS II UNDER TERMS OF SERVICE CONTRACT 299 024061 (CUSTOMER REF: 12800147, 174) MAERSK LINE, LTD</t>
  </si>
  <si>
    <t>COLEMAN, WILL</t>
  </si>
  <si>
    <t>MAERSK MONTANA</t>
  </si>
  <si>
    <t>9325 GUNSTON RD STE N110 22060-5580 FT BELVOIR,VA UNITED STATES 14103449444</t>
  </si>
  <si>
    <t>HAUPSTSTRASSE 119/2 71093 WEIL IM SCHOENBUCH GERMANY 3233605563</t>
  </si>
  <si>
    <t>22060-5580</t>
  </si>
  <si>
    <t>MRSU5615386</t>
  </si>
  <si>
    <t>MAEI237182623</t>
  </si>
  <si>
    <t>MAEI237045263</t>
  </si>
  <si>
    <t>HG259208</t>
  </si>
  <si>
    <t>9325 GUNSTON RD STE N110 22060-5580 FT BELVOIR,VA UNITED STATES</t>
  </si>
  <si>
    <t>DEURNE</t>
  </si>
  <si>
    <t>FRUIT JUICES (INCLUDING GRAPE MUST) AND VEGETABLE - ONE CONTAINER WITH: 95 DRUMS CONTAINING 265 KG. NET EACH OF FROZEN CONCENTRATED ORANGE JUICE BATCH: 4402 TOTAL DRUMS: 95 TOTAL NET WEIGHT: 25.175,00 KGS TOTAL GROSS WEIGHT: 26.790,00 KGS FRUIT JUICES (INCLUDING GRAPE MUST) AND VEGETABLE - ONE CONTAINER WITH: 95 DRUMS CONTAINING 265 KG. NET EACH OF FROZEN CONCENTRATED ORANGE JUICE BATCH: 4403 TOTAL DRUMS: 95 TOTAL NET WEIGHT: 25.175,00 KGS TOTAL GROSS WEIGHT: 26.600,00 KGS   P.E.: 24001ES01000030F FDA 120686840, 46 TOTAL PACKAGES: 190 TOTAL NET WEIGHT: 50.350,00 KGS TOTAL GROSS WEIGHT: 53.390,00 KGS MARKS &amp; NUMBER FGF TRAPANI FREIGHT PREPAID ABROAD</t>
  </si>
  <si>
    <t>A. LASSONDE INC.</t>
  </si>
  <si>
    <t>FGF TRAPANI S.A.</t>
  </si>
  <si>
    <t>South Riding Point</t>
  </si>
  <si>
    <t>MSC SAMIRA III</t>
  </si>
  <si>
    <t>Bahamas</t>
  </si>
  <si>
    <t>NO MARKS NO MARKS NO MARKS NO MARKS NO MARKS NO MARKS NO MARKS NO MARKS NO MARKS NO MARKS NO MARKS NO MARKS NO MARKS NO MARKS NO MARKS NO MARKS NO MARKS</t>
  </si>
  <si>
    <t>170 5VE ROUGEMONT QUEBEC, CANADA ROUGEMONT QC J0L 1M0 CANADA</t>
  </si>
  <si>
    <t>RUTA NACIONAL NRO. 9 KM 1303 Y CONS TAFI VIEJO T 4103 ARGENTINA</t>
  </si>
  <si>
    <t>TRIU8931698 MEDU9078002</t>
  </si>
  <si>
    <t>4532 4532</t>
  </si>
  <si>
    <t>DRM</t>
  </si>
  <si>
    <t>MEDUAZ453823</t>
  </si>
  <si>
    <t>BAC04698 FA26257571 BAC04699 FX26257572</t>
  </si>
  <si>
    <t>CROSSHIPPING LLC</t>
  </si>
  <si>
    <t>8320 NW 14 ST MIAMI, FL 33126 MIAMI FL 33126 UNITED STATES</t>
  </si>
  <si>
    <t>WOOD IN THE ROUGH, WHETHER OR NOT STRIPPED OF BARK - PARTIDA ARANCELARIA : 4403.2200 3.520 POSTS PINO IMPREGNADO 2,5 X 3 X 1,98 MTS WOOD IN THE ROUGH, WHETHER OR NOT STRIPPED OF BARK - PARTIDA ARANCELARIA : 4403.2200 3.520 POSTS PINO IMPREGNADO 2,5 X 3 X 1,98 MTS</t>
  </si>
  <si>
    <t>NORTHERN DIPLOMAT</t>
  </si>
  <si>
    <t>PO. BOX 29228 SAN JUAN, PR00929-022 SAN JUAN PR00929 PUERTO RICO</t>
  </si>
  <si>
    <t>MEDU7258535 TEMU8339629</t>
  </si>
  <si>
    <t>MEDUEJ373087</t>
  </si>
  <si>
    <t>194N</t>
  </si>
  <si>
    <t>001330 FX29553469 001331 FX29553414</t>
  </si>
  <si>
    <t>FFAU2719418 MSMU4056196</t>
  </si>
  <si>
    <t>MEDUEJ370489</t>
  </si>
  <si>
    <t>001338 FX29553540 001337 FX29553738</t>
  </si>
  <si>
    <t>CARGO IS STOWED IN A REFRIGERATED CONTAINER STHE SHIPPER'S REQUESTED CARRYING TEMPERATURE DEGREES CELSIUS FWDR REF: HYD8012155 PHARMACEUTICAL PRODUCT TOTAL 24 PACKAGES ONLY CELECOXIB CAPSULES 100MG, CELECOXIB CAPSULES 200MG PRAMIPEXOLE DIHYDROCHLORIDEBE TABLES 0.25MG PRAMIPEXOLE DIHYDROCHLORIDEBE TABLES 0.5MG PRAMIPEXOLE DIHYDROCHLORIDEBE TABLES 1MG BATCHES AS PER INVOICESINV U07/23-24/4397 DT: 13.02.2024 U07/23-24/4398 DT: 13.02.2024 U07/23-24/4399 DT: 13.02.2024 U07/23-24/4400 DT: 13.02.2024 U07/23-24/4401 DT: 13.02.2024 U07/23-24/4402 DT: 13.02.2024 U07/23-24/4403 DT: 13.02.2024 PO. 4500871045/4397 DT: 06-JUN-20234500877665/4934 DT: 09-NOV-2023 4500875124/4862 DT: 06-SEP-2023 4500875131/4869 DT: 06-SEP-2023 4500878775/4980 DT: 07-DEC-2023 4500877669/4938 DT: 09-NOV-2023 NET WGT: 1642.758 KGS HS CODE: 300490 SB NO : 4000929 DT: 14.02.2024SET TEMP:18C CARGO INTRANSIT TO CANADA AT RECEIVER'S RISKSCARE AND EXPENSES. CARRIERS'S LIABILITY CEASENEW YORK, NY FREIGHT COLLECT NAMED ACCOUNT:23-0927 CARGO IN TRANSIT TO AT RECEIVER'S RISKS, CAR EXPENSES. CARRIERS'S LIABILITY CEASES AT NEWNY</t>
  </si>
  <si>
    <t>EXPEDITORS CANADA, INC.</t>
  </si>
  <si>
    <t>EXPEDITORS INTERNATIONAL (I) PVT LT</t>
  </si>
  <si>
    <t>SEASPAN BEACON</t>
  </si>
  <si>
    <t>EI REF: 6650017819 HBL 6650017819 SCAC EXDO</t>
  </si>
  <si>
    <t>55 STANDISH COURT 11TH FLOOR MISSISSAUGA ON L5R 4A1 TE CANADA</t>
  </si>
  <si>
    <t>6 3 552, GROUND FLOOR SRI RAM TOWER (TAJ DECCAN LANE, ERRAMANZIL COLONY HYDERABAD, TELANGANA 500082 TS TE INDIA</t>
  </si>
  <si>
    <t>FBIU5083557</t>
  </si>
  <si>
    <t>CMDUAMC2169840</t>
  </si>
  <si>
    <t>0ING8</t>
  </si>
  <si>
    <t>R2351353</t>
  </si>
  <si>
    <t>55 STANDISH COURT 11TH FLOOR MISSISSAUGA ON L5R 4A1</t>
  </si>
  <si>
    <t>TOTAL (90 BOXES, 7 BUNDLES, 2 CRATES, 15 CYLINDERS,5 LOOSE ITEMS &amp; 14 PALLETS ) BUILDING SUPPLIES AND HOME FURNISHINGS HS# 3402.90, 3506.99, 3918.10, 3923.11, 3925.20, 3926.90, 4010.39, 4011.90, 4016.99,, 4403.22, 4409.29, 4911.99, 5607.50, 6216.00, 7020.00, 7308.90, 7313.00, 7314.20, 7314.49, 7315.00, 7318.12, 7610.90, 8207.50, 8302.42, 8307.90, 8431.20, 8467.21, 8467.29, 8471.60, 8473.30, 8483.60, 8506.80, 8509.90, 8513.10, 8516.90, 8455.20, 8544.49, 8704.41, 8708.99, 9017.80, 9031.80, 9401.69, 9403.90, 9405.91 P.O.R. CERS: PC3517202403143337353</t>
  </si>
  <si>
    <t>BSIU8194846</t>
  </si>
  <si>
    <t>TSCW16899532</t>
  </si>
  <si>
    <t>READYMADE GARMENTS KONTOOR WOMENS WOVEN PANTS. NGC ID 7000072461 BRAND LEE HTS CODE 6204628011 PO CUT 450099949800100, NGC STYLE 3408964 STYLE 103408964 QTY 4403 PCS. INVOICE NO 3424090120 DATE 24-JAN-2024 EXP NO 2859-013231-2024 DATE 24-JAN-2024 MASTER CONTRACT NO. MJKB2302MDATED 15-SEP-23 CONTRACT MJKB2302 DATE 20-SEP-2023 STUFFING CFS LOCATION ISATL.CHATTOGRAM. SHIPPING BILL NUMBER 169225 DATE 24-JAN-2024PORT CODE 301 FREIGHT COLLECT FREIGHT PAYABLE BY KONTOOR USA. 2ND NOTIFY PARTY CARMICHAEL INTERNATIONAL SERVICE 1200 CORPORATE CENTER DR.SUITE 200, MONTEREY PARK, CA 91754 ATHENASCARMNET.COM; RUBYCCARMNET.COM; KTBOCEANCARMNET.COM SHIPPING BILL YEAR 2024-01-24</t>
  </si>
  <si>
    <t>KONTOOR US, LLC</t>
  </si>
  <si>
    <t>WAN HAI A10</t>
  </si>
  <si>
    <t>SHIPPING ADDRESS KONTOOR US, LLC(MOCKSVIL LE ) MOCKSVILLE DISTRIBUTION CENTER 1401 US HIGHWAY 601 S MOCKSVILLE NC 27028 US. . . . . . . . . . . . . . . . . . . . . . . . . . . . . . .</t>
  </si>
  <si>
    <t>400 NORTH ELM STREET, GREENSBORO, NC27401,USA.TEL 336-332-3400,E-MAIL KRISTY.GARDNERKONTOORBRANDS.COM</t>
  </si>
  <si>
    <t>HLBU2119360</t>
  </si>
  <si>
    <t>HLCUDA1240132965</t>
  </si>
  <si>
    <t>E004</t>
  </si>
  <si>
    <t>HLC0929290</t>
  </si>
  <si>
    <t>CHITTAGONG, BD</t>
  </si>
  <si>
    <t>FREIGHT PREPAID CARGO IS STOWED IN A REFRIGERATED CONTAINER SAT THE SHIPPER'S REQUESTED CARRYING TEMPERATUOF -1.8 DEGREES CELSIUS 7 CTN (020130) PS BONELESS BEEF FLANKSTEAK CHNET WEIGHT: 163.67 KG GROSS WEIGHT: 169.90 KG, 197 CTN (020130) PS BONELESS BEEF ROSTBIFF CHNET WEIGHT: 4150.83 KG GROSS WEIGHT: 4326.16 KG 279 CTN (020130) PS BONELESS BEEF STRIPLOIN VCHILLED NET WEIGHT: 5664.55 KG GROSS WEIGHT: 5901.70 KG 67 CTN (020130) PS BONELESS BEEF STRIPLOIN VPCHILLED NET WEIGHT: 1391.06 KG GROSS WEIGHT: 1448.01 KG 73 CTN (020130) PS BONELESS BEEF RIB EYE ROLLCHILLED NET WEIGHT: 1117.37 KG GROSS WEIGHT: 1169.93 KG 203 CTN (020130) PS BONELESS BEEF TENDERLOINCHILLED NET WEIGHT: 2780.07 KG GROSS WEIGHT: 2932.32 KG 267 CTN (020130) PS BONELESS BEEF RIB EYE ROLCHILLED NET WEIGHT: 4213.87 KG GROSS WEIGHT: 4403.44 KG 91 CTN (020130) PS BONELESS BEEF CHUCK ROLLCHILLED NET WEIGHT: 1793.90 KG GROSS WEIGHT: 1863.98 KG TOTAL CARTONS 1184</t>
  </si>
  <si>
    <t>GURRENTZ INTERNATIONAL CORPORATION</t>
  </si>
  <si>
    <t>AFFCO NEW ZEALAND LIMITED</t>
  </si>
  <si>
    <t>Tauranga</t>
  </si>
  <si>
    <t>MARINER</t>
  </si>
  <si>
    <t>New Zealand</t>
  </si>
  <si>
    <t>M0324095 M0324095A M0324095B M0324095C M0324095D M0324095E</t>
  </si>
  <si>
    <t>1501 ARDMORE BLVD., SUITE 400 PITTSBURGH PA 15221 UNITED STATES</t>
  </si>
  <si>
    <t>GREAT SOUTH ROAD, HOROTIU PRIVATE BAG 3301, HAMILTON NEW ZEALAND</t>
  </si>
  <si>
    <t>TCLU1214129</t>
  </si>
  <si>
    <t>CMDUAKD0313192</t>
  </si>
  <si>
    <t>0RPF4</t>
  </si>
  <si>
    <t>NZMPI01545168</t>
  </si>
  <si>
    <t>TAURANGA</t>
  </si>
  <si>
    <t>CARGO IS STOWED IN A REFRIGERATED CONTAINER STHE SHIPPER'S REQUESTED CARRYING TEMPERATURE DEGREES CELSIUS 16 PACKAGES OF 566 CARTONS ONLY (SIX PACKAGES OF FIVE HUNDRED SIXTY-SIX CARTOONLY) NON HAZ CARGO, 16 PACKAGES OF 566 CARTONS CONTAINING HARMLESMEDICINES: 13,584 PACK OF BUDESONIDE INHALATION SUSPENSION 0.5MG/ 2ML (PACK SIZE: 6 X 5 X 2 ML) MFG.DATE: DEC 2023 EXP.DATE: NOV 2025 HS CODE NOS.: 30043200 S/BILL NO. 7372524 DTD.08.02.2024 TEMP.20'CTOTAL GROSS WT: 2856.036 KGS TOTAL NET WT: 2441.724 KGS 23 PACKAGES OF 1934 CARTONS ONLY (TWENTY-THREE PACKAGES OF ONE THOUSAND NINE HUNDRED THIRTY-FOUR CARTONS ONLY) NON HAZ CARGO 7 PACKAGES OF 917 CARTONS CONTAINING HARMLESSMEDICINES: 44,016 PACK OFAMLODIPINE BESYLATE TABS USP 10MG (PACK SIZE: 1X90 S) MFG.DATE: JAN 2024 EXP.DATE: DEC 2025 HS CODE NOS.: 30049099 10 PACKAGES OF 513 CARTONS CONTAINING HARMLESMEDICINES: 6,156 PACK OF CELECOXIB CAPSULES 100MG (PACK SIZE: 1X500'S)MFG.DATE: JAN 2024 EXP.DATE: DEC 2025 HS CODE NOS.: 30049099 S/BILL NO. 7368481 DTD.08.02.2024 6 PACKAGES OF 504 CARTONS CONTAINING HARMLESSMEDICINES: 24,192 PACK OF MELOXICAM TABS USP 15MG (PACK SIZE: 1X100'S) MFG.DATE: JAN 2024 EXP.DATE: DEC 2026HS CODE NOS.: 30042066 S/BILL NO. 7378618 DTD.08.02.2024 TEMP.20'C TOTAL GROSS WT: 5069.920 KGS TOTAL NET WT: 4403.140 KGS AMS WILL BE FILED BY AIT WORLDWIDE LOGISTICS PVT LTD SCAC AIWLHBL BOM01909084 BOM01909085 FREIGHT PREPAID</t>
  </si>
  <si>
    <t>AIT WORLDWIDE LOGISTICS, INC.</t>
  </si>
  <si>
    <t>AIT WORLDWIDE LOGISTICS INDIA P LTD</t>
  </si>
  <si>
    <t>EXPRESS ATHENS</t>
  </si>
  <si>
    <t>1X40'RF PART OF FCL INV NO.6000815620 DTD. 07.02.2024 BUDESONIDE INHALATION SUSPENSION 0.5MG/2ML (PACK SIZE: 6 X 5 2 ML) BATCH NO: IA30930 GROSS WT: 2,856.036 KGS NETT WT: 2,441.724 KGS QUANITTY: 13,584.000 NEW YORK 1/566 INV NO.6000815617 DTD. 06.02.2024 AMLODIPINE BESYLATE TABS USP 10MG (PACK SIZE: 1X90'S) BATCH NO: 4ID0127 GROSS WT: 2,109.100 KGS NETT WT: 1,834.000 KGS QUANITTY: 44,016.000 NEW YORK 1/917 CELEOXIB CAPSULES 100MG (PACK SIZE: 1X500'S) BATCH NOS: 4ID0131, 4ID0134 GROSS WT: 1,282.500 KGS NETT WT: 1,077.300 KGS QUANTITY: 6,156.000 NEW YORK 1/513 INV NO.6001362286 DTD. 07.02.2024 MELOXICAM TABS USP 15MG (PACK SIZE: 1X100'S) BATCH NO: 4KA0235 GROSS WT: 1,678.320 KGS NETT WT: 1,491.840 KGS QUANITTY: 24,192.000 NEW YORK 1/504</t>
  </si>
  <si>
    <t>10660 NW 25 STREET SUITE 104 MIAMI FL 33172 UNITED STATES CIPLA AITWORLDWIDE.COM</t>
  </si>
  <si>
    <t>4TH FLOOR, 406, KANAKIA WALLSTREET, CHAKALA, CHAKALA MIDC, MUMBAI, MUMBAI SUBURBAN, MAHARASHTRA TE 400093</t>
  </si>
  <si>
    <t>FBIU5224927</t>
  </si>
  <si>
    <t>42R0</t>
  </si>
  <si>
    <t>CMDUAMC2168313A</t>
  </si>
  <si>
    <t>0ING6</t>
  </si>
  <si>
    <t>R2351414</t>
  </si>
  <si>
    <t>WOOD IN THE ROUGH, WHETHER OR NOT STRIPPED OF BARK - PARTIDA ARANCELARIA : 4403.2200 3.168 POSTS PINO IMPREGNADO 2,5 A 3 X 1,98 MTS</t>
  </si>
  <si>
    <t>MSDU8111485</t>
  </si>
  <si>
    <t>MEDUEJ370513</t>
  </si>
  <si>
    <t>193N</t>
  </si>
  <si>
    <t>001334 FX29551270</t>
  </si>
  <si>
    <t>FREIGHT PREPAID AS PER AGREEMENT 300 CASES 4403.25 KGM 5 PALLET STB 300 CASE(S) 12 X 750 ML LOS VASCOS SAUVIGNON GROSS WEIGHT 4403.25 KGM, 70 CASES 1143 KGM 2 PALLET STB 30 CASE(S) 6 X 750 ML CABERNET SAUVIGNON CONCTORO DON MELCHOR750 ML CHILE RSSC NC 40 CASE(S) 12 X 750 ML MERLOT MARQUES DE LA CCONCHO Y TOROCHILE750ML RCCL GROSS WEIGHT 1143.00 KGM 60 CASES 491.6 KGM 1 PALLET STB 60 CASE(S) 6 X 750 ML CARMENERE, LAPOSTOLLE GSELECTIONS 750MLNCL GROSS WEIGHT 491.60 KGM30 CASES 291 KGM 1 PALLET STB 30 CASE(S) 12 X 375 ML LATE HARVEST SAUVIGNONBLANC ERRAZURIZ - CHILE375 ML TDY - 1 2 GROSS WEIGHT 291.00 KGM 300 CASES4403 KGM 11.3 MTQ 5 PALLET STB 300 CASE(S) 12 X 750 ML LOS VASCOS SAUVIGNON GROSS WEIGHT 4403.00 KGM 500 CASES 4300 KGM 4 PALLET STB500 CASE(S) WINES GROSS WEIGHT 4300.00 KGM 70 CASES 1155 KGM 1.82 MTQ 1 PALLET STB 70 CASE(S) 12 X 750 ML MALBEC ACHAVAL FERRER ARGENTINA 750MLOCI/RSSCGROSS WEIGHT 1155.00 KGM 28 CASES 454.8 KGM 2 MTQ 1 PALLET STB 28 CASE(S) 12 X 750 ML CHARDONNAY CATENA ZAPAARGENTINA 750ML RCCL GROSS WEIGHT 454.80 KGM240 CASES 3454.4 KGM 5.76 MTQ 4 PALLET STB 240 CASE(S) WINES GROSS WEIGHT 3454.40 KGM SECOND NOTIFY: HILLEBRAND GORI USA LLC2147 ROUTE 27 SUITE 401 EDISON, NJ 08817 USA</t>
  </si>
  <si>
    <t>San Antonio</t>
  </si>
  <si>
    <t>AS ANNE</t>
  </si>
  <si>
    <t>Chile</t>
  </si>
  <si>
    <t>V-256/23 628276-0 12694 139974-EN 321117-321118 629546-0 OA03970 629565-0 11381 VFCH 629566-0 V-267/23 629968-0 12768 140183-EN 11442VFCH 633609-0 629541-0 630824-0 NO PO 632770-0</t>
  </si>
  <si>
    <t>2147 ROUTE 27 SUITE 401 EDISON, NJ 08817 TE USA</t>
  </si>
  <si>
    <t>ENCOMENDEROS 260 PISO 4 OF 42-43 LAS CONDES, RM 7550593 TE CHILE</t>
  </si>
  <si>
    <t>SEKU5620796</t>
  </si>
  <si>
    <t>CMDUSNG0408012</t>
  </si>
  <si>
    <t>0LIE4</t>
  </si>
  <si>
    <t>0017933 L2199031</t>
  </si>
  <si>
    <t>ORGANIC ORGANIC ORGANIC 05 CONTAINERS 20 DRY CONTAININ G 340 DRUMS WITH: BRAZILIAN ORGANIC LA HONEY INVOICE:H-2 839-4 LOT: 4400 TRUE SOURC E SEAL:102487 PO IMPORT:PC12 817-4 CTNR: SUDU 166 932-4 / SEAL SIF:002505/SIF635 NET, WEIGHT:19.040,000 KGS GROSS WEIGHT:20.096,700 KGS QUANTI TY TOTAL:68 DRUMS INVOICE:H- 2839-5 LOT: 4401 TRUE SOUR CE SEAL:102488 PO IMPORT:PC1 2817-5 CTNR: MSKU 541 024-0 / SEAL SIF:002506/SIF635 NET WEIGHT:19.040,000 KGS GROSS WEIGHT:20.142,900 KGS QUANT ITY TOTAL:68 DRUMS INVOICE:H -2839-6 LOT: 4402 TRUE SOU RCE SEAL:102489 PO IMPORT:PC 12817-6 CTNR: CAIU 303 354-5 / SEAL SIF:002507/SIF635 NE T WEIGHT:19.040,000 KGS GROS S WEIGHT:20.156,900 KGS QUANTITY TOTAL:68 DRUMS INVOICE: H-2839-7 LOT: 4403 TRUE SO URCE SEAL:102490 PO IMPORT:P C12817-7 CTNR: SUDU 190 475- 8 / SEAL SIF:002508/SIF635 N ET WEIGHT:19.040,000 KGS GRO SS WEIGHT:20.110,100 KGS QUA NTITY TOTAL:68 DRUMS INVOICE:H-2839-8 LOT: 4413 TRUE S OURCE SEAL:102491 PO IMPORT: PC12817-8 CTNR: MRKU 983 183 -7 / SEAL SIF:002509/SIF635 NET WEIGHT:19.040,000 KGS GR OSS WEIGHT:20.124,100 KGS QU ANTITY TOTAL:68 DRUMS RUC:4B R053336392CVTRANS24020039 HTS CODE: 04.09.0000 NCM / NAL ADI: 0409.0000/FDA:18539424698 SHIPPED ON BOARD FREIG HT COLLECT WOODEN PACKAGE : NOT APPLICABLE ORGANIC</t>
  </si>
  <si>
    <t>SAFELOG TRANSPORTES E LOGISTICA</t>
  </si>
  <si>
    <t>Sao Paulo</t>
  </si>
  <si>
    <t>MONTE TAMARO</t>
  </si>
  <si>
    <t>N/M N/M N/M HBL - SAFE01046613 SCAC CODE - STQM N/M</t>
  </si>
  <si>
    <t>325 MARKET ST STE 204 CHATTANOOGA TN 37402, UNITED STATES PHONE: +1 855-671-9885 FAX: +1 18556719885</t>
  </si>
  <si>
    <t>LTDA AV. JOSE EUGENIO MULLER, 970 - VILA OPERARIA ITAJAI/SC CEP:88303-170 554730452500</t>
  </si>
  <si>
    <t>SUDU1904758 MRKU9831837 MSKU5410240 SUDU1669324 CAIU3033545</t>
  </si>
  <si>
    <t>22G0 22G0 22G0 22G0 22G0</t>
  </si>
  <si>
    <t>MAEU236243607</t>
  </si>
  <si>
    <t>406N</t>
  </si>
  <si>
    <t>MLBR0160178 MLBR0160116 MLBR0160120 MLBR0160118 MLBR0078612</t>
  </si>
  <si>
    <t>325 MARKET ST STE 204 CHATTANOOGA TN 37402, UNITED STATES PHONE: +1 855-671-9885 FAX: +1</t>
  </si>
  <si>
    <t>SANTOS</t>
  </si>
  <si>
    <t>MOPANI WOOD 17330 X CTNS MOPANI WOOD (SMALL, MEDIUM + LARGE SIZE) 100 X BAGS MOPANI MINI SIZE 500 X PCS GRAPEVINE WOOD LARGE SIZE HS CODE 4403.49.01 FOB CAPE TOWN / FREIGHT COLLECT</t>
  </si>
  <si>
    <t>ZOO MED LABORATORIES INC.</t>
  </si>
  <si>
    <t>NYK DAEDALUS</t>
  </si>
  <si>
    <t>3650 SACRAMENTO DRIVE, SAN LUIS OBISPO CA. 93401-9946 USA TEL +1-(805)542-9295</t>
  </si>
  <si>
    <t>PLAASSTREET 47 BITTERFONTEIN 8200 RSA TEL 021 790-9946</t>
  </si>
  <si>
    <t>93401-9946</t>
  </si>
  <si>
    <t>FSCU7177086</t>
  </si>
  <si>
    <t>HLCUDUR231113347</t>
  </si>
  <si>
    <t>085W</t>
  </si>
  <si>
    <t>HLC0722628</t>
  </si>
  <si>
    <t>CAYMAN ISLANDS</t>
  </si>
  <si>
    <t>3650 SACRAMENTO DRIVE, SAN LUIS OBISPO CA. 93401-9946 USA</t>
  </si>
  <si>
    <t>DECORATIVE ARTICLES BULKPACKED DECORATIVE ARTICLES OF WOOD MOPANI WOOD 16660 X PCS (SMALL, MEDIUM, LARGE) GRAPEVINE WOOD 900 X BAGS (LARGE, SUPER SIZE), HS CODE 4403.49.01.00 DECORATIVE ARTICLES BULKPACKED DECORATIVE ARTICLES OF WOOD MOPANI WOOD 7720 X PCS (MEDIUM, LARGE)+ 150 X BAGS (MINI SIZE) HS CODE 4403.49.01.00, FOB CAPE TOWN/FREIGHT COLLECT</t>
  </si>
  <si>
    <t>YM UTILITY</t>
  </si>
  <si>
    <t>NO MARKS . . . . . . . NO MARKS . . . . . . .</t>
  </si>
  <si>
    <t>FANU3131973 UACU5601315</t>
  </si>
  <si>
    <t>HLCUDUR231026110</t>
  </si>
  <si>
    <t>085E</t>
  </si>
  <si>
    <t>HLC0751410 HLC0751406</t>
  </si>
  <si>
    <t>VALACYCLOVIR TABLETS 1GRAM X 90CT VALACYCLOVIR TABLETS 500MG X 90CT 4403 CARTONS  84 PALLETS VALACYCLOVIR TABLETS 1GRAM X 90CT VALACYCLOVIR TABLETS 500MG X 90CT 4403 CARTONS  84 PALLETS</t>
  </si>
  <si>
    <t>R&amp;S SOLUTIONS, LLC</t>
  </si>
  <si>
    <t>YILING PHARMACEUTICAL LTD.</t>
  </si>
  <si>
    <t>96 AMERICAN DRIVE SUITE 100A JACKSON TN 38301 US JIRAH GREGORY TE (731) 574-2060 EXT 5103</t>
  </si>
  <si>
    <t>NO. 36 ZHUJIANG ROAD SHIJIAZHUANG 050000 CN</t>
  </si>
  <si>
    <t>HLBU1855406 DFSU7093842</t>
  </si>
  <si>
    <t>PUSJTSNSAVN02673</t>
  </si>
  <si>
    <t>HLCUTS12312AUCI0</t>
  </si>
  <si>
    <t>015E</t>
  </si>
  <si>
    <t>HLG7950040 HLG7942275</t>
  </si>
  <si>
    <t>PUSJ</t>
  </si>
  <si>
    <t>WESTMINSTER PHARMACEUTICALS</t>
  </si>
  <si>
    <t>1321 MURFREESBORO PIKE STE 607</t>
  </si>
  <si>
    <t>XINGANG</t>
  </si>
  <si>
    <t>06 WOODEN CRATES AND 6 SAM PLE BOX OF POLISHED QUAR TZ SLABS QUANTITY: 2983. 34 SFT. INVOICE NO.GSLII /23-24/4403 DT. 16.01.2024 PO NO. 0610746085 DT.20 .11.2023 S.B NO.4000364 DT. 16.01.2024 HTS CODE NO. 6810.99.0020 HS CODE NO. 68109990 IEC NO. 02 04006341 NET WEIGHT: 205 60 KGS. FREIGHT- COLLE, CT DDC- COLLECT</t>
  </si>
  <si>
    <t>GLOBAL SURFACES INC</t>
  </si>
  <si>
    <t>GLOBAL SURFACES LIMITED</t>
  </si>
  <si>
    <t>CONTI COURAGE</t>
  </si>
  <si>
    <t>600 N BROAD STREET SUITE 5 MIDDLETOWN DE 19709 UNITED STATES</t>
  </si>
  <si>
    <t>PLOT NO PA-010-006, SPECIAL ECOMONI JAIPUR RJ 302037 INDIA</t>
  </si>
  <si>
    <t>MSMU2174055</t>
  </si>
  <si>
    <t>MEDUJ6996139</t>
  </si>
  <si>
    <t>403A</t>
  </si>
  <si>
    <t>FX27641392 KLIK20486497</t>
  </si>
  <si>
    <t>M S INTERNATIONAL, INC.</t>
  </si>
  <si>
    <t>2095 N. BATAVIA STREET ORANGE CA 92865 UNITED STATES</t>
  </si>
  <si>
    <t>JAIPUR-KANAKPURA,</t>
  </si>
  <si>
    <t>WOOD IN THE ROUGH, WHETHER OR NOT STRIPPED OF BARK - .PARTIDA ARANCELARIA : 4403.2200 3.168 POSTS PINO IMPREGNADO 2,5 A 3 X 1,98 MTS</t>
  </si>
  <si>
    <t>SELLO SAG 001340 SAME SAME</t>
  </si>
  <si>
    <t>MEDU4767884</t>
  </si>
  <si>
    <t>MEDUEJ370398</t>
  </si>
  <si>
    <t>206N</t>
  </si>
  <si>
    <t>FX29553655</t>
  </si>
  <si>
    <t>640419 (HS) 28 CARTONS 202.3 KGM 2.561 MTQ 139 CTNS OF 1271 PRS FOOTWEAR, TEXTILE UPPER, WOMENS, P.O ART CUST ORDER 0133959021 IE7480 299896664 FOOTWEAR, TEXTILE UPPER, MENS P.O ART CUST ORDER 0133940271 IE7476 299869595 FOOTWEAR, TEXTILE UPPER, MENS P.O ART CUST ORDER 0134005838 IF0569 300005716PHNOM PENH,CAMBODIA. (-)TEL: (855)23969518 FAX: (855)23969517 FAX: (855)23969517 640419 (HS) 111 CARTONS 790.06 KGM 9.636 MTQFOOTWEAR, TEXTILE UPPER, MENS 640399 (HS) 448 CARTONS 4566.858 KGM 37.29 MTQ 448 CTNS OF 4403 PRS FOOTWEAR SPORT SHOES P.O ART CUST ORDERA133928744 034563 299847718 611020 (HS) 10 CARTONS 99.25 KGM 0.665 MTQ 10 CTNS OF 312 PCS MEN'S100 COTTONKNITTEDT-SHIRTW ORKINGNO:S2425M339HTSCODE:6110202069 P.O ART CUST ORDER 0133477581 IS2944 299244504 611020 (HS) 56 CARTONS 574.91 KGM 3.724 MTQ 69 CTNS OF 1365 PCSWOMNS/GRLSPULLOVRS,ETC,K P.O ART CUST ORDER 0133602597 IS2425 299479235 WOMENS SHORTS, OTHR, OF CO P.O ART CUST ORDER 0133937691 IA6451 299857551 610462 (HS) 13 CARTONS101.71 KGM 0.778 MTQ WOMENS SHORTS, OTHR, OF CO 640399 (HS) 21 CARTONS 94.05 KGM 0.688 MTQ 158 CTNS OF 1310 PRSFOOTWEAR SPORT SHOES P.O ART CUST ORDER 0133607165 EF6301 299494371 FOOTWEAR, RUBBER/PLASTIC UPPER, OTHER P.O ART CUST ORDER 0133836973 IG7749 299707078 TENNIS SHOES, R/P, ALL GENDERSP.O ART CUST ORDER A133929175 IF9111 299849205 FOOTWEAR SPORT SHOES P.O ART CUST ORDER A133928853 IG3780 299848256 640219 (HS) 43 CARTONS 216.87 KGM2.085 MTQ FOOTWEAR, RUBBER/PLASTIC UPPER, OTHER 640299 (HS) 40 CARTONS 309.92 KGM 3.716 MTQ TENNIS SHOES, R/P, ALL GENDERS640399 (HS) 54 CARTONS 574.85 KGM 5.094 MTQ FOOTWEAR SPORT SHOES FREIGHT COLLECT 620343 (HS) 30 CARTONS 111.49 KGM 1.022 MTQ 43 CTNS OF 1135 PCS SHORTS,SYNTH,OTH,OTH,MEN, P.O ART CUST ORDER 0133803040 IL7135 299659357 6203.43.0000 MEN'S 84 RECYCLE POLYESTER 16 ELASTANE WOVEN SHORTS P.O ART CUST ORDER 0133803137 IL7135 299659649 6110.30.0000 MEN'S 100RECYCLE POLYESTER KNIT SWEATSHIRT P.O ART CUST ORDER 0133803159 IK9744 299659731 620240 (HS) 34 CARTONS 181.12 KGM 1.801 MTQ65 CTNS OF 1785 PCS 6202.40.0000 WOMEN'S 97 RECYCLE POLYESTER 3 ELASTANE WOVEN JACKET P.O ART CUST ORDER 0133602680 IN2982 299479313 6110.30.0000 MEN'S 100 RECYCLE POLYESTER KNITSWEATSHIRT P.O ART CUST ORDER 0133803021 IS3713 299659285 6203.43.0000 MEN'S 84 RECYCLE POLYESTER 16 ELASTANE WOVEN SHORTS P.O ART CUST ORDER 0133803084 IL7135 299659470620463 (HS) 17 PACKAGE(S) 94.665 KGM 1.743 MTQ 51 CTNS OF 1990 PCS UNISEX'S 100 NYLON WOVEN SHORT P.O ART CUST ORDER0133958153 IU0071 299894377 WOMEN'S 75 RECYCLED POLYESTER 25 ELASTANE KNITTED SHORT P.O ART CUST ORDER 0133928659 HD6825 299847509 MEN'S 100 RECYCLED POLYESTER WOVEN SHORTP.O ART CUST ORDER 0133881216 IR9221 299751116 MEN'S 100 RECYCLED POLYESTER WOVEN JACKET P.O ART CUST ORDER 0133881128 IN3316 299750940 610463 (HS) 11 CARTONS95.52 KGM 0.907 MTQ WOMEN'S 75 RECYCLED POLYESTER 25 ELASTANE KNITTED SHORT 620343 (HS) 5 CARTONS 27.608 KGM0.339 MTQ MEN'S 100 RECYCLED POLYESTER WOVEN SHORT 620140 (HS) 18 CARTONS 216.623 KGM 1.58 MTQ MEN'S 100 RECYCLEDPOLYESTER WOVEN JACKET 610462 (HS) 6 CARTONS 53.58 KGM 0.34 MTQ 71 CTNS OF 2048 PCS 6104.62.0000 WOMEN'S 93 COTTON 7 ELASTANE KNIT PANTSP.O ART CUST ORDER 0133328148 IQ4488 299086476 6110.20.0000 GIRL'S 93 COTTON 7 ELASTANE KNIT SWEATSHIRT P.O ART CUST ORDER 0133602479 IP1839 299479075 6114.30.0000 WOMEN'S 88RECYCLE POLYESTER 12 ELASTANE KNIT TANK TOP P.O ART CUST ORDER 0133881136 IT9410 299750954 6204.63.0000 WOMEN'S 87 RECYCLE POLYESTER 13 ELASTANE WOVEN PANTS P.O ART CUST ORDER0133602511 IS0880 299479089 6104.42.0000 WOMEN'S 100 COTTON KNIT DRESS P.O ART CUST ORDER 0133881148 IQ4507 299750991 610620 (HS) 18 CARTONS 81.94 KGM0.898 MTQ 80 CTNS OF 1676 PCS 6106.20.0000 WOMEN'S 89 RECYCLE POLYESTER 11 ELASTANE KNIT SHIRT P.O ART CUST ORDER 0132989691 IT1445 298748089 6110.20.0000 GIRL'S 53COTTON 47 RECYCLE POLYESTER KNIT SWEATSHIRT P.O ART CUST ORDER 0133803047 IU2716 299659386 6203.43.0000 MEN'S 84 RECYCLE POLYESTER 16 ELASTANE WOVEN SHORTS P.O ART CUST ORDER0133649231 IS3703 299562637 6203.43.0000 MEN'S 100 RECYCLE POLYESTER WOVEN SHORTS P.O ART CUST ORDER 0133802948 IS1485 299659094 6202.40.0000 WOMEN'S 100 RECYCLE POLYESTER WOVEN JACKET P.O ART CUST ORDER0133958926 IB4153 299896140 611030 (HS) 15 CARTONS 101.76 KGM 0.738 MTQ 6110.30.0000 MEN'S 100 RECYCLE POLYESTER KNIT SWEATSHIRT611020 (HS) 20 CARTONS 120.48 KGM 1.013 MTQ 6110.20.0000 GIRL'S 93 COTTON 7 ELASTANE KNIT SWEATSHIRT 611020 (HS)14 CARTONS 118.26 KGM 0.922 MTQ 6110.20.0000 GIRL'S 53 COTTON 47 RECYCLE POLYESTER KNIT SWEATSHIRT 611030 (HS) 13 CARTONS95.91 KGM 0.672 MTQ 6110.30.0000 MEN'S 100 RECYCLE POLYESTER KNIT SWEATSHIRT 620343 (HS) 16 CARTONS 58.09 KGM0.513 MTQ 6203.43.0000 MEN'S 84 RECYCLE POLYESTER 16 ELASTANE WOVEN SHORTS 620343 (HS) 17 CARTONS 63.6 KGM 0.515 MTQ6203.43.0000 MEN'S 84 RECYCLE POLYESTER 16 ELASTANE WOVEN SHORTS 620463 (HS) 45 CARTONS 401.43 KGM 2.369 MTQ 6204.63.0000 WOMEN'S 87RECYCLE POLYESTER 13 ELASTANE WOVEN PANTS 620343 (HS) 5 CARTONS 35.07 KGM 0.346 MTQ 6203.43.0000 MEN'S 100 RECYCLE POLYESTER WOVEN SHORTS620240 (HS) 26 CARTONS 159.47 KGM 1.353 MTQ 6202.40.0000 WOMEN'S 100 RECYCLE POLYESTER WOVEN JACKET 620463 (HS) 28 CARTONS153.03 KGM 1.019 MTQ 28 CTNS OF 536 PCS LADIES'88 RECYCLE POLYESTER 12 ELASTANE WOVEN SHORTS HS CODE NO. 620463 P.O ART CUST ORDER 0133778571 IS7131 299617819610463 (HS) 20 CARTONS 159.44 KGM 1.303 MTQ 102 CTNS OF 1699 PCS WOMEN TROUSRS/BREE,SYN,RBR P.O ART CUST ORDER 0134005814 IS4639 300005698WOMENS DRESSES OF COTTON P.O ART CUST ORDER 0134037438 II0750 300054145 TRSRS,BRCHS,MENS,COTN,NIT P.O ART CUST ORDER 0134021611 IJ8884 300040614 MEN'S 78 COTTON 22 RECYCLE POLYESTER KNITTED FLEECEPANTSWORKINGNO:F2354MESS713FLH TSCODE:6103421020 P.O ART CUST ORDER 0134022085 IB4025 300041503 MENS/BOYSPULLOVRS,ETC,KN P.O ART CUST ORDER 0134038257 IT7262 300055552 610442 (HS)12 CARTONS 131.93 KGM 0.738 MTQ WOMENS DRESSES OF COTTON 610342 (HS) 64 CARTONS 478.55 KGM 4.196 MTQTRSRS,BRCHS,MENS,COTN,NIT 610342 (HS) 11 CARTONS 111.93 KGM 0.648 MTQ 11 CTNS OF 175 PCS MEN'S 70 COTTON 30 RECYCLE POLYESTER KNITTED FLEECEPANTSWORKINGNO:S2306GHTT212HTS CODE:6103421020 P.O ART CUST ORDER 0134021455 HS3611 300039425 611020 (HS) 6 CARTONS 28.06 KGM 0.323 MTQMENS/BOYSPULLOVRS,ETC,KN 610343 (HS) 17 CARTONS 96.34 KGM 0.801 MTQ 17 CTNS OF 419 PCS SHORTS,MEN,SYN FBR,WOOL/AN EC7075/12/2023P.O ART CUST ORDER A133542606 IP3782 299365126 610990 (HS) 5 CARTONS 51.46 KGM 0.243 MTQ 543 CTNS OF 20190 PCS WOMS,TK TPS/SNG,MN-MD FB,EC7083/12/2023 P.O ART CUST ORDER 0133937742 IJ8251 299857658 SHORTS,MEN,SYN FBR,WOOL/AN P.O ART CUST ORDER 0133937646 IU2372 299857377 SHORTS,MEN,SYN FBR,WOOL/AN EC7085/12/2023P.O ART CUST ORDER 0133937751 IM9446 299857689 WOMEN TROUSRS/BREE,SYN,RBR P.O ART CUST ORDER 0133937628 GL4050 299857289 SHORTS,MEN,SYN FBR,WOOL/AN P.O ART CUST ORDER 0133938331 IM9447 299858226SHORTS,MEN,SYN FBR,WOOL/AN P.O ART CUST ORDER 0133938375 IV5339 299858362 GMTS,KN/CR,MN-MDE FIB,TOPS EC7086/12/2023 P.O ART CUST ORDER 0133938393 IT9847 299858448 WOMNS/GRLSPULLOVRS,ETC,KEC7088/12/2023 P.O ART CUST ORDER 0133982052 IC1826 299941119 SWEATERS,OTH,MAN-MD,KN/CR, EC7096/12/2023 P.O ART CUST ORDER 0133836890 IU2361 299706976 SWEATERS,OTH,MAN-MD,KN/CR,EC7098/12/2023 P.O ART CUST ORDER 0134021413 IB8273 300039374 TROSRS,BRCHS,M,SYN FBR,WL/ P.O ART CUST ORDER A133802620 IS1538 299656429 WOMEN SHORTS,OTH SYNTH FBR EC7099/12/2023P.O ART CUST ORDER A133879136 IP0719 299753827 TROUSER,ETC,OTH,SYNTHETIC, EC7100/12/2023 P.O ART CUST ORDER 0134021997 IJ5923 300041247 TROSRS,BRCHS,M,SYN FBR,WL/ EC7101/12/2023P.O ART CUST ORDER A133802401 IP3788 299655791 SHORTS,MEN,SYN FBR,WOOL/AN P.O ART CUST ORDER A133802651 IS1533 299656557 WOMEN TROUSRS/BREE,SYN,RBR EC7115/12/2023 P.O ART CUST ORDERA133937423 GT0183 299854406 610343 (HS) 40 CARTONS 302.68 KGM 1.998 MTQ SHORTS,MEN,SYN FBR,WOOL/AN 610463 (HS) 86 CARTONS734.08 KGM 4.317 MTQ WOMEN TROUSRS/BREE,SYN,RBR 611020 (HS) 217 CARTONS 3122.2 KGM 14.901 MTQ WOMNS/GRLSPULLOVRS,ETC,KEC7088/12/2023 611030 (HS) 6 CARTONS 80.58 KGM 0.38 MTQ SWEATERS,OTH,MAN-MD,KN/CR, EC7096/12/2023 611030 (HS)14 CARTONS 124.74 KGM 0.412 MTQ SWEATERS,OTH,MAN-MD,KN/CR, EC7098/12/2023 610343 (HS) 65 CARTONS 393.96 KGM2.422 MTQ TROSRS,BRCHS,M,SYN FBR,WL/ 620463 (HS) 3 CARTONS 23.44 KGM 0.201 MTQ TROUSER,ETC,OTH,SYNTHETIC, EC7100/12/2023610343 (HS) 39 CARTONS 207.78 KGM 1.465 MTQ TROSRS,BRCHS,M,SYN FBR,WL/ EC7101/12/2023 610462 (HS) 17 CARTONS240.7 KGM 1.101 MTQ 36 CTNS OF 1329 PCS WMN TROUSR/BRCH,CTN,RBR TH EC7102/12/2023 P.O ART CUST ORDER 0134021403 IP2968 300033389 SHORTS,MEN,SYN FBR,WOOL/ANEC7122/12/2023 P.O ART CUST ORDER 0133983201 IS3798 299947946 610343 (HS) 19 CARTONS 295.68 KGM 0.998 MTQ SHORTS,MEN,SYN FBR,WOOL/ANEC7122/12/2023 610463 (HS) 68 CARTONS 911.42 KGM 4.51 MTQ WOMEN TROUSRS/BREE,SYN,RBR EC7115/12/2023 620140 (HS)29 CARTONS 295.19 KGM 1.799 MTQ 127 CTNS OF 1787 PCS MEN'S 88 RECYCLE POLYESTER 12 ELASTANE WOVEN ANORAKS HS CODE NO. 620140 P.O ART CUST ORDER0133649591 IS9279 299564676 LADIES'90 RECYCLE POLYESTER 10 ELASTANE WOVEN TROUSERS HS CODE NO. 620463 P.O ART CUST ORDER 0133778636 IP4288 299617875 MEN'S 56 COTTON 40 RECYCLE POLYESTER 4 ELASTANEKNITTED ANORAKS HS CODE NO. 610120 P.O ART CUST ORDER 0133802949 IR5237 299659099 MEN'S 100 RECYCLE POLYESTER KNITTED TROUSERS HS CODE NO. 610343 P.O ART CUST ORDER0133938443 IP1952 299858629 MEN'S 100 RECYCLE POLYESTER KNITTED TROUSERS HS CODE NO. 610343 P.O ART CUST ORDER 0133938447 IP1952 299858621 620463 (HS) 16 CARTONS99.46 KGM 0.598 MTQ LADIES'90 RECYCLE POLYESTER 10 ELASTANE WOVEN TROUSERS HS CODE NO. 620463 610120 (HS) 50 CARTONS 461.08 KGM3.31 MTQ MEN'S 56 COTTON 40 RECYCLE POLYESTER 4 ELASTANE KNITTED ANORAKS HS CODE NO. 610120 610343 (HS) 32 CARTONS 263.14 KGM1.911 MTQ MEN'S 100 RECYCLE POLYESTER KNITTED TROUSERS HS CODE NO. 610343 FAX: (855)23969517 FAX: (855)23969517 FAX: (855)23969517 (-)BOWKER GARMENT FACTORY CAMBODIAELITE ( CAMBODIA) CO.,LTD RONG WIN GARMENT CO LTD SIXPLUS INDUSTRY CO LTD XO TEX INDUSTRIAL CO LTD TOTAL PKGS 1998 PK 2ND NOTIFY:ADIDAS INTERNATIONAL TRADING AG ATFTZ TEAM 685 CEDAR CREST RD, SPARTANBURG SC 2TEL: 864-587-3200</t>
  </si>
  <si>
    <t>MAERSK LOGISTICS SERVICES</t>
  </si>
  <si>
    <t>PLANT CODE  6025 CUST O/N : PO NO : ART NO : SIZE: Q'TY : PLANT CODE  6025 PLANT CODE  6025 PLANT CODE  6025 CUST O/N : PO NO : ART NO : SIZE: Q'TY : PLANT CODE  6025 CUST O/N : PO NO : ART NO : SIZE: Q'TY :</t>
  </si>
  <si>
    <t>FOR DELIVERY TO: 550 NEW COMMERCE BLVD WILKES-BARRE PA 18706</t>
  </si>
  <si>
    <t>(CAMBODIA) CO.,LTD ON BEHALF OF MENG DA FOOTWEAR INDUSTRIAL CO., STREET VENG SRENG,PHOUM CHORM CHAO, TE SANGKAT CHORM CHAO,KHAN PORSENCHEY,</t>
  </si>
  <si>
    <t>CAAU6197452 CMAU8461913</t>
  </si>
  <si>
    <t>CMDUCBC0248376</t>
  </si>
  <si>
    <t>1TU63</t>
  </si>
  <si>
    <t>L4513051 L4513052</t>
  </si>
  <si>
    <t>ADIDAS INTERNATIONAL TRADING AG</t>
  </si>
  <si>
    <t>ATTN: FTZ TEAM 685 CEDAR CREST RD, SPARTANBURG SC 29301 TEL: 864-587-3200</t>
  </si>
  <si>
    <t>SIHANOUKVILLE</t>
  </si>
  <si>
    <t>SAMAN WOOD IN VASSSA - SAMAN EN VASSA HS CODE 4403.49.00 COD.B SAWN TEAK WOOD- MADERA DE TECA ASERRADA HS CODE 4407.99.00 COD. C-1</t>
  </si>
  <si>
    <t>DONGGUAN TAOYUAN IMPORT &amp; EXPORT</t>
  </si>
  <si>
    <t>CORPORACION TEKA WORLD CA</t>
  </si>
  <si>
    <t>ZIM TAMPA</t>
  </si>
  <si>
    <t>CO., LTD. ROOM 609, NO.122, WEST HOUJIE AVENUE, HOUJIE TOWN,DONGGUAN CITY GUANGDONG PROVINCE USCI: 91441900MAC9R2EM9F</t>
  </si>
  <si>
    <t>AV ANDRES ELOY BLANCO CC CENTRO PRO CARABOBO VENEZUELA</t>
  </si>
  <si>
    <t>ZCSU7896440 ZCSU7098291</t>
  </si>
  <si>
    <t>ZIMUPLO0013122</t>
  </si>
  <si>
    <t>19W</t>
  </si>
  <si>
    <t>28198544 28198549 28198545 28198550</t>
  </si>
  <si>
    <t>MRKU6325959 40/DRY 9'6 SHIPPE R'S SEAL: MLUY0011464 18 PACK AGE GROSS WEIGHT: 28478 KGS ME ASUREMENT: 48.225 CBM PLYWO OD ALSO NOTIFY EXPEDITO RS SEATTLE BRANCH 19119 16TH AVENUE SOUTH SEATTLE,, WA 98199 RUSTY LEMON, RUSTY.LEMON@EXPEDITORS.COM 206-407-2982 LEIGH DEIN INGER LEIGH.DEININGER@EXPED ITORS .COM 206-826-4100 MIR ANDA SHEEHAN MIRANDA.SHE EHAN@EXPEDITORS .COM 20 6-826-4100 WOODEN PACKAGE USED: 02 TCW TREATED AND CER TIFIED WOOD IN CONTAINER- H T TREATMENT CODE HS:4403 98</t>
  </si>
  <si>
    <t>KUEHNE + NAGEL,INC. FMC#001162NF</t>
  </si>
  <si>
    <t>KUEHNE + NAGEL S.A.</t>
  </si>
  <si>
    <t>Montevideo</t>
  </si>
  <si>
    <t>TEMPANOS</t>
  </si>
  <si>
    <t>Uruguay</t>
  </si>
  <si>
    <t>4724 ENTRANCE DRIVE CHB#4455 CHARLOTTE, NC 28273 USA AGENT OF BLUE ANCHOR AMERICA LINE 17043595175</t>
  </si>
  <si>
    <t>JUNCAL 1385 13TH FLOOR 11008 MONTEVIDEO REPUBLICA ORIENTAL DEL URUGUAY 59829155252</t>
  </si>
  <si>
    <t>MRKU6325959</t>
  </si>
  <si>
    <t>MAEU234718301</t>
  </si>
  <si>
    <t>350N</t>
  </si>
  <si>
    <t>UY0011464</t>
  </si>
  <si>
    <t>4724 ENTRANCE DRIVE CHB#4455 CHARLOTTE, NC 28273 USA AGENT OF BLUE ANCHOR AMERICA LINE</t>
  </si>
  <si>
    <t>MONTEVIDEO</t>
  </si>
  <si>
    <t>TOTAL (15 BUNDLES, 2 CRATES, 1 LOOSE ITEM &amp; 1 PALLET) BUILDING SUPPLIES AND HOME FURNISHINGS HS# 4403.22, 4403.24, 6212.90, 6802.99, 7314.42, 7315.00, 8451.40 POR:CERSPC3517202402063245285</t>
  </si>
  <si>
    <t>SONDERBORG</t>
  </si>
  <si>
    <t>BSIU8261219</t>
  </si>
  <si>
    <t>TSCW16814945</t>
  </si>
  <si>
    <t>30CTNS 42.598CBM 4403.400KGS REFRIGERATOR-FD 3DOOR(DRAWER) MODEL SUFFIX QTY LRYKC2606S ASTCNA0 21 EA LRYXC2606S ASTC NA0 9 EA - PO NO : 1829043 - CONTRACT NO : TXMDTI ----- ------------ MODEL ( HS-CODE, ) ----------------- LRYXC260 6S.ASTCNA0 ( 8418100055 ), LRY KC2606S.ASTCNA0 ( 8418100055 ) INVOICE NO : HQCN101742698-1</t>
  </si>
  <si>
    <t>LG ELECTRONICS U.S.A, INC.</t>
  </si>
  <si>
    <t>ZIM MOUNT EVEREST</t>
  </si>
  <si>
    <t>111 SYLVAN AVENUE, NORTH BUILDING ENGLEWOOD CLIFFS, N.J, 07632 12018162000</t>
  </si>
  <si>
    <t>MRSU3907901</t>
  </si>
  <si>
    <t>MAEU235065356</t>
  </si>
  <si>
    <t>MAEUL24140071</t>
  </si>
  <si>
    <t>004E</t>
  </si>
  <si>
    <t>KR0487281</t>
  </si>
  <si>
    <t>BUSAN</t>
  </si>
  <si>
    <t>30CTNS 14.215CBM 1245.000KGS DISHWASHER MODEL SUFFIX QTY LDFN4542 S ASSESNA 12 EA LDFN4542D ABDESNA 18, EA - PO NO : 1829080 - CO NTRACT NO : TXMDTI ------- ---------- MODEL ( HS-CODE ) ----------------- LDFN454 2S.ASSESNA ( 8422110000 ), LDF N4542D.ABDESNA ( 8422110000 ) INVOICE NO : HQCD101742622-1 30CTNS 42.598CBM 4403.400KGS REFRIG ERATOR-FD 3DOOR(DRAWER) MODE L SUFFIX QTY LRYKC2606S ASTCNA0 21 EA LRYXC2606S AST CNA0 9 EA - PO NO : 1829043 - CONTRACT NO : TXMDTI ------------ ----- MODEL ( HS-CODE ) -- --------------- LRYXC2606S.A STCNA0 ( 8418100055 ), LRYKC26 06S.ASTCNA0 ( 8418100055 ) I NVOICE NO : HQCN101742698-1</t>
  </si>
  <si>
    <t>FNS INC LAX</t>
  </si>
  <si>
    <t>LX PANTOS CO., LTD.</t>
  </si>
  <si>
    <t>1545 FRANCISCO ST. TORRANCE, CA 90501 UNITED STATES 13055921005</t>
  </si>
  <si>
    <t>SAEMUNAN-RO 58, JONGNO-GU, SEOUL 03184, SOUTH KOREA 82237712292</t>
  </si>
  <si>
    <t>1545 FRANCISCO ST. TORRANCE, CA 90501 UNITED STATES</t>
  </si>
  <si>
    <t>TOTAL (13 BOXES, 23 BUNDLES, 8 LOOSE ITEMS &amp; 3 PALLETS) HOME FURNISHINGS &amp; BUILDING SUPPLIES HS#3208.20, 3402.90, 3904.10, 3917.23, 3917.40, 3926.90, 4403.22, 4409.29, 4823.90, 6116.93, 7318.15,8302.42, 8302.50, 8404.90, 8415.10, 8431.49, 8467.21, 8467.29, 8483.60,, 8508.19, 8513.10, 8523.80, 8536.10, 8536.69, 8541.40, 8547.00, 8608.00, 8708.99, 9403.89.9403.99 P.O.R. CERS: PC35177202401313230036</t>
  </si>
  <si>
    <t>CLHU9129726</t>
  </si>
  <si>
    <t>TSCW16798269</t>
  </si>
  <si>
    <t>01X40HC CONTAINERS WITH: 111 P ACKAGES EUCALYPTUS STAKES AD 20% LESS PENCIL POINT SIZE: 2 7MM X 27MM X 1194MM FREI GHT PREPAID ABROAD NCM: 4403. 98.00 HS CODE: 4403.98 DUE: 23BR002041288-4 RUC: 3BR31635, 997200000000000000001365703 PO# 162365 NET WEIGHT: 26.500 ,000 KGS WOODEN PACKAGE USED: TREATED / CERTIFIED AMS TR ANSMISSION SCAC CODE DISO H BL SSAOW0058205</t>
  </si>
  <si>
    <t>DELMAR INTERNATIONAL NY</t>
  </si>
  <si>
    <t>DELMAR INTERNATIONAL LOGISTICA S/A</t>
  </si>
  <si>
    <t>MAERSK WILLEMSTADT</t>
  </si>
  <si>
    <t>PO# 162265</t>
  </si>
  <si>
    <t>INC 1 CROSS ISLAND PLZ ROSEDALE 11422-1465 PREALERTCHIOCEAN@DELMARUSA.COM 17185270025</t>
  </si>
  <si>
    <t>CNPJ: 12019612000105 AVENIDA NOVE DE JULHO,4364 JARDIM PAULISTA,SAO PAULO-SP 551151051500</t>
  </si>
  <si>
    <t>11422-1465</t>
  </si>
  <si>
    <t>MSKU9604603</t>
  </si>
  <si>
    <t>MAEU234242000</t>
  </si>
  <si>
    <t>405N</t>
  </si>
  <si>
    <t>BR0905539</t>
  </si>
  <si>
    <t>INC 1 CROSS ISLAND PLZ ROSEDALE 11422-1465 PREALERTCHIOCEAN@DELMARUSA.COM</t>
  </si>
  <si>
    <t>2400 BOXES WITH FRESH ORGANIC BLUEBERRIES BILOXI (2400 CAJAS CON ARANDANOS ORGANICOS FRESCOS BILOXI) P.A:0810.40.00.00 THERMOGRAPHS: EFQ236105305 - EFQ236105306 TEMPERATURE:-1 VENTILATION:ABIERTA 10 CBM/H HUMIDITY:OFF COLD TREATMENT FREIGHT COLLECT CTC: BECKER SOTO ESPINOZA TELF: (541) 716-4403 FAX: 503-913-, 7877 EMAIL: DOCS@JKFRESHEAST.COM</t>
  </si>
  <si>
    <t>BOX ENDURANCE</t>
  </si>
  <si>
    <t>4380 S MACADAM AVE STE 123 PORTLAND OR 97239 PORTLAND OREGON - USA CTC: ZANE COLEMAN EMAIL: ZANE@TRBERRIES.COM</t>
  </si>
  <si>
    <t>AV. GARCILAZO DE LA VEGA N 732 OF. 802 - LIMA 1 - LIMA PERU RUC:20518086732 TELF: (511) 331-2593 PH: 973032303</t>
  </si>
  <si>
    <t>ZMOU8890056</t>
  </si>
  <si>
    <t>ZIMULMA804122</t>
  </si>
  <si>
    <t>44S</t>
  </si>
  <si>
    <t>003PL031420 A4231647304</t>
  </si>
  <si>
    <t>399 MARKET STREET, SUITE 220 PHILADELPHIA, PA 19106-USA CTC: BILL FAGAN PH: (610) 994 5060 FAX: (610) 362 1201</t>
  </si>
  <si>
    <t>ELECTRIC DEVICE INVOICE NO. 2221810983,0984,0985,0986,09 87,0988,0989,0990,0991,0992,09 93,0994,0995,0996,0997,0998,09 99,1000,1001,1002, 1003,1004, 1005,1006,1007,1008,1009,1010, 1011,1012,1013,1014,1015,1016,, 1017,1018,1019,1020,1021,1022, 1023,1024, PACKING LIST NO. 2215770414,0526,0556,0593,30 00,3295,3374,3405,3408,3455,34 60,3528,3532,3557,3559,3572,35 73,3574,3577,3613, 3620,3630, 3647,3685,3766,3772,3774,3779, 3797,3798,3801,3807,3813,3827,3877,3878,3879,3880,3929,3931, 3991,3993, 3996,4024,4025,404 6,4047,4048,4051,4052,4069,416 6,4208,4266,4280,4288,4312,431 8,4344,4367,4368,4388,4389, 4 396,4398,4400,4403,4408,4409,4 469,4471,4472,4474,4476,4486,4 529,4530,4542,4565,4583,4587,4590,4648,4649, 4650,4663,4665 ,4670,4672,4678,4682,4683,4684 ,4710,4711,4712,4724,4780,4782 ,4800,4815,4816,4822,4828,4830 , 4831,4888,4889,4921,5038,50 45,5062,5081,5082,5083,5140,51 41,5142,5143,5145,5150,5152,52 19,5224,5256,5263,5278, 5291,5299,5318,5493,5506,5508,5520, 5530,5588,5590,5596,5628,5630, 5631,5632,5708,5709,5710,5725, 5747,5802,5806, 5852,5857,585 8,5893,5897,5898,5903,5913,597 4,6037,6038,6039,6125,6126,612 7,6190,6191,6192,6193,6194,619 5,6231, 6232,6233,6234,6235,6295,6296,6380,6389,6391,6392,6 393,6406,6408,6425,6485,6527,6 530,6539,6629,6646,6654, 6760 ,6800,6808,7079,7082,7105,7106 ,7107,7108,7109,7116,7120,7175 ,7246,7292,7298,7301,7303,</t>
  </si>
  <si>
    <t>CHASTINE MAERSK</t>
  </si>
  <si>
    <t>MSKU0017924</t>
  </si>
  <si>
    <t>MAEU234108425</t>
  </si>
  <si>
    <t>350W</t>
  </si>
  <si>
    <t>ID0639572</t>
  </si>
  <si>
    <t>BATHROOM ELEMENTS BATHROOM ELEMENTS AND ACCESSORIES HS CODE 6810.9900, 3922.9000, 7324.9000, 8424.8970, 8481.8011, 7324.9000, 7009.9100,, 7009.9200, 4901.1000, 4403.9100 / BATHROOM ELEMENTS BATHROOM ELEMENTS AND ACCESSORIES HS CODE 3920.1090, 3925.9010, 7009.9220, 7013.9190, 7310.2990, 7418.1090, 7418.2000,, 7419.8090, 3926.9097, 4410.1110, 7009.9200, 7013.9900, 7323.9300, 7324.9000, 7615.2000, 7615.2000, 8479.8997, 9401.8000, 9403.2080, 9405.1990, 9603.9091, 3924.9000, 8302.4900,8302.5000</t>
  </si>
  <si>
    <t>DB GROUP AMERICA LTD</t>
  </si>
  <si>
    <t>FAST FORWARD FREIGHT GMBH</t>
  </si>
  <si>
    <t>TORRENTE</t>
  </si>
  <si>
    <t>JEE-O 23253246+23253447 +24253482 DADO 23350907 PONTEN USA . . . . . . RG124400501 PONTEM USA . . . . . . . . . . . . . .</t>
  </si>
  <si>
    <t>NEW JERSEY OFFICE USA 2351 US HIGHWAY 130 DAYTON, NJ, 08810 CONTACT DBGROUP.NJDBGROUP.NET</t>
  </si>
  <si>
    <t>HEIDENKAMPSWEG 51-57 20097 HAMBURG GERMANY VAT NO. DE253556356</t>
  </si>
  <si>
    <t>HLBU2512150</t>
  </si>
  <si>
    <t>HLCUHAM2401ARKO4</t>
  </si>
  <si>
    <t>021W</t>
  </si>
  <si>
    <t>WSG018644</t>
  </si>
  <si>
    <t>HAMBURG, DE</t>
  </si>
  <si>
    <t>MILLED RICE, SEASONED VINEGAR MILLED RICE SEASONED VINEGAR HS CODE 2103.90 INV.NO.4403-23 NO-WPM FREIGHT PREPAID, INSIDE PACKAGE 1510PKG 1279CTN+70BDL(140CTN)+161BAG . . . . . .REEFER CONTAINER</t>
  </si>
  <si>
    <t>JFC INTERNATIONAL INC.</t>
  </si>
  <si>
    <t>ONE MISSION</t>
  </si>
  <si>
    <t>NO.T3X-71472-71476, NO.T3X-71472-71476, T3Y-21161,22048,22049, 74672-74684,74686,74688- 74694, 74697-74700,74702,74703, 74705-74731,74733,74734 PRODUCT OF JAPAN . NO.T3Y-74671,74687,74701 ,74704 PRODUCT OF CHINA NO.T3Y-74695,74696 PRODUCT OF BRAZIL NO MARK THE SAME</t>
  </si>
  <si>
    <t>7101 EAST SLAUSON AVENUE LOS ANGELES, CALIFORNIA 90040-3622 TEL:323-721-6100 FAX:323-721-6133 MAIL:1:IMPORT-DOCS@JFC.COM</t>
  </si>
  <si>
    <t>90040-3622</t>
  </si>
  <si>
    <t>EMCU5565244</t>
  </si>
  <si>
    <t>EGLV020300438953</t>
  </si>
  <si>
    <t>071E</t>
  </si>
  <si>
    <t>EMCULC0412</t>
  </si>
  <si>
    <t>6415 LANGFIELD ROAD HOUSTON, TX 77092 U.S.A TEL:713-460-1177 FAX:713-460-5001</t>
  </si>
  <si>
    <t>REFRIGERATOR DANBY BRAND MODEL: DPF074V1SLDB-6 213 LT COUNTRY OF ORIGIN: TURKIYE THIS SHIPMENT,INCLUDINGITS CONTAINER DOES NOT CON TAIN ANY NON-MANUFACTURED WOODEN MATERIALS, DUNNAGE,BRACING MATERIAL, PALLETS CRATING OR OTHER NON-MANUFACTURED WOODEN PACKING HS CODE : 841810800000 CAAU5925867 PO20FB-4401-1, MSMU7215178 PO20FB-4402-1 MSMU7429040 PO20FB-4403-1 REFRIGERATOR DANBY BRAND MODEL: DPF074V1SLDB-6 213 LT COUNTRY OF ORIGIN: TURKIYE THIS SHIPMENT,INCLUDING ITS CONTAINER DOES NOT CONTAIN ANY NON-MANUFACTURED WOODEN MATERIALS, DUNNAGE,BRACING MATERIAL, PALLETS CRATING OR OTHER NON-MANUFACTURED WOODEN PACKING HS CODE : 841810800000 CAAU5925867 PO20FB-4401-1, MSMU7215178 PO20FB-4402-1 MSMU7429040 PO20FB-4403-1 REFRIGERATOR DANBY BRAND MODEL: DPF074V1SLDB-6 213 LT COUNTRY OF ORIGIN: TURKIYE THIS SHIPMENT,INCLUDING ITS CONTAINER DOES NOT CONTAIN ANY NON-MANUFACTURED WOODEN MATERIALS, DUNNAGE,BRACING MATERIAL, PALLETS CRATING OR OTHER NON-MANUFACTURED WOODEN PACKING HS CODE : 841810800000 CAAU5925867 PO20FB-4401-1, MSMU7215178 PO20FB-4402-1MSMU7429040 PO20FB -4403-1</t>
  </si>
  <si>
    <t>BJ S WHOLESALE CLUB, INC.</t>
  </si>
  <si>
    <t>Aliaga</t>
  </si>
  <si>
    <t>MSC PARIS</t>
  </si>
  <si>
    <t>NO MARKS NO MARKS NO MARKS NO MARKS NO MARKS NO MARKS NO MARKS NO MARKS NO MARKS NO MARKS NO MARKS NO MARKS NO MARKS NO MARKS NO MARKS NO MARKS NO MARKS NO MARKS NO MARKS NO MARKS NO MARKS NO MARKS NO MARKS NO MARKS NO MARKS NO MARKS NO MARKS</t>
  </si>
  <si>
    <t>350 CAMPUS DRIVE MARLBOROUGH, MA 01752 UNITED STAT MARLBOROUGH MA01752 US</t>
  </si>
  <si>
    <t>MSMU7215178 MSMU7429040 CAAU5925867</t>
  </si>
  <si>
    <t>4510 4510 4510</t>
  </si>
  <si>
    <t>AQTYTURSE012528</t>
  </si>
  <si>
    <t>MEDUIH566529</t>
  </si>
  <si>
    <t>351A</t>
  </si>
  <si>
    <t>EU26437265 EU26437261 EU26437264</t>
  </si>
  <si>
    <t>AQTY</t>
  </si>
  <si>
    <t>ATA FREIGHT LINE LTD</t>
  </si>
  <si>
    <t>JAMAICA</t>
  </si>
  <si>
    <t>NY</t>
  </si>
  <si>
    <t>JFK INT-L AIRPORT, BLDG 75, STE 216</t>
  </si>
  <si>
    <t>IZMIR ALIAGA</t>
  </si>
  <si>
    <t>2560 BOXES WITH FRESH ORGANIC BLUEBERRIES BILOXI (2560 CAJAS CON ARANDANOS ORGANICOS FRESCOS BILOXI) P.A: 0810.40.00.00 THERMOGRAPHS: EFQ236105203 - EFQ236105204 TEMPERATURE: -1 VENTILATION: ABIERTA 10 CBM/H HUMIDITY: OFF COLD TREATMENT FREIGHT COLLECT CTC: BECKER SOTO ESPINOZA TELF:, (541) 716-4403 FAX: 503-913-7877 EMAIL: DOCS@JKFRESHEAST.COM</t>
  </si>
  <si>
    <t>SEAMASTER</t>
  </si>
  <si>
    <t>4380 S MACADAM AVE STE 123 PORTLAND OR 97239 PORTLAND OREGON- USA CTC: ZANE COLEMAN EMAIL: ZANE@TRBERRIES.COM</t>
  </si>
  <si>
    <t>AV. GARCILAZO DE LA VEGA N 732 OF. 802- LIMA 1 - LIMA PERU RUC:20518086732 TELF: (511) 331-2593 PH: 973032303</t>
  </si>
  <si>
    <t>ZMOU8835486</t>
  </si>
  <si>
    <t>ZIMULMA803955</t>
  </si>
  <si>
    <t>28S</t>
  </si>
  <si>
    <t>003PL031221 A4231535348</t>
  </si>
  <si>
    <t>REFRIGERATOR DANBY BRAND MODEL: DPF074V1SLDB-6 213 LT COUNTRY OF ORIGIN: TURKIYE SHIPPER STATES THAT: THIS SHIPMENT,INCLUDING ITS CONTAINER DOES NOT CONTAIN ANY NON-MANUFACTURED WOODEN MATERIALS, DUNNAGE,BRACING MATERIAL, PALLETS CRATING OR OTHER NON-MANUFACTURED WOODEN PACKING HS CODE : 841810800000 PO20FB-4402-1 REFRIGERATOR DANBY BRAND MODEL: DPF074V1SLDB-6 213 LT COUNTRY OF ORIGIN: TURKIYE SHIPPER STATES THAT: THIS SHIPMENT,INCLUDING ITS CONTAINER DOES NOT CONTAIN ANY NON-MANUFACTURED WOODEN MATERIALS, DUNNAGE,BRACING MATERIAL, PALLETS CRATING OR OTHER NON-MANUFACTURED WOODEN PACKING HS CODE : 841810800000 PO20FB-4403-1 REFRIGERATOR DANBY BRAND MODEL: DPF074V1SLDB-6 213 LT COUNTRY OF ORIGIN: TURKIYE SHIPPER STATES THAT: THIS SHIPMENT,INCLUDING ITS CONTAINER DOES NOT CONTAIN ANY NON-MANUFACTURED WOODEN MATERIALS, DUNNAGE,BRACING MATERIAL, PALLETS CRATING OR OTHER NON-MANUFACTURED WOODEN PACKING HS CODE : 841810800000 PO20FB-4401-1</t>
  </si>
  <si>
    <t>BOC INTERNATIONAL INC</t>
  </si>
  <si>
    <t>ATA FREIGHT LINE LTD STI</t>
  </si>
  <si>
    <t>NO MARKS NO MARKS NO MARKS NO MARKS NO MARKS NO MARKS NO MARKS NO MARKS NO MARKS NO MARKS NO MARKS NO MARKS NO MARKS NO MARKS NO MARKS NO MARKS NO MARKS NO MARKS NO MARKS NO MARKS NO MARKS</t>
  </si>
  <si>
    <t>SUITE 510W 520W 21 DRYDOCK AVE BOSTON MA 02210 UNITED STATES</t>
  </si>
  <si>
    <t>ETILER MAH. GULSEN SOK NO:6 BESIKTA ISTANBUL 34 34337 TURKIYE</t>
  </si>
  <si>
    <t>ALIAGA</t>
  </si>
  <si>
    <t>CHANDELIERS AND WALL SCONCES HS CODE: 9405.19.6010 HS CODE: 9405.19.8010 LAMPS HS CODE: 9405.29.6010 HS CODE: 9405.29.8010 WOODFURNITURE HS CODE: 9403.60.8081 CONCRETE FURNITURE OR METAL FURNITURE HS CODE: 9403.89.6015 CONCRETE ACCESSORIES HS CODE: 6810.99.0080, PARTS OF OTHER MATERIALS HS CODE: 9405.99.4000 (INV.REF.NO.4403,4404) CHANDELIERS AND WALL SCONCES HS CODE: 9405.19.6010 HS CODE: 9405.19.8010 LAMPS HS CODE: 9405.29.6010 HS CODE: 9405.29.8010 WOODFURNITURE HS CODE: 9403.60.8081 CONCRETE FURNITURE OR METAL FURNITURE HS CODE: 9403.89.6015 CONCRETE ACCESSORIES HS CODE: 6810.99.0080, PARTS OF OTHER MATERIALS HS CODE: 9405.99.4000 (INV.REF.NO.4403,4404)</t>
  </si>
  <si>
    <t>CURREY AND COMPANY</t>
  </si>
  <si>
    <t>CURREY INTERNATIONAL INC</t>
  </si>
  <si>
    <t>ONE SWAN</t>
  </si>
  <si>
    <t>N M NO MARKS NO MARKS NO MARKS NO MARKS NO MARKS NO MARKS NO MARKS NO MARKS N M NO MARKS NO MARKS NO MARKS NO MARKS NO MARKS NO MARKS NO MARKS NO MARKS</t>
  </si>
  <si>
    <t>50 BESTFRIEND ROAD ATLANTA, GA 30340 USA</t>
  </si>
  <si>
    <t>CANGELES CITY FURNITURE VILLAGE CUTCUT, ANGELES CITY PHILIPPINES 2009</t>
  </si>
  <si>
    <t>TCLU8477997 FSCU8658316</t>
  </si>
  <si>
    <t>HNLTPH23A00956</t>
  </si>
  <si>
    <t>ONEYMNLD35710400</t>
  </si>
  <si>
    <t>026E</t>
  </si>
  <si>
    <t>PHAE50164 PHAE29948</t>
  </si>
  <si>
    <t>HNLT</t>
  </si>
  <si>
    <t>HONOUR LANE SHIPPING LTD</t>
  </si>
  <si>
    <t>TSUEN WAN N.T.</t>
  </si>
  <si>
    <t>ROOM 1501, 15/F TOWER 2 NINA TOWER</t>
  </si>
  <si>
    <t>MANILA</t>
  </si>
  <si>
    <t>WOOD IN THE ROUGH, WHETHER OR NOT STRIPPED OF BARK - PARTIDA ARANCELARIA : 4403.2200 840 POSTS PINO IMPREGNADO CALIBRADO 1300MM X 2,40 MTS WOOD IN THE ROUGH, WHETHER OR NOT STRIPPED OF BARK - PARTIDA ARANCELARIA : 4403.2200 840 POSTS PINO IMPREGNADO CALIBRADO 1300MM X 2,40 MTS</t>
  </si>
  <si>
    <t>GERHARD SCHULTE</t>
  </si>
  <si>
    <t>SELLO SAG 001282 SAME SAME SAME SELLO SAG 001283 SAME SAME SAME</t>
  </si>
  <si>
    <t>TGBU7469485 MSDU8764010</t>
  </si>
  <si>
    <t>MEDUEJ174576</t>
  </si>
  <si>
    <t>202N</t>
  </si>
  <si>
    <t>FX29656816 FX29656803</t>
  </si>
  <si>
    <t>3200 BOXES WITH FRESH ORGANIC BLUEBERRIES BILOXI (3200 CAJAS CON ARANDANOS ORGANICOS FRESCOS BILOXI) P.A: 0810.40.00.00 THERMOGRAPHS: EFQ235107335 - EFQ235107336 TEMPERATURE: -1 VENTILATION: ABIERTA 10 CBM/H HUMIDITY: OFF COLD TREATMENT FREIGHT COLLECT CTC: BECKER SOTO ESPINOZA TELF: (541), 716-4403 FAX: 503-913-7877 EMAIL: DOCS@JKFRESHEAST.COM</t>
  </si>
  <si>
    <t>4380 S MACADAM AVE STE 123 PORTLAND OR 97239 PORTLAND OREGON USA CTC: ZANE COLEMAN EMAIL: ZANE@TRBERRIES.COM</t>
  </si>
  <si>
    <t>ZMOU8817306</t>
  </si>
  <si>
    <t>ZIMULMA803836</t>
  </si>
  <si>
    <t>21S</t>
  </si>
  <si>
    <t>003PL031169 A4231535212</t>
  </si>
  <si>
    <t>399 MARKET STREET, SUITE 220 PHILADELPHIA, PA 19106-USA CTC: BILL FAGAN PH:(610)994 5060 FAX:(610)362 1201</t>
  </si>
  <si>
    <t>HOUSEHOLD GOODS AND PERSONAL EFFECTS SHIPPER'S LOAD AND COUNT NO EEI REQUIRED PER FTR 30.40(B) HTS CODE: 9805.00.50 CODE- 4 MAYURAL, MALIE, QENQ0343497 7 TSIF PS:7 OF 7 GRS:6661 NET:4785 CFT:1171 LEIGHTON, JULIA QENQ0343532 4 TSIF PS:4 OF 4 GRS:4403 NET:3134 CFT:780 TOTAL QTY:11TOTAL GW:11064LBS TOTAL NW:7919LBS TOTAL CFT:1951 TOTAL: ONE (1) CONTAINER ONLY - FREIGHT PAYABLE BY: SEACO SHIPPING SA UNDER TERMS OF SERVICE CONTRACT 23-0028 FREIGHT AS ARRANGEDETA:2024/01/23 FREIGHT PREPAID TOTAL PKGS 11 PK HBL CKKH0270804 CKKH0270805</t>
  </si>
  <si>
    <t>SOUTHWEST PORT SERVICES</t>
  </si>
  <si>
    <t>PRESIDENT CLEVELAND</t>
  </si>
  <si>
    <t>18924 S. LAUREL PARK RD. SUITE G RANCHO DOMINGUEZ, CA 90220</t>
  </si>
  <si>
    <t>TCNU2714466</t>
  </si>
  <si>
    <t>APLUUSG0258408</t>
  </si>
  <si>
    <t>0DBHM</t>
  </si>
  <si>
    <t>C2181157</t>
  </si>
  <si>
    <t>------------ TCNU2714466 DESCRIPTION---------HOUSEHOLD GOODS AND PERSONAL EFFECTS SHIPPER'S LOAD AND COUNT NO EEI REQUIRED PER FTR 30.40(B) HTS CODE: 9805.00.50 CODE- 4, LEIGHTON, JULIA QENQ0343532 4 TSIF PS:4 OF 4 GRS:4403 NET:3134 CFT:780 -------------GENERIC DESCRIPTION-------------</t>
  </si>
  <si>
    <t>LEIGHTON, JULIA/QENQ0343532</t>
  </si>
  <si>
    <t>SEACO SHIPPING SA AS AGENTS FOR TRI-STAR INTL FORWARDING, INC. P/A-AVENUE DE FRONTENEX,6 CASE</t>
  </si>
  <si>
    <t>APLUCKKH0270805</t>
  </si>
  <si>
    <t>CERAMIC GLAZED VITRIFIED 05X20 FCL CONTAINER CONTAINING TOTAL 4403 BOX PACKED ON 70 PACKAGES CERAMIC GLAZED VITRIFIED TILES OF A WATER ABSORPTION, COEFFICIENT BY WEIGHT NOT EXCEEDING 0.5% SIZE 60X120 CM &amp; 3 BOX SAMPLE FOC - 4403 BOXES HS CODE - 69072100 INV GSTT/1449 DT 21.11.2023 SB 5463553 DT 21.11.2023 TOTAL GROSS WT. 124000.00 KGSTOTAL NET WT. 122500.00 KGS CERAMIC GLAZED VITRIFIED 05X20 FCL CONTAINER CONTAINING TOTAL 4403 BOX PACKED ON 70 PACKAGES CERAMIC GLAZED VITRIFIED TILES OF A WATER ABSORPTION, COEFFICIENT BY WEIGHT NOT EXCEEDING 0.5% SIZE 60X120 CM &amp; 3 BOX SAMPLE FOC - 4403 BOXES HS CODE - 69072100 INV GSTT/1449 DT 21.11.2023 SB 5463553 DT 21.11.2023 TOTAL GROSS WT. 124000.00 KGSTOTAL NET WT. 122500.00 KGS CERAMIC GLAZED VITRIFIED 05X20 FCL CONTAINER CONTAINING TOTAL 4403 BOX PACKED ON 70 PACKAGES CERAMIC GLAZED VITRIFIED TILES OF A WATER ABSORPTION, COEFFICIENT BY WEIGHT NOT EXCEEDING 0.5% SIZE 60X120 CM &amp; 3 BOX SAMPLE FOC - 4403 BOXES HS CODE - 69072100 INV GSTT/1449 DT 21.11.2023 SB 5463553 DT 21.11.2023 TOTAL GROSS WT. 124000.00 KGSTOTAL NET WT. 122500.00 KGS CERAMIC GLAZED VITRIFIED 05X20 FCL CONTAINER CONTAINING TOTAL 4403 BOX PACKED ON 70 PACKAGES CERAMIC GLAZED VITRIFIED TILES OF A WATER ABSORPTION, COEFFICIENT BY WEIGHT NOT EXCEEDING 0.5% SIZE 60X120 CM &amp; 3 BOX SAMPLE FOC - 4403 BOXES HS CODE - 69072100 INV GSTT/1449 DT 21.11.2023 SB 5463553 DT 21.11.2023 TOTAL GROSS WT. 124000.00 KGSTOTAL NET WT. 122500.00 KGS CERAMIC GLAZED VITRIFIED 05X20 FCL CONTAINER CONTAINING TOTAL 4403 BOX PACKED ON 70 PACKAGES CERAMIC GLAZED VITRIFIED TILES OF A WATER ABSORPTION, COEFFICIENT BY WEIGHT NOT EXCEEDING 0.5% SIZE 60X120 CM &amp; 3 BOX SAMPLE FOC - 4403 BOXES HS CODE - 69072100 INV GSTT/1449 DT 21.11.2023 SB 5463553 DT 21.11.2023 TOTAL GROSS WT. 124000.00 KGSTOTAL NET WT. 122500.00 KGS</t>
  </si>
  <si>
    <t>BENIGNI TILES</t>
  </si>
  <si>
    <t>FUSION GRANITO PVT.LTD</t>
  </si>
  <si>
    <t>CHICAGO EXPRESS</t>
  </si>
  <si>
    <t>NO MARKS . . . . . . . . . . . . . . . NO MARKS . . . . . . . . . . . . . . . NO MARKS . . . . . . . . . . . . . . . NO MARKS . . . . . . . . . . . . . . . NO MARKS . . . . . . . . . . . . . . .</t>
  </si>
  <si>
    <t>11975 SW 142 TERRACE,SUITE 104,MIAMI FLORIDA</t>
  </si>
  <si>
    <t>SURVEY NO 555-P1/P1,KHOKHRA HANUMAN,TEMPLE ROAD,AT.BELA (RANGPAR) MORBI-363641,GUJARAT, INDIA CELL NO +91 82001 40464</t>
  </si>
  <si>
    <t>TEMU1454493 TLLU2508044 CLHU3754388 HLXU1135105 UACU3781373</t>
  </si>
  <si>
    <t>2210 2210 2210 2210 2210</t>
  </si>
  <si>
    <t>HLCUBO1231176540</t>
  </si>
  <si>
    <t>114W</t>
  </si>
  <si>
    <t>HLG3207721 HLG3207702 HLG3218046 HLG3207723 HLG3207711</t>
  </si>
  <si>
    <t>GERMANY</t>
  </si>
  <si>
    <t>TALATRANS WORLDWIDE CORP</t>
  </si>
  <si>
    <t>1115 MORSE AVE, SCHAUMBURG,IL 60193 EMAIL OPS1TALATRANSWORLDWIDE.COM EIN (TAX ID) 45-4820709 P 888.233 .6762 X.308 D 305.735.3723/D 63</t>
  </si>
  <si>
    <t>MUNDRA, IN</t>
  </si>
  <si>
    <t>FREIGHT COLLECT 400 CTNS DECORATIVE ARTICLES OF WOOD HS CODE:4403.99 AND 1072 CTNS AQUARIUM PET SUPPLIES NON-FOOD / CRUSHED GRAVEL HS CODE: 2517.10 /SLAC: 1472 X CARTON THIS MASTER BILL COVERS AUTOMATED NVOCC HOUSENUMBER 44830048148</t>
  </si>
  <si>
    <t>TCLU3699857</t>
  </si>
  <si>
    <t>CMDUDBA0323997</t>
  </si>
  <si>
    <t>0INFS</t>
  </si>
  <si>
    <t>L0156045</t>
  </si>
  <si>
    <t>FRESH PLANTAINS EMBARQUE 3 4403 C.I. UNIBAN S.A. FTUSA I D 10233824</t>
  </si>
  <si>
    <t>FYFFES NORTH AMERICA INC</t>
  </si>
  <si>
    <t>C.I. UNION DE BANANEROS DE URABA</t>
  </si>
  <si>
    <t>HANSA SALZBURG</t>
  </si>
  <si>
    <t>STE 900 PONCE DE LEON BLVD 33134-3000 CORAL GABLES 13054451542</t>
  </si>
  <si>
    <t>CALLE 52 NO. 47 - 42, PISO 15, MEDELLIN COLOMBIA 5745115540</t>
  </si>
  <si>
    <t>33134-3000</t>
  </si>
  <si>
    <t>MNBU3251702</t>
  </si>
  <si>
    <t>MAEU234851835</t>
  </si>
  <si>
    <t>403S</t>
  </si>
  <si>
    <t>RN67306</t>
  </si>
  <si>
    <t>J &amp; K FRESH EAST</t>
  </si>
  <si>
    <t>19113-1533 PHILADELPHIA PENNSYLVANIA</t>
  </si>
  <si>
    <t>TURBO</t>
  </si>
  <si>
    <t>CONTAINING 01X40 HC CONTAINING: 34 PACKAGES OF DRIED BELLOW 16%MC E. GRANDIS PRE CUT PARTS FOR BED FOUNDATIONS, SURFACED FOR SIDES AND MEETING CONSIGNEED S SPECIFICATIONS FOR GRADE AND SIZES, AS PER IMPORT PERMIT #540-23-115-91408 DATED 04/25/2023. INVOICE: 394057 PO: 4605 - BR NET WEIGHT: 27.776,000 KGS SHIPPED O, N BOARD ALL SKIDS/ RUNNERS ARE KILN DRIED &amp; BARK FREE 100% REFORESTED / REGISTERED SOURCES DU-E: 23BR0019963597 NCMS:4403.98.00 HS CODE:440398 WOODEN PACKAGE USED: TREATED / CERTIFIED __________________________ ___________________ FREIGHT COLLECT AS PER AGREEMENT HBL: AWSL260173 SCAC CODE: AWSL HS CODE:4403.98.00</t>
  </si>
  <si>
    <t>Port Itapoa</t>
  </si>
  <si>
    <t>ATHENS GLORY</t>
  </si>
  <si>
    <t>4605 - BR SAME SAME SAME SAME SAME SAME SAME SAME SAME SAME SAME SAME SAME SAME</t>
  </si>
  <si>
    <t>MSDU6098764</t>
  </si>
  <si>
    <t>MEDUSF384151</t>
  </si>
  <si>
    <t>349N</t>
  </si>
  <si>
    <t>FJ17007221</t>
  </si>
  <si>
    <t>ITAPOA</t>
  </si>
  <si>
    <t>WOOD IN THE ROUGH, WHETHER OR NOT STRIPPED OF BARK - 210 POSTS (CILINDRADOS) 130MM X 2,40 MTS 2.720 POSTS (CILINDRADOS) 80MM X 1,98 MTS PARTIDA ARANCELARIA : 4403.2200</t>
  </si>
  <si>
    <t>FERRETERIA SOLAR EL ALMACIGO</t>
  </si>
  <si>
    <t>371 KM 1.4 YAUCO 00698 PUERTO RICO</t>
  </si>
  <si>
    <t>TEMU7829637</t>
  </si>
  <si>
    <t>MEDUEJ141757</t>
  </si>
  <si>
    <t>201N</t>
  </si>
  <si>
    <t>001267 FX29650056</t>
  </si>
  <si>
    <t>PIECES UNITS24554.000KGS 40.832 CBM WESTERN RED CEDAR 2 CLEAR MG GREEN ROUGH HS CODE 4403.25.00 PO SG85669 ORDER 62504 CERS HM3564202312263154653, FREIGHT PREPAID / DTHC COLECT</t>
  </si>
  <si>
    <t>BUILDPRO</t>
  </si>
  <si>
    <t>Oakland, California</t>
  </si>
  <si>
    <t>SEATTLE EXPRESS</t>
  </si>
  <si>
    <t>33 IVERSEN TERRACE, WALTHAM CHRISTCHURCH 8011, NEW ZEALAND 64 3 384 8366 X.2 TE EMAIL: EXPORTS BUILDPRO.NET</t>
  </si>
  <si>
    <t>TCLU1579718</t>
  </si>
  <si>
    <t>ANLCUSC0138796</t>
  </si>
  <si>
    <t>0Y1EX</t>
  </si>
  <si>
    <t>UL0499301</t>
  </si>
  <si>
    <t>ANLC</t>
  </si>
  <si>
    <t>ANL SINGAPORE PTE LTD</t>
  </si>
  <si>
    <t>70 SHENTON WAY 16-04 MARINA HOUSE</t>
  </si>
  <si>
    <t>CHAMPION FREIGHT NZ LTD</t>
  </si>
  <si>
    <t>74 KENNAWAY ROAD, WOOLSTON CHRISTCHURCH 8023 NEW ZEALAND ATTN: BEN TEMPLETON</t>
  </si>
  <si>
    <t>DECORATIVE ARTICLES BULKPACKED DECORATIVE ARTICLES OF WOOD MOPANI WOOD 11030 X PCS (SMALL, MEDIUM, LARGE SIZE) GRAPEVINE WOOD, 2100 X PCS (MEDIUM, LARGE, SUPER SIZE) HS CODE 4403.49.01.00 FOB CAPE TOWN/FREIGHT COLLECT</t>
  </si>
  <si>
    <t>HYUNDAI JUPITER</t>
  </si>
  <si>
    <t>NO MARKS . . . . . . . . . .</t>
  </si>
  <si>
    <t>HAMU1228495</t>
  </si>
  <si>
    <t>HLCUDUR231005823</t>
  </si>
  <si>
    <t>034E</t>
  </si>
  <si>
    <t>HLC0717169</t>
  </si>
  <si>
    <t>PAPER BAGS EXP-4403 OC:14 251</t>
  </si>
  <si>
    <t>TRADEPRO PRODUCTS LLC. DBA SOLUPAC</t>
  </si>
  <si>
    <t>BREMEN BELLE</t>
  </si>
  <si>
    <t>TAX ID: 20-0848510 1810 NE 144TH STREET NORTH MIAMI, FL 33181 USA 13058922800</t>
  </si>
  <si>
    <t>MRKU5051107</t>
  </si>
  <si>
    <t>MAEU233675784</t>
  </si>
  <si>
    <t>348N</t>
  </si>
  <si>
    <t>CDL8811 CDL8778</t>
  </si>
  <si>
    <t>BARRANQUILLA</t>
  </si>
  <si>
    <t>71 CTNS DECORATIVE ARTICLES OF WOOD HS CODE: 4403.99 AND 1216 CTNS AQUARIUM PET SUPPLIES NON-FOOD / CRUSHED GRAVEL HS CODE: 2517.10 FREIGHT COLLECT SLAC: 1287 X CARTON THIS MASTER BILL COVERS AUTOMATED NVOCC HOUSEBILL NUMBER 44830047463</t>
  </si>
  <si>
    <t>FCIU6183357</t>
  </si>
  <si>
    <t>CMDUDBA0322055</t>
  </si>
  <si>
    <t>0INFQ</t>
  </si>
  <si>
    <t>L0157268</t>
  </si>
  <si>
    <t>01X40HC CONTAINERS WITH: 105 P ACKAGES EUCALYPTUS STAKES AD 20% LESS PENCIL POINT SIZE: 2 7MM X 27MM X 1194MM SHIPPED ON BOARD FREIGHT PREPAID ABROAD IN NY PAID BY DELMAR B RAZIL NCM: 4403.98.00 HS CO, DE: 4403.98 DUE: 23BR00204622 6-1 RUC: 3BR31635997200000000 000000001368913 PO# 162266 N ET WEIGHT: 26.500,000 KGS WO ODEN PACKAGE USED: TREATED / C ERTIFIED AMS TRANSMISSION SCAC CODE DISO HBL SSAOW0053 371</t>
  </si>
  <si>
    <t>SPIRIT OF MELBOURNE</t>
  </si>
  <si>
    <t>PO# 162365-266</t>
  </si>
  <si>
    <t>MRKU3944013</t>
  </si>
  <si>
    <t>MAEU233376931</t>
  </si>
  <si>
    <t>347N</t>
  </si>
  <si>
    <t>BR1998770</t>
  </si>
  <si>
    <t>01X40 HC SAID TO CONTAIN: 32 PACKAGES OF DRIED BELLOW 16%MC E. GRANDIS PRE CUT PARTS FOR BED FOUNDATIONS, SURFACED FOR SIDES AND MEETING CONSIGNEED S SPECIFICATIONS FOR GRADE AND SIZES, AS PER IMPORT PERMIT #540-23-115-91408 DATED 04/25/2023. INVOICE: 393989 PO: 4587 - BR NET WEIGHT: 27.268,000 KGS SHIPPED ON BOAR, D ALL SKIDS/ RUNNERS ARE KILN DRIED &amp; BARK FREE 100% REFORESTED / REGISTERED SOURCES DU-E: 23BR0019523791 NCMS:4403.98.00 HS CODE:440398 WOODEN PACKAGE USED: TREATED / CERTIFIED __________________________ ___________________ FREIGHT COLLECT AS PER AGREEMENT HBL: AWSL259047 SCAC CODE: AWSL HS CODE:4403.98.00</t>
  </si>
  <si>
    <t>4587 - BR SAME SAME SAME SAME SAME SAME SAME SAME SAME SAME SAME SAME SAME</t>
  </si>
  <si>
    <t>MSCU4991049</t>
  </si>
  <si>
    <t>MEDUAJ983249</t>
  </si>
  <si>
    <t>FJ16908517</t>
  </si>
  <si>
    <t>HANDICRAFT WOODEN PRODUCT - REFRIGERATED CONTAINING (10,632 PCS.) ASSORTED PHILIPPINE HANDICRAFTS (COCONUT PIRATE) (PO#31745) HS CODE 4403.99.90 REEFER CONTAINER TEMPERATURE SET AT 27.0 DEGREES CELSIUS</t>
  </si>
  <si>
    <t>EMCU5580064</t>
  </si>
  <si>
    <t>EGLV061300062012</t>
  </si>
  <si>
    <t>0187E</t>
  </si>
  <si>
    <t>EMCSPZ8602</t>
  </si>
  <si>
    <t>POWER CORDS, LAMP, NECK PILLOW 250CTNS/2888.00KGS/10.154CBM POWER CORDS HS CODE 854442 AMS#PSEA ZLAX23112815 . 4PKGS/400.00KGS/11.276CBM, LAMP HS CODE 940511 AMS#PSEA ZLAX23113251 . 58CTNS/1330.00KGS/7.21CBM NECK PILLOW HS CODE 940490 AMS#PSEA ZLAX23120102. 199CTNS/4403.00KGS/8.908CBM PLASTIC PACKAGING POUCH HS CODE 392321 AMS#PSEA SZCM23120038 . 56CTNS/900.00KGS/5.095CBM KRAFT PAPER BAGSHS CODE 392321 AMS#PSEA ZLAX23120203 19CTNS/122.00KGS/1.795CBM LAMP HS CODE 940519 AMS#PSEA ZLAX23120262 . 3CTNS/783.00KGS/0.331CBMPLASTIC MOLDS HS CODE 848071 AMS#PSEA ZLAX23120346 . 52CTNS/843.00KGS/5.741CBM VACUUM CLEANER PARTS HS CODE 850870 AMS#CLML SZLAX2312013. 137CTNS/2588.20KGS/4.06CBM BARE PRINTED CIRCUIT BOARDS HS CODE 853400 AMS#CLML SZLAX2312014 . . @ USCI 91440300088475405B</t>
  </si>
  <si>
    <t>PAN PACIFIC EXPRESS CORP.</t>
  </si>
  <si>
    <t>PACIFIC STAR EXPRESS</t>
  </si>
  <si>
    <t>UNIRISE UNIRISE . BDL-2 . KALA IMPORTS LLC . PROGRESSIVE PACKAGING LOMBARD, ILLINOIS P.O 5041 5036 P/N . BIZ ENTERPRISES, INC. P.O.# CARTON NO. STYLE NO. COLOR QTY RN#105566 MA\DE IN CHINA E-MAIL INFO@BIZENT.NET . BDL-3 . N/A YOS GRMT 1 SAN-10-0822 2-31 SAN-80-0012 32-38 SAN-80-0012 39 SAN-10-0008B 40-47 SAN-10-0008B 48 SAN-10-0008B 49-52 MC12729/CP5363/ MC12402/MC13109/ MC13102/MC12449/ CP5359/MC12249/ MC12794/FR1047/ MC13101/CP2034C/ MC12394 THE SAME</t>
  </si>
  <si>
    <t>19481 HARBORGATE WAY TORRANCE, CA 90501 TEL:310-638-3887 FAX:310-638-1407</t>
  </si>
  <si>
    <t>(CHINA)CO.,LTD SHENZHEN BRANCH 23RD FLOOR, BLOCK A, ZHAOXIN HUIJIN PLAZA, NO. 3085 SHENNAN EAST ROAD, NANHU STREET, LUOHU</t>
  </si>
  <si>
    <t>EMCU5510468</t>
  </si>
  <si>
    <t>EGLV149307137082</t>
  </si>
  <si>
    <t>EMCVAM1462</t>
  </si>
  <si>
    <t>SLAC FRENCH OAK CANTS RUSTIC SIZE 305X318 MM FRENCH OAK CANTS 1ST CHOICE SIZE 305X318 MM HS CODE : 4403.91.00 TEMPERATURE +/+ 3 DEGREES CELSIUS DEHUMIDIFICATION 60% VENTS OPEN - 5 CBM PER HOUR</t>
  </si>
  <si>
    <t>MSC SOFIA PAZ</t>
  </si>
  <si>
    <t>2311003 SAME SAME SAME SAME</t>
  </si>
  <si>
    <t>TTNU8376749</t>
  </si>
  <si>
    <t>MEDUO6206041</t>
  </si>
  <si>
    <t>345A</t>
  </si>
  <si>
    <t>FF157589</t>
  </si>
  <si>
    <t>HOUSEHOLD GOODS AND PERSONAL E FFECTS - SAID TO CONTAIN - SHI PPERS LOAD AND COUNT MRKU2285 44/1 SEAL# : 004687 1 X 40 ETS : 22112023 / ETA : 20122023 NETT GROSS CUBE UMNL0016405 8 OF 9 VANS PEARSON, CHARLES CR, WV 9706 12106 1520 8 PCS TOTA L 9706 12106 1520 KILOGRAM : 4403 5491</t>
  </si>
  <si>
    <t>PEARSON, CHARLES</t>
  </si>
  <si>
    <t>MAERSK IOWA</t>
  </si>
  <si>
    <t>7920 14TH STREET BLDG SDA-336 23505 NORFOLK,VA USA 17574875550</t>
  </si>
  <si>
    <t>2003 B MARINARI 95100 CATANIA ITALY 39815028164</t>
  </si>
  <si>
    <t>MRKU2285441</t>
  </si>
  <si>
    <t>MAEI233655159</t>
  </si>
  <si>
    <t>MAEI233601614</t>
  </si>
  <si>
    <t>349W</t>
  </si>
  <si>
    <t>NOLA</t>
  </si>
  <si>
    <t>1240 X CARTON / SLAC 1240 X CA RTON 400 CTNS DECORATIVE AR TICLES OF WOOD HS CODE: 4403. 99 AND 840 CTNS AQUARIUM PET SUPPLIES NON-FOOD / CRUSH ED GRAVEL HS CODE: 2517.10</t>
  </si>
  <si>
    <t>MSC LORENA</t>
  </si>
  <si>
    <t>FREIGHT COLLECT</t>
  </si>
  <si>
    <t>MSKU4094507</t>
  </si>
  <si>
    <t>MAEU233557901</t>
  </si>
  <si>
    <t>346N</t>
  </si>
  <si>
    <t>ZA6078436</t>
  </si>
  <si>
    <t>01X40 HC CONTAINERS : 205 EU CALYPTUS GRANDIS WOOD LOGS L ENGTH: 5.20M QUANTITY: 37,17 8 M3 COML INVOICE: HUAYANGB6 96B HS CODE: 4403.98 DU-E: 22BR000886542-4 RUC: 2B R36378138200000000000000000591, 671 NCM: 4403.98.00 - TAX ID:91440300075832717L</t>
  </si>
  <si>
    <t>VOX SHIPPING DO BRASIL AGENCIAMEN</t>
  </si>
  <si>
    <t>TRIMAN SHIPPING</t>
  </si>
  <si>
    <t>LAUST MAERSK</t>
  </si>
  <si>
    <t>R DOUTOR PEDRO FERREIRA 333 SALA 2102 CENTRO 554735150518</t>
  </si>
  <si>
    <t>TENGLONG RD NO RM702 BLOCK E TAOJINDI BLDG LONGHUA SHENZHEN 8675583268545</t>
  </si>
  <si>
    <t>MSKU0353620</t>
  </si>
  <si>
    <t>MAEU227407060</t>
  </si>
  <si>
    <t>BR2461539</t>
  </si>
  <si>
    <t>R DOUTOR PEDRO FERREIRA 333 SALA 2102 CENTRO</t>
  </si>
  <si>
    <t>10X40 HC CONTAINERS : 1020 E UCALYPTUS GRANDIS WOOD LOGS LENGTH: 5.20M QUANTITY: 298, 382 M3 COML INVOICE: HUAYANG B728 FREIGHT COLLECT HS CODE: 4403.98 RUC: 2BR36378 1382728 NCM: 4403.98.00, - TAX ID:91440300075832717 L 10X40 HC CONTAINERS : 1020 E UCALYPTUS GRANDIS WOOD LOGS LENGTH: 5.20M QUANTITY: 298, 382 M3 COML INVOICE: HUAYANG B728 FREIGHT COLLECT HS CODE: 4403.98 RUC: 2BR36378 1382728 NCM: 4403.98.00, - TAX ID:91440300075832717 L 10X40 HC CONTAINERS : 1020 E UCALYPTUS GRANDIS WOOD LOGS LENGTH: 5.20M QUANTITY: 298, 382 M3 COML INVOICE: HUAYANG B728 FREIGHT COLLECT HS CODE: 4403.98 RUC: 2BR36378 1382728 NCM: 4403.98.00, - TAX ID:91440300075832717 L 10X40 HC CONTAINERS : 1020 E UCALYPTUS GRANDIS WOOD LOGS LENGTH: 5.20M QUANTITY: 298, 382 M3 COML INVOICE: HUAYANG B728 FREIGHT COLLECT HS CODE: 4403.98 RUC: 2BR36378 1382728 NCM: 4403.98.00, - TAX ID:91440300075832717 L 10X40 HC CONTAINERS : 1020 E UCALYPTUS GRANDIS WOOD LOGS LENGTH: 5.20M QUANTITY: 298, 382 M3 COML INVOICE: HUAYANG B728 FREIGHT COLLECT HS CODE: 4403.98 RUC: 2BR36378 1382728 NCM: 4403.98.00, - TAX ID:91440300075832717 L 10X40 HC CONTAINERS : 1020 E UCALYPTUS GRANDIS WOOD LOGS LENGTH: 5.20M QUANTITY: 298, 382 M3 COML INVOICE: HUAYANG B728 FREIGHT COLLECT HS CODE: 4403.98 RUC: 2BR36378 1382728 NCM: 4403.98.00, - TAX ID:91440300075832717 L 10X40 HC CONTAINERS : 1020 E UCALYPTUS GRANDIS WOOD LOGS LENGTH: 5.20M QUANTITY: 298, 382 M3 COML INVOICE: HUAYANG B728 FREIGHT COLLECT HS CODE: 4403.98 RUC: 2BR36378 1382728 NCM: 4403.98.00, - TAX ID:91440300075832717 L 10X40 HC CONTAINERS : 1020 E UCALYPTUS GRANDIS WOOD LOGS LENGTH: 5.20M QUANTITY: 298, 382 M3 COML INVOICE: HUAYANG B728 FREIGHT COLLECT HS CODE: 4403.98 RUC: 2BR36378 1382728 NCM: 4403.98.00, - TAX ID:91440300075832717 L 10X40 HC CONTAINERS : 1020 E UCALYPTUS GRANDIS WOOD LOGS LENGTH: 5.20M QUANTITY: 298, 382 M3 COML INVOICE: HUAYANG B728 FREIGHT COLLECT HS CODE: 4403.98 RUC: 2BR36378 1382728 NCM: 4403.98.00, - TAX ID:91440300075832717 L 10X40 HC CONTAINERS : 1020 E UCALYPTUS GRANDIS WOOD LOGS LENGTH: 5.20M QUANTITY: 298, 382 M3 COML INVOICE: HUAYANG B728 FREIGHT COLLECT HS CODE: 4403.98 RUC: 2BR36378 1382728 NCM: 4403.98.00, - TAX ID:91440300075832717 L</t>
  </si>
  <si>
    <t>N/M N/M N/M N/M N/M N/M N/M N/M N/M N/M</t>
  </si>
  <si>
    <t>TGBU6314560 MSKU9008040 MRKU3475092 SUDU8517621 CIPU5084001 MRKU6086730 TCNU6913105 MRKU2362321 MRKU2741773 MIEU3026872</t>
  </si>
  <si>
    <t>4EB0 4EB0 4EB0 4EB0 4EB0 4EB0 4EB0 4EB0 4EB0 4EB0</t>
  </si>
  <si>
    <t>MAEU227411176</t>
  </si>
  <si>
    <t>BR2477097 BR2477098 BR2477148 BR2477186 BR2477093 BR2477068 BR2477127 BR2477162 BR2477167 BR2468780</t>
  </si>
  <si>
    <t>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 13X40 HC CONTAINERS : 1351 E UCALYPTUS GRANDIS WOOD LOGS LENGTH: 5.20M QUANTITY: 401, 160 M3 COML INVOICE: HUAYANG B727 HS CODE:4403.98 DU E: 22BR0011252284 RUC: 2BR36 378138200000000000000000752833, NCM: 4403.98.00 - TAX ID:91440300075832717L</t>
  </si>
  <si>
    <t>N/M N/M N/M N/M N/M N/M N/M N/M N/M N/M N/M N/M N/M</t>
  </si>
  <si>
    <t>MRKU2428326 TCLU8315867 MRSU5881088 MSKU1695720 MSKU8693170 PONU7612066 MSKU1677352 MSKU1964748 GESU6009340 MRKU2743858 SEGU4495503 TCNU2565130 MRKU3377917</t>
  </si>
  <si>
    <t>4EB0 4EB0 4EB0 4EB0 4EB0 4EB0 4EB0 4EB0 4EB0 4EB0 4EB0 4EB0 4EB0</t>
  </si>
  <si>
    <t>MAEU227411299</t>
  </si>
  <si>
    <t>BR2476576 BR2468712 BR2476411 BR2476480 BR2476481 BR2476461 BR2461512 BR2476490 BR2476427 BR2476554 BR2476531 BR2476422 BR2476426</t>
  </si>
  <si>
    <t>01X40 HC CONTAINER : 87 EUCA LYPTUS GRANDIS WOOD LOGS LEN GTH: 5.20M QUANTITY: 37,618 M3 COML INVOICE: HUAYANGB692 B HS CODE: 4403.98 DU E:22BR000883033-7 RUC:2BR363 78138200000000000000000589346, NCM: 4403.98.00 - TA X ID:91440300075832717L</t>
  </si>
  <si>
    <t>TENGLONG RD NO RM702 BLOCK E TAOJINDI BLDG LONGHUA 8675583268545</t>
  </si>
  <si>
    <t>HASU4760203</t>
  </si>
  <si>
    <t>MAEU227411339</t>
  </si>
  <si>
    <t>BR2469646</t>
  </si>
  <si>
    <t>01X40 HC CONTAINERS : 83 EUC ALYPTUS GRANDIS WOOD LOGS LE NGTH: 5.20M QUANTITY: 37,526 M3 COML INVOICE: HUAYANGB69 8B HS CODE: 4403.98 DU E: 22BR000894889-3 RUC: 2BR3 637813820000000000000000059702, 9 NCM: 4403.98.00 - TAX ID:91440300075832717L</t>
  </si>
  <si>
    <t>SUDU6879766</t>
  </si>
  <si>
    <t>MAEU227411385</t>
  </si>
  <si>
    <t>BR2461502</t>
  </si>
  <si>
    <t>VOX SHIPPING DO BRASIL</t>
  </si>
  <si>
    <t>AGENCIAMENTO LTDA 333, R DOUTOR PEDRO FERREIRA</t>
  </si>
  <si>
    <t>1X40 HC FCL CONTAINER STC 587 PACKAGES (FIVE HUNDRED AND EIGHTY SEVEN PACKAGES ONLY) I NDIAN HANDKNOTTED WOOL WITH VI SCOSE CARPETS, INDIAN HANDKN OTTED WOOLLEN CARPETS, INDIAN HANDWOVEN WOOLLEN CARPETS,, INDIAN HANDTUFTED WOOLLEN CAPE TS, HANDMADE WOOLLEN CARPETS- HANDKNOTTED (FLOOR COVERING) , INDIAN HAND KNOTTED WOOLLE N CARPETS/ WOOL VISCOSE CARP ETS/ ART SILK &amp; LINEN CARPETS &amp; JACQUARD HAND WOVEN ART SIL K (MAN MADE FIBRE) LOOP &amp; CUT PILES CARPETS, HANDKNOTTED W OOLEN &amp; ARTSILK CARPETS. HAN DKNOTTED ART SILK , SILK &amp; WO OLLEN CARPETS, ALUMINIUM, BRAS S ARTWARE ARTICLES OF MDF, B ONE AND BRASS, DUVET COVER F RONT 60%COTTON 40% POLYESTER BACK 100% COTTON PILLOW SHAM FRONT 60% COTTON 40%POLYEST ER BACK 100% COTTON QUILTED COVERLET FRONT 60% COTTON 40 % POLYESTER BACK 100% COTTON FILLING 100% POLYESTER QUILT ED PILLOW SHAM FRONT 60% COTTO N 40% POLYESTER BACK 100% CO TTON FILLING 100% POLYESTER QUILTED COVERLET FRONT 100% C OTTON BACK 100%COTTON FILLING 100% POLYESTER SB NO: DT: 5083260 02.11 .2023 5059517 01.11.202 3 5059543 01.11.2023 4979138 30.10.2023 5059 507 01.11.2023 5063778 01.11.2023 4236927 27.09.2023 4226814 27.09.2023 5072936 02.1 1.2023 INV. NO: D T. AT-1360/2023 01.11.2 023 RMC-283/23-24 30.10.20 23 E/R/23-24/00337 28.10. 2023 SI-19/23-24 28.10.2023 SC/EA/160 28.10. 2023 PC/10/2023-24 01.11.20 23 4543 04.09.2023 VE-1191/23-24 13.09.2023 SHEPVT/4403/23-24 04.09. 2023 HS CODE: 57011010, 57023 110, 57031010, 57019090, 570 23210, 57019031, 74198030,44119429, 63041990, 63049999, 94049000. FREIGHT COLLECT NET WT: 11441.000 KGS</t>
  </si>
  <si>
    <t>AMERICAN GLOBAL LOGISTICS, LLC</t>
  </si>
  <si>
    <t>GRACE GLOBAL LOGISTICS PVT LTD</t>
  </si>
  <si>
    <t>MAERSK STEPNICA</t>
  </si>
  <si>
    <t>E.A./OLD FORT ROLL NO: 2065/2144 E.A./OLD FORT ROLL NO: 1-44 ROLL NOS. M008326/M008377 EA/D UBLIN ROLL NO: 3399/3465 E.A ./DUBLIN/ ROLL NO.13820/13847 E.A.O./ BALE NO. 01 TO 64 01 TO 126 50 CARTONS 1-50 01 TO 76 76 CORRUGATED BOXES</t>
  </si>
  <si>
    <t>3399 PEACHTREE RD, NE SUITE 1130 ATLANTA, GA 30326 ATTN: DAVID MCKEEN 18662859610</t>
  </si>
  <si>
    <t>301 KUNTAL BUILDING, MODY ESTATE L B S MARG, GHATKOPAR (WEST) 400086 MUMBAI 912240081818</t>
  </si>
  <si>
    <t>HASU4624871</t>
  </si>
  <si>
    <t>MAEU233122121</t>
  </si>
  <si>
    <t>344W</t>
  </si>
  <si>
    <t>4253015 IN1213178</t>
  </si>
  <si>
    <t>3399 PEACHTREE RD, NE SUITE 1130 ATLANTA, GA 30326 ATTN: DAVID MCKEEN</t>
  </si>
  <si>
    <t>FATTORIA DI CALCINAIA PIO IMPORTS LLC 315 CASE(S) WINES ; CUSTOMS CODE 220421 GROSS WEIGHT 4403.00 KGM / COTTINI SPA PIO IMPORTS LLC 351 CASE(S) WINES ; CUSTOMS CODE 220421 GROSS WEIGHT 6192.00 KGM / AZ VINICOLA GALIGA FRATELLI GRATI PIO IMPORTS LLC 591 CASE(S) WINES ; CUSTOMS CODE 220421 GROSS WEIGHT 8700.00 KGM</t>
  </si>
  <si>
    <t>HILLEBRAND GORI ITALY S.R.L.</t>
  </si>
  <si>
    <t>MSC EVEREST VIII</t>
  </si>
  <si>
    <t>GRATI0913-8 SAME SAME GRATI0913-8 SAME SAME GRATI0913-8 SAME SAME</t>
  </si>
  <si>
    <t>SUITE 401 2147 ROUTE 27 EDISON NJ 08817 UNITED STATES</t>
  </si>
  <si>
    <t>VIA LEPORI, 9 LEGHORN 57017 ITALY</t>
  </si>
  <si>
    <t>FFAU2175649</t>
  </si>
  <si>
    <t>MEDUQP084583</t>
  </si>
  <si>
    <t>346W</t>
  </si>
  <si>
    <t>478742 496778</t>
  </si>
  <si>
    <t>LIVORNO</t>
  </si>
  <si>
    <t>FREIGHT COLLECT DDC COLLECT TOTAL 578 PACKAGES CONTAINING 28 PKGS: MIX POLISHED STONE AND FLOURITE SPECIMENS (1,650.00 KGS) SHIPPER: SACO INTERNATIONAL ACTUAL IMPORTER: STELLAR CURATIONS LLC, FI NO: BIP-EXP-096926-16102023 DT: 16-10-2023HBL SSL-524-104-LOS HS CODE: 6802.9900 AMS NO: RSSL524104 SCAC CODE: SEAD 150 CTNS: LEATHER GLOVES (3,260.00 KGS) SHIPPER: MEHAK SPORTS ACTUAL IMPORTER: MATAGEAR LLC FI NO: NBP-EXP-131603-15082023FI NO: NBP-EXP-134418-23082023 FI NO: NBP-EXP-136480-30082023 FI NO: NBP-EXP-143807-13092023 FI NO: NBP-EXP-156999-12102023 FI NO: NBP-EXP-154888-04102023 FI NO: NBP-EXP-140343-07092023 FI NO: NBP-EXP-143807-13092023 GD NO: SPEX-SB-4735 DT: 21-10-2023HBL SSL-524-100-LOS HS CODE: 4203.2910 AMS NO: RSSL524100 SCAC CODE: SEAD 191 CTNS: LEATHER GOODS / WOOD HOOPS / DRUM H(2,660.00 KGS) SHIPPER: RAJPUT GROUP ACTUAL IMPORTER: N M KOCH COMPANY FI NO: AKB-EXP-016825-13072023 DT: 13-07-2023HBL SSL-524-101-DNV HS CODE: 9208.9000 AMS NO: RSSL524101 SCAC CODE: SEAD 02 PKGS: POLISHED AND ROUGH STONES (736.00 KGSHIPPER: M/S. BUKHARA CARPET HOUSE ACTUAL IMPORTER: M/S. ORIENTAL GEMS FI NO: BIP-EXP-063900-12042023 DT: 12-04-2023FI NO: BIP-EXP-036405-23112022 DT: 23-11-2022GD NO: KPEX-SB-69243 DT: 26-10-2023 HBL SSL-524-103-LOS HS CODE: 7103.1000 AMS NO: RSSL524103 SCAC CODE: SEAD 13 CTNS: ARTICLE OF WOOD PADDLE (192.00 KGS) SHIPPER: EURO THATHA INDUSTRY ACTUAL IMPORTER: THE STOCKROOM FI NO: MBL-EXP-254159-03082023 DT: 03-08-2023HBL SSL-524-102-LOS HS CODE: 4403.2600 AMS NO: RSSL524102 SCAC CODE: SEAD 02 PKGS -39 CTNS: RUBBER HOSES (717.00 KGS) SHIPPER: DARSON INDUSTRIES (PVT) LTD ACTUAL IMPORTER: PERRIN MANUFACTURING LLC GD NO: KPEX-EF-67038 DT: 23-10-2023 HBL SHSL-SKT-DEN-10668HS CODE: 4009.4110 AMS NO: RSSL524105 SCAC CODE: SEAD 32 BALES: PAKISTANI HAND KNOTTED WOOLEN NEW CARPET (900.00 KGS) SHIPPER: MANZOOR INTERNATIONAL ACTUAL IMPORTER: EXQUISITES RUGS LTD FI NO: SLB-EXP-010498-04102023 DT: 04-10-2023HBL MLSMFS6929USAHS CODE: 5701.1010 AMS NO: KHI26028L SCAC CODE: EGAM 53 CTNS: KNITTED GARMENTS (757.00 KGS) SHIPPER: M/S. KLASH PVT LTD ACTUAL IMPORTER: BOARDRIDERS WHOLESALE LLC GD NO: KPEX-EF-69942 DT: 27-10-2023 HBL KHILOS231945 HS CODE: 6110.9000AMS NO: KHILOS231945 SCAC CODE: PLKV 107 CTNS: VETERINARY INSTRUMENTS (2,078.00 KGSHIPPER: SAQALAIN INTERNATIONAL ACTUAL IMPORTER: M/S. ZOOMED LABORATORIES INCGD NO: KPEX-SB-69142 DT: 26-10-2023 HBL SASKTLAX3999 HS CODE: 9018.9090 AMS NO: SASKTLAX3999 SCAC CODE: SIHVAMS AUTOMATED</t>
  </si>
  <si>
    <t>AMERICAN EAGLES SHIPPING</t>
  </si>
  <si>
    <t>COMBINED FREIGHT INTERNATIONAL</t>
  </si>
  <si>
    <t>LOGISTICS LLC 1763 NW 56 TERRACE LAUDERHILL FL 33313 TEL. : +17866094074 TE EMAIL IMPORTS AESLOG.US</t>
  </si>
  <si>
    <t>OFFICE 13 E, BLOCK 6, P.E.C.H.S. OFFICE 13-E, BLOCK-6, P.E.C.H.S. TEL:+92-21-34373750-57 ON BEHALF OF TE EXPORTERS:</t>
  </si>
  <si>
    <t>SEKU5495890</t>
  </si>
  <si>
    <t>CMDUAKI0485121</t>
  </si>
  <si>
    <t>1TU3X</t>
  </si>
  <si>
    <t>G8053864</t>
  </si>
  <si>
    <t>LOGISTICS LLC 1763 NW 56 TERRACE LAUDERHILL FL 33313 TEL. : +17866094074</t>
  </si>
  <si>
    <t>KARACHI</t>
  </si>
  <si>
    <t>340 CTNS DECORATIVE ARTICLES OF WOOD HS CODE:4403.99 AND 1092 CTNS AQUARIUM PET SUPPLIES NON-FOOD / CRUSHED GRAVEL HS CODE: 2517.10 FREIGHT COLLECT CONTAINER CONTAINING/SLAC: 14CARTONS THIS MASTER BILL COVERS AUTOMATED NVOCC HOUSEBILL NUMBER 44830046671</t>
  </si>
  <si>
    <t>CMAU0561454</t>
  </si>
  <si>
    <t>CMDUDBA0318601</t>
  </si>
  <si>
    <t>0INFM</t>
  </si>
  <si>
    <t>HANDICRAFTS OF WOODEN, IRON, GLASS, STONE &amp; ALUMINIUM INVO ICE NO 4402 DT. 30.09.2023 PO NO. - 1000249460 S BILL NO. - 4862435 S B DATE: 2023-10- 25 HS CODE - 680291 CONTAINE R NUMBER: MSKU0766584 SEAL NO, : 0116823 CARRIER SEAL NO: ML IN0834067 -O/B ROYAL EXPO - O/B RAKHEJA ENTERPRISES O/B S HAILA ANANT HANDICRAFTS OF WO ODEN, IRON, GLASS, STONE &amp; AL UMINIUM INVOICE NO 4403 DT. 30.09.2023 PO NO. - 400024946 0 INV NO - 4402 INVOICE DATE: S BILL NO. - 4862435 S B DATE: 2023-10-25 HS CODE - 68 0291 CONTAINER NUMBER: MSKU07 66584 SEAL NO: 0116823 CARRI ER SEAL NO: MLIN0834067 HAND ICRAFT ITEMS MADE OF CERAMIC PO NO. 1000271096 INV NO.484 3 INV DATE 07.10.2023 PCS 264 CTN 22 GWT 209.000 CBM 0 .750 NWT 165.000 HS CODE 69 1200 S.B NO 4867965. S.B DAT E 25.10.2023 HS CODE - 691200 CONTAINER NUMBER: MSKU076658 4 SEAL NO: 0116823 CARRIER SEAL NO: MLIN0834067 HANDICRA FT ITEMS MADE OF CERAMIC PONO. 4000271096 INV NO. 4844 INV DATE 07.10.2023 PCS 348 CTN 29 GWT 275.500 CBM 0.9 90 NWT 217.50 HS CODE 691200 S.B NO. 4867965 S.B DATE 25 .10.2023 INV NO - 4843 INVO ICE DATE: HS CODE - 691200 C ONTAINER NUMBER: MSKU0766584SEAL NO: 0116823 CARRIER SEA L NO: MLIN0834067 HANDICRAFT ITEMS MADE OF CERAMIC PO NO. 6000271096 INV NO. 4845 IN V DATE 07.10.2023 PCS 204 CT N 17 GWT161.500 CBM 0.580 NWT 127.50 HS CODE 691200 S. B NO. 4867965 S.B DATE 25.10.2023 INV NO - 4843 INVOICE DATE: HS CODE - 691200 CONTA INER NUMBER: MSKU0766584 SEAL NO: 0116823 CARRIER SEAL NO: MLIN0834067 HANDICRAFT ITEM S MADE OF CERAMIC PO NO. 800 0271096 INV NO. 4847 INV DAT E 07.10.2023 PCS 264 CTN 22 GWT 209.000 CBM 0.750 NWT 165.000 HS CODE 691200 S.B NO. 4867965 S.B DATE 25.10.20 23 INV NO - 4843 INVOICE DAT E: HS CODE - 691200 CONTAIN ER NUMBER: MSKU0766584 SEAL N O: 0116823 CARRIER SEAL NO: M LIN0834067 HANDICRAFT ITEMS MADE OF CERAMIC PO NO. 70002 71096 INV NO. 4846 INV DATE 07.10.2023 PCS 420 CTN 35 GWT 332.500 CBM 1.190 NWT 26 2.50 HS CODE 691200 S.B NO. 4867965 S.B DATE 25.10.2023 INV NO - 4843 INVOICE DATE: HS CODE - 691200 CONTAINERNUMBER: MSKU0766584 SEAL NO: 0116823 CARRIER SEAL NO: MLIN 0834067 INVOICE # SHA/23-24/1 81 A DES.: PHOTO FRAME QTY. : 640 PCS PO NO. - 100020297 7 S BILL NO. - 4822590 S B D ATE: 2023-10-21 HS CODE - 441 490 CONTAINER NUMBER: MSKU0766584 SEAL NO: 0116823 CARRI ER SEAL NO: MLIN0834067 INVOI CE # SHA/23-24/181 B DES.: PH OTO FRAME QTY.: 800 PCS PO NO. - 4000202977 S BILL NO. - 4822590 S B DATE: 2023-10-2 1 HS CODE - 441490 CONTAINE R NUMBER: MSKU0766584 SEAL NO: 0116823 CARRIER SEAL NO: ML IN0834067 INVOICE # SHA/23-24 /181 C DES.: PHOTO FRAME QT Y.: 800 PCS PO NO. - 6000202 977 S BILL NO. - 4822590 S B DATE: 2023-10-21 HS CODE - 4 41490 CONTAINER NUMBER: MSKU 0766584 SEAL NO: 0116823 CARRIER SEAL NO: MLIN0834067 INV OICE # SHA/23-24/181 D DES.: PHOTO FRAME QTY.: 1120 PCS PO NO. - 7000202977 S BILL NO . - 4822590 S B DATE: 2023-10 -21 HS CODE - 441490 CONTAI NER NUMBER: MSKU0766584 SEAL NO: 0116823 CARRIER SEAL NO:MLIN0834067 INVOICE # SHA/23- 24/181 E DES.: PHOTO FRAME QTY.: 800 PCS PO NO. - 800020 2977 S BILL NO. - 4822590 S B DATE: 2023-10-21 HS CODE - 441490 CONTAINER NUMBER: MSK U0766584 SEAL NO: 0116823 CA RRIER SEAL NO: MLIN0834067 SHELL &amp; LINING 100% COTTON WOVE N GIRLS DRESS JACKET 100% CO TTON WOVEN WITH PURSE GIRLS 3 PCS SET PO NO. - 1000174708 INV NO - 430 INVOICE DATE: S BILL NO. - 4896939 S B DAT E: 2023-10-26 HS CODE - 42022 2 620230 620442 CONTAINERNUMBER: MSKU0766584 SEAL NO: 0116823 CARRIER SEAL NO: MLIN 0834067 SHELL &amp; LINING 100% C OTTON WOVEN GIRLS DRESS JACKE T 100% COTTON WOVEN WITH PUR SE GIRLS 3 PCS SET PO NO. - 4000174708 INV NO - 430 INVO ICE DATE: S BILL NO. - 4896939 S B DATE: 2023-10-26 HS C ODE - 420222 620230 620442 CONTAINER NUMBER: MSKU0766584 SEAL NO: 0116823 CARRIER SE AL NO: MLIN0834067 SHELL &amp; LI</t>
  </si>
  <si>
    <t>NEWTON BUYING CORP (TJ MAXX)</t>
  </si>
  <si>
    <t>DAMCO INDIA PVT LTD</t>
  </si>
  <si>
    <t>Mumbai</t>
  </si>
  <si>
    <t>01 TO 164 165 TO 512 1 TO 22 23 T O 51 52 TO 68 104 TO 125 69 TO 10 3 64 CARTONS 80 CARTONS 64 CARTON S 112 PACKAGES 80 CARTONS 1 OF 76( 76 CARTONS) 1 OF 88(88 CARTON S) 1 OF 88( 88 CARTONS0 1 OF 129( 129CARTONS) 78 CARTONS</t>
  </si>
  <si>
    <t>770 COCHITUATE RD 01701 FRAMINGHAM UNITED STATES 15083903000</t>
  </si>
  <si>
    <t>O/B: BKP DESIGNS D - 34 35 D-34 35,INDUSTRIAL ESTATE KANTH ROAD 919837555089</t>
  </si>
  <si>
    <t>MSKU0766584</t>
  </si>
  <si>
    <t>MAEU232801718</t>
  </si>
  <si>
    <t>0116823 IN0834067</t>
  </si>
  <si>
    <t>EXPEDITORS INTL OF WASHINGTON, INC</t>
  </si>
  <si>
    <t>795 JUBILEE DR 01960 PEABODY UNITED STATES</t>
  </si>
  <si>
    <t>DADRI</t>
  </si>
  <si>
    <t>16 CARTONS 309.94 KGS 0.42 CBM SCREWS HS CODE:7318.15 7901 7901, 542 CARTONS 10242.8 KGS 8.86 CBM STEEL NUTS HS CODE:731816 254 CARTONS 4403.53 KGS 4.02 CBMSTEEL NUT INV : SHY23100071 H.S.CODE : 7318.16 FREIGHT COLLECT 13 CARTONS 232 KGS 0.45 CBM PIN (HS CODE:7318.24) 115 CARTONS 2316 KGS, 1.47 CBM HUB IMPELLER HS CODE:7326.90 250 CARTONS 2006.8 KGS 1.66 CBM NUT INVOICE NO.GF231107-WURTH-USH.S.CODE:7318.16 624 CARTONS 9583.64 KGS 9.16 CBM SCREW (HS CODE:7318.15) 6 CARTONS 111.58 KGS0.19 CBM SCREWS HS CODE:7318.15 28 CARTONS 704.05 KGS 0.83 CBM SCREWS HS CODE:7318.15 493 CARTONS 7515.4 KGS 9.18 CBM STEEL NUT HS CODE:73181600005 812 CARTONS 9367.05 KGS, 7.12 CBM 73181500 STAINLESS STEEL SCREWS 73181500 STAINLESS STEEL BOLTS 73181600 STAINLESS STEEL NUTS</t>
  </si>
  <si>
    <t>OEC GROUP CHICAGO</t>
  </si>
  <si>
    <t>ORIENT EXPRESS CONTAINER CO., LTD.</t>
  </si>
  <si>
    <t>PER INVOICE PER INVOICE PER INVOICE PER INVOICE PER INVOICE FA202306063 PO 91904401 INDIANAPOLIS SUPPLIER ID 190969 C/NO.1-250 MADE IN TAIWAN R.O.C. SC13469020 PER INVOICE PER INVOICE PER INVOICE PER INVOICE PER INVOICE</t>
  </si>
  <si>
    <t>555 PIERCE RD, SUITE 210, ITASCA, ILLINOIS 60143 UNITED STATES TEL:630-625-7900 FAX:630-625-</t>
  </si>
  <si>
    <t>7F, 131, SEC 3, NANKING E. RD. TAIPEI 104 TAIWAN</t>
  </si>
  <si>
    <t>TCKU1617826 TCKU3490601 GESU1391223</t>
  </si>
  <si>
    <t>2200 2200 2200</t>
  </si>
  <si>
    <t>CMDUTWN0815511</t>
  </si>
  <si>
    <t>0TEGI</t>
  </si>
  <si>
    <t>L4038331 L4038332 L4038333</t>
  </si>
  <si>
    <t>555 PIERCE RD, SUITE 210, ITASCA , ILLINOIS 60143 UNITED STATES TEL:630-625-7900 FAX:630-625-</t>
  </si>
  <si>
    <t>KAOHSIUNG</t>
  </si>
  <si>
    <t>1 METAL FRAME / S ( 200 KG ) THAT CONTAINS 47 SILESTONE SLABS ( 15141 KG ) 18 DEKTON SLABS ( 4403 KG ) HS CODE : 681099,691490,732690 0506638041 048VL1071987 7723063679</t>
  </si>
  <si>
    <t>COSENTINO NORTH AMERICA INC.</t>
  </si>
  <si>
    <t>COSENTINO GLOBAL SLU</t>
  </si>
  <si>
    <t>Valencia</t>
  </si>
  <si>
    <t>MSC JULIE</t>
  </si>
  <si>
    <t>355 ALHAMBRA CIRCLE, SUITE 1000 CORAL GABLES FL 33134 UNITED STATES</t>
  </si>
  <si>
    <t>EDIFICIO OFICINAS CARRETERA A334 BA CANTORIA AN 04850 SPAIN</t>
  </si>
  <si>
    <t>MSDU2506554</t>
  </si>
  <si>
    <t>MEDUVB012676</t>
  </si>
  <si>
    <t>341A</t>
  </si>
  <si>
    <t>FX21513686</t>
  </si>
  <si>
    <t>LAREDO CHB INC</t>
  </si>
  <si>
    <t>505 UNION PACIFIC BLVD LAREDO TX 78045 UNITED STATES</t>
  </si>
  <si>
    <t>CANTORIA, SPAIN</t>
  </si>
  <si>
    <t>-ANI.HERNANDEZ@ELDORADOFURNITU RE.COM &amp; RECEIVINGAPPOINTMENT S@ELDORADOFURNITURE.COM --SEN D AN: ASFBROKERAGE@ASFLOGISTIC S.COM ---ANI.HERNANDEZ@ELDORA DOFURNITURE.COM AND RECEIVING APPOINTMENTS@ELDORADOFURNITURE, .COM ----PREAH SIHANOUK PROVI NCE UPHOLSTERED FURNITURE HS T:940161 PO# 051249GRY02 N O WOOD PACKAGING MATERIAL INT ENDED MOTHER VESSEL: GSL LYDIA V.339W SUBJECT TO CHANGE WITH OR WITHOUT PRIOR NOTICE. CON TAINER SUMMARY ----------------------------------- MIEU004 4403 KH0012052 40X9'6 59CTN 7 0.780CBM 7581.200KGS B/L TOTA L SUMMARY ------------------- ---------------- 59CTN 70.780 CBM 7581.200KGS</t>
  </si>
  <si>
    <t>EL DORADO FURNITURE</t>
  </si>
  <si>
    <t>ZHEJIANG HOME POINT FURNITURE CO.,L</t>
  </si>
  <si>
    <t>4200 NW 167 STREET MIAMI GARDENS, FL 33054 U.S.A CONTACT:ALFRED LOPEZ PHONE 305.624.9700 EXT 13056249700</t>
  </si>
  <si>
    <t>TD CAMBODIAN ZHEJIANG GUOJI SEZ,PHUM TROPIANG KEA AND PHUM TROPIANG 8613750736332</t>
  </si>
  <si>
    <t>MIEU0044403</t>
  </si>
  <si>
    <t>MAEU221685117</t>
  </si>
  <si>
    <t>339W</t>
  </si>
  <si>
    <t>KH0012052</t>
  </si>
  <si>
    <t>ASF LOGISTICS INC.</t>
  </si>
  <si>
    <t>17 PARK OF COMMERCE BLVD., SUITE 302 SAVANNAH, GA, 31405 USA D: 912-335-4055--</t>
  </si>
  <si>
    <t>HANDICRAFT WOODEN PRODUCT - REFRIGERATED CONTAINING (10, 632 PCS.) ASSORTED PHILIPPINE HANDICRAFTS (COCONUT PIRATE)(PO#31711) HS CODE 4403.99.90 REEFER CONTAINER, TEMPERATURE SET AT 27.0 DEGREES CELSIUS</t>
  </si>
  <si>
    <t>EVER FAIR</t>
  </si>
  <si>
    <t>N/M N/M THE SAME THE SAME THE SAME THE SAME THE SAME THE SAME</t>
  </si>
  <si>
    <t>EMCU5551528</t>
  </si>
  <si>
    <t>EGLV061300050057</t>
  </si>
  <si>
    <t>1320E</t>
  </si>
  <si>
    <t>EMCSPC8582</t>
  </si>
  <si>
    <t>TOMATO SAUCE PREPARATION INV 4416 PO 03-26894 DELIVERY TO : RAO'S SPECIALTY FOODS 21ST CENTURY DISTRIBUTION INC EDI SON 08837 USA TOMATO SAUCE PREPARATION INV 4425 PO 03-27741 DELIVERY TO : RAO'S SPECIALTY FOODS 21ST CENTURY DISTRIBUTION INC EDI SON 08837 USA TOMATO SAUCE PREPARATION INV 4406 PO 03-27300 DELIVERY TO : RAO'S SPECIALTY FOODS 21ST CENTURY DISTRIBUTION INC EDI SON 08837 USA TOMATO SAUCE PREPARATION INV 4429 PO 03-27637 DELIVERY TO : RAO'S SPECIALTY FOODS 21ST CENTURY DISTRIBUTION INC EDI SON 08837 USA TOMATO SAUCE PREPARATION INV 4402 PO 03-26904 DELIVERY TO : RAO'S SPECIALTY FOODS 21ST CENTURY DISTRIBUTION INC EDI SON 08837 USA TOMATO SAUCE PREPARATION INV 4415 PO 03-27632 DELIVERY TO : RAO'S SPECIALTY FOODS 21ST CENTURY DISTRIBUTION INC EDI SON 08837 USA TOMATO SAUCE PREPARATION INV 4441 PO 03-27708 DELIVERY TO : RAO'S SPECIALTY FOODS 21ST CENTURY DISTRIBUTION INC EDI SON 08837 USA TOMATO SAUCE PREPARATION INV 4440 PO 03-28413 DELIVERY TO : RAO'S SPECIALTY FOODS 21ST CENTURY DISTRIBUTION INC EDI SON 08837 USA TOMATO SAUCE PREPARATION INV 4436 PO 03-26880 DELIVERY TO : RAO'S SPECIALTY FOODS 21ST CENTURY DISTRIBUTION INC EDI SON 08837 USA TOMATO SAUCE PREPARATION INV 4432 PO 03-27281 DELIVERY TO : RAO'S SPECIALTY FOODS 21ST CENTURY DISTRIBUTION INC EDI SON 08837 USA TOMATO SAUCE PREPARATION INV 4427 PO 03-27742 DELIVERY TO : RAO'S SPECIALTY FOODS 21ST CENTURY DISTRIBUTION INC EDI SON 08837 USA TOMATO SAUCE PREPARATION INV 4410 PO 03-27303 DELIVERY TO : RAO'S SPECIALTY FOODS 21ST CENTURY DISTRIBUTION INC EDI SON 08837 USA TOMATO SAUCE PREPARATION INV 4375 PO 03-27692 DELIVERY TO : RAO'S SPECIALTY FOODS 21ST CENTURY DISTRIBUTION INC EDI SON 08837 USA TOMATO SAUCE PREPARATION INV 4403 PO 03-27627 DELIVERY TO : RAO'S SPECIALTY FOODS 21ST CENTURY DISTRIBUTION INC EDI SON 08837 USA TOMATO SAUCE PREPARATION INV 4413 PO 03-27631 DELIVERY TO : RAO'S SPECIALTY FOODS 21ST CENTURY DISTRIBUTION INC EDI SON 08837 USA TOMATO SAUCE PREPARATION INV 4404 PO 03-27298 DELIVERY TO : RAO'S SPECIALTY FOODS 21ST CENTURY DISTRIBUTION INC EDI SON 08837 USA TOMATO SAUCE PREPARATION INV 4438 PO 03-27845 DELIVERY TO : RAO'S SPECIALTY FOODS 21ST CENTURY DISTRIBUTION INC EDI SON 08837 USA TOMATO SAUCE PREPARATION INV 4382 PO 03-27695 DELIVERY TO : RAO'S SPECIALTY FOODS 21ST CENTURY DISTRIBUTION INC EDI SON 08837 USA TOMATO SAUCE PREPARATION INV 4412 PO 03-28042 DELIVERY TO : RAO'S SPECIALTY FOODS 21ST CENTURY DISTRIBUTION INC EDI SON 08837 USA TOMATO SAUCE PREPARATION INV 4437 PO 03-26850 DELIVERY TO : RAO'S SPECIALTY FOODS 21ST CENTURY DISTRIBUTION INC EDI SON 08837 USA TOMATO SAUCE PREPARATION INV 4405 PO 03-27628 DELIVERY TO : RAO'S SPECIALTY FOODS 21ST CENTURY DISTRIBUTION INC EDI SON 08837 USA TOMATO SAUCE PREPARATION INV 4374 PO 03-27691 DELIVERY TO : RAO'S SPECIALTY FOODS 21ST CENTURY DISTRIBUTION INC EDI SON 08837 USA TOMATO SAUCE PREPARATION INV 4423 PO 03-28043 DELIVERY TO : RAO'S SPECIALTY FOODS 21ST CENTURY DISTRIBUTION INC EDI SON 08837 USA TOMATO SAUCE PREPARATION INV 4414 PO 03-26903 DELIVERY TO : RAO'S SPECIALTY FOODS 21ST CENTURY DISTRIBUTION INC EDI SON 08837 USA</t>
  </si>
  <si>
    <t>RAOS SPECIALTY FOODS</t>
  </si>
  <si>
    <t>MSC TIANJIN</t>
  </si>
  <si>
    <t>N/M N/M N/M N/M N/M N/M N/M N/M N/M N/M N/M N/M N/M N/M N/M N/M N/M N/M N/M N/M N/M N/M N/M N/M</t>
  </si>
  <si>
    <t>441 - BLOOMFIELD AVE 12122690151</t>
  </si>
  <si>
    <t>MSKU9519965 TCKU6962928 MRKU2988275 CAIU4621121 MRSU4886573 SUDU6937409 MRKU4207793 MRKU4031174 GESU5749320 MRKU3127902 MRKU3526306 HASU4193286 TGBU6141892 MSKU1413452 MRKU4824265 MSKU1097349 MSKU8738491 MRSU4443678 MSKU0775523 MRKU5094243 MRKU5111490 PONU8122145 MRKU4048217 MSKU8634938</t>
  </si>
  <si>
    <t>4EB0 4EB0 4EB0 4EB0 4EB0 4EB0 4EB0 4EB0 4EB0 4EB0 4EB0 4EB0 4EB0 4EB0 4EB0 4EB0 4EB0 4EB0 4EB0 4EB0 4EB0 4EB0 4EB0 4EB0</t>
  </si>
  <si>
    <t>MAEU231983207</t>
  </si>
  <si>
    <t>341W</t>
  </si>
  <si>
    <t>15416 IT0015416 15407 IT0015407 15421 IT0015421 15402 IT0015402 15430 IT0015430 15417 IT0015417 15165 IT1300374 15163 IT0015163 15168 IT0015168 15174 IT0015174 15404 IT0015404 15425 IT0015425 15441 IT0018441 15428 IT1826184 15420 IT0015420 15427 IT0015427 15166 IT0015166 15435 IT0015435 15418 IT0015418 15167 IT1300314 15426 IT0015426 15446 IT0015446 15408 IT0015408 15414 IT0015414</t>
  </si>
  <si>
    <t>SCAFATI</t>
  </si>
  <si>
    <t>EXHIBITION MATERIAL WALLELEMENTS HS: 4418.99 EXHIBITION MATERIAL WALLELEMENTS HS: 4418.99 EXHIBITION MATERIAL WALLELEMENTS HS: 4418.99 EXHIBITION MATERIAL WALLELEMENTS HS: 4418.99 EXHIBITION MATERIAL WALLELEMENTS HS: 4418.99 EXHIBITION MATERIAL CYLINDERS FOR DOORS HS: 8302.49 WALLELEMENTS HS: 4418.99 FREIGHT PREPAID THIS MASTER BILL COVERS NON-AUTOMATED NVOCC H, BILL NUMBER : BSE0279361 , BSE0279367 EXHIBITION MATERIAL TOUCH UP PAINT HS: 3209.90 FITTING PIECES HS: 4418.99 GLOVES HS: 6116.99 EXHIBITION MATERIAL MDF SHEETS HS: 4411.14 ROOF BATTEN HS: 4403.24 EXHIBITION MATERIAL TOOLS HS: 7326.90 WALLELEMENTS HS: 4418.99 CURTAINS HS: 6303.12, BLUE CAGE ALUMINIUM CONNECTING PROFIL HS: 7610.90</t>
  </si>
  <si>
    <t>ZIX CORPORATION</t>
  </si>
  <si>
    <t>LAMPRECHT TRANSPORT AG</t>
  </si>
  <si>
    <t>CMA CGM LAMARTINE</t>
  </si>
  <si>
    <t>ART BASEL MIAMI BEACH 2023 CARNET DE 297 23 MS ART BASEL MIAMI BEACH 2023 CARNET DE 282 23 MS ART BASEL MIAMI BEACH 2023 CARNET DE 266 23 MS ART BASEL MIAMI BEACH 2023 CARNET DE 280 23 MS ART BASEL MIAMI BEACH 2023 CARNET DE 293 23 MS ART BASEL MIAMI BEACH 2023 CARNET DE 347 23 MS CARNE DE 309 23 MS ART BASEL MIAMI BEACH 2023 CARNET DE 343 23 MS CARNET DE 348 23 MS ART BASEL MIAMI BEACH 2023 NO CARNET ATA ART BASEL MIAMI BEACH 2023 CARNET DE 345 23 MS CARNET DE 346 23 MS CARNET DE 316 23 MS</t>
  </si>
  <si>
    <t>2355 SALZEDO STREET SUITE 205 CORAL GABLES, FL 33134 TE UNITED STATES</t>
  </si>
  <si>
    <t>PETER MERIAN STRASSE 48 POSTFACH CH 4002 BASEL</t>
  </si>
  <si>
    <t>CMAU7277244 CMAU5988984 TGBU4310885 CMAU7717615 CAAU6195594 CMAU5914180 CMAU4878468 GESU6905480 CMAU4740777</t>
  </si>
  <si>
    <t>CMDUBSE0275428</t>
  </si>
  <si>
    <t>0VBFC</t>
  </si>
  <si>
    <t>10652 10656 10720 10651 10715 10714 10719 10718 10713</t>
  </si>
  <si>
    <t>2355 SALZEDO STREET SUITE 205 CORAL GABLES, FL 33134</t>
  </si>
  <si>
    <t>------------ GESU6905480 DESCRIPTION---------EXHIBITION MATERIAL MDF SHEETS HS: 4411.14 ROOF BATTEN HS: 4403.24 -------------GENERIC DESCRIPTION-------------</t>
  </si>
  <si>
    <t>AZV TRADING LLC</t>
  </si>
  <si>
    <t>VOMO LEICHTBAUTECHNIK GMBH CO.</t>
  </si>
  <si>
    <t>2355 SALZEDO STREET, SUITE 205 CORAL GABLES, FL US</t>
  </si>
  <si>
    <t>BORGHORSTER STRASSE 48 LAER DE</t>
  </si>
  <si>
    <t>GESU6905480</t>
  </si>
  <si>
    <t>CMDUBSE0279367</t>
  </si>
  <si>
    <t>ELECTRICAL GOODS RADIO RECEIVER ELECTRICAL GOODS RADIO RECEIVER 2 X 40'HQ CONTAINERS 6858 CTNS SONY MERCHANDISE RADIO RECEIVER (2455 CTNS) &amp; BLU-RAY DISC PLAYER (4403 CTNS) HS CODE 8527999000 &amp; 8521909900, S/C NO 92574 NO SWPM FREIGHT COLLECT(PAYABLE BY CONSIGNEE)</t>
  </si>
  <si>
    <t>SONY ELECTRONICS INC.</t>
  </si>
  <si>
    <t>SONY EMCS (MALAYSIA) SDN BHD</t>
  </si>
  <si>
    <t>Port Swettenham</t>
  </si>
  <si>
    <t>CMA CGM AMERIGO VESPUCC</t>
  </si>
  <si>
    <t>NO MARK NO MARK NO MARK THE SAME THE SAME THE SAME THE SAME THE SAME THE SAME THE SAME THE SAME</t>
  </si>
  <si>
    <t>C/O NGROUP INC. 2201 EAST CARSON STREET, CARSON,CA 90810 U.S.A. SLAINTL@AM.SONY.COM</t>
  </si>
  <si>
    <t>(183842-X) LOT 5, JALAN KEMAJUAN, KAWASAN PERINDUSTRIAN BANGI, 43650 BANDAR BARU BANGI,</t>
  </si>
  <si>
    <t>EMCU1578650 EMCU9912932</t>
  </si>
  <si>
    <t>EGLV091330425166</t>
  </si>
  <si>
    <t>1TU3C</t>
  </si>
  <si>
    <t>EMCTXG6422 EMCTXG6742</t>
  </si>
  <si>
    <t>16535 VIA ESPRILLO SAN DIEGO, CA 92127 EMAIL:SLAINTL@AM.SONY.COM TEL:#+1 858-942-0321</t>
  </si>
  <si>
    <t>PORT KLANG WEST P</t>
  </si>
  <si>
    <t>ONE CONTAINER OF 40HC SLAC 168 58 PIECES INTO 27 PACKAGES O F TAEDA PINE: 27 PACKAGES OF MOULDINGS. FSC MIX, 70% S CS-COC-004257 INVOICE: 01 4403/2023 PO#: N20061 N CM: 44091000 HTS: 4409104090, NET WEIGHT: 21680 KGS FREIGHT PREPAID BY SHIPPER IN MORRISTOWN, NJ AS PER AGR EEMENT - SEA WAYBILL DDP ALLENTOWN, PA 18105, USA ---CONTINUATION ALSO NOTIFY: ATTN.: STACY REVINSKI EMAIL : JOE_FARAGALLI@TRISTATEINTERMODALINC.COM; STACY.REVINSKI@ EVANSDELIVERY.COM; ''WOOD PACKAGES WAS TREATED AND AR E CERTIFIED BY HT METHOD.''</t>
  </si>
  <si>
    <t>THE EMPIRE COMPANY, LLC</t>
  </si>
  <si>
    <t>BRASLUMBER INDUSTRIA DE MOLDURAS</t>
  </si>
  <si>
    <t>Salvador</t>
  </si>
  <si>
    <t>MONTE OLIVIA</t>
  </si>
  <si>
    <t>1284870101, 1284870201 TO 128487020 4, 1284870301, 1284870401, 12848705 01 TO 1284870503, 1284870601 TO 128 4870602, 1284870701 TO 1284870703, 1284870801 TO 1284870808, 12848709 01 TO 1284870904</t>
  </si>
  <si>
    <t>8181 LOGISTIC DRIVE 49464 - ZEELAND, MI, USA PHONE: 1 616 7482727 18004908560</t>
  </si>
  <si>
    <t>LTDA RODOVIA DO PAPEL PR 160 KM 19 84269090 TELEMACO BORBA PR, BRAZIL 555132527700</t>
  </si>
  <si>
    <t>MRSU3244096</t>
  </si>
  <si>
    <t>MAEU231789206</t>
  </si>
  <si>
    <t>340N</t>
  </si>
  <si>
    <t>BR3804027</t>
  </si>
  <si>
    <t>PERIN TRADING CO.</t>
  </si>
  <si>
    <t>4160 TEMESCAL CANYON RD, SUITE 401 92883 - CORONA, CA, USA PHONE: 1 951 2812557 ATTN.: JEFERSON PERIN</t>
  </si>
  <si>
    <t>TOTAL : 4 UNIT(S) FORKLIFT TRUCK 25L-7A(S/NO : 7683) 25LC-9(S/NO : 0117, 0118) 25LC-7A(S/NO : 4403) NO &amp; DATE OF INVOICE FV23IAN0001192 AUG. 29, 2023</t>
  </si>
  <si>
    <t>SOLL INTERNATIONAL INC.</t>
  </si>
  <si>
    <t>EUNSAN SHIPPING &amp; AIRCARGO CO.,LTD</t>
  </si>
  <si>
    <t>GUNHILDE MAERSK</t>
  </si>
  <si>
    <t>EX-1 4/4</t>
  </si>
  <si>
    <t>24050 MADISON ST. #111 TORRANCE, CA 90505 ATTN: JOANNE LEE TEL: 310-375-2321 E-MAIL: TEAM@SOLLINTL.COM</t>
  </si>
  <si>
    <t>8,9TH FL., EUNSAN BLDG., 65, HAEGWAN-RO, JUNG-GU, BUSAN, KOREA TEL: 82-51-441-9966</t>
  </si>
  <si>
    <t>ZCSU7549796</t>
  </si>
  <si>
    <t>ZIMUSEL71065672</t>
  </si>
  <si>
    <t>17W</t>
  </si>
  <si>
    <t>A4231346775</t>
  </si>
  <si>
    <t>PUSAN</t>
  </si>
  <si>
    <t>HYUNDAI CONSTRUCTION EQUIPMENT</t>
  </si>
  <si>
    <t>HD HYUNDAI XITESOLUTION CO., LTD</t>
  </si>
  <si>
    <t>AMERICAS, INC. 6100 ATLANTIC BLVD. NORCROSS, GA 30071 U.S.A TEL: 1-678-823-7777</t>
  </si>
  <si>
    <t>477, BUNDANGSUSEO-RO, BUNDANG-GU, SEONGNAM-SI, GYEONGGI-DO, REPUBLIC OF KOREA</t>
  </si>
  <si>
    <t>ZIMUSEL901065672</t>
  </si>
  <si>
    <t>1X20' CNTR (S) AUTOMOTIVE COMPONENTS GEARS INV NO.: TT-F-025/23-24 DT. 08/09/2023 PO NO: P504948 ,P504666 QTY-1020 HS CODE : 87084000 ,87085000 IEC NO: : 0388032685, S.BILL NO.: 3802175 DATE: 08-SEP-23 NET WT : 4403.00 KGS FREIGHT PREPAID</t>
  </si>
  <si>
    <t>WORLDBRIDGE LOGISTICS INC</t>
  </si>
  <si>
    <t>CONTINENTAL CARRIERS PVT. LTD.</t>
  </si>
  <si>
    <t>CMA CGM MUSSET</t>
  </si>
  <si>
    <t>17 BOXES 01/17 TO 05/17 06/17 TO 17/17</t>
  </si>
  <si>
    <t>22 CENTURY BLVD , SUITE 510 NASHVILLE, TENNESSEE 37214, US. PH: 615-885-0020 TE AMS WORLDBRIDGELOGISTICS.COM</t>
  </si>
  <si>
    <t>CONTINENTAL HOUSE, 76-77, KAPASHERA, BIJWASAN ROAD, TE NEW DELHI - 110037, INDIA</t>
  </si>
  <si>
    <t>CMAU1149879</t>
  </si>
  <si>
    <t>CMDUCAD0706318</t>
  </si>
  <si>
    <t>0IX4U</t>
  </si>
  <si>
    <t>575693 C5996592</t>
  </si>
  <si>
    <t>22 CENTURY BLVD , SUITE 510 NASHVILLE, TENNESSEE 37214, US. PH: 615-885-0020</t>
  </si>
  <si>
    <t>DELHI</t>
  </si>
  <si>
    <t>FREIGHT PAYABLE AT ROTTERDAM SHIPMENT ID: 924-CP-S57195 CONSIGNMENT: 16782-SUP-ECIS132838 CONSIGNMENT: 16782-SUP-ECIS133314 CONSIGNMENT: 21198-SUP-ECIS36125 CONSIGNMENT: 21198-SUP-ECIS36126 CONSIGNMENT: 16782-SUP-ECIS133619, CONSIGNMENT: 16782-SUP-ECIS133728 CONSIGNMENT: 50153-SUP-ECIS174 CONSIGNMENT: 18765-SUP-ECIS211878 CONSIGNMENT: 18765-SUP-ECIS211880 CONSIGNMENT: 18765-SUP-ECIS211881 CONSIGNMENT: 21042-SUP-CON00023972 CONSIGNMENT: 21198-SUP-ECIS36295 CONSIGNMENT: 16864-SUP-ECIS40724CONSIGNMENT: 18419-SUP-ECIS14286 CONSIGNMENT: 21198-SUP-ECIS36429 CONSIGNMENT: 16782-SUP-ECIS134323 CONSIGNMENT: 18765-SUP-ECIS212634 CONSIGNMENT: 21042-SUP-CON00024170 CONSIGNMENT: 16782-SUP-ECIS132733 IKEA HOME FURNISHING PRODUCTS IKEA HOME FURNISHING PRODUCTSIKEA HOME FURNISHING PRODUCTS IKEA HOME FURNISHING PRODUCTS IKEA HOME FURNISHING PRODUCTS IKEA HOME FURNISHING PRODUCTS IKEA HOME FURNISHING PRODUCTS / TOTAL PIECES:/ TOTAL PALLETS: 56 COMMODITY NUMBER1 CUSTOMS TARIFF NUMBER48026103WEIGHT:156.280 KGM VOLUME:0.483 MTQ NUMBER OF PACKAGES:154 COMMODITY NUMBER2 CUSTOMS TARIFF NUMBER48196001 WEIGHT:106.540 KGM VOLUME:0.768 MTQ NUMBER OF PACKAGES:88COMMODITY NUMBER3 CUSTOMS TARIFF NUMBER94032091 WEIGHT:347.740 KGM VOLUME:1.417 MTQ NUMBER OF PACKAGES:15 COMMODITY NUMBER4 CUSTOMS TARIFF NUMBER94033001 WEIGHT:4403.720 KGMVOLUME:15.449 MTQ NUMBER OF PACKAGES:129 COMMODITY NUMBER5 CUSTOMS TARIFF NUMBER94035001 WEIGHT:2943.830 KGM VOLUME:10.418 MTQ NUMBER OF PACKAGES:76 COMMODITY NUMBER6CUSTOMS TARIFF NUMBER94036099 WEIGHT:8318.580 KGM VOLUME:24.687 MTQ NUMBER OF PACKAGES:367 COMMODITY NUMBER7 CUSTOMS TARIFF NUMBER94039101 WEIGHT:250.510 KGM VOLUME:0.963 MTQNUMBER OF PACKAGES:25 SECOND NOTIFY: IKEA PURCHASING SERVICES (US) INC. SUITE 400 0 RENAISSANCE BLVD, SUITE 400 KING OF PRUSSIA19406 US US ADDITIONAL NOTIFY: CENTRAL UNIT MEXICO CUAUTITLAN-ZUMPANGO, LOTE8-A, NAV KM.5.4 CARRETERA CUAUTITLAN 54800 MXCONSIGNEE TAX ID: ITR1804174YA</t>
  </si>
  <si>
    <t>IKEA SUPPLY MEXICO S.A. DE C.V.</t>
  </si>
  <si>
    <t>DSV LITHUANIA UAB</t>
  </si>
  <si>
    <t>CMA CGM MOLIERE</t>
  </si>
  <si>
    <t>ORIENTE 158, 440, P3, LOCAL JD-01 ALC VENUSTIANO CARRANZA MEXICO CITY TE 15530</t>
  </si>
  <si>
    <t>CP KLAIPEDIA VERSLO G. 11 KLAIPEDA TE 94102</t>
  </si>
  <si>
    <t>GLDU9885168</t>
  </si>
  <si>
    <t>CMDUKLP0155669</t>
  </si>
  <si>
    <t>0VBFA</t>
  </si>
  <si>
    <t>IKEA PURCHASING SERVICES (US) INC.</t>
  </si>
  <si>
    <t>SUITE 400 2200 RENAISSANCE BLVD, SUITE 400 KING OF PRUSSIA</t>
  </si>
  <si>
    <t>KLAIPEDA</t>
  </si>
  <si>
    <t>TOTAL 4403 (FOUR THOUSAND FOUR HUNDRED THREE) BOXES ONLY ARTICLES MADE OF DI FFERENT SIZE OF HDPE TSHIR TS BAGS HS CODE NO. 39 23210095 DETAILED AS PER INVOICE NO. EXP-063/23-24 DTD. 10.09.2023 S/BILL NO. 3850522 DTD. 11.09.202 3 FREIGHT COLLECT O/B OF : MILI EXPORT PLEASE NOTE HOUSE ACD WILL BE F, I LED BY US TO U.S CUSTOM. OUR SCAC CODE IS SWLV. N O CHASSIS REQUIRED AT DEST INATION  EMAIL : JAYSM ARTMODE.NET; CSSMARTMODE .NET; CS1SMARTMODE.NET; CS2SMARTMODE.NET; OPSSMA RTMODE.NET; OPS1SMARTMODE .NETRAVI.S TAX/VAT: 82-48 25368</t>
  </si>
  <si>
    <t>SMARTMODE INTERNATIONAL LOGISTICS L</t>
  </si>
  <si>
    <t>SAFEWATER LINES (I) PVT LTD</t>
  </si>
  <si>
    <t>BOX NO. 01 - 4403 SAME SAME SAME SAME SAME SAME SAME SAME SAME SAME SAME SAME</t>
  </si>
  <si>
    <t>SUITE 305 525 MILLTOWN ROAD NORTH BRUNSWICK NJ 08902 UNITED STA</t>
  </si>
  <si>
    <t>BLOCK-C 904, STRATUM VENUS GROUND, AHMEDABAD GJ 380015 INDIA</t>
  </si>
  <si>
    <t>FSCU8970690</t>
  </si>
  <si>
    <t>MEDUUI001105</t>
  </si>
  <si>
    <t>336A</t>
  </si>
  <si>
    <t>FX27608140</t>
  </si>
  <si>
    <t>SANAND, INDIA</t>
  </si>
  <si>
    <t>MOPANI WOOD 1 X CONT. 40X96 HIGH CUBE STC BULKPACKED DECORATIVE ARTICLES OF WOOD MOPANI WOOD 3910 X PCS (LARGE, JUMBO SIZES) GRAPEVINE WOOD, 3000 X PCS (MEDIUM, LARGESIZES) HS CODE 4403.49.01.00 FOB CAPE TOWN/FREIGHT COLLECT</t>
  </si>
  <si>
    <t>HMM PROMISE</t>
  </si>
  <si>
    <t>NO MARKS . . . . . . . . .</t>
  </si>
  <si>
    <t>FDCU0191674</t>
  </si>
  <si>
    <t>HLCUDUR230804743</t>
  </si>
  <si>
    <t>035E</t>
  </si>
  <si>
    <t>HLC0756260</t>
  </si>
  <si>
    <t>KOREA, REPUBLIC OF</t>
  </si>
  <si>
    <t>FREIGHT PREPAID 86 COTTON 14 POLYESTER WHITE TERRY TOWELS OTHER DETAILS ON THE HBL FORM E NO.AHB-EXP-075679-07092023 DATED:07-09-2023 HBL SNSL4360, AMS SNSL4360 SCAC CODE : SNUJ ACTUAL SHIPPER : SULTEX INDUSTRIES. ACTUAL IMPORTER : AMERICAN DAWN INC., CONTRACT NO. 786/SI/4132/2023 DATED: 01-01-2023 SHIPPER'S REF: 786/SI/4403/2023 NET WEIGHT : 19,142 KGS</t>
  </si>
  <si>
    <t>SPEEDMARK TRANSPORTATION, INC</t>
  </si>
  <si>
    <t>SEA NET SHIPPING LOGISTICS</t>
  </si>
  <si>
    <t>AS PER HBL</t>
  </si>
  <si>
    <t>CHICAGO 131 N. LIVELY BLVD., ELK GROVE VILLAGE, IL. 60007 TEL: 1-847-439-2139 TE ORD-OCEANIMPORT SPEEDMARK.COM</t>
  </si>
  <si>
    <t>HOUSE D213 DMCHS SIRAJ UD DAULA ROAD KARACHI -PAKISTAN TE ON BEHALF OF : SULTEX INDUSTRIES.</t>
  </si>
  <si>
    <t>TCLU1747560</t>
  </si>
  <si>
    <t>BLE</t>
  </si>
  <si>
    <t>CMDUAKI0480648</t>
  </si>
  <si>
    <t>0INF8</t>
  </si>
  <si>
    <t>001729 H8796974</t>
  </si>
  <si>
    <t>CHICAGO 131 N. LIVELY BLVD., ELK GROVE VILLAGE, IL. 60007 TEL: 1-847-439-2139</t>
  </si>
  <si>
    <t>PARTS OF OTHER WOODEN FURNITURE FOR BEDS 360 PIECES ON 360 BOXES GROSS NET WEIGHT: 426.40 KG 252.00 KG FURNITURE HARDWARE - SCREWS, GROSS NET WEIGHT: 3.80 KG 3.30 KG WOODEN FURNITURE - BEDS 296 PIECES ON 296 BOXES GROSS NET WEIGHT: 5644.40 KG 4403.20</t>
  </si>
  <si>
    <t>STOKKE LLC</t>
  </si>
  <si>
    <t>STOKKE AS LINDA ALMAAS +4770244991</t>
  </si>
  <si>
    <t>Constanta</t>
  </si>
  <si>
    <t>MSC ALINA</t>
  </si>
  <si>
    <t>Romania</t>
  </si>
  <si>
    <t>N A N A N A NO MARKS NO MARKS NO MARKS NO MARKS NO MARKS NO MARKS NO MARKS NO MARKS NO MARKS NO MARKS</t>
  </si>
  <si>
    <t>262 HARBOR DRIVE STAMFORD CT 06902 US</t>
  </si>
  <si>
    <t>PARKGATA 6 AALESUND 6003 NO</t>
  </si>
  <si>
    <t>MSMU4470478</t>
  </si>
  <si>
    <t>BANQ1055374505</t>
  </si>
  <si>
    <t>MEDURO712943</t>
  </si>
  <si>
    <t>IV339</t>
  </si>
  <si>
    <t>SGH001526</t>
  </si>
  <si>
    <t>BANQ</t>
  </si>
  <si>
    <t>BLUE ANCHOR LINE</t>
  </si>
  <si>
    <t>25/F FLEET HOUSE 38 GLOUCESTER ROAD</t>
  </si>
  <si>
    <t>GHERLA</t>
  </si>
  <si>
    <t>14 LOGS RED OAK VENEER LOGS 4SC HS CODE: 4403.91</t>
  </si>
  <si>
    <t>AIR CONTAINER LOGISTICS CO.,LTD</t>
  </si>
  <si>
    <t>MAERSK SIRAC</t>
  </si>
  <si>
    <t>317 LIBBEY INDUSTRIAL RARKWAY UNIT WEYMOUTH UNITED STATES OF AMERICA</t>
  </si>
  <si>
    <t>5, 12AN-GIL, WORLDCUPBIK-RO MAPOGU SEOUL KOREA</t>
  </si>
  <si>
    <t>ZCSU7159695</t>
  </si>
  <si>
    <t>ZIMUSEL71066606</t>
  </si>
  <si>
    <t>T10A206617 ZGLT395783</t>
  </si>
  <si>
    <t>BAILLIE LUMBER CO</t>
  </si>
  <si>
    <t>KWANGSUNG VENEER MFG, INC.</t>
  </si>
  <si>
    <t>PO BOX 6 4002 LEGION DRIVE HAMBURG, NY 14075 USA TEL : (716)649-2850, FAX:(716)649-2811</t>
  </si>
  <si>
    <t>12-24, BUMA-RO, JINJEOP-EUP NAMYANGJU-SI, 12018 SOUTH KOREA PHONE: 82-31-529-2034, FAX:82-31-529-2035</t>
  </si>
  <si>
    <t>ZIMUSEL971066606</t>
  </si>
  <si>
    <t>TOTAL 52 PACKAGES FURNI TURE ITEMS INVNO : SCHSI 007 DT : 24-08-2023 SB N O : 3470181 DT : 25-08-202 3 HS CODE :94036000 NE T WT:4403.94 KGS SELF A MS FILING OUR SCAC CODE 'ATGA' CUC NOT APPLICA BLE CUSTOMERS USE THEIR OWN CHASSIS NEEDED FRE IGHTED B/L THROUGH RATES FILED FOR THIS DESTINAT, IO N - POD NASHVILLE,TN</t>
  </si>
  <si>
    <t>SHIPTECH, LLC</t>
  </si>
  <si>
    <t>A2Z LOGISTICS INDIA PVT LTD</t>
  </si>
  <si>
    <t>MSC SURABAYA VIII</t>
  </si>
  <si>
    <t>3400 W STONEGATE BLVD SUITE 25-412 ARLINGTON HEIGHTS IL 60005 UNITED S</t>
  </si>
  <si>
    <t>(OPP. MODERN SCHOOL PLAYGROUND),NAN CHENNAI TN 600001 INDIA</t>
  </si>
  <si>
    <t>MEDU9375572</t>
  </si>
  <si>
    <t>MEDUZW438598</t>
  </si>
  <si>
    <t>335A</t>
  </si>
  <si>
    <t>FX24133747</t>
  </si>
  <si>
    <t>SANGANER, INDIA</t>
  </si>
  <si>
    <t>HOUSEHOLD GOODS AND PERSONAL E FFECTS - SAID TO CONTAIN - SHI PPERS LOAD AND COUNT CAAU6035 33/8 SEAL# : HG258362 1 X 40 E TS : 28082023 / ETA : 23092023 NETT GROSS CUBE EL23950239 8 OF 8 VANS COHEN, NICHOLAS JK, MS 7066 9706 1571 8 PCS TOTAL 7066 9706 1571 KILOGRAM : 32 05 4403</t>
  </si>
  <si>
    <t>COHEN, NICHOLAS</t>
  </si>
  <si>
    <t>6200 BECKLEY STREET 21224 BALTIMORE,MD UNITED STATES 14105637540</t>
  </si>
  <si>
    <t>AMER CONS, PODGORICA PODGORICA, MONTENEGRO 41263223744</t>
  </si>
  <si>
    <t>CAAU6035338</t>
  </si>
  <si>
    <t>MAEI230849958</t>
  </si>
  <si>
    <t>MAEI230691058</t>
  </si>
  <si>
    <t>NS</t>
  </si>
  <si>
    <t>4403 PACKET 17283.06 KGM 50 MTQ LUBRICANTS ADDITIVES  4403 CARTONS HS27101225 25 BOXES, 0.1 KGM 0.01 MTQ LUBRICANTS ADDITIVES HS27101981 84 BOXES 0.1 KGM 0.01 MTQ LUBRICANTS ADDITIVESHS27101981 15 BOXES 0.1 KGM 0.1 MTQ LUBRICANTS ADDITIVES HS27101981 45 BOXES 0.1 KGM0.01 MTQ LUBRICANTS ADDITIVES HS27101981 15 BOXES 0.1 KGM 0.01 MTQ LUBRICANTS ADDITIVES HS2710198145 BOXES 0.1 KGM 0.01 MTQ LUBRICANTS ADDITIVES HS27101981 763 BOXES 0.1 KGM 0.01 MTQLUBRICANTS ADDITIVES HS27101981 300 BOXES 0.1 KGM 0.01 MTQ LUBRICANTS ADDITIVES HS27101981 750 BOXES0.1 KGM 0.1 MTQ LUBRICANTS ADDITIVES HS27101981 203 BOXES 0.1 KGM 0.01 MTQ LUBRICANTS ADDITIVESHS27101981 7 BOXES 0.1 KGM 0.01 MTQ LUBRICANTS ADDITIVES HS27101981 4 BOXES 0.1 KGM0.01 MTQ LUBRICANTS ADDITIVES HS27101981 114 BOXES 0.1 KGM 0.01 MTQ LUBRICANTS ADDITIVES HS27101981125 BOXES 0.1 KGM 0.01 MTQ LUBRICANTS ADDITIVES HS27101981 40 BOXES 0.1 KGM 0.01 MTQLUBRICANTS ADDITIVES HS27101981 155 BOXES 0.1 KGM 0.01 MTQ LUBRICANTS ADDITIVES HS27101981 29 BOXES0.1 KGM 0.1 MTQ LUBRICANTS ADDITIVES HS27101981 TOTAL 7122 PA HAZ EMERGENCY CONTACT: +49(0)700/24112112 / LMOLY GMBH FREIGHT PREPAIDTHIS MASTER BILL COVERS AUTOMATED NVOCC HOUSEPSN: AEROSOLS UN NUMBER: 1950 - IMDG CLASS: 2.1 PSN: AEROSOLS UN NUMBER: 1950 - IMDG CLASS: 2.1 PSN: AEROSOLS UN NUMBER: 1950 - IMDG CLASS: 2.1 PSN: AEROSOLSUN NUMBER: 1950 - IMDG CLASS: 2.1 PSN: AEROSOLS UN NUMBER: 1950 - IMDG CLASS: 2.1 PSN: AEROSOLS UN NUMBER: 1950 - IMDG CLASS: 2.1 PSN: AEROSOLS UN NUMBER: 1950 - IMDG CLASS: 2.1 PSN: AEROSOLSUN NUMBER: 1950 - IMDG CLASS: 2.1 PSN: AEROSOLS UN NUMBER: 1950 - IMDG CLASS: 2.1 PSN: AEROSOLS UN NUMBER: 1950 - IMDG CLASS: 2.2 PSN: AEROSOLS UN NUMBER: 1950 - IMDG CLASS: 2.1 PSN: AEROSOLSUN NUMBER: 1950 - IMDG CLASS: 2.2 PSN: AEROSOLS UN NUMBER: 1950 - IMDG CLASS: 2.1 PSN: FLAMMABLE LIQUID, N.O.S. UN NUMBER: 1993 - IMDG CLASS: 3 - PG: II - FLASHPOINT: -18 C CHEMICAL NAME: NAPHTHA(PETROLEUM) ISOPROPYLALPSN: FLAMMABLE LIQUID, N.O.S.UN NUMBER: 1993 - IMDG CLASS: 3 - PG: II - FLASHPOINT: -18 C CHEMICAL NAME: (NAPHTHA(PETROLEUM),ISOPROPYL ALCOHOL PSN: FLAMMABLE LIQUID, N.O.S. UN NUMBER: 1993 - IMDG CLASS: 3 - PG: II - FLASHPOINT: 12 C CHEMICAL NAME: ISOPROPYLALCOHOLPSN: TOXIC LIQUID, ORGANIC, N.O.S. UN NUMBER: 2810 - IMDG CLASS: 6.1 - PG: III CHEMICAL NAME: (TRICARBONYL(METHYLCYCLOPENTA-DIENYL)MANGANESE PSN: ENVIRONMENTALLY HAZARDOUS SUBSTANCE, SOLN.O.S. UN NUMBER: 3077 - IMDG CLASS: 9 - PG: III CHEMICAL NAME: COPPER</t>
  </si>
  <si>
    <t>KUEHNE + NAGEL FORWARDING SA DE CV</t>
  </si>
  <si>
    <t>KUEHNE + NAGEL (AG CO.)</t>
  </si>
  <si>
    <t>BRUSSELS</t>
  </si>
  <si>
    <t>A11457104 PO`1008`CONT.2</t>
  </si>
  <si>
    <t>BLVD ADOLFO RUIZ CORTINES 3720, TORRE II, PISO 10 01900 CDMEX KSN220401GKA TE AGENT OF BLUE ANCHOR LINE</t>
  </si>
  <si>
    <t>BEIM SCHROEDERSCHEN HOF 7 21109 HAMBURG GERMANY TE AGENT OF BLUE ANCHOR LINE</t>
  </si>
  <si>
    <t>APZU4394827</t>
  </si>
  <si>
    <t>CMDUBRE0636820</t>
  </si>
  <si>
    <t>0VBF4</t>
  </si>
  <si>
    <t>T1022321</t>
  </si>
  <si>
    <t>BLVD ADOLFO RUIZ CORTINES 3720, TORRE II, PISO 10 01900 CDMEX KSN220401GKA</t>
  </si>
  <si>
    <t>886 CASES CONTAINING:(10, 632 PCS.) ASSORTED PHILIPPINE HANDICRAFTS (COCONUT MONKEY/PIRATE COCONUT) (PO# 31551) H.S CODE 4403.99.90 (REFRIGERATED CONTAINER SET AT 27 DEGREES CELSIUS) HBL - SCEBZ1000082 HBL SCAC - KFUN</t>
  </si>
  <si>
    <t>ZIM SAVANNAH</t>
  </si>
  <si>
    <t>ZMOU8823870</t>
  </si>
  <si>
    <t>ZIMUCEB001005624</t>
  </si>
  <si>
    <t>18W</t>
  </si>
  <si>
    <t>A4220317799</t>
  </si>
  <si>
    <t>HOUSEHOLD GOODS AND PERSONAL E FFECTS - SAID TO CONTAIN - SHI PPERS LOAD AND COUNT CAAU6035 33/8 SEAL# : 1918463 1 X 40 ET S : 28082023 / ETA : 30092023 NETT GROSS CUBE EL23950239 8 OF 8 VANS COHEN, NICHOLAS JKM, S 7066 9706 1571 8 PCS TOTAL 7066 9706 1571 KILOGRAM : 320 5 4403</t>
  </si>
  <si>
    <t>MAEI231050074</t>
  </si>
  <si>
    <t>MAEI230902564</t>
  </si>
  <si>
    <t>338W</t>
  </si>
  <si>
    <t>TT UST ECF FSC WHITE HTS 480 300 INV 1235002026 PO 4403 005107 HBL 7446102P6762 TT UST ECF FSC WHITE HTS 480 300 INV 1235002027 PO 4403 005107 HBL 7446102P6762 EXPRESS B/L -- CUC NOT APPLI CABLE -- THE CHASSIS WILL BE PROVIDED BY THE RECEIVER. THE CONSIGNEE USES HIS OWN CHAS, SIS -- FREIGHT PREPAID / CYC PREPAID / ISPS PREPAID (ALL PR EPAID) MANIFESTO A NOSTRA CU RA / MANIFEST AT OUR CARE &gt; S CAC CODE: ITGB TT UST ECF FSC WHITE HTS 480 300 INV 1235002022 PO 4403 005107 HBL 7446102P6762</t>
  </si>
  <si>
    <t>SOFIDEL AMERICA CORP.</t>
  </si>
  <si>
    <t>INTERGLOBO SRL</t>
  </si>
  <si>
    <t>MSC ATHOS</t>
  </si>
  <si>
    <t>1006 MARLEY DRIVE 33844 HAINES CITY FL, UNITED STATES 18635471100</t>
  </si>
  <si>
    <t>PIAZZA DANTE, 7 16121 GENOVA GE, ITALY 3910544611</t>
  </si>
  <si>
    <t>MRKU2547412 MRKU5798427 MRKU4238623</t>
  </si>
  <si>
    <t>MAEU230903858</t>
  </si>
  <si>
    <t>336W</t>
  </si>
  <si>
    <t>091388 088342 091293</t>
  </si>
  <si>
    <t>CH ROBINSON - MEDLEY</t>
  </si>
  <si>
    <t>8503 NW 80TH STREET 33166 MEDLEY FL, UNITED STATES</t>
  </si>
  <si>
    <t>LEGHORN</t>
  </si>
  <si>
    <t>PLASTIC DOCUMENT HOLDER 4403-6353 RUBBER VALVE 4406-7708</t>
  </si>
  <si>
    <t>BUFFERS USA, INC</t>
  </si>
  <si>
    <t>EJAY INDUSTRY CO.,LTD</t>
  </si>
  <si>
    <t>Jacksonville, Florida</t>
  </si>
  <si>
    <t>MSC TEXAS</t>
  </si>
  <si>
    <t>NM</t>
  </si>
  <si>
    <t>12201 UNIVERSAL DR. TAYLOR,MI 48180</t>
  </si>
  <si>
    <t>YANJIALING INDUSTRIAL ZONE, TONGJI, JIMO, QINGDAO 266228, CHINA</t>
  </si>
  <si>
    <t>MEDU5890511</t>
  </si>
  <si>
    <t>ONPLQDJAX2380006</t>
  </si>
  <si>
    <t>MEDUFA202441</t>
  </si>
  <si>
    <t>UL333</t>
  </si>
  <si>
    <t>FEX3006291</t>
  </si>
  <si>
    <t>ONPL</t>
  </si>
  <si>
    <t>OCEAN NAVIGATOR EXPRESS LINE</t>
  </si>
  <si>
    <t>KWAI CHUNG, NT</t>
  </si>
  <si>
    <t>ROOM 13018E, ATL LOGISTICS CENTRE B</t>
  </si>
  <si>
    <t>CHASSIS PARTS OF STEEL HBL NO.:QDJAX2380004 PLASTIC DOCUMENT HOLDER 4403-6353 RUBBER VALVE 4406-7708 HBL NO.:QDJAX2380006 / PLASTIC CORNER PROTECTOR LEVER HOOK CHAIN HBL NO.:QDJAX2380005 / CHASSIS PARTS OF STEEL HBL NO.:QDJAX2380004</t>
  </si>
  <si>
    <t>LIVINGSTON INTERNATIONAL INC. (ATLA</t>
  </si>
  <si>
    <t>CARGO SERVICES (CHINA) LIMITED QING</t>
  </si>
  <si>
    <t>N/M N/M SAME N/M SAME N/M</t>
  </si>
  <si>
    <t>74 SOUTHWOODS PKWY. SUITE 600 ATLANTA GA 30354 UNITED STATES</t>
  </si>
  <si>
    <t>ROOM C-406,FULLHOPE PLAZA 12 HONGKO QINGDAO 37 266071 CHINA</t>
  </si>
  <si>
    <t>IPXU3123518 MEDU5890511</t>
  </si>
  <si>
    <t>2200 2200</t>
  </si>
  <si>
    <t>333E</t>
  </si>
  <si>
    <t>FX29244124 FEX3006291</t>
  </si>
  <si>
    <t>CLOTHING 4403 PCS / CLOTHING 14991 PCS</t>
  </si>
  <si>
    <t>MANUFACTURERA LEE DE MEXICO</t>
  </si>
  <si>
    <t>Progreso</t>
  </si>
  <si>
    <t>Panama City, Florida</t>
  </si>
  <si>
    <t>CAMPECHE BAY</t>
  </si>
  <si>
    <t>007307AMF2020QM 007307AMF2030QM</t>
  </si>
  <si>
    <t>JWYUCATAN1 444 N ELM STREET GREENSBORO NC 27401 US</t>
  </si>
  <si>
    <t>S DE RL DE CV TABLAJE CATASTRAL 2287 ACANCEH YU CP 97380 MX</t>
  </si>
  <si>
    <t>CAIU8131945</t>
  </si>
  <si>
    <t>LPUSPRGPCT63908</t>
  </si>
  <si>
    <t>32043 NA</t>
  </si>
  <si>
    <t>LPUS</t>
  </si>
  <si>
    <t>LINEA PENINSULAR INC</t>
  </si>
  <si>
    <t>PANAMA CITY</t>
  </si>
  <si>
    <t>PO BOX 16239</t>
  </si>
  <si>
    <t>CUSTOMS TRADE SERVICES, INC.</t>
  </si>
  <si>
    <t>10801 N.W. 97TH ST., SUITE 1</t>
  </si>
  <si>
    <t>ACANCEH YUC</t>
  </si>
  <si>
    <t>LUBRICANTS &amp; ADDITIVES LUBRICANTS &amp; ADDITIVES LUBRICANTS &amp; ADDITIVES LUBRICANTS &amp; ADDITIVES LUBRICANTS &amp; ADDITIVES LUBRICANTS &amp; ADDITIVES LUBRICANTS &amp; ADDITIVES, LUBRICANTS &amp; ADDITIVES LUBRICANTS &amp; ADDITIVES LUBRICANTS &amp; ADDITIVES LUBRICANTS &amp; ADDITIVES LUBRICANTS &amp; ADDITIVES LUBRICANTS &amp; ADDITIVES LUBRICANTS &amp; ADDITIVES LUBRICANTS &amp; ADDITIVESLUBRICANTS &amp; ADDITIVES  4403 CARTONS LUBRICANTS &amp; ADDITIVES LUBRICANTS &amp; ADDITIVES</t>
  </si>
  <si>
    <t>LIQUI MOLY MEXICO S.A DE C.V</t>
  </si>
  <si>
    <t>LIQUI MOLY GMBH</t>
  </si>
  <si>
    <t>NO MARKS NO MARKS NO MARKS NO MARKS NO MARKS NO MARKS NO MARKS NO MARKS NO MARKS NO MARKS NO MARKS NO MARKS NO MARKS NO MARKS NO MARKS A11457104 PO_1008_CONT.2 NO MARKS NO MARKS</t>
  </si>
  <si>
    <t>AVENIDA SANTA FE 170 CIUDAD DE MEXICO 01210 MX</t>
  </si>
  <si>
    <t>JERG-WIELAND-STR. 4 ULM 89081 DE</t>
  </si>
  <si>
    <t>BANQ1054633927</t>
  </si>
  <si>
    <t>0VBF3</t>
  </si>
  <si>
    <t>BELGIUM</t>
  </si>
  <si>
    <t>ULM</t>
  </si>
  <si>
    <t>TT UST ECF FSC WHITE HTS 480 300 INV 1235001996 PO 4403 005107 HBL 7446098P6019 EXPRESS B/L -- CUC NOT APPLI CABLE -- THE CHASSIS WILL BE PROVIDED BY THE RECEIVER. THE CONSIGNEE USES HIS OWN CHAS, SIS -- FREIGHT PREPAID / CYC PREPAID / ISPS PREPAID (ALL PR EPAID) MANIFESTO A NOSTRA CU RA / MANIFEST AT OUR CARE &gt; S CAC CODE: ITGB</t>
  </si>
  <si>
    <t>MSC CANDICE</t>
  </si>
  <si>
    <t>PONU8245896</t>
  </si>
  <si>
    <t>MAEU230903299</t>
  </si>
  <si>
    <t>335W</t>
  </si>
  <si>
    <t>JAPANESE SAKE ------------------- HAKUTSURU S1353H-4403 .</t>
  </si>
  <si>
    <t>SAKEONE CORPORATION</t>
  </si>
  <si>
    <t>HAKUTSURU SAKE BREWING CO., LTD.</t>
  </si>
  <si>
    <t>Osaka</t>
  </si>
  <si>
    <t>TONGA CHIEF</t>
  </si>
  <si>
    <t>AKE HTSUS CODE NO.220600, 220870 PO NO. 2023-HAKUTSURU PAPER PACK 1.8L EXCELLENT SAKE 1.8 L EXCELLENT SAKE 720ML PLUM WINE 750ML</t>
  </si>
  <si>
    <t>820 ELM STREET FOREST GROVE OR 97116 US</t>
  </si>
  <si>
    <t>4-5-5, SUMIYOSHIMINAMI-MACHI HIGASHINADA-KU, KOBE 6580041 JP</t>
  </si>
  <si>
    <t>TDTU0068458</t>
  </si>
  <si>
    <t>AJLDJ302917101</t>
  </si>
  <si>
    <t>SSBFTC002SASW008</t>
  </si>
  <si>
    <t>002E</t>
  </si>
  <si>
    <t>WSLQ59681</t>
  </si>
  <si>
    <t>AJLD</t>
  </si>
  <si>
    <t>AVIATION JEWELRY LTD</t>
  </si>
  <si>
    <t>OSAKA JAPAN</t>
  </si>
  <si>
    <t>ELECTRIC DEVICE INVOICE NO. 2221799152,9153,9154,9155,91 56,9157,9158,9159,9160,9161,91 62,9163,9164,9165,9166,9167,91 68,9169,9170,9171,9172,9173, 9174,9175,9176,9177,9178,9179, 9180,9181,9182,9183,9184,9185,, 9186,9187,9188,9189,9190,9191, 9192,9193,9194,9195,9196, 919 7,9198 PACKING LIST NO. 22 15690401,1140,1787,2247,2248,2 250,2569,2661,2800,2828,3013,3 026,3028,3034,3042,3043,3044,3 045,3051,3089, 3091,3097,3098 ,3099,3100,3101,3102,3106,3107,3115,3161,3168,3169,3197,3203 ,3239,3240,3241,3242,3243,3244 ,3277, 3278,3287,3292,3329,33 30,3335,3351,3371,3373,3374,33 75,3376,3391,3413,3416,3422,34 36,3468,3472,3473,3528, 3544, 3547,3548,3549,3550,3564,3565, 3571,3592,3594,3641,3642,3648,3649,3650,3685,3686,3687,3704, 3711,3743, 3744,3745,3746,374 8,3765,3769,3771,3772,3777,377 9,3780,3781,3782,3784,3789,384 3,3846,3847,3848,3853,3884,388 7 ,3952,3998,4002,4006,4049,4 051,4061,4070,4091,4092,4093,4 094,4096,4097,4098,4099,4105,4109,4110,4111,4112, 4122,4168 ,4216,4242,4243,4248,4253,4255 ,4301,4302,4308,4309,4340,4346 ,4352,4355,4373,4375,4403,4405 ,4407, 4408,4422,4449,4452,44 55,4462,4466,4467,4468,4490,44 92,4499,4501,4507,4509,4543,46 22,4629,4638,4641,4655, 4657,4658,4660,4667,4672,4763,4764, 4766,4768,4801,4824,4825,4834, 4868,4869,4971,5073,5103,5116, 5184,5201,5218, 5230,5238,530 0,5301,5308,5310,5330,5371,542 2,5423,5429,5487,5532,5546,555 8,5569,</t>
  </si>
  <si>
    <t>MAERSK SYDNEY</t>
  </si>
  <si>
    <t>TCNU7036443</t>
  </si>
  <si>
    <t>MAEU228923156</t>
  </si>
  <si>
    <t>333W</t>
  </si>
  <si>
    <t>SG0016615</t>
  </si>
  <si>
    <t>1357 BUNDLES INDIAN ROSE WOOD, EBONY, BLACK PALM, P URPLE HEART, MAHAGONY, PA DAUK, BILWARA AND TAMARIND WOOD PRODUCTS INVOICE N O: EWZI/004/2022-2023 DTD: 28.07.2023 SB NO: 30449 79 DTD: 08.08.2023 NET W T: 18550 KGS TOTAL TARE WEIGHT: 3700 KGS HSN: 920 99900, 44219990, 44209090, 44039990, 94016900,, 4403 9911, 94036000, 8109020, 9 4039000, 44083190, 9609100 0</t>
  </si>
  <si>
    <t>EXOTIC WOOD ZONE</t>
  </si>
  <si>
    <t>EXOTIC WOOD ZONE INDIA</t>
  </si>
  <si>
    <t>N/M SAME SAME SAME SAME SAME SAME SAME SAME</t>
  </si>
  <si>
    <t>1701 MACKLIND AVE., STE 400 SAINT LOUIS MO 63110 UNITED STATES</t>
  </si>
  <si>
    <t>8/2549 OLD NO. 14/909, GROUND FLOOR ERNAKULAM KL 682001 INDIA</t>
  </si>
  <si>
    <t>CAIU7132335</t>
  </si>
  <si>
    <t>MEDUZW215137</t>
  </si>
  <si>
    <t>332A</t>
  </si>
  <si>
    <t>FX24180240</t>
  </si>
  <si>
    <t>CBC CUSTOMHOUSE BROKERS , INC.</t>
  </si>
  <si>
    <t>2001 SPRING RD SUITE 200 OAK BROOK OAK BROOK IL 60523 UNITED STATES</t>
  </si>
  <si>
    <t>COCHIN</t>
  </si>
  <si>
    <t>34 BUNDLES + 8 PLASTIC PALLETS STC 34 BUNDLES + 8 PLASTIC PALLETS + 2 PALLETS OF FRENCH OAK CHIPS FOR WINEMAKING HS CODE 4403 91 , 4401 22 , ET 3923 90 XXCONTACT DONNA NOLIN;SHAYNE, LACHLAN MAIL / OAKWISE_HURFORDHOTMAIL.COM SHAYNE.LACHLANOAK-WISE.COM</t>
  </si>
  <si>
    <t>OAKWISE INC</t>
  </si>
  <si>
    <t>OAKWISE EUROPE</t>
  </si>
  <si>
    <t>121 DEVELOPMENT LANE WINCHESTER, VA 22602 F.M.C.NO 2009-086 USA</t>
  </si>
  <si>
    <t>41 RUE DU BAS VERMELLE 38300 NIVOLAS VERMELLE</t>
  </si>
  <si>
    <t>PGTU9139528</t>
  </si>
  <si>
    <t>HLCULE1230823410</t>
  </si>
  <si>
    <t>AST17</t>
  </si>
  <si>
    <t>121 DEVELOPMENT LANE WINCHESTER, VA 22602 F.M.C.NO 2009-086 USAXX</t>
  </si>
  <si>
    <t>ANTWERP, BE</t>
  </si>
  <si>
    <t>SLAC 43 BOXES, 3 BUNDLES ,14 CRATES ,6 LOOSE ITEMS &amp; 8 PALLETS) BUILDING SUPPLIES, HOME FURNISHINGS AND PERSONAL EFFECTS HS# 2530.10, 2703.00,3506.99, 3918.10, 3919.10., 4016.93, 4016.99, 4403.22, 4409.29, 4420.90, 6307.90, 6802.99, 6815.99, 6914.9, 7020.00, 7317.00, 7318.15, 7321.11, 7321.89, 7412.20, 8202.31, 8205.59, 8305.90, 8419.90, 8443.91, 8461.50, 8466.92, 8467.19, 8467.21,8481.80, 8502.40, 8513.10, 8516.79, 8523.80, 9026.10, 9401.52, 9403.50, 9404.29, 9405.29, 9503.00, 9608.20, 9610.00 CERS PC3517202309062876978</t>
  </si>
  <si>
    <t>BSIU8260974</t>
  </si>
  <si>
    <t>TSCW16465768</t>
  </si>
  <si>
    <t>TOTAL (08) EIGHT PACKAGES ONLY (06 WOODEN CRATES &amp; 02 SAMP LE BOXES) QUARTZ POLISHED SL ABS ICED GRAY -2CM (59 PCS) SAMPLE ICED GRAY 5''X10'' 2 0MM(50 PCS) 4''X4'' 6MM(75 PC S) HTS CODE : 6810.99.0020, 9, 811.00.60 INV. NO. 202324EXP3 24 DT: 31.07.2023 S.B.NO.293 4403 DT:03.08.2023 NET.WT. 1 9400.000 KGS. EXPORTER CODE NO. 1316922341 DT. 14.12.2016 FREIGHT COLLECT</t>
  </si>
  <si>
    <t>HAIQUE STONES INC.</t>
  </si>
  <si>
    <t>MAERSK DETROIT</t>
  </si>
  <si>
    <t>06 WOODEN CRATES &amp; 02 SAMPLE BOXES</t>
  </si>
  <si>
    <t>8 THE GREEN, STE A DOVER-19901, KENT DELAWARE, USA 16174804835</t>
  </si>
  <si>
    <t>MRKU6633653</t>
  </si>
  <si>
    <t>MAEU229784411</t>
  </si>
  <si>
    <t>331W</t>
  </si>
  <si>
    <t>IN0935270</t>
  </si>
  <si>
    <t>AHMEDABAD</t>
  </si>
  <si>
    <t>BULKPACKED DECORATIVE BULKPACKED DECORATIVE ARTICLES OF WOOD MOPANI WOOD 11090 X PCS (MEDIUM, LARGE SIZES) GRAPEVINE WOOD 1400 X PCS (MEDIUM, LARGE, SUPER, SIZES) HS CODE 4403.49.01.00 FOB CAPE TOWN/FREIGHT COLLECT</t>
  </si>
  <si>
    <t>ONE CONTINUITY</t>
  </si>
  <si>
    <t>TCNU1492831</t>
  </si>
  <si>
    <t>HLCUDUR230711319</t>
  </si>
  <si>
    <t>064E</t>
  </si>
  <si>
    <t>0723932 HLC</t>
  </si>
  <si>
    <t>FREIGHT COLLECT 313 CTNS DECORATIVE ARTICLES OF WOOD HS CODE: 4403.99 AND 1150 CTNS AQUARIUM PET SUPPLIES NON-FOOD / CRGRAVEL HS CODE: 2517.10, THIS MASTER BILL COVERS AUTOMATED NVOCC HOUSEBILL NUMBER 44830045830 TAX NO. 13-2793095 EMAIL: SEAIMPORT.BOSTON-ASL DACHSER.COM</t>
  </si>
  <si>
    <t>DACHSER USA AIR SEA LOGISTICS INC</t>
  </si>
  <si>
    <t>DACHSER SOUTH AFRICA PTY LTD</t>
  </si>
  <si>
    <t>NAVIOS CONSTELLATION</t>
  </si>
  <si>
    <t>BOSTON OFFICE 8 ESSEX CENTER DRIVE SECOND FLOOR SUITE 230 PEABODY TE , UNITED STATES, 01960</t>
  </si>
  <si>
    <t>3 CONCORDE CRESCENT AIRPORT CITY AIRPORT INDUSTRIAL TE CAPE TOWN</t>
  </si>
  <si>
    <t>CAIU3703396</t>
  </si>
  <si>
    <t>CMDUDBA0314175</t>
  </si>
  <si>
    <t>0INEY</t>
  </si>
  <si>
    <t>L0164080</t>
  </si>
  <si>
    <t>BOSTON OFFICE 8 ESSEX CENTER DRIVE SECOND FLOOR SUITE 230 PEABODY</t>
  </si>
  <si>
    <t>CLOTHING 4403 PCS / COTHING 15386 PCS</t>
  </si>
  <si>
    <t>007157AMF2020QM 007157AMF2030QM</t>
  </si>
  <si>
    <t>CCLU7272580</t>
  </si>
  <si>
    <t>LPUSPRGPCT63518</t>
  </si>
  <si>
    <t>96382 NA</t>
  </si>
  <si>
    <t>BLOQUE SUSTITUTO DE HIELO (ICE BLOCK) 4403 CT20 PLTS FREIGHT COLLECT PAYABLE AT VIRGINIA BEACH, VATHERMO PLASTIC /PLASTIC THERMO IN 4920 CTNS MASTER BL AUTOMATED: 1 HOUSE BL REF.: FLXT00002318508A THERMO PLASTIC /PLASTIC THERMO IN 3860 CTNS 2ND NOTIFY:REXCARGO EL SALVADOR SA DE CV AVENIDA BERNAL 576 URBANIZACION YUMURI COLONIA MIRAMONTE SAN SALVADOR EL SALVADOR</t>
  </si>
  <si>
    <t>FLEXPORT CUSTOMS LLC</t>
  </si>
  <si>
    <t>REXCARGO EL SALVADOR SA DE CV</t>
  </si>
  <si>
    <t>Quatema</t>
  </si>
  <si>
    <t>CMA CGM MAPUTO</t>
  </si>
  <si>
    <t>760 MARKET STREET FLOOR 8 SAN FRANCISCO UNITED STATES</t>
  </si>
  <si>
    <t>AVENIDA BERNAL 576 URBANIZACION YUMURI COLONIA MIRAMONTE SAN SALVADOR TE EL SALVADOR</t>
  </si>
  <si>
    <t>TCLU1673160 TLLU7584068 CMAU7476360</t>
  </si>
  <si>
    <t>45G0 45G0 45G0</t>
  </si>
  <si>
    <t>CMDUCVR0109710</t>
  </si>
  <si>
    <t>0YK56</t>
  </si>
  <si>
    <t>H7235726 H7235725 H7235727</t>
  </si>
  <si>
    <t>AVENIDA BERNAL 576 URBANIZACION YUMURI COLONIA MIRAMONTE SAN SALVADOR</t>
  </si>
  <si>
    <t>LA LIBERTAD</t>
  </si>
  <si>
    <t>FREIGHT PAYABLE AT ROTTERDAM SHIPMENT ID: 021-TSO-S2883713 CONSIGNMENT: 14729-SUP-1301069867 IKEA HOME FURNISHING PRODUCTS IKEA HOME FURNISHING PRODUCTS / TOTAL PIECES:/ TOTAL PALLETS: 59 COMMODITY NUMBER1, CUSTOMS TARIFF NUMBER94035090 WEIGHT:9232.470 KGM VOLUME:38.298 MTQ NUMBER OF PACKAGES:78 COMMODITY NUMBER2 CUSTOMS TARIFF NUMBER94036080 WEIGHT:4403.920 KGM VOLUME:20.698 MTQNUMBER OF PACKAGES:534 SECOND NOTIFY: GEODIS USA, INC. 5101 SOUTH BROAD STREET PHILLPHIA 19112 US US ADDITIONAL NOTIFY: EXPEDITORS INTERNATIONAL PHL 519 KAISER DR STA FOLCROFT PA 19032 US US</t>
  </si>
  <si>
    <t>IKEA INDUSTRY POLAND SP.ZOO O/FABR.</t>
  </si>
  <si>
    <t>APL MINNESOTA</t>
  </si>
  <si>
    <t>4762 BORUSAN ROAD BAYTOWN 77523 TE US</t>
  </si>
  <si>
    <t>WEST W ZBASZYNKU CHLASTAWA 17 ZBASZYNEK TE 66-210</t>
  </si>
  <si>
    <t>SEGU4816265</t>
  </si>
  <si>
    <t>CMDUGDY0318356</t>
  </si>
  <si>
    <t>0PGFO</t>
  </si>
  <si>
    <t>GEODIS LOGISTICS LLC 5101 S BROAD</t>
  </si>
  <si>
    <t>STREET PHILADELPHIA UNITED STATES 19112</t>
  </si>
  <si>
    <t>1. TRHU6934950 14 PALLETS  588 CARTONS OF SOHO HOME I/ C MODEL WF-3820 C11CJ07201 N.W. : 5292.00 KGS G.W. : 5884.20 KGS MEA : 40.197 CBM PEB : 464087 / 24.07.2023 KPBC : 040300 HS CODE : 844, 3.31.91 3 PALLETS  108 C ARTONS OF SOHO HOME I/C MODEL WF-4830 C11CJ05201 N.W. : 1401.62 KGS G.W. : 1558.26 KGS MEA : 9.315 CBM HS COD E : 8443.31.91 4 PALLETS  192 CARTONS OF CISS ET-3850 C11CJ61202 N.W. : 1468.80 KGS G.W. : 1633.20 KGS ME A : 12.624 CBM HS CODE : 844 3.31.91 2. MRSU5830558 9 PALLETS  432 CARTONS OF CISS ET-4850 C11CJ60202 N.W. : 2916.00 KGS G.W. : 32 42.70 KGS MEA : 28.404 CBM PEB : 465142 / 24.07.2023 KPBC : 040300 HS CODE : 8443. 31.91 1 PALLETS  32 CART ONS OF SERIAL PRINTER LQ-590I IN C11CF39202 N.W. : 207.3 6 KGS G.W. : 230.70 KGS ME A : 2.269 CBM HS CODE : 8443 .32.19 11 PALLETS  440 C ARTONS OF SOHO HOME I/C MODEL XP-15000 C11CG43201 N.W. : 3960.00 KGS G.W. : 4403.30 KGS MEA : 28.116 CBM HS C ODE : 8443.31.91 3. TRHU 4384520 7 PALLETS  252 C ARTONS OF SOHO HOME I/C MODEL WF-4830 C11CJ05201 N.W. : 3270.46 KGS G.W. : 3635.94KGS MEA : 21.735 CBM PEB : 465143 / 24.07.2023 KPBC : 040300 HS CODE : 8443.31.91 8 PALLETS  336 CARTONS O F SOHO HOME I/C MODEL WF-3820 C11CJ07201 N.W. : 3024.00 KGS G.W. : 3362.40 KGS ME A : 23.184 CBM HS CODE : 8443.31.91 3 PALLETS  144 C ARTONS OF CISS ET-3850 C11C J61202 N.W. : 1101.60 KGS G.W. : 1224.90 KGS MEA : 9.4 68 CBM HS CODE : 8443.31.91 3 PALLETS  120 CARTONS OF SOHO HOME I/C MODEL XP-15000 C11CG43201 N.W. : 1080 KGSG.W. : 1200.90 KGS MEA : 7.66 8 CBM HS CODE : 8443.31.91 1. TRHU6934950 14 PALLETS  588 CARTONS OF SOHO HOME I/ C MODEL WF-3820 C11CJ07201 N.W. : 5292.00 KGS G.W. : 5884.20 KGS MEA : 40.197 CBM PEB : 464087 / 24.07.2023 KPBC : 040300 HS CODE : 844, 3.31.91 3 PALLETS  108 C ARTONS OF SOHO HOME I/C MODEL WF-4830 C11CJ05201 N.W. : 1401.62 KGS G.W. : 1558.26 KGS MEA : 9.315 CBM HS COD E : 8443.31.91 4 PALLETS  192 CARTONS OF CISS ET-3850 C11CJ61202 N.W. : 1468.80 KGS G.W. : 1633.20 KGS ME A : 12.624 CBM HS CODE : 844 3.31.91 2. MRSU5830558 9 PALLETS  432 CARTONS OF CISS ET-4850 C11CJ60202 N.W. : 2916.00 KGS G.W. : 32 42.70 KGS MEA : 28.404 CBM PEB : 465142 / 24.07.2023 KPBC : 040300 HS CODE : 8443. 31.91 1 PALLETS  32 CART ONS OF SERIAL PRINTER LQ-590I IN C11CF39202 N.W. : 207.3 6 KGS G.W. : 230.70 KGS ME A : 2.269 CBM HS CODE : 8443 .32.19 11 PALLETS  440 C ARTONS OF SOHO HOME I/C MODEL XP-15000 C11CG43201 N.W. : 3960.00 KGS G.W. : 4403.30 KGS MEA : 28.116 CBM HS C ODE : 8443.31.91 3. TRHU 4384520 7 PALLETS  252 C ARTONS OF SOHO HOME I/C MODEL WF-4830 C11CJ05201 N.W. : 3270.46 KGS G.W. : 3635.94KGS MEA : 21.735 CBM PEB : 465143 / 24.07.2023 KPBC : 040300 HS CODE : 8443.31.91 8 PALLETS  336 CARTONS O F SOHO HOME I/C MODEL WF-3820 C11CJ07201 N.W. : 3024.00 KGS G.W. : 3362.40 KGS ME A : 23.184 CBM HS CODE : 8443.31.91 3 PALLETS  144 C ARTONS OF CISS ET-3850 C11C J61202 N.W. : 1101.60 KGS G.W. : 1224.90 KGS MEA : 9.4 68 CBM HS CODE : 8443.31.91 3 PALLETS  120 CARTONS OF SOHO HOME I/C MODEL XP-15000 C11CG43201 N.W. : 1080 KGSG.W. : 1200.90 KGS MEA : 7.66 8 CBM HS CODE : 8443.31.91 1. TRHU6934950 14 PALLETS  588 CARTONS OF SOHO HOME I/ C MODEL WF-3820 C11CJ07201 N.W. : 5292.00 KGS G.W. : 5884.20 KGS MEA : 40.197 CBM PEB : 464087 / 24.07.2023 KPBC : 040300 HS CODE : 844, 3.31.91 3 PALLETS  108 C ARTONS OF SOHO HOME I/C MODEL WF-4830 C11CJ05201 N.W. : 1401.62 KGS G.W. : 1558.26 KGS MEA : 9.315 CBM HS COD E : 8443.31.91 4 PALLETS  192 CARTONS OF CISS ET-3850 C11CJ61202 N.W. : 1468.80 KGS G.W. : 1633.20 KGS ME A : 12.624 CBM HS CODE : 844 3.31.91 2. MRSU5830558 9 PALLETS  432 CARTONS OF CISS ET-4850 C11CJ60202 N.W. : 2916.00 KGS G.W. : 32 42.70 KGS MEA : 28.404 CBM PEB : 465142 / 24.07.2023 KPBC : 040300 HS CODE : 8443. 31.91 1 PALLETS  32 CART ONS OF SERIAL PRINTER LQ-590I IN C11CF39202 N.W. : 207.3 6 KGS G.W. : 230.70 KGS ME A : 2.269 CBM HS CODE : 8443 .32.19 11 PALLETS  440 C ARTONS OF SOHO HOME I/C MODEL XP-15000 C11CG43201 N.W. : 3960.00 KGS G.W. : 4403.30 KGS MEA : 28.116 CBM HS C ODE : 8443.31.91 3. TRHU 4384520 7 PALLETS  252 C ARTONS OF SOHO HOME I/C MODEL WF-4830 C11CJ05201 N.W. : 3270.46 KGS G.W. : 3635.94KGS MEA : 21.735 CBM PEB : 465143 / 24.07.2023 KPBC : 040300 HS CODE : 8443.31.91 8 PALLETS  336 CARTONS O F SOHO HOME I/C MODEL WF-3820 C11CJ07201 N.W. : 3024.00 KGS G.W. : 3362.40 KGS ME A : 23.184 CBM HS CODE : 8443.31.91 3 PALLETS  144 C ARTONS OF CISS ET-3850 C11C J61202 N.W. : 1101.60 KGS G.W. : 1224.90 KGS MEA : 9.4 68 CBM HS CODE : 8443.31.91 3 PALLETS  120 CARTONS OF SOHO HOME I/C MODEL XP-15000 C11CG43201 N.W. : 1080 KGSG.W. : 1200.90 KGS MEA : 7.66 8 CBM HS CODE : 8443.31.91</t>
  </si>
  <si>
    <t>EPSON AMERICA, INC.</t>
  </si>
  <si>
    <t>Hong Kong</t>
  </si>
  <si>
    <t>GUNDE MAERSK</t>
  </si>
  <si>
    <t>HUNTINGTON DISTRIBUTION CENTER 5383 BOLSA AVE HUNTINGTON BEACH CALIFORNIA 92647 15622905855</t>
  </si>
  <si>
    <t>EJIP INDUSTRIAL PARK PLOT 4E CIKARANG SELATAN, BEKASI 17550 INDONESIA 62218970101</t>
  </si>
  <si>
    <t>TRHU4384520 MRSU5830558 TRHU6934950</t>
  </si>
  <si>
    <t>MAEU228640783</t>
  </si>
  <si>
    <t>332N</t>
  </si>
  <si>
    <t>ID0035561 ID0035571 ID0412021</t>
  </si>
  <si>
    <t>3131 KATELLA AVE., LOS ALAMITOS, CA 90720, USA CUSTOMS DEPARTMENT</t>
  </si>
  <si>
    <t>LOADED INTO 1 40'CONTAINER(S ) FILMTEC(TM) MEMBRANES 4403 53 FORTILIFE CR100 GMID 9902 9748 DRY ADDITIONAL ALSO NOTIFY INFORMATION CONTACT DH L GLOBAL FORWAR DING (CHINA) EMAIL CNDGF.DUPONT-AIR@DHL.CO, M PHONE 021 2306 8 000 PHONE 021-3101 6313 FREIGHT PREPA ID RECEIVED FOR SHIPMENT 0 050440795 4240816544 AES X 20230731855709 / ETUS142200698 13 DESTINATION CONTROL STATE MENTS FCL CARGO RAMP TO PO RT FCL/FCL CHB 4660 CONSIGNEE CONTINUED: CONTACT ZHE JIANG OMEX ENVIRONMENTAL EMA IL QINYI.CAO@DUPONT.COM PHON E 86 572 266 8888 NOTIFY P ARTY CONTINUED: CONTACT DHL GLOBAL FORWARDING (CHINA) EM AIL CNDGF.DUPONT-AIR@DHL.COM PHONE 021 2306 8000 PHONE 021-3101 6313 ALSO NOTIFY CON TINUED: CHINA WE CERTIFY T HAT ALL PALLETS AND SOLID WOOD PACKING MATERIAL IN THIS SH IPMENT, ARE IN ACCORDANCE WI TH INTERNATIONAL PACKAGING STA NDARDS -ISPM 15.</t>
  </si>
  <si>
    <t>ZHEJIANG OMEX ENVIRONMENTAL</t>
  </si>
  <si>
    <t>FILM TEC CORPORATION</t>
  </si>
  <si>
    <t>ZIM PUSAN</t>
  </si>
  <si>
    <t>PO.: SHANGHAI 800 BOXES ON 40PALL ETS</t>
  </si>
  <si>
    <t>ENGINEERING CO.,LTD 688 CHUANGYE AVENUE 688 CHUANGYE AVENUE HUZHOU , ZH 313000 865722668888</t>
  </si>
  <si>
    <t>5400 DEWEY HILL ROAD MINNEAPOLIS , MN 55439 UNITED STATES 19528974347</t>
  </si>
  <si>
    <t>MRSU4374670</t>
  </si>
  <si>
    <t>MAEU229613585</t>
  </si>
  <si>
    <t>333S</t>
  </si>
  <si>
    <t>0103222 5430491</t>
  </si>
  <si>
    <t>DHL GLOBAL FORWARDING (CHINA) CO.,</t>
  </si>
  <si>
    <t>LTD. - OCEAN CONTACT-16F, ORIENT INTERNATIONAL F 16F, ORIENT INTERNATIONAL FINANCE SHANGHAI ,</t>
  </si>
  <si>
    <t>MINNEAPOLIS</t>
  </si>
  <si>
    <t>ENGINES 17 BOX CONTAINING 4403 PCS AUTO PARTS DUE 23BR0012237912 RUC 3BR459901812000189D00000000003 59855 NCM 90271000, 84133010, 73181500,, 84099969, 84139190, 84099999, 84811000, 40169300 WOODEN PACKAGE TREATED AND CERTIFIED NET WEIGHT 638.298 KGS GROSS WEIGHT 731.830 KGS CUBAGE 3.293 M3 SCAC CODE GOLA076912578807 / ENGINES 12 BOX CONTAINING 1337 PCS AUTO PARTS DUE 23BR0012238340 RUC 3BR459901812000189D00000000003 59865 NCM 85013110, 84099969, 84139190,, 40169300, 73182200 WOODEN PACKAGE TREATED AND CERTIFIED NET WEIGHT 868.415 KGS GROSS WEIGHT 1052.670 KGS CUBAGE 4.816 M3 SCAC CODE GOLA 076912581852 / ENGINES 21 BOX CONTAINING 3385 PCS AUTO PARTS DUE 23BR0012238277 RUC 3BR459901812000189D00000000003 59869 NCM 90271000, 73182900, 85044021,, 84133020, 84099969, 84139190 WOODEN PACKAGE TREATED AND CERTIFIED NET WEIGHT 2390.030 KGS GROSS WEIGHT 2757.890 KGS CUBAGE 9.719 M3 SCAC CODE GOLA 076912582040 / MOTOR VEHICLES 02 CARTON BOX ON 02 PALLETS WITH 12 PC - AUTO PARTS BALL AND NUT POWER STEERING INVOICE 80179979 / 2023 NCM 87089483 DUE. 23BR001219120-3, RUC. 3BR019306852000138D0000000000 359981 WOODEN PACKAGE TREATED AND CERTIFIED NET WEIGHT 547.200 KGS GROSS WEIGHT 602.000 KGS CUBAGE 0.983 M3 SCAC CODE GOLA076912580800 / ENGINES 07 BOX CONTAINING 1937 PCS AUTO PARTS DUE 23BR0012238587 RUC 3BR459901812000189D00000000003 59864 NCM 84099969, WOODEN PACKAGE TREATED AND CERTIFIED NET WEIGHT 1297.790 KGS GROSS WEIGHT 1517.600 KGS CUBAGE 5.943 M3 SCAC CODE GOLA 076912581906 / ENGINES 54 CARDBOARD BOX 3.893 PC SWASH PLATE NCM 84139190 INVOICE EXP294023 DU-E 23BR001210690-7 RUC 3BR7290881720000000000000000080, 9710 WOODEN PACKAGE NOT APPLICABLE (NOT USED) NET WEIGHT 7331.779 KGS GROSS WEIGHT 8318.280 KGS CUBAGE 15,00390 M3 SCAC CODE GOLA 076912576308 / ENGINES 1 PALLET NCM 84099969 0445120267-55C - INJECTOR WOODEN PACKAGE TREATED AND CERTIFIED DUE 23BR0011863488, RUC 3BR459901812001231D0000000000 359291 NCM 84099969 NET WEIGHT 201.984 KGS GROSS WEIGHT 232.584 KGS CUBAGE 0.667 M3 SCAC CODE GOLA 076912567597 / ENGINES 03 CARTON BOX ON 03 PALLETS WITH 18 PC - AUTO PARTS BALL AND NUT POWER STEERING INVOICE 80179978 / 2023 NCM 87089483 DUE. 23BR001219101-7, RUC. 3BR019306852000138D0000000000 359980 WOODEN PACKAGE TREATED AND CERTIFIED NET WEIGHT 820.800 KGS GROSS WEIGHT 903.000 KGS CUBAGE 1.475 M3 SCAC CODE GOLA076912580770 / ENGINES 16 CARDBOARD BOX 62 PC HY GEAR PUMP 62 PC GEAR MOTOR NCM 84136011, 84122900, 84122190 INVOICE EXP294123 DU-E 23BR001213459-5, RUC 3BR7290881720000000000000000081 1548 WOODEN PACKAGE NOT APPLICABLE (NOT USED) NET WEIGHT 578.664 KGS GROSS WEIGHT 686.720 KGS CUBAGE 1.30230 M3 SCAC CODE GOLA076912576490 / ENGINES 02 BOX CONTAINING 1076 PCS AUTO PARTS DUE 23BR0012238145 RUC 3BR459901812000189D00000000003 59825 NCM 73181600, 73182100, 84133020,, 84099969 WOODEN PACKAGE TREATED AND CERTIFIED NET WEIGHT 255.060 KGS GROSS WEIGHT 346.000 KGS CUBAGE 1.510 M3 SCAC CODE GOLA 076912579262 / ENGINES 42 CARDBOARD BOX 2.670 PC CONTROL VALVE 420 PC CRADLE WA R POP 1.260 PC CRADLE R POP NCM 84812090, 84798999, 84139190, INVOICE EXP293823, EXP293923, DU-E 23BR001208055-0 RUC 3BR7290881720000000000000000080 8037 WOODEN PACKAGE NOT APPLICABLE (NOT USED) NET WEIGHT 4188.260 KGS GROSS WEIGHT 4871.260 KGS CUBAGE 8.699 M3SCAC CODE ; GOLA 076912576285</t>
  </si>
  <si>
    <t>SCHENKER INC</t>
  </si>
  <si>
    <t>SCHENKER DO BRASIL</t>
  </si>
  <si>
    <t>MONTE ACONCAGUA</t>
  </si>
  <si>
    <t>07690012578807 500118224 / 2023 500118237 / 2023 500118336 / 2023 500118350 / 2023 500118380 / 2023 500118382 / 2023 500118458 / 2023 500118470 / 2023 500118480 / 2023 500118511 / 2023 500118520 / 2023 500118623 / 2023 500118645 / 2023 . . . . . . . . . 07690012581852 500118612 / 2023 500118646 / 202 500118771 / 2023 . . . . . . . . . . . . . 07690012582040 500117332 / 2023 500118632 / 2023 500118766 / 2023 500118772 / 2023 . . . . . . . . . . . . 07690012580800 80179979 / 2023 0001/ 0002 . . . . . . . . . . . . . . 07690012581906 500118775 / 2023 . . . . . . . . . . . . . 07690012576308 BOSCH REXROTH LTD. . . . . . . . . . . . . . 07690012567597 9703320 / 2023 . . . . . . . . . . . . . . 07690012580770 80179978 / 2023 0001/ 0003 . . . . . . . . . . . . . . 07690012576490 BOSCH REXROTH LTD. . . . . . . . . . . . . . . 07690012579262 500118337 / 2023 500118481 / 2023 . . . . . . . . . . . . . 07690012576285 BOSCH REXROTH LTD. . . . . . . . . . . . . . . .</t>
  </si>
  <si>
    <t>111 TOWN SQUARE LN JERSEY CITY, NJ 07310 UNITED STATES OF AMERICA AS AGENT OF THE GREAT OCEAN LINE PL</t>
  </si>
  <si>
    <t>TRANSPORTES INTERNACIONAIS LTDA AV ANA COSTA 433 11060-003 AS AGENT OF THE GREAT OCEAN LINE PL</t>
  </si>
  <si>
    <t>HAMU1300310</t>
  </si>
  <si>
    <t>HLCUSS5230749591</t>
  </si>
  <si>
    <t>330N</t>
  </si>
  <si>
    <t>HLG5004840</t>
  </si>
  <si>
    <t>111 TOWN SQUARE LN JERSEY CITY, NJ 07310 UNITED STATES OF AMERICA</t>
  </si>
  <si>
    <t>SANTOS, BR</t>
  </si>
  <si>
    <t>17 BOX CONTAINING 4403 PCS AUTO PARTS DUE 23BR0012237912 RUC 3BR459901812000189D0000000</t>
  </si>
  <si>
    <t>ROBERT BOSCH LLC</t>
  </si>
  <si>
    <t>ROBERT BOSCH LTDA</t>
  </si>
  <si>
    <t>07690012578807 500118224 202 3 500118237 2023 500118336</t>
  </si>
  <si>
    <t>855 CAMP CREEK PKWY SW ATLANTA, GA 30336-3000 US</t>
  </si>
  <si>
    <t>S/N KM 98 RODOVIA ANHANGUERA CAMPINAS, SP 13065-900 BR</t>
  </si>
  <si>
    <t>30336-3000</t>
  </si>
  <si>
    <t>GOLA076912578807</t>
  </si>
  <si>
    <t>GOLA</t>
  </si>
  <si>
    <t>GOLDEN LINE EXPRESS CO LTD</t>
  </si>
  <si>
    <t>MISSISSAUGA</t>
  </si>
  <si>
    <t>ON</t>
  </si>
  <si>
    <t>L5A 3B1</t>
  </si>
  <si>
    <t>327 LARA WOODS</t>
  </si>
  <si>
    <t>ARTIFICIAL QUARTZ STONE SL ABS HS CODE: 68101990 07 W OODEN CRATES CARRYING 70 A RTIFICIAL QUARTZ STONE SLA BS 01 WOODEN CRATE CARRYIN G 30 SAMPLES PIECES OF ART IFICIAL QUARTZ STONE SLABS TOTAL 08 WOODEN CRATES PU RCHASE ORDER NUMBER: 2151 INVOICE NUMBER:7587 DATED 22/06/2023 VAT NUMBER: OM 1100020168, CR NUMBER, : 135 4403 EMAIL ID: SARAHSTO NESHOWCASE.NET CONTACT NUM BER; 678-994-5884, 678-546 -6166, FAX NO.: 678-546-14 45</t>
  </si>
  <si>
    <t>MSC SAO PAULO V</t>
  </si>
  <si>
    <t>MEDU3719644</t>
  </si>
  <si>
    <t>MEDUOM240430</t>
  </si>
  <si>
    <t>331A</t>
  </si>
  <si>
    <t>FX27871242</t>
  </si>
  <si>
    <t>BULKPACKED DECORATIVE ARTICLES BULKPACKED DECORATIVE ARTICLES OF WOOD MOPANI WOOD 12400 X PCS (MEDIUM, LARGE SIZES) GRAPEVINE WOOD 1900 X PCS (MEDIUM, LARGE, SUPER, SIZES) HS CODE 4403.49.01.00 FOB CAPE TOWN/FREIGHT COLLECT</t>
  </si>
  <si>
    <t>YM WELLNESS</t>
  </si>
  <si>
    <t>FANU1213218</t>
  </si>
  <si>
    <t>HLCUDUR230623608</t>
  </si>
  <si>
    <t>HLC0745081 UTRS</t>
  </si>
  <si>
    <t>TOTAL 1100 CARTON GROSS WE IGHT 12800.00 KG / NET WEI GHT 12307.00 KG MATTRESS ENCASEMENT MATTRESS PRO TECTOR PILLOW ENCASEMENT KNIT ROBE TURTLENECK FORM E KPPE-SB-4548-09-0 7-2023 TOTAL 840 CARTON GROSS WEI GHT 8960.00 KG / NET WEIGH T 8615.40 KG COMFORTER FORM E KPPE-SB-4403-08-07 -2023 TOTAL 933 CARTON GROSS WEI GHT 9040.00 KG / NET WEIGH T 8692.30 KG COTTON TOW EL FORM E KPPE-SB-4336-0 8-07-2023 TOTAL 808 CARTON GROSS WEI GHT 9890.00 KG / NET WEIG HT 9509.60 KG COTTON TO WEL FORM E KPPE-SB-4505- 09-07-2023 TOTAL 1534 CARTON GROSS WE IGHT 16870.90 KG / NET WEI GHT 16223.40 KG LAB COAT NAPKIN BLANKET PATI ENT GOWN APPRON TABLE CLOTH COTTON TOWEL FOR M E KPPE-SB-4584-09-07-202 3 FREIGHT PREPAID</t>
  </si>
  <si>
    <t>UTOPIA TOWELS INC.</t>
  </si>
  <si>
    <t>UTOPIA INDUSTRIES (PRIVATE) LIMITED</t>
  </si>
  <si>
    <t>MSC SILVANA</t>
  </si>
  <si>
    <t>NO MARKS NO MARKS NO MARKS NO MARKS NO MARKS NO MARKS NO MARKS NO MARKS NO MARKS NO MARKS NO MARKS NO MARKS NO MARKS NO MARKS NO MARKS NO MARKS NO MARKS NO MARKS NO MARKS</t>
  </si>
  <si>
    <t>8 ELAINE PL, PLAINVIEW PLAINVIEW OH 11803 UNITED STATES</t>
  </si>
  <si>
    <t>SCHEME 33 PLOT#C-16/A, PHASE 1, SIT KARACHI SD 74000 PAKISTAN</t>
  </si>
  <si>
    <t>TCNU1033370 MEDU7976487 FSCU8969489 TEMU8703216 FFAU1200135</t>
  </si>
  <si>
    <t>MEDUPV855242</t>
  </si>
  <si>
    <t>328A</t>
  </si>
  <si>
    <t>FX25240704 FX25240644 FX25240657 FX25240714 FX25240712</t>
  </si>
  <si>
    <t>HOOK PO#58957 3PACKS150CTNS . SHIP TO:EXPRESS CROSS BORDER LOGISTICS, LLC MIRSA MANUFACTURING LLC 4403 W . MILITARY HWY, STE 100 MCALLEN TX 78503 956-467-9948 . THIS SHIPMENT CONTAINS NO SOLID WOODEN PACKING MATERIALS</t>
  </si>
  <si>
    <t>MAJORS PLASTICS INC.</t>
  </si>
  <si>
    <t>P-SUN INTERNATIONAL CO.,LTD.</t>
  </si>
  <si>
    <t>MPI P.O. MCALLEN,TX C NO. 1-UP MADE IN CHINA NO MARKS NO MARKS NO MARKS NO MARKS NO MARKS NO MARKS NO MARKS NO MARKS</t>
  </si>
  <si>
    <t>10117 I STREET OMAHA NE 68127 UNITED STATES OMAHA NE</t>
  </si>
  <si>
    <t>4F, NO.159 XINHU 1ST ROAD, NEIHU DIST, TAIPEI 11494 TAIPEI</t>
  </si>
  <si>
    <t>GAOU6227693</t>
  </si>
  <si>
    <t>ABFBSZX30740998</t>
  </si>
  <si>
    <t>HDMUSZPM65267300</t>
  </si>
  <si>
    <t>0036E</t>
  </si>
  <si>
    <t>ABFB</t>
  </si>
  <si>
    <t>ABF GLOBAL SUPPLY CHAIN SERVICES</t>
  </si>
  <si>
    <t>FORT SMITH</t>
  </si>
  <si>
    <t>AR</t>
  </si>
  <si>
    <t>PO BOX 10048</t>
  </si>
  <si>
    <t>EXPRESS CROSS BORDER LOGISTICS, LLC</t>
  </si>
  <si>
    <t>MIRSA MANUFACTURING LLC 4403 W . MILITARY HWY STE 100 MCALLEN TX 78503 MCALLEN TX</t>
  </si>
  <si>
    <t>NONCONIFEROUS WOOD IN THE ROUGH NESOI, NOT TR NONCONIFEROUS WOOD IN THE ROUGH NESOI, NOT TR108 LOGS - 7,198 BFT WALNUT LOGS HS CODE 4403.99.90 ORIGIN ONTARIO, CANADA TEMU7008544/54 LOGS/ 3,579 BFT/20439 KGS, YMLU8943920/54 LOGS/ 3,619 BFT/21482 KGS SHIPPER DECLARED NO WOOD PACKING MATERIAL. CERS RB8639202307062729369 ATTN TRACY EMAIL ZJMUYUAN163.COM - TEL18105724264</t>
  </si>
  <si>
    <t>ZHEJIANG MUYUAN IMPORT EXPORT</t>
  </si>
  <si>
    <t>JOHNSON FOREST PRODUCTS INC.</t>
  </si>
  <si>
    <t>YM TOGETHER</t>
  </si>
  <si>
    <t>// // //</t>
  </si>
  <si>
    <t>CO., LTD. ROOM 907, BUILDING 2, SAIGE DIGITAL CITY, KANGSHAN STREET, TE HUZHOU, ZHEJIANG CHINA 313000</t>
  </si>
  <si>
    <t>1740 PARTRIDGE RD MIDHURST, ON L9X 1P8 CANADA</t>
  </si>
  <si>
    <t>TEMU7008544 YMLU8943920</t>
  </si>
  <si>
    <t>45G0 45G0</t>
  </si>
  <si>
    <t>YMPRW195225966</t>
  </si>
  <si>
    <t>008W</t>
  </si>
  <si>
    <t>806967 806990</t>
  </si>
  <si>
    <t>YMPR</t>
  </si>
  <si>
    <t>CO., LTD. ROOM 907, BUILDING 2, SAIGE DIGITAL CITY, KANGSHAN STREET,</t>
  </si>
  <si>
    <t>TORONTO</t>
  </si>
  <si>
    <t>NONCONIFEROUS WOOD IN THE ROUGH NESOI, NOT TR24.696 M3 - 53 LOGS WALNUT SAW LOGS HS CODE 4403.99.90 SHIPPER DECLARED NO WOOD PACKING MATERIAL CERS TX6153202307042721998</t>
  </si>
  <si>
    <t>JIAXING SANTING TRADING CO., LTD.</t>
  </si>
  <si>
    <t>LOYAL HARDWOODS</t>
  </si>
  <si>
    <t>//</t>
  </si>
  <si>
    <t>NO. 103 HENGXING ROAD, WEITANG TOWN JIASHAN, ZHEJIANG, CHINA TEL+86-573-89118286 TE FAX+86-573-84187655</t>
  </si>
  <si>
    <t>RR 1 HANOVER, ONTARIO N4N 3B8 CANADA</t>
  </si>
  <si>
    <t>YMLU8656848</t>
  </si>
  <si>
    <t>YMPRW195225944</t>
  </si>
  <si>
    <t>052W</t>
  </si>
  <si>
    <t>NO. 103 HENGXING ROAD, WEITANG TOWN JIASHAN, ZHEJIANG, CHINA TEL+86-573-89118286</t>
  </si>
  <si>
    <t>NONCONIFEROUS WOOD IN THE ROUGH NESOI, NOT TR NONCONIFEROUS WOOD IN THE ROUGH NESOI, NOT TR56 LOGS - 7,614 BFT - 44.139 M3 1,404 BFT (8,718 M3) HARD MAPLE LOGS HS CODE 4403.99.30 3,535 BFT (20.326 M3) RED OAK LOGS HS CODE 4403.91.00, 398 BFT (2.364 M3) WALNUT LOGS HS CODE 4403.99.90 2,277 BFT (12.731 M3) WHITE OAK LOGS HS CODE 4403.91.00 ORIGIN ONTARIO, CANADA YMLU8529838/32 LOGS/3,233 BFT/ 20.076 M3/20076 KGS (HM/RO/WAL/WO)YMMU6351859/24 LOGS/4,381 BFT/ 24.063 M3/24063 KGS (RO/WAL/WO) SHIPPER DECLARED NO WOOD PACKING MATERIAL. CERS RB8639202307042721825 EMAIL WLMZZB0708HOTMAIL.COM - TEL 86 13967269231</t>
  </si>
  <si>
    <t>TO THE ORDER OF THE SHIPPER</t>
  </si>
  <si>
    <t>JOHNSON FOREST PRODUCTS INC. 1740 PARTRIDGE RD MIDHURST, ON L9X 1P8 CANADA</t>
  </si>
  <si>
    <t>YMLU8529838 YMMU6351859</t>
  </si>
  <si>
    <t>YMPRW195225946</t>
  </si>
  <si>
    <t>806997 806998</t>
  </si>
  <si>
    <t>SHANGHAI TB INTERNATIONAL TRADING</t>
  </si>
  <si>
    <t>CO., LTD. ROOM 901-2000, BUILDING 4, NO. 2377, SHENKUN ROAD, MINHANG DISTRICT, SHANGHAI, CHINA</t>
  </si>
  <si>
    <t>TOTAL 1 ISO TANK PX-4005 D ISPERSANT 1 ISO TANK 1 ISO T ANK X 20000 KG H.S. CODE. 381 1210000 TOTAL GROSS WEIGHT - 23800.000 KGS TOTAL NET WE IGHT - 20000.000 KGS TARE WEI GHT - 3800.00 KGS FREIGHT, COLLECT 2ND NOTIFY PARTY: NEWPORT TANK CONTAINERS (USA) LLC 1340 DEPOT ST. CLEVELAND, OH 44116 USA TEL: +1 4403 56 8 866 PAT.KRAMER@NEWPORTTANK.C OM</t>
  </si>
  <si>
    <t>PEGASUS MARITIME INC</t>
  </si>
  <si>
    <t>NOBLE SHIPPING PVT. LTD</t>
  </si>
  <si>
    <t>MAERSK CHICAGO</t>
  </si>
  <si>
    <t>--</t>
  </si>
  <si>
    <t>250 WEST 39TH STREET RM#602, NEW YORK, NY 10018 TEL:212-840-6969 FAX:212-840 7171 12128406969</t>
  </si>
  <si>
    <t>CORPORATE PARK , UNIT # 13/ II, 2ND FLOOR, BLOCK # 12 &amp; 13, SION TROMBAY ROAD 912240284800</t>
  </si>
  <si>
    <t>EXFU6633304</t>
  </si>
  <si>
    <t>2CT0</t>
  </si>
  <si>
    <t>MAEU228202396</t>
  </si>
  <si>
    <t>326W</t>
  </si>
  <si>
    <t>250 WEST 39TH STREET RM#602, NEW YORK, NY 10018 TEL:212-840-6969 FAX:212-840 7171</t>
  </si>
  <si>
    <t>44CTNS2 PLTS AS PER PO# PO0000493 PLASTIC DOCUMENT HOLDER 4403-6353 AS PER PO# PO0000650 PLASTIC DOCUMENT HOLDER 4403-6353</t>
  </si>
  <si>
    <t>YM TARGET</t>
  </si>
  <si>
    <t>YANJIALING INDUSTRIAL ZONE, TONGJI, JIMO QINGDAO CHINA</t>
  </si>
  <si>
    <t>GCXU2217174</t>
  </si>
  <si>
    <t>2CG0</t>
  </si>
  <si>
    <t>ONPLQDDET2370005</t>
  </si>
  <si>
    <t>ONEYTA3VT0861400</t>
  </si>
  <si>
    <t>013E</t>
  </si>
  <si>
    <t>CN31720AD</t>
  </si>
  <si>
    <t>DECORATIVE ARTICLES 1 CONT. 40X96 HIGH CUBE CONT.SLACX BULKPACKED DECORATIVE ARTICLES OF WOOD. MOPANI WOOD 10380 X PCS (MEDIUM, LARGE SIZES), GRAPEVINE WOOD 1300 X PCS (MEDIUM) HS CODE 4403.49.01.00 FOB CAPE TOWN/FREIGHT COLLECT</t>
  </si>
  <si>
    <t>ONE HONOLULU</t>
  </si>
  <si>
    <t>HLXU8592628</t>
  </si>
  <si>
    <t>HLCUDUR230530199</t>
  </si>
  <si>
    <t>219E</t>
  </si>
  <si>
    <t>HLC0744306</t>
  </si>
  <si>
    <t>WHITE OAK LOGS HS CODE: 4403.91.0040 NO WOOD PACKING MATERIAL 6 + 10 DAYS FREE TIME MERGED AT DESTINATION ON BOARD ZIM MOUNT BLANC 1/W ON 07/19/2023 AT NORFOLK (VA) TEL: 84274.3632.021-023 FAX:84274.3632.022 TAX CODE: 3702249307 CONTACT: MS.LINH H/P: 84393744989 EMAIL: CAIFEN1993@163.COM TRANSACTION REFEREN, CE (ITN): X20230621719819</t>
  </si>
  <si>
    <t>MEI-LIN CO., LTD</t>
  </si>
  <si>
    <t>ALLY GLOBAL LOGISTICS LLC C/O</t>
  </si>
  <si>
    <t>ZIM ALABAMA</t>
  </si>
  <si>
    <t>LOT A7 (CELL A7.1), N3 STREET, KSB INDUSTRIAL PARK, AREA B, DAT CUOC COMMUNE NORTH TAN UYEN DISTRICT, BINH DUONG PROVINCE, VIETNAM</t>
  </si>
  <si>
    <t>DANZER VENEER AMERICAS INC 317 LIBBEY INDUSTRIAL PARKWAY UNIT B-200 WEYMOUTH, MA 02189 PHONE: 781-544-3970</t>
  </si>
  <si>
    <t>TLLU4864954</t>
  </si>
  <si>
    <t>ZIMUSAV903848501</t>
  </si>
  <si>
    <t>26W</t>
  </si>
  <si>
    <t>UL4196195</t>
  </si>
  <si>
    <t>LOUISVILLE (KY)</t>
  </si>
  <si>
    <t>DOK 406773 20230628 IDJKT 040300 PEB 93 CARTONS 1141.08 KGS 12.69 CBM 419 CTNS  4,776 PRS OF FOOTWEAR PO STYLE WIDTH PRS CTNS HS CODE 7498985 L4040TG7 D 918 81 6404.19, 7498985 L4040TG7 2E 72 12 6404.19 7498987 L4040TW7 D 3,618 308 6404.19 7498987 L4040TW7 2E 168 18 6404.19 NET WEIGHT : 3,931.69 KGS HS CODE: 6404.19 PEB NO : 406773 PEB DATE : 28-JUN-23 KPBC : 040300NPWP : 81.191.338.3-438.000 CI IDNB202306-030 SHIP TO: INGRIM MICRO (87) 5650 KEATON CRESCENT MISSISSAUGA, ONTARIO L5R3G3CANADA 326 CARTONS 4403.38 KGS 49.15 CBM NO WOOD PACKAGING MATERIAL 2ND NOTIFY: CARMICHAEL INTERNATIONAL SERVICE 140 EASTERN AVENUE CHELSEA, MA 02150FREIGHT COLLECT</t>
  </si>
  <si>
    <t>NEW BALANCE ATHLETICS INC</t>
  </si>
  <si>
    <t>PT.DIAMOND INTERNATIONAL INDONESIA</t>
  </si>
  <si>
    <t>CMA CGM G. WASHINGTON</t>
  </si>
  <si>
    <t>AS PER PACKING LIST</t>
  </si>
  <si>
    <t>10 INTERNATIONAL WAY LAWRENCE MA 01843 A: CHARLEY HAGER / ROBERT TE DIVINCENTIS TEL: 1-978-974-1537</t>
  </si>
  <si>
    <t>JL. RAYA TONJONG JATIWANGI, DESA ANDIR KEC. JATIWANGI, KAB. MAJALENGKA, 45454, INDONESIA</t>
  </si>
  <si>
    <t>TCLU8843951</t>
  </si>
  <si>
    <t>CMDUDJA1130874</t>
  </si>
  <si>
    <t>1TU1X</t>
  </si>
  <si>
    <t>C9093120</t>
  </si>
  <si>
    <t>CARMICHAEL INTERNATIONAL SERVICE</t>
  </si>
  <si>
    <t>140 EASTERN AVENUE CHELSEA, MA 02150</t>
  </si>
  <si>
    <t>16 PALLETS  576 CARTONS OF SOHO HOME I/C MODEL WF-4834 C11CJ05203 N.W. : 7216.13 KGS G.W. : 8022.72 KGS MEA : 49.680 CBM, PEB : 401610 / 26.06.2023 KPBC : 040300 HS CODE : 8443.31.91 1 PALLETS  24 CARTONS OF PARTS FOR SIDM CONSUMABLES RIBBON,S015329 (B), EAI C13S015601 N.W. : 236.40 KGSG.W. : 372.38 KGS MEA : 2.731 CBM HS CODE : 9612.10.10 5 PALLETS  83 CARTONS OF PARTS FOR TM CONSUMABLES RIBBON CASSETTE ERC-31 (B) RIBBON CASSETTE ERC-38 (B) C43S015369C43S015374 N.W. : 336.02 KGS G.W. : 700.84 KGS MEA : 5.538 CBM HS CODE : 9612.10.10 8 PALLETS  320 CARTONS OF SOHO HOME I/C MODEL XP-15000 C11CG43201 N.W. : 2880.00 KGS G.W. : 3202.40 KGS MEA : 20.448 CBM, PEB : 404150 / 27.06.2023 KPBC : 040300 HS CODE : 8443.31.91 7 PALLETS  378 CARTONS OF CISS ET-3830 C11CJ62201 N.W. : 2891.70 KGS G.W. : 3215.10 KGSMEA : 18.949 CBM HS CODE : 8443.31.91 8 PALLETS  8 CARTONS OF LIJ AM-C6000 C11CJ91201 N.W. : 576.00 KGS G.W. : 736.00 KGS MEA : 16.672 CBMHS CODE : 8443.31.91 1 PALLETS  3 CARTONS OF PHOTO/GRAPHICS (A2/A3G:H/W) MAINTENANCE BOX C12C935711 N.W. : 20.25 KGS G.W. : 22.50 KGS MEA : 1.390 CBM, PEB : 402359 / 26.06.2023 KPBC : 040300 HS CODE : 8443.31.91 2 PALLETS  68 CARTONS OF CISS ET-8550 C11CJ21201 N.W. : 887.40 KGS G.W. : 986.60 KGSMEA : 6.494 CBM HS CODE : 8443.31.91 11 PALLETS  440 CARTONS OF SOHO HOME I/C MODEL XP-15000 C11CG43201 N.W. : 3960.00 KGS G.W. : 4403.30 KGSMEA : 28.116 CBM HS CODE : 8443.31.91 1 PALLETS  24 CARTONS OF SERIAL PRINTER FX-2190IIN C11CF38202 N.W. : 203.04 KGS G.W. : 225.90 KGSMEA : 2.162 CBM HS CODE : 8443.32.19 5 PALLETS  160 CARTONS OF SERIAL PRINTER FX-890II C11CF37201 N.W. : 1036.80 KGS G.W. : 1153.50 KGSMEA : 10.415 CBM HS CODE : 8443.32.19 2 PALLETS  72 CARTONS OF SOHO HOME I/C MODEL WF-4834 C11CJ05203 N.W. : 902.02 KGS G.W. : 1002.84 KGSMEA : 6.210 CBM HS CODE : 8443.31.91 1 PALLETS  3 CARTONS OF SOHO HOME I/C MODEL MAINTENANCE BOX C12C934461 N.W. : 27.00 KGS G.W. : 30.00 KGSMEA : 0.803 CBM HS CODE : 8443.91.00 4 PALLETS  144 CARTONS OF SOHO HOME I/C MODEL WF-4834 C11CJ05203 N.W. : 1804.03 KGS G.W. : 2005.68 KGS MEA : 12.420 CBM, PEB : 405206 / 27.06.2023 KPBC : 040300 HS CODE : 8443.31.91 12 PALLETS  504 CARTONS OF SOHO HOME I/C MODEL WF-3820 C11CJ07201 N.W. : 4536.00 KGSG.W. : 5043.60 KGS MEA : 34.776 CBM HS CODE : 8443.31.91 3 PALLETS  126 CARTONS OF SOHO HOME I/C MODEL WF-3820 C11CJ07201 N.W. : 1134.00 KGSG.W. : 1260.90 KGS MEA : 8.694 CBM HS CODE : 8443.31.91 3 PALLETS  45 CARTONS OF PARTS FOR TM CONSUMABLES RIBBON CASSETTE ERC-27 (B) RIBBON CASSETTE ERC-38 (B/R) C43S015366C43S015376 N.W. : 185.40 KGS G.W. : 392.01 KGS MEA : 3.055 CBM HS CODE : 9612.10.10 16 PALLETS  576 CARTONS OF SOHO HOME I/C MODEL WF-4834 C11CJ05203 N.W. : 7216.13 KGS G.W. : 8022.72 KGS MEA : 49.680 CBM, PEB : 405615 / 27.06.2023 KPBC : 040300 HS CODE : 8443.31.91 1 PALLETS  1 CARTONS OF LIJ MAINTENANCE BOX/LM3MB1 C12C937181 N.W. : 72.00 KGS G.W. : 80.00 KGSMEA : 0.273 CBM HS CODE : 8443.91.00 3 PALLETS  96 CARTONS OF SERIAL PRINTER FX-890II C11CF37201 N.W. : 622.08 KGS G.W. : 692.10 KGSMEA : 6.249 CBM HS CODE : 8443.32.19 PHONE :317 704 2618 FAX :317 870 0255 THIS SHIPMENT CONTAINS NO SOLID WOOD PACKING MATERIALS 6 PALLETS  192 CARTONS OF SERIAL PRINTER FX-890IIN C11CF37202 N.W. : 1244.16 KGS G.W. : 1384.20 KGS MEA : 13.614 CBM, PEB : 405207 / 27.06.2023 KPBC : 040300 HS CODE : 8443.32.19 2 PALLETS  48 CARTONS OF SERIAL PRINTER LQ-2090II C11CF40201 N.W. : 406.08 KGSG.W. : 451.80 KGS MEA : 4.938 CBM HS CODE : 8443.32.19 9 PALLETS  432 CARTONS OF CISS ET-4850 C11CJ60202 N.W. : 2916.00 KGS G.W. : 3242.70 KGSMEA : 28.404 CBM HS CODE : 8443.31.91 6 PALLETS  252 CARTONS OF SOHO HOME I/C MODEL WF-3820 C11CJ07201 N.W. : 2268.00 KGS G.W. : 2521.80 KGSMEA : 17.388 CBM HS CODE : 8443.31.91 21 PALLETS  756 CARTONS OF SOHO HOME I/C MODEL WF-4834 C11CJ05203 N.W. : 9471.17 KGS G.W. : 10529.82 KGS MEA : 65.205 CBM, PEB : 403603 / 27.06.2023 KPBC : 040300 HS CODE : 8443.31.91 DOK 401066 20230626 IDJKT 040300 PEB FREIGHT COLLECT 15 PALLETS  540 CARTONS OF SOHO HOME I/C MODEL WF-4834 C11CJ05203 N.W. : 6765.12 KGS, G.W. : 7521.30 KGS MEA : 46.575 CBM PEB : 401066 / 26.06.2023 KPBC : 040300 HS CODE : 8443.31.91 6 PALLETS  252 CARTONS OF SOHO HOME I/C MODEL WF-3820C11CJ07201 N.W. : 2268.00 KGS G.W. : 2521.80 KGS MEA : 17.388 CBM HS CODE : 8443.31.91</t>
  </si>
  <si>
    <t>EPSON AMERICA INC</t>
  </si>
  <si>
    <t>PLAINFIELD DISTRIBUTION CENTER 2350 STAFFORD ROAD,SUITE 167 PLAINFIELD, IN 46168 , US TE ATTN : MR. PHILLIP ZMICH</t>
  </si>
  <si>
    <t>EJIP INDUSTRIAL PARK PLOT 4E CIKARANG SELATAN , BEKASI 17550 INDONESIA</t>
  </si>
  <si>
    <t>CMAU9220171 TRHU5919592 CMAU6617571 TCKU6908608 TRHU4631981 CMAU3318129 SEKU6033094 CMAU6751852</t>
  </si>
  <si>
    <t>CMDUDJA1129099</t>
  </si>
  <si>
    <t>C9101435 C9101450 C9101438 C9101440 C9101451 C9101449 C9101444 C9101433</t>
  </si>
  <si>
    <t>3131 KATELLA AVE., LOS ALAMITOS, CA 90720, USA TEL:1-(562)290-4094</t>
  </si>
  <si>
    <t>ELECTRIC DEVICE INVOICE NO. : 2221793937,3938,3939,3940,3 941,3942,3943,3944,3945,3946,3 947,3948,3949,3950,3951,3952,3 953,3954,3955,3956,3957, 3958 ,3959,3960,3961,3962,3963,3964 ,3965,3966,3967,3968,3969,3970, ,3971,3972,3973,3974,3975,3976 ,3977,3978,3979,3980, 3981,39 82,3983,3984,3985,3986,3987,39 88,3989,3990,3991,3992, PAC KING LIST NO.: 2215663462,347 4,3562,3564,3565,3572,3573,357 4,3641,3651,3653,3654,3658,366 0,3663,3664,3665,3672,3675,3678,3681, 3683,3687,3688,3689,3 692,3695,3696,3699,3700,3702,3 703,3704,3705,3708,3709,3710,3 712,3713,3714,3749,3758,3760, 3764,3765,3772,3781,3901,3904 ,3907,3924,3937,3945,3946,3948 ,3993,3995,3996,4000,4062,4071 ,4075,4085,4116,4132, 4162,4169,4177,4182,4183,4190,4191,41 98,4218,4219,4220,4221,4248,42 67,4268,4319,4334,4338,4347,43 53,4354,4373, 4401,4402,4403, 4520,4522,4523,4548,4549,4552, 4554,4555,4556,4559,4618,4619, 4620,4621,4622,4623,4624,4629, 4640,4643,4666,4668,4695,4701,4717,4718,4719,4720,4721,472 5,4731,4750,4764,4769,4772,478 6,4842,4843,4887,4888, 4922,4 927,4941,4942,4943,4959,4973,4 975,4992,4998,4999,5099,5120,5 121,5122,5123,5124,5128,5132,5 142,5143,5144, 5145,5146,5186 ,5191,5192,5193,5195,5215,5224,5227,5246,5248,5312,5313,5317 ,5319,5320,5328,5370,5373,5380 ,5409,5421, 5434,5439,5450,54 55,5457,5471,5482,5485,5526,55 28,5567,5568,5584,5585,5586,55 87,5588,5589,5590,5591,5592,55 95, 5642,5645,5652,5839,5840, 5841,5842,5846,5847,5876,5878,5908,5998,6165,6183,6209,6239, 6260,6261,6304,6305,6312,6337,</t>
  </si>
  <si>
    <t>SCHNEIDER ELECTRIC USA MECHANICSB</t>
  </si>
  <si>
    <t>PT SCHNEIDER ELECTRIC MANUFACTURI</t>
  </si>
  <si>
    <t>CAAU5191830</t>
  </si>
  <si>
    <t>MAEU228526821</t>
  </si>
  <si>
    <t>327W</t>
  </si>
  <si>
    <t>SG0007680</t>
  </si>
  <si>
    <t>DAVID IMMANUEL</t>
  </si>
  <si>
    <t>EXPEDITORS INTERNATIONAL 849 THOMAS EMAIL: ORD-SCHNEIDER@EXPEDITORS.COM PHONE 630-227-4798</t>
  </si>
  <si>
    <t>HH ARTCS PTS NESOI NT ENMLD IRN NT CST STL NTMICROFIBER MOP 596CTNS 5376.70KGS 31.92CBM HSCODE 630710 HB/L SZN23070875 1302-4 WASTEBASKET 28QT METAL ROUND BROWN 425CTNS 4403.00KGS 28.630CBM HS CODE732399 HB/L SZN23071139 THIS SHIPMENT CONTAINS NO SOLID</t>
  </si>
  <si>
    <t>LAUFER GROUP INTERNATIONAL LTD.</t>
  </si>
  <si>
    <t>T.H.I. GROUP (SHANGHAI) LTD.</t>
  </si>
  <si>
    <t>YM UPWARD</t>
  </si>
  <si>
    <t>N/M // //</t>
  </si>
  <si>
    <t>20 VESEY STREET SUITE 601 NEW YORK NY 10007 TEL17183041230 TE FAX1212-945-3324</t>
  </si>
  <si>
    <t>A2 23 F BLOCK A NANFANG SECURITIES BUILDING NO.2020 JIANSHE ROAD LUOHU SHENZHEN CHINA TE 518005</t>
  </si>
  <si>
    <t>TLLU4182701</t>
  </si>
  <si>
    <t>YMPRW226411524</t>
  </si>
  <si>
    <t>082E</t>
  </si>
  <si>
    <t>YMAN387838</t>
  </si>
  <si>
    <t>20 VESEY STREET SUITE 601 NEW YORK NY 10007 TEL17183041230</t>
  </si>
  <si>
    <t>BALL PENS/C NO CN2315097N/A BULLET NO. 2 4403</t>
  </si>
  <si>
    <t>A&amp;C IMPORT EXPORT SERVICES INC.</t>
  </si>
  <si>
    <t>SAFROUND LOGISTICS CO., LTD.</t>
  </si>
  <si>
    <t>HYUNDAI DREAM</t>
  </si>
  <si>
    <t>5902 14TH AVENUE,UNIT 104 BROOKLYN ,NY 11219 TEL 718-686-8290 FAX 7 18-686-8294 11219 TE T: F:</t>
  </si>
  <si>
    <t>17/F HONGTAI DIBIAO BUILDING, NO.1 222 NINGCHUAN ROAD, YINZHOU DISTRIC T,NINGBO,ZHEJIANG, CHINA 99999</t>
  </si>
  <si>
    <t>FTNU1201128</t>
  </si>
  <si>
    <t>HDMUNBOZ12586600</t>
  </si>
  <si>
    <t>0050E</t>
  </si>
  <si>
    <t>HDMU</t>
  </si>
  <si>
    <t>HYUNDAI MERCHANT MARINE</t>
  </si>
  <si>
    <t>SEOUL</t>
  </si>
  <si>
    <t>879 W 190TH ST 7TH FL</t>
  </si>
  <si>
    <t>5902 14TH AVENUE,UNIT 104 BROOKLYN ,NY 11219 TEL 718-686-8290 FAX 7 18-686-8294 11219</t>
  </si>
  <si>
    <t>IKEA HOME FURNISHING PRODUCTS TARIFF NUMBER: 62114310 CO NSIGNMENT NUMBER: 21035-SUP-MO LQD843281 21035-SUP-MOLQD843 308 TOTAL GROSS WEIGHT: 165. 560 TOTAL VOLUME: 0.870 TO TAL NUMBER OF PIECE(S): 675 / IKEA HOME FURNISHING PRODUCTS TARIFF NUMBER: 63023190 CO NSIGNMENT NUMBER: 21035-SUP-MO LQD843281 21035-SUP-MOLQD843 308 TOTAL GROSS WEIGHT: 4285 .320 TOTAL VOLUME: 14.479 TOTAL NUMBER OF PIECE(S): 2448 / IKEA HOME FURNISHING PRODUCTS TARIFF NUMBER: 63029320 CO NSIGNMENT NUMBER: 21035-SUP-MO LQD843281 21035-SUP-MOLQD843 308 TOTAL GROSS WEIGHT: 127. 900 TOTAL VOLUME: 0.722 TO TAL NUMBER OF PIECE(S): 800 / IKEA HOME FURNISHING PRODUCTS / TOTAL PIECES: 4403 / TOTAL P ALLETS: 21 TARIFF NUMBER: 63 049200 CONSIGNMENT NUMBER: 2 1035-SUP-MOLQD843281 21035-S UP-MOLQD843308 TOTAL GROSS W EIGHT: 177.570 TOTAL VOLUME:, 0.842 TOTAL NUMBER OF PIECE (S): 480</t>
  </si>
  <si>
    <t>M&amp; F HOMETEX CO., LTD</t>
  </si>
  <si>
    <t>GEORG MAERSK</t>
  </si>
  <si>
    <t>-------------- SWB TOTAL NUMBERS---- ---------- TOTAL GROSS WEIGHT: 475 6.35 TOTAL VOLUME: 16.91 ------- ------------------------------------ ------------ EIN 23-254866203 N/ M N/M N/M N/M</t>
  </si>
  <si>
    <t>100 IKEA WAY PERRYVILLE 21903, UNITED STATES, MD 14848039015</t>
  </si>
  <si>
    <t>FUNIU SOUTH ROAD NANYANG 473004, PEOPLES REPUBLIC OF CHINA, 865874858721</t>
  </si>
  <si>
    <t>MRKU3373742</t>
  </si>
  <si>
    <t>MAEUIKAA86374</t>
  </si>
  <si>
    <t>325E</t>
  </si>
  <si>
    <t>CN3668952</t>
  </si>
  <si>
    <t>SUITE G10 3200 HORIZON DRIVE , SUITE 120 KING OF PRUSSIA</t>
  </si>
  <si>
    <t>NONCONIFEROUS WOOD IN THE ROUGH NESOI, NOT TR NONCONIFEROUS WOOD IN THE ROUGH NESOI, NOT TR NONCONIFEROUS WOOD IN THE ROUGH NESOI, NOT TR NONCONIFEROUS WOOD IN THE ROUGH NESOI, NOT TR NONCONIFEROUS WOOD IN THE ROUGH NESOI, NOT TRASH LOGS HS 4403.99.90 SHIPPER DECLARED NO WOOD PACKING MATERIAL YMMU6110804 - 5.039 MBF YMMU6801529 - 5.080 MBF, YMMU6767039 - 5.022 MBF TEMU7012694 - 5.079 MBF BMOU6330547 - 5.045 MBF YMMU6235817 - 5.020 MBF CERS MO2229202307102735966 EMAILYIXINCO168163.COM SOCIAL CREDIT CODE91441900MA54PE75X4 NONCONIFEROUS WOOD IN THE ROUGH NESOI, NOT TR</t>
  </si>
  <si>
    <t>TRIO L CORPORATION</t>
  </si>
  <si>
    <t>YM TRANQUILITY</t>
  </si>
  <si>
    <t>// // // // // // //</t>
  </si>
  <si>
    <t>TRIO L CORPORATION 88 FITZGERALD AVE UNIONVILLE, ON TE L3R 4Z7</t>
  </si>
  <si>
    <t>88 FITZGERALD AVE UNIONVILLE, ON L3R 4Z7</t>
  </si>
  <si>
    <t>TEMU7012694 YMMU6235817 YMMU6110804 YMMU6767039 YMMU6801529 BMOU6330547</t>
  </si>
  <si>
    <t>45G0 45G0 45G0 45G0 45G0 45G0</t>
  </si>
  <si>
    <t>YMPRW195225979</t>
  </si>
  <si>
    <t>006W</t>
  </si>
  <si>
    <t>173499 173307 173374 173372 173469 173454</t>
  </si>
  <si>
    <t>DONGGUAN YIXIN SUPPLY CHAIN CO.,</t>
  </si>
  <si>
    <t>LTD. SUITE 511, UNIT 6, BUILDING 6, DONGYE ROAD NO. 5, HOUJIE TOWN, DONGGUAN CITY, GUANGDONG</t>
  </si>
  <si>
    <t>WINE OF FRESH GRAPES, INCLUDING FORTIFIED WINES; G - 210 CASE(S) 12 X 0.750 LTR 275594 CABERNET SAUVIGNON SANTA RITA MEDALLA REAL 275594 385 CASE(S) 12 X 0.750 LTR 495609 - MERLOT OLD MERELO COLCHAGUA BC495609 GROSS WEIGHT 10547.04 KGM / WINE OF FRESH GRAPES, INCLUDING FORTIFIED WINES; G - 240 CASE(S) 12 X 0.750 LTR 315184 CHARDONNAY 120 315184 70 CASE(S) 12 X 0.750 LTR 809067 - SANTA RITA SECRET RESERVE SAUV BLANC 809067 GROSS WEIGHT 4403.52 KGM / WINE OF FRESH GRAPES, INCLUDING FORTIFIED WINES; G - 490 CASE(S) 12 X 0.750 LTR 439166 CARMENERE GRAN RESERVA APALTA 439166 GROSS WEIGHT 8267.28 KGM CUSTOMS CODE 220421</t>
  </si>
  <si>
    <t>HILLEBRAND VANCOUVER INC.</t>
  </si>
  <si>
    <t>SOCIEDAD ANOMINA VINA SANTA RITA</t>
  </si>
  <si>
    <t>MSC CATERINA</t>
  </si>
  <si>
    <t>110040768 1282525 SAME SAME SAME SAME SAME 110040768 1282525 SAME SAME SAME SAME 110040768 1282525 SAME SAME SAME</t>
  </si>
  <si>
    <t>7799 BERG RD DELTA BC V4G 0A5 CANADA</t>
  </si>
  <si>
    <t>APOQUINDO 3669 PISO 6 LAS CONDES RM CHILE</t>
  </si>
  <si>
    <t>MSDU8381243</t>
  </si>
  <si>
    <t>MEDUD9713071</t>
  </si>
  <si>
    <t>324A</t>
  </si>
  <si>
    <t>FX23786023</t>
  </si>
  <si>
    <t>01X20 CONTAINER DRY BOX WITH: 06 BUNDLES WITH 36 SLABS OF BRAZILIAN NATURAL STONES 3CMS, AS FOLLOWS: 14 SLABS OF NEVASKA 936,923 SQF 05 SLABS OF WHITE PARADISE 346,332 SQF 17 SLABS OF BLACK MIST HONED 1.103,655 SQF NALADI/HS CODE: 680293 NCM: 6802.9390 RUC: 3BR038814920001602COSTA440 323 MRUC: 3BR030291342VIXFF05, 11 NW: 18.740,00 INVOICE: 4403/2023 PO# 3476/2023 QTY: 06 BUNDLES WOODEN PACKAGE: TREATED AND CERTIFIED HS CODE:680293</t>
  </si>
  <si>
    <t>New Orleans, Louisiana</t>
  </si>
  <si>
    <t>MAIPO</t>
  </si>
  <si>
    <t>COSTA GRANITOS/BRASIL SAME SAME SAME SAME SAME SAME SAME SAME SAME</t>
  </si>
  <si>
    <t>34 ENGELHARD AVENUE AVENEL NJ 07001 UNITED STATES</t>
  </si>
  <si>
    <t>AV. N S DOS NAVEGANTES,451/SL 1105/ VITORIA ES 29050335 BRAZIL</t>
  </si>
  <si>
    <t>SEGU2792800</t>
  </si>
  <si>
    <t>MEDUV6582906</t>
  </si>
  <si>
    <t>2320N</t>
  </si>
  <si>
    <t>FJ14960749</t>
  </si>
  <si>
    <t>VITORIA</t>
  </si>
  <si>
    <t>HS640419 605 3361 SHOES (ME N &amp; WOMEN) (CTN) (PRS) P.O NO : STYLE: 400136294200010 TB 0A2B6X065 400136295200010 TB 0A176A001 400136295200010 TB 0A176A001 400136294200010 T B0A2B6X065 400136698200010 T, B0A2B6X065 400136293200010 T B0A27JM214 400136293200010 T B0A27JM214 400136760400010 T B0A42RW231 400136725100010 TB0A42SWF48 400136724700010 TB0A42TW015 FORWARDER CARGO R ECEIVED ON : 08-JUN-2023 PTS # V000060206 HS CODE: 640419, 640391 59 326 SHOES (MEN) (CTN) (PRS) P.O NO: STYLE: 420028280200100 TB0A5VWW968 FORWARDER CARGO RECEIVED ON : 08-JUN-2023 PTS# V000060236 HS CODE: 640391 737 4403 S HOES (MEN) (CTN) (PRS) P.O NO : STYLE: 420027986700100 TB0A2A15231 FORWARDER CARGO RE CEIVED ON : 05-JUN-2023 PTS# V000060133 HS CODE: 640391 433 2562 SHOES (MEN) (CTN) (PRS) P.O NO: STYLE: 4200279 86700100 TB0A2A15231 4200282 67700100 TB0A5VXHA58 FORWARD ER CARGO RECEIVED ON : 08-JUN-2023 PTS# V000060240 HS CO DE: 640391 346 1964 SHOES (M EN) (CTN) (PRS) P.O NO: STYL E: 400136296700010 TB0A1WG2 214 400137038000010 TB0A5VXH A58 400135949500010 TB0A1HRU 001 400135949500010 TB0A1HRU 001 FORWARDER CARGO RECEIVEDON : 08-JUN-2023 PTS# V0000 60239 HS CODE: 640391, 640419 HS640419 605 3361 SHOES (ME N &amp; WOMEN) (CTN) (PRS) P.O NO : STYLE: 400136294200010 TB 0A2B6X065 400136295200010 TB 0A176A001 400136295200010 TB 0A176A001 400136294200010 T B0A2B6X065 400136698200010 T, B0A2B6X065 400136293200010 T B0A27JM214 400136293200010 T B0A27JM214 400136760400010 T B0A42RW231 400136725100010 TB0A42SWF48 400136724700010 TB0A42TW015 FORWARDER CARGO R ECEIVED ON : 08-JUN-2023 PTS # V000060206 HS CODE: 640419, 640391 59 326 SHOES (MEN) (CTN) (PRS) P.O NO: STYLE: 420028280200100 TB0A5VWW968 FORWARDER CARGO RECEIVED ON : 08-JUN-2023 PTS# V000060236 HS CODE: 640391 737 4403 S HOES (MEN) (CTN) (PRS) P.O NO : STYLE: 420027986700100 TB0A2A15231 FORWARDER CARGO RE CEIVED ON : 05-JUN-2023 PTS# V000060133 HS CODE: 640391 433 2562 SHOES (MEN) (CTN) (PRS) P.O NO: STYLE: 4200279 86700100 TB0A2A15231 4200282 67700100 TB0A5VXHA58 FORWARD ER CARGO RECEIVED ON : 08-JUN-2023 PTS# V000060240 HS CO DE: 640391 346 1964 SHOES (M EN) (CTN) (PRS) P.O NO: STYL E: 400136296700010 TB0A1WG2 214 400137038000010 TB0A5VXH A58 400135949500010 TB0A1HRU 001 400135949500010 TB0A1HRU 001 FORWARDER CARGO RECEIVEDON : 08-JUN-2023 PTS# V0000 60239 HS CODE: 640391, 640419 HS640419 605 3361 SHOES (ME N &amp; WOMEN) (CTN) (PRS) P.O NO : STYLE: 400136294200010 TB 0A2B6X065 400136295200010 TB 0A176A001 400136295200010 TB 0A176A001 400136294200010 T B0A2B6X065 400136698200010 T, B0A2B6X065 400136293200010 T B0A27JM214 400136293200010 T B0A27JM214 400136760400010 T B0A42RW231 400136725100010 TB0A42SWF48 400136724700010 TB0A42TW015 FORWARDER CARGO R ECEIVED ON : 08-JUN-2023 PTS # V000060206 HS CODE: 640419, 640391 59 326 SHOES (MEN) (CTN) (PRS) P.O NO: STYLE: 420028280200100 TB0A5VWW968 FORWARDER CARGO RECEIVED ON : 08-JUN-2023 PTS# V000060236 HS CODE: 640391 737 4403 S HOES (MEN) (CTN) (PRS) P.O NO : STYLE: 420027986700100 TB0A2A15231 FORWARDER CARGO RE CEIVED ON : 05-JUN-2023 PTS# V000060133 HS CODE: 640391 433 2562 SHOES (MEN) (CTN) (PRS) P.O NO: STYLE: 4200279 86700100 TB0A2A15231 4200282 67700100 TB0A5VXHA58 FORWARD ER CARGO RECEIVED ON : 08-JUN-2023 PTS# V000060240 HS CO DE: 640391 346 1964 SHOES (M EN) (CTN) (PRS) P.O NO: STYL E: 400136296700010 TB0A1WG2 214 400137038000010 TB0A5VXH A58 400135949500010 TB0A1HRU 001 400135949500010 TB0A1HRU 001 FORWARDER CARGO RECEIVEDON : 08-JUN-2023 PTS# V0000 60239 HS CODE: 640391, 640419</t>
  </si>
  <si>
    <t>TIMBERLAND,A DIVISION OF VF OUTDOOR</t>
  </si>
  <si>
    <t>LIN WEN CHIH SUNBOW ENTERPRISES</t>
  </si>
  <si>
    <t>MAERSK TANJONG</t>
  </si>
  <si>
    <t>N.W.: G.W.: CARTON #:_OF_ CONTAI NER SIZE CARRIER SEAL VF SEAL/DAM CO SEAL MRKU1099329 40'GP ML-KH 0746075 053242 N.W.: G.W.: CARTO N #:_OF_ CONTAINER SIZE CARRIER SEAL VF SEAL/DAMCO SEAL MRKU1099 329 40'GP ML-KH0746075 053242 N. W.: G.W.: CARTON #:_OF_ CONTAIN ER SIZE CARRIER SEAL VF SEAL/DAMC O SEAL MSKU1286260 40'HC ML-KH07 22211 053249 N.W.: G.W.: CARTON #:_OF_ CONTAINER SIZE CARRIER S EAL VF SEAL/DAMCO SEAL TRHU794449 1 40'HC ML-KH0722191 053241 N.W .: G.W.: CARTON #:_OF_ CONTAINER SIZE CARRIER SEAL VF SEAL/DAMCO SEAL TRHU7944491 40'HC ML-KH072 2191 053241 N.W.: G.W.: CARTON #:_OF_ CONTAI NER SIZE CARRIER SEAL VF SEAL/DAM CO SEAL MRKU1099329 40'GP ML-KH 0746075 053242 N.W.: G.W.: CARTO N #:_OF_ CONTAINER SIZE CARRIER SEAL VF SEAL/DAMCO SEAL MRKU1099 329 40'GP ML-KH0746075 053242 N. W.: G.W.: CARTON #:_OF_ CONTAIN ER SIZE CARRIER SEAL VF SEAL/DAMC O SEAL MSKU1286260 40'HC ML-KH07 22211 053249 N.W.: G.W.: CARTON #:_OF_ CONTAINER SIZE CARRIER S EAL VF SEAL/DAMCO SEAL TRHU794449 1 40'HC ML-KH0722191 053241 N.W .: G.W.: CARTON #:_OF_ CONTAINER SIZE CARRIER SEAL VF SEAL/DAMCO SEAL TRHU7944491 40'HC ML-KH072 2191 053241 N.W.: G.W.: CARTON #:_OF_ CONTAI NER SIZE CARRIER SEAL VF SEAL/DAM CO SEAL MRKU1099329 40'GP ML-KH 0746075 053242 N.W.: G.W.: CARTO N #:_OF_ CONTAINER SIZE CARRIER SEAL VF SEAL/DAMCO SEAL MRKU1099 329 40'GP ML-KH0746075 053242 N. W.: G.W.: CARTON #:_OF_ CONTAIN ER SIZE CARRIER SEAL VF SEAL/DAMC O SEAL MSKU1286260 40'HC ML-KH07 22211 053249 N.W.: G.W.: CARTON #:_OF_ CONTAINER SIZE CARRIER S EAL VF SEAL/DAMCO SEAL TRHU794449 1 40'HC ML-KH0722191 053241 N.W .: G.W.: CARTON #:_OF_ CONTAINER SIZE CARRIER SEAL VF SEAL/DAMCO SEAL TRHU7944491 40'HC ML-KH072 2191 053241</t>
  </si>
  <si>
    <t>, LLC 200 DOMAIN DRIVE STRATHAM, NH 03885 USA ATTN: DAWN PERRY TEL: 16037729500</t>
  </si>
  <si>
    <t>CO.,LTD. PHUM SEAMREAP, PHUM CHEY CHUMNEAS, KHUM SEAMREAP, KANDAL STEUNG DISTRICT, KANDAL PROVINCE, 85512453738</t>
  </si>
  <si>
    <t>MRKU1099329 MSKU1286260 TRHU7944491</t>
  </si>
  <si>
    <t>4CB0 4EB0 4EB0</t>
  </si>
  <si>
    <t>MAEU227928561</t>
  </si>
  <si>
    <t>325W</t>
  </si>
  <si>
    <t>KH0746075 KH0722211 KH0722191</t>
  </si>
  <si>
    <t>20 W LINCOLN AVE. SUITE 300 VALLEY STREAM, NY 11580 CONTACT: FIONA POWELL TEL: 516-837-4407</t>
  </si>
  <si>
    <t>PHNOM PENH</t>
  </si>
  <si>
    <t>TOTAL 1650 BOXES ONLY (O NE THOUSAND SIX HUNDRED AN D FIFTY BOXES ONLY) CUP LIDS WHITE 10 AND 12OZ CUP 1000 CS S/BILL NO:- 166 4403 DT:-10/06/2023 HS COD E : 48236900 IN ACCORD ANCE WITH BL CLAUSE 14: ME RCHANT REFERENCE FOR THEIR SOLE AND EXCLUSIVE USE: H BL NO : MUM27535 SCAC C ODE: AIRL NAMED ACC, OUNT : RDI USA INC - CODE: US1 07875 ''FREIGHT COLLECT</t>
  </si>
  <si>
    <t>AIRLIFT U.S.A INC</t>
  </si>
  <si>
    <t>AIRLIFT GLOBAL CARRIERS PVT LTD</t>
  </si>
  <si>
    <t>AMERICA</t>
  </si>
  <si>
    <t>NO MARKS NO MARKS NO MARKS NO MARKS NO MARKS NO MARKS NO MARKS NO MARKS NO MARKS</t>
  </si>
  <si>
    <t>11099 S.LACIENEGA BLVD, SUITE 151 LOS ANGELES CA 90045 UNITED STATES</t>
  </si>
  <si>
    <t>B-108, RUSTOMJEE CENTRAL PARK,1ST F MUMBAI MH 400093 INDIA</t>
  </si>
  <si>
    <t>MSDU7238217</t>
  </si>
  <si>
    <t>MEDUIV408048</t>
  </si>
  <si>
    <t>323A</t>
  </si>
  <si>
    <t>FX27349328</t>
  </si>
  <si>
    <t>HS620520 HS621132 READY MADE GARMENTS 97% COTTON 3% SPAND EX WOVEN MEN SHIRT 98% COTTO N 2% SPANDEX WOVEN MEN TOP HS CODE NO.: 6211.32.9081 PO NUMBER: 300049747326 CONTRAC T NO. 2207916 DI : 32858671, SUB NO.: 569 CAT NO.: 359 I TEM: 0281, 0270 STYLE NO.: 33 4403, 319046 SHAHI PO NUMBER: 29003119 INVOICE NO.: 16/22/ 11/S-156 DATE: 29.05.2023 E XP NO.: 2093/001168/2023 DATE : 29.05.2023 SALES CONTRACT N O.: 319043-584F,319046-588F,339615 -595F,334403-596F,3281 89-586F DATE: 18.06.2022 STU FFING LOCATION-OCL SHIPPING B ILL NUMBER-827953 SHIPPING BI LL DATE-29.05.2023 FCR NO.:C GP7755566 FEEDER VESSEL: SOL HIND V 312S ETD CGP 2023-06- 08 ETA CMB 2023-06-13 MOTHER VESSEL: MAERSK KOTKA V 324W ETD CMB 2023-06-18 ETA SLV 2023-06-22 MOTHER VESSEL: M AERSK HARTFORD V 324W ETD SLV 2023-06-30 ETA SAV 2023-07-2 2 CONTAINER / SEAL NO : MRKU5972631 / ML-BD0052843 THE GOODS REFERENCED IN THIS BILL OF LADING ARE SUBJECT TO THE LIEN OF WELLS FARGO BANK , NATIONAL ASSOCIATION, AS A DMINISTRATIVE AGENT. THIRD NOTIFY PARTY GEODIS USA INC 2000 ARTHUR AVE., STE A ELK GROVE VILLAGE, IL 60007 UNITE D STATES</t>
  </si>
  <si>
    <t>UNTO THE ORDER OF:</t>
  </si>
  <si>
    <t>MAERSK SAIGON</t>
  </si>
  <si>
    <t>MAIN MARK CONTRACT# 2207916 PO# DI # ITEM/ LOT# SEQ# SIDE MARK N ET NET WEIGHT : NET WEIGHT : G ROSS WEIGHT : CTN DIMENSION :</t>
  </si>
  <si>
    <t>BANK ASIA LIMITED HOUSE-79/A, ROAD-07, SECTOR-04, UTTARA MODEL TOWN, DHAKA-1230 19724312634</t>
  </si>
  <si>
    <t>MRKU5972631</t>
  </si>
  <si>
    <t>MAEUJC8792454</t>
  </si>
  <si>
    <t>324W</t>
  </si>
  <si>
    <t>BD0052843</t>
  </si>
  <si>
    <t>BASRALOCUS ROUND LOGS HS CODE: 4403 BASRALOCUS ROUND LOGS HS CODE: 4403 BASRALOCUS ROUND LOGS HS CODE: 4403</t>
  </si>
  <si>
    <t>CONG TY TNHH XNK GO AN LAC</t>
  </si>
  <si>
    <t>SURINAME LOG TRADERS N.V.</t>
  </si>
  <si>
    <t>SEASPAN KOBE</t>
  </si>
  <si>
    <t>NO MARKS NO NUMBERS NO MARKS NO NUMBERS NO MARKS NO NUMBERS</t>
  </si>
  <si>
    <t>LOT CN3, KCN THACH THAT-QUOC QAI,QUOC OAI,HA NOI VIETNAM TAX ID: 0109788847 EMAIL: OFFICE@GOANLAC.COM</t>
  </si>
  <si>
    <t>FLU STRAAT NO.9 PARAMARIBO SURINAME</t>
  </si>
  <si>
    <t>TCNU8756643 TCNU5781750 CAAU5296229</t>
  </si>
  <si>
    <t>ZIMUPRB0094053</t>
  </si>
  <si>
    <t>DS20049307 A4200374504 DS20049308 A4200374505 DS20049306 A4200374503</t>
  </si>
  <si>
    <t>TOTAL 1 ISO TANK PX-4005 DIS PERSANT 1 ISO TANK 1 ISO TAN K X 20000 KG H.S. CODE. 38112 10000 TOTAL GROSS WEIGHT - 2 3620.000 KGS TOTAL NET WEIGHT - 20000.000 KGS TOTAL TARE W EIGHT: 3620.00 KGS FREIGHT, COLLECT 2ND NOTIFY PARTY: NEWPORT TANK CONTAINERS (USA) LLC 1340 DEPOT ST. CLEVELAND, OH 44116 USA TEL: +1 4403 56 8 866 PAT.KRAMER@NEWPORTTANK.C OM</t>
  </si>
  <si>
    <t>MAERSK DENVER</t>
  </si>
  <si>
    <t>CXTU1020431</t>
  </si>
  <si>
    <t>TNK</t>
  </si>
  <si>
    <t>MAEU228202336</t>
  </si>
  <si>
    <t>323W</t>
  </si>
  <si>
    <t>4539 PACKAGES ( FOUR THOUSAND FIVE HUNDRED THIRTY NINE PA CKAGES ONLY ) PP MELTBLOWN NO NWOVEN FABRIC INV NO.EOU2/037 /2023-24 DT : 15-06-2023 SB N O. DT : (CEP PO 139764,1397 65,139876,139934 ) HS CODE :, 56031400 CIF,PASADENA COUNTR Y OF ORIGIN -INDIA GWT IN LBS - 53,197.1082 NWT IN LBS - 5 2,196.4403 NET WT : 23676.150 KGS FREIGHT PREPAID HB L SCAC OCDE : CGGI 4539 PACKAGES ( FOUR THOUSAND FIVE HUNDRED THIRTY NINE PA CKAGES ONLY ) PP MELTBLOWN NO NWOVEN FABRIC INV NO.EOU2/037 /2023-24 DT : 15-06-2023 SB N O. DT : (CEP PO 139764,1397 65,139876,139934 ) HS CODE :, 56031400 CIF,PASADENA COUNTR Y OF ORIGIN -INDIA GWT IN LBS - 53,197.1082 NWT IN LBS - 5 2,196.4403 NET WT : 23676.150 KGS FREIGHT PREPAID HB L SCAC OCDE : CGGI 4539 PACKAGES ( FOUR THOUSAND FIVE HUNDRED THIRTY NINE PA CKAGES ONLY ) PP MELTBLOWN NO NWOVEN FABRIC INV NO.EOU2/037 /2023-24 DT : 15-06-2023 SB N O. DT : (CEP PO 139764,1397 65,139876,139934 ) HS CODE :, 56031400 CIF,PASADENA COUNTR Y OF ORIGIN -INDIA GWT IN LBS - 53,197.1082 NWT IN LBS - 5 2,196.4403 NET WT : 23676.150 KGS FREIGHT PREPAID HB L SCAC OCDE : CGGI 4539 PACKAGES ( FOUR THOUSAND FIVE HUNDRED THIRTY NINE PA CKAGES ONLY ) PP MELTBLOWN NO NWOVEN FABRIC INV NO.EOU2/037 /2023-24 DT : 15-06-2023 SB N O. DT : (CEP PO 139764,1397 65,139876,139934 ) HS CODE :, 56031400 CIF,PASADENA COUNTR Y OF ORIGIN -INDIA GWT IN LBS - 53,197.1082 NWT IN LBS - 5 2,196.4403 NET WT : 23676.150 KGS FREIGHT PREPAID HB L SCAC OCDE : CGGI</t>
  </si>
  <si>
    <t>CARGOCARE LOGISTICS AMERICA INC</t>
  </si>
  <si>
    <t>CARGOCARE LOGISTICS(INDIA) PVT LTD</t>
  </si>
  <si>
    <t>N/A N/A N/A N/A</t>
  </si>
  <si>
    <t>3592 ROSEMEAD BLVD. # 717, ROSEMEAD, CA 91770 TEL: 626.236.2141 16265452301</t>
  </si>
  <si>
    <t>B 1/316, BOOMERANG, CHANDIVLI, ANDHERI EAST, MUMBAI 400 072, INDIA 912267808080</t>
  </si>
  <si>
    <t>MRSU4938928 MRSU5599177 TLLU5849276 MRSU5539060</t>
  </si>
  <si>
    <t>MAEU228201612</t>
  </si>
  <si>
    <t>322W</t>
  </si>
  <si>
    <t>IN0819523 IN0819555 IN0819570 IN0819509</t>
  </si>
  <si>
    <t>3592 ROSEMEAD BLVD. # 717, ROSEMEAD, CA 91770 TEL: 626.236.2141</t>
  </si>
  <si>
    <t>ARTISTIC APPARELS (PVT) LTD H S CODE 6204-6231 KPPE-SB-233 160 KHI 0864485 ARTISTIC GAR MENTS IND (AGI DENIM) (P HS C ODE 62046240 KPPE-SB-233837 KHI 0864527 ARTISTIC GARMENT S IND (AGI DENIM) (P HS CODE, 62034240 KPPE-SB-233918 KHI 0864527 ARTISTIC GARMENTS IN D (AGI DENIM) (P HS CODE 620 34240 KPPE-SB-241028 KHI 086 4527 ARTISTIC GARMENTS IND (A GI DENIM) (P HS CODE 6203420 0 KPPE-SB-235759 KHI 0864527 ARTISTIC GARMENTS IND (AGI DENIM) (P HS CODE 62034200 K PPE-SB-235641 KHI 0864527 AR TISTIC GARMENTS IND (AGI DENIM ) (P HS CODE 62034200 KPPE- SB-239117 KHI 0864527 ARTIST IC GARMENTS IND (AGI DENIM) (P HS CODE 62034200 KPPE-SB-2 39132 KHI 0864529 ARTISTIC GARMENTS IND (AGI DENIM) (P HS CODE 62034240 KPPE-SB-23913 7 KHI 0864529 ARTISTIC GARME NTS IND (AGI DENIM) (P HS COD E 62034240 KPPE-SB-239891 K HI 0864529 ARTISTIC GARMENTS IND (AGI DENIM) (P HS CODE 6 2034200 KPPE-SB-240821 KHI 0864529 ARTISTIC GARMENTS IND (AGI DENIM) (P HS CODE 62046 240 KPPE-SB-241020 KHI 08645 29 ARTISTIC GARMENTS IND (AGI DENIM) (P HS CODE 62034240 KPPE-SB-240827 KHI 0864529 INTERLOOP LIMITED HS CODE 61 15.9500 KPPE-SB-231753 KHI 0864351 INTERLOOP LIMITED HS CODE 6115.9500 KPPE-SB-23175 3 KHI 0864351 INTERLOOP LIMI TED HS CODE 6111.2000 KPPE- SB-231753 KHI 0864351 INTERL OOP LIMITED HS CODE 6115.950 0 KPPE-SB-237304 KHI 0864351 INTERLOOP LIMITED HS CODE6115.9500 KPPE-SB-237304 KHI 0864351 INTERLOOP LIMITED H S CODE 6115.9500 KPPE-SB-237 304 KHI 0864351 INTERLOOP LI MITED HS CODE 6115.9500 KPP E-SB-231736 KHI 0864351 INTE RLOOP LIMITED HS CODE 6115.9 500 KPPE-SB-231736 KHI 0864351 INTERLOOP LIMITED HS CODE 6115.9500 KPPE-SB-231736 K HI 0864351 INTERLOOP LIMITED HS CODE 6115.9500 KPPE-SB-2 31736 KHI 0864351 INTERLOOP LIMITED HS CODE 6115.9500 K PPE-SB-231736 KHI 0864351 IN TERLOOP LIMITED HS CODE 6111.2000 KPPE-SB-231736 KHI 086 4351 INTERLOOP LIMITED HS CO DE 6115.9500 KPPE-SB-237859 KHI 0864351 NISHAT MILLS LIM ITED HS CODE 6204.629 KPPE- SB-237966 KHI 0864386 NISHAT MILLS LIMITED HS CODE 6204. 629 KPPE-SB-237969 KHI 0864395 NISHAT MILLS LIMITED HS C ODE 6204.629 KPPE-SB-237967 KHI 0864394 RAJBY INDUSTRIES HS CODE 62034200 KPPE-SB-2 38911 KHI 0864404 SOORTY ENT ERPRISES (PVT) LTD HS CODE 6 204-6231 KPPE-SB-235455 KHI 0864387 SOORTY ENTERPRISES (PVT) LTD HS CODE 6203-4200 K PPE-SB-240776 KHI 0864396 SO ORTY ENTERPRISES (PVT) LTD HS CODE 6204-6231 KPPE-SB-2408 24 KHI 0864398 SOORTY ENTERP RISES (PVT) LTD HS CODE 6204 -6231 KPPE-SB-240802 KHI 086 4403 US APPAREL AND TEXTILE (PVT) LTD HS CODE 6203.4231 KPPE-SB-237940 KHI 0864436 U S APPAREL AND TEXTILE (PVT) LT D HS CODE 6203.4231 KPPE-SB -237940 KHI 0864436 US APPAR EL AND TEXTILE (PVT) LTD HS C ODE 6203.4231 KPPE-SB-237940 KHI 0864436</t>
  </si>
  <si>
    <t>H&amp;M HENNES &amp; MAURITZ INC.</t>
  </si>
  <si>
    <t>100 IRONSIDE DRIVE, UNIT #2 BRAMPTON ON L7A 0X4 CANADA 19054528850</t>
  </si>
  <si>
    <t>19/B SINDHI MUSLIM COOPERATIVE HOUSING SOCIETY SHAHRAH-E-FAI KARACHI KARACHI PAKISTAN 9221111845848</t>
  </si>
  <si>
    <t>MRKU0443281</t>
  </si>
  <si>
    <t>MAEU227834881</t>
  </si>
  <si>
    <t>2687840 PK0042780</t>
  </si>
  <si>
    <t>CARSON INTERNATIONAL</t>
  </si>
  <si>
    <t>6299 AIRPORT ROAD, SUITE 401 MISSISSAUGA ON L4V 1N3 CANADA HMTEAM@CARSON.CA</t>
  </si>
  <si>
    <t>BULKPACKED DECORATIVE BULKPACKED DECORATIVE ARTICLES OF WOOD MOPANI WOOD 10610 X PCS (MEDUIM, LARGE SIZE) GRAPEVINE WOOD 1200 X PCS (MEDIUM SIZE), HS CODE 4403.49.01.00 FOB CAPE TOWN/FREIGHT COLLECT</t>
  </si>
  <si>
    <t>ONE COMMITMENT</t>
  </si>
  <si>
    <t>NO MARKS . . . . . . . .</t>
  </si>
  <si>
    <t>FBLU0117920</t>
  </si>
  <si>
    <t>HLCUDUR230426347</t>
  </si>
  <si>
    <t>HLC0744212</t>
  </si>
  <si>
    <t>3 X 40 HC CONTAINER 3.168 PO STS PINO IMPREGNADO 2 1/2 A 3 X 1,98 MTS M3 28,51 3 .168 POSTS PINO IMPREGNADO 2 1/2 A 3 X 1,98 MTS M3 28, 51 3.168 POSTS PINO IMPREGN ADO 2 1/2 A 3 X 1,98 MTS, M3 28,51 HS:4403.2200 FRE IGHT PREPAID 3 X 40 HC CONTAINER 3.168 PO STS PINO IMPREGNADO 2 1/2 A 3 X 1,98 MTS M3 28,51 3 .168 POSTS PINO IMPREGNADO 2 1/2 A 3 X 1,98 MTS M3 28, 51 3.168 POSTS PINO IMPREGN ADO 2 1/2 A 3 X 1,98 MTS, M3 28,51 HS:4403.2200 FRE IGHT PREPAID 3 X 40 HC CONTAINER 3.168 PO STS PINO IMPREGNADO 2 1/2 A 3 X 1,98 MTS M3 28,51 3 .168 POSTS PINO IMPREGNADO 2 1/2 A 3 X 1,98 MTS M3 28, 51 3.168 POSTS PINO IMPREGN ADO 2 1/2 A 3 X 1,98 MTS, M3 28,51 HS:4403.2200 FRE IGHT PREPAID</t>
  </si>
  <si>
    <t>P.O. BOX 29228 SAN JUAN, PR 00929-0 PUERTO RICO CONTACTO CDONESTE@MADERERAPR.COM 17877502000</t>
  </si>
  <si>
    <t>AV. PROVIDENCIA # 2601 OF. 32 SANTIAGO - CHILE FONO 56 2 2341288 5622341288</t>
  </si>
  <si>
    <t>MSKU0386753 MRSU5705094 HASU4688475</t>
  </si>
  <si>
    <t>SEAU227823035</t>
  </si>
  <si>
    <t>189N</t>
  </si>
  <si>
    <t>001084 CL0062580 001085 CL0062576 001086 CL0062591</t>
  </si>
  <si>
    <t>SEAU</t>
  </si>
  <si>
    <t>A P MOLLER</t>
  </si>
  <si>
    <t>LONDON</t>
  </si>
  <si>
    <t>E1 8 EP</t>
  </si>
  <si>
    <t>GLOBAL EQUIPMENT MANAGEMENT</t>
  </si>
  <si>
    <t>P.O. BOX 29228 SAN JUAN, PR 00929-0 PUERTO RICO CONTACTO CDONESTE@MADERERAPR.COM</t>
  </si>
  <si>
    <t>SAN VICENTE</t>
  </si>
  <si>
    <t>44 PALLETS ( 660 CTNS ) L509 SFV-33/410A ECOM PUMP FALCON 650ML RED GCAS: 91341672 INVOICE NUMBER : LC-100254-611 54 AUTHORIZATION NUMBER : US -BC1-19-44036-R 44 PALLETS ( 660 CTNS ) L509SFV-33/410A, ECOM PUMP FALCON 650ML RED GCAS:91341672 INVOICE NUMBE R :LC-100254-61155 AUTHORIZA TION NUMBER : US-BC1-19-44036- R 44 PALLETS ( 660 CTNS ) L509SFV-33/410A ECOM PUMP SH CN 865ML 1L TRANS WHITE XX GCAS:91469573 INVOICE NUMBER :LC-100254-61185 AUTHORIZAT ION NUMBER : US-BC1-19-44036-R 44 PALLETS ( 660 CTNS ) L 509SEV-33/410A ECOM PUMP SH CN 865ML 1L TRANS WHITE XX GCAS: 91469573 INVOICE N UMBER :LC-100254-61186 AUTHO RIZATION NUMBER : US-BC1-19-44036-R 44 PALLETS ( 660 CTNS ) L509SFV-33/410A PU TMASH II 33/410A PN WHITE/GOLD MULTI GCAS:90048073 INVOICE NUM BER :LC-100254-61192 AUTHORI ZATION NUMBER : US-BC1-19-4403 6-R 44 PALLETS ( 660 CTNS ) L509SFV-33/410A ECOM PUMPMULTI BRD VRS 1.13L CH GOLD XX GCAS:91410813 INVOICE NUM BER :LC- 100254-61193 AUTHOR IZATION NUMBER : US-BC1-19-440 36-R SCAC CODE : SINO H BL NO. : TH23050164 ACTUAL S HIPPER : LUENCHEONG DISPENSING PUMP (THAILAND) CO., LTD. -OFFICE TEL:727-372-0884 CEL L PHONE: 727-320-5797 44 PALLETS ( 660 CTNS ) L509 SFV-33/410A ECOM PUMP FALCON 650ML RED GCAS: 91341672 INVOICE NUMBER : LC-100254-611 54 AUTHORIZATION NUMBER : US -BC1-19-44036-R 44 PALLETS ( 660 CTNS ) L509SFV-33/410A, ECOM PUMP FALCON 650ML RED GCAS:91341672 INVOICE NUMBE R :LC-100254-61155 AUTHORIZA TION NUMBER : US-BC1-19-44036- R 44 PALLETS ( 660 CTNS ) L509SFV-33/410A ECOM PUMP SH CN 865ML 1L TRANS WHITE XX GCAS:91469573 INVOICE NUMBER :LC-100254-61185 AUTHORIZAT ION NUMBER : US-BC1-19-44036-R 44 PALLETS ( 660 CTNS ) L 509SEV-33/410A ECOM PUMP SH CN 865ML 1L TRANS WHITE XX GCAS: 91469573 INVOICE N UMBER :LC-100254-61186 AUTHO RIZATION NUMBER : US-BC1-19-44036-R 44 PALLETS ( 660 CTNS ) L509SFV-33/410A PU TMASH II 33/410A PN WHITE/GOLD MULTI GCAS:90048073 INVOICE NUM BER :LC-100254-61192 AUTHORI ZATION NUMBER : US-BC1-19-4403 6-R 44 PALLETS ( 660 CTNS ) L509SFV-33/410A ECOM PUMPMULTI BRD VRS 1.13L CH GOLD XX GCAS:91410813 INVOICE NUM BER :LC- 100254-61193 AUTHOR IZATION NUMBER : US-BC1-19-440 36-R SCAC CODE : SINO H BL NO. : TH23050164 ACTUAL S HIPPER : LUENCHEONG DISPENSING PUMP (THAILAND) CO., LTD. -OFFICE TEL:727-372-0884 CEL L PHONE: 727-320-5797 44 PALLETS ( 660 CTNS ) L509 SFV-33/410A ECOM PUMP FALCON 650ML RED GCAS: 91341672 INVOICE NUMBER : LC-100254-611 54 AUTHORIZATION NUMBER : US -BC1-19-44036-R 44 PALLETS ( 660 CTNS ) L509SFV-33/410A, ECOM PUMP FALCON 650ML RED GCAS:91341672 INVOICE NUMBE R :LC-100254-61155 AUTHORIZA TION NUMBER : US-BC1-19-44036- R 44 PALLETS ( 660 CTNS ) L509SFV-33/410A ECOM PUMP SH CN 865ML 1L TRANS WHITE XX GCAS:91469573 INVOICE NUMBER :LC-100254-61185 AUTHORIZAT ION NUMBER : US-BC1-19-44036-R 44 PALLETS ( 660 CTNS ) L 509SEV-33/410A ECOM PUMP SH CN 865ML 1L TRANS WHITE XX GCAS: 91469573 INVOICE N UMBER :LC-100254-61186 AUTHO RIZATION NUMBER : US-BC1-19-44036-R 44 PALLETS ( 660 CTNS ) L509SFV-33/410A PU TMASH II 33/410A PN WHITE/GOLD MULTI GCAS:90048073 INVOICE NUM BER :LC-100254-61192 AUTHORI ZATION NUMBER : US-BC1-19-4403 6-R 44 PALLETS ( 660 CTNS ) L509SFV-33/410A ECOM PUMPMULTI BRD VRS 1.13L CH GOLD XX GCAS:91410813 INVOICE NUM BER :LC- 100254-61193 AUTHOR IZATION NUMBER : US-BC1-19-440 36-R SCAC CODE : SINO H BL NO. : TH23050164 ACTUAL S HIPPER : LUENCHEONG DISPENSING PUMP (THAILAND) CO., LTD. -OFFICE TEL:727-372-0884 CEL L PHONE: 727-320-5797 44 PALLETS ( 660 CTNS ) L509 SFV-33/410A ECOM PUMP FALCON 650ML RED GCAS: 91341672 INVOICE NUMBER : LC-100254-611 54 AUTHORIZATION NUMBER : US -BC1-19-44036-R 44 PALLETS ( 660 CTNS ) L509SFV-33/410A, ECOM PUMP FALCON 650ML RED GCAS:91341672 INVOICE NUMBE R :LC-100254-61155 AUTHORIZA TION NUMBER : US-BC1-19-44036- R 44 PALLETS ( 660 CTNS ) L509SFV-33/410A ECOM PUMP SH CN 865ML 1L TRANS WHITE XX GCAS:91469573 INVOICE NUMBER :LC-100254-61185 AUTHORIZAT ION NUMBER : US-BC1-19-44036-R 44 PALLETS ( 660 CTNS ) L 509SEV-33/410A ECOM PUMP SH CN 865ML 1L TRANS WHITE XX GCAS: 91469573 INVOICE N UMBER :LC-100254-61186 AUTHO RIZATION NUMBER : US-BC1-19-44036-R 44 PALLETS ( 660 CTNS ) L509SFV-33/410A PU TMASH II 33/410A PN WHITE/GOLD MULTI GCAS:90048073 INVOICE NUM BER :LC-100254-61192 AUTHORI ZATION NUMBER : US-BC1-19-4403 6-R 44 PALLETS ( 660 CTNS ) L509SFV-33/410A ECOM PUMPMULTI BRD VRS 1.13L CH GOLD XX GCAS:91410813 INVOICE NUM BER :LC- 100254-61193 AUTHOR IZATION NUMBER : US-BC1-19-440 36-R SCAC CODE : SINO H BL NO. : TH23050164 ACTUAL S HIPPER : LUENCHEONG DISPENSING PUMP (THAILAND) CO., LTD. -OFFICE TEL:727-372-0884 CEL L PHONE: 727-320-5797 44 PALLETS ( 660 CTNS ) L509 SFV-33/410A ECOM PUMP FALCON 650ML RED GCAS: 91341672 INVOICE NUMBER : LC-100254-611 54 AUTHORIZATION NUMBER : US -BC1-19-44036-R 44 PALLETS ( 660 CTNS ) L509SFV-33/410A, ECOM PUMP FALCON 650ML RED GCAS:91341672 INVOICE NUMBE R :LC-100254-61155 AUTHORIZA TION NUMBER : US-BC1-19-44036- R 44 PALLETS ( 660 CTNS ) L509SFV-33/410A ECOM PUMP SH CN 865ML 1L TRANS WHITE XX GCAS:91469573 INVOICE NUMBER :LC-100254-61185 AUTHORIZAT ION NUMBER : US-BC1-19-44036-R 44 PALLETS ( 660 CTNS ) L 509SEV-33/410A ECOM PUMP SH CN 865ML 1L TRANS WHITE XX GCAS: 91469573 INVOICE N UMBER :LC-100254-61186 AUTHO RIZATION NUMBER : US-BC1-19-44036-R 44 PALLETS ( 660 CTNS ) L509SFV-33/410A PU TMASH II 33/410A PN WHITE/GOLD MULTI GCAS:90048073 INVOICE NUM BER :LC-100254-61192 AUTHORI ZATION NUMBER : US-BC1-19-4403 6-R 44 PALLETS ( 660 CTNS ) L509SFV-33/410A ECOM PUMPMULTI BRD VRS 1.13L CH GOLD XX GCAS:91410813 INVOICE NUM BER :LC- 100254-61193 AUTHOR IZATION NUMBER : US-BC1-19-440 36-R SCAC CODE : SINO H BL NO. : TH23050164 ACTUAL S HIPPER : LUENCHEONG DISPENSING PUMP (THAILAND) CO., LTD. -OFFICE TEL:727-372-0884 CEL L PHONE: 727-320-5797 44 PALLETS ( 660 CTNS ) L509 SFV-33/410A ECOM PUMP FALCON 650ML RED GCAS: 91341672 INVOICE NUMBER : LC-100254-611 54 AUTHORIZATION NUMBER : US -BC1-19-44036-R 44 PALLETS ( 660 CTNS ) L509SFV-33/410A, ECOM PUMP FALCON 650ML RED GCAS:91341672 INVOICE NUMBE R :LC-100254-61155 AUTHORIZA TION NUMBER : US-BC1-19-44036- R 44 PALLETS ( 660 CTNS ) L509SFV-33/410A ECOM PUMP SH CN 865ML 1L TRANS WHITE XX GCAS:91469573 INVOICE NUMBER :LC-100254-61185 AUTHORIZAT ION NUMBER : US-BC1-19-44036-R 44 PALLETS ( 660 CTNS ) L 509SEV-33/410A ECOM PUMP SH CN 865ML 1L TRANS WHITE XX GCAS: 91469573 INVOICE N UMBER :LC-100254-61186 AUTHO RIZATION NUMBER : US-BC1-19-44036-R 44 PALLETS ( 660 CTNS ) L509SFV-33/410A PU TMASH II 33/410A PN WHITE/GOLD MULTI GCAS:90048073 INVOICE NUM BER :LC-100254-61192 AUTHORI ZATION NUMBER : US-BC1-19-4403 6-R 44 PALLETS ( 660 CTNS ) L509SFV-33/410A ECOM PUMPMULTI BRD VRS 1.13L CH GOLD XX GCAS:91410813 INVOICE NUM BER :LC- 100254-61193 AUTHOR IZATION NUMBER : US-BC1-19-440 36-R SCAC CODE : SINO H BL NO. : TH23050164 ACTUAL S HIPPER : LUENCHEONG DISPENSING PUMP (THAILAND) CO., LTD. -OFFICE TEL:727-372-0884 CEL L PHONE: 727-320-5797</t>
  </si>
  <si>
    <t>GOLD FIELDS LOGISTICS LIMITED</t>
  </si>
  <si>
    <t>SINO LOGISTICS CORPORATION PUBLIC</t>
  </si>
  <si>
    <t>MAERSK SEMAKAU</t>
  </si>
  <si>
    <t>LC PUMPS LC PUMPS LC PUMPS LC PUMPS LC PUMPS LC PUMPS</t>
  </si>
  <si>
    <t>3152 LITTLE ROAD SUITE#186 TRINITY, FL 34655 E-MAIL:</t>
  </si>
  <si>
    <t>COMPANY LIMITED O/B SINO CONNECTIONS LOGISTICS INC. 1011 SUPALAI GRAND TOWER, 7TH 6626870477</t>
  </si>
  <si>
    <t>MSKU0326970 UETU5707657 MSKU9921655 SUDU8681893 MIEU3029491 MRSU3220643</t>
  </si>
  <si>
    <t>MAEU226950311</t>
  </si>
  <si>
    <t>321E</t>
  </si>
  <si>
    <t>TH0197993 TH0197963 TH0197935 TH0198000 TH0177411 TH0197902</t>
  </si>
  <si>
    <t>220 CASE(S) WINES; CUSTOMS CODE 220421 GROSS WEIGHT 3036.00 KGM / 300 CASE(S) WINES; CUSTOMS CODE 220421 GROSS WEIGHT 2414.40 KGM / 250 CASE(S) WINES; CUSTOMS CODE 220421 GROSS WEIGHT 3666.60 KGM / 56 CASE(S) WINES; CUSTOMS CODE 220421 GROSS WEIGHT 800.80 KGM / 500 CASE(S) WINES; CUSTOMS CODE 220421 GROSS WEIGHT 4300.00 KGM / 80 CASE(S) WINES; CUSTOMS CODE 220421 GROSS WEIGHT 1190.00 KGM / 300 CASE(S) WINES; CUSTOMS CODE 220421 GROSS WEIGHT 4403.25 KGM</t>
  </si>
  <si>
    <t>HILLEBRAND GORI CHILE LTDA.</t>
  </si>
  <si>
    <t>AGIOS DIMITRIOS</t>
  </si>
  <si>
    <t>2147 ROUTE 27 SUITE 401 EDISON NJ 08817 UNITED STATES</t>
  </si>
  <si>
    <t>ENCOMENDEROS 260 PISO 4 OF. 42-43, SANTIAGO RM 7550593 CHILE</t>
  </si>
  <si>
    <t>FFAU2914456</t>
  </si>
  <si>
    <t>MEDUD9596328</t>
  </si>
  <si>
    <t>320R</t>
  </si>
  <si>
    <t>FX23725248</t>
  </si>
  <si>
    <t>MOPANI WOOD BULKPACKED DECORATIVE ARTICLES OF WOOD MOPANI WOOD 32920 X PCS (SMALL SIZE) HS CODE 4403.49.01.00 FOB CAPE TOWN/FREIGHT COLLECT</t>
  </si>
  <si>
    <t>YM UBIQUITY</t>
  </si>
  <si>
    <t>CAAU5479153</t>
  </si>
  <si>
    <t>HLCUDUR230500843</t>
  </si>
  <si>
    <t>057E</t>
  </si>
  <si>
    <t>DECORATIVE ARTICLES OF WOOD BULKPACKED DECORATIVE ARTICLES OF WOOD MOPANI WOOD 8600 X PCS (MEDUIM. LARGE) GRAPEVINE WOOD 3100 X PCS (MEDIUM, LARGE,, SUPER) HS CODE 4403.49.01.00 FOB CAPE TOWN/FREIGHT COLLECT</t>
  </si>
  <si>
    <t>GCXU5924843</t>
  </si>
  <si>
    <t>HLCUDUR230417376</t>
  </si>
  <si>
    <t>ELECTRIC DEVICE INVOICE NO. : 2221790200,0201,0202,0203,0 204,0376,0377,0378,0379,0380,0 381,0382,0383,0384,0385,0386,0 387,0388,0389, 0390,0391,0392 ,0393,0394,0395,0396,0397,0398 ,0399,0400,0401,0402,0403,0404, , PACKING LIST NO.: 221564 1802,2523,3027,3131,3165,3208, 3232,3233,3235,3236,3249,3282, 3286,3361,3363,3364,3385,3386, 3459, 3460,3485,3487,3490,351 3,3517,3535,3537,3539,3594,363 2,3757,3805,3883,3947,3963,397 3,3974,3975,3976,3977, 3978,3979,3980,3984,3986,3987,4037,4 068,4093,4094,4097,4197,4198,4 203,4205,4289,4305,4317,4335,4 346, 4373,4374,4375,4397,4403 ,4420,4438,4442,4469,4528,4531 ,4532,4541,4551,4552,4556,4564 ,4572,4637,4645, 4647,4655,46 59,4660,4661,4662,4673,4675,4721,4725,4789,4851,4870,4871,48 73,4883,4961,5006,5155,5178,52 03, 5222,5237,5238,5240,5241, 5288,5289,5297,5299,5354,5355, 5389,5394,5405,5414,5415,5416, 5417,5491,5493,5494, 5495,549 7,5505,5572,5580,5583,5584,562 6,5627,5645,5655,5662,5668,5670,5686,5689,5715,5757,5759,576 1,5762, 5764,5772,5786,5808,5 814,5815,5844,5852,5853,5854,5 855,5856,5870,5881,5888,5894,5 897,5933,5934,5955,6010, 6017 ,6157,6158,6221,6222,6223,6225 ,6226,6227,6228,6236,6246,6264 ,6307,6308,6320,6321,6347,6367,6368,6388,6412, 6413,6425,64 35,6442,6444,6470,6471,6504,65 63,6575,6576,6623,6628,6689,66 96,6753,7202,7238,7240,7269,72 70,7272, 7273,7283,7314,7342, 7439,7446,7449,7497,7517,7518, 7608,7611,7613,</t>
  </si>
  <si>
    <t>ARNOLD MAERSK</t>
  </si>
  <si>
    <t>HASU4436982</t>
  </si>
  <si>
    <t>MAEU227234898</t>
  </si>
  <si>
    <t>SG0005949</t>
  </si>
  <si>
    <t>44 PALLETS ( 660 CTNS ) L5 09SFV-33/410A ECOM PUMP HS SH MULTI 1.28L TRANS BLUE XX GCAS: 91445868 INVOICE NUMBER : LC-100050-60918 AUTHORIZATION NUMBER : US- BC1-19-44036-R 44 PALLETS ( 660 CTNS ) L509SFV-33/41 0A ECOM PUMP HS SH MULTI 1 .28L TRANS BLUE XX GCAS: 9 1445868 INVOICE NUMBER : L C-100050-60919 AUTHORIZ, ATI ON NUMBER : US-BC1-19-4403 6-R SCAC CODE : SNJC HBL N O. : TH23060025 ACTUAL SHI PPER : LUENCHEONG DISPENSI NG PUMP (THAILAND) CO., LT D. OFFICE TEL:727-372-08 84 CELL PHONE: 727-320-579 7 CHONGNONSEE, YANNAWA, B ANGKOK 10120 44 PALLETS ( 660 CTNS ) L5 09SFV-33/410A ECOM PUMP HS SH MULTI 1.28L TRANS BLUE XX GCAS: 91445868 INVOICE NUMBER : LC-100050-60918 AUTHORIZATION NUMBER : US- BC1-19-44036-R 44 PALLETS ( 660 CTNS ) L509SFV-33/41 0A ECOM PUMP HS SH MULTI 1 .28L TRANS BLUE XX GCAS: 9 1445868 INVOICE NUMBER : L C-100050-60919 AUTHORIZ, ATI ON NUMBER : US-BC1-19-4403 6-R SCAC CODE : SNJC HBL N O. : TH23060025 ACTUAL SHI PPER : LUENCHEONG DISPENSI NG PUMP (THAILAND) CO., LT D. OFFICE TEL:727-372-08 84 CELL PHONE: 727-320-579 7 CHONGNONSEE, YANNAWA, B ANGKOK 10120</t>
  </si>
  <si>
    <t>SINO LOGISTICS CORPORATION PUBLIC C</t>
  </si>
  <si>
    <t>MSC BEATRICE</t>
  </si>
  <si>
    <t>LC PUMPS SAME SAME SAME SAME SAME SAME SAME SAME SAME SAME SAME SAME LC PUMPS SAME SAME SAME SAME SAME SAME SAME SAME SAME SAME SAME SAME</t>
  </si>
  <si>
    <t>3152 LITTLE ROAD SUITE#186 TRINITY, TRINITY FL 34655 UNITED STATES</t>
  </si>
  <si>
    <t>1011 SUPALAI GRAND TOWER, 7TH FLOOR BANGKOK 10 10120 THAILAND</t>
  </si>
  <si>
    <t>MSDU6389456 MSMU5945686</t>
  </si>
  <si>
    <t>MEDUDJ456398</t>
  </si>
  <si>
    <t>323N</t>
  </si>
  <si>
    <t>4108053 FJ17514797</t>
  </si>
  <si>
    <t>CONTAINER SIZE/TYPE SEA L CARTONS KGS CBM DFSU688 2131 40HC FJ16401163 815 6469.65 67.613 CARU9774 618 40HC FJ16401167 911 6468.665 66.373 87 CTNS OF 4403 PCS 6203.43.0000 MEN'S 84% RECYCLE POLYE STER 16% ELASTANE WOVEN SHORTS P.O# ART# CUST ORDER# 0132441644 IB3466 297828765 SWEATER S,OTH,, MAN-MD,KN/CR, P.O# ART# CUST ORDER# 0132539912 IL1455 298004 978 SWEATERS,OTH,MAN-MD, KN/CR, P.O# ART# CUST ORDER# 0132540087 IM1119 298005057 WOMENS SHORTS, OTHR, OF CO P.O# ART# CUST ORDER# 0132540126 IM2383 298005 071 0THER MN/BYS UNDERWA RE,OTH P.O# ART# CUST ORDER# 0132374516 IM1101 297699373 0THER M N/BYS UNDERWARE,OTH P.O# ART# CUST ORDER# 0132374518 IM1101 297700 017 SWEATERS,OTH,MAN-MD, KN/CR, P.O# ART# CUST ORDER# 0132510242 IB9096 297937940 0THER M N/BYS UNDERWARE,OTH P.O# ART# CUST ORDER# 0132374541 IM1101 297699 921 / CONTAINER SIZE/TYPE SEA L CARTONS KGS CBM DFSU688 2131 40HC FJ16401163 815 6469.65 67.613 CARU9774 618 40HC FJ16401167 911 6468.665 66.373 0THER MN /BYS UNDERWARE,OTH / CONTAINER SIZE/TYPE SEA L CARTONS KGS CBM DFSU688 2131 40HC FJ16401163 815 6469.65 67.613 CARU9774 618 40HC FJ16401167 911 6468.665 66.373 77 CTNS OF 685 PRS FOOTWEAR SPO RT SHOES600000 P.O# ART# CUST ORDER# 01 32443632 IE7475 297835959 / CONTAINER SIZE/TYPE SEA L CARTONS KGS CBM DFSU688 2131 40HC FJ16401163 815 6469.65 67.613 CARU9774 618 40HC FJ16401167 911 6468.665 66.373 32 CTNS OF 897 PCS 6204.63.0000 WOMEN'S 100% RECYCLE POL YESTER WOVEN PANTS P.O# ART# CUST ORDER# 0132374262 IM2447 2977000 99 6204.63.0000 WOMEN'S 100% RECYC, LE POLYESTER W OVEN PANTS P.O# AR T# CUST ORDER# 0132374 281 IM2446 297700014 / CONTAINER SIZE/TYPE SEA L CARTONS KGS CBM DFSU688 2131 40HC FJ16401163 815 6469.65 67.613 CARU9774 618 40HC FJ16401167 911 6468.665 66.373 26 CTNS OF 702 PCS MEN'S 87% REC YCLE POLYESTER 13% ELAST ANE WOVEN PANTS 620343 P.O# ART# CUST OR DER# 0132441647 IL1401 2 97828800 WOMEN'S 100% RE CYC, LE POLYESTER KNIT SHO RTS 610463 P.O# AR T# CUST ORDER# 0132440 954 IM2376 297828195 / CONTAINER SIZE/TYPE SEA L CARTONS KGS CBM DFSU688 2131 40HC FJ16401163 815 6469.65 67.613 CARU9774 618 40HC FJ16401167 911 6468.665 66.373 12 CTNS OF 423 PCS WOMEN SHORTS, OTH SYNTH FBR EC1965/03/ 2023 P.O# ART# C UST ORDER# 0132510310 II 0720 297938200 / CONTAINER SIZE/TYPE SEA L CARTONS KGS CBM DFSU688 2131 40HC FJ16401163 815 6469.65 67.613 CARU9774 618 40HC FJ16401167 911 6468.665 66.373 SWEATERS ,OTH,MAN-MD,KN/CR, EC297 1/04/2023 / CONTAINER SIZE/TYPE SEA L CARTONS KGS CBM DFSU688 2131 40HC FJ16401163 815 6469.65 67.613 CARU9774 618 40HC FJ16401167 911 6468.665 66.373 FOOTWEAR , TEXTILE UPPER, WOMENS / CONTAINER SIZE/TYPE SEA L CARTONS KGS CBM DFSU688 2131 40HC FJ16401163 815 6469.65 67.613 CARU9774 618 40HC FJ16401167 911 6468.665 66.373 SWEATERS ,OTH,MAN-MD,KN/CR, / CONTAINER SIZE/TYPE SEA L CARTONS KGS CBM DFSU688 2131 40HC FJ16401163 815 6469.65 67.613 CARU9774 618 40HC FJ16401167 911 6468.665 66.373 43 CTNS OF 916 PCS 6202.40.0000 WOMEN'S 100% RECYCLE POL YESTER WOVEN JACKET P.O# ART# CUST ORDER# 0132374218 IM2439 297700 096 6202.40.0000 WOMEN'S 100% RECY, CLE POLYESTER WOVEN JACKET P.O# ART# CUST ORDER# 01323 74219 IM2438 297699645 / CONTAINER SIZE/TYPE SEA L CARTONS KGS CBM DFSU688 2131 40HC FJ16401163 815 6469.65 67.613 CARU9774 618 40HC FJ16401167 911 6468.665 66.373 WOMEN'S 100% RECYCLE POLYESTER K NIT SHORTS 610463 / CONTAINER SIZE/TYPE SEA L CARTONS KGS CBM DFSU688 2131 40HC FJ16401163 815 6469.65 67.613 CARU9774 618 40HC FJ16401167 911 6468.665 66.373 378 CTNS OF 3584 PRS FOOTWEAR S PORT SHOES 600000 P.O# ART# CUST ORDER# 0132379169 IE7477 2976939 43 FOOTWEAR, TEXTILE UPP ER, WOMENS P.O# ART# CUST ORDER, # 01323 79093 ID0108 297693777 F OOTWEAR, TEXTILE UPPER, WOMENS P.O# ART# CUST ORDER# 0132379257 ID0108 297694233 FOOTWEA R, TEXTILE UPPER, WOMENS P.O# ART# CUST ORDER# 0132379131 IE7480 297693845 / CONTAINER SIZE/TYPE SEA L CARTONS KGS CBM DFSU688 2131 40HC FJ16401163 815 6469.65 67.613 CARU9774 618 40HC FJ16401167 911 6468.665 66.373 SHORTS,M EN,SYN FBR,WOOL/AN EC277 8/04/2023 / CONTAINER SIZE/TYPE SEA L CARTONS KGS CBM DFSU688 2131 40HC FJ16401163 815 6469.65 67.613 CARU9774 618 40HC FJ16401167 911 6468.665 66.373 FOOTWEAR , TEXTILE UPPER, WOMENS / CONTAINER SIZE/TYPE SEA L CARTONS KGS CBM DFSU688 2131 40HC FJ16401163 815 6469.65 67.613 CARU9774 618 40HC FJ16401167 911 6468.665 66.373 48 CTNS OF 398 PRS FOOTWEAR SPO RT SHOES600000 P.O# ART# CUST ORDER# 01 32741025 IE2000 298221751 / CONTAINER SIZE/TYPE SEA L CARTONS KGS CBM DFSU688 2131 40HC FJ16401163 815 6469.65 67.613 CARU9774 618 40HC FJ16401167 911 6468.665 66.373 56 CTNS OF 1499 PCS MEN SHIRTS,M MF, KNIT/CRO O EC2728/04 /2023 P.O# ART# CUST ORDER# 0132567605 H 57556 298064452 WOMNS/GR LSPULLOVRS,ETC,K EC2733/ 04/, 2023 P.O# ART# CUST ORDER# 0132584147 IP1287 298094372 SHORTS ,MEN,SYN FBR,WOOL/AN EC2 778/04/2023 P.O# A RT# CUST ORDER# 013258 4835 GM2128 298095820 SW EATERS,OTH,MAN-MD,KN/CR, EC2971/04/2023 P.O# ART# CUST ORDER# 01 32567987 GT5555 298065002 / CONTAINER SIZE/TYPE SEA L CARTONS KGS CBM DFSU688 2131 40HC FJ16401163 815 6469.65 67.613 CARU9774 618 40HC FJ16401167 911 6468.665 66.373 FOOTWEAR , TEXTILE UPPER, WOMENS / CONTAINER SIZE/TYPE SEA L CARTONS KGS CBM DFSU688 2131 40HC FJ16401163 815 6469.65 67.613 CARU9774 618 40HC FJ16401167 911 6468.665 66.373 WOMNS/GR LSPULLOVRS,ETC,K EC2733/ 04/2023 / CONTAINER SIZE/TYPE SEA L CARTONS KGS CBM DFSU688 2131 40HC FJ16401163 815 6469.65 67.613 CARU9774 618 40HC FJ16401167 911 6468.665 66.373 44 CTNS OF 594 PCS WOMNS/GRLSPUL LOVRS,ETC,K P.O# A RT# CUST ORDER# 013251 0151 IK6606 297937687 / CONTAINER SIZE/TYPE SEA L CARTONS KGS CBM DFSU688 2131 40HC FJ16401163 815 6469.65 67.613 CARU9774 618 40HC FJ16401167 911 6468.665 66.373 SWEATERS ,OTH,MAN-MD,KN/CR, / CONTAINER SIZE/TYPE SEA L CARTONS KGS CBM DFSU688 2131 40HC FJ16401163 815 6469.65 67.613 CARU9774 618 40HC FJ16401167 911 6468.665 66.373 0THER MN /BYS UNDERWARE,OTH / CONTAINER SIZE/TYPE SEA L CARTONS KGS CBM DFSU688 2131 40HC FJ16401163 815 6469.65 67.613 CARU9774 618 40HC FJ16401167 911 6468.665 66.373 12 CTNS OF 479 PCS 6203.43.0000 MEN'S 84% RECYCLE POLYES TER 16% ELASTANE WOVEN S HORTS P.O# ART# CUST ORDER# 0132441610 I M1100 297828588 / CONTAINER SIZE/TYPE SEA L CARTONS KGS CBM DFSU688 2131 40HC FJ16401163 815 6469.65 67.613 CARU9774 618 40HC FJ16401167 911 6468.665 66.373 0THER MN /BYS UNDERWARE,OTH CONTAINER SIZE/TYPE SEA L CARTONS KGS CBM DFSU688 2131 40HC FJ16401163 815 6469.65 67.613 CARU9774 618 40HC FJ16401167 911 6468.665 66.373 SHORTS,S YNTH,OTH,OTH,MEN EC2848/ 04/2023 / CONTAINER SIZE/TYPE SEA L CARTONS KGS CBM DFSU688 2131 40HC FJ16401163 815 6469.65 67.613 CARU9774 618 40HC FJ16401167 911 6468.665 66.373 82 CTNS OF 2691 PCS WOMNS/GRLSPU LLOVRS,ETC,K EC1966/03/2 023 P.O# ART# CU ST ORDER# 0132511874 IA6 464 297945968 SWEATERS,O TH,MAN-MD,KN/CR, EC2846/, 04/2023 P.O# ART# CUST ORDER# 0132567128 HS3273 298059257 SHORTS ,SYNTH,OTH,OTH,MEN EC284 8/04/2023 P.O# ART # CUST ORDER# 01327012 57 GT8162 298176399 SHOR TS,SYNTH,OTH,OTH,MEN EC2 849/04/2023 P.O# A RT# CUST ORDER# 013270 1256 GT8162 298176398 / CONTAINER SIZE/TYPE SEA L CARTONS KGS CBM DFSU688 2131 40HC FJ16401163 815 6469.65 67.613 CARU9774 618 40HC FJ16401167 911 6468.665 66.373 SWEATERS ,OTH,MAN-MD,KN/CR, / CONTAINER SIZE/TYPE SEA L CARTONS KGS CBM DFSU688 2131 40HC FJ16401163 815 6469.65 67.613 CARU9774 618 40HC FJ16401167 911 6468.665 66.373 SHORTS,S YNTH,OTH,OTH,MEN EC2849/ 04/2023 / CONTAINER SIZE/TYPE SEA L CARTONS KGS CBM DFSU688 2131 40HC FJ16401163 815 6469.65 67.613 CARU9774 618 40HC FJ16401167 911 6468.665 66.373 28 CTNS OF 365 PCS WORKING N0: F 2354MESS704FL HTS CODE: 6103421020 P.O# AR T# CUST ORDER# 0132567 705 IB4030 298064651 / CONTAINER SIZE/TYPE SEA L CARTONS KGS CBM DFSU688 2131 40HC FJ16401163 815 6469.65 67.613 CARU9774 618 40HC FJ16401167 911 6468.665 66.373 WOMENS P.O# ART# CUST OR DER# 0132503190 IE7480 2 97926828 146 CTNS OF 128 1 PRS TEXTILE OTHER FTW, OVER 6.50, NOT OVER P .O# ART# CUST ORDE R#, 0132379272 IF2958 297 694235 FOOTWEAR, TEXTILE UPPER, WOMENS P.O# ART# CUST ORDER# 0 132502513 IE7480 297925974 FOOTWEAR, TEXTILE UPPER , / CONTAINER SIZE/TYPE SEA L CARTONS KGS CBM DFSU688 2131 40HC FJ16401163 815 6469.65 67.613 CARU9774 618 40HC FJ16401167 911 6468.665 66.373 14 CTNS OF 422 PCS FG DESCRIPTIO N MEN'S 100% RECYCLED PO LYESTER KNITTED SHORTS S TYLE.S231CSPM141B CUST N O.600000 HSCODE610343155 0INV NO.140230003469 14C, TN 422PCS P.O# AR T# CUST ORDER# 0132378 465 IB8245 297690944 / CONTAINER SIZE/TYPE SEA L CARTONS KGS CBM DFSU688 2131 40HC FJ16401163 815 6469.65 67.613 CARU9774 618 40HC FJ16401167 911 6468.665 66.373 SWEATERS ,OTH,MAN-MD,KN/CR, EC284 6/04/2023 / CONTAINER SIZE/TYPE SEA L CARTONS KGS CBM DFSU688 2131 40HC FJ16401163 815 6469.65 67.613 CARU9774 618 40HC FJ16401167 911 6468.665 66.373 6202.40. 0000 WOMEN'S 100% RECYCL E POLYESTER WOVEN JACKET / CONTAINER SIZE/TYPE SEA L CARTONS KGS CBM DFSU688 2131 40HC FJ16401163 815 6469.65 67.613 CARU9774 618 40HC FJ16401167 911 6468.665 66.373 81 CTNS OF 639 PRS FOOTWEAR, LEA THER UPPER, YOUTHS &amp; BOY S P.O# ART# CUST ORDER# A132443606 EE646 1 297835937 FOOTWEAR SP ORT SHOES600000 P.O# ART#, CUST ORDER# 0 132581079 IF0569 298082030 / CONTAINER SIZE/TYPE SEA L CARTONS KGS CBM DFSU688 2131 40HC FJ16401163 815 6469.65 67.613 CARU9774 618 40HC FJ16401167 911 6468.665 66.373 ADIAS: B OY'S WINDBREAKER (HTS.CO DE: 6201407521) 100% REC YCLE POLYESTER (WOVEN) C USTOMER NO.600000 STYLE NO ; F2306GHMES005Y INV.N O.C232189 DD:29-APRIL-20, 23 / CONTAINER SIZE/TYPE SEA L CARTONS KGS CBM DFSU688 2131 40HC FJ16401163 815 6469.65 67.613 CARU9774 618 40HC FJ16401167 911 6468.665 66.373 MEN'S 78 %COTTON 22%RECYCLE POLYE STER KNITTED FLEECE PANT S WORKING NO: F2354MESS7 04FL HTS CODE: / CONTAINER SIZE/TYPE SEA L CARTONS KGS CBM DFSU688 2131 40HC FJ16401163 815 6469.65 67.613 CARU9774 618 40HC FJ16401167 911 6468.665 66.373 FOOTWEAR SPORT SHOES600000 / CONTAINER SIZE/TYPE SEA L CARTONS KGS CBM DFSU688 2131 40HC FJ16401163 815 6469.65 67.613 CARU9774 618 40HC FJ16401167 911 6468.665 66.373 28 CTNS OF 612 PCS ADIDAS: MEN'S SHORTS (HTS.CODE: 62034 39030) 100% RECYCLE POLY ESTER (WOVEN) CUSTOMER N O.600000 STYLE NO; F2308 MR1605 INV.NO.C232187 DD :, 29-APRIL-2023 P.O# ART# CUST ORDER# 013 2441718 IL4802 297828871 ADIAS: BOY'S WINDBREAKER (HTS.CODE: 6201407521) 1 00% RECYCLE POLYESTER (W OVEN) CUSTOMER NO.600000 STYLE NO; F2306GHMES005 Y INV.NO.C232189 DD:29 -APRIL-2023 P.O# A RT# CUST ORDER# 013251 0079 IJ4938 297937476 / CONTAINER SIZE/TYPE SEA L CARTONS KGS CBM DFSU688 2131 40HC FJ16401163 815 6469.65 67.613 CARU9774 618 40HC FJ16401167 911 6468.665 66.373 WOMNS/GR LSPULLOVRS,ETC,K EC2795/ 04/2023 / CONTAINER SIZE/TYPE SEA L CARTONS KGS CBM DFSU688 2131 40HC FJ16401163 815 6469.65 67.613 CARU9774 618 40HC FJ16401167 911 6468.665 66.373 TRSRS,BR CHS,MENS,COTN,NIT / CONTAINER SIZE/TYPE SEA L CARTONS KGS CBM DFSU688 2131 40HC FJ16401163 815 6469.65 67.613 CARU9774 618 40HC FJ16401167 911 6468.665 66.373 24 CTNS OF 657 PCS TROUS/BRECH,S YNTH,OTH,OTH, P.O# ART# CUST ORDER# 0132 510219 IL1456 297937878 SWEATERS,OTH,MAN-MD,KN/CR, P.O# ART# CUST ORDER# 01324, 40710 IM4199 297827780 / CONTAINER SIZE/TYPE SEA L CARTONS KGS CBM DFSU688 2131 40HC FJ16401163 815 6469.65 67.613 CARU9774 618 40HC FJ16401167 911 6468.665 66.373 47 CTNS OF 519 PCS WOMNS TROUSER S/BREECH,COTN P.O# ART# CUST ORDER# 0132 510172 IM4318 297937772 / CONTAINER SIZE/TYPE SEA L CARTONS KGS CBM DFSU688 2131 40HC FJ16401163 815 6469.65 67.613 CARU9774 618 40HC FJ16401167 911 6468.665 66.373 174 CTNS OF 1653 PRS FOOTWEAR S PORT SHOES600000 P.O# ART# CUST ORDER# 0132580525 GW8132 29808144 4 TEXTILE OTHER FTW, OVE R 6.50, NOT OVER P.O# ART# CUST, ORDER# 0132580550 GW8132 2980814 47 / CONTAINER SIZE/TYPE SEA L CARTONS KGS CBM DFSU688 2131 40HC FJ16401163 815 6469.65 67.613 CARU9774 618 40HC FJ16401167 911 6468.665 66.373 149 CTNS OF 1738 PCS MEN'S 78%CO TTON 22%RECYCLE POLYESTE R KNITTED FLEECE ZIPPER PULLOVER WORKING NO: F23 54MESS702FL HTS CODE: P. O# ART# CUST ORDER #, 0132779779 IB4029 2982 91552 MEN'S 78%COTTON 22 %RECYCLE POLYESTER KNITT ED FLEECE PANTS WORKING NO: F2354MESS704FL HTS C ODE: P.O# ART# C UST ORDER# 0132780013 IB 4030 298291880 / CONTAINER SIZE/TYPE SEA L CARTONS KGS CBM DFSU688 2131 40HC FJ16401163 815 6469.65 67.613 CARU9774 618 40HC FJ16401167 911 6468.665 66.373 22 CTNS OF 676 PCS WOMNS/GRLSPUL LOVRS,ETC,K EC2452/04/20 23 P.O# ART# CUS T ORDER# 0132567409 IA64 40 298064260 WOMNS/GRLSP ULLOVRS,ETC,K EC2795/04/, 2023 P.O# ART# C UST ORDER# 0132567632 IA 6440 298064514 / CONTAINER SIZE/TYPE SEA L CARTONS KGS CBM DFSU688 2131 40HC FJ16401163 815 6469.65 67.613 CARU9774 618 40HC FJ16401167 911 6468.665 66.373 32 CTNS OF 917 PCS TRSRS,BRCHS,M ENS,COTN,NIT P.O# ART# CUST ORDER# 01325 67147 HS3612 298063479 T RSRS,BRCHS,MENS,COTN,NIT P.O# ART# CUST OR DER# 013, 2567284 HS3611 2 98064120 / CONTAINER SIZE/TYPE SEA L CARTONS KGS CBM DFSU688 2131 40HC FJ16401163 815 6469.65 67.613 CARU9774 618 40HC FJ16401167 911 6468.665 66.373 84 CTNS OF 2427 PCS 6110.30.0000 WOMEN'S 100% RECYCLE PO LYESTER KNIT SWEATSHIRT P.O# ART# CUST O RDER# 0132510253 HZ4483 297938028 6202.40.0000 W OMEN', S 100% RECYCLE POLY ESTER WOVEN JACKET P.O# ART# CUST ORDER# 0132374238 IM2438 2976997 27 6202.40.0000 WOMEN'S 100% RECYCLE POLYESTER W OVEN JACKET P.O# A RT# CUST ORDER# 013237 4241 IM2439 297700006 62 02.40.0000 WOMEN'S 100% RECYCLE POLYESTER WOVEN JA CKET P.O# ART# C UST ORDER# 0132374264 IM 2446 297700012 6202.40.0 000 WOMEN'S 100% RECYCLE POLYESTER WOVEN JACKET P.O# ART# CUST ORD ER# 0132374280 IM2447 29 7699652 6202.40.0000 WOM EN'S 100% RECYCLE POLYES TER WOVEN JACKET P.O# ART# CUST ORDER# 0 132441762 II8093 297829300</t>
  </si>
  <si>
    <t>ELITE (CAMBODIA) CO.,LTD</t>
  </si>
  <si>
    <t>PLANT CODE  601 6 SAME SAME SAME SAME SAME SAME SAME SAME SAME SAME SAME SAME SAME SAME SAME SAME SAME SAME SAME SAME PLANT CODE  601 6 SAME SAME SAME PLANT CODE  601 6 SAME SAME SAME SAME SAME PLANT CODE  601 6 SAME SAME SAME SAME SAME SAME SAME SAME PLANT CODE  601 6 SAME SAME SAME SAME SAME SAME SAME SAME SAME PLANT CODE  601 6 SAME SAME SAME SAME SAME SAME PLANT CODE  601 6 SAME SAME SAME SAME PLANT CODE  601 6 SAME SAME SAME PLANT CODE  601 6 SAME SAME SAME PLANT CODE  601 6 SAME SAME SAME SAME SAME SAME SAME SAME PLANT CODE  601 6 SAME SAME SAME SAME PLANT CODE  601 6 SAME SAME SAME SAME SAME SAME SAME SAME SAME SAME SAME PLANT CODE  601 6 SAME SAME SAME SAME PLANT CODE  601 6 SAME SAME SAME PLANT CODE  601 6 SAME SAME SAME SAME SAME PLANT CODE  601 6 SAME SAME SAME SAME SAME SAME SAME SAME SAME SAME SAME SAME SAME PLANT CODE  601 6 SAME SAME SAME PLANT CODE  601 6 SAME SAME SAME SAME PLANT CODE  601 6 SAME SAME SAME SAME SAME PLANT CODE  601 6 SAME SAME SAME PLANT CODE  601 6 SAME SAME SAME PLANT CODE  601 6 SAME SAME SAME SAME SAME SAME PLANT CODE  601 6 SAME SAME SAME PLANT CODE  601 6 SAME SAME SAME SAME PLANT CODE  601 6 SAME SAME SAME SAME SAME SAME SAME SAME SAME SAME SAME SAME SAME PLANT CODE  601 6 SAME SAME SAME PLANT CODE  601 6 SAME SAME SAME SAME PLANT CODE  601 6 SAME SAME SAME SAME SAME SAME PLANT CODE  601 6 SAME SAME SAME SAME SAME SAME SAME SAME SAME SAME PLANT CODE  601 6 SAME SAME SAME SAME SAME SAME SAME SAME PLANT CODE  601 6 SAME SAME SAME SAME PLANT CODE  601 6 SAME SAME SAME SAME PLANT CODE  601 6 SAME SAME SAME SAME SAME SAME SAME PLANT CODE  601 6 SAME SAME SAME SAME SAME SAME SAME PLANT CODE  601 6 SAME SAME SAME SAME SAME PLANT CODE  601 6 SAME SAME SAME PLANT CODE  601 6 SAME SAME SAME SAME SAME SAME SAME SAME SAME SAME SAME SAME SAME PLANT CODE  601 6 SAME SAME SAME SAME PLANT CODE  601 6 SAME SAME SAME PLANT CODE  601 6 SAME SAME SAME SAME SAME SAME SAME PLANT CODE  601 6 SAME SAME SAME SAME SAME PLANT CODE  601 6 SAME SAME SAME SAME SAME SAME SAME PLANT CODE  601 6 SAME SAME SAME SAME SAME SAME SAME SAME SAME SAME SAME PLANT CODE  601 6 SAME SAME SAME SAME SAME SAME SAME SAME PLANT CODE  601 6 SAME SAME SAME SAME SAME SAME SAME PLANT CODE  601 6 SAME SAME SAME SAME SAME SAME SAME SAME SAME SAME SAME SAME SAME SAME SAME SAME SAME SAME SAME SAME</t>
  </si>
  <si>
    <t>3520 CACTUS AVENUE BLOOMINGTON CA 92316 UNITED STATES</t>
  </si>
  <si>
    <t>SANGKAT BAVET, MANHATTAN, SVAY RIENG CAMBODIA</t>
  </si>
  <si>
    <t>DFSU6882131 CARU9774618</t>
  </si>
  <si>
    <t>MEDUPN001698</t>
  </si>
  <si>
    <t>FJ16401163 FJ16401167</t>
  </si>
  <si>
    <t>FEDEX TRADE NETWORKS &amp; BROKERAGE</t>
  </si>
  <si>
    <t>17210 SOUTH MAIN STREET GARDENA CA 90248 UNITED STATES</t>
  </si>
  <si>
    <t>KAMPONG SAOM (SIH</t>
  </si>
  <si>
    <t>WEARING APPARELS REDYMADE GA RMENT BOYS COTTON KNIT JACKE T WASH : HEAVY GARMENTS WASH WITH SOFTNER ITEM : KNIT P.O. NO. STYLE NO. N2MR0MA 7 38449 COMMITEMENT NO: 3Z0083 QUOTA CATEGORY NO. NON-QUOT, A HTS CODE 610120 STUFFING LOCATION : SAPL SHIPPING BI LL NUMBER/ BILL OF EXPORT NUMB ER : 691721 SHIPPING BILL DATE / BILL OF EXPORT DATE : 06.05.2023 INVOICE NO. ACCL 4403 23 DATE 03.05.2023 CON TRACT / MOU : GAP-23/SUM/2023DATE 10.10.2022 EXP NO. 2859 -048413-2023 DATE 03.05.2023 FCR# CHT-126017 - (TEJGAO N-GULSHAN LINK ROAD), TEJGAO N I/A, DHAKA 1208, BANGLADESH. RELAY VESSEL MSC MELATI LDE 321N CONTAINER SU MMARY ----------------------------------- TCNU1470410 M LBD0051300 40X9'6 24CTN 1.546CBM 202.160KGS B/L TOTA L SUMMARY ------------------ ----------------- 24CTN 1.54 6CBM 202.160KGS</t>
  </si>
  <si>
    <t>AYESHA CLOTHING CO. LTD.</t>
  </si>
  <si>
    <t>WEO-0008 3400 N GAP DRIVE FRESNO,C A,USA 93727 NTFY3: DAMCO DISTRIBUT ION, 1015 E 236TH ST CARSON, CA 90 745, ATT: DAVID JOHNSON</t>
  </si>
  <si>
    <t>THE HONG KONG AND SHANGHAI BANKING CORPORATION LIMITED LEVEL 4, SHANTA WESTERN TOWER, 14157770250</t>
  </si>
  <si>
    <t>1ST,2ND,AND 3RD FLOOR,ZAMGARA, GAZIRCHAT, SAVAR,DHAKA,BANGLADESH. 88028852969</t>
  </si>
  <si>
    <t>TCNU1470410</t>
  </si>
  <si>
    <t>MAEUIX7454773</t>
  </si>
  <si>
    <t>BD0051300</t>
  </si>
  <si>
    <t>OLD NAVY, LLC</t>
  </si>
  <si>
    <t>2 FOLSOM STREET SAN FRANCISCO, CA.94105,</t>
  </si>
  <si>
    <t>1,170 CARTONS OF EMPTY PL ASTIC BOXES ORDER# 000107 4402 1267 CARTONS OF EMPTY PLA STIC BOXES ORDER#0001074 486 415 CARTONS OF EMPTY PLAS TIC BOXES ORDER#0001074 084 415 CARTONS OF EMPTY PLAS TIC BOXES ORDER# 00010740 80 1,204 CARTONS OF EMPTY PL ASTIC BOXES ORDER# 000107 4403 415 CARTONS OF EMPTY PLAS TIC BOXES ORDER#00010740 82 415 CARTONS OF EMPTY PLAS TIC BOXES ORDER# 00010740 79 415 CARTONS OF EMPTY PLAS TIC BOXES ORDER#00010740 83 415 CARTONS OF EMPTY PLAS TIC BOXES ORDER# 0001074 081</t>
  </si>
  <si>
    <t>BLACK &amp; DECKER USA INC</t>
  </si>
  <si>
    <t>NO MARKS NO MARKS NO MARKS NO MARKS NO MARKS NO MARKS NO MARKS NO MARKS NO MARKS NO MARKS NO MARKS NO MARKS NO MARKS NO MARKS NO MARKS NO MARKS NO MARKS NO MARKS</t>
  </si>
  <si>
    <t>90 PASSMORE LANE JACKSON TN 38305 UNITED STATES</t>
  </si>
  <si>
    <t>TGBU4651074 MSDU7273455 MSDU5541836 MSCU5229043 TCNU3290193 MSMU6978112 MEDU7119268 MSDU6321414 MSMU6934032</t>
  </si>
  <si>
    <t>4510 4510 4510 4510 4510 4510 4510 4510 4510</t>
  </si>
  <si>
    <t>MEDUHH859439</t>
  </si>
  <si>
    <t>321A</t>
  </si>
  <si>
    <t>ST20217985 ST20223080 ST20223706 ST20223719 ST20217981 ST20223718 ST20223713 ST20223704 ST20223702</t>
  </si>
  <si>
    <t>PO: M4ED0HA STYLE: 882498 Q'TY: 4403 PCS WOMENS MAN-MA DE FIBERS, 97% MODAL 3% SP ANDEX KNIT CARDIGAN HS COD E 611030 NO WOOD PACKAGI NG MATERIAL CONTAINER SUMMAR Y --------------------------, --------- MRKU2803788 MLVN0 471150 40X9'6 187CTN 12. 490CBM 2794.250KGS B/L TOTAL SUMMARY ------------------- ---------------- 187CTN 12.4 90CBM 2794.250KGS</t>
  </si>
  <si>
    <t>ATHLETA, INC</t>
  </si>
  <si>
    <t>VINA KYUNG SEUNG TRADING CO.,LTD</t>
  </si>
  <si>
    <t>All Other Viet Nam Ports</t>
  </si>
  <si>
    <t>MAERSK COPENHAGEN</t>
  </si>
  <si>
    <t>Vietnam</t>
  </si>
  <si>
    <t>CENTRAL OMNI CEO-0021 300 GAP BOUL EVARD GALLATIN TN 37066 USA</t>
  </si>
  <si>
    <t>2 FOLSOM STREET SAN FRANCISCO, CA 94105 18003337899</t>
  </si>
  <si>
    <t>AREA NO. 6, DON TAY, THANH VINH WARD PHU THO TOWN, PHU THO PROVINCE 293500, VIETNAM 84466751553</t>
  </si>
  <si>
    <t>MRKU2803788</t>
  </si>
  <si>
    <t>MAEUVNG036705</t>
  </si>
  <si>
    <t>VN0471150</t>
  </si>
  <si>
    <t>EXPEDITORS INT'L - CHICAGO</t>
  </si>
  <si>
    <t>849 THOMAS DRIVE BENSENVILLE, IL 60106 ATTN: CHRISTINA PELLEGRINO</t>
  </si>
  <si>
    <t>ONE CONTAINER 40'HC CONTAINING 300 VOLUMES OF ASSEMBLED WO ODEN FURNITURE IN PINE WOOD AS BELOW INVOICE: 4403/23 PO : 1458317KSM NET WEIGHT: 8.2 18,500 KGS DUE: 23BR00089814 8-3 RUC: 3BR8308178620000000, 0000000000601316 NCM: 9403.5 0.00 HS CODE: 9403.50 NO SOLID WOOD PACKING MATERIAL HAS BEEN USED IN THIS SHIPM ENT WOODEN PACKAGE: NOT APLICABLE (NOT USED) FREI GHT COLLECT EXPRESS RELEASE DELIVERY ADDRESS: RTG FURNITURE CORPORATION ADDRESS : 1475 AIRPORT ROAD | ZIP CODE 33811, 0 CITY: LAKELAND, FL COUNTRY: ESTADOS UNIDOS P HONE: 813 621-3958 LOGISTICS @ROOMSTOGO.COM</t>
  </si>
  <si>
    <t>BFG OF NORTH CAROLINA INC.</t>
  </si>
  <si>
    <t>INDUSTRIA DE MOVEIS ROTTA LTDA</t>
  </si>
  <si>
    <t>MONTE AZUL</t>
  </si>
  <si>
    <t>MOVEIS ROTTA / MADE IN BRAZIL 001/ 300</t>
  </si>
  <si>
    <t>1321 LONG STREET HIGH POINT, NC 27262 USA PHONE: 336-8873832 13368873832</t>
  </si>
  <si>
    <t>PASCHOAL ROTTA, 0 - MUNICIPIOS - CEP: 89504-820 CACADOR - SC I.E. 250.439.085 FONE: 49 35631155 554935631155</t>
  </si>
  <si>
    <t>MSKU9573056</t>
  </si>
  <si>
    <t>SEAU227264113</t>
  </si>
  <si>
    <t>322N</t>
  </si>
  <si>
    <t>BR2415594</t>
  </si>
  <si>
    <t>RTG FURNITURE CORPORATION</t>
  </si>
  <si>
    <t>11540 HWY. 92 EAST, SEFFNER FL 33584 PHONE:(813) 623-5400 FAX:(813)</t>
  </si>
  <si>
    <t>PO NO.: 11926/11927/11928/11929/11932 11934/11938/11939/11942/11943 11945/11947/11948/11949/11950 11951/11952/11954/11955/11956 11957/11958/11960/11961/11974 11981/11922/11989/11994, 3201 MEN'S ST.LOUIS SHORT (KNIT) H.S.CODE: 6103.43.1550 FOR ADULT H.S.CODE: 6103.43.1570 FOR YOUTH 3020 MEN'S LAREDO SINGLE LAYER REVERSIBLE JERSEY (KNIT) H.S.CODE: 6109.90.1007 FOR ADULT H.S.CODE: 6109.90.1009 FOR YOUTH 3003 MEN'S BOSTON JERSEY (KNIT)H.S.CODE: 6109.90.1007 FOR ADULT H.S.CODE: 6109.90.1009 FOR YOUTH 3004 MEN'S MEMPHIS JERSEY (KNIT) H.S.CODE: 6109.90.1007 FOR ADULT H.S.CODE: 6109.90.1009 FOR YOUTH 3015 MEN'S CHICAGO JERSEY (KNIT) H.S.CODE: 6109.90.1007 FOR ADULT H.S.CODE: 6109.90.1009 FOR YOUTH 3027 MEN'S VANCOUVER JERSEY (KNIT) H.S.CODE: 6109.90.1007 FOR ADULT H.S.CODE: 6109.90.1009 FOR YOUTH 3030 MEN'S PLYMOUTH JERSEY (KNIT) H.S.CODE: 6109.90.1007 FOR ADULT H.S.CODE: 6109.90.1009 FOR YOUTH 3031 MEN'S HARTFORD JERSEY (KNIT) H.S.CODE: 6109.90.1007 FOR ADULTH.S.CODE: 6109.90.1009 FOR YOUTH 3035 MEN'S SANTA FE JERSEY (KNIT) H.S.CODE: 6109.90.1007 FOR ADULT H.S.CODE: 6109.90.1009 FOR YOUTH 3036 MEN'S SCOTTSDALE JERSEY (KNIT) H.S.CODE: 6109.90.1007 FOR ADULT H.S.CODE: 6109.90.1009 FOR YOUTH 3038 MEN'S RIVERSIDE JERSEY (KNIT)H.S.CODE: 6109.90.1007 FOR ADULT H.S.CODE: 6109.90.1009 FOR YOUTH 3207 MEN'S COLFAX SHORT (KNIT) H.S.CODE: 6103.43.1550 FOR ADULT H.S.CODE: 6103.43.1570 FOR YOUTH 3211 MEN'S PACIFIC SHORT (KNIT) H.S.CODE: 6103.43.1550 FOR ADULT H.S.CODE: 6103.43.1570 FOR YOUTH 4001 MEN'S TWO BUTTON PERFORMANCE JERSEY (KNIT) H.S.CODE: 6109.90.1007 FOR ADULT H.S.CODE: 6109.90.1009 FOR YOUTH 4003 MEN'S TWO-BUTTON VARSITY PERFORMANCE JERSEY (KNIT) H.S.CODE: 6109.90.1007 FOR ADULT H.S.CODE: 6109.90.1009 FOR YOUTH 4005 MEN'S PERFORMANCE SHORT SLEEVE JERSEY (KNIT) H.S.CODE: 6109.90.1007 FOR ADULT H.S.CODE: 6109.90.1009 FOR YOUTH 4009 MEN'S PERFORMANCE LONG SLEEVE JERSEY (KNIT) H.S.CODE: 6109.90.1007 FOR ADULT H.S.CODE: 6109.90.1009 FOR YOUTH 4012 MEN'S TWO BUTTON LEAGUE PERFORMANCE JERSEY (KNIT) H.S.CODE: 6109.90.1007 FOR ADULT H.S.CODE: 6109.90.1009 FOR YOUTH 4019 MEN'S TWO BUTTON RIVAL JERSEY (KNIT) H.S.CODE: 6109.90.1007 FOR ADULT H.S.CODE: 6109.90.1009 FOR YOUTH 4403 WOMEN'S HAMPTOM JERSEY (KNIT) H.S.CODE: 6109.90.1065 FOR ADULT H.S.CODE: 6109.90.1070 FOR YOUTH 4405 WOMEN'S CHEYENNE S.S SOFTBALL JERSEY (KNIT) H.S.CODE: 6109.90.1065 FOR ADULT H.S.CODE: 6109.90.1070 FOR YOUTH 4406 WOMEN'S CHANDLER JERSEY (KNIT) H.S.CODE: 6109.90.1050 FOR ADULT H.S.CODE: 6109.90.1060 FOR YOUTH 5003 MEN'S REVERSIBLE SINGLE LAYER MESH JERSEY (KNIT) H.S.CODE: 6109.90.1013 FOR ADULT H.S.CODE: 6109.90.1025 FOR YOUTH 5203 MEN'S SINGLE LAYER SHORT(KNIT) H.S.CODE: 6103.43.1550 FOR ADULT H.S.CODE: 6103.43.1570 FOR YOUTH 3013C MEN'S SEATTLE REVERSIBLE JERSEY (KNIT) H.S.CODE: 6109.90.1007 FOR ADULT H.S.CODE: 6109.90.1009 FOR YOUTH 7102 PRO SOCKS (KNIT)100 NYLON H.S.CODE: 6115.96.9020 36G BINDING FABRIC - 1 3/8 WIDE (CROSSCUT) H.S.CODE: 6005.36.0080 THREAD H.S.CODE: 5508.10.0000 FREIGHT COLLECT</t>
  </si>
  <si>
    <t>OOCL SAN FRANCISCO</t>
  </si>
  <si>
    <t>PROTIME SEATTLE U.S.A. P/I NO.: PT230316/PT230317/PT 230320/PT 230321/ PT230324/PT230326/PT 230328/PT 230329/ PT230332/PT230333/PT 230335/PT 230337/ PT230338/PT230339/PT 230340/PT 230341/ PT230342/PT230344/PT 230345/PT 230346/ PT230347/PT230348/PT 230350/PT 230351/ PT230406/PT230501/PT 230315/PT 230354/ PT230506/PT230511 P/O NO.: 11926/11927/11928/11 929/11932 /11934/ 11938/11939/11942/11 943/11945 /11947/ 11948/11949/11950/11 951/11952 /11954/ 11955/11956/11957/11 958/11960 /11961/ 11974/11981/11922/11 989/11994 C/NO. MADE IN TAIWAN</t>
  </si>
  <si>
    <t>500 NACHES AVE SW, SUITE 100, RENTON, WASHINGTON 98057 UNITED STATES TE TEL:4252720789 FAX:4252720788</t>
  </si>
  <si>
    <t>CMAU6978975</t>
  </si>
  <si>
    <t>4EG0</t>
  </si>
  <si>
    <t>CMDUTWN0785197</t>
  </si>
  <si>
    <t>0TPF0</t>
  </si>
  <si>
    <t>L0000586</t>
  </si>
  <si>
    <t>TOTAL BUNDLES OF ALUMINUM AND HOLLOW PROFILES  ALUMINUM PROFILES P.A. 7604.29.20 NET WEIGHT 4393 GROSS WEIGHT 4403 UNITS 761, BUNDLES 7 HOLLOW PROFILES P.A. 7604.21.00 NET WEIGHT 13014 GROSS WEIGHT 13044 UNITS 963 BUNDLES 23 TOTAL UNIDADES 1724 TOTAL KILOS NETO 17407TOTAL KILOS BRUTOS 17447 DAE 028-2023-40-00967289</t>
  </si>
  <si>
    <t>L K ALUMINUM LLC</t>
  </si>
  <si>
    <t>FISA FUNDICIONES INDUSTRIALES SA</t>
  </si>
  <si>
    <t>HELLE RITSCHER</t>
  </si>
  <si>
    <t>10210 NW SOUTH RIVER DR MEDLEY FL 33178 USA</t>
  </si>
  <si>
    <t>ESCOBEDO Y LUQUE GUAYAQUIL, ECUADOR ECU</t>
  </si>
  <si>
    <t>SMLU7960227</t>
  </si>
  <si>
    <t>SMLU7674690A</t>
  </si>
  <si>
    <t>G3434244</t>
  </si>
  <si>
    <t>NEXT LOGISTICS GROUP LLC</t>
  </si>
  <si>
    <t>9900 W SAMPLE ROAD STE 401 CORAL SPRINGS FL 33065 USA</t>
  </si>
  <si>
    <t>HOUSEHOLD GOODS AND PERSONAL E FFECTS 4 OF 15 LVNS ENFIEL D JESSE LTC WKFS0122346 CARR IER SRFW 4230 LBS. 632 CFT 4 OF 4 LVNS CEBALLOS EVE LYN SSG WKAS0229421 CARRIER BZVL 4403 LBS. 494 CFT, 2 OF 12 LVNS WHEELER MARK TSG WKFS0122684 CARRIER SRFW 1486 LBS. 242 CFT 1 OF 4 LVNS FRANCIS ANTHONY PO1 W KFS0123035 CARRIER BTFA 961 LBS. 192 CFT HARMONIZED T ARIFF SCHEDULE 9805.00.50 FREIGHT PAYABLE BY SEACO SHIPPING SA UNDER TERMS OF SERVI CE CONTRACT CONTRACT #:29902 4061(CUSTOMER REF 12800147174 ) ALSO NOTIFY -SRFW BAY AR EA MOVERS INC. ALSO NOTIFY - BZVL BAY AREA MOVERS INC. ALSO NOTIFY -BTFA BAY AREA M OVERS INC.</t>
  </si>
  <si>
    <t>BAY AREA MOVERS INC.</t>
  </si>
  <si>
    <t>MAERSK TENNESSEE</t>
  </si>
  <si>
    <t>1 VICTORY COURT PORTSMOUTH US 17574875550</t>
  </si>
  <si>
    <t>AURIEDSTRASSE 68 3178 BOSINGEN/FRIBOURG - SUISSE 3233605563</t>
  </si>
  <si>
    <t>CAAU6613267</t>
  </si>
  <si>
    <t>MAEI227985365</t>
  </si>
  <si>
    <t>HG261382</t>
  </si>
  <si>
    <t>1 VICTORY COURT PORTSMOUTH US</t>
  </si>
  <si>
    <t>HOUSEHOLD GOODS AND PERSONAL E FFECTS - SAID TO CONTAIN - SHI PPERS LOAD AND COUNT CAAU6613 26/7 SEAL# : HG261382 1 X 40 E TS : 02062023 / ETA : 28062023 NETT GROSS CUBE WKAS0229421 4 OF 4 VANS CEBALLOS, EVELYN, BZVL 3612 4403 494 4 PCS TOTA L 3612 4403 494 KILOGRAM : 16 38 1997</t>
  </si>
  <si>
    <t>CEBALLOS, EVELYN</t>
  </si>
  <si>
    <t>25 CHENNAULT STREET BUILDING 1723 01824-3605 CHELMSFORD MA,UNITED STATES 17574875550</t>
  </si>
  <si>
    <t>CALIFORNIASTR 12 APT 3 HAINERBERG HSG 65183 WIESBADEN GERMANY 3233605563</t>
  </si>
  <si>
    <t>01824-3605</t>
  </si>
  <si>
    <t>MAEI228219844</t>
  </si>
  <si>
    <t>4403.98.00 (CG) 01X40 HC SAI D TO CONTAIN: 23 PACKAGES OF DRIED BELLOW 16% MC E. GRAN DIS PRE CUT PARTS FOR BED FO UNDATIONS, SURFACED FOR SIDES AND MEETING CONSIGNEED 'S SP ECIFICATIONS FOR GRADE AND S, IZES, AS PER IMPORT PERMIT # P-40-19-000740 DATED 03/30/20 20. INVOICE: 393421 PO: 45 33 - BR NET WEIGHT: 27.509,0 00 KGS SHIPPED ON BOARD CL EAN ON BOARD ALL SKIDS/ RUN NERS ARE KILN DRIED &amp; BARK FREE 100% REFORESTED / REGISTERED SOURCES DU-E: 23BR00 08228467 NCMS:4403.98.00 H S CODE:440398 WOODEN PACKAGE USED: TREATED / CERTIFIED _ ______________________________ ______________ FREIGHT COLLE CT AS PER AGREEMENT HBL: AWS L249293 SCAC CODE: AWSL</t>
  </si>
  <si>
    <t>STEAM LOGISTICS-CHATTANOOGA USA</t>
  </si>
  <si>
    <t>Navagantes</t>
  </si>
  <si>
    <t>BANGKOK</t>
  </si>
  <si>
    <t>4533 - BR</t>
  </si>
  <si>
    <t>325 MARKET STREET, SUITE 204 37402 / +1.855.671.9885 TYLER.CARDEN@STEAMLOGISTICS.COM; 18556719885</t>
  </si>
  <si>
    <t>AS AGENT FOR ALL WORLD SHIPPING RUA CAMBORIU, 590 88301451 ITAJAI/SC/BRASIL 554732494000</t>
  </si>
  <si>
    <t>MRSU6422669</t>
  </si>
  <si>
    <t>SEAU830264456</t>
  </si>
  <si>
    <t>321N</t>
  </si>
  <si>
    <t>MLBR3197889</t>
  </si>
  <si>
    <t>325 MARKET STREET, SUITE 204 37402 / +1.855.671.9885 TYLER.CARDEN@STEAMLOGISTICS.COM;</t>
  </si>
  <si>
    <t>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 ASH SAWLOGS TOTAL MBF 58.952 HS CODE 4403.99.0140 LC 183801LC23000031 POINT &amp; COUNTRY OF ORIGIN ON, CANADA</t>
  </si>
  <si>
    <t>YUEYANG XIANGSHENG INDUSTRIAL</t>
  </si>
  <si>
    <t>MAC CONTAINER LINE</t>
  </si>
  <si>
    <t>YM TRILLION</t>
  </si>
  <si>
    <t>NO MARKS . . . . . NO MARKS . . . . . NO MARKS . . . . . NO MARKS . . . . . NO MARKS . . . . . NO MARKS . . . . . NO MARKS . . . . . NO MARKS . . . . . NO MARKS . . . . . NO MARKS . . . . . NO MARKS . . . . . NO MARKS . . . . .</t>
  </si>
  <si>
    <t>DEVELOPMENT COMPANY LIMITED ROOM113,FIRST FLOOR, CHENGLINGJI COMPREHENSIVE BONDED ZONE SECOND PHASE NO,2 STANDARDIZED PLANT,</t>
  </si>
  <si>
    <t>971 CALLE NEGOCIO STE 100A SAN CLEMENTE CA 92673 C/O OAPLE FOREST PRODUCTS, LTD. 1972 FOUR MILE CREEK RD NIAGARA ON THE LAKE ON L0S 1J0</t>
  </si>
  <si>
    <t>FANU3021410 UETU5729830 FANU1135516 HLBU2188870 SEGU5621720 BEAU4191330 FANU1946895 FCIU9233301 UACU5242175 GVCU5209454 FANU1787638 TGBU5754164</t>
  </si>
  <si>
    <t>4510 4510 4510 4510 4510 4510 4510 4510 4510 4510 4510 4510</t>
  </si>
  <si>
    <t>HLCUBSC2306ASCB8</t>
  </si>
  <si>
    <t>004W</t>
  </si>
  <si>
    <t>173341 4708140 5031882 5031880 4708296 186853 8172309 173396 173446 173384 152952 186848</t>
  </si>
  <si>
    <t>ZHONGLONG WOOD INDUSTRY (DONGGUAN)</t>
  </si>
  <si>
    <t>CO., LTD, ROOM 904, HAIXU BUILDING, 109TH YANHE ROAD, SHATIAN TOWN DONGGUAN CITY, GUANGDONG PROVINCE, CHINA</t>
  </si>
  <si>
    <t>TORONTO, ON, CA</t>
  </si>
  <si>
    <t>NONCONIFEROUS WOOD IN THE ROUGH NESOI, NOT TR45 LOGS - 4,448 BFT - 25.401 M3 710 BFT (4.055 M3) RED OAK LOGS HS CODE 4403.91.00 3,738 BFT (21.346 M3) HARD MAPLE LOGS HS CODE 4403.99.30, ORIGIN ONTARIO, CANADA SHIPPER DECLARED NO WOOD PACKING MATERIAL. CERS RB8639202306142678373 EMAIL WLMZZB0708HOTMAIL.COM - TEL 86 13967269231</t>
  </si>
  <si>
    <t>YMMU6423239</t>
  </si>
  <si>
    <t>YMPRW195225754</t>
  </si>
  <si>
    <t>CO., LTD. ROOM 901-2000, BUILDING 4, NO. 2377, SHENKUN ROAD, MINHANG DISTRICT, SHANGHAI, CHINA -</t>
  </si>
  <si>
    <t>HOUSEHOLD GOODS HOUSEHOLD GOODS AND PERSONAL EFFECTS 6 OF 6 - GWT 9520 - NWT 7600 - CUBE 1140 HANJ - BRACKEN, CHRISTOPER - SRA - QIFL0095409 4 OF 7 - GWT 5683 - NWT 4403 - CUBE 760, ANPS - RODRIGUEZ, CALVIN - SGT - QENQ0333204</t>
  </si>
  <si>
    <t>SOUTHWEST PORT SERVICES INC</t>
  </si>
  <si>
    <t>Okinawa Island</t>
  </si>
  <si>
    <t>MANOA</t>
  </si>
  <si>
    <t>18924 SOUTH LAUREL PARK ROAD #G RANCHO DOMINGUEZ CA 90220 US GAINER PATRICE TE 13106329888</t>
  </si>
  <si>
    <t>AURIEDSTRASSE 68, 3178 BOSINGEN FRIBOURG CH</t>
  </si>
  <si>
    <t>MATU2768821</t>
  </si>
  <si>
    <t>MATS4522894000</t>
  </si>
  <si>
    <t>MATU38367</t>
  </si>
  <si>
    <t>MATS</t>
  </si>
  <si>
    <t>MATSON NAVIGATION CO</t>
  </si>
  <si>
    <t>4605 E ELWOOD ST STE 600</t>
  </si>
  <si>
    <t>18924 SOUTH LAUREL PARK ROAD #G</t>
  </si>
  <si>
    <t>NAHA</t>
  </si>
  <si>
    <t>HOUSEHOLD GOODS PERSONAL EFFTS 4 OF 7 - GWT 5683 - NWT 4403 - CUBE 760 ANPS - RODRIGUEZ, CALVIN - SGT - QENQ0333204</t>
  </si>
  <si>
    <t>RODRIGUEZ, CALVIN</t>
  </si>
  <si>
    <t>LKNQ - JPPSO SOUTHWEST - SAN DIEGO, SAN DIEGO CA 921364443</t>
  </si>
  <si>
    <t>MATS4522894002</t>
  </si>
  <si>
    <t>WIESE-PENDULUM BUCKET CONVEYOR TYPE P20 Z-SHAPE BULK DUMP BUCKET ELEVATOR MACHINE NO 4401/2023 DRAWING NO 1009297 . WIESE-PENDULUM BUCKET CONVEYOR TYPE P20 Z-SHAPE BULK DIRECT FEED BUCKET ELEVATOR MACHINE NO 4402/2023 DRAWING NO 1009298 . WIESE-PENDULUM BUCKET CONVEYOR TYPE P20, HORIZONTAL BULK HORIZONTAL TRANSFER BUCKET ELEVATOR MACHINE NO 4403/2023 DRAWING NO 1009299 . WIESE-PENDULUM BUCKET CONVEYOR TYPE P20 Z-SHAPE BULK DISTRIBUTION BUCKET ELEVATOR MACHINE NO 4404/2023 DRAWING NO 1009300 . WIESE-PENDULUM BUCKET CONVEYOR TYPE P40 Z-SHAPE WIP DIRECT FEED BUCKET ELEVATOR MACHINE NO 4405/2023 DRAWING NO1009301 . BUCKET, P20 TEXTURE . BUCKET P40 . HS-CODE 84283300 . BVELTMANPIMBRANDS.COM . DAP SHIPMENT DELIVERY THROUGH SSL TILL DOOR PIM BRANDS, LLC 500 PIERCE STREET SOMERSET NJ 08873 USA . DELIVERY APPOINTMENS MUST BE MADE 48 HRS IN ADVANCE BY EMAILING TO RECEIVINGPIMBRANDS.COM . NOTIFY 2 RYAN MILLER FREIGHT FORWARDER,OCEAN IMPORTS TEL 1 732 850-8000 FAX 1 732 850-8060 RYAN.MILLERUS.DSV.COM WIESE-PENDULUM BUCKET CONVEYOR TYPE P20 Z-SHAPE BULK DUMP BUCKET ELEVATOR MACHINE NO 4401/2023 DRAWING NO 1009297 . WIESE-PENDULUM BUCKET CONVEYOR TYPE P20 Z-SHAPE BULK DIRECT FEED BUCKET ELEVATOR MACHINE NO 4402/2023 DRAWING NO 1009298 . WIESE-PENDULUM BUCKET CONVEYOR TYPE P20, HORIZONTAL BULK HORIZONTAL TRANSFER BUCKET ELEVATOR MACHINE NO 4403/2023 DRAWING NO 1009299 . WIESE-PENDULUM BUCKET CONVEYOR TYPE P20 Z-SHAPE BULK DISTRIBUTION BUCKET ELEVATOR MACHINE NO 4404/2023 DRAWING NO 1009300 . WIESE-PENDULUM BUCKET CONVEYOR TYPE P40 Z-SHAPE WIP DIRECT FEED BUCKET ELEVATOR MACHINE NO 4405/2023 DRAWING NO1009301 . BUCKET, P20 TEXTURE . BUCKET P40 . HS-CODE 84283300 . BVELTMANPIMBRANDS.COM . DAP SHIPMENT DELIVERY THROUGH SSL TILL DOOR PIM BRANDS, LLC 500 PIERCE STREET SOMERSET NJ 08873 USA . DELIVERY APPOINTMENS MUST BE MADE 48 HRS IN ADVANCE BY EMAILING TO RECEIVINGPIMBRANDS.COM . NOTIFY 2 RYAN MILLER FREIGHT FORWARDER,OCEAN IMPORTS TEL 1 732 850-8000 FAX 1 732 850-8060 RYAN.MILLERUS.DSV.COM</t>
  </si>
  <si>
    <t>PIM BRANDS LLC</t>
  </si>
  <si>
    <t>MARKS AS ADDRESSED . . . . . . . . . . . . . . . . . . . . . . . . MARKS AS ADDRESSED . . . . . . . . . . . . . . . . . . . . . . . .</t>
  </si>
  <si>
    <t>500 PIERCE STREET SOMERSET NJ 08873 US</t>
  </si>
  <si>
    <t>ACLU9679437 ACLU9819190</t>
  </si>
  <si>
    <t>ACLUSA00945468</t>
  </si>
  <si>
    <t>ASU13</t>
  </si>
  <si>
    <t>K104645 K104646</t>
  </si>
  <si>
    <t>MIXED HALF FINISHED LUMBER MIXED HALF FINISHED TABLE TOP SLAD HS CODE 4403.12.00 . .</t>
  </si>
  <si>
    <t>INTERFREIGHT LOGISTICS CO., LTD</t>
  </si>
  <si>
    <t>INFREIGHT LOGISTICS PTE LTD</t>
  </si>
  <si>
    <t>ONE AQUILA</t>
  </si>
  <si>
    <t>IN TRANSIT FORM THAKHEK KHAMMOUNE PROVINCE, LAO P.D.R. TO OAK LAND PORT, CA U.S.A. VIA LAEMCHABANG ,THAILAND</t>
  </si>
  <si>
    <t>155 N.RIVERVIEW DR.SUITE 105 ANAHEIM HILLS, CA 92808 TEL +1(626)507-8119 FAX +1(626)689-295</t>
  </si>
  <si>
    <t>101 THOMSON RD, 15-03 UNITED SQUARE, SINGAPORE 307591</t>
  </si>
  <si>
    <t>HLBU2138040</t>
  </si>
  <si>
    <t>HLCUBKK230510458</t>
  </si>
  <si>
    <t>HLC0381041 HLC0393282</t>
  </si>
  <si>
    <t>LAEM CHABANG, TH</t>
  </si>
  <si>
    <t>IKEA HOME FURNISHING PRODUCTS TARIFF NUMBER: 94035090 CO NSIGNMENT NUMBER: 18351-SUP-56 39782120 TOTAL GROSS WEIGHT: 13040.879 TOTAL VOLUME: 30. 676 TOTAL NUMBER OF PIECE(S) : 240 / IKEA HOME FURNISHING PRODUCTS TARIFF NUMBER: 94036080 CO NSIGNMENT NUMBER: 18351-SUP-56 39782120 TOTAL GROSS WEIGHT: 4403.857 TOTAL VOLUME: 10.1 89 TOTAL NUMBER OF PIECE(S): 98 / IKEA HOME FURNISHING PRODUCTS / TOTAL PIECES: 958 / TOTAL PA LLETS: 46 TARIFF NUMBER: 940 39100 CONSIGNMENT NUMBER: 18 351-SUP-5639782120 TOTAL GRO SS WEIGHT: 1844.826 TOTAL VO LUME: 4.307 TOTAL NUMBER OF, PIECE(S): 620</t>
  </si>
  <si>
    <t>FRIUL INTAGLI INDUSTRIES S.P.A.</t>
  </si>
  <si>
    <t>Genova</t>
  </si>
  <si>
    <t>-------------- SWB TOTAL NUMBERS---- ---------- TOTAL GROSS WEIGHT: 192 89.56 TOTAL VOLUME: 45.17 ------ ------------------------------------ ------------- EIN 23-300557521 N /M N/M N/M</t>
  </si>
  <si>
    <t>7801 GATE PARKWAY JACKSONVILLE 32256, UNITED STATES, FL 12152388600</t>
  </si>
  <si>
    <t>UNITA' 8 VIA BASTIE, 9-12 PORTOBUFFOLE' 39434622078</t>
  </si>
  <si>
    <t>SUDU6687450</t>
  </si>
  <si>
    <t>MAEUIK0084789</t>
  </si>
  <si>
    <t>320W</t>
  </si>
  <si>
    <t>LIT2097098</t>
  </si>
  <si>
    <t>PORTOBUFFOLE</t>
  </si>
  <si>
    <t>SOCKS PO#4403-D1</t>
  </si>
  <si>
    <t>ORLY SHOE CORPORATION</t>
  </si>
  <si>
    <t>SM SHANGHAI</t>
  </si>
  <si>
    <t>FROM: ORLY IMPORT PO#: ORLY ITEM#: MASTER UPC#: DESCRIPTION: COLOR: INNER BREAKDOWN:INNER QUANTITY: NUMBER OF INNERS: QUANTIT Y PER CARTON: CARTON# OF</t>
  </si>
  <si>
    <t>15 WEST 34TH ST 7F,NEW YORK,NEW YOR K 10001,US</t>
  </si>
  <si>
    <t>ROOM 2601, BLOCK 1.26TH FLOOR ,HUIJ ING APARTMENT (HUAFU) GINZA HOUJIE, ,DONGGUAN,CN</t>
  </si>
  <si>
    <t>SMCU1158769</t>
  </si>
  <si>
    <t>SQFN723589B</t>
  </si>
  <si>
    <t>SMLMNJED3A313400</t>
  </si>
  <si>
    <t>2303E</t>
  </si>
  <si>
    <t>SMC786584</t>
  </si>
  <si>
    <t>SQFN</t>
  </si>
  <si>
    <t>HANDICRAFT WOODEN PRODUCT - REFRIGERATED CONTAINING (10, 632 PCS.) ASSORTED PHILIPPINE HANDICRAFTS (COCONUT PIRATE)(PO#31446) HS CODE 4403.99.90 REEFER CONTAINER TEMPERATURE SET AT 27.0 DEGREES CELSIUS</t>
  </si>
  <si>
    <t>EVER LINKING</t>
  </si>
  <si>
    <t>5TH FLOOR VICTORY 777 BUILDING 888 PLARIDEL STREET UMAPAD MANDAUE CITY 6014 CEBU PHILIPPINES TEL. NO.: 032 5206101 LOC 105</t>
  </si>
  <si>
    <t>EMCU5636707</t>
  </si>
  <si>
    <t>EGLV061300022576</t>
  </si>
  <si>
    <t>0160E</t>
  </si>
  <si>
    <t>EMCNNT6942</t>
  </si>
  <si>
    <t>1 X 40' REEFER CONDESSA CTNR CONTAINING 4403 CARTONS OF WHOLE FROZEN FISH AND FROZEN FISH FILLET TOTALING POUNDS 40,788.000 CARGO STOWED IN REFRIGERATED SPACE IN TAKE MINUS 25 C DEGREES CELSIUS FAMILY: LUTJANUS SPECIES : LUTJANUS SYNAGRIS - LANE SNAPPER ... 1890 MTB X 10 LBS - NCM ..... 03038990 LUTJANUS SYNAGRIS, - LANE SNAPPER ..... 56 MTB X 22 LBS - NCM ..... 03038990 LUTJANUS SYNAGRIS - BUTTERFLIED LANE SNAPPER FILLET ..... 883 MTB X 8</t>
  </si>
  <si>
    <t>BB&amp;T DOCUMENTARY TRADE SERVICES</t>
  </si>
  <si>
    <t>Pecem</t>
  </si>
  <si>
    <t>MONTE ALEGRE</t>
  </si>
  <si>
    <t>BRAND NETUNO / CONDESSA</t>
  </si>
  <si>
    <t>AIRPORT CENTER DR 7701 GREENSBORO NC 27409 US</t>
  </si>
  <si>
    <t>MNBU3212250</t>
  </si>
  <si>
    <t>45R8</t>
  </si>
  <si>
    <t>SUDU63SSZ025119X</t>
  </si>
  <si>
    <t>319N</t>
  </si>
  <si>
    <t>ML-BR3329301</t>
  </si>
  <si>
    <t>SUDU</t>
  </si>
  <si>
    <t>HAMBURG SUED</t>
  </si>
  <si>
    <t>D-20415</t>
  </si>
  <si>
    <t>WILLY-BRANDT-STRASSE 59-61 POSTFATCH 11 15</t>
  </si>
  <si>
    <t>PECEM</t>
  </si>
  <si>
    <t>NONCONIFEROUS WOOD IN THE ROUGH NESOI, NOT TR4537 BFT CHERRY LOGS (PRUNUS SEROTINA) HS CODE 4403.99.90 SHIPPER DECLARED NO WOOD PACKING MATERIAL CERS OX8784202305262632074, EMAIL 550208459QQ.COM PHONE 86-18067800116</t>
  </si>
  <si>
    <t>JIAXING MAOHONG WOOD INDUSTRY CO.,</t>
  </si>
  <si>
    <t>LAKESHORE FOREST PRODUCTS LTD.</t>
  </si>
  <si>
    <t>YM THRONE</t>
  </si>
  <si>
    <t>LTD ROOM 408, BUILDING 2, NO. 134, WENXIAN ROAD, DONGZHA STREET, NANHU TE DISTRICT, JIAXING, ZHEJIANG</t>
  </si>
  <si>
    <t>9017 WIDDER ROAD THEDFORD, ON N0M 2N0</t>
  </si>
  <si>
    <t>DRYU4238495</t>
  </si>
  <si>
    <t>YMPRW195225562</t>
  </si>
  <si>
    <t>UL4668381</t>
  </si>
  <si>
    <t>LTD ROOM 408, BUILDING 2, NO. 134, WENXIAN ROAD, DONGZHA STREET, NANHU</t>
  </si>
  <si>
    <t>ASH SAWLOGS SEKU6352189 5.078 MBF ASH SAWLOGS TOTAL MBF 44.152 HS CODE 4403.99.0140 LC 183801LC23000031 ASH SAWLOGS SEKU6352189 5.078 MBF ASH SAWLOGS TOTAL MBF 44.152 HS CODE 4403.99.0140 LC 183801LC23000031 ASH SAWLOGS SEKU6352189 5.078 MBF ASH SAWLOGS TOTAL MBF 44.152 HS CODE 4403.99.0140 LC 183801LC23000031 ASH SAWLOGS SEKU6352189 5.078 MBF ASH SAWLOGS TOTAL MBF 44.152 HS CODE 4403.99.0140 LC 183801LC23000031 ASH SAWLOGS SEKU6352189 5.078 MBF ASH SAWLOGS TOTAL MBF 44.152 HS CODE 4403.99.0140 LC 183801LC23000031 ASH SAWLOGS SEKU6352189 5.078 MBF ASH SAWLOGS TOTAL MBF 44.152 HS CODE 4403.99.0140 LC 183801LC23000031 ASH SAWLOGS SEKU6352189 5.078 MBF ASH SAWLOGS TOTAL MBF 44.152 HS CODE 4403.99.0140 LC 183801LC23000031 ASH SAWLOGS SEKU6352189 5.078 MBF ASH SAWLOGS TOTAL MBF 44.152 HS CODE 4403.99.0140 LC 183801LC23000031 ASH SAWLOGS SEKU6352189 5.078 MBF ASH SAWLOGS TOTAL MBF 44.152 HS CODE 4403.99.0140 LC 183801LC23000031 ASH SAWLOGS SEKU6352189 5.078 MBF ASH SAWLOGS TOTAL MBF 44.152 HS CODE 4403.99.0140 LC 183801LC23000031</t>
  </si>
  <si>
    <t>NO MARKS . . . . NO MARKS . . . . NO MARKS . . . . NO MARKS . . . . NO MARKS . . . . NO MARKS . . . . NO MARKS . . . . NO MARKS . . . . NO MARKS . . . . NO MARKS . . . .</t>
  </si>
  <si>
    <t>DEVELOPMENT COMPANY LIMITED ROOM113,FIRST FLOOR, CHENGLINGJI COMPREHENSIVE BONDED ZONE SECOND PHASE NO,2 STANDARDIZED PLANT</t>
  </si>
  <si>
    <t>HAMU1291862 HLBU3336020 HLBU3138636 HLBU1628866 HLBU2764682 UACU5604989 TGBU5691338 CLHU9018002 UACU5647450 HLBU1493776</t>
  </si>
  <si>
    <t>4510 4510 4510 4510 4510 4510 4510 4510 4510 4510</t>
  </si>
  <si>
    <t>HLCUBSC2305BRXY8</t>
  </si>
  <si>
    <t>6406179 186779 5031914 5031851 186860 5031989 7508070 186910 186858 186847</t>
  </si>
  <si>
    <t>CO., LTD, ROOM 904, HAIXU BUILDING, 109TH YANHE ROAD, SHATIAN TOWN, DONGGUAN CITY, GUANGDONG PROVINCE CHINA</t>
  </si>
  <si>
    <t>NONCONIFEROUS WOOD IN THE ROUGH NESOI, NOT TR NONCONIFEROUS WOOD IN THE ROUGH NESOI, NOT TR118 WALNUT LOGS 51680 KGS-9833 BF-49.165 M3 HS CODE 4403.99.90 REFICK-230501-1 CAIU7858523 / 4935 BF FBLU0154903 / 4898 BF, FAX. +81-3-5695-7582 CONTACT HIROKI UEDA HIROKI.UEDAICK.CO.JP</t>
  </si>
  <si>
    <t>PORTER LUMBER LTD.</t>
  </si>
  <si>
    <t>PORTER LUMBER LTD. 292 MARBURG ROAD, RR1 PORT DOVER, ON, N0A 1N1 TE CANADA</t>
  </si>
  <si>
    <t>292 MARBURG ROAD, RR1 PORT DOVER, ON, N0A 1N1 CANADA</t>
  </si>
  <si>
    <t>CAIU7858523 FBLU0154903</t>
  </si>
  <si>
    <t>YMPRW195225336</t>
  </si>
  <si>
    <t>00842473 00842475</t>
  </si>
  <si>
    <t>ITOCHU KENZAI CORPORATION</t>
  </si>
  <si>
    <t>7F, NOMURAFUDOSAN NIHONBASHI-ODEMMACHO BUILDING., 1-4 NIHONBASHI-ODEMMACHO,</t>
  </si>
  <si>
    <t>OAK WOOD, IN THE ROUGH, NOT TREATED 40 LOGS - 8,169 BFT 3,257 BFT RED OAK LOGS HS CODE 4403.91.00 2,417 BFT WHITE OAK LOGS HS CODE 4403.91.00 2,495 BFT WALNUT LOGS, HS CODE 4403.99.90 ORIGIN ONTARIO, CANADA  SEKU4032714/3,980 BFT (RO/WO) SEGU4311761/4,189 BFT (WAL/WO) SHIPPER DECLARED NO WOOD PACKING MATERIAL. FREIGHT PREPAIDCERS RB8639202306012647431 TEL 86 573 8416 3277 FAX 86 573 8417 2333 OAK WOOD, IN THE ROUGH, NOT TREATED</t>
  </si>
  <si>
    <t>ZHEJIANG JOYWOOD IMP. EXP. CO.,</t>
  </si>
  <si>
    <t>LTD. NO. 803, WEST WAIHUAN ROAD, JIASHAN, ZHEJIANG, CHINA 314100 USCI 913304210894964353 - TE CONTACT MS. ZHANG -</t>
  </si>
  <si>
    <t>SEKU4032714 SEGU4311761</t>
  </si>
  <si>
    <t>YMPRW195225652</t>
  </si>
  <si>
    <t>806912 0647593</t>
  </si>
  <si>
    <t>LTD. NO. 803, WEST WAIHUAN ROAD, JIASHAN, ZHEJIANG, CHINA 314100 USCI 913304210894964353 -</t>
  </si>
  <si>
    <t>NONCONIFEROUS WOOD IN THE ROUGH NESOI, NOT TR NONCONIFEROUS WOOD IN THE ROUGH NESOI, NOT TR78 LOGS - 8,395 BFT WALNUT LOGS HS CODE 4403.99.90 ORIGIN ONTARIO, CANADA TCNU1512563/ 4,131 BFT FBLU0251170/ 4,264 BFT, SHIPPER DECLARED NO WOOD PACKING MATERIAL. CERS RB8639202306012647438 TAX ID 91310109MA1G5CB70Q CONTACT CECILIA CHEUNG - MOBILE 13482457809 - EMAIL 1694885435QQ.COM</t>
  </si>
  <si>
    <t>SHANGHAI BOOKEVER SUPPLY CHAIN</t>
  </si>
  <si>
    <t>MANAGEMENT CO., LTD. ROOM 207, SHENTIAN BUILDING, NO. 265 DALIAN ROAD, TE HONGKOU DISTRICT, SHANGHAI, 200082</t>
  </si>
  <si>
    <t>FBLU0251170 TCNU1512563</t>
  </si>
  <si>
    <t>YMPRW195225653</t>
  </si>
  <si>
    <t>806902 806921</t>
  </si>
  <si>
    <t>MANAGEMENT CO., LTD. ROOM 207, SHENTIAN BUILDING, NO. 265 DALIAN ROAD,</t>
  </si>
  <si>
    <t>NONCONIFEROUS WOOD IN THE ROUGH NESOI, NOT TR NONCONIFEROUS WOOD IN THE ROUGH NESOI, NOT TR NONCONIFEROUS WOOD IN THE ROUGH NESOI, NOT TR3 X 40FT HIGHCUBE CONTAINER S.L.A.C. 189 LOGS - 13,491 BFT WALNUT LOGS HS CODE 4403.99.90 ORIGIN ONTARIO, CANADA, YMMU6681911/62 LOGS/4,981 BFT YMMU6352705/70 LOGS/4,716 BFT BEAU4478660/57 LOGS/3,794 BFT SHIPPER DECLARED NO WOOD PACKING MATERIAL. FREIGHT PREPAID CERS RB8639202306012647398 ATTN TRACYEMAIL ZJMUYUAN163.COM - TEL18105724264</t>
  </si>
  <si>
    <t>// // // //</t>
  </si>
  <si>
    <t>BEAU4478660 YMMU6352705 YMMU6681911</t>
  </si>
  <si>
    <t>YMPRW195225659</t>
  </si>
  <si>
    <t>806966 806949 806973</t>
  </si>
  <si>
    <t>30CTNS 42.598CBM 4403.400KGSREFRIGERATOR-FD 3DOOR(DRAWER) MODEL SUFFIX QTY LRYKC2606S ASTCNA0 21 EA LRYXC2606S ASTCNA0, 9 EA BEST BUY CO., INC DDC #734 20209 34TH AVE E SPANAWAY, WA 98387 - PO NO - 1759640 - CONTRACT NO - TQDLFJ - FREIGHT PREPAID -----------------MODEL ( HS-CODE ) ----------------- LRYXC2606S.ASTCNA0(8418100055),LRYKC2606S.ASTCNA0(8418100055) - DETAILS ARE ATTACHED INVOICE NO - HQCN101689673-1</t>
  </si>
  <si>
    <t>LG ELECTRONICS INC</t>
  </si>
  <si>
    <t>Everett, Washington</t>
  </si>
  <si>
    <t>WESTWOOD COLUMBIA</t>
  </si>
  <si>
    <t>N/M . 40'HC X 1(COMBINED . B/L NO.CL134BSSW018) . . . . . . . . . . . . . . . .</t>
  </si>
  <si>
    <t>111 SYLVAN AVE SOUTH BUILDING L2, ENGLEWOOD CLIFFS NJ 07632 US</t>
  </si>
  <si>
    <t>LG TWIN TOWERS 128 YEOUI DAERO YOUNGDUNGPO GU SEOUL 07336 KR</t>
  </si>
  <si>
    <t>TCNU4832540</t>
  </si>
  <si>
    <t>SSBF134CLBSSW017</t>
  </si>
  <si>
    <t>SSBFCL134BSSW017</t>
  </si>
  <si>
    <t>134E</t>
  </si>
  <si>
    <t>WSLR33137</t>
  </si>
  <si>
    <t>SSBF</t>
  </si>
  <si>
    <t>1545 FRANCISCO ST</t>
  </si>
  <si>
    <t>1545 FRANCISCO ST TORRANCE CA 90501 US</t>
  </si>
  <si>
    <t>LG GWANGHWAMUN B D 58 SAEMUNAN RO JONGNO GU SEOUL 110-783 KR</t>
  </si>
  <si>
    <t>1X40 HC CONTAINS 22 PACKAGES ONLY 22 PACKAGES CONTAIN 706 CARTON BOXES. VEE-BELTS HOSE (RUBBER HOSE) S.B.NO: 9257859 DT: 13.04.2023, 9283870, 9283871 DT: 14.04.2023, 9334994 DT: 17.04.202INV NO: 1010961235 DT: 11.04.2023, 1010961238, DT: 12.04.2023, 1010961239 DT: 13.04.2023, 1010961243 DT: 14.04.2023. I.E.C.NO: 0488003393 H.S. CODE: 4009.31.00, 4010.39.99. NET WT:4403.56 KGS FREIGHT PREPAID</t>
  </si>
  <si>
    <t>AO CONTAINER LINES INC</t>
  </si>
  <si>
    <t>TVS SCS GLOBAL FREIGHT SOLUTIONS</t>
  </si>
  <si>
    <t>CMA CGM PRIDE</t>
  </si>
  <si>
    <t>JKFIL/USA</t>
  </si>
  <si>
    <t>421 N.OAK STREET, INGLEWOOD, CA 90302,UNITED STATES, TEL:3106712688,FAX:310419 8832, TE OI AOCONTAINER.COM</t>
  </si>
  <si>
    <t>LIMITED 2ND AND 3RD FLOOR OLD NO 10 NEW NO 19, BLUE HAVEN, HARRINGTON TE ROAD, CHETPET, CHENNAI,</t>
  </si>
  <si>
    <t>TIIU4096350</t>
  </si>
  <si>
    <t>CMDUAIS0423232</t>
  </si>
  <si>
    <t>1TU1V</t>
  </si>
  <si>
    <t>C6211619</t>
  </si>
  <si>
    <t>421 N.OAK STREET, INGLEWOOD, CA 90302,UNITED STATES, TEL:3106712688,FAX:310419 8832,</t>
  </si>
  <si>
    <t>CHENNAI</t>
  </si>
  <si>
    <t>2 X 40 HC CONTAINER 1.900 PO STS PINO IMPREGNADO 2 1/2 A 3 X 1,98 MTS 1.268 POSTS P INO IMPREGNADO 2 1/2 A 3 X 1,98 MTS M3 28,51 792 PO STS PINO CALIBRADO IMPREGNADO 100MM X 1,98 MTS 510 POSTS, PINO IMPREGNADO 5 A 6 X 2, 40 MTS M3 32,62 HS:4403. 2200 FREIGHT PREPAID 2 X 40 HC CONTAINER 1.900 PO STS PINO IMPREGNADO 2 1/2 A 3 X 1,98 MTS 1.268 POSTS P INO IMPREGNADO 2 1/2 A 3 X 1,98 MTS M3 28,51 792 PO STS PINO CALIBRADO IMPREGNADO 100MM X 1,98 MTS 510 POSTS, PINO IMPREGNADO 5 A 6 X 2, 40 MTS M3 32,62 HS:4403. 2200 FREIGHT PREPAID</t>
  </si>
  <si>
    <t>CARR 864 KM 2.1 LOTE 327. BO HATO T PUERTO RICO CONTACTO APINERO@MADELUXPR.COM</t>
  </si>
  <si>
    <t>MSKU8978229 MRKU5074571</t>
  </si>
  <si>
    <t>SEAU227192084</t>
  </si>
  <si>
    <t>187N</t>
  </si>
  <si>
    <t>001049 CL0060306 001048 CL0060275</t>
  </si>
  <si>
    <t>SOFTWOOD SAWN TIMBER - SOFTWOOD SAWN TIMBER NET WEIGHT: 27050 KGS SOFTWOOD SAWN TIMBER - SOFTWOOD SAWN TIMBER NET WEIGHT: 26895 2X40'HC CONTAINERS SOFTWOOD SAWN TIMBER TOTAL NET WEIGHT: 53,945.000 KGS HS CODE: 4403.9900 IP-KHI-8142F5/2023 SHIPPED ON BOARD ABOVE VESSEL AT POL ON BELOW SHIPPED ON BOARD DATE PROOF OF REPORT: EC8148202306012647666 AGENT DETAILS INFORMATION: MSC AGEN, CY PAKISTAN (PRIVATE) LTD. ROOM NUMBER 42B, T&amp;D BUILDING QASIM INTERNATIONAL CONTAINER TERMINAL- PORT QASIM PK - KARACHI-MUHAMMAD BIN QASIM PAKISTAN PHONE: +92 34730020 EMAIL: PK532-MSCPAKMSC.COM</t>
  </si>
  <si>
    <t>TO THE ORDER OF SPF PRECUT LUMBER</t>
  </si>
  <si>
    <t>SUITE 205 - 3007 GLEN DRIVE COQUITLAM BC V3B 0L8 CANADA</t>
  </si>
  <si>
    <t>DRYU9389679 MSMU8763685</t>
  </si>
  <si>
    <t>MEDUVC478579</t>
  </si>
  <si>
    <t>315A</t>
  </si>
  <si>
    <t>102918 102917</t>
  </si>
  <si>
    <t>SAIFY COMMERCIAL ESTABLISHMENT</t>
  </si>
  <si>
    <t>IRELAND ROAD, OFF SIDDIQ WAHAB ROAD KARACHI SD 74200 PAKISTAN</t>
  </si>
  <si>
    <t>VANCOUVER</t>
  </si>
  <si>
    <t>GUATEMALA GREEN COFFEE BEANS CROP 2022/2023 SC# EURC3001119 CTR# P-4403 ORIGIN CERTIFICATE: 5752 NET WEIGHT:18,975.00 KGS . TOTAL NET WEIGHT:37,950.00 KGS TOTAL GROSS WEIGHT: 38,225.00 KGS . COFFEE FOR FURTHER PREPARATION ONLY. IT REQUIRES FURTHER PROCESSING AND CONTROLLED DOWNSTREAM. NOT CONTROLLED FOR MYCOTOXINS, ; NOT CONTROLLED FOR MICROBIAL PATHOGENS . FREIGHT PREPAID AND PAYABLE IN BASEL, SWITZERLAND BY COMMODITY SUPPLIES AG GUATEMALA GREEN COFFEE BEANS CROP 2022/2023 CTR# P-4404 ORIGIN CERTIFICATE: 5754 NET WEIGHT:18,975.00 KGS</t>
  </si>
  <si>
    <t>THE COFFEE SOURCE</t>
  </si>
  <si>
    <t>UNEX GUATEMALA SA</t>
  </si>
  <si>
    <t>Lazaro Cardenas</t>
  </si>
  <si>
    <t>MAERSK AVON</t>
  </si>
  <si>
    <t>UNEX 11/23/468 GUATEMALA ARABICA GREEN COFFEEALOM UNEX (GUATEMALA), S.A. 13 CALLE 3-40, ZONA 10 EDIFICIO ATLANTIS, NIVEL 14 OFICINA 1402 NET WEIGHT: 150 LBS SPAN NET COFFEE FOR FURTHER PREPARATION ONLY THE COFFEE SOURCE LLC UNEX 11/23/469 GUATEMALA ARABICA GREEN COFFEEALOM UNEX (GUATEMALA), S.A. 13 CALLE 3-40, ZONA 10 EDIFICIO ATLANTIS, NIVEL 14 OFICINA 140</t>
  </si>
  <si>
    <t>CHURCH ST 100 NEW YORK NY 10007 US</t>
  </si>
  <si>
    <t>13 CALLE ZONA 10 EDIFICIO ATLANTIS GUATEMALA CITY 01010 GT</t>
  </si>
  <si>
    <t>SUDU7580661 SUDU7326467</t>
  </si>
  <si>
    <t>22G1 22G1</t>
  </si>
  <si>
    <t>SUDU23GUC000771X</t>
  </si>
  <si>
    <t>MLGT1975196 MLGT1975197</t>
  </si>
  <si>
    <t>P.W. BELLINGALL, INC.</t>
  </si>
  <si>
    <t>SANCOME ST 500</t>
  </si>
  <si>
    <t>BULKPACKED DECORATIVE ARTICLES OF WOOD MOPANI WOOD 11380 X PCS (SMALL, MEDUIM. LARGE) GRAPEVINE WOOD 2600 X PCS (MEDIUM, LARGE, SUPER-SIZE), HS CODE 4403.49.01.00 FOB CAPE TOWN/FREIGHT COLLECT</t>
  </si>
  <si>
    <t>HLBU2819511</t>
  </si>
  <si>
    <t>HLCUDUR230319910</t>
  </si>
  <si>
    <t>ELECTRIC DEVICE INVOICE NO. : 2221784348,4378,4379,4380,4 381,4382,4383,4384,4385,4386,4 387,4388,4389,4390,4391,4392,4 393,4394,4395, 4396,4397,4398 ,4399,4400,4401,4402,4403,4404 ,4405,4406,4407,4408,4409,4410, ,4411,4412,4413,4414,4453,4454 ,4455, PACKING LIST NO.: 2 215607501,7502,7503,7505,7507, 7534,7537,7538,7539,7541,7543, 7544,7545,7564,7565,7567,7568, 7596,7597,7599, 7600,7630,767 8,7680,7724,7726,7739,7740,774 1,7787,7922,7948,7989,8056,8066,8102,8103,8105,8195,8196,820 3, 8204,8257,8260,8267,8302,8 304,8305,8315,8329,8330,8331,8 332,8369,8385,8417,8430,8439,8 463,8494,8496, 8497,8498,8499 ,8500,8502,8524,8534,8543,8571 ,8572,8575,8578,8579,8580,8581 ,8585,8668,8685,8748,8750, 8754,8764,8765,8766,8768,8769,87 70,8771,8775,8788,8793,8797,88 25,8826,8843,8854,8939,8954,89 55,8956, 8957,8971,8974,8975, 8982,9012,9015,9017,9037,9038, 9081,9122,9142,9145,9147,9158, 9159,9161,9170,9173,9240, 927 9,9280,9307,9324,9327,9328,9333,9350,9351,9363,9396,9406,941 2,9416,9423,9435,9453,9460,946 3,9479, 9480,9482,9504,9506,9 515,9520,9532,9558,9559,9581,9 584,9592,9593,9594,9657,9658,9 666,9667,9711,9714, 9715,9718 ,9719,9732,9745,9746,9747,9753 ,9754,9756,9757,9759,9767,9771,9794,9801,9813,9821,9833,9865 ,9892, 9894,9898,9957,9987,</t>
  </si>
  <si>
    <t>COLUMBINE MAERSK</t>
  </si>
  <si>
    <t>TRHU6199270</t>
  </si>
  <si>
    <t>MAEU227177204</t>
  </si>
  <si>
    <t>318W</t>
  </si>
  <si>
    <t>SG0014115</t>
  </si>
  <si>
    <t>AIR CONDITIONER PARTS PTAC MACHINE AIR CONDITIONER PARTS PTAC MACHINE HS CODE 8415811000 -6 PKGS /482.40 KGS /1.68 CBM HS CODE 8415812001 -54 PKGS /4829.40 KGS /17.82 CBM, HS CODE 8415821000 -71 PKGS /4403.42 KGS /19.83 CBM HS CODE 8415822001 -1 PKGS /70.00 KGS /0.25 CBM HS CODE 8415901000 -48 PKGS /888.00 KGS /9.60 CBM THIS SHIPMENT CONTAINS NO SOLID WOOD PACKAGING MATERIALS@ FAX 1-718-995-6917</t>
  </si>
  <si>
    <t>QUALITY EXPRESS USA INC</t>
  </si>
  <si>
    <t>QEI GLOBAL HK LTD</t>
  </si>
  <si>
    <t>TRITON</t>
  </si>
  <si>
    <t>N/M N/M THE SAME THE SAME THE SAME THE SAME THE SAME THE SAME THE SAME THE SAME THE SAME THE SAME THE SAME THE SAME THE SAME THE SAME</t>
  </si>
  <si>
    <t>179-17 149TH AVE, SUITE 200 JAMAICA, NY 11434, USA (EIN# 11-3001950) QUEENIE/VICKY</t>
  </si>
  <si>
    <t>ROOM 07,10/F.,ONE PORTSIDE, 29 TAI YAU STREET, SAN PO KONG, KOWLOON,HONG KONG</t>
  </si>
  <si>
    <t>EITU1013726</t>
  </si>
  <si>
    <t>EGLV010300299409</t>
  </si>
  <si>
    <t>1198E</t>
  </si>
  <si>
    <t>EMCSHT9652</t>
  </si>
  <si>
    <t>THE SOFAS/C NO CN2315097N/A BULLET NO. 7 4403</t>
  </si>
  <si>
    <t>SUN TRACK EXPRESS, INC</t>
  </si>
  <si>
    <t>600 S 6TH AVE, CITY OF INDUSTRY, CA 91746 T (323) 863-8530 F 323 -853-8537 91746 TE T: F:</t>
  </si>
  <si>
    <t>CAIU7641219</t>
  </si>
  <si>
    <t>HDMUNBOZ03517100</t>
  </si>
  <si>
    <t>0049E</t>
  </si>
  <si>
    <t>600 S 6TH AVE, CITY OF INDUSTRY, CA 91746 T (323) 863-8530 F 323 -853-8537 91746</t>
  </si>
  <si>
    <t>ASH LOGS FRAXINUS AMERICANA B13 ASH LOGS FRAXINUS AMERICANA B13 ZA0772202305162604766 TOTAL MBF 5.886 HS-CODE 4403.99.0140</t>
  </si>
  <si>
    <t>NO MARKS . . . . .</t>
  </si>
  <si>
    <t>CO., LTD ROOM 904, HAIXU BUILDING, 109TH YANHE ROAD, SHATIAN TOWN, DONGGUAN CITY, GUANGDONG PROVINCE, CHINA</t>
  </si>
  <si>
    <t>FDCU0172165</t>
  </si>
  <si>
    <t>HLCUBSC2305AXUH5</t>
  </si>
  <si>
    <t>005W</t>
  </si>
  <si>
    <t>70 COTTON 28 POLYESTER 2 ELASTANE STANDARD STRAIGHT BO MEN'S DENIM PANTS U.S. NON-QUOTA CAT.NO: 347, AS FOLLOWS:- CK PO: STYLE NO.: PPK STYLE:, HTS: CTNS: PCS: SP40590558 40JP747 40JP747 62034200 368 4403 SA 5157777 EXP FORM NO: 02000103-013824-2023EXP DATE: 5-APR-2023 VENDOR INV NO : KBAPL/CK/EX-23/355 DATE : 5-APR-2023 COMMERCIAL INV NO: 261272287200 ALSO NOTIFY PARTY BUYER/ FOR AC RISK OFFR APPAREL TRADING DMCC 302-10, MSLI SERVICED OFFICES JLT, JUMEIRAH BAY TOWER, PLOT NO. X2, JUMEIRAH LAKE TOWERS, DUBAI, UNITED ARAB EMIRATES. TOTAL GROSS WT.: 3089.46 KGS LIMITED CHATTOGRAM, BANGLADESH. CHATTOGRAM EPZ PS CHATTOGRAM-4223. PVH IS THE OCEAN FREIGHT PAYER 2ND NOTIFY:PVH CORP 1001 FRONTIER ROAD, SUITEBRIDGEWATER, NJ 08807 U.S.A TOTAL PKGS 368 CTNSMODE:CY/CY PART FREIGHT COLLECT PART LOAD CONTAINER(S) COVERED BY BLS: BAC0396681,BAC0396691,BAC0396692,BAC0396693,B6694,BAC0396695</t>
  </si>
  <si>
    <t>PVH CORP.</t>
  </si>
  <si>
    <t>KENPARK BANGLADESH APPAREL (PVT.)</t>
  </si>
  <si>
    <t>STYLE NO.: COLOR NO.: SIZE: QUANTITY: PO NO: COUNTRY OF ORIGIN: BANGLADESH</t>
  </si>
  <si>
    <t>1001 FRONTIER ROAD BRIDGEWATER, NJ 08807 UNITED STATES.</t>
  </si>
  <si>
    <t>PLOT NO: 69 85, 35 37,SECTOR 03, PLOT NO- 14-23, SECTOR-02, KARNAPHULI EXPORT PROCESSING ZONE TE CHATTOGRAM EPZ PS CHATTOGRAM-4223.</t>
  </si>
  <si>
    <t>SEKU6330765</t>
  </si>
  <si>
    <t>CMDUBAC0396691</t>
  </si>
  <si>
    <t>1TU1R</t>
  </si>
  <si>
    <t>H7967528</t>
  </si>
  <si>
    <t>PVH CORP</t>
  </si>
  <si>
    <t>1001 FRONTIER ROAD, SUITE 100, BRIDGEWATER, NJ 08807 U.S.A</t>
  </si>
  <si>
    <t>CORAL SHELL OF MOLLUSCS ETC UNWORKED POWDER 895 BOXES PHILIPPINE HANDICRAFTS OF DECORATIVE ACCESSORIES HS CODE 05080090 64 BOXES ASSORTED PHILIPPINE HANDICRAFT (SHELL NOVELTIES) HS CODE 9601.99.99 / 4403.99.90</t>
  </si>
  <si>
    <t>NTG AGL AIR OCEAN</t>
  </si>
  <si>
    <t>ASIA CARGO CONTAINER LINE INC.</t>
  </si>
  <si>
    <t>YM WITNESS</t>
  </si>
  <si>
    <t>MADE IN PHILIPPINES // //</t>
  </si>
  <si>
    <t>770 SOUTH CENTRAL AVE HAPEVILLE GA 30354 OFFICE 404-768-4445 TE EMAIL</t>
  </si>
  <si>
    <t>UNIT 3107-3109 WORLD TRADE EXCHANGE BLDG. NO. 215 JUAN LUNA ST. BINONDO MANILA PHILIPPINES TE 1006</t>
  </si>
  <si>
    <t>YMLU8871060</t>
  </si>
  <si>
    <t>YMPRE400100624</t>
  </si>
  <si>
    <t>036E</t>
  </si>
  <si>
    <t>YMAL104153</t>
  </si>
  <si>
    <t>770 SOUTH CENTRAL AVE HAPEVILLE GA 30354 OFFICE 404-768-4445</t>
  </si>
  <si>
    <t>WOMENS KNITTED CARDIGAN 100% I N-CONVERSION COTTON - HTS COD E : 611020 PO : 430005 4403 STYLE : WW0WW39141 PTS : 265316848207 SA#2 65316848207 BOXES : 3 G ROSS WEIGHT : 33,99 NET WEIGHT, : 29,94 MENS KNITTED T- SHIRT 50% TRANSITIONAL IN-CONV ERSION COT 50% BCI COT - HT S CODE : 610910 PO : 430 0055574 STYLE : MW0MW313 25 PTS : 266833361118 S A#266833361118 BOXES : 1 GROSS WEIGHT : 3,87 NET WEIGHT : 2,66 MENS KNITTED T -SHIRT 100% IN-CONVERSION COTT ON - HTS CODE : 610910 PO : 4300054508 STYLE : MW0MW32120 PTS : 2669148 85075 SA#266914885075 B OXES : 5 GROSS WEIGHT : 51,11 NET WEIGHT : 45,06 GIRLS KNITTED DRESS 75% PES 25% VI S - HTS CODE : 610443 P O : 4300055553 STYLE : X G00880 PTS : 26691963079 0 SA#266919630790 BOXES : 68 GROSS WEIGHT : 891,17 N ET WEIGHT : 808,89 MENS KNITTED T-SHIRT 100% IN-CONVERSION COTTON - HTS CODE : 6109 10 PO : 4300054746 STYLE : MW0MW32118 PTS : 265711466942 SA#26571146694 2 BOXES : 4 GROSS WEIGH T : 26,82 NET WEIGHT : 21,98 WOMENS KNITTED SWEAT 100% IN-CONVERSION - HTS CODE : 611020 PO : 4300054386 STYLE : WW0WW38860 P TS : 264538964241 SA#26453896 4241 BOXES : 15 GROSS W EIGHT : 169,67 NET WEIGHT :150 ,54</t>
  </si>
  <si>
    <t>TAHA PAZARLAMA VE MAGAZACILIK AS</t>
  </si>
  <si>
    <t>MAERSK SELETAR</t>
  </si>
  <si>
    <t>1001 FRONTIER RD 08807-2902 BRIDGEWATER UNITED STATES 19086850050</t>
  </si>
  <si>
    <t>BAGCILAR MAHMUTBEY MAHALLESI 2662 34560 ISTANBUL 902126752023</t>
  </si>
  <si>
    <t>08807-2902</t>
  </si>
  <si>
    <t>CAAU5309748</t>
  </si>
  <si>
    <t>MAEU227097479</t>
  </si>
  <si>
    <t>316W</t>
  </si>
  <si>
    <t>TR0486789</t>
  </si>
  <si>
    <t>GEODIS USA INC</t>
  </si>
  <si>
    <t>390 FRANKLIN AVE 11010-1256 FRANKLIN SQUARE UNITED STATES</t>
  </si>
  <si>
    <t>AMBARLI PORT ISTA</t>
  </si>
  <si>
    <t>OTHER PARTS AND ACCESARIES FOR VEHICLES. TOPPAD WITH JOUNCE STOP TORQUE ROD END HUB FORG INV NO 408000707 DT 24.04.2023 SB NO 9531219 DT. 25.04.2023 HS CODE 87085000 NETWEIGHT 4403.00 KGS</t>
  </si>
  <si>
    <t>HENDRICKSON TRUCK CVS - KV</t>
  </si>
  <si>
    <t>WATSON CHALIN INDIA PVT LTD</t>
  </si>
  <si>
    <t>HUSA</t>
  </si>
  <si>
    <t>101 SOUTH PROGRESS DR-WEST KENDALLVILLE IN 46755 US</t>
  </si>
  <si>
    <t>PLOT NO 4 5 , GAT 679 2 BEHIND HOTEL GANDHARVA PUNE MH 410501 IN</t>
  </si>
  <si>
    <t>TCNU3594299</t>
  </si>
  <si>
    <t>CHSL434190648PNQ</t>
  </si>
  <si>
    <t>ONEYMUMD23551300</t>
  </si>
  <si>
    <t>INA172534</t>
  </si>
  <si>
    <t>CHSL</t>
  </si>
  <si>
    <t>CHRISTAL LINES</t>
  </si>
  <si>
    <t>EDEN PRAIRIE</t>
  </si>
  <si>
    <t>MN</t>
  </si>
  <si>
    <t>14701 CHARLSON RD</t>
  </si>
  <si>
    <t>PUNE IN</t>
  </si>
  <si>
    <t>OF FIR (ABIES SPP.) AND SPRUCE (PICEA SPP.), OF FIR (ABIES SPP.) AND SPRUCE (PICEA SPP.), OF FIR (ABIES SPP.) AND SPRUCE (PICEA SPP.), OF FIR (ABIES SPP.) AND SPRUCE (PICEA SPP.), 05X40HC CONTAINERS SPRUCE LOGS QUANTITY 149.499 M3 HS CODE 4403.23 CREDIT NUMBER ALAU3NU0005-5414 PROOF OF REPORT, KX6602202305072581748 FREIGHT PREPAID 14 CALENDAR DAYS FREE DETENTION AT DESTINATION 14 CALENDAR DAYS FREE DEMURRAGE AT DESTINATION THE AGENT AT DESTINATION AS YANG MING TAIWAN BUSINESSDEPARTMENT RM.1, 20F., NO.241, SEC. 3, WENXIN RD., XITUN DIST., TAICHUNG CITY 40753 TEL886-4-22959188 FAX886-4-22966810 THE L/C NO. ALAU3NU0005-5414 IS REQUESTED BY THE SHIPPER SHALLNOT BE REGARDED AS A DECLARATION OF CARGO VALUE. OF FIR (ABIES SPP.) AND SPRUCE (PICEA SPP.),</t>
  </si>
  <si>
    <t>WWW TIMBER PRODUCTS LTD.</t>
  </si>
  <si>
    <t>// // // // // //</t>
  </si>
  <si>
    <t>WWW TIMBER PRODUCTS LTD. PO BOX 91221, WEST VANCOUVER, BC, CANADA V7V 3N6</t>
  </si>
  <si>
    <t>PO BOX 91221, WEST VANCOUVER, BC, CANADA V7V 3N6</t>
  </si>
  <si>
    <t>SEGU4562860 TGBU7103562 YMMU6497798 YMMU6711111 YMLU8586376</t>
  </si>
  <si>
    <t>45G0 45G0 45G0 45G0 45G0</t>
  </si>
  <si>
    <t>YMPRW192298287</t>
  </si>
  <si>
    <t>007W</t>
  </si>
  <si>
    <t>1294795 1294793 1294792 1294794 1294796</t>
  </si>
  <si>
    <t>SHOEI LII LUMBER CO., LTD</t>
  </si>
  <si>
    <t>NO. 30, LANE 20, JINLI 1ST. RD, DONGSHAN TOWNSHIP, YILAN COUNTRY 26943, TAIWAN</t>
  </si>
  <si>
    <t>VANCOUVER, CANADA</t>
  </si>
  <si>
    <t>OF FIR (ABIES SPP.) AND SPRUCE (PICEA SPP.), OF FIR (ABIES SPP.) AND SPRUCE (PICEA SPP.), SPRUCE LOGS TOTAL 146.941 M3 HS CODE 4403.23 CREDIT NUMBER ALAU3NU0006-5414 FREIGHT PREPAID PROOF OF REPORT, KX6602202305072581786 14 CALENDAR DAYS FREE DETENTION AT DESTINATION 14 CALENDAR DAYS FREE DEMURRAGE AT DESTINATION SHIPPING AGENT AT DESTINATION YANG MING TAIWAN BUSINESS DEPARTMENTRM.1, 20F., NO.241, SEC. 3, WENXIN RD., XITUN DIST., TAICHUNG CITY 40753 TEL886-4-22959188 FAX886-4-22966810 EMAILTCHTGYANGMING.COM;TCHAGYANGMIN G.COM THE CREDIT NUMBER IS REQUESTED BYTHE SHIPPER SHALL NOT BE REGARDED AS A DECLARATION OF CARGO VALUE. OF FIR (ABIES SPP.) AND SPRUCE (PICEA SPP.), OF FIR (ABIES SPP.) AND SPRUCE (PICEA SPP.), OF FIR (ABIES SPP.) AND SPRUCE (PICEA SPP.), OF FIR (ABIES SPP.) AND SPRUCE (PICEA SPP.),</t>
  </si>
  <si>
    <t>TGBU6154225 TGCU5041418 CAIU7982982 SEGU6454490 TEMU8590064 SEGU6886560</t>
  </si>
  <si>
    <t>YMPRW192298293</t>
  </si>
  <si>
    <t>1294275 1294280 1294279 1294276 1294277 1294278</t>
  </si>
  <si>
    <t>NO.30, LANE 20, JINLI 1ST. RD,DONG SHAN TOWNSHIP, YILAN COUNTRY 26943, TAIWA</t>
  </si>
  <si>
    <t>BULKPACKED DECORATIVE BULKPACKED DECORATIVE ARTICLES OF WOOD MOPANI WOOD 13985 X PCS (SMALL, MEDUIM + LARGE) GRAPEVINE WOOD 2000 X PCS (MEDIUM, LARGE), HS CODE 4403.49.01.00 FOB CAPE TOWN/FREIGHT COLLECT</t>
  </si>
  <si>
    <t>CONTI CONTESSA</t>
  </si>
  <si>
    <t>SEGU6894396</t>
  </si>
  <si>
    <t>HLCUDUR230306050</t>
  </si>
  <si>
    <t>113E</t>
  </si>
  <si>
    <t>HLB9585496</t>
  </si>
  <si>
    <t>SURGICAL GOWN, 01 X 40 FCL CONTAINER CONTAINING 69 CASES OF SURGICAL GOWN, NON-STERILE, XL SIZE  37 CASES, SURGICAL GOWN, NON-STERILE, L SIZE  32 CASES (27810 PIECES PACKED IN - 69 CASES) TOTAL - 69 CASES GR.WT. 4403.00 KGS NET WT 3742.00 KGSH.S. CODE 62101020 INV. NO. GRI2148 DT.15.04.2023 SB NO.9348435 DATED 17.04.2023</t>
  </si>
  <si>
    <t>APEX MARITIME (PNW) CO. INC</t>
  </si>
  <si>
    <t>KERRY INDEV LOGISTICS PVT LTD</t>
  </si>
  <si>
    <t>APL CALIFORNIA</t>
  </si>
  <si>
    <t>NO MARKS . . . . . . . . . . . . . . . . . . .</t>
  </si>
  <si>
    <t>560 NACHES AVE S W SUITE 100 RENTON, WASHINGTON 98057 PH 206.241.0771 FAX 206.241.0823</t>
  </si>
  <si>
    <t>801 KP AURUM KP ENGINEERING COMPOUND MAROL MAROSHI ROAD ANDHERI E (FMC-OTI NO 022122NF)</t>
  </si>
  <si>
    <t>FANU3003289</t>
  </si>
  <si>
    <t>22G0</t>
  </si>
  <si>
    <t>HLCUBO1230473190</t>
  </si>
  <si>
    <t>011W</t>
  </si>
  <si>
    <t>HLG2859388</t>
  </si>
  <si>
    <t>331 CTNS DECORATIVE ARTICL ES OF WOOD HS CODE: 4403.9 9 AND 1120 CTNS AQUARIUM PET SUPPLIES NON FOOD / C RUSHED GRAVEL HS CODE: 25 1710 378 CTNS DECORATIVE ARTICL ES OF WOOD HS CODE: 4403.9 9 AND 916 CTNS AQUARIUM PET SUPPLIES NON FOOD / CR USHED GRAVEL HS CODE: 251 710</t>
  </si>
  <si>
    <t>MSC ROSARIA</t>
  </si>
  <si>
    <t>8 ESSEX CENTER DR SECOND FLOOR, SUI PEABODY MA 01960 UNITED STATES</t>
  </si>
  <si>
    <t>AIRPORT INDUSTRIA NO.3 CONCORD CRES CAPE TOWN 7490 SOUTH AFRICA</t>
  </si>
  <si>
    <t>MEDU5565070 FBIU0180868</t>
  </si>
  <si>
    <t>MEDUPW175269</t>
  </si>
  <si>
    <t>EU23396911 EU23396912</t>
  </si>
  <si>
    <t>MQ BULK NAILS GALVANIZED HS CODE 7317005570 PO 0423-5342+5343 INVOICE 4402+4403 MQ BULK NAILS GALVANIZED HS CODE 7317005570 PO 0423-5342+5343 INVOICE 4402+4403</t>
  </si>
  <si>
    <t>TAGGART INTL LTD</t>
  </si>
  <si>
    <t>GREEN BOX LOGISTICS SERVICE CO.</t>
  </si>
  <si>
    <t>Judda</t>
  </si>
  <si>
    <t>Saudi Arabia</t>
  </si>
  <si>
    <t>NO MARKS . . . NO MARKS . . .</t>
  </si>
  <si>
    <t>455 S SAM BARR STE 204 KEARNEY MO 64060 USA TEL. 8165812967</t>
  </si>
  <si>
    <t>AL IMAM ABDUL AZIZ STREET, AL FAISALIYAH DT, JEDDAH,SAUDI ARABIA CONTACT 0548133406</t>
  </si>
  <si>
    <t>TRLU9168311 TEMU1406263</t>
  </si>
  <si>
    <t>2210 2210</t>
  </si>
  <si>
    <t>HLCUJE2230409400</t>
  </si>
  <si>
    <t>HLG0548440 HLG0548438</t>
  </si>
  <si>
    <t>NO ADDRESS</t>
  </si>
  <si>
    <t>JEDDAH, SA</t>
  </si>
  <si>
    <t>3 X 40 HC CONTAINER 3.168 PO STS PINO IMPREGNADO 2 1/2 A 3 X 1,98 MTS M3 28,51 3 .168 POSTS PINO IMPREGNADO 2 1/2 A 3 X 1,98 MTS M3 28, 51 840 POSTS PINO CALIBRADO IMPREGNADO 130MM X 2,40 MTS, M3 26,88 HS: 4403.2200 FREIGHT PREPAID 3 X 40 HC CONTAINER 3.168 PO STS PINO IMPREGNADO 2 1/2 A 3 X 1,98 MTS M3 28,51 3 .168 POSTS PINO IMPREGNADO 2 1/2 A 3 X 1,98 MTS M3 28, 51 840 POSTS PINO CALIBRADO IMPREGNADO 130MM X 2,40 MTS, M3 26,88 HS: 4403.2200 FREIGHT PREPAID 3 X 40 HC CONTAINER 3.168 PO STS PINO IMPREGNADO 2 1/2 A 3 X 1,98 MTS M3 28,51 3 .168 POSTS PINO IMPREGNADO 2 1/2 A 3 X 1,98 MTS M3 28, 51 840 POSTS PINO CALIBRADO IMPREGNADO 130MM X 2,40 MTS, M3 26,88 HS: 4403.2200 FREIGHT PREPAID</t>
  </si>
  <si>
    <t>P.O. BOX 29228 SAN JUAN, PR 00929-0 PUERTO RICO CONTACTO CDONESTE@MADERERAPR.COM 17877406000</t>
  </si>
  <si>
    <t>MRSU3440801 MRKU2542299 TCNU5678573</t>
  </si>
  <si>
    <t>SEAU226407642</t>
  </si>
  <si>
    <t>185N</t>
  </si>
  <si>
    <t>001003 CL0063007 001002 CL0063031 001004 CL0062741</t>
  </si>
  <si>
    <t>886 CASES CONTAINING:(10, 632 PCS.) ASSORTED PHILIPPINE HANDICRAFTS (COCONUT PIRATE PO#31309) H.S CODE 4403.99.90 (REFRIGERATED CONTAINER SET AT 27 DEGREES CELSIUS)</t>
  </si>
  <si>
    <t>1975 LINDEN BLVD, 3RD FL SUITE # 300,ELMONT, NY 11003 GROUP E US.NYC.KAPEX.OID@KERRYAPEX.COM</t>
  </si>
  <si>
    <t>ZMOU8837811</t>
  </si>
  <si>
    <t>ZIMUCEB001005549</t>
  </si>
  <si>
    <t>17E</t>
  </si>
  <si>
    <t>A4221027947</t>
  </si>
  <si>
    <t>TOTAL 80 DRUMS ADDITIVE FOR L UBRICATING OILS ACFAR-P55 HS CODE: 38112900 PACKING: 80 N EW MILD DRUMS OF 225 KGS NET EACH ON PALLET NET WEIGHT: 18 000.000 KGS PRICE TERMS: CIF MANZANILLO / MEXICO PURCHASE, ORDER NO &amp; DATE: 4403 DATE: MARCH 24, 2023 SB NO.: 90416 45 DTD. 03-04-2023</t>
  </si>
  <si>
    <t>PETROFER LATINOAMERICANA, S.A DE C.</t>
  </si>
  <si>
    <t>EEMA CHEM PRIVATE LIMITED</t>
  </si>
  <si>
    <t>LICA MAERSK</t>
  </si>
  <si>
    <t>MARKS &amp; NOS.: ACFAR-P55 NET WEIGHT : 225 KGS GROSS WEIGHT: 244.2 KGS BATCH NO.: ACFAR-661/03-23 COUNTRY OF ORIGIN: INDIA MANUFACTURER: AM EE CASTOR &amp; DERIVATIVES LTD.</t>
  </si>
  <si>
    <t>TAX ID: PLA 030108 R57 ATTENTION: J. CARLOS CANDANEDO M. ADDRESS: CARRETERA ALTERNA CELAYA- 524616115857</t>
  </si>
  <si>
    <t>S-37, KP VILLAS, GOKULDHAM, NR. SHANTIPURA, S.P RING ROAD, SANATHAL, AHMEDABAD, GUJARAT, INDIA 918401196784</t>
  </si>
  <si>
    <t>MRSU0212520</t>
  </si>
  <si>
    <t>MAEU226326469</t>
  </si>
  <si>
    <t>317W</t>
  </si>
  <si>
    <t>IN0720688</t>
  </si>
  <si>
    <t>ISCE AGENCIA ADUANAL SC / BMSAC</t>
  </si>
  <si>
    <t>BUFETE MEXICANO DE ADUANAS, S.C. TAX ID IAA950330D18 ATTENTION: ROCIO CUEVAS</t>
  </si>
  <si>
    <t>WOOD 1 CONT. 40X96 HIGH CUBE CONT. BULKPACKED DECORATIVE ARTICLES OF WOOD MOPANI WOOD 16720 X PCS (SMALL, MEDUIM. LARGE) GRAPEVINE WOOD, 2200 X PCS (MEDIUM, LARGE) HS CODE 4403.49.01.00 FOB CAPE TOWN/FREIGHT COLLECT WOOD 1 CONT. 40X96 HIGH CUBE CONT. BULKPACKED DECORATIVE ARTICLES OF WOOD MOPANI WOOD 12360 X PCS (SMALL, MEDUIM. LARGE) GRAPEVINE WOOD, 2300 X PCS (LARGE, SUPER-SIZE) HS CODE 4403.49.01.00 FOB CAPE TOWN/FREIGHT COLLECT</t>
  </si>
  <si>
    <t>ONE GRUS</t>
  </si>
  <si>
    <t>NO MARKS . . . . . . . . . NO MARKS . . . . . . . . .</t>
  </si>
  <si>
    <t>BMOU4041294 TCNU7548563</t>
  </si>
  <si>
    <t>HLCUDUR230212555</t>
  </si>
  <si>
    <t>HLB9606090 HLB9606088</t>
  </si>
  <si>
    <t>OLMESARTAN MEDOXOMIL OLMESARTAN MEDOXOMIL AND HYDROCHLOROTHIAZIDE TABLETS 20MG/12.5MG 30S PACK H.S CODE NO 30049079 OLMESARTAN MEDOXOMIL AND HYDROCHLOROTHIAZIDE TABLETS, 40 MG / 25 MG 30S PACK H.S CODE NO 30049079 OLMESARTAN MEDOXOMIL AND HYDROCHLOROTHIAZIDE TABLETS 40 MG / 25 MG 90S PACK H.S CODE NO 30049079 RABEPRAZOL TABLETS 20 MG 30S PACKH.S CODE NO 30049039 RIZATRIPTAN TABLETS 5 MG 12S PACK H.S CODE NO 30049069 CELECOXIB CAPSULES 100MG 100S PACK H.S CODE NO 30049069 CLOZAPINE TABLETS 50MG 100SPACK H.S CODE NO 30049099 RIZATRIPTAN TABLETS 10 MG 6S PACK H.S CODE NO 30049069 GABAPENTIN CAPSULES 100MG 500S PACK H.S CODE NO 30049081AZITHROMYCINE TABLETS 250 MG 30S PACK H.S CODE NO 30042064 BATCH NOS BJSA23010B, BSSA23003A, CBSB23003B, CZSB23001A, CZSB23002A, OHSA23001A, OHSA23002A, OHSB23001A, OHSB23001B,OHSB23002A, QYSA23006B, QYSA23007A, RPSB23009B, RZSA22010A MFG DATE 01/2023, 02/2023, 03/2023, 12/2022 EXP DATE 01/2025, 01/2026, 02/2026, 11/2025, 12/2025 IEC NO 2588000011INVOICE NO. U07/22-23/4403 DT. 31-MAR-2023 SB NO 4001988 DT 03-APR-2023 DAP SHIPMENT NET WT 2,888.411 KGS XKA LORIE JOHNSON, EMAIL LLAWSONAUROBINDOUSA.COM XXDIRECT 516.394.4842CELL 516.479.4539</t>
  </si>
  <si>
    <t>AUROLOGISTICS LLC</t>
  </si>
  <si>
    <t>AUROBINDO PHARMA LTD</t>
  </si>
  <si>
    <t>AUROLOGISTICS LLC, (AUROBINDO PHARMA USA INC), 203 WINDSOR CENTER DRIVE, EAST WINDSOR, NJ, 08520, US. PH NO 732-8399400 EXT-9601/9604/9620 . . . . . . . . . . . . . . . . . . . . . . . . . . . . . . . . . . . . . . . . . . . . . . . . . . .</t>
  </si>
  <si>
    <t>203 WINDSOR CENTER DRIVE, EAST WINDSOR NJ,08520, US PH NO 732-8399400 EXT-9601/9604/9620 X</t>
  </si>
  <si>
    <t>CORP.OFF GALAXY, FLOORS 22-24, PLOT NO.1, SURVEY NO.83/1, RAIDURG PANMAKTHA, HYDERABAD, RANGA REDDY DISTRICT-500032, TELANGANA, INDIA</t>
  </si>
  <si>
    <t>HLBU9795031</t>
  </si>
  <si>
    <t>HLCUBO12303BDVT3</t>
  </si>
  <si>
    <t>ENOS01611510 HLG2871929</t>
  </si>
  <si>
    <t>NNR GLOBAL LOGISTICS USA NEW YORK</t>
  </si>
  <si>
    <t>OFFICE 145 HOOK CREEK BLVD, UNIT C-1A, VALLEY STREAM, NY 11581 EMAIL AUROBINDONNRUSA.COM,PH NO</t>
  </si>
  <si>
    <t>NONCONIFEROUS WOOD IN THE ROUGH NESOI, NOT TRWALNUT LOGS (JUGLANS NIGRA) HS CODE 4403.99.90 5248 BFT SHIPPER DECLARED NO WOOD PACKING MATERIAL CERS OX8784202304272556845, TAX ID 91330402MA7F6ABG4W</t>
  </si>
  <si>
    <t>LTD. ROOM 408, BUILDING 2, NO.134 WENXIAN ROAD, DONGZHA STREET NANHU DISTRICT, JIAXING, ZHEJIANG TE CHINA TEL 86-18067800116</t>
  </si>
  <si>
    <t>YMMU6117901</t>
  </si>
  <si>
    <t>YMPRW195225326</t>
  </si>
  <si>
    <t>003W</t>
  </si>
  <si>
    <t>LTD. ROOM 408, BUILDING 2, NO.134 WENXIAN ROAD, DONGZHA STREET NANHU DISTRICT, JIAXING, ZHEJIANG</t>
  </si>
  <si>
    <t>NONCONIFEROUS WOOD IN THE ROUGH NESOI, NOT TR NONCONIFEROUS WOOD IN THE ROUGH NESOI, NOT TR NONCONIFEROUS WOOD IN THE ROUGH NESOI, NOT TR NONCONIFEROUS WOOD IN THE ROUGH NESOI, NOT TRWALNUT LOGS (JUGLANS NIGRA) HS CODE 4403.99.90 MAGU5545100 4632 BFT YMMU6586513 4560 BFT YMMU6567215 4451 BFT SEGU6790730 4418 BFT, SHIPPER DECLARED NO WOOD PACKING MATERIAL CERS OX8784202304272556821 EMAIL 18268263913163.COM TAX ID 91310114MA1GW9FE2G</t>
  </si>
  <si>
    <t>SHANGHAI YAMYAL IMPORT EXPORT</t>
  </si>
  <si>
    <t>// // // // //</t>
  </si>
  <si>
    <t>CO., LTD. 25/F NO. 168, JINGZHOU ROAD, ANLIAN BUILDING YANGPU DISTRICT, SHANGHAI, CHINA TE TEL 86-21-65851639</t>
  </si>
  <si>
    <t>SEGU6790730 MAGU5545100 YMMU6567215 YMMU6586513</t>
  </si>
  <si>
    <t>45G0 45G0 45G0 45G0</t>
  </si>
  <si>
    <t>YMPRW195225325</t>
  </si>
  <si>
    <t>807039 807008 807071 807052</t>
  </si>
  <si>
    <t>CO., LTD. 25/F NO. 168, JINGZHOU ROAD, ANLIAN BUILDING YANGPU DISTRICT, SHANGHAI, CHINA</t>
  </si>
  <si>
    <t>(ON 21 PLTS) CERAMIC TILES HTS 690721 HTS 690730 INV 1005635 PO 815116 HBL 7435277P6310 / (ON 5 PLTS) CERAMIC TILES HTS 690721 INV 1.584/E PO 815082 1.451/P, 815109 SVC 11-058 EUUS HBL 7435277P6309 / (ON 1 PLT) CERAMIC TILES APHIS CODE AP-032-00/AP-032-01 HTS 690721 INV 4403/E PO 815000 S/P 447 HBL 7435277P6308</t>
  </si>
  <si>
    <t>CANCOS TILE &amp; STONE</t>
  </si>
  <si>
    <t>INTERGLOBO NORTH AMERICA INC.</t>
  </si>
  <si>
    <t>TOCONAO</t>
  </si>
  <si>
    <t>1085 PORTION ROAD FARMINGVILLE NY 11738 UNITED STATES</t>
  </si>
  <si>
    <t>2 COLONY ROAD JERSEY CITY NJ 07305 UNITED STATES</t>
  </si>
  <si>
    <t>FCIU3575523</t>
  </si>
  <si>
    <t>MEDUIQ913390</t>
  </si>
  <si>
    <t>315W</t>
  </si>
  <si>
    <t>4 EXPRESSWAY PLAZA, SUITE 216 ROSLYN HEIGHTS NY 11577 UNITED STAT</t>
  </si>
  <si>
    <t>CASTEL BOLOGNESE,</t>
  </si>
  <si>
    <t>SO V829 / 243 CTNS / 1269 KGS / 16.28 CBM PLEATED AIR FILTER H.S.CODE: 8421.39 SHIPPER: HENCOLIN INTERNATIONAL CORPORATION NO.1, YUANXI STREET, PINGTUNG CITY, PINGTUNG COUNTY 900, TAIWAN, SO V830 / 54 CTNS / 279 KGS / 0.32 CBM POWER TOOL BIT HS CODE 8207.90.10 GGS. PO 4637413876 SHIPPER: LEOS RESOURCES CO., LTD. 17F-7, NO. 155, ZHONGYANG ROAD,XIANDIAN DISTRICT, NEW TAIPEI CITY 23150, TAIWAN SO V831 / 370 CTNS / 6943 KGS / 28.61 CBM CABLE TIE HS CODE: 3926.90 THIS SHIPMENT CONTAINS SOLID WOOD PACKING MATERIAL 370CTNS28PLTS CFSSHIPPER: Y.Y. CABLE ACCESSORIES CO., LTD. NO.209, ANXIN 2ND ROAD, AN-NAN DIST. TAINAN CITY 709007, TAIWAN SO V832 / 52 CTNS / 664 KGS / 6.84 CBM ITEM NO. 3GTG4 PROPELLER,24 IN,5/8 BORE, 6720CFMITEM NO. 3GTF8 PROPELLER,18 IN,5/8 BORE, 3410CFM HS CODE:8414.90 SHIPPER: SHUENN FARN VENTILATOR INDUSTRY CO., LTD. NO. 1-12, YONG AN, LINNEI TOWNSHIP, YUNLIN COUNTY 64344, TAIWAN (R.O.C.)SO V833 / 26 CTNS / 436 KGS / 1.38 CBM S/C NO.20221226-1,CUSTOMER P/O NO.4637515734 S/C NO.20221226-2,CUSTOMER P/O NO.4637515736 S/C NO.20221226-3,CUSTOMER P/O NO.4637515737 S/C NO.20230113-1,CUSTOMER P/O NO.4637676079 S/C NO.20230113-2,CUSTOMER P/O NO.4637676080 S/C NO.20230113-3,CUSTOMER P/O NO.4637676082 S/C NO.20230113-4,CUSTOMER P/O NO.4637676083HAND TOOLS HS CODE:8205.59 SHIPPER: HANDY FORCE CO., LTD. NO. 58-6, LN 52, SEC. 1 ZHONGSHAN RD., HUATAN TOWNSHIP, CHANGHUA COUNTY 503, TAIWAN SO V834 / 85 CTNS / 837 KGS / 4.47 CBM HARDWAREHTS CODE: 4016.99.6050 SHIPPER: LIH YANN INDUSTRIAL CO., LTD. NO. 753, SEC. 1, SI-NAN RD., WURIH, TAICHUNG 414, TAIWAN, R.O.C. SO V835 / 41 CTNS / 903 KGS / 0.51 CBM STEEL HAND STAMPS HS CODE: 8205.59SHIPPER: YOUNG CYCLE INDUSTRIAL CO., LTD. NO. 25, LN. 307, SEC. 3, ZHONGQING RD., XITUN DIST, TAICHUNG CITY 40761, TAIWAN SO V836 / 103 CTNS / 1123 KGS / 13.02 CBM MEASURING WHEEL HS CODE: 9017.80SHIPPER: TRISON GLOBAL COMPANY LIMITED NO.100, LN. 35, HOUKE S. RD., HOULI DIST., TAICHUNG CITY 421, TAIWAN SO V837 / 20 CTNS / 400 KGS / 0.57 CBM HAND TOOLS HS CODE: 8203.20, 8204.12 SHIPPER:TOOLSWORKS INTERNATIONAL LTD. 4F-1, NO.262, SEC. 2, HUAMEI ST., NORTH DISTRICT, TAICHUNG CITY 40460, TAIWAN SO V838 / 495 CTNS / 2724 KGS / 13.75 CBM PURCHASE ORDER NO.4638021523 H.S. CODE: 3917.32 TUBING.SHIPPER: JIEH-MING PLASTICS MFG. CO., LTD. NO.7, SAN-LONG ST., SHUH-LIN DIST, NEW TAIPEI CITY, 23866 TAIWAN SO V839 / 20 CTNS / 196 KGS / 0.76 CBM INTRINSICALLY SAFE FLASHLIGHT 49XX78A (DS-14) INTRINSICALLY SAFE HEADLAMPHS CODE:9405.40 SHIPPER: DAY SUN TECHNOLOGY LTD. NO. 28, YONGKE 3RD RD., YONGKANG DIST., TAINAN CITY 710, TAIWAN (R.O.C.) SO V840 / 300 CTNS / 4403 KGS / 10.74 CBM WRENCH P.O.NO. 4633950714, 4634302154, 463433280HS CODE: 8204.11 SHIPPER: INFAR INDUSTRIAL CO., LTD. 392, SEC. 6, CHANG LU RD., FU SHING HSIANG, CHANG-HWA, TAIWAN R.O.C. SO V841 / 104 CTNS / 2098 KGS / 4.99 CBM TOOLS HTS CODE : 8467.92SHIPPER: WELL MAKE INDUSTRY CO., LTD. 6F-1., NO.192, SEC 3, TA TUNG RD., XIZHI DIST, NEW TAIPEI CITY 221, TAIWAN (R.O.C.) SO V842 / 20 CTNS / 479 KGS / 1.34 CBM PACKAGING TOOL HS CODE: 7326.90 / 8211.92SHIPPER: YANG BEY INDUSTRIAL CO., LTD. 1F, NO. 50, FENGGONG S. RD., SHENGANG DIST., TAICHUNG CITY 42942, TAIWAN, ROC SO V843 / 38 CTNS / 659 KGS / 1.83 CBM HTS CODE: 8481.80.5090 PLUMBING SUPPLIES SHIPPER:MOUNTING ASSOCIATES, INC. 10F, NO.1, SEC.3, MINSHENG E. ROAD, TAIPEI (10478), TAIWAN, R.O.C. SO V844 / 204 CTNS / 3600 KGS / 6.87 CBM HTSUS : 8205.70.0090 PO NO. 4637515738,4637671281,4637671282 HAND TOOLS SHIPPER:HANDY TWINS INTERNATIONAL CO., LTD. NO. 45, LANE 120, ZHANGLU ROAD, CHANGHUA 50083, TAIWAN R.O.C. SO V845 / 340 CTNS / 5921 KGS / 10.50 CBM HAND TOOLS PO 4637110420, 4637669082 HS CODE: 8204.20 SHIPPER:APEX TOOL (HK) LIMITED TAIWAN BRANCH NO. 19, 8TH ROAD, TAICHUNG INDUSTRIAL PARK, SITUN DISTRICT, TAICHUNG 407, TAIWAN R.O.C. SO V846 / 217 CTNS / 1777 KGS / 19.35 CBM PROTECTIVE EYEWEAR-NON PRESCRIPTION SAFETY LENSES HTS NO:9004.90.9090SHIPPER: HIGH RAINBOW ENTERPRISE CO., LTD. NO.13-1, SIN SIN RD., TAINAN 702, TAIWAN, R.O.C. SO V847 / 292 CTNS / 2610 KGS / 10.94 CBM SHEARS CUTTER ORDER NO. 4637133115 HS CODE: 8213.00.9000SHIPPER: NUSHARP INC. NO.3, JINGKE 5TH ROAD, TAICHUNG PRECISION MACHINERY PARK, TAICHUNG 40852, TAIWAN SO V848 / 6325 CTNS / 7391 KGS / 19.98 CBM PVC CONE H.S.CODE:3926.90108 P'KGS 6224 PCS(7 PLYWOOD PLTS)+101 CTNS SHIPPER: JING NAN TRAFFIC ENGINEERING CO., LTD. NO.3, LN. 260, SEC. 3, LUHE RD., LUGANG TOWNSHIP, CHANGHUA COUNTY 505, TAIWAN (R.O.C.) SO V849 / 485 PKGS / 32685 KGS / 73.48 CBM JACK/PUMP/CYLINDERHTS CODE:8425.42/8413.81/8412.21 WE HEREBY CERTIFY THAT THE ABOVE SHIPMENT CONTAINS WOOD PACKING MATERIAL ALL SWPM IS TREATED BY HEAT TREATMENT 485PKGS336CTNS+149CRATES SHIPPER: SHINN FU CORPORATION 7F., NO.408, RUEIGUANG RD.,NEIHU DIST., TAIPEI CITY 11492, TAIWAN (R.O.C.) DELIVERY ADDRESS: GRAINGER INTERNATIONAL INC. AKA GRAINGER GLOBAL SOURCING GRAINGER DISTRIBUTION CENTER 11200 EAST 210 HIGHWAY KANSAS CITY, MO 64161 ON CNEE RISKS AND ACCOUNTTOTAL: 9834CTNS 3091CTNS+6594CTNS(35PLTS) +149CRATES FREIGHT COLLECT ALSO NOTIFY: GRAINGER INTERNATIONAL INC. AKA GRAINGER GLOBAL SOURCING 100 GRAINGER PARKWAY, LAKE FOREST, IL 60045GGSIMPORT GRAINGER.COM SO V829 / 243 CTNS / 1269 KGS / 16.28 CBM PLEATED AIR FILTER H.S.CODE: 8421.39 SHIPPER: HENCOLIN INTERNATIONAL CORPORATION NO.1, YUANXI STREET, PINGTUNG CITY, PINGTUNG COUNTY 900, TAIWAN, SO V830 / 54 CTNS / 279 KGS / 0.32 CBM POWER TOOL BIT HS CODE 8207.90.10 GGS. PO 4637413876 SHIPPER: LEOS RESOURCES CO., LTD. 17F-7, NO. 155, ZHONGYANG ROAD,XIANDIAN DISTRICT, NEW TAIPEI CITY 23150, TAIWAN SO V831 / 370 CTNS / 6943 KGS / 28.61 CBM CABLE TIE HS CODE: 3926.90 THIS SHIPMENT CONTAINS SOLID WOOD PACKING MATERIAL 370CTNS28PLTS CFSSHIPPER: Y.Y. CABLE ACCESSORIES CO., LTD. NO.209, ANXIN 2ND ROAD, AN-NAN DIST. TAINAN CITY 709007, TAIWAN SO V832 / 52 CTNS / 664 KGS / 6.84 CBM ITEM NO. 3GTG4 PROPELLER,24 IN,5/8 BORE, 6720CFMITEM NO. 3GTF8 PROPELLER,18 IN,5/8 BORE, 3410CFM HS CODE:8414.90 SHIPPER: SHUENN FARN VENTILATOR INDUSTRY CO., LTD. NO. 1-12, YONG AN, LINNEI TOWNSHIP, YUNLIN COUNTY 64344, TAIWAN (R.O.C.)SO V833 / 26 CTNS / 436 KGS / 1.38 CBM S/C NO.20221226-1,CUSTOMER P/O NO.4637515734 S/C NO.20221226-2,CUSTOMER P/O NO.4637515736 S/C NO.20221226-3,CUSTOMER P/O NO.4637515737 S/C NO.20230113-1,CUSTOMER P/O NO.4637676079 S/C NO.20230113-2,CUSTOMER P/O NO.4637676080 S/C NO.20230113-3,CUSTOMER P/O NO.4637676082 S/C NO.20230113-4,CUSTOMER P/O NO.4637676083HAND TOOLS HS CODE:8205.59 SHIPPER: HANDY FORCE CO., LTD. NO. 58-6, LN 52, SEC. 1 ZHONGSHAN RD., HUATAN TOWNSHIP, CHANGHUA COUNTY 503, TAIWAN SO V834 / 85 CTNS / 837 KGS / 4.47 CBM HARDWAREHTS CODE: 4016.99.6050 SHIPPER: LIH YANN INDUSTRIAL CO., LTD. NO. 753, SEC. 1, SI-NAN RD., WURIH, TAICHUNG 414, TAIWAN, R.O.C. SO V835 / 41 CTNS / 903 KGS / 0.51 CBM STEEL HAND STAMPS HS CODE: 8205.59SHIPPER: YOUNG CYCLE INDUSTRIAL CO., LTD. NO. 25, LN. 307, SEC. 3, ZHONGQING RD., XITUN DIST, TAICHUNG CITY 40761, TAIWAN SO V836 / 103 CTNS / 1123 KGS / 13.02 CBM MEASURING WHEEL HS CODE: 9017.80SHIPPER: TRISON GLOBAL COMPANY LIMITED NO.100, LN. 35, HOUKE S. RD., HOULI DIST., TAICHUNG CITY 421, TAIWAN SO V837 / 20 CTNS / 400 KGS / 0.57 CBM HAND TOOLS HS CODE: 8203.20, 8204.12 SHIPPER:TOOLSWORKS INTERNATIONAL LTD. 4F-1, NO.262, SEC. 2, HUAMEI ST., NORTH DISTRICT, TAICHUNG CITY 40460, TAIWAN SO V838 / 495 CTNS / 2724 KGS / 13.75 CBM PURCHASE ORDER NO.4638021523 H.S. CODE: 3917.32 TUBING.SHIPPER: JIEH-MING PLASTICS MFG. CO., LTD. NO.7, SAN-LONG ST., SHUH-LIN DIST, NEW TAIPEI CITY, 23866 TAIWAN SO V839 / 20 CTNS / 196 KGS / 0.76 CBM INTRINSICALLY SAFE FLASHLIGHT 49XX78A (DS-14) INTRINSICALLY SAFE HEADLAMPHS CODE:9405.40 SHIPPER: DAY SUN TECHNOLOGY LTD. NO. 28, YONGKE 3RD RD., YONGKANG DIST., TAINAN CITY 710, TAIWAN (R.O.C.) SO V840 / 300 CTNS / 4403 KGS / 10.74 CBM WRENCH P.O.NO. 4633950714, 4634302154, 463433280HS CODE: 8204.11 SHIPPER: INFAR INDUSTRIAL CO., LTD. 392, SEC. 6, CHANG LU RD., FU SHING HSIANG, CHANG-HWA, TAIWAN R.O.C. SO V841 / 104 CTNS / 2098 KGS / 4.99 CBM TOOLS HTS CODE : 8467.92SHIPPER: WELL MAKE INDUSTRY CO., LTD. 6F-1., NO.192, SEC 3, TA TUNG RD., XIZHI DIST, NEW TAIPEI CITY 221, TAIWAN (R.O.C.) SO V842 / 20 CTNS / 479 KGS / 1.34 CBM PACKAGING TOOL HS CODE: 7326.90 / 8211.92SHIPPER: YANG BEY INDUSTRIAL CO., LTD. 1F, NO. 50, FENGGONG S. RD., SHENGANG DIST., TAICHUNG CITY 42942, TAIWAN, ROC SO V843 / 38 CTNS / 659 KGS / 1.83 CBM HTS CODE: 8481.80.5090 PLUMBING SUPPLIES SHIPPER:MOUNTING ASSOCIATES, INC. 10F, NO.1, SEC.3, MINSHENG E. ROAD, TAIPEI (10478), TAIWAN, R.O.C. SO V844 / 204 CTNS / 3600 KGS / 6.87 CBM HTSUS : 8205.70.0090 PO NO. 4637515738,4637671281,4637671282 HAND TOOLS SHIPPER:HANDY TWINS INTERNATIONAL CO., LTD. NO. 45, LANE 120, ZHANGLU ROAD, CHANGHUA 50083, TAIWAN R.O.C. SO V845 / 340 CTNS / 5921 KGS / 10.50 CBM HAND TOOLS PO 4637110420, 4637669082 HS CODE: 8204.20 SHIPPER:APEX TOOL (HK) LIMITED TAIWAN BRANCH NO. 19, 8TH ROAD, TAICHUNG INDUSTRIAL PARK, SITUN DISTRICT, TAICHUNG 407, TAIWAN R.O.C. SO V846 / 217 CTNS / 1777 KGS / 19.35 CBM PROTECTIVE EYEWEAR-NON PRESCRIPTION SAFETY LENSES HTS NO:9004.90.9090SHIPPER: HIGH RAINBOW ENTERPRISE CO., LTD. NO.13-1, SIN SIN RD., TAINAN 702, TAIWAN, R.O.C. SO V847 / 292 CTNS / 2610 KGS / 10.94 CBM SHEARS CUTTER ORDER NO. 4637133115 HS CODE: 8213.00.9000SHIPPER: NUSHARP INC. NO.3, JINGKE 5TH ROAD, TAICHUNG PRECISION MACHINERY PARK, TAICHUNG 40852, TAIWAN SO V848 / 6325 CTNS / 7391 KGS / 19.98 CBM PVC CONE H.S.CODE:3926.90108 P'KGS 6224 PCS(7 PLYWOOD PLTS)+101 CTNS SHIPPER: JING NAN TRAFFIC ENGINEERING CO., LTD. NO.3, LN. 260, SEC. 3, LUHE RD., LUGANG TOWNSHIP, CHANGHUA COUNTY 505, TAIWAN (R.O.C.) SO V849 / 485 PKGS / 32685 KGS / 73.48 CBM JACK/PUMP/CYLINDERHTS CODE:8425.42/8413.81/8412.21 WE HEREBY CERTIFY THAT THE ABOVE SHIPMENT CONTAINS WOOD PACKING MATERIAL ALL SWPM IS TREATED BY HEAT TREATMENT 485PKGS336CTNS+149CRATES SHIPPER: SHINN FU CORPORATION 7F., NO.408, RUEIGUANG RD.,NEIHU DIST., TAIPEI CITY 11492, TAIWAN (R.O.C.) DELIVERY ADDRESS: GRAINGER INTERNATIONAL INC. AKA GRAINGER GLOBAL SOURCING GRAINGER DISTRIBUTION CENTER 11200 EAST 210 HIGHWAY KANSAS CITY, MO 64161 ON CNEE RISKS AND ACCOUNTTOTAL: 9834CTNS 3091CTNS+6594CTNS(35PLTS) +149CRATES FREIGHT COLLECT ALSO NOTIFY: GRAINGER INTERNATIONAL INC. AKA GRAINGER GLOBAL SOURCING 100 GRAINGER PARKWAY, LAKE FOREST, IL 60045GGSIMPORT GRAINGER.COM SO V829 / 243 CTNS / 1269 KGS / 16.28 CBM PLEATED AIR FILTER H.S.CODE: 8421.39 SHIPPER: HENCOLIN INTERNATIONAL CORPORATION NO.1, YUANXI STREET, PINGTUNG CITY, PINGTUNG COUNTY 900, TAIWAN, SO V830 / 54 CTNS / 279 KGS / 0.32 CBM POWER TOOL BIT HS CODE 8207.90.10 GGS. PO 4637413876 SHIPPER: LEOS RESOURCES CO., LTD. 17F-7, NO. 155, ZHONGYANG ROAD,XIANDIAN DISTRICT, NEW TAIPEI CITY 23150, TAIWAN SO V831 / 370 CTNS / 6943 KGS / 28.61 CBM CABLE TIE HS CODE: 3926.90 THIS SHIPMENT CONTAINS SOLID WOOD PACKING MATERIAL 370CTNS28PLTS CFSSHIPPER: Y.Y. CABLE ACCESSORIES CO., LTD. NO.209, ANXIN 2ND ROAD, AN-NAN DIST. TAINAN CITY 709007, TAIWAN SO V832 / 52 CTNS / 664 KGS / 6.84 CBM ITEM NO. 3GTG4 PROPELLER,24 IN,5/8 BORE, 6720CFMITEM NO. 3GTF8 PROPELLER,18 IN,5/8 BORE, 3410CFM HS CODE:8414.90 SHIPPER: SHUENN FARN VENTILATOR INDUSTRY CO., LTD. NO. 1-12, YONG AN, LINNEI TOWNSHIP, YUNLIN COUNTY 64344, TAIWAN (R.O.C.)SO V833 / 26 CTNS / 436 KGS / 1.38 CBM S/C NO.20221226-1,CUSTOMER P/O NO.4637515734 S/C NO.20221226-2,CUSTOMER P/O NO.4637515736 S/C NO.20221226-3,CUSTOMER P/O NO.4637515737 S/C NO.20230113-1,CUSTOMER P/O NO.4637676079 S/C NO.20230113-2,CUSTOMER P/O NO.4637676080 S/C NO.20230113-3,CUSTOMER P/O NO.4637676082 S/C NO.20230113-4,CUSTOMER P/O NO.4637676083HAND TOOLS HS CODE:8205.59 SHIPPER: HANDY FORCE CO., LTD. NO. 58-6, LN 52, SEC. 1 ZHONGSHAN RD., HUATAN TOWNSHIP, CHANGHUA COUNTY 503, TAIWAN SO V834 / 85 CTNS / 837 KGS / 4.47 CBM HARDWAREHTS CODE: 4016.99.6050 SHIPPER: LIH YANN INDUSTRIAL CO., LTD. NO. 753, SEC. 1, SI-NAN RD., WURIH, TAICHUNG 414, TAIWAN, R.O.C. SO V835 / 41 CTNS / 903 KGS / 0.51 CBM STEEL HAND STAMPS HS CODE: 8205.59SHIPPER: YOUNG CYCLE INDUSTRIAL CO., LTD. NO. 25, LN. 307, SEC. 3, ZHONGQING RD., XITUN DIST, TAICHUNG CITY 40761, TAIWAN SO V836 / 103 CTNS / 1123 KGS / 13.02 CBM MEASURING WHEEL HS CODE: 9017.80SHIPPER: TRISON GLOBAL COMPANY LIMITED NO.100, LN. 35, HOUKE S. RD., HOULI DIST., TAICHUNG CITY 421, TAIWAN SO V837 / 20 CTNS / 400 KGS / 0.57 CBM HAND TOOLS HS CODE: 8203.20, 8204.12 SHIPPER:TOOLSWORKS INTERNATIONAL LTD. 4F-1, NO.262, SEC. 2, HUAMEI ST., NORTH DISTRICT, TAICHUNG CITY 40460, TAIWAN SO V838 / 495 CTNS / 2724 KGS / 13.75 CBM PURCHASE ORDER NO.4638021523 H.S. CODE: 3917.32 TUBING.SHIPPER: JIEH-MING PLASTICS MFG. CO., LTD. NO.7, SAN-LONG ST., SHUH-LIN DIST, NEW TAIPEI CITY, 23866 TAIWAN SO V839 / 20 CTNS / 196 KGS / 0.76 CBM INTRINSICALLY SAFE FLASHLIGHT 49XX78A (DS-14) INTRINSICALLY SAFE HEADLAMPHS CODE:9405.40 SHIPPER: DAY SUN TECHNOLOGY LTD. NO. 28, YONGKE 3RD RD., YONGKANG DIST., TAINAN CITY 710, TAIWAN (R.O.C.) SO V840 / 300 CTNS / 4403 KGS / 10.74 CBM WRENCH P.O.NO. 4633950714, 4634302154, 463433280HS CODE: 8204.11 SHIPPER: INFAR INDUSTRIAL CO., LTD. 392, SEC. 6, CHANG LU RD., FU SHING HSIANG, CHANG-HWA, TAIWAN R.O.C. SO V841 / 104 CTNS / 2098 KGS / 4.99 CBM TOOLS HTS CODE : 8467.92SHIPPER: WELL MAKE INDUSTRY CO., LTD. 6F-1., NO.192, SEC 3, TA TUNG RD., XIZHI DIST, NEW TAIPEI CITY 221, TAIWAN (R.O.C.) SO V842 / 20 CTNS / 479 KGS / 1.34 CBM PACKAGING TOOL HS CODE: 7326.90 / 8211.92SHIPPER: YANG BEY INDUSTRIAL CO., LTD. 1F, NO. 50, FENGGONG S. RD., SHENGANG DIST., TAICHUNG CITY 42942, TAIWAN, ROC SO V843 / 38 CTNS / 659 KGS / 1.83 CBM HTS CODE: 8481.80.5090 PLUMBING SUPPLIES SHIPPER:MOUNTING ASSOCIATES, INC. 10F, NO.1, SEC.3, MINSHENG E. ROAD, TAIPEI (10478), TAIWAN, R.O.C. SO V844 / 204 CTNS / 3600 KGS / 6.87 CBM HTSUS : 8205.70.0090 PO NO. 4637515738,4637671281,4637671282 HAND TOOLS SHIPPER:HANDY TWINS INTERNATIONAL CO., LTD. NO. 45, LANE 120, ZHANGLU ROAD, CHANGHUA 50083, TAIWAN R.O.C. SO V845 / 340 CTNS / 5921 KGS / 10.50 CBM HAND TOOLS PO 4637110420, 4637669082 HS CODE: 8204.20 SHIPPER:APEX TOOL (HK) LIMITED TAIWAN BRANCH NO. 19, 8TH ROAD, TAICHUNG INDUSTRIAL PARK, SITUN DISTRICT, TAICHUNG 407, TAIWAN R.O.C. SO V846 / 217 CTNS / 1777 KGS / 19.35 CBM PROTECTIVE EYEWEAR-NON PRESCRIPTION SAFETY LENSES HTS NO:9004.90.9090SHIPPER: HIGH RAINBOW ENTERPRISE CO., LTD. NO.13-1, SIN SIN RD., TAINAN 702, TAIWAN, R.O.C. SO V847 / 292 CTNS / 2610 KGS / 10.94 CBM SHEARS CUTTER ORDER NO. 4637133115 HS CODE: 8213.00.9000SHIPPER: NUSHARP INC. NO.3, JINGKE 5TH ROAD, TAICHUNG PRECISION MACHINERY PARK, TAICHUNG 40852, TAIWAN SO V848 / 6325 CTNS / 7391 KGS / 19.98 CBM PVC CONE H.S.CODE:3926.90108 P'KGS 6224 PCS(7 PLYWOOD PLTS)+101 CTNS SHIPPER: JING NAN TRAFFIC ENGINEERING CO., LTD. NO.3, LN. 260, SEC. 3, LUHE RD., LUGANG TOWNSHIP, CHANGHUA COUNTY 505, TAIWAN (R.O.C.) SO V849 / 485 PKGS / 32685 KGS / 73.48 CBM JACK/PUMP/CYLINDERHTS CODE:8425.42/8413.81/8412.21 WE HEREBY CERTIFY THAT THE ABOVE SHIPMENT CONTAINS WOOD PACKING MATERIAL ALL SWPM IS TREATED BY HEAT TREATMENT 485PKGS336CTNS+149CRATES SHIPPER: SHINN FU CORPORATION 7F., NO.408, RUEIGUANG RD.,NEIHU DIST., TAIPEI CITY 11492, TAIWAN (R.O.C.) DELIVERY ADDRESS: GRAINGER INTERNATIONAL INC. AKA GRAINGER GLOBAL SOURCING GRAINGER DISTRIBUTION CENTER 11200 EAST 210 HIGHWAY KANSAS CITY, MO 64161 ON CNEE RISKS AND ACCOUNTTOTAL: 9834CTNS 3091CTNS+6594CTNS(35PLTS) +149CRATES FREIGHT COLLECT ALSO NOTIFY: GRAINGER INTERNATIONAL INC. AKA GRAINGER GLOBAL SOURCING 100 GRAINGER PARKWAY, LAKE FOREST, IL 60045GGSIMPORT GRAINGER.COM SO V829 / 243 CTNS / 1269 KGS / 16.28 CBM PLEATED AIR FILTER H.S.CODE: 8421.39 SHIPPER: HENCOLIN INTERNATIONAL CORPORATION NO.1, YUANXI STREET, PINGTUNG CITY, PINGTUNG COUNTY 900, TAIWAN, SO V830 / 54 CTNS / 279 KGS / 0.32 CBM POWER TOOL BIT HS CODE 8207.90.10 GGS. PO 4637413876 SHIPPER: LEOS RESOURCES CO., LTD. 17F-7, NO. 155, ZHONGYANG ROAD,XIANDIAN DISTRICT, NEW TAIPEI CITY 23150, TAIWAN SO V831 / 370 CTNS / 6943 KGS / 28.61 CBM CABLE TIE HS CODE: 3926.90 THIS SHIPMENT CONTAINS SOLID WOOD PACKING MATERIAL 370CTNS28PLTS CFSSHIPPER: Y.Y. CABLE ACCESSORIES CO., LTD. NO.209, ANXIN 2ND ROAD, AN-NAN DIST. TAINAN CITY 709007, TAIWAN SO V832 / 52 CTNS / 664 KGS / 6.84 CBM ITEM NO. 3GTG4 PROPELLER,24 IN,5/8 BORE, 6720CFMITEM NO. 3GTF8 PROPELLER,18 IN,5/8 BORE, 3410CFM HS CODE:8414.90 SHIPPER: SHUENN FARN VENTILATOR INDUSTRY CO., LTD. NO. 1-12, YONG AN, LINNEI TOWNSHIP, YUNLIN COUNTY 64344, TAIWAN (R.O.C.)SO V833 / 26 CTNS / 436 KGS / 1.38 CBM S/C NO.20221226-1,CUSTOMER P/O NO.4637515734 S/C NO.20221226-2,CUSTOMER P/O NO.4637515736 S/C NO.20221226-3,CUSTOMER P/O NO.4637515737 S/C NO.20230113-1,CUSTOMER P/O NO.4637676079 S/C NO.20230113-2,CUSTOMER P/O NO.4637676080 S/C NO.20230113-3,CUSTOMER P/O NO.4637676082 S/C NO.20230113-4,CUSTOMER P/O NO.4637676083HAND TOOLS HS CODE:8205.59 SHIPPER: HANDY FORCE CO., LTD. NO. 58-6, LN 52, SEC. 1 ZHONGSHAN RD., HUATAN TOWNSHIP, CHANGHUA COUNTY 503, TAIWAN SO V834 / 85 CTNS / 837 KGS / 4.47 CBM HARDWAREHTS CODE: 4016.99.6050 SHIPPER: LIH YANN INDUSTRIAL CO., LTD. NO. 753, SEC. 1, SI-NAN RD., WURIH, TAICHUNG 414, TAIWAN, R.O.C. SO V835 / 41 CTNS / 903 KGS / 0.51 CBM STEEL HAND STAMPS HS CODE: 8205.59SHIPPER: YOUNG CYCLE INDUSTRIAL CO., LTD. NO. 25, LN. 307, SEC. 3, ZHONGQING RD., XITUN DIST, TAICHUNG CITY 40761, TAIWAN SO V836 / 103 CTNS / 1123 KGS / 13.02 CBM MEASURING WHEEL HS CODE: 9017.80SHIPPER: TRISON GLOBAL COMPANY LIMITED NO.100, LN. 35, HOUKE S. RD., HOULI DIST., TAICHUNG CITY 421, TAIWAN SO V837 / 20 CTNS / 400 KGS / 0.57 CBM HAND TOOLS HS CODE: 8203.20, 8204.12 SHIPPER:TOOLSWORKS INTERNATIONAL LTD. 4F-1, NO.262, SEC. 2, HUAMEI ST., NORTH DISTRICT, TAICHUNG CITY 40460, TAIWAN SO V838 / 495 CTNS / 2724 KGS / 13.75 CBM PURCHASE ORDER NO.4638021523 H.S. CODE: 3917.32 TUBING.SHIPPER: JIEH-MING PLASTICS MFG. CO., LTD. NO.7, SAN-LONG ST., SHUH-LIN DIST, NEW TAIPEI CITY, 23866 TAIWAN SO V839 / 20 CTNS / 196 KGS / 0.76 CBM INTRINSICALLY SAFE FLASHLIGHT 49XX78A (DS-14) INTRINSICALLY SAFE HEADLAMPHS CODE:9405.40 SHIPPER: DAY SUN TECHNOLOGY LTD. NO. 28, YONGKE 3RD RD., YONGKANG DIST., TAINAN CITY 710, TAIWAN (R.O.C.) SO V840 / 300 CTNS / 4403 KGS / 10.74 CBM WRENCH P.O.NO. 4633950714, 4634302154, 463433280HS CODE: 8204.11 SHIPPER: INFAR INDUSTRIAL CO., LTD. 392, SEC. 6, CHANG LU RD., FU SHING HSIANG, CHANG-HWA, TAIWAN R.O.C. SO V841 / 104 CTNS / 2098 KGS / 4.99 CBM TOOLS HTS CODE : 8467.92SHIPPER: WELL MAKE INDUSTRY CO., LTD. 6F-1., NO.192, SEC 3, TA TUNG RD., XIZHI DIST, NEW TAIPEI CITY 221, TAIWAN (R.O.C.) SO V842 / 20 CTNS / 479 KGS / 1.34 CBM PACKAGING TOOL HS CODE: 7326.90 / 8211.92SHIPPER: YANG BEY INDUSTRIAL CO., LTD. 1F, NO. 50, FENGGONG S. RD., SHENGANG DIST., TAICHUNG CITY 42942, TAIWAN, ROC SO V843 / 38 CTNS / 659 KGS / 1.83 CBM HTS CODE: 8481.80.5090 PLUMBING SUPPLIES SHIPPER:MOUNTING ASSOCIATES, INC. 10F, NO.1, SEC.3, MINSHENG E. ROAD, TAIPEI (10478), TAIWAN, R.O.C. SO V844 / 204 CTNS / 3600 KGS / 6.87 CBM HTSUS : 8205.70.0090 PO NO. 4637515738,4637671281,4637671282 HAND TOOLS SHIPPER:HANDY TWINS INTERNATIONAL CO., LTD. NO. 45, LANE 120, ZHANGLU ROAD, CHANGHUA 50083, TAIWAN R.O.C. SO V845 / 340 CTNS / 5921 KGS / 10.50 CBM HAND TOOLS PO 4637110420, 4637669082 HS CODE: 8204.20 SHIPPER:APEX TOOL (HK) LIMITED TAIWAN BRANCH NO. 19, 8TH ROAD, TAICHUNG INDUSTRIAL PARK, SITUN DISTRICT, TAICHUNG 407, TAIWAN R.O.C. SO V846 / 217 CTNS / 1777 KGS / 19.35 CBM PROTECTIVE EYEWEAR-NON PRESCRIPTION SAFETY LENSES HTS NO:9004.90.9090SHIPPER: HIGH RAINBOW ENTERPRISE CO., LTD. NO.13-1, SIN SIN RD., TAINAN 702, TAIWAN, R.O.C. SO V847 / 292 CTNS / 2610 KGS / 10.94 CBM SHEARS CUTTER ORDER NO. 4637133115 HS CODE: 8213.00.9000SHIPPER: NUSHARP INC. NO.3, JINGKE 5TH ROAD, TAICHUNG PRECISION MACHINERY PARK, TAICHUNG 40852, TAIWAN SO V848 / 6325 CTNS / 7391 KGS / 19.98 CBM PVC CONE H.S.CODE:3926.90108 P'KGS 6224 PCS(7 PLYWOOD PLTS)+101 CTNS SHIPPER: JING NAN TRAFFIC ENGINEERING CO., LTD. NO.3, LN. 260, SEC. 3, LUHE RD., LUGANG TOWNSHIP, CHANGHUA COUNTY 505, TAIWAN (R.O.C.) SO V849 / 485 PKGS / 32685 KGS / 73.48 CBM JACK/PUMP/CYLINDERHTS CODE:8425.42/8413.81/8412.21 WE HEREBY CERTIFY THAT THE ABOVE SHIPMENT CONTAINS WOOD PACKING MATERIAL ALL SWPM IS TREATED BY HEAT TREATMENT 485PKGS336CTNS+149CRATES SHIPPER: SHINN FU CORPORATION 7F., NO.408, RUEIGUANG RD.,NEIHU DIST., TAIPEI CITY 11492, TAIWAN (R.O.C.) DELIVERY ADDRESS: GRAINGER INTERNATIONAL INC. AKA GRAINGER GLOBAL SOURCING GRAINGER DISTRIBUTION CENTER 11200 EAST 210 HIGHWAY KANSAS CITY, MO 64161 ON CNEE RISKS AND ACCOUNTTOTAL: 9834CTNS 3091CTNS+6594CTNS(35PLTS) +149CRATES FREIGHT COLLECT ALSO NOTIFY: GRAINGER INTERNATIONAL INC. AKA GRAINGER GLOBAL SOURCING 100 GRAINGER PARKWAY, LAKE FOREST, IL 60045GGSIMPORT GRAINGER.COM</t>
  </si>
  <si>
    <t>GRAINGER INTERNATIONAL INC.</t>
  </si>
  <si>
    <t>CENTURY DISTRIBUTION SYSTEMS</t>
  </si>
  <si>
    <t>SEE ATTACHED SEE ATTACHED SEE ATTACHED SEE ATTACHED</t>
  </si>
  <si>
    <t>AKA GRAINGER GLOBAL SOURCING 11200 EAST 210 HIGHWAY KANSAS CITY, MO 64161 TE GGSIMPORT GRAINGER.COM</t>
  </si>
  <si>
    <t>(TAIWAN) LTD. A CONSOLIDATOR 5F, NO.66 SUNG CHIANG ROAD, TAIPEI, TAIWAN, R.O.C.</t>
  </si>
  <si>
    <t>SEGU6189945 TCNU2933660 BEAU4775800 GAOU6805282</t>
  </si>
  <si>
    <t>CMDUTWN0766143</t>
  </si>
  <si>
    <t>1TU0H</t>
  </si>
  <si>
    <t>H9872324 H9872326 H9872327 H9872325</t>
  </si>
  <si>
    <t>GRAINGER INTERNATIONAL INC</t>
  </si>
  <si>
    <t>100 GRAINGER PARKWAY LAKE FOREST UNITED STATES</t>
  </si>
  <si>
    <t>WELL EQUIPMENT HTS 843143 ELIN500074-0 6801 KG - 14.3301.2201.220 MT ACLU120423-0 14788 KG - 7.3702.4401.830 MT 3.0502.4403.050 MT ACLU120148-3 17431 KG - 9.1402.4402.340 MT</t>
  </si>
  <si>
    <t>PRT OFFSHORE</t>
  </si>
  <si>
    <t>ONESUBSEA SERVICES BV,</t>
  </si>
  <si>
    <t>Gioia Tauro</t>
  </si>
  <si>
    <t>GRANDE NEW JERSEY</t>
  </si>
  <si>
    <t>ELIN500074-0 ACLU120423-0 ACLU120148-3 . . .</t>
  </si>
  <si>
    <t>321 SOUTH BERNARD ROAD BROUSSARD LA 70518 US</t>
  </si>
  <si>
    <t>TURKIYE PETROLLERI FILYOS LIMAN INS TR-SAZKOY CAYCUMA VERGI NO: 781045 ZONGULDAK 67970 TR</t>
  </si>
  <si>
    <t>NC</t>
  </si>
  <si>
    <t>GESMS323442089</t>
  </si>
  <si>
    <t>3X18</t>
  </si>
  <si>
    <t>GESM</t>
  </si>
  <si>
    <t>MERGED</t>
  </si>
  <si>
    <t>MEMO.DELIVERY.NOT NEEDED PROFILES ----- 00000 US</t>
  </si>
  <si>
    <t>AUTOPORT GOLCUK</t>
  </si>
  <si>
    <t>2 X 40 HC CONTAINER 3.168 P OSTS PINO IMPREGNADO 2 1/2 A 3 X 1,98 MTS PESO 14.03 4,00 KGS M3 28,51 3.168 PO STS PINO IMPREGNADO 2 1/2 A 3 X 1,98 MTS PESO 13.365 ,00 KGS M3 28,51 HS:4403.2, 200 FREIGHT PREPAID 2 X 40 HC CONTAINER 3.168 P OSTS PINO IMPREGNADO 2 1/2 A 3 X 1,98 MTS PESO 14.03 4,00 KGS M3 28,51 3.168 PO STS PINO IMPREGNADO 2 1/2 A 3 X 1,98 MTS PESO 13.365 ,00 KGS M3 28,51 HS:4403.2, 200 FREIGHT PREPAID</t>
  </si>
  <si>
    <t>MRKU3927211 MRSU3855372</t>
  </si>
  <si>
    <t>SEAU225622880</t>
  </si>
  <si>
    <t>172N</t>
  </si>
  <si>
    <t>0000976 CL0067859 0000975 CL0067882</t>
  </si>
  <si>
    <t>207 CTNS DECORATIVE ARTICL ES OF WOOD HS CODE: 4403 99 AND 1092 CTNS AQUAR IUM PET SUPPLIES NON-FOOD / CRUSHED GRAVEL HS CODE : 251710</t>
  </si>
  <si>
    <t>MSC SORAYA</t>
  </si>
  <si>
    <t>TGBU3106455</t>
  </si>
  <si>
    <t>MEDUPW118061</t>
  </si>
  <si>
    <t>313A</t>
  </si>
  <si>
    <t>EU23341169</t>
  </si>
  <si>
    <t>886 CASES CONTAINING:(10, 632 PCS.) ASSORTED PHILIPPINE HANDICRAFTS (COCONUT MONKEY PO# 30542) H.S CODE 4403.99.90 (REFRIGERATED CONTAINER SET AT 27 DEGREES CELSIUS)</t>
  </si>
  <si>
    <t>MSC ANTONIA</t>
  </si>
  <si>
    <t>ZMOU8888510</t>
  </si>
  <si>
    <t>ZIMUCEB001005537</t>
  </si>
  <si>
    <t>A4221027975</t>
  </si>
  <si>
    <t>4403.98.00 (CG) SAID TO CONT AIN 01X40 HC SAID TO CONTAIN : 28 PACKAGES OF DRIED BELLO W 16% MC / E. GRANDIS PRE CU T PARTS FOR BED FOUNDATIONS, SURFACED FOR SIDES AND MEET ING CONSIGNEED 'S SPECIFICATIO, NS FOR GRADE AND SIZES, AS P ER IMPORT PERMIT # P-40-19-0 00740 DATED 03/30/2020. INVO ICE: 393003 PO: 4457 - BR HS CODE: 440398 NET WEIGHT: 27.385,000 KGS SHIPPED ON BO ARD CLEAN ON BOARD ALL SK IDS/ RUNNERS ARE KILN DRIED&amp; BARK FREE 100% REFORESTED / REGISTERED SOURCES DU-E : 23BR0003945241 NCMS:4403.9 8.00 WOODEN PACKAGE USED: TR EATED / CERTIFIED __________ ______________________________ _____ FREIGHT COLLECT AS PER AGREEMENT HBL: AWSL245331 SCAC CODE: AWSL</t>
  </si>
  <si>
    <t>GSL ARCADIA</t>
  </si>
  <si>
    <t>4457 - BR</t>
  </si>
  <si>
    <t>TGHU9271361</t>
  </si>
  <si>
    <t>SEAU830260436</t>
  </si>
  <si>
    <t>313N</t>
  </si>
  <si>
    <t>MLBR2760002</t>
  </si>
  <si>
    <t>PLASTIC AND PLASTIC ARTICLES, NOS LOOP,RECTANGLE .750 IN X .250 IN X .078 IN 12500-295 GOOSENECK CARBON STEEL ELECTRICAL DEPOSITION BLACK 7 IN LG GOOSENECK TUBE WASHER, .265X562X048, SCREW 1/4-20X3/8 1/4 WASHER CORRUGATED TUBE PO57543 THIS SHIPMENT CONTAINS SOLID WOOD PACKAGING MATERIALS AND FUMIGATED AS PER ISPM15 TOTAL 1X20(STC 993CTNS10PLTS/920CTNS+ 73CTNS) SHIP TO EXPRESS CROSS BORDER LOGISTICS, LLC / MIRSA MANUFACTURING LLC 4403 W . MILITARY HWY STE 100 MCALLEN TX 78503 956-467-9948 GENERAL CONTRACT RATE</t>
  </si>
  <si>
    <t>EXPEDITORS INTL OF WA INC</t>
  </si>
  <si>
    <t>BEIJING KANG JIE KONG INTL CARGO</t>
  </si>
  <si>
    <t>EVER SMILE</t>
  </si>
  <si>
    <t>EI REF 61X8123819 MPI P.O. MCALLEN,TX C/NO. 1-UP MADE IN CHINA . . . . . . . . . . . . . . . . . . . .</t>
  </si>
  <si>
    <t>300 E. OLMOS DRIVE SUITE B HIDALGO TX 78557 UNITED STATES</t>
  </si>
  <si>
    <t>AGENT CO.,LTD GUANGZHOU BRANCH ROOM 1509-1512, CENTRAL TOWER, 5 XIANCUN ROAD, GUANGZHOU, 510623 CHINA</t>
  </si>
  <si>
    <t>HLXU1061933</t>
  </si>
  <si>
    <t>HLCUCA4230244697</t>
  </si>
  <si>
    <t>111E</t>
  </si>
  <si>
    <t>HLD12136008</t>
  </si>
  <si>
    <t>PATADD DA707 UN 1993 CLASS 3 PACKAGE GROUP III / PATCOM 123 UN 1993 CLASS 3 PACKAGE GROUP III / PATADD DA801 UN 3082 CLASS 9 PACKAGE GROUP III / PATADD DA934 UN 1993 CLASS 3 PACKAGE GROUP III / PATADD DA103 / PATADD DA103 / PATADD DA1808 / PATADD DA202 / PATADD DA301 / PATADD DA603 INVOICE NO 202302ARIN020 DATED 09/02/2023 PO NO 20231-00 DATED 27/01/2023 ED NO 1-3-60-2-23-4403 COUNTRY OF ORIGIN U.A.E. - FREE ZONE, TOTAL NET WEIGHT 18400.00 KGS FREIGHT &amp; DTHC PREPAID</t>
  </si>
  <si>
    <t>CHEMO INTERNATIONL INC.</t>
  </si>
  <si>
    <t>PATCHAM FZC</t>
  </si>
  <si>
    <t>NO MARKS . . . NO MARKS . . . NO MARKS . . . NO MARKS . . . NO MARKS NO MARKS NO MARKS NO MARKS NO MARKS NO MARKS . . . . . . . .</t>
  </si>
  <si>
    <t>3550, NW 112 ST,MIAMI, FL 33167 UNITED STATES , ATTN BEATRIZ CISNEROS ,EMAIL SALESCHEMO.COM TEL. (305)-463-9522</t>
  </si>
  <si>
    <t>P.O. BOX 7753 PLOT C4 / 5, 6, 7 &amp; 8 SAIF ZONE,SHARJAH,UAE TRN 100338961400003</t>
  </si>
  <si>
    <t>TCLU9979752</t>
  </si>
  <si>
    <t>HLCUDX3230210330</t>
  </si>
  <si>
    <t>013W</t>
  </si>
  <si>
    <t>3258711 76686</t>
  </si>
  <si>
    <t>JEBEL ALI, AE</t>
  </si>
  <si>
    <t>PO# L6EV9JA STYLE# 558242 QTY: 602 PCS MENS WOVEN OTHE R SHIRT 100% COTTON HTS: 6 21132 / PO# M0WA1JA STYLE# 558095 QTY: 887 PCS MENS WOVEN SHIR T 55% LINEN 45% COTTON HTS : 620590 NO WOOD PACKAGI NG MATERIAL RELAY VESSEL MSC JADE 313N CONTA INER SUMMARY ---------------, -------------------- CAIU586 4403 MLVN0487000 45X9'6 57CTN 2.570CBM 378.960KGS B /L TOTAL SUMMARY ----------- ------------------------ 57C TN 2.570CBM 378.960KGS</t>
  </si>
  <si>
    <t>SANGWOO VIET NAM CO.,LTD</t>
  </si>
  <si>
    <t>MSC JADE</t>
  </si>
  <si>
    <t>OHO OHIO OMNI OLD NAVY, LLC (00000 0016) 6001 GREEN POINTE DR S GROV EPORT OH 43125 US N/M</t>
  </si>
  <si>
    <t>2 FOLSOM STREET SAN FRANCISCO, CA 94105, USA TEL: 415-427-3344 14157770250</t>
  </si>
  <si>
    <t>NO3, ROAD 02, VSIP INDUSTRIAL ZONE, HUNG TAY COMMUNE, HUNG NGUYEN DISTRICT NGHE AN PROVINCE, VIET 84949833653</t>
  </si>
  <si>
    <t>CAIU5864403</t>
  </si>
  <si>
    <t>MAEUVNG062251</t>
  </si>
  <si>
    <t>VN0487000</t>
  </si>
  <si>
    <t>HOUSEHOLD GOODS AND PERSONAL EFFECTS SHIPPER'S LOAD AND COUNT NO EEI REQUIRED PER FTR 30.40(B) HTS CODE: 9805.00.50 CODE- 4 RIDOUT, NOLAN, QENQ0331140 6 TSIF PS:6 OF 6 GRS:6144 NET:4403 CFT:1079 WICK, JEREMY QFFL0024834 3 AIGP PS:3 OF 3 GRS:3048 NET:2118 CFT:585 RUIZ, KALEBQENQ0331528 1 NFWD PS:1 OF 1 GRS:1274 NET:957 CFT:195 TOTAL QTY:10 TOTAL GW:10466LBS TOTAL NW:7478LBS TOTAL CFT:1859 TOTAL: ONE (1) CONTAINER ONLY -FREIGHT PAYABLE BY: SEACO SHIPPING SA UNDER TERMS OF SERVICE CONTRACT 22-0025 FREIGHT AS ARRANGED ETA:2023/04/24 FREIGHT PREPAID TOTAL PKGS 10 PK HBLCKKH0267089 CKKH0267091 CKKH0267094</t>
  </si>
  <si>
    <t>PRESIDENT FD ROOSEVELT</t>
  </si>
  <si>
    <t>DFSU7292839</t>
  </si>
  <si>
    <t>APLUUSG0235432</t>
  </si>
  <si>
    <t>0DBFC</t>
  </si>
  <si>
    <t>C2181045</t>
  </si>
  <si>
    <t>------------ DFSU7292839 DESCRIPTION---------HOUSEHOLD GOODS AND PERSONAL EFFECTS SHIPPER'S LOAD AND COUNT NO EEI REQUIRED PER FTR 30.40(B) HTS CODE: 9805.00.50 CODE- 4, RIDOUT, NOLAN QENQ0331140 6 TSIF PS:6 OF 6 GRS:6144 NET:4403 CFT:1079 -------------GENERIC DESCRIPTION-------------</t>
  </si>
  <si>
    <t>RIDOUT, NOLAN/QENQ0331140</t>
  </si>
  <si>
    <t>FLEET INDUSTRIAL SUPPLY CTR JPPSO- HAWAII CODE 800 4825 BOUGAINVILLE DRIVE HONOLULU HI 96818</t>
  </si>
  <si>
    <t>SEACO SHIPPING SA AS AGENTS FOR TRI-STAR INTL FORWARDING, INC. P/A-AVENUE DE FRONTENEX,6</t>
  </si>
  <si>
    <t>APLUCKKH0267089</t>
  </si>
  <si>
    <t>HARD MAPLE LOGS HARD MAPLE LOGS HARD MAPLE LOGS HARD MAPLE LOGS HARD MAPLE LOGS HARD MAPLE LOGS 328 LOGS - 29,300 BFT - 159.156 M3 HARD MAPLE LOGS HS CODE #4403.99.30 ORIGIN ONTARIO, CANADA  EGHU8359670/49 LOGS/4,946 BFT/26.527, M3/25996 KGS EISU9207107/59 LOGS/4,881 BFT/26.526 M3/25995 KGS TXGU5651739/62 LOGS/4,851 BFT/26.526 M3/25995 KGS EISU8365200/49 LOGS/4,903 BFT/26.525 M3/25994 KGS EISU9327519/55 LOGS/4,929 BFT/26.524M3/25993 KGS TGBU7284286/54 LOGS/4,790 BFT/26.528 M3/25997 KGS NO WOOD PACKING MATERIAL. CERS #LN7614202304122518549 @ ID #91441200MA52X6L91N - CONTACT MS. LIU QIU QIN - TEL 86 0758 682 2201 (EXT.218) - FAX 860758 682 2207 - EMAIL SALES01@YLWHEEL.COM</t>
  </si>
  <si>
    <t>ZHAOQING YUANLONG WOOD PRODUCTS</t>
  </si>
  <si>
    <t>TRANSIT KING CITY NORTHWAY</t>
  </si>
  <si>
    <t>OOCL OAKLAND</t>
  </si>
  <si>
    <t>NO MARKS NO MARKS NO MARKS NO MARKS NO MARKS NO MARKS NO MARKS THE SAME THE SAME THE SAME THE SAME THE SAME THE SAME THE SAME THE SAME THE SAME THE SAME THE SAME THE SAME THE SAME THE SAME THE SAME THE SAME THE SAME THE SAME THE SAME THE SAME THE SAME THE SAME THE SAME</t>
  </si>
  <si>
    <t>CO., LTD. BUBUGAO INDUSTRIAL AREA, HUILONG TOWN, GAOYAO, ZHAOQING CITY, GUANGDONG PROVINCE,</t>
  </si>
  <si>
    <t>FORWARDING LTD. AS AGENTS FOR ZHAOQING YUANLONG WOOD PRODUCTS CO., LTD. 3800 SAINT-PATRICK ST., SUITE 304</t>
  </si>
  <si>
    <t>EISU8365200 EISU9207107 EGHU8359670 TGBU7284286 EISU9327519 TXGU5651739</t>
  </si>
  <si>
    <t>45G1 45G1 45G1 45G0 45G1 45G0</t>
  </si>
  <si>
    <t>EGLV465377024857</t>
  </si>
  <si>
    <t>115W</t>
  </si>
  <si>
    <t>807055 807006 807067 807051 807085 807060</t>
  </si>
  <si>
    <t>CESANESE 20 DI OLEVANO ROMANO DOC SUP. KGM 16.5 H.CODE 220421 COMPAGNIA DI ERMES SRL PO IMP 2932 PO DIS 686483 / TAURASI 17 DOCG KGM 18.5 H.CODE 220421 GRAZIANO DI STASIO PO IMP 2932 PO DIS 686483 / FIANO DI AVELLINO 21 KGM 55.5 H.CODE 220421 GRAZIANO DI STASIO PO IMP 2932 PO DIS 686483 / PRIMITIVO 20 ROSSO ARCANGELO SALENTO IGP KGM 82.8 H.CODE 22042180 PALAMA AZIENDA VINICOLA PO IMP 2932 PO DIS 686483 / BAROLO 2018 DOCG COMUNE DI LA MORRA KGM 176 H.CODE 220421 SANDRONE GIORGIO PO IMP 2932 PO DIS 686483 / POGGIO VIGNOSO 21 CHIANTI DOCG KGM 436.8 H.CODE 22042166 AZ. AGR. MARTOCCIA DI BRUNELLI PO IMP 2932 PO DIS 686483 / WINE N.O.S. KGM 432 TERRA COSTANTINO PO IMP 4399 PO DIS 687638 / WINE N.O.S. KGM 643 GLV S.R.L. PO IMP 4398 PO DIS 687638 / WINE N.O.S. KGM 1035 DONNA LAURA SRL PO IMP 4401 PO DIS 687638 / WINE N.O.S. KGM 1613 FATTORIA CASTELLO DI VOLPAIA SOC AGR S.S PO IMP 4401 PO DIS 690004 / WINE N.O.S. KGM 1890 CORDARA ORNELLA PO IMP 4400 PO DIS 687638 / WINE N.O.S. KGM 1331 PALA DI MARIO PALA &amp; C.S.S. AGRICOLA PO IMP 4402 PO DIS 687638 / WINE N.O.S. KGM 1400 SOCIETA AGRICOLA TENUTA DEI SETTE CIELI PO IMP 2932 PO DIS 691342 / MOSCATO LA PERLINA USA KGM 2700 H.CODE 22042179 TERRE GAIE SRL PO IMP 2932 PO DIS 686483 / WINE N.O.S. KGM 4476 TOLAINI SOCIETA AGRICOLA PO IMP 4403 PO DIS 687638</t>
  </si>
  <si>
    <t>RNDC- HOUSTON</t>
  </si>
  <si>
    <t>HILLEBRAND GORI ITALY SRL</t>
  </si>
  <si>
    <t>MAERSK PUELO</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</si>
  <si>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</si>
  <si>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8045 NORTHCOURT ROAD HOUSTON TX 77040 UNITED STATES</t>
  </si>
  <si>
    <t>VIA DELLE COLLINE COLLESALVETTI 57017 ITALY</t>
  </si>
  <si>
    <t>MEDU4182396</t>
  </si>
  <si>
    <t>MEDULZ379842</t>
  </si>
  <si>
    <t>312W</t>
  </si>
  <si>
    <t>479028 493507</t>
  </si>
  <si>
    <t>LA SPEZIA</t>
  </si>
  <si>
    <t>WEB SWB FREIGHT PAYABLE AT LE HAVRE TOTAL OF 864 PCS OF SANITARY WARE TOTAL N.W: 7005.60 KGS TOTAL G.W: 7765.92 KGS LECICO FOR CERAMIC (S.A.E) 684 PCS OF SANITARY WARE, N.W: 3801.60 KGS G.W: 4403.52 KGS EUROPEAN CERAMICS 180 PCS OF SANITARY WARE N.W: 3204.00 KGS G.W: 3362.40 KGS</t>
  </si>
  <si>
    <t>CAROVOG BATIR</t>
  </si>
  <si>
    <t>LECICO FOR CERAMIC (S.A.E)</t>
  </si>
  <si>
    <t>MAJESTIC</t>
  </si>
  <si>
    <t>AVENUE DU CHEF VAIRAATOA PAPEETE BP 51568 PIRAE TE FRENCH POLYNESIA</t>
  </si>
  <si>
    <t>C/O EUROPEAN CERAMICS NEW BORG EL ARAB CITY 3RD INDUSTRIAL ZONE TE ALEXANDRIA - EGYPT</t>
  </si>
  <si>
    <t>APZU3646288</t>
  </si>
  <si>
    <t>CMDULHV3068292</t>
  </si>
  <si>
    <t>0RPD3</t>
  </si>
  <si>
    <t>H491525</t>
  </si>
  <si>
    <t>AVENUE DU CHEF VAIRAATOA PAPEETE BP 51568 PIRAE</t>
  </si>
  <si>
    <t>ALEXANDRIA EL DEK</t>
  </si>
  <si>
    <t>125 DRUMS CONTAINING FROZEN LEMON PULP CELLS NET WEIGHT: 21250 KGS PE: 23001EC03002973X OP.:80304758 NCM: 2008.30.00 PO: 4509255037 .FREIGHT PREPAID . (+)1 TEL: 514-631-6456 FAX : 514-631-4403 ATTENTION: IMPORTOCEAN@AGOTRANS.COM</t>
  </si>
  <si>
    <t>THE MINUTE MAID COMPANY CANADA INC</t>
  </si>
  <si>
    <t>SA SAN MIGUEL AGICI Y F</t>
  </si>
  <si>
    <t>SA SAN MIGUEL</t>
  </si>
  <si>
    <t>KING ST E 335 TORONTO ON M4M 2T4 CA</t>
  </si>
  <si>
    <t>CAZADORES DE COQUIMBO 2860 BUENOS AIRES C 1605 AR</t>
  </si>
  <si>
    <t>M4M 2T4</t>
  </si>
  <si>
    <t>MNBU0312131</t>
  </si>
  <si>
    <t>SUDU53BUE001846A</t>
  </si>
  <si>
    <t>312N</t>
  </si>
  <si>
    <t>ABP13568 AR2357537</t>
  </si>
  <si>
    <t>AGO TRANSPORTATION INC</t>
  </si>
  <si>
    <t>LEPINE AVE 500</t>
  </si>
  <si>
    <t>ZARATE</t>
  </si>
  <si>
    <t>125 DRUMS CONTAINING FROZEN LEMON PULP CELLSNET WEIGHT: 21250 KGS PE: 23001EC03002974J OP.: 80304757 NCM: 2008.30.00 PO: 4509255035 . FREIGHT PREPAID . (+)1 TEL: 514-631-6456 FAX:514-631-4403 ATTENTION: IMPORTOCEAN@AGOTRANS .COM</t>
  </si>
  <si>
    <t>DAYU6703539</t>
  </si>
  <si>
    <t>SUDU53BUE001846X</t>
  </si>
  <si>
    <t>ABP13569 AR2357515</t>
  </si>
  <si>
    <t>ARTICLES OF PLASTICS NESOI 1 X 40HQ 3651 KGS 4 PKG 467.54 KGS 3.840 CBM AUTOMOTIVE PARTS COMPONENT PARTS (NEW EQUIPMENT) FOR THE COMPLETION OF MOTOR VEHICLES COUNTRY OF ORIGIN DE HS-CODE 39269097 _____________ / 25 PKG 1762.5 KGS 42.000 CBM AUTOMOTIVE PARTS COMPONENT PARTS (NEW EQUIPMENT) FOR THE COMPLETION OF MOTOR VEHICLES COUNTRY OF ORIGIN DE HS-CODE 39269097 _____________ HOUSE BILL NUMBER / 2 PKG 21.9 KGS 0.062 CBM AUTOMOTIVE PARTS COMPONENT PARTS (NEW EQUIPMENT) FOR THECOMPLETION OF MOTOR VEHICLES COUNTRY OF ORIGIN DE HS-CODE 39269097 _____________ HOUSE BILL NUMBER B7E0010835 / 1 PKG 132 KGS 0.480 CBM AUTOMOTIVE PARTS COMPONENT PARTS (NEW EQUIPMENT) FOR THECOMPLETION OF MOTOR VEHICLES COUNTRY OF ORIGIN DE HS-CODE 39269097 _____________ HOUSE BILL NUMBER B7E0010834 / 1 PKG 179 KGS 0.893 CBM AUTOMOTIVE PARTS COMPONENT PARTS (NEW EQUIPMENT) FOR THECOMPLETION OF MOTOR VEHICLES COUNTRY OF ORIGIN DE HS-CODE 39269097 _____________ HOUSE BILL NUMBER B7E0010835 / 5 PKG 16 KGS 0.188 CBM AUTOMOTIVE PARTS COMPONENT PARTS (NEW EQUIPMENT) FOR THECOMPLETION OF MOTOR VEHICLES COUNTRY OF ORIGIN AT HS-CODE 39269097 _____________ HOUSE BILL NUMBER B7E0010885 SHIPPED ON / SELF-TAPPING SCREWS OF IRON OR STEEL 1 PKG 90 KGS 0.288 CBM AUTOMOTIVE PARTS COMPONENT PARTS (NEW EQUIPMENT) FOR THECOMPLETION OF MOTOR VEHICLES COUNTRY OF ORIGIN DE HS-CODE 73181410 _____________ HOUSE BILL NUMBER B7E0010839 / 1 PKG 287 KGS 0.576 CBM AUTOMOTIVE PARTS COMPONENT PARTS (NEW EQUIPMENT) FOR THECOMPLETION OF MOTOR VEHICLES COUNTRY OF ORIGIN DE HS-CODE 73181499 _____________ HOUSE BILL NUMBER B7E0010890 / THREADED SCREWS AND BOLTS NESOI OF IRON OR ST1 PKG 236 KGS 0.432 CBM AUTOMOTIVE PARTS COMPONENT PARTS (NEW EQUIPMENT) FOR THECOMPLETION OF MOTOR VEHICLES COUNTRY OF ORIGIN DE HS-CODE 73181595 _____________ HOUSE BILL NUMBER B7E0010837 / 1 PKG 287 KGS 0.432 CBM AUTOMOTIVE PARTS COMPONENT PARTS (NEW EQUIPMENT) FOR THECOMPLETION OF MOTOR VEHICLES COUNTRY OF ORIGIN DE HS-CODE 73181595 _____________ HOUSE BILL NUMBER B7E0010856 / TUBULAR OR BIFURCATED RIVETS OF BASE METAL 5 PKG 172.06 KGS 0.837 CBM AUTOMOTIVEPARTS COMPONENT PARTS (NEW EQUIPMENT) FOR THE COMPLETION OF MOTOR VEHICLES COUNTRY OF ORIGIN DE HS-CODE 83082000 _____________ HOUSE BILL NUMBER B7E0010821 ARTICLES OF PLASTICS NESOI 1 X 40HQ 4403.41 KGS 7 PKG 493.5 KGS 11.760 CBM AUTOMOTIVE PARTS COMPONENT PARTS (NEW EQUIPMENT) FOR THE COMPLETION OF MOTOR VEHICLES COUNTRY OF ORIGIN DE HS-CODE 39269097 _____________ / 4 PKG 467.54 KGS 3.840 CBM AUTOMOTIVEPARTS COMPONENT PARTS (NEW EQUIPMENT) FOR THE COMPLETION OF MOTOR VEHICLES COUNTRY OF ORIGIN DE HS-CODE 39269097 _____________ HOUSE BILL NUMBER B7E0010913 / 2 PKG 6 KGS 0.075 CBM AUTOMOTIVE PARTS COMPONENT PARTS (NEW EQUIPMENT) FOR THECOMPLETION OF MOTOR VEHICLES COUNTRY OF ORIGIN AT HS-CODE 39269097 _____________ HOUSE BILL NUMBER B7E0010906 / 1 PKG 47 KGS 0.245 CBM AUTOMOTIVE PARTS COMPONENT PARTS (NEW EQUIPMENT) FOR THECOMPLETION OF MOTOR VEHICLES COUNTRY OF ORIGIN DE HS-CODE 39269097 _____________ HOUSE BILL NUMBER B7E0010914 / 3 PKG 321.6 KGS 1.460 CBM AUTOMOTIVE PARTS COMPONENT PARTS (NEW EQUIPMENT) FOR THECOMPLETION OF MOTOR VEHICLES COUNTRY OF ORIGIN DE HS-CODE 39269097 _____________ HOUSE BILL NUMBER B7E0010942 / 1 PKG 120 KGS 0.326 CBM AUTOMOTIVE PARTS COMPONENT PARTS (NEW EQUIPMENT) FOR THECOMPLETION OF MOTOR VEHICLES COUNTRY OF ORIGIN DE HS-CODE 39269097 _____________ HOUSE BILL NUMBER B7E0010834 / 2 PKG 292 KGS 1.901 CBM AUTOMOTIVE PARTS COMPONENT PARTS (NEW EQUIPMENT) FOR THECOMPLETION OF MOTOR VEHICLES COUNTRY OF ORIGIN DE HS-CODE 39269097 _____________ HOUSE BILL NUMBER B7E0010818 / 2 PKG 233.77 KGS 1.920 CBM AUTOMOTIVEPARTS COMPONENT PARTS (NEW EQUIPMENT) FOR THE COMPLETION OF MOTOR VEHICLES COUNTRY OF ORIGIN DE HS-CODE 39269097 _____________ HOUSE BILL NUMBER B7E0010819 / 1 PKG 179 KGS 0.893 CBM AUTOMOTIVE PARTS COMPONENT PARTS (NEW EQUIPMENT) FOR THECOMPLETION OF MOTOR VEHICLES COUNTRY OF ORIGIN DE HS-CODE 39269097 _____________ HOUSE BILL NUMBER B7E0010915 / SELF-TAPPING SCREWS OF IRON OR STEEL 1 PKG 123 KGS 0.432 CBM AUTOMOTIVE PARTS COMPONENT PARTS (NEW EQUIPMENT) FOR THECOMPLETION OF MOTOR VEHICLES COUNTRY OF ORIGIN DE HS-CODE 73181410 _____________ HOUSE BILL NUMBER B7E0010782 / TUBULAR OR BIFURCATED RIVETS OF BASE METAL 1 PKG 115 KGS 0.624 CBM AUTOMOTIVE PARTS COMPONENT PARTS (NEW EQUIPMENT) FOR THECOMPLETION OF MOTOR VEHICLES COUNTRY OF ORIGIN DE HS-CODE 83082000 _____________ HOUSE BILL NUMBER B7E0010926 / ELECT LIGHTING VISUAL SIGNLNG EQ EX FOR BICYC6 PKG 1174 KGS 5.760 CBM AUTOMOTIVE PARTS COMPONENT PARTS (NEW EQUIPMENT) FOR THECOMPLETION OF MOTOR VEHICLES COUNTRY OF ORIGIN DE HS-CODE 85122000 _____________ HOUSE BILL NUMBER B7E0010859 / PTS MICRO-HEAD-EAR-PHONE ELECT SND AMPL SETS3 PKG 281 KGS 2.592 CBM AUTOMOTIVE PARTS COMPONENT PARTS (NEW EQUIPMENT) FOR THECOMPLETION OF MOTOR VEHICLES COUNTRY OF ORIGIN DE HS-CODE 85189000 _____________ HOUSE BILL NUMBER SA70010648 / ANTENNAS AND ANTENNA REFLECTORS AND PARTS 10 PKG 420 KGS 4.914 CBM AUTOMOTIVE PARTS COMPONENT PARTS (NEW EQUIPMENT) FOR THECOMPLETION OF MOTOR VEHICLES COUNTRY OF ORIGIN PT HS-CODE 85291069 _____________ HOUSE BILL NUMBER B7E0010748 / WIRE CABLE AND OTHER INSULATED ELECTRIC CON1 PKG 130 KGS 1.200 CBM AUTOMOTIVE PARTS COMPONENT PARTS (NEW EQUIPMENT) FOR THECOMPLETION OF MOTOR VEHICLES COUNTRY OF ORIGIN LU HS-CODE 85444290 _____________ HOUSE BILL NUMBER B7E0010858</t>
  </si>
  <si>
    <t>DSV AIR SEA INC. - I902</t>
  </si>
  <si>
    <t>DSV AIR SEA DEUTSCHLAND GMBH</t>
  </si>
  <si>
    <t>COLORADO EXPRESS</t>
  </si>
  <si>
    <t>SEGU6850989 SMP USA // SMP USA // SMP USA // SMP USA // SMP USA // SMP USA // SMP USA // SMP USA // SMP USA // SMP USA // SMP USA // // // BMOU5115806 SMP USA // SMP USA // SMP USA // SMP USA // SMP USA // SMP USA // SMP USA // SMP USA // SMP USA // SMP USA // SMP USA // SMP USA // SMP USA // SMP USA // SMP USA // // //</t>
  </si>
  <si>
    <t>3705 WILSON ROAD ATLANTA GA 30354 UNITED STATES</t>
  </si>
  <si>
    <t>SCHLACHTE 15-18 BREMEN 28195 GERMANY</t>
  </si>
  <si>
    <t>SEGU6850989 BMOU5115806</t>
  </si>
  <si>
    <t>YMPRT650085672</t>
  </si>
  <si>
    <t>034W</t>
  </si>
  <si>
    <t>0571001 0569857</t>
  </si>
  <si>
    <t>886 CASES CONTAINING:(10, 632 PCS.) ASSORTED PHILIPPINE HANDICRAFTS (COCONUT MONKEY PO# 0030237) H.S CODE 4403.99.90 (REFRIGERATED CONTAINER SET AT 27 DEGREES CELSIUS)</t>
  </si>
  <si>
    <t>MAERSK MEMPHIS</t>
  </si>
  <si>
    <t>1975 LINDEN BLVD, 3RD FL SUITE # 300, ELMONT, NY 11003 GROUP E US.NYC.KAPEX.OID@ KERRYAPEX.COM</t>
  </si>
  <si>
    <t>ZMOU8884346</t>
  </si>
  <si>
    <t>ZIMUCEB001005534</t>
  </si>
  <si>
    <t>8W</t>
  </si>
  <si>
    <t>A4221027987</t>
  </si>
  <si>
    <t>FROZEN STRAWBERRY FRUIT SLAC 4403 CASES OF 1880 CASES OF FROZEN STRAWBERRY 720 CASES OF FROZEN FRUIT MIX (PINEAPPLE, STRAWBERRY, PEACHES, MANGO) 1800 CASES OF FROZEN MANGO, 2 CASES OF SAMPLE FROZEN FRUIT MIX (PINEAPPLE, BANANA, PAPAYA) (PAPAYA, MANGO, STRAWBERRY) 1 CASE OF SAMPLE FROZEN VEGETABLES MIX (BROCCOLI, GREEN BEANS) . COS 010103 TEMPERATURE -10 FVENTILATION 100% CLOSED</t>
  </si>
  <si>
    <t>MIAMI AGROIMPORT INC</t>
  </si>
  <si>
    <t>AGROINDUSTRIA LEGUMEX, S.A.</t>
  </si>
  <si>
    <t>ALDEBARAN J</t>
  </si>
  <si>
    <t>CMCU 5551212 B3105986 DITTO DITTO DITTO DITTO DITTO DITTO DITTO DITTO DITTO DITTO DITTO DITTO DITTO DITTO</t>
  </si>
  <si>
    <t>1400 N.W. 121 CT STE 900 MIAMI, FL 33182 USA CONTACT CONCEPCION SARAVIA</t>
  </si>
  <si>
    <t>12 AVENIDA 6-15, ZONA 2 SECTOR LAS MAJADAS EL TEJAR CHIMALTENANGO GUATEMALA GT</t>
  </si>
  <si>
    <t>CMCU5551212</t>
  </si>
  <si>
    <t>CLAMCOSN3M834507</t>
  </si>
  <si>
    <t>N3053</t>
  </si>
  <si>
    <t>B3105986</t>
  </si>
  <si>
    <t>CHIMALTENANGO, GT</t>
  </si>
  <si>
    <t>NONCONIFEROUS WOOD IN THE ROUGH NESOI, NOT TRDEBARKED ASH LOGS CERS MH7576202303142443818 HS CODE 4403.99.90 PH 0755-25279291 USCI - USCI 91440300595652330H</t>
  </si>
  <si>
    <t>SHENZHEN DA DAO HANG TECHNOLOGY</t>
  </si>
  <si>
    <t>VK GLOBAL TRADING INC.</t>
  </si>
  <si>
    <t>LOGISTICS CO.,LTD ROOM 903, YIHAI CENTER, SOUTH EAST OF SHENYAN ROAD, HAISHAN STREET, YANTIAN TE DISTRICT, SHENZHEN, GUANGDONG</t>
  </si>
  <si>
    <t>102-33898, PINE STREET, ABBOTSFORD B.C. V2S2P3 CANADA TEL +1 604 746 7901 TE EIN 714207719</t>
  </si>
  <si>
    <t>BMOU4255850</t>
  </si>
  <si>
    <t>YMPRW195224869</t>
  </si>
  <si>
    <t>LOGISTICS CO.,LTD ROOM 903, YIHAI CENTER, SOUTH EAST OF SHENYAN ROAD, HAISHAN STREET, YANTIAN</t>
  </si>
  <si>
    <t>TORONTO, CANADA</t>
  </si>
  <si>
    <t>LETTER PAPER HANDLER 548CTNS/4403.50KGS/12.627CBM LETTER PAPER HANDLER FF ALBUM STORAGE BOX HS CODE#392610&amp;420292 AMS#PSEA ZLAX23030548 ., 527CTNS/5905.00KGS/8.756CBM GLASS CLAMPS STAINLESS STEEL SPIDER FITTINGS HS CODE 830241&amp;730890 AMS#PSEA ZLAX23031416 . 20CTNS/420.00KGS/1.772CBM WIRE HARNESSHS CODE 854442 AMS#PSEA TSL23030065 230CTNS/1300.00KGS/9.11CBM SATIN RIBBON BOW HS CODE 6304939 AMS#PSEA ZLAX23031784 134CTNS/1809.00KGS/12.259CBM PLASTIC PANEL PO NO. 9722065-101 ENTRANCE FEEDER-20,000 PCS HS CODE 392310 AMS#PSEA ZLAX23031786 . 48PKGS/480.00KGS/3.116CBM FASTFIRE 4 MULTI-RETICLE HS CODE 901310 AMS#PSEA ZLAX23031793. 90CTNS/380.000KGS/14.034CBM 100% PLASTIC OF SIR PROPER'S PUMPKIN PAIL-GIRL/BOY HS CODE 950590 AMS#AUSR SZXE23030041 . 26CTNS/84.610KGS/0.788CBMWEB BELT HS CODE 560900 AMS#AUSR SZXE23030042 . 17CTNS/91KGS/0.605CBM HAT SHAM HS CODE 650699&amp;630231AMS#AUSR SZXE23030043 . 104CTNS/1968.00KGS/5.458CBM PLASTIC PACKAGING POUCH PLASTIC PACKAGING FILM HS CODE 392321 AMS#PSEA SZCM23030093 THE SAMETHE SAME THE SAME THE SAME THE SAME THE SAME THE SAME THE SAME THE SAMETHE SAME THE SAME THE SAME THE SAME THE SAME THE SAME THE SAME THE SAMETHE SAME THE SAME THE SAME THE SAME THE SAME THE SAME THE SAME</t>
  </si>
  <si>
    <t>EVER FINE</t>
  </si>
  <si>
    <t>PO# PO# ITEM# QTY COUNTRY OF ORIGIN NET WEIGHT GROSS WEIGHT CTN# CTN SIZE BARCODE LABEL . CRL LOS ANGELES C/NO 1-B184 MADE IN CHINA . PUTCO 9188 C/NO. LOS ANGELES MADE IN CHINA MANN LAKE LTD. PART #65-101 #OF UNITS PER CASE 150 PCS . BURRIS P/NO. . P.O.NO. 9557(ECOM) TBBC SEASON&amp;DELIVERY FA23 BORN RES ECOM TBBC STYLE NAME 2543 TBBC COLOR NAME 3696/3697 TBBC SKU# 2543-3696-NS/ 2543-3697-NS QUANTITY CARTON NO. OF PORT OF DISTINATION LOS ANGELES FINAL DESTINATION LYONS,GA COUNTRY OF ORIGIN MADE IN CHINA . SHIPPING MARK P.O. NO CARTON NO OF PORT OF DISEMBARKATION FINAL DESTINATION COUNTRY OF ORIGIN MADE IN CHINA TBBC STYLE TBBCCOLOR TBBC SKU# QUANTITY PC P.O NO. TBBC SEASON &amp; DELIVERY TBBC STYLE NAME TBBC COLOR NAME TBBC SKU# QUANTITY CARTON NO. PORT OF DISEMBARKATION FINAL DESTINATION COUNTRY OF ORIGIN PROGRESSIVE PACKAGING LOMBARD, ILLINOIS P.O 4913 4936 4937 P/N</t>
  </si>
  <si>
    <t>(CHINA)CO.,LTD SHENZHEN BRANCH RM.309-310 3F A+ FASHION CREATIVE PARK NO 2001 BINHE ROAD FUTIAN DISTRICT,SHENZHEN,P.R.C.</t>
  </si>
  <si>
    <t>TGBU7150420</t>
  </si>
  <si>
    <t>EGLV149301029482</t>
  </si>
  <si>
    <t>1289E</t>
  </si>
  <si>
    <t>EMCSWZ1112</t>
  </si>
  <si>
    <t>FAX: (86) 571 8678 1529 CODE: 91330000788815343L HS CODE 4403.21.0020 -TEL:(86) 57 1 8678 1510 SAY TWO HUNDRED AND SEVENTY-ONE PACKAGES ONL Y FAX: (86) 571 8678 1529 CODE: 91330000788815343L HS CODE 4403.21.0020 -TEL:(86) 57 1 8678 1510 SAY TWO HUNDRED AND SEVENTY-ONE PACKAGES ONL Y FAX: (86) 571 8678 1529 CODE: 91330000788815343L HS CODE 4403.21.0020 -TEL:(86) 57 1 8678 1510 SAY TWO HUNDRED AND SEVENTY-ONE PACKAGES ONL Y FAX: (86) 571 8678 1529 CODE: 91330000788815343L HS CODE 4403.21.0020 -TEL:(86) 57 1 8678 1510 SAY TWO HUNDRED AND SEVENTY-ONE PACKAGES ONL Y FAX: (86) 571 8678 1529 CODE: 91330000788815343L HS CODE 4403.21.0020 -TEL:(86) 57 1 8678 1510 SAY TWO HUNDRED AND SEVENTY-ONE PACKAGES ONL Y FAX: (86) 571 8678 1529 CODE: 91330000788815343L HS CODE 4403.21.0020 -TEL:(86) 57 1 8678 1510 SAY TWO HUNDRED AND SEVENTY-ONE PACKAGES ONL Y FAX: (86) 571 8678 1529 CODE: 91330000788815343L HS CODE 4403.21.0020 -TEL:(86) 57 1 8678 1510 SAY TWO HUNDRED AND SEVENTY-ONE PACKAGES ONL Y</t>
  </si>
  <si>
    <t>ZHEJIANG MATERIALS INDUSTRY SENHUA</t>
  </si>
  <si>
    <t>ZIM SAMMY OFER</t>
  </si>
  <si>
    <t>MARKS&amp;NOS.:. N/M MARKS&amp;NOS.:. N/M MARKS&amp;NOS.:. N/M MARKS&amp;NOS.:. N/M MARKS&amp;NOS.:. N/M MARKS&amp;NOS.:. N/M MARKS&amp;NOS.:. N/M</t>
  </si>
  <si>
    <t>317 LIBBEY INDUSTRIAL PARKWAY, UNIT B-200,WEYMOUTH,MA 02189 TEL:781-544-3970 FMC#024358NF 17815443970</t>
  </si>
  <si>
    <t>GROUP CO.,LTD. ROOM 301 BUSINESS BUILDING,HOLIDAY INN HANGZHOU NO.78 FENGQI 8657186781511</t>
  </si>
  <si>
    <t>MRKU2244490 MRKU3327773 TCKU7194660 TLLU5997910 MRKU3928286 FFAU2297903 MSKU1610277</t>
  </si>
  <si>
    <t>4EB0 4EB0 4EB0 4EB0 4EB0 4EB0 4EB0</t>
  </si>
  <si>
    <t>MAEU597502352</t>
  </si>
  <si>
    <t>260864 260870 260868 260878 260877 260865 260880</t>
  </si>
  <si>
    <t>317 LIBBEY INDUSTRIAL PARKWAY, UNIT B-200,WEYMOUTH,MA 02189 TEL:781-544-3970 FMC#024358NF</t>
  </si>
  <si>
    <t>PLASTIC DOCUMENT HOLDER 4403-6353</t>
  </si>
  <si>
    <t>YM TUTORIAL</t>
  </si>
  <si>
    <t>FCGU2293662</t>
  </si>
  <si>
    <t>ONPLQDDET2330003</t>
  </si>
  <si>
    <t>ONEYTA2VT5434400</t>
  </si>
  <si>
    <t>CNCB68969</t>
  </si>
  <si>
    <t>CHASSIS PARTS OF STEEL / PLASTIC DOCUMENT HOLDER 4403-6353</t>
  </si>
  <si>
    <t>LIVINGSTON INTERNATIONAL,INC.</t>
  </si>
  <si>
    <t>NO MARKS NO MARKS</t>
  </si>
  <si>
    <t>. 74 SOUTHWOODS PARKWAY, ATLANTA, GA GA 30354 US</t>
  </si>
  <si>
    <t>LIMITED ROOM C-406,FULLHOPE PLAZA,12 HONG K ONG ZHONG ROAD QINGDAO, SHANDONG 37 TE 266001 CN</t>
  </si>
  <si>
    <t>ONEY</t>
  </si>
  <si>
    <t>ORATEL NETWORKS</t>
  </si>
  <si>
    <t>M5X 1C7</t>
  </si>
  <si>
    <t>100 KING STREET WEST SUITE 5700</t>
  </si>
  <si>
    <t>QINGDAO, SHANDONG</t>
  </si>
  <si>
    <t>FI BEING SENT BY MICLHELLE SHORTLY 17/2 PUBLISHED DRAFT TO THE WEB AS PER CLIENT'S RE9 PIECE(S) 672 KGM 1.915 MTQ 9 PIECES : IRONBARK POLES AND SMALL JARRAH POLE, LOADED ON 1 PALLET. LOWEST HBL:TMEL6194713A SCAC: TGFH HS CODE:4403.26.06 EXPORT PERMIT(S) AEW9MC667 120 PIECE(S) 3297 KGM3.076 MTQ 120 PIECES SPARE PARTS LOADED ON 5 PALLETS LOWEST HBL:SDYS02300655 SCAC: SHPT HS CODE:8474.90.00 40 CARTONS 850 KGM1.546 MTQ 40 CARTONS SOAPS SHAMPOO LOADED ON 1 PALLET LOWEST HBL:MELAS6000157 SCAC: SHPT HS CODE:3305.9 640 CARTONS 2252 KGM4.606 MTQ 640 CARTONS AIR COMPRESSORS LOADED ON 4 PALLETS LOWEST HBL: MEL0043066 SCAC: DSVF HSCODE: 8414.80.03 1020 PIECE(S)1104 KGM 3.039 MTQ 1020 PIECES CRUSHED CATALYTIC CONVERTERS LOADED ON 2 PALLETS LOWEST HBL: S00012488 SCAC: SHPT HS:CODE: 7112.92.0000250 PIECE(S) 306 KGM 0.906 MTQ 250 PIECES: PAINT - UN 1263 CL.3 LOADED ON 1 PALLET UN 1263, PAINT, (PAINT), CLASS 3, PG II, EMS F-E,S-E, (15C), PACK(1): 250 X DRUMS - STEEL REMOVABLEHEAD (1A2), 1 LITRES, FULL LOWEST HBL:S01015418 SCAC: SHPT HS CODE:32082000 4 PACKAGE(S) 75 KGM 0.552 MTQ 4 PACKAGES CONVEYOR BELTSLOADED ON 1 PALLET LOWEST HBL: S00071044 SCAC: SHPT HS CODE: 4010.39.00 640 CARTONS 2244 KGM 4.64 MTQ 640 CARTONS COMPRESSOR AUXAIR SUPPLY LOADED ON 4 PALLETS LOWEST HBL:MEL0043094 SCAC: DSVF HS CODE: 8414.80.03 717 CARTONS 2562 KGM8.145 MTQ 717 PACKAGES COSMETICS NON HAZ LOADED ON 5 PALLETS LOWEST HBL:MELAS2130017 SCAC: SHPT HS CODE:340120 3 CRATES 2112 KGM5.406 MTQ REACTIVE WHEEL CLEANER/LUBRICANT/NEUTRAL WASH/WHEEL COATING KIT LOWEST HBL: S03296485 SCAC: SHPT HS CODE: 32099000/34025090 / 34053000 DDP SHIPMENT DOOR DELIVERY ADDRESS: PARKS DETAILING 9307 MONROE ROAD SUITE F CHARLOTTE NC 28270 USA 3 CRATES 1299 KGM1.884 MTQ LEVELER WORK INTERMEDIATE ROLLS AND BACKUPS FOR RECONDITIONING LOADED ON 3 PALLETS LOWEST HBL: HCLE00723001 SCAC: HCLE HS CODE: 8482.10.90355 CARTONS 878 KGM 2.958 MTQ 355 CARTONS PRINTED CIRCUIT BOARDS LOADED ON 3 PALLETS LOWEST HBL:AU101315439 SCAC:TSVC HS CODE:85340070 CARTONS 480.45 KGM 2.347 MTQ 70 PACKAGES WINDOW COVERING SYSTEM LOADED ON 5 PALLETS LOWEST HBL:S03296989 SCAC: SHPTHS CODES: 8302.49 - 3925.30 - 9607.11- 6303.99 - 8302.41 640 CARTONS 2252 KGM 4.488 MTQ 640 CARTONS AIR COMPRESSOR LOADED ON 4 PALLETS LOWEST HBL:MEL0043165SCAC: DSVF HS CODE:8414.80.03 TOTAL 4511 PACKAGES FREIGHT PREPAID PSN: PAINT (INCLUDING PAINT, LACQUER, ENAMEL,STAIN, SHELLAC, VARNISH, POLISH, LIQUID FILLEAND LIQUID LACQUER BASE) UN NUMBER: 1263 - IMDG CLASS: 3 - PG: II -FLASHPOINT: 15 C</t>
  </si>
  <si>
    <t>SHIPCO TRANSPORT NYC</t>
  </si>
  <si>
    <t>AGS WORLD TRANSPORT</t>
  </si>
  <si>
    <t>Yarraville</t>
  </si>
  <si>
    <t>NORDPACIFIC</t>
  </si>
  <si>
    <t>Australia</t>
  </si>
  <si>
    <t>MILWAUKEE WOODS S03280916/STMEL61947 13 EXLV S03285852/C01447534 CAN AEW9JAXWL S03290310/2000125 CAN AEW7YXW7C 11689717/ LD471258 S03290437/SMEL004306 6 CAN AEW3ECN7H S03292873/S00012488 CAN AEW4XAY49 PPG PAINT PS23007 BALTIMORE S03294079/S01015418 CAN AEW9PCWMX S03294205/S00071044 CAN AEW4PX49Y 11702838/LD482068 S03294238/SMEL004309 4 CAN AEW63L9RY S03295385/2130017 CAN AEW69JYYK S03296485 CAN AEW67YJMH S03296683/S00723001 CAN AEW6Y7XJJ S03296776/S01315439 CAN AEW9CR9T6 S03296989/S00050989 CAN AEW9CKTPS 11715536 / LD488907 S03297094/SMEL004316 5 CAN AEW7C9LAG</t>
  </si>
  <si>
    <t>15265 ROCKAWAY BLVD STE 202 JAMAICA NY 11434 UNITED STATES TE PHONE: +1 718-528-0175</t>
  </si>
  <si>
    <t>ABN:39151869788 36-38 TRADE PARK DRIVE TULLAMARINE VIC 3043, AUSTRALIA TE PHONE: +61 3 8554 7500</t>
  </si>
  <si>
    <t>BMOU6426042</t>
  </si>
  <si>
    <t>CMDUMBE0426469</t>
  </si>
  <si>
    <t>0RPCA</t>
  </si>
  <si>
    <t>15265 ROCKAWAY BLVD STE 202 JAMAICA NY 11434 UNITED STATES</t>
  </si>
  <si>
    <t>MELBOURNE</t>
  </si>
  <si>
    <t>READYMADE GARMENTS MILLM ADE 60% LINEN 40% COTTON WOVEN WOMEN'S NIGHTDRESSE S &amp; PYJAMAS H.S CODE:6 208.21.0010 PO # 176742, 25 CTNS, STYLE # BQ244 SHIPPING BILL NO# 178506 D ATE: 30.01.2023 INV NO : CWL-34171-2023, DT: 23 /01/2023 EXP NO: 1335-01 224-2023, DT: 30/01/2023 LC: TP605500157940-2, D T, : 16/01/2023 HBL-WAC2 3020036 / WEARING APPAREL DESCRIPT ION OF GOODS: ORGANIC SL UB SHRUNKEN TEE STRIPE, G COTTON LYCRA FULL LENGTH LEGGINGS P.O#: STYLE#: PCS/QTY. 2748879 BP047 4,024 2748879 BP047 5084302 31453 5084302 3 1453 HTS CODE:61102020,6 1046200 MID:BDEPYKNINAR SC NO.EKWLJC202201 DT.3- MAR-2022 SHIPPING BILL N OC-1886, 36 DT.31-JAN2023 INV NO: EKWL/23-0430, DT: 31/01/2023 EXP NO: 285 9 012865 2023 , DT: 31/0 1/2023 LC: TP60550015793 9-2 , DT: 13/01/2023 H BL-WAC23020037 / READYMADE GARMENTS MEN'S 100% COTTON SHIRT WOVEN MEN'S 98% COTTON 02% ELAS TANE SHIRT WOVEN HS CO DE: 6205202016,26,51 PO NO. STYLE NO PKS 2749363 BG663 4973 2749366 BG66 3 2749367 BM422 MANUFA CTURER IDENTIFICATION CODE (MID) : BDINTSHI3025GAZ INV NO: ISML/JCR/7943/0 4, DT: 31/01/2023 EXP NO:, 2859-013140-2023, DT: 31/01/2023 LC: TP60550 0157943-2, DT: 26/01/202 3 HBL-WAC23020038 / READYMADE GARMENTS MEN'S 100% COTTON SHIRT WOVEN MEN'S 98% COTTON 02% ELAS TANE SHIRT WOVEN HS CO DE: 6205202016,26,51 PO NO. STYLE NO PKS 2749368 BE385 5335 2749558 BG42 1 2749718 BE116 MANUFA CTURER IDENTIFICATION CODE (MID) : BDINTSHI3025GAZ INV NO: ISML/JCR/7943/0 5, DT: 31/01/2023 EXP NO:, 2859-013146-2023, DT: 31/01/2023 LC: TP60550 0157943-2, DT: 26/01/202 3 HBL-WAC23020039 / READYMADE GARMENTS MEN'S 100% COTTON SHIRT WOVEN0 HS CODE: 6205202051 PO NO. STYLE NO PKS 354203 7 BP963 3681 MANUFACTURE R IDENTIFICATION CODE (M ID) : BDINTSHI3025GAZ IN V NO: ISML/JCR/7926/06, DT : 31/01/2023 EXP NO: 2 859-013097-2023, DT: 31/ 01/2023 LC: TP6055001579 26-2, DT: 03/01/2023, H BL-WAC23020040 / READYMADE GARMENTS MEN'S 100% COTTON SHIRT WOVEN0 HS CODE: 6205202016,26,5 1 PO NO. STYLE NO PKS 2749447 BN130 1781 27496 26 BG659 2749636 BE986 MANUFACTURER IDENTIFICATI ON CODE (MID) : BDINTSHI 3025GAZ INV NO: ISML/JCR /7932/08, DT: 31/01/2023 EXP NO: 2859-013116-202 3, DT: 31/01/2023 LC: TP605, 500157932-2, DT: 06 /01/2023 HBL-WAC23020041 / SAID TO CONTAINS READYMA DE GARMENTS GIRL'S 98% C OTTON 2% ELASTANE DISTRE SSED DENIM SHORT BOY'S 1 00% SOLID LINEN DOCK SHORT BOY'S 100% LINEN PRINT TRUNK SHORT PO# 508190 4,5083210,5083210,5083407, 508 3407 STYLE# BO124, AN242,AN242,AV484, AV484 HS CODE : 6204628066, 6 203499060, 6211111020 S, HIPPING BILL NUMBER : C 1 90049 DATE : 31.01.2023 MANUFACTURER IDENTIFICAT ION CODE (MID) : BDTHECI V8915SAV INV NO: CELW013 20086, DT: 31/01/2023 EXP NO: 2859/013108/2023, DT: 31/01/2023 LC: TP6 05500157947-2, DT: 13/01 /2023 HBL-WAC23020061 / SAID TO CONTAINS READYMA DE GARMENTS MEN'S 100% C OTTON JCREW PRINTED BOXE RS MEN'S 100% COTTON JCR EW PATTERNED BOXERS ME N'S 100% COTTON J.CREW FAC TORY WOVEN BOXERS PO# 2748770,2748770,2748780, 2748780,354 2051,3542051 ,3542055,3542055,354205 6,3542056 STYLE# BA490,B A490,BB077,BB077, AS57, 6, AS576,AS576,AS576,AS576,AS 576 HS CODE : 6207110000 . SHIPPING BILL NUMBER : C 190069 DATE : 31.01. 2023 MANUFACTURER IDENTI FICATION CODE (MID) : BD THECIV8915SAV INV NO: CE LW01300061, DT: 31/01/20 23 EXP NO: 2859/013093/2 023, DT: 31/01/2023 LC : TP605500157947-2, DT: 13/01/2023 HBL-WAC230200 62 READYMADE GARMENTS MEN'S 100% COTTON SHIRT WOVEN MEN'S 98% COTTON 02% ELAS TANE SHIRT WOVEN HS CO DE: 6205202016,26,51 PO NO. STYLE NO PKS 2749720 BG421 5983 3542535 BR54 6 MANUFACTURER IDENTIFIC ATION CODE (MID) : BDINT SHI3025GAZ INV NO: ISML/ JCR/7943/06, DT: 31/01/2 023 EXP NO: 2859-01315, 0- 2023, DT: 31/01/2023 L C: TP605500157943-2, DT: 26/01/2023 HBL-WAC23020 042 / READYMADE GARMENTS MEN'S 100% COTTON SHIRT WOVEN0 HS CODE: 6205202016,66,5 1,61 PO NO. STYLE NO PKS 2749391 BH599 4403 27 49643 AV829 2750301 BG53 5 5083214 L1814 508330 7 L1815 MANUFACTURER IDE NTIFICATION CODE (MID) : BDINTSHI3025GAZ INV NO: ISML/JCR/7932/09, DT: 3 1/01/2023 EXP NO: 2859-0, 13117-2023, DT: 31/01/20 23 LC: TP605500157932-2, DT: 06/01/2023 HBL-WA C23020043 / READYMADE GARMENTS MEN'S 100% COTTON SHIRT WOVEN0 HS CODE: 6205202066 PO NO. STYLE NO PKS 610560 3 BR546 959 INV NO: ISML /JCR/7943/07, DT: 31/01/ 2023 EXP NO: 2859-013151 -2023, DT: 31/01/2023 LC: TP605500157943-2, DT: 26/01/2023 HBL-WAC2302 0044 / READYMADE GARMENTS MILLM ADE 100 % COTTON WOVEN W OMEN'S SHORTS H.S CODE:6 204.62.8056 PO # 3542097 , 414 CTNS, STYLE # H145 3 SHIPPING BILL NO# 1684 06 DATE: 29.01.2023 IN V NO: SAL-50782-2023, DT: 23/01/2023 EXP NO: 133 5-01137-2023, DT: 28/01/ 2023 LC: TP605500157944- 2, DT: 16/01/2023, HBL- WAC23020045 / READYMADE GARMENTS MILLM ADE 100 % COTTON WOVEN W OMEN'S SHORTS H.S CODE:6 204.62.8056 PO # 3542099 , 1700 CTNS, STYLE # H14 53 SHIPPING BILL NO# 168 437 DATE: 29.01.2023 I NV NO: SAL-50783-2023, DT: 23/01/2023 EXP NO: 13 35-01138-2023, DT: 28/01 /2023 LC: TP605500157944 -2 , DT: 16/01/202, HBL -WAC23020046 / READY MADE GARMENTS MEN' S SYNTHETIC SHORTS 4% EL ASTANE 57% RECYCLED NYLO N/POLYAMIDE 39% POLYAMIDE HS CODE : 6203439030 P .O. NO. STYLE NO. STYLE DESCRIPTION 2748782 BI75 5 9 INCH TECH SHORT LI NE NO : 106-117 ARTICLE NO : BI755BK5214, BI755B L813329, 30,31,32,33,34, 35,36,38,40 SHIPPING BI, L L NO:C-23855 DATE : 26-J AN-23 MLC NO :TP60550015 7948-2 DATE : 13-JAN-23 INV NO: J. CREW 0025-23 , DT: 25/01/2023 EXP N O: 23000501-005768-23 , DT : 25/01/2023 CONTRACT: TLS-MAS-J.CREW-SUM23- 0 10/22, DT: 21/09/2022 HB L-WAC23020048 / READY MADE GARMENTS MEN' S SWIMWEAR, OF COTTON, WOV EN 68% COTTON, 32% POLYA MIDE HS CODE : 621111801 0 P.O. NO. STYLE NO. STY LE DESCRIPTION 0 0 0 2747717 BN554 6 INCH TWIS T PRINT TRUNK 2747718 AO498 6 INCH SEERSUCKER TRUNK LINE NO : 103-112, 102-106, 103- 112, 102- 111,102-106,102-111 AR, TI CLE NO : BN561BK0001, BN 561BL7150,BN554PT3781, A O498WZ1086,BN550PT3790- XS ,S,M,L, XL BN559PT3469 ,BN560BL8133-XS,S,M,L,XL SHIPPING BILL NO:C-28888 DATE : 31-JAN-23 MLC N O :TP605500157950-2 DATE : 16-JAN-23 INV NO: J. CREW 0046-23 , DT: 30/01 /2023 EXP NO: 23000501-0 06879-23 , DT: 30/01/202 3 CONTRACT: TLS-MAS-J.CR EW-SP23- 010/22, DT: 23/ 07/2022 HBL-WAC23020049 READYMADE GARMENTS MILLM ADE 100 % COTTON WOVEN W OMEN'S SHORTS H.S CODE:6 204.62.8056 PO # 3542537 , 101 CTNS, STYLE # BO20 1 SHIPPING BILL NO# 1684 16 DATE: 29.01.2023 IN V NO: SAL-50784-2023, DT: 23/01/2023 EXP NO: 133 5-01139-2023 , DT: 28/01 /2023 LC: TP605500157944 -2, DT: 16/01/2023, HBL -WAC23020047 / READY MADE GARMENTS MEN' S SWIMWEAR, OF MANMADE FIB ER 96% POLYAMIDE, 4% ELA STANE HS CODE : 62111110 10 P.O. NO. STYLE NO. ST YLE DESCRIPTION 274842 8 BN548 6 INCH BROOK PRI NT TRUNK 2748428 BN548 6 INCH BROOK PRINT TRUNK 2748427 BN556 6 INCH PAN SY PRINT TRUNK 2748427 BN556 6 INCH PANSY P, RIN T TRUNK LINE NO : 103-11 2, 102-106, 103- 112, 10 2-111,102-106,102-111 AR TICLE NO : BN561BK0001, BN561BL7150,BN554PT3781, AO498WZ1086,BN550PT3790- XS,S,M,L, XL BN559PT34 69,BN560BL8133-XS,S,M,L,XL SHIPPING BILL NO:C-2888 6 DATE : 31-JAN-23 MLC NO :TP605500157950-2 DA TE : 16-JAN-23 INV NO: J . CREW 0047-23 , DT: 30/ 01/2023 EXP NO: 23000501 -006901-23 , DT: 30/01/2 023 CONTRACT: TLS-MAS-J. CREW-SUM23- 010/22, DT: 21/09/2022 HBL-WAC230200 50 / READY MADE GARMENTS MEN' S SWIMWEAR, OF COTTON, WOV EN 68% COTTON, 32% POLYA MIDE HS CODE : 621111801 0 P.O. NO. STYLE NO. STY LE DESCRIPTION 2747719 BN561 6 INCH SOLID SEER SUCKER TRUNK 2747713 BN5 50 6 INCH FLOWER FOULARD PRINT TRUNK 2747710 BN5 59 6 INCH RUGBY STRIPE T RUNK 2747705 BN560, 6 INC H SOLID TIPPED WAISTBAND TRUNK LINE NO : 103-112 , 102-106, 103- 112, 102 -111,102-106,102-111 ART ICLE NO : BN561BK0001, B N561BL7150,BN554PT3781, AO498WZ1086,BN550PT3790- X S,S,M,L, XL BN559PT346 9,BN560BL8133-XS,S,M,L,XL SHIPPING BILL NO:C-27469 DATE : 30-JAN-23 MLC NO :TP605500157950-2 DAT E : 16-JAN-23 INV NO: J. CREW 0038-23, DT: 26/0 1/2023 EXP NO: 23000501- 006122-23 , DT: 26/01/20 23 CONTRACT: TLS-MAS-J.C REW-SP23- 010/22, DT: 23 /07/2022 HBL-WAC23020051 / READY MADE GARMENTS MEN' S SWIMWEAR, OF MANMADE FIB ER 96% POLYAMIDE, 4% ELA STANE HS CODE : 62111110 10 P.O. NO. 2748421,27 48355,2748354,2748422 ST YLE NO.BN580,BN581,BO309,B N584 STYLE DESCRIPTION 6 INCH HIBISCUS STRIPE RU NON PRINT TRUNK 6 INCH AZTEC PRINT TRUNK 6 INC H SQUARE SCARF PRINT T, RUNK 6 INCH LARGE POLKA DOT TRUNK LINE NO : 103-112, 102-106, 103- 112, 102- 111,102-106,102-111 ARTI CLE NO : BN561BK0001, BN 561BL7150,BN554PT3781, A O498WZ1086,BN550PT3790- XS ,S,M,L, XL BN559PT3469 ,BN560BL8133-XS,S,M,L,X SHIPPING BILL NO:C-27477 D ATE : 30-JAN-23 MLC NO :TP605500157950-2 DATE : 16-JAN-23 INV NO: J. C REW 0039-23 ,DT: 26/01/ 2023 EXP NO: 23000501-00 6143-23 , DT: 26/01/2023 CONTRACT: TLS-MAS-J.CRE W-SUM23- 010/22, DT: 21/ 09/2022 HBL-WAC23020052 / READY MADE GARMENTS MEN' S SYNTHETIC SHORTS 96% P OLYESTER 4% ELASTANE, 4% ELASTANE 57% RECYCLED N YLON/POLYAMIDE 39% POLYAMI DE HS CODE : 6203439030 P.O. NO.1767095 STYLE NO.BI755 STYLE DESCRIPTI ON 9 INCH TECH SHORT L INE NO : 107-171 ARTICLE NO : BI755NA594429, 30, 31,32,33,34,35,36,38,40,42, SHIPPING BILL NO:C-2385 8 DATE : 26-JAN-23 MLC NO :TP605500157948-2 IN V NO: J. CREW 0037-23 , DT : 25/01/2023 EXP NO: 2 3000501-005770-23 , DT: 25/01/2023 CONTRACT: TLS -MAS-J.CREW-SUM23- 010/2 2, DT: 21/09/2022 HBL-WA C23020053 / READY MADE GARMENTS MEN' S SYNTHETIC SHORTS 96% P OLYAMIDE, 4% ELASTANE ECON YL (1) ALSO NOTIFY PARTY : VANDEGRIFT FORWARDING COMPANY INC. 70 EAST SUN RISE HIGHWAY, SUITE 604 VA LLEY STREAM, NY 11581 US A. HS CODE : 6203439030 P.O. NO. STYLE NO. STYLE DESCRIPTION 1766098 B N573 5 INCH SOLID BREAK, E R BOARD SHORT 1766084 BN 570 5 INCH BROOK PRINT B REAKER BOARD SHORT 17659 70 BN571 5 INCH DAISY PR INT BREAKER BOARD SHORT LINE NO : 102-110 ARTICL E NO : BN573BL8902, BN57 0PT376,BN571PT3769- 29,3 0,31,32,33,34,35,36 SHIP PING BILL NO:C-28884 DAT E : 31-JAN-23 MLC NO :TP 605500157950-2 DATE : 16 -JAN-23 INV NO: J. CREW 0050-23, DT: 30/01/2023 EXP NO: 23000501-006920- 23 , DT: 30/01/2023 CO NTRACT: TLS-MAS-J.CREW-SUM 23- 010/22, DT: 21/09/20 22 HBL-WAC23020054 / READY MADE GARMENTS MEN' S SWIMWEAR, OF MANMADE FIB ER 96% POLYAMIDE, 4% ELA STANE ECONYL HS CODE : 6 211111010 P.O. NO. STYLE NO. STYLE DESCRIPTION 1766138 BN556 6 INCH PANS Y PRINT TRUNK 1766139 BN548 6 INCH BROOK PRINT TRUNK LINE NO : 102-107 ARTICLE NO : BN556PT378 7, BN548PT3762- XS,S,M,L, ,XL,XXL SHIPPING BILL NO :C-28879 DATE : 31-JAN-2 3 MLC NO :TP605500157950 -2 DATE : 16-JAN-23 IN V NO: J. CREW 0051-23 , DT : 30/01/2023 EXP NO: 2 3000501-006931-23 , DT: 30/01/2023 CONTRACT: TLS -MAS-J.CREW-SUM23- 010/2 2, DT: 21/09/2022 HBL-WA C23020055 / READY MADE GARMENTS MEN' S SYNTHETIC SHORTS 96% P OLYAMIDE, 4% ELASTANE HS CODE : 6203439030 P.O. NO. STYLE NO. STYLE DESC RIPTION 1764907 BN567 7 INCH PANSY PRINT BREAKER BOARD SHORT LINE NO : 1 02-111 ARTICLE NO : BN56 7PT3803- 29,30,31,32,33, 34,35,36,38,40 SHIPPING BILL NO:C-28893 DATE, : 3 1-JAN-23 MLC NO :TP60550 0157950-2 DATE : 16-JAN- 23 INV NO: J. CREW 0048- 23 , DT: 30/01/2023 EX P NO: 23000501-006908-23 , DT: 30/01/2023 CONTRA CT: TLS-MAS-J.CREW-SP23- 010/22, DT: 23/07/2022 HBL-WAC23020056 / READY MADE GARMENTS MEN' S SWIMWEAR, OF MANMADE FIB ER, MEN'S SWIMWEAR, OF C OTTON, WOVEN 96% POLYAMI DE, 4% ELASTANE, 68% COT TON, 32% POLYAMIDE HS CO DE : 6211111010, 621111801 0 P.O. NO. STYLE NO. STY LE DESCRIPTION 1764807 BN548 6 INCH BROOK PRIN T TRUNK 1764910 AO498 6 INCH SEERSUCKER TR, UNK 1764826 BN554 6 INCH TWIST PRINT TRUNK 1764824 B N556 6 INCH PANSY PRINT TRUNK LINE NO : 102-107 ARTICLE NO : BN548PT3760 , AO498WZ1086,BN554PT378 1, BN556PT3802-XS,S,M,L, XL,XXL SHIPPING BILL NO: C-28897 DATE : 31-JAN-23 MLC NO :TP605500157950- 2 DATE : 16-JAN-23 INV NO: J. CREW 0049-23 , DT: 30/01/2023 EXP NO: 23 000501-006914-23 ,DT: 3 0/01/2023 CONTRACT: TLS- MAS-J.CREW-SP23- 010/22, DT: 23/07/2022 HBL-WAC2 3020057 / READY MADE GARMENTS MEN' S SYNTHETIC SHORTS 96% P OLYAMIDE, 4% ELASTANE ECON YL HS CODE : 6203439030 P.O. NO. STYLE NO. STYLE DESCRIPTION 1766136 B O312 5 INCH POPPY PAISLE Y BREAKER BOARD SHORT 17 65971 BN572 5 INCH TWIST PRINT BREAKER BOARD SHORT LINE NO : 102-111 ART ICLE NO : BO312PT3772, B N57, 2PT378- 29,30,31,32,3 3,34,35,36,38,40 SHIPPIN G BILL NO:C-27506 DATE : 30-JAN-23 MLC NO :TP605 500157950-2 DATE : 16-JA N-23 INV NO: J. CREW 004 2-23 , DT: 26/01/2023 EXP NO: 23000501-006160-23 , DT: 26/01/2023 CONT RACT: TLS-MAS-J.CREW-SUM23 - 010/22, DT: 21/09/2022 HBL-WAC23020058 / READY MADE GARMENTS MEN' S SWIMWEAR, OF MANMADE FIB ER 96% POLYAMIDE, 4% ELA STANE ECONYL HS CODE : 6 211111010 P.O. NO. STYLE NO. STYLE DESCRIPTION 1766133 BN577 6 INCH MULT I LAYER SCARF PRINT TRUN K 1766134 BN584 6 INCH L ARGE POLKA DOT TRUNK 1 766083 BN581 6 INCH AZTEC PRINT TRUNK 1766082 B, O 309 6 INCH SQUARE SCARF PRINT TRUNK 1765980 BN58 0 6 INCH HIBISCUS STRIPE RUNON PRINT TRUNK 17659 78 BN574 6 INCH POPPY PA ISLEY PRINT TRUNK LINE N O : 102-107 ARTICLE NO : BN577PT4094, BN584PT377 0,BN581PT3797, BO309PT40 86,BN580PT3792 BN574PT37 71- XS,S,M,L,XL,XXL SHIP PING BILL NO:C-27498 DAT E : 30-JAN-23 MLC NO :TP 605500157950-2 DATE : 16 -JAN-23 INV NO: J. CREW 0043-23 , DT: 26/01/2023 EXP NO: 23000501-006211 -23 , DT: 26/01/2023 C ONTRACT: TLS-MAS-J.CREW-SU M23- 010/22, DT: 21/09/2 022 HBL-WAC23020059 / READY MADE GARMENTS MEN' S COTTON PANTS, OTHER 62 % COTTON 35% POLYESTER 3% ELASTANE HS CODE : 620 3424516 P.O. NO. STYLE N O. STYLE DESCRIPTION 1 767137 AW006 770 TECH PANT LINE NO : 102-125, 107- 198 ARTICLE NO : AW005NA 0965, AX689NA5944,AW006B K0001, AW006BL8133,AW006 GY6597, AW006NA0965-28, /3 0,28/32,29/30, 29/32,30/ 30,30/32,30/34,31/30, 31 /32,31/34,32/30, 32/32,3 2/34,33/30,33/32,33/34, 34/30,34/32,34/34,35/32,35 /34, 36/32,36/34,38/32 SHIPPING BILL NO:C-22733 DATE : 25-JAN-23 MLC N O :TP605500157948-2 DATE : 13-JAN-23 INV NO: J. CREW 0023-23 , DT: 24/01 /2023 EXP NO: 23000501-0 05434-23 , DT: 24/01/202 3 CONTRACT: TLS-MAS-J.CR EW-SUM23- 010/22, DT: 21 /09/2022 HBL-WAC23020060 / SAID TO CONTAINS READYMA DE GARMENTS MEN'S 100% C OTTON J.CREW FACTORY WOV EN BOXER - YD AND EOE PO # 3541746 STYLE# AS573 HS CODE : 6207110000 . SHIPPING BILL NUMBER : C 1 70818 DATE : 29.01.2023 MANUFACTURER IDENTIFICAT ION CODE (MID) : BDTHECI V8915SAV INV NO: CELW013 00059, DT: 29/01/2023 EXP, NO: 2859/012427/2023, DT: 29/01/2023 LC: TP6 05500157947-2, DT: 13/01 /2023 HBL-WAC23020063 / SAID TO CONTAINS READYMA DE GARMENTS GIRL'S 100% LINEN BAE SHORT PO# 5082 822 STYLE# AI442 HS CO DE : 6204698046 SHIPPING BILL NUMBER : C 170960 DATE : 29.01.2023 MANUFA CTURER IDENTIFICATION CODE (MID) : BDTHECIV8915SAV INV NO: CELW01320082, D T: 29/01/2023 EXP NO: 2859/012437/2022, DT: 29 /01, /2023 LC: TP605500157 947-2, DT: 13/01/2023 HBL-WAC23020064 / SAID TO CONTAINS READYMA DE GARMENTS GIRL'S 86% C OTTON 13% POLYESTER 1% E LASTANE RUNAROUND DENIM FA DED WAVE WASH PANT GIR L'S 98% COTTON 2% ELASTANE NOVELTY DENIM DEMI BOOT SHORT GIRL'S 98% COTTON 2% ELASTANE DISTRESSED DENIM SHORT GIRL'S 99% C OTTON 1% LYCRA ROLL CUFF DENIM SHORT BLUEBIRD G, I RL'S 77% COTTON 18% POLYES TER 4% RAYON 1% ELASTANE G RUNAROUND COLORED DEN IM XINDAONG PANT GIRL'S 99% COTTON 1% LYCRA STRAIG HT LEG BALTIC WASH PANT GIRL'S 100% COTTON WOVEN ANA SHORT BUTTERY TWILL GIRL'S 100% COTTON BAE SHORT PO# 5081801,5081 802,5081803,5081905,508 2000,5082006,5082011,50820 13 STYLE# BO118,BF745,BF 742,BO126, AB552,BO121,B F476,AI454 HS CODE : 620 4628041, 6204628066, 620 4628051, 6204628041. SHI PPING BILL NUMBER : C 1809 04 DATE : 30.01.2023 M ANUFACTURER IDENTIFICATION CODE (MID) : BDTHECIV89 15SAV INV NO: CELW013200 84, DT: 30/01/2023 EXP NO: 2859/012756/2023, DT: 30/01/2023 LC: TP6055 00157947-2, DT: 13/01/20 23 HBL-WAC23020065</t>
  </si>
  <si>
    <t>UNIQUE LOGISTICS INTERNATIONAL (NYC</t>
  </si>
  <si>
    <t>WAC LOGISTICS LIMITED</t>
  </si>
  <si>
    <t>Abu Zenima</t>
  </si>
  <si>
    <t>Egypt</t>
  </si>
  <si>
    <t>SHIP TO: J.CREW F ACTORY DC (ASHEVI LLE) ASHEVILLE FA CTORY DISTRIBUTIO N ONE CLIFFORD WA Y ASHEVILLE 28810 NC, USA COUNTRY OF ORIGIN : BANGL ADESH CARTON NO. 1 TO 2089 SAME SAME SAME SAME SHIP TO: J.CREW F ACTORY DC (ASHEVI LLE) ASHEVILLE FA CTORY DISTRIBUTIO N ONE CLIFFORD WA Y ASHEVILLE 28810 NC, USA COUNTRY OF ORIGIN : BANGL ADESH CARTON NO. 1 TO 2089 SAME SAME SAME SAME SAME SAME SAME SHIP TO: J.CREW F ACTORY DC (ASHEVI LLE) ASHEVILLE FA CTORY DISTRIBUTIO N ONE CLIFFORD WA Y ASHEVILLE 28810 NC, USA COUNTRY OF ORIGIN : BANGL ADESH CARTON NO. 1 TO 2089 SAME SAME SAME SAME SAME SAME SHIP TO: J.CREW F ACTORY DC (ASHEVI LLE) ASHEVILLE FA CTORY DISTRIBUTIO N ONE CLIFFORD WA Y ASHEVILLE 28810 NC, USA COUNTRY OF ORIGIN : BANGL ADESH CARTON NO. 1 TO 2089 SAME SAME SAME SAME SAME SAME SHIP TO: J.CREW F ACTORY DC (ASHEVI LLE) ASHE VILLE FA CTORY DISTRIBUTIO N ONE CLIFFORD WA Y ASHEVILLE 28810 NC, USA COUNTRY OF ORIGIN : BANGL ADESH CARTON NO. 1 TO 2089 SAME SAME SAME SAME SHIP TO: J.CREW F ACTORY DC (ASHEVI LLE) ASHE VILLE FA CTORY DISTRIBUTIO N ONE CLIFFORD WA Y ASHEVILLE 28810 NC, USA COUNTRY OF ORIGIN : BANGL ADESH CARTON NO. 1 TO 2089 SAME SAME SAME SAME SAME SHIP TO: J.CREW F ACTORY DC (ASHEVI LLE) ASHEVILLE FA CTORY DISTRIBUTIO N ONE CLIFFORD WA Y ASHEVILLE 28810 NC, USA COUNTRY OF ORIGIN : BANGL ADESH CARTON NO. 1 TO 2089 SAME SAME SAME SAME SAME SAME SAME SAME SAME SHIP TO: J.CREW F ACTORY DC (ASHEVI LLE) ASHEVILLE FA CTORY DISTRIBUTIO N ONE CLIFFORD WA Y ASHEVILLE 28810 NC, USA COUNTRY OF ORIGIN : BANGL ADESH CARTON NO. 1 TO 2089 SAME SAME SAME SAME SAME SAME SAME SAME SAME SAME SAME SHIP TO : J.CREW RETAIL DC (ASHEVI LLE) ASHEVILLE RE TAIL DISTRIBUTION ONE CLIFFORD WAY ASHEVILLE, 28810 , NC, USA COUNTRY OF ORIGIN: BANGL ADESH SAME SAME SAME SAME SAME SHIP TO : J.CREW RETAIL DC (ASHEVI LLE) ASHEVILLE RE TAIL DISTRIBUTION ONE CLIFFORD WAY ASHEVILLE, 28810 , NC, USA COUNTRY OF ORIGIN: BANGL ADESH SAME SAME SAME SAME SAME SHIP TO : J.CREW RETAIL DC (ASHEVI LLE) ASHEVILLE RE TAIL DISTRIBUTION ONE CLIFFORD WAY ASHEVILLE, 28810 , NC, USA COUNTRY OF ORIGIN: BANGL ADESH SAME SAME SHIP TO : J.CREW RETAIL DC (ASHEVI LLE) ASHEVILLE RE TAIL DISTRIBUTION ONE CLIFFORD WAY ASHEVILLE, 28810 , NC, USA COUNTRY OF ORIGIN: BANGL ADESH SAME SAME SAME SAME SHIP TO : J.CREW RETAIL DC (ASHEVI LLE) ASHEVILLE RE TAIL DISTRIBUTION ONE CLIFFORD WAY ASHEVILLE, 28810 , NC, USA COUNTRY OF ORIGIN: BANGL ADESH SAME SAME SAME SAME SHIP TO : J.CREW RETAIL DC (ASHEVI LLE) ASHEVILLE RE TAIL DISTRIBUTION ONE CLIFFORD WAY ASHEVILLE, 28810 , NC, USA COUNTRY OF ORIGIN: BANGL ADESH SAME SAME SAME SAME SAME SAME SAME SAME SAME SHIP TO : J.CREW RETAIL DC (ASHEVI LLE) ASHEVILLE RE TAIL DISTRIBUTION ONE CLIFFORD WAY ASHEVILLE, 28810 , NC, USA COUNTRY OF ORIGIN: B ANGL ADESH SAME SAME SAME SAME SAME SAME SAME SAME SAME SAME SAME SAME SHIP TO: J.CREW F ACTORY DC (ASHEVI LLE) ASHEVILLE FA CTORY DISTRIBUTIO N ONE CLIFFORD WA Y ASHEVILLE 28810 NC, USA COUNTRY OF ORIGIN : BANGL ADESH CARTON NO. 1 TO 179 SAME SAME SAME SAME SHIP TO: J.CREW F ACTORY DC (ASHEVI LLE) ASHEVILLE FA CTORY DISTRIBUTIO N ONE CLIFFORD WA Y ASHEVILLE 28810 NC, USA COUNTRY OF ORIGIN : BANGL ADESH CARTON NO. 1 TO 179 SAME SAME SAME SAME SAME SAME SAME SAME SAME SAME SAME SAME SAME SAME SHIP TO: J.CREW F ACTORY DC (ASHEVI LLE) ASHEVILLE FA CTORY DISTRIBUTIO N ONE CLIFFORD WA Y ASHEVILLE 28810 NC, USA COUNTRY OF ORIGIN : BANGL ADESH CARTON NO. 1 TO 179 SAME SAME SAME SAME SAME SAME SAME SAME SAME SAME SAME SAME SAME SAME SAME SHIP TO: J.CREW F ACTORY DC (ASHEVI LLE) ASHEVILLE FA CTORY DISTRIBUTIO N ONE CLIFFORD WA Y ASHEVILLE 28810 NC, USA COUNTRY OF ORIGIN : BANGL ADESH CARTON NO. 1 TO 179 SAME SAME SAME SAME SAME SAME SAME SAME SAME SAME SAME SAME SAME SAME SAME SHIP TO: J.CREW F ACTORY DC (ASHEVI LLE) ASHEVILLE FA CTORY DISTRIBUTIO N ONE CLIFFORD WA Y ASHEVILLE 28810 NC, USA COUNTRY OF ORIGIN : BANGL ADESH CARTON NO. 1 TO 179 SAME SAME SAME SAME SAME SAME SAME SAME SAME SHIP TO: J.CREW F ACTORY DC (ASHEVI LLE) ASHEVILLE FA CTORY DISTRIBUTIO N ONE CLIFFORD WA Y ASHEVILLE 28810 NC, USA COUNTRY OF ORIGIN : BANGL ADESH CARTON NO. 1 TO 179 SAME SAME SAME SAME SAME SAME SAME SAME SAME SAME SAME SAME SAME SAME SAME SHIP TO: J.CREW F ACTORY DC (ASHEVI LLE) ASHEVILLE FA CTORY DISTRIBUTIO N ONE CLIFFORD WA Y ASHEVILLE 28810 NC, USA COUNTRY OF ORIGIN : BANGL ADESH CARTON NO. 1 TO 179 SAME SAME SAME SAME SAME SAME SAME SAME SAME SAME SHIP TO: J.CREW F ACTORY DC (ASHEVI LLE) ASHEVILLE FA CTORY DISTRIBUTIO N ONE CLIFFORD WA Y ASHEVILLE 28810 NC, USA COUNTRY OF ORIGIN : BANGL ADESH CARTON NO. 1 TO 179 SAME SAME SAME SAME SAME SAME SAME SAME SAME SHIP TO: J.CREW F ACTORY DC (ASHEVI LLE) ASHEVILLE FA CTORY DISTRIBUTIO N ONE CLIFFORD WA Y ASHEVILLE 28810 NC, USA COUNTRY OF ORIGIN : BANGL ADESH CARTON NO. 1 TO 179 SAME SAME SAME SAME SAME SAME SAME SAME SAME SAME SAME SAME SAME SAME SHIP TO: J.CREW F ACTORY DC (ASHEVI LLE) ASHEVILLE FA CTORY DISTRIBUTIO N ONE CLIFFORD WA Y ASHEVILLE 28810 NC, USA COUNTRY OF ORIGIN : BANGL ADESH CARTON NO. 1 TO 179 SAME SAME SAME SAME SAME SAME SAME SAME SAME SAME SHIP TO: J.CREW F ACTORY DC (ASHEVI LLE) ASHEVILLE FA CTORY DISTRIBUTIO N ONE CLIFFORD WA Y ASHEVILLE 28810 NC, USA COUNTRY OF ORIGIN : BANGL ADESH CARTON NO. 1 TO 179 SAME SAME SAME SAME SAME SAME SAME SAME SAME SAME SAME SAME SAME SAME SAME SAME SHIP TO: J.CREW F ACTORY DC (ASHEVI LLE) ASHE VILLE FA CTORY DISTRIBUTIO N ONE CLIFFORD WA Y ASHEVILLE 28810 NC, USA COUNTRY OF ORIGIN : BANGL ADESH CARTON NO. 1 TO 179 SAME SAME SAME SAME SAME SAME SAME SAME SAME SAME SAME SAME SAME SHIP TO: J.CREW F ACTORY DC (ASHEVI LLE) ASHEVILLE FA CTORY DISTRIBUTIO N ONE CLIFFORD WA Y ASHEVILLE 28810 NC, USA COUNTRY OF ORIGIN : BANGL ADESH CARTON NO. 1 TO 179 SAME SAME SAME SAME SAME SAME SHIP TO: J.CREW F ACTORY DC (ASHEVI LLE) ASHEVILLE FA CTORY DISTRIBUTIO N ONE CLIFFORD WA Y ASHEVILLE 28810 NC, USA COUNTRY OF ORIGIN : BANGL ADESH CARTON NO. 1 TO 179 SAME SAME SAME SAME SAME SHIP TO: J.CREW F ACTORY DC (ASHEVI LLE) ASHEVILLE FA CTORY DISTRIBUTIO N ONE CLIFFORD WA Y ASHEVILLE 28810 NC, USA COUNTRY OF ORIGIN : BANGL ADESH CARTON NO. 1 TO 179 SAME SAME SAME SAME SAME SAME SAME SAME SAME SAME SAME SAME SAME SAME SAME SAME SAME SAME SAME</t>
  </si>
  <si>
    <t>3RD FLOOR, SUITE B 154-09 146TH AVE JAMAICA/QUEENS NY 11434 UNITED STAT</t>
  </si>
  <si>
    <t>SAFURA TOWER, 7TH FLOOR 20 KAMAL AV DHAKA 1213 BANGLADESH</t>
  </si>
  <si>
    <t>DFSU7159024 CAIU7433730 MSMU7039016</t>
  </si>
  <si>
    <t>MEDUD0652708</t>
  </si>
  <si>
    <t>307A</t>
  </si>
  <si>
    <t>FX20819735 FX20819736 FX20819734</t>
  </si>
  <si>
    <t>CHATTOGRAM</t>
  </si>
  <si>
    <t>44 PALLETS ( 660 CTNS ) L5 09SEV-33/410A PUMP TAMASHI I 33/410A PANTENE GOLD /W GOLD CHAPLET 530ML GCAS: 9 0048070 INVOICE NUMBER : L C-100254-61090 AUTHORIZATI ON NUMBER : US-BC1-19-4403 6-R 44 PALLETS ( 660 CTNS ) L509SFV-33/410A ECOM PUM P OS BW 1L MULTI GLBL RED XX GCAS: 91445873 INVOICE NUMBER : LC-100254-611, 07 AUTHORIZATION NUMBER : US- BC1-19-44036-R 44 PALLETS ( 660 CTNS ) L509SFV-33/41 0A ECOM PUMP OS BW 1L MULT I GLBL RED XX GCAS: 91445 873 INVOICE NUMBER : LC-10 0254-61108 AUTHORIZATION N UMBER : US-BC1-19-44036-R SCAC CODE : SINO HB/L NO. : TH23010228 ACTUAL SHIPPE R : LUENCHEONG DISPENSING PUMP (THAILAND) CO., LTD. CHONGNONSEE,YANNAWA, BAN GKOK 10120 CELL PHONE: 727-320-5797 44 PALLETS ( 660 CTNS ) L5 09SEV-33/410A PUMP TAMASHI I 33/410A PANTENE GOLD /W GOLD CHAPLET 530ML GCAS: 9 0048070 INVOICE NUMBER : L C-100254-61090 AUTHORIZATI ON NUMBER : US-BC1-19-4403 6-R 44 PALLETS ( 660 CTNS ) L509SFV-33/410A ECOM PUM P OS BW 1L MULTI GLBL RED XX GCAS: 91445873 INVOICE NUMBER : LC-100254-611, 07 AUTHORIZATION NUMBER : US- BC1-19-44036-R 44 PALLETS ( 660 CTNS ) L509SFV-33/41 0A ECOM PUMP OS BW 1L MULT I GLBL RED XX GCAS: 91445 873 INVOICE NUMBER : LC-10 0254-61108 AUTHORIZATION N UMBER : US-BC1-19-44036-R SCAC CODE : SINO HB/L NO. : TH23010228 ACTUAL SHIPPE R : LUENCHEONG DISPENSING PUMP (THAILAND) CO., LTD. CHONGNONSEE,YANNAWA, BAN GKOK 10120 CELL PHONE: 727-320-5797 44 PALLETS ( 660 CTNS ) L5 09SEV-33/410A PUMP TAMASHI I 33/410A PANTENE GOLD /W GOLD CHAPLET 530ML GCAS: 9 0048070 INVOICE NUMBER : L C-100254-61090 AUTHORIZATI ON NUMBER : US-BC1-19-4403 6-R 44 PALLETS ( 660 CTNS ) L509SFV-33/410A ECOM PUM P OS BW 1L MULTI GLBL RED XX GCAS: 91445873 INVOICE NUMBER : LC-100254-611, 07 AUTHORIZATION NUMBER : US- BC1-19-44036-R 44 PALLETS ( 660 CTNS ) L509SFV-33/41 0A ECOM PUMP OS BW 1L MULT I GLBL RED XX GCAS: 91445 873 INVOICE NUMBER : LC-10 0254-61108 AUTHORIZATION N UMBER : US-BC1-19-44036-R SCAC CODE : SINO HB/L NO. : TH23010228 ACTUAL SHIPPE R : LUENCHEONG DISPENSING PUMP (THAILAND) CO., LTD. CHONGNONSEE,YANNAWA, BAN GKOK 10120 CELL PHONE: 727-320-5797</t>
  </si>
  <si>
    <t>MSC UNITED VIII</t>
  </si>
  <si>
    <t>LC PUMPS SAME SAME SAME SAME SAME SAME SAME SAME SAME SAME SAME SAME SAME SAME SAME LC PUMPS SAME SAME SAME SAME SAME SAME SAME SAME SAME SAME SAME SAME SAME SAME SAME LC PUMPS SAME SAME SAME SAME SAME SAME SAME SAME SAME SAME SAME SAME SAME SAME SAME</t>
  </si>
  <si>
    <t>TLLU5415006 MSMU5125769 TCNU7731574</t>
  </si>
  <si>
    <t>MEDUDJ066411</t>
  </si>
  <si>
    <t>304A</t>
  </si>
  <si>
    <t>FJ15536375 FJ15536374 FJ15536529</t>
  </si>
  <si>
    <t>NO. 4403 PACKAGES MEDICAL ITEMS:DENTAL INSTRUMENTS AND APPLIANCES HS CODE:901839,390210,901849</t>
  </si>
  <si>
    <t>AB GLOBAL LOGISTICS CONSULTING</t>
  </si>
  <si>
    <t>U.DEL CORONA &amp; SCARDIGLI SRL</t>
  </si>
  <si>
    <t>MAERSK SHEKOU</t>
  </si>
  <si>
    <t>901 PENHORN AVENUE SUITE 2 SECAUCUS NJ 07094 UNITED STATES</t>
  </si>
  <si>
    <t>SCALI D AZEGLIO 32 LEGHORN 57100 ITALY</t>
  </si>
  <si>
    <t>FFAU1644356</t>
  </si>
  <si>
    <t>MEDULZ338996</t>
  </si>
  <si>
    <t>309W</t>
  </si>
  <si>
    <t>1228905 4057169</t>
  </si>
  <si>
    <t>TOTAL 714 BOLTS - 4403 YARDS - 8 SLIP SHEETS NTED FABRIC</t>
  </si>
  <si>
    <t>JO-ANN STORES LLC.,</t>
  </si>
  <si>
    <t>LUCKY TEXTILE MILLS LTD.</t>
  </si>
  <si>
    <t>PO NO. 0162339776, 0162676091 100 COTTON PRI H.S. CODE 5208.52.3045 HTSUS. 520852</t>
  </si>
  <si>
    <t>5555 DARROW ROAD, HUDSON OH 44236 US</t>
  </si>
  <si>
    <t>L-8, BLOCK 21, FEDERAL U B INDUSTRIAL AREA KARACHI 75950 PK</t>
  </si>
  <si>
    <t>FFAU1805255</t>
  </si>
  <si>
    <t>CEXQ821N02743PT1</t>
  </si>
  <si>
    <t>ONEYKHID00940600</t>
  </si>
  <si>
    <t>062E</t>
  </si>
  <si>
    <t>PKAB46289</t>
  </si>
  <si>
    <t>CEXQ</t>
  </si>
  <si>
    <t>CENTURY EXPRESS</t>
  </si>
  <si>
    <t>PORT QASIM PAKIST</t>
  </si>
  <si>
    <t>714 BOLTS 4403 YARDS - 8 SLIP SHEETS PO 2836 PACKAGES 28172 YARDS - 21 SLIP SHEETS</t>
  </si>
  <si>
    <t>SEAGOLD (PRIVATE) LIMITED SUITE</t>
  </si>
  <si>
    <t>AS PER HBL AS PER HBL</t>
  </si>
  <si>
    <t>. 8730 STONY POINT PARKWAY, RICHMOND, VA 23235 GLEN ALLEN, VA VA 23060 U TE S</t>
  </si>
  <si>
    <t>. H-23/1, LANDHI INDUSTRIAL AREA, KAR ACHI SD 74000 PK</t>
  </si>
  <si>
    <t>FFAU1805255 ONEU0129083</t>
  </si>
  <si>
    <t>PKAB46289 PKAB46282</t>
  </si>
  <si>
    <t>. 8730 STONY POINT PARKWAY, RICHMOND, VA 23235 GLEN ALLEN, VA VA 23060 U</t>
  </si>
  <si>
    <t>MUHAMMAD BIN QASI</t>
  </si>
  <si>
    <t>-INDONESIATAX ID / NPWP:01,0 61,763,7,057,000 86 CTNS  6 83 PCS OF BAGS MAIN MATERIAL : 100%NYLON,100%POLYESTER, M AIN LINING: 100% POLYESTER W RECON BOREALIS MINI BACKP ACK CARTONS CONTAINING PO, STYLE CTNS PCS 4200175299 NF 0A52SURK5 79 549 4200175314 NF0A52SWSK8 7 134 SHIPMENT # 5011916117 HS CODE : 42029 2 PEB NO: 043607 DATE: 20/JAN/2023 SHIPPER: PT.KANI NDO MAKMUR JAYA JALAN ANDONG KENCONO DESA PULODARAT KECAMATAN PECANGAAN JEPARA 59462 ID,JAWA TENGAH-INDONESIA / 1 CTNS  1 PCS OF W CNYNLNDS HYB JKT 1023029929 PO# ST YLE# PCS CTNS 4200175380 NF 0A7UKGN141 1 1 HS CODE : 62034390 SHIPMENT ID# : 501 1917872 PEB NO : 036125 PEB DATE : 18-JAN-23 KPBC, : 040300 SHIPPER: PT. PAN B ROTHERS TBK DESA BUTUH RT 01 /RW 02 KECAMATAN MOJOSONGO, BOYOLALI JAWA TENGAH, INDONE SIA / 19 CTNS  687 PCS OF M TRAIL WEAR OKT TRAIL SHORT 1023029 930 PO# STYLE# PCS CTNS 4 200203500 NF0A81XZH71 687 19 HS CODE : 62034390 SHIPM ENT ID# : 5011917873 PEB NO : 038924 PEB DATE : 19-, JAN-23 KPBC : 040300 / 40 CTNS  617 PCS OF M CNYNL NDS HYB JKT M CNYNLNDS HYB J KT W CNYNLNDS HYB VST 1023 029916 PO# STYLE# PCS CTNS 4200190350 NF0A7UJKJK31 113 9 4200190350 NF0A7UJKLV61 1 1 4200190351 NF0A7UKFN141 50, 3 30 HS CODE : 62024060 SHIPMENT ID# : 5011920399 PEB NO : 042352 PEB DATE : 20-JAN-23 KPBC : 040300 / 141 CTNS  705 PCS OF CARTON S CONTAINING GOODS DESCRIPTI ON : MMF BACKPACK PO# STYLE# PCS CTNS 420021258400100 N F0A52SFR81-OS 705 141 NO. PEB : 042788 NO. DATE : 2 0.01.2023 KPBC : 040300 HS, CODE # 420292 SHIPMENT# 501 1920850 BRANDS THE NORTH FAC E SHIPPER: PT.PUNGKOOK INDON ESIA ONE JL.RAYA PABUARAN SA RENGSENG KM.3 PABUARAN SUBAN G,SUBANG,41262,INDONESIA NPW P: 31.517.818.6-439.000 / 228 CTNS  2216 PCS OF READY MADE GARMENT PO# STYLE# IT EM 4200197044 NF0A5AC21171 M FRNTSDE DV DWN JKT 420019 7044 NF0A5AC2JK31 M FRNTSDE DV DWN JKT 4200197044 NF0A5A C2WU51 M FRNTSDE DV DWN JKT, SHIPMENT ID &amp; INVOICE NO : 5011920847 CFS/CY HS COD E : 6210205020, PEB NO : 049 325 DATE : 24 JANUARY,2023 KPBC: 040300 TAX ID / NPWP : 01,061,763,7,057,000 SHI PPER: PT.YONGJIN JAVASUKA GARM ENT JL.RAYA SILIWANGI KM.35RT.03/11 DESA BENDA KEC.CICU RUG KAB.SUKABUMI JAWA BARAT INDONESIA / 17 CTNS  516 PCS OF W WANDE R SHORT 0223000097 PO# STY LE# PCS CTNS 4200203504 NF0 A7QGJN161 516 17 HS CODE : 62046390 SHIPMENT ID# : 5 011921009 PEB NO : 046980 PEB DATE : 23-JAN-23 KPB, C : 040300 SHIPPER: PT. PAN BROTHERS TBK DESA BUTUH RT 0 1/RW 02 KECAMATAN MOJOSONGO, BOYOLALI JAWA TENGAH, INDON ESIA / 162 CTNS  4403 PCS OF G NVR STP RUN SHORT W WNDR JOGGER M PROJECT PNT M PROJECT P NT M PROJECT SHORT M PROJE CT SHORT W TW OKT TRL SHORT M WANDER SHORT M TRAILWEAR OKT TRAIL SHORT 0223000112, PO# STYLE# PCS CTNS 42001 90268 NF0A81ZFIQP1 578 14 42 00203506 NF0A7QACA911 144 7 4200203509 NF0A5J7Z1731 581 31 4200203509 NF0A5J7Z21L1 376 21 4200203513 NF0A5J8M1731 645 25 4200203513 NF0A5J8M21 L1 495 19 4200203516 NF0A81Z6IV51 511 16 4200203520 NF0A 535Q56P1 790 20 4200203521 N F0A81XZHXI1 283 9 HS CODE : 62034390 SHIPMENT ID# : 5011921184 PEB NO : 04958 5 PEB DATE : 24-JAN-23 KP BC : 040300 / 21 CTNS  601 PCS OF M TW OK T SHORT G AMPH CLASS V SHORT M TW OKT SHORT 0223000144 PO# STYLE# PCS CTNS 4200 175636 NF0A81XZQK81 79 4 420 0190246 NF0A81XMIQV1 230 7 4 200190851 NF0A81XZHXI1 292 10, HS CODE : 62046390 SHIP MENT ID# : 5011921183 PEB N O : 049590 PEB DATE : 24 -JAN-23 KPBC : 040300 NO WOOD PACKAGING MATERIAL R ELAY VESSEL MAERSK EVORA 308N CONTAINER SUMMARY ----------------------------------- SUDU8700247 ML-ID0125 054 40X9'6 715CTN 65.633C BM 6171.350KGS B/L TOTAL SUM MARY ----------------------- ------------ 715CTN 65.633CB M 6171.350KGS</t>
  </si>
  <si>
    <t>THE NORTH FACE, A DIVISION OF VF</t>
  </si>
  <si>
    <t>APLL ON BEHALF OF PT.YONGJIN</t>
  </si>
  <si>
    <t>Xiamen</t>
  </si>
  <si>
    <t>MAERSK EVORA</t>
  </si>
  <si>
    <t>AS PER COMMERCIAL INVOICE AS PER COMMERCIAL INVOICE AS PER COMMERCIAL INVOICE AS PER COMMERCIAL INVOICE AS PER COMMERCIAL INVOICE AS PER COMMERCIAL INVOICE AS PER COMMERCIAL INVOICE AS PER COMMERCIAL INVOICE AS PER COMMERCIAL INVOICE</t>
  </si>
  <si>
    <t>OUTDOOR LLC. 1551 WEWATTA ST DENVER, CO 80202 USA 13364243995</t>
  </si>
  <si>
    <t>JAVASUKA GARMENT JL.RAYA SILIWANGI KM.35 RT.03/11 DESA BENDA KEC.CICURUG 622180862100</t>
  </si>
  <si>
    <t>SUDU8700247</t>
  </si>
  <si>
    <t>MAEU224452765</t>
  </si>
  <si>
    <t>308N</t>
  </si>
  <si>
    <t>ID0125054</t>
  </si>
  <si>
    <t>12 PACKAGES OF METAL STAND S &amp; WOODEN PALLETS AS PER INVOICE # 23140064+2314008 8+2314 0089+23140085+23140 086 +23140087+ SHIP TO: DU RA LINE ELYRIA ELYRIA 4403 5 OH</t>
  </si>
  <si>
    <t>DURA-LINE</t>
  </si>
  <si>
    <t>SYSMETRIC LTD</t>
  </si>
  <si>
    <t>MSC INES</t>
  </si>
  <si>
    <t>SUITE 300 11400 PARKSIDE DRIVE KNOXVILLE AR 37934 UNITED STATES</t>
  </si>
  <si>
    <t>HATAASIA ST. 26 AFULA ILLIT AFULA 18550 ISRAEL</t>
  </si>
  <si>
    <t>FFAU3805927</t>
  </si>
  <si>
    <t>MEDUHH767780</t>
  </si>
  <si>
    <t>306A</t>
  </si>
  <si>
    <t>DURA LINE ELYRIA</t>
  </si>
  <si>
    <t>OH 860 GARDEN ST ELYRIA ELYRIA OH 44035 UNITED STATES</t>
  </si>
  <si>
    <t>80 CTNS DECORATIVE ARTICLE S OF WOOD HS CODE: 4403.99 AND 1375 CTNS AQUARIUM PET SUPPLIES NON-FOOD / CR USHED GRAVEL HS CODE: 2517 .10 HS CODE: 251710</t>
  </si>
  <si>
    <t>MSMU1094356</t>
  </si>
  <si>
    <t>MEDUPW078562</t>
  </si>
  <si>
    <t>EU23357163</t>
  </si>
  <si>
    <t>01X40 HC CONTAINING: 32 PACKAGES OF DRIED BELLOW 16% MC E. GRANDIS PRE CUT PARTS FOR BED FOUNDATIONS, SURFACED FOR SIDES AND MEETING CONSIGNEED 'S SPECIFICATIONS FOR GRADE AND SIZES, AS PER IMPORT PERMIT # P-40-19-000740 DATED 03/30/2020. INVOICE: 002/2023 PO: 4496 - BR HOUSTON - TX NCM: 4403.98.00 HS CODE: 440398, DUE:23BR0001932550 NET WEIGHT: 26.950,00 KGS FREIGHT COLLECT CLEAN ON BOARD AS DECLARED BY SHIPPER SHIPPED ON BOARD ALL SKIDS / RUNNERS ARE KILN DRIED &amp; BARK FREE 100% REFORESTED / REGISTERED SOURCES WOOD PACKAGE: TREATED AND CERTIFIED REFERENCE TYPE (ABT) - 44039800 23BR000193255-0</t>
  </si>
  <si>
    <t>LANDSTAR GLOBAL LOGISTICS, INC.TAX</t>
  </si>
  <si>
    <t>FREIGHT TRANSPORT BRAZILAGENCIAMENT</t>
  </si>
  <si>
    <t>MONTE PASCOAL</t>
  </si>
  <si>
    <t>411 EAST ROOSEVELT ROAD WHEATON, IL, 60187 UNITED STATES TEL: 630 597 2000 FAX: 630 315 3844 LANDSTAR'S SCAC CODE: LSLG</t>
  </si>
  <si>
    <t>33.553.537/0001-38 R CARLOS SEARA, 349 VILA OPERARIA ITAJAI - SANTA CATARINA 88.303-200 - BRAZIL</t>
  </si>
  <si>
    <t>ZCSU7369747</t>
  </si>
  <si>
    <t>ZIMUITJ8040277</t>
  </si>
  <si>
    <t>50S</t>
  </si>
  <si>
    <t>ZZZS957621</t>
  </si>
  <si>
    <t>NAVEGANTES (SC)</t>
  </si>
  <si>
    <t>01X40 HC WITH: 30 PACKAGES OF DRIED BELLOW 16% MC B. PINE / E. GRANDIS PRE CUT PARTS FOR BED FOUNDATIONS, SURFACED FOR SIDES AND MEETING CONSIGNEED 'S SPECIFICATIONS FOR GRADE AND SIZES, AS PER IMPORT PERMIT # P-40-19-000740 DATED 03/30/2020. INVOICE: 393002 PO: 4495 - BR / 4468 - BR NCM: 4403.98.00 / 4407.11.00 H, S CODE: 440398 / 440711 DUE:23BR0001732410 NET WEIGHT: 26.338,00 KGS SHIPPED ON BOARD FREIGHT COLLECT ALL SKIDS/ RUNNERS ARE KILN DRIED &amp; BARK FREE 100% REFORESTED / REGISTERED SOURCES WOOD PACKAGE: TREATED AND CERTIFIED SCAC CODE: LSLG HBL: SMX23C01034 REFERENCE TYPE (ABT) - 44039800, 44071100 23BR000173241-0</t>
  </si>
  <si>
    <t>LANDSTAR GLOBAL LOGISTICS, INC411 E</t>
  </si>
  <si>
    <t>SMX LOGISTICS TRANSPORTESINTERNACIO</t>
  </si>
  <si>
    <t>WHEATON, IL, 60187 UNITED STATES TEL: 630 597 2000 FAX: 630 315 3844 BRAZILIMP@LANDSTARMAIL.COM EIN# 06-1266583</t>
  </si>
  <si>
    <t>CNPJ: 11.908.414/0001-30 RUA FRITZ SCHNEIDER, 7 FAZENDA-ITAJAI/SC-BR CEP: 88301668-PHONE: +554730835500</t>
  </si>
  <si>
    <t>ZCSU8737838</t>
  </si>
  <si>
    <t>ZIMUITJ8040195</t>
  </si>
  <si>
    <t>ZZZS957677</t>
  </si>
  <si>
    <t>500 BAGS WHITE PEPPER - WH OLE MUNTOK ASTA QUALITY (P RODUCT OF INDONESIA) REF # P/4403 MWP PACKING IN 50 KGS PP BAGS NAME OF MANUFA CTURER &amp; ADDRESS: PT. HANI ORI PERGUDANGAN KAMAL INDA H BLOK A5/A6/B5/B6, JAKART A BARAT, INDONESIA NET WEI GHT : 25,000.00 KGS CONTRA CT SERVICE OWNER: ICL INTE RNATIONAL COMMODITY, LOGIST IK GMBH COFFEE PLAZA, AM S ANDTORPARK 4, 20457 HAMBUR G, GERMANY FREIGHT PAYER: HARRIS SPICE COMPANY, INC. , ON BEHALF OF HARRIS FREE MAN &amp; CO, INC.,  JAKARTA TIMUR, DKI JAKARTA 13230, INDONESIA FDA REGISTRATION NUMBER: 11914466518</t>
  </si>
  <si>
    <t>HARRIS SPICE COMPANY INC.</t>
  </si>
  <si>
    <t>PT. HANIORI</t>
  </si>
  <si>
    <t>PO # P/4403 MWP P T.HANIORI PERGUDA NGAN KAMAL INDAH BLOK A5/A6/B5/B6, JAKARTA BARAT, I NDONESIA WHITE PE PPER- WHOLE MUNTO K ASTA PRODUCT OF INDONESIA NW: 50 .00 KGS / 110.23 LBS GW: 50.20 KGS / 110.67 LBS LOT NO: 4403 MANUFAC TURE DATE: JANUAR Y 05, 2023 BAG NO . 1 - 500 RAW MAT ERIAL USE OF FURT HER MANUFACTURING / PROCESSING/ REP ACKING ONLY. SAME SAME SAME SAME SAME</t>
  </si>
  <si>
    <t>3110 E MIRALOMA AVENUE ANAHEIM CA 92806 UNITED STATES</t>
  </si>
  <si>
    <t>KOMP. PASAR INDUK CIPINANG BLOK II JAKARTA, JAVA JK 13330 INDONESIA</t>
  </si>
  <si>
    <t>MSDU8186550</t>
  </si>
  <si>
    <t>MEDUIE364118</t>
  </si>
  <si>
    <t>306W</t>
  </si>
  <si>
    <t>FJ16003460</t>
  </si>
  <si>
    <t>HARRIS FREEMAN ASIA LTD</t>
  </si>
  <si>
    <t>3/F., MONARCH HOUSE II, 501-503 HEN HONG KONG HONG KONG</t>
  </si>
  <si>
    <t>RED OAK LOGS XUSCI 91321322MA2248Q956 CONTACT MS. TAO CELL +86 15850938266 EMAIL JANE.TAO WELCOMEWOODPRODUCTS.COM, RED OAK LOGS HS CODE 4403.91.0020</t>
  </si>
  <si>
    <t>SUQIAN Z&amp;H NEW MATERIAL TECH CO.,</t>
  </si>
  <si>
    <t>Prince Rupert, BC</t>
  </si>
  <si>
    <t>LTD NO. 202 HANGZHOU ZHONG ROAD, SHUYANG ECONOMIC DEVELOPMENT ZONE, SHUYANG COUNTY, SUQIAN CITY,</t>
  </si>
  <si>
    <t>317 LIBBEY INDUSTRIAL PARKWAY UNIT B-200 WEYMOUTH, MA 02189 PHONE 781-544-3970 FMC024358NF EIN 453236293</t>
  </si>
  <si>
    <t>UACU5525792</t>
  </si>
  <si>
    <t>HLCUBSC2302BLBY6</t>
  </si>
  <si>
    <t>030W</t>
  </si>
  <si>
    <t>CHICAGO, IL, US</t>
  </si>
  <si>
    <t>FRENCH WHITE OAK 27 MM (M3) STC 32 BUNDLES OF FRENCH WHITE OAK 27 MM (M3) AND 20 PLASTIC PALLETS HS CODE 4403.91 3923.90</t>
  </si>
  <si>
    <t>OAK WISE INC</t>
  </si>
  <si>
    <t>ATLANTIC SEA</t>
  </si>
  <si>
    <t>OAK WISE INC . . . . . .</t>
  </si>
  <si>
    <t>121 DEVELOPMENT LANE WINCHESTER, VA 22602 USA</t>
  </si>
  <si>
    <t>41 RUE DU BAS VERMELLE 38300 NIVOLAS VERMELLE FRANCE</t>
  </si>
  <si>
    <t>DFSU7092698</t>
  </si>
  <si>
    <t>HLCULE1230167960</t>
  </si>
  <si>
    <t>ATE04</t>
  </si>
  <si>
    <t>CONTACT DONNA NOLIN;SHAYNE LACHLAN MAIL / OAKWISE_HURFORDHOTMAIL.COM SHAYNE.LACHLANOAK-WISE.COM</t>
  </si>
  <si>
    <t>NONCONIFEROUS WOOD IN THE ROUGH NESOI, NOT TR NONCONIFEROUS WOOD IN THE ROUGH NESOI, NOT TRREF CTTTH-220920-2 137 ASPEN LOGS 52530 KGS-11173 BF-55.865 M3 HS CODE 4403.99.40 TCNU1940453- 67 LOGS-5735 BF- 28.675 M3, FFAU1286571- 70 LOGS-5438 BF- 27.190 M3 CERS TU8264202302222390365</t>
  </si>
  <si>
    <t>FFAU1286571 TCNU1940453</t>
  </si>
  <si>
    <t>YMPRW195224733</t>
  </si>
  <si>
    <t>00842418 00842417</t>
  </si>
  <si>
    <t>CONG TY TNHH DU THUAN HUNG</t>
  </si>
  <si>
    <t>THUA DAT SO 40, TO BAN DO SO 32, KHU PHO LONG BINH, PHUONG KHANH BINH THI XA TAN UYEN TINH BINH</t>
  </si>
  <si>
    <t>NONCONIFEROUS WOOD IN THE ROUGH NESOI, NOT TR NONCONIFEROUS WOOD IN THE ROUGH NESOI, NOT TR NONCONIFEROUS WOOD IN THE ROUGH NESOI, NOT TR NONCONIFEROUS WOOD IN THE ROUGH NESOI, NOT TR NONCONIFEROUS WOOD IN THE ROUGH NESOI, NOT TRDEBARKED ASH LOGS HS CODE 4403.99.90 CERS MH7576202302232396160 GUANGDONG PROVINCE, CHINA 518000 PH 0755-25279291 USCI - USCI 91440300595652330H</t>
  </si>
  <si>
    <t>LOGISTICS CO.,LTD ROOM 903, YIHAI CENTER, SOUTH EAST OF SHENYAN ROAD, HAISHAN STREET, TE YANTIAN DISTRICT, SHENZHEN,</t>
  </si>
  <si>
    <t>BEAU4491050 BEAU5159543 MAGU5730412 YMLU8692444 YMMU6765972</t>
  </si>
  <si>
    <t>YMPRW195224745</t>
  </si>
  <si>
    <t>3174863 3174862 3174866 3174865 3174864</t>
  </si>
  <si>
    <t>LOGISTICS CO.,LTD ROOM 903, YIHAI CENTER, SOUTH EAST OF SHENYAN ROAD, HAISHAN STREET,</t>
  </si>
  <si>
    <t>INV#:SHC2301305/PO#:0131819875 /HTS CODE:640411; FOOTWEAR; SPORTS FTW;W.UPPER TEXTILE MA T.;OUT.SOLE RUB/PLAS/SPORT SHOES/Q'TY:97PRS/CUST O/N:029 6996547 INV#:SHC2301412/PO#:A 131864299 /HTS CODE:640419;, FOOTWEAR;SLIPPERS,INDOOR FTW ;W.UPP.TEXTIL;OUT.SOLE RUB/PL AS/SPORT SHOES/Q'TY:305PRS/CU ST O/N:0297076713 INV#:SHC23 02060/PO#:0131961999 /HTS CO DE:640399; FOOTWEAR;O.FTW;W.U PPER LEA;VAMP O.STRAP;HEEL&gt;3 CM/SPORT SHOES/Q'TY:3000PRS/CUST O/N:0297278672 INV#:SHC 2301439/PO#:A131864403 /HTS C ODE:640399; FOOTWEAR;O.FTW;W. UPPER LEA;VAMP O.STRAP;HEEL &gt;3CM/SPORT SHOES/Q'TY:438PRS/ CUST O/N:0297076905 PO NUMBE R 0131819875 A131864299 A1 31864403 0131961999 INV#:SHC2301412/PO#:A131864299 /HTS C ODE:640419; FOOTWEAR;SLIPPER S,INDOOR FTW;W.UPP.TEXTIL;OUT .SOLE RUB/PLAS/SPORT SHOES/Q 'TY:305PRS/CUST O/N:029707671 3 INV#:SHC2301439/PO#:A13186 4403 /HTS CODE:640399; FOOTW EAR;O.FTW;W.UPPER LEA;VAMP O.STRAP;HEEL&gt;3CM/SPORT SHOES/ Q'TY:438PRS/CUST O/N:02970769 05 INV#:SHC2302060/PO#:013196 1999 /HTS CODE:640399; FOOTW EAR;O.FTW;W.UPPER LEA;VAMP O.STRAP;HEEL&gt;3CM/SPORT SHOES/ Q'TY:3000PRS/CUST O/N:0297278 672 SHIPPER: SHYANG HUNG CHENG INDUSTRIAL C AN THANH PRO DUCTION AREA,AN TH WARD, THUA N AN CITY,</t>
  </si>
  <si>
    <t>SHYANG HUNG CHENG INDUSTRIAL CO,LTD</t>
  </si>
  <si>
    <t>Vung Tau</t>
  </si>
  <si>
    <t>MAERSK SINGAPORE</t>
  </si>
  <si>
    <t>PLANT CODE  6040 CONTAINER SEAL 1 MRKU0197070 MLVN4332565</t>
  </si>
  <si>
    <t>FOR DELIVERY TO 495 CEDAR CREST ROAD, SPARTANBURG, SC 29301 17814014107</t>
  </si>
  <si>
    <t>AN THANH PRODUCTION AREA, AN THANH WARD, THUAN AN TOWN, BINH DUONG PROVINCE. 842743745006</t>
  </si>
  <si>
    <t>MRKU0197070</t>
  </si>
  <si>
    <t>MAEU224489675</t>
  </si>
  <si>
    <t>305W</t>
  </si>
  <si>
    <t>VN4332565</t>
  </si>
  <si>
    <t>ATTN: ADIDAS IMPORT DEPT. / DAVID HUSKEY 17210 S. MAIN ST. GARDENA, CA.90248 TEL: 310-965-5669</t>
  </si>
  <si>
    <t>HO CHI MINH CITY</t>
  </si>
  <si>
    <t>1 X 40HC CONTAINER BULKPACKED DECORATIVE ARTICLES OF WOOD: 10070 PIECES MOPANI WOOD + 1200 PIECES GRAPEVWOOD HS CODE: 4403.49 FREIGHT COLLECT SHIPPED ON BOARD</t>
  </si>
  <si>
    <t>OOCL POLAND</t>
  </si>
  <si>
    <t>3650 SACRAMENTO DRIVE SAN LUIS OBISPO CA, 93401-9946 TE USA</t>
  </si>
  <si>
    <t>PLAASSTREET 47 BITTERFONTEIN 8200 RSA TE TEL: 021 790 0980</t>
  </si>
  <si>
    <t>MAGU5438252</t>
  </si>
  <si>
    <t>CMDUDBA0298861</t>
  </si>
  <si>
    <t>0TIE8</t>
  </si>
  <si>
    <t>H6684559</t>
  </si>
  <si>
    <t>3650 SACRAMENTO DRIVE SAN LUIS OBISPO CA, 93401-9946</t>
  </si>
  <si>
    <t>TOTAL 18 SKIDS 08 SKIDS FRICTION MATERIALS - ASB FREE BRAKE LININGS GR WT 7654.00 KGS 05 SKIDS FRICTION MATERIALS - ASB FREE BRAKE LININGS GR WT 4403.00 KGS 04 SKIDS FRICTION MATERIALS - ASB FREE BRAKE LININGS GR WT 4168.00 KGS 01 SKID FRICTION MATERIALS - ASB FREE BRAKE LININGS GR WT 510.00 KGS INVOICE, NO SBLP5-5842 2022-23 DT.13 01 23 BUYER ORDER NO 215008-502 DT 01.12.2022</t>
  </si>
  <si>
    <t>MERITOR HEAVY VEHICLE SYSTEMS LLC</t>
  </si>
  <si>
    <t>SUNDARAM BRAKE LININGS LIMITED</t>
  </si>
  <si>
    <t>CMA CGM T. JEFFERSON</t>
  </si>
  <si>
    <t>215008 USA</t>
  </si>
  <si>
    <t>849 WHITAKER ROAD PLAINFIELD IN 46168 US</t>
  </si>
  <si>
    <t>PLOT NO AA-6, 6TH AVENUE, AUTO AN MAHINDRA WORLD CITY,CHENGALPET,TAMI CHENGALPATTU TN 603002 IN</t>
  </si>
  <si>
    <t>TRHU1503185</t>
  </si>
  <si>
    <t>CHSL423878715MAA</t>
  </si>
  <si>
    <t>CMDUAIS0415777</t>
  </si>
  <si>
    <t>1TU0E</t>
  </si>
  <si>
    <t>C6152588</t>
  </si>
  <si>
    <t>CHENNAI IN</t>
  </si>
  <si>
    <t>ARTIFICIAL QUARTZ STONE SL ABS 7 WOODEN CRATES CARRYI NG 54 PIECES OF ARTIFICIAL QUARTZ STONE SLABS 1 WOOD EN CRATE/S CARRYING 30 PIE CES OF ARTIFICIAL QUARTZ S TONE SAMPLES HS CODE: 6810 1990 INVOICE NUMBER : #740 9 DT. 26/12/2022 PO NUMBER : #6911 DT. 15/12/2022 8 W OODEN CRATES (54 PIECES OF ARTICIAL QUARTZ STO, NE SLA BS AND 30 PIECES OF ARTIFI CIAL QUARTZ STONE SAMPLES) NETT WEIGHT : 26500 KG GR OSS WEIGHT : 27000 KG TOTA L NO. OF PACKAGES: 8 WOODE N CRATES VAT NUMBER : OM 1100020168 CR NUMBER:- 135 4403</t>
  </si>
  <si>
    <t>MSC MELISSA</t>
  </si>
  <si>
    <t>NO MARKS NO MARKS NO MARKS NO MARKS NO MARKS NO MARKS NO MARKS NO MARKS NO MARKS NO MARKS NO MARKS NO MARKS</t>
  </si>
  <si>
    <t>MSDU1940000</t>
  </si>
  <si>
    <t>MEDUOM205946</t>
  </si>
  <si>
    <t>302A</t>
  </si>
  <si>
    <t>EU22912032</t>
  </si>
  <si>
    <t>FREIGHT COLLECT TEL:(615)3 67-7729 FAX:(615)367-7157 TEL:(615)367-7729 FAX:(615 )367-7157 FOOTWEAR PO# STO CK # 80-447005 25-9298 80- 447186 25-9389 80-447187 2 5-9387 80-447188 25-9508 8 0-447258 59-4403 80-447254 59-4409 80-447255 59-4409 80-447256 59-4407 TOTAL : 4760 PRS/ 524CTNS</t>
  </si>
  <si>
    <t>GENESCO INC.</t>
  </si>
  <si>
    <t>VIETNAM SHOE MAJESTY COMPANY LIMITE</t>
  </si>
  <si>
    <t>MAERSK EMDEN</t>
  </si>
  <si>
    <t>CONT NO#: MEDU93 61590 SEAL NO#: FX19679494SAME SAME SAME SAME SAME SAME</t>
  </si>
  <si>
    <t>11TH FLOOR, LOGISTICS DEPARTMENT 53 NASHVILLE TN 37214 UNITED STATES</t>
  </si>
  <si>
    <t>DONG XUYEN INDUSTRIAL ZONE , RACH D VUNG TAU VIET NAM</t>
  </si>
  <si>
    <t>MEDU9361590</t>
  </si>
  <si>
    <t>MEDUV9389572</t>
  </si>
  <si>
    <t>303N</t>
  </si>
  <si>
    <t>FX19679494</t>
  </si>
  <si>
    <t>VUNG TAU</t>
  </si>
  <si>
    <t>73262090 (HS) 142 CARTONS 782.5 KGM 5.884 MTQ TABLEWARE/KITCHENWARE OF IRON ALUMINIUM PO NO :400675783, QTY:568 PCS INV NO: 403/2022 INV DT: 01.12.2022 S/BILL NO: 6344211 S/BILL DT: 22.12.2022 NET WT: 430.360 KGS HS CODE:73262090 63062990 (HS)375 CARTONS 4933 KGM 27.914 MTQ COTTON HANDMADE ITEMS PO NO :400670996 INV NO: RS-117 INV DT: 21.12.2022 S/BILL NO: 6323132S/BILL DT: 21.12.2022 NET WT: 4403.500 KGS CRD :22-12-2022 HS CODE:63062990 44219960 (HS) 70200090 (HS) 73269099 (HS) 63079099 (HS)168 CARTONS 2204.39 KGM 17.492 MTQ HANDICRAFTS OF COTTON/ BEADS/JUTE/IRON/WOOD/GLASS OTHERS ARTICLES OF WOOD/GLASS/JUTE/IRON/COTTO N/POLYESTER (MANGO WOOD)TOTAL QTY: 5460 PCS FCR DATE:22.12.2022 PO NUMBER(S) 400670353 INV NO: SS/62/2022-23 INV DT: 16.12.2022 S/BILL NO: 6350824 S/BILL DT: 22.12.2022NET WT: 1471.530 KGS HS CODE:44219960, 73269099, 63079099, 70200090 62044390 (HS) 50 CARTONS 605 KGM 2.98 MTQRAYON P/LOOM LADIES GARMENTS PO NO :400674715 INV NO: GC/065/22 INV DT: 22.12.2022 S/BILL NO: 6353950 S/BILL DT: 22.12.2022 NET WT: 517.500 KGSCRD :22-12-2022 HS CODE:62044390 63039100 (HS) 162 CARTONS 3024.2 KGM 14.03 MTQ COTTON POWERLOOM MADEUPSCURTAIN SKU 337930, 337931, 457311 596330, 602261, 612947 PO NUMBER(S) 400675778 CRD : 22.12.2022 INV NO: 6139/2022INV DT: 10.12.2022 S/BILL NO: 6329190 S/BILL DT: 21.12.2022 NET WT: 2508.000 KGS HS CODE:63039100 DELIVERY TO WORLD MARKET MANAGEMENT SERVICES LLC.C/O WORLD MARKET VIRGINIA DISTRIBUTION CENTER SHIRLEY T HOLLAND COMMERCE PARK 1200 DOMINION WAY WINDSOR, VA 23487 ATTENTION: VDC RECEIVING KN IEC : 0504044699GSTIN NO.06AAACK2676H1ZK PAN: AAACK2676H ATTENTION: INTERNATIONAL LOGISTICS PHONE: 510-694-3252 FAX: 510-694-3252 ELVIN BRIONES - MANAGER OF CUSTOMS OPERATIONSCOMPLIANCE TEL: 510-694-3250 INVOICE BY CARRIER TO BE RAISED AS PER BOOKINREQUEST OFFICE. TOTAL PKGS 897 PK FREIGHT COLLECT</t>
  </si>
  <si>
    <t>WORLD MARKET MANAGEMENT SERVICES</t>
  </si>
  <si>
    <t>KUEHNE+NAGEL PVT LTD.</t>
  </si>
  <si>
    <t>01 TO 142 CUST. SEAL : 169544 01 TO 375 CARTONS 1-9 (550859) 10-18 (557747) 19-30 (618099) 31-42 (618100) 43-62 (618101) 63-68 (618106) 69-92 (542963) 93-123 (583776) 124-168 (590568) 01 TO 50 CARTONS 162 CARTONS NOS. 01 TO 162</t>
  </si>
  <si>
    <t>LLC. 1201 MARINA VILLAGE PARKWAY, ALAMEDA, CA 94501 US</t>
  </si>
  <si>
    <t>13TH FLOOR, AIPL BUSINESS CLUB,GOLF COURSE EXTN RD, SECTOR 62 GURUGRAM 122002 HARYANA INDIA</t>
  </si>
  <si>
    <t>CMAU5497126</t>
  </si>
  <si>
    <t>CMDUCAD0674426</t>
  </si>
  <si>
    <t>0INDE</t>
  </si>
  <si>
    <t>C6032704</t>
  </si>
  <si>
    <t>ARTIFICIAL QUARTZ STONE SL ABS HS CODE 68101990 07 WO ODEN CRATES CARRYING 47 A RTIFICIAL QUARTZ STONE SLA BS 04 WOODEN CRATE CARRYIN G 1000 PCS SAMPLES PIECES OF ARTIFICIAL QUARTZ STON E SLABS TOTAL 11 WOODEN CR ATES PURCHASE ORDER NUMBER : 2081 DATED: 15.12.2022 I NVOICE NUMBER: 7410 DATED 27/12/2022 VAT NUMB, ER: OM 1100020168, CR NUMBER: 135 4403 CONTACT NUMBER: 678 -994-5884, 678-546-6166, F AX NO: 678-546-1445</t>
  </si>
  <si>
    <t>MSC VIDISHA R.</t>
  </si>
  <si>
    <t>TCKU3871716</t>
  </si>
  <si>
    <t>MEDUOM206415</t>
  </si>
  <si>
    <t>303A</t>
  </si>
  <si>
    <t>EU24916095</t>
  </si>
  <si>
    <t>01X40' CNTRS, WITH 30 PACKAGES OF DRIED BELLOW 16%MC E. GRANDIS PRE CUT PARTS FOR BED FOUNDATIONS, SURFACED FOR SIDES AND MEETING CONSIGNEED 'S SPECIFICATIONS FOR GRADE AND SIZES, AS PER IMPORT PERMIT # P-40-19-000740 DATED 03/30/2020 INVOICE: 392800 PO: 4405-BR NCM: 4403.98.00 HS CODE: 440398 DUE:22BR0021381443, NET WEIGHT: 27.580,00 KGS SHIPPED ON BOARD FREIGHT COLLECT ALL SKIDS/ RUNNERS ARE KILN DRIED &amp; BARK FREE 100% REFORESTED / REGISTERED SOURCES WOOD PACKAGE: TREATED AND CERTIFIED SCAC CODE: LSLG HBL: SMX22C09319 REFERENCE TYPE (ABT) - 44039800 22BR002138144-3</t>
  </si>
  <si>
    <t>TCNU8534348</t>
  </si>
  <si>
    <t>ZIMUITJ8039672</t>
  </si>
  <si>
    <t>26S</t>
  </si>
  <si>
    <t>ZZZS998844</t>
  </si>
  <si>
    <t>1 X 40FT HC BULKPACKED DECORATIVE ARTICLES OF WOOD MOPANI WOOD: (16660 X PCS SMALL+MEDIUM+LARGE) HS CODE: 4403.49 FREIGHT COLLECT / FOB CAPE TOWN SHIPPED ON BOARD</t>
  </si>
  <si>
    <t>PRESIDENT KENNEDY</t>
  </si>
  <si>
    <t>3650 SACRAMENTO DRIVE, SAN LUIS OBISPO CA.93401-9946, USA TEL: +1(805)542 9988 TE FAX: +1(805)542 9295</t>
  </si>
  <si>
    <t>PLAASSTREET 47 BITTERFONTIEN REPUBLIC OF SOUTH AFRICA TE TEL: 21 790 0980</t>
  </si>
  <si>
    <t>TCNU3930428</t>
  </si>
  <si>
    <t>CMDUDBA0297220</t>
  </si>
  <si>
    <t>0DBEW</t>
  </si>
  <si>
    <t>H6684594</t>
  </si>
  <si>
    <t>3650 SACRAMENTO DRIVE, SAN LUIS OBISPO CA UNITED STATES</t>
  </si>
  <si>
    <t>USED HOUSEHOLD GOODS AND PERSO NAL EFFECTS 4/4 ALVAREZ , KEVIN + WINE CMAC WKA S0225178 5320 GROSS 4403 NET 584 CUBE HARMONIZED T ARIFF SCHEDULE: 9805.00.50 FR EIGHT PREPAID SHIPPED UNDER SE, RVICE CONTRACT: 299024061M CUS T REF 12800147174</t>
  </si>
  <si>
    <t>ALVAREZ, KEVIN, 1LT/O-2</t>
  </si>
  <si>
    <t>ALVAREZ, KEVIN</t>
  </si>
  <si>
    <t>MAERSK OHIO</t>
  </si>
  <si>
    <t>TBD/SIT LAREDO, TX 78041 US68 UNITED STATES 17136311095</t>
  </si>
  <si>
    <t>VIA SANTA ROMANO, 66 SCHIAVON VICENZA, ITALY 39444560729</t>
  </si>
  <si>
    <t>MSKU0665320</t>
  </si>
  <si>
    <t>MAEI224432576</t>
  </si>
  <si>
    <t>MAEI914831698</t>
  </si>
  <si>
    <t>304W</t>
  </si>
  <si>
    <t>TBD/SIT LAREDO, TX 78041 US68 UNITED STATES</t>
  </si>
  <si>
    <t>GENOA</t>
  </si>
  <si>
    <t>USED HOUSEHOLD GOODS AND PERSO NAL EFFECTS 4/4 ALVAREZ , KEVIN + WINE CMAC WKA S0225178 5320 GROSS 4403 NET 584 CUBE 3/3 CROW , BRYAN L + MOTO APOF WK AS0225295 2891 GROSS 2311, NET 412 CUBE 5/5 CRU Z, GENER NAVL WKAS02254 64 6023 GROSS 4563 NET 885 CUBE HARMONIZED TARIFF SCHEDULE: 9805.00.50 FREIGHT PREPAID SHIPPED UNDER SERVICE CONTRACT: 299024061M CUST REF 12800147174 VIN#JKAEX8A10DDA15505 YEAR:2013 MODEL:NI NJA MAKE:KAWASAKI</t>
  </si>
  <si>
    <t>TRI-STAR FREIGHT SYSTEMS,INC.-HOUST</t>
  </si>
  <si>
    <t>MED SERVICES OVERSEAS LTD AS</t>
  </si>
  <si>
    <t>HBL # 224432576 KE XXX-XX-2004 H BL # 224432587 BR XXX-XX-0535 HB L # 224432599 GE XXX-XX-2850</t>
  </si>
  <si>
    <t>5407 MESA DRIVE HOUSTON, TX 77028 UNITED STATES 17136311095</t>
  </si>
  <si>
    <t>AGENT FOR TRASPORTI INTERMODALI EUR VIA DELL' ARSENALE 22 36100 VICENZA 39444560729</t>
  </si>
  <si>
    <t>CMAC PASHA FREIGHT-HOUSTON</t>
  </si>
  <si>
    <t>APOF TRI-STAR FREIGHT SYSTEMS,INC. OUSTON</t>
  </si>
  <si>
    <t>810 CARTONS [ EIGHT HUND RED TEN CARTONS ONLY) 83 % COTTON 17% POLYESTER POW ERLOOMMADEUPS - YARNDYED 100% COTTON POWERLOOM MAD EUPS - YARNDYED INV NO: AA 27127/29.12.2022 S.B. NO: 6530143 / 29.12.2022 IEC NO: 0497020882 P.O. NO: 2035434 / 17.08.2022 TOTAL QTY: 3240 UNITS H S CODE NO: 63024030 312 CA, RTONS 100%COTTON POWER LOOM YARNDYED MADE-UPS 1 00%COTTON POWERLOOM YARNDY ED MADE-UPS -FILLING WITH POLYESTER 100%COTTON POW ERLOOM FAB RICDYED &amp; PRINT EDMADE-UPS INV NO: GLE/1 67/22-23 DT.09.12.2022 P O NO: 1976308 DT. 16.12.20 21 SKU NO: 124356727,124 356728,124356729124356730, 124356731,124356748,124356 749SB NO: 6082368 DT.12.12 .2022 IE.CODE: 049602158 3 344 CARTONS 100% COT TON POWERLOOM MADE UPS - Y ARN DYED INV NO: EXP - 8 4-22 DT.29.12.2022 ORDER NO: 22393 DT:30.08.2022 OCN: 068(U-IV) BUYER RE F. NO : AT HOME PO# 203687 9 SKU NO: 124330357,1243 30356,124330360 TOTAL QT Y'S :2064 SETS SB NO: 65 55543 DT.30.12.2022 344 PACKAGES OF POTPOURRI (DRI ED PARTS OFPLANTS) FOR DEC ORATIVEPURPOSE INVOICE N O. &amp; DATE: S231594-06-12-2 24 SKU NO: 124368360-206 4 PCS PO#2046772,STORE#9 20 SHIPPING BILL NO. &amp; D ATE : 6536896 - 29-12-22 / HSN :06049000 331 CAR TONS TOILET LINEN MADE O F COTTON TERRYTOWELSHOTEL BATH TOWEL, HAND TOWEL AND WASHTOWELSAT HOME PURCHAS E ORDER NO 2046719HOTEL TO WELSBATH TOWEL 30 X 56 INC HESHAND TOWEL - 16 X 28 IN CHESWASH TOWEL - 13 X 13 I NCHESHTS # 63026090 TOTA L QTY: 4260 PCS INVOICE NO # 222230230 DATED: 29.1 2.2022 SB NO # 6536121 D T 29.12.2022 27 CARTONS TOILET LINEN MADE OF COT TON TERRY TOWELSFOUND &amp; FA BLE HAMPTON BATH TOWEL, HA NDTOWEL AND WASH TOWELSAT HOME PURCHASE ORDER NO 203 2204FOUND &amp; FABLE TOWELSBA TH TOWEL 30 X 56 INCHESHAND TOWEL - 16 X 28 INCHESWA SH TOWEL - 13 X 13 INCHESH TS # 63026090 TOTAL QTY: 408 PCS INVOICE NO # 22 2230231 DATED: 29.12.2022 SB NO # 6536126 DT.29.12 .2022 TOTAL NET WEIGHT : 4403.552 KGS</t>
  </si>
  <si>
    <t>MODE TRANSPORTATION LLC</t>
  </si>
  <si>
    <t>M+R LOGISTICS (INDIA) PVT LTD</t>
  </si>
  <si>
    <t>AS EMMA</t>
  </si>
  <si>
    <t>PO#DEPTSKUUNITS I N CARTONFROMTOMAD E IN INDIA CARTON #NET WEIGHT GROS S WEIGHT 01-27,01 -331 01-810,01-34 4 01-344,01-312 T TL CTNS 2168 1 X 40 HC FCL/FCL SAME SAME SAME SAME SAME SAME SAME SAME SAME SAME SAME SAME SAME SAME SAME SAME SAME SAME SAME SAME SAME SAME SAME SAME SAME SAME SAME SAME SAME SAME SAME SAME SAME SAME SAME SAME SAME SAME SAME SAME</t>
  </si>
  <si>
    <t>160 NEW BRITAIN BLVD CHALFONT PA 18914 UNITED STATES</t>
  </si>
  <si>
    <t>51/16 A SEELAN COLONY, KAMARAJ SALA TUTICORIN TN 628001 INDIA</t>
  </si>
  <si>
    <t>MSMU6317853</t>
  </si>
  <si>
    <t>MEDUIF014399</t>
  </si>
  <si>
    <t>301A</t>
  </si>
  <si>
    <t>FX22252995</t>
  </si>
  <si>
    <t>HIGH PH AQUEOUS SOLUTION 1 X 40 RF CONTAINING 76 PACKAGES (TOTAL SEVENTY SIX PACKAGES ONLY) HIGH PH AQUEOUS SOLUTION 30 MM SODIUM ACETATE, PH 5.5, AQUEOUS SOLUTION 100 MM ACETIC ACID AQUEOUS SOLUTION 125 MM (SODIUM) ACETATE, PH 3.5 AQUEOUS SOLUTION 20MM TRIS, PH 7.2 AQUEOUS SOLUTION 20MM TRIS, 1M NACL,PH 7.2 AQUEOUS SOLUTION 20 MM TRIS, 1M NACL, 0.1% POLYSORBATE-20, PH 7.0 AQUEOUS SOLUTION 20MM TRIS, 150 MMNACL, PH 7.0 AQUEOUS SOLUTION 400MM SODIUM PHOSPHATE, PH 6.8 AQUEOUS SOLUTION20MM TRIS, 150 MMNACL, PH 7.0 AQUEOUS SOLUTION 20 MM TRIS, 1M NACL, 0.1% POLYSORBATE-20, PH 7.0 AQUEOUS SOLUTION HIGH PH AQUEOUS SOLUTION FOC SAMPLES OF ALL ABOVE PRODUCTSH.S.N. CODE. 38246010 INV. NO STR/E/22-23/004 DTD 10-01-2023 S/B NO. 6900778 DT 12/01/2023 TOTAL NT. WT.14554.000 KGS FREIGHT COLLECT XXTEL +1 732-384-4403</t>
  </si>
  <si>
    <t>GLOBEEX FREIGHT SYSTEMS INC</t>
  </si>
  <si>
    <t>SARAIMX LOGISTICS PVT LTD</t>
  </si>
  <si>
    <t>INSULATED TUB . . . . . . . . . . . . . . . . . . . . . . . . . . . . . . . . . . . . . .</t>
  </si>
  <si>
    <t>6 HOLLYWOOD CT SOUTH PLAINFEILD, NEW JERSEY 07080. USA EMAIL TOM1GFS1.COM SHAMMI1SHAMMI1.COMXX</t>
  </si>
  <si>
    <t>701 RUTURAJ CHS PENDSE NAGAR THANE-421201 TEL 02249725778 EMAIL-DOCSSARALOGISTICS.IN</t>
  </si>
  <si>
    <t>HLBU9154357</t>
  </si>
  <si>
    <t>HLCUBO1230130169</t>
  </si>
  <si>
    <t>TEA OR MATE EXTRACTS ESSENCES CONCENTRATES INVOICE NUMBER AA PO.NO.5034(4401,4403,4405) 100 ORGANIC GREEN TEA POWDER, 100 GREEN TEA POWDER, 100 ORGANIC GREEN TEA , 100 GREEN TEA, 100 ORGANIC GREEN TEA (GENMAICHA) AND CERAMIC TEA BOWL HS CODE0902.20, 0902.10, TEA OR MATE EXTRACTS ESSENCES CONCENTRATES INVOICE NUMBER AA PO.NO.5034(4401,4403,4405) 100 ORGANIC GREEN TEA POWDER, 100 GREEN TEA POWDER, 100 ORGANIC GREEN TEA , 100 GREEN TEA, 100 ORGANIC GREEN TEA (GENMAICHA) AND CERAMIC TEA BOWL HS CODE0902.20, 0902.10,</t>
  </si>
  <si>
    <t>NNR GLOBAL LOGISTICS USA INC</t>
  </si>
  <si>
    <t>NISHI-NIPPON RAILROAD CO. LTD.</t>
  </si>
  <si>
    <t>Nagoya Ko</t>
  </si>
  <si>
    <t>ONE HONG KONG</t>
  </si>
  <si>
    <t>SHIPPING MARK(PALLET MARK) AIYA AMERICA INC TORRANCE, CA,USA PALLET 1-35 MADE IN JAPAN // // // SHIPPING MARK(PALLET MARK) AIYA AMERICA INC TORRANCE, CA,USA PALLET 1-35 MADE IN JAPAN // // //</t>
  </si>
  <si>
    <t>21023 S. MAIN ST UNIT D CARSON CA 90745 US</t>
  </si>
  <si>
    <t>D B A NNR GLOBAL LOGISTICS 12F SHIBA 2-CHOME BLDG. 2-28-8 SHIBA MINATO-KU TOKYO 105-0014 JAPAN TE TEL+81-3-6731-7721 FAX+81-3-6731-</t>
  </si>
  <si>
    <t>SEKU9280210 SEKU9320267</t>
  </si>
  <si>
    <t>45R0 45R0</t>
  </si>
  <si>
    <t>YMPRW272034367</t>
  </si>
  <si>
    <t>078E</t>
  </si>
  <si>
    <t>YMAN078224 YMAN078232</t>
  </si>
  <si>
    <t>NAGOYA JAPAN CY</t>
  </si>
  <si>
    <t>STAINLESS STEEL SHELL THERMOS CUP HS CODE9617001900 PO4504034448/4504042370 JACKSON CHILL 2.0 20OZ BLUE CORN BUBBA BIG STRAWS 5PK COLOR UPDATE JACKSON CHILL 2.0 32OZ SAKE JACKSONCHILL 2.0 24OZ LICORICE PO4504034402+450403 4403+ 4504034404+4504034406 2164969 SHAKE N GO FIT 2.0 20OZ PP PO#4504038457 THIS SHIPMEN, T CONTAINS NO WOOD PACKAGING MATERIALS ALSOCONSIGNEE EMAIL NEWELL_IMPORT_ LOGISTICS@N EWELLCO.COM ALSO NOTIFY EMAILERIN.PRICE@NEWELLCO.COM TEL (470) 497-6752 2ND NOTIFY PARTY THE COLEMAN COMPANY, INC. - FTZ 301 MERRITT 7, 5TH FLOOR NORWALK, CT 06851 PHONE 203-845-5300 EMAIL ARRIVALNOTICE @NEWELLCO.COM NEWELLBRANDSFTZ @NEWELLCO.COM</t>
  </si>
  <si>
    <t>NEWELL BRANDS DISTRIBUTION LLC - FT</t>
  </si>
  <si>
    <t>CIXI SAIFU BURNER CO., LTD.</t>
  </si>
  <si>
    <t>WAN HAI 625</t>
  </si>
  <si>
    <t>4504034448 4504042370 THE COLEMAN COMPANY, LLC. BUBBA SKU # COLOR DESCRIPTION MASTER CARTON UPC CASE PACK CARTON WEIGHT CARTON DIMENSIONS COUNTRY OF ORIGIN THE COLEMAN COMPANY, LLC. THE COLEMAN COMPANY,LLC SKU# COLOR DESCRIPTION MASTER CARTON UPC CASE PACK4PCS CARTON WEIGHT CARTON DIMENSIONS L(CM)X W(CM) X H(CM) COUNTRY OF ORIGIN CHIN A . . . . . .</t>
  </si>
  <si>
    <t>3419 RITNER HIGHWAY NEWVILLE, PA CO NTACT MANNY GOMEZ PHONE 951-72739 69 .</t>
  </si>
  <si>
    <t>NO. 445, BINHAI 3 ROAD, HANGZHOU BA Y NEW ZONE, NINGBO, ZHEJIANG, CHINA</t>
  </si>
  <si>
    <t>WHLU5468079</t>
  </si>
  <si>
    <t>WHLC031C583162</t>
  </si>
  <si>
    <t>E006</t>
  </si>
  <si>
    <t>WHLT878028</t>
  </si>
  <si>
    <t>NEWELL BRANDS DISTRIBUTION LLC FTZ</t>
  </si>
  <si>
    <t>3419 RITNER HIGHWAY, NEWVILLE, PA 1 7241 ATTN ERIN PRICE</t>
  </si>
  <si>
    <t>WOODS 97 UNIDADES DISTRIBUIDAS EN 16 BULTOS MADERAS DE ESPECIE TIMBO Y ESPECIE LAPACHO NET WEIGHT 10.200,00 KGS N.C.M. 4403.99, NRO. PERMISO DE EMBARQUE 22001EC01108974Y</t>
  </si>
  <si>
    <t>ARNEA LLC</t>
  </si>
  <si>
    <t>BRACIA SRL</t>
  </si>
  <si>
    <t>Buenos Aires</t>
  </si>
  <si>
    <t>Argentina</t>
  </si>
  <si>
    <t>DIRECCI N 7545 NW 14TH AVE MIAMI FL 33147 NILARNRINTLCARGO.COM 305-468-0002</t>
  </si>
  <si>
    <t>CUIT 30-71483444-0 CORRIENTES 624, RESISTENCIA CHACO, ARGENTINA TELF 3624-222220</t>
  </si>
  <si>
    <t>HLXU8317694</t>
  </si>
  <si>
    <t>HLCUBU3221110487</t>
  </si>
  <si>
    <t>252N</t>
  </si>
  <si>
    <t>ABR47371</t>
  </si>
  <si>
    <t>NR INTL CARGO SERVICES</t>
  </si>
  <si>
    <t>ATTN NILA RIZZO CEL 786-239-0630 OFFICE 305-468-0002 EMAIL/ NILARNRINTLCARGO .COM</t>
  </si>
  <si>
    <t>BUENOS AIRES, AR</t>
  </si>
  <si>
    <t>POP WEBBING FLIP W MICRO SOCK POP WEBBING FLIP W MICRO SOCK 1002 CARTON 2078.940KG 19.050CBM PO 100024677 ITEM FMS5370ADK;DK MEN'S EVA FLIP FLOP HTS # 6402.99.3145 84 CARTON 208.440KG 1.970CBM PO 100024683 ITEM FMS5332ADK;ETCHED, SOCK FLIP SANDAL HTS # 6402.99.3145 5 CARTON 28.900KG 0.310CBM PO 100024751 ITEM FMS6962ADK;COMFORT CUSH FLIP SANDAL HTS # 6402.99.3145 3 CARTON 17.390KG 0.180CBM PO 100024757 ITEMFMS6962ADK;COMFORT CUSH FLIP SANDAL HTS # 6402.99.3145 5 CARTON 28.900KG 0.310CBM PO 100024761 ITEM FMS6962ADK;COMFORT CUSH FLIP SANDAL HTS # 6402.99.3145 170 CARTON 489.400KG 4.960CBM PO 100024771 ITEMFMS6962ADK;COMFORT CUSH FLIP SANDAL HTS # 6402.99.3145 697 CARTON 1486.350KG 19.380CBM PO 100024879 ITEM FMS8534BPJ;PJ MEN'S BEACH BUM CASUAL FLIP HTS # 6402.99.3145 346 CARTON 968.170KG 12.680CBM PO 100024882 ITEM FMS4167APJ;PJMEN'S EVA UPPER FLIP HTS # 6402.99.3145 THIS SHIPMENT CONTAINS NO WOOD PACKAGING MATERIAL. SHIP KEY#892N000732XM0 1112 CARTON 4403.520KG 32.030CBM PO 100024679 ITEM FMF2501ADK;POP WEBBING FLIP W/MICRO SOCKHTS # 6404.19.3730 668 CARTON 1657.560KG 15.680CBM PO 100024680 ITEM FMS5332ADK;ETCHED SOCK FLIP SANDAL HTS # 6402.99.3145 84 CARTON 174.240KG 1.600CBM PO 100024684 ITEM FMS5370ADK;DK MEN'S EVA FLIP FLOPHTS # 6402.99.3145 80 CARTON 192.960KG 1.510CBM PO 100024686 ITEM FMF2501ADK;POP WEBBING FLIP W/MICRO SOCK HTS # 6404.19.3730 THIS SHIPMENT CONTAINS NO WOOD PACKAGING MATERIAL. SHIP KEY#892N000732XM0</t>
  </si>
  <si>
    <t>S. GOLDBERG &amp; CO. DBA SG FOOTWEAR</t>
  </si>
  <si>
    <t>EVER LEADER</t>
  </si>
  <si>
    <t>SEE ATTACHMENT SEE ATTACHMENT SEE ATTACHMENT SEE ATTACHMENT JCP.COM IN DIAMOND PRODUCTION# SG STYLE/COLOR LABEL/PACK SIZE UPC# CUSTOMER PO# CARTON # MADE IN CHINA JCP.COM IN DIAMOND PRODUCTION# SG STYLE/COLOR LABEL/PACK SIZE UPC# CUSTOMER PO# CARTON # MADE IN CHINA JCP.COM IN DIAMOND PRODUCTION# SG STYLE/COLOR LABEL/PACK SIZE UPC# CUSTOMER PO# CARTON # MADE IN CHINA SEE ATTACHMENT SEE ATTACHMENT SEE ATTACHMENT SEE ATTACHMENT SEE ATTACHMENT SEE ATTACHMENT SEE ATTACHMENT THE SAME THE SAME THE SAME THE SAME THE SAME THE SAME THE SAME THE SAME THE SAME THE SAME THE SAME THE SAME THE SAME THE SAME THE SAME THE SAME THE SAME THE SAME</t>
  </si>
  <si>
    <t>3 UNIVERSITY PLAZA, SUITE 400 HACKENSACK, NJ 07601 TEL: (201) 342-1200 TRAFFIC@THESGCOMPANIES.COM</t>
  </si>
  <si>
    <t>(SHENZHEN) LTD-XIAMEN BRANCH 14F,SEASIDE BUILDING NO.52,LUJIANGDAO,XIAMEN,CHINA O/B:FUQING CITY WORLDGUARD</t>
  </si>
  <si>
    <t>BMOU5137024 HMCU1085131</t>
  </si>
  <si>
    <t>45G0 42G1</t>
  </si>
  <si>
    <t>EGLV148200351470</t>
  </si>
  <si>
    <t>0142E</t>
  </si>
  <si>
    <t>EMCNWC6572 EMCNWC6562</t>
  </si>
  <si>
    <t>FUQING, FUJIAN</t>
  </si>
  <si>
    <t>PURE HONEY BEAR 4403(FOUR THOUSAND FOUR HUNDRED THREE) CARTONS ONLY CONTAINING 24OZ FD CH PURE HONEY BEAR PO NO.92034NJ DATED.16/03/2022, INV.NO EPQP/2022-23/90 DT 29.12.2022 SB.NO.6553652 DT 30.12.2022 HS CODE; 04090000 IEC NO.2211005420 NET WT 23952.32KGS HBL NO.S00042534HBL SCAC CODE SLUS</t>
  </si>
  <si>
    <t>SKYFER LOGISTICS USA INC</t>
  </si>
  <si>
    <t>SKYFER LOGISTIC (DEL) PRIVATE</t>
  </si>
  <si>
    <t>1-4403 CARTONS . . . . . . . . . . . . . . .</t>
  </si>
  <si>
    <t>197, ROUTE 18 SOUTH, SUITE 3000 EAST BRUNSWICK, NJ 08816 T- 10800214-6547 EXT-702 EMAIL DILSHARDSKYFERLOGISTIC.COM</t>
  </si>
  <si>
    <t>LIMITED 1501-1505 EROS CORPORATE TOWER, NEHRU PLACE NEW DELHI 110019 INDIA</t>
  </si>
  <si>
    <t>HLBU2564410</t>
  </si>
  <si>
    <t>HLCUDE1221262877</t>
  </si>
  <si>
    <t>251270 HLG3352609</t>
  </si>
  <si>
    <t>SKYFER LOGISTIC INC,</t>
  </si>
  <si>
    <t>2740A SLOUGH STREET, UNIT 8/9, MISSISSAUGA, ON, L4T 1G3 TEL - 905-677-5000 EXT 321 FAX-905-677-4000</t>
  </si>
  <si>
    <t>SAHNEWAL, IN</t>
  </si>
  <si>
    <t>TOTAL 30 WOODEN CASES ONLY 2 WOODEN CASES VANE A CTUATOR MODEL 200 INV NO :2053092446 DT:08.12.2022 HS CODE:90269000 NET W T:432.00 KGS GR WT:520.0 0 KGS 7 WOODEN CASES 4 PRIME HOUSING WCB INV NO:2053092447 DT:08.12.202 2 HS CODE:73259999 NET WT:1169.00 KGS GR WT:14 21.00 KGS 6 WOODEN CASES, F4 COVER MACHINED INV NO:2053092448 DT:08.12.20 22 HS CODE:73259999 NE T WT:1008.00 KGS GR WT:1 254.00 KGS 1 WOODEN CASE S 6 600 PRS RF BODY-1 NPT DRAIN INV NO:2053092 449 DT:08.12.2022 HS COD E:73259999 NET WT:125.00 0 KGS GR WT:185.00 KGS 7 WOODEN CASES WHEEL FR ONT (8X-2634) MACHINED W HEEL FRONT (125-5938) MACH INED WHEEL FRONT (309-41 32) MACHINED INV NO:2053 092450 DT:08.12.2022 HS CODE:73259999 NET WT:561 5.00 KGS GR WT:6420.00 K GS 1 WOODEN CASES WHEE L FRONT (309-4130) MACHINE D INV NO:2053092451 DT:0 8.12.2022 HS CODE:732599 99 NET WT:1258.00 KGS GR WT:1398.00 KGS 4 WOOD EN CASES WHEEL FRONT (12 5-5938) MACHINED WHEEL F RONT (309-4130) MACHINED INVNO:2053092452 DT:08.1 2.2022 HS CODE:73259999 NET WT:4003.00 KGS GR WT:4403.00 KGS 2 WOODEN CASES 2 1500 RF BODY MA CHINED BODY, 2 X 2 1500 CL, WCC,RF, HF INV NO:20 53092453 DT:08.12.2022 H S CODE:73259999 NET WT:2 77.00 KGS GR WT:322.00 K GS SB NO:6061522 DT: 10. 12.2022 IE CODE:04880035 12 RBI CODE:MF001021 F REIGHT PREPAID TOTAL PAC KAGES:30 WOODEN CASES TO TAL NET WT:13887.00 KGS TOTAL GR WT:15923.00 KGS</t>
  </si>
  <si>
    <t>AIR 7 SEAS TRANSPORT LOGISTICS INC.</t>
  </si>
  <si>
    <t>LORDS FREIGHT (INDIA) PVT LTD</t>
  </si>
  <si>
    <t>MSC RIDA</t>
  </si>
  <si>
    <t>PO NO: 7300002893 -4500672837 73000 02279-4500641704 7300002622-450065 8583 4513600588-7 300002841 7300003 178 7300003178 73 00003178 CASE NOS : 80931, 80932 8 0918, 80919 80920 , 80921 80922, 80 923 80924 809 25, 80926 80927, 80928 80929, 8093 0 15221 15222 , 15223 15224, 1 5225 15226, 15227 15228 15229 15235, 15236 15237, 15238 1524 0, 15241 SAME SAME SAME SAME SAME SAME SAME SAME SAME SAME SAME SAME SAME SAME SAME SAME SAME SAME SAME SAME SAME SAME SAME SAME SAME</t>
  </si>
  <si>
    <t>1815 HOURET COURT SAN JOSE CA 95161-1117 UNITED STATE</t>
  </si>
  <si>
    <t>6TH FLOOR, A7 &amp; B7, NO.88/36 &amp; 88/3 CHENNAI TN 600017 INDIA</t>
  </si>
  <si>
    <t>95161-1117</t>
  </si>
  <si>
    <t>DFSU1475869</t>
  </si>
  <si>
    <t>MEDUO2671370</t>
  </si>
  <si>
    <t>250A</t>
  </si>
  <si>
    <t>FX20429867</t>
  </si>
  <si>
    <t>3 TRACTORS ROLL OF CONDITI ON MODEL : TRACTOR WORKM ASTER 120 4WD T4 VARIANT CODE :TWM120P4R4PL4022142 MODEL : TRACTOR WORKMAS TER 95 4WD T4 VARIANT CO DE :TWM95P4R4PL4021942 T RACTORS NO. ENGINE NO. NH1637135 00066 4403 NH1637137 0 00665926 NH1637437 000681026 INV # GTE45 003977, DATED: 06-12-2022 SB NO. 5961793 DT:06.1 2.22 HS # 87019300 CY / DOOR DELIVERY FREIGHT COLLECT - ALL CHARGES COL LECT &amp; INVOICING PARTY A S PER CONTRACT . NO HBL INVOLVED, AMS TO BE FIL ED BY CARRIER ALL COLLE CT CHARGES INVOICE TO 33 100103527 GST # 09AAACI3 922Q1Z6 IEC # 0398003343 PAN # AAACI3922Q</t>
  </si>
  <si>
    <t>CNH INDUSTRIAL AMERICA LLC</t>
  </si>
  <si>
    <t>CNH INDUSTRIAL (INDIA) PRIVATE LIMI</t>
  </si>
  <si>
    <t>MSC MAEVA</t>
  </si>
  <si>
    <t>EI REF:5621123159 CONTAINER NO. ME DU 7087962/40 LIN E SEAL FX22224208 CUSTOM SEAL BOLT 02258357 SAME SAME SAME SAME SAME SAME SAME SAME SAME SAME SAME SAME</t>
  </si>
  <si>
    <t>700 STATE STREET RACINE WI 53404 UNITED STATES</t>
  </si>
  <si>
    <t>PLOT NO.3,UDYOG KENDRA,GREATER NOID NOIDA UP 201306 INDIA</t>
  </si>
  <si>
    <t>MEDU7087962</t>
  </si>
  <si>
    <t>MEDUO2636357</t>
  </si>
  <si>
    <t>249A</t>
  </si>
  <si>
    <t>BOLT02258357 FX22224208</t>
  </si>
  <si>
    <t>621 STATE ST. RACINE WI 53402 UNITED STATES</t>
  </si>
  <si>
    <t>DADRI, INDIA</t>
  </si>
  <si>
    <t>1,671 CTN  39,084 PCS OF BOYS 60% COTTON 40% POLYES TER KNITTED PIQUE POLO PO NO STYLE NO QTY CTN 4404 U838 29,352 1223 4404 U840 6,060 253 4407 U840EMB 2,664 111 BOYS 60% C OTTON 40% POLYESTER KNITTE D FLEECE JACKET PO NO ST YLE NO QTY CTN 4403 U8891 288 24, 4403 U8897 120 10 4403 U8903 600 50 TOTAL 39, 084 1,671 HS CODE : 611 0.20; 6101.20 N.W.: 8,933. 04 KGS</t>
  </si>
  <si>
    <t>TOPOCEAN CONSOLIDATION SERVICE (LAX</t>
  </si>
  <si>
    <t>PT. TRANSLINDO NUSA PACIFIC</t>
  </si>
  <si>
    <t>MSC AURIGA</t>
  </si>
  <si>
    <t>JKTLAXMC4013 SAME SAME SAME SAME SAME SAME SAME SAME SAME SAME</t>
  </si>
  <si>
    <t>2727 WORKMAN MILL ROAD CITY OF INDUSTRY CA 90601 UNITED ST</t>
  </si>
  <si>
    <t>KOMPLEK RUKO MITRA BAHARI BLOK D-10 JAKARTA, JAVA JK 14440 INDONESIA</t>
  </si>
  <si>
    <t>MSDU7459590</t>
  </si>
  <si>
    <t>MEDUIE275744</t>
  </si>
  <si>
    <t>FJ15863505</t>
  </si>
  <si>
    <t>1-20' GP TOTAL 18 (EIGHTEEN) PACKAGES BOLT SCREWS HS CODE : 73181500 INVOICE &amp; DATE : 5 22231614 &amp; 26/11/2022, 522231 659 &amp; 30/11/2022 522231607 &amp; 26/11/2022 , 522231656 &amp; 30 /11/2022 , 522231577 &amp; 24/11, /2022 522231657 &amp; 30/11/2022 SB &amp; DATE : 6244684 , 62446 85 &amp; 19/12/2022 6243716, 6243 710 6243689 18/12/2022 62446 82 19/12/2022 TOTAL GROSS WEI GHT. 4853.420 KGS TOTAL NET W EIGHT. 4403.420 KGS FREIGHT C OLLECT -- CORPCOORDINATOR@FAIRMACS.COM, CORPCS1@FAIRMACS .COM</t>
  </si>
  <si>
    <t>DRAFT CARGOWAYS INDIA PRIVATE LIM</t>
  </si>
  <si>
    <t>FAIRMACS SHIPPING AND TRANSPORT</t>
  </si>
  <si>
    <t>MAERSK ATLANTA</t>
  </si>
  <si>
    <t>SH ID# 201206555 201206658 201211 106</t>
  </si>
  <si>
    <t>2500 CITYWEST BLVD, SUITE #150-112 HOUSTON, TX 77042 TEL #: +1-281-383-9789 +1-718-766-9 18328612131</t>
  </si>
  <si>
    <t>SERVICES B-1009, DAMJI SHAMJI CORPORATE SQUARE, 912225000043</t>
  </si>
  <si>
    <t>SUDU7559073</t>
  </si>
  <si>
    <t>MAEU224092522</t>
  </si>
  <si>
    <t>251W</t>
  </si>
  <si>
    <t>MLIN0524044</t>
  </si>
  <si>
    <t>2500 CITYWEST BLVD, SUITE #150-112 HOUSTON, TX 77042 TEL #: +1-281-383-9789 +1-718-766-9</t>
  </si>
  <si>
    <t>AUTOMOTIVE PARTS FILE: 543 4403 STACKABLE 1/ 80X60X39 CMS 1/ 80X60X70 CMS</t>
  </si>
  <si>
    <t>TREMEC CORPORATION</t>
  </si>
  <si>
    <t>SCHAEFFLER TECHNOLOGIES AG &amp; CO.KG</t>
  </si>
  <si>
    <t>INVOICE NO: 134690474 134690399</t>
  </si>
  <si>
    <t>46643 RYAN COURT NOVI MI 48377 US</t>
  </si>
  <si>
    <t>INDUSTRIESTRASSE 1 - 3 HERZOGENAURACH 91074 DE</t>
  </si>
  <si>
    <t>FANU1428350</t>
  </si>
  <si>
    <t>PUSJDUSNYCM06701</t>
  </si>
  <si>
    <t>HLCUHAM2212BFIS2</t>
  </si>
  <si>
    <t>ISG185686</t>
  </si>
  <si>
    <t>HERZOGENAURACH</t>
  </si>
  <si>
    <t>125 DRUMS CONTAINING FROZEN LEMON PULP CELLSNET WEIGHT: 21250 KGS PE: 22001EC03014630A OP.: 80302190 NCM: 2008.30.00 PO: 4509255034 FREIGHT PREPAID (+)1 TMCGREGOR@COCA-COLA.COM 705-742-8011 (++)2 TEL: 514-631-6456 FAX: 514-631-4403 ATTENTION: IMPORTOCEAN@AGOTRANS.COM</t>
  </si>
  <si>
    <t>MNBU4342978</t>
  </si>
  <si>
    <t>SUDU52BUE016115X</t>
  </si>
  <si>
    <t>ABO39559</t>
  </si>
  <si>
    <t>COMBINED WITH TEXTILE MATERIALS SUST 1X40 CELLULAR PVC PLASTIC FILM COMBINED WITH TEXTILE MATERIALS SUST 1X40 CELLULAR PVC PLASTIC FILM COMBINED WITH TEXTILE MATERIALS SUST 1X40 CELLULAR PVC PLASTIC FILM COMBINED WITH TEXTILE MATERIALS SUST 1X40 CELLULAR PVC PLASTIC FILM COMBINED WITH TEXTILE MATERIALS SUST 1X40 CELLULAR PVC PLASTIC FILM COMBINED WITH TEXTILE MATERIALS SUST 1X40 4368-4369-4370-4371-4372- 4373-4374-4375-4376-4377- 4378-4379-4380-4381-4382-, 4383-4384-4385-4386-4390- 4391-4392-4393-4394-4395- 4396-4398-4399-4400-4401- 4402-4403-4404-4405-4406- 4407 CELLULAR PVC PLASTIC FILM COMBINED WITH TEXTILE MATERIALS SUST 1X40 CELLULAR PVC PLASTIC FILM CELLULAR PVC PLASTIC FILM COMBINED WITH TEXTILE MATERIALS SUST 1X40</t>
  </si>
  <si>
    <t>SPRADLING INTERNATIONAL INC</t>
  </si>
  <si>
    <t>PROQUINAL COSTA RICA SA</t>
  </si>
  <si>
    <t>Moin</t>
  </si>
  <si>
    <t>WARNOW BELUGA</t>
  </si>
  <si>
    <t>Costa Rica</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</si>
  <si>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</si>
  <si>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200 CAHABA VALLEY PARKWAY NORTH PELHAM AL 35214 USA TE 305 882-8863</t>
  </si>
  <si>
    <t>SPRADLING FREE ZONE PARK S.A. El COYOL ALAJUELA, CALLE LOS LLANOS ALAJUELA COSTA RICA TE 506-2436-0900</t>
  </si>
  <si>
    <t>KOSU4514080 KOSU4515065 KOSU4513843 KOSU4511835 KOSU4515785 KOSU4512894 KOSU4515933 KOSU4516842</t>
  </si>
  <si>
    <t>L2G0 L2G0 L2G0 L2G0 L2G0 L2G0 L2G0 L2G0</t>
  </si>
  <si>
    <t>KOSLMOIPEV11494</t>
  </si>
  <si>
    <t>3341645 / 5000 KOSL265857 3341684 / 5000 KOSL265932 3341699 / 5000 KOSL265894 3341681 / 5000 KOSL265933 3341634 / 5000 KOSL265931 3341641 / 5000 KOSL265893 3341690 / 5001 KOSL265858 3341697 / 5000 KOSL265935</t>
  </si>
  <si>
    <t>KOSL</t>
  </si>
  <si>
    <t>KING OCEAN SERVICES LIMITED INC</t>
  </si>
  <si>
    <t>11000 NW 29TH ST STE 201</t>
  </si>
  <si>
    <t>OMEGA CUSTOMS BROKERS INC</t>
  </si>
  <si>
    <t>2581 NW 74 AVENUE MIAMI FL 33122 USA</t>
  </si>
  <si>
    <t>ALAJUELA</t>
  </si>
  <si>
    <t>CARTON S.BILL NO 5903929 DT 03.12.2022, 5952982 DT 06.12.2022, 6084486 DT 12.12.2022, 6084414 DT 12.12.2022, 6091774 DT 12.12.2022, 6088982, DT 12.12.2022, 6219124 DT 17.12.2022, 6149402 DT 14.12.2022, 6184189 DT 15.12.2022, 6222473 DT 17.12.2022 HSN 94039900, 94049000, 94032090, 94036000 WOODCRAFT SHIPPER SUMITRA WOODCRAFT PVT LTD, AKANKSHA, AC BROTHERS, AKBAR CORPORATION LIMITED, OLIVER MCINROY, SAI EXPORTS, FREIGHT COLLECT 2ND NOTIFY PARTY E-DRAY COLLABORATIVE PORT LOGISTICS 5825 GLENRIDGE DRIVE, BLDG 3 ATLANTA, GA 303282 ELKE BRASS END TABLE TOTAL 722 CARTONS ONLY ELKE BRASS END TABLE BASE, NS DELTA CHAIR/BRSTL CUSHION A, NS JALOUSIE ALMN RND SD, ECHELON C TABLE, NS BECKETT HIGH, SHLF SBL, NS TROUPE SQ WD CFF TBL NT, NS NERO CFF TBL WHT MTL BSE P2, ZAHN ROUND DINING TOP, ELKE RECT BRASS CFTBL BASE, JALOUSIE ALUMN CONSOLE PO 5147642, 5339279,7170665, 5147622, 5226341, 5229280, 5221606, 5164456, 5424229, 5221609 INVOICE NO 1006509_EXP/0646/2022-23 DT 14-12-2022, 1006509_EXP/0648/2022-23 DT 16-12-2022,19974_E/3608/20/G DT 20-12-2022, 19974_E/3597/60/G DT 14-12-2022, 19889_EXP/947/22-23 DT 20-12-2022, 24687_CB/2024/2022 DT 14-12-2022,19974_E/3598/280/G DT 14-12-2022, 21120-4403 DT 05-12-2022, 1002781_EDI/038/22-23 DT 06-12-2022, 21120-4409 DT 17-12-2022</t>
  </si>
  <si>
    <t>GALAXY CARGO SERVICES (INDIA) LLP</t>
  </si>
  <si>
    <t>CMA CGM BUTTERFLY</t>
  </si>
  <si>
    <t>1 TO 124 . . . . . . . . . . . . . 1 TO 113 . . . . . . . . . . . . . . 1 TO 485 . . . . . . . . . . . . . . . . . . . . . . . . . . . . . . . . . . . .</t>
  </si>
  <si>
    <t>OBO VARIOUS SHIPPERS D-2 VAIBHAV COOP HSG LTD, D-WING, OPP IMPORT WAREHOUSE, SAHAR PIPE LINE ROAD, ANDHERI (EAST),</t>
  </si>
  <si>
    <t>UETU5906582 UACU5913587 CAIU4475562</t>
  </si>
  <si>
    <t>HLCUDE1221244529</t>
  </si>
  <si>
    <t>HLG3257442 HLG3257422 HLG3257475</t>
  </si>
  <si>
    <t>ONE PACKAGES ONLY TRANSM ISSION PARTS AUTOMOTIVE HS CODE:8483900 INVOICE NO:9817131218 DT 29.11.202 2 NET WEIGHT : 297.98 KG S SB NO. 5867787/01.12.2 022 ONE PACKAGES ONLY TRANSMISSION PARTS AUTOMOT IVE HS CODE:8483900 IN VOICE NO:9817131231 DT 30. 11.2022 NET WEIGHT : 936 .96 KGS SB NO. 5876540/, 0 2.12.2022 ONE PACKAGES O NLY TRANSMISSION PARTS A UTOMOTIVE HS CODE:848390 0 INVOICE NO:9817131232 DT 30.11.2022 NET WEIGHT : 901.68 KGS SB NO. 587 6148/02.12.2022 TWO PACK AGES ONLY TRANSMISSION P ARTS AUTOMOTIVE HS CODE: 8483900 INVOICE NO:98171 31236 DT 30.11.2022 NET WEIGHT : 595.97 KGS SB N O. 5877543/02.12.2022 ON E PACKAGES ONLY TRANSMIS SION PARTS AUTOMOTIVE HS CODE:8483900 INVOICE NO :9817131233 DT 30.11.2022 NET WEIGHT : 662.40 KGS SB NO. 5875316/02.12.202 2 FIFTEEN PACKAGES ONLY OTHER PARTS OF MACHINERY OF HEADINGS 8426,8429,843 0 HS CODE :84314990 IN VOICE NO:432200000812 DATE :25.11.2022 NET WEIGHT: 4403.300 KGS. SB NO. 590 1934/03.12.2022 EIGHTEEN PACKAGES ONLY OTHER PAR TS OF MACHINERY OF HEADING S 8426,8429,8430 HS CODE :84314990 INVOICE NO:43 2200000813 DATE :25.11.202 2 NET WEIGHT:7283.700 KG S. SB NO. 5902594/03.12. 2022 ONE PACKAGE ONLY PT INJECTOR ADAPTER 430742 7 HS CODE : 84099990 I NVOICE NOS:JPM3730000144 D T:30.11.2022 NET WEIGHT :360.000 KGS SB NO. 5903 901/03.12.2022 TWO HUNDR ED EIGHTEEN BOXES IN FIVE PALLETS ONLY BRASS VALVE PARTS &amp; OTHERS HS CODE: 84819010 BUYER'S ORDER NO. P157353-01 DT. 20/07/2 022, P153041-01 DT. 11/03/ 2022, P158561-00 DT. 19/ 08/2022, P160409-00 DT. 17 /10/2022, P157659-01 DT. 26/07/2022, P158034-00 DT . 05/08/2022 H.S.CODE:84 819010 INVOICE NO.: 812/ 22-23 DT.02.12.2022 NET WT.: : 4068.950 KGS SB N O. 5939588/05.12.2022 ON E PACKAGES ONLY TRANSMIS SION PARTS AUTOMOTIVE HS CODE:8483900 INVOICE NO :9817131265 DT:06.12.2022 NET WEIGHT:297.98 KGS SB NO. 6006817/08.12.2022 ONE PACKAGES ONLY TRAN SMISSION PARTS AUTOMOTIVE HS CODE:8483900 INVOIC E NO:9817131260 DT:05.12.2 022 NET WEIGHT:521.93 KG S SB NO. 6005039/08.12.2 022</t>
  </si>
  <si>
    <t>JAS FORWARDING (USA), INC.</t>
  </si>
  <si>
    <t>JAS FORWARDING WORLDWIDE PVT LTD</t>
  </si>
  <si>
    <t>MSC SHANGHAI</t>
  </si>
  <si>
    <t>4661372023 550026 0159. 4661.373.00 8 5500260140. 466 1.372.002 5500260 139. 4661372023 5 500260159. 4950.3 03.014 5500260158 . 01-15 01-18 01 -01 01-218 466137 2023 5500260159 4 950.302.008 55002 60148 SAME SAME SAME SAME SAME SAME SAME SAME SAME SAME SAME SAME SAME SAME SAME SAME SAME SAME SAME SAME SAME SAME SAME SAME SAME SAME SAME SAME SAME SAME SAME SAME SAME SAME SAME SAME SAME SAME SAME SAME SAME SAME</t>
  </si>
  <si>
    <t>4289-A CROSSPOINT DRIVE LADSON SC 29456 UNITED STATES</t>
  </si>
  <si>
    <t>215 ATRIUM, 1ST FLOOR, B BLOCK 103- MUMBAI MH 400099 INDIA</t>
  </si>
  <si>
    <t>MSMU8411067</t>
  </si>
  <si>
    <t>MEDUO2672378</t>
  </si>
  <si>
    <t>3749599 FX23841302</t>
  </si>
  <si>
    <t>1X40'HC CONTAINER CONTAINI NG AUTOMOTIVE PARTS BR AKE SYSTEM AND PARTS THERE OF (MOUNTED BRAKE LINING ) INV NO: P2/4403 DT: 09 .12.2022 SB NO: XXXXXX D T: 12.12.2022 HS CODE: 8 7083000 NET WEIGHT: 4538 .00 KGS</t>
  </si>
  <si>
    <t>MANDO CORPORATION AMERICA</t>
  </si>
  <si>
    <t>MANDO AUTOMOTIVE INDIA PVT LTD</t>
  </si>
  <si>
    <t>1/40 TO 40/40 PLA STIC PALLETS SAME SAME SAME SAME</t>
  </si>
  <si>
    <t>4200 NORTH PARK DRIVE, OPELIKA ALAB OPELIKA AL 36801 UNITED STATES</t>
  </si>
  <si>
    <t>PLANT 2, F64 SIPCOT INDUSTRIAL PARK SRIPERUMBUDUR TN 602117 INDIA</t>
  </si>
  <si>
    <t>DRYU9382118</t>
  </si>
  <si>
    <t>MEDUO2693093</t>
  </si>
  <si>
    <t>FX23828997</t>
  </si>
  <si>
    <t>PRIMARY FREIGHT SERVICES, INC.</t>
  </si>
  <si>
    <t>644 SUPREME DR BENSENVILLE IL 60106 UNITED STATES</t>
  </si>
  <si>
    <t>01X40' CNTR, WITH 28 PACKAGES OF DRIED BELLOW 16%MC E. GRANDIS PRE CUT PARTS FOR BED FOUNDATIONS, SURFACED FOR SIDES AND MEETING CONSIGNEED 'S SPECIFICATIONS FOR GRADE AND SIZES, AS PER IMPORT PERMIT # P-40-19-000740 DATED 03/30/2020. INVOICE: 392799 PO: 4404 - BR NCM: 4403.98.00 HS CODE: 440398 DUE:22BR0020444565, NET WEIGHT: 27.645,000 KGS SHIPPED ON BOARD FREIGHT COLLECT ALL SKIDS/ RUNNERS ARE KILN DRIED &amp; BARK FREE 100% REFORESTED / REGISTERED SOURCES WOOD PACKAGE: TREATED AND CERTIFIED SCAC CODE: LSLG HBL: SMX22C08359 REFERENCE TYPE (ABT) - 44039800 22BR002044456-5</t>
  </si>
  <si>
    <t>TCNU2758926</t>
  </si>
  <si>
    <t>ZIMUITJ8039673</t>
  </si>
  <si>
    <t>33S</t>
  </si>
  <si>
    <t>ZZZS996087</t>
  </si>
  <si>
    <t>DECORATIVE ARTICLES OF WOOD BULKPACKED DECORATIVE ARTICLES OF WOOD MOPANI WOOD (13210 X PCS OF MOPANI WOOD SMALL, MEDIUM+LARGE) GRAPEVINE, (600 X PCS GRAPEVINE WOOD LARGE SIZE) WOOD SAMPLES (1 X P/P BAG WOOD SAMPLES) HS CODE 4403.49.01.00</t>
  </si>
  <si>
    <t>NO MARKS . . . . . . . . . . .</t>
  </si>
  <si>
    <t>PLAASSTREET 47 BITTERFONTIEN REPUBLIC OF SOUTH AFRICA TE 021 790 0980</t>
  </si>
  <si>
    <t>TGBU6229880</t>
  </si>
  <si>
    <t>HLCUDUR221103938</t>
  </si>
  <si>
    <t>HLB9591085</t>
  </si>
  <si>
    <t>532 PACKAGES FILTER HS CODE: 84213925 NET WEIGHT 4403 KGS AS PER INVOICE #5620417</t>
  </si>
  <si>
    <t>AEOLUS FILTER CORP.</t>
  </si>
  <si>
    <t>IREMA-FILTER GMBH</t>
  </si>
  <si>
    <t>ADDRESS NO MARKS</t>
  </si>
  <si>
    <t>4010 CHEYENNE DRIVE ARCHDALE NC 27263 US</t>
  </si>
  <si>
    <t>AN DER HEIDE 16 POSTBAUER-HENG 92353 DE</t>
  </si>
  <si>
    <t>YMMU6531249</t>
  </si>
  <si>
    <t>PCK</t>
  </si>
  <si>
    <t>TWUD134221408900</t>
  </si>
  <si>
    <t>YMPRT670079231</t>
  </si>
  <si>
    <t>031W</t>
  </si>
  <si>
    <t>TWS006329</t>
  </si>
  <si>
    <t>TWUD</t>
  </si>
  <si>
    <t>TRANSWORLD SHIPPING (USA) INC</t>
  </si>
  <si>
    <t>LONG BEACH</t>
  </si>
  <si>
    <t>444 WEST OCEAN BLVD - #1080</t>
  </si>
  <si>
    <t>POSTBAUER</t>
  </si>
  <si>
    <t>INVOICE NO: UAL/EXP/111/2022 MENS COTTON WOVEN SHIRTS (HS CODE: 6205.20) P.O /CUT NO STYLE NO NGC ID CARTONS QU ANTITY (PCS) G WEIGHT CBM 450 056635400200 10002768 70000436 38 1305 15660 8809.00 26.75 4, 50056635900200 10002767 700004 4403 1305 15660 8809.00 26.75</t>
  </si>
  <si>
    <t>SUMAN SHAKTI EPZ LIMITED</t>
  </si>
  <si>
    <t>400 NORTH ELM STREET, GREENSBORO, NC27401, USA. TEL: 336-332-3400 19155903311</t>
  </si>
  <si>
    <t>LR NO 29/6/2 AT BALAJI EXPORT PROCESSING ZONE, BABA DOGO ROAD, RUARAKA 254733431002</t>
  </si>
  <si>
    <t>MRKU0966127</t>
  </si>
  <si>
    <t>MAEU222808656</t>
  </si>
  <si>
    <t>248W</t>
  </si>
  <si>
    <t>KE0369991</t>
  </si>
  <si>
    <t>1200 CORPORATE CENTER DR. SUITE 200 MONTEREY PARK, CA 91754 TEL: 213 353 0800</t>
  </si>
  <si>
    <t>NONCONIFEROUS WOOD IN THE ROUGH NESOI, NOT TR NONCONIFEROUS WOOD IN THE ROUGH NESOI, NOT TRTOTAL 561 LOGS - 25.381 MBF ASH SAWLOGS RECORD 7922 LC NUMBER 183801LC22000063 BMOU5708967 - 5.086 MBF YMMU6555390 - 5.067 MBF, TEMU7002572 - 5.061 MBF TEMU7776650 - 5.062 MBF SEGU4498550 - 5.105 MBF HS CODE 4403.99.0140 HUNAN PROVINCE, CHINA E-MAIL OPWOODZL.COM USCI 91441900077855963M NONCONIFEROUS WOOD IN THE ROUGH NESOI, NOT TR NONCONIFEROUS WOOD IN THE ROUGH NESOI, NOT TR NONCONIFEROUS WOOD IN THE ROUGH NESOI, NOT TR</t>
  </si>
  <si>
    <t>DEVELOPMENT COMPANY LIMITED ADDRESS ROOM113,FIRST FLOOR, CHENGLINGJI COMPREHENSIVE BONDED TE ZONE SECOND PHASE NO,2</t>
  </si>
  <si>
    <t>FORWARDING.,LTD 5523 CHEMIN DE LA COTE ST-PAUL 301 MONTREAL, QUEBEC, CANADA H4C 1X3</t>
  </si>
  <si>
    <t>TEMU7776650 YMMU6555390 SEGU4498550 BMOU5708967 TEMU7002572</t>
  </si>
  <si>
    <t>YMPRE195224308</t>
  </si>
  <si>
    <t>050W</t>
  </si>
  <si>
    <t>5867464 UL2565892 UL9707546 UL4668240 6406108</t>
  </si>
  <si>
    <t>CO., LTD ROOM 904, HAIXU BUILDING, 109TH YANHE ROAD, SHATIAN TOWN, DONGGUAN CITY, GUANGDONG PROVINCE,</t>
  </si>
  <si>
    <t>CARGO IS STOWED IN A REFRIGERATED CONTAINER STHE SHIPPER'S REQUESTED CARRYING TEMPERATURE DEGREES CELSIUS 30049099 (HS) 1293 PACKAGES TOTAL 23 PALLETS 1293 PACKAGES ALLOPURINOL TABLETS, USP 300MG, PACK OF 500'S (NDC NO: 23155-694-05) ALLOPURINOL TABLETS USP 100MG, PACK OF 1000'S (NDC NO: 23155-693-10) H.S.CODE : 30049099 DATA LOGGERS PLACED IN PACKAGES NO: 05 23.INVOICE NO.SE2208030063 DT 25/11/2022. ORDER NO. DATE:F3241 DT 08.08.2022. S/BILL NO. 5811373 DTD.29-NOV-2022 NET WT .4403.580 KGS SCAC CODE : DSVFFREIGHT PREPAID TOTAL PKGS 1293 PK</t>
  </si>
  <si>
    <t>DSV AIR SEA INC DBA</t>
  </si>
  <si>
    <t>DSV AIR SEA PVT. LTD. (MUMBAI)</t>
  </si>
  <si>
    <t>AVET PARMACEUTICALS INC, USA CARTON NOS. 1 TO 1293 NO. OF PACKAGES : 23</t>
  </si>
  <si>
    <t>DSV OCEAN TRANSPORT 200 WOOD AVE S STE 300 ISELIN NJ 08830 TE UNITED STATES</t>
  </si>
  <si>
    <t>THE QUBE, B 201, B 204, M. V. ROAD, OFF. INTL. AIRPORT APP. ROAD, MAROL MUMBAI MH 400059 INDIA TE GST NO:27AACCD3848A1ZZ</t>
  </si>
  <si>
    <t>TEMU9886030</t>
  </si>
  <si>
    <t>CMDUAMC1984522</t>
  </si>
  <si>
    <t>0IND2</t>
  </si>
  <si>
    <t>C6015228</t>
  </si>
  <si>
    <t>DSV OCEAN TRANSPORT 200 WOOD AVE S STE 300 ISELIN NJ 08830</t>
  </si>
  <si>
    <t>1293 PACKAGES 1 X 40 REEFER FCL TOTAL 23 PALLETS STC 1293 PACKAGES ALLOPURINOL TABLETS USP 300MG, PACK OF 500'S (NDC NO: 23155-694-05) ALLOPURINOL TABLETS USP 100MG, PACK OF 1000'S (NDC NO: 23155-693-10) H.S.CODE : 30049099 DATA LOGGERS PLACED IN PALLET NO: 05 &amp; 23. INVOICE NO.SE2208030063 DT 25/11/2022. ORDER NO., &amp; DATE:F3241 DT 08.08.2022. TEMPERATURE: +20 C S/BILL NO. 5811373 DTD.29-NOV-2022 NET WT .4403.580 KGSFREIGHT COLLECT</t>
  </si>
  <si>
    <t>AVET PHARMACEUTICALS</t>
  </si>
  <si>
    <t>INDOCO REMEDIES LIMITED</t>
  </si>
  <si>
    <t>AVET PARMACEUTICALS INC, USA CARTON NOS. 1 TO 1293 NO. OF PALLETS : 23</t>
  </si>
  <si>
    <t>21-B COTTERS LANE EAST BRUNSWICK NJ 08816 US</t>
  </si>
  <si>
    <t>INDOCO HOUSE, 166 CST ROAD, KALINA, SANTACRUZ (E) MUMBAI IN TE +912226523067</t>
  </si>
  <si>
    <t>DSVFBOM8091830</t>
  </si>
  <si>
    <t>0IND1</t>
  </si>
  <si>
    <t>DSVF</t>
  </si>
  <si>
    <t>NHAVA SHEVA (JAWA</t>
  </si>
  <si>
    <t>DIE CUT FOR PAPER / MACHINES &amp; MECHANICAL APPLIANCES 2 WOOD PLTS WITH NO. 85 PCS GWT 4050 KG / MACHINE FOR TAPING OF BOX CORNERS HS 84401090 TERMS: DAP MILWAUKEE, WI 53209 USA / FURNITURES-ARMCHAIRS, BARSTOOL HS CODE 94016100, 940039910 DELIVERY TO SPECTRUM DESIGN GROUP C/O REGENCY MULTI-FAMILY 4403 LEGENDS DRIVE CHAMPAIGN, IL 61822 UNITED STATES OF AMERIC / CAR GRILL SHUTTER AS PER PROFORMA INVOICE: 100802939, 100802953, 100802943, 100802941, 100802940, 100802945, 100802955, 100802952, 100802942 PO-NR. R002041, 10053, 1272, 19202, 107238-02 CUSTOMS TARIFF NO: 85011010 NOT STACKABLE</t>
  </si>
  <si>
    <t>SCHENKER ITALIANA S.P.A.</t>
  </si>
  <si>
    <t>ZIM YOKOHAMA</t>
  </si>
  <si>
    <t>3 GATEWAY CENTER 100 MULBERRY ST FL 12 NEWARK, NJ 07102</t>
  </si>
  <si>
    <t>VIA FRATELLI BANDIERA, 27 20068 PESCHIERA BORROMEO (MI) ITALY</t>
  </si>
  <si>
    <t>CRSU9062782</t>
  </si>
  <si>
    <t>ZIMUGOA1050924</t>
  </si>
  <si>
    <t>67E</t>
  </si>
  <si>
    <t>ISRAEL</t>
  </si>
  <si>
    <t>PESCHIERA BORROME</t>
  </si>
  <si>
    <t>BAKELITE SHEET BAKELITE SHEET HS CODE(S) 4418810090 500 CTNS 8PLTS THIS SHIPMENT CONTAINS NO WOOD PACKAGING MATERIALS. @ GUANGDONG, CHINA, CONTACT SHELBY LO TEL +86 13560757934 @@ FAX (856) 231-4403</t>
  </si>
  <si>
    <t>AMERICAN HARLEQUIN CORPORATION</t>
  </si>
  <si>
    <t>SHENZHEN XIONGYIHUA PLASTIC</t>
  </si>
  <si>
    <t>HARLEQUIN HARLEQUIN . . . THE SAME THE SAME THE SAME THE SAME THE SAME</t>
  </si>
  <si>
    <t>1531 GLEN AVENUE, MOORESTOWN, NJ 08057, U.S.A. CONTACT: KRISTEN SHELDON EMAIL: KSHELDON@HARLEQUINFLOORS.COM</t>
  </si>
  <si>
    <t>INSULTATION LTD. NO. 2 LONGXIAN ROAD, XINSHENG COMMUNITY LONGGANG STREET, LONGGANG</t>
  </si>
  <si>
    <t>DRYU2548320</t>
  </si>
  <si>
    <t>EGLV010201237120</t>
  </si>
  <si>
    <t>1177E</t>
  </si>
  <si>
    <t>EMCPCX8222</t>
  </si>
  <si>
    <t>ACS ASSOCIATES USA INC.</t>
  </si>
  <si>
    <t>5911 TACKAWANNA STREET PHILADELPHIA, PA. 19135 EMAIL:ACSASSOCIATESINC@GMAIL.COM TEL:215-784-0661</t>
  </si>
  <si>
    <t>BULKPACKED DECORATIVE ARTICLES OF WOOD: 200 X BAGS + 12970 PIECES MOPANI WOOD (MINI +MEDIUM) + 1200 PIECES GRAPEVINE WOOD (MEDIUM SIZE) HS CODE: 4403.49 FREIGHT COLLECT</t>
  </si>
  <si>
    <t>ZOO MED LABORATORIES</t>
  </si>
  <si>
    <t>FISAVE PTY LTD</t>
  </si>
  <si>
    <t>COSCO KAOHSIUNG</t>
  </si>
  <si>
    <t>3650 SACRAMENTO DRIVE SAN LUIS OBISPO CA. 93401-9946 TE UNITED STATES</t>
  </si>
  <si>
    <t>PLAASSTREET 47 BITTERFONTEIN, 8200 SOUTH AFRICA</t>
  </si>
  <si>
    <t>CMAU7547972</t>
  </si>
  <si>
    <t>CMDUDBA0292307</t>
  </si>
  <si>
    <t>0BHE6</t>
  </si>
  <si>
    <t>H7526430</t>
  </si>
  <si>
    <t>3650 SACRAMENTO DRIVE SAN LUIS OBISPO CA. 93401-9946</t>
  </si>
  <si>
    <t>1 X 40 HC CONTAINER 3.168 PO STS PINO IMPREGNADO 2 1/2 A 3 X 1,98 MTS HS:4403.2200 FREIGHT PREPAID</t>
  </si>
  <si>
    <t>P.O. BOX 29228 SAN JUAN, PR 00929-0 PUERTO RICO 17877502000</t>
  </si>
  <si>
    <t>AV PROVIDENCIA 2601 OFICINA LONGITUDINAL SUR KM 500 LOS ANGELES SANTIAGO 5622341288</t>
  </si>
  <si>
    <t>MRKU3730011</t>
  </si>
  <si>
    <t>SEAU223170758</t>
  </si>
  <si>
    <t>165N</t>
  </si>
  <si>
    <t>0000861 MLCL0048996</t>
  </si>
  <si>
    <t>CBX GLOBAL</t>
  </si>
  <si>
    <t>1363 CALLE RIO DANUBIO CAROLINA, PR 00982 (787) 625-7000</t>
  </si>
  <si>
    <t>125 DRUMS CONTAININGFROZEN LEMON PULP CELLS NET WEIGHT: 21250 KGS PE: 22001EC03013540W OP.: 80301159 NCM: 2008.30.00 PO: 4509255027, MOVE WITHOUT GENSET 705-742-8011 FAX: 514-631-4403 ATTENTION: IMPORTOCEAN@AGOTRANS.COM</t>
  </si>
  <si>
    <t>THE MINUTE MAID COMPANY CANADA INC.</t>
  </si>
  <si>
    <t>S.A. SAN MIGUEL A.G.I.C.I. Y F.</t>
  </si>
  <si>
    <t>DUBLIN EXPRESS</t>
  </si>
  <si>
    <t>SA SAN MIGUEL 1 TMCGREGOR@COCA-COLA.COM 2 TEL: 514-631-6456</t>
  </si>
  <si>
    <t>335 KING STREET EAST, TORONTO, ONTARIO, CANADA M5A 1L1 ONTARIO, CANADA M5A ON M4M 2T4 CA</t>
  </si>
  <si>
    <t>CAZADORES DE COQUIMBO 2860; BUENOS AIRES - ARGENTINA EDIFICIO 2 - MUNRO BA 1605 AR</t>
  </si>
  <si>
    <t>MNBU3222052</t>
  </si>
  <si>
    <t>SUDU52BUE015262X</t>
  </si>
  <si>
    <t>247N</t>
  </si>
  <si>
    <t>ABP41611 AR2337317</t>
  </si>
  <si>
    <t>BERMUDA</t>
  </si>
  <si>
    <t>A.G.O. TRANSPORTATION INC.</t>
  </si>
  <si>
    <t>500 LEPINE STREET, CANADA H9P 2V6</t>
  </si>
  <si>
    <t>BUENOS AIRES AR</t>
  </si>
  <si>
    <t>125 DRUMS CONTAININGFROZEN LEMON PULP CELLS NET WEIGHT: 21250 KGS PE: 22001EC03013541A OP.: 80301160 NCM: 2008.30.00 PO: 4509255028, FREIGHT PREPAID 705-742-8011 FAX: 514-631-4403 ATTENTION: IMPORTOCEAN@AGOTRANS.COM</t>
  </si>
  <si>
    <t>MNBU3689828</t>
  </si>
  <si>
    <t>SUDU52BUE015262A</t>
  </si>
  <si>
    <t>ABP41612 AR2337207</t>
  </si>
  <si>
    <t>TOTAL 1 ISO TANK PX-4005 D ISPERSANT H.S. CODE. 38112100 00 SCAC CODE : PGSM FREI GHT COLLECT 2ND NOTIFY PART Y. NEWPORT TANK CONTAINERS (U SA) LLC. 1340 DEPOT ST. CLEVE LAND, OH 44116, USA PHONE:+1, 4403 568 866</t>
  </si>
  <si>
    <t>NOBLE SHIPPING PVT. LTD. CORPORATE</t>
  </si>
  <si>
    <t>MAERSK KINLOSS</t>
  </si>
  <si>
    <t>NA</t>
  </si>
  <si>
    <t>250 WEST 39TH STREET, SUITE#602 NEW YORK, NY 10018 TEL: 212-840-6969 FAX: 212-840 7171 12128406969</t>
  </si>
  <si>
    <t>A/C : DORF KETAL CHEMICALS INDIA PRIVATE LIMITED 912240284800</t>
  </si>
  <si>
    <t>NPCU1262990</t>
  </si>
  <si>
    <t>MAEU223130600</t>
  </si>
  <si>
    <t>246W</t>
  </si>
  <si>
    <t>250 WEST 39TH STREET, SUITE#602 NEW YORK, NY 10018 TEL: 212-840-6969 FAX: 212-840 7171</t>
  </si>
  <si>
    <t>ON 4 PALLETS S.L.A.C. ELECTRONIC PARTS, HS-CODE 8504.4403 SCAC SSLL AMS REF. DFW203860</t>
  </si>
  <si>
    <t>6 RIVER SYSTEMS</t>
  </si>
  <si>
    <t>DELTA ELECTRONICS (SLOVAKIA)</t>
  </si>
  <si>
    <t>TOLTEN</t>
  </si>
  <si>
    <t>DELTA RIVER</t>
  </si>
  <si>
    <t>307 WAVERLEY OAKS ROAD SUITE 405 WALTHAM, MA, MA 02452 US</t>
  </si>
  <si>
    <t>PRIEMYSELNA ULICA 46001 DUBNICA NAD VAHOM 01841 SK</t>
  </si>
  <si>
    <t>TRHU6340563</t>
  </si>
  <si>
    <t>SSLLDFW203860</t>
  </si>
  <si>
    <t>ONEYPRGC05610600</t>
  </si>
  <si>
    <t>WWA010152893</t>
  </si>
  <si>
    <t>SSLL</t>
  </si>
  <si>
    <t>SSL LINE LTD</t>
  </si>
  <si>
    <t>LIMASSOL</t>
  </si>
  <si>
    <t>1 KRITIS ST CONSTANCIA CT FLAT 301</t>
  </si>
  <si>
    <t>VIENNA CFS</t>
  </si>
  <si>
    <t>ELECTRIC DEVICE INVOICE NO. : 2221757874,7875,7876,7877,7 878,7879,7880,7881,7882,7883,7 884,7885,7886,7887,7888,7889,7 890,7891,7892, 7893,7894,7895 ,7896,7897,7898,7899,7900,7901 ,7902,7903,7904,7905,7906,7907, ,7908,7909,7910,7911,7912,7913 , 7914,7915,7916,7917,7918,79 19,7920,7921,7922,7923,7924,79 25,7926,7927,7928,7929,7930,79 31,7932,7933,7934,7935, 7936, 7937,7938,7939,7940,7941,7942, 7943,7944,7945,7946,7947, P ACKING LIST NO.: 2215433062,3075,3327,3328,3443,3446,3538,3 568,3569,3570,3577,3606,3633,3 675,3699,3718,3748,3829,3830,3 846, 3906,3908,3914,4065,4110 ,4111,4127,4130,4166,4265,4274 ,4351,4386,4387,4389,4390,4391 ,4403,4428,4462,4481,4482, 44 83,4484,4485,4487,4488,4505,4508,4510,4511,4512,4513,4648,46 50,4660,4740,4851,4875,4920,49 99,5013,5019, 5025,5061,5062, 5077,5117,5118,5119,5176,5181, 5255,5257,5372,5468,5469,5478, 5529,5545,5546,5553,5601,5602, 5603, 5726,5727,5752,5756,578 3,5784,5785,5792,5806,5837,5844,5930,6008,6009,6010,6016,604 7,6051,6054,6085,6089,6122, 6 179,6186,6222,6255,6257,6303,6 327,6329,6461,6702,6704,6746,6 754,6762,6764,6765,6826,6902,6 908,6929,6932,6933, 6959,6964 ,7025,7027,7028,7039,7085,7104 ,7146,7148,7165,7167,7168,7230,7254,7255,7256,7276,7277,7284 ,7285,7316,7317, 7320,7321,73 22,7327,7413,7418,7421,8059,</t>
  </si>
  <si>
    <t>CCNI ANDES</t>
  </si>
  <si>
    <t>HASU4558168</t>
  </si>
  <si>
    <t>MAEU223318186</t>
  </si>
  <si>
    <t>247W</t>
  </si>
  <si>
    <t>SG0053282</t>
  </si>
  <si>
    <t>CONTAINING:(10, 632 PCS.) ASSORTED PHILIPPINE HANDICRAFTS (COCONUT MONKEY AND COCONUT PIRATE) H.S CODE 4403.99.90 THIS MASTER BILL COVERS AUTOMATED NVOCC HOUSEBILL : SCEBZ0021085 SCAC CODE : AMAW, FREIGHT COLLECT CY/CY CARGO IS STOWED IN A REFRIGERATED CONTAINER AT THE SHIPPER'S REQUESTED CARRYING TEMPERATU27 DEGREES CELSIUS</t>
  </si>
  <si>
    <t>1975 LINDEN BLVD, 3RD FL SUITE 300, ELMONT, NY 11003 TE E-MAIL:</t>
  </si>
  <si>
    <t>5TH FLOOR VICTORY 777 BUILDING, 888 PLARIDEL STREET, UMAPAD, MANDAUE CITY 6014 CEBU PHILIPPINES TE TEL. NO.: 032 5206101 LOC 122</t>
  </si>
  <si>
    <t>FBIU5085014</t>
  </si>
  <si>
    <t>CMDUGHC0237349</t>
  </si>
  <si>
    <t>0PGDQ</t>
  </si>
  <si>
    <t>H6469500</t>
  </si>
  <si>
    <t>1975 LINDEN BLVD, 3RD FL SUITE 300, ELMONT, NY 11003</t>
  </si>
  <si>
    <t>FEED CHUTE TRANSITION 01 PACKAGE AS DESCRIBED FEED CHUTE TRANSITION PIECE, PARTS OF COAL ENERGY PLANT HS CODE 8474.90 05 PACKAGES AS DESCRIBED, PIECES OF IRON AND STEEL HS COEE 8474.90 02 BOXES AS DESCRIBED USED HOUSEHOLD GOODS AND PERSONAL EFFECTS HS CODE 9801.00 01 PACKAGE AS DESCRIBED PISCO HS CODE 2208.2007 PACKAGES AS DESCRIBED PYRITE CHISPA AND CARVED STONES HS CODE 2502.00, 7116.20 01 PACKAGE AS DESCRIBED PALO SANTO STICK HS CODE 4403.99</t>
  </si>
  <si>
    <t>TROY CONTAINER LINE LTD.</t>
  </si>
  <si>
    <t>INCA LINES S.A.C.</t>
  </si>
  <si>
    <t>DUBAI EXPRESS</t>
  </si>
  <si>
    <t>NO MARKS . . . . . . . . . . . . . . . . . . . . .</t>
  </si>
  <si>
    <t>27 WEST ST RED BANK NJ 07701 UNITED STATES</t>
  </si>
  <si>
    <t>AV. MARISCAL LA MAR 1120 MIRAFLORES LIMA, PERU RUC 20380324882 EMAIL OPEREXPOINCALINES.COM</t>
  </si>
  <si>
    <t>UETU5914443</t>
  </si>
  <si>
    <t>HLCULI3221137898</t>
  </si>
  <si>
    <t>250N</t>
  </si>
  <si>
    <t>0033171 HLG2601506</t>
  </si>
  <si>
    <t>PH 980.359.1260 CHRIS HELLOW EMAIL EMAIL IMPORTDOCSTROYLINES.COM</t>
  </si>
  <si>
    <t>CALLAO, PE</t>
  </si>
  <si>
    <t>44 PALLETS ( 660 CTNS ) L509S FV-33/410A EC OMMERCE PUMP 33-410 CLOSURE 65 0ML FALCON 189MM DIP TUBE LENG TH RED GCAS: 91341672 INVOI CE NUMBER : LC-100254-61059 A UTHORIZATION NUMBER : US-BC1-1, 9-44036-R 44 PALLETS ( 660 CTNS ) L509SFV-33/410A ECOM PUMP HE SH CN 1L DRK GREY GREEN X X GCAS: 91602964 INVOICE NUMBER : LC-100254-61066 AUTH ORIZATION NUMBER : US-BC1-19-4 4036-R 44 PALLETS ( 660 CTNS ) L509SFV-33/410A ECOM PUMP HE SH CN 1L DRK GREY GREEN XX GCAS: 91602964 INVOICE NUM BER : LC-100254-61067 AUTHORI ZATION NUMBER : US-BC1-19-4403 6-R 44 PALLETS ( 660 CTNS ) L509S FV-33/410A EC OMMERCE PUMP 33-410 CLOSURE 65 0ML FALCON 189MM DIP TUBE LENG TH RED GCAS: 91341672 INVOI CE NUMBER : LC-100254-61059 A UTHORIZATION NUMBER : US-BC1-1, 9-44036-R 44 PALLETS ( 660 CTNS ) L509SFV-33/410A ECOM PUMP HE SH CN 1L DRK GREY GREEN X X GCAS: 91602964 INVOICE NUMBER : LC-100254-61066 AUTH ORIZATION NUMBER : US-BC1-19-4 4036-R 44 PALLETS ( 660 CTNS ) L509SFV-33/410A ECOM PUMP HE SH CN 1L DRK GREY GREEN XX GCAS: 91602964 INVOICE NUM BER : LC-100254-61067 AUTHORI ZATION NUMBER : US-BC1-19-4403 6-R 44 PALLETS ( 660 CTNS ) L509S FV-33/410A EC OMMERCE PUMP 33-410 CLOSURE 65 0ML FALCON 189MM DIP TUBE LENG TH RED GCAS: 91341672 INVOI CE NUMBER : LC-100254-61059 A UTHORIZATION NUMBER : US-BC1-1, 9-44036-R 44 PALLETS ( 660 CTNS ) L509SFV-33/410A ECOM PUMP HE SH CN 1L DRK GREY GREEN X X GCAS: 91602964 INVOICE NUMBER : LC-100254-61066 AUTH ORIZATION NUMBER : US-BC1-19-4 4036-R 44 PALLETS ( 660 CTNS ) L509SFV-33/410A ECOM PUMP HE SH CN 1L DRK GREY GREEN XX GCAS: 91602964 INVOICE NUM BER : LC-100254-61067 AUTHORI ZATION NUMBER : US-BC1-19-4403 6-R</t>
  </si>
  <si>
    <t>PROCTER &amp; GAMBLE MANUFACTURING CO</t>
  </si>
  <si>
    <t>LUENCHEONG DISPENSING PUMP (THAILAN</t>
  </si>
  <si>
    <t>GJERTRUD MAERSK</t>
  </si>
  <si>
    <t>LC PUMPS LC PUMPS LC PUMPS</t>
  </si>
  <si>
    <t>261 DEVELOPMENT DR. INWOOD WV, 25428 PHONE: 681-283-0606 13046202545</t>
  </si>
  <si>
    <t>7/485 MOO 6 TUMBOL MABYANGPORN AUMPHUR PLUAKDANG RAYONG TEL: 038-018-306-9 66938018306</t>
  </si>
  <si>
    <t>MSKU1533611 HASU4904168 MRSU3060479</t>
  </si>
  <si>
    <t>MAEU221269598</t>
  </si>
  <si>
    <t>243E</t>
  </si>
  <si>
    <t>TH6624499 TH6624602 TH6620577</t>
  </si>
  <si>
    <t>2X20 ISO TANKER ISOPAR C M ATERIAL NO:100197 INVOICE NO. 111010440 / DATE: 26.10.2022 SB: 4000304 / DT: 27.10.2022 PO NO: 4400014078 DATE: 14. 09.2022 HS CODE:27101290 I.E.CODE NO.4608000071 BANK, AD CODE:6470037-8000009 DANGE ROUS GOODS CLASSIFICATION: UN NO 1268 PETROLEUM DISTILLATE S, N.O.S. (OCTANES) CLASS 3 PG II MARINE POLLUTANT I.E .CODE NO.4608000071 BANK AD C ODE:6470037-8000009 GROSS W EIGHT:33690 KGS NET WEIGHT:33690 KGS NOTIFY PARTY 1: NEWPORT TANK CONTAINERS (USA ) LLC 1340 DEPOT ST. CLEVELA ND, OH 44116 USA TEL: +1 4403 568 866 FREIGHT COLLECT 2X20 ISO TANKER ISOPAR C M ATERIAL NO:100197 INVOICE NO. 111010440 / DATE: 26.10.2022 SB: 4000304 / DT: 27.10.2022 PO NO: 4400014078 DATE: 14. 09.2022 HS CODE:27101290 I.E.CODE NO.4608000071 BANK, AD CODE:6470037-8000009 DANGE ROUS GOODS CLASSIFICATION: UN NO 1268 PETROLEUM DISTILLATE S, N.O.S. (OCTANES) CLASS 3 PG II MARINE POLLUTANT I.E .CODE NO.4608000071 BANK AD C ODE:6470037-8000009 GROSS W EIGHT:33690 KGS NET WEIGHT:33690 KGS NOTIFY PARTY 1: NEWPORT TANK CONTAINERS (USA ) LLC 1340 DEPOT ST. CLEVELA ND, OH 44116 USA TEL: +1 4403 568 866 FREIGHT COLLECT</t>
  </si>
  <si>
    <t>JSK LOGISTICS LLC,</t>
  </si>
  <si>
    <t>NEWPORT INDIA PVT. LTD</t>
  </si>
  <si>
    <t>SHIPPING MARK: PRODUCT NAME: BAT CH NO. PO NO NET QUANTITY 1X20 ISO TANKER SIMU2529757 SEAL NO: 036124 HIGH- SECURITY SEAL NO: EX107368 NET WEIGHT: 16970 KGS GRASS WEIGHT: 16970 KGS TARE WEIGHT: 3640 KGS 1X2 0 ISO TANKER NPCU1262244 SEAL NO : 038373 HIGH- SECURITY SEAL NO: EX107367 NET WEIGHT: 16720 KGS GRASS WEIGHT: 16720 KGS TARE WEI GHT: 3620 KGS SHIPPING MARK: PRODUCT NAME: BAT CH NO. PO NO NET QUANTITY 1X20 ISO TANKER SIMU2529757 SEAL NO: 036124 HIGH- SECURITY SEAL NO: EX107368 NET WEIGHT: 16970 KGS GRASS WEIGHT: 16970 KGS TARE WEIGHT: 3640 KGS 1X2 0 ISO TANKER NPCU1262244 SEAL NO : 038373 HIGH- SECURITY SEAL NO: EX107367 NET WEIGHT: 16720 KGS GRASS WEIGHT: 16720 KGS TARE WEI GHT: 3620 KGS</t>
  </si>
  <si>
    <t>4,WERNIK PLACE, METUCHEN, NJ 08840 USA TEL: 732.318.6963 EMAIL: CSV@JSKLOGIX.COM 17323186963</t>
  </si>
  <si>
    <t>C/O - JSK SHIPPING &amp; LOGISTICS THE SUMMIT BUSINESS PARK, 919, ANDHERI - KURLA ROAD,NR.WEH 912226101202</t>
  </si>
  <si>
    <t>SIMU2529757 NPCU1262244</t>
  </si>
  <si>
    <t>MAEU914648557</t>
  </si>
  <si>
    <t>243W</t>
  </si>
  <si>
    <t>036124 EX107368 038373 EX107367</t>
  </si>
  <si>
    <t>4,WERNIK PLACE, METUCHEN, NJ 08840 USA TEL: 732.318.6963 EMAIL: CSV@JSKLOGIX.COM</t>
  </si>
  <si>
    <t>03X20 ISO TANK CONTAINER E ACH OF CONTAINING 22000 KGS NE T WT. MONO CHLORO BENZENE (MC B) (MW 112.56) HS CODE: 29039 110 PURCHASE CONFIRMATION NO: 22.374 /R4-6 CIP HOUSTON, TX INCL. DTC (INCOTERMS 2015) I, NVOICE NO: KG/PR/MCB/22385 DT: 29.10.2022 S/BILL NO: 1) 5123259 DT. 29.10.2022 2) 5 152716 DT. 31.10.2022 3) 517 7893 DT. 01.11.2022 NET WT: 66000.00 KGS GROSS WT: 76680 .00 KGS HAZ DETAILS IMO CL ASS: 3 UN NUMBER: 1134 PKG GROUP: III NOTIFY PARTY 1: NEWPORT TANK CONTAINERS (USA) LLC 1340 DEPOT ST. CLEVELAN D, OH 44116 USA TEL: +1 4403 568 866 FREIGHT COLLECT 03X20 ISO TANK CONTAINER E ACH OF CONTAINING 22000 KGS NE T WT. MONO CHLORO BENZENE (MC B) (MW 112.56) HS CODE: 29039 110 PURCHASE CONFIRMATION NO: 22.374 /R4-6 CIP HOUSTON, TX INCL. DTC (INCOTERMS 2015) I, NVOICE NO: KG/PR/MCB/22385 DT: 29.10.2022 S/BILL NO: 1) 5123259 DT. 29.10.2022 2) 5 152716 DT. 31.10.2022 3) 517 7893 DT. 01.11.2022 NET WT: 66000.00 KGS GROSS WT: 76680 .00 KGS HAZ DETAILS IMO CL ASS: 3 UN NUMBER: 1134 PKG GROUP: III NOTIFY PARTY 1: NEWPORT TANK CONTAINERS (USA) LLC 1340 DEPOT ST. CLEVELAN D, OH 44116 USA TEL: +1 4403 568 866 FREIGHT COLLECT 03X20 ISO TANK CONTAINER E ACH OF CONTAINING 22000 KGS NE T WT. MONO CHLORO BENZENE (MC B) (MW 112.56) HS CODE: 29039 110 PURCHASE CONFIRMATION NO: 22.374 /R4-6 CIP HOUSTON, TX INCL. DTC (INCOTERMS 2015) I, NVOICE NO: KG/PR/MCB/22385 DT: 29.10.2022 S/BILL NO: 1) 5123259 DT. 29.10.2022 2) 5 152716 DT. 31.10.2022 3) 517 7893 DT. 01.11.2022 NET WT: 66000.00 KGS GROSS WT: 76680 .00 KGS HAZ DETAILS IMO CL ASS: 3 UN NUMBER: 1134 PKG GROUP: III NOTIFY PARTY 1: NEWPORT TANK CONTAINERS (USA) LLC 1340 DEPOT ST. CLEVELAN D, OH 44116 USA TEL: +1 4403 568 866 FREIGHT COLLECT</t>
  </si>
  <si>
    <t>MAERSK COLUMBUS</t>
  </si>
  <si>
    <t>MONO CHLOROBENZENE (MW 112.56) (MCB ) MADE IN INDIA MONO CHLOROBENZENE (MW 112.56) (MCB ) MADE IN INDIA MONO CHLOROBENZENE (MW 112.56) (MCB ) MADE IN INDIA</t>
  </si>
  <si>
    <t>C/O - JSK SHIPPING &amp; LOGISTICS THE SUMMIT BUSINESS PARK, 919, ANDHERI - KURLA ROAD,NR.WEH 919833176201</t>
  </si>
  <si>
    <t>EXFU0619016 NPCU1340809 SIMU2419180</t>
  </si>
  <si>
    <t>2CT0 2CT0 2CT0</t>
  </si>
  <si>
    <t>MAEU222731202</t>
  </si>
  <si>
    <t>244W</t>
  </si>
  <si>
    <t>BOLT50326931 BOLT50326933 BOLT50326926</t>
  </si>
  <si>
    <t>CONTAINING:(10, 632 PCS.) ASSORTED PHILIPPINE HANDICRAFTS (COCONUT MONKEY/PIRATE/ALLIGATOR) H.S CODE 4403.99.90 THIS MASTER BILL COVERS AUTOMATED NVOCC HOUSEBILL : SCEBZ0021075 SCAC CODE : AMAW, FREIGHT COLLECT CY/CY CARGO IS STOWED IN A REFRIGERATED CONTAINER SAT THE SHIPPER'S REQUESTED CARRYING TEMPERATUOF 27 DEGREES CELSIUS</t>
  </si>
  <si>
    <t>1975 LINDEN BLVD, 3RD FL SUITE 300, ELMONT, NY 11003 TE GROUP EMAIL:</t>
  </si>
  <si>
    <t>TRIU8951483</t>
  </si>
  <si>
    <t>CMDUGHC0235899</t>
  </si>
  <si>
    <t>0PGDO</t>
  </si>
  <si>
    <t>H6412084</t>
  </si>
  <si>
    <t>01X40 DRY, SAID TO CONTAIN 37 PACKAGES OF UNFINIS HED SOLID EXTERIOR SIDING AND LINING INSOUTHERN YELLOW PINE AND UNFINISHED SOLID E XTERIOR SIDIN G, BREEZE ANDWOOD FLOORING IN EUCALYPTUS GRA NDIS KILN DRIED TO 8% MAX, W HICH HOLD A TOTAL OF 2313 MINI BUNDLES ON THEM, BEING:SOUTHERN YELLOW PINE: 4 PACKAGES, IN 1-2X 5X 3- 1 PREMIUM EXTERIORSIDING - 2 80 MINI BUNDLES TOTAL, 3 PACKAGES IN 1-2X 5X8- 1 PREMIUM EXTERIOR SIDING - 210 MINI BUN DLES TOTAL, 1PACKAGE IN 1-2X 5X 7.5- 1 PREM IUM EXTERIOR SIDING - 70 MINI BUNDLES TOTAL,8 PACKAGES IN 1-2X 5X 3- 2 STANDARD EXTERIO R SIDIN G - 560 MINI BUNDLES TOTAL, 9 PACKAGES IN 1-2X 5X 8-2 STANDARD EXTERIOR SIDING - 630 MINI BUNDLES TOTAL, 2 PACKAGESIN 3- 8X 4 1-2X 3- 1 PREMIUM LINING - 70 MIN I BUNDLES TOTAL, 2 PACKAGES IN 3-8X 4 1-2X 8- 2 STANDARD LINING - 70MI NI BUNDLES TOTAL. EU CALYPTUS GRANDIS: 1 PACKAGE IN 1-2X 4X8AND 10- 1 PREMIUM EXTERIOR SI DING - 59 MINI BUNDLES TOTAL, 1 PACKAGE IN 1-2X 4X 8AND 10- 2 STANDARD EXTERIOR SIDING - 43 MINI BUNDLES TOTAL, 1 PACKAGE IN 1-2X 4X 8- 2 STANDARDEXT ERIOR SIDING - 70 MINI BUNDLES TOTAL, 1 PACKAGE IN 11-16X 5.1X 8- 2 STANDARD FLOORING - 40 MINI BUNDLES TOTAL,1 PACKAGE IN 11-16X 5.1X 8- 1 PREMIUM FLOORING - 24 MINI BUNDLESTOTAL, 1 PACKAGE IN 5-8X 3 1-2X 8- 2 STANDA RD BREEZE - 77 MI NI BUNDLES TOTAL, 1 PACKAGE IN 5-8X 3 1-2X 7.5, 8AND10- 1 PREMIUM BREE ZE - 55 MINI BUNDLES TOTAL, 1 PACKAGE IN 5-8X 3 1-2X 7.5, 8AND 10- 2 STANDARD BR EEZE- 55 MINIBUNDLES TOTAL, FREIGHT COLLECT AS PER AGREEMENT CLEAN ON BOARDINVOICE: 006- 2022 PO # 070622C PI # 08622 NCM: 4407.1100 PINE NCM: 4403.9800 EUCALYPTUS HTSUS: 4407.10.01 PINEHTSUS: 4407.29.01 EUCALYPTUS T HE WOOD PACKING MATERIALS ARE TOTALLY FREE OFBARK, FREE FROM LIVE PESTS AND PLANTS AND-O R KIL N DRIED. WOODEN PACKAGE: HT TREATED -CERTIFIED</t>
  </si>
  <si>
    <t>FINISH REAL PROPERTY LLC.</t>
  </si>
  <si>
    <t>MADEIREIRA SILVALTDA.</t>
  </si>
  <si>
    <t>MH HAMBURG</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</si>
  <si>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NOMARKS NO MARKS NO MARKS NO MARKS NO MARKS NO MARKS NO MARKS NO MARKS NO MARKS NO MARKS NO MARKS</t>
  </si>
  <si>
    <t>37502 PINWOOD COURT MAGNOLIA TX77354 US</t>
  </si>
  <si>
    <t>RUA VALDOMIRO ALVES PAIM, BARRACAO 10 PALMEIRA</t>
  </si>
  <si>
    <t>SUDU5401812</t>
  </si>
  <si>
    <t>OFEL2201245</t>
  </si>
  <si>
    <t>SEAU222129546</t>
  </si>
  <si>
    <t>244N</t>
  </si>
  <si>
    <t>BR2757822 BR2757822</t>
  </si>
  <si>
    <t>OFEL</t>
  </si>
  <si>
    <t>L.E. COPPERSMITH INC.</t>
  </si>
  <si>
    <t>15920, INTERNATIONAL PLAZA DRIVE HOUSTON TX77032 US</t>
  </si>
  <si>
    <t>01X40 DRY, SAID TO CONTAIN 37 PACKAGES OF UNFINISHED SOLID E XTERIOR SIDING AND LINING IN S OUTHERN YELLOW PINE AND UNFINI SHED SOLID EXTERIOR SIDING, BR EEZE AND WOOD FLOORING IN EUCA LYPTUS GRANDIS KILN DRIED TO 8, % MAX, WHICH HOLD A TOTAL OF 2 313 MINI BUNDLES ON THEM, BEIN G: SOUTHERN YELLOW PINE: 4 PACKAGES IN 1/2X 5X 3- 1 P REMIUM EXTERIOR SIDING - 280 M INI BUNDLES TOTAL, 3 PACKAGE S IN 1/2X 5X 8- 1 PREMIUM EXTE RIOR SIDING - 210 MINI BUNDLES TOTAL, 1 PACKAGE IN 1/2X 5X 7.5- 1 PREMIUM EXTERIOR SIDIN G - 70 MINI BUNDLES TOTAL, 8 PACKAGES IN 1/2X 5X 3- 2 STAN DARD EXTERIOR SIDING - 560 MIN I BUNDLES TOTAL, 9 PACKAGES IN 1/2X 5X 8- 2 STANDARD EXTER IOR SIDING - 630 MINI BUNDLESTOTAL, 2 PACKAGES IN 3/8X 4 1/2X 3- 1 PREMIUM LINING - 70 MINI BUNDLES TOTAL, 2 PACKAG ES IN 3/8X 4 1/2X 8- 2 STANDAR D LINING - 70 MINI BUNDLES TOT AL. EUCALYPTUS GRANDIS: 1 PACKAGE IN 1/2X 4X 8AND 10- 1 PREMIUM EXTERIOR SIDING - 59 MINI BUNDLES TOTAL, 1 PACKAGE IN 1/2X 4X 8AND 10- 2 STANDAR D EXTERIOR SIDING - 43 MINI BU NDLES TOTAL, 1 PACKAGE IN 1/ 2X 4X 8- 2 STANDARD EXTERIOR S IDING - 70 MINI BUNDLES TOTAL, 1 PACKAGE IN 11/16X 5.1X 8- 2 STANDARD FLOORING - 40 MINI BUNDLES TOTAL, 1 PACKAGE IN 11/16X 5.1X 8- 1 PREMIUM FLOO RING - 24 MINI BUNDLES TOTAL, 1 PACKAGE IN 5/8X 3 1/2X 8- 2 STANDARD BREEZE - 77 MINI BU NDLES TOTAL, 1 PACKAGE IN 5/ 8X 3 1/2X 7.5, 8AND 10- 1 PREM IUM BREEZE - 55 MINI BUNDLES TOTAL, 1 PACKAGE IN 5/8X 3 1/ 2X 7.5, 8AND 10- 2 STANDARD BR EEZE - 55 MINI BUNDLES TOTAL, FREIGHT COLLECT AS PER AGREEMENT CLEAN ON BOARD INVOICE: 006/2022 PO # 07062 2C PI # 08622 NCM: 4407 .1100 PINE NCM: 4403.9800 EUCALYPTUS HTSUS: 4407.10.01 P INE HTSUS: 4407.29.01 EUCALY PTUS THE WOOD PACKING MATERI ALS ARE TOTALLY FREE OF BARK, FREE FROM LIVE PESTS AND PLANT S AND/OR KILN DRIED. WOODEN PACKAGE: HT TREATED / CERTIFIE D SCAC: OFEL HBL: OFEL2201245</t>
  </si>
  <si>
    <t>OCEAN FREIGHT EXPRESS LLC</t>
  </si>
  <si>
    <t>ROYAL CARGO DO BRASIL LTDA</t>
  </si>
  <si>
    <t>MADEIREIRA SILVA LTDA. MADE IN BRAZ IL</t>
  </si>
  <si>
    <t>762 DOWNTOWNER LOOP WEST, SUITE 203 MOBILE,AL ZIP 36609-OTI#024552NF PH. 251-414-3306 FAX 251-414-3309A 12514143306</t>
  </si>
  <si>
    <t>RUA MANOEL VIEIRA GARCAO, N 120, SALA 1501- CENTRO CEP: 88301-425 - ITAJAI, BRASIL PH: 554733444243 554733444243</t>
  </si>
  <si>
    <t>762 DOWNTOWNER LOOP WEST, SUITE 203 MOBILE,AL ZIP 36609-OTI#024552NF PH. 251-414-3306 FAX 251-414-3309A</t>
  </si>
  <si>
    <t>03X20 ISO TANK CONTAINER E ACH OF CONTAINING 22000 KGS NE T WT. MONO CHLORO BENZENE (MC B) (MW 112.56) HS CODE: 29039 110 PURCHASE CONFIRMATION NO: 22.374 /R1-3 CIP HOUSTON, TX INCL. DTC (INCOTERMS 2015) I, NVOICE NO: KG/PR/MCB/22334 DT: 22.10.2022 S/BILL NO: 1) 503 0705 DT. 22.10.2022 2) 507598 3 DT. 27.10.2022 NET WT: 66 000.00 KGS GROSS WT: 76570.00 KGS HAZ DETAILS IMO CLASS : 3 UN NUMBER: 1134 PKG GROU P: III FREIGHT COLLECT NOTIFY PARTY 1 : NEWPORT T ANK CONTAINERS (USA) LLC 13 40 DEPOT ST. CLEVELAND, OH 44116 USA TEL: +1 4403 568 866 03X20 ISO TANK CONTAINER E ACH OF CONTAINING 22000 KGS NE T WT. MONO CHLORO BENZENE (MC B) (MW 112.56) HS CODE: 29039 110 PURCHASE CONFIRMATION NO: 22.374 /R1-3 CIP HOUSTON, TX INCL. DTC (INCOTERMS 2015) I, NVOICE NO: KG/PR/MCB/22334 DT: 22.10.2022 S/BILL NO: 1) 503 0705 DT. 22.10.2022 2) 507598 3 DT. 27.10.2022 NET WT: 66 000.00 KGS GROSS WT: 76570.00 KGS HAZ DETAILS IMO CLASS : 3 UN NUMBER: 1134 PKG GROU P: III FREIGHT COLLECT NOTIFY PARTY 1 : NEWPORT T ANK CONTAINERS (USA) LLC 13 40 DEPOT ST. CLEVELAND, OH 44116 USA TEL: +1 4403 568 866 03X20 ISO TANK CONTAINER E ACH OF CONTAINING 22000 KGS NE T WT. MONO CHLORO BENZENE (MC B) (MW 112.56) HS CODE: 29039 110 PURCHASE CONFIRMATION NO: 22.374 /R1-3 CIP HOUSTON, TX INCL. DTC (INCOTERMS 2015) I, NVOICE NO: KG/PR/MCB/22334 DT: 22.10.2022 S/BILL NO: 1) 503 0705 DT. 22.10.2022 2) 507598 3 DT. 27.10.2022 NET WT: 66 000.00 KGS GROSS WT: 76570.00 KGS HAZ DETAILS IMO CLASS : 3 UN NUMBER: 1134 PKG GROU P: III FREIGHT COLLECT NOTIFY PARTY 1 : NEWPORT T ANK CONTAINERS (USA) LLC 13 40 DEPOT ST. CLEVELAND, OH 44116 USA TEL: +1 4403 568 866</t>
  </si>
  <si>
    <t>JSK LOGISTICS LLC</t>
  </si>
  <si>
    <t>C/O JSK SHIPPING &amp; LOGISTICS THE SUMMIT BUSINESS PARK, 919, ANDHERI - KURLA ROAD,</t>
  </si>
  <si>
    <t>SIMU2407168 CXTU1122670 SIMU2418671</t>
  </si>
  <si>
    <t>MAEU914633242</t>
  </si>
  <si>
    <t>BOLT50326918 BOLT50326917 BOLT50326912</t>
  </si>
  <si>
    <t>1X20 ISO TANK/(ONE ISO TANK ON LY) DIETHYL ETHER (ETHYL E THER) STUFFED IN ISO TANK NO. EXFU 667335-4 H.S.CODE N O: 29091100 (GR.WT: 45855.680 LBS) (NT.WT: 37478.200 LBS ) GROSS WEIGHT KGS:20800.0, 00 NET. WEIGHT KGS:17000.000 IMCO PAGE: 3117, IMCO CLA SS: 3 U.N.NO:1155, FLASH PO INT:-40 DEG C PKG GROUP: I, EMS/MFAG NO: F-E,S-D/N.A. 24HR EMERGENCY CHEMTREC NUMBER : CHEMTEL/+ 1-800-255-3924, C ONTRACT NO: MIS8079301 NOTIFY PARTY 1: NEWPORT TANK CO NTAINERS (USA) LLC 1340 DEPOT ST. CLEVELAND, OH 44116 USA TEL: +1 4403 568 866 FREIG HT COLLECT</t>
  </si>
  <si>
    <t>CONTAINER NO: EXFU 667335-4 SEAL N O: 036149 CUSTOM SEAL NO: ENOS016 32547 S/BILL NO &amp; DATE:</t>
  </si>
  <si>
    <t>EXFU6673354</t>
  </si>
  <si>
    <t>MAEU222696340</t>
  </si>
  <si>
    <t>036149 ENOS01632547</t>
  </si>
  <si>
    <t>1X20 ISO TANK (ONE ISO TANK ON LY) N,N - DIETHYL ANILINE B ULK (DIETHYL ANILINE) HSN CODE :29214222 STUFFED IN ISO TANK NO:SIMU 243605-8 U N 2432, N,N-DIETHYL ANILINE, 6.1, PG III, RQ 1,000.00LB, , 20000.00 KG, ISO TANK, HTS # A2921.42.1500 THE ERI PR OVIDER IS CHEM-TREC: CCN: 213 DOMESTIC: 1-800-424-9300 INTER NATIONAL: 1-703-527-3887 P. O.NO: AUSPO-0060332 IMCO CL ASS NO: 6.1, UN NO: 2432 IM CO PAGE: 6130, PACKING GROUP: III FLASH POINT: 81.6 DEG. C. EMS NO: F-A, S-A GROSS WEIGHT:23600KGS. NET WEIGHT:2 0000KGS. NOTIFY PARTY 1: N EWPORT TANK CONTAINERS (USA) L LC 1340 DEPOT ST. CLEVELAND, OH 44116 USA TEL: +1 4403 56 8 866 FREIGHT COLLECT</t>
  </si>
  <si>
    <t>SIMU 243605-8 SEAL NOS: 036148 CU STOM SEAL NOS: ENOS01632549 S / BI LL NO. &amp; DATE</t>
  </si>
  <si>
    <t>SIMU2436058</t>
  </si>
  <si>
    <t>MAEU222712369</t>
  </si>
  <si>
    <t>036148 ENOS01632549</t>
  </si>
  <si>
    <t>NAPKIN HOLDER SET PAULOWNIA COOKBOOK HOLDER WHT HAPPY HOME WOOD BOARD SPRING MINI BOARD SET PAULOWNIA BOARD SET KITCHEN TOWEL LARGE BLACK WRAPPED GLASS VASE, HS:4403.99.0175 NO WOODEN PACKING MATERIAL IN THIS SHIPMENT</t>
  </si>
  <si>
    <t>MUD PIE LLC</t>
  </si>
  <si>
    <t>INNOVATIVE SOURCING SOLUTIONS LTD</t>
  </si>
  <si>
    <t>Hu lu Tao</t>
  </si>
  <si>
    <t>MSC TIANSHAN</t>
  </si>
  <si>
    <t>MUD PIE (IN TRIANGLE) SAVANNAH PO# CARTON# OF MADE IN CHINA NO MARKS NO MARKS NO MARKS NO MARKS</t>
  </si>
  <si>
    <t>4893 LEWIS RD SUITE A STONE MOUNTAIN GA 30083-110 US</t>
  </si>
  <si>
    <t>24 LESPERANCE COMPLEX MAHE SC</t>
  </si>
  <si>
    <t>MSMU8360843</t>
  </si>
  <si>
    <t>BANQ1048755793</t>
  </si>
  <si>
    <t>MEDUJF627049</t>
  </si>
  <si>
    <t>UL243</t>
  </si>
  <si>
    <t>FX24851799</t>
  </si>
  <si>
    <t>AGRIC HORT FOREST BEE-KEEPING MACHINERY NE1 X 40HQ 5386 KGS 26 PKG 26 PACKAGES BEING 23 PACKAGES (PALLETS) + 3 PALLETBOXES MACHINE PARTS HS CODE 84368090 NET WEIGHT 4811 KG 11/13/22 FREIGHT TO BE PREPAID / DTHC PREPAID AGRIC HORT FOREST BEE-KEEPING MACHINERY NE1 X 40HQ 4403 KGS 21 PKG 21 PACKAGES BEING 16 PACKAGES (PALLETS) + 5 PALLETBOXES MACHINE PARTS NET WEIGHT 3937 KG HS CODE 84368090</t>
  </si>
  <si>
    <t>SSL SEA SHIPPING LINE</t>
  </si>
  <si>
    <t>FCL MARINE AGENCIES BELGIUM BV</t>
  </si>
  <si>
    <t>YMMU6289372 // // // FFAU1395422 // // //</t>
  </si>
  <si>
    <t>114 MAPLE AVENUE 07701 RED BANK - NEW JERSEY US T0017325302085 F0017325302071 TE EIMPORTSSEASHIPPINGNA.COM</t>
  </si>
  <si>
    <t>SCHOMHOEVEWEG 15 2030 ANTWERPEN BE BELGIE</t>
  </si>
  <si>
    <t>YMMU6289372 FFAU1395422</t>
  </si>
  <si>
    <t>YMPRT851025906</t>
  </si>
  <si>
    <t>AF066248 AF066232</t>
  </si>
  <si>
    <t>114 MAPLE AVENUE 07701 RED BANK - NEW JERSEY US T0017325302085 F0017325302071</t>
  </si>
  <si>
    <t>ANTWERPEN</t>
  </si>
  <si>
    <t>ROXXEL USA INC</t>
  </si>
  <si>
    <t>ROXXEL BVBA</t>
  </si>
  <si>
    <t>720 INDUSTRIAL PARK AVENUE 64831 ANDERSON MISSOURI USA</t>
  </si>
  <si>
    <t>INDUSTRIELAAN 13 9990 MALDEGEM BELGIUM</t>
  </si>
  <si>
    <t>YMPRT851025906A</t>
  </si>
  <si>
    <t>CARGO IS STOWED IN A REFRIGERATED CONTAINER SAT THE SHIPPER'S REQUESTED CARRYING TEMPERATUOF 27 DEGREES CELSIUS CONTAINING:(10, 632 PCS.) ASSORTED PHILIPPINE HANDICRAFTS (PIRATE)(PO 31051) HS CODE:4403.99.90, ( REFRIGERATED CONTAINER SET AT 27 DEGREES CELSIUS.) THIS MASTER BILL COVERS AUTOMATED NVOCC HOUSEBILL :SCEBZ0021113 SCAC: AMAW FREIGHT COLLECT CY/CY</t>
  </si>
  <si>
    <t>APEX SHIPPING CO. (NYC), INC.</t>
  </si>
  <si>
    <t>EVER LIVEN</t>
  </si>
  <si>
    <t>CAIU5698806</t>
  </si>
  <si>
    <t>CMDUGHC0239451</t>
  </si>
  <si>
    <t>0FTF0</t>
  </si>
  <si>
    <t>H6469459</t>
  </si>
  <si>
    <t>2CTNS 2.818CBM 270.000KGS 3D FRENCH REFRIGERATOR MODEL SUF FIX QTY LRFXC2416D ASBCNA0 2 EA CONNS 1401 RANKIN ROAD H OUSTON, TX, 77073, US - PO NO : 1700253 - CONTRACT NO : 10 1644403 -----------------, MODEL ( HS-CODE ) ---------- ------- LRFXC2416D.ASBCNA0 ( 8418100045 ) - DETAILS ARE AT TACHED INVOICE NO : HQCN10164 4403-1 NO</t>
  </si>
  <si>
    <t>GSL MARIA</t>
  </si>
  <si>
    <t>111 SYLVAN AVENUE, NORTH BUILDING ENGLEWOOD CLIFFS, N.J. 07632 U.S.A 12018162000</t>
  </si>
  <si>
    <t>LG TWIN TOWERS 128, YEOUI-DAERO YOUNGDUNGPO-GU, SEOUL 07336, KOREA T.82-2-3777-1114 F.82-2-3777-5206 82237773933</t>
  </si>
  <si>
    <t>BEAU5684773</t>
  </si>
  <si>
    <t>MAEU222604727</t>
  </si>
  <si>
    <t>MAEUL22AP0168</t>
  </si>
  <si>
    <t>KR5643125</t>
  </si>
  <si>
    <t>CONNS</t>
  </si>
  <si>
    <t>1401 RANKIN ROAD HOUSTON, TX, 77073, US</t>
  </si>
  <si>
    <t>SB NO,5206359,PKGS,90,CTN CONTAINING 8 PLT WT,2625. 800,KGS,HSCD 59119090,FILT ER BAG TEXTILE PRODUCTS AN D ARTICLES SB NO,5069113,P KGS,110,WT,1243.929,KGS,HS CD 74198030,OTHER ARTICLES OF BRASS SB NO,5193434,PK GS,42,WT,1563.950,KGS,HSCD 84149090,PARTS OF COMPRES SORS VALVE SB NO,5145021,P KGS,1,WT,78.500,KGS,HS, CD 7 4198090,PARTS MADE OF COPP ER STUD SB NO,5242807,PKGS ,8,WT,2514.000,KGS,HSCD 84 139120 ,PLASTIC MOULDED AN D EXTRUDED ARTICLES SB NO ,5217474,PKGS,10,WT,4048.6 00,KGS,HSCD 76169990,CAST ARTICLES INCLUDING PARTS C OMPONENTS OF ALUMINIUM SB NO,5151811,PKGS,1,WT,509.0 00,KGS,HSCD 84831099,SS SH AFT SB NO,5193321,PKGS,7, WT,4403.000,KGS,HSCD 85329 000,PARTS OF ELECTRICAL CA PACITORS SCAC CODE TMGB</t>
  </si>
  <si>
    <t>SHIPCO TRANSPORT INC. (NEW YORK)</t>
  </si>
  <si>
    <t>TEAMGLOBAL LOGISTICS PVT. LTD.</t>
  </si>
  <si>
    <t>MSC QINGDAO</t>
  </si>
  <si>
    <t>NO MARKS NO MARKS NO MARKS NO MARKS NO MARKS NO MARKS NO MARKS NO MARKS NO MARKS NO MARKS NO MARKS NO MARKS NO MARKS NO MARKS NO MARKS NO MARKS</t>
  </si>
  <si>
    <t>699 KAPKOWSKI ROAD ELIZABETH NJ 07201 UNITED STATES</t>
  </si>
  <si>
    <t>TIMES SQUARES, 7TH FLOOR, A WING AN MUMBAI MH 400059 INDIA</t>
  </si>
  <si>
    <t>TGBU4827184</t>
  </si>
  <si>
    <t>MEDUO2294637</t>
  </si>
  <si>
    <t>244A</t>
  </si>
  <si>
    <t>FX19990407</t>
  </si>
  <si>
    <t>NONCONIFEROUS WOOD IN THE ROUGH NESOI, NOT TR83 LOGS - 8,989 BFT - 44.945 M3 WALNUT LOGS HS CODE 4403.99.90 ORIGIN ONTARIO, CANADA  TCNU1980395/4,622 BFT, BMOU5718986/4,367 BFT SHIPPER DECALRED NO WOOD PACKING MATERIAL. FREIGHT PREPAID CERS ZS8939202211242178807 TAX ID 3901277404 - CONTACT LAI THI NHIEN - TEL 008487972114376 -EMAIL IMPORTSHENGHEWOOD.COM.VN - TEL (84)-276-3896 288 NONCONIFEROUS WOOD IN THE ROUGH NESOI, NOT TR</t>
  </si>
  <si>
    <t>SHENG HE WOOD (VIETNAM) CO., LTD.</t>
  </si>
  <si>
    <t>XINYE ZHU (FAITHLAND INTERNATIONAL</t>
  </si>
  <si>
    <t>LOT 158, 164 LINH TRUNG EXPORT PROCESSING ZONE AND INDUSTRIAL PARK III, AN TINH WARD, TE TRANG BANG TOWN, TAY NINH</t>
  </si>
  <si>
    <t>COMPANY) 1305 ONTARIO ST., SUITE 207 BURLINGTON, ON L7S 1Y1 CANADA</t>
  </si>
  <si>
    <t>TCNU1980395 BMOU5718986</t>
  </si>
  <si>
    <t>YMLUW195224114</t>
  </si>
  <si>
    <t>807165 807182</t>
  </si>
  <si>
    <t>YMLU</t>
  </si>
  <si>
    <t>YANG MING MARINE TRANSPORT CORP</t>
  </si>
  <si>
    <t>TAIPEI</t>
  </si>
  <si>
    <t>LOT 158, 164 LINH TRUNG EXPORT PROCESSING ZONE AND INDUSTRIAL PARK III, AN TINH WARD,</t>
  </si>
  <si>
    <t>620462 (HS) 81 CARTONS 1027.8 KGM 4.635 MTQ WOMENS WOVEN PANTS HTS CODE: 6204628021 CONTRACT NO: KB, /AKM/02/2022 DATE: 04-03-2022 INVOICE NO: 47622 DATE: 12-09-2022 EXP NO: 0751-37500-22 DATE: 19-09-2022 DSV HBL REF NO: DAC8139751 620462 (HS)98 CARTONS 1400.45 KGM 5.918 MTQ WOMENS WOV SHORTS H.S CODE. 6204628056 INVOICE NO. MFL/600/2022 DATE.13.10.2022 EXP NO. 1945-051182-2022DATE.13.10.2022 CONT.NO.KB/MI D/010/2021 DATE.07.08.2021 DSV HBL REF NO: DAC8139748 620342 (HS) 72 CARTONS 761.27 KGM 4.12 MTQMEN WOVEN PANT HTS CODE 62034200 INV NO: KBAPL/KB/EX-22/8825 DATE: 04.10.2022 EXP.NO: 000501-071653-2022 DATE: 04.10.2022 SALES CONTACT:VF-KBAPL-KEPZ-1-MAY-2022 DATE: 09.05.2022 DSV HBL REF NO: DAC8139752 620462 (HS) 104 CARTONS 1463.28 KGM 5.951 MTQ WOMENS WOVEN PANTSHTS CODE: 6204628021 CONTRACT NO: KB/AKM/02/2022 DATE: 04-03-2022 INVOICE NO: 47722 DATE: 12-09-2022 EXP NO: 0751-37501-22 DATE: 18-09-2022DSV HBL REF NO: DAC8139746 620342 (HS) 84 CARTONS 804.84 KGM 3.907 MTQ MENS WOV PANTS HS CODE: 62034200 INVOICE NO:SAWL-593/VFJ/J07/22 DT: 17.10.2022 EXP NO: 1007/021806/22 DT: 17.10.2022 CONTRACT NO: VF/SIMFTEX/07/22 DT: 19.02.2022 DSV HBL REF NO: DAC8139750620342 (HS) 181 CARTONS 2832.78 KGM 10.931 MTQ MEN'S WOVEN JEANS HTS CODE : 620342 INVOICE NO: RGL-KB-3296-2022,DT.16.10.2022 EXP NO: 2859-088143-2022,DT.17.10. 2022 SALES CONTRACT NO: KB/RGL/2022/0008,DT.04.07. 2022 DSV HBL REF NO: DAC8139744620463 (HS) 94 CARTONS 1457 KGM 5.677 MTQ WOMENS WOV PANTS HTS CODE : 6204639010 INV NO : EFL/630/22 DATE : 08/10/2022CONTRACT NO :EFL/WR-431 DATE : 05/03/2022 EXP NO : 1475-038717-2022 DATE : 08/10/2022 DSV HBL REF NO: DAC8139749 620520 (HS) 184 CARTONS 1123.4 KGM10.529 MTQ MEN'S WOVEN SHIRTS HTS CODE : 6205.20.20.66 INVOICE NO.: RGL/KBUT/274/2022 DATE: 17.10.2022 SALES CONTRACT NO.: GCL/RGL/KBUT-001/2022DATE: 27.02.2022 EXP NO.: 0686- 006087 - 2022 DATE: 17.10.2022 DSV HBL REF NO: DAC8139743 620462 (HS) 104 CARTONS 1197.6 KGM 5.951 MTQWOMENS WOV JEANS HS CODE: 6204628011 INV: MDL-KB-2022-095 DT: 16.10.2022 EXP: 1475 / 039508 /2022 DT: 16.10.2022 S/C: KB/MDL/2022/03 DT: 04.04.2022DSV HBL REF NO: DAC8139747 620462 (HS) 109 CARTONS 1506.48 KGM 6.583 MTQ WOMEN'S WOV JEANS HTS CODE : 620462 INVOICE NO :RGL-KB-3297-2022,DT.16.10. 2022 EXP NO: 2859-088055-2022,DT.17.10. 2022 SALES CONTRACT NO: KB/RGL/LMS/2021/0016,DT.28 .09.2021DSV HBL REF NO: DAC8139745 620462 (HS) 198 CARTONS 2971.1 KGM 11.33 MTQ WOMENS WOVEN JEANS HTS CODE: 6204628011 CONTRACT NO:, KB/AKM/02/2022 DATE: 04-03-2022 INVOICE NO: 47422 DATE: 12-09-2022 EXP NO: 0751-37192-22 DATE: 17-09-2022 DSV HBL REF NO: DAC8139740 620462 (HS)204 CARTONS 2306.33 KGM 11.673 MTQ WOMENS WOVEN SHORTS HTS CODE: 6204628056 CONTRACT NO: KB/AKM/02/2022 DATE: 04-03-2022INVOICE NO: 48122 DATE: 12-09-2022 EXP NO: 0751-37505-22 DATE: 18-09-2022 DSV HBL REF NO: DAC8139738 620342 (HS) 236 CARTONS 3618.75 KGM13.504 MTQ MENS WOVEN JEANS HS CODE: 6203424511 INV: MDL-KB-2022-094 DT:10.10.2022 EXP: 1475 / 038803 /2022 DT: 10.10.2022 S/C: KB/MDL/2022/02 DT:27.03.2022 DSV HBL REF NO: DAC8139735 620342 (HS) 154 CARTONS 2402.4 KGM 8.812 MTQ MENS WOVEN JEANS HTS CODE : 6203424511INV NO. DMC-755/KBA/J12/2022 DT.17.10.2022 EXP NO. 1883/002507/2022 DT.17.10.2022 CONT. NO. KONTOOR/DMC/12/2022 DT.09.04.2022DSV HBL REF NO: DAC8139742 620342 (HS) 216 CARTONS 2378.12 KGM 10.047 MTQ MENS CTN WOV JEANS/PANTS HS CODE: 62034200 INVOICE NO:SAWL-592/VFJ/J15/22 DT: 17.10.2022 EXP NO: 1007/021805/22 DT: 17.10.2022 CONTRACT NO: VF/SIMFTEX/15/22 DT: 24.07.2022 DSV HBL REF NO: DAC8139737620462 (HS) 217 CARTONS 2500.8 KGM 12.417 MTQ WOMENS WOVEN SHORTS HTS CODE: 6204628056 CONTRACT NO:KB/AKM/02/2022 DATE: 04-03-2022INVOICE NO: 48022 DATE: 12-09-2022 EXP NO: 0751-37504-22 DATE: 18-09-2022 DSV HBL REF NO: DAC8139736 TOTAL PKGS 8380 CTNS MODE:CY/CY FREIGHT COLLECT 620342 (HS) 605 CARTONS 5981.17 KGM 28.139 MTQ MENS WOV PANTS JEANS HS CODE: 62034200 INVOICE NO:, SAWL-589/VFJ/J12/22 DT: 17.10.2022 EXP NO: 1007/021802/22 DT: 17.10.2022 CONTRACT NO: VF/SIMFTEX/12/22 DT: 14.05.2022 DSV HBL REF NO: DAC8139727610510 (HS) 595 CARTONS 4950.8 KGM 34.047 MTQ MENS KNIT SHIRTS/ PANTS H.S CODE.: 6105100010 INVOICE NO.: CCBL-4402-2022DT:15-10-2022 EXP NO.: 1021-012384-2022 DT:15-10-2022 S/C NO.: CCBL-KONTOOR-001-2022 DT. 16-03-2022 DSV HBL REF NO: DAC8139728 620462 (HS)65 CARTONS 910 KGM 3.806 MTQ WOMENS WOV PANTS HTS CODE: 6204628021 INV NO: EFL/624/22 DATE: 08/10/2022 CONTRACT NO:EFL/WR-434DATE : 09/04/2022 EXP NO : 1475-038709-2022 DATE : 08/10/2022 DSV HBL NO: DAC8139729 610520 (HS) 723 CARTONS 5335.4 KGM 41.372 MTQ MENS KNIT SHIRT H.S CODE.: 6105202010 INVOICE NO.:, CCBL-4403-2022 DT:15-10-2022 EXP NO.: 1021-012385-2022 DT:15-10-2022 S/C NO.: CCBL-KONTOOR-001-2022 DT. 16-03-2022 DSV HBL REF NO: DAC8139725620342 (HS) 432 CARTONS 5060.44 KGM 24.72 MTQ MENS WOVEN DENIM TROUSERS HTS CODE: 6203424511 CONTRACT NO. CTF-KON/AAL/01/2022 DATE:24/02/2022 INVOICE NO: 2396 US DATE: 15-06-2022 EXP NO: 1558- 18163-2022 DATE: 15-06-2022 DSV HBL REF NO: DAC8139726 620462 (HS) 116 CARTONS 1631.2 KGM 7.005 MTQ WOMENS WOV PANTS HTS CODE : 620462 INVOICE NO:, RGL-KB-3299-2022,DT.16.10. 2022 EXP NO: 2859-088022-2022,DT.17.10. 2022 SALES CONTRACT NO: KB/RGL/LMS/2022/0006,DT.23 .05.2022DSV HBL REF NO: DAC8139768 620462 (HS) 144 CARTONS 2060.01 KGM 8.696 MTQ WOMENS WOVEN PANTS HTS CODE: 6204628011 INVOICE NO: 3422030900DATE:17 OCT 2022 SALES CONTRACT 332022012 DATE: 03-MAR-22 EXP NO: 2859-088138-2022 DATE: 17 OCT 2022 DSV HBL REF NO: DAC8139754 620332 (HS) 140 CARTONS1819 KGM 8.012 MTQ MEN WOVEN LARSTON ROUGH RIDED PANT HTS CODE 62033200 INV NO: KBAPL/KB/EX-22/9002 DATE: 12.10.2022EXP.NO: 23000501-073061-2022 DATE: 12.10.2022 SALES CONTACT: VF-KBAPL-KEPZ-1-MAY-20 22 DATE: 09.05.2022 DSV HBL REF NO: DAC8139757 620462 (HS)119 CARTONS 1700.71 KGM 6.809 MTQ WOMENS WOVEN JEANS HTS CODE: 6204628011 CONTRACT NO: KB/ AKM/02/2022 DATE: 04-03-2022INVOICE NO : 47522 DATE: 12-09-2022 EXP NO: 0751-37193-22 DATE: 17-09-2022 DSV HBL REF NO: DAC8139767 620462 (HS) 121 CARTONS 1479.83 KGM6.924 MTQ WOMENS WOVEN SHORTS HTS CODE: 6204628056 CONTRACT NO: KB/AKM/02/2022 DATE: 04-03-2022 INVOICE NO: 47922 DATE: 12-09-2022EXP NO: 0751-37503-22 DATE: 18-09-2022 DSV HBL REF NO: DAC8139766 620342 (HS) 141 CARTONS 1613.13 KGM 8.069 MTQ MEN WOVEN FRONTIER COOLTWIST PANT HTS CODE 62034200 INV NO: KBAPL/KB/EX-22/8824 DATE: 06.10.2022 EXP.NO: 23000501-071717-2022 DATE: 06.10.2022SALES CONTACT: VF-KBAPL-KEPZ-1-MAY-2022 DATE: 09.05.2022 DSV HBL REF NO: DAC8139756 620462 (HS) 130 CARTONS 1831.18 KGM 7.851 MTQWOMENS WOVEN PANTS HTS CODE: 6204628011 INVOICE NO: 3422030894 DATE: 10 OCT 2022 SALES CONTRACT 332022012 DATE: 03 MAR 2022 EXP NO: 2859-086569-2022 DATE: 10 OCT 2022DSV HBL REF NO: DAC8139763 620462 (HS) 137 CARTONS 1599.11 KGM 7.839 MTQ WOMENS WOV PANTS HTS CODE : 620462 INVOICE NO :RGL-KB-3298-2022,DT.16.10. 2022 EXP NO: 2859-088005-2022,DT.17.10. 2022 SALES CONTRACT NO: KB/RGL/LMS/2022/0006, DT.23.05. 2022DSV HBL REF NO: DAC8139758 620462 (HS) 123 CARTONS 1736.59 KGM 7.428 MTQ WOMENS WOV SHORTS H.S. CODE. 6204628056 INVOICE NO. MFL/598/2022DATE.13.10.2022 EXP NO. 1945-051177-2022 DATE. 13.10.2022 CONT.NO.KB/MID/010/2021 DATE.07.08.2021 DSV HBL REF NO: DAC8139764 620462 (HS) 523 CARTONS 1621.3 KGM 20.377 MTQ WOMENS WOVEN PANTS HTS CODE: 6204628021 CONTRACT NO:, KB/AKM/02/2022 DATE: 04-03-2022 INVOICE NO: 47022 DATE: 12-09-2022 EXP NO: 0751-37188-22 DATE: 17-09-2022 DSV HBL REF NO: DAC8139731 620462 (HS)523 CARTONS 1778.2 KGM 20.711 MTQ WOMENS WOV PANTS HTS CODE : 620462 INVOICE NO: RGL-KB-3300-2022,DT.16.10. 2022EXP NO: 2859-088015-2022,DT.17.10. 2022 SALES CONTRACT NO.: KB/RGL/LMS/2022/0006,DT.23 .05.2022 DSV HBL REF NO: DAC8139733 610510 (HS)285 CARTONS 3240.2 KGM 16.308 MTQ MENS KNIT SHIRT / PANTS H.S CODE.: 6105100010 INVOICE NO.: CCBL-4401-2022 DT:15-10-2022EXP NO.: 1021-012383-2022 DT:15-10-2022 S/C NO.: CCBL-KONTOOR-001-2022 DT. 16-03-2022 DSV HBL REF NO: DAC8139734 620462 (HS) 53 CARTONS 648.98 KGM 3.033 MTQ WOMENS JEANS PANT HTS CODE 62046200 INV NO:, KBAPL/KB/EX-22/9001 DATE: 12.10.2022 EXP.NO: 23000501-073059-2022 DATE: 12.10.2022 SALES CONTACT: VF-KBAPL-KEPZ-1-MAY-2022 DATE: 09.05.2022DSV HBL REF NO: DAC8139770 620520 (HS) 47 CARTONS 356.1 KGM 2.689 MTQ MENS WOVEN SHIRT HTS CODE : 620520CONTRACT NO:NAL/VFA/06/2021 DATE: 28-12-2021 INVOICE NO: NAL/12228/2022 DATE : 17-10-2022 EXP NO: 1558-027662-22 DATE: 17-10-2022 DSV HBL REF NO: DAC8139775620342 (HS) 67 CARTONS 700.15 KGM 4.046 MTQ MENS WOV SHORTS HTS CODE : 620342 INVOICE NO: RGL-KB-1174-2022,DT.17.10.2022 EXP NO: 2859-088044-2022,DT.17.10. 2022 SALES CONTRACT NO: KB/RGL/2022/0009,DT.04.07. 2022 DSV HBL REF NO: DAC8139779620342 (HS) 34 CARTONS 263.5 KGM 1.946 MTQ MENS WOV JEANS HTS CODE : 6203424516 INV NO. DMC-756/KBA/J12/2022DT.17.10.2022 EXP NO. 1883/002508/2022 DT.17.10.2022 CONT. NO. KONTOOR/DMC/12/2022 DT.09.04.2022 DSV HBL REF NO: DAC8139771 620342 (HS)173 CARTONS 1898.12 KGM 8.947 MTQ MENS WOV PANTS HS CODE: 62034200 INVOICE NO: SAWL-596/VFJ/J12/22 DT: 18.10.2022EXP NO: 1007/021833/22 DT: 18.10.2022 CONTRACT NO: VF/SIMFTEX/12/22 DT: 14.05.2022 DSV HBL REF NO: DAC8139774 620342 (HS) 686 CARTONS7483.23 KGM 35.476 MTQ MENS WOVEN PANT HS CODE: 62034200 INVOICE NO: SAWL-595/VFJ/J10/22 DT: 18.10.2022 EXP NO: 1007/021832/22 DT:18.10.2022 CONTRACT NO: VF/SIMFTEX/10/22 DT: 31.03.2022 DSV HBL REF NO: DAC8139772 620462 (HS) 62 CARTONS 961 KGM3.744 MTQ WOMENS WOV PANTS HTS CODE: 6204628021 INV NO : EFL/632/22 DATE : 08/10/2022 CONTRACT NO :EFL/WR-431 DATE : 05/03/2022 EXP NO :1475-038719-2022DATE : 08/10/2022 DSV HBL REF NO: DAC8139769</t>
  </si>
  <si>
    <t>DSV AIR SEA INC. I902</t>
  </si>
  <si>
    <t>DSV AIR SEA LTD. - I707</t>
  </si>
  <si>
    <t>CMA CGM CHILE</t>
  </si>
  <si>
    <t>AS PER INVOICE KONTOOR US,LLC PO NUMBER: STYLE SIZE QTY ITEM DESTINATION: MADE IN BANGLADESH SHIPPING ADDRESS: KONTOOR DISTR.CTR.-M OCKSVILLE DISTRIBUTION CENTER 1401 US HWY 601 S MOCKSVILLE NC 27028,US VF JEANSWEAR MOCKSVILLE DISTRIBUTION CENTER MOCKSVILLE NC 27028 USA DESTINATION : MOCKSVILLE MADE IN BANGLADESH AS PER INVOICE AS PER INVOICE 9089 KONTOOR DC MOCKSVILLE KONTOOR DISTR. CTR. - MOCKSVILLE 1401 US HWY 601S MOCKSVILLE NC 27028, US AS PER INVOICE KONTOOR US LLC, KONTOOR DISTR. CTR. - MOCKSVILLE DISTRIBUTION CENTER MOCKSVILLE NC, 27028, USA MAIN MARK KONTOOR US, LLC (MOCKSVILLE) 1401 US HIGHWAY 601 S KONTOOR DISTRIBUTION CT R-MOCKSVILLE MOCKSVILLE NC 27028 US 9089 KONTOOR DC MOCKSVILLE KONTOOR DISTR. CTR. - MOCKSVILLE 1401 US HWY 601S MOCKSVILLE NC 27028, US AS PER INVOICE AS PER INVOICE MAIN MARK KONTOOR US, LLC (MOCKSVILLE) 1401 US HIGHWAY 601 S KONTOOR DISTRIBUTION CT R-MOCKSVILLE MOCKSVILLE NC 27028 US KONTOOR US, LLC (MOCKSVILLE) 1401 US HIGHWAY 601 S KONTOOR DISTRIBUTION CTR-MOCKSVIL LEMOCKSVILLE NC 27028 US AS PER INVOICE AS PER INVOICE AS PER INVOICE AS PER COMMERCIAL INVOICE AS PER INVOICE AS PER COMMERCIAL INVOICE KONTOOR US ORDER NO. SIZE: COLOUR: NO. OF PCS IN CRTN: CRTN NO. CRTN MSRMNT :CONTAINER NO. 9089 KONTOOR DC MOCKSVILLE KONTOOR DISTR. CTR. - MOCKSVILLE 1401 US HWY 601S MOCKSVILLE NC 27028, US SHIPPING ADDRESS: KONTOOR US, LLC(MOCKSVIL LE ) MOCKSVILLE DISTRIBUTION CENTER 1401 US HIGHWAY 601 S MOCKSVILLE VF JEANSWEAR MOCKSVILLE DISTRIBUTION CENTER MOCKSVILLE NC 27028 USA DESTINATION : MOCKSVILLE MADE IN BANGLADESH AS PER INVOICE AS PER INVOICE VF JEANSWEAR MOCKSVILLE DISTRIBUTION CENTER MOCKSVILLE NC 27028 USA DESTINATION : MOCKSVILLE MADE IN BANGLADESH SHIPPING ADDRESS: KONTOOR US, LLC(MOCKSVIL LE ) MOCKSVILLE DISTRIBUTION CENTER 1401 US HIGHWAY 601 S MOCKSVILLE 9089 KONTOOR DC MOCKSVILLE KONTOOR DISTR. CTR. - MOCKSVILLE 1401 US HWY 601S MOCKSVILLE NC 27028, US KONTOOR US,LLC PO NUMBER: STYLE SIZE QTY ITEM DESTINATION: MADE IN BANGLADESH SHIPPING ADDRESS: KONTOOR DISTR.CTR.-M OCKSVILLE DISTRIBUTION CENTER 1401 US HWY 601 S MOCKSVILLE NC 27028,US AS PER INVOICE 9089 KONTOOR DC MOCKSVILLE KONTOOR DISTR. CTR. - MOCKSVILLE 1401 US HWY 601S MOCKSVILLE NC 27028, US AS PER COMMERCIAL INVOICE VF JEANSWEAR MOCKSVILLE DISTRIBUTION CENTER MOCKSVILLE NC 27028 USA DESTINATION : MOCKSVILLE MADE IN BANGLADESH KONTOOR US,LLC LURAY DISTRIBUTION CENTER, 101 BLUE BELL AVE KONTOOR DISTRIBUTION CENTER, LURAY,US 9101 KONTOOR DISTRIBUTION - LURAY DISTRIBUTION CENTER 101 BLUE BELL AVENUE LURAY, VA 22835, US KONTOOR US, LLC (MOCKSVILLE) 1401 US HIGHWAY 601 S KONTOOR DISTRIBUTION CTR-MOCKSVIL LE NC 27028 US AS PER INVOICE AS PER INVOICE AS PER INVOICE</t>
  </si>
  <si>
    <t>200 WOOD AVENUE S SUTE 300 ISELIN NJ 08830 UNITED STATES</t>
  </si>
  <si>
    <t>KHAWAZA PALACE,4TH FLOOR, HOUSE-76/B,ROAD-11,BANANI. AIN NO: 101080111 DHAKA 1212 BANGLADESH</t>
  </si>
  <si>
    <t>CAIU8096124 TCLU6692481 SEKU5890997 GESU6470140 SEGU4432207 SEGU4825098 ECMU9472129</t>
  </si>
  <si>
    <t>45G0 45G0 45G0 45G0 45G0 45G0 45G0</t>
  </si>
  <si>
    <t>CMDUBAC0362396</t>
  </si>
  <si>
    <t>0TUQY</t>
  </si>
  <si>
    <t>H7823835 H7823838 H7823837 H7823933 H7823832 H7823839 H7823840</t>
  </si>
  <si>
    <t>TOTAL 40 PACKAGES ONLY 2090 PACKAGES IN 40 PALLETS ONLY ( TOTAL TWO THOUSAND NINETY PACKAGES IN FORTY PALLETS ONLY) 21TH SHIPMENT, ELECTROGALVANIZED RISER HANGER PRE-GALVANIZED SPRINKLER HANGER PLAIN RISER HANGER COPPER EPOXY CLEVIS HANGER PLAIN CLEVIS HANGERELECTROGALVANIZED CLEVIS HANGER COPPER EPOXY SPRINKLER HANGER PRE-GALVANIZED CPVC TWO-HOLE STRAP PLAIN LIGHT DUTY CLEVIS HANGERPLASTIC COATED SPRINKLER HANGER COPPER EPOXY SPLIT RING HANGER DWV HANGER PLASTIC COATED ELECTROGALVANIZED SPLIT RING HANGER AS PER INVOICE NO.267202223 DT 13.10.2022 S/BILL NO. 4793685 DTD 13.10.2022 GROSS WT 4778.145 KGS NET WT 4336.545 KGS AS PER INVOICE NO. 271202223 DT 14.10.2022 S/BILL NO.4835618 DTD 15.10.2022 GROSS WT 4873.680 KGS NET WT 4403.280 KGS AS PER INVOICE NO. 276202223 DT 17.10.2022 S/BILL NO. 4885362 DTD 17.10.2022 GROSS WT 5184.600 KGSNET WT 4803.800 KGS PO NO. PO021500/ PO022121/ PO020011/ PO020124/ PO022353/ PO022570/ PO021420/ PO021800/ PO021616/ PO019070/ PO021421/ PO020325/ PO021269/ PO022569/ PO020839/ PO018347/ PO019315/ PO022571HS CODE 73079990, 73079910 HBL NO. STSH2210073 SCAC CODE TZCL FREIGHT PREPAID</t>
  </si>
  <si>
    <t>T-Z ENTERPRISES INC</t>
  </si>
  <si>
    <t>PIERS NO OF PACKAGE 552 PACKAGES IN 10 PALLETS ONLY NO. OF PACKAGES 588 PACKAGES IN 10 PALLETS ONLY NO OF PACKAGES 474 PACKAGES IN 10 PALLETS ONLY NO. OF PACKAGES 476 PACKAGES IN 10 PALLETS ONLY . . . . . . . . . . . . . . . . . . . . . . . . . . . . . . . . . . . . . . . . . . . . . . . . . . . .</t>
  </si>
  <si>
    <t>4332 CERRITOS AVE, SUITE106 LOS ALAMITOS,CA 90720 TEL 714484 8818 FAX 714 484 8820 E-MAIL</t>
  </si>
  <si>
    <t>FANU3170861</t>
  </si>
  <si>
    <t>HLCUBO12210AUQY2</t>
  </si>
  <si>
    <t>3677375 HLG2983832</t>
  </si>
  <si>
    <t>2 X 20 ISO TANK CONTAINER N-METHYL MORPHOLINE OXIDE 50% (NMMO-50%) INDIA H.S. CODE : 29333919 TRUCK TO BE FITTED WITH AIR COMPRESSOR FOR UNLO ADING. # AIR HOSE TO BE CONNE CTED FROM TOP I.E. GROUND OPE, RATED VAPOUR RETURN LINE PO NO &amp; DT. : G01/1015/44746012 18-AUG-2022 GROSS WT: 47.26 0 MT NET WT : 40.000 MT NO TIFY PARTY1 : NEWPORT TANK CONTAINERS (USA) LLC 1340 DEP OT ST. CLEVELAND, OH 44116 US A TEL: +1 4403 568 866 FREIGHT COLLECT 2 X 20 ISO TANK CONTAINER N-METHYL MORPHOLINE OXIDE 50% (NMMO-50%) INDIA H.S. CODE : 29333919 TRUCK TO BE FITTED WITH AIR COMPRESSOR FOR UNLO ADING. # AIR HOSE TO BE CONNE CTED FROM TOP I.E. GROUND OPE, RATED VAPOUR RETURN LINE PO NO &amp; DT. : G01/1015/44746012 18-AUG-2022 GROSS WT: 47.26 0 MT NET WT : 40.000 MT NO TIFY PARTY1 : NEWPORT TANK CONTAINERS (USA) LLC 1340 DEP OT ST. CLEVELAND, OH 44116 US A TEL: +1 4403 568 866 FREIGHT COLLECT</t>
  </si>
  <si>
    <t>ESO/2223/LNZ/MBL/NMMO NO. OF ISO T ANK : 2 MADE IN INDIA ESO/2223/LNZ/MBL/NMMO NO. OF ISO T ANK : 2 MADE IN INDIA</t>
  </si>
  <si>
    <t>C/O JSK SHIPPING &amp; LOGISTICS THE SUMMIT BUSINESS PARK, 919, ANDHERI - KURLA ROAD,NR. WEH METRO,</t>
  </si>
  <si>
    <t>SIMU2407893 SIMU2474470</t>
  </si>
  <si>
    <t>2CT0 2CT0</t>
  </si>
  <si>
    <t>MAEU222616772</t>
  </si>
  <si>
    <t>242W</t>
  </si>
  <si>
    <t>036102 036128</t>
  </si>
  <si>
    <t>MAPLE DEBARKED LOGS WHITE OAK DEBARKED LOGS RED OAK DEBARKED LOGS HS CODE: 4403.91.00 (OAK) HS CODE: 4403.99.30 (MAPLE) A8A 24CT1193817 RED OAK DEBARKED LOGS HS CODE: 4403.91.00 A8A 24CT1193818 RED OAK DEBARKED LOGS HS CODE: 4403.91.00 A8A 24CT1193951 FREIGHT PREPAID</t>
  </si>
  <si>
    <t>EMMANUEL P</t>
  </si>
  <si>
    <t>NO. 103 HENGXING ROAD, WEITANG TOWN JIASHAN, ZHEJIANG, CHINA 314100 TEL:+86-573-89118286 FAX:+86-573-84187655+</t>
  </si>
  <si>
    <t>RR# 1 HANOVER, ONTARIO N4N 3B8 CANADA</t>
  </si>
  <si>
    <t>ZCSU7751282 ZCSU6783027 ZCSU7788194</t>
  </si>
  <si>
    <t>ZIMUMTL0094664</t>
  </si>
  <si>
    <t>47W</t>
  </si>
  <si>
    <t>0001160 0001164 0001256</t>
  </si>
  <si>
    <t>MONTREAL (QC)</t>
  </si>
  <si>
    <t>ASH LOGS 5956 BF REF# ZMIE-221104-1-2 HS CODE:4403.99.90 139 WALNUT LOGS 11298 BF-56.490 M3 236 ASH LOGS 11937 BF-59.685 M3 TOTAL: 23235 BF CAED:TU8264202211102142485 ASH LOGS 5981 BF HS CODE: 440795</t>
  </si>
  <si>
    <t>TO ORDER PORTER LUMBER LTD.</t>
  </si>
  <si>
    <t>292 MARBURG ROAD, RR#1 PORT DOVER, ON, N0A 1N1</t>
  </si>
  <si>
    <t>292 MARBURG ROAD, RR#1 PORT DOVER, ON, N0A 1N1 TEL: 519 428 0550 TAX ID :104270376RM0003</t>
  </si>
  <si>
    <t>TCNU2975433 ZCSU7985660</t>
  </si>
  <si>
    <t>ZIMUMTL0094666</t>
  </si>
  <si>
    <t>00842465 842466</t>
  </si>
  <si>
    <t>CO., LTD ROOM 907, BUILDING 2, SAIGE DIGITAL CITY, KANGSHAN STREET, HUZHOU, ZHEJIANG , CHINA 313000+</t>
  </si>
  <si>
    <t>TORONTO (ON)</t>
  </si>
  <si>
    <t>MINING EQUIPMENT: 1 PIECE 650X73X68 15000 LBS 1 PIECE 480X13X9 12500 LBS. REF: S055676221150031 PO: 4500339983 LOAD 1/2, INV: 4403 LOAD 1/2 MINING EQUIPMENT 650X96X81 MINING EQUIPMENT 174X108X 76 POR: CERS# PC7505202211172159156</t>
  </si>
  <si>
    <t>MARITIMA DOMINICANA, S.A.</t>
  </si>
  <si>
    <t>STCH-AIR INC.</t>
  </si>
  <si>
    <t>GESU7576137 CXSU1145517 SEGU7606529</t>
  </si>
  <si>
    <t>CARRETERA SANCHEZ, KM 12 1/2 SANTO DOMINGO DO</t>
  </si>
  <si>
    <t>248 BOUL INDUSTRIEL CHATEAUGUAY QC J6J4Z2 CA</t>
  </si>
  <si>
    <t>42P3 42P3 22P3</t>
  </si>
  <si>
    <t>TSCW15904943</t>
  </si>
  <si>
    <t>NA FLATRACK FLATRCK</t>
  </si>
  <si>
    <t>PARTS AND ACCESSORIES OF THE MOTOR VEHICLES OF HEA - ( PIECES ) GOLF CART PARTS HS CODES: 8421.23.0000, 8708.29.5160, 8537.10.9170, 8708.94.5000, 7320.90.5060, 8708.99.8180, 8708.80.6590, 8409.99.9140, 8708.94.7550, 8708.30.0000, 7326.90.8588, 4010.39.5000, 8421.31.0000, 7318.15.6080, 7318.16.0085, 4403.20.0000, 6, 307.90.0000 FREIGHT PREPAID</t>
  </si>
  <si>
    <t>PIER17 DOMINICAN REPUBLIC</t>
  </si>
  <si>
    <t>CAROTRANS INTERNATIONAL</t>
  </si>
  <si>
    <t>MSC SHIRLEY</t>
  </si>
  <si>
    <t>EDIFICIO ELAB, SUITE 107, EVARISTO SANTO DOMINGO 01 DOMINICAN REPUBL</t>
  </si>
  <si>
    <t>4925 LACROSS ROAD, SUITE 213 NORTH CHARLESTON SC 29406 UNITED ST</t>
  </si>
  <si>
    <t>MSCU6950326</t>
  </si>
  <si>
    <t>MEDUD6847393</t>
  </si>
  <si>
    <t>245A</t>
  </si>
  <si>
    <t>UL6189852</t>
  </si>
  <si>
    <t>DOLCETTO 2020 D'ALBA DOC SEGHESIO KGM 16.5 MARC DE GRAZIA SELECTIONS SRL PO IMP 4389 PO DIS 4389 / LANGHE 2020 NEBBIOLO DOC SEGHESIO KGM 33 MARC DE GRAZIA SELECTIONS SRL PO IMP 4389 PO DIS 4389 / PIRA MARENCA 2018 BAROLO DOCG KGM 32 MARC DE GRAZIA SELECTIONS SRL PO IMP 4394 PO DIS 4394 / BAROLO 2014 LA VILLA DOCG SEGHESIO KGM 49.5 MARC DE GRAZIA SELECTIONS SRL PO IMP 4389 PO DIS 4389 / BAROLO 2017 LA VILLA DOCG SEGHESIO KGM 66 MARC DE GRAZIA SELECTIONS SRL PO IMP 4389 PO DIS 4389 / LANGHE 2020 NEBBIOLO DOC SEGHESIO KGM 82.5 MARC DE GRAZIA SELECTIONS SRL PO IMP 4402 PO DIS 4402 / PIRA BARBERA D'ALBA 2020 SUPERIORE DOC KGM 96 MARC DE GRAZIA SELECTIONS SRL PO IMP 4394 PO DIS 4394 / BAROLO 2015 LA VILLA DOCG SEGHESIO KGM 165 MARC DE GRAZIA SELECTIONS SRL PO IMP 4402 PO DIS 4402 / BAROLO 2017 DOCG SEGHESIO KGM 165 MARC DE GRAZIA SELECTIONS SRL PO IMP 4402 PO DIS 4402 / WINE N.O.S KGM 192 SEGHESIO F.LLI AZ.AGR. PO IMP 4403 PO DIS 4403 / BAROLO 2015 LA VILLA DOCG SEGHESIO KGM 214.5 MARC DE GRAZIA SELECTIONS SRL PO IMP 4389 PO DIS 4389 / SEGHESIO BARBERA D'ALBA 2021 DOC KGM 247.5 MARC DE GRAZIA SELECTIONS SRL PO IMP 4402 PO DIS 4402 / WINE N.O.S KGM 240 SEGHESIO F.LLI AZ.AGR. PO IMP 4390 PO DIS 4390 / WINE N.O.S. KGM 295 ALBINO ROCCA S.S.A PO IMP 4388 PO DIS 4388 / WINE N.O.S. KGM 278 AZIENDA AGRICOLA CAVALCHINA DI GIULIETTO PO IMP 4419 PO DIS 4419 / WINE N.O.S. KGM 360 ANTONIO CAGGIANO CANTINE PO IMP 4423 PO DIS 4423 / WINE N.O.S KGM 327 GRASSO SILVIO PO IMP 4392 PO DIS 4392 / WINE N.O.S. KGM 333 FONTALEONI AZ. AGR. PO IMP 4358 PO DIS 4358 / WINE N.O.S. KGM 377 BOSCHIS FRANCESCO PO IMP 4395 PO DIS 4395 / WINE N.O.S. KGM 383 MOCCAGATTA S.S. PO IMP 4393 PO DIS 4393 / WINE N.O.S KGM 412 VIGNETI DI ETTORE PO IMP 4424 PO DIS 4424 / WINE N.O.S. KGM 476 FERRARA BENITO AZ. AGR. PO IMP 4372 PO DIS 4372 / WINE N.O.S KGM 450 MALABAILA DI CANALE PO IMP 4359 PO DIS 4359 / SEGHESIO BARBERA D'ALBA 2021 DOC KGM 462 MARC DE GRAZIA SELECTIONS SRL PO IMP 4418 PO DIS 4418 / WINE N.O.S. KGM 580 ANTONIO CAGGIANO CANTINE PO IMP 4414 PO DIS 4414 / WINE N.O.S. KGM 525 LE CALCINAIE TENUTA PO IMP 4417 PO DIS 4417 / WINE N.O.S. KGM 525 TENUTA LA GIUSTINIANA SRL SOC.AGR. PO IMP 4413 PO DIS 4413 / WINE N.O.S. KGM 668 MARENGO MARIO PO IMP 4429 PO DIS 4429 / WNE N.O.S. KGM 618 GINI SANDRO E CLAUDIO AZ. AGR. PO IMP 4425 PO DIS 4425 / WNE N.O.S. KGM 716 PALMENTO COSTANZO SRL PO IMP 4416 PO DIS 4416 / WINE N.O.S. KGM 642 IL PALAZZINO PO IMP 4355 PO DIS 4355 / WINE N.O.S. KGM 717 GRASSO SILVIO PO IMP 4420 PO DIS 4420 / WINE N.O.S KGM 897 GRASSO SILVIO PO IMP 4426 PO DIS 4426 / WINE N.O.S. KGM 1075 PODERI FIORINI SOC. AGR. S.S PO IMP 4308 PO DIS 4308 / WINE N.O.S. KGM 1251 MOCCAGATTA S.S. PO IMP 4373 PO DIS 4373 / WINE N.O.S. KGM 1935 ANTONIO CAGGIANO CANTINE PO IMP 4387 PO DIS 4387 / WINE N.O.S. KGM 2496 CANTINA PRODUTTORI CORTACCIA SOC AGR COO PO IMP 4376 PO DIS 4376</t>
  </si>
  <si>
    <t>GIORGIO GORI USA INC</t>
  </si>
  <si>
    <t>GIORGIO GORI WAREHOUSE</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</si>
  <si>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</si>
  <si>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80 RIVER STREET HOBOKEN NJ 07030 UNITED STATES</t>
  </si>
  <si>
    <t>MEDU9690390</t>
  </si>
  <si>
    <t>MEDULZ042051</t>
  </si>
  <si>
    <t>472078 488999</t>
  </si>
  <si>
    <t>DE GRAZIA IMPORT LLC</t>
  </si>
  <si>
    <t>844 E. ELIZABETH ST. REPUBLIC MO 65738 UNITED STATES</t>
  </si>
  <si>
    <t>MULTIPLE-WALLED INSULATING UNITS OF GLASS INSULATED GLASS UNITS PO18224224/4403/4404/4384207 SHIPPER STATES THAT THE SHIPMENT DOESNT CONTAIN ANY SOLID WOOD MATERIAL,NO FUMIGATION CERTIFICATE REQUIRED 1X40HQ IS SOC DISTRICT, SHANGHAI</t>
  </si>
  <si>
    <t>OL USA LLC</t>
  </si>
  <si>
    <t>MASTER INTERNATIONAL LOGISTICS</t>
  </si>
  <si>
    <t>Hsinkang</t>
  </si>
  <si>
    <t>CSCL EAST CHINA SEA</t>
  </si>
  <si>
    <t>MASONITE ENTRY SYSTEMS PITTSBURG KS USA MADE IN CHINA // //</t>
  </si>
  <si>
    <t>ONE PIERCE PLACE SUITE 355W ITASCA IL 60143 TEL 630-626-7070 TE EMAIL OLUSA-IMPORTS.CHIOL-USA</t>
  </si>
  <si>
    <t>(CHINA) CO. LTD. ROOM 1902 JINLING INTERNATIONAL BLDG TE NO.85 OUYANG ROAD HONGKOU</t>
  </si>
  <si>
    <t>NWRU6031322</t>
  </si>
  <si>
    <t>YMLUW235221398</t>
  </si>
  <si>
    <t>053E</t>
  </si>
  <si>
    <t>YMAN265191</t>
  </si>
  <si>
    <t>ONE PIERCE PLACE SUITE 355W ITASCA IL 60143 TEL 630-626-7070</t>
  </si>
  <si>
    <t>XINGANG CHINA</t>
  </si>
  <si>
    <t>PAW BASIC CHASE P.O.NO.:98786 20273 PLACE OF DELIVERY: HOUS TON STORAGE HTS CODE: 950300 SB NO SB DATE 4519 661 2022-09-29 CNTR_N O MRKU5662066 CARRIER SEAL I N4693313 WALMART SEAL KWINB6, 4403 --INDIA SHIPPER: FUN SKOOL (INDIA) LIMITED 826, TA RAPORE TOWER, ANNA SALAI, CHE NNAI</t>
  </si>
  <si>
    <t>WAL-MART INC.</t>
  </si>
  <si>
    <t>DAMCO INDIA PVT LTD.</t>
  </si>
  <si>
    <t>PLASTIC TOYS CNTR_NO MRKU5662066 CARRIER SEAL IN4693313 WALMART S EAL KWINB64403</t>
  </si>
  <si>
    <t>601 N. WALTON BLVD BENTONVILLE, ARKANSAS 72716-0410 USA 14792738420</t>
  </si>
  <si>
    <t>O/B:FUNSKOOL (INDIA) LIMITED 6TH FLOOR 826, TARAPORE TOWER, ANNA SALAI, CHENNAI 912233408000</t>
  </si>
  <si>
    <t>72716-0410</t>
  </si>
  <si>
    <t>MRKU5662066</t>
  </si>
  <si>
    <t>MAEUB22051688</t>
  </si>
  <si>
    <t>241W</t>
  </si>
  <si>
    <t>IN4693313 KWINB64403</t>
  </si>
  <si>
    <t>COVER PLASTIC DISPLAY COVER LEXAN SLANT 1802 COVER PLASTIC SILKSCREEN 4403 DISPLAY COVER LEXAN SLANT 1802 REV D</t>
  </si>
  <si>
    <t>DOORKING INC</t>
  </si>
  <si>
    <t>YUK KEE METAL AND PLASTIC FTY LTD</t>
  </si>
  <si>
    <t>YM UNIFORM</t>
  </si>
  <si>
    <t>DOORKING PO NO 119140 PART NO 1502 005 PART NAME COVER PLASTIC</t>
  </si>
  <si>
    <t>8411 LA CIENEGA BLVD INGLEWOOD, CA 90301 US</t>
  </si>
  <si>
    <t>RM2105 21F CCT TELECOM BLDG 11 WO SHING STREET FO TAN HONG KONG CN</t>
  </si>
  <si>
    <t>KKFU6962904</t>
  </si>
  <si>
    <t>SHPT22048081A</t>
  </si>
  <si>
    <t>ONEYHKGCE7478600</t>
  </si>
  <si>
    <t>226E</t>
  </si>
  <si>
    <t>CNCG19251</t>
  </si>
  <si>
    <t>SHPT</t>
  </si>
  <si>
    <t>SHIPCO TRANSPORT INC</t>
  </si>
  <si>
    <t>HOBOKEN</t>
  </si>
  <si>
    <t>80 WASHINGTON STREET</t>
  </si>
  <si>
    <t>SHENZHEN</t>
  </si>
  <si>
    <t>TOMATO SAUCE PREPARATION INVO ICE 4416 PO 03-20628 DELIVE RY TO: RAO'S SPECIALITY FOODS , INC 21 ST CENTURY DISTRIBUT ION INC 80 SAW MILL POND ROAD EDISON, NJ-08837-USA TOMATO SAUCE PREPARATION INVO ICE 4429 PO 03-20832 DELIVER Y TO: RAO'S SPECIALITY FOODS, INC 21 ST CENTURY DISTRIBUTI ON INC 80 SAW MILL POND ROAD EDISON, NJ-08837-USA TOMATO SAUCE PREPARATION INVO ICE 4425 PO 03-20739 DELIVER Y TO: RAO'S SPECIALITY FOODS, INC 21 ST CENTURY DISTRIBUTI ON INC 80 SAW MILL POND ROAD EDISON, NJ-08837-USA TOMATO SAUCE PREPARATION INVO ICE 4430 PO 03-20833 DELIVER Y TO: RAO'S SPECIALITY FOODS, INC 21 ST CENTURY DISTRIBUTI ON INC 80 SAW MILL POND ROAD EDISON, NJ-08837-USA TOMATO SAUCE PREPARATION INVO ICE 4402 PO 03-20105 DELIVER Y TO: RAO'S SPECIALITY FOODS, INC 21 ST CENTURY DISTRIBUTI ON INC 80 SAW MILL POND ROAD EDISON, NJ-08837-USA TOMATO SAUCE PREPARATION INVO ICE 4476 PO 03-19978 DELIVER Y TO: RAO'S SPECIALITY FOODS, INC 21 ST CENTURY DISTRIBUTI ON INC 80 SAW MILL POND ROAD EDISON, NJ-08837-USA TOMATO SAUCE PREPARATION INVO ICE 4434 PO 03-20835 DELIVER Y TO: RAO'S SPECIALITY FOODS, INC 21 ST CENTURY DISTRIBUTI ON INC 80 SAW MILL POND ROAD EDISON, NJ-08837-USA TOMATO SAUCE PREPARATION INVO ICE 4461 PO 03-20125 DELIVER Y TO: RAO'S SPECIALITY FOODS, INC 21 ST CENTURY DISTRIBUTI ON INC 80 SAW MILL POND ROAD EDISON, NJ-08837-USA TOMATO SAUCE PREPARATION INVO ICE 4460 PO 03-19675 DELIVE RY TO: RAO'S SPECIALITY FOODS , INC 21 ST CENTURY DISTRIBUT ION INC 80 SAW MILL POND ROAD EDISON, NJ-08837-USA TOMATO SAUCE PREPARATION INVO ICE 4411 PO 03-20191 DELIVE RY TO: RAO'S SPECIALITY FOODS , INC 21 ST CENTURY DISTRIBUT ION INC 80 SAW MILL POND ROAD EDISON, NJ-08837-USA TOMATO SAUCE PREPARATION INVO ICE 4419 PO 03-20291 DELIVER Y TO: RAO'S SPECIALITY FOODS, INC 21 ST CENTURY DISTRIBUTI ON INC 80 SAW MILL POND ROAD EDISON, NJ-08837-USA TOMATO SAUCE PREPARATION INVO ICE 4452 PO 03-20670 DELIVER Y TO: RAO'S SPECIALITY FOODS, INC 21 ST CENTURY DISTRIBUTI ON INC 80 SAW MILL POND ROAD EDISON, NJ-08837-USA TOMATO SAUCE PREPARATION INVO ICE 4424 PO 03-20738 DELIVER Y TO: RAO'S SPECIALITY FOODS, INC 21 ST CENTURY DISTRIBUTI ON INC 80 SAW MILL POND ROAD EDISON, NJ-08837-USA TOMATO SAUCE PREPARATION INVO ICE 4431 PO 03-20070 DELIVER Y TO: RAO'S SPECIALITY FOODS, INC 21 ST CENTURY DISTRIBUTI ON INC 80 SAW MILL POND ROAD EDISON, NJ-08837-USA TOMATO SAUCE PREPARATION INVO ICE 4455 PO 03-20156 DELIVER Y TO: RAO'S SPECIALITY FOODS, INC 21 ST CENTURY DISTRIBUTI ON INC 80 SAW MILL POND ROAD EDISON, NJ-08837-USA LA RE GINA DECLARES THAT ALL SAUCES, PRODUCED AND PACKED FOR RAO'S SPECIALI TY FOODS, INC, ARE M ADE IN ITLAY WITH 100% ITALIAN TOMATOES TOMATO SAUCE PREPARATION INVO ICE 4463 PO 03-19676 DELIVER Y TO: RAO'S SPECIALITY FOODS, INC 21 ST CENTURY DISTRIBUTI ON INC 80 SAW MILL POND ROAD EDISON, NJ-08837-USA TOMATO SAUCE PREPARATION INVO ICE 4459 PO 03-19578 DELIVE RY TO: RAO'S SPECIALITY FOODS , INC 21 ST CENTURY DISTRIBUT ION INC 80 SAW MILL POND ROAD EDISON, NJ-08837-USA TOMATO SAUCE PREPARATION INVO ICE 4410 PO 03-20300 DELIVE RY TO: RAO'S SPECIALITY FOODS , INC 21 ST CENTURY DISTRIBUT ION INC 80 SAW MILL POND ROAD EDISON, NJ-08837-USA TOMATO SAUCE PREPARATION INVO ICE 4448 PO 03-19403 DELIVER Y TO: RAO'S SPECIALITY FOODS, INC 21 ST CENTURY DISTRIBUTI ON INC 80 SAW MILL POND ROAD EDISON, NJ-08837-USA TOMATO SAUCE PREPARATION INVO ICE 4468 PO 03-20239 DELIVER Y TO: RAO'S SPECIALITY FOODS, INC 21 ST CENTURY DISTRIBUTI ON INC 80 SAW MILL POND ROAD EDISON, NJ-08837-USA TOMATO SAUCE PREPARATION INVO ICE 4462 PO 03-20124 DELIVER Y TO: RAO'S SPECIALITY FOODS, INC 21 ST CENTURY DISTRIBUTI ON INC 80 SAW MILL POND ROAD EDISON, NJ-08837-USA TOMATO SAUCE PREPARATION INVO ICE 4422 PO 03-20294 DELIVER Y TO: RAO'S SPECIALITY FOODS, INC 21 ST CENTURY DISTRIBUTI ON INC 80 SAW MILL POND ROAD EDISON, NJ-08837-USA TOMATO SAUCE PREPARATION INVO ICE 4403 PO 03-20321 DELIVER Y TO: RAO'S SPECIALITY FOODS, INC 21 ST CENTURY DISTRIBUTI ON INC 80 SAW MILL POND ROAD EDISON, NJ-08837-USA TOMATO SAUCE PREPARATION INVO ICE 4418 PO 03-20630 DELIVER Y TO: RAO'S SPECIALITY FOODS, INC 21 ST CENTURY DISTRIBUTI ON INC 80 SAW MILL POND ROAD EDISON, NJ-08837-USA TOMATO SAUCE PREPARATION INVO ICE 4442 PO 03-20306 DELIVER Y TO: RAO'S SPECIALITY FOODS, INC 21 ST CENTURY DISTRIBUTI ON INC 80 SAW MILL POND ROAD EDISON, NJ-08837-USA</t>
  </si>
  <si>
    <t>LA REGINA DI SAN MARZANO USA INC.</t>
  </si>
  <si>
    <t>LA REGINA DI SAN MARZANO SPA</t>
  </si>
  <si>
    <t>N/M N/M N/M N/M N/M N/M N/M N/M N/M N/M N/M N/M N/M N/M N/M N/M N/M N/M N/M N/M N/M N/M N/M N/M N/M</t>
  </si>
  <si>
    <t>757 3RD AVE 10017-2013 NEW YORK 15143430044</t>
  </si>
  <si>
    <t>84018 SCAFATI SALARNO 39815592392</t>
  </si>
  <si>
    <t>10017-2013</t>
  </si>
  <si>
    <t>MRSU5764245 MRKU3282792 MRSU4561135 MRKU3522701 MRSU3139784 MRSU3249610 TGHU6496580 HASU4755275 MRKU5759267 MRKU5716922 MRSU3119345 MSKU8938102 SUDU6893511 TRHU5087975 HASU4612269 MRKU4879550 TRHU6100048 HASU5134930 MRSU4865884 TCKU6965547 TLLU5880712 MRKU2559120 MSKU8434816 TCKU7632350 MSKU8663216</t>
  </si>
  <si>
    <t>4EB0 4EB0 4EB0 4EB0 4EB0 4EB0 4EB0 4EB0 4EB0 4EB0 4EB0 4EB0 4EB0 4EB0 4EB0 4EB0 4EB0 4EB0 4EB0 4EB0 4EB0 4EB0 4EB0 4EB0 4EB0</t>
  </si>
  <si>
    <t>MAEU222234676</t>
  </si>
  <si>
    <t>9241 009594 9235 9595 9260 9356 9596 9364 9369 9250 9231 9584 9234 9598 9591 9370 9375 9248 9579 9367 9371 9229 9251 9232 9585</t>
  </si>
  <si>
    <t>FC GERLACH &amp; CO</t>
  </si>
  <si>
    <t>290 CENTRAL AVE 11559-8507 LAWRENCE</t>
  </si>
  <si>
    <t>SALERNO</t>
  </si>
  <si>
    <t>TIRES H.S.CODE : 401110 AM S AUTOMATED NVOCC AMS SCAC CODE : TOPO HBL# BKKLAXM9 4403 EXPORTER : ZHONGCE RU BBER (THAILAND) CO.,LTD.  TAX ID:0105554046061 EMA IL: ARRIVALNOTICETOPOCEAN .COM EIN+95-4515106</t>
  </si>
  <si>
    <t>TOPOCEAN CONSOLIDATION SERVICE (LOS</t>
  </si>
  <si>
    <t>TOPOCEAN (THAILAND) LIMITED</t>
  </si>
  <si>
    <t>Wilmington, North Carolina</t>
  </si>
  <si>
    <t>ZIM XIAMEN</t>
  </si>
  <si>
    <t>MADE IN THAILAND SAME SAME SAME SAME</t>
  </si>
  <si>
    <t>2727 WORKMAN MILL RD. CITY OF INDUSTRY CA 90601 UNITED ST</t>
  </si>
  <si>
    <t>3388/51 FLOOR 15TH, SIRINRAT BUILDI BANGKOK 10 10110 THAILAND</t>
  </si>
  <si>
    <t>MSMU5239144</t>
  </si>
  <si>
    <t>PCL</t>
  </si>
  <si>
    <t>MEDUTY698119</t>
  </si>
  <si>
    <t>5E</t>
  </si>
  <si>
    <t>FJ13695207</t>
  </si>
  <si>
    <t>NONCONIFEROUS WOOD IN THE ROUGH NESOI, NOT TR5.000 MBF - 90 LOGS ASH LOGS HS 4403.99.90 SHIPPER DECALRED NO WOOD PACKING MATERIAL CERS MO2229202211082135176, EMAIL YIXINCO168163.COM SOCIAL CREDIT CODE 91441900MA54PE75X4</t>
  </si>
  <si>
    <t>YMLU8795571</t>
  </si>
  <si>
    <t>YMLUW195223987</t>
  </si>
  <si>
    <t>NONCONIFEROUS WOOD IN THE ROUGH NESOI, NOT TR NONCONIFEROUS WOOD IN THE ROUGH NESOI, NOT TR107 LOGS - 8,860 BFT - 44.300 M3 HARD MAPLE LOGS HS CODE 4403.99.30 ORIGIN ONTARIO, CANADA TGHU5311614/4,398 BFT YMLU8987229/4,462 BFT, SHIPPER DECLARED NO WOOD PACKING MATERIAL CERS KD7951202211112144918 CHINA - USCI 91330421MA2CX4B7XH - CONTACT MR. LU - EMAIL 467663033QQ.COM - TEL/FAX 86-573-84012266</t>
  </si>
  <si>
    <t>JIASHAN FUWANG WOOD INDUSTRY CO.,</t>
  </si>
  <si>
    <t>KING CITY CONTAINERS LTD.</t>
  </si>
  <si>
    <t>// // SHIP REF 5300503/ 5300455 INV 5300503 //</t>
  </si>
  <si>
    <t>LTD. ADD NO.206-216, BUILDING 22, NO. 1188 WAIHUAN WEST ROAD, WEITANG STREET, JIASHAN, JIAXING, TE ZHEJIANG PROVINCE,</t>
  </si>
  <si>
    <t>6711 13TH LINE, ALLISTON, ON L9R 1V4 CANADA</t>
  </si>
  <si>
    <t>TGHU5311614 YMLU8987229</t>
  </si>
  <si>
    <t>42G0 45G0</t>
  </si>
  <si>
    <t>YMLUW195224020</t>
  </si>
  <si>
    <t>807109 807177</t>
  </si>
  <si>
    <t>LTD. ADD NO.206-216, BUILDING 22, NO. 1188 WAIHUAN WEST ROAD, WEITANG STREET, JIASHAN, JIAXING,</t>
  </si>
  <si>
    <t>6464 PIECES OF GOH MEN'S W OVEN PANTS MEN'S WOVEN JAC KETS MEN'S WOVEN 2 PIECE S UITS HS CODE 6203.439010 6 203.439010 6203.122010 PO# 4900126114 4900125021 490 0124053 4900125369 JORDAN ORIGIN 8044 PIECES OF GOH MEN'S W OVEN JACKETS MEN'S WOVEN P ANTS PO# 4900126827 490012 6825 4900123780 HS CODE 62 03.332010 6203.439010 JORD AN ORIGIN 2790 PIECES GOH OF MEN'S W OVEN 2 PIECE SUITS MEN'S W OVEN JACKETS HS CODE 6203. 319020 6203.319020 PO# 490 0124282 4900124283 4900124 214 4900124215 4900124216 4900125986 4900124214 4900 124353 4900124282 49001242 14 4900124214 4900124215 4 900124216 4900124215 49001 26446 4900124403 490012598 6 4900125986 490012, 4403 49 00124403 4900124216 490012 4219 4900124215 4900124282 4900124282 4900124353 490 0125986 4900124282 4900126 427 4900126436 4900126442 JORDAN ORIGIN 12974 PIECES AS FOLLOWS: 1 2494 PIECES IN 548 CARTONS AND 480 PIECES OF GOH MEN 'S WOVEN PANTS MEN'S WOVEN VESTS MEN'S WOVEN 2 PIECE S SUITS HS CODE 6203.43901 0 6211.339054 6203.119000 PO# 4900124837 4900126048 4900127085 4900125521 4900 124282 4900124283 49001242 83 4900124213 4900124283 4 900124283 JORDAN ORIGI, N</t>
  </si>
  <si>
    <t>LEMAN USA INC.</t>
  </si>
  <si>
    <t>EURO SHIPPING SERVICES CO W.L.L</t>
  </si>
  <si>
    <t>MSC FLAVIA</t>
  </si>
  <si>
    <t>NO MARKS NO MARKS NO MARKS NO MARKS NO MARKS NO MARKS NO MARKS NO MARKS NO MARKS NO MARKS NO MARKS NO MARKS NO MARKS NO MARKS NO MARKS NO MARKS NO MARKS NO MARKS NO MARKS NO MARKS NO MARKS NO MARKS NO MARKS NO MARKS NO MARKS NO MARKS NO MARKS NO MARKS</t>
  </si>
  <si>
    <t>67 WALNUT AVENUE, SUITE 301 CLARK NJ 07066-1640 UNITED STATES</t>
  </si>
  <si>
    <t>ZAZA BLDG., 3RD FLOOR AIRPORT STREE AMMAN AM 11191 JORDAN</t>
  </si>
  <si>
    <t>07066-1640</t>
  </si>
  <si>
    <t>TXGU6721698 TCNU8908828 MEDU7085907 MSMU6388570</t>
  </si>
  <si>
    <t>MEDUHH639849</t>
  </si>
  <si>
    <t>240A</t>
  </si>
  <si>
    <t>2211388 2211389 2211387 2211386</t>
  </si>
  <si>
    <t>NONCONIFEROUS WOOD IN THE ROUGH NESOI, NOT TR NONCONIFEROUS WOOD IN THE ROUGH NESOI, NOT TR NONCONIFEROUS WOOD IN THE ROUGH NESOI, NOT TR NONCONIFEROUS WOOD IN THE ROUGH NESOI, NOT TR NONCONIFEROUS WOOD IN THE ROUGH NESOI, NOT TRASH LOGS HS 4403.99.90 SHIPPER DECLARED NO WOOD PACKING MATERIAL BEAU4520796 - 5.045 MBF YMMU6134299 - 5.054 MBF, BMOU6203286 - 5.066 MBF YMMU6229692 - 5.023 MBF SEGU4368643 - 5.024 MBF CERS MO2229202211042125512 EMAIL YIXINCO168163.COM SOCIAL CREDIT CODE 91441900MA54PE75X4</t>
  </si>
  <si>
    <t>ATHOS</t>
  </si>
  <si>
    <t>TRIO L CORPORATION 88 FITZGERALD AVE UNIONVILLE, ON L3R 4Z7</t>
  </si>
  <si>
    <t>YMMU6134299 BEAU4520796 BMOU6203286 SEGU4368643 YMMU6229692</t>
  </si>
  <si>
    <t>YMLUW195223957</t>
  </si>
  <si>
    <t>025W</t>
  </si>
  <si>
    <t>UL8172171 UL6406295 UL6406256 UL6406101 UL6406109</t>
  </si>
  <si>
    <t>OF ELECTRIC WIRES NON-OPERATING CONTAINER # RESERVED FOR OPER. REEFERS # RESERVED FOR OPER. REEFERS IN 1X40' HC CONTAINER,SWLAC INSULATED ALUMINUM ELECTRICAL CONDUCTOR, P.A. (8544.49.90.00) 156 (110 REELS AND 46 LOSSE REELS) GROSS WEIGHT: 19,300 KG. EXP: 4403 DAE: 028-2022-40-01298335 TOTAL PACKAGES: 156 FINAL DESTINATION:PRIORITY WIRE &amp; CABLE 4025 E CHEYENNE AV SUITE 100 LAS VEGAS, NV 89115 MANAGER: JAMES COGAN PH: 702-696-0001 CELL: 702-239-2861 EMAIL: LAS-REC@PRIORITYWIRE.COMFREIGHT PREPAID</t>
  </si>
  <si>
    <t>ELECTROCABLES USA INC.</t>
  </si>
  <si>
    <t>ELECTROCABLES C.A.</t>
  </si>
  <si>
    <t>San Diego, California</t>
  </si>
  <si>
    <t>DOLE ATLANTIC</t>
  </si>
  <si>
    <t>CONT 1: FSCU8577343 SELLOS:022343E DL35885 EC153961P F414762 - - - - - - - - - - - - - - - - - -</t>
  </si>
  <si>
    <t>10408 WEST MAC NAB ROAD TAMARAC, FL 33321 SR. FRANCISCO AGUIRRE</t>
  </si>
  <si>
    <t>KM 11.5 VIA DAULE PARQUE IND. EL SAUCE GUAYAQUIL - ECUADOR</t>
  </si>
  <si>
    <t>FSCU8577343</t>
  </si>
  <si>
    <t>REL</t>
  </si>
  <si>
    <t>DOLQGYQE5704SD</t>
  </si>
  <si>
    <t>216NO</t>
  </si>
  <si>
    <t>022343E DL35885</t>
  </si>
  <si>
    <t>DOLQ</t>
  </si>
  <si>
    <t>DOLE OCEAN CARGO EXPRESS</t>
  </si>
  <si>
    <t>9485 REGENCY SQUARE BLVD STE 425</t>
  </si>
  <si>
    <t>MAERSK CUSTOMS SERVICES USA, INC</t>
  </si>
  <si>
    <t>1800 ELLER DRIVE, SUITE 101 FORT LAUDERDALE, FL 33316 T: 9544671151 F: 9544671171</t>
  </si>
  <si>
    <t>TOTAL PACKAGES 1041 SODIUM CITRATE DIHYDRATE BP MATERIAL, READYMADE GARMENTS SUCROSE,MI GI (CI) PIPES FITTING NOT ELS EWHERE S CHRISTMAS DECORATIVE ARTICLES,LEATHER ARTICLES,EXH IBITION GOODS ESSENTIAL OIL,F, LOW METER,MACHINERY PARTS,DAMP ER VALVE READYMADE GARMENTS,T INNED COPPER TERMINAL ENDS CA RPETS,LINEAR BEARING,FABRICS,F URNISHING FABRICS HS CODE : 29181520,61102000,17019990 ,73071120,95051000,42029900 6 8159990,33012990,90261010,84313990,84811000,61091000 610990 90,85369090,57029990,84839000, 58013690,54077300 55169200 SHIPPING BILL NO: 3623193,376 5851,3475074,3316267,3724264,3 896161 3649643,3680301A,36696 63,3751943,3769275,3825510,380 4403, 3804414,3800366,3720315,3802562,3906427A,3906449,3945 289 3978927,3976909 SCAC C ODE : TMGB</t>
  </si>
  <si>
    <t>SHIPCO TRANSPORT</t>
  </si>
  <si>
    <t>MAERSK EUREKA</t>
  </si>
  <si>
    <t>1041 PACKAGES</t>
  </si>
  <si>
    <t>444, W OCEAN BLVD LONG BEACH 90802 15622952900</t>
  </si>
  <si>
    <t>TIMES SQUARE, A WING, 7TH FLOOR, AN ROAD, ANDHERI (E) NEAR SAKI NAKA, M BAI 400 059 912267549800</t>
  </si>
  <si>
    <t>SEKU4690844</t>
  </si>
  <si>
    <t>MAEU221241112</t>
  </si>
  <si>
    <t>242N</t>
  </si>
  <si>
    <t>3599688 MLIN0198032</t>
  </si>
  <si>
    <t>444, W OCEAN BLVD LONG BEACH 90802</t>
  </si>
  <si>
    <t>179CTNS 265.753CBM 25226.000KG S 3D FRENCH REFRIGERATOR MOD EL SUFFIX QTY LFXC22526S ASTC NA1 60 EA LRFDC2406S ASTCNA0 30 EA LRFDS3016S ASTCNA0 24 E A LRFWS2906D ASBCNA0 26 EA L RFOC2606S ASTCNA0 39 EA - PO, NO : 1694041,1694082,1700066,1 700072,1704037, 1700039,17039 20 - CONTRACT NO : 101639183, 101639224,101644032,1016 4403 8,101647222,101643998,1016 47 091 - ----------------- MO DEL ( HS-CODE ) ------------- ---- LFXC22526S.ASTCNA1 ( 8418100055 ), LRFDC2406S.ASTC NA 0 ( 8418100045 ) LRFDS3016S.A STCNA0 ( 8418100055 ), LRFOC26 06S.ASTC NA0 ( 8418100055 ) LRFWS2906D.ASBCNA0 ( 841810005 5 ), LRFOC2606S.ASTC NA0 ( 84 18 ) - DETAILS ARE ATTACHED INVOICE NO : HQCN101639183-2 179CTNS 265.753CBM 25226.000KG S 3D FRENCH REFRIGERATOR MOD EL SUFFIX QTY LFXC22526S ASTC NA1 60 EA LRFDC2406S ASTCNA0 30 EA LRFDS3016S ASTCNA0 24 E A LRFWS2906D ASBCNA0 26 EA L RFOC2606S ASTCNA0 39 EA - PO, NO : 1694041,1694082,1700066,1 700072,1704037, 1700039,17039 20 - CONTRACT NO : 101639183, 101639224,101644032,1016 4403 8,101647222,101643998,1016 47 091 - ----------------- MO DEL ( HS-CODE ) ------------- ---- LFXC22526S.ASTCNA1 ( 8418100055 ), LRFDC2406S.ASTC NA 0 ( 8418100045 ) LRFDS3016S.A STCNA0 ( 8418100055 ), LRFOC26 06S.ASTC NA0 ( 8418100055 ) LRFWS2906D.ASBCNA0 ( 841810005 5 ), LRFOC2606S.ASTC NA0 ( 84 18 ) - DETAILS ARE ATTACHED INVOICE NO : HQCN101639183-2 179CTNS 265.753CBM 25226.000KG S 3D FRENCH REFRIGERATOR MOD EL SUFFIX QTY LFXC22526S ASTC NA1 60 EA LRFDC2406S ASTCNA0 30 EA LRFDS3016S ASTCNA0 24 E A LRFWS2906D ASBCNA0 26 EA L RFOC2606S ASTCNA0 39 EA - PO, NO : 1694041,1694082,1700066,1 700072,1704037, 1700039,17039 20 - CONTRACT NO : 101639183, 101639224,101644032,1016 4403 8,101647222,101643998,1016 47 091 - ----------------- MO DEL ( HS-CODE ) ------------- ---- LFXC22526S.ASTCNA1 ( 8418100055 ), LRFDC2406S.ASTC NA 0 ( 8418100045 ) LRFDS3016S.A STCNA0 ( 8418100055 ), LRFOC26 06S.ASTC NA0 ( 8418100055 ) LRFWS2906D.ASBCNA0 ( 841810005 5 ), LRFOC2606S.ASTC NA0 ( 84 18 ) - DETAILS ARE ATTACHED INVOICE NO : HQCN101639183-2 179CTNS 265.753CBM 25226.000KG S 3D FRENCH REFRIGERATOR MOD EL SUFFIX QTY LFXC22526S ASTC NA1 60 EA LRFDC2406S ASTCNA0 30 EA LRFDS3016S ASTCNA0 24 E A LRFWS2906D ASBCNA0 26 EA L RFOC2606S ASTCNA0 39 EA - PO, NO : 1694041,1694082,1700066,1 700072,1704037, 1700039,17039 20 - CONTRACT NO : 101639183, 101639224,101644032,1016 4403 8,101647222,101643998,1016 47 091 - ----------------- MO DEL ( HS-CODE ) ------------- ---- LFXC22526S.ASTCNA1 ( 8418100055 ), LRFDC2406S.ASTC NA 0 ( 8418100045 ) LRFDS3016S.A STCNA0 ( 8418100055 ), LRFOC26 06S.ASTC NA0 ( 8418100055 ) LRFWS2906D.ASBCNA0 ( 841810005 5 ), LRFOC2606S.ASTC NA0 ( 84 18 ) - DETAILS ARE ATTACHED INVOICE NO : HQCN101639183-2 179CTNS 265.753CBM 25226.000KG S 3D FRENCH REFRIGERATOR MOD EL SUFFIX QTY LFXC22526S ASTC NA1 60 EA LRFDC2406S ASTCNA0 30 EA LRFDS3016S ASTCNA0 24 E A LRFWS2906D ASBCNA0 26 EA L RFOC2606S ASTCNA0 39 EA - PO, NO : 1694041,1694082,1700066,1 700072,1704037, 1700039,17039 20 - CONTRACT NO : 101639183, 101639224,101644032,1016 4403 8,101647222,101643998,1016 47 091 - ----------------- MO DEL ( HS-CODE ) ------------- ---- LFXC22526S.ASTCNA1 ( 8418100055 ), LRFDC2406S.ASTC NA 0 ( 8418100045 ) LRFDS3016S.A STCNA0 ( 8418100055 ), LRFOC26 06S.ASTC NA0 ( 8418100055 ) LRFWS2906D.ASBCNA0 ( 841810005 5 ), LRFOC2606S.ASTC NA0 ( 84 18 ) - DETAILS ARE ATTACHED INVOICE NO : HQCN101639183-2 179CTNS 265.753CBM 25226.000KG S 3D FRENCH REFRIGERATOR MOD EL SUFFIX QTY LFXC22526S ASTC NA1 60 EA LRFDC2406S ASTCNA0 30 EA LRFDS3016S ASTCNA0 24 E A LRFWS2906D ASBCNA0 26 EA L RFOC2606S ASTCNA0 39 EA - PO, NO : 1694041,1694082,1700066,1 700072,1704037, 1700039,17039 20 - CONTRACT NO : 101639183, 101639224,101644032,1016 4403 8,101647222,101643998,1016 47 091 - ----------------- MO DEL ( HS-CODE ) ------------- ---- LFXC22526S.ASTCNA1 ( 8418100055 ), LRFDC2406S.ASTC NA 0 ( 8418100045 ) LRFDS3016S.A STCNA0 ( 8418100055 ), LRFOC26 06S.ASTC NA0 ( 8418100055 ) LRFWS2906D.ASBCNA0 ( 841810005 5 ), LRFOC2606S.ASTC NA0 ( 84 18 ) - DETAILS ARE ATTACHED INVOICE NO : HQCN101639183-2 179CTNS 265.753CBM 25226.000KG S 3D FRENCH REFRIGERATOR MOD EL SUFFIX QTY LFXC22526S ASTC NA1 60 EA LRFDC2406S ASTCNA0 30 EA LRFDS3016S ASTCNA0 24 E A LRFWS2906D ASBCNA0 26 EA L RFOC2606S ASTCNA0 39 EA - PO, NO : 1694041,1694082,1700066,1 700072,1704037, 1700039,17039 20 - CONTRACT NO : 101639183, 101639224,101644032,1016 4403 8,101647222,101643998,1016 47 091 - ----------------- MO DEL ( HS-CODE ) ------------- ---- LFXC22526S.ASTCNA1 ( 8418100055 ), LRFDC2406S.ASTC NA 0 ( 8418100045 ) LRFDS3016S.A STCNA0 ( 8418100055 ), LRFOC26 06S.ASTC NA0 ( 8418100055 ) LRFWS2906D.ASBCNA0 ( 841810005 5 ), LRFOC2606S.ASTC NA0 ( 84 18 ) - DETAILS ARE ATTACHED INVOICE NO : HQCN101639183-2</t>
  </si>
  <si>
    <t>ZIM WILMINGTON</t>
  </si>
  <si>
    <t>N/M N/M N/M N/M N/M N/M N/M</t>
  </si>
  <si>
    <t>111 SYLVAN AVENUE, NORTH BUILDING ENGLEWOOD CLIFFS, N.J. 07632 U.S.A 13055921005</t>
  </si>
  <si>
    <t>LG TWIN TOWERS 128, YEOUI-DAERO YOUNGDUNGPO-GU, SEOUL 07336, KOREA T.82-2-3777-1114 F.82-2-3777-5206 82237712114</t>
  </si>
  <si>
    <t>MRSU5318840 MRSU5532846 MRSU4867151 BEAU5750108 MRKU3586619 MRSU4698909 HASU4408996</t>
  </si>
  <si>
    <t>MAEU221929391</t>
  </si>
  <si>
    <t>MAEUL229R0923</t>
  </si>
  <si>
    <t>008E</t>
  </si>
  <si>
    <t>KR5659961 KR5733866 KR5722387 KR5732472 KR5736600 KR5729668 KR5738702</t>
  </si>
  <si>
    <t>111 SYLVAN AVENUE, NORTH BUILDING ENGLEWOOD CLIFFS, N.J. 07632 U.S.A</t>
  </si>
  <si>
    <t>P/O NO.: 11582/11584/11586/11589/11591 11634/11646/11647/11650/11624 11629/11636/11638/11688/11692 11690/11652/11668/11623/11625 11639/11610/11663 3025 MEN'S HUDSON JERSEY (KNIT) H.S.CODE: 6109.90.1007 FOR ADULT H.S.CODE: 6109.90.1009 FOR YOUTH #3035 MEN'S ANTA FE JERSEY (KNIT) H.S.CODE: 6109.90.1007 FOR ADULT H.S, .CODE: 6109.90.1009 FOR YOUTH #4001 MEN'S TWOBUTTON PERFORMANCE JERSEY (KNIT) H.S.CODE: 6109.90.1007 FOR ADULT H.S.CODE: 6109.90.1009 FOR YOUTH #4403 WOMEN'S HAMPTOM JERSEY (KNIT) H.S.CODE: 6109.90.1065 FOR ADULT H.S.CODE: 6109.90.1070 FOR YOUTH #4405 WOMEN'S CHEYENNE S/S SOFTBALL JERSEY (KNIT) H.S.CODE: 6109.90.1065 FOR ADULT H.S.CODE: 6109.90.1070 FOR YOUTH #3030 MEN'S PLYMOUTH JERSEY (KNIT) H.S.CODE: 6109.90.1007 FOR ADULT H.S.CODE: 6109.90.1009 FOR YOUTH #3207 MEN'S COLFAX SHORT (KNIT) H.S.CODE: 6103.43.1550 FOR ADULT H.S.CODE: 6103.43.1570 FOR YOUTH #3208 WOMEN'S COLFAX SHORT (KNIT) H.S.CODE: 6104.63.2030 FOR ADULT H.S.CODE: 6104.63.2060 FOR YOUTH #4005 MEN'S PERFORMANCE</t>
  </si>
  <si>
    <t>PROTIME SPORTS INC.</t>
  </si>
  <si>
    <t>WIN LEAD INTERNATIONAL CO., LTD.</t>
  </si>
  <si>
    <t>ONE THESEUS</t>
  </si>
  <si>
    <t>PROTIME SEATTLE U.S.A. P/I NO.: PT220509/PT220511/PT220513/PT22060 2/ PT220604/PT220713/PT220724/PT22072 5/ PT220728/PT220703/PT220708/PT22071 5/ PT220717/PT220801/PT220804/PT220805/ PT220730/PT220737/PT220702/PT22070 4/ PT220718/PT220622/PT220733 P/O NO.: 11582/11584/11586/11589/11591/1163 4/ 11646/11647/11650/11624/11629/1163 6/ 11638/11688/11692/11690/116 52/1166 8/ 11623/11625/11639/11610/11663 C/NO. MADE IN TAIWAN</t>
  </si>
  <si>
    <t>SOUTHCENTER SOUTH INDUSTRIAL PARK 18289 OLYMPIC AVENUE SOUTH SEATTLE, WASHINGTON 98188 U.S.A.</t>
  </si>
  <si>
    <t>4TH FLOOR,NO.16,LANE 35,JIHU RD., NEIHU,TAIPEI,TAIWAN R.O.C.</t>
  </si>
  <si>
    <t>BSIU2555319</t>
  </si>
  <si>
    <t>OERT101704L00791</t>
  </si>
  <si>
    <t>HDMUTPEM65520500</t>
  </si>
  <si>
    <t>0078E</t>
  </si>
  <si>
    <t>HMM211524106</t>
  </si>
  <si>
    <t>OERT</t>
  </si>
  <si>
    <t>ORIENT EXPRESS CONTAINER CO LTD</t>
  </si>
  <si>
    <t>ROAD TOWN TORTOLA</t>
  </si>
  <si>
    <t>30 DE CASTRO ST</t>
  </si>
  <si>
    <t>PO#4402,4403,4404 BAR STOOL /EXTENSION TAB LES HTS CODE:94017190/ 94038990 PO#4402,4403,4404 BAR STOOL /EXTENSION TAB LES HTS CODE:94017190/ 94038990 PO#4402,4403,4404 BAR STOOL /EXTENSION TAB LES HTS CODE:94017190/ 94038990</t>
  </si>
  <si>
    <t>LEGACY COMMERCIAL HOLDINGS,INC.</t>
  </si>
  <si>
    <t>ARMEN LIVING ARMEN LIVING ARMEN LIVING</t>
  </si>
  <si>
    <t>DBA ARMEN LIVING 28939 AVENUE WILLIAMS VALENCIA,CA 91355 18187976626</t>
  </si>
  <si>
    <t>MRSU4017369 GATU8753416 INKU2554662</t>
  </si>
  <si>
    <t>MAEU222531769</t>
  </si>
  <si>
    <t>MAEU221911823</t>
  </si>
  <si>
    <t>CN0805802 CN0803562 CN0890526</t>
  </si>
  <si>
    <t>STC FRENCH OAK CANTS RUSTIC SIZE 305X318 HS CODE 4403.91.00</t>
  </si>
  <si>
    <t>WOODINGTON INTERNATIONAL BV</t>
  </si>
  <si>
    <t>DIMITRA C</t>
  </si>
  <si>
    <t>2210006 . .</t>
  </si>
  <si>
    <t>416 EAST ALONDRA BOULEVARD CA 9024 GARDENA, USA</t>
  </si>
  <si>
    <t>NIEUWE MOLENHEIDE 9 5482 ZV SCHIJNDEL</t>
  </si>
  <si>
    <t>UACU3384988</t>
  </si>
  <si>
    <t>HLCURTM220927361</t>
  </si>
  <si>
    <t>017W</t>
  </si>
  <si>
    <t>FF128671</t>
  </si>
  <si>
    <t>NEW WAVE INTERNATIONAL CARGO LLC</t>
  </si>
  <si>
    <t>MR. IGOR WILK 6800 SANTA FE DR, SUITE B-2 HODGKINS, IL 60525, USA OFFICE +1 312 237 3811 EXT 1049</t>
  </si>
  <si>
    <t>ROTTERDAM, NL</t>
  </si>
  <si>
    <t>HLCURTMMI27361AA</t>
  </si>
  <si>
    <t>125 DRUMS CONTAININGFROZEN LEMON PULP CELLS NET WEIGHT: 21250 KGS PE: 22001EC01073679Z OP.: 80299949 NCM: 2008.30.00 PO: 4509255026, 705-742-8011 FAX: 514-631-4403 ATTENTION: IMPORTOCEAN@AGOTRANS.COM FREIGHT PREPAID</t>
  </si>
  <si>
    <t>CAZADORES DE COQUIMBO 2860; BUENOS AIRES - ARGENTINA EDIFICIO 2 - MUNRO BA 1107 AR</t>
  </si>
  <si>
    <t>SUDU9313474</t>
  </si>
  <si>
    <t>SUDU52BUE014131A</t>
  </si>
  <si>
    <t>241N</t>
  </si>
  <si>
    <t>ABP41578 AR2337512</t>
  </si>
  <si>
    <t>125 DRUMS CONTAININGFROZEN LEMON PULP CELLS NET WEIGHT: 21250 KGS PE: 22001EC01073678P OP.: 80299948 NCM: 2008.30.00 PO: 4509255025, 705-742-8011 FAX: 514-631-4403 ATTENTION: IMPORTOCEAN@AGOTRANS.COM FREIGHT PREPAID</t>
  </si>
  <si>
    <t>MNBU3116580</t>
  </si>
  <si>
    <t>SUDU52BUE014131X</t>
  </si>
  <si>
    <t>ABP41576 AR2337513</t>
  </si>
  <si>
    <t>1440 CASES FROZEN TRADER JOE S IQF STRAWBERRIES 16 OZ NET WEIGHT 24  0,4536 KGS./CASE PRODUCT OF VALLE FRIO SPA PRODUCT OF CHILE 188 CASES FROZEN TRADER JOE S IQF ORGANIC STRAWBERRIES 12 OZ NET WEIGHT 24  0,34 KGS./CASE PRODUCT OF VALLE FRIO SPA PRODUCT OF CHILE PO0132547770REF. 4403 FREIGHT PREPAID</t>
  </si>
  <si>
    <t>CORE FRUIT INGREDIENTS</t>
  </si>
  <si>
    <t>VALLE FRIO SPA</t>
  </si>
  <si>
    <t>Manzanillo</t>
  </si>
  <si>
    <t>MSC MELINE</t>
  </si>
  <si>
    <t>NO MARKS NO MARKS NO MARKS NO MARKS NO MARKS NO MARKS NO MARKS</t>
  </si>
  <si>
    <t>130 NEWPORT CENTER DRIVE, STE 105 NEWPORT BEACH CA 92660 UNITED STATE</t>
  </si>
  <si>
    <t>PARCELA NRO 2 FUNDO SAN MANUEL GUAI ROMERAL ML 337 0000 CHILE</t>
  </si>
  <si>
    <t>SZLU9288293</t>
  </si>
  <si>
    <t>MEDUD2987730</t>
  </si>
  <si>
    <t>239A</t>
  </si>
  <si>
    <t>FX23670729</t>
  </si>
  <si>
    <t>INTERNATIONAL BROKERAGE, INC.</t>
  </si>
  <si>
    <t>1420 5TH AVE., SUITE 2200 SEATAC WA 98101 UNITED STATES</t>
  </si>
  <si>
    <t>ABS APEACH 40% 12X750ML 943 14626,632 21,1530 ABS APEACH 40% 12X1L 220 4403,000 6,2930 ABS CITRON 40% 12X750ML 55 852,000 1,2340 ABS PEACH 38% 12X750ML 47 730,380 1,0540</t>
  </si>
  <si>
    <t>PERNOD RICARD USA</t>
  </si>
  <si>
    <t>THE ABSOLUT COMPANY AB</t>
  </si>
  <si>
    <t>Gothenburg</t>
  </si>
  <si>
    <t>MSC TUXPAN</t>
  </si>
  <si>
    <t>Sweden</t>
  </si>
  <si>
    <t>MARK: ABSOLUT-HS CODE 2208.60.2000 SAME SAME SAME</t>
  </si>
  <si>
    <t>445 HAMILTON AVENUE SUITE 802 WHITE PLAINS NY 10601 UNITED STATES</t>
  </si>
  <si>
    <t>THE ABSOLUT COMPANY ARSTAANGSVAGEN STOCKHOLM AB 117 97 SWEDEN</t>
  </si>
  <si>
    <t>BMOU4301299</t>
  </si>
  <si>
    <t>MEDUTX720203</t>
  </si>
  <si>
    <t>AC083851</t>
  </si>
  <si>
    <t>JOHN S. CONNOR, INC.</t>
  </si>
  <si>
    <t>SUITES A - G 799 CROMWELL PARK DRIV GLEN BURNIE MD 21061 UNITED STATES</t>
  </si>
  <si>
    <t>AHUS, SWEDEN</t>
  </si>
  <si>
    <t>FIBER GLASS GLASS FIBERS, VEILS ( THIN SHEETS ) NET WEIGHT 4403 KGS HS CODE 70197100 SHIPPING POINT NO 7150 PLANT CODE NO 1620 SHIPMENT NUMBER NO 8507075268, SALES ORDER NO 45149394026</t>
  </si>
  <si>
    <t>LAURENS 3PL</t>
  </si>
  <si>
    <t>EUROPEAN OWENS CORNING</t>
  </si>
  <si>
    <t>DELAWARE EXPRESS</t>
  </si>
  <si>
    <t>OWENS CORNING COMPOSITE 301 CHURCJ STREET 29360 LAURENS SC UNITED STATES OF AMERICA</t>
  </si>
  <si>
    <t>FIBERGLAS SPRL CHAUSSEE DE LA HULPE 166 1170 BRUSSELS BELGIUM</t>
  </si>
  <si>
    <t>UACU5258000</t>
  </si>
  <si>
    <t>HLCURTM220950171</t>
  </si>
  <si>
    <t>SEKO LOGISTICS</t>
  </si>
  <si>
    <t>6800 S CYPRESS MI 48174 ROMULUS UNITED STATES OF AMERICA ASHLEY WRIGHT</t>
  </si>
  <si>
    <t>OAK WOOD, IN THE ROUGH, NOT TREATED OAK WOOD, IN THE ROUGH, NOT TREATED 108 LOGS - 13,650 BFT - 68.250 M3 878 BFT (4,390 M3) RED OAK LOGS HS CODE 4403.91.00 9,325 BFT (46.625 M3) WALNUT LOGS HS CODE 4403.99.90 3,447 BFT (17.235 M3) WHITE OAK, LOGS HS CODE 4403.91.00 ORIGIN ONTARIO, CANADA SEGU4478445/4,257 BFT (RO/WAL/WO) FFAU1129989/4,955 BFT (WAL) FDCU0085440/4,438 BFT (WAL/WO) SHIPPER DECLARED NO WOOD PACKING MATERIAL.FREIGHT PREPAID CERS RB8639202210212088194 TEL 86 573 8416 3277 FAX 86 573 8417 2333 OAK WOOD, IN THE ROUGH, NOT TREATED</t>
  </si>
  <si>
    <t>FFAU1129989 SEGU4478445 FDCU0085440</t>
  </si>
  <si>
    <t>YMLUW195223841</t>
  </si>
  <si>
    <t>001W</t>
  </si>
  <si>
    <t>807283 807204 807260</t>
  </si>
  <si>
    <t>58 LOGS TOTAL - 3,690'BFT RED OAK LOGS V3 V4 HS CODE : 4403.91.00 ORIGIN: ONTARIO, CANADA NO WOOD PACKING MATERIAL POR KC7518202210042041663 TAX ID: 360063103, TEL:+84 2513512413 EMAIL:NSAISU SORACHI-USA.COM CONTACT:NSAISU FREIGHT PREPAID PACKAGES RED OAK LOGS V3 V4</t>
  </si>
  <si>
    <t>HER HUI WOOD (VN) CO., LTD.</t>
  </si>
  <si>
    <t>KASTER LOGGING LIMITED</t>
  </si>
  <si>
    <t>CSCL SUMMER</t>
  </si>
  <si>
    <t>TAM PHUOC COMMUNE BIEN HOA CITY DONG NAI PROVINCE, VIETNAM TE 810000 VN</t>
  </si>
  <si>
    <t>5265 26 HWY STAYNER ONTARIO TE L0M1S0 CA</t>
  </si>
  <si>
    <t>TCNU3071580</t>
  </si>
  <si>
    <t>CMDUCAN0679053B</t>
  </si>
  <si>
    <t>0TD9Y</t>
  </si>
  <si>
    <t>TAM PHUOC COMMUNE BIEN HOA CITY DONG NAI PROVINCE, VIETNAM</t>
  </si>
  <si>
    <t>EXHIBITION MATERIAL STEEL FRAMES TRACK FOR LIGHTS USED WOODEN STRIPES FILTERS FOR LAMPS HS 7210.30, 8544.49 HS 4403.23, 3920.20</t>
  </si>
  <si>
    <t>NYK METEOR</t>
  </si>
  <si>
    <t>ART BASEL MIAMI BEACH 2022 NO CARNET ATA . . . . .</t>
  </si>
  <si>
    <t>2355 SALZEDO STREET, SUITE 205 CORAL GABLES, FL 33134</t>
  </si>
  <si>
    <t>PETER MERIAN-STR. 48 4002 BASEL / SWITZERLAND AS AGENT OF MCH LIVE MARKETING ART BASEL</t>
  </si>
  <si>
    <t>TXGU6980071</t>
  </si>
  <si>
    <t>HLCUHAM2209BYGV0</t>
  </si>
  <si>
    <t>074W</t>
  </si>
  <si>
    <t>2355 SALZEDO STREET, SUITE 205 CORAL GABLES, FL 33134 ANDRES ZARATE PH 305 448 5010</t>
  </si>
  <si>
    <t>VOMO LEICHTBAUTECHNIK GMBH &amp; CO.</t>
  </si>
  <si>
    <t>BORGHORSTER STRASSE 48 DE 48366 LAER</t>
  </si>
  <si>
    <t>HLCUHAMMIBYGV0AA</t>
  </si>
  <si>
    <t>WOOD IN THE ROUGH, WHETHER OR NOT STRIPPED OF BARK - TEAK WOOD LOGS FROM HARVESTING. HSN: 4403.499900 VGM: 25050 KG WOOD IN THE ROUGH, WHETHER OR NOT STRIPPED OF BARK - TEAK WOOD LOGS FROM HARVESTING. HSN: 4403.499900 VGM: 24770 KG WOOD IN THE ROUGH, WHETHER OR NOT STRIPPED OF BARK - TEAK WOOD LOGS FROM HARVESTING. HSN: 4403.499900 VGM: 23,860 KG WOOD IN THE ROUGH, WHETHER OR NOT STRIPPED OF BARK - TEAK WOOD LOGS FROM HARVESTING. HSN: 4403.499900 VGM: 23920</t>
  </si>
  <si>
    <t>DSV AIR &amp; SEA INTERNATIONAL PRIVATE</t>
  </si>
  <si>
    <t>DSV AIR &amp; SEA S.A. DE C.V.</t>
  </si>
  <si>
    <t>MSC DARIEN</t>
  </si>
  <si>
    <t>INVOICE A006918 SAME SAME INVOICE A006917 SAME SAME INVOICE A006916 SAME SAME INVOICE A006915 SAME SAME</t>
  </si>
  <si>
    <t>8TH FL., OFF. NO. A6/UNIT NO. A2, S AHMEDABAD GJ 380051 INDIA</t>
  </si>
  <si>
    <t>AV.INSURGENTES SUR N.1271, P-4,EXTR BENITO JUAREZ CMX 03740 MEXICO</t>
  </si>
  <si>
    <t>MSDU8601040 TCNU1623551 MSMU5251535 BMOU5582164</t>
  </si>
  <si>
    <t>MEDUX5063771</t>
  </si>
  <si>
    <t>234W</t>
  </si>
  <si>
    <t>FJ14702299 FJ14702300 FJ14702295 FJ14702296</t>
  </si>
  <si>
    <t>WOOD IN THE ROUGH, WHETHER OR NOT STRIPPED OF BARK - TEAK WOOD LOGS FROM HARVESTING. HSN: 4403.499900 VGM: 25790 KG WOOD IN THE ROUGH, WHETHER OR NOT STRIPPED OF BARK - TEAK WOOD LOGS FROM HARVESTING. HSN: 4403.499900 VGM: 24840 KG WOOD IN THE ROUGH, WHETHER OR NOT STRIPPED OF BARK - TEAK WOOD LOGS FROM HARVESTING. HSN: 4403.499900 VGM: 24710 KG WOOD IN THE ROUGH, WHETHER OR NOT STRIPPED OF BARK - TEAK WOOD LOGS FROM HARVESTING. HSN: 4403.499900 VGM: 23560</t>
  </si>
  <si>
    <t>DSV AIR AND SEA PVT. LTD.</t>
  </si>
  <si>
    <t>8TH FLOOR, OFF. A/6, UNIT NO. A2 SA AHMEDABAD GJ 380051 INDIA</t>
  </si>
  <si>
    <t>TXGU5495940 MSMU8166458 MSMU6679596 TGBU6869527</t>
  </si>
  <si>
    <t>MEDUX5068630</t>
  </si>
  <si>
    <t>FJ14702314 FJ14702320 FJ14702319 FJ14702315</t>
  </si>
  <si>
    <t>HTS NO:6211.32.9060 MENS W OVEN SHIRT PO NO:02WT4641 INV NO: AEAL/SPM/1338/22 ,DT:09/08/2022 EXP NO:1475 -033193-22,DT:09/08/2022 CONTRACT:AEAL/PEI11-22,DT :20/12/2021SHIPPERS OWN LO AD, STOWE, COUNT &amp; SEALE D SS CHKNFT TP CLR PLO (ME N'S KNITTED POLO SHIRT) 100% COTTON SINGLE JERSY- 160 GSM HTS CODE: 6105.10, SEASON: HO2022 PO NUMBER :02 MA 5894,02 NB 4137 STY LE NO:4FHK9053 INV NO:AKL- 1386-2022, DT:18/08/2022 EXP NO: 2969-006213-2022, DT:18/08/2022 CONTRACT: ORIGINAL PENGUIN-26, DT:31 /10/2021MENS WOVEN SHIRT 1 00% COTTON (HS CODE: 620 5.20.2051) PO NUMBER 02PS5 0771 STYLE NO.EHRW7002 INV NO: PEI-975-2022, DT:18 /08/2022 EXP NO: 1945-4403 2-2022, DT:18/08/2022 CO NTRACT: BAB/PE/2023, DT:07 /06/2022SHIPPER'S LOAD, ST OW, COUNT, PACK AND SEAL ED 85% COTTON 15% POLYESTE R BRUSH BACK FLEECE 260 GS M MENS KNITTED LONG SLEE VE HOODIES PO NUMBER: 02MA 5979, 02NB4217,02PX4299, 02 PX 4305 STYLE NO: OCKS B101 SEASON: SP2021 HTS CO DE: 6110202069 INV.NO:FK TL/EXP/143/22-23 DATE:16.0 8.2022 EXP.NO:1947-05088-2 022 DATE:18.08.2022 INV. NO: FKTL/EXP/144/22-23 DA TE:16.08.2022 EXP.NO:194 7-05089-2022 DATE:18.08.20 22 INV.NO:FKTL/EXP/145/22- 23 DATE:16.08.2022 EXP. NO: 1947-05090-2022 DATE:1 8.08.2022 INV NO: FKTL/E XP/152/22-23 , DT:16/08/20 22 EXP NO: 1947-05091-2022 , DT: 18/08/2022 CONTRAC T: FKTL/PE/22/08/048, DT:2 7/04/2022MENS WOVEN PANT STYLE : TUBSC059 PO NO : 02SU35200 BUYER: PERRY ELL IS HTS CODE: 6203.43.901 0 FABRICATION:50% POLYESTE R 30%REPREVE POLY 12% COTT ON 8%ELASTANE INV NO: GBBL /KEPZ/940/2022, DT:16/08/2 022 EXP NO: 02000103-03907 9 -2022,DT:16/08/2022 CONT RACT: GB-MCTG/MC/001/22, D T:20/02/2022 HBL NO : WA C22080911,WAC22080913,WAC2 2080914,WAC22080915,WAC220 80918 SHIPPERS OWN LOAD,STOWE,CO UNT &amp; SEALED LS NEO SNP BM BR (MEN'S KNITTED JACKET ) SS CRCL DT 3 BT PLO (MEN 'S KNITTED POLO SHIRT) S S CHKNFT TP CLR PLO (MEN'S KNITTED POLO SHIRT) CNTRS T RIB SWTPNT (MEN'S KNIT TED SWEET PANT) YRN DYE ST RPE T (MEN'S KNITTED TSH IRT) SS CTTN LOGO STRIPE ( MEN'S KNITTED T- SH, IRT) '7 9/16/5 POLYESTER/VISCOSE /ELASTANE SCUBA 300 GSM '1 00% COTTON SINGLE JERSY- 160 GSM 60% COTTON 40% PO LYESTER BRUSHED FLEECE 280 GSM WITH Y/D 2X2 RIB 10 0% COTTON YARN DYED SINGLE JERSEY AUTO STRIPE 160 GSM HTS CODE : 6110.20, 61 05.10,6103.42 &amp;6109.10 S EASON:HO2022 PO NUMBER:02B C4298,02PS50724,02PX4274,0 2MA5899, 02MA5954,02NB41 42,02NB4157,02MA5940,02MA5 941,02MA5942,02NB4143, 0 2NB4144,02NB4145,02 PS 507 21,02 PX 4246,02 PS 50772, 02 PS 50768, 02 PS 50858 STYLE NO:4HFK9002,4GFK915 3,4FHK9053,EHRK7015, EHR K7002,4DSK9071 INV NO:AKL- 1387-2022,DT:19/08/2022 EX P NO: 2969-006236-2022,D T:19/08/2022 CONTRACT: ORI GINAL PENGUIN-26, DT:31/ 10/2021 SHIPPER'S LOAD, ST OW, COUNT, PACK AND SEALED 85% COTTON 15% POLYESTE R BRUSH BACK FLEECE 260 GS M MENS KNITTED LONG SLEE VE HOODIES PO NUMBER: 02MA 5979, 02NB4217,02PX4299, 0 2 PX 4305 STYLE NO: OCKS B101 SEASON: SP2021 HTS CO DE: 6110202069 INV.NO: F KTL/EXP/143/22-23 DATE:16. 08.2022 EXP. NO: 1947-0508 8-2022 DATE: 18.08.2022 INV. NO: FKTL/EXP/144/22-2 3 DATE:16.08.2022 EXP. NO: 1947-05089-2022 DATE:18 .08.2022 INV. NO: FKTL/EXP /145/22-23 DATE: 16.08.2 022 EXP. NO: 1947-05090-20 22 DATE:18.08.2022 INV NO: FKTL/EXP/152/22-23 , DT :16/08/2022 EXP NO: 1947-0 5091-2022, DT: 18/08/202 2 CONTRACT: FKTL/PE/22/08/ 048, DT:27/04/2022 MENS WO VEN PANTS STYLE : TUBSC0 59 PO NO: 02RT25881 BUYER: PERRY ELLIS HTS CODE: 6 203.43.9010 FABRICATION:50 % POLYESTER 30%REPREVE POL Y 12% COTTON 8%ELASTANE INV NO: GBBL/KEPZ/939/2022 , DT:14/08/2022 EXP NO: 02000103-038812-2022, DT:1 4/08/2022 CONTRACT: GB-MCT G/MC/001/22, DT:20/02/20 22 SHIPPERS OWN LOAD,STOWE,CO UNT &amp; SEALED LS NEO SNP BM BR (MEN'S KNITTED JACKET ) SS CRCL DT 3 BT PLO (MEN 'S KNITTED POLO SHIRT) S S CHKNFT TP CLR PLO (MEN'S KNITTED POLO SHIRT) CNTRS T RIB SWTPNT (MEN'S KNIT TED SWEET PANT) YRN DYE ST RPE T (MEN'S KNITTED TSHIR T) SS CTTN LOGO STRIPE ( MEN'S KNITTED T- SH, IRT) '7 9/16/5 POLYESTER/ VISCOS E/ELASTANE SCUBA 300 GSM ' 100% COTTON SINGLE JERSY- 160 GSM 60% COTTON 40% P OLYESTER BRUSHED FLEECE 28 0 GSM WITH Y/D 2X2 RIB 1 00% COTTON YARN DYED SINGL E JERSEY AUTO STRIPE 160 G SM HTS CODE:6110.20, 610 5.10,6103.42 &amp;6109.10 SEAS ON:HO2022 PO NUMBER: 02B C4298,02PS50724,02PX4274,0 2MA5899,02MA5954,02NB4142, 02NB4157, 02MA5940,02MA5 941,02MA5942, 02NB4143,02N B4144,02NB4145,02 PS 50721 , 02 PX 4246, 02 PS 5077 2, 02 PS 50768,02 PS 50858 STYLE NO:4HFK9002, 4GFK 9153,4FHK9053, EHRK7015,EH RK7002, 4DSK9071 INV NO: A KL-1387-2022, DT:19/08/2 022 EXP NO: 2969-006236-20 22, DT:19/08/2022 CONTRACT : ORIGINAL PENGUIN-26, D T:31/10/2021SHIPPER'S LOAD , STOW, COUNT, PACK AND SEALED 85% COTTON 15% POLY ESTER BRUSH BACK FLEECE 26 0 GSM MENS KNITTED LONG SLEEVE HOODIES PO NUMBER: 02MA5979, 02NB4217,02PX429 9, 02 PX 4305 STYLE NO: OCKSB101 SEASON: SP2021 HT S CODE: 6110202069 INV. NO: FKTL/EXP/143/22-23 DAT E:16.08.2022 EXP. NO: 1947 -05088-2022 DATE:18.08.2 022 INV. NO: FKTL/EXP/144/ 22-23 DATE:16.08.2022 EXP. NO: 1947-05089-2022 DAT E:18.08.2022 INV. NO: FKTL /EXP/145/22-23 DATE: 16. 08.2022 EXP. NO: 1947-0509 0-2022 DATE:18.08.2022 INV NO: FKTL/EXP/152/22-23 , DT:16/08/2022 EXP NO: 19 47-05091-2022, DT: 18/08 /2022 CONTRACT: FKTL/PE/22 /08/048, DT:27/04/2022 H BL NO : WAC22080042,WAC220 80915</t>
  </si>
  <si>
    <t>UNIQUE LOGISTICS INTERNATIONAL (ATL</t>
  </si>
  <si>
    <t>Malaga</t>
  </si>
  <si>
    <t>MAERSK KOTKA</t>
  </si>
  <si>
    <t>FRONT MARKS : PEI STYLE# LABEL PO # PCS SIZES: DUBL IN, GA MADE IN: C # UP SIDE MARKS: STYLE: P.O: N.W: G.W: COLORS: SAME SAME SAME SAME SAME SAME SAME SAME SAME SAME SAME SAME SAME SAME SAME SAME SAME SAME SAME SAME SAME SAME SAME SAME SAME SAME SAME SAME SAME SAME SAME SAME SAME SAME SAME SAME FRONT MARKS : PEI STYLE# LABEL PO # PCS SIZES: DUBL IN, GA MADE IN: C # UP SIDE MARKS: STYLE: P.O: N.W: G.W: COLORS: SAME SAME SAME SAME SAME SAME SAME SAME SAME SAME SAME SAME SAME SAME SAME SAME SAME SAME SAME SAME SAME SAME SAME SAME SAME SAME SAME SAME SAME SAME SAME SAME SAME SAME SAME SAME SAME SAME SAME SAME SAME FRONT MARKS : PEI STYLE# LABEL PO # PCS SIZES: DUBL IN, GA MADE IN: C # UP SIDE MARKS: STYLE: P.O: N.W: G.W: COLORS: SAME SAME SAME SAME SAME SAME SAME SAME SAME SAME SAME SAME SAME SAME SAME SAME SAME SAME SAME SAME SAME SAME SAME SAME SAME SAME SAME SAME SAME SAME SAME SAME SAME SAME SAME</t>
  </si>
  <si>
    <t>BUILDING 1, SUITE 100 2727 PACES FE ATLANTA GA 30339 UNITED STATES</t>
  </si>
  <si>
    <t>TCNU2774779 MSCU5165993 MSMU6777268</t>
  </si>
  <si>
    <t>MEDUD0503430</t>
  </si>
  <si>
    <t>236W</t>
  </si>
  <si>
    <t>FX19899531 FX19899534 FX19899522</t>
  </si>
  <si>
    <t>28 PACKAGES 42 PACKAGES BORD S ETC FOR A VOLTAGE&lt;1000 VLT S-BOARDS/PANELS - RACK PDU, M ETERED,1U,16A,208/230V,(8)C13 STATIC CONVERTER/UPS-OTHERS - GALAXY VX 250KVA 400/480V P WR CAB HS CODE:85049090 INV, OICE NO. &amp; DATE CA2922001049 5 &amp; 23-SEP-22 CA29220010496 &amp; 23-SEP-22 SB DATE &amp; NO 4403 811 DATE. 24-SEP-22 ALL ORIGI N CHARGES ON COLLECT TERMS / 14 PACKAGES DOT</t>
  </si>
  <si>
    <t>PED DISTRIBUTION</t>
  </si>
  <si>
    <t>SCHNEIDER ELECTRIC IT BUSINESS</t>
  </si>
  <si>
    <t>MAERSK SENTOSA</t>
  </si>
  <si>
    <t>NIL NIL</t>
  </si>
  <si>
    <t>SCHNEIDER ELECTRIC IT USA INC, 201 FULLING MILL ROAD, MIDDLETOWN, PA 17057 17179481200</t>
  </si>
  <si>
    <t>INDIA PRIVATE LIMITED 187-3 &amp; 188-3 JIGANI VILLAGE, JIGANI HOBLI, ANEKAL TALUK 919945007244</t>
  </si>
  <si>
    <t>HASU4235530</t>
  </si>
  <si>
    <t>MAEU221786733</t>
  </si>
  <si>
    <t>238W</t>
  </si>
  <si>
    <t>IN0158910 SPPL02029409</t>
  </si>
  <si>
    <t>BENGALURU</t>
  </si>
  <si>
    <t>IKEA HOME FURNISHING PRODUCTS TARIFF NUMBER: 94036080 CO NSIGNMENT NUMBER: 21375-SUP-18 00427221 TOTAL GROSS WEIGHT: 5523.840 TOTAL VOLUME: 21.3 58 TOTAL NUMBER OF PIECE(S): 402 / IKEA HOME FURNISHING PRODUCTS / TOTAL NUMBER OF PIECES: 766 TARIFF NUMBER: 94039100 CO NSIGNMENT NUMBER: 21375-SUP-18 00427221 TOTAL GROSS WEIGHT: 4403.672 TOTAL VOLUME: 17.2 34 TOTAL NUMBER OF PIECE(S):, 364</t>
  </si>
  <si>
    <t>IKEA INDUSTRY PORTUGAL, S.A.</t>
  </si>
  <si>
    <t>FORT DESAIX</t>
  </si>
  <si>
    <t>-------------- SWB TOTAL NUMBERS---- ---------- TOTAL GROSS WEIGHT: 992 7.51 TOTAL VOLUME: 38.59 ------- ------------------------------------ ------------ EIN 23-254866210 N/ M N/M</t>
  </si>
  <si>
    <t>650 EMERALD DRIVE JOLIET 60433, UNITED STATES, IL 16092611208</t>
  </si>
  <si>
    <t>PACOS DE FERREIRA AVENIDA CAPITAL DO MOVEL 157 PENAMAIOR 351255106100</t>
  </si>
  <si>
    <t>MRKU4869763</t>
  </si>
  <si>
    <t>MAEUIKAD54335</t>
  </si>
  <si>
    <t>1112585-1 PT1112585</t>
  </si>
  <si>
    <t>LEIXOES</t>
  </si>
  <si>
    <t>ELECTRIC DEVICE INVOICE NO.: 2221746845,6846,6847,6848,684 9,6850,6851,6852,6853,6854,685 5,6856,6857,6858,6859,6860,686 1,6862,6863, 6864,6865,6866,6 867,6868,6869,6870,6871,6872,6 873,6874,6875,6876,6877,6878,6, 879,6880,6881,6882,6883, 6884 ,6885,6886,6887,6888,6889,6890 ,6891,6892,6893,6894,6895,6896 ,6897,6898,6899,6900,6901,6902 , 6903,6904,6905,6906,6907,69 08,6909,6910,6911,6912,6913,69 14,6915,6916,6917,6918,6919,69 20,6921, PACKING LIST NO.: 2215363924,3926,3986,3990,4027, 4028,4122,4130,4131,4232,4233, 4235,4295,4297,4299,4397,4403, 4417,4432, 5111,5112,5181,519 7,5222,5449,5483,5492,5493,549 4,5495,5584,5595,5783,5835,583 6,5848,5888,5895,5896, 5897,5 954,5955,5960,5961,6025,6031,6032,6033,6084,6129,6130,6172,6 173,6174,6177,6231,6262,6264,6 270, 6272,6274,6278,6376,6378 ,6427,6428,6429,6430,6431,6433 ,6434,6435,6436,6445,6446,6447 ,6466,6467,6470, 6471,6485,65 29,6533,6534,6566,6567,6568,65 69,6570,6571,6572,6573,6574,6575,6577,6578,6583,6618,6715,67 19, 6721,6746,6822,6955,7257, 7258,7259,7261,7263,7264,7280, 7456,7458,7699,7738,7739,7755, 7777,7885,8212,8368,8371, 839 7,8398,8424,8447,8453,8459,851 3,8525,8526,8607,8624,8679,872 7,8729,8755,8757,9011,9098,9100,9101,9137, 9140,9142,9143,9 227,9233,9234,9279,9294,9295,9 296,9297,9370,9371,9372,9386,9 401,9404,9803,9815,2215370040, 0051,</t>
  </si>
  <si>
    <t>MAERSK SALTORO</t>
  </si>
  <si>
    <t>MSKU8939500</t>
  </si>
  <si>
    <t>MAEU220576525</t>
  </si>
  <si>
    <t>237W</t>
  </si>
  <si>
    <t>SG0037824</t>
  </si>
  <si>
    <t>826 SETS 23.6 INCH OF WIDE SCREEN COLOR HD LED WITH 2 FEET, ATSC/ANALOGUE TV AND VIDEO DEVICE PLAYER, AC100-240V, 1366 X 768 RESOLUTION, 60HZ REFRESH RATE, BUILT IN DIGITAL TUNER, FULL ATSC DIGITAL CHANNEL RECEIVER WITHIN THE COVERAGE AREA, FULL VHF/UHF NTSC ANALOGUE CHANNEL RECEIVER, WITH 1 USB INPUTS,, HDMI ARC INPUT, DC 12V INPUT JACK, UL AND FCCCERTIFIED, VGA INPUT, PC AUDIO INPUT, COMP OSITE INPUT, RF INPUT, EARPHONE OUTPUT, CVBS AND AUDIO R/L INPUT, OPTICAL OUTPUT, AC AND DC COMPATIBLE,WALL MOUNTABLE DESIGN, VESA COMPLIANT, OSD SET UP IN AIR TV, CONTRAST CONTROLS, OSD IN ENGLISH, AND SPANISH, AUTO CHANNEL PROGRAMMING, DIGITAL UP/DOWN TUNING,DIGITAL VOLUME CONTROL, MULTI LANGUAGE ON SCREEN DISPLAY, FULL FUNCTION REMOTE CONTROL, UNIVERSAL REMOTE CONTROL COMPATIBLE WITH 4- DIGIT NUMERICAL CODE 1134, UL APPROVED AC POWER CORD, WITH DC 12V CAR ADAPTER, BLACK COLOR, MANUAL IN ENGLISH AND SPANISH, UNIQUE SERIAL NUMBERS WITH SCANNABLE BARCODE, CALIFORNIA PROP 65 COMPLIANT, SUPERSONIC BRAND MODEL SC-2412 MASTER CARTON: TWO PER CASE. UNIT BOX UPC CODE 639131024120 MASTER UPC 10639131024127 PO#4403</t>
  </si>
  <si>
    <t>SUPERSONIC INC</t>
  </si>
  <si>
    <t>VISION VIDEO ELECTRONICS CO.,LTD.</t>
  </si>
  <si>
    <t>WAN HAI 515</t>
  </si>
  <si>
    <t>6555 BANDINI BLVD COMMERCE,CA 90040</t>
  </si>
  <si>
    <t>RM 2214, 22/F, MIRAMAR TOWER, 132 NATHAN ROAD, TSIM SHA TSUI, KOWLOON , HONG KONG</t>
  </si>
  <si>
    <t>WHSU6340690</t>
  </si>
  <si>
    <t>WECDSZXWD027403</t>
  </si>
  <si>
    <t>WHLC025C767095</t>
  </si>
  <si>
    <t>E081</t>
  </si>
  <si>
    <t>WHLM185464</t>
  </si>
  <si>
    <t>WECD</t>
  </si>
  <si>
    <t>WEIDA FREIGHT SYSTEM CO LTD</t>
  </si>
  <si>
    <t>6B UNITED MANSION NO 9 NANJING RD</t>
  </si>
  <si>
    <t>44 PALLETS (660 CTNS) L509SEV -33/410A PUMP TAMASHII 33/410 A PANTENE WHITE /WGOLD CHAPLET 530ML GCAS: 90026490 INVOIC E NUMBER: LC-100254-61010 AUT HORIZATION NUMBER: US-BC1-19-4 4036-R 44 PALLETS (660 CTNS, ) L509SEV-33/410A PUMP TAMAS HII 33/410A PANTENE WHITE /WGO LD CHAPLET 530ML GCAS: 900264 90 INVOICE NUMBER: LC-100254- 61011 AUTHORIZATION NUMBER: U S-BC1-19-44036-R 44 PALLETS (660 CTNS) L509SFV-33/410A ECOM PUMP OLAY BW 1L UM YELLOW XX GCAS: 91446278 INVOICE N UMBER: LC-100254-61020 AUTHOR IZATION NUMBER: US-BC1-19-4403 6-R 44 PALLETS (660 CTNS) L509SFV-33/410A ECOM PUMP FAL CON 650ML RED GCAS: 91341672 INVOICE NUMBER: LC-100254-610 34 AUTHORIZATION NUMBER: US-BC1-19-44036-R 44 PALLETS (6 60 CTNS) L509SFV-33/410A ECO M PUMP OS BW 1L MULTI GLBL RED XX GCAS: 91445873 INVOICE N UMBER: LC-100254-61036 AUTHOR IZATION NUMBER: US-BC1-19-4403 6-R 44 PALLETS (660 CTNS) L509SFV-33/410A ECOM PUMP OSBW 1L MULTI GLBL RED XX GCAS: 91445873 INVOICE NUMBER: LC- 100254-61037 AUTHORIZATION NU MBER: US-BC1-19-44036-R 44 PALLETS (660 CTNS) L509SEV -33/410A PUMP TAMASHII 33/410 A PANTENE WHITE /WGOLD CHAPLET 530ML GCAS: 90026490 INVOIC E NUMBER: LC-100254-61010 AUT HORIZATION NUMBER: US-BC1-19-4 4036-R 44 PALLETS (660 CTNS, ) L509SEV-33/410A PUMP TAMAS HII 33/410A PANTENE WHITE /WGO LD CHAPLET 530ML GCAS: 900264 90 INVOICE NUMBER: LC-100254- 61011 AUTHORIZATION NUMBER: U S-BC1-19-44036-R 44 PALLETS (660 CTNS) L509SFV-33/410A ECOM PUMP OLAY BW 1L UM YELLOW XX GCAS: 91446278 INVOICE N UMBER: LC-100254-61020 AUTHOR IZATION NUMBER: US-BC1-19-4403 6-R 44 PALLETS (660 CTNS) L509SFV-33/410A ECOM PUMP FAL CON 650ML RED GCAS: 91341672 INVOICE NUMBER: LC-100254-610 34 AUTHORIZATION NUMBER: US-BC1-19-44036-R 44 PALLETS (6 60 CTNS) L509SFV-33/410A ECO M PUMP OS BW 1L MULTI GLBL RED XX GCAS: 91445873 INVOICE N UMBER: LC-100254-61036 AUTHOR IZATION NUMBER: US-BC1-19-4403 6-R 44 PALLETS (660 CTNS) L509SFV-33/410A ECOM PUMP OSBW 1L MULTI GLBL RED XX GCAS: 91445873 INVOICE NUMBER: LC- 100254-61037 AUTHORIZATION NU MBER: US-BC1-19-44036-R 44 PALLETS (660 CTNS) L509SEV -33/410A PUMP TAMASHII 33/410 A PANTENE WHITE /WGOLD CHAPLET 530ML GCAS: 90026490 INVOIC E NUMBER: LC-100254-61010 AUT HORIZATION NUMBER: US-BC1-19-4 4036-R 44 PALLETS (660 CTNS, ) L509SEV-33/410A PUMP TAMAS HII 33/410A PANTENE WHITE /WGO LD CHAPLET 530ML GCAS: 900264 90 INVOICE NUMBER: LC-100254- 61011 AUTHORIZATION NUMBER: U S-BC1-19-44036-R 44 PALLETS (660 CTNS) L509SFV-33/410A ECOM PUMP OLAY BW 1L UM YELLOW XX GCAS: 91446278 INVOICE N UMBER: LC-100254-61020 AUTHOR IZATION NUMBER: US-BC1-19-4403 6-R 44 PALLETS (660 CTNS) L509SFV-33/410A ECOM PUMP FAL CON 650ML RED GCAS: 91341672 INVOICE NUMBER: LC-100254-610 34 AUTHORIZATION NUMBER: US-BC1-19-44036-R 44 PALLETS (6 60 CTNS) L509SFV-33/410A ECO M PUMP OS BW 1L MULTI GLBL RED XX GCAS: 91445873 INVOICE N UMBER: LC-100254-61036 AUTHOR IZATION NUMBER: US-BC1-19-4403 6-R 44 PALLETS (660 CTNS) L509SFV-33/410A ECOM PUMP OSBW 1L MULTI GLBL RED XX GCAS: 91445873 INVOICE NUMBER: LC- 100254-61037 AUTHORIZATION NU MBER: US-BC1-19-44036-R 44 PALLETS (660 CTNS) L509SEV -33/410A PUMP TAMASHII 33/410 A PANTENE WHITE /WGOLD CHAPLET 530ML GCAS: 90026490 INVOIC E NUMBER: LC-100254-61010 AUT HORIZATION NUMBER: US-BC1-19-4 4036-R 44 PALLETS (660 CTNS, ) L509SEV-33/410A PUMP TAMAS HII 33/410A PANTENE WHITE /WGO LD CHAPLET 530ML GCAS: 900264 90 INVOICE NUMBER: LC-100254- 61011 AUTHORIZATION NUMBER: U S-BC1-19-44036-R 44 PALLETS (660 CTNS) L509SFV-33/410A ECOM PUMP OLAY BW 1L UM YELLOW XX GCAS: 91446278 INVOICE N UMBER: LC-100254-61020 AUTHOR IZATION NUMBER: US-BC1-19-4403 6-R 44 PALLETS (660 CTNS) L509SFV-33/410A ECOM PUMP FAL CON 650ML RED GCAS: 91341672 INVOICE NUMBER: LC-100254-610 34 AUTHORIZATION NUMBER: US-BC1-19-44036-R 44 PALLETS (6 60 CTNS) L509SFV-33/410A ECO M PUMP OS BW 1L MULTI GLBL RED XX GCAS: 91445873 INVOICE N UMBER: LC-100254-61036 AUTHOR IZATION NUMBER: US-BC1-19-4403 6-R 44 PALLETS (660 CTNS) L509SFV-33/410A ECOM PUMP OSBW 1L MULTI GLBL RED XX GCAS: 91445873 INVOICE NUMBER: LC- 100254-61037 AUTHORIZATION NU MBER: US-BC1-19-44036-R 44 PALLETS (660 CTNS) L509SEV -33/410A PUMP TAMASHII 33/410 A PANTENE WHITE /WGOLD CHAPLET 530ML GCAS: 90026490 INVOIC E NUMBER: LC-100254-61010 AUT HORIZATION NUMBER: US-BC1-19-4 4036-R 44 PALLETS (660 CTNS, ) L509SEV-33/410A PUMP TAMAS HII 33/410A PANTENE WHITE /WGO LD CHAPLET 530ML GCAS: 900264 90 INVOICE NUMBER: LC-100254- 61011 AUTHORIZATION NUMBER: U S-BC1-19-44036-R 44 PALLETS (660 CTNS) L509SFV-33/410A ECOM PUMP OLAY BW 1L UM YELLOW XX GCAS: 91446278 INVOICE N UMBER: LC-100254-61020 AUTHOR IZATION NUMBER: US-BC1-19-4403 6-R 44 PALLETS (660 CTNS) L509SFV-33/410A ECOM PUMP FAL CON 650ML RED GCAS: 91341672 INVOICE NUMBER: LC-100254-610 34 AUTHORIZATION NUMBER: US-BC1-19-44036-R 44 PALLETS (6 60 CTNS) L509SFV-33/410A ECO M PUMP OS BW 1L MULTI GLBL RED XX GCAS: 91445873 INVOICE N UMBER: LC-100254-61036 AUTHOR IZATION NUMBER: US-BC1-19-4403 6-R 44 PALLETS (660 CTNS) L509SFV-33/410A ECOM PUMP OSBW 1L MULTI GLBL RED XX GCAS: 91445873 INVOICE NUMBER: LC- 100254-61037 AUTHORIZATION NU MBER: US-BC1-19-44036-R 44 PALLETS (660 CTNS) L509SEV -33/410A PUMP TAMASHII 33/410 A PANTENE WHITE /WGOLD CHAPLET 530ML GCAS: 90026490 INVOIC E NUMBER: LC-100254-61010 AUT HORIZATION NUMBER: US-BC1-19-4 4036-R 44 PALLETS (660 CTNS, ) L509SEV-33/410A PUMP TAMAS HII 33/410A PANTENE WHITE /WGO LD CHAPLET 530ML GCAS: 900264 90 INVOICE NUMBER: LC-100254- 61011 AUTHORIZATION NUMBER: U S-BC1-19-44036-R 44 PALLETS (660 CTNS) L509SFV-33/410A ECOM PUMP OLAY BW 1L UM YELLOW XX GCAS: 91446278 INVOICE N UMBER: LC-100254-61020 AUTHOR IZATION NUMBER: US-BC1-19-4403 6-R 44 PALLETS (660 CTNS) L509SFV-33/410A ECOM PUMP FAL CON 650ML RED GCAS: 91341672 INVOICE NUMBER: LC-100254-610 34 AUTHORIZATION NUMBER: US-BC1-19-44036-R 44 PALLETS (6 60 CTNS) L509SFV-33/410A ECO M PUMP OS BW 1L MULTI GLBL RED XX GCAS: 91445873 INVOICE N UMBER: LC-100254-61036 AUTHOR IZATION NUMBER: US-BC1-19-4403 6-R 44 PALLETS (660 CTNS) L509SFV-33/410A ECOM PUMP OSBW 1L MULTI GLBL RED XX GCAS: 91445873 INVOICE NUMBER: LC- 100254-61037 AUTHORIZATION NU MBER: US-BC1-19-44036-R</t>
  </si>
  <si>
    <t>PROCTER &amp; GAMBLE COMPANY</t>
  </si>
  <si>
    <t>GUTHORM MAERSK</t>
  </si>
  <si>
    <t>396 DEVELOPMENT DR GATE B BLDG 700 DOCK DOORS 313 314 AND 315 INWOOD, WV 25428-4678 13046202545</t>
  </si>
  <si>
    <t>7/485 MOO 6 TUMBOL MABYANGPORN AUMPHUR PLUAKDANG RAYONG TEL: 038-081306-9 66938018306</t>
  </si>
  <si>
    <t>25428-4678</t>
  </si>
  <si>
    <t>CAXU8222538 GCXU5716618 MRKU2351498 MRSU3058126 MSKU0347000 PONU7789154</t>
  </si>
  <si>
    <t>MAEU219985441</t>
  </si>
  <si>
    <t>234E</t>
  </si>
  <si>
    <t>TH6549217 TH6552197 TH6549091 TH6553929 TH6549216 TH6552175</t>
  </si>
  <si>
    <t>OTHER ALLOY STEEL FORGED FLANGES STEELWARE, NOS 1X20L FCL CONTAINER CONTAINING 18 WOODEN CASES OTHER FLANGES OTHER ALLOY STEEL FORGED FLANGES RNG/EXP/22-4403 DT. 10/08/2022, SB 3514731 DT. 16-AUG-22 IEC CODE 3095005385 FREIGHT PREPAID DDC PREPAID DO PREPAID WHARFAGE PREPAID C/SEAL NO. IDTS00423172 NET WT.20198.500 KGS. NAMED ACCOUNT EXPRNG4</t>
  </si>
  <si>
    <t>EXPEDITORS INTERNATIONAL (I)PVT LTD</t>
  </si>
  <si>
    <t>CSL MANHATTAN</t>
  </si>
  <si>
    <t>EI REF 6621172574 S.I. INC. P.O. 71733 6046 1-18 MADE IN INDIA . . . . . . . . . . . . . . .</t>
  </si>
  <si>
    <t>18255 HUMBLE PARKWAY HUMBLE TX 77338 UNITED STATES</t>
  </si>
  <si>
    <t>5TH FLOOR,61, CHIMES BUILDING SECTOR 44 GURGAON, HARYANA 122003 HR INDIA</t>
  </si>
  <si>
    <t>UACU4030675</t>
  </si>
  <si>
    <t>HLCUDE1220840707</t>
  </si>
  <si>
    <t>09W37</t>
  </si>
  <si>
    <t>HLG3233706</t>
  </si>
  <si>
    <t>LUDHIANA, IN</t>
  </si>
  <si>
    <t>EXHIBITION MATERIAL WALLS/DOORS HS: 4418.90 EXHIBITION MATERIAL WALLS/DOORS HS: 4418.90, 440311 EXHIBITION MATERIAL WALLS/DOORS HS: 4418.90 EXHIBITION MATERIAL WALLS/DOORS HS: 4418.90 FREIGHT PREPAID THIS MASTER BILL COVERS 2 NON-AUTOMATED NVOCCHOUSEBILL: BSE0258404, BSE0258405 EXHIBITION MATERIAL WALLS/DOORS HS: 4418.90 EXHIBITION MATERIAL MDF SHEETS WOODEN BEAMS HS: 4411.12, 4403.11 EXHIBITION MATERIAL WALLS/DOORS HS: 4418.90 EXHIBITION MATERIAL WALLS/DOORS HS: 4418.90 EXHIBITION MATERIAL WALLS/DOORS HS: 4418.90 EXHIBITION MATERIAL WALLS/DOORS HS: 4418.90 EXHIBITION MATERIAL WALLS/DOORS HS: 4418.90, 440311 EXHIBITION MATERIAL WALLS/DOORS HS: 4418.90 EXHIBITION MATERIAL MDF SHEETS WOODEN BEAMS HS: 4411.12, 4403.11 EXHIBITION MATERIAL WALLS/DOORS HS: 4418.90 EXHIBITION MATERIAL MDF SHEETS WOODEN BEAMS HS: 4411.12, 4403.11 EXHIBITION MATERIAL WALLS/DOORS HS: 4418.90</t>
  </si>
  <si>
    <t>ART BASEL MIAMI BEACH 2022 CARNET ATA DE 000275/22 ART BASEL MIAMI BEACH 2022 CARNET ATA DE 000095/22 MS ART BASEL MIAMI BEACH 2022 CARNET ATA DE 000126/22 MS ART BASEL MIAMI BEACH 2022 CARNET ATA DE 000150/22 MS ART BASEL MIAMI BEACH 2022 CARNET ATA DE 000274/22 MS ART BASEL MIAMI BEACH 2022 - NO CARNET ATA - ART BASEL MIAMI BEACH 2022 CARNET ATA DE 000135/22 MS ART BASEL MIAMI BEACH 2022 CARNET ATA DE 000124/22 MS ART BASEL MIAMI BEACH 2022 CARNET ATA DE 000267/22 MS ART BASEL MIAMI BEACH 2022 CARNET ATA DE 000279/22 MS ART BASEL MIAMI BEACH 2022 CARNET ATA DE 000276/22 MS ART BASEL MIAMI BEACH 2022 CARNET ATA DE 000278/22 MS ART BASEL MIAMI BEACH 2022 - NO CARNET ATA - ART BASEL MIAMI BEACH 2022 CARNET ATA DE 000280/22 MS ART BASEL MIAMI BEACH 2022 - NO CARNET ATA - ART BASEL MIAMI BEACH 2022 CARNET ATA DE 000151/22 MS</t>
  </si>
  <si>
    <t>2355 SALZEDO STREET, SUITE 205 US-CORAL GABLES, FL 33134 CONTACT: ANDRES ZARATE TE PHONE : (305) 448-5010</t>
  </si>
  <si>
    <t>PETER MERIAN-STR. 48 4002 BASEL / SWITZERLAND AS AGENT OF: MCH LIVE MARKETING TE ART BASEL</t>
  </si>
  <si>
    <t>TRHU7825390 CRSU9203788 CMAU5253156 TGHU6284426 TRHU5748231 CRSU9171485 TXGU5273290 TLLU4807091 TCNU6625346 TCNU1658650 TCNU1179154 SEKU4522183 APHU6517471 APHU7185807 CMAU4970152 CMAU5566084</t>
  </si>
  <si>
    <t>4500 4500 4500 4500 4500 4500 4500 4500 4500 4500 4500 4500 4500 4500 4500 4500</t>
  </si>
  <si>
    <t>CMDUBSE0255939</t>
  </si>
  <si>
    <t>0VBCI</t>
  </si>
  <si>
    <t>10513 7552833 7621560 3693065 10514 10516 7552846 7621563 10515 101517 10518 10512 10565 10511 10570 3693051</t>
  </si>
  <si>
    <t>2355 SALZEDO STREET, SUITE 205 US-CORAL GABLES, FL 33134 CONTACT: ANDRES ZARATE</t>
  </si>
  <si>
    <t>------------ CRSU9171485 DESCRIPTION---------EXHIBITION MATERIAL MDF SHEETS WOODEN BEAMS HS: 4411.12, 4403.11 -------------GENERIC DESCRIPTION------------- ------------ APHU6517471 DESCRIPTION---------EXHIBITION MATERIAL MDF SHEETS WOODEN BEAMS HS: 4411.12, 4403.11 -------------GENERIC DESCRIPTION------------- ------------ CMAU4970152 DESCRIPTION---------EXHIBITION MATERIAL MDF SHEETS WOODEN BEAMS HS: 4411.12, 4403.11 -------------GENERIC DESCRIPTION-------------</t>
  </si>
  <si>
    <t>CRSU9171485 APHU6517471 CMAU4970152</t>
  </si>
  <si>
    <t>CMDUBSE0258405</t>
  </si>
  <si>
    <t>10516 10565 10570</t>
  </si>
  <si>
    <t>VOMO LEICHTBAUTECHNIK GMBH CO</t>
  </si>
  <si>
    <t>CMDUBSE0258740</t>
  </si>
  <si>
    <t>CMDUBSE0255939A</t>
  </si>
  <si>
    <t>EXHIBITION MATERIAL WALLS/DOORS HS: 4418.90 EXHIBITION MATERIAL WALLS/DOORS HS: 4418.90, 440311 EXHIBITION MATERIAL WALLS/DOORS HS: 4418.90 EXHIBITION MATERIAL WALLS/DOORS HS: 4418.90 FREIGHT PREPAID THIS MASTER BILL COVERS NON-AUTOMATED NVOCC HOUSEBILL: BSE0258740, BSE0258734 EXHIBITION MATERIAL WALLS/DOORS HS: 4418.90 EXHIBITION MATERIAL MDF SHEETS WOODEN BEAMS HS: 4411.12, 4403.11 EXHIBITION MATERIAL WALLS/DOORS HS: 4418.90 EXHIBITION MATERIAL WALLS/DOORS HS: 4418.90 EXHIBITION MATERIAL WALLS/DOORS HS: 4418.90 EXHIBITION MATERIAL WALLS/DOORS HS: 4418.90, 440311 EXHIBITION MATERIAL WALLS/DOORS HS: 4418.90 EXHIBITION MATERIAL MDF SHEETS WOODEN BEAMS HS: 4411.12, 4403.11 EXHIBITION MATERIAL WALLS/DOORS HS: 4418.90 EXHIBITION MATERIAL MDF SHEETS WOODEN BEAMS HS: 4411.12, 4403.11 EXHIBITION MATERIAL WALLS/DOORS HS: 4418.90</t>
  </si>
  <si>
    <t>ART BASEL MIAMI BEACH 2022 CARNET ATA DE 000275/22 ART BASEL MIAMI BEACH 2022 CARNET ATA DE 000095/22 MS ART BASEL MIAMI BEACH 2022 CARNET ATA DE 000126/22 MS ART BASEL MIAMI BEACH 2022 CARNET ATA DE 000150/22 MS ART BASEL MIAMI BEACH 2022 CARNET ATA DE 000274/22 MS ART BASEL MIAMI BEACH 2022 - NO CARNET ATA - ART BASEL MIAMI BEACH 2022 CARNET ATA DE 000124/22 MS ART BASEL MIAMI BEACH 2022 CARNET ATA DE 000267/22 MS ART BASEL MIAMI BEACH 2022 CARNET ATA DE 000279/22 MS ART BASEL MIAMI BEACH 2022 CARNET ATA DE 000276/22 MS ART BASEL MIAMI BEACH 2022 CARNET ATA DE 000278/22 MS ART BASEL MIAMI BEACH 2022 - NO CARNET ATA - ART BASEL MIAMI BEACH 2022 CARNET ATA DE 000280/22 MS ART BASEL MIAMI BEACH 2022 - NO CARNET ATA - ART BASEL MIAMI BEACH 2022 CARNET ATA DE 000151/22 MS</t>
  </si>
  <si>
    <t>PETER MERIAN STR. 48 4002 BASEL / SWITZERLAND AS AGENT OF: MCH LIVE MARKETING TE ART BASEL</t>
  </si>
  <si>
    <t>TRHU7825390 CRSU9203788 CMAU5253156 TGHU6284426 TRHU5748231 CRSU9171485 TLLU4807091 TCNU6625346 TCNU1658650 TCNU1179154 SEKU4522183 APHU6517471 APHU7185807 CMAU4970152 CMAU5566084</t>
  </si>
  <si>
    <t>4500 4500 4500 4500 4500 4500 4500 4500 4500 4500 4500 4500 4500 4500 4500</t>
  </si>
  <si>
    <t>10513 7552833 7621560 3693065 10514 10516 7621563 10515 101517 10518 10512 10565 10511 10570 3693051</t>
  </si>
  <si>
    <t>PACKAGES 116 LOGS TOTAL - 7,427'BFT - 37.135 CBM RED OAK LOGS V3 V4 HS CODE : 4403.91.00 ORIGIN: ONTARIO, CANADA NO WOOD PACKING MATERIAL TAX ID: 3600631034 POR KC7518202210042041663, FREIGHT PREPAID PACKAGES</t>
  </si>
  <si>
    <t>COSCO AFRICA</t>
  </si>
  <si>
    <t>TLLU4248964 TCNU3071580</t>
  </si>
  <si>
    <t>CMDUCAN0679053</t>
  </si>
  <si>
    <t>0TD9U</t>
  </si>
  <si>
    <t>3303436 3302337</t>
  </si>
  <si>
    <t>116 LOGS TOTAL -3,737- 18.685 CBM RED OAK LOGS V3 V4 HS CODE : 4403.91.00 ORIGIN: ONTARIO, CANADA NO WOOD PACKING MATERIAL POR KC7518202210042041663 TAX ID: 360063103, TEL:+84 2513512413 EMAIL:NSAISU SORACHI-USA.COM CONTACT:NSAISU FREIGHT PREPAID PACKAGES 116 LOGS TOTAL - 7,427'BFT - 37.135 CBM RED OAK LOGS V3 V4</t>
  </si>
  <si>
    <t>TLLU4248964</t>
  </si>
  <si>
    <t>CMDUCAN0679053A</t>
  </si>
  <si>
    <t>SOFTWOOD SAWN TIMBER SOFTWOOD SAWN TIMBER SOFTWOOD SAWN TIMBER SOFTWOOD SAWN TIMBER NET WEIGHT 127759 KGS H.S. CODE 4403.9900 IP-KHI-CE7363/2022 7 DAYS FREE TIME AT DESTINATION DTHC PREPAID, PROOF OF REPORT EC8148202209262022185 EITU1335471/16 PACKAGES/25150 KGS DRYU9379752/16 PACKAGES/25218 KGS HMCU9096488/14 PACKAGES/25866 KGS EITU1763696/14 PACKAGES/25905 KGS TLLU4294759/14 PACKAGES/25795 KGS INFO OF AGENT AT DESTINATION SOFTWOOD SAWN TIMBER SOFTWOOD SAWN TIMBER</t>
  </si>
  <si>
    <t>NO MARKS NO MARKS NO MARKS NO MARKS THE SAME THE SAME THE SAME THE SAME THE SAME THE SAME THE SAME THE SAME THE SAME THE SAME THE SAME THE SAME THE SAME NO MARKS NO MARKS</t>
  </si>
  <si>
    <t>SUITE 205 - 3007 GLEN DRIVE COQUITLAM, BC V3B 0L8, CANADA</t>
  </si>
  <si>
    <t>EITU1763696 HMCU9096488 TLLU4294759 EITU1335471 DRYU9379752</t>
  </si>
  <si>
    <t>45G1 45G1 45G0 45G1 45G0</t>
  </si>
  <si>
    <t>EGLV465242528245</t>
  </si>
  <si>
    <t>074S</t>
  </si>
  <si>
    <t>99225 99224 99226 99222 99223</t>
  </si>
  <si>
    <t>MINHAS TRADING CORPORATION.</t>
  </si>
  <si>
    <t>KH NO. 10/2833, SARFRAZ ROAD, TIMBER MARKET, RAWALPINDI, PAKISTAN TAX NUMBER: 2222388-6</t>
  </si>
  <si>
    <t>SOFTWOOD SAWN TIMBER SOFTWOOD SAWN TIMBER NET WEIGHT 79831 KGS H.S. CODE 4403.9900 IP-KHI-17AF40/2022 7 DAYS FREE TIME AT DESTINATION DTHC PREPAID, PROOF OF REPORT EC8148202210062049335 TLLU7692397/16 PACKAGES/26431 KGS TEMU6446192/16 PACKAGES/26515 KGS FFAU1116889/11 PACKAGES/26990 KGS INFO OF AGENT AT DESTINATION SOFTWOOD SAWN TIMBER SOFTWOOD SAWN TIMBER</t>
  </si>
  <si>
    <t>NO MARKS NO MARKS THE SAME THE SAME THE SAME THE SAME THE SAME THE SAME THE SAME THE SAME THE SAME THE SAME THE SAME NO MARKS NO MARKS</t>
  </si>
  <si>
    <t>TLLU7692397 FFAU1116889 TEMU6446192</t>
  </si>
  <si>
    <t>EGLV465242528237</t>
  </si>
  <si>
    <t>99227 99221 99228</t>
  </si>
  <si>
    <t>M/S SHAKOOR BROTHERS PLYWOOD</t>
  </si>
  <si>
    <t>INDUSTRIES (PVT) LTD PLOT NO.15, SECTOR-15, KORANGI INDUSTRIAL AREA KARACHI, PAKISTAN TAX NUMBER: NTN# 0711399-4</t>
  </si>
  <si>
    <t>SOFTWOOD SAWN TIMBER SOFTWOOD SAWN TIMBER 74 PKGS 5X40'HC CONTAINERS SOFTWOOD SAWN TIMBER NET WEIGHT 126,746.000 KGS HS CODE 4403.9900 IP-KHI-17AF40/2022, DTHC PREPAID 7 DAYS FREE TIME DEMURRAGE AND DETENTION COMBINED LOADED ON BOARD COSCO AFRICA 074S AT VANCOUVER, CANADA PROOF OF REPORT EC8148202210052048179 @ TELEPHONE NUMBER 021 3 2775945 SOFTWOOD SAWN TIMBER SOFTWOOD SAWN TIMBER SOFTWOOD SAWN TIMBER</t>
  </si>
  <si>
    <t>NO MARKS NO MARKS NO MARKS THE SAME THE SAME THE SAME THE SAME THE SAME THE SAME THE SAME THE SAME THE SAME THE SAME THE SAME THE SAME NO MARKS NO MARKS NO MARKS</t>
  </si>
  <si>
    <t>SUITE 205 - 3007 GLEN DRIVE COQUITLAM, BC V3B 0L8, CANADA TEL: 604 464 6700</t>
  </si>
  <si>
    <t>EISU8486558 EISU9440063 CAIU7086477 EISU8569550 EGHU9371068</t>
  </si>
  <si>
    <t>45G1 45G1 45G0 45G1 45G1</t>
  </si>
  <si>
    <t>EGLV465277107718</t>
  </si>
  <si>
    <t>99213 99212 99214 99215 99211</t>
  </si>
  <si>
    <t>INDUSTRIES (PVT) LTD PLOT NO.15, SECTOR-15, KORANGI INDUSTRIAL AREA KARACHI, PAKISTAN</t>
  </si>
  <si>
    <t>SOFTWOOD SAWN TIMBER SOFTWOOD SAWN TIMBER 2X40'HC CONTAINERS 22 PKGS SOFTWOOD SAWN TIMBER GROSS WEIGHT 53,935 KGS NET WEIGHT 53865 KGS HS CODE 4403.9900, IP-KHI-17AF40/2022 FREIGHT PREPAID DTHC PREPAID 7 DAYS FREE TIME DEMURRAGE AND DETENTION COMBINED LOADED ON BOARD COSCO AFRICA 074S AT VANCOUVER, BC PROOF OF REPORT EC8148202210052048184</t>
  </si>
  <si>
    <t>NO MARKS NO MARKS NO MARKS THE SAME THE SAME THE SAME THE SAME THE SAME THE SAME THE SAME THE SAME THE SAME THE SAME THE SAME THE SAME THE SAME</t>
  </si>
  <si>
    <t>EITU9377977 TRHU8297168</t>
  </si>
  <si>
    <t>45G1 45G0</t>
  </si>
  <si>
    <t>EGLV465277129614</t>
  </si>
  <si>
    <t>99130 99129</t>
  </si>
  <si>
    <t>SOFTWOOD SAWN TIMBER SOFTWOOD SAWN TIMBER 46 PKGS 3X40'HC CONTAINERS SOFTWOOD SAWN TIMBER NET WEIGHT 75490 KGS HS CODE 4403.9900 IP-KHI-CE7363/2022, FREIGHT PREPAID DTHC PREPAID 7 DAYS FREE TIME DEMURRAGE AND DETENTION COMBINED LOADED ON BOARD COSCO AFRICA 074S AT VANCOUVER, CANADA PROOF OF REPORT EC8148202210052048175 SOFTWOOD SAWN TIMBER</t>
  </si>
  <si>
    <t>NO MARKS NO MARKS NO MARKS THE SAME THE SAME THE SAME THE SAME THE SAME THE SAME THE SAME THE SAME THE SAME THE SAME THE SAME THE SAME NO MARKS</t>
  </si>
  <si>
    <t>TCNU1403726 TGHU6662948 EITU1831065</t>
  </si>
  <si>
    <t>45G0 45G0 45G1</t>
  </si>
  <si>
    <t>EGLV465277129622</t>
  </si>
  <si>
    <t>99217 99216 99218</t>
  </si>
  <si>
    <t>KH NO. 10/2833, SARFRAZ ROAD, TIMBER MARKET, RAWALPINDI, PAKISTAN NTN: 2222388-6</t>
  </si>
  <si>
    <t>1 X 40'HC CONTAINER : 320 0 LOG ROLLS HS CODE : 4403 11 FREIGHT COLLECT SHIPPED ON BOARD</t>
  </si>
  <si>
    <t>EM-LINES LIMITED</t>
  </si>
  <si>
    <t>BIDVEST INTERNATIONAL LOGISTICS</t>
  </si>
  <si>
    <t>MSC NAISHA III</t>
  </si>
  <si>
    <t>20 SOUTHWOODS PARKWAY, SUITE 500 ATLANTA GA 30354 UNITED STATES</t>
  </si>
  <si>
    <t>4 FROSTERLEY CRESCENT FROSTERLEY PA LA LUCIA RIDGE NL 4051 SOUTH AFRICA</t>
  </si>
  <si>
    <t>FFAU2526574</t>
  </si>
  <si>
    <t>ROL</t>
  </si>
  <si>
    <t>MEDUDN978017</t>
  </si>
  <si>
    <t>FX16265255</t>
  </si>
  <si>
    <t>EMO TRANS INC.</t>
  </si>
  <si>
    <t>19600 SOUTH WILMINGTON AVENUE CARSON CA 90746 UNITED STATES</t>
  </si>
  <si>
    <t>DURBAN</t>
  </si>
  <si>
    <t>-18000VIETNAM TIMBERLAND FOO TWEAR 4001325584 400129727 6 4001335753 4001325976 4001298726 4001327340 4001 327340 HTS 6403996075 NO WOOD PACKAGING MATERIAL R ELAY VESSEL SEASPAN FRASER, 230E CONTAINER SUMMARY ------------------------------ ----- MRSU6347210 MLVN45884 20 40X9'6 751CTN 60.930C BM 7536.040KGS UESU4538435 MLVN4588424 40X9'6 463CT N 43.810CBM 4403.140KGS B/L TOTAL SUMMARY ----------------------------------- 1214CT N 104.740CBM 11939.180KGS -18000VIETNAM TIMBERLAND FOO TWEAR 4001325584 400129727 6 4001335753 4001325976 4001298726 4001327340 4001 327340 HTS 6403996075 NO WOOD PACKAGING MATERIAL R ELAY VESSEL SEASPAN FRASER, 230E CONTAINER SUMMARY ------------------------------ ----- MRSU6347210 MLVN45884 20 40X9'6 751CTN 60.930C BM 7536.040KGS UESU4538435 MLVN4588424 40X9'6 463CT N 43.810CBM 4403.140KGS B/L TOTAL SUMMARY ----------------------------------- 1214CT N 104.740CBM 11939.180KGS</t>
  </si>
  <si>
    <t>TIMBERLAND,A DIVISION OF VF</t>
  </si>
  <si>
    <t>BRANCH OF APL LOGISTICS VIETNAM CO</t>
  </si>
  <si>
    <t>VIRGO</t>
  </si>
  <si>
    <t>OUTDOOR LLC,200 DOMAIN DRIVE STRATHAM, NH 03885 ,USA ATTN:DAWN PERRY TEL:336-424-4481 16037729500</t>
  </si>
  <si>
    <t>MPANY LIMITED ON BEHALF OF EVERSUN FOOTWEAR COMPANY LIMITED NATIONAL ROAD 21, HAMLET 2, AN NOI 8422537301166</t>
  </si>
  <si>
    <t>MRSU6347210 UESU4538435</t>
  </si>
  <si>
    <t>MAEU218972122</t>
  </si>
  <si>
    <t>231E</t>
  </si>
  <si>
    <t>VN4588420 VN4588424</t>
  </si>
  <si>
    <t>OUTDOOR LLC,200 DOMAIN DRIVE STRATHAM, NH 03885 ,USA ATTN:DAWN PERRY TEL:336-424-4481</t>
  </si>
  <si>
    <t>870829 (HS) 9 PACKAGE(S) 4403.4 KGM 3.161 MTQ AUTOMOTIVE PARTS 870829 (HS) 256 PACKAGE(S), 1385 KGM 18.235 MTQ AUTOMOTIVE PARTS 870829 (HS) 28 PACKAGE(S) 7311 KGM 26.493 MTQ AUTOMOTIVE PARTS870829 (HS) 1 PACKAGE(S) 368 KGM 0.413 MTQ AUTOMOTIVE PARTS 870829 (HS) 6 PACKAGE(S) 1652.946 KGM1.498 MTQ AUTOMOTIVE PARTS 870829 (HS) 2 PACKAGE(S) 667 KGM 0.845 MTQ AUTOMOTIVE PARTS 870829 (HS)3 PACKAGE(S) 2097 KGM 1.939 MTQ AUTOMOTIVE PARTS FREIGHT COLLECT THIS MASTER BILL COVERS AUTOMATED NVOCC HOUSE</t>
  </si>
  <si>
    <t>JAS AS AGENT OF BLUE WORLD LINE</t>
  </si>
  <si>
    <t>CMA CGM NERVAL</t>
  </si>
  <si>
    <t>ZF ZF ZF ZF ZF ZF ZF</t>
  </si>
  <si>
    <t>4289 A CROSSPOINT DR OTI LICENSE : 002122 LADSON SC 29456 UNITED STATES</t>
  </si>
  <si>
    <t>GCXU5367537</t>
  </si>
  <si>
    <t>CMDUBRE0598074</t>
  </si>
  <si>
    <t>0VBCG</t>
  </si>
  <si>
    <t>B0546272</t>
  </si>
  <si>
    <t>TEAK WOOD LOGS FROM HARVESTING. HSN: 4403.499900 TEAK WOOD LOGS FROM HARVESTING. HSN: 4403.499900 TEAK WOOD LOGS FROM HARVESTING. HSN: 4403.499900 TEAK WOOD LOGS FROM HARVESTING. HSN: 4403.499900</t>
  </si>
  <si>
    <t>SHYAM SUNDER RAMESH KUMAR</t>
  </si>
  <si>
    <t>AGROPECUARIA SANTA GENOVEVA SAPI DE</t>
  </si>
  <si>
    <t>A006918 A006917 A006916 A006915</t>
  </si>
  <si>
    <t>SURVEY NO 164 MAIN NATIONAL HWAY 8A GANDHIDHAM KUTCH IN EM INFO@AHANEXIM.COM</t>
  </si>
  <si>
    <t>CARRETERA CAYAL NOHYAXCHE KM 87 ALFREDO V BONFIL CAMPECHE MX EM MAURICIO.BLANCO@TEAK.MX</t>
  </si>
  <si>
    <t>DSVFMID0013977</t>
  </si>
  <si>
    <t>SAMRIDHI ENTERPRISE</t>
  </si>
  <si>
    <t>PLOT, 21--SURVEY NO,171 TULSIDHAM MEGHPAR BORICHI</t>
  </si>
  <si>
    <t>A006919 A006924 A006923 A006920</t>
  </si>
  <si>
    <t>DSVFMID0013978</t>
  </si>
  <si>
    <t>PACKAGES CONTAINING 03 PACKAGES AS DESCRIBED FLEXIBLE ROLLS, STRIPS HS CODE 6813.81 02 BOXES AS DESCRIBED USED HOUSEHOLD GOODS AND PERSONAL EFFECTS, HS CODE 9801.00 10 PACKAGES AS DESCRIBED LIGNUM VITAE, CARVED STONE PYRITE STONE, BRACELET HANDCRAFTED INCIENSE CONES HS CODE 1211.90, 7103.99, 2502.00, 7117.90, 3307.41 05 PACKAGES AS DESCRIBEDPALO SANTO (BURSERA GRAVEOLENS) HS CODE 4403.99</t>
  </si>
  <si>
    <t>TROY CONTAINER LINE LTD</t>
  </si>
  <si>
    <t>INCA LINES SAC</t>
  </si>
  <si>
    <t>AS PETRA</t>
  </si>
  <si>
    <t>SN 002VO010122 NO MARKS NO MARKS NO MARKS NO MARKS NO MARKS NO MARKS NO MARKS NO MARKS NO MARKS NO MARKS NO MARKS NO MARKS NO MARKS NO MARKS NO MARKS NO MARKS</t>
  </si>
  <si>
    <t>27 WEST ST RED BANK NJ 07701 USA</t>
  </si>
  <si>
    <t>AV LA MAR 1120 MIRAFLORES LIMA, PERU PER</t>
  </si>
  <si>
    <t>SMLU7988604</t>
  </si>
  <si>
    <t>SMLU7339501A</t>
  </si>
  <si>
    <t>G1954715</t>
  </si>
  <si>
    <t>INTERWORLD FREIGHT INC</t>
  </si>
  <si>
    <t>9705 NW 108TH AVE STE 18 MIAMI FL 33178-2558 USA</t>
  </si>
  <si>
    <t>CALLAO,PERU</t>
  </si>
  <si>
    <t>741 CTNS  7,780 PCS OF ME NS 81% COTTON 19% POLYESTER KN IT SWEATSHIRT HS. NO : 611 0.20.2041 #REF! PO. NO : J 8IV8TA STYLE NO. : 500242 CAT NO. : 338 (NON-QUOTA) K PBC CODE : 040300 NPE NO :, 562448 PEB NO : 563981 D ATE : 8-AUG-22 NPWP : 02.19 3.070.6-057.000 NO WOOD PACKAGING MATERIAL CONTAINER SUMMARY ------------------- ---------------- MSKU4741326 ID0313510 45X9'6 741 CTN 34.084CBM 4403.870KGS B/L TOTAL SUMMARY ------------ ----------------------- 741C TN 34.084CBM 4403.870KGS</t>
  </si>
  <si>
    <t>BANANA REPUBLIC LLC</t>
  </si>
  <si>
    <t>PT GUNUNG ABADI</t>
  </si>
  <si>
    <t>Tanjung Priok</t>
  </si>
  <si>
    <t>Indonesia</t>
  </si>
  <si>
    <t>TDC-0020 200 GAP BOULEVARD GALLATI N, TN 37066 US</t>
  </si>
  <si>
    <t>2 FOLSOM STREET SAN FRANCISCO CA 94105, USA 14157770250</t>
  </si>
  <si>
    <t>JL SULAWESI BLOK D 45B UNIT USAHA KAWASAN CAKUNG, KBN KEL.SUKAPURA, KEC.CILINCING JAKARTA-INDONESIA 622144836885</t>
  </si>
  <si>
    <t>MSKU4741326</t>
  </si>
  <si>
    <t>MAEUJAK011712</t>
  </si>
  <si>
    <t>233E</t>
  </si>
  <si>
    <t>ID0313510</t>
  </si>
  <si>
    <t>EXPEDITORS INT'L OF WASHINGTON INC</t>
  </si>
  <si>
    <t>19701 HAMILTON AVE, STE 100 TORRANCE, CA 90502 T:310-343-6200 F:310-225-3791</t>
  </si>
  <si>
    <t>NONCONIFEROUS WOOD IN THE ROUGH NESOI, NOT TRASH LOGS HS 4403.99.90 SHIPPER DECLARED NO WOOD PACKING MATERIAL CAIU7271259 - 5.004 MBF YMLU8813464 - 5.066 MBF, CERS MO2229202209272023045 EMAIL YIXINCO168163.COM SOCIAL CREDIT CODE 91441900MA54PE75X4 NONCONIFEROUS WOOD IN THE ROUGH NESOI, NOT TR</t>
  </si>
  <si>
    <t>YMLU8813464 CAIU7271259</t>
  </si>
  <si>
    <t>YMLUW195223593</t>
  </si>
  <si>
    <t>002W</t>
  </si>
  <si>
    <t>UL4668384 2565895</t>
  </si>
  <si>
    <t>LTD SUITE 511, UNIT 6, BUILDING 6, DONGYE ROAD NO. 5, HOUJIE TOWN, DONGGUAN CITY, GUANGDONG PROVINCE,</t>
  </si>
  <si>
    <t>SWEATSHIRTS, OF COTTON, MENSCTN  24 CTNQTY  326 PCSPO  0130833694STYLE  F2225M271CUST. NR  600000HTS CODE  6110.20IN V#  KHG/2209060TOTAL GW  261.805 KGS / SWEATSHIRTS, OF COTTON, MENSCTN  36 CTNQTY  416 PCSPO  0130674126STYLE  F213CSIM105FLCUST. NR  600000HTS CODE  6110. 20INV#  KHG/2208734TOTA L GW  225.91 KGS / SWEATSHIRTS, OF COTTON, MENSCTN  37 CTNQTY  318 PCSPO  0130212839STYLE  F2225M273CUST. NR  600000HTS CODE  6110.20IN V#  KHG/2208637TOTAL GW  366.115 KGS / MENS/BOYSPULLOVRS,ETC,KNCT N  63 CTNQTY  725 PCSP O  0130394410STYLE  F2225M417CUST. NR  6000 00HTS CODE  6110.20INV#  KHG/2206879TOTAL GW  729.86 KGS / SWEATSHIRTS, OF COTTON, MENSCTN  145 CTNQTY  172 8 PCSPO  0130213074STYL E  F213CSIM105FLCUST. N R  600000HTS CODE  611 0.20INV#  KHG/2208732TO TAL GW  964.54 KGS / MENS/BOYSPULLOVRS,ETC,KNCT N  485 CTNQTY  4336 PC SPO  0130212805STYLE  F2225M417CUST. NR  60 0000HTS CODE  6110.20INV#  KHG/2206066TOTAL GW  4403.1 KGS  PT KAH ATEX APPAREL</t>
  </si>
  <si>
    <t>PT. DAMCO INDONESIA</t>
  </si>
  <si>
    <t>MSC PRATITI</t>
  </si>
  <si>
    <t>PLANT CODE  604 1 SAME SAME SAME PLANT CODE  604 1 SAME SAME SAME PLANT CODE  604 1 SAME SAME SAME PLANT CODE  604 1 SAME SAME SAME PLANT CODE  604 1 SAME SAME SAME PLANT CODE  604 1 SAME SAME SAME SAME</t>
  </si>
  <si>
    <t>670 FALLING CREEK ROAD SPARTANBURG SC 29301 UNITED STATES</t>
  </si>
  <si>
    <t>INTERNATIONAL FINANCIAL CENTRE TOWE JAKARTA, JAVA JK 12920 INDONESIA</t>
  </si>
  <si>
    <t>MSDU4196463</t>
  </si>
  <si>
    <t>MEDUI0897914</t>
  </si>
  <si>
    <t>232A</t>
  </si>
  <si>
    <t>FJ14325616</t>
  </si>
  <si>
    <t>1 ISO TANK TRIMETHYL PHOSP HITE BULK PACKING: 1 ISO TAN K OF 21000 KGS EACH PKG GRP: III, IMCO CLASS : 3, UN NO: 23 29 TARE WT. OF TANK: 3600.000 KGS SB NO : 3976152 DT: 05- SEP-2022 HS CODE : 29202300, GR.WT.KGS : 21000.000 NET.WT .KGS: 21000.000 FREIGHT PREPAID (ONE ISO TANK CONTAI NER ONLY) 24- HOURS EMERG ENCY CONTACT NO : CHEMTREC P HONE # TOLL FREE 800-424-930 0 OR OUTSIDE US 703-527-3887 CHEMTREC A/C # CCN23207 2.NOTIFY PARTY: NEWPORT TANK CONTAINERS (USA) LLC 13 40 DEPOT ST. CLEVELAND, OH 44 116 USA TEL: +1 4403 568 866</t>
  </si>
  <si>
    <t>SOLVAY USA INC</t>
  </si>
  <si>
    <t>UPL MADE IN INDIA</t>
  </si>
  <si>
    <t>504 CARNEGIE CENTER, PRINCETON, NJ POSTAL CODE 08540 USA TEL: 609 860 3160 FAX: 609 860 2467 15162397901</t>
  </si>
  <si>
    <t>UPL HOUSE, 610 B/2, BANDRA VILLAGE OFF WEH, BANDRA (E) MUMBAI -400051 MANUFACTURER: UPL LIMITED, ANKLESHW 912271528000</t>
  </si>
  <si>
    <t>CXTU1004549</t>
  </si>
  <si>
    <t>MAEU914586082</t>
  </si>
  <si>
    <t>235W</t>
  </si>
  <si>
    <t>UTC OVERSEAS INC</t>
  </si>
  <si>
    <t>420 DOUGHTY BLVD. INWOOD, NY POSTAL TEL: (516) 371-7184 FAX: (516) 239 EMAIL ID : K.OCONNOR@UTCOVERSEAS.CO</t>
  </si>
  <si>
    <t>1 ISO TANK TRIMETHYL PHOSPHI TE BULK PACKING: 1 ISO TANK O F 21000 KGS EACH PKG GRP: III , IMCO CLASS : 3, UN NO: 2329 TARE WT. OF TANK: 3750 KGS SB NO : 4019663 DT: 07-SEP-202 2 HS CODE : 29202300 GR.WT, .KGS : 21000.000 NET.WT.KGS: 21000.000 FREIGHT PREPA ID (ONE ISO TANK CONTAINER ON LY) 24- HOURS EMERGENCY C ONTACT NO : CHEMTREC PHONE # TOLL FREE 800-424-9300 OR O UTSIDE US 703-527-3887 CHEMT REC A/C # CCN23207 2.NOTIFY PARTY: NEWPORT TANK CONTAINERS (USA) LLC 1340 DEP OT ST. CLEVELAND, OH 44116 US A TEL: +1 4403 568 866</t>
  </si>
  <si>
    <t>SIMU2441630</t>
  </si>
  <si>
    <t>MAEU914586358</t>
  </si>
  <si>
    <t>420 DOUGHTY BLVD. INWOOD, NY POSTAL CODE 11096 USA TEL: (516) 371-7184 FAX: (516) 239</t>
  </si>
  <si>
    <t>SOFTWOOD SAWN TIMBER 5X40'HC CONTAINERS SOFTWOOD SAWN TIMBER NET WEIGHT 126,080.000 KGS H.S.CODE NO. 4403.9900 FREIGHT PREPAID DTHC PREPAID, 7 DAYS FREE DETENTION AT DESTINATION LOADED ON BOARD XIN BEIJING 134S AT VANCOUVER, CANADA PROOF OF REPORT EC8148202209262020106 SOFTWOOD SAWN TIMBER SOFTWOOD SAWN TIMBER SOFTWOOD SAWN TIMBER SOFTWOOD SAWN TIMBER</t>
  </si>
  <si>
    <t>XIN BEIJING</t>
  </si>
  <si>
    <t>NO MARKS NO MARKS THE SAME THE SAME THE SAME THE SAME THE SAME THE SAME THE SAME THE SAME THE SAME NO MARKS NO MARKS NO MARKS NO MARKS</t>
  </si>
  <si>
    <t>SUITE 205-3007 GLEN DRIVE COQUITLAM, BC V3B 0L8, CANADA TEL: 604 464 6700</t>
  </si>
  <si>
    <t>TGHU6593600 EITU1143289 BMOU5767065 EITU9048101 EGHU9291595</t>
  </si>
  <si>
    <t>45G0 45G1 45G0 45G1 45G1</t>
  </si>
  <si>
    <t>EGLV465277111405</t>
  </si>
  <si>
    <t>134S</t>
  </si>
  <si>
    <t>99124 99123 99122 99125 99126</t>
  </si>
  <si>
    <t>M/S. SAIFY COMMERCIAL ESTABLISHMENT</t>
  </si>
  <si>
    <t>IRELAND ROAD OFF SIDDIQ WAHAB ROAD KARACHI, PAKISTAN TEL:011 9221 2730857 FAX:011 9221 2734416</t>
  </si>
  <si>
    <t>FOOTWEAR (ADIDAS BRANDED SPOR T SHOES)CUST NO. 600000CUST O /NO. 0296069978H.S. CODE : 64 0299 QTY : 4403 PR INV. NO. : AFSH2022-5470 PO NO.: 0130 959040 ART NO.: ID2350</t>
  </si>
  <si>
    <t>APACHE FOOTWEAR LTD.</t>
  </si>
  <si>
    <t>ADAMS</t>
  </si>
  <si>
    <t>PLANT CODE  6040</t>
  </si>
  <si>
    <t>FOR DELIVERY TO: 495 CEDAR CREST ROAD, SPARTANBURG, SC 29301 18645870700</t>
  </si>
  <si>
    <t>QING XIN XIAN, TAI PING ZHEN, GONG YE QU, QING YUAN CHINA 867635772622</t>
  </si>
  <si>
    <t>MSKU8892573</t>
  </si>
  <si>
    <t>MAEU220866804</t>
  </si>
  <si>
    <t>CN0816488</t>
  </si>
  <si>
    <t>495 CEDAR CREST ROAD, SPARTANBURG, SC 29301</t>
  </si>
  <si>
    <t>HAIR COSMETICS 40 PAL WITH 4403 CT. REF. 7100.</t>
  </si>
  <si>
    <t>KAO USA INC.</t>
  </si>
  <si>
    <t>KAO GERMANY GMBH</t>
  </si>
  <si>
    <t>GRANDE GUINEA</t>
  </si>
  <si>
    <t>168160 HS-CODE 330590 FMC 2818-99-9000-0069 NO MARKS</t>
  </si>
  <si>
    <t>15TH FLOOR NORTH CHARLES ST BALTIMORE MD 21201 US</t>
  </si>
  <si>
    <t>PFUNGSTAEDTER STR. 98-100 DARMSTADT 64297 DE</t>
  </si>
  <si>
    <t>GCNU4819761</t>
  </si>
  <si>
    <t>KWLD15330569448</t>
  </si>
  <si>
    <t>ACLUSA00838717</t>
  </si>
  <si>
    <t>GGU62</t>
  </si>
  <si>
    <t>ANTWERP (ANTWERPE</t>
  </si>
  <si>
    <t>FREIGHT COLLECT 1 X 40HC BULKPACKED DECORATIVE ARTICLES OF WOOD: 9150 PIECES MOPANI WOOD (MEDIUM + LARGE SIZE)HS CODE: 4403.49 1 X 40HC BULKPACKED DECORATIVE ARTICLES OF WOOD: 14860 PIECES MOPANI WOOD (SMALL, MEDIUM + LARSIZE) HS CODE: 4403.49</t>
  </si>
  <si>
    <t>ZOOMED LABORATORIES</t>
  </si>
  <si>
    <t>CMA CGM A. LINCOLN</t>
  </si>
  <si>
    <t>3650 SACRAMENTO DRIVE SAN LUIS OBISPO CA.93401-9946 TE UNITED STATES</t>
  </si>
  <si>
    <t>PLAASSTREET 47 BITTERFONTEIN SOUTH AFRICA</t>
  </si>
  <si>
    <t>CAIU9126856 TCKU6206176</t>
  </si>
  <si>
    <t>CMDUDBA0285723</t>
  </si>
  <si>
    <t>0TUOS</t>
  </si>
  <si>
    <t>H7537663 H7537630</t>
  </si>
  <si>
    <t>3650 SACRAMENTO DRIVE SAN LUIS OBISPO CA.93401-9946</t>
  </si>
  <si>
    <t>PO NO: 7375354312 DEPARTMENT NO: 0020 100% COTTON TERRY BATH TOWEL, HAND TOWEL, WASH TOWEL DYED/WHITE 1540 CTNS 'FI' NO: HMB-EXP-090293-05 082022 DATE; 05-08-2022, ONE THOUSAND FIVE HUNRED FOURTY, CARTONS ONLY TOTAL NET WT: ( 4403 KGS ) CASE GROSS WT: ( 4849 KGS ) TOTAL CBM : 32.163 1540 CTNS SHIPPED AS CFS C OMMODITY : HOME TEXTILE</t>
  </si>
  <si>
    <t>AFROZE TEXTILE INDUSTRIES PVT LTD</t>
  </si>
  <si>
    <t>MS8900717820 05 MS8900717820 06 MS8900717820 08 MS8900717820 03 MS8900717820 04 578458757 578458 756 578458758 578458753 578458755 CNTR_NO MRSU3269920 CARRIER SEA L_NO PK2154456</t>
  </si>
  <si>
    <t>LA-7/1-7 BLOCK 22, FEDERAL B AREA KARACHI, 75950 92216349001</t>
  </si>
  <si>
    <t>MRSU3269920</t>
  </si>
  <si>
    <t>MAEUWMB680215</t>
  </si>
  <si>
    <t>233W</t>
  </si>
  <si>
    <t>KWPKB24539 PK2154456</t>
  </si>
  <si>
    <t>PACKAGEPIECEIKEA HOME FURNISHING PRODUCTS / TOTAL NUMBER OF PIECES: 4403 94054260 VIP CODE:054SHIPMENT ID: 330-CP-S98827 CONSIGNMENT: 19972-SUP-SZ27982 CONSIGNMENT: 19972-SUP-SZ27984 CONSIGNMENT: 19972-SUP-SZ27995 / PACKAGEPIECEIKEA HOME FURNISHING PRODUCTS 85269250</t>
  </si>
  <si>
    <t>KEE TAT INNOVATIVE TECHNOLOGY HOLDI</t>
  </si>
  <si>
    <t>GERD MAERSK</t>
  </si>
  <si>
    <t>650 EMERALD DRIVE JOLIET IL 60433 UNITED STATES</t>
  </si>
  <si>
    <t>NO.2,MOWUJIWEIGONGYE ROAD, QISHI TO DONGGUAN 44 523511 CHINA</t>
  </si>
  <si>
    <t>TGHU9758339</t>
  </si>
  <si>
    <t>MEDUZB042337</t>
  </si>
  <si>
    <t>235N</t>
  </si>
  <si>
    <t>FJ16413101</t>
  </si>
  <si>
    <t>CHAIR/CONSOLE PO NO: 4402 / 4403 HS CODE:940161 CHAIR/CONSOLE PO NO: 4402 / 4403 HS CODE:940161</t>
  </si>
  <si>
    <t>HIGA IMPORTS</t>
  </si>
  <si>
    <t>KARI LEE F &amp; C CO., LIMITED</t>
  </si>
  <si>
    <t>6711 STELLA LINK RD SUITE 365 HOUST ON,TX 77005 .</t>
  </si>
  <si>
    <t>UNIT 04, 7/F BRIGHT WAY TOWER NO. 3 3 MONG KOK RD KL, HONG KONG .</t>
  </si>
  <si>
    <t>MRKU6100818 CRSU9026147</t>
  </si>
  <si>
    <t>TXSLFH220803132</t>
  </si>
  <si>
    <t>MAEU220549754</t>
  </si>
  <si>
    <t>232E</t>
  </si>
  <si>
    <t>CN0826582 CN0818648</t>
  </si>
  <si>
    <t>TXSL</t>
  </si>
  <si>
    <t>TIERA EXPRESS LLC</t>
  </si>
  <si>
    <t>BROWNSVILLE</t>
  </si>
  <si>
    <t>TX</t>
  </si>
  <si>
    <t>78522-2137</t>
  </si>
  <si>
    <t>PO BOX 2137</t>
  </si>
  <si>
    <t>KLEAR NOW CORP</t>
  </si>
  <si>
    <t>3945 FREEDOM CIRCLE SUITE 400, SANT A CLARA, CA 95054 .</t>
  </si>
  <si>
    <t>7393 CARTONS OF VARIOUS SO DASTREAM FLAVORS HS CODE 2 106.90 1410 CARTONS OF SODASTREA M MACHINE WITH CYLINDER CA RBON DIOXIDE, CLASS 2.2, U N1013, DG WEIGHT 3356 KGS HS CODE 2811.21 HS CODE 84 22.30 6426 CARTONS OF VARIOUS SO DASTREAM FLAVORS HS CODE 2 106.90 1225 CARTONS OF SODASTREA M MACHINE WITH CYLINDER CA RBON DIOXIDE, CLASS 2.2, U N1013, DG WEIGHT 3749 KGS HS CODE 2811.21 HS CODE 84 22.30 AND 252 CARTONS OF CYLIND ER CARBON DIOXIDE, CLASS 2 .2, UN1013, DG WEIGHT 5398 KGS HS CODE 2811.21 / 1352 CARTONS AS FOLLOWS 11 00 CARTONS OF SODASTREAM M ACHINE WITH CYLINDER CARBO N DIOXIDE, CLASS 2.2, UN10 13,DG WEIGHT 2618 KGS HS C ODE 2811.21 HS CODE 8422.3 0 5484 CARTONS OF VARIOUS SO DASTREAM FLAVORS HS CODE 2 106.90 1305 CARTONS OF SODASTREA M MACHINE WITH CYLINDER CA RBON DIOXIDE, CLASS 2.2, U N1013, DG WEIGHT 3225 KGS HS CODE 2811.21 HS CODE 84 22.30 1320 CARTONS OF SODASTREAM MACHINE WITH CYLINDER CAR BON DIOXIDE, CLASS 2.2, UN 1013, DG WEIGHT 3380 KGS H S CODE 2811.21 HS CODE 842 2.30 EXPRESS BL HBL:967317 1113 CARTONS OF SODASTREAM MACHINE WITH CYLINDER CAR BON DIOXIDE, CLASS 2.2, UN 1013, DG WEIGHT 3630 KGS H S CODE 2811.21 HS CODE 842 2.30 1150 CARTONS AS FOLLOWS 11 25 CARTONS OF SODASTREAM M ACHINE WITH CYLINDER CARBO N DIOXIDE, CLASS 2.2, UN10 13, DG WEIGHT 3511 KGS HS CODE 2811.21 HS CODE 8422. 30 / AND 25 CARTONS OF VALVE CA P WHITE FOR CYLINDER HS CO DE 3923.50 AND 105 CARTONS OF SODAST REAM BOTTLES HS CODE 3923. 50 / 955 CARTONS AS FOLLOWS 85 0 CARTONS OF SODASTREAM MA CHINE WITH CYLINDER CARBON DIOXIDE, CLASS 2.2, UN101 3, DG WEIGHT 3570 KGS HS C ODE 2811.21 HS CODE 8422.3 0 675 CARTONS OF SODASTREAM MACHINE WITH CYLINDER CARB ON DIOXIDE, CLASS 2.2, UN1 013, DG WEIGHT 3749 KGS HS CODE 2811.21 HS CODE 8422 .30 6426 CARTONS OF VARIOUS SO DASTREAM FLAVORS HS CODE 2 106.90 4896 CARTONS OF VARIOUS SO DASTREAM FLAVORS HS CODE 2 106.90 10958 CARTONS OF VARIOUS S ODASTREAM FLAVORS HS CODE 2106.90 1195 CARTONS OF SODASTREA M MACHINE WITH CYLINDER CA RBON DIOXIDE, CLASS 2.2, U N1013, DG WEIGHT 3320 KGS HS CODE 2811.21 HS CODE 84 22.30 AND 1260 CARTONS OF SODAST REAM BOTTLES HS CODE 3923. 5 / 1760 CARTONS AS FOLLOWS 50 0 CARTONS OF SODASTREAM MA CHINE WITH CYLINDER CARBON DIOXIDE, CLASS 2.2, UN101 3, DG WEIGHT 1547 KGS HS C ODE 2811.21 HS CODE 8422.3 0 6326 CARTONS OF VARIOUS SO DASTREAM FLAVORS HS CODE 2 106.90 1610 CARTONS AS FOLLOWS 65 0 CARTONS OF SODASTREAM MA CHINE WITH CYLINDER CARBON DIOXIDE, CLASS 2.2, UN101 3, DG WEIGHT 1547 KGS HS C ODE 2811.21 HS CODE 8422.3 0 / AND 960 CARTONS OF SODAST REAM BOTTLES HS CODE 3923. 50 1227 CARTONS AS FOLLOWS 12 00 CARTONS OF SODASTREAM M ACHINE WITH CYLINDER CARBO N DIOXIDE, CLASS 2.2, UN10 13, DG WEIGHT 4403 KGS HS CODE 2811.21 HS CODE 8422. 30 / AND 27 CARTONS OF BARCODE LABLE HS CODE 4911.99</t>
  </si>
  <si>
    <t>DSV AIR &amp; SEA (US) INC</t>
  </si>
  <si>
    <t>MSC ELAINE</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</si>
  <si>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</si>
  <si>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100 WALNUT AVE. CLARK NJ 07066 UNITED STATES</t>
  </si>
  <si>
    <t>CLHU8956036 FFAU2848550 MEDU4617570 MSDU7061672 GESU4593784 BEAU5861020 MSMU8834259 TRHU7481632 TCKU9002807 MSMU4838831 MSMU4838929 MSDU8870326 MSMU4841917 GLDU7556420 TCLU5703690 MSMU4853498 FFAU2128499 MSMU4850441 MEDU7618884 MEDU4835989</t>
  </si>
  <si>
    <t>MEDUHH576009</t>
  </si>
  <si>
    <t>230A</t>
  </si>
  <si>
    <t>206727 205515 206730 205710 211513 206782 205522 205518 211512 211518 211521 211520 206798 206787 206796 205701 211529 206721 210922 210925</t>
  </si>
  <si>
    <t>257 CARTONS 3473.98 KGM 18.8 MTQ APPAREL GOODS MENS SPORT CASUAL KNIT SHORT 100 COTTON PLANT: 1012, PO : 5804154085 REFERENCE PO : 4508705351 MATERIAL : AT5267-010/PO LINE :00070/QTY: 5,0PCS MATERIAL : AT5267-063/PO LINE :00080/QTY: 4,6PCS CAT: 347 INVOICE NO: IOL2218257SHIPPER DECLARED THIS SHIPMENT DOES NOT CONTAIN WOOD PACKING MATERIALS. 197 CARTONS 3140.17 KGM 22.54 MTQ APPAREL GOODS BOYS CASUAL/LEISURE KNIT PANT 80 COTTON 20 POLYESTERPLANT: 1012 PO : 5804154090 REFERENCE PO : 4508705367 MATERIAL : CJ0170-010/PO LINE :00030/QTY: 4,9PCS MATERIAL : CJ0170-091/PO LINE :00050/QTY: 4,8PCS CAT: 347INVOICE NO: IOL2218264 SHIPPER DECLARED THIS SHIPMENT DOES NOT CONTAIN WOOD PACKING MATERIALS. 197 CARTONS 3120.46 KGM 22.6 MTQ APPAREL GOODS BOYS CASUAL/LEISURE KNIT PANT80 COTTON 20 POLYESTER PLANT: 1012 PO : 5804154090 REFERENCE PO : 4508705367 MATERIAL : CJ0170-010/PO LINE :00010/QTY: 4,8PCS MATERIAL : CJ0170-010/PO LINE :00020/QTY: 4,9PCSCAT: 347 INVOICE NO: IOL2218263 SHIPPER DECLARED THIS SHIPMENT DOES NOT CONTAIN WOOD PACKING MATERIALS. 89 CARTONS 1176.45 KGM 10.05 MTQ APPAREL GOODS M NSW TCH FLC HOODIE FZ WR MENS KNITTED BODY: 66 COTTON 34 POLYESTER POCKET BAGS: 1 COTTON HOOD LINING: 69 COTTON 31 POLYESTER, REF NO/LINEITEM/PO NO/MATERIAL/INVOICE NUMBER4508749771/00010/5804181080/CU4489/22MVNK1628SHIP TO: 1012 SHIPPER: MARVEL GARMENT CO., LTD. PHNOM PENH SPECIAL ECONOMIC ZONE, NATI ROAD NUMBER 4, PHASE 3, BEUNG THOM 3 V SANGKAT BEUNG THOM, KHAN POSENCHEY, PH 170 CARTONS2672.27 KGM 19.31 MTQ APPAREL GOODS WOMENS SPORT CASUAL KNIT PANT 80 COTTON 20 POLYESTER PLANT: 1012 PO : 5804154143 REFERENCE PO : 4508704854MATERIAL : DR6197-010/PO LINE :00010/QTY: 3,5PCS MATERIAL : DR6197-206/PO LINE :00020/QTY: 2,3PCS CAT: 348 INVOICE NO: IOL2218250 SHIPPER DECLARED THIS SHIPMENT DOES NOT CONTAIN WOOD PACKING MATERIALS.SHIPPER: OLIVE APPAREL (CAMBODIA) CO., LTD. NATIONAL ROAD NO. 3, PHUM PREY KAMBOT, SANGKAT CHOM CHAO, KHAN POSENCHEY, PHNOM PENH, KINGDOM OF CAMBODIA 56 CARTONS 745.51 KGM 3.86 MTQ APPAREL GOODSWOMENS SPORT CASUAL KNIT SHORT SLEEVE TOP 100 COTTON PLANT: 1012 PO : 5804116346 REFERENCE PO : 4508655201 MATERIAL : DR6201-010/PO LINE :00010/QTY: 2,3PCS MATERIAL : DR6201-206/PO LINE :00020/QTY: 1,2PCS CAT: 339 INVOICE NO: IOL2218249 SHIPPER DECLARED THIS SHIPMENT DOES NOT CONTAIN WOOD PACKING MATERIALS. 284 CARTONS 4403.84 KGM 32.18 MTQAPPAREL GOODS WOMENS SPORT CASUAL KNIT HOODED LONG SLEEVE T80 COTTON 20 POLYESTER PLANT: 1012 PO : 5804154144 REFERENCE PO : 4508704857 MATERIAL : DR6199-010/PO LINE :00040/QTY: 3,3PCSMATERIAL : DR6199-010/PO LINE :00050/QTY: 3,3PCS CAT: 339 INVOICE NO: IOL2218252 SHIPPER DECLARED THIS SHIPMENT DOES NOT CONTAIN WOOD PACKING MATERIALS. 26 CARTONS 348.5 KGM2.85 MTQ APPAREL GOODS W NSW TCH FLC ESSNTL HR PNT WOMENS KNITTED BODY: 69 COTTON 31 POLYESTER POCKET BAGS: 1 COTTON REF NO/LINEITEM/PO NO/MATERIAL/INVOICE NUMBER4508666279/00010/5804092649/CW4292/22MVNK1650SHIP TO: 1012SHIPPER: MARVEL GARMENT CO., LTD. PHNOM PENH SPECIAL ECONOMIC ZONE, NATI ROAD NUMBER 4, PHASE 3, BEUNG THOM 3 V SANGKAT BEUNG THOM, KHAN POSENCHEY, PH 266 CARTONS 3577.33 KGM 30.59 MTQ APPAREL GOODS BOYS CASUAL/LEISURE KNIT HOODED FULL ZIP LS T80 COTTON 20 POLYESTER PLANT: 1012, PO : 5804154089 REFERENCE PO : 4508705362 MATERIAL : CD7401-091/PO LINE :00030/QTY: 4,5PCS MATERIAL : CD7401-011/PO LINE :00040/QTY: 4,0PCS CAT: 334 INVOICE NO: IOL2218261SHIPPER DECLARED THIS SHIPMENT DOES NOT CONTAIN WOOD PACKING MATERIALS. 330 CARTONS 5033.44 KGM 37.7 MTQ APPAREL GOODS MENS BASIC/ACTIVE KNIT HOODED LONG SLEEVE TOP80 COTTON 20 POLYESTERPLANT: 1012 PO : 5804155344 REFERENCE PO : 4508705119 MATERIAL : DA6801-010/PO LINE :00020/QTY: 3,7PCS MATERIAL : DA6801-010/PO LINE :00030/QTY: 3,7PCS CAT: 338INVOICE NO: IOL2218253 SHIPPER DECLARED THIS SHIPMENT DOES NOT CONTAIN WOOD PACKING MATERIALS. 215 CARTONS 3280.14 KGM 24.05 MTQ APPAREL GOODS BOYS FITNESS/WORKOUT KNIT PANT 100 POLYESTER PLANT: 1012, PO : 5804154384 REFERENCE PO : 4508705451 MATERIAL : CV9328-056/PO LINE :00020/QTY: 3,8PCS MATERIAL : CV9328-056/PO LINE :00030/QTY: 3,8PCS MATERIAL : CV9328-056/PO LINE :00040/QTY: 3,8PCSCAT: 347 INVOICE NO: IOL2218266 SHIPPER DECLARED THIS SHIPMENT DOES NOT CONTAIN WOOD PACKING MATERIALS. 228 CARTONS 3236.42 KGM 26.28 MTQ APPAREL GOODSBOYS CASUAL/LEISURE KNIT HOODED FULL ZIP LS T80 COTTON 20 POLYESTER PLANT: 1012 PO : 5804154089 REFERENCE PO : 4508705362 MATERIAL : CD7401-011/PO LINE :00050/QTY: 4,0PCS MATERIAL : CD7401-011/PO LINE :00060/QTY: 4,0PCS CAT: 334 INVOICE NO: IOL2218262 SHIPPER DECLARED THIS SHIPMENT DOES NOT CONTAIN WOOD PACKING MATERIALS. 249 CARTONS 3367.52 KGM 17.99 MTQAPPAREL GOODS MENS KNIT M NK ESSENTIAL KNIT PANT NFS BODY 91 POLYESTER 9 SPANDEX TRADING PO NO.: 5804119752 MATERIAL: DB4107 PO NO:4508651759 CAT NO:647 INVOICE NUMBER: TOPAPL388322SHIPPER: TOP SUMMIT GARMENT INC NATIONAL ROAD NO.4 PHUM TRAPAING TOUL, SANGKAT KAMBO, KHAN PORSENCHEY, PHNOM PENH, KINGDOM OF CAMBODIA 16 CARTONS 168.07 KGM 1.05 MTQ CAMBODIA FREIGHT AS ARRANGED APPAREL GOODS W NSW ESSNTL TEE HBR NFS WOMENS KNITTED, BODY: 52 POLYESTER 48 MODAL REF NO/LINEITEM/PO NO/MATERIAL/INVOICE NUMBER4508703068/00010/5804154898/AT5464/22MVNK1615SHIP TO: 1012 SHIPPER: MARVEL GARMENT CO., LTD. PHNOM PENH SPECIAL ECONOMIC ZONE, NATI ROAD NUMBER 4, PHASE 3, BEUNG THOM 3 V SANGKAT BEUNG THOM, KHAN POSENCHEY, PH208 CARTONS 2768.71 KGM 23.4 MTQ APPAREL GOODS M NSW TCH FLC HOODIE FZ WR MENS KNITTED BODY: 66 COTTON 34 POLYESTER POCKET BAGS: 1 COTTON HOOD LINING: 69 COTTON 31 POLYESTER REF NO/LINEITEM/PO NO/MATERIAL/INVOICE NUMBER4508749780/00010/5804181087/CU4489/22MVNK1617SHIP TO: 1012 208 CARTONS 2768.53 KGM 23.37 MTQ APPAREL GOODS M NSW TCH FLC HOODIE FZ WR MENS KNITTED BODY: 66 COTTON 34 POLYESTER POCKET BAGS: 1COTTON HOOD LINING: 69 COTTON 31 POLYESTER REF NO/LINEITEM/PO NO/MATERIAL/INVOICE NUMBER4508749781/00010/5804181089/CU4489/22MVNK1617SHIP TO: 1012 5 CARTONS 40.49 KGM 0.33 MTQ APPAREL GOODSMEN'S 100 RECYCLED POLYESTER WOVEN SHORTS PO NO : 4508644874 TRADING PO NO : 5804117776 MATERIAL : DQ1569-068 ITEM : 00010 TOTAL QTY : 272 PCS PLANT TO : 1012 LC : OPEN ACCOUNTINVOICE NO : 140220009637 SHIPPER: KKN APPAREL CO.,LTD. NEANG KOK KOH KONG SPECIAL ECONOMIC ZONE NEANG KOK VILLAGE,PAKKLONG COMMUNE,MONDUL SEYMA DISTRICT 93 CARTONS 1031.95 KGM 6.7 MTQAPPAREL GOODS MEN'S 100 RECYCLED POLYESTER WOVEN SHORTS PO NO : 4508644873 TRADING PO NO : 5804117775 MATERIAL : DQ1537-010,DQ1537-068 ITEM : 00010,020 TOTAL QTY : 5666 PCS PLANT TO : 1012LC : OPEN ACCOUNT INVOICE NO : 140220009636 108 CARTONS 1122.44 KGM 7.83 MTQ APPAREL GOODS MEN'S 100 RECYCLED POLYESTER WOVEN SHORTS PO NO : 4508635786TRADING PO NO : 5804117820 MATERIAL : DV2047-480,DV2047-010 ITEM : 00010,020,030 TOTAL QTY : 6520 PCS PLANT TO : 1012 LC : OPEN ACCOUNT INVOICE NO : 140220009635 FREIGHT COLLECT 248 CARTONS 3346.22 KGM 18.18 MTQ APPAREL GOODS MENS SPORT CASUAL KNIT SHORT 100 COTTON, PLANT: 1012 PO : 5804154085 REFERENCE PO : 4508705351 MATERIAL : AT5267-063/PO LINE :00090/QTY: 4,6PCS MATERIAL : AT5267-063/PO LINE :00100/QTY: 4,6PCS CAT: 347INVOICE NO: IOL2218258 SHIPPER DECLARED THIS SHIPMENT DOES NOT CONTAIN WOOD PACKING MATERIALS. SHIPPER: OLIVE APPAREL (CAMBODIA) CO., LTD. NATIONAL ROAD NO. 3, PHUM PREY KAMBOT, SANGKAT CHOM CHAO, KHAN POSENCHEY, PHNOM PENH, KINGDOM OF CAMBODIA 196 CARTONS2633.66 KGM 14.35 MTQ APPAREL GOODS MENS SPORT CASUAL KNIT SHORT 100 COTTON PLANT: 1012 PO : 5804154085 REFERENCE PO : 4508705351MATERIAL : AT5267-326/PO LINE :00120/QTY: 2,6PCS MATERIAL : AT5267-063/PO LINE :00150/QTY: 4,6PCS CAT: 347 INVOICE NO: IOL2218259 SHIPPER DECLARED THIS SHIPMENT DOES NOT CONTAIN WOOD PACKING MATERIALS.304 CARTONS 3918.24 KGM 34.9 MTQ APPAREL GOODS BOYS CASUAL/LEISURE KNIT HOODED FULL ZIP LS T80 COTTON 20 POLYESTER PLANT: 1012 PO : 5804154089REFERENCE PO : 4508705362 MATERIAL : CD7401-091/PO LINE :00010/QTY: 4,5PCS MATERIAL : CD7401-091/PO LINE :00020/QTY: 4,5PCS CAT: 334 INVOICE NO: IOL2218260 SHIPPER DECLARED THIS SHIPMENTDOES NOT CONTAIN WOOD PACKING MATERIALS. 291 CARTONS 4677.6 KGM 33.18 MTQ APPAREL GOODS BOYS CASUAL/LEISURE KNIT PANT 80 COTTON 20 POLYESTER PLANT: 1012, PO : 5804154090 REFERENCE PO : 4508705367 MATERIAL : CJ0170-091/PO LINE :00060/QTY: 4,8PCS MATERIAL : CJ0170-091/PO LINE :00070/QTY: 4,8PCS MATERIAL : CJ0170-091/PO LINE :00080/QTY: 4,8PCSCAT: 347 INVOICE NO: IOL2218265 SHIPPER DECLARED THIS SHIPMENT DOES NOT CONTAIN WOOD PACKING MATERIALS. SHIPPER: OLIVE APPAREL (CAMBODIA) CO., LTD. NATIONAL ROAD NO. 3, PHUM PREY KAMBOT, SANGKAT CHOM CHAO, KHAN POSENCHEY, PHNOM PENH, KINGDOM OF CAMBODIA83 CARTONS 1248.05 KGM 9.31 MTQ APPAREL GOODS MENS RUNNING PANT , WOVEN 88 POLYESTER 12 SPANDEX TRADING PO NO.: 5804119077 MATERIAL: DB4110-010PO NO: 4508651782-10 INVOICE NUMBER: NK222794 PLANT TO : 1012 SHIPPER: PAPILLION TEXTILE(CAMBODIA)CO.,LTD. VATTANAK II INDUSTRY PARK,BUILDING O , NATIONAL ROAD NO.3,PHUM PREYSAMPOR, SANGKAT KRAING PONGROR,KHAN DANGKOR, 149 CARTONS2003.8 KGM 16.15 MTQ APPAREL GOODS W NSW TCH FLC ESSNTL HR PNT WOMENS KNITTED BODY: 69 COTTON 31 POLYESTER POCKET BAGS: 1 COTTON REF NO/LINEITEM/PO NO/MATERIAL/INVOICE NUMBER4508719689/00010/5804165375/CW4292/22MVNK1651SHIP TO: 1012 SHIPPER: MARVEL GARMENT CO., LTD. PHNOM PENH SPECIAL ECONOMIC ZONE, NATI ROAD NUMBER 4, PHASE 3, BEUNG THOM 3 V SANGKAT BEUNG THOM, KHAN POSENCHEY, PH 47 CARTONS 402.17 KGM 3.414 MTQAPPAREL GOODS WOMEN'S SHORTS 100 POLYESTER WOVEN PO 4508621493 MATERIAL CODE: AJ4713-622 PO ITEM: 00020 SHIP TO : QTY: 3253 PCSINVOICE NO.22HTC8238 SHIPPER: HI-TECH APPAREL (CAMBODIA) CO.,LTD. A35-36, POIPET O'NEANG SPECIAL ECONOMI SANGKAT PHSAR KANDAL POIPET CITY, BANTEAY MEANCHEY, CAMBODIA 47 CARTONS 402.17 KGM 3.414 MTQAPPAREL GOODS MEN'S SHORTS 100 POLYESTER WOVEN PO 4508621493 MATERIAL CODE: AJ4713-622 PO ITEM: 00010 SHIP TO : QTY: 3253 PCSINVOICE NO.22HTC8237 AS PER SHIPPER DECLARED NO WOOD PACKAGING MATERIAL TOTAL PKGS 4567 PK</t>
  </si>
  <si>
    <t>NIKE USA, INC.</t>
  </si>
  <si>
    <t>APLL ON BEHALF OF OLIVE APPAREL</t>
  </si>
  <si>
    <t>1012 FOOTHILL RANCH, CA USA COUNTRY OF ORIGIN: CAMBODIA 1012 FOOTHILL RANCH, CA USA COUNTRY OF ORIGIN: CAMBODIA 1012 FOOTHILL RANCH, CA USA COUNTRY OF ORIGIN: CAMBODIA 1012 FOOTHILL RANCH, CA USA COUNTRY OF ORIGIN : CAMBODIA 1012 FOOTHILL RANCH, CA USA COUNTRY OF ORIGIN: CAMBODIA 1012 FOOTHILL RANCH, CA USA COUNTRY OF ORIGIN: CAMBODIA 1012 FOOTHILL RANCH, CA USA COUNTRY OF ORIGIN: CAMBODIA 1012 FOOTHILL RANCH, CA USA COUNTRY OF ORIGIN : CAMBODIA 1012 FOOTHILL RANCH, CA USA COUNTRY OF ORIGIN: CAMBODIA 1012 FOOTHILL RANCH, CA USA COUNTRY OF ORIGIN: CAMBODIA 1012 FOOTHILL RANCH, CA USA COUNTRY OF ORIGIN: CAMBODIA 1012 FOOTHILL RANCH, CA USA COUNTRY OF ORIGIN: CAMBODIA 1012 FOOTHILL RANCH,CA US ACOUNTRY OF ORIGIN CAMBODIA PLANT TO 1012 1012 FOOTHILL RANCH, CA USA COUNTRY OF ORIGIN : CAMBODIA 1012 FOOTHILL RANCH, CA USA COUNTRY OF ORIGIN : CAMBODIA 1012 FOOTHILL RANCH, CA USA COUNTRY OF ORIGIN : CAMBODIA 1012 FOOTHILL RANCH, CA USA COUNTRY OF O RIGIN: CAMBODIA 1012 FOOTHILL RANCH, CA USA COUNTRY OF O RIGIN: CAMBODIA 1012 FOOTHILL RANCH, CA USA COUNTRY OF O RIGIN: CAMBODIA 1012 FOOTHILL RANCH, CA USA COUNTRY OF ORIGIN: CAMBODIA 1012 FOOTHILL RANCH, CA USA COUNTRY OF ORIGIN: CAMBODIA 1012 FOOTHILL RANCH, CA USA COUNTRY OF ORIGIN: CAMBODIA 1012 FOOTHILL RANCH, CA USA COUNTRY OF ORIGIN: CAMBODIA 1012 FINAL DESTINATION: FOOTHILL RA NCH, CA USA COUNTRY OF ORIGIN : CAMBODIA 1012 FOOTHILL RANCH, CA USA COUNTRY OF ORIGIN : CAMBODIA 1012 IN DIAMOND FOOTHILL RANCH COUNTRY OF ORIGIN :CAMBODIA 1012 IN DIAMOND FOOTHILL RANCH COUNTRY OF ORIGIN :CAMBODIA</t>
  </si>
  <si>
    <t>ONE BOWERMAN DRIVE BEAVERTON, OR 97005</t>
  </si>
  <si>
    <t>(CAMBODIA) CO., LTD. NATIONAL ROAD NO. 3, PHUM PREY KAMBOT, SANGKAT CHOM CHAO, KHAN TE POSENCHEY, PHNOM PENH, KINGDOM OF</t>
  </si>
  <si>
    <t>SEGU4614686 UETU5555322 CRSU9086059 APHU7368897 BMOU6989621 APHU6548997 SEGU4419273</t>
  </si>
  <si>
    <t>4500 4500 4500 4500 4500 4500 4500</t>
  </si>
  <si>
    <t>CMDUCBC0211350</t>
  </si>
  <si>
    <t>0TUOO</t>
  </si>
  <si>
    <t>H6339250 H6339506 H6339508 H6339505 H6339509 H6339507 H6339520</t>
  </si>
  <si>
    <t>WOOD IN THE ROUGH, WHETHER OR NOT STRIPPED OF BARK - TEAK WOOD LOGS FROM HARVESTING. HSN: 4403.499900 VGM: 26320 KG WOOD IN THE ROUGH, WHETHER OR NOT STRIPPED OF BARK - TEAK WOOD LOGS FROM HARVESTING. HSN: 4403.499900 VGM: 27570</t>
  </si>
  <si>
    <t>MSC IVANA</t>
  </si>
  <si>
    <t>INVOICE A006647 SAME SAME INVOICE AA006648 SAME SAME</t>
  </si>
  <si>
    <t>TGBU5648748 MSDU7760113</t>
  </si>
  <si>
    <t>MEDUM5998890</t>
  </si>
  <si>
    <t>224A</t>
  </si>
  <si>
    <t>071779 071825</t>
  </si>
  <si>
    <t>PROGRESO</t>
  </si>
  <si>
    <t>TEAK CLEAN SQUARES HS: 4407299901 - TEAK WOOD LOGS FROM HARVESTING. HSN: 4403.499900 VGM: 27920 KG WOOD IN THE ROUGH, WHETHER OR NOT STRIPPED OF BARK - TEAK WOOD LOGS FROM HARVESTING. HSN: 4403.499900 VGM: 26070</t>
  </si>
  <si>
    <t>INVOICE A006649 SAME SAME NO MARKS NO MARKS NO MARKS</t>
  </si>
  <si>
    <t>MEDU8539286 CAXU9015350</t>
  </si>
  <si>
    <t>MEDUM5998965</t>
  </si>
  <si>
    <t>071826 071827</t>
  </si>
  <si>
    <t>WOOD IN THE ROUGH, WHETHER OR NOT STRIPPED OF BARK - TEAK WOOD LOGS FROM HARVESTING. HSN: 4403.499900 VGM: 25900 KG WOOD IN THE ROUGH, WHETHER OR NOT STRIPPED OF BARK - TEAK WOOD LOGS FROM HARVESTING. HSN: 4403.499900 VGM: 25020</t>
  </si>
  <si>
    <t>MEDU8386660 MEDU8689917</t>
  </si>
  <si>
    <t>MEDUX5009030</t>
  </si>
  <si>
    <t>071688 071687</t>
  </si>
  <si>
    <t>WOOD IN THE ROUGH, WHETHER OR NOT STRIPPED OF BARK - TEAK WOOD LOGS FROM HARVESTING. HSN: 4403.499900 VGM: 26160 KG WOOD IN THE ROUGH, WHETHER OR NOT STRIPPED OF BARK - TEAK WOOD LOGS FROM HARVESTING. HSN: 4403.499900 VGM: 26360</t>
  </si>
  <si>
    <t>INVOICE A006695 SAME SAME INVOICE A006694 SAME SAME</t>
  </si>
  <si>
    <t>MEDU8391584 GLDU0783801</t>
  </si>
  <si>
    <t>MEDUX5011556</t>
  </si>
  <si>
    <t>071683 071682</t>
  </si>
  <si>
    <t>WOOD IN THE ROUGH, WHETHER OR NOT STRIPPED OF BARK - TEAK WOOD LOGS FROM HARVESTING. HSN: 4403.499900 VGM: 26880 KG WOOD IN THE ROUGH, WHETHER OR NOT STRIPPED OF BARK - TEAK WOOD LOGS FROM HARVESTING. HSN: 4403.499900 VGM: 26750</t>
  </si>
  <si>
    <t>AMFU8764349 GLDU7729470</t>
  </si>
  <si>
    <t>MEDUX5011572</t>
  </si>
  <si>
    <t>071680 071686</t>
  </si>
  <si>
    <t>381400 (HS) 8 PACKAGE(S) 1530.8 KGM 3.168 MTQ ON 2 PALLETS THINNER VD20 ESTERS, N.O.S., IMCO NUMBER:3 SERIAL NUMBER:3272 PACKAGE GROUP:3 DGS CONTACT: MANKIEWICZ +12152070061 DGS CONTACT: MANKIEWICZ +12152070061 DGS CONTACT: MANKIEWICZ +441865407333 HBL: HBGA0333555 381400 (HS)7 DRUMS 379.64 KGM 2.45 MTQ ON 2 PALLETS PRIMER PAINT, FLAMMABLE, CORROSIVE IMCO NUMBER:3 SERIAL NUMBER:3469PACKAGE GROUP:2 HBL: HBGA0333546 320890 (HS) 7 DRUMS 373.9 KGM 2.45 MTQ ON 2 PALLETS PAINTPAINT IMCO NUMBER:3 SERIAL NUMBER:1263 PACKAGE GROUP:2 HBL: HBGA0333546 722020 (HS) 1 PACKAGE(S) 579 KGM1.218 MTQ ON 1 PALLET METALOSEAL HBL: HBGA0333558 721240 (HS) 4 PACKAGE(S) 4403 KGM 2.816 MTQON 4 PALLETS METALOSEAL HBL: HBGA0333556 722020 (HS) 5 PACKAGE(S) 4356 KGM 3.52 MTQ ON 5 PALLETSMETALOSEAL HBL: HBGA0333556 722020 (HS) 4 PACKAGE(S) 2534 KGM 2.816 MTQ ON 4 PALLETS METALOSEALHBL: HBGA0333556 722020 (HS) 1 PACKAGE(S) 957 KGM 0.704 MTQ ON 1 PALLET METALOSEAL HBL: HBGA0333556722020 (HS) 1 PACKAGE(S) 1047 KGM 0.704 MTQ ON 1 PALLET METALOSEAL HBL: HBGA0333556 721250 (HS)2 PACKAGE(S) 3082 KGM 3.168 MTQ ON 2 PALLETS HOT DIP ALUMINIZED SLIT-STRIPS HBL: HBGA0333559 FREIGHT PREPAIDGENERAL CMA CGM TERMS AND CONDITIONS TO BE FOUNDER WWW.CMA-CGM.COM THIS MASTER BILL COVERS 5 NON AUTOMATED NVOCCHOUSEBILL PSN: PAINT (INCLUDING PAINT, LACQUER, ENAMEL,STAIN, SHELLAC, VARNISH, POLISH, LIQUID FILLEAND LIQUID LACQUER BASE) UN NUMBER: 1263 - IMDG CLASS: 3 - PG: II -FLASHPOINT: 11 C PSN: ESTERS, N.O.S. UN NUMBER: 3272 - IMDG CLASS: 3 - PG: III - FLASHPOINT: 58 C CHEMICAL NAME: 2-METHOXY-1-METHYLETHYL ACETATETHYL-3-ETHOXYPROPIONAT PSN: PAINT, FLAMMABLE, CORROSIVE (INCLUDING PAINT, LACQUER, ENAMEL, STAIN, SHELLAC, VARNIPOLISH, LIQUID FILLER AND LIQUID LACQUER BASEUN NUMBER: 3469 - IMDG CLASS: 3 (8) - PG: II FLASHPOINT: 11 C</t>
  </si>
  <si>
    <t>TRANSCONTINENTAL DISTRIBUTION</t>
  </si>
  <si>
    <t>NGL NAVIGATOR GLOBAL LOGISTICS GMBH</t>
  </si>
  <si>
    <t>2) INV 96309359 PO 87509365 GOODS IN TRANSIT TO MEXICO 1) INV 90210877 PO 82451590 GOODS IN TRANSIT TO MEXICO 1) INV 90210878 PO 82452298 GOODS IN TRANSIT TO MEXICO 5) INV 96277679 PO 35183381 GOODS IN TRANSIT TO MEXICO 3) INV 96288523 PO 35190531 GOODS IN TRANSIT TO MEXICO 3) INV 96288445 PO 35192217 GOODS IN TRANSIT TO MEXICO 3) INV 96280654 PO 35185588 GOODS IN TRANSIT TO MEXICO 3) INV 96280663 PO 35185591 GOODS IN TRANSIT TO MEXICO 3) INV 96280794 PO 35187251 GOODS IN TRANSIT TO MEXICO 4) INV 61104913 PO 95396727 GOODS IN TRANSIT TO MEXICO</t>
  </si>
  <si>
    <t>SERVICES, INC. 14213 TRANSPORTATION AVE LAREDO TX 78045 UNITED STATES</t>
  </si>
  <si>
    <t>FELIX WANKEL STRASSE 3 STUHR NI 28816 GERMANY</t>
  </si>
  <si>
    <t>TCNU1219787</t>
  </si>
  <si>
    <t>CMDUBRE0590423</t>
  </si>
  <si>
    <t>0VBC2</t>
  </si>
  <si>
    <t>------------ TCNU1219787 DESCRIPTION---------721240 (HS) 4 PACKAGE(S) 4403 KGM 2.816 MTQ ON 4 PALLETS S.T.C. METALOSEAL, 722020 (HS) 5 PACKAGE(S) 4356 KGM 3.52 MTQ ON 5 PALLETS S.T.C. METALOSEAL 722020 (HS) 4 PACKAGE(S)2534 KGM 2.816 MTQ ON 4 PALLETS S.T.C. METALOSEAL 722020 (HS) 1 PACKAGE(S) 957 KGM 0.704 MTQON 1 PALLET S.T.C. METALOSEAL 722020 (HS) 1 PACKAGE(S) 1047 KGM 0.704 MTQ ON 1 PALLET S.T.C. METALOSEAL</t>
  </si>
  <si>
    <t>ELRINGKLINGER MEXICO S.A. DE C.V.</t>
  </si>
  <si>
    <t>ELRINGKLINGER AG</t>
  </si>
  <si>
    <t>ALFONSO GOMEZ DE OROZO NO. 122 COL EXPORTEC TE TOLUCA EDO DE MEXICO, MEX</t>
  </si>
  <si>
    <t>AM WAELDCHEN 1, RUNKEL DE</t>
  </si>
  <si>
    <t>CMDUHBGA0333556</t>
  </si>
  <si>
    <t>1 X 40 HC CONTAINER CONTAI NING 8480 LOG ROLL HS CODE : 4403.11 FREIGHT COLLECT SHIPPED ON BOARD</t>
  </si>
  <si>
    <t>MSC MANON</t>
  </si>
  <si>
    <t>TGBU4653333</t>
  </si>
  <si>
    <t>MEDUDN956716</t>
  </si>
  <si>
    <t>236A</t>
  </si>
  <si>
    <t>EU23269847</t>
  </si>
  <si>
    <t>WINE N.O.S KGM 15 CAMPOVELICO SOCIETA' AGRICOLA S.S. PO IMP SAMPLES PO DIS SAMPLES / WINE N.O.S. KGM 1119 LE COLTURE AZIENDA AGRICOLA PO IMP 4374 PO DIS 4374 / WINE N.O.S KGM 2340 MADONIA GIOVANNA SOC. AGR. S.S PO IMP 4386 PO DIS 4386 / WINE N.O.S KGM 1190 AGOSTINO PAVIA &amp; FIGLI S.S.A. PO IMP 4372 PO DIS 4372 / WINE N.O.S. KGM 558 ROCCHE COSTAMAGNA S.S.A. AGR. PO IMP 4375 PO DIS 4375 / WINE N.O.S. KGM 946 LE COLTURE AZIENDA AGRICOLA PO IMP 4403 PO DIS 4403 / WINE N.O.S. KGM 2106 PASQUA VIGNETI E CANTINE SPA PO IMP 4382 PO DIS 4382 / WINE N.O.S KGM 22 COLI S.P.A. PO IMP SAMPLES 4 CASES PO DIS SAMPLES 4 CASES / WINE N.O.S. KGM 800 SOCIETA' AGRICOLA SCALA SAS PO IMP 4387 PO DIS 4387 / WINE N.O.S KGM 3300 LE BATTISTELLE AZ. AGR. PO IMP 4379 PO DIS 4379 / WINE N.O.S. KGM 2461 ANTONELLI SAN MARCO S.S. SOCIETA' AGRICO PO IMP 4373 PO DIS 4373 / WINE N.O.S KGM 1950 L ARCHETIPO PO IMP 4366 PO DIS 4366 / WINE N.O.S KGM 800 PERUSINI PO IMP 4383 PO DIS 4383</t>
  </si>
  <si>
    <t>ARBORWAY IMPORTS</t>
  </si>
  <si>
    <t>NO MARKS NO MARKS NO MARKS NO MARKS NO MARKS NO MARKS NO MARKS NO MARKS NO MARKS NO MARKS NO MARKS NO MARKS NO MARKS NO MARKS NO MARKS NO MARKS NO MARKS NO MARKS NO MARKS NO MARKS NO MARKS NO MARKS NO MARKS NO MARKS NO MARKS NO MARKS</t>
  </si>
  <si>
    <t>220 BALLARDVALE STREET, UNIT E WILMINGTON MA 01887 UNITED STATES</t>
  </si>
  <si>
    <t>SZLU9183380</t>
  </si>
  <si>
    <t>MEDULK655883</t>
  </si>
  <si>
    <t>234A</t>
  </si>
  <si>
    <t>462137 486071</t>
  </si>
  <si>
    <t>125 DRUMS CONTAININGFROZEN LEMON PULP CELLS NET WEIGHT: 21250 KGS PE: 22001EC01058264J OP.: 80288759 NCM: 2008.30.00 PO: 4509255024, FAX: 514-631-4403 ATTENTION: IMPORTOCEAN@AGOTRANS.COM FREIGHT PREPAID</t>
  </si>
  <si>
    <t>MONTE VERDE</t>
  </si>
  <si>
    <t>SA SAN MIGUEL 1 705-742-8011 2 TEL: 514-631-6456</t>
  </si>
  <si>
    <t>MSWU0088791</t>
  </si>
  <si>
    <t>SUDU52BUE010752A</t>
  </si>
  <si>
    <t>232N</t>
  </si>
  <si>
    <t>ABP41518</t>
  </si>
  <si>
    <t>125 DRUMS CONTAININGFROZEN LEMON PULP CELLS NET WEIGHT: 21250 KGS PE: 22001EC01058256K OP.: 80288758 NCM: 2008.30.00 PO: 4509255023, FAX: 514-631-4403 ATTENTION: IMPORTOCEAN@AGOTRANS.COM FREIGHT PREPAID</t>
  </si>
  <si>
    <t>MNBU4026769</t>
  </si>
  <si>
    <t>SUDU52BUE010752X</t>
  </si>
  <si>
    <t>ABP41521</t>
  </si>
  <si>
    <t>SAFETY BOOTS 400 CARTON(S)/4403 KG /31.27 CBM SCAC#OIAG AMS#OIAGS01522204 THIS SHIPMENT CONTAINS NO SOLID WOOD PACKING MATERIAL SAFETY FOOTWEAR 100 CARTON(S) /1516 KG /10.01CBM SCAC#OIAG AMS#OIAGS01544973 THIS SHIPMENT CONTAINS NO SOLID WOOD PACKING MATERIAL SAFETY FOOTWEAR 134 CARTON(S) /2186.26 KG/14.23CBM SCAC#, OIAG AMS#OIAGS01544970 THIS SHIPMENT CONTAINS NO SOLID WOOD PACKING MATERIAL</t>
  </si>
  <si>
    <t>OIA GLOBAL</t>
  </si>
  <si>
    <t>OIA GLOBAL LOGISTICS (CHINA) LTD</t>
  </si>
  <si>
    <t>SYNERGY OAKLAND</t>
  </si>
  <si>
    <t>15927 DISTRIBUTION WAY CERRITOS, CA 90703 UNITED STATES TEL:+1 310 618 8494 FAX:+1 310 618 9841</t>
  </si>
  <si>
    <t>SHENZHEN BRANCH ROOM 806,SHEN HUA COMMERCIAL BUILDING,NO.2018 JIA BIN ROAD LUOHU DISTRICT SHENZHEN CHINA</t>
  </si>
  <si>
    <t>ZCSU2760609</t>
  </si>
  <si>
    <t>ZIMUSHH30904475</t>
  </si>
  <si>
    <t>A4221532993</t>
  </si>
  <si>
    <t>YANTIAN (GD)</t>
  </si>
  <si>
    <t>1 X 40FT HC ORDER 2193 39 X 2,44M X 1,83M WOLMAN E L ATHSCREEN (NO EXTENS) 1500 X 3,6M WOLMAN E THATCHING LATHS ORDER 2153 2535 X 2 ,4M 50-75MM WOLMAN E POLES HS CODE: 4403</t>
  </si>
  <si>
    <t>SAFARI THATCH INC</t>
  </si>
  <si>
    <t>MINTROAD SAW MILLS (PTY) LIMITED</t>
  </si>
  <si>
    <t>ALLEGRO</t>
  </si>
  <si>
    <t>7040 SW 21ST PLACE DAVIE FL 33317 UNITED STATES</t>
  </si>
  <si>
    <t>13 DIENST STREET, ALRODE EXT. 2 ALBERTON GT 1450 SOUTH AFRICA</t>
  </si>
  <si>
    <t>TEMU6755592</t>
  </si>
  <si>
    <t>UNP</t>
  </si>
  <si>
    <t>MEDUJ1869349</t>
  </si>
  <si>
    <t>FX16237545</t>
  </si>
  <si>
    <t>PARTNERLOG GROUP INC.</t>
  </si>
  <si>
    <t>990 BISCAYNE BLVD MIAMI FL 33132 UNITED STATES</t>
  </si>
  <si>
    <t>1 X 40HC CONTAINER FCLFCL SLAC 8 PACKAGES OAK PLANKS 16630,000 KG 60,000 CBM HS CODE: 4403.91.00.00 1 X 40HC CONTAINER FCLFCL SLAC 7 PACKAGES OAK PLANKS 16340,000 KG 60,000 CBM HS CODE: 4403.91.00.00</t>
  </si>
  <si>
    <t>SGL EXPRESS LINE</t>
  </si>
  <si>
    <t>SCAN GLOBAL LOGISTICS A/S</t>
  </si>
  <si>
    <t>Reykjavik</t>
  </si>
  <si>
    <t>Portland, Maine</t>
  </si>
  <si>
    <t>VIVIENNE SHERI D</t>
  </si>
  <si>
    <t>Iceland</t>
  </si>
  <si>
    <t>COPENHAGEN HARDWOOD NO MARKS NO MARKS NO MARKS COPENHAGEN HARDWOOD NO MARKS NO MARKS NO MARKS</t>
  </si>
  <si>
    <t>1R NEWBURY STREET PEABODY 01960 MA, US</t>
  </si>
  <si>
    <t>HASSELAGER CENTERVEJ 15-17 VIBY J 8260 , DK</t>
  </si>
  <si>
    <t>EIMU4522336 EIMU4522418</t>
  </si>
  <si>
    <t>EIMU2573526</t>
  </si>
  <si>
    <t>K183236 K183238</t>
  </si>
  <si>
    <t>ICELAND</t>
  </si>
  <si>
    <t>EIMU</t>
  </si>
  <si>
    <t>H F EIMSKIPAFELAG ISLAND</t>
  </si>
  <si>
    <t>REYKJAVIK</t>
  </si>
  <si>
    <t>NONCONIFEROUS WOOD IN THE ROUGH NESOI, NOT TR92 LOGS - 8,351 BFT - 46.276 M3 HARD MAPLE LOGS HS CODE 4403.99.30 ORIGIN ONTARIO, CANADA YMMU6321290/4,404 BFT YMMU6534802/4,127 BFT, SHIPPER DECLARED NO WOOD PACKING MATERIAL. CERS RB8639202208261945258 EMAIL ZJMUYUAN163.COM - TEL18105724264 NONCONIFEROUS WOOD IN THE ROUGH NESOI, NOT TR</t>
  </si>
  <si>
    <t>HYUNDAI COURAGE</t>
  </si>
  <si>
    <t>CO., LTD. ROOM 907, BUILDING 2, SAIGE DIGITAL CITY, KANGSHAN STREET, HUZHOU, ZHEJIANG CHINA TE 313000 TAX ID 91330501MA2B5MMLXC</t>
  </si>
  <si>
    <t>YMMU6534802 YMMU6321290</t>
  </si>
  <si>
    <t>YMLUW195223345</t>
  </si>
  <si>
    <t>101W</t>
  </si>
  <si>
    <t>807284 807226</t>
  </si>
  <si>
    <t>CO., LTD. ROOM 907, BUILDING 2, SAIGE DIGITAL CITY, KANGSHAN STREET, HUZHOU, ZHEJIANG CHINA</t>
  </si>
  <si>
    <t>NONCONIFEROUS WOOD IN THE ROUGH NESOI, NOT TR NONCONIFEROUS WOOD IN THE ROUGH NESOI, NOT TR63 LOGS - 8,428 BFT - 49.483 M3 5,422 BFT (31.722 M3) RED OAK LOGS HS CODE 4403.91.00 1,653 BFT (10.091 M3) WHITE OAK LOGS HS CODE 4403.91.00, 1,353 BFT (7.670 M3) WALNUT LOGS HS CODE 4403.99.90 ORIGIN ONTARIO, CANADA YMMU6079801/3,916 BFT TCNU4675250/4,512 BFT SHIPPER DECLARED NO WOOD PACKING MATERIAL. CERS RB8639202208261945377EMAIL WLMZZB0708HOTMAIL.COM - TEL 86 13967269231</t>
  </si>
  <si>
    <t>CO., LTD. ROOM 901-2000, BUILDING 4, NO. 2377, SHENKUN ROAD, MINHANG DISTRICT, SHANGHAI, CHINA - TAX ID TE 91310112MA7BAJ655E -</t>
  </si>
  <si>
    <t>TCNU4675250 YMMU6079801</t>
  </si>
  <si>
    <t>YMLUW195223346</t>
  </si>
  <si>
    <t>807285 807235</t>
  </si>
  <si>
    <t>CO., LTD. ROOM 901-2000, BUILDING 4, NO. 2377, SHENKUN ROAD, MINHANG DISTRICT, SHANGHAI, CHINA - TAX ID</t>
  </si>
  <si>
    <t>FREIGHT OF ALL KIND HASP LOCK 129 CARTONS 1754 KGS 3.99 CBM HS CODE:8301.30.0060 HBL NO: SGNA65398, SCAC: DMAL CCN: 8005 NVOCC 350 CARTONS 1890 KGS 9.71 CBM ITEM DESC NS 4K HDMI 2.0 CABLEINVOICE NO. 4116000028234 PO NUMBER 4000473303 SKU 06509759 MODEL NS-HG08L22 UPC 600603291753 RETEK PO TGQXWS HTS CODE: 8544421100 7,000 EA / 175 CTNSITEM DESC NS 4K HDMI 2.0 CABLE INVOICE NO. 4116000028233 PO NUMBER 4000473303 SKU 06509760 MODEL NS-HG04L22 UPC 600603291746 RETEK PO TGQXWSHTS CODE: 8544421100 7,000 EA / 175 CTNS TOTAL: 14,000 EA / 350 CTNS THIS SHIPMENT CONTAINS NO WOOD PACKAGING MATERIAIS 225 CARTONS 1990 KGS8.141 CBM ALUMINIUM DIE CASTING PARTS (HS CODE:76169990) (COUNTRY OF ORIGIN: MADE IN CHINA) BODY PO :4432703055PN :50037132-001 QTY:7728 CTNS:161 VALVE BODY MACHINED PO :4432733779 PN :50063221-001 QTY:1458 CTNS:27 VALVE BODY MACHINED PO :4432748399PN :50063221-001 QTY:1458 CTNS:27 BODY MACHINED PO :4432702639 PN :394107-1 QTY:900 CTNS:10 7 PLTS (225 CTNS) THIS SHIPMENT DOES NOTCONTAIN WOOD PACKAGING MATERIAL. ISF FILING NUMBER : BIG BOWL SHIPMENT MUST MOVE IN BOND TO SAN DIEGO, CA . 68 CARTONS 608 KGS4.459 CBM PASSIVE COOLER H.S.CODE 8473309000 EN NO: 2202231821 INV:9246964257, 9246964258 INV:9246964259 4 PLTS ( 68 CTNS) ONLY DELL DC : EXPEDNORTHWESTERN FOXJUA DELL PN: FKGPC ( DELL SHIPMENT ) FTZ SHIPMENT FTZ A/C: D112534F VENDER CODE: VDL031 CONTAINS WOOD PACKAGING MATERIAL THAT ISIN COMPLIANCE WITH THE INTERNATIONAL PLANT PROTECTION CONVENTION (IPPC) STANDARD ISPM 15 132 CARTONS 1785 KGS 3.3 CBM COMMODITY: ELECTRICAL WIREH.S. CODE 8544 4929 (33 CTNS) UL1911 20(19/0.19) LEADWIRE IN ORANGE COLOUR. P/O NO.: 4432796836 (ITEM 10) P/N.: 50078039-004 (3,000FT)QTY.: 99,000 FT CTN NO.: 1 - 33 (99 CTNS) UL1911 20(19/0.19) LEADWIRE IN WHITE COLOUR. P/O NO.: 4432775856 (ITEM 10), 4432787507 (ITEM 10),4432799226 (ITEM 10) P/N.: 50078039-001 (3,000FT) QTY.: 297,000 FT CTN NO.: 1 - 33, 1 - 33, 1 - 33 3 PLTS (132 CTNS) THIS SHIPMENT DOES NOTCONTAIN WOOD PACKAGING MATERIAL. ISF FILING NUMBER : BIG BOWL SHIPMENT MUST MOVE IN BOND TO SAN DIEGO, CA . 34 CARTONS 410 KGS0.666 CBM PRINTED CIRCUIT BOARDS HS CODE: 85340090 TTE LIMITED TOTAL 34 CARTONS (1 PALLET ) DOES NOT CONTAIN WOOD PACKAGING MATERIAL.30 CARTONS 540 KGS 2.137 CBM TRANSFORMERS/CHOKE/INDUCTO R/FILTER INDUCTORS (EXCL. INDUCTORS FOR DISCHARGE LAMPS OR TUBES)HS-NUMBER:85045000 QUANTITY:52050.000/15 COLLI TOTAL PACKAGES : 15CTNS+2EMPTY BOXES PACKED ONTO 2PLTS+13CTNS LOADING LIST NUMBER :00281118 / 00281119 INVOICE NUMBER(S) :57113639,57109601,5711130 7,57107366 NO CONTAINING BATTERY NO SOLID WOODS PACKING MATERIAL 46 CARTONS335 KGS 2.14 CBM METAL OXIDE VARISTOR HS-NUMBER 85334010 QUANTITY 231000.000 TOTAL : 19 COLLI INVOICE NUMBER(S) : 57115956 , 57109863 ,57107728 , 57106892 LOADING LIST NUMBER : 00419100 / 00418884 NO BATTERY NO DANGEROUS GOODS NO EXPORT LICENSE REQUIRED DOES NOT CONTAIN WOOD PACKAGING MATERIAL481 CARTONS 4403 KGS 5.939 CBM ITEM DESC. : LITHIUM MANGANESE DIOXIDE BATTERY / CP 9V 9.0V 1200MAH SHIPPING ORDER QUANTITY :100000.0 EA ORDER NUMBER : 0045352314 ITEM : 159443 HS CODE:8506 5000 100,000 EA 481 CTNS 9 PALLETS THIS SHIPMENT CONTAINSNO SOLID WOOD PACKING MATERIALS. 23 CARTONS 140 KGS 0.478 CBM (23 CARTONS PACKED ON 1 PALLET) PIC18F242T-I/SOIC 28L SOIC DSPIC33FJ12MC202T-I/SO IC 28L SOIC PIC18F6622-I/PT IC 64L TQFP PIC16F1518-I/SP IC 28L SPDIP PIC18LF46K40T-I/PTIC 44L TQFP PIC18F25K40T-I/SS IC 28L SSOP PIC16F886-I/SP IC 28L SPDIP PIC16F886-I/SP IC 28L SPDIP PIC18F25K20-I/SPIC 28L SPDIP PIC18F25K20-I/SP IC 28L SPDIP PIC18F25K20-I/SP IC 28L SPDIP PIC18F25K20-I/SP IC 28L SPDIP PIC18F242T-I/SOIC 28L SOIC PIC16F73T-I/SS IC 28L SSOP PIC18F4520-I/P IC 40L PDIP DSPIC33FJ16MC102T-I/SS IC 28L SSOP PIC16F886T-I/SOIC 28L SOIC PIC16F1518-I/SP IC 28L SPDIP PIC16F77-I/P IC 40L PDIP DSPIC33FJ12MC202T-I/SO IC 28L SOIC PIC18F242T-I/SOIC 28L SOIC PIC18F8722T-I/PT IC 80L TQFP PIC16F77-I/P IC 40L PDIP PIC18F25K20-I/SP IC 28L SPDIP INVOICE NO.B-US-WHR-S14835712 B-US-WHR-S14835713 B-US-WHR-S14835714 B-US-WHR-S14835809 B-US-WHR-S14835811 B-US-WHR-S14836081 B-US-WHR-S14847358 B-US-WHR-S14932227B-US-WHR-S14936505 B-US-WHR-S14936506 B-US-WHR-S14937094 B-US-WHR-S14937095 B-US-WHR-S14937096 B-US-WHR-S14945915 B-US-WHR-S14946337 B-US-WHR-S14956319B-US-WHR-S14957220 B-US-WHR-S14906483 B-US-WHR-S14909865 B-US-WHR-S14909866 B-US-WHR-S14892190 B-US-WHR-S14892191 30 CARTONS 707.42 KGS6.881 CBM MOTORCROSS BOOTS ( HTS : 6402.99 ) PO 48494 SMX-1R V2 VENTED  360 PRS CATUAL SHIPPER MINSON ENTERPRISES (THAILAND) CO.,LTD.18 CARTONS 1881 KGS 9.084 CBM METAL OXIDE VARISTOR HS-NUMBER 85334010 QUANTITY 51120.000 TOTAL : 18 COLLI TOTAL PACKAGES : 1811 PLYWOOD PLTS + 7 CTNS ONE CARTON ON ONE PLT LOADING LIST NUMBER : 00419098 / 00418885 / 00418876 INVOICE NUMBER(S) : 57112821 , 57112823 , 57112824 , 57114675 ,57110964 , 57113082 , 57113084 , 57113076 , 57113080 NO BATTERY NO DANGEROUS GOODS NO EXPORT LICENSE REQUIRED DOES NOT CONTAIN WOOD PACKAGING MATERIAL150 CARTONS 810 KGS 4.162 CBM ITEM DESC NS 4K HDMI 2.0 CABLE INVOICE NO. 4116000028238 PO NUMBER 4000473305 SKU 06509759MODEL NS-HG08L22 UPC 600603291753 RETEK PO TGQXWY HTS CODE: 8544421100 3,000 EA 75 CTNS ITEM DESC NS 4K HDMI 2.0 CABLEINVOICE NO. 4116000028237 PO NUMBER 4000473305 SKU 06509760 MODEL NS-HG04L22 UPC 600603291746 RETEK PO TGQXWY HTS CODE: 8544421100 3,000 EA75 CTNS TOTAL PACKAGES: 6,000 EA 150 CTNS THIS SHIPMENT CONTAINS NO WOOD PACKAGING MATERIAIS 9 CARTONS137 KGS 0.384 CBM PRINTED CIRCUIT BOARD H.S. 8534009000 CUST 3656 MADE IN CHINA TOTAL:20350 PCS 9 CTNS (1PALLETS)INVOICE KW36562207260001 KW36562207260002 DOES NOT CONTAIN WOOD PACKAGING MATERIAL 12 CARTONS 84 KGS 0.379 CBMMETAL OXIDE VARISTOR HS-NUMBER:85334010 QUANTITY 27000.000 12 COLLI/0.379 TOTAL PACKAGES :12 EIS NO.:00419099 INVOICE NUMBER(S) :57115040 , 57113917 , 57111432 , 57090825 NO BATTERY NO DANGEROUS GOODS NO EXPORT LICENSE REQUIRED DOES NOT CONTAIN WOOD PACKAGING MATERIAL 52 CARTONS851 KGS 1.807 CBM PRINTED CIRCUIT BOARD 50008266-003 REV C P/O:4431397925 02IA37197A 30CTN / 36000(PCS) 50008266-003 REV CP/O:4431397925 02IA37197A 18CTN / 21600(PCS) 50077757-003 REV A P/O:4431397957 04IA37235A 2CTN / 480(PCS) 50008266-003 REV CP/O:4431397925 02IA37197A 2CTN / 2400(PCS) H/S CODE:8534009000 TOTAL:2PALLETS(52CTNS)/604 80PCS DOES NOT CONTAIN WOOD PACKAGING MATERIAL38 CARTONS 684.78 KGS 6.813 CBM MOTORCROSS BOOTS ( HTS : 6402.99 ) PO 48542 SMX-1R V2 VENTED  360 PRS ACTUAL SHIPPER MINSONENTERPRISES (THAILAND) CO.,LTD. 79 CARTONS 713.45 KGS 5.16 CBM MENS KNIT JACKET HS CODE: 6110303053 HBL NO: SGNA65358SCAC: DMAL CCN CODE: 8005 NVOCC FREIGHT PREPAID SHIPPER- CONTACT:BETTY CHA N, TEL:+85229767213, EMAIL :BETTY.CHAN DHL.COM CONSIG NEE- CONTACT:LAX.OFRDOCALERT DHL.COM, TEL:+131053654 00, EMAIL:LAX.OFRDOCALERT DHL.COM NOTIFY PARTY- CONT ACT:LAXGWY.OFRDOCALERT DHL .COM, TEL:+13105365400, EM AIL:LAXGWY.OFRDOCALERT DHL .COM</t>
  </si>
  <si>
    <t>DHL GLOBAL FORWARDING</t>
  </si>
  <si>
    <t>DHL GLOBAL FORWARDING (HONG KONG)</t>
  </si>
  <si>
    <t>COSCO PORTUGAL</t>
  </si>
  <si>
    <t>MASTER LOCK, NOGALES MADE IN VIETNAM PALLET NO.: PO LINE SKU ITEM DESCRIPTION QTY (CTNS) ORDER NUMBER : 4000473303 ITEM : 06509759 CUSTOMER : BEST BUY ORDER NUMBER : 4000473303 ITEM : 06509760 CUSTOMER : BEST BUY DEL.TO: RESIDEO P/O NO: P/NAME: MM P/N: P/N: LOT NO: QTY: C/NO: DATE CODE: N.WT: G.NT: CAVITY: DEI LOGISTICS USA P/NO:1-2 P/NO:1-1 P/NO:1-1 MADE IN CHINA WOOD PALLET HNY ORDER NO.:4432796836 (ITEM 10) ITEM NO.: 50078039-004 (3,000FT) UL1911 20 CTN NO.: 1 - 33 USA N.W.: 12.2 KGS G.W.: 13.5 KGS DIM.: 31.2X31.2X17.5CM HNY ORDER NO.:4432775856 (ITEM 10), 4432787507 (ITEM 10), 4432799226 (ITEM 10) ITEM NO.: 50078039-001 (3,000FT)`UL1911 20 CTN NO.: 1 - 33, 1 - 33, 1 - 33 USA N.W.: 12.2 KGS G.W.: 13.5 KGS DIM.: 31.2X31.2X17.5CM SRENA PNS TDK SAME AS CONSIGNEE INFORMATION HUIZHOU HUIDERUI LITHIUM (P)PART :159443 (Q)QUANTITY: (O)P.O. : (L)P.O.LINE: (K)PACKING: MADE IN CHINA USA HELMET HOUSE USA C/NO : MADE IN THAILAND P.NO: ITEM: SIZE : COLOR : Q'TY: PRS. RECEVIER REF:PO 116433 MERSEN C/O ESCOTO CUSTOMS BROKER ATTN: GUILLERMO SULTERO 915-790-0043 9540 JOE RODRIGUEZ EL PASO TX 79927 UNITED STATES ORDER NUMBER : 4000473305 ITEM : 06509759 CUSTOMER : BEST BUY ORDER NUMBER : 4000473305 ITEM : 06509760 CUSTOMER : BEST BUY P.O. KINW05242022001HOMX3 4 KINW05242022001HOMX3 4 KINW07122022001HOMX3 4 KINW05242022001HOMX3 4 P.N: N6142V1 N6142V1 N7603V6 REV.B N8529V2 SAME AS CONSIGNEE INFORMATION DELTON TECHNOLOGY INTERNATIONAL LIMITED REVZILLA MOTORSPORTS, LLC USA C/NO. MADE IN THAILAND P.NO: ITEM: SIZE : COLOR : Q'TY: PRS. RECEIVER REF:PO LAS236179S CARTON LABELING REQUIREMENT FOR NON-EDI VENDORS MAIN MARK (SHOW ON FRONT SIDE) REI DC- REI PO NUMBER: ITEM DESCRIPTION: REI SKU NUMBER: TOTAL QTY OF ITEM IN CARTON: CARTON NO. `````` OF ```````` MADE IN VIETNAM</t>
  </si>
  <si>
    <t>19900 S. VERMONT AVENUE, SUITE A TORRANCE CA 90502 UNITED STATES</t>
  </si>
  <si>
    <t>LIMITED AS AGENT FOR DANMAR LINES 2/F, EDGE, 30-34 KWAI WING ROAD KWAI CHUNG, NEW TERRITORIES HONG TE KONG</t>
  </si>
  <si>
    <t>APHU4682796</t>
  </si>
  <si>
    <t>CMDUHKA2252050</t>
  </si>
  <si>
    <t>0TCCK</t>
  </si>
  <si>
    <t>L0947403</t>
  </si>
  <si>
    <t>129 CTNS OF 1248 PRS FOOTW EAR SPORT SHOES 600000SW IFT RUN FTWWHT/FTWWHT/CBLA CK P.O# ART# CUST ORDER# 0130759312 EE4442 2 95620359 261 CTNS OF 641 5 PCS M 3S SHO BLACK/SCARL E EC4862/06/2022+ P.O# ART# CUST ORDER# 0129 879339 H20848 294483987 M 3S SHO GREOXI/BLACK EC4863 /06/2022+ P.O# ART# C, UST ORDER# 0130123212 H M4804 294771083 M 3S SHO G REOXI/BLACK P.O# ART # CUST ORDER# 0130123295 HM4804 294771257 M 3S SHO GREOXI/BLACK P.O# A RT# CUST ORDER# 01301232 98 HM4804 294771256 M WV S HO GREOXI EC4972/06/2022+ P.O# ART# CUST ORD ER# 0129881925 HM4784 2944 86995 W TC PT BLACK P.O# ART# CUST ORDER# 01 30124500 HD1771 294772503 W AOP HD WONRED/MULTCO/PUR MET P.O# ART# CUST ORDER# 0130213989 HP0793 294899323 GRAPHIC SWEATER MAGBEI P.O# ART# C UST ORDER# 0130214004 HM16 07 294899499 M WV SHO GRES IX EC4973/06/2022+ P.O# ART# CUST ORDER# 013 0122213 GT8165 294769780 M WV SHO CRENAV P.O# ART# CUST ORDER# 0130213 814 GT8162 294898555 M FR T DGREYH/BLACK P.O# ART# CUST ORDER# 0130686 125 GT5554 295499239 M FR T DGREYH/BLACK EC4974/06/2 022+ P.O# ART# CUS T ORDER# 0130320666 GT5554 295070155 M 3S SHO BLACK/ WHITE EC4975/06/2022+ P.O# ART# CUST ORDER# 0130320695 H20839 29507023 6 M WV SHO CRENAV EC4976/0 6/2022+ P.O# ART# CUST ORDER# 0130124369 GT8 162 294772116 M WV SHO CRE NAV P.O# ART# CUST ORDER# 0130320557 GT8162 295069861 M 3S SHO SCARLE/ BLACK EC5124/06/2022+ P.O# ART# CUST ORDER# 0130765254 H20843 29563223 4 M WV SHO GRESIX EC4973 /06/2022+ M 3S SHO BLACK /WHITE EC4975/06/2022+ M WV SHO CRENAV EC4976/06/2 022+ M WV SHO CRENAV W AOP CRP TEE ECRTIN/MULTC O/ECRTIN EC5053/06/2022+ M 3S SHO SCARLE/BLACK EC5 124/06/2022+ MEN'S 55% R ECYCLE POLYESTER 28% POLYE STER 17% ELASTANE KNIT PAN TS MEN'S 52% COTTON/48% RECYCLED POLYESTER KNITTED TRACK TOPS 42 CTNS OF 333 PRS ADIDAS BRANDED SPORT SHOES INV:CA 22060576CUST.:600000 P.O# ART# CUST ORDER# 0 130410301 GW8470 295195611 57 CTNS OF 535 PRS FOOTWEAR SPORT SHOES 600 000X_PLR SESAME/CBLACK/SES AME P.O# ART# CUST ORDER# 0130759392 BY9255 295620362 M 3S SHO GREOX I/BLACK EC4863/06/2022+ M WV SHO GRE, OXI EC4972/06/ 2022+ M FR T DGREYH/BLAC K EC4974/06/2022+ W AOP HD WONRED/MULTCO/PURMET EC 5052/06/2022+ W TC PT BL ACK EC5185/06/2022+ TIG HT LEGBUR EC5189/06/2022+ MEN'S 52% COTTON/48% RE CYCLED POLYESTER KNITTED P ANTS 5 CTNS OF 6 PCS 6 S ETSMATERAIL DESCRIPTIONBAB IES' 100% ORGANIC COTTON K NITTED T-SHIRT &amp; PANTSSTYL ES2215KIN111CUSTOMERN O600 000HSCODE6111206020TAX INV OICE140220002669 P.O# ART# CUST ORDER# 01302 69971 H65812 294965887 (-) CAMBODIA TEL:85523885710 F AX: 855-23885712 73 CTNS OF 1005 PCS MEN'S 53%COTT ON 36%RECYCLE POLYESTER 11 %RAYON KNITTED FLEECE ZIPP ER PULLOVERWORKING N0:HB00 41HTS CODE:6101200010 P.O# ART# CUST ORDER# 0130763106 HB0041 29562397 3 476 CTNS OF 9408 PCS 6103.43.0000 MEN'S 100% RE CYCLE POLYESTER KNIT PANTS P.O# ART# CUST OR DER# 0130212045 H46109 294 903202 6103.43.0000 MEN'S 100% RECYCLE POLYESTER KNI T PANTS P.O# ART# CUST ORDER# 0130124784 H46 109 294773148 6103.43.00 00 MEN'S 100% RECYCLE POLY ESTER KNIT PANTS 6101.30 .0000 MEN'S 100% RECYCLE P OLYESTER KNIT JACKET 611 0.20.0000 MEN'S 70% COTTON 30% RECYCLE POLYESTER KNI T SWEATSHIRT 388 CTNS OF 9035 PCS M 3S SHO ORBGRN/ BLACK EC5082/06/2022+ P.O# ART# CUST ORDER# 0130759439 H55312 29562056 7 M 3S SHO SCARLE/BLACK P. O# ART# CUST ORDER # 0130763110 H20843 295623 977 W AOP HD WONRED/MULTCO /PURMET EC5052/06/2022+ P. O# ART# CUST ORDER # 0130802050 HP0793 295676 786LEGGINGS PULBLU P.O# ART# CUST ORDER# A1 30122461 HM1753 294770276 W HYGLM COVERUP ALUMIN/WHI TE P.O# ART# CUST ORDER# A130123030 HK2584 2 94770724 M NEW FIT TEE BLA CK P.O# ART# CUST ORDER# A130213134 HN1960 2 94897674 W AOP CRP TEE ECR TIN/MULTCO/ECRTIN EC5053/0 6/2022+ P.O# ART# CUST ORDER# A130320256 HI0 022 295069182 W TC PT BLAC K EC5185/06/2022+ P.O# ART# CUST ORDER# 0130 124502 HD1771 294772504 W HOL PT + BLACK P.O# ART# CUST ORDER# 0130625 468 HP1781 295403246 TIGHT LEGBUR EC5189/06/2022+ P. O# ART# CUST ORDER # 0130122500 HM1821 294770 361 TIGHT WONOXI P.O# ART# CUST ORDER# 01302 13547 HM1822 294898077 JUM PSUIT BLACK P.O# ART # CUST ORDER# 0130759526 HM1561 295620649 PANT MAG BEI P.O# ART# CUST ORDER# 0130759530 HM1616 295620655 223 CTNS OF 4403 PCS TIRO CRG PNT BLACK P.O# A RT# CUST ORDER# 01306148 49 HT5411 295380900 67 CTNS OF 3930 PCS MEN'S 100% RECYCLE POLYESTER WO VEN SHORT P.O# ART# CUST ORDER# 0130759434 H F7208 295620561 448 CTNS OF 5668 PCS 6204.63.0 000 UNISEX 100% RECYCLE PO LYESTER WOVEN PANTS P.O# ART#, CUST ORDER# 01 30393775 HN1713 295171170 6103.43.0000 MEN'S 100% RE CYCLE POLYESTER KNIT PANTS P.O# ART# CUST OR DER# 0130124771 H46105 294 773147 6101.30.0000 MEN'S 100% RECYCLE POLYESTER KNI T JACKET P.O# ART# CUST ORDER# 0130614630 HL 6919 295380088 6101.30.000 0 MEN'S 100% RECYCLE POLYE STER KNIT JACKET P.O# ART# CUST ORDER# 01306 14676 HL6920 295380291 611 0.20.0000 MEN'S 70% COTTON 30% RECYCLE POLYESTER KNI T SWEATSHIRT P.O# AR T# CUST ORDER# 013061471 2 HL6903 295380428 MEN'S 5 5% RECYCLE POLYESTER 28% P OLYESTER 17% ELASTANE KNIT PANTS P.O# ART# C UST ORDER# 0130686287 FL69 62 295499541 16 CTNS OF 387 PCS 6105.20.0000 UNISE X 100% RECYCLE POLYESTER K NIT POLO SHIRT P.O# ART# CUST ORDER# 0130321 265 HK9901 295072731 610 3.43.0000 MEN'S 100% RECYC LE POLYESTER KNIT PANTS 128 CTNS OF 2179 PCS MEN'S 100% RECYCLED NYLON WOVEN SHORTS P.O# ART# CUST ORDER# 0130216177 HH8 947 294909841 MEN'S 52% CO TTON/48% RECYCLED POLYESTE R KNITTED TRACK TOPS P.O# ART# CUST ORDER# 0 130396817 HK7408 295176806 MEN'S 52% COTTON/48% RECY CLED POLYESTER KNITTED TRA CK TOPS P.O# ART# CUST ORDER# 0130396027 HK7 406 295175791 MEN'S 52% CO TTON/48% RECYCLED POLYESTE R KNITTED PANTS P.O# ART# CUST ORDER# 013039 6124 HK7404 295176059 MEN' S 52% COTTON/48% RECYCLED POLYESTER KNITTED PANTS P. O# ART# CUST ORDER # 0130396210 HK7404 295176 478 MEN'S 52% COTTON/48% RECYCLED POLYESTER KNITTE D TRACK TOPS</t>
  </si>
  <si>
    <t>DIN HAN ENTERPRISE CO., LTD</t>
  </si>
  <si>
    <t>PLANT CODE  6016 CUST O/N : PO NO : ART NO : ART N AME: Q'TY : MADE IN : CAMBODIA SAME SAME SAME SAME SAME SAME SAME SAME SAME SAME SAME SAME SAME SAME SAME SAME SAME SAME SAME SAME SAME SAME SAME SAME SAME SAME SAME SAME SAME SAME SAME SAME SAME SAME SAME SAME SAME SAME SAME SAME PLANT CODE  6016 CUST O/N : PO NO : ART NO : ART N AME: Q'TY : MADE IN : CAMBODIA SAME SAME SAME SAME SAME SAME SAME SAME SAME SAME SAME SAME SAME SAME SAME SAME SAME SAME SAME SAME SAME SAME SAME SAME SAME SAME SAME SAME SAME SAME SAME SAME SAME SAME SAME SAME SAME SAME SAME SAME SAME SAME SAME SAME SAME SAME SAME SAME SAME SAME SAME SAME SAME SAME SAME PLANT CODE  6016 CUST O/N : PO NO : ART NO : SIZE: Q'TY : MADE IN : CAMBODIA SAME SAME SAME SAME SAME SAME SAME SAME SAME SAME SAME SAME SAME SAME SAME SAME SAME SAME SAME SAME SAME SAME SAME SAME SAME SAME SAME SAME SAME SAME SAME SAME SAME SAME SAME SAME SAME SAME</t>
  </si>
  <si>
    <t>DUONG NGIEP II STREET,THMEY VILLAGE PHNOM PENH CAMBODIA</t>
  </si>
  <si>
    <t>TRLU8839035 TGCU0230213 TXGU5395869</t>
  </si>
  <si>
    <t>2210 4510 4510</t>
  </si>
  <si>
    <t>MEDUPP914237</t>
  </si>
  <si>
    <t>228A</t>
  </si>
  <si>
    <t>FJ15195807 FJ15195886 FJ15195897</t>
  </si>
  <si>
    <t>FREIGHT COLLECT CY/CY CARGO IS STOWED IN A REFRIGERATED CONTAINER SAT THE SHIPPER'S REQUESTED CARRYING TEMPERATUOF 27 DEGREES CELSIUS CONTAINING:(10, 632 PCS.) ASSORTED PHILIPPINE HANDICRAFTS, (COCONUT MONKEY)(PO 30354) HS CODE:4403.99.90 CONSIGNEE/NOTIFY PARTY EMAIL:US.NYC.KAPEX.OID KERRYAPEX.COM THIS MASTER BILL COVERS AUTOMATED NVOCC HOUSEBILL : SCEBZ0021034 SCAC CODE : AMAW</t>
  </si>
  <si>
    <t>EVER LUCENT</t>
  </si>
  <si>
    <t>230 39 INTERNATIONAL AIRPORT CENTER BLVD, STE 100 SPRINGFIELD GARDENS, NY 11413 UNITED STATES TE TEL:516-200-9500 FAX:516-200-9510</t>
  </si>
  <si>
    <t>FBIU5114318</t>
  </si>
  <si>
    <t>CMDUGHC0231997</t>
  </si>
  <si>
    <t>0FTDC</t>
  </si>
  <si>
    <t>H6446808</t>
  </si>
  <si>
    <t>230-39 INTERNATIONAL AIRPORT CENTER BLVD, STE 100 SPRINGFIELD GARDENS, NY 11413 UNITED STATES</t>
  </si>
  <si>
    <t>PRINTER PRINTER 1. TEMU7149115 / EMCPBE4531 / 40'HC PEB 497529 / 13.07.2022 KPBC 040300 22 PALLETS  1320 CARTONS OF SOHO HOME I/C MODEL XP-4205, C11CK65202 N.W. 8316.00 KGS G.W. 9246.60 KGS MEA 61.006 CBM HS. CODE 8443.31.91 2. EGHU9740525 / EMCPBE6691 / 40'HC PEB 498844 / 13.07.2022 KPBC 04030016 PALLETS  768 CARTONS OF CISS ET-3850 C11CJ61201 N.W. 5875.20 KGS G.W. 6532.80 KGS MEA 50.496 CBM HS. CODE 8443.31.91 5 PALLETS  120 CARTONS OF SOHO HOME I/CMODEL WF-7820 C11CH78201 N.W. 2192.40 KGS G.W. 2437.50 KGS MEA 15.815 CBM HS. CODE 8443.31.91 3. EISU8276762 / EMCPBE9371 / 40'HCPEB 502013 / 14.07.2022 KPBC 040300 5 PALLETS  120 CARTONS OF SOHO HOME I/C MODEL WF-7820 C11CH78201 N.W. 2192.40 KGS G.W. 2437.50 KGSMEA 15.815 CBM HS. CODE 8443.31.91 11 PALLETS  241 CARTONS OF SOHO HOME I/C MODEL WF-7820 C11CH78201 N.W. 4403.07 KGS G.W. 4895.60 KGSMEA 32.157 CBM HS. CODE 8443.31.91 1 PALLETS  42 CARTONS OF CISS ET-3850 C11CJ61202 N.W. 321.30 KGS G.W. 357.30 KGS MEA 2.762 CBM HS. CODE 8443.31.911 PALLETS  1 CARTONS OF CISS ET-3850 C11CJ61202 N.W. 7.65 KGS G.W. 8.80 KGS MEA 0.395 CBM HS. CODE 8443.31.91 3 PALLETS  130 CARTONS OF CISSSOHO HOME I/C MODEL XP-4205 C11CK65202 N.W. 819.00 KGS G.W. 910.90 KGS MEA 6.008 CBM HS. CODE 8443.31.91 1 PALLETS  5 CARTONS OF CISSSUPER G3/G3 MULTI FAX BOARD/PR3FB1 C12C935251 N.W. 0.90 KGS G.W. 13.00 KGS MEA 0.385 CBM HS. CODE 8443.31.91 4. EITU1701415 / EMCPBE9891 / 40'HC PEB 502020 / 14.07.2022KPBC 040300 14 PALLETS  504 CARTONS OF SOHO HOME I/C MODEL WF-4833 C11CJ05202 N.W. 4762.80 KGS G.W. 5296.20 KGS MEA 43.470 CBMHS. CODE 8443.31.91 4 PALLETS  128 CARTONS OF SERIAL PRINTER LQ-590IIN C11CF39202 N.W. 829.44 KGS G.W. 922.80 KGS MEA 9.076 CBMHS. CODE 8443.32.19 2 PALLETS  80 CARTONS OF SOHO HOME I/C MODEL XP-15000 C11CG43201 N.W. 720.00 KGS G.W. 800.60 KGS MEA 5.112 CBMHS. CODE 8443.31.91 1 PALLETS  66 CARTONS OF SOHO HOME I/C MODEL XP-8700 C11CK46201 N.W. 534.60 KGS G.W. 614.00 KGS MEA 2.869 CBMHS. CODE 8443.31.91 1 PALLETS  66 CARTONS OF SOHO HOME I/C MODEL XP-8700 C11CK46201 N.W. 534.60 KGS G.W. 614.00 KGS MEA 2.869 CBMHS. CODE 8443.31.91 THIS SHIPMENT CONTAINS NO SOLID WOOD PACKING MATERIALS @)FAX 562-290-5850 RAYMOND_STANLEY@EA.EPSON.COM GOVERNMENT TAX ID NUMBER EIN+95-2935679 PRINTER PRINTER</t>
  </si>
  <si>
    <t>N/M N/M N/M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N/M N/M</t>
  </si>
  <si>
    <t>CARSON DISTRIBUTION CENTER 1650 GLENN CURTISS ST. CARSON CALIFORNIA 90746 U.S.A RAYMOND STANLEY</t>
  </si>
  <si>
    <t>EJIP INDUSTRIAL PARK PLOT 4E CIKARANG SELATAN, BEKASI 17550 INDONESIA PHONE : 62-21 8970101</t>
  </si>
  <si>
    <t>EISU8276762 TEMU7149115 EGHU9740525 EITU1701415</t>
  </si>
  <si>
    <t>45G1 45G0 45G1 45G1</t>
  </si>
  <si>
    <t>EGLV080200297162</t>
  </si>
  <si>
    <t>0118E</t>
  </si>
  <si>
    <t>EMCPBE9371 EMCPBE4531 EMCPBE6691 EMCPBE9891</t>
  </si>
  <si>
    <t>3131 KATELLA AVE., LOS ALAMITOS, CA 90720, USA TEL:1-(562)290-4094 FAX:1-(562)997-5766</t>
  </si>
  <si>
    <t>1 X 40HC CONTAINER BULKPACKED DECORATIVE ARTICLES OF WOOD: 5710 PIECES MOPANI WOOD (MEDIUM, LARGE + JUMBSIZE) 1400 PIECES GRAPEVINE WOOD (MEDIUM+LARGE SIZEHS CODE: 4403.49 FREIGHT COLLECT 1 X 40HC BULPACKED DECORATIVE ARTICLES OF WOOD: 13430 PIECES MOPANI WOOD (SMALL+MEDIUM+JUMBO 3000 PIECES GRAPEVINE WOOD (MEDIUM + LARGE SIHS CODE: 4403.49</t>
  </si>
  <si>
    <t>3650 SACRAMENTO DRIVE, SAN LUIS OBISPO, CA. 93401-9946, TE UNITED STATES OF AMERICA</t>
  </si>
  <si>
    <t>CMAU6535447 SEGU5376387</t>
  </si>
  <si>
    <t>CMDUDBA0282277</t>
  </si>
  <si>
    <t>0TUOC</t>
  </si>
  <si>
    <t>H7507691 UTRS H7507652</t>
  </si>
  <si>
    <t>3650 SACRAMENTO DRIVE, SAN LUIS OBISPO, CA. 93401-9946,</t>
  </si>
  <si>
    <t>MEN'S FOOTWEAR 46 CARTONS 307 KGS 2.756 CBM TEL:853-28785370 FAX:853-28786557 FREIGHT AS ARRANGED MEN'S FOOTWEAR, PO NO:4508613693 PLANT:1008 TOTAL:46CTNS H S CODE:6403 91 CONTAINER NO CMAU7671031 SHIPPER: STELLA INTL TRADING (MCO) LTD. AVENIDA DE MARCIANO BAPTISTA NO.26-54B,CENTRO COMERCIALCHONG FOK B10,MACAO,CHINA 30 CARTONS 272 KGS 2.232 CBM MEN'S FOOTWEAR PO NO:4508611685 PLANT:1008 TOTAL:30CTNSH S CODE:6403 91 414 CARTONS 4403 KGS 36.745 CBM 414 CARTONS OF FOOTWEAR DIVISION OF GOODS, QT2471 PR BUY GROUP: FIRST QUALITY, AFS: 01000 SHIP-TO PLANT: 1008, CUSTOMER:INVOICE : EOXCNT226672 PO-ITEM: 4508655148-30, CUSTOMER PO: MATERIAL: DO8727-200, NAME: AIR JORDAN 1 UTILGENDER/AGE: MENS STANDARD DESCRIPTION: MENS BASIC/ACTIVE HIGH HSCODE: 640419 MATERIAL CONTENT: TEXTILE (85 POLYESTER-15 SPANDEX)SHIPPER: QING YUAN CITY SHOETOWN FOOTWEAR CO.,LTD. ON BEHALF OF EVA OVERSEAS INTERNATIONAL LIMITED BAPIAN VILLAGE,XUANZHEN ROAD,TAIHE TOWN,QINGXIN COUNTY,QINGYUAN,GUANGDONG CHINA 146 CARTONS 1288 KGS10.027 CBM 146 CARTONS OF FOOTWEAR DIVISION OF GOODS, QT839 PR BUY GROUP: FIRST QUALITY, AFS: 01000 SHIP-TO PLANT: 1008, CUSTOMER: INVOICE : EOXCNT226671 PO-ITEM: 4508654753-20, CUSTOMER PO: MATERIAL: DX4976-181, NAME: JORDAN AIR SHIP PSP, GENDER/AGE: MENS STANDARD DESCRIPTION: MENS BASIC/ACTIVE THREEQUARTER HIGH, HSCODE: 640391 MATERIAL CONTENT: FULL GRAIN COW LEATHER NO WOOD PACKAGING MATERIAL</t>
  </si>
  <si>
    <t>APLL ON BEHALF OF STELLA INTL</t>
  </si>
  <si>
    <t>CMA CGM SYMI</t>
  </si>
  <si>
    <t>1008 (IN DIAMOND) BYHALIA,MS USA COUNTRY OF ORIGIN CHINA C/N:4076722-4076767 1008 (IN DIAMOND) BYHALIA,MS USA COUNTRY OF ORIGIN CHINA C/N:4169807-4169836 1008 BYHALIA, MS USA COUNTRY OF ORIGIN: CHINA 1008 BYHALIA, MS USA COUNTRY OF ORIGIN: CHINA</t>
  </si>
  <si>
    <t>TRADING (MCO) LTD. AVENIDA DE MARCIANO BAPTISTA NO.26-54B,CENTRO COMERCIAL CHONG TE FOK B10,MACAO,CHINA</t>
  </si>
  <si>
    <t>CMAU7671031</t>
  </si>
  <si>
    <t>CMDUSHZ5091361</t>
  </si>
  <si>
    <t>0TXC8</t>
  </si>
  <si>
    <t>C5069047</t>
  </si>
  <si>
    <t>WOOD IN THE ROUGH, WHETHER OR NOT STRIPPED OF BARK - (PIECES) 34 WOODEN POLES PER APPLICANTS PURCHASE ORDER 4941 HC 4403.11.0030.LADEN ON BOARD AS PER BELOW SHIPPED ON BOARD DATE FREIGHT PREPAID</t>
  </si>
  <si>
    <t>TO THE ORDER OF TRADE LINKS &amp; SERVI</t>
  </si>
  <si>
    <t>NIEDERMEYER TIMBER EXPORTS, LLC</t>
  </si>
  <si>
    <t>MSC MICHAELA</t>
  </si>
  <si>
    <t>MADE IN USA BURN BRAND PER ANSI AND + YELLOW DISK SAME SAME SAME</t>
  </si>
  <si>
    <t>P.O. BOX 2901.RUWI 112SULTANATE OF SOHAR 0000 OMAN</t>
  </si>
  <si>
    <t>33616 PERKINS LN. WARRENTON OR 97146 UNITED STATES</t>
  </si>
  <si>
    <t>MEDU9554048</t>
  </si>
  <si>
    <t>MEDUU6426412</t>
  </si>
  <si>
    <t>223A</t>
  </si>
  <si>
    <t>E0708212</t>
  </si>
  <si>
    <t>TRADE LINKS &amp; SERVICES</t>
  </si>
  <si>
    <t>2901 RUWI 112 OMAN</t>
  </si>
  <si>
    <t>MOBILE</t>
  </si>
  <si>
    <t>MEN'S100% WOOL KNITTED PULLOVE RPO#I1YB6TA STYLE# 404729 HS CODE: 6110.11 QTY:128 CTNS/4403 PCS NO WOOD PA CKAGING MATERIAL INTENDED MO THER VESSEL: MAERSK TAURUS V.2 24E SUBJECT TO CHANGE WITH OR, WITHOUT PRIOR NOTICE CONTAINE R SUMMARY ------------------ ----------------- SUDU689387 2 KH0699499 40X9'6 12 8CTN 8.410CBM 1514.583KGS B/ L TOTAL SUMMARY ------------ ----------------------- 128C TN 8.410CBM 1514.583KGS</t>
  </si>
  <si>
    <t>SUZEN (CAMBODIA) INDUSTRIAL CO LTD</t>
  </si>
  <si>
    <t>MAERSK TAURUS</t>
  </si>
  <si>
    <t>TDC-0020 200 GAP BLVD GALLATIN, TN 37066 US</t>
  </si>
  <si>
    <t>PHUM VIHEAR KPUS,KHUM SOUNG,SROK SOUNG TBOUNG KHMUM PROVINCE,250702,CAMBODIA</t>
  </si>
  <si>
    <t>SUDU6893872</t>
  </si>
  <si>
    <t>MAEU220125387</t>
  </si>
  <si>
    <t>224E</t>
  </si>
  <si>
    <t>KH0699499</t>
  </si>
  <si>
    <t>125 DRUMS CONTAININGFROZEN LEMON PULP CELLS NET WEIGHT: 21250 KGS PE: 22001EC01050990H OP.: 80280664 NCM: 2008.30.00 FREIGHT PREPAID, FAX: 514-631-4403 ATTENTION: KRYSTAL MCCAUGHAN (KRYSTALM@AGOTRANS.COM).</t>
  </si>
  <si>
    <t>MONTE CERVANTES</t>
  </si>
  <si>
    <t>MNBU3863631</t>
  </si>
  <si>
    <t>SUDU52BUE010363A</t>
  </si>
  <si>
    <t>229N</t>
  </si>
  <si>
    <t>ABK68618 ML2257633</t>
  </si>
  <si>
    <t>125 DRUMS CONTAININGFROZEN LEMON PULP CELLS NET WEIGHT: 21250 KGS PE: 22001EC01050989P OP.: 80280663 NCM: 2008.30.00 FREIGHT PREPAID, FAX: 514-631-4403 ATTENTION: KRYSTAL MCCAUGHAN (KRYSTALM@AGOTRANS.COM).</t>
  </si>
  <si>
    <t>MNBU0322799</t>
  </si>
  <si>
    <t>SUDU52BUE010363X</t>
  </si>
  <si>
    <t>ABK68617 ML2257630</t>
  </si>
  <si>
    <t>125 DRUMS CONTAININGFROZEN LEMON PULP CELLS NET WEIGHT: 21250 KGS PE: 22001EC01052718H OP.: 80285480 NCM: 2008.30.00 PO: 4509255021, 705-742-8011 FAX: 514-631-4403 ATTENTION: IMPORTOCEAN@AGOTRANS.COM FREIGHT PREPAID</t>
  </si>
  <si>
    <t>MNBU0606692</t>
  </si>
  <si>
    <t>SUDU52BUE010564A</t>
  </si>
  <si>
    <t>ABP41509 ML2257995</t>
  </si>
  <si>
    <t>125 DRUMS CONTAININGFROZEN LEMON PULP CELLS NET WEIGHT: 21250 KGS PE: 22001EC01052719X OP.: 80285479 NCM: 2008.30.00 PO: 4509255020, 705-742-8011 FAX: 514-631-4403 ATTENTION: IMPORTOCEAN@AGOTRANS.COM FREIGHT PREPAID</t>
  </si>
  <si>
    <t>MNBU1031756</t>
  </si>
  <si>
    <t>SUDU52BUE010564X</t>
  </si>
  <si>
    <t>ABP41505 ML2257994</t>
  </si>
  <si>
    <t>NONCONIFEROUS WOOD IN THE ROUGH NESOI, NOT TRWALNUT SAW LOGS HS CODE 4403.99.90 SHIPPER DECLARED NO WOOD PACKING MATERIAL CERS TX6153202208051898405 NONCONIFEROUS WOOD IN THE ROUGH NESOI, NOT TR</t>
  </si>
  <si>
    <t>NO. 103 HENGXING ROAD, WEITANG TOWN JIASHAN, ZHEJIANG, CHINA 314100 TEL+86-573-89118286 TE FAX+86-573-84187655</t>
  </si>
  <si>
    <t>MAGU5691173 BEAU4893001</t>
  </si>
  <si>
    <t>YMLUW195223167</t>
  </si>
  <si>
    <t>807257 807256</t>
  </si>
  <si>
    <t>NO. 103 HENGXING ROAD, WEITANG TOWN JIASHAN, ZHEJIANG, CHINA 314100 TEL+86-573-89118286</t>
  </si>
  <si>
    <t>NONCONIFEROUS WOOD IN THE ROUGH NESOI, NOT TR201 LOGS - 14,006 BFT - 77.034 M3 HARD MAPLE LOGS HS CODE 4403.99.30 ORIGIN ONTARIO, CANADA YMMU6401461/4,799 BFT YMLU8749534/4,595 BFT, YMMU6289578/4,612 BFT SHIPPER DECLARED NO WOOD PACKING MATERIAL FREIGHT PREPAID CERS ZS8939202208111909706 USCI 91330421MA2B868R2Q TEL/FAX 0086-573-84123166 MOBILE 0086-189-17260006 NONCONIFEROUS WOOD IN THE ROUGH NESOI, NOT TR NONCONIFEROUS WOOD IN THE ROUGH NESOI, NOT TR</t>
  </si>
  <si>
    <t>JIASHAN XIANGHE TRADING CO., LTD.</t>
  </si>
  <si>
    <t>// SHIP REF 5300253, 5300252, 5300254 INV 5300253, // // //</t>
  </si>
  <si>
    <t>RM 201, BLDG 9, ZHONGYANG HUAYUAN, NO 368 SOUTH CHEZHAN RD., JIASHAN TOWN, ZHEJIANG, CHINA 314100 TE CONTACT NICOLE YANG -</t>
  </si>
  <si>
    <t>COMPANY) 1305 ONTARIO ST., SUITE 207 BURLINGTON, ON L7S 1Y1</t>
  </si>
  <si>
    <t>YMMU6401461 YMLU8749534 YMMU6289578</t>
  </si>
  <si>
    <t>YMLUW195223210</t>
  </si>
  <si>
    <t>807299 807281 807252</t>
  </si>
  <si>
    <t>RM 201, BLDG 9, ZHONGYANG HUAYUAN, NO 368 SOUTH CHEZHAN RD., JIASHAN TOWN, ZHEJIANG, CHINA 314100</t>
  </si>
  <si>
    <t>AUTOMATIC REGULATING OR CONTROLLING INSTRUMENTS AN - NOS. 1.918.000 PCS SMALL ELEMENTS FOR THERMOSTATS AND COMPONENTS - AS PER LOBO INV. NOS. 234532/4533/4534/4535/4536 OF 13.07.22 / AUTOMATIC REGULATING OR CONTROLLING INSTRUMENTS AN - NOS. 610.00 PCS SMALL ELEMENTS FOR THERMOSTATS AND COMPONENTS - AS PER LOBO INV. NOS. 234401/4402/4403 OF 06.07.22</t>
  </si>
  <si>
    <t>SIT MANUFACTURING NA, S.A. DE C.V.</t>
  </si>
  <si>
    <t>LOBO SPA</t>
  </si>
  <si>
    <t>EUROPE</t>
  </si>
  <si>
    <t>AV. TEXAS, 300 COL. PARQUE INDUSTRI CIENEGA DE FLORES NLE 65550 MEXICO</t>
  </si>
  <si>
    <t>VIA F.LLI GABBA 5 MILANO 20121 ITALY</t>
  </si>
  <si>
    <t>UETU5576325</t>
  </si>
  <si>
    <t>MEDULQ387895</t>
  </si>
  <si>
    <t>226W</t>
  </si>
  <si>
    <t>H44189</t>
  </si>
  <si>
    <t>TIBA MEXICO, S.A. DE C.V.</t>
  </si>
  <si>
    <t>JAIME BALMES 8 OF 201, COL. LOS MOR MIGUEL HIDALGO CMX 11510 MEXICO</t>
  </si>
  <si>
    <t>ROVIGO, ITALY</t>
  </si>
  <si>
    <t>370 CARTONS THREE HUNDRED SEVENTY CARTONS ONLY INDIAN HANDICRAFTS OF IRON ARTWARES SB. NO. 2470813 DT. 29.06.2022 INV. NO. CC-70 22-23 DT. 28.06.2022 IEC.NO. 2905001712 TOTAL QTY 620 PCS PO. NO. 1928495,1928496,1726492 HS CODE NO. 73269099SHIPPER SEAL NO. BOLT02399319 NET WT, 4403.500 KGS HBL NO 402374005DEL SCAC CODE CHSL FREIGHT COLLECT PLACE OF DELIVERY</t>
  </si>
  <si>
    <t>AMERICAS GARDENING RESOURCES INC.</t>
  </si>
  <si>
    <t>CURIO CRAFT</t>
  </si>
  <si>
    <t>Quilon</t>
  </si>
  <si>
    <t>01 TO 370</t>
  </si>
  <si>
    <t>947 RTE 7 SOUTH CATAMOUNT IND.PARK BURLINGTON VT 05401 US</t>
  </si>
  <si>
    <t>RTO-LAKRI ROAD,NEAR F.M.INTER COLLE GAGANWALI MAINATHAIR MORADABAD UP 244001 IN</t>
  </si>
  <si>
    <t>FCIU8000049</t>
  </si>
  <si>
    <t>CHSL402374005DEL</t>
  </si>
  <si>
    <t>MEDUI9615036</t>
  </si>
  <si>
    <t>226A</t>
  </si>
  <si>
    <t>FX22073443</t>
  </si>
  <si>
    <t>MORADABAD IN</t>
  </si>
  <si>
    <t>BULKPACKED DECORATIVE ARTICLES OF WOOD: 15630 PIECES MOPANI WOOD (MEDIUM) + 800 PIECES GRAPEVINE WOOD (MEDIUM) HS CODE: 4403.49 FREIGHT COLLECT 2X40HC CONTAINER CONTINING BULKPACKED DECORATIVE ARTICLES OF WOOD: 30360 PIECES + 100 MOPANI WOOD (SMALL + MINI HS CODE: 4403.49</t>
  </si>
  <si>
    <t>3650 SACRAMENTO DRIVE, SAN LUIS OBISPO, CA. 93401-9946, UNITED STATES OF AMERICA</t>
  </si>
  <si>
    <t>PLAASSTRE ET 47, BITTERFONTEIN CAPE TOWN SOUTH AFRICA</t>
  </si>
  <si>
    <t>DFSU7272792 TGBU5285787</t>
  </si>
  <si>
    <t>CMDUDBA0281465</t>
  </si>
  <si>
    <t>0TUO8</t>
  </si>
  <si>
    <t>H7502824 H7502871</t>
  </si>
  <si>
    <t>NON HAZ CARGO TOTAL 14 P ALLETS CONTAINING 156 PACK AGES SO DYES &amp; REACTIVE DYES NOVACRON RUBY S-3B BOX 25KG 1000038970, HS CODE: 32041630 BATCH : 0 075275800 &amp; 0075275900 1 08 BOXES OF 25 KGS EACH MI X BATCH ON 10 PALLET AVI TERA RED SE BOX 25KG 100 0046039, HS CODE : 3204163 0 BATCH : '00753218, 00 48 BOXES OF 25 KGS EACH ON 04 PALLET NET WT : 3900 .00 KGS GROSS WT. 4403.2 0 KGS / HAZ CARGO 32 PALLETS CON TAINING 384 CARTONS ERIO NYL BLACK AMR BOX 25KG 1 000000786, HS CODE : 32041 218 LOT NO : BD2720Y19 NET WEIGHT : 9600.00 KGS , GROSS WEIGHT : 10796.8 0 KGS PSN: ENVIRONMENTA LLY HAZARDOUS SUBSTANCE, S OLID, N.O.S. (AZO CHROMIUM COMPLEX DYESTUFF) TECH NICAL NAME : ERIONYL BL, ACK AMR BOX 25KG CLASS: 9 SUB RISK (IF ANY) - NA P G : III MARI NE POLLUTANT : YES / NO  YES UN NO.: 3077 SUB RISK (IF ANY) : N.A. FLA SHPOINT : N.A. EMS CODE : F-A,S-F IMO LABEL : C LASS 9 MFAG NUMBER: N.A EMERGENCY CONTACT PERSON NAME/NUMBER :RAJAN N DAVE / +91 9377795146 IIP COD E: (U/N) UN 4G/Z 32/S/21 I ND/07401557 EXPORT INVOI CE NO:.EXP/AH/061/2022-23 DATED : 23.06.2022 SB : 2354872 DATE : 24.06.2022 HUNTSMAN.OCEAN.IMPUS.D SV.COM US_IMPORTSHUNTSM AN.COM DSV AIR AND SEA INC . EIN IS 22-2301684</t>
  </si>
  <si>
    <t>HUNTSMAN INTERNATIONAL LLC</t>
  </si>
  <si>
    <t>MSC ADONIS</t>
  </si>
  <si>
    <t>HUNTSMAN SAME SAME SAME SAME SAME SAME SAME SAME HUNTSMAN SAME SAME SAME SAME SAME SAME SAME SAME SAME SAME SAME SAME SAME SAME SAME SAME SAME SAME SAME</t>
  </si>
  <si>
    <t>3400 WESTINGHOUSE BOULEVARD CHARLOTTE NC 28273 UNITED STATES</t>
  </si>
  <si>
    <t>TGHU6912353</t>
  </si>
  <si>
    <t>MEDUI9547973</t>
  </si>
  <si>
    <t>225A</t>
  </si>
  <si>
    <t>FX22102918 WIND01121255</t>
  </si>
  <si>
    <t>HOOK F.A.K. (FREIGHT ALL KINDS), NOS HOOK 1080CTNS20PLTS PO55225 SHIP TO EXPRESS CROSS BORDER LOGISTICS, LLC / MIRSA, MANUFACTURING LLC 4403 W . MILITARY HWY STE 100 MCALLEN TX 78503 956-467-9948 THIS SHIPMENT CONTAINS NO WOOD PACKAGING MATERIALS. TOTAL 1X20GP(1080CTNS) GENERAL CONTRACT RATEAMS FILE BY OURSELVES. AMS FEE COLLECT PLEASE ISSUE RATED FEEDER SEAWAY BILL.LOCAL CHARGES PAY IN GUANGZHOU US SCAC EXDO CANADA SCAC 8192</t>
  </si>
  <si>
    <t>ONE MATRIX</t>
  </si>
  <si>
    <t>EI REF 61X8115113 SHIPPING MARKS MPI P.O. MCALLEN,TX C/NO. 1-UP MADE IN CHINA . . . . . . . . . . . . . . . .</t>
  </si>
  <si>
    <t>HLBU2332400</t>
  </si>
  <si>
    <t>HLCUCA4220669596</t>
  </si>
  <si>
    <t>066E</t>
  </si>
  <si>
    <t>HLB7765175</t>
  </si>
  <si>
    <t>HUANGPU, CN</t>
  </si>
  <si>
    <t>378 CTNS DECORATIVE ARTICL ES OF WOOD HS CODE: 4403.9 9 759 CTNS AQUARIUM PET SU PPLIES NON-FOOD / CRUSHED GRAVEL HS CODE: 2517.10 VG M: 14136KG / TARE: 2200KGS SHIPPED ON BOARD FREIGHT COLLECT EXPRESS BILL OF LADING</t>
  </si>
  <si>
    <t>MSC HONG KONG</t>
  </si>
  <si>
    <t>150 EASTERN AVENUE CHELSEA MA 02150 UNITED STATES</t>
  </si>
  <si>
    <t>TEMU5424753</t>
  </si>
  <si>
    <t>MEDUC7637787</t>
  </si>
  <si>
    <t>227A</t>
  </si>
  <si>
    <t>EU23153890</t>
  </si>
  <si>
    <t>1X40 HC TOTAL 22 ROLLS O F NON WOVEN FABRIC OF 44 GSM INVOICE NO.- 22I7N0 324 DTD.- 30.05.2022 H S CODE-56031200 S/B# 400 4403 DTD.- 30.05.2022 GWT- 8393.00 KGS , NWT - 8305.00 KGS NAMED A/C: C ARDINAL HEALTH - EL PASO DISTRIBUTION CENTER</t>
  </si>
  <si>
    <t>DHL LOGISTICS PVT. LTD.</t>
  </si>
  <si>
    <t>MUC13A044 SAME SAME SAME SAME SAME</t>
  </si>
  <si>
    <t>11101 METRO AIRPORT CENTER DR STE 1 ROMULUS MI 48174 UNITED STATES</t>
  </si>
  <si>
    <t>RADHIKA HOUSE, 3RD FLOOR OPP MAYOR' AHMEDABAD GJ 380006 INDIA</t>
  </si>
  <si>
    <t>MSDU8769157</t>
  </si>
  <si>
    <t>MEDUI9165347</t>
  </si>
  <si>
    <t>222A</t>
  </si>
  <si>
    <t>FX20425616 SPPL02024415</t>
  </si>
  <si>
    <t>37300 ECORSE RD, SUITE 300 ROMULUS MI 48174 UNITED STATES</t>
  </si>
  <si>
    <t>NONCONIFEROUS WOOD IN THE ROUGH NESOI, NOT TR NONCONIFEROUS WOOD IN THE ROUGH NESOI, NOT TR NONCONIFEROUS WOOD IN THE ROUGH NESOI, NOT TR3 X 40HC CONTAINERS 3 X DEBARKED ASH LOGS CERS MH7576202207281880510 HS CODE 4403.99 FREIGHT PREPAID DTHC COLLECT</t>
  </si>
  <si>
    <t>ZHANGJIAGANG FREE TRADE ZONE</t>
  </si>
  <si>
    <t>TIANWEN IMPORT EXPORT CO., LTD ROOM 2211, INTERNATIONAL FINANCE CENTER BUILDING, 20 JINGANG ROAD, TE BONDED AREA, ZHANGJIAGANG, CHINA</t>
  </si>
  <si>
    <t>TEMU8800052 TLLU4182677 TLLU4715776</t>
  </si>
  <si>
    <t>YMLUW195223111</t>
  </si>
  <si>
    <t>3174626 3174624 3174625</t>
  </si>
  <si>
    <t>TIANWEN IMPORT EXPORT CO., LTD ROOM 2211, INTERNATIONAL FINANCE CENTER BUILDING, 20 JINGANG ROAD,</t>
  </si>
  <si>
    <t>9403896003 (HS) PACK N PLAY HTS 9403.89.6003 PO NO.4503914697 STOCK 2139039 FREIGHT COLLECT WOOD PACKING MATERIALS: NO WOOD, PACKAGING MATERIAL IS USED IN THE SHIPMENT 541 CARTONS 4403.74 KGS 36.153 CBM SWING HTS 9401.80.4001 PO NO.4503914002 STOCK 2156176 NRIMPORTS CHPOWELL.COM 9403896003 (HS), 634 CARTONS 4818.4 KGS 26.39 CBM PNP LITETRAVELER HTS 9403.89.6003 PO NO.4503905864 STOCK 2137838 9401790001 (HS) HIGHCHAIR HTS 9401.79.0001 PO NO.4503914100 STOCK 2102339 9403896003 (HS) 166 CARTONS 1261.6 KGS 6.91 CBM PNP LITETRAVELER HTS 9403.89.6003 PO NO.4503905864, STOCK 2137838 9401790001 (HS) 342 CARTONS 4233.96 KGS 47.937 CBM HIGHCHAIR HTS 9401.79.0001 PO NO.4503905597STOCK 2111602 9401790001 (HS) 83 CARTONS 660.68 KGS 7.45 CBM HIGHCHAIR HTS 9401.79.0001 PO NO.4503905733STOCK 2144845 9401790001 (HS) HIGHCHAIR HTS 9401.79.0001 PO NO.4503914099 STOCK 2102339</t>
  </si>
  <si>
    <t>GRACO CHILDREN'S PRODUCTS INC.</t>
  </si>
  <si>
    <t>WONDERLAND NURSERYGOODS COMPANY</t>
  </si>
  <si>
    <t>CMA CGM LIBERTY</t>
  </si>
  <si>
    <t>GRACO (IN DIA) R (IN CIR) ITEM 2139039 NEOSHO C/4503914697 /1-1513 MADE IN CHINA GRACO (IN DIA) R (IN CIR) ITEM 2156176 NEOSHO C/4503914002 /1-541 MADE IN CHINA GRACO (IN DIA) R (IN CIR) ITEM 2137838 NEOSHO C/4503905864 /1-634 MADE IN CHINA GRACO (IN DIA) R (IN CIR) ITEM 2102339 NEOSHO C/4503914100 /1-427 MADE IN CHINA GRACO (IN DIA) R (IN CIR) ITEM 2137838 NEOSHO C/4503905864 /1-166 MADE IN CHINA GRACO (IN DIA) R (IN CIR) ITEM 2111602 NEOSHO C/4503905597 /1-342 MADE IN CHINA GRACO (IN DIA) R (IN CIR) ITEM 2144845 NEOSHO C/4503905733 /1-83 MADE IN CHINA GRACO (IN DIA) R (IN CIR) ITEM 2102339 NEOSHO C/4503914099 /1-427 MADE IN CHINA</t>
  </si>
  <si>
    <t>303 NELSON AVE NEOSHO, MO 64850 ATTN: STEPHEN CULPEPPER / CHRIS WALKER TEL: 417-455-7303 FAX: TE 417-455-7393</t>
  </si>
  <si>
    <t>LIMITED UNIT 08, 14/F., PROFIT INDUSTRIAL BUILDING, NOS. 1-15 KWAI FUNG TE CRESCENT, KWAI CHUNG, NT.</t>
  </si>
  <si>
    <t>CAIU9264304 APZU4917255 TGHU5053309 CMAU8262969 CMAU8166477</t>
  </si>
  <si>
    <t>4500 4200 4200 4200 4200</t>
  </si>
  <si>
    <t>CMDUSHZ5092600</t>
  </si>
  <si>
    <t>0TXC2</t>
  </si>
  <si>
    <t>C5088976 C5088887 C5121873 C5088981 C4900413</t>
  </si>
  <si>
    <t>C.H. POWELL COMPANY</t>
  </si>
  <si>
    <t>478 WANDO PARK BLVD MT. PLEASANT, SC 29464 TEL: 8438562480 FAX: 8438562484 ROBIN ELSMORE X202</t>
  </si>
  <si>
    <t>TS LUX HR TIGHT- CB FORGRNHS. CODE: 6104632006REEBOK AMER ICA PURCHASE ORDER NUMBER 01 30694278 DESCRIPTION: WOMEN 'S 80%PA/20%EL KNITTED TIGHTS (1/1)IO NO.: CK1SHA-MINVOICE NUMBER: YTPI/3359/22-O WOR, RIB HIGH RISE T FORGRNHS. CO DE: 6104632006REEBOK AMERICA PURCHASE ORDER NUMBER 01306 93414 DESCRIPTION: WOMEN'S I NTERLOCK 91% REC.PES/9% EL K NITTED TIGHTS (1/1)IO NO.: CK 1SDM-MINVOICE NUMBER: YTPI/25 67/22-O FAST TEE MEN WHITE/BLACKHS. CODE: 6110303053ADIDA S AMERICA PURCHASE ORDER NU MBER 0130131305 DESCRIPTION: MALE 91% REC. PES/9% EL; 115 G/SQM;(T-SHIRT (SHORT SLEE VE)IO NO.: CX1DIV-MINVOICE NU MBER: YTPI/5525/22-O WOR COM MERCIAL TIGH VECNAVHS. CODE: 6104632006REEBOK AMERICA P URCHASE ORDER NUMBER 01302899 21 DESCRIPTION: WOMEN'S INTE RLOCK 91% PES/9% EL KNITTED T IGHTS (1/1)IO NO.: CK1SNB-MI NVOICE NUMBER: YTPI/5903/22-O INVOICE NO. 4270AA129615872M FL BOS TEE MGREYH INVOICE NO. 4270A-B0130132873CON21 TK JKT Y BLACK/WHITE INCOIVE N O. 4232A-A0130622768/01306340 57/C ON22 TK JKT Y BLACK/WHIT E CON22 TK JKT Y TEPORE/WHIT E OTR LONG SLEEVE SEIMOR/REF SILHS. CODE: 6110303053 ADID AS AMERICA PURCHASE ORDER NUMBER 0130625221 DESCRIPTION: MALE 100% REC.PES 130 G/SQM T-SHIRT (LONG SLEEVE)IO NO.: CX1DN9-MINVOICE NUMBER: YTPI /6183/22-O INVOICE NO. 4403 A-A0130622864/CON22 TK JKT BL ACK/WHITE INVOICE NO. 4403A- C0130622894/CON22 TK JKT TENABL/WHITE INVOICE NO. 4403A- B0130623083/CON22 TK JKT BLAC K/WHITE</t>
  </si>
  <si>
    <t>MAERSK LOGISTICS AND SERVICES</t>
  </si>
  <si>
    <t>FOLEGANDROS</t>
  </si>
  <si>
    <t>PLANT CODE  6041 PLANT CODE  60 51 PLANT CODE  6041 PLANT CODE  6041 PLANT CODE  6041 PLANT C ODE  6041 PLANT CODE  6041 PLA NT CODE  6041 PLANT CODE  6041</t>
  </si>
  <si>
    <t>PHILIPPINES INC. (MLSPI) O/B MACTAN APPAREL INC YUENTHAI PHILIPPINES INC 63322367269</t>
  </si>
  <si>
    <t>HASU1081934</t>
  </si>
  <si>
    <t>MAEU218440203</t>
  </si>
  <si>
    <t>225E</t>
  </si>
  <si>
    <t>PH1704614</t>
  </si>
  <si>
    <t>670 FALLING CREEK ROAD, SPARTANBURG, SC 29301</t>
  </si>
  <si>
    <t>CEBU CITY</t>
  </si>
  <si>
    <t>KITCHENWARE CONTAINER# MSKU11 83241 SEAL#ML-CN1963013 PO#R 21858289 ITEM#34414 HS CODE : 7323.93.0060 6IN STAINLESS ST EEL MESH STRAINER PO#21857499 ITEM#11675 HS CODE : 7323.93. 0060 STRAINER PO#21857334 IT, EM#34149 HS CODE : 7323.93.006 0 SINK MESH STRAINERS PO#218 57695 ITEM#25808 HS CODE : 821 5.99.5000 WIDE TURNER PO#218 56301 ITEM#20504 HS CODE : 820 5.51.6000 HAND JUICER PO#218 56458 ITEM#11678 HS CODE : 821 0.00.0000 CAN OPENER PO#R21858066 ITEM#33686 HS CODE : 821 5.99.3500 SS LADLE PO#218552 52 ITEM#400376 HS CODE : 3924. 10.4000 SPRAY BOTTLE PO#2185 8378 ITEM#20156 HS CODE : 3924 .10.2000 MICROWAVE RICE COOKE R PO#21857559 ITEM#78985 HS C ODE : 3924.10.4000 PARTY PICKS PO#21856920 ITEM#20328 HS CODE : 3924.10.4000 MEASURING SPOONS KITCHENWARE CONTAINE R# HASU4287148 SEAL# ML-CN19 73179 PO#R21858289 ITEM#34418 HS CODE : 7323.93.0060 3IN S TAINLESS STEEL MESH STRAINER PO#R21858289 ITEM#34415 HS CODE : 7323.93.0060 8IN STAINLES S STEEL MESH STRAINER PO#2185 4713 ITEM#60144 HS CODE : 8205 .51.3030 APPLE WEDGER SLICER PO#21857334 ITEM#34149 HS CO DE : 7323.93.0060 SINK MESH S TRAINERS CONTAINER# MRKU31164 25 SEAL#ML-CN1962644 PO#R21858066 ITEM#33562 HS CODE : 82 05.51.6000 CITRUS PRESS PO#R 21858066 ITEM#33562 HS CODE : 8205.51.6000 CITRUS PRESS PO #R21858066 ITEM#34817 HS CODE : 8215.99.3500 SS SLOTTED TUR NER PO#R21858066 ITEM#33661 H S CODE : 8205.51.3030 SS BALLOON WHISK PO#R21858066 ITEM#3 3661 HS CODE : 8205.51.3030 S S BALLOON WHISK PO#R21858066 ITEM#33666 HS CODE : 8215.99.3 500 SS JUMBO TURNER PO#R2185 8066 ITEM#33667 HS CODE : 8215 .99.5000 SS FISH TURNER P O#R21858066 ITEM#33685 HS CODE : 8215.99.3500 SS BASTING SP OON PO#R21858066 ITEM#34402 H S CODE : 8205.51.3030 SS BALL OON WHISK PO#R21858066 ITEM#3 4403 HS CODE : 8205.51.3030 S S PIZZA CUTTER PO#R21858066 I TEM#34816 HS CODE : 8215.99.35 00 SSJUMBO TURNER PO#R21858066 ITEM#34404 HS CODE : 8215.9 9.3500 TURNER-TEAL PO#R21858 066 ITEM#34404 HS CODE : 8215. 99.3500 TURNER-TEAL KITCHENWARE CONTAINER# MSKU11 83241 SEAL#ML-CN1963013 PO#R 21858289 ITEM#34414 HS CODE : 7323.93.0060 6IN STAINLESS ST EEL MESH STRAINER PO#21857499 ITEM#11675 HS CODE : 7323.93. 0060 STRAINER PO#21857334 IT, EM#34149 HS CODE : 7323.93.006 0 SINK MESH STRAINERS PO#218 57695 ITEM#25808 HS CODE : 821 5.99.5000 WIDE TURNER PO#218 56301 ITEM#20504 HS CODE : 820 5.51.6000 HAND JUICER PO#218 56458 ITEM#11678 HS CODE : 821 0.00.0000 CAN OPENER PO#R21858066 ITEM#33686 HS CODE : 821 5.99.3500 SS LADLE PO#218552 52 ITEM#400376 HS CODE : 3924. 10.4000 SPRAY BOTTLE PO#2185 8378 ITEM#20156 HS CODE : 3924 .10.2000 MICROWAVE RICE COOKE R PO#21857559 ITEM#78985 HS C ODE : 3924.10.4000 PARTY PICKS PO#21856920 ITEM#20328 HS CODE : 3924.10.4000 MEASURING SPOONS KITCHENWARE CONTAINE R# HASU4287148 SEAL# ML-CN19 73179 PO#R21858289 ITEM#34418 HS CODE : 7323.93.0060 3IN S TAINLESS STEEL MESH STRAINER PO#R21858289 ITEM#34415 HS CODE : 7323.93.0060 8IN STAINLES S STEEL MESH STRAINER PO#2185 4713 ITEM#60144 HS CODE : 8205 .51.3030 APPLE WEDGER SLICER PO#21857334 ITEM#34149 HS CO DE : 7323.93.0060 SINK MESH S TRAINERS CONTAINER# MRKU31164 25 SEAL#ML-CN1962644 PO#R21858066 ITEM#33562 HS CODE : 82 05.51.6000 CITRUS PRESS PO#R 21858066 ITEM#33562 HS CODE : 8205.51.6000 CITRUS PRESS PO #R21858066 ITEM#34817 HS CODE : 8215.99.3500 SS SLOTTED TUR NER PO#R21858066 ITEM#33661 H S CODE : 8205.51.3030 SS BALLOON WHISK PO#R21858066 ITEM#3 3661 HS CODE : 8205.51.3030 S S BALLOON WHISK PO#R21858066 ITEM#33666 HS CODE : 8215.99.3 500 SS JUMBO TURNER PO#R2185 8066 ITEM#33667 HS CODE : 8215 .99.5000 SS FISH TURNER P O#R21858066 ITEM#33685 HS CODE : 8215.99.3500 SS BASTING SP OON PO#R21858066 ITEM#34402 H S CODE : 8205.51.3030 SS BALL OON WHISK PO#R21858066 ITEM#3 4403 HS CODE : 8205.51.3030 S S PIZZA CUTTER PO#R21858066 I TEM#34816 HS CODE : 8215.99.35 00 SSJUMBO TURNER PO#R21858066 ITEM#34404 HS CODE : 8215.9 9.3500 TURNER-TEAL PO#R21858 066 ITEM#34404 HS CODE : 8215. 99.3500 TURNER-TEAL KITCHENWARE CONTAINER# MSKU11 83241 SEAL#ML-CN1963013 PO#R 21858289 ITEM#34414 HS CODE : 7323.93.0060 6IN STAINLESS ST EEL MESH STRAINER PO#21857499 ITEM#11675 HS CODE : 7323.93. 0060 STRAINER PO#21857334 IT, EM#34149 HS CODE : 7323.93.006 0 SINK MESH STRAINERS PO#218 57695 ITEM#25808 HS CODE : 821 5.99.5000 WIDE TURNER PO#218 56301 ITEM#20504 HS CODE : 820 5.51.6000 HAND JUICER PO#218 56458 ITEM#11678 HS CODE : 821 0.00.0000 CAN OPENER PO#R21858066 ITEM#33686 HS CODE : 821 5.99.3500 SS LADLE PO#218552 52 ITEM#400376 HS CODE : 3924. 10.4000 SPRAY BOTTLE PO#2185 8378 ITEM#20156 HS CODE : 3924 .10.2000 MICROWAVE RICE COOKE R PO#21857559 ITEM#78985 HS C ODE : 3924.10.4000 PARTY PICKS PO#21856920 ITEM#20328 HS CODE : 3924.10.4000 MEASURING SPOONS KITCHENWARE CONTAINE R# HASU4287148 SEAL# ML-CN19 73179 PO#R21858289 ITEM#34418 HS CODE : 7323.93.0060 3IN S TAINLESS STEEL MESH STRAINER PO#R21858289 ITEM#34415 HS CODE : 7323.93.0060 8IN STAINLES S STEEL MESH STRAINER PO#2185 4713 ITEM#60144 HS CODE : 8205 .51.3030 APPLE WEDGER SLICER PO#21857334 ITEM#34149 HS CO DE : 7323.93.0060 SINK MESH S TRAINERS CONTAINER# MRKU31164 25 SEAL#ML-CN1962644 PO#R21858066 ITEM#33562 HS CODE : 82 05.51.6000 CITRUS PRESS PO#R 21858066 ITEM#33562 HS CODE : 8205.51.6000 CITRUS PRESS PO #R21858066 ITEM#34817 HS CODE : 8215.99.3500 SS SLOTTED TUR NER PO#R21858066 ITEM#33661 H S CODE : 8205.51.3030 SS BALLOON WHISK PO#R21858066 ITEM#3 3661 HS CODE : 8205.51.3030 S S BALLOON WHISK PO#R21858066 ITEM#33666 HS CODE : 8215.99.3 500 SS JUMBO TURNER PO#R2185 8066 ITEM#33667 HS CODE : 8215 .99.5000 SS FISH TURNER P O#R21858066 ITEM#33685 HS CODE : 8215.99.3500 SS BASTING SP OON PO#R21858066 ITEM#34402 H S CODE : 8205.51.3030 SS BALL OON WHISK PO#R21858066 ITEM#3 4403 HS CODE : 8205.51.3030 S S PIZZA CUTTER PO#R21858066 I TEM#34816 HS CODE : 8215.99.35 00 SSJUMBO TURNER PO#R21858066 ITEM#34404 HS CODE : 8215.9 9.3500 TURNER-TEAL PO#R21858 066 ITEM#34404 HS CODE : 8215. 99.3500 TURNER-TEAL</t>
  </si>
  <si>
    <t>TOPASIA INTERNATIONAL LOGISTICS U</t>
  </si>
  <si>
    <t>TOPASIA INTERNATIONAL LOGISTICS C</t>
  </si>
  <si>
    <t>CAP JACKSON</t>
  </si>
  <si>
    <t>ITEM# ITEM DESCRIPTION : P.O. # PACK : __EA/ __EA CONSUMER UPC # G ROSS WEIGHT : XXX KGS BRADSHAW HOME RANCHO CUCAMONGA, CA ITEM# ITEM DESCRIPTION : P.O. # PACK : __EA/ __EA CONSUMER UPC # G ROSS WEIGHT : XXX KGS BRADSHAW HOME RANCHO CUCAMONGA, CA ITEM# ITEM DESCRIPTION : P.O. # PACK : __EA/ __EA CONSUMER UPC # G ROSS WEIGHT : XXX KGS BRADSHAW HOME RANCHO CUCAMONGA, CA</t>
  </si>
  <si>
    <t>ADD:1000 LAKES DRIVE, SUITE 415 WES EMAIL: DAMON@TOPASIA.US HUYEN@TOPASIA.US 16267256398</t>
  </si>
  <si>
    <t>RM.609, 6TH FLOOR, CHT TOWER TERMINAL 8 EAST, CONTAINER PORT ROA KWAI CHUNG, NEW TERRITORIES HONG KO 8657487238925</t>
  </si>
  <si>
    <t>HASU4287148 MSKU1183241 MRKU3116425</t>
  </si>
  <si>
    <t>40R0 40R0 40R0</t>
  </si>
  <si>
    <t>MAEU219686015</t>
  </si>
  <si>
    <t>228N</t>
  </si>
  <si>
    <t>CN1973179 CN1963013 CN1962644</t>
  </si>
  <si>
    <t>ADD:1000 LAKES DRIVE, SUITE 415 WES EMAIL: DAMON@TOPASIA.US HUYEN@TOPASIA.US</t>
  </si>
  <si>
    <t>GENSET REQUIRED AT DESTINATION PHARMA PRODUCTS CARGO IS STOWED IN A REFRIGERATED CONTAINER SAT THE SHIPPER'S REQUESTED CARRYING TEMPERATUOF 18 DEGREES CELSIUS FWDR REF: HYD8009215 PHARMACEUTICALS, TOTAL 45 PACKAGES ONLY ACETAMINOPHEN EXTENDED-RELEASE TABLETS (CAPLETS), USP 650MG 200CT ACETAMINOPHEN EXTENDED RELEASE TABLETS USP,650MG,225'S-GCH/USA, WM FEXOFENADINE HYDROCHLORIDE TABLETS USP 180MG BATCHES AS PER INVOICESINV 2022100817 DT:29.06.2022 2022100818 DT:29.06.2022 2022100819 DT:29.06.2022 2022100820 DT:29.06.2022 PO. 3200003111 / 09.09.2020 3200004127/4403(3220081118) / 01.02.2022 3200004346 / 04.05.2022 3200004421 / 16.06.2022NET WT.: 7742.76 KGS HS CODE: 300490 HBL 6650014620 SCAC EXDO NAMED ACCOUNT: 22-0927 FREIGHT COLLECT</t>
  </si>
  <si>
    <t>EI REF: 6650014620 AS ADDRESSED</t>
  </si>
  <si>
    <t>800 RXR PLAZA 8TH FLOOR WEST TOWER UNIONDALE NY 11556 TE UNITED STATES</t>
  </si>
  <si>
    <t>CGMU5400229</t>
  </si>
  <si>
    <t>CMDUAMC1849979</t>
  </si>
  <si>
    <t>0INC2</t>
  </si>
  <si>
    <t>C4114631</t>
  </si>
  <si>
    <t>800 RXR PLAZA 8TH FLOOR WEST TOWER UNIONDALE NY 11556</t>
  </si>
  <si>
    <t>6 CRATES STC BANKSIA GRANDIS NUTS HS CODE 4403.99</t>
  </si>
  <si>
    <t>CORMACK INTERNATIONAL</t>
  </si>
  <si>
    <t>TELAMA PTY LTD</t>
  </si>
  <si>
    <t>YM WARMTH</t>
  </si>
  <si>
    <t>FRECLT2616082V</t>
  </si>
  <si>
    <t>179 REEMS CREEK ROAD WEAVERVILLE NC 28787 US</t>
  </si>
  <si>
    <t>UNIT 2,41 MCCOY ST MYAREE WA 6154 AU</t>
  </si>
  <si>
    <t>MAGU5779834</t>
  </si>
  <si>
    <t>NAQAECLT2616082V</t>
  </si>
  <si>
    <t>YMLUE450305297</t>
  </si>
  <si>
    <t>031E</t>
  </si>
  <si>
    <t>HSC33476</t>
  </si>
  <si>
    <t>NAQA</t>
  </si>
  <si>
    <t>NACA (VANGUARD LOGISTICS SERVICES)</t>
  </si>
  <si>
    <t>CARSON</t>
  </si>
  <si>
    <t>90745-5003</t>
  </si>
  <si>
    <t>857 E 230TH ST</t>
  </si>
  <si>
    <t>NONCONIFEROUS WOOD IN THE ROUGH NESOI, NOT TR NONCONIFEROUS WOOD IN THE ROUGH NESOI, NOT TR NONCONIFEROUS WOOD IN THE ROUGH NESOI, NOT TR NONCONIFEROUS WOOD IN THE ROUGH NESOI, NOT TR NONCONIFEROUS WOOD IN THE ROUGH NESOI, NOT TRASH LOGS HS 4403.99.90 SHIPPER DECLARED NO WOOD PACKING MATERIAL DRYU9814058 - 5.046 MBF CAIU7681952 - 5.065 MBF, CAIU7858734 - 4.966 MBF SEGU6147467 - 5.045 MBF GESU6268844 - 5.033 MBF CERS MO2229202207211860650 EMAIL YIXINCO168163.COM SOCIAL CREDIT CODE 91441900MA54PE75X4</t>
  </si>
  <si>
    <t>SEASPAN THAMES</t>
  </si>
  <si>
    <t>CAIU7858734 GESU6268844 CAIU7681952 DRYU9814058 SEGU6147467</t>
  </si>
  <si>
    <t>YMLUW195223026</t>
  </si>
  <si>
    <t>026W</t>
  </si>
  <si>
    <t>4668274 4668133 4668216 4668186 4668269</t>
  </si>
  <si>
    <t>OAK WOOD, IN THE ROUGH, NOT TREATED OAK WOOD, IN THE ROUGH, NOT TREATED 23.888 M3 - 26 RED OAK LOGS 23.316 M3 - 38 RED OAK LOGS 0.394 M3 - 1 WHITE OAK LOG HS CODE 4403.91.00 SHIPPER DECLARED NO WOOD PACKING MATERIAL, A8A YMMU6040970/24CT1192280 YMLU8711457/24CT1192279</t>
  </si>
  <si>
    <t>YMLU8711457 YMMU6040970</t>
  </si>
  <si>
    <t>YMLUW190213961</t>
  </si>
  <si>
    <t>0001253 0001255</t>
  </si>
  <si>
    <t>MONTREAL</t>
  </si>
  <si>
    <t>RED CEDAR  2,448 PCS OF RED CEDAR (THUJA PLICATA) WALL PANELS 100% PEFC CERTIFIED CERTIFICATE ID18/04197, NW 18,176.13 KGS MEAS 45.4403 M3</t>
  </si>
  <si>
    <t>FR. MEYERS SOHN NORTH AMERICA, LLC</t>
  </si>
  <si>
    <t>PT. FRIEDRICH MEYERS SOHN INDONESIA</t>
  </si>
  <si>
    <t>C 0156/VI/2022/ IKN . . . . . . . .</t>
  </si>
  <si>
    <t>5 COMMERCE DRIVE, READING, PA 19607 USA, TEL +1 610-396-9550 ANOTICEFMSNAFMS-LOGISTICS.COM TAX ID 51-0401141</t>
  </si>
  <si>
    <t>MENARA PRIMA, TOWER 1, 29TH FLOOR JAKARTA 12950 - INDONESIA AS AGENTS OF FMS SEAWAYS AG - CH-8152 OPFIKON</t>
  </si>
  <si>
    <t>UACU5266958</t>
  </si>
  <si>
    <t>HLCUJK1220614900</t>
  </si>
  <si>
    <t>046E</t>
  </si>
  <si>
    <t>HLB9896047</t>
  </si>
  <si>
    <t>JAKARTA, ID</t>
  </si>
  <si>
    <t>BEING 326 CTNS DECORATIVE ARTICLES OF WOOD HS CODE: 4403.99 1132 CTNS AQUARI UM PET SUPPLIES NON-FOOD / CRUSHED GRAVEL HS CODE: 2 51710</t>
  </si>
  <si>
    <t>TCKU2162167</t>
  </si>
  <si>
    <t>MEDUC7565350</t>
  </si>
  <si>
    <t>EU22459581</t>
  </si>
  <si>
    <t>------------ SEKU5899572 DESCRIPTION---------WEARING APPAREL TOTAL CARTONS: 3445 CARTONS TOTAL G.W: 8590 KGS TOTAL CBM: 64.67 -------------GENERIC DESCRIPTION------------- ------------ CMAU5941689 DESCRIPTION---------WEARING APPAREL TOTAL CARTONS: 3,294 CARTONS TOTAL G.W: 7,640.000 KGS TOTAL CBM: 52.760 -------------GENERIC DESCRIPTION------------- ------------ TCNU2928771 DESCRIPTION---------WEARING APPAREL TOTAL CARTONS: 2000 CARTONS TOTAL G.W: 8000 KGS TOTAL CBM: 50 -------------GENERIC DESCRIPTION------------- ------------ CMAU6549482 DESCRIPTION---------WEARING APPAREL TOTAL CARTONS: 3455 CARTONS TOTAL G.W: 8,540.000 KGS TOTAL CBM: 64.860 -------------GENERIC DESCRIPTION------------- ------------ SEKU5513231 DESCRIPTION---------WEARING APPAREL TOTAL CARTONS: 3430 CARTONS TOTAL G.W: 8500 KGS TOTAL CBM: 64.39 -------------GENERIC DESCRIPTION------------- ------------ FFAU4899617 DESCRIPTION---------WEARING APPAREL TOTAL CARTONS: 4403 CARTONS TOTAL G.W: 8940 KGS TOTAL CBM: 53.55 -------------GENERIC DESCRIPTION------------- ------------ TCNU1026221 DESCRIPTION---------WEARING APPAREL TOTAL CARTONS: 2000 CARTONS TOTAL G.W: 8000 KGS TOTAL CBM: 50  HBL TFYV043697, REAL SHIPPER: ELITE MERCHANDISING CORP. ST.8 PUBLICE FREE ZONE,ALEXANDRIA, EGYPT. REAL CNEE: STREET WEAR INC, 375 HOPPING BROOK ROAD HOLLISTON, MA 01746-------------GENERIC DESCRIPTION-------------</t>
  </si>
  <si>
    <t>STREET WEAR INC,</t>
  </si>
  <si>
    <t>ELITE MERCHANDISING CORP.</t>
  </si>
  <si>
    <t>Mina Dumyat</t>
  </si>
  <si>
    <t>OOCL WASHINGTON</t>
  </si>
  <si>
    <t>375 HOPPING BROOK ROAD HOLLISTON, MA 01746 US TE US</t>
  </si>
  <si>
    <t>ST.8 PUBLICE FREE ZONE ALEXANDRIA EG</t>
  </si>
  <si>
    <t>SEKU5899572 CMAU5941689 TCNU2928771 CMAU6549482 SEKU5513231 FFAU4899617 TCNU1026221</t>
  </si>
  <si>
    <t>CMDUCFA0532922</t>
  </si>
  <si>
    <t>CMDUCFA0531125</t>
  </si>
  <si>
    <t>0INC0</t>
  </si>
  <si>
    <t>H4743760 H4743758 H4743759 H4743801 H4743802 H4743757 H4743803</t>
  </si>
  <si>
    <t>375 HOPPING BROOK ROAD HOLLISTON, MA 01746 US</t>
  </si>
  <si>
    <t>DAMIETTA</t>
  </si>
  <si>
    <t>TOTAL CARTONS: 3445 CARTONS TOTAL G.W: 8590 KGS TOTAL CBM: 64.67 TOTAL CARTONS: 3294 CARTONS TOTAL G.W: 7640 KGS TOTAL CBM: 52.76 TOTAL CARTONS: 3483 CARTONS TOTAL G.W: 7780 KGS TOTAL CBM: 58.79 TOTAL CARTONS: 3455 CARTONS TOTAL G.W: 8540 KGS TOTAL CBM: 64.86 TOTAL CARTONS: 3430 CARTONS TOTAL G.W: 8500 KGS TOTAL CBM: 64.39 FREIGHT PREPAID TOTAL CARTONS: 4403 CARTONS TOTAL G.W: 8940 KGS TOTAL CBM: 53.55 TOTAL CARTONS: 3368 CARTONS TOTAL G.W: 8370 KGS TOTAL CBM: 63.22 WEARING APPAREL TOTAL CARTONS: 24878 CARTONS TOTAL G.W: 58360 KGS TOTAL CBM: 422.24, PO 0016041 / 0016042 / 0016334 / 0016325 / 0016332 / 0016176 / 0016322 TFYV043697 AMS CFA0532922</t>
  </si>
  <si>
    <t>C.H. ROBINSON FREIGHT SERVICES LTD.</t>
  </si>
  <si>
    <t>ELITE MERCHANDISING CORPORATION</t>
  </si>
  <si>
    <t>500 UNICORN PARK 2ND FLOOR WOBURN, MA 01801 US TEL : 781.838-8980 TE FAX : 781.838-8981</t>
  </si>
  <si>
    <t>C/O TIFFANY CARGO SYSTEMS 79 EL MOLTAKA EL ARABY DISTRICT, SHERATON HELIOPOLIS, CAIRO,EGYPT TE TEL:+2 02 22691010 - 22675275</t>
  </si>
  <si>
    <t>500 UNICORN PARK 2ND FLOOR WOBURN, MA 01801 US TEL : 781.838-8980</t>
  </si>
  <si>
    <t>GARMENTS, NOS THREE HUND RED NINETY ONE CARTONS ONL Y 100% PIMA COTTON KNITT ED LADIES VEST 100% PIMA COTTON KNITTED LADIES T -SHIRTS P.O. NO : 303098 7, 3030784, 3030235, 303 0783, 3030985, 3030986, 30 30900 STYLE NO :KTP23506 1, KTP235062, KTP216401, KTP216402, KTP234731 CO NTAINER NO : TEMU215, 8834 - 20 GP SEAL NO : FX20429 038 CI NO : 22019107, 22 019103, 22019110, 220190 96, 22019104, 22019106, 22 019109, DT:04-06-2022 INV # 2292210628, 22922106 29, 2292210627, 22922106 25, 2292210630, 22922106 31, 2292210626, DT:04-06-2 022 TOTAL CARTONS - 3 91 CTNS HTS CODE : 6110 .20.2079, 6109.10.0070 N ET WT : 4403.070 KGS TO TAL PCS - 23445 PCS S/ BILL NO: GENERAL CONTRAC T RATE:</t>
  </si>
  <si>
    <t>EXPEDITORS INTERNATIONAL OF WA INC</t>
  </si>
  <si>
    <t>EXPEDITORS INTERNATIONAL (INDIA) PV</t>
  </si>
  <si>
    <t>MSC RIKKU</t>
  </si>
  <si>
    <t>. EI REF:61347861 9 AS PER COMMERCI AL INVOICE CARTON 1 - 391 SAME SAME SAME SAME SAME SAME SAME SAME SAME SAME SAME SAME SAME SAME SAME</t>
  </si>
  <si>
    <t>THREE TECHNOLOGY DRIVE, PEABODY ,MA PEABODY MA 01960 UNITED STATES</t>
  </si>
  <si>
    <t>#202, LEVEL - 2, CAMPUS 1A, RMZ NXT BANGALORE KA 560066 INDIA</t>
  </si>
  <si>
    <t>TEMU2158834</t>
  </si>
  <si>
    <t>MEDUI9239712</t>
  </si>
  <si>
    <t>0223A</t>
  </si>
  <si>
    <t>FX20429038</t>
  </si>
  <si>
    <t>TORO SAPELLI NO428 A HS CODE 4403.49.10STATUS N TORO SAPELLI NO428 A HS CODE 4403.49.10STATUS N</t>
  </si>
  <si>
    <t>M. BOHLKE VENEER CORP.</t>
  </si>
  <si>
    <t>J. PINTO LEITAO, S.A.</t>
  </si>
  <si>
    <t>MSC ALTAIR</t>
  </si>
  <si>
    <t>8375 NORTH GILMORE ROAD FAIRFIELD OH 45014 UNITED STATES</t>
  </si>
  <si>
    <t>RUA CONSELHEIRO COSTA AROSO, 313 - MAIA 13 4470-590 PORTUGAL</t>
  </si>
  <si>
    <t>FFAU2631348 MEDU8987676</t>
  </si>
  <si>
    <t>MEDUL9431817</t>
  </si>
  <si>
    <t>FX16710911 FX16710947</t>
  </si>
  <si>
    <t>LEIXOES, PORTUGAL</t>
  </si>
  <si>
    <t>FREIGHT COLLECT 811 CARTONS OF FOOTWEAR DIVISION OF GOODS, QT4857 PR BUY GROUP: FIRST QUALITY, AFS: 01000 SHIP-TO PLANT: 1014, CUSTOMER: INVOICE : VTF22020085024Z PO-ITEM: 4508528501-20, CUSTOMER PO:, MATERIAL: DQ4137-300, NAME: NIKE AIR FORCE 1 GENDER/AGE: MENS STANDARD DESCRIPTION: MENS BASKETBALL LOW TOPHSCODE: MATERIAL CONTENT: TEXTILE (80 POLYESTER-20 POLYURETHANE) TOTAL PKGS 5682 PK 948 CARTONS OF FOOTWEAR DIVISION OF GOODS, QT5659 PR BUY GROUP: FIRST QUALITY, AFS: 01000 SHIP-TO PLANT: 1014, CUSTOMER: INVOICE : VTF22020085024Z PO-ITEM: 4508528501-20, CUSTOMER PO: MATERIAL: DQ4137-300, NAME: NIKE AIR FORCE 1, GENDER/AGE: MENS STANDARD DESCRIPTION: MENS BASKETBALL LOW TOPHSCODE: MATERIAL CONTENT: TEXTILE (80 POLYESTER-20 POLYURETHANE) 274 CARTONS 2749.7 KGS 24.23 CBM 274 CARTONS OF FOOTWEAR DIVISION OF GOODS, QT3203 PR BUY GROUP: FIRST QUALITY, AFS: 01000 SHIP-TO PLANT: 1014, CUSTOMER:, INVOICE : VTF22020084532S PO-ITEM: 4508539990-260, CUSTOMER PO: MATERIAL: CD5434-100, NAME: WMNS NIKE COURT VISION LOW, GENDER/AGE: WOMENS STANDARD DESCRIPTION: WOMENS BASKETBALL LOW THSCODE: MATERIAL CONTENT: SPLIT GRAIN COW LEATHER/SYNTHETIC LEATHER803 CARTONS 4296.21 KGS 45.39 CBM 803 CARTONS OF FOOTWEAR DIVISION OF GOODS, QT4818 PR BUY GROUP: FIRST QUALITY, AFS: 01000 SHIP-TO PLANT: 1014, CUSTOMER: INVOICE : VTF22033088363SPO-ITEM: 4508603074-10, CUSTOMER PO: MATERIAL: AH6789-100, NAME: W AIR MAX 270, GENDER/AGE: WOMENS STANDARD DESCRIPTION: WOMENS RUNNING LOW TOP,HSCODE: MATERIAL CONTENT: TEXTILE (100 POLYESTER)/SYNTHETIC PLASTIC 791 CARTONS OF FOOTWEAR DIVISION OF GOODS, QT4741 PR BUY GROUP: FIRST QUALITY, AFS: 01000 SHIP-TO PLANT: 1014, CUSTOMER: INVOICE : VTF22020085024Z PO-ITEM: 4508528501-20, CUSTOMER PO: MATERIAL: DQ4137-300, NAME: NIKE AIR FORCE 1, GENDER/AGE: MENS STANDARD DESCRIPTION: MENS BASKETBALL LOW TOPHSCODE: MATERIAL CONTENT: TEXTILE (80 POLYESTER-20 POLYURETHANE) 362 CARTONS 3666.04 KGS 32.24 CBM FREIGHT AS ARRANGED 362 CARTONS OF FOOTWEAR DIVISION OF GOODS, QT4271 PR BUY GROUP: FIRST QUALITY, AFS: 01000, SHIP-TO PLANT: 1014, CUSTOMER: INVOICE : VTF22020084495S PO-ITEM: 4508539990-100, CUSTOMER PO: MATERIAL: CD5434-100, NAME: WMNS NIKE COURT VISION LOW, GENDER/AGE: WOMENS STANDARD DESCRIPTION: WOMENS BASKETBALL LOW THSCODE: MATERIAL CONTENT: SPLIT GRAIN COWLEATHER/SYNTHETIC LEATHER SHIPPER: TKG TAE KWANG VINA JOINT STOCK COMPANY 8-9A BIENHOA INDUSTRIAL, ZONE2 BIENHOA CITY, DONG NAI PROVINCE VIETNAM 429 CARTONS 4403.57 KGS38.45 CBM 429 CARTONS OF FOOTWEAR DIVISION OF GOODS, QT5112 PR BUY GROUP: FIRST QUALITY, AFS: 01000 SHIP-TO PLANT: 1014, CUSTOMER: INVOICE : VTF22033088358S PO-ITEM: 4508603075-10, CUSTOMER PO: MATERIAL: CD5434-100, NAME: WMNS NIKE COURTVISION LOW, GENDER/AGE: WOMENS STANDARD DESCRIPTION: WOMENS BASKETBALL LOW THSCODE: MATERIAL CONTENT: SPLIT GRAIN COW LEATHER/SYNTHETIC LEATHER 153 CARTONS 801.53 KGS 8.76 CBM153 CARTONS OF FOOTWEAR DIVISION OF GOODS, QT900 PR BUY GROUP: FIRST QUALITY, AFS: 01000 SHIP-TO PLANT: 1014, CUSTOMER: INVOICE : VTF22033089094S PO-ITEM: 4508603074-80, CUSTOMER PO: MATERIAL: AH6789-100, NAME: W AIR MAX 270, GENDER/AGE: WOMENSSTANDARD DESCRIPTION: WOMENS RUNNING LOW TOP,HSCODE: MATERIAL CONTENT: TEXTILE (100 POLYESTER)/SYNTHETIC PLASTIC 274 CARTONS 2749.7 KGS 24.23 CBM 274 CARTONS OF FOOTWEAR DIVISION OF GOODS, QT3203 PR BUY GROUP: FIRST QUALITY, AFS: 01000 SHIP-TO PLANT: 1014, CUSTOMER:, INVOICE : VTF22020084522S PO-ITEM: 4508539990-250, CUSTOMER PO: MATERIAL: CD5434-100, NAME: WMNS NIKE COURT VISION LOW, GENDER/AGE: WOMENS STANDARD DESCRIPTION: WOMENS BASKETBALL LOW THSCODE: MATERIAL CONTENT: SPLIT GRAIN COW LEATHER/SYNTHETIC LEATHER837 CARTONS 4452.37 KGS 47.03 CBM 837 CARTONS OF FOOTWEAR DIVISION OF GOODS, QT4986 PR BUY GROUP: FIRST QUALITY, AFS: 01000 SHIP-TO PLANT: 1014, CUSTOMER: INVOICE : VTF22033088360SPO-ITEM: 4508603074-20, CUSTOMER PO: MATERIAL: AH6789-100, NAME: W AIR MAX 270, GENDER/AGE: WOMENS STANDARD DESCRIPTION: WOMENS RUNNING LOW TOP,HSCODE: MATERIAL CONTENT: TEXTILE (100 POLYESTER)/SYNTHETIC PLASTIC</t>
  </si>
  <si>
    <t>TKG TAE KWANG VINA JOINT STOCK</t>
  </si>
  <si>
    <t>APL SENTOSA</t>
  </si>
  <si>
    <t>1014 MEMPHIS, TN USA COUNTRY OF ORIGIN: VIETNAM 1014 MEMPHIS, TN USA COUNTRY OF ORIGIN: VIETNAM 1014 MEMPHIS, TN USA COUNTRY OF ORIGIN: VIETNAM 1014 MEMPHIS, TN USA COUNTRY OF ORIGIN: VIETNAM 1014 MEMPHIS, TN USA COUNTRY OF ORIGIN: VIETNAM 1014 MEMPHIS, TN USA COUNTRY OF ORIGIN: VIETNAM 1014 MEMPHIS, TN USA COUNTRY OF ORIGIN: VIETNAM 1014 MEMPHIS, TN USA COUNTRY OF ORIGIN: VIETNAM 1014 MEMPHIS, TN USA COUNTRY OF ORIGIN: VIETNAM 1014 MEMPHIS, TN USA COUNTRY OF ORIGIN: VIETNAM</t>
  </si>
  <si>
    <t>COMPANY 8-9A BIENHOA INDUSTRIAL, ZONE2 BIENHOA CITY, DONG NAI PROVINCE TE VIETNAM</t>
  </si>
  <si>
    <t>DFSU4094510 APZU4784173 TLLU7667141 TCLU4284346 ECMU8149554 ECMU8181113</t>
  </si>
  <si>
    <t>4200 4200 4500 4200 9500 9500</t>
  </si>
  <si>
    <t>CMDUSGN1648033</t>
  </si>
  <si>
    <t>0TUNS</t>
  </si>
  <si>
    <t>CMACGMH89488 H8948893 CMACGMH89488 H8948881 CMACGMH89570 H8957096 CMACGMH89488 H8948849 CMACGMH63033 H6303316 CMACGMH63032 H6303281</t>
  </si>
  <si>
    <t>MACHINERY FOR SORTING CONTAINING 01 BOX AS DESCRIBED USED HOUSEHOLD GOODS AND PERSONAL EFFECTS HTS 9801.00 02 PACKAGES AS DESCRIBED, BURSERA GRAVEOLENS STICKS HTS 4403.41 01 PACKAGE AS DESCRIBED ORGANIC CRIOLLO CACAAO POWDER HTS 1805.00 01 BOX AS DESCRIBED FEED SPOUT DWG HTS 8474.9002 BOXES AS DESCRIBED USED HOUSEHOLD GOODS AND PERSONAL EFFECTS HTS 9801.00</t>
  </si>
  <si>
    <t>NO MARKS . . . . . . . . . . . . . . . . . .</t>
  </si>
  <si>
    <t>TEMU1619818</t>
  </si>
  <si>
    <t>HLCULI3220656783</t>
  </si>
  <si>
    <t>002VO009636 HLG2570675</t>
  </si>
  <si>
    <t>125 DRUMS CONTAININGFROZEN LEMON PULP CELLS NET WEIGHT: 21250 KGS PE: 22001EC01045256G OP.: 80278487 NCM: 2008.30.00 FAX: 514-631-4403, ATTENTION: KRYSTAL MCCAUGHAN (KRYSTALM@AGOTRANS.COM). FREIGHT PREPAID</t>
  </si>
  <si>
    <t>SUDU8067123</t>
  </si>
  <si>
    <t>SUDU52BUE008890A</t>
  </si>
  <si>
    <t>225N</t>
  </si>
  <si>
    <t>ABK68604 ML2259852</t>
  </si>
  <si>
    <t>STICKERS GREETING CARDS PO AL0-WMBPXJ4EKSREW 44CTNS/809KGS/2.323CBM SAFE BOX SAFE BOX CASH BOX, METAL MAILBOX PO AL0-RPUQES75YYPG2 359CTNS/4295.5KGS/26.941CBM SHEET SET PO AL0-RSNFZEUWY4XHU 142CTNS/2375.42KGS/10.116CBM STORAGE BASKET PO AL0-WPY5PYN2FX7DK269CTNS/4403.75KGS/26.302CBM BULLET 1 FOB FOB SHIPMENT 2ND NOTIFY:DAMCO DISTRIBUTION SERVICES INC 8571 RAYO AVE, 90280 SOUTH GATE UNITED STATES TEL:+1 (323) 208-1749 EMAIL: SOUTHGATEDCM MAERSK.COMCHESAPEAKEDCM MAERSK.COM</t>
  </si>
  <si>
    <t>AMAZON LOGISTICS, INC.</t>
  </si>
  <si>
    <t>BEIJING CENTURY JOYO COURIER</t>
  </si>
  <si>
    <t>CMA CGM VIRGINIA</t>
  </si>
  <si>
    <t>410 TERR AVENUE NORTH SEATTLE, WA 98109</t>
  </si>
  <si>
    <t>SERVICE CO. LTD. 17/F, 01-1701, 56 EAST FOURTH RING ROAD CHAOYANG DISTRICT, BEIJING, TE CHINA</t>
  </si>
  <si>
    <t>TLLU7549616</t>
  </si>
  <si>
    <t>CMDUCNXW045084</t>
  </si>
  <si>
    <t>0GVBH</t>
  </si>
  <si>
    <t>C2875282</t>
  </si>
  <si>
    <t>8571 RAYO AVE, 90280 SOUTH GATE UNITED STATES TEL:+1 (323) 208-1749</t>
  </si>
  <si>
    <t>IKEA HOME FURNISHING PRODUCTS . 968PCS IKEA HOME FURNISHING PRODUCTS 15527.220KGS HT CODE 94035090 140PCS, IKEA HOME FURNISHING PRODUCTS / TOTAL NUMBER OF PIECES 1108 4403.530KGS HT CODE 94036080 SHIPMENT ID 001-DT-S3431415 CSM NO. 16782-SUP-ECIS90849</t>
  </si>
  <si>
    <t>UAB FREDA</t>
  </si>
  <si>
    <t>EVER LASTING</t>
  </si>
  <si>
    <t>N/M N/M N/M THE SAME THE SAME THE SAME THE SAME THE SAME THE SAME THE SAME THE SAME THE SAME THE SAME</t>
  </si>
  <si>
    <t>202 LITTLE HEARST PARKWAY PORT WENTWORTH CUSTOMS DEPARTMENT TEL:484 803 9015</t>
  </si>
  <si>
    <t>EUROPOS PR. 73 KAUNAS</t>
  </si>
  <si>
    <t>EMCU8549885</t>
  </si>
  <si>
    <t>EGLV503290003897</t>
  </si>
  <si>
    <t>063W</t>
  </si>
  <si>
    <t>184777 2308477</t>
  </si>
  <si>
    <t>GEODIS USA, INC.</t>
  </si>
  <si>
    <t>5101 SOUTH BROAD STREET PHILADELPHIA IKEA ACCOUNT TEL:215 238 8600 FAX:215 238 8578 MAIL:</t>
  </si>
  <si>
    <t>UN2984 HYDROGEN PEROXIDE, ACQUEOUS SOLUTION CLASS 5.1 P.G. III EMS F-H, S-Q CARDBOARD TYPE: 4G LTD QTY IN BOTTLE HDPE 175 ML TOTAL BOTTLE: 20016 IN 834 CARTON BOX TOT GROSS WEIGHT: 4403,52 KG. TOT.NET WEIGHT: 3502,80 KG. / UN2984 HYDROGEN PEROXIDE, ACQUEOUS SOLUTION CLASS 5.1 P.G. III EMS F-H, S-Q CARDBOARD TYPE: 4G LTD QTY IN BOTTLE HDPE 470ML TOTAL BOTTLE 11482 IN 956 CARTON BOX TOTAL GROSS WEIGHT 6315,10 KGS TOT.NET WEIGHT:5.397,48KG / UN2984 HYDROGEN PEROXIDE, ACQUEOUS SOLUTION CLASS 5.1 P.G. III EMS F-H, S-Q CARDBOARD TYPE: 4G LTD QTY IN BOTTLE HDPE 1000 ML TOTAL BOTTLE 5004 IN 417 CARTON BOEX TOTAL GROSS WEIGHT 5754,60 KGS TOTAL NET WEIGHT 5004 KGS ON 19 PALLETS 16.473,22 KGS</t>
  </si>
  <si>
    <t>D.B. GROUP AMERICA LTD</t>
  </si>
  <si>
    <t>D.B. GROUP SPA</t>
  </si>
  <si>
    <t>MSC ASYA</t>
  </si>
  <si>
    <t>1100-1138 TOWER LANE, STE 1116 BENSENVILLE IL 60106 UNITED STATES</t>
  </si>
  <si>
    <t>VIA BELVEDERE 15 SOMMACAMPAGNA 37066 ITALY</t>
  </si>
  <si>
    <t>CAIU7458255</t>
  </si>
  <si>
    <t>MEDULK691128</t>
  </si>
  <si>
    <t>224W</t>
  </si>
  <si>
    <t>ELECTRIC DEVICE INVOICE NO.: 2221724233,4234,4303,4304,433 9,4340, 2221724355,4357,4358, 4359,4360,4361,4362,4363,4364, 4365,4366,4367,4368,4369,4370, 4371,4372,4373,4374,4375, 437 6,4377,4378,4379,4380,4381,438, 2,4383,4384,4385,4386,4387,438 8,4389,4390,4391,4392,4393,439 4,4395,4396, 4397,4398,4399,4 400,4401,4402,4403,4404,4405,4 406,4407,4408,4409,4410,4411,4 412, PACKING LIST NO.: 22152 27210,7214,7215,7229,7230,7231 ,7240,7243,7245,7247,7248,7261,7346,7347,7376,7393,7441,7569 ,7570,7571,7580, 7653,7656,76 59,7660,7691,7759,7796,7832,78 33,7834,7835,7836,7852,7853,78 54,7855,7999,8150,8311,8356,83 95, 8435,8436,8437,8440,8441, 8467,8501,8502,8524,8577,8619, 8620,8714,8715,8735,8827,8926,8932,9060,9098,9111, 9206,928 0,9282,9283,9286,9292,9295,930 4,9305,9307,9337,9482,9484,949 3,9494,9495,9516,9609,9639,975 5,9835, 9836,9839,9840,9841,2 215230081,0287,0316,0317,0485, 0493,0513,0712,0713,0755,0757, 0802,0871,0884,0885,1087, 1088,1222,1252,1253,1258,1269,133 9,1471,1472,1485,1491,1647,166 3,1674,1678,1833,1834,1872,192 0,1921,1923,1924,1931, 2078,2 189,2251,2252,2253,2284,2288,2 350,2351,2353,2419,2517,2531,2 696,2742,2748,2776,2797,2902,2 947,2949, 3049,3054,3117,3128,3150,3160,3161,3427,3533,3595 ,3596,3624,3629,3705,3707,3708 ,3709,3710,3711,3712,3714,3824 , 3916,3955,4211,4305,4531, 2215223356,3358,3371,3418,3421 ,3500,3628,3635,3798,3999,4046 ,4101,4129,4404,4407,4416,4417 ,4430,4450,4545, 4644,4651,5151,5153,5154,5214,5217,5223,52 31,5235,5236,5244,5267,5272,52 80,5307,5320,5321,5322,5377,53 82,5420, 5422,5424,5436,5490, 5520,5524,5597,5599,5637,5646, 5651,5668,5669,5706,5748,5764, 5799,5815,5897,5898,5901, 590 7,5909,5965,6069,6078,6079,6143,6186,6287,6767,6769,6770,694 7,6949,6970,7040,7042,7043,881 7,8818,8829,8831, 8884,8889,8 896,8945,9025,9036,9042,9051,9 080,9119,9120,9219,9269,9289,9 315,9379,9547,9551,9552,9553,9 554,9555, 9556,9607,221523006 8,0070,0574,0575,0576,0688,0689,0874,0879,1072,1073,1075,107 6,1108,1109,1367,1408,1409,141 0,1526, 1615,1617,1620,1621,1 731,1737,1839,1841,1856,1857,2 075,2091,2092,2221,2239,2280,2 281,2296,2297,2298,2303,2382,2 409,2411, 2412,2414,2416,2422 ,2424,2426,2427,2433,2568,2603,2620,2695,2722,3124,3256,3353 ,3354,3383,4428,4463,4667,4892 ,5024, 5621,5659,5660,5693,57 71,5820, ELECTRIC DEVICE INVOICE NO.: 2221724233,4234,4303,4304,433 9,4340, 2221724355,4357,4358, 4359,4360,4361,4362,4363,4364, 4365,4366,4367,4368,4369,4370, 4371,4372,4373,4374,4375, 437 6,4377,4378,4379,4380,4381,438, 2,4383,4384,4385,4386,4387,438 8,4389,4390,4391,4392,4393,439 4,4395,4396, 4397,4398,4399,4 400,4401,4402,4403,4404,4405,4 406,4407,4408,4409,4410,4411,4 412, PACKING LIST NO.: 22152 27210,7214,7215,7229,7230,7231 ,7240,7243,7245,7247,7248,7261,7346,7347,7376,7393,7441,7569 ,7570,7571,7580, 7653,7656,76 59,7660,7691,7759,7796,7832,78 33,7834,7835,7836,7852,7853,78 54,7855,7999,8150,8311,8356,83 95, 8435,8436,8437,8440,8441, 8467,8501,8502,8524,8577,8619, 8620,8714,8715,8735,8827,8926,8932,9060,9098,9111, 9206,928 0,9282,9283,9286,9292,9295,930 4,9305,9307,9337,9482,9484,949 3,9494,9495,9516,9609,9639,975 5,9835, 9836,9839,9840,9841,2 215230081,0287,0316,0317,0485, 0493,0513,0712,0713,0755,0757, 0802,0871,0884,0885,1087, 1088,1222,1252,1253,1258,1269,133 9,1471,1472,1485,1491,1647,166 3,1674,1678,1833,1834,1872,192 0,1921,1923,1924,1931, 2078,2 189,2251,2252,2253,2284,2288,2 350,2351,2353,2419,2517,2531,2 696,2742,2748,2776,2797,2902,2 947,2949, 3049,3054,3117,3128,3150,3160,3161,3427,3533,3595 ,3596,3624,3629,3705,3707,3708 ,3709,3710,3711,3712,3714,3824 , 3916,3955,4211,4305,4531, 2215223356,3358,3371,3418,3421 ,3500,3628,3635,3798,3999,4046 ,4101,4129,4404,4407,4416,4417 ,4430,4450,4545, 4644,4651,5151,5153,5154,5214,5217,5223,52 31,5235,5236,5244,5267,5272,52 80,5307,5320,5321,5322,5377,53 82,5420, 5422,5424,5436,5490, 5520,5524,5597,5599,5637,5646, 5651,5668,5669,5706,5748,5764, 5799,5815,5897,5898,5901, 590 7,5909,5965,6069,6078,6079,6143,6186,6287,6767,6769,6770,694 7,6949,6970,7040,7042,7043,881 7,8818,8829,8831, 8884,8889,8 896,8945,9025,9036,9042,9051,9 080,9119,9120,9219,9269,9289,9 315,9379,9547,9551,9552,9553,9 554,9555, 9556,9607,221523006 8,0070,0574,0575,0576,0688,0689,0874,0879,1072,1073,1075,107 6,1108,1109,1367,1408,1409,141 0,1526, 1615,1617,1620,1621,1 731,1737,1839,1841,1856,1857,2 075,2091,2092,2221,2239,2280,2 281,2296,2297,2298,2303,2382,2 409,2411, 2412,2414,2416,2422 ,2424,2426,2427,2433,2568,2603,2620,2695,2722,3124,3256,3353 ,3354,3383,4428,4463,4667,4892 ,5024, 5621,5659,5660,5693,57 71,5820,</t>
  </si>
  <si>
    <t>MAERSK ATHABASCA</t>
  </si>
  <si>
    <t>TEMU1249190 MIEU0014883</t>
  </si>
  <si>
    <t>MAEU217961422</t>
  </si>
  <si>
    <t>220E</t>
  </si>
  <si>
    <t>SG1026801 SG1028745</t>
  </si>
  <si>
    <t>MAERSK CUSTOMS SERVICES USA, INC.</t>
  </si>
  <si>
    <t>1501 S. CLINTON STREET, SUITE #210, BALTIMORE, MD 21224 UNITED STATES EMAIL: SCHNEIDERELECTRIC.MCSI.NAM@M</t>
  </si>
  <si>
    <t>28CTNS 42.021CBM 4403.000KGS 4D FRENCH REFRIGERATOR MODEL SUFFIX QTY LRMVC2306S ASTCNA0 7 EA LRMDC2306S ASTCNA0 14 EA LRMDC2306D ASBCNA0 7 EA BEST BUY CO., INC. DDC 2607, 636 HWY 90A MISSOURI CITY, TX 77489 PO NO : 1673799 CONTRACT NO : TFLUEB FREIGHT PREPAID ----------------- MODEL ( HS-CODE ) -----------------LRMDC2306D.ASBCNA0 ( 8418100055 ), LRMVC2306S.ASTCNA0 ( 8418100055 ) LRMDC2306S.ASTCNA0 ( 8418100055 ) INVOICE NO : HQCN101621871-1 CMA BL NO : SEL1393600 HBL NO : PLIHQ4D70001</t>
  </si>
  <si>
    <t>LX PANTOS CO.,LTD.</t>
  </si>
  <si>
    <t>CMA CGM FIGARO</t>
  </si>
  <si>
    <t>1545 FRANCISCO ST. TORRANCE, CA 90501 UNITED STATES TE TEL: 310-667-4800</t>
  </si>
  <si>
    <t>SAEMUNAN RO 58, JONGNO GU, SEOUL 03184,SOUTH KOREA TEL: +82-2-3771-2114 TE FAX: +82-2-3771-2090</t>
  </si>
  <si>
    <t>APZU4716142</t>
  </si>
  <si>
    <t>CMDUSEL1393306</t>
  </si>
  <si>
    <t>0PGCM</t>
  </si>
  <si>
    <t>H8233781</t>
  </si>
  <si>
    <t>BUSAN, KOREA</t>
  </si>
  <si>
    <t>------------ APZU4716142 DESCRIPTION----------------------GENERIC DESCRIPTION-------------28CTNS 42.021CBM 4403.000KGS 4D FRENCH REFRIGERATOR MODEL SUFFIX QTY LRMVC2306S ASTCNA0 7 EA LRMDC2306S ASTCNA0 14 EA, LRMDC2306D ASBCNA0 7 EA BEST BUY CO., INC. DDC 2607 636 HWY 90A MISSOURI CITY, TX 77489 PO NO : 1673799 CONTRACT NO : TFLUEB FREIGHT PREPAID -----------------MODEL ( HS-CODE ) ----------------- LRMDC2306D.ASBCNA0 ( 8418100055 ), LRMVC2306S.ASTCNA0 ( 8418100055 ) LRMDC2306S.ASTCNA0 ( 8418100055 ) INVOICE NO : HQCN101621871-1 SHP ID: 107-86-14075</t>
  </si>
  <si>
    <t>LG TWIN TOWERS 128, YEOUI DAERO YOUNGDUNGPO-GU, SEOUL 07336, KOREA T.82-2-3777-1114 F.82-2-3777-5206</t>
  </si>
  <si>
    <t>CMDUSEL1393600</t>
  </si>
  <si>
    <t>BEST BUY CO., INC. DDC 2607</t>
  </si>
  <si>
    <t>636 HWY 90A MISSOURI CITY, TX 77489</t>
  </si>
  <si>
    <t>252 CARTONS (TWO HUNDRED AND FIFTY TWO CARTONS) ASSORTED PERFUMED INCENSE EXPORT QUALTY AS PER INV NO.008/SSLLP/22-23 DT. 23.05.2022HTS CODE: 33074100 NET WT:4403.000 KGS S/BILL NO: 1595505 DT: 23.05.2022, AMS NO. 640112002862 SCAC CODE: APVF FREIGHT COLLECT</t>
  </si>
  <si>
    <t>SMARTMODE INTERNATIONAL LOGISTICS</t>
  </si>
  <si>
    <t>AJS LOGISTICS PVT. LTD.</t>
  </si>
  <si>
    <t>S`````S LOTUS U.S.A. 01 - 252</t>
  </si>
  <si>
    <t>LLC 525 MILLTOWN ROAD SUITE 305 NORTH BRUNSWICK NJ 08902 TE PHONE: +17324225016</t>
  </si>
  <si>
    <t>ANSAL PLAZA SF CS 02 VAISHALI 201010 GHAZIABAD INDIA</t>
  </si>
  <si>
    <t>TEMU2688074</t>
  </si>
  <si>
    <t>CMDUAMC1819984</t>
  </si>
  <si>
    <t>0INBU</t>
  </si>
  <si>
    <t>H6599200</t>
  </si>
  <si>
    <t>LLC 525 MILLTOWN ROAD SUITE 305 NORTH BRUNSWICK NJ 08902</t>
  </si>
  <si>
    <t>FREIGHT AS ARRANGED H.S.CODE :610130 MEN'S 93% POLYESTER 7% ELASTANE KNITTED JACKET P O NO : 4508373338 CUST PO: 2 022-2023 ORDER SHIP TO: 4403 87 NO WOOD PACKAGING MAT ERIAL RELAY VESSEL CAP SAN J, UAN 222N CONTAINER S UMMARY --------------------- -------------- MRKU0474744 ML-TH6489722 40X8'6 9CTN 0.430CBM 44.450KGS B/L TOTAL SUMMARY ------------------- ---------------- 9CTN 0.430C BM 44.450KGS</t>
  </si>
  <si>
    <t>NICE APPAREL COMPANY LIMITED</t>
  </si>
  <si>
    <t>MSC JOSSELINE</t>
  </si>
  <si>
    <t>NO CAB (DIAMOND MARK) DENVER, CO U SA</t>
  </si>
  <si>
    <t>ONE BOWERMAN DRIVE BEAVERTON, OR 97005 15036712319</t>
  </si>
  <si>
    <t>2,7,8/1-3 SOI NGAMWONGWAN 25/19, BANG KHEN, MUEANG NONTHABURI, NONTHABURI 11000 THAILAND 6625890123</t>
  </si>
  <si>
    <t>MRKU0474744</t>
  </si>
  <si>
    <t>MAEU291888430</t>
  </si>
  <si>
    <t>223N</t>
  </si>
  <si>
    <t>TH6489722</t>
  </si>
  <si>
    <t>CHLORAL, ANHYDROUS INHIBITED 1X20 ISO TANK CONTAINER CHLORAL, ANHYDROUS INHIBITED (STABILIZED) PURITY 99% MIN. NO. OF PACKAGES 1 ISO TANK. P.O NO. AM101169 DTD.30TH MARCH, 2022, INVOICE NO. EXP/009/Y22-23 DT. 4TH JUNE, 2022 S/B NO.1910071 DT.04.06.2022 NET WEIGHT 19950 KGS. PKG GROUP II IMCO CLASS 6.1 UN NUMBER 2075 H.S CODE 29130090X PRABHU DESHPANDE MARG., OFF. TEJPA MUMBAI MAHARASHTRA 400057 INDIA 2ND NOTIFY PARTY NEWPORT TANK CONTAINERS (USA) LLC 1340 DEPOT ST. CLEVELAND, OH 44116 USA TEL +1 4403 568 866PAT.KRAMERNEWPORTTANK.COM</t>
  </si>
  <si>
    <t>WORLWIDE LOGISTIC PARTNERS, INC</t>
  </si>
  <si>
    <t>FAK CARGO DYNAMICS PVT LTD</t>
  </si>
  <si>
    <t>BEA SCHULTE</t>
  </si>
  <si>
    <t>ISO TANK.NO SIFU 246348-1 SHIPPING LINE SEAL NO. 026664 RFID SEAL NO. BOLT50173034 . . . . . . . . . . . . . . . . . . . . .</t>
  </si>
  <si>
    <t>1540 CARLEMONT DR, SUITE J CRYSTAL LAKE, IL 60014 TEL 815 788 1683 FAX 815 479 9689</t>
  </si>
  <si>
    <t>01 SIMRAN, GR FLOOR, VBP DESHPANDE MARG, VILE PARLE (EAST), MUMBAI 400057, INDIA. TEL +91 22 49683120</t>
  </si>
  <si>
    <t>SIFU2463481</t>
  </si>
  <si>
    <t>20T0</t>
  </si>
  <si>
    <t>HLCUBO1220629650</t>
  </si>
  <si>
    <t>BOLT50173034</t>
  </si>
  <si>
    <t>OAK WOOD, IN THE ROUGH, NOT TREATED 24.290 M3 - 51 RED OAK LOGS 22.593 M3 - 38 RED OAK LOGS 0.773 M3 - 2 MAPLE LOGS HS CODE 4403.91.00 (RED OAK) HS CODE 4403.99.90 (MAPLE) SHIPPER DECLARED NO WOOD PACKING, MATERIAL A8A FCIU7581611- 24CT1191803 TGBU5447208- 24CT1192246 OAK WOOD, IN THE ROUGH, NOT TREATED</t>
  </si>
  <si>
    <t>TGBU5447208 FCIU7581611</t>
  </si>
  <si>
    <t>YMLUW190213787</t>
  </si>
  <si>
    <t>076W</t>
  </si>
  <si>
    <t>0001227 0001231</t>
  </si>
  <si>
    <t>FTWR,OTH,OTH,W, UPPR&gt;90% RSPO RT SHOES240 CARTON.2400 PAIRS .GROSS. 1427.000PO NO. B12915 3021CUSTOMER ORDER NO. CA0293 744962ARTICLE NO. GZ5892SIZE . 8 - 13QUANTITY. 10 HS CODE. 640299 - PT PARKLAND WORLD, INDONESIA PT HWA SEUNG INDON ESIA PT APPAREL ONE INDONESIA FOOTWEAR APPAREL CONSIGNOR PT DAMCO INDONESIA VAT 015 427834073000 KINTHANI DYAH MA HARANI 6221-30065794 CONSIGN EE ADIDAS AMERICA INC. 685 CEDAR CREST ROAD SPARTANBURGSC 29301 USA EIN 93-11751500 0 TEL : 001-864-5873851 TEL : 001-864-5873804 ROBERT YOD ER/ FTZ TEAM NOTIFY PARTY EI N 93-117515000 TEL : 001-864 -5873851 TEL : 001-864-587380 4 / SPORT SHOES134CARTON. 1340PAI RS.GROSS. 615.730PO NO. 01299 74863CUSTOMER ORDER NO. CA029 4643846ARTICLE NO. GZ1697SIZE .11K-3QUANTITY. 10HS CODE. 6 40299 / SPORT SHOES35CARTON. 300PAIRS .GROSS. 330.711PO NO. 0129874 298CUSTOMER ORDER NO. EB02944 75827ARTICLE NO. GX4637SIZE.7 .5-14QUANTITY. 10,8,4,2HS CO DE. 640399MADE IN INDONESIA / FOOTWEAR, TEXTILE UPPER, MENS SPORT SHOES816CARTON. 102PAIR S.GROSS.846.090 PO NO. 013022 7057CUSTOMER ORDER NO. DU0294 938997ARTICLE NO. GW4127SIZE .9-13QUANTITY.8 HS CODE. 6404 11 / ADIDAS BRANDED GARMENT- MEN'S SHORTS 46% POLYESTER 43% REC . POLYESTER 11% ELASTANE (WOV EN) HS CODE 6203439030- 01294 20042- I221800 / 91 CTN  700 PAIRSPO#01303342 51CUST#600000H S.CODE:640419 PO#0130334995CUST#600000HS.CO D E:640419GROSS WEIGHT:424.61 1 KGSINV#4403-HWI-04-22 / 50 CTN  600 PAIRSPO#01303163 70CUST#600000H S.CODE:640299G ROSS WEIGHT:665.3 KGSINV#447 4-HWI-04-22 / ADIDAS BRANDED GARMENT- WOMEN 'S SWEATSHIRT 70% COTTON 30% REC. POLYESTER (KNITTED) - 61 10202046 - 0129870665 - A2228 81</t>
  </si>
  <si>
    <t>PT DAMCO INDONESIA</t>
  </si>
  <si>
    <t>MAERSK ESSEX</t>
  </si>
  <si>
    <t>PLANT CODE  6011 PLANT CODE  6011 PLANT CODE  6011 PLANT CODE  6011 PLANT CODE  6011 PLANT CODE  6011 PLANT CODE  6011 PLANT CODE  6011</t>
  </si>
  <si>
    <t>FOR DELIVERY TO: 2163 S RIVERSIDE AVE COLTON, CA 92324 16148721809</t>
  </si>
  <si>
    <t>INTERNATIONAL FINANCIAL CENTER TOWER 2, 40-41 FL JL.JEND SUDIRMAN KAV 22-23 JAKARTA 12920 INDONESIA 622130065555</t>
  </si>
  <si>
    <t>MSKU9611310</t>
  </si>
  <si>
    <t>MAEU218196303</t>
  </si>
  <si>
    <t>222N</t>
  </si>
  <si>
    <t>ID1150565</t>
  </si>
  <si>
    <t>ATTN: ADIDAS IMPORT DEPT. / DAVID HUSKEY 17210 S. MAIN ST. GARDENA, CA. 90248 TEL: 310-965-5669-</t>
  </si>
  <si>
    <t>HOOK 960CTNS23PLTS PO#53458 SHIP TO:EXPRESS CROSS BORDER LOGISTICS, LLC / MIRSA MANUFACTURING LLC 4403 W . MILITARY HWY STE 100 MCALLEN TX 78503 956-467-9948 THIS SHIPMENT CONTAINS SOLID WOOD PACKAGING MATERIALS AND FUMIGATED AS PER ISPM#15 TOTAL: 1 20GP(960CTNS23PLTS) REMARKS: WE WILL, FILE AMS BY OURSELVES SCAC: EXDO AMS COLLECT ISSUE SWB IN GUANGZHOU, LOCAL CHARGE SETTLE IN GUANGZHOU HS CODE:732620 BL AND DEBIT NOTE SEND TO CADIE.XU@EXPEDITORS.COM GENERAL CONTRACT RATE:</t>
  </si>
  <si>
    <t>GSL CHRISTEN</t>
  </si>
  <si>
    <t>TGBU2522210</t>
  </si>
  <si>
    <t>ZIMUHKG83348393</t>
  </si>
  <si>
    <t>10W</t>
  </si>
  <si>
    <t>A4220887810</t>
  </si>
  <si>
    <t>MAM BABYPRODUCTS GWT 5584,04 KG NWT 4403,86 KG HS CODE: 39269097, 3924100, 96032100, 3924900, FREIGHT PREPAID EXPRESS B/L</t>
  </si>
  <si>
    <t>MAM USA CORPORATION</t>
  </si>
  <si>
    <t>MAM INTERNATIONAL AG</t>
  </si>
  <si>
    <t>CORPORATE OFFICE 2700 WESTCHESTER A WHITE PLAINS NY 10604 UNITED STATES</t>
  </si>
  <si>
    <t>SIHLEGGSTRASSE 15 WOLLERAU SZ 8832 SWITZERLAND</t>
  </si>
  <si>
    <t>MSMU6509218</t>
  </si>
  <si>
    <t>MEDUB0778473</t>
  </si>
  <si>
    <t>GEODIS WILSON USA INC.</t>
  </si>
  <si>
    <t>200 TRADEPORT DRIVE, SUITE 400 ATLANTA GA 30354 UNITED STATES</t>
  </si>
  <si>
    <t>WIEN,AUSTRIA</t>
  </si>
  <si>
    <t>TOTAL 260 PACKAGES OF INDIAN WOODEN / IRON FURNITURE SHIPPING BILL NO.: 1165282 DATE: 04.05.2022 HS CODE : 94017900, 48191090, 94016900, 9403 94033010 IEC NO.: 1316904245 HBL NO.: MUNLAX08244, NET WT.: 4403.93 KGS FREIGHT COLLECT</t>
  </si>
  <si>
    <t>SEA SHIPPING LINE</t>
  </si>
  <si>
    <t>ALLCARGO LOGISTICS LTD.</t>
  </si>
  <si>
    <t>PRESIDENT EISENHOWER</t>
  </si>
  <si>
    <t>260 CASE</t>
  </si>
  <si>
    <t>114 MAPLE AVE, RED BANK, NJ 07701 233 NEW JERSEY USA TEL:17325302085 FAX:1 7325302071 TE EIN NO. 222899261</t>
  </si>
  <si>
    <t>247, 2ND FLOOR GANPATI PLAZA MI ROAD, JAIPUR 302001 GST NO. 08AACCA2894D1ZS</t>
  </si>
  <si>
    <t>CMAU5730639</t>
  </si>
  <si>
    <t>CMDUEID0659960</t>
  </si>
  <si>
    <t>0DBCW</t>
  </si>
  <si>
    <t>H6592629 SPPL02942748</t>
  </si>
  <si>
    <t>114 MAPLE AVE, RED BANK, NJ 07701 233 NEW JERSEY USA TEL:17325302085 FAX:1 7325302071</t>
  </si>
  <si>
    <t>PHARMACEUTICAL DRUGS AND MEDICINE MEDICINE, NOS PHARMACEUTICAL DRUGS AND MEDICINE TACROLIMUS CAP 1 MG USP 100C CINACALCET 60MG 30T BOTTLE BUSPIRONE HCL TAB USP 30 MG 60T BUSPIRON HCL TAB USP 15MG, INV DT 4022102822 30/04/2022 4022102832 02/05/2022 4022102911 05/05/2022 4022103001 09/05/2022 4022103002 09/05/2022 NET WT 4403.488 KGS HBL NO 6630038375HBL FILLED BY CARRIER OR CUSTOMER EXPEDITORS SCAC CODE (IF HBL FILLED BY CUSTOMER) EXDO NAC INTAS PHARMA VENTILATION - CLOSED HUMIDITY 65 % NAMED ACCOUNT S22MIN097</t>
  </si>
  <si>
    <t>EXPEDITORS INTERNATIONAL OF WA, INC</t>
  </si>
  <si>
    <t>LONG BEACH EXPRESS</t>
  </si>
  <si>
    <t>EI REF 6630038375 EVERSANA LIFE SCIENCES SERVICES,LLC 4580S MENDENHALL ROAD MEMPHIS, TN 38 14 16700 USA-38141 . . . . . . . . . . . . . . . . .</t>
  </si>
  <si>
    <t>6005 FREEPORT AVENUE SUITE 102 MEMPHIS TN 38141 UNITED STATES</t>
  </si>
  <si>
    <t>4TH FLOOR, HOUSE NO. 22, MAGNET CORPORATE PARK, THALTEJ, AHMEDABAD, GUJARAT 380 054 GJ INDIA</t>
  </si>
  <si>
    <t>HLBU9528858</t>
  </si>
  <si>
    <t>HLCUBO12205CFGS3</t>
  </si>
  <si>
    <t>HLG1320413</t>
  </si>
  <si>
    <t>FURNITURE SOFA 2ND NOTIFY:CENTRANS TRUCK LINES LLC 203 FORT ROAD SUITE 320 PONTE VEDRA BEACH, FL 32081 DISPATCH CENTRANSATL.COM MISHA CENTRANSATL.CO FURNITURE SOFA PI NO.:1000448099 1000448102 PO NO.:4316413 4339513 THIS SHIPMENT DOES NOT CONTAIN ANY SOLID WOODPACKING MATERIALS . SHIP TO: MACY'S INC, 4403 SARR PARKWAY STONE MOUNTAIN, GA 30083</t>
  </si>
  <si>
    <t>MAN WAH (USA), INC.</t>
  </si>
  <si>
    <t>MAN WAH (MACAO COMMERCIAL OFFSHORE)</t>
  </si>
  <si>
    <t>CMA CGM CENTAURUS</t>
  </si>
  <si>
    <t>668 NORTH MAIN STREET HIGH POINT, NC 27260 (828) 638-3000 (800)764-9076 TE CINDYHERMAN MANWAHUSA.COM</t>
  </si>
  <si>
    <t>LIMITED ALAMEDA DR. CARLOS D' ASSUMPCAO NO. 411-417,PRACA WONG CHIO J 19, MACAU</t>
  </si>
  <si>
    <t>CMAU7075496 TCKU7826320</t>
  </si>
  <si>
    <t>CMDUSHZ4908831</t>
  </si>
  <si>
    <t>0XR0I</t>
  </si>
  <si>
    <t>C4880813 C4806042</t>
  </si>
  <si>
    <t>CENTRANS TRUCK LINES LLC</t>
  </si>
  <si>
    <t>203 FORT WADE ROAD SUITE 320 PONTE VEDRA BEACH, FL 32081 DISPATCH CENTRANSATL.COM</t>
  </si>
  <si>
    <t>SHEKOU</t>
  </si>
  <si>
    <t>PIECES OF WOODEN STRUTS WITH NO COMMECIAL VALUE GROSS WEIGHT: 15.00 KG M3: 0.320 DU-E: 22BR000126765-3 NCM: 4403.99.00 HBL NO. (NEDF) MAOOAK000355 SCAC CODE: NEDF 440399 HS CODE:440399</t>
  </si>
  <si>
    <t>NIPPON EXPRESS USA, INC. SAN FRANCI</t>
  </si>
  <si>
    <t>NIPPON EXPRESS DO BRASIL TRANSPORTE</t>
  </si>
  <si>
    <t>MSC ALANYA</t>
  </si>
  <si>
    <t>26534 DANTI COURT, BLDG G HAYWARD CA 94545 UNITED STATES</t>
  </si>
  <si>
    <t>RUA FORTALEZA, 53 BELA VISTA SAO PAULO SP 01325-010 BRAZIL</t>
  </si>
  <si>
    <t>SEGU3677376</t>
  </si>
  <si>
    <t>MEDUMS096540</t>
  </si>
  <si>
    <t>214A</t>
  </si>
  <si>
    <t>FJ12286452</t>
  </si>
  <si>
    <t>MANAUS</t>
  </si>
  <si>
    <t>FREIGHT OF ALL KIND 960610 (HS) 96061000 (HS) 1 PACKAGE(S) 30 KGM 0.35 MTQ ONE PACKAGE STUFFED, RETAINER . AS PER INVOICES: 41699854 . HS-CODE: 96061000 DGS CONTACT: 24-HOUR CONTACT +4970024112112 73181692 (HS) 1 PACKAGE(S)608 KGM 0.48 MTQ AUTOMOTIVE PARTS INVOICE:3362626 HS CODE:73181692 AMS REF: BWLEHAM205643976 LOADED ON 1 PALLET 8708999 (HS)2 PACKAGE(S) 516 KGM 2.82 MTQ FUEL FILL CAP HS CODE: 8708999 73181491 (HS) 3 PACKAGE(S) 1245 KGM1.119 MTQ GUIDE PIN HS CODE 73181491 87089997 (HS) 1 PACKAGE(S) 356 KGM 1.62 MTQ ON 1 PALLET + 1 PARCELFUEL FILL CAP HS CODE: 87089997 87089997 (HS) 2 PACKAGE(S) 356 KGM 1.692 MTQ FUEL FILL CAP HS CODE: 8708999787089997 (HS) 2 PACKAGE(S) 516 KGM 2.82 MTQ ON 2 PALLETS FUEL FILL CAP HS CODE: 87089997 870829 (HS)512 CARTONS 4403.2 KGM 12.87 MTQ LOADED ON 16 PALLETS AUTO PARTS D/N: 68164654 HS CODE: 83012000 HBL: SOF607935061000 (HS) 7 PACKAGE(S) 4315 KGM 7.939 MTQ ADHESIVES IMCO NUMBER:3 SERIAL NUMBER:1133 PACKAGE GROUP:3POLYMETHYL METHACRYLATE PLATES CONTAINS 20 FIBREBOARD BOXES OF ADHESIVES - LIMITED QUANTITY UN1133/ IMO 3 GW: 100,00 KGNW: 85,00 KG PACKED ON ONE PALLET HS CODE: 39205100,35061000, 39269097 85369010 (HS) 39173200 (HS) 39269097 (HS)73181558 (HS) 2 PACKAGE(S) 467 KGM 2.371 MTQ ELECTRICAL DEVICES EMERGENCY CONATCT: WESTAG +4970024112112 FREIGHT PREPAID GENERAL CMA CGM TERMS AND CONDITIONS TO BE FOUNDER WWW.CMA-CGM.COM THIS MASTER BILL COVERS AUTOMATED NVOCC HOUSEPSN: ADHESIVES CONTAINING FLAMMABLE LIQUID UN NUMBER: 1133 - IMDG CLASS: 3 - PG: III - FLASHPOINT: 9 C</t>
  </si>
  <si>
    <t>AUTONEUM NORTH AMERICA INC. 1103 POWDERHOUSE ROAD US-29803 AIKEN, S.C. USA 80499854 HEWI DE // GESTAMP CHATTANOOGA USA 5105233 STANT USA CORP PO BOX 899 CONNERSVILLE IN 47331 UNITED STATES TRW OAKWOOD STANT USA CORP PO BOX 899 CONNERSVILLE IN 47331 UNITED STATES STANT USA CORP PO BOX 899 CONNERSVILLE IN 47331 UNITED STATES STANT USA CORP PISTON USA DAVIS FURNITURE 2401 SOUTH COLLEGE DRIVE 27261 HIGH POINT, NC USA</t>
  </si>
  <si>
    <t>4289-A CROSSPOINT DR OTI LICENSE : 002122 LADSON SC 29456 UNITED STATES</t>
  </si>
  <si>
    <t>HEIDENKAMPSWEG 51-57 HAMBURG HH 20097 GERMANY</t>
  </si>
  <si>
    <t>FSCU9477328</t>
  </si>
  <si>
    <t>CMDUBRE0578266</t>
  </si>
  <si>
    <t>0VBBK</t>
  </si>
  <si>
    <t>JAS048875</t>
  </si>
  <si>
    <t>4289-A CROSSPOINT DR OTI LICENSE : 002122 LADSON 29456 UNITED STATES</t>
  </si>
  <si>
    <t>FLUORESCENT LAMPS 4700.000 KGS 41 CBM . GENERAL CONTRACT RATE GENERAL CARGO, NOS FLUORESCENT LAMPS, HS 853941, TOTAL 9140 PCS LOADED ON 20 PALLETS INVOICE NO 22000945XE, NET WEIGHT 4200 KGS ACCORDING TO SHIPPER TERMS CFR LANDED NEWARK GOODS SHIPPED ON CY/CY BASIS PACKAGES TENDERED TOCARRIER IN A SHIPPER'S LOAD CONTAINER CARRIER NOT RESPONSIBLE FOR INDIVIDUAL PACKAGE COUNT FREIGHT PREPAID INC. DTHCHS-CODE 853941 660.000 KGS 6 CBM GENERAL CARGO, NOS CERAMIC LAMP PARTS HS 853990 TOTAL 82944 PCS LOADED ON 16 PALLETS INVOICE NO 00007573 NET WEIGHT 620 KGSACCORDING TO SHIPPER TERMS CFR LANDED NEWARK GOODS SHIPPED ON CY/CY BASIS PACKAGES TENDERED TO CARRIER IN A SHIPPER'S LOAD CONTAINERCARRIER NOT RESPONSIBLE FOR INDIVIDUAL PACKAGE COUNT FREIGHT PREPAID INC. DTHC HS-CODE 853990 837.000 KGS 7 CBMGENERAL CARGO, NOS ARC LAMPS HS 853941 TOTAL 7268 PCS LOADED ON 4 PALLETS INVOICE NO 22000157XE NET WEIGHT 717 KGS ACCORDING TO SHIPPER TERMS CFR LANDED NEWARK GOODS SHIPPED ON CY/CYBASIS PACKAGES TENDERED TO CARRIER IN A SHIPPER'S LOAD CONTAINER CARRIER NOT RESPONSIBLE FOR INDIVIDUAL PACKAGE COUNTFREIGHT PREPAID INC. DTHC HS-CODE 853941 1985.000 KGS 15 CBM GENERAL CARGO, NOS ARC LAMPS HS 853941 TOTAL 15049 PCS LOADED ON 6 PALLETSINVOICE NO 22000961XE NET WEIGHT 1835 KGS ACCORDING TO SHIPPER TERMS CFR LANDED NEWARK GOODS SHIPPED ON CY/CY BASIS PACKAGES TENDERED TO CARRIER IN A SHIPPER'SLOAD CONTAINER CARRIER NOT RESPONSIBLE FOR INDIVIDUAL PACKAGE COUNT FREIGHT PREPAID INC. DTHC HS-CODE 853941,700231428.000 KGS 3 CBM GENERAL CARGO, NOS ARC LAMPS HS 853941 TOTAL 4387 PCS LOADED ON 2 PALLETS INVOICE NO 22000159XE NET WEIGHT 368 KGS ACCORDING TO SHIPPERTERMS CFR LANDED NEWARK GOODS SHIPPED ON CY/CY BASIS PACKAGES TENDERED TO CARRIER IN A SHIPPER'S LOAD CONTAINER CARRIER NOT RESPONSIBLEFOR INDIVIDUAL PACKAGE COUNT FREIGHT PREPAID INC. DTHC HS-CODE 853941, 4903.000 KGS 36 CBM GENERAL CARGO, NOSFLUORESCENT LAMPS HS 853931 TOTAL 5230 PCS LOADED ON 10 PALLETS INVOICE NO 22000968XE NET WEIGHT 4403 KGS ACCORDING TO SHIPPER TERMS CFR LANDED NEWARK GOODS SHIPPED ON CY/CY BASISPACKAGES TENDERED TO CARRIER IN A SHIPPER'S LOAD CONTAINER CARRIER NOT RESPONSIBLE FOR INDIVIDUAL PACKAGE COUNT FREIGHT PREPAIDINC. DTHC HS-CODE 853931 3625.000 KGS 30 CBM GENERAL CARGO, NOS FLUORESCENT LAMPS HS 853941 GERMICIDAL LAMPS,SLEEVESBMOU4963269 TOTAL 20779 PCS LOADED ON 13 PALLETSINVOICE NO 22000990XE,22000985XE NET WEIGHT 3300KGS ACCORDING TO SHIPPER TERMS CFR LANDED NEWARK GOODS SHIPPED ON CY/CY BASIS PACKAGES TENDERED TO CARRIER IN A SHIPPER'SLOAD CONTAINER CARRIER NOT RESPONSIBLE FOR INDIVIDUAL PACKAGE COUNT FREIGHT PREPAID INC. DTHC HS-CODE 853941,7002312200.000 KGS 18 CBM GENERAL CARGO, NOS FLUORESCENT LAMPS HS 853941 TOTAL 2330 PCS LOADED ON 7 PALLETS INVOICE NO 22000987XE NET WEIGHT 2025 KGS ACCORDING TO SHIPPERTERMS CFR LANDED NEWARK GOODS SHIPPED ON CY/CY BASIS PACKAGES TENDERED TO CARRIER IN A SHIPPER'S LOAD CONTAINER CARRIER NOT RESPONSIBLEFOR INDIVIDUAL PACKAGE COUNT FREIGHT PREPAID INC. DTHC HS-CODE 853941 634.000 KGS 6 CBM GENERAL CARGO, NOSARC LAMPS HS 853941 TOTAL 7281 PCS LOADED ON 3 PALLETS INVOICE NO 22000162XE NET WEIGHT 544 KGS ACCORDING TO SHIPPER TERMS CFR LANDED NEWARK GOODS SHIPPED ON CY/CY BASISPACKAGES TENDERED TO CARRIER IN A SHIPPER'S LOAD CONTAINER CARRIER NOT RESPONSIBLE FOR INDIVIDUAL PACKAGE COUNT FREIGHT PREPAIDINC. DTHC HS-CODE 853941 6434.000 KGS 49 CBM GENERAL CARGO, NOS ARC LAMPS,FLUORESCENT LAMPS HS 853941 TOTAL 23169 PCS LOADED ON 22 PALLETS INVOICE NO 22001031XE,22001032XENET WEIGHT 5884 KGS ACCORDING TO SHIPPER TERMS CFR LANDED NEWARK GOODS SHIPPED ON CY/CY BASIS PACKAGES TENDERED TO CARRIER IN A SHIPPER'S LOADCONTAINER CARRIER NOT RESPONSIBLE FOR INDIVIDUAL PACKAGE COUNT FREIGHT PREPAID INC. DTHC HS-CODE 853941 659.000 KGS5 CBM GENERAL CARGO, NOS ARC LAMPS HS 853941 TOTAL 9384 PCS LOADED ON 3 PALLETS INVOICE NO 22000172XE,22000167XE NET WEIGHT 585 KGS ACCORDING TO SHIPPER TERMS CFR LANDED NEWARKGOODS SHIPPED ON CY/CY BASIS PACKAGES TENDERED TO CARRIER IN A SHIPPER'S LOAD CONTAINER CARRIER NOT RESPONSIBLE FOR INDIVIDUAL PACKAGECOUNT FREIGHT PREPAID INC. DTHC HS-CODE 853941 5345.000 KGS 48 CBM GENERAL CARGO, NOS ARC LAMPS,FLUORESCENT LAMPS HS 853941SLEEVES TOTAL 24693 PCS LOADED ON 17 PALLETS INVOICE NO 22001046XE,22001050XE NET WEIGHT 4920 KGS ACCORDING TO SHIPPER TERMS CFR LANDED NEWARK GOODS SHIPPED ON CY/CY BASISPACKAGES TENDERED TO CARRIER IN A SHIPPER'S LOAD CONTAINER CARRIER NOT RESPONSIBLE FOR INDIVIDUAL PACKAGE COUNT FREIGHT PREPAIDINC. DTHC HS-CODE 853941, 700231 125.000 KGS 1 CBM GENERAL CARGO, NOS FLUORESCENT LAMPS HS 853931 TOTAL 325 PCS LOADED ON 1 PALLETS INVOICE NO 22001048XE,NET WEIGHT 100 KGS ACCORDING TO SHIPPER TERMS CFR LANDED NEWARK GOODS SHIPPED ON CY/CY BASIS PACKAGES TENDERED TO CARRIER IN A SHIPPER'S LOADCONTAINER CARRIER NOT RESPONSIBLE FOR INDIVIDUAL PACKAGE COUNT FREIGHT PREPAID INC. DTHC HS-CODE 853931, 522.000 KGS5 CBM GENERAL CARGO, NOS ARC LAMPS HS 853941 TOTAL 7456 PCS LOADED ON 2 PALLETS INVOICE NO 22000177XE NET WEIGHT 462 KGS ACCORDING TO SHIPPER TERMS CFR LANDED NEWARKGOODS SHIPPED ON CY/CY BASIS PACKAGES TENDERED TO CARRIER IN A SHIPPER'S LOAD CONTAINER CARRIER NOT RESPONSIBLE FOR INDIVIDUAL PACKAGECOUNT FREIGHT PREPAID INC. DTHC HS-CODE 853941 FLUORESCENT LAMPS FLUORESCENT LAMPS FLUORESCENT LAMPS FLUORESCENT LAMPS</t>
  </si>
  <si>
    <t>EXPEDITORS INTL HUNGARY KFT</t>
  </si>
  <si>
    <t>EI REF 617530368 EI REF 617530368 TGBU7156460 SEAL KLW 332434 EI REF 617530522 TGBU7156460 SEAL KLW 332434 EI REF 617530523 TGBU7156460 SEAL KLW 332434 EI REF 617530524 FCIU9956506 SEAL 00 1844 EI REF 617530525 FCIU9956506 SEAL 00 1844 EI REF 617530526 FCIU9956506 SEAL 00 1844 EI REF 617530551 BMOU4963269 SEAL 00 1846 EI REF 617530552 BMOU4963269 SEAL 00 1846 EI REF 617530553 BMOU4963269 SEAL 00 1846 EI REF 617530555 DRYU9807737 SEAL 00 1847 EI REF 617530556 DRYU9807737 SEAL 00 1847 EI REF 617530605 EMCU8725768 SEAL 00 1849 EI REF 617530606 EMCU8725768 SEAL 00 1849 EI REF 617530607 EMCU8725768 SEAL 00 1849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EI REF 617530368 EI REF 617530368 EI REF 617530368 EI REF 617530368</t>
  </si>
  <si>
    <t>800 RXR PLAZA 8TH FLOOR WEST TOWER UNIONDALE NY 11556 UNITED STATES</t>
  </si>
  <si>
    <t>AEROZONE PARK LORINCI UT. 61/B 2220 VECSES HUNGARY</t>
  </si>
  <si>
    <t>TGBU7156460 FCIU9956506 BMOU4963269 DRYU9807737 EMCU8725768</t>
  </si>
  <si>
    <t>45G0 45G0 45G0 45G0 45G1</t>
  </si>
  <si>
    <t>EGLV566200002886</t>
  </si>
  <si>
    <t>KLW332434 001844 001846 001847 001849</t>
  </si>
  <si>
    <t>WINE N.O.S. KGM 672 WOW SRL PO IMP F7A000000389 PO DIS 199164 / WINE N.O.S. KGM 880 BARBA F.LLI SRL SOC. AGR. PO IMP F7A000000393 PO DIS 199164 / WINE N.O.S. KGM 1278 DONNACHIARA SOC. AGR. SRL PO IMP F7A000000391 PO DIS 199164 / WINE N.O.S. KGM 1604 AZIENDA AGRICOLA SAN MATTEO DI DIOTTI MA PO IMP F7A000000390 PO DIS 199164 / WINE N.O.S. KGM 2076 CASTELLO DI BOSSI SAS PO IMP F7A000000392 PO DIS 199164 / WINE N.O.S. KGM 4403 SPERONE GIACOMO S.P.A. PO IMP F7A000000395 PO DIS 199164 / WINE N.O.S. KGM 8675 TENUTE NEIRANO SPA PO IMP F7A000000394 PO DIS 199164</t>
  </si>
  <si>
    <t>EMPIRE MERCHANT LLC</t>
  </si>
  <si>
    <t>MSC ROCHELLE</t>
  </si>
  <si>
    <t>16 BRIDGEWATER ST BROOKLYN NY 11222 UNITED STATES</t>
  </si>
  <si>
    <t>DFSU7787885</t>
  </si>
  <si>
    <t>MEDULK489093</t>
  </si>
  <si>
    <t>221A</t>
  </si>
  <si>
    <t>458873 462451</t>
  </si>
  <si>
    <t>EUCALYPTUS WOOD WITH EUCALYPTUS WOOD STAKE 25X25X1219MM INVOICE BWB2022-PO46A-USA PURCHASE ORDER CNTR 24 NCM 4403.98.00, HS CODE 440398 NET W. 27.878,000 KGS M3 37,8200 DUE 22BR000903015-6 ORIGIN FROM BRAZIL FREIGHT COLLECT WOOD PACKAGE TREATED AND CERTIFIED</t>
  </si>
  <si>
    <t>PLEX INTERNATIONAL LOGISTICS LLC</t>
  </si>
  <si>
    <t>NEW SMART LOGISTICS TRANSPORTE</t>
  </si>
  <si>
    <t>CNTR 24 . . . . . . . . . . . . .</t>
  </si>
  <si>
    <t>1342 NW 78TH AVE MIAMI, FL 33126 305-232-4108 OPERATIONSPLEXLOG.COM</t>
  </si>
  <si>
    <t>INTERNACIONAL LTDA RUA CARLOS SEARA, 590, SALA 01 CEP 88.303-200 ITAJAI SC BRAZIL CNPJ/CPF 13161095000177</t>
  </si>
  <si>
    <t>TLLU5273832</t>
  </si>
  <si>
    <t>HLCUEUR2205AZCD3</t>
  </si>
  <si>
    <t>HLG2274766</t>
  </si>
  <si>
    <t>ITAPOA, BR</t>
  </si>
  <si>
    <t>75 DOW RD BOW, NH 03304- BOSTON-USA CONTACT CHAD DEMETRY E-MAIL USSILTANDSITESUPPLY</t>
  </si>
  <si>
    <t>EXPORTADORA LTDA. RUA THADEU KOCK- N 276 ITAJAI - SC - BRAZIL CNPJ 34.167.914/0001-63</t>
  </si>
  <si>
    <t>HLCUEURMEAZCD3AA</t>
  </si>
  <si>
    <t>HAIR SPRAY - AEROSOLS UN 1950 AEROSOLS CLASS 2.1 4403 BOXES X 24 UNITS 1745 BOXES X 18 UNITS CONTAINING TOTAL 137082 SPRAY UNITS IMO LIMITED QUANTITY, HS-CODE(S) 330530 HAIR SPRAY - AEROSOLS UN 1950 AEROSOLS CLASS 2.1 3921 BOXES X 24 UNITS 3722 BOXES X 10 UNITS CONTAINING TOTAL 131324 SPRAY UNITS IMO LIMITED QUANTITY, HS-CODE(S) 330530</t>
  </si>
  <si>
    <t>FUN WORLD</t>
  </si>
  <si>
    <t>ENVASADO XIOMARA,S.L.U</t>
  </si>
  <si>
    <t>. NO MARKS NO MARKS NO MARKS NO MARKS NO MARKS NO MARKS NO MARKS . NO MARKS NO MARKS NO MARKS NO MARKS NO MARKS NO MARKS NO MARKS</t>
  </si>
  <si>
    <t>DIVISION OF EASTER UNLIMITED, INC 80 VOICE ROAD CARLE PLACE NY 11514 US</t>
  </si>
  <si>
    <t>POL.IND.LA TORRECILLA - SECTOR 6, 45220 YELES (TOLEDO) - SPAIN TOLEDO ES</t>
  </si>
  <si>
    <t>TRHU7846807 FFAU2381167</t>
  </si>
  <si>
    <t>BANQMAD2150093</t>
  </si>
  <si>
    <t>MEDUMD409162</t>
  </si>
  <si>
    <t>IV218</t>
  </si>
  <si>
    <t>FX21403153 FX21403154</t>
  </si>
  <si>
    <t>NO UNO LOCATION C</t>
  </si>
  <si>
    <t>FURNITURE SOFA PI NO.:1000448091 1000448093 PO NO.:4354957 4355045 THIS SHIPMENT DOES NOT CONTAIN ANY SOLID WOODPACKING MATERIALS . SHIP TO: MACY'S INC, 4403 SARR PARKWAY STONE MOUNTAIN, GA 30083 FURNITURE SOFA 2ND NOTIFY:CENTRANS TRUCK LINES LLC 203 FORT ROAD SUITE 320 PONTE VEDRA BEACH, FL 32081 DISPATCH CENTRANSATL.COM MISHA CENTRANSATL.CO</t>
  </si>
  <si>
    <t>CMA CGM LYRA</t>
  </si>
  <si>
    <t>APHU6783743 TCNU5620186</t>
  </si>
  <si>
    <t>CMDUSHZ4927856</t>
  </si>
  <si>
    <t>0XR0G</t>
  </si>
  <si>
    <t>C4806094 C4802342</t>
  </si>
  <si>
    <t>FURNITURE METAL, OTHER THAN FOR OFFICE USE FWDR REF: CAN8126100 FAK EXCLUDING APPARELS AND TEXTILES, HOOK 1041CTNS23PLTS PO 53460/53399/55032 SHIP TO:EXPRESS CROSS BORDER LOGISTICS,, LLC / MIRSA MANUFACTURING LLC 4403 W. MILITARY HWY STE 100 MCALLEN TX 78503 956-467-9948 ON CNEE'S RISK AND ACCOUNT THIS SHIPMENT CONTAINS NO WOOD PACKAGING MATERIALSTOTAL:1 20GP(1041CTNS) GENERAL CONTRACT RATE: FREIGHT COLLECT</t>
  </si>
  <si>
    <t>CMA CGM BIANCA</t>
  </si>
  <si>
    <t>EI REF: 61X8103600 SHIPPING MARKS: MPI P.O. MCALLEN,TX C/NO. 1-UP MADE IN CHINA</t>
  </si>
  <si>
    <t>300 E. OLMOS DRIVE SUITE B HIDALGO TX 78557 TE UNITED STATES</t>
  </si>
  <si>
    <t>AGENT CO.,LTD GUANGZHOU BRANCH ROOM 1509-1512, CENTRAL TOWER, 5 XIANCUN ROAD, GUANGZHOU, 510623 TE CHINA</t>
  </si>
  <si>
    <t>BSIU2565277</t>
  </si>
  <si>
    <t>CMDUGGZ1697892</t>
  </si>
  <si>
    <t>0PGCG</t>
  </si>
  <si>
    <t>C3659415</t>
  </si>
  <si>
    <t>300 E. OLMOS DRIVE SUITE B HIDALGO TX 78557</t>
  </si>
  <si>
    <t>NONCONIFEROUS WOOD IN THE ROUGH NESOI, NOT TR NONCONIFEROUS WOOD IN THE ROUGH NESOI, NOT TR147 LOGS - 10,362 BFT - 53.039 M3 HARD MAPLE LOGS HS CODE 4403.99.30 ORIGIN ONTARIO, CANADA BMOU6062249/5,181 BFT SEGU5402090/5,181 BFT, SHIPPER DECLARED NO WOOD PACKING MATERIAL. CERS LN7614202206091757952 - CONTACT MS. LIU QIU QIN - TEL 86 0758 682 2201 (EXT.218) - FAX 86 0758 682 2207 - EMAIL SALES01YLWHEEL.COM</t>
  </si>
  <si>
    <t>SEASPAN YANGTZE</t>
  </si>
  <si>
    <t>CO., LTD. BUBUGAO INDUSTRIAL AREA, HUILONG TOWN, GAOYAO, ZHAOQING CITY, TE GUANGDONG PROVINCE, 526112 CHINA -</t>
  </si>
  <si>
    <t>FORWARDING LTD. AS NVOCC FOR ZHAOQING YUANLONG WOOD PRODUCTS CO., LTD. 3800 SAINT-PATRICK ST., TE SUITE 304 MONTREAL, QUEBEC H4E 1A4</t>
  </si>
  <si>
    <t>BMOU6062249 SEGU5402090</t>
  </si>
  <si>
    <t>YMLUW195222624</t>
  </si>
  <si>
    <t>020W</t>
  </si>
  <si>
    <t>807227 807265</t>
  </si>
  <si>
    <t>CO., LTD. BUBUGAO INDUSTRIAL AREA, HUILONG TOWN, GAOYAO, ZHAOQING CITY,</t>
  </si>
  <si>
    <t>OAK WOOD, IN THE ROUGH, NOT TREATED RED OAK SAW LOGS HS CODE 4403.91.00 SHIPPER DECLARED NO WOOD PACKING MATERIAL MAGU5506716 - A8A 24CT1192259 SEGU5771761 - A8A 24CT1191805 OAK WOOD, IN THE ROUGH, NOT TREATED</t>
  </si>
  <si>
    <t>SEGU5771761 MAGU5506716</t>
  </si>
  <si>
    <t>YMLUW190213762</t>
  </si>
  <si>
    <t>0001279 0001264</t>
  </si>
  <si>
    <t>NONCONIFEROUS WOOD IN THE ROUGH NESOI, NOT TR NONCONIFEROUS WOOD IN THE ROUGH NESOI, NOT TR NONCONIFEROUS WOOD IN THE ROUGH NESOI, NOT TR NONCONIFEROUS WOOD IN THE ROUGH NESOI, NOT TR NONCONIFEROUS WOOD IN THE ROUGH NESOI, NOT TRWALNUT SAW LOGS HS CODE 4403.99.90 SHIPPER DECLARED NO WOOD PACKING MATERIAL CERS TX6153202206091756978 NONCONIFEROUS WOOD IN THE ROUGH NESOI, NOT TR NONCONIFEROUS WOOD IN THE ROUGH NESOI, NOT TR</t>
  </si>
  <si>
    <t>// // // // // // // //</t>
  </si>
  <si>
    <t>CAIU7266437 TCNU4232695 TCNU2203379 BMOU5530900 YMLU8851865 YMLU8726502 TCNU3651803</t>
  </si>
  <si>
    <t>YMLUW195222625</t>
  </si>
  <si>
    <t>807370 807208 807371 807244 807205 807307 807221</t>
  </si>
  <si>
    <t>14 WOODEN BOXES ONLY. SAID TO CONTAIN PARTS ACCESSORIES OF MOTOR VEHICLE- SILENCERS MUFFLERS AND EXHAUST PIPES PARTS THEREOF . INV.NO 2203200400 DT 25.04.2022 SB 9968149 DT 26.04.2022 NET WT 4403.920 KGS IEC.NO. 0501003428 H.S.CODE 87089200 SCAC CODE CHSL</t>
  </si>
  <si>
    <t>FAURECIA EMISIONS CONTROL TECHNOLOG</t>
  </si>
  <si>
    <t>VICTORA AUTO PVT LTD.</t>
  </si>
  <si>
    <t>MOL COURAGE</t>
  </si>
  <si>
    <t>01 TO 14</t>
  </si>
  <si>
    <t>40 SUMMERLEA ROAD BRAMPTON ON L6T 4X3 CA</t>
  </si>
  <si>
    <t>PLOT NO 46, SECTOR 68, IMT FARIDA HARYANA, INDIA, AEO NO INAACCS3034M FARIDABAD HR 121004 IN</t>
  </si>
  <si>
    <t>L6T 4X3</t>
  </si>
  <si>
    <t>TCLU5264452</t>
  </si>
  <si>
    <t>CHSL396658110DEL</t>
  </si>
  <si>
    <t>CMDUCAD0628307</t>
  </si>
  <si>
    <t>0INBL</t>
  </si>
  <si>
    <t>138169 H6510826</t>
  </si>
  <si>
    <t>FARIDABAD IN</t>
  </si>
  <si>
    <t>886 CASES CONTAINING:(10,632 PCS) ASSORTED PHILIPPINE HANDICRAFTS (COCONUT MONKEY / COCO PIRATE) (PO 0029969) (HS CODE: 4403.99.90) THIS MASTER BILL COVERS AUTOMATED NVOCC HOUSEBILL : SCEBZ0020928, SCAC CODE :AMAW FREIGHT COLLECT CY/CY 886 CASES CONTAINING:(10,632 PCS) ASSORTED PHILIPPINE HANDICRAFTS (COCONUT MONKEY / COCO PIRATE) (PO 0030060) (HS CODE: 4403.99.90)</t>
  </si>
  <si>
    <t>CMA CGM MELISANDE</t>
  </si>
  <si>
    <t>230-39 INTERNATIONAL AIRPORT CENTER BLVD, STE 100 SPRINGFIELD GARDENS, NY 11413 UNITED STATES TE TEL:516-200-9500 FAX:516-200-9510</t>
  </si>
  <si>
    <t>GESU6533300 TCNU1027803</t>
  </si>
  <si>
    <t>CMDUGHC0219442</t>
  </si>
  <si>
    <t>0PGCE</t>
  </si>
  <si>
    <t>H4207325 H4207268</t>
  </si>
  <si>
    <t>1X40' HC CONTAINER WITH 36 PACKAGE WITH 41,436 M3 OF EUCALYPTUS ROUGH SAWN, AIR DRIED PALLET STOCK CLEAN ON BOARD AS DECLARED BY SHIPPER SHIPPED ON BOARD PO: 23062.00 WOODEN PACKAGED USED: WOOD PROCESSED FREIGHT AS PER AGREEMENT NCM 4403.9800 FREIGHT PREPAID ABROAD DUE:22BR0006120529 INVOICE N 391493 REFERENCE T, YPE (ABT) - 44039800 22BR000612052-9 2BR93101632200000000000000000408147</t>
  </si>
  <si>
    <t>PALETERAS UNIDAS INC.</t>
  </si>
  <si>
    <t>HTG IMPORTS LTDA</t>
  </si>
  <si>
    <t>CONTSHIP ICE</t>
  </si>
  <si>
    <t>PMB-461 HC-01, BOX 29030 CAGUAS, PUERTO RICO, 00725 TAX ID#: 66-0275369 TEL 787-710-7380 / FAX 787-710-4246</t>
  </si>
  <si>
    <t>CNPJ 43.027.664/0001-57 RUA JOAO PINTO DO AMARAL 68B CEP 88305-350 ITAJAI-SC-BRASIL DOC@RSTRANSITARIOS.COM.BR</t>
  </si>
  <si>
    <t>TCNU8390847</t>
  </si>
  <si>
    <t>ZIMUITJ8035721</t>
  </si>
  <si>
    <t>51W</t>
  </si>
  <si>
    <t>ZZZS958706</t>
  </si>
  <si>
    <t>DFF INC. (SCAC: DFFI)</t>
  </si>
  <si>
    <t>1767 AVE. JESUS T. PIERO URB. SUMMIT HILLSSAN JUAN, PR 00920, TEL. 787-257-1301 CTC: NORTIZ@DFF-INC.COM</t>
  </si>
  <si>
    <t>3X40' HC CONTAINER WITH: 85 PACKAGE WITH 93,744 M3 OF EUCALYPTUS ROUGH SAWN, AIR DRIED PALLET STOCK CLEAN ON BOARD AS DECLARED BY SHIPPER SHIPPED ON BOARD PO: 23090.01/23092/23097/23093 WOODEN PACKAGED USED: WOOD PROCESSED FREIGHT AS PER AGREEMENT NCM 4403.9800 FREIGHT PREPAID ABROAD DUE:22BR0006172928, R.U.C.:2BR93101632200000000000000000411437 NET WEIGHT: 76.678,252 KGS INVOICE N 391284 HBL RS22C00232 SCAC CODE: DFFI 3X40' HC CONTAINER WITH: 85 PACKAGE WITH 93,744 M3 OF EUCALYPTUS ROUGH SAWN, AIR DRIED PALLET STOCK CLEAN ON BOARD AS DECLARED BY SHIPPER SHIPPED ON BOARD PO: 23090.01/23092/23097/23093 WOODEN PACKAGED USED: WOOD PROCESSED FREIGHT AS PER AGREEMENT NCM 4403.9800 FREIGHT PREPAID ABROAD DUE:22BR0006172928, R.U.C.:2BR93101632200000000000000000411437 NET WEIGHT: 76.678,252 KGS INVOICE N 391284 HBL RS22C00232 SCAC CODE: DFFI 3X40' HC CONTAINER WITH: 85 PACKAGE WITH 93,744 M3 OF EUCALYPTUS ROUGH SAWN, AIR DRIED PALLET STOCK CLEAN ON BOARD AS DECLARED BY SHIPPER SHIPPED ON BOARD PO: 23090.01/23092/23097/23093 WOODEN PACKAGED USED: WOOD PROCESSED FREIGHT AS PER AGREEMENT NCM 4403.9800 FREIGHT PREPAID ABROAD DUE:22BR0006172928, R.U.C.:2BR93101632200000000000000000411437 NET WEIGHT: 76.678,252 KGS INVOICE N 391284 HBL RS22C00232 SCAC CODE: DFFI</t>
  </si>
  <si>
    <t>PALETERAS UNIDAS INCTAX ID#: 66-027</t>
  </si>
  <si>
    <t>5369 PMB-461 HC-01 BOX 29030 CAGUAS PUERTO RICO 00725 TEL. 787-710-7380 / FAX 787-710-4246</t>
  </si>
  <si>
    <t>CAIU4418583 ZCSU7874522 ZCSU7609112</t>
  </si>
  <si>
    <t>ZIMUITJ8035104</t>
  </si>
  <si>
    <t>ZZZS958708 ZZZS958561 ZZZS958712</t>
  </si>
  <si>
    <t>1767 AVE. JESUS T. PIERO URB. SUMMIT HILLS, SAN JUAN, PR 00920, TEL. 787-257-1301 CTC: NORTIZ@DFF-INC.COM</t>
  </si>
  <si>
    <t>FLEXIBLE PIPES FOR THE EXHAUST 1 765-893-4403 EXT. 295 1 765-769-2236 SHANNON PURCELL</t>
  </si>
  <si>
    <t>TRU-FLEX LLC</t>
  </si>
  <si>
    <t>TRU FLEX SP. Z O.O.</t>
  </si>
  <si>
    <t>CAPE PIONEER</t>
  </si>
  <si>
    <t>NVOCC</t>
  </si>
  <si>
    <t>2391 S STATE RD 263 WEST LEBANON, IN 47991-8132 US</t>
  </si>
  <si>
    <t>1 UL. AMERYKANSKA UJAZD, OP 47-143 PL</t>
  </si>
  <si>
    <t>47991-8132</t>
  </si>
  <si>
    <t>CAAU5576301</t>
  </si>
  <si>
    <t>SHKK616910653610</t>
  </si>
  <si>
    <t>HLCUGDY220439525</t>
  </si>
  <si>
    <t>096W</t>
  </si>
  <si>
    <t>SHKK</t>
  </si>
  <si>
    <t>SCHENKEROCEAN LIMITED</t>
  </si>
  <si>
    <t>WANCHAI</t>
  </si>
  <si>
    <t>38 FL CHINA RESOURCES BLDG 26 HARBOUR RD</t>
  </si>
  <si>
    <t>KEDZIERZYN-KOZLE</t>
  </si>
  <si>
    <t>FREIGHT AS ARRANGED 164 EA O F APPAREL GOODS INVOICE NO: 22V06419 CAT: 634 P.O.# 4 508410609 MATERIAL: DN7941-2 03 ITEM: 00010 DESC.: CLE M WVN TRVL JKT 22 GENDER: M ENS MATERIAL CONTENT: WOVEN, 100% POLYESTER SHIP TO: 4403 85 PLANT: 1015 AFS CAT EGORY: 01PMO BUY GROUP: PROM OTIONAL MSR: NO NET WE IGHT: SHIPPER CODE: GT CUSTOMER PO#: 078717-11 PA RTIAL OR COMPLETE: C FULL P O QTY: 164 EA DIVISION CODE: 10 HTS CODES: SHIPPER: VI ETTIEN GARMENT CORPORATION N O.7, LE MINH XUAN STREET, WARD 7, TAN DISTRICT, HO CHI MIN H CITY,VIET NAM RELAY VE SSEL TAMINA 216E CONTAINER SUMMARY ------- ---------------------------- MTSU9614015 VN4284664 40X9'6 12CTN 0.510CBM 81.240 KGS B/L TOTAL SUMMARY ---- ------------------------------ - 12CTN 0.510CBM 81.240KGS</t>
  </si>
  <si>
    <t>VIETTIEN GARMENT CORPORATION</t>
  </si>
  <si>
    <t>TAMINA</t>
  </si>
  <si>
    <t>NOCAB INDEPENDENCE, OH USA</t>
  </si>
  <si>
    <t>NO.7, LE MINH XUAN STREET, WARD 7, TAN BINH DISTRICT, HO CHI MINH CITY,VIET NAM 848640800</t>
  </si>
  <si>
    <t>MTSU9614015</t>
  </si>
  <si>
    <t>MAEUVNN007295</t>
  </si>
  <si>
    <t>216E</t>
  </si>
  <si>
    <t>VN4284664</t>
  </si>
  <si>
    <t>FREIGHT AS ARRANGED 130 EA O F APPAREL GOODS INVOICE NO: 22V06438 CAT: 634 P.O.# 4 508410610 MATERIAL: DN7944-4 37 ITEM: 00010 DESC.: DET M WVN TRVL JKT 22 GENDER: M ENS MATERIAL CONTENT: WOVEN, 100% POLYESTER SHIP TO: 4403 88 PLANT: 1015 AFS CAT EGORY: 01PMO BUY GROUP: PROM OTIONAL MSR: NO NET WE IGHT: SHIPPER CODE: GT CUSTOMER PO#: TRAVEL W SOME WOMNS PARTIAL OR COMPLETE: C FULL PO QTY: 130 EA DIVISION CODE: 10 HTS CODES: S HIPPER: VIETTIEN GARMENT CORPO RATION NO.7, LE MINH XUAN ST REET, WARD 7, TAN DISTRICT, HO CHI MINH CITY,VIET NAM RELAY VESSEL TAMINA 216E CONTAINER SUMMARY ----------------------------------- MTSU9614015 VN4284 664 40X9'6 10CTN 0.420 CBM 64.460KGS B/L TOTAL SUMM ARY ------------------------ ----------- 10CTN 0.420CBM 6 4.460KGS</t>
  </si>
  <si>
    <t>NOCAB DETROIT, MI USA</t>
  </si>
  <si>
    <t>MAEUVNN007297</t>
  </si>
  <si>
    <t>FREIGHT AS ARRANGED 130 EA O F APPAREL GOODS INVOICE NO: 22V06402 CAT: 634 P.O.# 4 508409681 MATERIAL: DN7938-3 55 ITEM: 00010 DESC.: BOS M WVN TRVL JKT 22 GENDER: M ENS MATERIAL CONTENT: WOVEN, 100% POLYESTER SHIP TO: 4403 81 PLANT: 1015 AFS CAT EGORY: 01PMO BUY GROUP: PROM OTIONAL MSR: NO NET WE IGHT: SHIPPER CODE: GT CUSTOMER PO#: WVN TRAVEL SUI T PARTIAL OR COMPLETE: C FULL PO QTY: 130 EA DIVISION CODE: 10 HTS CODES: SHIPP ER: VIETTIEN GARMENT CORPORATI ON NO.7, LE MINH XUAN STREET , WARD 7, TAN DISTRICT, HO C HI MINH CITY,VIET NAM RE LAY VESSEL TAMINA 216E CONTAINER SUMMARY - ---------------------------------- MTSU9614015 VN4284664 40X9'6 12CTN 0.400CBM 64.840KGS B/L TOTAL SUMMARY ---------------------------- ------- 12CTN 0.400CBM 64.84 0KGS</t>
  </si>
  <si>
    <t>NOCAB BRIGHTON, MA USA</t>
  </si>
  <si>
    <t>MAEUVNN007294</t>
  </si>
  <si>
    <t>FREIGHT AS ARRANGED 103 EA O F APPAREL GOODS INVOICE NO: 22V06420 CAT: 634 P.O.# 4 508409979 MATERIAL: DN7943-4 37 ITEM: 00010 DESC.: DEN M WVN TRVL JKT 22 GENDER: M ENS MATERIAL CONTENT: WOVEN, 100% POLYESTER SHIP TO: 4403 87 PLANT: 1015 AFS CAT EGORY: 01PMO BUY GROUP: PROM OTIONAL MSR: NO NET WE IGHT: SHIPPER CODE: GT CUSTOMER PO#: 2022-2023 ORDE R PARTIAL OR COMPLETE: C FULL PO QTY: 103 EA DIVISION CODE: 10 HTS CODES: SHIPP ER: VIETTIEN GARMENT CORPORATI ON NO.7, LE MINH XUAN STREET , WARD 7, TAN DISTRICT, HO C HI MINH CITY,VIET NAM RE LAY VESSEL TAMINA 216E CONTAINER SUMMARY - ---------------------------------- MTSU9614015 VN4284664 40X9'6 11CTN 0.360CBM 53.100KGS B/L TOTAL SUMMARY ---------------------------- ------- 11CTN 0.360CBM 53.10 0KGS</t>
  </si>
  <si>
    <t>NOCAB DENVER, CO USA</t>
  </si>
  <si>
    <t>MAEUVNN007296</t>
  </si>
  <si>
    <t>BRACKET BRACKET,CLAMP PIPING BRACKET SUB-ASSY PKGS 20 NOS 71864 PKGS TYPE 20 CARTON BOXES +WOODEN PALLET, INV NO DT 210678 DT 02.02.2022 SB NO 7942065 DT 03.02.2022 BUYER ORDER NO 1120242,1120955 ,1121660,2012076,1122369,2010672 ,2011374 HS CODE 84159000,73261910 FREIGHT PRE-PAID NET WT 4403.409 KGSIEC NO 0798010266 BL SEAWAY BL</t>
  </si>
  <si>
    <t>TOLL GLOBAL FORWARDING (USA) INC. -</t>
  </si>
  <si>
    <t>TOLL GLOBAL FORWARDING (INDIA) PVT</t>
  </si>
  <si>
    <t>NO MARKS . . . . . . . . . . . . . . . .</t>
  </si>
  <si>
    <t>ATL 5192 SOUTHRIDGE PKWY STE 117 ATLANTA GA 30349 UNITED STATES</t>
  </si>
  <si>
    <t>LTD NO 124, SURYA CHAMBER SOUTH BLOCK, 1ST FLOOR, MURUGESHPALYA</t>
  </si>
  <si>
    <t>TEMU3661524</t>
  </si>
  <si>
    <t>HLCUMA3220186395</t>
  </si>
  <si>
    <t>00374357 2945810</t>
  </si>
  <si>
    <t>CHENNAI, IN</t>
  </si>
  <si>
    <t>FURNITURE SOFA PI NO.:1000448077 1000448079 PO NO.:2981750 3532399 THIS SHIPMENT DOES NOT CONTAIN ANY SOLID WOODPACKING MATERIALS . SHIP TO: MACY'S INC, 4403 SARR PARKWAY STONE MOUNTAIN, GA 30083 FURNITURE SOFA 2ND NOTIFY:CENTRANS TRUCK LINES LLC 203 FORT ROAD SUITE 320 PONTE VEDRA BEACH, FL 32081 DISPATCH CENTRANSATL.COM MISHA CENTRANSATL.CO</t>
  </si>
  <si>
    <t>CMA CGM GANGES</t>
  </si>
  <si>
    <t>CMAU7776243 TGHU9205360</t>
  </si>
  <si>
    <t>CMDUSHZ4901258</t>
  </si>
  <si>
    <t>0XR0E</t>
  </si>
  <si>
    <t>C4876359 C3567359</t>
  </si>
  <si>
    <t>SAID TO CONTAIN 140 PACKAGES ONE HUNDRED FOURTY PKGS ONLY PKGS CONTAINING WOODEN CABINET NET.WT 4403.000 KGS INVOICE NO.DL 21-22 07 16.04.2022 S.BILL NO. 9736214 DT. 16.04.2022 IEC NO. AASFD4597P H.S. CODE .94036000 P.O. NO. LR PO 6193 TM-438572 OCEAN FREIGHT COLLECT ORIGIN THC PREPAID</t>
  </si>
  <si>
    <t>LR RESOURCES INC</t>
  </si>
  <si>
    <t>DHARMA LIFESTYLES</t>
  </si>
  <si>
    <t>140 PKGS 01 TO 140 C SEAL NO. 141638</t>
  </si>
  <si>
    <t>3432 DUG GAP RD DALTON GA 30720 US</t>
  </si>
  <si>
    <t>BEHIND OLYMPIC COMPLEX HAKAMBAGH, JODHPUR RJ 342003 IN</t>
  </si>
  <si>
    <t>GCXU5860142</t>
  </si>
  <si>
    <t>CHSL395685182DEL</t>
  </si>
  <si>
    <t>CMDUCAD0625320</t>
  </si>
  <si>
    <t>141638 C1431282</t>
  </si>
  <si>
    <t>MUNDRA IN</t>
  </si>
  <si>
    <t>NS-RNG23SS2 3.2CF23 LP RANG E HS CODE:7321110000 PO NO .4000462303/RUKFXD THIS SHIP MENT CONTAINS NO WOOD PACKAG ING MATERIAIS FREIGHT CO LLECT SHIPPER- TAXID:USCI+91 4403 0072302476XQ CONSIGNEE-, TA XID:EIN+13-4919031 NOTIF Y PARTY- CONTACT:NYC.OFRDOCA LERT, TEL:+19736391989, EM AIL:NYC.OFRDOCALERT@DHL.CO M, TAXID:EIN+13-4919031 NS-RNG23SS2 3.2CF23 LP RANG E HS CODE:7321110000 PO NO .4000462303/RUKFXD THIS SHIP MENT CONTAINS NO WOOD PACKAG ING MATERIAIS . NS-RNG23SS2 3.2CF23 LP RANG E HS CODE:7321110000 PO NO .4000462303/RUKFXD THIS SHIP MENT CONTAINS NO WOOD PACKAG ING MATERIAIS . NS-RNG23SS2 3.2CF23 LP RANG E HS CODE:7321110000 PO NO .4000462303/RUKFXD THIS SHIP MENT CONTAINS NO WOOD PACKAG ING MATERIAIS . NS-RNG23SS2 3.2CF23 LP RANG E HS CODE:7321110000 PO NO .4000462303/RUKFXD THIS SHIP MENT CONTAINS NO WOOD PACKAG ING MATERIAIS .</t>
  </si>
  <si>
    <t>MSC ARIANE</t>
  </si>
  <si>
    <t>BBCH BBCH BBCH BBCH BBCH</t>
  </si>
  <si>
    <t>33 WASHINGTON STREET, 13TH FLOOR NEWARK NJ 07102 UNITED STATES 19736391989</t>
  </si>
  <si>
    <t>LTD. SHENZHEN BRANCH NO 12 SHIHUA ROAD, 2/F, PHILIPS RESEARCH AND DEVELOPMENT BUILDING, 8675522183251</t>
  </si>
  <si>
    <t>PONU1948639 MSKU6853691 MRKU0751746 MSKU6660780 MSKU6939331</t>
  </si>
  <si>
    <t>4CB0 4CB0 4CB0 4CB0 4CB0</t>
  </si>
  <si>
    <t>MAEU609032196</t>
  </si>
  <si>
    <t>216N</t>
  </si>
  <si>
    <t>CN2427515 CN2427510 CN2427598 CN2427603 CN2427509</t>
  </si>
  <si>
    <t>33 WASHINGTON STREET, 13TH FLOOR NEWARK NJ 07102 UNITED STATES</t>
  </si>
  <si>
    <t>06 WOODEN CRATES + 01 SAMPLE BOXENGINEERED QUARTZ SLABSINV. NO: EXP/Q/0091/2022 - 23 DT: 22.04.2022SB NO : 9886701 DT 22.04.2022P.O.NO:4403 DATED: 12.04.2022P.I NO:QTZ D0064/22-23 DATED:15.04.2022IEC NO : 3811000039, DT:25.05.2011HS CODE NO: 6</t>
  </si>
  <si>
    <t>SURFACES BY PACIFIC</t>
  </si>
  <si>
    <t>MARUDHAR ROCKS INTERNATIONAL PVT LT</t>
  </si>
  <si>
    <t>CMA CGM CORTE REAL</t>
  </si>
  <si>
    <t>01-07 PACKAGES</t>
  </si>
  <si>
    <t>1300 MARK ST ELK GROVE VILLAGE IL 60007 US EM PROANISH@THEPACIFIC.GROUP</t>
  </si>
  <si>
    <t>SY.NO.277/1, 277/2, 277/3 REDDIYUR POTTANERI VILLAGE, METTUR DAM SALEM (DIST) IN EM OFFICE@MARUDHARROCKS.IN</t>
  </si>
  <si>
    <t>TCKU2607421</t>
  </si>
  <si>
    <t>PAL</t>
  </si>
  <si>
    <t>DSVFBLR8044422</t>
  </si>
  <si>
    <t>CMDUAID0245726</t>
  </si>
  <si>
    <t>0TUO5</t>
  </si>
  <si>
    <t>H6480189</t>
  </si>
  <si>
    <t>1300 MARK ST</t>
  </si>
  <si>
    <t>FREIGHT OF ALL KIND 82119200 (HS) 1 PACKAGE(S) 273 KGM 0.836 MTQ KNIFE STRAIGHT BLADE 401693 (HS), 1 PACKAGE(S) 118.113 KGM 0.874 MTQ AUTOMOTIVE PARTS - SEAL, RING HS CODE: 401693 COMMERCIAL INVOICE: 5765188 + 5765189DELIVERY NOTE: 33809028 + 33809031 85369010 (HS) 39173200 (HS) 39269097 (HS) 40169300 (HS) 73182900 (HS) 73209090 (HS)74153300 (HS) 85371091 (HS) 85444290 (HS) 7 PACKAGE(S) 2462 KGM 6.653 MTQ ELECTRICAL DEVICES FREIGHT PREPAID73071990 (HS) 1 PACKAGE(S) 192.572 KGM 0.691 MTQ LOADED ON 1 PALLET AUTO PARTS HS CODE: 73071990 84659400 (HS)1 BOX,WOODEN,NATURAL WOOD,ORDIN. 3600 KGM 12.615 MTQ STC PS ECONO LINER US 1901 BUTT WELDING MACHINE AS PER INVOICE NO.:17351 HS-CODE:84659400870829 (HS) 512 CARTONS 4403.2 KGM 12.87 MTQ LOADED ON 16 PALLETS AUTO PARTS D/N: 68158065 HS CODE: 83012000HBL: SOF6063 SCAC: BWLE 870880 (HS) 5 PACKAGE(S) 2515 KGM 4.992 MTQ AUTOMOTIVE PARTS - SHOCK ABSORBERHS-CODE: 870880 COMMERCIAL INVOICE: 85367794 DN: 29740314 73071990 (HS) 4 PACKAGE(S) 195.153 KGM 0.648 MTQLOADED ON 4 PALLETS AUTO PARTS HS CODE: 73071990 73071990 (HS) 2 PACKAGE(S) 337.091 KGM 0.634 MTQ AUTO PARTSHS CODE: 7307199 40103900 (HS) 1 PACKAGE(S) 18.922 KGM 0.355 MTQ LOADED ON 1 PALLET AUTO PARTS HS CODE: 40103900FREIGHT PREPAID GENERAL CMA CGM TERMS AND CONDITIONS TO BE FOUNDER WWW.CMA-CGM.COM THIS MASTER BILL COVERS AUTOMATED NVOCC HOUSE</t>
  </si>
  <si>
    <t>APL NEW JERSEY</t>
  </si>
  <si>
    <t>ACME UNITED CORPORATION 55 WALLS DRIVE 06824 FAIRFIELD, CT US ZF ACTIVE SAFETY US INC. RAFE COURT 5531 30542 FLOWERY BRANCH (OAKWOOD) USA 13024612/614, 13024731-741, 13025060-063 GATES CORPORATION ST711677 SHIPPER:INGENIA - CONSIGNEE:HK SOLUTIONS GROUP - ORDER NO.2021-17351 - PORT OF DISCHARGE: CHARLESTON US PISTON USA 12/31/21 GATES CORPORATION ST714526 ST701202 ST714525</t>
  </si>
  <si>
    <t>TCLU1811269</t>
  </si>
  <si>
    <t>CMDUBRE0573433</t>
  </si>
  <si>
    <t>0VBBG</t>
  </si>
  <si>
    <t>JAS048876</t>
  </si>
  <si>
    <t>BRACKET,CLAMP PIPINGBRACKET SUB-ASSYPKGS :20NOS : 71864PKGS TYPE :20 CARTON BOXES +WOODEN PALLETINV NO: DT : 210678 DT :02. 02.2022SB NO:7942065 DT :03.02.2022 B UYER ORDER NO :1120242,1120955,1121660,2012 076,1122369,2010672,2011374HS CODE :84159 000,73261910IEC NO : 0798010266 NE, T WT: 4403.409 KGS</t>
  </si>
  <si>
    <t>DENSO AIR SYSTEMS MICHIGAN INC. KEN</t>
  </si>
  <si>
    <t>DENSO KIRLOSKAR INDUSTRIES PVT., LT</t>
  </si>
  <si>
    <t>BREMEN EXPRESS</t>
  </si>
  <si>
    <t>ASKY INVOICE NO : 210678 BOX NO : 1 TO 20F.VSL: IMO NO: 9349538M.VSL: IM O NO: 9365805</t>
  </si>
  <si>
    <t>1405 FRANK YOST LANE HOPKINSVILLE KY 42240 US</t>
  </si>
  <si>
    <t>30 K.M. STONE, TUMKUR ROAD, NH 4, V NELAMANGAL 562123 IN</t>
  </si>
  <si>
    <t>TGFHTBLR5813735</t>
  </si>
  <si>
    <t>088W</t>
  </si>
  <si>
    <t>TGFH</t>
  </si>
  <si>
    <t>TOLL GLOBAL FORWARDING (HONG KONG) LIMITED</t>
  </si>
  <si>
    <t>KOWLOON</t>
  </si>
  <si>
    <t>12/F TOWER II ENTERPRISE SQUARE 9 SHEUNG YUET ROAD</t>
  </si>
  <si>
    <t>1405 FRANK YOST LANE</t>
  </si>
  <si>
    <t>CHENNAI (EX MADRA</t>
  </si>
  <si>
    <t>BULKPACKED DECORATIVE ARTICLES OF WOOD MOPANI WOOD 10640 X PCS(MEDIUM, LARGE + JUMBO SIZE) BULKPACKED DECORATIVE ARTICLES OF WOOD MOPANI WOOD 9670 X PCS(MEDIUM, LARGE + JUMBO SIZE) GRAPEVINE WOOD 1800 X PCS (MEDIUM SIZE), HS CODE 4403.49.01.00</t>
  </si>
  <si>
    <t>NO MARKS . . . . NO MARKS . . . . . . .</t>
  </si>
  <si>
    <t>UACU5771899 HLBU2860520</t>
  </si>
  <si>
    <t>HLCUDUR211221241</t>
  </si>
  <si>
    <t>072W</t>
  </si>
  <si>
    <t>0548491 HLD0548491 0548467 HLD0548467</t>
  </si>
  <si>
    <t>BULKPACKED DECORATIVE ARTICLES BULKPACKED DECORATIVE ARTICLES OF WOOD MOPANI WOOD (15810 X PCS MEDIUM SIZE) HS CODE 4403.49.01.00</t>
  </si>
  <si>
    <t>NYK CONSTELLATION</t>
  </si>
  <si>
    <t>PLAASSTREET 47 BITTERFONTIEN REPUBLIC OF SOUTH AFRICA TEL 021 790 0980</t>
  </si>
  <si>
    <t>FCIU8048335</t>
  </si>
  <si>
    <t>HLCUDUR220108318</t>
  </si>
  <si>
    <t>083W</t>
  </si>
  <si>
    <t>0548421 HLD0548421</t>
  </si>
  <si>
    <t>NONCONIFEROUS WOOD IN THE ROUGH NESOI, NOT TR1 X DEBARKED HARD MAPLE LOGS HS CODE 4403.99.30 FREIGHT PREPAID DTHC PREPAID CONTACT - CHRIS AT BAOMUCANADAGMAIL.COM</t>
  </si>
  <si>
    <t>HAIMEN BOMA WOODEN CO., LTD.</t>
  </si>
  <si>
    <t>HYUNDAI TOKYO</t>
  </si>
  <si>
    <t>NO. 802, BEIHAI ROAD, HAIMEN , JIANGSU PROVINCE, CHINA 226100 TEL +(86) 13338837718 TE USCI - 91320 68479 08845 759</t>
  </si>
  <si>
    <t>TCNU1079469</t>
  </si>
  <si>
    <t>YMLUW195222452</t>
  </si>
  <si>
    <t>136W</t>
  </si>
  <si>
    <t>NO. 802, BEIHAI ROAD, HAIMEN , JIANGSU PROVINCE, CHINA 226100 TEL +(86) 13338837718</t>
  </si>
  <si>
    <t>SHIPPER REF 0666PUMP PARTSP O 630873P N 30-4403 2500PCSHS CODE 841391TOTAL 7 PAPER PALLETS 139 CTNS</t>
  </si>
  <si>
    <t>SMITHS MEDICAL ASD, INC.</t>
  </si>
  <si>
    <t>PROVIDENCE ENTERPRISE LTD</t>
  </si>
  <si>
    <t>COSCO SPAIN</t>
  </si>
  <si>
    <t>SMITHS MEDICALP O C NOMADE IN CHINA</t>
  </si>
  <si>
    <t>3400 GRANADA AVENUE NORTH OAKDALE, MN 55128 USA PLYMOUTH MN 55442 US</t>
  </si>
  <si>
    <t>SHAN XIA CUN, PING HU, SHENZHEN, P.R. CHINA POSTAL CODE 518111 SHENZHEN, 44 518111 CN</t>
  </si>
  <si>
    <t>OOCU8152696</t>
  </si>
  <si>
    <t>CHSL395544519HKG</t>
  </si>
  <si>
    <t>OOLU2697636511</t>
  </si>
  <si>
    <t>050E</t>
  </si>
  <si>
    <t>OOLEKE3058</t>
  </si>
  <si>
    <t>HONG KONG HK</t>
  </si>
  <si>
    <t>140 PACKAGES (ONE HUNDRED FOURTY PKGS ONLY ) PKGS CONTAINING WOODEN CABINET NET.WT: 4403.000 KGS INVOICE NO. DL/21-22/07 16.04.2022 S.BILL NO. 9736214 DT. 16.04.2022, IEC NO. AASFD4597P H.S. CODE 94036000 P.O. NO. LR PO 6193 (TM-438572) OCEAN FREIGHT : COLLECT ORIGIN THC PREPAID HBL NO.395685182DEL FREIGHT COLLECT</t>
  </si>
  <si>
    <t>CH ROBINSON INTERNATIONAL INC</t>
  </si>
  <si>
    <t>CH ROBINSON WORLDWIDE FRT I PVT LTD</t>
  </si>
  <si>
    <t>140 PKGS 01 TO 140</t>
  </si>
  <si>
    <t>1075 INNER LOOP ROAD SUITE 300 ATLANTA UNITED STATES</t>
  </si>
  <si>
    <t>UNIT 19A 19B GROUND FLOOR VASANT SQUARE MALL PLOT NO A SECTOR B POCKET 5 VASANT KUNJ TE NEW DELHI</t>
  </si>
  <si>
    <t>0INBK</t>
  </si>
  <si>
    <t>SAMALKHA, HR</t>
  </si>
  <si>
    <t>READY MADE GARMENTS TOTAL CARTONS 1699 CRTN TOTAL PCS 10194 PCS TOTAL CBM 58.11 TOTAL G.W 4403.00 KGS TOTAL NW 2721.00 KGS STYLE 232440/392696/252031, BOYS 100% POLYESTER KNIT JACKET GIRLS 100% POLYESTER KNIT JACKET READY MADE GARMENTS TOTAL CARTONS 1712 CRTN TOTAL PCS 10272 PCS TOTAL CBM 50.85 TOTAL NW 2649.00 KG TOTAL G.W 3980.00 KGS STYLE 232440 /392696 /252031, BOYS 100% POLYESTER KNIT JACKET GIRLS 100% POLYESTER KNIT JACKET XXXXXXXXXXXXXXXXXXXXXXXXXXXXXXXX TOTAL CARTONS 6585 CRTN TOTAL PCS 39510 PCS TOTAL NW 10851.55 KG TOTAL G.W 16646.00 KGS READY MADE GARMENTS TOTAL CARTONS 1675 CRTN TOTAL PCS 10050 PCS TOTAL CBM 57.29 TOTAL G.W 4273.80 KGS TOTAL NW 2615.55 KG STYLE 232440 / 252031, BOYS 100% POLYESTER KNIT JACKET GIRLS 100% POLYESTER KNIT JACKET READY MADE GARMENTS TOTAL CARTONS 1499 CRTN TOTAL PCS 8994 PCS TOTAL CBM 44.52 TOTAL G.W 3990.00KGS TOTAL NW 2866.00 KG STYLE 252031, GIRLS 100% POLYESTER KNIT JACKET</t>
  </si>
  <si>
    <t>C.H. ROBINSON INTERNATIONAL, INC.</t>
  </si>
  <si>
    <t>HELA CLOTHING EGYPT CO</t>
  </si>
  <si>
    <t>NO MARKS . . . . . . . . . NO MARKS . . . . . . . . . . . . . NO MARKS . . . . . . . . NO MARKS . . . . . . .</t>
  </si>
  <si>
    <t>485 US HIGHWAY 1 S BUILDING F 4TH FLOOR ISELIN, NJ 08830-3009</t>
  </si>
  <si>
    <t>C/O TIFFANY CARGO SYSTEMS 79, EL-MOLTAKA EL-ARABY DISTRICT, S HERATON HELIOPOLIS</t>
  </si>
  <si>
    <t>08830-3009</t>
  </si>
  <si>
    <t>FANU1978125 FANU1687259 IRNU4604018 HLBU2920065</t>
  </si>
  <si>
    <t>HLCUALY220502061</t>
  </si>
  <si>
    <t>HLB9495349 HLB9495350 HLB9495348 HLB9495347</t>
  </si>
  <si>
    <t>DAMIETTA, EG</t>
  </si>
  <si>
    <t>F &amp; T APPAREL LLC,</t>
  </si>
  <si>
    <t>350 5TH AVENUE, 6TH FLOOR NEW YORK, NY 10118 646-839-700 CHITSGOCEANCENTRICBRANDS.COM</t>
  </si>
  <si>
    <t>22 AGRICULTURE ROAD , KM 11 ALEXANDRIA,EGYPT</t>
  </si>
  <si>
    <t>HLCUALYME02061AA</t>
  </si>
  <si>
    <t>TRAILER PARTS SECOND NOTIFY PARTY: TRIUMPH CUSTOMS BROKERAGE SERVICE INC 3030 ORLANDO DRIVE, MISSISSAUGA, ON L4V 1S8 T +1 905 673 9300 F +1 855 765 6438, TF +1 877 450 8306 EMAIL :CUSTOMS TRIUMPH.CA THIRD NOTIFY PARTY: A.G.O. TRANSPORTATION INC. 500, AVE. LEPINE AVE. MONTREAL, QC CANADA H9P 2V6 TEL: 514-631-6456 FAX: 514-631-4403 EMAIL: IMPORTOCEAN AGOTRANS.COM TRAILER PARTS SECOND NOTIFY PARTY: TRIUMPH CUSTOMS BROKERAGE SERVICE INC 3030 ORLANDO DRIVE, MISSISSAUGA, ON L4V 1S8 T +1 905 673 9300 F +1 855 765 6438, TF +1 877 450 8306 EMAIL :CUSTOMS TRIUMPH.CA THIRD NOTIFY PARTY: A.G.O. TRANSPORTATION INC. 500, AVE. LEPINE AVE. MONTREAL, QC CANADA H9P 2V6 TEL: 514-631-6456 FAX: 514-631-4403 EMAIL: IMPORTOCEAN AGOTRANS.COM TRAILER PARTS SECOND NOTIFY PARTY: TRIUMPH CUSTOMS BROKERAGE SERVICE INC 3030 ORLANDO DRIVE, MISSISSAUGA, ON L4V 1S8 T +1 905 673 9300 F +1 855 765 6438, TF +1 877 450 8306 EMAIL :CUSTOMS TRIUMPH.CA THIRD NOTIFY PARTY: A.G.O. TRANSPORTATION INC. 500, AVE. LEPINE AVE. MONTREAL, QC CANADA H9P 2V6 TEL: 514-631-6456 FAX: 514-631-4403 EMAIL: IMPORTOCEAN AGOTRANS.COM TRAILER PARTS SECOND NOTIFY PARTY: TRIUMPH CUSTOMS BROKERAGE SERVICE INC 3030 ORLANDO DRIVE, MISSISSAUGA, ON L4V 1S8 T +1 905 673 9300 F +1 855 765 6438, TF +1 877 450 8306 EMAIL :CUSTOMS TRIUMPH.CA THIRD NOTIFY PARTY: A.G.O. TRANSPORTATION INC. 500, AVE. LEPINE AVE. MONTREAL, QC CANADA H9P 2V6 TEL: 514-631-6456 FAX: 514-631-4403 EMAIL: IMPORTOCEAN AGOTRANS.COM TRAILER PARTS SECOND NOTIFY PARTY: TRIUMPH CUSTOMS BROKERAGE SERVICE INC 3030 ORLANDO DRIVE, MISSISSAUGA, ON L4V 1S8 T +1 905 673 9300 F +1 855 765 6438, TF +1 877 450 8306 EMAIL :CUSTOMS TRIUMPH.CA THIRD NOTIFY PARTY: A.G.O. TRANSPORTATION INC. 500, AVE. LEPINE AVE. MONTREAL, QC CANADA H9P 2V6 TEL: 514-631-6456 FAX: 514-631-4403 EMAIL: IMPORTOCEAN AGOTRANS.COM</t>
  </si>
  <si>
    <t>EQUIPMENT MAX ATLAS</t>
  </si>
  <si>
    <t>N/M N/M N/M N/M N/M</t>
  </si>
  <si>
    <t>371 CHEMIN GRAND BERNIER NORD ST-JEAN-SUR-RICHELIEU QUEBEC J3B 4S2 CANADA</t>
  </si>
  <si>
    <t>HJMU2921650 CMAU1373127 GESU1184490 ECMU1689756 CMAU0842575</t>
  </si>
  <si>
    <t>2200 2200 2200 2200 2200</t>
  </si>
  <si>
    <t>CMDUZSN0509321</t>
  </si>
  <si>
    <t>0TN6W</t>
  </si>
  <si>
    <t>C5233120 C5233156 C5234965 C5233176 C5233162</t>
  </si>
  <si>
    <t>TRIUMPH CUSTOMS BROKERAGE SERVICE</t>
  </si>
  <si>
    <t>3030 ORLANDO DRIVE MISSISSAUGA CANADA</t>
  </si>
  <si>
    <t>NONCONIFEROUS WOOD IN THE ROUGH NESOI, NOT TR56 LOGS - 3990 BFT - 19.950 CBM 54 HARD MAPLE LOGS HS CODE 4403.99.30 2 RED OAK LOGS HS CODE 4403.91.00 ORIGIN ONTARIO, CANADA, SHIPPER DECLARED NO WOOD PACKING MATERIAL TAX ID 3600631034</t>
  </si>
  <si>
    <t>YM TRIUMPH</t>
  </si>
  <si>
    <t>TAM PHUOC COMMUNE BIEN HOA CITY DONG NAI PROVINCE, VIETNAM 810000 TE PHONE 842513512413</t>
  </si>
  <si>
    <t>5265 26 HWY STAYNER ONTARIO L0M1S0</t>
  </si>
  <si>
    <t>TCNU3796290</t>
  </si>
  <si>
    <t>YMLUW195222455</t>
  </si>
  <si>
    <t>009W</t>
  </si>
  <si>
    <t>TAM PHUOC COMMUNE BIEN HOA CITY DONG NAI PROVINCE, VIETNAM 810000</t>
  </si>
  <si>
    <t>HS CODE: 6115.95.9000 (SOC KS) SHIPMENT OF EQUIPMENT PO NUMBER PO LINE MATERIAL QUANTITY 5804036788 40 CK7302-904 3,348 580403 6742 20 SX6890-954 3, 000 5804036765 10 DQ644 8-903 900 5804036332 10 SX6897-065 9,000 5804 000936 50 SX6891-925 4,512 5804036518 20 SX7 042-100 1,224 5804000867 10 SX7042-010 1,224 580400, 0938 20 SX6900-10 0 2,880 SHIP TO: PLANT T O 54889 ILEXP200/106838 RE FFERENCE PO: BOOKING NO: 4508506538 724447 4508511 100 724444 4508506570 72 4403 4508511002 724437 45 08462155 724436 450851101 5 724400 4508462160 7243 90 4508462157 724302 NET WEIGHT: 6,818 KGS GD NO. KPPE-SB-246440 DATED: 12- APR-2022 / HS CODE: 6115.95.9000 (SOC KS) SHIPMENT OF EQUIPMENT PO NUMBER PO LINE MATERIAL QUANTITY 5804000927 10 SX6888-928 600 58040365 44 40 SX6897-903 300 SHIP TO: PLANT TO 476814 I LEXP200/106837 REFFERENCE PO: BOOKING NO: 450846215 2 724423 4508511012 7243 47 NET WEIGHT:240 KGS GD NO. KPPE-SB-246440 DATED: 12-APR-2022 / 34 CARTONS OF EQUIPMENT DI VISION OF GOODS, QTY: 1224 EA BUY GROUP: FIRST QUALI TY, AFS: 01000 SHIP-TO PLA NT: 1014, CUSTOMER: 000007 8324 INVOICE#: PO-ITEM: 45 08462160-10, CUSTOMER PO: 13935317 MATERIAL: SX7042- 010, NAME: U NK EVRY PLUS CUSH LOW 6PR-BD, GENDER/AG E: ADULT UNISEX STANDARD D ESCRIPTION: ADULT UNI, SEX F ITNESS/WORKOUT KNIT LOW CU T SOCK, HSCODE: MATERIAL C ONTENT: 68% COTTON/29% POL YESTER/2% SPANDEX/1% NYLON / 34 CARTONS OF EQUIPMENT DI VISION OF GOODS, QTY: 1224 EA BUY GROUP: FIRST QUALI TY, AFS: 01000 SHIP-TO PLA NT: 1014, CUSTOMER: 000007 8324 INVOICE#: PO-ITEM: 45 08511015-20, CUSTOMER PO: 13935317 MATERIAL: SX7042- 100, NAME: U NK EVRY PLUS CUSH LOW 6PR-BD, GENDER/AG E: ADULT UNISEX STANDARD D ESCRIPTION: ADULT UNI, SEX F ITNESS/WORKOUT KNIT LOW CU T SOCK, HSCODE: MATERIAL C ONTENT: 68% COTTON/29% POL YESTER/2% SPANDEX/1% NYLON / 25 CARTONS OF EQUIPMENT DI VISION OF GOODS, QTY: 900 EA BUY GROUP: FIRST QUALIT Y, AFS: 01000 SHIP-TO PLAN T: 1014, CUSTOMER: 0000078 324 INVOICE#: PO-ITEM: 450 8506570-10, CUSTOMER PO: 1 3940813 MATERIAL: DQ6448-9 03, NAME: U NK EVERYDAY PL US CUSH CREW, GENDER/AGE: ADULT UNISEX STANDARD DESC RIPTION: ADULT UNISE, X OTHE R KNIT CREW SOCK, HSCODE: MATERIAL CONTENT: 97% POLY ESTER/2% SPANDEX/1% NYLON / 50 CARTONS OF EQUIPMENT DI VISION OF GOODS, QTY: 600 EA BUY GROUP: FIRST QUALIT Y, AFS: 01000 SHIP-TO PLAN T: 1014, CUSTOMER: 0000476 814 INVOICE#: PO-ITEM: 450 8462152-10, CUSTOMER PO: 1 3935604 MATERIAL: SX6888-9 28, NAME: U NK EVERYDAY PL US CUSH CREW, GENDER/AGE: ADULT UNISEX STANDARD DESC RIPTION: ADULT UNISE, X FITN ESS/WORKOUT KNIT CREW SOCK , HSCODE: MATERIAL CONTENT : 69% COTTON/29% POLYESTER /2% SPANDEX / 188 CARTONS OF EQUIPMENT D IVISION OF GOODS, QTY: 451 2 EA BUY GROUP: FIRST QUAL ITY, AFS: 01000 SHIP-TO PL ANT: 1014, CUSTOMER: 00000 78324 INVOICE#: SS PO-ITEM : 4508462155-50, CUSTOMER PO: 13935857 MATERIAL: SX6 891-925, NAME: U NK EVRY P LS LTWT CRW 3PR 132, GENDE R/AGE: MENS STANDARD DESCR IPTION: MENS FITNES, S/WORKO UT KNIT CREW SOCK, HSCODE: MATERIAL CONTENT: 61% COT TON/35% POLYESTER/3% SPAND EX/1% NYLON / 250 CARTONS OF EQUIPMENT D IVISION OF GOODS, QTY: 900 0 EA BUY GROUP: FIRST QUAL ITY, AFS: 01000 SHIP-TO PL ANT: 1014, CUSTOMER: 00000 78324 INVOICE#: PO-ITEM: 4 508511002-10, CUSTOMER PO: 13932568 MATERIAL: SX6897 -065, NAME: U NK ED PLS CS H CRW 6PR - 132, GENDER/AG E: MENS STANDARD DESCRIPTI ON: MENS FITNESS/WO, RKOUT K NIT CREW SOCK, HSCODE: MAT ERIAL CONTENT: 67% COTTON/ 30% POLYESTER/2% SPANDEX/1 % NYLON / 250 CARTONS OF EQUIPMENT D IVISION OF GOODS, QTY: 300 0 EA BUY GROUP: FIRST QUAL ITY, AFS: 01000 SHIP-TO PL ANT: 1014, CUSTOMER: 00000 78324 INVOICE#: PO-ITEM: 4 508511100-20, CUSTOMER PO: 13935351 MATERIAL: SX6890 -954, NAME: U NK EVRY PLS CSH ANK 3PR 132, GENDER/AG E: MENS STANDARD DESCRIPTI ON: MENS FITNESS/WOR, KOUT K NIT ONE-QUARTER SOCK, HSCO DE: MATERIAL CONTENT: 70% COTTON/28% POLYESTER/2% SP ANDEX / 279 CARTONS OF EQUIPMENT D IVISION OF GOODS, QTY: 334 8 EA BUY GROUP: FIRST QUAL ITY, AFS: 01000 SHIP-TO PL ANT: 1014, CUSTOMER: 00000 78324 INVOICE#: PO-ITEM: 4 508506538-40, CUSTOMER PO: 13928285 MATERIAL: CK7302 -904, NAME: Y NK EVERYDAY CUSH CREW 6PR -G, GENDER/A GE: YOUTH UNISEX STANDARD DESCRIPTION: YOUTH UN, ISEX FITNESS/WORKOUT KNIT CREW SOCK, HSCODE: MATERIAL CON TENT: 66% COTTON/29% POLYE STER/4% SPANDEX/1% NYLON</t>
  </si>
  <si>
    <t>NIKE USA INC</t>
  </si>
  <si>
    <t>INTERLOOP LIMITED</t>
  </si>
  <si>
    <t>MSC SUSANNA</t>
  </si>
  <si>
    <t>KOH FORT WORTH, T X USA COUNTRY OF ORIGIN: PAKISTAN SAME SAME SAME SAME SAME SAME SAME SAME SAME SAME SAME SAME KOH FORT WORTH, T X USA COUNTRY OF ORIGIN: PAKISTAN SAME SAME SAME SAME SAME KOH FORT WORTH, T X USA COUNTRY OF ORIGIN: PAKISTAN SAME SAME SAME SAME SAME SAME SAME SAME KOH FORT WORTH, T X USA COUNTRY OF ORIGIN: PA KISTAN SAME SAME SAME SAME SAME SAME SAME SAME KOH FORT WORTH, T X USA COUNTRY OF ORIGIN: PAKISTAN SAME SAME SAME SAME SAME SAME SAME KOH FORT WORTH, T X USA COUNTRY OF ORIGIN: PAKISTAN SAME SAME SAME SAME SAME SAME SAME SAME KOH FORT WORTH, T X USA COUNTRY OF ORIGIN: PAKISTAN SAME SAME SAME SAME SAME SAME SAME SAME KOH FORT WORTH, T X USA COUNTRY OF ORIGIN: PAKISTAN SAME SAME SAME SAME SAME SAME SAME SAME KOH FORT WORTH, T X USA COUNTRY OF ORIGIN: PAKISTAN SAME SAME SAME SAME SAME SAME SAME SAME KOH FORT WORTH, T X USA COUNTRY OF ORIGIN: PAKISTAN SAME SAME SAME SAME SAME SAME SAME SAME</t>
  </si>
  <si>
    <t>ONE BOWERMAN DRIVE BEAVERTON OR 97005 UNITED STATES</t>
  </si>
  <si>
    <t>1 KM KHURRIANWALA JARANWALA ROAD KH FAISALABAD PB 38000 PAKISTAN</t>
  </si>
  <si>
    <t>MEDU8068798</t>
  </si>
  <si>
    <t>MEDUPV239124</t>
  </si>
  <si>
    <t>215A</t>
  </si>
  <si>
    <t>FX21729233</t>
  </si>
  <si>
    <t>IMC GLOBAL SOLUTIONS</t>
  </si>
  <si>
    <t>3150 LENOX PARK BLVD MEMPHIS TN 38115 UNITED STATES</t>
  </si>
  <si>
    <t>56 PALLETS (3445 BOXES) M.V PARTS 1- 6 FLANGE FA (PART NO. XDCD 2228031P) (2268 PCS) 7-12 FLANGE FRONT AXLE (PART NO. MOO24230) ITEM 00030, (1620 PCS) 13 -30 FLANGE (PART # XM0003114-P) (ITEM # 00010) MACHINED (6912 PCS) 31 -36 FLANGE REAR (PART # XM00034124-P) 2304 PCS37-37 FLANGE M0031177 (384 PCS) 38-44 FLANGE FRONT M0046560 (2646 PCS) 45 -46 REAR FLANGE M0106017 (756 PCS) 47 -56 FLANGE M0106020 (3780 PCS)INVOICE NO 3132223008 DT 15-04-2021 IEC NO. 1288012357 BUYERS ORDER NO 5400001417,3450,3613, 4201,4403,4517,4908, DATE 30-OCT-2009, 21-JUN-2018HS CODE. 87089900 NET WT. 17184.70 S.BILL NO. 9714327 DATE 15-04-2022 SCAC BANQ(AMS) HBL LUH0067508</t>
  </si>
  <si>
    <t>3D QUALITY SERVICES SA DE CV</t>
  </si>
  <si>
    <t>HIGHWAY INDUSTRIES LTD</t>
  </si>
  <si>
    <t>CUSTOM SEAL NO. 01183495 01 TO 56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</si>
  <si>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BLVD. JAIME BENAVIDES POMPA # 1029 VILLAS DEL NOGALAR MANIZALES MX</t>
  </si>
  <si>
    <t>PHASE-VIII, FOCAL POINT LUDHIANA IN</t>
  </si>
  <si>
    <t>GLDU7666155</t>
  </si>
  <si>
    <t>BANQLUH0067508</t>
  </si>
  <si>
    <t>MEDUI8346740</t>
  </si>
  <si>
    <t>IU215</t>
  </si>
  <si>
    <t>FX20186125</t>
  </si>
  <si>
    <t>LUDHIANA</t>
  </si>
  <si>
    <t>IKEA HOME FURNISHING PRODUCTS TARIFF NUMBER: 94036080 CO NSIGNMENT NUMBER: 21375-SUP-18 00406764 TOTAL GROSS WEIGHT: 11103.784 TOTAL VOLUME: 32. 751 TOTAL NUMBER OF PIECE(S) : 666 / IKEA HOME FURNISHING PRODUCTS / TOTAL NUMBER OF PIECES: 1030 TARIFF NUMBER: 94039100 C ONSIGNMENT NUMBER: 21375-SUP-1 800406764 TOTAL GROSS WEIGHT : 4403.672 TOTAL VOLUME: 17. 234 TOTAL NUMBER OF PIECE(S), : 364</t>
  </si>
  <si>
    <t>SEAMAX DARIEN</t>
  </si>
  <si>
    <t>-------------- SWB TOTAL NUMBERS---- ---------- TOTAL GROSS WEIGHT: 155 07.46 TOTAL VOLUME: 49.99 ------ ------------------------------------ ------------- EIN 23-254866205 N /M N/M</t>
  </si>
  <si>
    <t>4762 BORUSAN ROAD BAYTOWN 77523, UNITED STATES, TX 16092611208</t>
  </si>
  <si>
    <t>PAAOS DE FERREIRA AVENIDA CAPITAL DO MOVEL 157 PENAMAIOR 351255106100</t>
  </si>
  <si>
    <t>MRSU5627664</t>
  </si>
  <si>
    <t>MAEUIKAD28072</t>
  </si>
  <si>
    <t>212W</t>
  </si>
  <si>
    <t>1033249-1</t>
  </si>
  <si>
    <t>FREIGHT PREPAID 330420 (HS) 5155 PACKAGES 15706 KGM 42.816 MTQ COSMETICS IMCO NUMBER:3, IMCO NUMBER:3 IMCO NUMBER:4.1 IMCO NUMBER:8 IMCO NUMBER:8 SERIAL NUMBER:1266 SERIAL NUMBER:1266 SERIAL NUMBER:3230 SERIAL NUMBER:1760SERIAL NUMBER:1760 PACKAGE GROUP:2 PACKAGE GROUP:3 PACKAGE GROUP:2 PACKAGE GROUP:3 DGS CONTACT:+33235135845 330590 (HS) 4403 PACKAGES8899 KGM 28.896 MTQ COSMETICS IMCO NUMBER:3 IMCO NUMBER:8 IMCO NUMBER:8 SERIAL NUMBER:1266 SERIAL NUMBER:1760SERIAL NUMBER:1760 PACKAGE GROUP:3 PACKAGE GROUP:2 PACKAGE GROUP:3 DGS CONTACT:+33235135845 PSN: PERFUMERY PRODUCTS WITH FLAMMABLE SOLVENUN NUMBER: 1266 - IMDG CLASS: 3 - PG: II - FLASHPOINT: 18 CPSN: PERFUMERY PRODUCTS WITH FLAMMABLE SOLVENUN NUMBER: 1266 - IMDG CLASS: 3 - PG: III - FLASHPOINT: 34 C PSN: PERFUMERY PRODUCTS WITH FLAMMABLE SOLVENUN NUMBER: 1266 - IMDG CLASS: 3 - PG: III - FLASHPOINT: 56 C PSN: PERFUMERY PRODUCTS WITH FLAMMABLE SOLVENUN NUMBER: 1266 - IMDG CLASS: 3 - PG: III -FLASHPOINT: 56 C PSN: CORROSIVE LIQUID, N.O.S. UN NUMBER: 1760 - IMDG CLASS: 8 - PG: II CHEMICAL NAME: PEG-2 OLEAMINE,AMMONIUM HYDROXIDE,ETHANOLAMINE PSN: CORROSIVE LIQUID, N.O.S. UN NUMBER: 1760 - IMDG CLASS: 8 - PG: II CHEMICAL NAME: PEG-2 OLEAMINE,AMMONIUIMHYDROXIDE,ETHANOLAMINE PSN: CORROSIVE LIQUID, N.O.S. UN NUMBER: 1760 - IMDG CLASS: 8 - PG: II CHEMICAL NAME: PEG-2-OLEAMINE,AMMONIUM HYDROXIDE,ETHANOLAMINE PSN: CORROSIVE LIQUID, N.O.S. UN NUMBER: 1760 - IMDG CLASS: 8 - PG: III CHEMICAL NAME: AMMONIUM HYDROXIDE,ETHANOLAMINPSN: CORROSIVE LIQUID, N.O.S. UN NUMBER: 1760 - IMDG CLASS: 8 - PG: III CHEMICAL NAME: AMMONIUM HYDROXIDE,ETHANOLAMINPSN: SELF-REACTIVE SOLID TYPE F UN NUMBER: 3230 - IMDG CLASS: 4.1 CHEMICAL NAME: POTASSIUM PERSULFATE,AMMONIUM PERSULFATE,SODIUM PERSULFATE</t>
  </si>
  <si>
    <t>ALINE NOUVELLE CALEDONIE</t>
  </si>
  <si>
    <t>SIFA MARITIME</t>
  </si>
  <si>
    <t>MATHILDE SCHULTE</t>
  </si>
  <si>
    <t>2 RUE DE LA GARRONNE 98800-NOUMEA-NC</t>
  </si>
  <si>
    <t>PARC LOGISTIQUE DU PONT DE NORMANDI PORT 4939 - BATIMENT C 76430-OUDALLE-FR</t>
  </si>
  <si>
    <t>CMAU5315113</t>
  </si>
  <si>
    <t>CMDULHV2848680</t>
  </si>
  <si>
    <t>0RPAJ</t>
  </si>
  <si>
    <t>SIFA NOUVELLE-CALEDONIE</t>
  </si>
  <si>
    <t>28 RUE DES ARPENTEURS ZONE INDUSTRIELLE DE PANDA 98835-DUMBEA-NC</t>
  </si>
  <si>
    <t>LE HAVRE</t>
  </si>
  <si>
    <t>FREIGHT OF ALL KIND 85437090 (HS) 2 PACKAGE(S) 282 KGM 2.4 MTQ THERMOSTAT AND ACCESSORIES INVOICE 6906508074, PACKING LIST 7002509995 HS CODE: 90321020,90328900,73269098 ,90251900,84718000,8543709 0 BWLEMUC205599429 73181491 (HS) 1 PACKAGE(S)635 KGM 0.52 MTQ GUIDE PIN HS CODE 73181491 73181595 (HS) 3 PALLETS 938 KGM 1.114 MTQSCREWS M10X28 AS PER COM. INV. 1543404, 1543403, 1543402, 1543400 HS CODE: 73181595 870899 (HS) 7 BOXES 1180 KGM 7.14 MTQ7 CARDBOARD BOXES ON 7 PALLETS T-HOOK LONG DELIVERY NOTE NO. 803361197 INVOICE NO. 900283264 HS CODE 8708.9910 FCA MEUSELWITZ39263000 (HS) 8 PACKAGE(S) 1065 KGM 7.45 MTQ 8 PALLETS ROTARY SHUTTER INVOICE NO. 4535336 HS CODE 39263000FOB HAMBURG 73181491 (HS) 11 PACKAGE(S) 6903 KGM 5.722 MTQ GUIDE PIN HS CODE 73181491 870829 (HS)512 CARTONS 4403.2 KGM 13.228 MTQ LOADED ON 16 PALLETS AUTO PARTS D/N: 68123292 HS CODE: 83012000 HBL: SOF4944SCAC: BWLE 731815 (HS) 325 BOXES 3176.75 KGM 2.2 MTQ 325 BOXES INTO 5 PALLETS AUTO PARTS AS PER INVOICES :2211462AND 2211463 HS CODE 731815 TOTAL PKGS 869 PK FREIGHT PREPAID GENERAL CMA CGM TERMS AND CONDITIONS TO BE UNDER WWW.CMA-CGM.COM THIS MASTER BILL COVERS AUTOMATED NVOCC HOUSE</t>
  </si>
  <si>
    <t>JAS AS AGENT FOR BLUE WORLD LINE</t>
  </si>
  <si>
    <t>GO 3/18/22 TRW OAKWOOD 1543404, 1543403, 1543402, 1543400 S/ESKA AUTOMOTIVE GMBH C/NEMAK USA INC AUTONEUM NORTH AMERICA INC. AIKEN 1103 POWDERHOUSE RD. S.E 29293 SC AIKEN USA AUTONEUM NORTH AMERICA, INC. X 29293 HAGGERTY ROAD USA 48377 NOVI TRW OAKWOOD PISTON USA ZF ACTIVE SAFETY US INC - BRAKING</t>
  </si>
  <si>
    <t>HEIDENKAMPSWEG 51 57 HAMBURG HH 20097 GERMANY</t>
  </si>
  <si>
    <t>TCLU6541660</t>
  </si>
  <si>
    <t>CMDUBRE0571329</t>
  </si>
  <si>
    <t>0VBBC</t>
  </si>
  <si>
    <t>JAS048837</t>
  </si>
  <si>
    <t>PRINTERS, COPYING MACHINES AND FACSIMILE MACHWHETHER OR NOT COMBINED (EXCL. THOSE CAPABLE CONNECTING TO AN AUTOMATIC DATA PROCESSIN 14 PACKAGE(S) 4403.254 KGS 37.804 CBM ACCESSORY SHIPID: FL20580848 CUST PO:NA, HP PO:5203702370 HP PN:4P5E2AA H.S. CODE:8518100090 NAVALOCK:COSCO17209 1014 CARTONS INTO 20 PALLETS THIS SHIPMENT CONTAINS NO WOODEN PACKING MATERIALS. ALL CHARGES COLLECT AT USABY HP USA HPI-SHAVE-SEAPRIORITY REACH 0755-28128988-18238 3 PACKAGE(S) 776.332 KGS 6.665 CBM ACCESSORY SHIPID: FL20580851CUST PO:NA HP PO:5202906551 HP PN:4P5J6AA H.S. CODE:85176294 HPI-SHAVE-SEAPRIORITY REACH 3 PACKAGE(S) 970.414 KGS 8.331 CBMACCESSORY SHIPID: FL20580852 CUST PO:NA HP PO:5203339325 HP PN:4P5J9AA H.S. CODE:85183000 HPI-SHAVE-SEAPRIORITY REACH</t>
  </si>
  <si>
    <t>HP INC. C/O RYDER LOGISTICS INDY</t>
  </si>
  <si>
    <t>SHENZHEN HONGZHAODA TECHNOLOGY</t>
  </si>
  <si>
    <t>CMA CGM HOPE</t>
  </si>
  <si>
    <t>NA NA NA</t>
  </si>
  <si>
    <t>1301 SMITH RD. PLAINFIELD, IN UNITED STATES</t>
  </si>
  <si>
    <t>SERVICES CO. LTD INTEGRATED WAREHOUSE WANCHENG BUILDING,NO.6 HONGMIAN RD FUTIAN FTZ SHENZHEN, TE GUANGDONG, CHINA 518048</t>
  </si>
  <si>
    <t>CMAU5905613</t>
  </si>
  <si>
    <t>CMDUSHZ4860335</t>
  </si>
  <si>
    <t>0TXBG</t>
  </si>
  <si>
    <t>C3352324</t>
  </si>
  <si>
    <t>FEDEX TRADE NETWORKS</t>
  </si>
  <si>
    <t>395 OYSTER POINT BLVD.SUITE 415 SOUTH SAN FRANCISCO, CA 94080 OFFICE 650.763.5693</t>
  </si>
  <si>
    <t>HOOK 960CTNS23PLTS PO53458 THIS SHIPMENT CONTAINS SOLID WOOD PACKAGING MATERIALS AND FUMIGATED AS PER ISPM15 TOTAL 1X20GP(960CTNS23PLT), SHIP TO EXPRESS CROSS BORDER LOGISTICS, LLC / MIRSA MANUFACTURING LLC 4403 W . MILITARY HWY STE 100 MCALLEN TX 78503 956-467-9948</t>
  </si>
  <si>
    <t>ONE MAGNIFICENCE</t>
  </si>
  <si>
    <t>SHIPPING MARKS MPI P.O. MCALLEN,TX C/NO. 1-UP MADE IN CHINA . . . . . . . .</t>
  </si>
  <si>
    <t>HLBU3466804</t>
  </si>
  <si>
    <t>HLCUCA4220388591</t>
  </si>
  <si>
    <t>065E</t>
  </si>
  <si>
    <t>HLG2072351</t>
  </si>
  <si>
    <t>ABANDONED CARGO - RETURN SHIPMENT WAYBILLBL GENERATED AGAINST NAM4834637A RETURN SHIPMENT 20 PIECES SOUTHERN YELLOW PINEWOOD LOGS HS CODE. 4403.22.002 FREIGHT COLLECT</t>
  </si>
  <si>
    <t>PETROFIT LLC</t>
  </si>
  <si>
    <t>PETROFIT TIMBER LLC</t>
  </si>
  <si>
    <t>SWANSEA</t>
  </si>
  <si>
    <t>16192 COASTAL HIGHWAY LEWES, DE USA</t>
  </si>
  <si>
    <t>P.O.BOX: 40448 SHARJAH UNITED ARAB EMIRATES PH. 971 55 3060390 TE EMAIL. INFO PETROFITS.COM</t>
  </si>
  <si>
    <t>GESU5676857</t>
  </si>
  <si>
    <t>CMDUDXB0672965</t>
  </si>
  <si>
    <t>0IX18</t>
  </si>
  <si>
    <t>JEBEL ALI</t>
  </si>
  <si>
    <t>OFFICE TABLE TERMS FOB P O# 210519 HTS CODE:940330009 0 SHIPMENT REFERENCE:PHN071 ALL HARDWOOD PLYWOOD, PART ICLE BOARD, MEDIUM DENSITY F IBERBOARD, THIN MEDIUM DENSI TY FIBERBOARD AND FINISHED, GOODS CONTAINING THESE MATE RIALS MEET [SPECIFY PHASE I ] EMISSIONS LIMITS GIVEN IN THE CALIFORNIA AIR RESOURCES BOARD REGULATION 93120.2. SHIP TO: WESTERN-ONT(ZZ-ONT ARIO DC) 5351 EAST JURUPA STREET ONTARIO,CA,91761 UNITED STATES THIS SHIPMENT CO NTAINS NON-SOLID WOOD PACKIN G MATERIALS FREIGHT CO LLECT SHIPPER- TAXID:USCI+91 4403 0072302476XQ CONSIGNEE- TA XID:EIN+06-1113864 NOTIF Y PARTY- CONTACT:MSP.OFRDOCA LERT@DHL.COM, TEL:+1651675 2502, EMAIL:MSP.OFRDOCALER T@DHL.COM, TAXID:EIN+06-11 13864</t>
  </si>
  <si>
    <t>MSC VANDYA</t>
  </si>
  <si>
    <t>940 APOLLO RD EAGAN MN 55121 UNITED STATES 16516752504</t>
  </si>
  <si>
    <t>SUDU6775777</t>
  </si>
  <si>
    <t>MAEU608981172</t>
  </si>
  <si>
    <t>214N</t>
  </si>
  <si>
    <t>CN2329721</t>
  </si>
  <si>
    <t>940 APOLLO RD EAGAN MN 55121 UNITED STATES</t>
  </si>
  <si>
    <t>BUILDING SUPPLIES (17 BOXES, 24 BUNDLES, 4 CYLINDERS, 1 LOOSE ITEM) HS#3903.19, 4011.10, 4403.22, 6802.99, 7308.30 POR - CERS: PC3517202205111685172</t>
  </si>
  <si>
    <t>WFHU5171411</t>
  </si>
  <si>
    <t>TSCW15580441</t>
  </si>
  <si>
    <t>PEPPERS JALAPENO SLICED CA SA DIVA 4X1 GAL N EACH BO XES GROSS: 16,40 KGS NET: 15,30 KGS TOTAL NET WEIGH T: 19.828,80 KGS TOTAL GR OSS WEIGHT: 21.254,40 KGS HS CODE: 200190 PO: 15-1 4403-64</t>
  </si>
  <si>
    <t>ATA FREIGHT LINE, LTD</t>
  </si>
  <si>
    <t>ATA FREIGHT LINE LTD.STI</t>
  </si>
  <si>
    <t>MSC ADELAIDE</t>
  </si>
  <si>
    <t>400 GARDEN CITY PLAZA, SUITE # 404 GARDEN CITY NY 11530 UNITED STATES</t>
  </si>
  <si>
    <t>1476 SOKAK TIBAS HAN NO:1 K:3 D:5 A IZMIR 35 35000 TURKEY</t>
  </si>
  <si>
    <t>MSMU5408985</t>
  </si>
  <si>
    <t>MEDUI5206111</t>
  </si>
  <si>
    <t>EU21961753</t>
  </si>
  <si>
    <t>GLASSFIBER REINFORCED POLYESTER SHEET 8.358,90 M2 89.968,82 FT2 NET WEIGHT 16.630,00 KGS GROSS WEIGHT 17.560,00 KGS (PO 4395-4403-4408-4440) HS CODE 3921.9019.5000 24 ROLLS, + 3 PALLETS GLASSFIBER REINFORCED POLYESTER SHEET 10.362,26 M2 111.533,12 FT2 NET WEIGHT 17.800,00 KGS GROSS WEIGHT 19.120,00 KGS HS CODE 3921.9019.5000 (PO 4419-4438-4408-4440) 24 ROLLS, + 3 PALLETS</t>
  </si>
  <si>
    <t>SYNCTRANS INTERNATIONAL, INC.</t>
  </si>
  <si>
    <t>MITLOG LOJISTIK DENIZCILIK VE</t>
  </si>
  <si>
    <t>1750 E GOLF RD STE 386 SCHAUMBURG IL 60173 O 847-648-4099 M 630-597-5144 F 844-432-9522 OPSSYNCTRANSINTL.COM</t>
  </si>
  <si>
    <t>NAKLIYAT HIZ. A.S 19 MAYIS MAH. INONU CD. TUZUN IS MERKEZI NO 96 KAT 1 KOZYATAGI ISTANBUL 34736</t>
  </si>
  <si>
    <t>TGHU8918480 TCNU8241801</t>
  </si>
  <si>
    <t>HLCUIZ1220492858</t>
  </si>
  <si>
    <t>HLB9937659 HLB9937729</t>
  </si>
  <si>
    <t>ALIAGA, TR</t>
  </si>
  <si>
    <t>VIXEN COMPOSITES LLC.</t>
  </si>
  <si>
    <t>PERGAMON STATUS DIS TICARET AS.</t>
  </si>
  <si>
    <t>2965 LAVANTURE PLACE ELKHART IN 46514 UNITED STATES OF AMERICA PHONE 574-264-269</t>
  </si>
  <si>
    <t>KULTUR MAH. 1375 SK. NO 25 CUMHURIYET IS MERKEZI K 5 D 503 35220 ALSANCAK / IZMIR KORDON VD. 7280139302</t>
  </si>
  <si>
    <t>HLCUIZ1MD92858AA</t>
  </si>
  <si>
    <t>TOTAL ( 65 BOXES, 10 BUNDLES, 8 CYLINDERS, 1 CRATE. 4 PALLETS ) HOME FURNISHINGS , BUILDING SUPPLIES AND PERSONAL EFFECT HS# 1702.20, 3210.00,3402.90, 3917.23, 3922.10, 3923.10,, 3923.50, 3924.10, 3925.90, 3926.90, 4006.90, 4016.99, 4202.92, 4403.24, 4407.12, 4418.99, 4501.10, 4501.10, 4805.91, 4816.20, 4823.90, 4901.99, 6701.00, 6802.99, 6804.10, 6815.99, 7013.42, 7210.70, 7308.30, 7318.15,7323.99, 7408.29, 7411.29, 7610.90, 7615.20, 8202.39, 8204.11, 8205.59, 8205.70, 8301.10, 8301.40, 8302.42, 8412.90, 8419.89, 8421.29, 8425.42, 8431.49, 8467.21, 8467.89, 8479.90, 8481.80, 8482.91, 8487.90, 8508.11,8513.10, 8536.30, 8536.90, 8544.42, 9004.90, 9013.20, 9015.30, 9025.19, 9026.10, 9401.69, 9403.50, 9403.60, 9506.91, 9603.90, 9613.80 POR:CERSPC3517202205041666284 POR: NDR (3) 88 PCS</t>
  </si>
  <si>
    <t>XXXU8046564</t>
  </si>
  <si>
    <t>TSCW15559249</t>
  </si>
  <si>
    <t>OTH ARTICLES OF STONE OR OTH MIN SUBSTNCES NE124 PIECES 5000 KGS FURNITURE AND ACCESSORIES HS CODE 68159900, 83062900, 94036010, 4420101900, 9601900000. 4403 11 / 186 PIECES 3172 KGS FURNITURE AND ACCESSORIES HS CODE 68159900, 83062900, 94036010, 4420101900, 9601900000. 4403 11 SC 821821 EMAIL LAX.IMPORTSEASHIPPING.COM CONTACT GARDENA</t>
  </si>
  <si>
    <t>SEA SHIPPING LINE (WEST COAST)</t>
  </si>
  <si>
    <t>NYK NEBULA</t>
  </si>
  <si>
    <t>1149 W 190TH STREET SUITE 2130 CA 90248 GARDENA TEL 0013107671350 TE FAX 0013107671360</t>
  </si>
  <si>
    <t>SCHOMHOEVEWEG 15 2030 ANTWERPEN TEL +32 3 203 36 00 TE FAX +32 0 3 541 94 89</t>
  </si>
  <si>
    <t>TGBU6459482</t>
  </si>
  <si>
    <t>YMLUT851024813</t>
  </si>
  <si>
    <t>075W</t>
  </si>
  <si>
    <t>ACT045326</t>
  </si>
  <si>
    <t>1149 W 190TH STREET SUITE 2130 CA 90248 GARDENA TEL 0013107671350</t>
  </si>
  <si>
    <t>OTH ARTICLES OF STONE OR OTH MIN SUBSTNCES NEFURNITURE AND ACCESSORIES HS CODE 68159900, 83062900, 94036010, 4420101900, 9601900000. 4403 11 SC 821821</t>
  </si>
  <si>
    <t>RSG GROUP NORTH AMERICA</t>
  </si>
  <si>
    <t>ADC EINDHOVEN</t>
  </si>
  <si>
    <t>// //</t>
  </si>
  <si>
    <t>8221 SANTA MONICA BLVD WES CA 90046 HOLLYWOOD UNITED STATES ADADCNL.NL</t>
  </si>
  <si>
    <t>MISPELHOEFSTRAAT 39 5651 GK EINDHOVEN PHONE +31 40 2064166</t>
  </si>
  <si>
    <t>YMLUT851024813A</t>
  </si>
  <si>
    <t>OTH ARTICLES OF STONE OR OTH MIN SUBSTNCES NE186 PIECES 3172 KGS FURNITURE AND ACCESSORIES HS CODE 68159900, 83062900, 94036010, 4420101900, 9601900000. 4403 11 SC 821821</t>
  </si>
  <si>
    <t>VERSMISSEN FURNITURE AND</t>
  </si>
  <si>
    <t>8221 SANTA MONICA BLVD WES CA 90046 HOLLYWOOD UNITED STATES</t>
  </si>
  <si>
    <t>DECORATION INDUSTRIEWEG 176 5683 CH BEST - NEDERLAND</t>
  </si>
  <si>
    <t>YMLUT851024813B</t>
  </si>
  <si>
    <t>3X40' HC CONTAINER WITH 91 PACKAGE WITH 105,537 M3 OF EUCALYPTUS ROUGH SAWN, AIR DRIED PALLET STOCK CLEAN ON BOARD AS DECLARED BY SHIPPER SHIPPED ON BOARD PO: 23094/23095.01/23096 WOODEN PACKAGED USED: WOOD PROCESSED FREIGHT AS PER AGREEMENT NCM 4403.9800 FREIGHT PREPAID ABROAD DUE:22BR0004355472 INVOICE N 3912, 53 REFERENCE TYPE (ABT) - 44039800 22BR000435547-2 2BR93101632200000000000000000290717 3X40' HC CONTAINER WITH 91 PACKAGE WITH 105,537 M3 OF EUCALYPTUS ROUGH SAWN, AIR DRIED PALLET STOCK CLEAN ON BOARD AS DECLARED BY SHIPPER SHIPPED ON BOARD PO: 23094/23095.01/23096 WOODEN PACKAGED USED: WOOD PROCESSED FREIGHT AS PER AGREEMENT NCM 4403.9800 FREIGHT PREPAID ABROAD DUE:22BR0004355472 INVOICE N 3912, 53 REFERENCE TYPE (ABT) - 44039800 22BR000435547-2 2BR93101632200000000000000000290717 3X40' HC CONTAINER WITH 91 PACKAGE WITH 105,537 M3 OF EUCALYPTUS ROUGH SAWN, AIR DRIED PALLET STOCK CLEAN ON BOARD AS DECLARED BY SHIPPER SHIPPED ON BOARD PO: 23094/23095.01/23096 WOODEN PACKAGED USED: WOOD PROCESSED FREIGHT AS PER AGREEMENT NCM 4403.9800 FREIGHT PREPAID ABROAD DUE:22BR0004355472 INVOICE N 3912, 53 REFERENCE TYPE (ABT) - 44039800 22BR000435547-2 2BR93101632200000000000000000290717</t>
  </si>
  <si>
    <t>RS TRANSITARIOS LTDA</t>
  </si>
  <si>
    <t>PMB-461 HC-01 BOX 29030 CAGUAS, PUERTO RICO 00725</t>
  </si>
  <si>
    <t>RUA URUGUAI 299F, ITAJAI/SC/BRASIL CEP 88302-201 CNPJ 43.027.871/0001-01 DOC@RSTRANSITARIOS.COM.BR</t>
  </si>
  <si>
    <t>ZCSU6952765 ZCSU7342767 TCNU6105787</t>
  </si>
  <si>
    <t>ZIMUITJ8035102</t>
  </si>
  <si>
    <t>42W</t>
  </si>
  <si>
    <t>ZZZS956539 ZZZS956540 ZZZS956537</t>
  </si>
  <si>
    <t>1767 AVE. JESUS T. PINERO URB. SUMMIT HILLS SAN JUAN, PR 00920 TEL. 787-257- 1301 TC: NORTIZ@DFF-INC.COM</t>
  </si>
  <si>
    <t>LUMBER, TROPICAL HARDWOOD NES, SAWN LENGTHWIS LUMBER, TROPICAL HARDWOOD NES, SAWN LENGTHWIS LUMBER, TROPICAL HARDWOOD NES, SAWN LENGTHWIS134 LOGS - 12,802 BFT - 64.010 M3 HARD MAPLE LOGS HS CODE 4403.99.30 ORIGIN ONTARIO, CANADA  YMMU6359192/4,796 BFT, TGBU7107212/4,809 BFT YMLU8752986/3,197 BFT SHIPPER DECLARED NO WOOD PACKING MATERIAL. CONTACT RENEE LI - EMAIL RENEEANQINGYONGDA.COM - TEL/CELL 0556-8383888 FAX 0556-8452993</t>
  </si>
  <si>
    <t>ANQING YONGDA SPORTS LEISURE LTD.</t>
  </si>
  <si>
    <t>YM TIPTOP</t>
  </si>
  <si>
    <t>NO. 7 YUANTAN ROAD, YUANTAN TOWN, QIANSHAN COUNTY, ANQING CITY, ANHUI PROVINCE, P.R. TE CHINA 246314 - TAX ID</t>
  </si>
  <si>
    <t>TGBU7107212 YMLU8752986 YMMU6359192</t>
  </si>
  <si>
    <t>YMLUW195222300</t>
  </si>
  <si>
    <t>807335 807363 807391</t>
  </si>
  <si>
    <t>NO. 7 YUANTAN ROAD, YUANTAN TOWN, QIANSHAN COUNTY, ANQING CITY, ANHUI PROVINCE, P.R.</t>
  </si>
  <si>
    <t>1 X 40FT HC 160 X 3,0M WO LMAN E THATCHING LATHS 600 X 3,6M WOLMAN E THATCHING LATHS 1200 X 2,4M 30-50MM WOLMAN E DROPPERS 500 X 3 ,0M 30-50MM WOLMAN E DROPP ERS 400 X 3,6M 30-50MM WOL MAN E DROPPERS 400 X 3,6M 50-75MM WOLMAN E POLES 20 X 5,4M 50-75MM WOLMAN E PO LES 100 X 3,6M 75-100MM WO LMAN E POLES 20 X 5,4M, 75- 100MM WOLMAN E POLES 15 X 3,6M 100-125MM WOLMAN E PO LES 50 X 3,6M 125-150MM WO LMAN E POLES 30 X 3,6M 150 -175MM WOLMAN E POLES HS C ODE: 4403</t>
  </si>
  <si>
    <t>AMAZULU INC</t>
  </si>
  <si>
    <t>MSC MEDITERRANEAN</t>
  </si>
  <si>
    <t>NO MARKS NO MARKS NO MARKS NO MARKS NO MARKS NO MARKS NO MARKS NO MARKS NO MARKS NO MARKS NO MARKS</t>
  </si>
  <si>
    <t>1239 COMMONS COURT CLERMONT FL 34712 UNITED STATES</t>
  </si>
  <si>
    <t>MSMU5838501</t>
  </si>
  <si>
    <t>MEDUJ1782922</t>
  </si>
  <si>
    <t>216A</t>
  </si>
  <si>
    <t>FX16232650</t>
  </si>
  <si>
    <t>HNM GLOBAL LOGISTICS</t>
  </si>
  <si>
    <t>1902 CYPRESS LAKE DR, SUITE 150 ORLANDO FL 32837 UNITED STATES</t>
  </si>
  <si>
    <t>GLASSFIBER REINFORCED POLYESTER SHEET 8.875,80 M2 95.531,96 FT2 NET WEIGHT: 17.270,00 KGS GROSS WEIGHT: 18.320,00 KGS HS CODE: 3921.9019.5000 PACKED ON 24 ROLLS + 3 PACKAGES STATEMENT AS PER DECLARATION OF SHIPPER AND WITHOUT ANY RESPONSIBILITY OR LIABILITY TO THE CARRIER PO: 4395-4403-4427-4440</t>
  </si>
  <si>
    <t>ATA FREIGHT LINE, LTD.</t>
  </si>
  <si>
    <t>ZIM QINGDAO</t>
  </si>
  <si>
    <t>400 GARDEN CITY PLAZA, SUITE 404, 4TH FLOOR, GARDEN CITY 11530 NEW YORK, UNITED STATES OFFICE: +1.718.995.3855, EXT: 112</t>
  </si>
  <si>
    <t>1476 SK NO:1 K:3 D:5 TIBAS HAN ALSANCAK-IZMIR/TURKEY TEL : +90 232 463 41 21 FAX : +90 2 32 463 79 65</t>
  </si>
  <si>
    <t>TLLU4587886</t>
  </si>
  <si>
    <t>ZIMUIZM22944456</t>
  </si>
  <si>
    <t>98E</t>
  </si>
  <si>
    <t>A121053600</t>
  </si>
  <si>
    <t>IZMIR - ALIAGA</t>
  </si>
  <si>
    <t>FAK GLASSFIBER REINFORCED POLYESTER SHEET 8.334,51 M2 89.706,70 FT2 NET WEIGHT 17.190,00 KGS GROSS WEIGHT 17.980,00 KGS (PO 4395-4441), HS CODE 3921.9019.5000 24 ROLLS + 3 PALLETS GLASSFIBER REINFORCED POLYESTER SHEET 11.036,84 M2 118.794,54 FT2 NET WEIGHT 18.570,00 KGS GROSS WEIGHT 19.840,00 KGS (PO 4395-4403-4427-4440) HS CODE 3921.9019.5000</t>
  </si>
  <si>
    <t>NO MARKS . . . . . . . . NO MARKS . . . . . .</t>
  </si>
  <si>
    <t>HAMU1317859 UACU5331333</t>
  </si>
  <si>
    <t>HLCUIZ12202BCYE8</t>
  </si>
  <si>
    <t>98W</t>
  </si>
  <si>
    <t>HLB9938324 HLB9938284</t>
  </si>
  <si>
    <t>GLASSFIBER REINFORCED POLYESTER SHEET 8.334,51 M2 89.706,70 FT2 NET WEIGHT 17.190,00 KGS GROSS WEIGHT 17.980,00 KGS (PO 4395-4441) HS CODE 3921.9019.5000, 24 ROLLS + 3 PALLETS GLASSFIBER REINFORCED POLYESTER SHEET 11.036,84 M2 118.794,54 FT2 NET WEIGHT 18.570,00 KGS GROSS WEIGHT 19.840,00 KGS (PO 4395-4403-4427-4440) HS CODE 3921.9019.5000</t>
  </si>
  <si>
    <t>NO MARKS . . . . . . . NO MARKS . . . . . .</t>
  </si>
  <si>
    <t>KULTUR MAH. 1375 SK. NO 25 CUMHURIYET IS MERKEZI K 5 D 503 35220 ALSANCAK - IZMIR KORDON VD. 7280139302</t>
  </si>
  <si>
    <t>HLCUIZ1MBBCYE8AA</t>
  </si>
  <si>
    <t>FREIGHT AS ARRANGED LOT#: G2 B8704 117 CARTONS OF FOOTWEA R DIVISION OF GOODS, QTY: 70 2 PR BUY GROUP: FIRST QUALIT Y, AFS: 01000 SHIP-TO PLANT: 1014, CUSTOMER: 0000268915 INVOICE#: FIWX1AIN22026385 P, O-ITEM: 4508378569-30, CUSTOME R PO: 133019760 MATERIAL: DM 0968-160, NAME: JORDAN 3 RETRO (TD), GENDER/AGE: BOYS TODD LER STANDARD DESCRIPTION: BO YS TODDLER BASIC/ACTIVE THRE E QUARTER HIGH, HSCODE: 640319 MATERIAL CONTENT: SPLIT GRAIN COW LEATHER-FULL GRAIN CO W LEATHER/SYNTHETIC LEATHER-SY NTHETIC PLASTIC TAX ID : 0 1.671.324.0-445.000 PEB NO: 177842 PEB DATE: 10-03-22 SH IPPER: PT.FENG TAY INDONESIA E NTERPRISES JL.RAYA BANJARAN KM;14.6, DESA BOJONG MANGGU,KEC;PAMEUNGPEUK BANDUNG,4037 6 INDONESIA / 173 CARTONS OF FOOTWEAR DIVISI ON OF GOODS, QTY: 1038 PR BUY GROUP: FIRST QUALITY, AFS: 01000 SHIP-TO PLANT: 1014, CUSTOMER: 0000268915 INVOICE #: TTF2111175163Z PO-ITEM: 4 508337023-140, CUSTOMER PO: 41, 8015777 MATERIAL: DH4072-101 , NAME: WMNS NIKE AIR ZOOM P EGASUS 39, GENDER/AGE: WOMENS STANDARD DESCRIPTION: WOMENS RUNNING LOW TOP, HSCODE: 64 0411 MATERIAL CONTENT: TEXTI LE (100% POLYESTER)/SYNTHETI C PLASTIC PEB NO: 176401 PEB DATE: 10-03-22 SHIPPER: PT. TKG TAEKWANG INDONESIA DUSU N BELENDUNG II RT.17/RW.06 D ESA BELENDUNG KEC.CIBOGO KA B.SUBANG / 57 CARTONS OF FOOTWEAR DIVISIO N OF GOODS, QTY: 342 PR BU Y GROUP: FIRST QUALITY, AFS: 0 1000 SHIP-TO PLANT: 1014, CU STOMER: 0000268915 INVOICE#: TTF2110201246Z PO-ITEM: 450 8269656-40, CUSTOMER PO: 14102, 4403 MATERIAL: DH4071-101, N AME: NIKE AIR ZOOM PEGASUS 3 9, GENDER/AGE: MENS STANDARD DESCRIPTION: MENS RUNNING LOW TOP, HSCODE: 640411 MATER IAL CONTENT: TEXTILE (100% P OLYESTER)/SYNTHETIC PLASTIC PEB NO: 176368 PEB DATE: 10-03-22 NO WOOD PACKAGING MA TERIAL CONTAINER SUMMARY - ------------------------------ ---- MSKU6825410 MLID114875 0 40X8'6 347CTN 15.950CB M 1317.020KGS B/L TOTAL SUMM ARY ------------------------ ----------- 347CTN 15.950CBM 1317.020KGS</t>
  </si>
  <si>
    <t>PT. APL LOGISTICS</t>
  </si>
  <si>
    <t>GSL TRIPOLI</t>
  </si>
  <si>
    <t>DCS EAST POINT, GA USA DCS EAST POINT, GA USA DCS EAST POINT, GA USA</t>
  </si>
  <si>
    <t>ONE BOWERMAN DRIVE BEAVERTON, OR 97005 15036716453</t>
  </si>
  <si>
    <t>JL.PROF.DOKTER SATRIO KAV.E4 NO.6, RT.5/RW.2,KUNINGAN DKI JAKARTA 10160 622180862100</t>
  </si>
  <si>
    <t>MSKU6825410</t>
  </si>
  <si>
    <t>MAEUJKT007044</t>
  </si>
  <si>
    <t>212E</t>
  </si>
  <si>
    <t>ID1148750</t>
  </si>
  <si>
    <t>FREIGHT AS ARRANGED 64 CARTO NS OF FOOTWEAR DIVISION OF GOO DS, QTY: 750 PR BUY GROUP: FIRST QUALITY, AFS: 01000 S HIP-TO PLANT: 1014, CUSTOMER: INVOICE#: ADF22032158, INVOI CE DATE ; 03/02/2022 PO-ITEM, : 4508265418-40, CUSTOMER PO: MATERIAL: CN8558-001, NAME: NIKE MD VALIANT (GS), GENDER /AGE: BOYS GRADE SCHL STANDA RD DESCRIPTION: BOYS GRADE SCH L RUNNING LOW TOP, HSCODE: 6 40399 MATERIAL CONTENT: SPLI T GRAIN COW LEATHER/TEXTILE(100% POLYESTER) NW : 432.42 PEB NO: 189051 PEB DATE: 15 -03-22 SHIPPER: PT. ADIS DIM ENSION FOOTWEAR JL.RAYA SERA NG KM.24 BALARAJA,TANGERANG BANTEN / 45 CARTONS OF FOOTWEAR DIVISIO N OF GOODS, QTY: 480 PR BU Y GROUP: FIRST QUALITY, AFS: 0 1000 SHIP-TO PLANT: 1014, CU STOMER: INVOICE#: IY08100990 47 PO-ITEM: 4508498470-40, C USTOMER PO: MATERIAL: CN9675, -701, NAME: NIKE VICTORI ONE SLIDE, GENDER/AGE: MENS STA NDARD DESCRIPTION: MENS BASIC/ ACTIVE LOW TOP, HSCODE: 6402 99 MATERIAL CONTENT: SYNTHET IC LEATHER PEB NO: 189439 PE B DATE: 15-03-22 SHIPPER: PT . NIKOMAS GEMILANG JL.RAYA SERANG KM.71 TAMBAK CIKANDE S ERANG- INDONESIA TELP:(0254) 401586 FAJKT0254)401709 / 44 CARTONS OF FOOTWEAR DIVISIO N OF GOODS, QTY: 264 PR BU Y GROUP: FIRST QUALITY, AFS: 0 1000 SHIP-TO PLANT: 1014, CU STOMER: INVOICE#: JJI2203015 2 PO-ITEM: 4508496661-170, C USTOMER PO: MATERIAL: BQ9647, -601, NAME: WMNS NIKE AIR ZOOM PEGASUS 37, GENDER/AGE: WOM ENS STANDARD DESCRIPTION: WO MENS RUNNING LOW TOP, HSCODE : 6404119050 MATERIAL CONTEN T: TEXTILE (100% POLYESTER)/ SYNTHETIC PLASTIC PEB NO: 19 3251 PEB DATE: 16-03-22 SHIPPER: PT. CHANG SHIN INDONESIA JL. DUSUN GINTUNGKOLOT RT 16 /RW 04 GINTUNG KERTA, KLARI / LOT#: W2C5104 57 CARTONS OF FOOTWEAR DIVISION OF GOODS, QT Y: 666 PR BUY GROUP: FIRST QUALITY, AFS: 01000 SHIP-TO PLANT: 1014, CUSTOMER: INVO ICE#: FIWX1AIN22033116 PO-IT EM: 4508390079-20, CUSTOMER PO, : MATERIAL: 904767-103, NAME : CORTEZ BASIC SL (PSV), GEN DER/AGE: BOYS PRE SCHOOL STA NDARD DESCRIPTION: BOYS PRE SC HOOL RUNNING LOW TOP, HSCODE : 640319 MATERIAL CONTENT: S YNTHETIC LEATHER TAX ID : 01 .671.324.0-445.000 PEB NO: 192567 PEB DATE: 16-03-22 SHI PPER: PT.FENG TAY INDONESIA EN TERPRISES JL.RAYA BANJARAN K M;14.6, DESA BOJONG MANGGU,K EC;PAMEUNGPEUK BANDUNG,40376 INDONESIA / 378 CARTONS OF FOOTWEAR DIVISI ON OF GOODS, QTY: 4506 PR BUY GROUP: FIRST QUALITY, AFS: 01000 SHIP-TO PLANT: 1014, CUSTOMER: INVOICE#: ERXLNT22 1752 PO-ITEM: 4508361145-10, CUSTOMER PO: MATERIAL: 7498, 67-100, NAME: WMNS NIKE COURT ROYALE, GENDER/AGE: WOMENS STANDARD DESCRIPTION: WOMENS TENNIS LOW TOP, HSCODE: 6403 99 MATERIAL CONTENT: SPLIT G RAIN COW LEATHER/SYNTHETIC L EATHER INVOICE DATE:03/09/20 22 N.W.: 2630.58 FACTORY INVOICE:SLIT221752 PEB NO: 18 7302 PEB DATE: 14-03-22 SHIP PER: PT SHOETOWN LIGUNG INDONE SIA ON BEHALF OF EVER RADIAN T WORLDWIDE LTD. JL.RAYA LAN UD S SUKANI NO. 8 LIGUNG MAJ ALENGKA JL. RAYA LANUD S / 47 CARTONS OF FOOTWEAR DIVISIO N OF GOODS, QTY: 242 PR BU Y GROUP: OVERRUN, AFS: 01000 SHIP-TO PLANT: 1014, CUSTOMER : INVOICE#: TTO22042789Z P O-ITEM: 4508528272-80, CUSTOME R PO: MATERIAL: BQ9646-006,, NAME: NIKE AIR ZOOM PEGASUS 37, GENDER/AGE: MENS STANDAR D DESCRIPTION: MENS RUNNING LO W TOP, HSCODE: 640411 MATE RIAL CONTENT: TEXTILE (100% POLYESTER)/SYNTHETIC PLASTIC PEB NO: 189106 PEB DATE: 15-0 3-22 SHIPPER: PT. TKG TAEKWANG INDONESIA DUSUN BELENDUNG II RT.17/RW.06 DESA BELEND UNG KEC.CIBOGO KAB.SUBANG NO WOOD PACKAGING MATERIAL CONTAINER SUMMARY ------- ---------------------------- MRSU3305381 MLID1156783 40X9'6 635CTN 49.630CBM 4403.150KGS B/L TOTAL SUMMARY ------------------------------ ----- 635CTN 49.630CBM 4403. 150KGS</t>
  </si>
  <si>
    <t>1014 MEMPHIS, TN USA 1014 MEMPHIS, TN 1014 MEMPHIS, TN USA 1014 MEMPHIS, TN USA 1014 MEMPHIS, TN USA 1014 MEMPHIS, TN USA</t>
  </si>
  <si>
    <t>MRSU3305381</t>
  </si>
  <si>
    <t>MAEU216996899</t>
  </si>
  <si>
    <t>ID1156783</t>
  </si>
  <si>
    <t>PACKAGES CONTAINING 07 PACKAGES AS DESCRIBED PALO SANTO, BURSERA GRAVEOLENS HTS 4403.99 09 PACKAGES AS DESCRIBED CARMINIC ACID HTS 3203.21, 02 BOXES AS DESCRIBED USED HOUSEHOLD GOODS AND PERSONAL EFFECTS HTS 9801.00</t>
  </si>
  <si>
    <t>AS PAULINE</t>
  </si>
  <si>
    <t>SN 002VO009091 NO MARKS NO MARKS NO MARKS NO MARKS NO MARKS NO MARKS NO MARKS NO MARKS NO MARKS NO MARKS</t>
  </si>
  <si>
    <t>CRSU9128494</t>
  </si>
  <si>
    <t>SMLU7096669A</t>
  </si>
  <si>
    <t>G3207469</t>
  </si>
  <si>
    <t>591 CARTONS OF FOOTWEAR DIVISI ON OF GOODS, QTY: 3546 PR BUY GROUP: FIRST QUALITY, AFS: 01000 SHIP-TO PLANT: 1005, CUSTOMER: INVOICE#: EOXCNT22 1543 PO-ITEM: 4508336112-30, CUSTOMER PO: MATERIAL: CK60, 24-001, NAME: LEBRON SOLDIER X IV, GENDER/AGE: MENS STAND ARD DESCRIPTION: MENS BASKETBA LL THREE QUARTER HIGH, HSCOD E: 640419 MATERIAL CONTENT: TEXTILE (100% POLYESTER)/SYN THETIC PLASTIC CONTAINER NO TCKU7701889 SHIPPER: QING YUAN CITY SHOETOWN FOOTWEAR CO .,LTD. ON BEHALF OF EVA OVERSE AS INTERNATIONAL LIMITED B APIAN VILLAGE,XUANZHEN ROAD,TA IHE TOWN,QINGXIN COUNTY,QING YUAN,GUANGDONG CHINA N O WOOD PACKAGING MATERIAL CO NTAINER SUMMARY ----------------------------------- TCKU 7701889 CN2343838 40X9' 6 591CTN 62.043CBM 4832.000K GS MRKU1043931 CN2400435 40X8'6 650CTN 54.302CBM 4403.000KGS B/L TOTAL SUMMAR Y -------------------------- --------- 1241CTN 116.345CBM 9235.000KGS FREIGHT AS ARRANGED 168 CART ONS OF FOOTWEAR DIVISION OF GO ODS, QTY: 1008 PR BUY GROU P: FIRST QUALITY, AFS: 01000 SHIP-TO PLANT: 1005, CUSTOMER : INVOICE#: EOXCNT221541 P O-ITEM: 4508336112-30, CUSTOME, R PO: MATERIAL: CK6024-001, NAME: LEBRON SOLDIER XIV, GE NDER/AGE: MENS STANDARD DESC RIPTION: MENS BASKETBALL THREE QUARTER HIGH, HSCODE: 64041 9 MATERIAL CONTENT: TEXTILE (100% POLYESTER)/SYNTHETIC P LASTIC CONTAINER NO MRKU1043931 SHIPPER: QING YUAN CITY SHOETOWN FOOTWEAR CO.,LTD. O N BEHALF OF EVA OVERSEAS INT ERNATIONAL LIMITED BAPIAN VI LLAGE,XUANZHEN ROAD,TAIHE TO WN,QINGXIN COUNTY,QINGYUAN,GUA NGDONG CHINA / 28 CARTONS OF FOOTWEAR DIVISIO N OF GOODS, QTY: 330 PR BU Y GROUP: FIRST QUALITY, AFS: 0 1000 SHIP-TO PLANT: 1005, CU STOMER: INVOICE#: EOXCNT2217 34 PO-ITEM: 4508395588-20, C USTOMER PO: MATERIAL: 881473, -011, NAME: JORDAN HYDRO 6, GENDER/AGE: MENS STANDARD DE SCRIPTION: MENS BASIC/ACTIVE L OW TOP, HSCODE: 640299 MAT ERIAL CONTENT: SYNTHETIC LEATH ER SHIPPER: QING YUAN CITY S HOETOWN FOOTWEAR CO., LTD. O N BEHALF OF EVA OVERSEAS INTERNA TIONAL LIMITED BAPIAN V ILLAGE,XUANZHEN ROAD,TAIHE T OWN,QINGXIN COUNTY,QINGYUAN,GU ANGDONG CHINA / 454 CARTONS OF FOOTWEAR DIVISI ON OF GOODS, QTY: 2724 PR BUY GROUP: FIRST QUALITY, AFS: 01000 SHIP-TO PLANT: 1005, CUSTOMER: INVOICE#: FTL23610 322 PO-ITEM: 4508395696-10, CUSTOMER PO: MATERIAL: CW606, 2-300, NAME: NIKE AIR ZOOM TER RA KIGER 7, GENDER/AGE: MENS STANDARD DESCRIPTION: MENS RUNNING LOW TOP, HSCODE: 640 419 MATERIAL CONTENT: TEXTIL E (100% POLYESTER)/SYNTHETIC PLASTIC SHIPPER: JIA INTERN ATIONAL CO., LTD. 9F., NO. 59, SEC. 1, ZHONGHUA RD., ZHO NGZHENG DIST., TAIPEI CITY 1 00, TAIWAN (R.O.C.)</t>
  </si>
  <si>
    <t>APLL ON BEHALF OF JIA INTERNATIONAL</t>
  </si>
  <si>
    <t>1005 LEBANON, IN USA 1005 LEBANON, IN USA 1005 LEBANON, IN USA 1005 LEBANON, IN USA</t>
  </si>
  <si>
    <t>CO., LTD. 9F., NO. 59, SEC. 1, ZHONGHUA RD., ZHONGZHENG DIST., TAIPEI CITY 100,</t>
  </si>
  <si>
    <t>TCKU7701889 MRKU1043931</t>
  </si>
  <si>
    <t>4EB0 4CB0</t>
  </si>
  <si>
    <t>MAEU216454844</t>
  </si>
  <si>
    <t>211N</t>
  </si>
  <si>
    <t>CN2343838 CN2400435</t>
  </si>
  <si>
    <t>FURNITURE - SOFA PI# 17424477 PO# 2969881 THIS SHIPMENT D OES NOT CONTAIN ANY SOLID WOO D PACKING MATERIAL HS CODE: 940161 CONT/SEAL: PONU764998 0/40HC/ML-VN4960705 -PHONE : 6266206913 ROSA@KEYSHIPCN.C, OM OP06@KEYSHIPCN.COM OP02@K EYSHIPCN.COM THIRD NOTIFY PAR TY: STONE MOUNTAIN MACY'S LOG ISTICS DC 4403 SARR PARKWAY ST ONE MOUNTAIN, GA 3 0083</t>
  </si>
  <si>
    <t>MAN WAH USA, INC.</t>
  </si>
  <si>
    <t>MAN WAH (MACAO COMMERCIAL OFFSHOR</t>
  </si>
  <si>
    <t>MAERSK TUKANG</t>
  </si>
  <si>
    <t>668 NORTH MAIN STREET HIGH POINT, NC 27260 PHONE:828-638-3000/FAX:(828)855-920 18288559200</t>
  </si>
  <si>
    <t>LIMITED ALAMEDA DR. CARLOS D. ASSUMPCAO NO.411-417, PRACA WONG CHIO J 19 MACAU 85328753152</t>
  </si>
  <si>
    <t>PONU7649980</t>
  </si>
  <si>
    <t>MAEU217013798</t>
  </si>
  <si>
    <t>211W</t>
  </si>
  <si>
    <t>VN4960705</t>
  </si>
  <si>
    <t>VANTEC HITACHI TRANSPORT SYSTEM U</t>
  </si>
  <si>
    <t>INC. 8290 N.W. 27 STREET SUITE 60 MIAMI, FL. 33122 TEL: 305-639-4205/FAX:305-639-4206</t>
  </si>
  <si>
    <t>FURNITURE- SOFA PI# 168606 60 17424454 16860662 17016 676 PO# 1236083 2968627 12 36215 1742974 THIS SHIPMEN T DOES NOT CONTAIN ANY SOL ID WOOD PACKING MATERIALS FREIGHT PREPAID 3RD NOTIFY : STONE MOUNTAIN MACY'S LO GISTICS DC 4403 SARR PARKW AY STONE MOUNTAIN, GA 3008 3 FURNITURE- SOFA PI# 168606 60 17424454 16860662 17016 676 PO# 1236083 2968627 12 36215 1742974 THIS SHIPMEN T DOES NOT CONTAIN ANY SOL ID WOOD PACKING MATERIALS FREIGHT PREPAID 3RD NOTIFY : STONE MOUNTAIN MACY'S LO GISTICS DC 4403 SARR PARKW AY STONE MOUNTAIN, GA 3008 3 FURNITURE- SOFA PI# 168606 60 17424454 16860662 17016 676 PO# 1236083 2968627 12 36215 1742974 THIS SHIPMEN T DOES NOT CONTAIN ANY SOL ID WOOD PACKING MATERIALS FREIGHT PREPAID 3RD NOTIFY : STONE MOUNTAIN MACY'S LO GISTICS DC 4403 SARR PARKW AY STONE MOUNTAIN, GA 3008 3 FURNITURE- SOFA PI# 168606 60 17424454 16860662 17016 676 PO# 1236083 2968627 12 36215 1742974 THIS SHIPMEN T DOES NOT CONTAIN ANY SOL ID WOOD PACKING MATERIALS FREIGHT PREPAID 3RD NOTIFY : STONE MOUNTAIN MACY'S LO GISTICS DC 4403 SARR PARKW AY STONE MOUNTAIN, GA 3008 3</t>
  </si>
  <si>
    <t>NO MARKS NO MARKS NO MARKS NO MARKS NO MARKS NO MARKS NO MARKS NO MARKS NO MARKS NO MARKS NO MARKS NO MARKS NO MARKS NO MARKS NO MARKS NO MARKS NO MARKS NO MARKS NO MARKS NO MARKS NO MARKS NO MARKS NO MARKS NO MARKS</t>
  </si>
  <si>
    <t>668 NORTH MAIN STREET HIGH POINT NC 27260 UNITED STATES</t>
  </si>
  <si>
    <t>PRACA WONG CHIO JK19 ALAMEDA DR.CAR MACAU MACAU</t>
  </si>
  <si>
    <t>FCIU7004749 TRHU7641010 MSMU7213323 MSMU5450373</t>
  </si>
  <si>
    <t>MEDUV5844638</t>
  </si>
  <si>
    <t>FX19742767 FX19742828 FX19742881 FX19742834</t>
  </si>
  <si>
    <t>KEY SHIPPING INC</t>
  </si>
  <si>
    <t>3764 SAN GABRIEL RIVER PKWY PICO RI PICO RIVERA CA 90660 UNITED STATES</t>
  </si>
  <si>
    <t>HO CHI MINH CITY,</t>
  </si>
  <si>
    <t>PLASTIC (POLYTHENE) BAGS - (TWO THOUSAND FIVE HUNDRED EIGHTY NINE CARTONS ONLY) GOODS: CNF SAN JUAN, PUER TO RICO INVOICE NO. &amp; DATE : KPPLEXP21-22/934 DT. 10 .02.2022 S/BILL NO. 813641 3 DT. 10.02.2022 PLASTIC ( POLYTHENE) BAGS AS PER PUR CHASE ORDER : 4403 ARTICLE S MADE OF LLDPE SION NO. H 25 NAMELY PLASTIC BAG, S MAD E OF LLDPE (HS CODE 392321 00) NET WEIGHT : 17,941.00 0 KGS. GROSS WEIGHT : 18,6 70.000 KGS. INVOICE NO. &amp; DATE : KPPLEXP21-22/935 DT . 10.02.2022 S/BILL NO. 81 36416 DT. 10.02.2022 PAPER BAGS - HS CODE 48194000 A S PER PURCHASE ORDER : 437 6 NET WEIGHT : 8,904.000 K GS. GROSS WEIGHT : 9,326.0 00 KGS. FREIGHT PREPAID SO CIAL SECURITY NUMBER : 066 071 9733</t>
  </si>
  <si>
    <t>TOP TRADERS, INC.</t>
  </si>
  <si>
    <t>KULODAY PLASTOMERS PVT LTD</t>
  </si>
  <si>
    <t>A1-2145 A1-258 B1 -186 SAME SAME SAME SAME SAME SAME SAME SAME SAME SAME SAME SAME SAME SAME SAME</t>
  </si>
  <si>
    <t>CARR 869 ESQUINA CALLE 12 BO. PALMA CATANO 00962 PUERTO RICO</t>
  </si>
  <si>
    <t>D-1601, 16TH FL, LOTUS CORPORATE PA MUMBAI MH 400063 INDIA</t>
  </si>
  <si>
    <t>TCLU5492318</t>
  </si>
  <si>
    <t>MEDUI4978124</t>
  </si>
  <si>
    <t>148N</t>
  </si>
  <si>
    <t>FX17856045</t>
  </si>
  <si>
    <t>OAK WOOD, IN THE ROUGH, NOT TREATED 36 WHITE OAK RED OAK LOGS 4429 BF -22.145 M3 HS CODE 4403.91.00 CERS TU8264202204061600166</t>
  </si>
  <si>
    <t>THUA DAT SO 40, TO BAN DO SO 32, KHU PHO LONG BINH, PHUONG KHANH BINH THI XA TAN UYEN, TE TINH BINH DUONG,VIETNAM TAX ID</t>
  </si>
  <si>
    <t>292 MARBURG ROAD, RR1 PORT DOVER, ON, N0A 1N1 TEL 519 428 0550 TE TAX ID 104270376RM0003</t>
  </si>
  <si>
    <t>SEGU5309820</t>
  </si>
  <si>
    <t>YMLUW195222260</t>
  </si>
  <si>
    <t>THUA DAT SO 40, TO BAN DO SO 32, KHU PHO LONG BINH, PHUONG KHANH BINH THI XA TAN UYEN,</t>
  </si>
  <si>
    <t>OF GMELINA 44034900 OF GMELINA 44034900 OF GMELINA 44034900 OF GMELINA 44034900 OF GMELINA 44034900 FREIGHT PAYABLE AT SAN JOSE - HEAD OFFICE OF GMELINA 44034900 OF GMELINA 44034900 OF GMELINA 44034900 OF GMELINA 44034900 OF GMELINA 44034900 OF GMELINA 44034900 OF GMELINA 44034900 LC NO. - 87722010234 LCAF NO. - 449817 IRC NO:- 260315110301019 TIN NO:- 4701-1824-1816 HS CODE :- 4403.49.00 DHTIMBER2004 YAHOO.COM, BANGLADESH OF GMELINA 44034900 OF GMELINA 44034900 OF GMELINA 44034900</t>
  </si>
  <si>
    <t>ISLAMI BANK BANGLADESH LTD</t>
  </si>
  <si>
    <t>TECA PREMIUN SA</t>
  </si>
  <si>
    <t>Caldera</t>
  </si>
  <si>
    <t>Port Hueneme, California</t>
  </si>
  <si>
    <t>SEALAND GUAYAQUIL</t>
  </si>
  <si>
    <t>VAT/BIN 000000124 0002, STATION ROAD BRANCH, NISHA PLAZA -526, STATION ROAD, TE CHATTOGRAM - BANGLADESH</t>
  </si>
  <si>
    <t>CONDOMINIO CAMINO REAL 4 GUACHIPELIN ESCAZU TE COSTA RICA</t>
  </si>
  <si>
    <t>SEGU4985590 TGHU9659700 BMOU5080145 TGHU9463024 FCIU8019830 SEGU4632289 CMAU5855472 CMAU5425384 ECMU9602412 CMAU4083918 TGHU6318742 HJMU1509839 BEAU4130890 CMAU5107589 TGHU9889616</t>
  </si>
  <si>
    <t>CMDUCTR0228327</t>
  </si>
  <si>
    <t>0VDD1</t>
  </si>
  <si>
    <t>H2027570 H2027548 H2027540 H2027547 H2027571 H2027546 H2027544 H2027543 H2027545 H2027541 H2027572 H2027568 H2027569 H2027542 H2027549</t>
  </si>
  <si>
    <t>KHAWJA TIMBER AND SAW MILLS</t>
  </si>
  <si>
    <t>LIMITED 28 C-2 KALURGHAT HEAVY INDUSTRIAL AREA, CHATTOGRAM - BANGLADESH</t>
  </si>
  <si>
    <t>PUERTO CALDERA</t>
  </si>
  <si>
    <t>01 CONTAINER 40 HC 22 BUNDLES WITH: EUCALYPTUS SAWDED WOOD - CLEATS 17,5MM X 17,5MM X 298,45MM DUE: 22BR000393541-6 COMMERCIAL INVOICE, NR: 293 NCM: 4403.98.00 TOTAL NET WEIGHT: 21.438,00 KGS FREIGHT COLLECT WOODEN PACKAGE: HEAT TREATED</t>
  </si>
  <si>
    <t>GEORGIA CRATE &amp; BASKET CO., INC.</t>
  </si>
  <si>
    <t>CNELM GREEN INTERNATIONAL LTDA</t>
  </si>
  <si>
    <t>MR. SCOTT STRICKLAND 1200 PARNELL ST., 1200 PARNELL ST., GA 31792 US</t>
  </si>
  <si>
    <t>R SETE, 102, CONDOMINIO DOS ITARARE - SP FONE: (15) 9636-8 CLEON@CONGREENCORP. SP 18462-332 BR</t>
  </si>
  <si>
    <t>MSKU0444309</t>
  </si>
  <si>
    <t>SUDU62SSZ014345X</t>
  </si>
  <si>
    <t>MLBR1995242</t>
  </si>
  <si>
    <t>MR. SCOTT STRICKLAND THOMASVILLE, GA 31792</t>
  </si>
  <si>
    <t>ITAPOA SC BR</t>
  </si>
  <si>
    <t>1126 BOXES PEPPERONCINI SL ICED SUPR IT 4X1 GAL EACH BOXES GROSS: 16,00 KGS NET :14,90 KGS GROSS: 18.016,0 0 KGS NET: 16.777,40 KGS 1 44 BOXES PEPPERONCINI SUPR IT 4X1 GAL EACH BOXES GRO SS: 15,50 KGS NET:14,51 KG S GROSS: 2.232,00 KGS NET: 2.089,44 KGS 144 BUCKET P EPPERONCINI SUPR IT 5 GAL PAIL EACH BUCKET GROSS, :15, 75 KGS NET:14,95 KGS GROSS : 2268,00 KGS NET:2152,80 KGS GROSS: 22.516,00 KGS N ET: 21.019,64 KGS PO: 15-1 4403-51 HS CODE: 200190</t>
  </si>
  <si>
    <t>NORTHERN JUPITER</t>
  </si>
  <si>
    <t>MSDU7600877</t>
  </si>
  <si>
    <t>MEDUI5029828</t>
  </si>
  <si>
    <t>206A</t>
  </si>
  <si>
    <t>EU22408427</t>
  </si>
  <si>
    <t>1630 CASES FROZEN IQF WHOLE ST RAWBERRIES 6 X 64 OZ NET WEIG HT 6 X 1,810 KGS/CASE PRODUCT OF AGROINDUSTRIAL VALLE FRIO S. A. PRODUCT OF CHILE PO 73 4403 REF.4018 THERMOGRAPHER: CBAR1888 FREIGHT COLLECT</t>
  </si>
  <si>
    <t>VLM FOODS USA LTD.</t>
  </si>
  <si>
    <t>AGROINDUSTRIAL VALLE FRIO S.A.</t>
  </si>
  <si>
    <t>MAERSK NORTHWOOD</t>
  </si>
  <si>
    <t>8 THE GREEN, SUITE 6152 DOVER, DELAWARE USA 19901 DG-CA-VCA-DOCSIMPORT@ARDO.COM 15144264100</t>
  </si>
  <si>
    <t>PARCELA NRO 2, SAN MANUEL GUAICO CE ROMERAL, CURICO, CHILE RUT: 76.197.286-3 5675431252</t>
  </si>
  <si>
    <t>MNBU0079966</t>
  </si>
  <si>
    <t>SEAU913997415</t>
  </si>
  <si>
    <t>215N</t>
  </si>
  <si>
    <t>CL1138526</t>
  </si>
  <si>
    <t>8 THE GREEN, SUITE 6152 DOVER, DELAWARE USA 19901 DG-CA-VCA-DOCSIMPORT@ARDO.COM</t>
  </si>
  <si>
    <t>1 X 40FT HC ORDER CE 882 47 1 X 6.1M 275-300MM WOLM AN E POLES 1 X 9.2M 275-30 0MM WOLMAN E POLES 6 X 9.8 M 275-300MM WOLMAN E POLES 1 X 10.2M 275-300MM WOLMA N E POLES 6 X 11.0M 275-30 0MM WOLMAN E POLES ORDER # CLAIRE 160 X 3.0M WOLMAN E THATCHING LATHS 600 X 3 .6M WOLMAN E THATCHING LAT HS TOPEKA FILL 500 X, 2.4M WOLMAN E THATCING LATHS 3 00 X 2.4M 30-50MM WOLMAN E DROPPERS 250 X 3.0M 30-50 MM WOLMAN E DROPPERS 80 X 3.6M 30-50MM WOLMAN E DROP PERS 250 X 3.6M 50-75MM WO LMAN E POLES 8 X 5.4M 150- 175MM WOLMAN E POLES HS CO DE: 4403</t>
  </si>
  <si>
    <t>MSC AMIHAN F</t>
  </si>
  <si>
    <t>NO MARKS NO MARKS NO MARKS NO MARKS NO MARKS NO MARKS NO MARKS NO MARKS NO MARKS NO MARKS NO MARKS NO MARKS NO MARKS</t>
  </si>
  <si>
    <t>MEDU8857008</t>
  </si>
  <si>
    <t>MEDUJ1782864</t>
  </si>
  <si>
    <t>FX16324496</t>
  </si>
  <si>
    <t>PARTIDA ARANCELARIA : 4403.101 0 TOTAL PIEZAS 7.680 CONT. N MSKU 873445-4 SELLO MLCL121 3826 SELLO SAG 0000533 PESO 14.532,00 KGS 3.168 POSTES 2 1/2 A 3 X 1,98 MTS M3 28,5 1 CONT.N HASU 454494-5 SEL, LO MLCL1213835 SELLO SAG 0000 535 PESO 14.532,00 KGS 3.16 8 POSTES 2 1/2 A 3 X 1,98 MT S M3 28,51 CONT.N MRKU 59 7809-6 SELLO MLCL 1213846 SE LLO SAG 0000534 PESO 13.440,0 0 KGS 672 POSTES 5 A 6 X 2, 40 MTS M3 20,83 CONT.N MSKU 876623-5 SELLO MLCL 1213808 SELLO SAG 0000536 PESO 13.4 40,00 KGS 672 POSTES 5 A 6 X 2,40 MTS M3 20,83 PARTIDA ARANCELARIA : 4403.101 0 TOTAL PIEZAS 7.680 CONT. N MSKU 873445-4 SELLO MLCL121 3826 SELLO SAG 0000533 PESO 14.532,00 KGS 3.168 POSTES 2 1/2 A 3 X 1,98 MTS M3 28,5 1 CONT.N HASU 454494-5 SEL, LO MLCL1213835 SELLO SAG 0000 535 PESO 14.532,00 KGS 3.16 8 POSTES 2 1/2 A 3 X 1,98 MT S M3 28,51 CONT.N MRKU 59 7809-6 SELLO MLCL 1213846 SE LLO SAG 0000534 PESO 13.440,0 0 KGS 672 POSTES 5 A 6 X 2, 40 MTS M3 20,83 CONT.N MSKU 876623-5 SELLO MLCL 1213808 SELLO SAG 0000536 PESO 13.4 40,00 KGS 672 POSTES 5 A 6 X 2,40 MTS M3 20,83 PARTIDA ARANCELARIA : 4403.101 0 TOTAL PIEZAS 7.680 CONT. N MSKU 873445-4 SELLO MLCL121 3826 SELLO SAG 0000533 PESO 14.532,00 KGS 3.168 POSTES 2 1/2 A 3 X 1,98 MTS M3 28,5 1 CONT.N HASU 454494-5 SEL, LO MLCL1213835 SELLO SAG 0000 535 PESO 14.532,00 KGS 3.16 8 POSTES 2 1/2 A 3 X 1,98 MT S M3 28,51 CONT.N MRKU 59 7809-6 SELLO MLCL 1213846 SE LLO SAG 0000534 PESO 13.440,0 0 KGS 672 POSTES 5 A 6 X 2, 40 MTS M3 20,83 CONT.N MSKU 876623-5 SELLO MLCL 1213808 SELLO SAG 0000536 PESO 13.4 40,00 KGS 672 POSTES 5 A 6 X 2,40 MTS M3 20,83 PARTIDA ARANCELARIA : 4403.101 0 TOTAL PIEZAS 7.680 CONT. N MSKU 873445-4 SELLO MLCL121 3826 SELLO SAG 0000533 PESO 14.532,00 KGS 3.168 POSTES 2 1/2 A 3 X 1,98 MTS M3 28,5 1 CONT.N HASU 454494-5 SEL, LO MLCL1213835 SELLO SAG 0000 535 PESO 14.532,00 KGS 3.16 8 POSTES 2 1/2 A 3 X 1,98 MT S M3 28,51 CONT.N MRKU 59 7809-6 SELLO MLCL 1213846 SE LLO SAG 0000534 PESO 13.440,0 0 KGS 672 POSTES 5 A 6 X 2, 40 MTS M3 20,83 CONT.N MSKU 876623-5 SELLO MLCL 1213808 SELLO SAG 0000536 PESO 13.4 40,00 KGS 672 POSTES 5 A 6 X 2,40 MTS M3 20,83</t>
  </si>
  <si>
    <t>ANDES LOGISTICS DE CHILE S.A</t>
  </si>
  <si>
    <t>CARR. 864 KM 2.1 LOTE 327, BO HATO 17872693838</t>
  </si>
  <si>
    <t>ALONSO DE CORDOVA 5900, OF 201 LAS CONDES - SANTIAGO CHILE 5627970100</t>
  </si>
  <si>
    <t>HASU4544945 MRKU5978096 MSKU8734454 MSKU8766235</t>
  </si>
  <si>
    <t>SEAU216437858</t>
  </si>
  <si>
    <t>158N</t>
  </si>
  <si>
    <t>CL1213835 SAG0000535 CL1213846 SAG0000534 CL1213826 SAG0000533 CL1213808 SAG0000536</t>
  </si>
  <si>
    <t>OCEAN AIR CARGO SOLUTIONS</t>
  </si>
  <si>
    <t>35 CALLE JUAN C BORBON STE 67-170 GUAYNABO, PR 00969 TEL: (787)922-2326 / (787) 474-0801</t>
  </si>
  <si>
    <t>CARGO IS STOWED IN A REFRIGERATED CONTAINER STHE SHIPPER'S REQUESTED CARRYING TEMPERATURE DEGREES CELSIUS 300490 (HS) (44 PLASTIC PALLETS CONTAINS 4403 CARTONS ) RISPERIDONE TABLETS, USP, 3MG LAMOTRIGINE TABLETS, USP 150MG PRAMIPEXOLE DIHYDROCHLORIDE TABLETS, 0.5MG PRAMIPEXOLE DIHYDROCHLORIDE TABLETS,1.5MG ESCITALOPRAM TABLETS USP 10MG ESCITALOPRAM TABLETS USP 10MG ESCITALOPRAM TABLETS USP 20MG MINOCYCLINE HYDROCHLORIDECAPSULES USP 50MG FENOFIBRATE CAPSULES, USP 200 MG HS CODE : 30049099, 30042049, 30049081 SVC: 21-3876 BULLET 1 NAC TORRENT PHARMA FREIGHT PREPAIDTOTAL PKGS 44 PK WARNING BL FREIGHTED</t>
  </si>
  <si>
    <t>SWIFT CARGO INC</t>
  </si>
  <si>
    <t>SWIFT CARGO PRIVATE LIMITED</t>
  </si>
  <si>
    <t>CMA CGM IVANHOE</t>
  </si>
  <si>
    <t>295 PIERSON AVE STE 103 EDISON NJ 08837 UNITED STATES</t>
  </si>
  <si>
    <t>C 3/2 GUNDECHA ONCLAVE KHERANI ROAD SAKINAKA ANDHERI EAST MUMBAI MH 400072 INDIA</t>
  </si>
  <si>
    <t>TTNU8267666</t>
  </si>
  <si>
    <t>CMDUAMC1686016</t>
  </si>
  <si>
    <t>0INB6</t>
  </si>
  <si>
    <t>H6576507</t>
  </si>
  <si>
    <t>NONCONIFEROUS WOOD IN THE ROUGH NESOI, NOT TRCERS KC7518202203171546046 105 LOGS - 9,449 BFT - 52.04 M3 HARD MAPLE LOGS HS CODE 4403.99.30 ORIGIN ONTARIO, CANADA SHIPPER DECLARED NO WOOD PACKING, MATERIAL NONCONIFEROUS WOOD IN THE ROUGH NESOI, NOT TR</t>
  </si>
  <si>
    <t>KASTER LOGGING LIMITED 5265 26 HWY STAYNER TE ONTARIO</t>
  </si>
  <si>
    <t>5265 26 HWY STAYNER ONTARIO TE L0M1S0</t>
  </si>
  <si>
    <t>TGBU5447002 BMOU6317669</t>
  </si>
  <si>
    <t>YMLUW195222008</t>
  </si>
  <si>
    <t>099W</t>
  </si>
  <si>
    <t>3302320 3302300</t>
  </si>
  <si>
    <t>HUIZHOU EXCEL SPORTING GOODS.</t>
  </si>
  <si>
    <t>CO., LTD. BIANTANG VILLAGE QIUCHANG TOWN HUIYANG AREA, HUIZHOU CITY, GUANGDONG PROVINCE P.R. CHINA</t>
  </si>
  <si>
    <t>TORONTO, CA</t>
  </si>
  <si>
    <t>OAK WOOD, IN THE ROUGH, NOT TREATED OAK WOOD, IN THE ROUGH, NOT TREATED REF CTTTH-211229-1 70 WHITE OAK RED OAK LOGS 8902 BF -44.510 M3-52800 KGS HS CODE 4403.91.00 SEGU5309820-4429 BF- YMMU6124840-4473 BF-, CERS TU8264202204061600166 TEL 0650 3539 061</t>
  </si>
  <si>
    <t>THUA DAT SO 40, TO BAN DO SO 32, KHU PHO LONG BINH, PHUONG KHANH BINH THI XA TAN UYEN, TE TINH BINH DUONG,VIETNAM</t>
  </si>
  <si>
    <t>SEGU5309820 YMMU6124840</t>
  </si>
  <si>
    <t>YMLUW195222102</t>
  </si>
  <si>
    <t>002292 002291</t>
  </si>
  <si>
    <t>NONCONIFEROUS WOOD IN THE ROUGH NESOI, NOT TR NONCONIFEROUS WOOD IN THE ROUGH NESOI, NOT TR158 HARD MAPLE LOGS -17087 BF - 82.020 M3 HS CODE 4403.99.30 MAGU5663382-5909 BF TCNU4660970-5518 BF BMOU6301024-5660 BF, EIN (TAX ID) 91441300764931446J NONCONIFEROUS WOOD IN THE ROUGH NESOI, NOT TR</t>
  </si>
  <si>
    <t>PORTER LUMBER LTD. 292 MARBURG ROAD, RR1 PORT DOVER, ON, N0A 1N1 TE TEL 519 428 0550</t>
  </si>
  <si>
    <t>BMOU6301024 TCNU4660970 MAGU5663382</t>
  </si>
  <si>
    <t>YMLUW195221997</t>
  </si>
  <si>
    <t>001357 001356 001355</t>
  </si>
  <si>
    <t>HUIZHOU EXCEL SPORTING GOODS CO.,</t>
  </si>
  <si>
    <t>LTD. BIANTANG VILLAGE,QIUCHANG TOWN,GUANGDONG PROVINCE, CHINA, ZIP 516221</t>
  </si>
  <si>
    <t>NONCONIFEROUS WOOD IN THE ROUGH NESOI, NOT TR254 LOGS - 21,170 BFT - 129.884 M3 HARD MAPLE LOGS HS CODE 4403.99.30 ORIGIN ONTARIO, CANADA  TEMU7713360/52 LOGS/4,182 BFT/, 25.990 M3/25990 KGS YMLU8883970/52 LOGS/4,213 BFT/ 25.927 M3/25927 KGS CAIU4329423/48 LOGS/4,275 BFT/ 25.989 M3/25989 KGS FBLU0255160/50 LOGS/4,337 BFT/ 25.990 M3/25990 KGS YMLU8564356/52 LOGS/4,163 BFT/25.988 M3/25988 KGS SHIPPER DECLARED NO WOOD PACKING MATERIAL. CONTACT QUEBY WANG - EMAIL WLMZZB0708HOTMAIL.COM - TEL 86 13967269231 NONCONIFEROUS WOOD IN THE ROUGH NESOI, NOT TR NONCONIFEROUS WOOD IN THE ROUGH NESOI, NOT TR NONCONIFEROUS WOOD IN THE ROUGH NESOI, NOT TR NONCONIFEROUS WOOD IN THE ROUGH NESOI, NOT TR</t>
  </si>
  <si>
    <t>CO., LTD. ROOM 901-2000, BUILDING 4, NO. 2377, SHENKUN ROAD, MINHANG TE DISTRICT, SHANGHAI, CHINA -</t>
  </si>
  <si>
    <t>YMLU8883970 TEMU7713360 CAIU4329423 FBLU0255160 YMLU8564356</t>
  </si>
  <si>
    <t>YMLUW195222140</t>
  </si>
  <si>
    <t>UL5989130 UL5989132 807333 UL5989127 UL5989126</t>
  </si>
  <si>
    <t>CO., LTD. ROOM 901-2000, BUILDING 4, NO. 2377, SHENKUN ROAD, MINHANG</t>
  </si>
  <si>
    <t>NONCONIFEROUS WOOD IN THE ROUGH NESOI, NOT TR NONCONIFEROUS WOOD IN THE ROUGH NESOI, NOT TR NONCONIFEROUS WOOD IN THE ROUGH NESOI, NOT TR NONCONIFEROUS WOOD IN THE ROUGH NESOI, NOT TR NONCONIFEROUS WOOD IN THE ROUGH NESOI, NOT TR400 LOGS - 36,000 BFT - 152.000 M3 HARD MAPLE LOGS HS CODE 4403.99.30 ORIGIN ONTARIO, CANADA TCKU6011997/4,500 BFT SEKU4042590/4,500 BFT, YMMU6094241/4,500 BFT TCKU4264846/4,500 BFT TCKU4748183/4,500 BFT YMLU8394563/4,500 BFT TGHU5263645/4,500 BFT YMMU4116341/4,500 BFT SHIPPER DECLARED NO WOOD PACKING MATERIAL.FREIGHT PREPAID CERS LN7614202204131618250 TAX ID 914412007783246550 - CONTACT MS. LIU QIU QIN - TEL 86 0758 682 2201 (EXT.218) - FAX 86 0758 682 2207 - EMAIL SALES01YLWHEEL.COM NONCONIFEROUS WOOD IN THE ROUGH NESOI, NOT TR NONCONIFEROUS WOOD IN THE ROUGH NESOI, NOT TR NONCONIFEROUS WOOD IN THE ROUGH NESOI, NOT TR</t>
  </si>
  <si>
    <t>// // // // // // // // //</t>
  </si>
  <si>
    <t>CO., LTD. BUBUGAO INDUSTRIAL AREA, HUILONG TOWN, GAOYAO, TE ZHAOQING CITY, GUANGDONG PROVINCE,</t>
  </si>
  <si>
    <t>FORWARDING LTD. 3800 SAINT-PATRICK ST., SUITE 304 MONTREAL, QUEBEC H4E 1A4</t>
  </si>
  <si>
    <t>SEKU4042590 TCKU6011997 YMMU4116341 YMLU8394563 YMMU6094241 TCKU4748183 TCKU4264846 TGHU5263645</t>
  </si>
  <si>
    <t>45G0 45G0 42G0 45G0 45G0 42G0 42G0 42G0</t>
  </si>
  <si>
    <t>YMLUW195222163</t>
  </si>
  <si>
    <t>807347 807482 807384 807481 807392 807488 807358 807486 807360 807483 807386 807485 807311 807484 807340 807487</t>
  </si>
  <si>
    <t>CO., LTD. BUBUGAO INDUSTRIAL AREA, HUILONG TOWN, GAOYAO,</t>
  </si>
  <si>
    <t>OUTDOOR FURNITURE TABLE OUTDOOR FURNITURE TABLE/CHAIR/FIREPIT TABLE . . . ., . @ FAX 514-631-4403</t>
  </si>
  <si>
    <t>IMPORT DES MEUBLES SIRIO QUEBEC</t>
  </si>
  <si>
    <t>FOSHAN SIRIO HOME&amp;GARDEN</t>
  </si>
  <si>
    <t>OOCL VANCOUVER</t>
  </si>
  <si>
    <t>STARSONG STARSONG ITEM# PO# BOX OF DESC NT WT GW BOX W X D X H THE SAME</t>
  </si>
  <si>
    <t>INC. C/O CEVA LOGISTICS 130-18233 BLUNDELL ROAD,RICHMOND, BC V6W 1L8 CANADA</t>
  </si>
  <si>
    <t>FURNISHING INC. 1/ 2,LEVEL 5,BLOCK 1,CENTURY RIVER PARK,2,ZHIHUI ROAD, CHANCHENG,FOSHAN,GUANGDONG,CHINA</t>
  </si>
  <si>
    <t>EGHU9343425</t>
  </si>
  <si>
    <t>EGLV156200072059</t>
  </si>
  <si>
    <t>130E</t>
  </si>
  <si>
    <t>EMCMRD6361</t>
  </si>
  <si>
    <t>CEVA LOGISTICS</t>
  </si>
  <si>
    <t>130-18233 BLUNDELL ROAD RICHMOND, BC CANADA V6W 1L8 TEL 604-270-1112 FAX 604-270-1030</t>
  </si>
  <si>
    <t>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10X40' HC CONTAINERS244 PINUS TAEDA LOGS HTS CODE: 4403.21.0120 GSTIN: 24AALFV7760K1ZK EMAIL ID: VIBRANTIMPEX1GMAIL.COM PAN: AALFV7760K L/C NUMBER: 216LC01220390004 HIGH SECURITY SEALS USED L/C ISSUING BANK: HDFC BANK LTD., 2ND FLOOR, PLOT NO., 301, WARD NO. 12-B, OPP. DR. C G GIDHWANI SCHOOL, GANDHIDHAM, INDIA POSTAL CODE: 370201 LADEN ON BOARD FREIGHT PREPAID WOOD IN THE ROUGH, WHETHER OR NOT STRIPPED OF BARK - PINUS TAEDA LOGS WOOD IN THE ROUGH, WHETHER OR NOT STRIPPED OF BARK - PINUS TAEDA LOGS WOOD IN THE ROUGH, WHETHER OR NOT STRIPPED OF BARK - PINUS TAEDA LOGS WOOD IN THE ROUGH, WHETHER OR NOT STRIPPED OF BARK - PINUS TAEDA LOGS</t>
  </si>
  <si>
    <t>TO THE ORDER OF TO THE ORDER OF HDF</t>
  </si>
  <si>
    <t>CAROLINA OCEAN LINES INC</t>
  </si>
  <si>
    <t>PLOT NO. 301, WARD NO. 12, B,OPP DR GANDHIDHAM GJ INDIA</t>
  </si>
  <si>
    <t>727 ARENDELL STREET, SUITE B MOREHEAD CITY NC 28557 UNITED STATE</t>
  </si>
  <si>
    <t>FFAU2970980 MSCU7027490 MSMU6570060 CAIU7809811 MSDU5655361 MSDU8892639 MEDU4655185 MEDU8380620 MSDU7494610 MEDU7138273</t>
  </si>
  <si>
    <t>MEDUU4741853</t>
  </si>
  <si>
    <t>209A</t>
  </si>
  <si>
    <t>1293370 1293369 1293604 1293602 1293368 1293365 1293366 1293603 1293601 1293367</t>
  </si>
  <si>
    <t>VIBRANT IMPEX</t>
  </si>
  <si>
    <t>PLOT NO.8 &amp; 10,SURVEY NO.90,VILLAGE GANDHIDHAM GJ 370201 INDIA</t>
  </si>
  <si>
    <t>CHARLESTON</t>
  </si>
  <si>
    <t>WOOD IN THE ROUGH, WHETHER OR NOT STRIPPED OF BARK - PINUS TAEDA PINE LOGS WOOD IN THE ROUGH, WHETHER OR NOT STRIPPED OF BARK - PINUS TAEDA PINE LOGS WOOD IN THE ROUGH, WHETHER OR NOT STRIPPED OF BARK - PINUS TAEDA PINE LOGS WOOD IN THE ROUGH, WHETHER OR NOT STRIPPED OF BARK - PINUS TAEDA PINE LOGS WOOD IN THE ROUGH, WHETHER OR NOT STRIPPED OF BARK - PINUS TAEDA PINE LOGS WOOD IN THE ROUGH, WHETHER OR NOT STRIPPED OF BARK - PINUS TAEDA PINE LOGS WOOD IN THE ROUGH, WHETHER OR NOT STRIPPED OF BARK - PINUS TAEDA PINE LOGS 251 PINUS TAEDA PINE LOGS HTS CODE:4403.21.0120 SHIPPED ON BOARD ON AS PER BELOW SHIPPED ON BOARD DATE HIGH SECURITY SEALS USED FREIGHT PREPAID WOOD IN THE ROUGH, WHETHER OR NOT STRIPPED OF BARK - PINUS TAEDA PINE LOGS WOOD IN THE ROUGH, WHETHER OR NOT STRIPPED OF BARK - PINUS TAEDA PINE LOGS WOOD IN THE ROUGH, WHETHER OR NOT STRIPPED OF BARK - PINUS TAEDA PINE LOGS</t>
  </si>
  <si>
    <t>NO MARKS NO MARKS NO MARKS NO MARKS NO MARKS NO MARKS NO MARKS NO MARKS NO MARKS NO MARKS NO MARKS NO MARKS NO MARKS NO MARKS NO MARKS NO MARKS NO MARKS NO MARKS NO MARKS NO MARKS NO MARKS NO MARKS NO MARKS</t>
  </si>
  <si>
    <t>SURVEY NO. 188 PLOT NO. 3 CHUDVA NA GANDHIDHAM GJ 370201 INDIA</t>
  </si>
  <si>
    <t>BMOU6779939 TEMU6587626 TRHU8513436 TRHU5077323 CAIU7300927 MSCU5481610 MSDU5116056 FCIU7014500 TRHU8649119 MSDU7970660</t>
  </si>
  <si>
    <t>MEDUU4744063</t>
  </si>
  <si>
    <t>1293629 1293632 1293628 1293630 1293631 1293633 1293634 1293626 1293627 1293625</t>
  </si>
  <si>
    <t>RAM SARUP MURARI LAL</t>
  </si>
  <si>
    <t>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15X40' HC CONTAINERS354 PINUS TAEDA LOGS HTS CODE: 4403.21.0120 GSTIN/UIN: 24AAOFR1824M1ZW TEL: +91 98242 04915 CONTACT: GARVIT GOYAL L/C NO: 216LC01220610004 HIGH SECURITY SEALS USED ALSO NOTIFY: HDFC BANK LTD., 2ND FLOOR, PLOT NO. 301, WARD NO, . 12-B, OPP. DR. C G GIDHWANI SCHOOL, GANDHIDHAM, INDIA. 370201 DRAWN UNDER L/C ISSUED BY HDFC BANK LTD., 2ND FLOOR, PLOT NO. 301, WARD NO. 12-B, OPP. DR. C G GIDHWANI SCHOOL, GANDHIDHAM, INDIA LADEN ON BOARDFREIGHT PREPAID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t>
  </si>
  <si>
    <t>TO THE ORDER OF HDFC BANK LTD.</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</si>
  <si>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</si>
  <si>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2ND FLOOR, PLOT NO. 301, WARD NO. 1 GANDHIDHAM GJ . INDIA</t>
  </si>
  <si>
    <t>TRHU6113533 TRHU7311024 MSDU5675250 MSMU8620180 TGHU6014478 MSDU5672950 GESU5904962 FFAU4052406 DFSU6433193 MSDU5670860 FFAU3739527 FFAU1656444 CAIU7170593 CARU9659738 FFAU3748107</t>
  </si>
  <si>
    <t>4510 4510 4510 4510 4510 4510 4510 4510 4510 4510 4510 4510 4510 4510 4510</t>
  </si>
  <si>
    <t>MEDUU4746118</t>
  </si>
  <si>
    <t>1293341 1293339 1293348 1293340 1293351 1293350 1293343 1293353 1293342 1293352 1293349 1293347 1293344 1293345 1293346</t>
  </si>
  <si>
    <t>RUDRAKSH LUMBERS</t>
  </si>
  <si>
    <t>NATIONAL HIGHWAY, 8 MITHIROHAR BOMB GANDHIDHAM GJ 370201 INDIA</t>
  </si>
  <si>
    <t>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10 X 40' HC CONTAINERS 245 PINUS TAEDA LOGS HTS CODE: 4403.21.0120 GSTIN: 24ABJPK5880E1ZM PAN: ABJPK5880E EMAIL ID: DEEPAKTIMBER551GMAIL.COM TEL: 91-9824204915 NAVEEN GOYAL L/C NUMBER: E33LC01220290002 HIGH SECURITY SEALS USED DRAWN UNDER L/C I, SSUED BY HDFC BANK LTD, JINDAL CHOWK HISSAR, HARYANA, INDIA. POINT OF ORIGIN SC USA 12 DAYS FREE DETENTION ALLOWED AT DISCHARGE PORT FREIGHT PREPAID WOOD IN THE ROUGH, WHETHER OR NOT STRIPPED OF BARK - PINUS TAEDA LOGS WOOD IN THE ROUGH, WHETHER OR NOT STRIPPED OF BARK - PINUS TAEDA LOGS WOOD IN THE ROUGH, WHETHER OR NOT STRIPPED OF BARK - PINUS TAEDA LOGS WOOD IN THE ROUGH, WHETHER OR NOT STRIPPED OF BARK - PINUS TAEDA LOGS</t>
  </si>
  <si>
    <t>TO THE ORDER OF HDFC BANK LTD,</t>
  </si>
  <si>
    <t>NO MARKS NO MARKS NO MARKS NO MARKS NO MARKS NO MARKS NO MARKS NO MARKS NO MARKS NO MARKS NO MARKS NO MARKS NO MARKS NO MARKS NO MARKS NO MARKS NO MARKS NO MARKS NO MARKS NO MARKS NO MARKS NO MARKS NO MARKS NO MARKS NO MARKS NO MARKS NO MARKS NO MARKS NO MARKS</t>
  </si>
  <si>
    <t>JINDAL CHOWK HISSAR (HARYANA),INDIA HARYANA IN</t>
  </si>
  <si>
    <t>MEDU8353990 TRHU7157860 TCLU7776000 TXGU5311739 TGHU8404963 MSCU5061746 TGHU7797228 MEDU8105016 MSMU7241259 TGBU7568317</t>
  </si>
  <si>
    <t>MEDUU4747660</t>
  </si>
  <si>
    <t>1293361 1293358 1293357 1293359 1293362 1293364 1293355 1293356 1293360 1293363</t>
  </si>
  <si>
    <t>DEEPAK TIMBER STORE</t>
  </si>
  <si>
    <t>LS NO. 560/1-2,562/1-3, MITHI ROHAR GANDHIDHAM GJ 370201 INDIA</t>
  </si>
  <si>
    <t>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26X40' HC CONTAINERS693 PINUS TAEDA LOGS HS CODE: 4403.21.0120 TEL: +91 98114 43984 CONTACT: ANUJ SINGHAL L/C NO.: SZ0IMLU220780002 DATE: 220319 GSTIN: 24AAGPK5623D1Z4 PAN#: AAGPK5623D EMAIL: OPSWOODINDUSTRIESGMAIL.CO M HIGH SECURITY SEALS USED, LADEN ON BOARD FREIGHT PREPAID</t>
  </si>
  <si>
    <t>TO ORDER OF THE KARUR VYSYA BANK LI</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</si>
  <si>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</si>
  <si>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JANAKPURI BRANCH, DELHI,INDIA DELHI DL 12345 INDIA</t>
  </si>
  <si>
    <t>TGBU5603194 MEDU8418704 MSMU4006195 FFAU2235590 MSMU5007880 FSCU8840568 MSCU5313642 MSDU7369156 FFAU1641362 MSDU5777797 TXGU7019156 GAOU6746488 BEAU4228260 FFAU2525860 TXGU5471300 MSDU8984653 MSDU5675239 MSDU7388048 INKU6431075 MSDU5957720 MSMU7135133 TRHU6251471 TCLU5283072 MSMU8742677 TRHU7638059 MSMU8727163</t>
  </si>
  <si>
    <t>4510 4510 4510 4510 4510 4510 4510 4510 4510 4510 4510 4510 4510 4510 4510 4510 4510 4510 4510 4510 4510 4510 4510 4510 4510 4510</t>
  </si>
  <si>
    <t>MEDUU4928179</t>
  </si>
  <si>
    <t>1293669 1293661 1293663 1293653 1293667 1293670 1293654 1293662 1293672 1293655 1293659 1293657 1293658 1293656 1293664 1293673 1293669 1293668 1293651 1293671 1293665 1293660 1293652 1293666 1293674 1293675</t>
  </si>
  <si>
    <t>OPS INTERNATIONAL</t>
  </si>
  <si>
    <t>SURVEY NO 215, VILLAGE CHUDVA, GANDHIDHAM GJ 370201 INDIA</t>
  </si>
  <si>
    <t>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PINUS TAEDA LOGS - PINUS TAEDA LOGS 15X40'HC CONTAINERS, 389 PINUS TAEDA HTS CODE: 4403.21.0120 GSTIN/UIN: 24AADCD7771K1ZD TEL: 91 9825072245 PAN: AADCD7771K L/C NUMBER: E33LC01213480006 LC ISSUING BANK: HDFC BANK LTD, TRADE FINANCE, WBO 38 P PRITAM NAGAR, ADJOINING EKTA BAJAJ AGENCY, GT ROAD, KARNAL 132001, HARY, ANA, INDIA 12 DAYS FREE AT DISCHARGE PORT LADEN ON BOARD AS PER BELOW SHIPPED ON BOARD DATE FREIGHT PREPAID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</si>
  <si>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</si>
  <si>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WHOLESALE BANKING OPERATIONS, 38-P, KARNAL IN</t>
  </si>
  <si>
    <t>MSDU5266040 CAIU8762581 MSDU5054993 MEDU4986795 FCIU8616179 TRHU7329173 MSDU8567979 CLHU8163840 FFAU2392080 MSMU8802544 CAIU4682997 CAIU4861647 CRXU9260120 MEDU7932621 MSDU5675178</t>
  </si>
  <si>
    <t>MEDUU4929185</t>
  </si>
  <si>
    <t>1293636 1293638 1293642 1293648 1293637 1293639 1293646 1293640 1293635 1293643 1293645 1293641 1293649 1293644 1293647</t>
  </si>
  <si>
    <t>DAYAL LUMBERS PVT LIMITED</t>
  </si>
  <si>
    <t>TIMBER MARKET IMAMBARA SADAR BAZAR KARNAL HR 132001 INDIA</t>
  </si>
  <si>
    <t>44 PALLETS (660 CTNS) L509SFV -33/410A ECOM PUMP PN SH CN 1 .13L TRANS WHITE XX GCAS: 914 45865 INVOICE NUMBER: LC-1002 54-60760 AUTHORIZATION NUMBER : US-BC1-19-44036-R 44 PALL ETS (660 CTNS) L509SFV-33/410, A ECOM PUMP SH CN 865ML 1L TR ANS WHITE XX GCAS: 91469573 INVOICE NUMBER: LC-100254-6080 5 AUTHORIZATION NUMBER: US-BC 1-19-44036-R 44 PALLETS (66 0 CTNS) L509SFV-33/410A ECOM PUMP AU SH 865ML 1L DK PURPLE XX GCAS: 91683594 INVOICE NUMBER: LC-100254-60871 AUTHOR IZATION NUMBER: US-BC1-19-4403 6-R 44 PALLETS (660 CTNS) L509SFV-33/410A ECOM PUMP AU SH 865ML 1L DK PURPLE XX GCAS : 91683594 INVOICE NUMBER: LC -100254-60873 AUTHORIZATION N UMBER: US-BC1-19-44036-R 44 PALLETS (660 CTNS) L509SFV-3 3/410A ECOM PUMP AU SH 865ML 1L DK PURPLE XX GCAS: 9168359 4 INVOICE NUMBER: LC-100254-6 0874 AUTHORIZATION NUMBER: US -BC1-19-44036-R 44 PALLETS (660 CTNS) L509SEV-33/410A P UMP TAMASHII 33/410A PANTENE GOLD /W GOLD CHAPLET 530ML GCA S: 90048070 INVOICE NUMBER: L C-100254-60903 AUTHORIZATION NUMBER: US-BC1-19-44036-R 44 PALLETS (660 CTNS) L509SFV -33/410A ECOM PUMP PN SH CN 1 .13L TRANS WHITE XX GCAS: 914 45865 INVOICE NUMBER: LC-1002 54-60760 AUTHORIZATION NUMBER : US-BC1-19-44036-R 44 PALL ETS (660 CTNS) L509SFV-33/410, A ECOM PUMP SH CN 865ML 1L TR ANS WHITE XX GCAS: 91469573 INVOICE NUMBER: LC-100254-6080 5 AUTHORIZATION NUMBER: US-BC 1-19-44036-R 44 PALLETS (66 0 CTNS) L509SFV-33/410A ECOM PUMP AU SH 865ML 1L DK PURPLE XX GCAS: 91683594 INVOICE NUMBER: LC-100254-60871 AUTHOR IZATION NUMBER: US-BC1-19-4403 6-R 44 PALLETS (660 CTNS) L509SFV-33/410A ECOM PUMP AU SH 865ML 1L DK PURPLE XX GCAS : 91683594 INVOICE NUMBER: LC -100254-60873 AUTHORIZATION N UMBER: US-BC1-19-44036-R 44 PALLETS (660 CTNS) L509SFV-3 3/410A ECOM PUMP AU SH 865ML 1L DK PURPLE XX GCAS: 9168359 4 INVOICE NUMBER: LC-100254-6 0874 AUTHORIZATION NUMBER: US -BC1-19-44036-R 44 PALLETS (660 CTNS) L509SEV-33/410A P UMP TAMASHII 33/410A PANTENE GOLD /W GOLD CHAPLET 530ML GCA S: 90048070 INVOICE NUMBER: L C-100254-60903 AUTHORIZATION NUMBER: US-BC1-19-44036-R 44 PALLETS (660 CTNS) L509SFV -33/410A ECOM PUMP PN SH CN 1 .13L TRANS WHITE XX GCAS: 914 45865 INVOICE NUMBER: LC-1002 54-60760 AUTHORIZATION NUMBER : US-BC1-19-44036-R 44 PALL ETS (660 CTNS) L509SFV-33/410, A ECOM PUMP SH CN 865ML 1L TR ANS WHITE XX GCAS: 91469573 INVOICE NUMBER: LC-100254-6080 5 AUTHORIZATION NUMBER: US-BC 1-19-44036-R 44 PALLETS (66 0 CTNS) L509SFV-33/410A ECOM PUMP AU SH 865ML 1L DK PURPLE XX GCAS: 91683594 INVOICE NUMBER: LC-100254-60871 AUTHOR IZATION NUMBER: US-BC1-19-4403 6-R 44 PALLETS (660 CTNS) L509SFV-33/410A ECOM PUMP AU SH 865ML 1L DK PURPLE XX GCAS : 91683594 INVOICE NUMBER: LC -100254-60873 AUTHORIZATION N UMBER: US-BC1-19-44036-R 44 PALLETS (660 CTNS) L509SFV-3 3/410A ECOM PUMP AU SH 865ML 1L DK PURPLE XX GCAS: 9168359 4 INVOICE NUMBER: LC-100254-6 0874 AUTHORIZATION NUMBER: US -BC1-19-44036-R 44 PALLETS (660 CTNS) L509SEV-33/410A P UMP TAMASHII 33/410A PANTENE GOLD /W GOLD CHAPLET 530ML GCA S: 90048070 INVOICE NUMBER: L C-100254-60903 AUTHORIZATION NUMBER: US-BC1-19-44036-R 44 PALLETS (660 CTNS) L509SFV -33/410A ECOM PUMP PN SH CN 1 .13L TRANS WHITE XX GCAS: 914 45865 INVOICE NUMBER: LC-1002 54-60760 AUTHORIZATION NUMBER : US-BC1-19-44036-R 44 PALL ETS (660 CTNS) L509SFV-33/410, A ECOM PUMP SH CN 865ML 1L TR ANS WHITE XX GCAS: 91469573 INVOICE NUMBER: LC-100254-6080 5 AUTHORIZATION NUMBER: US-BC 1-19-44036-R 44 PALLETS (66 0 CTNS) L509SFV-33/410A ECOM PUMP AU SH 865ML 1L DK PURPLE XX GCAS: 91683594 INVOICE NUMBER: LC-100254-60871 AUTHOR IZATION NUMBER: US-BC1-19-4403 6-R 44 PALLETS (660 CTNS) L509SFV-33/410A ECOM PUMP AU SH 865ML 1L DK PURPLE XX GCAS : 91683594 INVOICE NUMBER: LC -100254-60873 AUTHORIZATION N UMBER: US-BC1-19-44036-R 44 PALLETS (660 CTNS) L509SFV-3 3/410A ECOM PUMP AU SH 865ML 1L DK PURPLE XX GCAS: 9168359 4 INVOICE NUMBER: LC-100254-6 0874 AUTHORIZATION NUMBER: US -BC1-19-44036-R 44 PALLETS (660 CTNS) L509SEV-33/410A P UMP TAMASHII 33/410A PANTENE GOLD /W GOLD CHAPLET 530ML GCA S: 90048070 INVOICE NUMBER: L C-100254-60903 AUTHORIZATION NUMBER: US-BC1-19-44036-R 44 PALLETS (660 CTNS) L509SFV -33/410A ECOM PUMP PN SH CN 1 .13L TRANS WHITE XX GCAS: 914 45865 INVOICE NUMBER: LC-1002 54-60760 AUTHORIZATION NUMBER : US-BC1-19-44036-R 44 PALL ETS (660 CTNS) L509SFV-33/410, A ECOM PUMP SH CN 865ML 1L TR ANS WHITE XX GCAS: 91469573 INVOICE NUMBER: LC-100254-6080 5 AUTHORIZATION NUMBER: US-BC 1-19-44036-R 44 PALLETS (66 0 CTNS) L509SFV-33/410A ECOM PUMP AU SH 865ML 1L DK PURPLE XX GCAS: 91683594 INVOICE NUMBER: LC-100254-60871 AUTHOR IZATION NUMBER: US-BC1-19-4403 6-R 44 PALLETS (660 CTNS) L509SFV-33/410A ECOM PUMP AU SH 865ML 1L DK PURPLE XX GCAS : 91683594 INVOICE NUMBER: LC -100254-60873 AUTHORIZATION N UMBER: US-BC1-19-44036-R 44 PALLETS (660 CTNS) L509SFV-3 3/410A ECOM PUMP AU SH 865ML 1L DK PURPLE XX GCAS: 9168359 4 INVOICE NUMBER: LC-100254-6 0874 AUTHORIZATION NUMBER: US -BC1-19-44036-R 44 PALLETS (660 CTNS) L509SEV-33/410A P UMP TAMASHII 33/410A PANTENE GOLD /W GOLD CHAPLET 530ML GCA S: 90048070 INVOICE NUMBER: L C-100254-60903 AUTHORIZATION NUMBER: US-BC1-19-44036-R 44 PALLETS (660 CTNS) L509SFV -33/410A ECOM PUMP PN SH CN 1 .13L TRANS WHITE XX GCAS: 914 45865 INVOICE NUMBER: LC-1002 54-60760 AUTHORIZATION NUMBER : US-BC1-19-44036-R 44 PALL ETS (660 CTNS) L509SFV-33/410, A ECOM PUMP SH CN 865ML 1L TR ANS WHITE XX GCAS: 91469573 INVOICE NUMBER: LC-100254-6080 5 AUTHORIZATION NUMBER: US-BC 1-19-44036-R 44 PALLETS (66 0 CTNS) L509SFV-33/410A ECOM PUMP AU SH 865ML 1L DK PURPLE XX GCAS: 91683594 INVOICE NUMBER: LC-100254-60871 AUTHOR IZATION NUMBER: US-BC1-19-4403 6-R 44 PALLETS (660 CTNS) L509SFV-33/410A ECOM PUMP AU SH 865ML 1L DK PURPLE XX GCAS : 91683594 INVOICE NUMBER: LC -100254-60873 AUTHORIZATION N UMBER: US-BC1-19-44036-R 44 PALLETS (660 CTNS) L509SFV-3 3/410A ECOM PUMP AU SH 865ML 1L DK PURPLE XX GCAS: 9168359 4 INVOICE NUMBER: LC-100254-6 0874 AUTHORIZATION NUMBER: US -BC1-19-44036-R 44 PALLETS (660 CTNS) L509SEV-33/410A P UMP TAMASHII 33/410A PANTENE GOLD /W GOLD CHAPLET 530ML GCA S: 90048070 INVOICE NUMBER: L C-100254-60903 AUTHORIZATION NUMBER: US-BC1-19-44036-R</t>
  </si>
  <si>
    <t>GH LEVANT</t>
  </si>
  <si>
    <t>396 DEVELOPMENT DR GATE B BLDG 700 DOCK DOORS 313 314 AND 315 INWOOD, WV 25428-4678 6627529209</t>
  </si>
  <si>
    <t>MSKU0729929 TGBU6685221 SUDU6578021 MRKU2231825 MSKU9542760 TCKU6837530</t>
  </si>
  <si>
    <t>MAEU216335163</t>
  </si>
  <si>
    <t>208E</t>
  </si>
  <si>
    <t>TH6295879 TH6295914 TH6295939 TH6295898 TH6295986 TH6295873</t>
  </si>
  <si>
    <t>NONCONIFEROUS WOOD IN THE ROUGH NESOI, NOT TR NONCONIFEROUS WOOD IN THE ROUGH NESOI, NOT TR NONCONIFEROUS WOOD IN THE ROUGH NESOI, NOT TR NONCONIFEROUS WOOD IN THE ROUGH NESOI, NOT TR NONCONIFEROUS WOOD IN THE ROUGH NESOI, NOT TRASH LOGS HS 4403.99.90 SHIPPER DECLARED NO WOOD PACKING MATERIAL CERS MO2229202203071519182 TEMU8778426 5.133 MBF, TEMU7026677 5.057 MBF YMLU8669531 5.051 MBF BMOU5683473 5.018 MBF TCNU1943560 5.050 MBF SOCIAL CREDIT CODE 91441900MA54PE75X4</t>
  </si>
  <si>
    <t>GOLDEN WOOD INTERNATIONAL</t>
  </si>
  <si>
    <t>GOLDEN WOOD INTERNATIONAL CORPORATION 88 FITZGERALD AVE TE UNIONVILLE, ON L3R 4Z7</t>
  </si>
  <si>
    <t>CORPORATION 88 FITZGERALD AVE UNIONVILLE, ON L3R 4Z7</t>
  </si>
  <si>
    <t>TEMU7026677 BMOU5683473 TEMU8778426 TCNU1943560 YMLU8669531</t>
  </si>
  <si>
    <t>YMLUW195221943</t>
  </si>
  <si>
    <t>UL8172143 UL8172180 UL8172206 8172207 UL8172388 0039412</t>
  </si>
  <si>
    <t>LTD. SUITE 511, UNIT 6, BUILDING 6, DONGYE ROAD NO. 5, HOUJIE TOWN, DONGGUAN CITY, GUANGDONG PROVINCE,</t>
  </si>
  <si>
    <t>1 X 40FT HC ORDER 2172 2 85 X 3.0M 75-100MM WOLMAN E POLES 27 X 2.4M 100-125M M WOLMAN E POLES 294 X 2.4 M 150-175MM WOLMAN E POLES 24 X 3.0M 150-175MM WOLMA N E POLES HS CODE: 4403</t>
  </si>
  <si>
    <t>Port Natal</t>
  </si>
  <si>
    <t>MSC KOREA</t>
  </si>
  <si>
    <t>TCNU1431040</t>
  </si>
  <si>
    <t>MEDUJ1778334</t>
  </si>
  <si>
    <t>207N</t>
  </si>
  <si>
    <t>FX16318713</t>
  </si>
  <si>
    <t>TOTAL 2382 CARTONS 100 COTTON KNITTED GARMENTS PO # 1000078772 2000112313 3000117702, 3000117697 3000099951 3000099951 3000100071 3000100071 3000100077 3000100077 30001000773000100917 3000100917 3000100917 4000078772 6000078772 7000078772 8000078772 S B NO &amp; DATE8294429 17.02.2022 8266999 16.02.2022 8268172 16.02.2022 8270074 16.02.2022 8282559 16.02.2022 8282556 16.02.2022 8282558 16.02.2022 8282728 16.02.20228282717 16.02.2022 8282720 16.02.2022 8282566 16.02.2022 8282554 16.02.2022 8282719 16.02.2022 8282567 16.02.2022 8294441 17.02.2022 8293698 17.02.20228300894 17.02.2022 8294435 17.02.2022 QTY 21366 PCS NET WT 4403.700 KGS GRS WT 5946.700 KGS HS-CODE 62046300,63039990</t>
  </si>
  <si>
    <t>NEWTON BUYING CORP. (T.J. MAXX)</t>
  </si>
  <si>
    <t>EXPEDITORS INTERNATIONAL (I) P LTD</t>
  </si>
  <si>
    <t>MSC REGULUS</t>
  </si>
  <si>
    <t>2382 CARTONS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</si>
  <si>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770 COCHITUATE RD FRAMINGHAM MA 1701 US</t>
  </si>
  <si>
    <t>7TH FLOOR, SHYAMALA TOWER, 136, ARCOT ROAD, SALIGRAMAM CHENNAI IN</t>
  </si>
  <si>
    <t>MSCU5758664</t>
  </si>
  <si>
    <t>BANQTUT1817658</t>
  </si>
  <si>
    <t>MEDUI7255843</t>
  </si>
  <si>
    <t>IV208</t>
  </si>
  <si>
    <t>FX18157986</t>
  </si>
  <si>
    <t>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 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 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 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 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 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 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 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 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 DELIVERY ADDRESS: SCHNEIDER E LECTRIC IT USA - PED 201 FULL ING MILL RD, DOCK DOORS 1-12 MIDDLETOWN, PA - 17057 USA 4403 CARTONS OF ELECTRICAL PAR TS INVOICE # 0320979/0320980, 0320989/0320990 0320981/03209, 82,0321278,0321279/0321280 03 21275,0320976/0320977,0320996, 0320997 0321127/0321128,03211 23 10X40 HC HS CODE : 850440</t>
  </si>
  <si>
    <t>SCHNEIDER ELECTRIC IT CORPORATION</t>
  </si>
  <si>
    <t>AMERICAN POWER CONVERSION CORPORATI</t>
  </si>
  <si>
    <t>SEASPAN FRASER</t>
  </si>
  <si>
    <t>70 MECHANIC STREET, FOXBORO MA 02035 USA 16035953770</t>
  </si>
  <si>
    <t>LOT 1 BLOCK 5 PHASE 2 CAVITE ECONOMIC ZONE ROSARIO CAVITE 4106 PHILIPPINES 63464377272</t>
  </si>
  <si>
    <t>MRKU3658278 BEAU6374812 MRSU5991383 MRKU4870487 MRKU4122084 MRKU4811062 TEMU8330998 MSKU1130811 SUDU6559438 MSKU1264195</t>
  </si>
  <si>
    <t>MAEU215557560</t>
  </si>
  <si>
    <t>206E</t>
  </si>
  <si>
    <t>PH1752297 PH1504529 PH1452089 PH1752178 PH1749219 PH1752232 PH1752259 PH1752381 PH1754684 PH1754132</t>
  </si>
  <si>
    <t>TOTAL PKGS 4403 PACKAGES FREIGHT PREPAID DESTINATION CHARGES PREPAID ELECTRIC FENCE EQUIPMENT ELECTRIC FENCE EQUIPMENT</t>
  </si>
  <si>
    <t>GALLAGHER NORTH AMERICA</t>
  </si>
  <si>
    <t>GALLAGHER GROUP LTD</t>
  </si>
  <si>
    <t>SYNERGY KEELUNG</t>
  </si>
  <si>
    <t>5005 NW 41ST STREET, RIVERSIDE, MO 64150 USA, JAMIE.GUERRA GALLAGHER.CO PH 816 TE 421 2005</t>
  </si>
  <si>
    <t>181 KAHIKATEA DRIVE, HAMILTON, NEW ZEALAND</t>
  </si>
  <si>
    <t>CMAU4524361 FFAU4407384</t>
  </si>
  <si>
    <t>ANLCACD0576067</t>
  </si>
  <si>
    <t>0Y1AQ</t>
  </si>
  <si>
    <t>NZ284945 NZ284946</t>
  </si>
  <si>
    <t>AXIOM WORLDWIDE LOGISTIX</t>
  </si>
  <si>
    <t>545 PLAZA VERDE DR, SUITE 100, HOUSTON, TX 77038, USA, KBILLNOSKE AXIOMWWL.COM</t>
  </si>
  <si>
    <t>OTHER OF WHICH ANY CROSS-SECTIONAL DIMENSIONAROMATIC RED CEDAR (JUNIPERUS VIRGINIANA) LUMBER HEAT TREATED, BUNDLED AND WRAPPED HS CODE 4403.25.0060</t>
  </si>
  <si>
    <t>OL USA LLC WEST EXEC. CTR</t>
  </si>
  <si>
    <t>DELTA GLOBAL FREIGHTWAYS S.R.L.</t>
  </si>
  <si>
    <t>NO MARKS // //</t>
  </si>
  <si>
    <t>1604 HILLTOP WEST SHOPPING CENTER SUITE 312 VIRGINIA BEACH VA 23451 CELL757.615.1980 TE EMAILLOUISE.BAYLESOL-USA.COM</t>
  </si>
  <si>
    <t>MURA DI SANTA CHIARA 1 16128 GENOVA ITALY AS AGENT FOR THE SHIPPER</t>
  </si>
  <si>
    <t>YMMU4013385</t>
  </si>
  <si>
    <t>YMLUT600084148</t>
  </si>
  <si>
    <t>087W</t>
  </si>
  <si>
    <t>VIRGINIA BEACH VA 23451 CELL757.615.1980 EMAIL LOUISE.BAYLESOL-USA.COM</t>
  </si>
  <si>
    <t>GENOA Italy</t>
  </si>
  <si>
    <t>GOODWIN INTERNATIONAL LTD</t>
  </si>
  <si>
    <t>INDUSTRIE TOSCANINI S.R.L..</t>
  </si>
  <si>
    <t>502 RIDGEWOOD PT SALEM SC 29676</t>
  </si>
  <si>
    <t>VIA ING.CATLINETTI 17 13011 FRAZ ISOLELLA S. BORGOSESIA (VC) ITALY TE TEL. 39016322473 FAX 39016327659</t>
  </si>
  <si>
    <t>YMLUT600084148A</t>
  </si>
  <si>
    <t>SEAMLESS STAINLESS STEEL T UBES TO ASTM A511-2020 PO # 1050011076 1 PLACES INCL . 2 PACKAGES 820,00 (NET W EIGHT) KG 844,00 (GROSS WE IGHT)KG 155,40 M. 509.843 FEET (ACC, TO PL 4403) SEA MLESS STAINLESS STEEL TUBE S TO ASTM A511-2020 PO # 1 050011069 1 PLACES INCL. 1 PACKAGES 2634,00 (NET WEI GHT) KG 2658,00 (GROS, S WEI GHT)KG 155,40 M. 831.693 F EET (ACC, TO PL 4404) SEAM LESS STAINLESS STEEL TUBES TO ASTM A511-2020 PO # 10 50010845 2 PLACES INCL. 2 PACKAGES 1966,00 (NET WEIG HT) KG 2003,00 (GROSS WEIG HT)KG 132,35 M. 434.219 FE ET (ACC, TO PL 4405) SEAML ESS STAINLESS STEEL TUBES TO ASTM A312-21/ASME BPVC SECTION IIA SA-312ED 2021 PO # 1050010944 13 PLACES INCL. 13PACKAGES 12423,00 (NET WEIGHT) KG 12661,00 (GROSS WEIGHT)KG 361,508 M . 1185.770 FEET (ACC, TO P L 4406)</t>
  </si>
  <si>
    <t>CENTRAVIS SALES AMERICA INC.</t>
  </si>
  <si>
    <t>CENTRAVIS PRODUCTION UKRAINE PJSC</t>
  </si>
  <si>
    <t>3730 KIRBY DR., SUITE 1200 HOUSTON TX 77098 UNITED STATES</t>
  </si>
  <si>
    <t>56, PROSPEKT TRUBNIKOV NIKOPOL 12 53201 UKRAINE</t>
  </si>
  <si>
    <t>TGHU9781909</t>
  </si>
  <si>
    <t>MEDUOD315406</t>
  </si>
  <si>
    <t>206W</t>
  </si>
  <si>
    <t>POSEY INTERNATIONAL, INC.</t>
  </si>
  <si>
    <t>110 CYPRESS STATION DRIVE SUITE 108 HOUSTON TX 77090 UNITED STATES</t>
  </si>
  <si>
    <t>CHORNOMORSK</t>
  </si>
  <si>
    <t>VAS DETAILS: ELITE -ELITE CUSTOMER -24H -BL ORIGINAL 24H CARGO IS STOWED IN A REFRIGERATED CONTAINER SAT THE SHIPPER'S REQUESTED CARRYING TEMPERATUOF 18 DEGREES CELSIUS 300490 (HS) TOTAL 27 PACKAGES ONLY, VALACICLOVIR TABLETS 500 MG LAMOTRIGINE TABLETS 25MG CARVEDILOL TABLETS 25MG BATCH NOS: AFO2522002A, OB2522007A,ZQ5022001A, ZQ5022002A, ZQ5022003A.VALACICLOVIR TABLETS 500 MG LAMOTRIGINE TABLETS 150MG BATCH NOS: CL1522001A, CL1522002A,CL1522003A, ZQ5022004A. INV U03/21-22/3735DT. 28-FEB-22 U03/21-22/3767 DT. 28-FEB-22 PO. 4500842674 / 4166 DTD 06-OCT-2021 4500843946 / 4195 DTD 04-NOV-2021 4500843949 / 4198DTD 04-NOV-2021 NET WT.: 4403.72 KGS HS CODE: 30049099, 30049081, 30049079 SB. NO.: 8698092 DT:04.03.2022 SET TEMP: 18C HBL 6650009159SCAC EXDO CARGO IN TRANSIT TO CANADA UNDER MERCHANT HAULAGE' GOODS IN TRANSIT TO MISSISSAUGA ,CANADA AT RECEIVER'S RISKS, CARE AND EXPENSES. CARRIER LIABILITY CEASES AT PORT OF DISCHARGE NEW YORNY, UNITED STATES</t>
  </si>
  <si>
    <t>EXPEDITORS INTERNATIONAL (INDIA)</t>
  </si>
  <si>
    <t>55 STANDISH COURT 11TH FLOOR MISSISSAUGA ON L5R 4A1 CANADA</t>
  </si>
  <si>
    <t>PVT LTD 6-3-552, GROUND FLOOR, SRI RAM TOWERS (TAJ DECCAN LANE, ERRAMANZIL TE COL</t>
  </si>
  <si>
    <t>CGMU5266526</t>
  </si>
  <si>
    <t>CMDUAMC1709420</t>
  </si>
  <si>
    <t>0INBC</t>
  </si>
  <si>
    <t>H6588150</t>
  </si>
  <si>
    <t>PACKAGES CONTAINING 01 BOX AS DESCRIBED USED HOUSEHOLD GOODS AND PERSONAL EFFECTS HTS 9801.00 02 BOXES AS DECRIBED USED HOUSEHOLD GOODS AND PERSONAL, EFFECTS HTS 9801.00 10 PACKAGES AS DESCRIBED PALO SANTO STICK (BURSERA GRAVEOLENS) HTS 4403.99 01 PACKAGE AS DESCRIBED OVENCHICKEN AND ACCESSORIESHTS 8419.89 THERMIC BOX HTS 9617.00 STEEL BAR (SPIEDOS) HTS 7323.99 04 BOXES AS DESCRIBED PRINTING PLATES HS CODE 3701.30</t>
  </si>
  <si>
    <t>INTERCONTINENTAL LINES CORP</t>
  </si>
  <si>
    <t>HANSA HORNEBURG</t>
  </si>
  <si>
    <t>SN 002VO008948 NO MARKS NO MARKS NO MARKS NO MARKS NO MARKS NO MARKS NO MARKS NO MARKS NO MARKS NO MARKS NO MARKS NO MARKS NO MARKS NO MARKS NO MARKS NO MARKS NO MARKS NO MARKS NO MARKS NO MARKS</t>
  </si>
  <si>
    <t>AV MARISCAL LA MAR 1120 OF 201 URB SANTA CRUZ MIRAFLORES LIMA, PERU PER</t>
  </si>
  <si>
    <t>33178-2558</t>
  </si>
  <si>
    <t>AXIU1658292</t>
  </si>
  <si>
    <t>SMLU7060626A</t>
  </si>
  <si>
    <t>G3214711</t>
  </si>
  <si>
    <t>CALLAO, PERU</t>
  </si>
  <si>
    <t>(44 PLASTIC PALLETS CONTAINS 4403 CARTONS )RISPERIDONE TABLETS, USP 3MGLAMOTRIGINE TABLETS, USP 150MGPRAMIPEXOLE DIHYDROCHLORIDE TABLETS, 0.5MGPRAMIPEXOLE DIHYDROCHLORIDE TABLETS, 1.5MGESCITALOPRAM TABLETS USP 10MGESCITALOPRAM TABLETS USP 10MGE</t>
  </si>
  <si>
    <t>TORRENT PHARMA INC</t>
  </si>
  <si>
    <t>TORRENT PHARMACEUTICALS LIMITED</t>
  </si>
  <si>
    <t>C/O PRIORITY HEALTHCARE DISTRIBUTIO N DBA CURASCRIPT INC, 2297 SOUTHWEST BLDV, SUITE D GROVE CITY OH 43123 US</t>
  </si>
  <si>
    <t>TORRENT HOUSE OFF ASHRAM ROAD AHMEDABAD IN</t>
  </si>
  <si>
    <t>SIFKSMUM90192</t>
  </si>
  <si>
    <t>SIFK</t>
  </si>
  <si>
    <t>NONCONIFEROUS WOOD IN THE ROUGH NESOI, NOT TR NONCONIFEROUS WOOD IN THE ROUGH NESOI, NOT TR99 LOGS - 8,831 BFT - 47.268 M3 WALNUT LOGS HS CODE 4403.99.90 ORIGIN ONTARIO, CANADA TGCU5043220/4,174 BFT BEAU4517909/4,657 BFT, SHIPPER DECALRED NO WOOD PACKING MATERIAL. CERS RB8639202203081523867 EMAIL ZJMUYUAN163.COM - TEL18105724264</t>
  </si>
  <si>
    <t>HYUNDAI BRAVE</t>
  </si>
  <si>
    <t>BEAU4517909 TGCU5043220</t>
  </si>
  <si>
    <t>YMLUW195221933</t>
  </si>
  <si>
    <t>098W</t>
  </si>
  <si>
    <t>UL5989148 UL5989146</t>
  </si>
  <si>
    <t>282 CARTONS  36,725 PCS OF CH ILDREN APPAREL ASN : 333484 DC : 12 PO# 242071 STYLE# 1 N112410 INFANTS 100% COTTON KNITTED TOP PO# 242076 STYLE # 2N112410 GIRLS 100% COTTON KNITTED TOP PO# 244157,24416, 2 STYLE# 3N641710,2N650310 GIRLS 60% COTTON 40% POLYESTER KNITTED DRESS PO# 244149,244 153 STYLE# 2N647010,3N638710 GIRLS 100% COTTON KNITTED DR ESS PO# 244411,244404 STYLE# 1N633310,1N633311 INFANTS 6 0% COTTON 40% POLYESTER KNITTED SHORTS PO# 244410,244409,24 4403,244408 STYLE# 2N633310,3 N633310,2N633311,3N633311 BO YS 60% COTTON 40% POLYESTER KN ITTED SHORTS PO# 244412,24441 6,244417,244415,244436 STYLE# 2N647510,3N649310,2N647511,3N 649311,3N649312 GIRLS 60% COTTON 40% POLYESTER KNITTED TAN K TOP PO# 244414,244413 STYL E# 1N647510,1N647511 INFANTS 60% COTTON 40% POLYESTER KNIT TED TANK TOP</t>
  </si>
  <si>
    <t>THE WILLIAM CARTER COMPANY</t>
  </si>
  <si>
    <t>PT.TIGA GUNUNG INTERNASIONAL</t>
  </si>
  <si>
    <t>AXEL MAERSK</t>
  </si>
  <si>
    <t>2ND NOTIFY PARTY SCHENKER OF CANADA LIMITED SUITE 3A, 1030 WEST GEORGI A STREET VANCOUVER, B.C. V6E 2Y3, C ANADA ATTENTION : TPOCC - USA TEAM PHONE : 604-688-8511 EXT.612729</t>
  </si>
  <si>
    <t>301 EAGLE'S LANDING PARKWAY, STOCKBRIDGE, GA 30281,USA ATTN : INBOUND TRANSPORTATION 17703896329</t>
  </si>
  <si>
    <t>JL.MELATI KAMPUNG BARU NO.8 RT.001 RW.008 WANAHERANG, GUNUNG PUTRI BOGOR 16965, INDONESIA 62218675393</t>
  </si>
  <si>
    <t>MRKU9063127</t>
  </si>
  <si>
    <t>MAEU216071127</t>
  </si>
  <si>
    <t>208W</t>
  </si>
  <si>
    <t>ID5407928</t>
  </si>
  <si>
    <t>DB SCHENKER INC</t>
  </si>
  <si>
    <t>635 AIRPORT SOUTH PARKWAY, SUITE 100 COLLEGE PARK, GA 30349. USA ATTN:CARTER'S TEAM TEL.770.268.9000</t>
  </si>
  <si>
    <t>JINRO CHAMISUL FRESH SOJU, KOR EAN LIQUOR CARTON(@20BTLS) ALC 16.9% BY VOLUME, 375ML 39 2 CTNS JINRO CHAMISUL FRESH SOJU, KOREAN LIQUOR CARTON(@6 BTLS) ALC 16.9% BY VOLUME, 375ML 336 CTNS JINRO SOJU, K, OREAN LIQUOR CARTON(@6BTLS) A LC 16.5% BY VOLUME, 375ML 504 CTNS JINRO GRAPEFRUIT SOJU, K OREAN LIQUOR CARTON(@20BTLS) ALC 13.0% BY VOLUME, 375ML 168 CTNS JINRO GREEN GRAPE S OJU, KOREAN LIQUOR CARTON(@20 BTLS) ALC 13.0% BY VOLUME,375ML 224 CTNS JINRO PLUM SOJ U, KOREAN LIQUOR CARTON(@20BTL S) ALC 13.0% BY VOLUME, 375ML 112 CTNS JINRO STRAWBERRY SOJU, KOREAN LIQUOR CARTON(@ 20BTLS) ALC 13.0% BY VOLUME , 375ML 168 CTNS PROMOTION AL ITEM CHAMISUL SOJU CUP (@20) 150 CTNS WATER BOTTLE(@ 50) 20 CTNS (S)JINRO FOAM BOA RD @100EA 1 CTNS TABLE MAT(@5 00) 5 CTNS S)FOAM BOARD FOR C HAMISUL @100EA 1 CTNS (S)FOAM BOARD FOR MIXED FRUIT @100EA 1 CTNS - CONTRACT NO : EA2203-4403 &amp; EA2203-4404</t>
  </si>
  <si>
    <t>OCEAN BLUE EXPRESS INC.</t>
  </si>
  <si>
    <t>JOOSUNG SEA &amp;AMP; AIR CO LTD</t>
  </si>
  <si>
    <t>MAERSK YUKON</t>
  </si>
  <si>
    <t>JINRO C/NO. PRODUCT OF KOREA</t>
  </si>
  <si>
    <t>07632-1802 ENGLEWOOD CLIFFS NEW JERSEY 12019442225</t>
  </si>
  <si>
    <t>JUNG-GU, 3F 47, PILDONG-RO SEOUL 827046324022</t>
  </si>
  <si>
    <t>07632-1802</t>
  </si>
  <si>
    <t>SUDU8671200</t>
  </si>
  <si>
    <t>MAEU216892618</t>
  </si>
  <si>
    <t>MLKR5461169</t>
  </si>
  <si>
    <t>07632-1802 ENGLEWOOD CLIFFS NEW JERSEY</t>
  </si>
  <si>
    <t>NONCONIFEROUS WOOD IN THE ROUGH NESOI, NOT TRHARD MAPLE LOGS HS CODE 4403.99.30 ORIGIN ONTARIO, CANADA SHIPPER DECLARED NO WOOD PACKING MATERIAL 48 LOGS - 4632 BFT - 25.50 CBM</t>
  </si>
  <si>
    <t>YMLU8576634</t>
  </si>
  <si>
    <t>YMLUW195222005</t>
  </si>
  <si>
    <t>019W</t>
  </si>
  <si>
    <t>MANAGEMENT CO., LTD ROOM 207, ZHENTIAN BUILDING NO. 265 DALIAN ROAD HONGKOU DISTRICT, SHANGHAI</t>
  </si>
  <si>
    <t>FURNITURE DELIVERY TO DENNIS TAYLOR 127 MIDLAND TERRACE YONKERS NY 10704 U.S.A T 914-4403-597, E JENNIFERJENNIFERNICHOLSD ESIGN.COM</t>
  </si>
  <si>
    <t>FAIRFAX DORN PROJECTS LLC</t>
  </si>
  <si>
    <t>50/60/70</t>
  </si>
  <si>
    <t>Southhampton</t>
  </si>
  <si>
    <t>United Kingdom</t>
  </si>
  <si>
    <t>DENNIS TAYLOR 1STDIBS REFERENCE 29396422 . . . . . .</t>
  </si>
  <si>
    <t>117 E 24TH ST APT 8 NEW YORK, NY 10010 U.S.A</t>
  </si>
  <si>
    <t>104 BALCORNE STREET LONDON E9 ?AU GB</t>
  </si>
  <si>
    <t>DFSU7379878</t>
  </si>
  <si>
    <t>HLCULIVLL17646AU</t>
  </si>
  <si>
    <t>HLCULIV211217646</t>
  </si>
  <si>
    <t>094W</t>
  </si>
  <si>
    <t>HLD0915916</t>
  </si>
  <si>
    <t>SOUTHAMPTON, GB</t>
  </si>
  <si>
    <t>ANTIQUE DELIVERY TO MAURA MCCARTHY 61 LINCOLN RD WAYLAND, MA 01778 USA T 617-780-1660, MAURAUNCOMMONPRODUCTIONS.COM / FUNITURE DELIVERY TO JULIA MASANO 1400 CALZONA STREET LOS ANGELES, CA 90023 USA T 4843365483, JMASANONATEBERKUS.COM / FURNITURE DELIVERY TO VICTORIA DISCO VOLANTE 8200 HILLSIDE AVENUE LOS ANGELES, CA 90069 USA T +3235396424, VICTORIAWEAREDADA.COM / ANTIQUE DELIVERY TO TRANS ART LOGITSTICS 10077 SANDMEYER LANE UNIT 19 AND 20 PHILADELPHIA PA19116 U.S.A, 215-9711-234 CKJAGRPROJECTS.COM 1 195 X 56 X 258 CMS / ANTIQUE DELIVERY TO ANDREW REICH 889 CORDERO LANE GAHANNA OHIO 43230 U.S.A, T 614-329-8331 E ANDY.REICHWORTHINGTONIN DUSTRIES.COM / ANTIQUE DELIVERY TO HOPE ANDERSON 464 HAMPTON TRAIL HAMIL TON MT 59840 U.S,A T 310-985-4046, E VIDEOCONFERENCE2002YAHOO.COM / FURNITURE DELIVERY TO WENDELL SARGEANT 53-06 GRAND AVENUE MASPETH NY 11378 U,S,A T 718-937-6800, EMILYTHADHAYES.COM 1 231 X 111 X 125 CMS / ANTIQUE DELIVERY TO GREGG ISAACS 14724 US HIGHWAY 19 SOUTH THOMASVILLE GA 31757 U.S.A, T 2299-212-130 KGLTHOMASVILLETOYOTA.COM / ANTIQUE DELIVERY TO ALEXIA BOUNDS 12231 S. TYRON HILL ROAD PORTLAND OR 97219 U.S.A, 650-906-6931 ALEXIADPSGMAIL.COM / FURNITURE DELIVERY TO JODY WARD 17662 IRVINE BLVD SUITE 11 TUSTIN, CA 92780 U.S.A, 714-322-6848 WARDJODYAOL.COM / FURNITURE DELIVERY TO CAROL DUGGAN 29 WOODLAND ROAD SEWICKLEY, PA 15143 USA T +19083588867, CHDUGGAN4GMAIL.COM / ANTIQUE DELIVERY TO ROBERT KRASNOW ONE NORTH BREAKERS ROW APT 121 PALM BEACH FL 33480 U.S.A, T 914-649-8720 E ROBERTKRASNOWGMAIL.COM / ANTIQUE DELIVERY TO LEESA WILSON GOLDMUNTZ 1010 CIMA LINDA LANE SANTA BARBARA CA 93108 U,S,A T 805-570-4986, LWGMHEDESIGNS.COM / ANTIQUES 1 271 X 74 X 127 CMS 1 205 X 70 X 124 EMS 1 110 X 76 X 110 EMS 1 233 X 81 X 122 CMS 1 228 X 53 X 160 EMS / MIRROR DELIVERY TO JACK HUSTON 7424 WOODROW WILSON DRIVE LOS ANGELES CA 90046 U.S.A / ANTIQUE DELIVERY TO CADOGAN TATE 301 NORMAN AVENUE BROOKLYN NY 11222 U.S.A 917-464-4136, MICHELLEZACKSGMAIL.COM / ANTIQUE DELIVERY TO PATRICK MILLER 6250 RIDGECREST LANE SOMIS CA 93066 U.S.A T 818-606-480 E, ASPENMANPAT2000YAHOO.COM / MIRROR DELIVERY TO ALOK VAID-MENON 175 W 76TH ST 10B NEW YORK, NY 10023 USA T +13213287033, RETURNTHEGAYZEGMAIL.COM / ANTIQUE DELIVERY TO ALICIA HENNEBERRY 8605 WHITE POST CT POTOMAC MD 20854 USA T 301-7177-306 AOHENNEBYAHOQ.COM / ANTIQUE DELIVERY TO ANNETTE CANBY 1733 Q STREET WASHINGTON DC 20009 U.S.A T 2408-930-089, E ANNIECANBYAOL.COM / FURNITURE DELIVERY TO DENNIS TAYLOR 127 MIDLAND TERRACE YONKERS NY 10704 U.S.A T 914-4403-597, E JENNIFERJENNIFERNICHOLSD ESIGN.COM / MIRROR DELIVERY TO DONNA KAPLAN 5925 BONSALL DRIVE MALIBU, CA 90265 USA T 3109639956, KAPLADLAOL.COM / ANTIQUE DELIVERY TO HOLLAND THOMPSON 698 LINDEN ROAD PINEHURST NC 28374 U.S.A 9106905-093, MAGNOLIA61CORPGMAIL.COM / FURNITURE DELIVERY TO EMILY LUMPKIN 24 VANWYCK LANE HUDSON NY 12534 U.S.A 205-919-1486, EM.ELUMPKINGMAIL.COM / FURNITURE DELIVERY TO KATHERINE KONOVALIV 614 DORCHESTER ROAD SAN MATERO CA 94402 U.S.A 206-940-4299, LAURAZRPM-STUDIO.COM / FURNITURE DELIVERY TO ZAK ROSENFIELD 1344 N WETHERL Y DRIVE LOS ANGELES, CA 90069 U.S.A 917-664-9769, ZAK.ROSENFIELDGMAIL.COM / FURNITURE DELIVERY TO JASON LONG 1530 CARROLL DR. NW ATLANTA, GA 30318 UNITED STATES T +16782494312, TRADEDANALYNCHDESIGN.COM / ANTIQUE DELIVERY TO SARA COSTELLO 601 S. GLAVEZ ST KIDS GLOVES NEW ORLEANS, LA 70119 USA, T +15043096894 SARARUFFINCOSTELLODESIGNGMAILCOM / ANTIQUE DELIVERY TO LIZ BRISKIN 2181 BLUCHER VALLEY ROAD SEBASTOPOL CA 95472 USA +1 (707) 494-2157, ZTNVF23LR6PRIVATERELAY.APPLEID.COM / ANTIQUE DELIVERY TO LINDA FLYNN 2520 VISTA DE AVILA AVILA BEACH, CA 93424 USA T +18184298753, LINDASFLYNNGMAIL.COM / ANTIQUE . . . .</t>
  </si>
  <si>
    <t>AIT WORLDWIDE LOGISTICS INC.</t>
  </si>
  <si>
    <t>WILLIAM &amp; HILL FORWARDING LIMITED</t>
  </si>
  <si>
    <t>MAURA MCCARTHY 1ST DIBS REFERENCE 27864182 . . . JULIA MASANO 1ST DIBS REFERENCE 28014312 . . . . VICTORIA DISCO VOLANTE 1ST DIBS REFERENCE 29298252 . . . TRANS ART LOGISTICS 1STDIBS REFERENCE 29776402 . . . . . 1STDIBS REFERNCE 32501132 ANDREW REICH . . . . . . . HOPE ANDERSON 1STDIBS REFERENCE 31938152 . . . . . WENDELL SARGEANT 1STDIBS 32211412 . . . . . . GREGG ISAACS 1STDIBS REFERENCE 27656402 . . . . . ALEXIA BOUNDS 1STDIBS REFERENCE 29887302 . . . . JODY WARD 1STDIBS REFERENCE 29609822 . . . . . CAROL DUGGAN 1ST DIBS REFERENCE 30587632 . . . . ROBERT KRASNOV 1STDIBS REF 27464362 . . . . . . LEESA WILSON GOLDMUNTZ 1STDIBS REFERENCE 27854182 . . . JOHN GUNNING 1STDIBS REFERENCE 29171512 . . JACK HUSTON 1STDIBS REFERENCE 28883392 . . CADOGAN TATE 1STDIBS REFERENCE 29002072 . . . . PATRICK MILLER 1STDIBS REFERENCE 28219412 . . . . ALOK VAID- MENON 1ST DIBS REFERENCE 30792472 . . . ALICIA HENNEBERRY 1STDIBS REFERENCE 27667482 . . ANNETTE CANBY 1STDIBS REFERENCE 29685532 . . . . DENNIS TAYLOR 1STDIBS REFERENCE 29396422 . . . . . . DONNA KAPLAN 1ST DIBS REFERENCE 28573042 . . . . HOLLAND THOMPSON 1STDIBS REFERENCE 29570851 . . . EMILY LUMPKIN 1STDIBS REFERENCE 30174742 . . . . KATHRINE KONOVALIV 1STOIBS REFERENCE 30773712 . . . ZAK ROSENFIELD 1STDIBS REFERENCE 29594622 . . . . JASON LONG 1ST DIBS REFERENCE 28841032 . . . . SARA COSTELLO 1ST DIBS REFERENCE 28484162 1 170 X 65 X 121 EMS 1 176 X 52 X 159 EMS . . . LIZ BRISKIN 1STDIBS REFERENCE 29647732 . . . . LINDA S FLYNN 1ST DIBS REFERENCE 30217292 . . . . GINA MCKAY LODGE 1S TDIBS REFERENCE 30057252</t>
  </si>
  <si>
    <t>PHILADELPHIA, PENNSYLVANIA, USA OFFICE +1(610) 583-7191</t>
  </si>
  <si>
    <t>UNIT 2 SPACE WAYE FELTHAM MIDDLESEX TW14 0TH</t>
  </si>
  <si>
    <t>WOOD IN THE ROUGH, WHETHER OR NOT STRIPPED OF BARK - PINUS TAEDA ROUND LOGS 25X40' HC CONTAINERS 584 PINUS TAEDA ROUND LOGS HTS CODE:4403.21.0120 GSTIN NO: 24AADCR3706N1ZA EMAIL ID: RADHERADHESHAM.COM PAN: AADCR3706N L/C NUMBER: 216LC01220310002 DATE: 220131 HIGH SECURITY SEALS USED APPLICANTS BRANCH OFFICE ADDRE, SS: SURVEY NO.201, VILL. CHUDVA, N.H. 8-A, GANDHIDHAM, GUJARAT DRAWN UNDER L/C ISSUED BY HDFC BANK LTD., 2ND FLOOR, PLOT NO. 301, WARD NO. 12-B, OPP. DR. C G GIDHWANI SCHOOL, GANDHIDHAM, INDIA FREIGHT PREPAIDLADEN ON BOARD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 WOOD IN THE ROUGH, WHETHER OR NOT STRIPPED OF BARK - PINUS TAEDA ROUND LOGS</t>
  </si>
  <si>
    <t>TO THE ORDER OF HDFC BANK LTD</t>
  </si>
  <si>
    <t>SEAMAX NEW HAVEN</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</si>
  <si>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</si>
  <si>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2ND FLOOR,PLOT NO 301,WAD NO 12-B,K GANDHIDHAM GJ 307201 INDIA</t>
  </si>
  <si>
    <t>CLHU8620139 FCIU8418743 TCLU8132892 MEDU8530421 TCNU5426946 TRHU7286019 FFAU4400672 MSMU7947081 TCNU9698198 TRHU7803282 CAIU9949324 TGBU9601008 MSDU7007964 TEMU7643236 TCNU6291470 TEMU8356565 MSDU7077690 TCLU9491500 FFAU4053064 FFAU2031750 CAIU4595742 MSMU6572709 TGBU6025470 MSMU7000816 MSMU7241840</t>
  </si>
  <si>
    <t>4510 4510 4510 4510 4510 4510 4510 4510 4510 4510 4510 4510 4510 4510 4510 4510 4510 4510 4510 4510 4510 4510 4510 4510 4510</t>
  </si>
  <si>
    <t>MEDUU4281561</t>
  </si>
  <si>
    <t>1293148 1293132 1293141 1293144 1293126 1293125 1293131 1293124 1293129 1293147 1293140 1293138 1293128 1293136 1293146 1293142 1293139 1293127 1293134 1293130 1293137 1293143 1293133 1293145 1293135</t>
  </si>
  <si>
    <t>HDFC BANK LTD</t>
  </si>
  <si>
    <t>WOOD IN THE ROUGH, WHETHER OR NOT STRIPPED OF BARK - AMERICAN ROUND LOGS (PINUS TAEDA) WOOD IN THE ROUGH, WHETHER OR NOT STRIPPED OF BARK - AMERICAN ROUND LOGS (PINUS TAEDA) WOOD IN THE ROUGH, WHETHER OR NOT STRIPPED OF BARK - AMERICAN ROUND LOGS (PINUS TAEDA) 20X40' HC CONTAINERS 489 AMERICAN ROUND LOGS (PINUS TAEDA) HTS CODE: 4403.21.0120 L/C NUMBER: 2841MLC00001522 DATE: 220216 HIGH SECURITY SEALS USED FREIGHT PREPAID AS PER BELOW SHIPPED ON BOARD DATE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 WOOD IN THE ROUGH, WHETHER OR NOT STRIPPED OF BARK - AMERICAN ROUND LOGS (PINUS TAEDA)</t>
  </si>
  <si>
    <t>DIVYASHREE PACKAGING INDUSTRY</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</si>
  <si>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</si>
  <si>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T-3-1-1 MIDC TALOJA IND AREA RAIGAD MH 410208 INDIA</t>
  </si>
  <si>
    <t>DFSU7779880 MEDU4944510 FFAU3904853 CAIU7718286 MSDU5135143 MSMU5718450 MEDU4771101 CAIU4908425 TRHU8138335 FBLU0079559 FSCU6747230 INKU6584963 MEDU7668669 MSCU5260218 CAIU9807232 MSDU7846747 MSDU5267068 MSDU8383478 MSMU6874946 TXGU6968667</t>
  </si>
  <si>
    <t>MEDUU4296320</t>
  </si>
  <si>
    <t>1293152 1293165 1293163 1293157 1293155 1293156 1293168 1293162 1293158 1293221 1293170 1293149 1293171 1293151 1293159 1293150 1293153 1293154 1293160 1293164</t>
  </si>
  <si>
    <t>ICICI BANK LTD,</t>
  </si>
  <si>
    <t>TRANSCATION BANKING,ARIHANTURA BUIL NAVI MUMBAI MH 400705 INDIA</t>
  </si>
  <si>
    <t>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15X40' HC CONTAINERS364 PINUS TAEDA LOGS HTS CODE: 4403.21.0120 GSTIN/UIN: 24AAGCM5678K1ZZ TEL: 91-935-412-0628 CONTACT: JAI PRAKASH GOEL PAN: AAGCM5678K 12 DAYS FREE DETENTION ALLOWED AT DISCHARGE PORT LC ISSUING BANK:HDFC BANK LTD, TRADE FINAN, CE, WBO 38 P PRITAM NAGAR, ADJOINING EKTA BAJAJ AGENCY, GT ROAD, KARNAL 132001, HARYANA, INDIA L/C NUMBER: E33LC01220560003 LADEN ON BOARD ON AS PER BELOW SHIPPED ON BOARD DATE FREIGHT PREPAID</t>
  </si>
  <si>
    <t>TRADE FINANCE WBO 38 P PRITAM NAGAR KARNAL HR 132001 INDIA</t>
  </si>
  <si>
    <t>TCNU8789462 BEAU5935020 MSMU7218789 MEDU4842308 FCIU8850973 CRSU9281902 MSDU7323896 CRXU9281632 FDCU0243401 FCIU8805022 MSMU7478873 CAIU4665006 FFAU3942318 FFAU2933461 GLDU7669302</t>
  </si>
  <si>
    <t>MEDUU4296338</t>
  </si>
  <si>
    <t>1293185 1293177 1293180 1293175 1293173 1293183 1293182 1293178 91513 1293174 1293184 1293172 1293179 1293181 1293169</t>
  </si>
  <si>
    <t>MAA GAURI TIMBERS PRIVATE LIMITED</t>
  </si>
  <si>
    <t>SERVE NO. 39/A, PART - 1, JAWHAR NA GANDHIDHAM GJ 370201 INDIA</t>
  </si>
  <si>
    <t>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361 PINUS TAEDA LOGSHTS CODE: 4403.21.0120 L/C NUMBER: 216LC01220620001 DRAWN UNDER L/C ISSUED BY HDFC BANK LTD., 2ND FLOOR, PLOT NO. 301, WARD NO. 12-B, OPP. DR. C G GIDHWANI SCHOOL, GANDHIDHAM, INDIA FREIGHT PREPAID WOOD IN THE ROUGH, WHETHER OR NOT STRIPPED OF BARK - PINUS TAEDA LOGS</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</si>
  <si>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</si>
  <si>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2ND FLOOR, PLOT NO. 301, WARD NO. 1 GANDHIDHAM GJ 000000 INDIA</t>
  </si>
  <si>
    <t>MSMU5168694 MSMU5027084 MSMU5986031 TGBU8013313 MEDU7129707 TCLU8015108 MSCU4982670 SEGU6235629 DFSU6661383 TGHU6861153 TCNU1084383 MEDU4547067 TLLU5145261 DFSU6512456 MSMU7976460</t>
  </si>
  <si>
    <t>MEDUU4306632</t>
  </si>
  <si>
    <t>1293196 1293195 1293191 1293197 1293189 1293194 1293190 1293186 1293187 1293199 1293192 1293198 1293193 1293200 1293188</t>
  </si>
  <si>
    <t>SHRI BALAJI TIMBER TRADERS</t>
  </si>
  <si>
    <t>SURVEY NO.489/3 MITHI ROHAR, N.H. R GANDHIDHAM GJ 370201 INDIA</t>
  </si>
  <si>
    <t>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 10X40' HC CONTAINERS 231 PINUS TAEDA LOGS HIGH SECURITY SEALS USED HTS CODE: 4403.21.0120 GSTIN: 24ABJFM2433M1Z5 PAN: ABJFM2433 EMAIL ID:MKTIMBERLLPGMAIL.COM TEL: 91-9825225605 MAHESH CHAND GUPTA L/C NUMBER: 216LC01220490003 DRAWN UNDER L/C ISS, UED BY HDFC BANK LTD.,TRADE FINANCE DEPT. WHOLESALE BANKING OPERATIONS, 2ND FLOOR, PLOT NO.301, WARD NO.12-B, OPP. DR. C G GIDHWANI SCHOOL, GANDHIDHAM, DIST. KUTCH GUJARAT 370201 INDIA. FREIGHT PREPAID12 DAYS FREE DETENTION ALLOWED AT DISCHARGE PORT WOOD IN THE ROUGH, WHETHER OR NOT STRIPPED OF BARK - PINUS TAEDA LOGS WOOD IN THE ROUGH, WHETHER OR NOT STRIPPED OF BARK - PINUS TAEDA LOGS WOOD IN THE ROUGH, WHETHER OR NOT STRIPPED OF BARK - PINUS TAEDA LOGS WOOD IN THE ROUGH, WHETHER OR NOT STRIPPED OF BARK - PINUS TAEDA LOGS WOOD IN THE ROUGH, WHETHER OR NOT STRIPPED OF BARK - PINUS TAEDA LOGS</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</si>
  <si>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</si>
  <si>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TRADE FINANCE DEPT., WHOLESALE BANK GANDHIDHAM GJ 370201 INDIA</t>
  </si>
  <si>
    <t>TRHU8329687 CAAU5828867 MEDU7656288 TRHU6258706 TLLU7571707 FSCU8640092 TGBU6874272 GLDU7190916 MSDU8679351 BMOU6545437</t>
  </si>
  <si>
    <t>MEDUU4306764</t>
  </si>
  <si>
    <t>1293205 1293206 1293203 1293204 1293210 1293201 1293202 1293208 1293207 1293209</t>
  </si>
  <si>
    <t>ADIDAS SPORTS FOOTWEAR TOTAL PCS-1000 SO- MAA1631105, MA A1622734 PO- 0129371340, 012 9303518 ORDER NO-293943820, 293853585 SB NO-4000212, 400 0168 SB DATE-11-01-2022 ,11- 01-2022 INVOICE NO- APC20220, 1-4391 APC202201-4403 ADIDAS SPORTS FOOTWEAR TOTAL PCS -900 SO- MAA1622733 P O- 0129303591 SB- 4000392 SB DATE -21-01-2022 INVOICE NO- APC202201-4546</t>
  </si>
  <si>
    <t>DAMCO INDIA PRIVATE LIMITED</t>
  </si>
  <si>
    <t>FOR DELIVERY TO 140 BROOME CORPORATE PKWY CONKLIN, NY 13748 16175687150</t>
  </si>
  <si>
    <t>3RD FLOOR B WING 129 TO 140 PRESTIGE PALLADIUM BAYAN GREAMS ROAD CHENNAI INDIA 600006 914466302362</t>
  </si>
  <si>
    <t>HASU1014725 SUDU7925172</t>
  </si>
  <si>
    <t>2CB0 2CB0</t>
  </si>
  <si>
    <t>MAEU216237323</t>
  </si>
  <si>
    <t>IN4463775 ML-IN4463775 IN4461675 MLIN4461675</t>
  </si>
  <si>
    <t>ATTN: ADIDAS IMPORT DEPT. / DAVID HUSKEY17210 S. MAIN ST. GARDENA, CA. 90248 TEL: 310-965-5669</t>
  </si>
  <si>
    <t>344 CTNS OF EXTRA VIRGIN OLIVE OIL (HS CODE 1509.20) - G.W. KG. 3161 446 CTNS OF ORGANIC EXTRA VIRGIN OLIVE OIL (HS COD E 1509.20) - G.W. KG. 4403 18 0 CTNS OF ORGANIC EGG PASTA (H S CODE 1902.11) - G.W. KG. 105, 6 78 CTNS OF MACARONI PRODUCT MADE OF DURUM WHEAT SEMOLINA (HS CODE 1902.19) - G.W. KG. 6 41 838 CTNS OF ORGANIC MACARO NI PRODUCT MADE OF DURUM WHEAT SEMOLINA (HS CODE 1902.19) - G.W. KG. 7557 50 CTNS OF ORGA NIC WHOLE WHEAT MACARONI PRODUCT MADE OF WHOLE DURUM WHEAT S EMOLINA (HS CODE 1902.19) - G. W. KG. 292 60 CTNS OF GLUTEN FREE PASTA MADE FROM CORN/RICE PRODUCTS (HS CODE 1902.19.90) - G.W. KG. 319 20 CTNS OF OR GANIC GLUTEN FREE PASTA MADE F ROM PULSES (HS CODE 1902.19.90) - G.W. KG. 91 162 CTNS OF O RGANIC COUS COUS (HS CODE 1902 .40) - G.W. KG. 494 199 CTNS OF PASTA SAUCES (HS CODE 2103. 90) - G.W. KG. 1076</t>
  </si>
  <si>
    <t>AGRUSA INC</t>
  </si>
  <si>
    <t>AGRITALIA SPA</t>
  </si>
  <si>
    <t>811 TOTOWA RD, TOTOWA, 07512-1207, 12015925950</t>
  </si>
  <si>
    <t>CENTRO DIREZIONALE ISOLA E/2 NAPLES 80147 39817506111</t>
  </si>
  <si>
    <t>TCKU7326670</t>
  </si>
  <si>
    <t>MAEU216461655</t>
  </si>
  <si>
    <t>036350-3002506</t>
  </si>
  <si>
    <t>811 TOTOWA RD, TOTOWA, 07512-1207,</t>
  </si>
  <si>
    <t>02X40HC CONTAINER CONTAINING 69 PACKAGES WITH EUCALYPTUS WOOD STAKE 25X25X1219MM25X25X915MM INVOICE: BWB2022-P043USA PURCHASE ORDER: 12-13 NCM: 4407.99.90 / 4403.98.00 HS CODE: 440799 / 440398 NET W.: 56.000,000 KGS M3: 84,1800 DUE: 22BR000122039-8 RUC:2BR3416791420000000000 0000000081443 ORIGIN: FROM BRAZIL DECL, ARED CLEAN BY SHIPPER SHIPPED ON BOARD FREIGHT COLLECT 44079990;44039800 02X40HC CONTAINER CONTAINING 69 PACKAGES WITH EUCALYPTUS WOOD STAKE 25X25X1219MM25X25X915MM INVOICE: BWB2022-P043USA PURCHASE ORDER: 12-13 NCM: 4407.99.90 / 4403.98.00 HS CODE: 440799 / 440398 NET W.: 56.000,000 KGS M3: 84,1800 DUE: 22BR000122039-8 RUC:2BR3416791420000000000 0000000081443 ORIGIN: FROM BRAZIL DECL, ARED CLEAN BY SHIPPER SHIPPED ON BOARD FREIGHT COLLECT HBL # SSAOU0033712SCAC CODE: DISO PLEASE INCLUDE OUR SCAC (DISO) AS AN ADDTIONAL SNP IN YOUR AMS TRANSMISSION 44079990;44039800</t>
  </si>
  <si>
    <t>DELMAR INTERNATIONAL</t>
  </si>
  <si>
    <t>DELMAR INTERNATIONAL LOGISTICA S.A.</t>
  </si>
  <si>
    <t>12-13 SAME SAME SAME SAME SAME SAME SAME SAME 12-13 SAME SAME SAME SAME SAME SAME SAME SAME SAME SAME SAME</t>
  </si>
  <si>
    <t>ONE CROSS ISLAND PLAZA, SUITE 222 ROSEDALE NY 11422 UNITED STATES</t>
  </si>
  <si>
    <t>AV. NOVE DE JULHO, 4364, JARDIM PAU SAO PAULO SP 01406-100 BRAZIL</t>
  </si>
  <si>
    <t>TGBU6873229 FCIU7430467</t>
  </si>
  <si>
    <t>MEDUIT995517</t>
  </si>
  <si>
    <t>MSCFJ12445407 MSCFJ12445488</t>
  </si>
  <si>
    <t>AL0-SDXQGBJF2X736 350CTN 578 7.2KGS 5.203CBM DEAWER SLIDE S 8302423015 AL0-VZ2CVY 6XFFE3C 205CTN 2519.7KGS 9.0 1CBM SIDEBOARDS 9403.60.8 081 AL0-VXK6M6QUKCBW2 203 CTN 1174.24KGS 3.128CBM 2PK, STRING LIGHTS POLES 16 INCH LARGE METAL HOOP 940599 0000 8306290000 AL0-X4BZ65 XV6HQ2W 152CTN 2490.42KGS 12 .648CBM TOWEL BAR 8302 500000 AL0-SKX5VWW5N2SC4 87CTN 1106.24KGS 13.393CBM W EDGE PILLOW 9404909000 AL0-WWFY7UXQJWBZK 305CTN 4403.9KGS 20.577CBM THRESHOL DS FOR DOORS 7308305025</t>
  </si>
  <si>
    <t>AL0-SDXQGBJF2X736 AL0-VZ2CVY6XFFE3C AL0-VXK6M6QUKCBW2 AL0-X4BZ65XV6HQ 2W AL0-SKX5VWW5N2SC4 AL0-WWFY7UXQJ WBZK</t>
  </si>
  <si>
    <t>410 TERRY AVENUE NORTHSEATTLE, WA 98109 12062664806</t>
  </si>
  <si>
    <t>SERVICE CO. LTD. 17/F, 01-1701, 56 EAST FOURTH RING ROAD CHAOYANG DISTRICT, BEIJING, 862123251530</t>
  </si>
  <si>
    <t>TGHU8995423</t>
  </si>
  <si>
    <t>MAEU215435101</t>
  </si>
  <si>
    <t>204N</t>
  </si>
  <si>
    <t>CN0080700</t>
  </si>
  <si>
    <t>410 TERRY AVENUE NORTH SEATTLE, WA 98109 TELEPHONE: 651-366-1880</t>
  </si>
  <si>
    <t>LUMBER - SOFTWOOD CUSTOM CUT Description: 608 608 BUNDLES OF PINUS ELLIOTTIS AND/OR TAEDA F FREIGHT COLLECT INVOICE 4403/2022 DUE 22BR0002320698, RUC 2BR15238020220220004403 NCM 4407.11.00 NET WEIGHT 229 536 KG REMARKS AS PER MATE S RECEPT WOODEN PACKAGE TREATED AND CERTIFIED FUMIGATED ACCORDING TO NINF NB.15 - FAO Marks : F-55 F-8</t>
  </si>
  <si>
    <t>GREAT SOUTHERN WOOD PRESERVING.</t>
  </si>
  <si>
    <t>GLOBAL PRIME BRASIL COM. EXPORTADOR</t>
  </si>
  <si>
    <t>Sao Francisco do Sul</t>
  </si>
  <si>
    <t>SOPOT</t>
  </si>
  <si>
    <t>F-55 F-8 . . . . . . . . . . . . . .</t>
  </si>
  <si>
    <t>GREAT SOUTHERN WOOD PRESERVING. WES T WASHINGTON ST. 305 ABBEVILLE - A LABAMA - UNITED STATES MARTY GOFF - 334 585-2253</t>
  </si>
  <si>
    <t>GLOBAL PRIME BRASIL COM. EXPORTADOR RUA PROF. JOAQUIM SANTIAGO 157 A SAO FRANCISCO DO SUL A SC A BRA CNPJ 15.238.020/0003-34</t>
  </si>
  <si>
    <t>GSSW22RIO2096D</t>
  </si>
  <si>
    <t>GSSW</t>
  </si>
  <si>
    <t>GRIEG STAR SHIPPING AS (OPEN HATCH DIVISION)</t>
  </si>
  <si>
    <t>BERGEN</t>
  </si>
  <si>
    <t>N-5004</t>
  </si>
  <si>
    <t>C SUNDTSGATE 17-19, PB 1088 SENTRUM 5809</t>
  </si>
  <si>
    <t>J.W. ALLEN COMPANY INC</t>
  </si>
  <si>
    <t>J.W. ALLEN COMPANY INC 1000 RIVE RBEND DRIVE SUITE L ST. R 70087 - PHONE (504) 464 0181 - FAX MS. BETH RAYMOND - EXT. 132</t>
  </si>
  <si>
    <t>BRSFS</t>
  </si>
  <si>
    <t>456 CARTONS OF FOOTWEAR DIVISI ON OF GOODS, QTY: 5466 PR BUY GROUP: FIRST QUALITY, AFS: 01000 SHIP-TO PLANT: 1014, CUSTOMER: INVOICE#: EOXCNT22 1142 PO-ITEM: 4508362623-140 , CUSTOMER PO: MATERIAL: 819, 352-001, NAME: NIKE KAWA SLIDE (GS/PS), GENDER/AGE: BOYS G RADE SCHL STANDARD DESCRIPTI ON: BOYS GRADE SCHL AQUA-GEAR LOW TOP, HSCODE: 640299 MA TERIAL CONTENT: SYNTHETIC PLAS TIC/TEXTILE (100% POLYESTER) CONTAINER NO MAEU9168008 / 456 CARTONS OF FOOTWEAR DIVISI ON OF GOODS, QTY: 5466 PR BUY GROUP: FIRST QUALITY, AFS: 01000 SHIP-TO PLANT: 1014, CUSTOMER: INVOICE#: EOXCNT22 1141 PO-ITEM: 4508362623-130 , CUSTOMER PO: MATERIAL: 819, 352-001, NAME: NIKE KAWA SLIDE (GS/PS), GENDER/AGE: BOYS G RADE SCHL STANDARD DESCRIPTI ON: BOYS GRADE SCHL AQUA-GEAR LOW TOP, HSCODE: 640299 MA TERIAL CONTENT: SYNTHETIC PLAS TIC/TEXTILE (100% POLYESTER) / 91 CARTONS OF FOOTWEAR DIVISIO N OF GOODS, QTY: 1092 PR B UY GROUP: FIRST QUALITY, AFS: 01000 SHIP-TO PLANT: 1014, C USTOMER: INVOICE#: EOXCNT221 140 PO-ITEM: 4508362623-120, CUSTOMER PO: MATERIAL: 8193, 52-001, NAME: NIKE KAWA SLIDE (GS/PS), GENDER/AGE: BOYS GR ADE SCHL STANDARD DESCRIPTIO N: BOYS GRADE SCHL AQUA-GEAR LOW TOP, HSCODE: 640299 MAT ERIAL CONTENT: SYNTHETIC PLAST IC/TEXTILE (100% POLYESTER) NO WOOD PACKAGING MATERIAL CONTAINER SUMMARY ----- ------------------------------ CRSU9106284 CN2295927 40X9'6 912CTN 66.000CBM 40 20.000KGS MAEU9168008 CN235 4709 45X9'6 1003CTN 71 .140CBM 4403.000KGS B/L TOTA L SUMMARY ----------------------------------- 1915CTN 13 7.140CBM 8423.000KGS -QINGYUAN,GUANGDONG,CHINA FR EIGHT AS ARRANGED 456 CARTON S OF FOOTWEAR DIVISION OF GOOD S, QTY: 5466 PR BUY GROUP: FIRST QUALITY, AFS: 01000 S HIP-TO PLANT: 1014, CUSTOMER: INVOICE#: EOXCNT221138 PO-, ITEM: 4508362623-100, CUSTOMER PO: MATERIAL: 819352-001, N AME: NIKE KAWA SLIDE (GS/PS) , GENDER/AGE: BOYS GRADE SCHL STANDARD DESCRIPTION: BOYS G RADE SCHL AQUA-GEAR LOW TOP, HSCODE: 640299 MATERIAL CON TENT: SYNTHETIC PLASTIC/TEXTILE (100% POLYESTER) CONTAIN ER NO CRSU9106284 SHIPPER: Q ING YUAN CITY SHOETOWN FOOTWEA R CO., LTD. ON BEHALF OF EVA OVERSEAS INTERNA TIONAL LIM ITED BAPIAN VILLAGE,XUANZHEN ROAD,TAIHE TOWN,QINGXIN COU NTY,QINGYUAN,GUANGDONG CHINA / 456 CARTONS OF FOOTWEAR DIVISI ON OF GOODS, QTY: 5466 PR BUY GROUP: FIRST QUALITY, AFS: 01000 SHIP-TO PLANT: 1014, CUSTOMER: INVOICE#: EOXCNT22 1139 PO-ITEM: 4508362623-110 , CUSTOMER PO: MATERIAL: 819, 352-001, NAME: NIKE KAWA SLIDE (GS/PS), GENDER/AGE: BOYS G RADE SCHL STANDARD DESCRIPTI ON: BOYS GRADE SCHL AQUA-GEAR LOW TOP, HSCODE: 640299 MA TERIAL CONTENT: SYNTHETIC PLAS TIC/TEXTILE (100% POLYESTER)</t>
  </si>
  <si>
    <t>QING YUAN CITY SHOETOWN FOOTWEAR</t>
  </si>
  <si>
    <t>ZIM SAN DIEGO</t>
  </si>
  <si>
    <t>1014 MEMPHIS, TN USA 1014 MEMPHIS, TN USA 1014 MEMPHIS, TN USA 1014 MEMPHIS, TN USA 1014 MEMPHIS, TN USA</t>
  </si>
  <si>
    <t>CO.,LTD. ON BEHALF OF EVA OVERSEAS INTERNATIONAL LIMITED BAPIAN VILLAGE,XUANZHEN ROAD,TAIHE 86223808918</t>
  </si>
  <si>
    <t>MAEU9168008 CRSU9106284</t>
  </si>
  <si>
    <t>LEB0 4EB0</t>
  </si>
  <si>
    <t>MAEU608926839</t>
  </si>
  <si>
    <t>207W</t>
  </si>
  <si>
    <t>CN2354709 CN2295927</t>
  </si>
  <si>
    <t>WOOD LOGS MADERA DE PAROTA EN TRONCOS / PAROTA WOOD IN LOOGS HS CODE 4403.99.99</t>
  </si>
  <si>
    <t>WILKINSON CUSTOM FX</t>
  </si>
  <si>
    <t>COORDINADORA LOGISTICA DEL NOROESTE</t>
  </si>
  <si>
    <t>DUESSELDORF EXPRESS</t>
  </si>
  <si>
    <t>NO MARKS . . .</t>
  </si>
  <si>
    <t>P.O BOX 902 HALEIWA HAWAII 96712</t>
  </si>
  <si>
    <t>AV COLINA HERMOSA N. EXT7295, N. INT9B2 TIJUANA, BAJA CALIFORNIA CP.22194</t>
  </si>
  <si>
    <t>UACU3785194</t>
  </si>
  <si>
    <t>HLCUME3LL29700AA</t>
  </si>
  <si>
    <t>HLCUME3211229700</t>
  </si>
  <si>
    <t>28W01</t>
  </si>
  <si>
    <t>53859 KPD19633161</t>
  </si>
  <si>
    <t>CULIACAN, SIN, MX</t>
  </si>
  <si>
    <t>INTERMODAL 360 SA DE CV</t>
  </si>
  <si>
    <t>P.O BOX 902 HALEIWA HAWAII 96712 66-576 KAUPE RD WAILUA HAWAII 96791. (OTAKE STORE ROAD ENTRY). BEN WILKINSON TEL NO +1 808859 9392</t>
  </si>
  <si>
    <t>CONSTITUCION 1 COLONIA BUROCRATA, MANZANILLO 28250 MEXICO RFC ITS140318243</t>
  </si>
  <si>
    <t>114133 KPD19633161</t>
  </si>
  <si>
    <t>SAME AS CNEE</t>
  </si>
  <si>
    <t>100 % COTTON WOVEN BASEBAL L CAP H. S CODE : 6505 00 SERVICE TYPE : CFS/CF S FREIGHT COLLECT PO # STYLE # 43000 01067 6945766 4300001 092 6945764 430000107 3 6945765 COMMERCIAL INVOICE NO.: 18216081158 0 INV. NO.:EX/UNI/4403/2 021 DATE: 13.12.2021 E XP NO: 2859-102247-2021 DATE, : 13.12.2021 L/C O R TT NO.: US210017ST DAT E : 08.07.2021 PVH IS THE OCEAN FREIGHT PAYER DHAKA- 1208, BANGLADESH.</t>
  </si>
  <si>
    <t>UNTO THE ORDER OF:HSBC BANK LTD</t>
  </si>
  <si>
    <t>APM GLOBAL LOGISTICS BANGLADESH-SCM</t>
  </si>
  <si>
    <t>MSC AGADIR</t>
  </si>
  <si>
    <t>STYLE/COLOR NO.: SIZE: QUANTITY : P.O NUMBER: C OUNTRY OF ORIGIN : MADE IN BANGL ADESH CARTON NU MBER: SAME SAME SAME SAME SAME SAME SAME</t>
  </si>
  <si>
    <t>LEVEL 12, SHANTA WESTERN TOWER 186 DHAKA 1208 BANGLADESH</t>
  </si>
  <si>
    <t>PLOT #76/A (5TH FLOOR), ROAD #11, B DHAKA 1213 BANGLADESH</t>
  </si>
  <si>
    <t>MEDU8731093</t>
  </si>
  <si>
    <t>MEDUDH109537</t>
  </si>
  <si>
    <t>204W</t>
  </si>
  <si>
    <t>FX21106239</t>
  </si>
  <si>
    <t>1001 FRONTIER ROAD BRIDGEWATER NJ 08807 UNITED STATES</t>
  </si>
  <si>
    <t>WOOD STAKE 38 PACKAGES WITH EUCALYPTUS WOOD STAKE 25X25X1219MM INVOICE BWB2022-P044USA PURCHASE ORDER CNTR 16 NCM 4403.98.00, HS CODE 440398 NET W. 27.300,000 KGS M3 46,3600 DUE 22BR000307133-0 ORIGIN FROM BRAZIL FREIGHT COLLECT WOODEN PACKAGE NOT APPLICABLE</t>
  </si>
  <si>
    <t>CNTR 16 . . . . . . . . . . . . .</t>
  </si>
  <si>
    <t>RFCU5044250</t>
  </si>
  <si>
    <t>HLCUEUR2202CBAZ2</t>
  </si>
  <si>
    <t>HLG2269971</t>
  </si>
  <si>
    <t>75 DOW RD BOW,NH 03304 BOSTON-USA CONTACT CHAD DEMETRY - E-MAILUSSILTANDSITESUPPLYGMAIL.COM</t>
  </si>
  <si>
    <t>HLCUEURMBCBAZ2AA</t>
  </si>
  <si>
    <t>F.A.K. (FREIGHT ALL KINDS), NOS HOOK 1060CTNS28PLTS PO53460/53399 SHIP TO EXPRESS CROSS BORDER LOGISTICS, / MIRSA MANUFACTURING LLC 4403 W . MILITARY HWY, STE 100 MCALLEN TX 78503 956-467-9948 THIS SHIPMENT CONTAINS NO WOOD PACKAGING MATERIALS. TOTAL 1X20GP(STC 1060CTNS28PLTS ) GENERAL CONTRACT RATE AMS FILE BY OURSELVES.AMS FEE COLLECT PLEASE ISSUE RATED FEEDER SEAWAY BILL.WE WILL PAY LOCAL CHARGES IN GUANGZHOU. SCAC EXDO</t>
  </si>
  <si>
    <t>EI REF 61X8106728 SHIPPING MARKS MPI P.O. MCALLEN,TX LLCO. 1-UP MADE IN CHINA . . . . . . . . . . . . . . .</t>
  </si>
  <si>
    <t>TGHU0112651</t>
  </si>
  <si>
    <t>HLCUCA4220155733</t>
  </si>
  <si>
    <t>106E</t>
  </si>
  <si>
    <t>HLD12102202</t>
  </si>
  <si>
    <t>NOS GOOSENECK TUBE SCREW 1/4-20X3/8 LOOP,RECTANGLE.750 IN X .250 IN X . 078 IN CORRUGATED TUBE 2500-295 GOOSENECK CARBON STEEL ELECTRICAL DEPOSITION BLACK 7 IN, LG 1/4 WASHER WASHER, .265X562X048 SHIP TO EXPRESS CROSS BORDER LOGISTICS, LLC / MIRSA MANUFACTURING LLC 4403 W . MILITARY HWY STE 100 MCALLEN TX 78503956-467-9948 THIS SHIPMENT CONTAINS NO WOOD PACKAGING MATERIALS. TOTAL 1X20GP (STC 964CTNS10PLTS/ 890CTNS+44CTNS+30 CTNS) GENERAL CONTRACT RATE</t>
  </si>
  <si>
    <t>EI REF 61X8104143 SHIPPING MARKS MPI P.O. MCALLEN,TX C/NO. 1-UP MADE IN CHINA . . . . . . . . . . . . . . . . . .</t>
  </si>
  <si>
    <t>CAIU3572758</t>
  </si>
  <si>
    <t>HLCUCA4220155671</t>
  </si>
  <si>
    <t>HLD12111383</t>
  </si>
  <si>
    <t>NONCONIFEROUS WOOD IN THE ROUGH NESOI, NOT TR118 LOGS-5082 BF-28.205 M3 114 LOGS-5046 BF-28.005 M3 ASH LOGS HS 4403.99.90 SHIPPER DECLARED NO WOOD PACKING MATERIAL, ATTN TRACY EMAIL ZJMUYUAN163.COM - TEL18105724264 NONCONIFEROUS WOOD IN THE ROUGH NESOI, NOT TR</t>
  </si>
  <si>
    <t>ONE COSMOS</t>
  </si>
  <si>
    <t>GOLDEN WOOD INTERNATIONAL CORPORATION 88 FITZGERALD AVE TE UNIONVILLE, ON</t>
  </si>
  <si>
    <t>CORPORATION 88 FITZGERALD AVE UNIONVILLE, ON TE L3R 4Z7</t>
  </si>
  <si>
    <t>YMLU8791832 BEAU5058466</t>
  </si>
  <si>
    <t>YMLUW195221894</t>
  </si>
  <si>
    <t>084W</t>
  </si>
  <si>
    <t>UL8172262 UL8172179</t>
  </si>
  <si>
    <t>CO., LTD. ROOM 907, BUILDING 2, SAIGE DIGITAL CITY, KANGSHAN STREET, HUZHOU,</t>
  </si>
  <si>
    <t>EUCALYPTUS WOOD STAKE HS CODE:440398 02X40HC CONTAINER CONTAINING 64 PACKAGES WITH EUCALYPTUS WOOD STAKE 25X25X1219MM25X25X915MM INVOICE: BWB2021-P036USA PURCHASE ORDER: CNTR 10-11 NCM: 4403.98.00 / 4407.99.90 HS CODE: 440398 / 440799 NET W.: 55.035.000 KGS M3: 75.9150 DUE: 22BR000025623-2 ORIGIN: FROM BRAZIL DECLARED CLEAN BY SHIPPER SHIPPED ON BOAR, D FREIGHT COLLECT HS CODE:440398</t>
  </si>
  <si>
    <t>MSC VAISHNAVI R.</t>
  </si>
  <si>
    <t>NO MARKS CNTR 10-11 SAME SAME SAME SAME SAME SAME SAME</t>
  </si>
  <si>
    <t>75 DOW RD BOW,NH 03304 BOSTON-USA C BOSTON 03304 US</t>
  </si>
  <si>
    <t>CAIU7576941 MSMU8682270</t>
  </si>
  <si>
    <t>MEDUAJ014557</t>
  </si>
  <si>
    <t>MSCFJ12427185 MSCFJ12427151</t>
  </si>
  <si>
    <t>2 X 40FT HC DV CONTAINER: BULKPACKED DECORATIVE ARTI CLES OF WOOD MOPANI WOOD: 6390 X PCS(MEDIUM, LARGE + JUMBO SIZE) GRAPEVINE WOO D: 4200 X PCS (MEDIUM, LA RGE + SUPER SIZE) HS CODE: 4403.49.01.00 FOB CAPE T OWN / FREIGHT COLLECT SHIP PED ON BOARD 2 X 40FT HC DV CONTAINER: BULKPACKED DECORATIVE ARTI CLES OF WOOD: MOPANI WOOD: 4260 X PCS(MEDIUM, LARGE + JUMBO SIZE)</t>
  </si>
  <si>
    <t>ZOO MED LABORATORIES INC</t>
  </si>
  <si>
    <t>MSC SHUBA B</t>
  </si>
  <si>
    <t>3650 SACRAMENTO DR SAN LUIS OBISPO CA 93401 UNITED STA</t>
  </si>
  <si>
    <t>PLAASSTREET 47 BITTERFONTEIN WC 8200 SOUTH AFRICA</t>
  </si>
  <si>
    <t>MSMU7527237 MSCU5297731</t>
  </si>
  <si>
    <t>MEDUC7362550</t>
  </si>
  <si>
    <t>201A</t>
  </si>
  <si>
    <t>FX13531775 FX13531773</t>
  </si>
  <si>
    <t>2 X 40FT HC CONTAINERS BUL KPACKED DECORATIVE ARTICLE S OF WOOD: 9310 PIECES MOP ANI WOOD (MEDIUM, LARGE + JUMBO SIZE) HS CODE: 44 03.49 FOB CAPE TOWN / FRE IGHT COLLECT SHIPPED ON BO ARD 2 X 40FT HC CONTAINERS BUL KPACKED DECORATIVE ARTICLE S OF WOOD: 3110 PIECES MOP ANI WOOD( MEDIUM,LARGE + J UMBO) 2136 PIECES GRAPEVI NE WOOD (LARGE,SUPER SIZE) HS CODE: 4403.49</t>
  </si>
  <si>
    <t>FFAU1643940 MSDU7265892</t>
  </si>
  <si>
    <t>MEDUC7365512</t>
  </si>
  <si>
    <t>FX13518014 FX13531771</t>
  </si>
  <si>
    <t>TOMATO SAUCE PREPARATION LA REGINA DECLARES THAT ALL SAUCES PRODUCED AND PACKED FOR RAOS SPECIALTY FOODS, INC, ARE MADE IN ITALY WITH 100% ITALIAN TOMATOES. HTS 210390 INV 4385 PO PO03-13207 HBL 7397952P2921 TOMATO SAUCE PREPARATION LA REGINA DECLARES THAT ALL SAUCES PRODUCED AND PACKED FOR RAOS SPECIALTY FOODS, INC, ARE MADE IN ITALY WITH 100% ITALIAN TOMATOES. HTS 210390 INV 4390 PO PO03-13206 HBL 7397952P2921 TOMATO SAUCE PREPARATION LA REGINA DECLARES THAT ALL SAUCES PRODUCED AND PACKED FOR RAOS SPECIALTY FOODS, INC, ARE MADE IN ITALY WITH 100% ITALIAN TOMATOES. HTS 210390 INV 4364 PO PO03-13660 HBL 7397952P2921 TOMATO SAUCE PREPARATION LA REGINA DECLARES THAT ALL SAUCES PRODUCED AND PACKED FOR RAOS SPECIALTY FOODS, INC, ARE MADE IN ITALY WITH 100% ITALIAN TOMATOES. HTS 210390 INV 4388 PO PO03-13205 HBL 7397952P2921 TOMATO SAUCE PREPARATION LA REGINA DECLARES THAT ALL SAUCES PRODUCED AND PACKED FOR RAOS SPECIALTY FOODS, INC, ARE MADE IN ITALY WITH 100% ITALIAN TOMATOES. HTS 210390 INV 4353 PO PO03-13203 HBL 7397952P2921 TOMATO SAUCE PREPARATION LA REGINA DECLARES THAT ALL SAUCES PRODUCED AND PACKED FOR RAOS SPECIALTY FOODS, INC, ARE MADE IN ITALY WITH 100% ITALIAN TOMATOES. HTS 210390 INV 4365 PO PO03-13213 HBL 7397952P2921 TOMATO SAUCE PREPARATION LA REGINA DECLARES THAT ALL SAUCES PRODUCED AND PACKED FOR RAOS SPECIALTY FOODS, INC, ARE MADE IN ITALY WITH 100% ITALIAN TOMATOES. DELIVERY TO: RAO'S SPECIALTY FOODS, INC CEVA LOGISTICS 10917 CHERRY AVE FONTANA, CA - 92337 - USA - HTS 210390 INV 4403 PO PO03-13212 SVC 11-058 EUUS HBL 7397, 952P2921 TOMATO SAUCE PREPARATION LA REGINA DECLARES THAT ALL SAUCES PRODUCED AND PACKED FOR RAOS SPECIALTY FOODS, INC, ARE MADE IN ITALY WITH 100% ITALIAN TOMATOES. HTS 210390 INV 4376 PO PO03-13208 HBL 7397952P2921 TOMATO SAUCE PREPARATION LA REGINA DECLARES THAT ALL SAUCES PRODUCED AND PACKED FOR RAOS SPECIALTY FOODS, INC, ARE MADE IN ITALY WITH 100% ITALIAN TOMATOES. HTS 210390 INV 4391 PO PO03-13211 HBL 7397952P2921 TOMATO SAUCE PREPARATION LA REGINA DECLARES THAT ALL SAUCES PRODUCED AND PACKED FOR RAOS SPECIALTY FOODS, INC, ARE MADE IN ITALY WITH 100% ITALIAN TOMATOES. HTS 210390 INV 4356 PO PO03-13204 HBL 7397952P2921 TOMATO SAUCE PREPARATION LA REGINA DECLARES THAT ALL SAUCES PRODUCED AND PACKED FOR RAOS SPECIALTY FOODS, INC, ARE MADE IN ITALY WITH 100% ITALIAN TOMATOES. HTS 210390 INV 4373 PO PO03-13210 HBL 7397952P2921 TOMATO SAUCE PREPARATION LA REGINA DECLARES THAT ALL SAUCES PRODUCED AND PACKED FOR RAOS SPECIALTY FOODS, INC, ARE MADE IN ITALY WITH 100% ITALIAN TOMATOES. HTS 210390 INV 4354 PO PO03-13138 HBL 7397952P2921 TOMATO SAUCE PREPARATION LA REGINA DECLARES THAT ALL SAUCES PRODUCED AND PACKED FOR RAOS SPECIALTY FOODS, INC, ARE MADE IN ITALY WITH 100% ITALIAN TOMATOES. HTS 210390 INV 4352 PO PO03-13140 HBL 7397952P2921 TOMATO SAUCE PREPARATION LA REGINA DECLARES THAT ALL SAUCES PRODUCED AND PACKED FOR RAOS SPECIALTY FOODS, INC, ARE MADE IN ITALY WITH 100% ITALIAN TOMATOES. HTS 210390 INV 4375 PO PO03-13209 HBL 7397952P2921 TOMATO SAUCE PREPARATION LA REGINA DECLARES THAT ALL SAUCES PRODUCED AND PACKED FOR RAOS SPECIALTY FOODS, INC, ARE MADE IN ITALY WITH 100% ITALIAN TOMATOES. HTS 210390 INV 4357 PO PO03-13661 HBL 7397952P2921 TOMATO SAUCE PREPARATION LA REGINA DECLARES THAT ALL SAUCES PRODUCED AND PACKED FOR RAOS SPECIALTY FOODS, INC, ARE MADE IN ITALY WITH 100% ITALIAN TOMATOES. HTS 210390 INV 4355 PO PO03-13139 HBL 7397952P2921</t>
  </si>
  <si>
    <t>LA REGINA DI SAN MARZANO USA, INC</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</si>
  <si>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</si>
  <si>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757 THIRD AVENUE, 20TH FLOOR NEW YORK NY 10017 UNITED STATES</t>
  </si>
  <si>
    <t>MSDU8231053 TRHU7426044 SEGU4449663 INKU6599351 MEDU4391230 TRHU7980267 MEDU7131319 TGHU6414197 BMOU6171471 MSDU7338387 MEDU7428035 CAAU5112466 MSMU8513182 CAIU4742801 SEGU6123486 TRHU7807992</t>
  </si>
  <si>
    <t>4510 4510 4510 4510 4510 4510 4510 4510 4510 4510 4510 4510 4510 4510 4510 4510</t>
  </si>
  <si>
    <t>MEDUIG573567</t>
  </si>
  <si>
    <t>7222 869378 7224 869358 2862927 7089 7217 869376 7097 869362 7085 869393 2862511 7205 7079 869366 7220 869357 7126 869383 2862948 7088 7098 869368 7145 869363 7077 8693848 7133 869369 7127 869356</t>
  </si>
  <si>
    <t>INTERGLOBO USA INC</t>
  </si>
  <si>
    <t>22411 BONITA ST CARSON CA 90745 UNITED STATES</t>
  </si>
  <si>
    <t>NONCONIFEROUS WOOD IN THE ROUGH NESOI, NOT TR NONCONIFEROUS WOOD IN THE ROUGH NESOI, NOT TR NONCONIFEROUS WOOD IN THE ROUGH NESOI, NOT TR187 LOGS - 17,982 BFT - 103.957 M3 HARD MAPLE LOGS HS CODE 4403.99.30 ORIGIN ONTARIO, CANADA DRYU9525672/4,473 BFT TLLU4418567/4,483 BFT, SEGU6692414/4,594 BFT YMMU6184535/4,432 BFT SHIPPER DECLARED NO WOOD PACKING MATERIAL. FREIGHT PREPAID CERS RB8639202201211408486 EMAIL WLMZZB0708HOTMAIL.COM - TEL 86 13967269231 NONCONIFEROUS WOOD IN THE ROUGH NESOI, NOT TR</t>
  </si>
  <si>
    <t>DRYU9525672 SEGU6692414 YMMU6184535 TLLU4418567</t>
  </si>
  <si>
    <t>YMLUW195221677</t>
  </si>
  <si>
    <t>UL5374743 UL5374732 UL5374725 UL5374734</t>
  </si>
  <si>
    <t>BLNKET (NT ELEC) TRAVELING RUGS OF SYNTHETIBLANKET DUVET MATTRESS PAD THIS SHIPMENT CONTAINS NO SOLID WOOD PACKING MATERIALS TEL514-631-6456 FAX 514-631-4403 EMAIL MLEGAREAGOTRANS.COM EMAILBREAKBULKSCARBROUGH-INTL.COM</t>
  </si>
  <si>
    <t>CASIA GLOBAL LOGISTICS CO. LTD.</t>
  </si>
  <si>
    <t>ARIES</t>
  </si>
  <si>
    <t>AIR CANADA J/C DISPOSABLE NA BLANKET P/NPS1076 80PCS/CS RACKET GROUP/CHINA AIR CANADA XF WHITE DUVET P/N PS1079 15 PCS/CS RACKET GROUP/CHINA AIR CANADA MATTRESS PAD P/N PS1082 25 PCS/CS RACKET GROUP/CHINA // //</t>
  </si>
  <si>
    <t>500 AVENUE LEPINE MONTREAL QUEBEC CANADA H9P 2V6</t>
  </si>
  <si>
    <t>ROOM 505 ZHONGTIAN BUILDING NO.1063 SIPING ROAD YANGPU SHANGHAI 200092 TEL0086 21 63368855 TE FAX0086 21 61923424</t>
  </si>
  <si>
    <t>YMMU6030020</t>
  </si>
  <si>
    <t>YMLUW228215269</t>
  </si>
  <si>
    <t>123E</t>
  </si>
  <si>
    <t>YMAK554742</t>
  </si>
  <si>
    <t>SCARBROUGH INTERNATIONAL LTD.</t>
  </si>
  <si>
    <t>10841 NW AMBASSADOR DRIVE KANSAS CITY MO 64153 TEL 816-584-2424</t>
  </si>
  <si>
    <t>XIAMEN CHINA</t>
  </si>
  <si>
    <t>TRUCK TIRE CASINGS FOR RETREADING TRUCK TIRE CASINGS FOR RETREADING INVOICE NO. 4403 ORDER NO. L-553 HS CODE 401220</t>
  </si>
  <si>
    <t>LLADS VENTURES INC.</t>
  </si>
  <si>
    <t>O.S.R.MAKINO TRADING CO.,LTD.</t>
  </si>
  <si>
    <t>TAIPEI TRIUMPH</t>
  </si>
  <si>
    <t>N/M N/M THE SAME THE SAME THE SAME</t>
  </si>
  <si>
    <t>840 LANCASTER PIKE, QUARRYVILLE, PA 17566 U.S.A.TEL: 717-284-5943 FAX: 717-284-5296 EMAIL: DON.LLADS@ COMCAST.NET ATTN: DON HOMSHER</t>
  </si>
  <si>
    <t>3A, 3-4-2 KOBAI-CHO, SHOWA-KU, NAGOYA 466-0031 JAPAN TEL: 81-52-265-5516 FAX: 81-52-838-5399</t>
  </si>
  <si>
    <t>EISU9339398</t>
  </si>
  <si>
    <t>EGLV024100136483</t>
  </si>
  <si>
    <t>1132E</t>
  </si>
  <si>
    <t>EMCQTV9650</t>
  </si>
  <si>
    <t>JOSEPH WACHOWSKI SR</t>
  </si>
  <si>
    <t># 5515 STEILACOOM BLVD.SUITE 125 LAKEWOOD,WA 98499 U.S.A. TEL:253-592-5133 E-MAIL:PACIFICCASINGS@YAHOO.COM</t>
  </si>
  <si>
    <t>NAGOYA</t>
  </si>
  <si>
    <t>WOOD IN THE ROUGH, WHETHER OR NOT STRIPPED OF BARK - UNIT(S) OF RED OAK LOGS, QUERCUS SP ''COUNTRY OF ORIGIN - USA'' FREIGHT PREPAID TO NHAVA SHEVA. INLAND TO ICD BORKHEDI COLLECT AT DESTINATION. 14 DAYS FREE AT DESTINATION HTS:4403.91.0020 CUSTOMER PO# NWH/32/2021 ADDITIONAL PO# 10.28.21 SHIPMENT# 1087518 ORDER#, 832882 4.804 MBF</t>
  </si>
  <si>
    <t>MSC KUMSAL</t>
  </si>
  <si>
    <t>VILLAGE-LIHIGAON, TEHSIL KAMPTEE,DI MUMBAI MH 440008 INDIA</t>
  </si>
  <si>
    <t>727 ARENDELL STREET, SUITE C MOREHEAD CITY NC 28557 UNITED STATE</t>
  </si>
  <si>
    <t>FFAU2239738</t>
  </si>
  <si>
    <t>MEDUU3073977</t>
  </si>
  <si>
    <t>CENTRAL INDIA VENEERS PVT, LTD.</t>
  </si>
  <si>
    <t>BULKPACKED DECORATIVE ARTICLES OF WOOD MOPANI WOOD 9790 X PCS(MEDIUM + JUMBO SIZE) GRAPEVINE WOOD 3000 X PCS(MEDIUM SIZE) HS CODE 4403.49.01.00</t>
  </si>
  <si>
    <t>NYK RIGEL</t>
  </si>
  <si>
    <t>HLBU2261498</t>
  </si>
  <si>
    <t>HLCUDUR210810370</t>
  </si>
  <si>
    <t>064W</t>
  </si>
  <si>
    <t>HLD0561387</t>
  </si>
  <si>
    <t>IKEA HOME FURNISHING PRODUCTS TARIFF NUMBER: 94035090 CO NSIGNMENT NUMBER: 22734-SUP-EC IS25573 TOTAL GROSS WEIGHT: 4403.460 TOTAL VOLUME: 10.61 0 TOTAL NUMBER OF PIECE(S): 218</t>
  </si>
  <si>
    <t>SZYNAKA-MEBLE SPOLKA Z O.O.</t>
  </si>
  <si>
    <t>-------------- SWB TOTAL NUMBERS---- ---------- TOTAL GROSS WEIGHT: 440 3.46 TOTAL VOLUME: 10.61 ------- ------------------------------------ ------------ EIN 23-254866205 N/ M</t>
  </si>
  <si>
    <t>OSTRODZKA 54 ILAWA 14-200, POLAND, PLWN 48227204646</t>
  </si>
  <si>
    <t>MRKU3627385</t>
  </si>
  <si>
    <t>MAEUIKAB03846</t>
  </si>
  <si>
    <t>202W</t>
  </si>
  <si>
    <t>C41748</t>
  </si>
  <si>
    <t>LODZ</t>
  </si>
  <si>
    <t>2 CAJAS DE MADERA CON ARTESANIA DE BARRO 6 CAJAS DE MADERA CON ARTESANIA DE CONCRETO 2 ESPEJOS CON MARCO DE MADERA 6 TRONCOS DETECA 1308 TABLAS DE TECA 226 TABLAS DE CEDRO 669 TABLAS DE OTRAS MADERAS 7 PARTES DE MUEBLES CODIGO INTERNO 005 CODIGO C.A.B.Y.S., 0312001009900 PARTIDA 4403.12.0000 CODIGO INTERNO 003 CODIGO C.A.B.Y.S. 0312099009900 PARTIDA 4407.23.0100 CODIGO INTERNO 003 CODIGO C.A.B.Y.S. 0312099009900 PARTIDA 4407.29.0260</t>
  </si>
  <si>
    <t>HENK MORELISSE IDENTIFICACI N:</t>
  </si>
  <si>
    <t>INVERSIONES LA TEJA CAMPESINA S.A</t>
  </si>
  <si>
    <t>MAERSK NIAMEY</t>
  </si>
  <si>
    <t>NTP7PF141 136 CENTER STREET NAPLES, FL36 136 CENTER STREET N CA 90304 US</t>
  </si>
  <si>
    <t>CED, JUR DICA. 3101250578 350M CURE A, SARAPIQUI, HEREDIA DE LA IGLESIA CATOL CR</t>
  </si>
  <si>
    <t>MRKU6035585</t>
  </si>
  <si>
    <t>SUDU22CSC000135A</t>
  </si>
  <si>
    <t>SUDU22CSC000135X</t>
  </si>
  <si>
    <t>205N</t>
  </si>
  <si>
    <t>ML-CR2474352</t>
  </si>
  <si>
    <t>SARAPIQUI CR</t>
  </si>
  <si>
    <t>UNITY CUSTOMS BROKERS INC</t>
  </si>
  <si>
    <t>TERMINALES Y ENTREGAS</t>
  </si>
  <si>
    <t>11222 S. LA CIENEGA BLVD, SUIT INGLEWOOD, CA 90304 INGLEWOOD, CA 90304 CA 90304 US</t>
  </si>
  <si>
    <t>INTERNACIONALES S.A. TRIBUNALES JUSTICIA GOICOECHEA TEL.: (506) 4010-00 CR</t>
  </si>
  <si>
    <t>11222 S. LA CIENEGA BLVD, SUIT INGLEWOOD, CA 90304</t>
  </si>
  <si>
    <t>ONE THOUSAND SIX HUNDRED FIFTY FIVE CARTONS O100 COTTON,EXCLUSIVE OF DECORATION HANDWOVEN PILLOW W 100 POLYESTER FIBER FILLER HS CODE NO : 94049099 INV NO : DI/4403 DT : 18.12.2021 SB NO : 7035503 DT : 27.12.2021, FREIGHT COLLECT AMS NO : CCLBOM213774 SCAC CODE : CGGI</t>
  </si>
  <si>
    <t>GATEWAY INTERNATIONLA LLC.</t>
  </si>
  <si>
    <t>CARGOCARE LOGISTICS (INDIA) PVT LTD</t>
  </si>
  <si>
    <t>860 US HIGHWAY ONE, SUITE 203 EDIS ON,NEW JERSEY,USA-08817 U.S.A. TEL:1-732-481-0400 EXT.408/406 TE DIRECT TEL :1-732-218-7509</t>
  </si>
  <si>
    <t>B 1/316, BOOMERANG, CHANDIVLI, ANDHERI EAST, MUMBAI 400 072, INDIA PAN NO : AABCC8950F</t>
  </si>
  <si>
    <t>TCNU9982558</t>
  </si>
  <si>
    <t>CMDUAMC1637048</t>
  </si>
  <si>
    <t>0INAW</t>
  </si>
  <si>
    <t>C1409937</t>
  </si>
  <si>
    <t>860 US HIGHWAY ONE, SUITE 203 EDIS ON,NEW JERSEY,USA-08817 U.S.A. TEL:1-732-481-0400 EXT.408/406</t>
  </si>
  <si>
    <t>CLOTHING 9 PCS / CLOTHING 7 PCS / CLOTHING 4166 PCS / CLOTHING 3651 PCS / CLOTHING 4403 PCS / CLOTHING 8757 PCS / CLOTHING 18 PCS</t>
  </si>
  <si>
    <t>JUAN DIEGO</t>
  </si>
  <si>
    <t>002569AMF2020QM 002569AMF2030QM 002569AMF2020TPL 002569AMF2030TPL 002580AMF2020TPL 002580AMF2030TPL 002580AMF2030QM</t>
  </si>
  <si>
    <t>JWYUCATAN1 444 N ELM STREET GREENSBORO NC 27401 U.S.A.</t>
  </si>
  <si>
    <t>S DE RL DE CV TABLAJE CATASTRAL 2287 ACANCEH YU CP 97380 MEXICO</t>
  </si>
  <si>
    <t>CAIU9065540</t>
  </si>
  <si>
    <t>LPUSPRGPCT50997</t>
  </si>
  <si>
    <t>INT14719 NA</t>
  </si>
  <si>
    <t>10801 N.W. 97TH ST., SUITE 1 MIAMI FL 33178 U.S.A.</t>
  </si>
  <si>
    <t>1X40 HQ CONTAINER CONTAINING 523 CARTONS PILLOW COVER INV NO : 1788/21-22 DT 12.11.2021 S.B. NO. 6117597 DT 19.11.2021 IEC NO.: 1004000570 HS CODE: 94049099, 63049999, NET WT : 4403.490 KGS FREIGHT COLLECT THC AT DESTINATION COLLECT THIS MASTER BILL COVERS CMA-CGM NVOCC HOUSE BILLS NO AMC1591654</t>
  </si>
  <si>
    <t>FTS INTERNATIONAL EXPRESS</t>
  </si>
  <si>
    <t>ALL TRANS SHIPPING LOGISTIC</t>
  </si>
  <si>
    <t>EDISON</t>
  </si>
  <si>
    <t>01 TO 523 CARTONS</t>
  </si>
  <si>
    <t>1900 HEMPSTEAD TURNPIKE SUITE 400 EAST MEADOW TE UNITED STATES</t>
  </si>
  <si>
    <t>3RD FLOOR 31B MOHAMMADPUR BACK SIDE OF AUGUST KRANTI BHAWAN BHIKAJI CAMA PLACE TE NEW DELHI, INDIA</t>
  </si>
  <si>
    <t>TCLU1471868</t>
  </si>
  <si>
    <t>CMDUCAD0584400</t>
  </si>
  <si>
    <t>0TUL4</t>
  </si>
  <si>
    <t>118828 C1348824</t>
  </si>
  <si>
    <t>1900 HEMPSTEAD TURNPIKE SUITE 400 EAST MEADOW</t>
  </si>
  <si>
    <t>PIYALA, HR</t>
  </si>
  <si>
    <t>BULKPACKED DECORATIVE ARTICLES OF WOOD MOPANI WOOD 10485 X PCS(SMALL, LARGE + JUMBO) GRAPEVINE WOOD 4800 X PCS (MEDIUM + LARGE), HS CODE 4403.49.01.00</t>
  </si>
  <si>
    <t>DALLAS EXPRESS</t>
  </si>
  <si>
    <t>DFSU7098778</t>
  </si>
  <si>
    <t>HLCUDUR210833477</t>
  </si>
  <si>
    <t>0001W</t>
  </si>
  <si>
    <t>HLD055419 HLD0554197</t>
  </si>
  <si>
    <t>NONCONIFEROUS WOOD IN THE ROUGH NESOI, NOT TR NONCONIFEROUS WOOD IN THE ROUGH NESOI, NOT TR NONCONIFEROUS WOOD IN THE ROUGH NESOI, NOT TR178 LOGS - 13,416 BFT - 78.264 M3 HARD MAPLE LOGS HS CODE 4403.99.30 ORIGIN ONTARIO, CANADA SHIPPER DECLARED NO WOOD PACKING MATERIAL</t>
  </si>
  <si>
    <t>YMLU8887507 TGBU5467483 YMMU6174141</t>
  </si>
  <si>
    <t>YMLUW195221756</t>
  </si>
  <si>
    <t>3302059 7536584 3302242</t>
  </si>
  <si>
    <t>NONCONIFEROUS WOOD IN THE ROUGH NESOI, NOT TRREFCTTTH-210709-1 34 CHERRY RED OAK LOGS 4307 BF -27.167 M3 HS CODE 4403.99.90 / 4403.91.00 CERS TU8264202202031439789 TAX ID 3702261329, TEL 0650 3539 061</t>
  </si>
  <si>
    <t>PORTER LUMBER LTD. 292 MARBURG ROAD, RR1 PORT DOVER, ON, N0A 1N1 CANADA TE TEL 519 428 0550</t>
  </si>
  <si>
    <t>292 MARBURG ROAD, RR1 PORT DOVER, ON, N0A 1N1 CANADA TEL 519 428 0550 TE TAX ID 104270376RM0003</t>
  </si>
  <si>
    <t>BMOU6278475</t>
  </si>
  <si>
    <t>YMLUW195221780</t>
  </si>
  <si>
    <t>01X40HC CONTAINER CONTAINING 29 BALES WITH EUCALYPTUS WOOD STAKE 25X25X1219MMINVOICE: BWB2021-P034USA PURCHASE ORDER: BWB2021-P034USA NCM: 4403.98.00 HS CODE: 440398 NET W.: 27.500,000 KGS M3: 35,3800 DUE: 21BR001922281-3 RUC:1BR3416791420000000000 0000001288690 ORIGIN: FROM BRAZIL DECLARED CLEAN BY SHIPPER SHIPPE, D ON BOARD FREIGHT COLLECT HBL # SSAOU0034799SCAC CODE: DISO PLEASE INCLUDE OUR SCAC (DISO) AS AN ADDTIONAL SNP IN YOUR AMS TRANSMISSION 44039800</t>
  </si>
  <si>
    <t>MSC ARUSHI R.</t>
  </si>
  <si>
    <t>BWB2021-P034USA SAME SAME SAME SAME SAME SAME SAME SAME SAME SAME</t>
  </si>
  <si>
    <t>MSMU7836072</t>
  </si>
  <si>
    <t>MEDUIT904907</t>
  </si>
  <si>
    <t>MSCFJ12353746</t>
  </si>
  <si>
    <t>YARN NET WT 4403.060 KGS YARN YARN NET WT 4313.400 KGS 5137 CARTONS YARN AS PER COMMERCIAL INVOICE NO. SI/21-22/03855 DTD. 30.11.2021, CARRIER RESPONSIBILITY CEASES AT NORFOLK, VA</t>
  </si>
  <si>
    <t>KUEHNE + NAGEL,INC. FMC001162NF</t>
  </si>
  <si>
    <t>KUEHNE + NAGEL PVT. LTD.</t>
  </si>
  <si>
    <t>EXPORTER SEAL IDTS00357008 . . EXPORTER SEAL IDTS00357009 86150-90536, 11731-12480 . . . . . . . . . . . . . . . . . . . . . . .</t>
  </si>
  <si>
    <t>1302 CONCOURSE DRIVE CHB4455 SUITE 110 LINTHICUM, MD 21090 USA AGENT OF BLUE ANCHOR AMERICA LINE</t>
  </si>
  <si>
    <t>2ND FLOOR, SCO NO.-3, SECTOR-32A, CHANDIGARH ROAD,LUDHIANA, (PUNJAB) INDIA X AGENT OF BLUE ANCHOR AMERICA LINE</t>
  </si>
  <si>
    <t>CAIU4690360 HLXU6510934</t>
  </si>
  <si>
    <t>HLCUDE12111BELZ8</t>
  </si>
  <si>
    <t>HLG1199246 HLG1199247</t>
  </si>
  <si>
    <t>13 ( THIRTEEN WOODEN PACKAGES) CONTAINING: 4403 NOS. OF CARBON STEEL FORGED FLANGES H.S CODE: 7307.91 IEC NO.: 0500003157 INV. NO.: 5433 DT 22.12.2021 REFFERENCE NO J2122-245, S.B NO. 6926203 DT. 22.12.2021 BUYER S ORDER NUMBER : P1027359,P1026855,P1026661,P1027060 P1026654,P1027556, P1027996 P1026855 NET WEIGHT:- 16105.00 KGS FREIGHT PREPAID TOTAL PKGS 13 PK</t>
  </si>
  <si>
    <t>HELLMANN WORLDWIDE LOGISTICS INC.</t>
  </si>
  <si>
    <t>HELLMANN WORLDWIDE LOGISTICS INDIA</t>
  </si>
  <si>
    <t>3529 TO 3541</t>
  </si>
  <si>
    <t>95 ETHEL ROAD EDISON, NJ 08817 UNITED STATES OF AMERICA TE ATTN.: JEANMARIE ERICSON</t>
  </si>
  <si>
    <t>PRIVATE LIMITED DHAMIJA TOWER,3RD FLR,SCO NO.14-15 URBAN ESTATE PHASE 3,OPP FCI GODOWN TE JAMALPUR, LUDHIANA 141010</t>
  </si>
  <si>
    <t>CMAU1726728</t>
  </si>
  <si>
    <t>CMDUCEI0258162</t>
  </si>
  <si>
    <t>0INAU</t>
  </si>
  <si>
    <t>BOLT02222323 C0072339</t>
  </si>
  <si>
    <t>95 ETHEL ROAD EDISON, NJ 08817 UNITED STATES OF AMERICA</t>
  </si>
  <si>
    <t>CHAWA, PB (LUDHIA</t>
  </si>
  <si>
    <t>3965.24 SQM MACHINE MADE C ARPET INVOICE NO. 4403-INT /21 HS CODE: WOOL 5702421 000/POLY5702422000 TOTAL B ALES: 578 BALES TOTAL PCS: 578 PCS TOTAL N.W: 14223 KGS TOTAL G.W: 14540 KGS</t>
  </si>
  <si>
    <t>ORIENTAL WEAVERS USA INC</t>
  </si>
  <si>
    <t>ORIENTAL WEAVERS INTERNATIONAL PRIV</t>
  </si>
  <si>
    <t>MSC VITTORIA</t>
  </si>
  <si>
    <t>3295 DUG GAP ROAD DALTON GA 30720 UNITED STATES</t>
  </si>
  <si>
    <t>INDUSTRIAL ZONE A1 PLOT 2/A TENTH OF RAMADAN CITY SHR EGYPT</t>
  </si>
  <si>
    <t>TGBU9849313</t>
  </si>
  <si>
    <t>MEDUAF195336</t>
  </si>
  <si>
    <t>FJ11798427</t>
  </si>
  <si>
    <t>C.H. ROBINSON INTERNATIONAL INC.</t>
  </si>
  <si>
    <t>1075 INNER LOOP ROAD, STE 300 ATLANTA GA 30337 UNITED STATES</t>
  </si>
  <si>
    <t>CERAMIC WARE KITCHEN &amp;GARDEN &amp;DESK &amp;BEAUTY HS CODE: 6912001000 MAGENTA P.O. NUMBER: 20003-PO5478/4613/4616/434 3/4621/4571/4638 /4639/4634/4477/4394/4403/ 4752/4699 SHIPPER DECLARED THAT THE SHIPMENT CONTAINS NO SOLID WOOD PACKING MATERIALS. HBL# F21120696 CERAMIC WARE KITCHEN &amp;GARDEN &amp;DESK &amp;BEAUTY HS CODE: 6912001000 MAGENTA P.O. NUMBER: 20003-PO5478/4613/4616/434 3/4621/4571/4638 /4639/4634/4477/4394/4403/ 4752/4699 SHIPPER DECLARED THAT THE SHIPMENT CONTAINS NO SOLID WOOD PACKING MATERIALS. HBL# F21120696</t>
  </si>
  <si>
    <t>UNICARGO EXPRESS INC</t>
  </si>
  <si>
    <t>BARKLAYS LOGISTICS CO., LTD</t>
  </si>
  <si>
    <t>MAERSK ENSHI</t>
  </si>
  <si>
    <t>MARKS &amp; NOS: FROM: MAGENTA.INC. 807 ALLSTON WAY, BERKELEY, CA 94710 CARTON#: OF TO: HOMEGOODS/ TJMAXX/MARSHALL S DISTRIBUTION CENTER# DEPT#: ORDER#: STYLE#: QUANTITY: PRE-TICKETED:SAME SAME MARKS &amp; NOS: FROM: MAGENTA.INC. 807 ALLSTON WAY, BERKELEY, CA 94710 CARTON#: OF TO: HOMEGOODS/ TJMAXX/MARSHALL S DISTRIBUTION CENTER# DEPT#: ORDER#: STYLE#: QUANTITY: PRE-TICKETED:SAME SAME</t>
  </si>
  <si>
    <t>5353 WEST IMPERIAL HIGHWAY, UNIT 85 LOS ANGELES CA 90045 UNITED STATES</t>
  </si>
  <si>
    <t>16TH FLOOR OF YIYUAN BUILDING, 840 GUANGZHOU 44 510000 CHINA</t>
  </si>
  <si>
    <t>MSMU5772066 MSDU7268124</t>
  </si>
  <si>
    <t>MEDUX2839751</t>
  </si>
  <si>
    <t>149N</t>
  </si>
  <si>
    <t>FJ14972852 FJ14975301</t>
  </si>
  <si>
    <t>XIAMEN</t>
  </si>
  <si>
    <t>NET WT 4403.060 KGS . NET WT 4313.400 KGS 5137 CARTONS YARN AS PER COMMERCIAL INVOICE NO. SI 21-22 03855 DTD. 30.11.2021 SHIPPING BILL NO 6429014, WASHINGTON, NORTH CAROLINA, U.S.A., ON CONSIGNEE S OWN COST, RISK &amp; RESPONSIBILTY GST NO 03AAACK2676H1ZQ</t>
  </si>
  <si>
    <t>SPINRITE SERVICES</t>
  </si>
  <si>
    <t>GANGA ACROWOOLS LIMITED</t>
  </si>
  <si>
    <t>EXPORTER SEAL IDTS00357008 EXPORTER SEAL IDTS00357009 86150-90536, 11731-12480 NO MARKS NO MARKS NO MARKS NO MARKS NO MARKS NO MARKS NO MARKS NO MARKS NO MARKS NO MARKS NO MARKS NO MARKS NO MARKS NO MARKS NO MARKS NO MARKS</t>
  </si>
  <si>
    <t>1481 W 2ND STREET WASHINGTON NC 27889 US</t>
  </si>
  <si>
    <t>REGD. &amp; CORP. OFF. 249 INDUSTRIAL AREA A LUDHIANA IN</t>
  </si>
  <si>
    <t>BANQLUH0064923</t>
  </si>
  <si>
    <t>1317 CARTONS TOTAL: 6546 SETS ONLY BED LINEN AS PER PO. NO.4403 4424 MADE UPS HS CODE NO:63021090 S.BILL.NO: 6918677 DT: 21-DEC-21, NET WT:14274.584 KGS FREIGHT PREPAID</t>
  </si>
  <si>
    <t>APEX MARITIME (PNW) CO. INC.</t>
  </si>
  <si>
    <t>CARTONS NOS 1 TO 1317</t>
  </si>
  <si>
    <t>560 NACHES AVE. S.W.SUITE 100 RENTON, WASHINGTON 98057 USA PH: 206.241.0771 FAX: 206.241.0823</t>
  </si>
  <si>
    <t>801, K P AURUM, MAROL MAROSHI ROAD, ANDHERI EAST, MUMBAI 400059,INDIA PAN NO:AABCC1756D</t>
  </si>
  <si>
    <t>TLLU4917910</t>
  </si>
  <si>
    <t>CMDUAMC1604391</t>
  </si>
  <si>
    <t>0INAS</t>
  </si>
  <si>
    <t>C1314850 ITEK02024967</t>
  </si>
  <si>
    <t>560 NACHES AVE. S.W.SUITE 100 RENTON, WASHINGTON 98057 PH: 206.241.0771 FAX: 206.241.0823</t>
  </si>
  <si>
    <t>FLEXIBLE PIPES FOR THE EXHAUST PHONE 001 765 893-4403 EMAIL JZAK TRU-FLEX.COM</t>
  </si>
  <si>
    <t>FCIU6278236</t>
  </si>
  <si>
    <t>SHKK616910566750</t>
  </si>
  <si>
    <t>HLCUGDY211231722</t>
  </si>
  <si>
    <t>NONCONIFEROUS WOOD IN THE ROUGH NESOI, NOT TRASH LOGS HS 4403.99.90 TCNU3066795 4.987 MBF YMMU6312404 5.037 MBF SHIPPER DECLARED NO WOOD PACKING MATERIAL, CERS MO2229202201071372885 CONTACT LILY TEL 15269329653 EMAIL LILYLIMENGXUE163.COM TAX ID 91440115MA59AYLJ0F - NONCONIFEROUS WOOD IN THE ROUGH NESOI, NOT TR</t>
  </si>
  <si>
    <t>GOLDEN WOOD INTERNATIONAL CORPORATION 88 FITZGERALD AVE UNIONVILLE, ON L3R 4Z7</t>
  </si>
  <si>
    <t>YMMU6312404 TCNU3066795</t>
  </si>
  <si>
    <t>YMLUW195221585</t>
  </si>
  <si>
    <t>14238283 14238234</t>
  </si>
  <si>
    <t>GUANGDONG SILK ROAD SUPPLY CHAIN</t>
  </si>
  <si>
    <t>CO., LTD. ROOM 807, BUILDING 1, WANGNAN WORLD TRADE PLAZA, GUANTAI ROAD, 115, NANCHENG,</t>
  </si>
  <si>
    <t>NONCONIFEROUS WOOD IN THE ROUGH NESOI, NOT TR NONCONIFEROUS WOOD IN THE ROUGH NESOI, NOT TR126 LOGS - 8,767 BFT - 48.219 M3 HARD MAPLE LOGS HS CODE 4403.99.30 ORIGIN ONTARIO, CANADA YMMU6350220/60 LOGS/4,326 BFT/23.793 M3/21201 KGS, MOBILE 0086-189-17260006</t>
  </si>
  <si>
    <t>// // SHIP REF 540049, 540163 //</t>
  </si>
  <si>
    <t>XINYE ZHU (FAITHLAND INTERNATIONAL COMPANY) 1305 ONTARIO ST., SUITE 207 BURLINGTON, ON L7S 1Y1</t>
  </si>
  <si>
    <t>YMMU6034427 YMMU6350220</t>
  </si>
  <si>
    <t>YMLUW195221616</t>
  </si>
  <si>
    <t>UL5374706 UL5374720</t>
  </si>
  <si>
    <t>NONCONIFEROUS WOOD IN THE ROUGH NESOI, NOT TR NONCONIFEROUS WOOD IN THE ROUGH NESOI, NOT TR NONCONIFEROUS WOOD IN THE ROUGH NESOI, NOT TR115 LOGS - 12,641 BFT - 69.527 M3 5,539 BFT (30.465 M3) HARD MAPLE LOGS HS CODE 4403.99.30 1,887 BFT (10.379 M3) RED OAK LOGS HS CODE 4403.91.00, JIASHANGUOYU126.COM TEL/FAX 0086-573-84123166 MOBILE 0086-189-17260006</t>
  </si>
  <si>
    <t>TCNU4605757 TCNU4639248 TLLU4416477</t>
  </si>
  <si>
    <t>YMLUW195221617</t>
  </si>
  <si>
    <t>UL5374737 UL5374713 UL5374719</t>
  </si>
  <si>
    <t>RM 201, BLDG 9, ZHONGYANG HUAYUAN, NO 368 SOUTH CHEZHAN RD., JIASHAN TOWN,</t>
  </si>
  <si>
    <t>IKEA HOME FURNISHING PRODUCTS TARIFF NUMBER: 94035090 CO NSIGNMENT NUMBER: 20564-SUP-G3 0018212 TOTAL GROSS WEIGHT: 4403.110 TOTAL VOLUME: 10.91 7 TOTAL NUMBER OF PIECE(S): 136 / IKEA HOME FURNISHING PRODUCTS TARIFF NUMBER: 94036080 CO NSIGNMENT NUMBER: 20564-SUP-G3 0018212 TOTAL GROSS WEIGHT: 10832.320 TOTAL VOLUME: 22.2 88 TOTAL NUMBER OF PIECE(S): 528 / IKEA HOME FURNISHING PRODUCTS / TOTAL NUMBER OF PIECES: 2106 TARIFF NUMBER: 94039070 C ONSIGNMENT NUMBER: 20564-SUP-G 30018212 TOTAL GROSS WEIGHT: 4845.500 TOTAL VOLUME: 15.9 53 TOTAL NUMBER OF PIECE(S):, 1442</t>
  </si>
  <si>
    <t>GRUPA G-3 SP.J. GRZEGORZ, PIOTR,</t>
  </si>
  <si>
    <t>-------------- SWB TOTAL NUMBERS---- ---------- TOTAL GROSS WEIGHT: 200 80.93 TOTAL VOLUME: 49.16 ------ ------------------------------------ ------------- EIN 23-254866210 N /M N/M N/M</t>
  </si>
  <si>
    <t>DOSLAW GUGALA TURKOWY 110 PERZOW 48627910002</t>
  </si>
  <si>
    <t>MRSU5341897</t>
  </si>
  <si>
    <t>MAEU214333771</t>
  </si>
  <si>
    <t>152W</t>
  </si>
  <si>
    <t>PL0330831</t>
  </si>
  <si>
    <t>PERZOW</t>
  </si>
  <si>
    <t>HS CODE 620343 - 87 CTNS / 5.2 5 CBM / 809.34KGS PANTS,SHOR TS INVOICE NO.: CUST NUMBE R 600000 PO# A RT# CUSTOMER ORDER NUMBER A128468764 HC2765 29309 4403 A128493610 HC4273 2, / 0.735 CBM / 97.44KGS PANT S,SHORTS INVOICE NO.: CUST NUMBER 600000 PO# ART# CUSTOMER ORDER NUMBER 0128016709 H28792 292395278</t>
  </si>
  <si>
    <t>PORTO KAGIO</t>
  </si>
  <si>
    <t>670 FALLING CREEK ROAD SPARTANBURG, SC, 29301 US 18645870700</t>
  </si>
  <si>
    <t>DUONG NGIEP II STREET, THMEY VILLAGE,STOEUNG MEANCHEY QUARTER MEANCHEY 85523885710</t>
  </si>
  <si>
    <t>MSKU8896202</t>
  </si>
  <si>
    <t>MAEU214351664</t>
  </si>
  <si>
    <t>149E</t>
  </si>
  <si>
    <t>KH0620916</t>
  </si>
  <si>
    <t>670 FALLING CREEK ROAD SPARTANBURG, SC, 29301 US</t>
  </si>
  <si>
    <t>BUYER ORDER NO.34398 SOLID GOLD BRAND PO NO. 34398-10 400 CARTONS CUSTOMER ITEM NO.41030 CANNED CATFOOD TUNA FLAKE AND VEGETABLES TO PPING TUNA CHOP IN GRAVY PO NO. 34398-20 400 CARTONS CUSTOMER ITEM NO.42030 CANNED CATFO OD TUNA FLAKE AND VEGETABLES TOPPING MACKERE L IN GRAVY PO NO. 34398-30 200 CARTONS CUSTO, MER ITEM NO.45030 CANNED CATFOOD TUNA FLAKE AND VEGETABLES TOPPING SHRIMP IN GRAVY PO NO 34398-40 200 CARTONS CUSTOMER ITEM NO.4403 0 CANNED CATFOOD TUNA FLAKE AND VEGETABLES T OPPING SEABREAM</t>
  </si>
  <si>
    <t>SOLID GOLD PET LLC</t>
  </si>
  <si>
    <t>I-TAIL CORPORATION PUBLIC CO.,LTD.</t>
  </si>
  <si>
    <t>CMA CGM LEO</t>
  </si>
  <si>
    <t>SOLID GOLD . . . . . . . . . . .</t>
  </si>
  <si>
    <t>15455 CONWAY ROAD SUITE 100 CHESTE RFIELD, MO 63017 USA CHESTERFIELD U S 63017</t>
  </si>
  <si>
    <t>979 92-94 29TH FLOOR, SM TOWER, PH AHOLYOTHINRD,PHAYA THAI , PHAYA THA I ,BANGKOK 10400, THAILAND. SONGKHL A TH</t>
  </si>
  <si>
    <t>TCNU6284928</t>
  </si>
  <si>
    <t>GOAGTH21A03791</t>
  </si>
  <si>
    <t>CMDUTHD0840785</t>
  </si>
  <si>
    <t>0TUL0</t>
  </si>
  <si>
    <t>6269616 P6269616</t>
  </si>
  <si>
    <t>GOAG</t>
  </si>
  <si>
    <t>GLOBAL OCEAN AGENCY LINES LLC</t>
  </si>
  <si>
    <t>BARRINGTON</t>
  </si>
  <si>
    <t>710 FOX GLEN</t>
  </si>
  <si>
    <t>15455 CONWAY ROAD , SUITE 100 CHES TERFIELD, MO 63017 USA CHESTERFIELD US 63017</t>
  </si>
  <si>
    <t>480 PCS OF SOLID WOOD PINE FURNITURE IN 960 BOXES AS PER ECIS 4403 PRODUCT FROM WELL MANAGED FORESTS AND OTHER CONTROLLED WOOD FSC MIXED CREDIT,, MRUC 1BR02886427272239128112095 HS-CODE 940360</t>
  </si>
  <si>
    <t>TEMASA INDUSTRIA DE MOVEIS LTDA</t>
  </si>
  <si>
    <t>MSC CANBERRA</t>
  </si>
  <si>
    <t>TARE 3840 SEAL 2 KSM749790 MADE IN BRAZIL TEMASA NO MARKS NO MARKS NO MARKS NO MARKS NO MARKS NO MARKS NO MARKS NO MARKS NO MARKS NO MARKS NO MARKS NO MARKS NO MARKS NO MARKS NO MARKS NO MARKS NO MARKS NO MARKS NO MARKS NO MARKS NO MARKS</t>
  </si>
  <si>
    <t>5405 PLACE DE LA COURONNE BROSSARD QC J4Z 3R9 CA</t>
  </si>
  <si>
    <t>ROD ENG LOURENCO FAORO 1418, INDL. CACADOR BR</t>
  </si>
  <si>
    <t>TCLU1824100</t>
  </si>
  <si>
    <t>BANQCWB0476597</t>
  </si>
  <si>
    <t>MEDUIT947443</t>
  </si>
  <si>
    <t>152R</t>
  </si>
  <si>
    <t>FJ12356270</t>
  </si>
  <si>
    <t>FREEPORT, GRAND B</t>
  </si>
  <si>
    <t>55 CARTONS WINE 891,00 WI404918 P.O. NA CORTACCIA CANTINA PRODUTTO 14 CARTONS WINE 218,00 P.O. 213458 VIGNA RIONDA AZ. AGR. 60 CARTONS WINE 963,00 P.O. NA BORGO SCOPETO E CAPARZO 56 CARTONS WINE 900,00 WI404919 P.O. NA MASI RENZO &amp; C. SAS 80 CARTONS WINE 2050,00 WI40492, CARTONS WINE 352,00 P.O. 2654A VINSKA KLET GORISKA BRD 22 CARTONS WINE 322,00 P.O. 2654A FRANK WEINGUT GMBH 28 CARTONS WINE 436,00 SV202654 P.O. 2654B STOBI WINERY DOOL 230 CARTONS WINE 4403,00 WD400056 P.O. PO108785 BISOL DESIDERIO &amp; FI</t>
  </si>
  <si>
    <t>P.O. DIST. NO. 627154 / 628278 / 623795 / 628277 1/2 P.O. DIST. NO. 627154 / 628278 / 623795 / 628277 1/2 P.O. IMPO. NO. NA / 213458 / WCD3753 / 2654A / 2654B PO108785 SAME SAME SAME SAME SAME SAME SAME SAME SAME SAME SAME SAME SAME SAME SAME SAME SAME</t>
  </si>
  <si>
    <t>8045 NORTHCOURT ROAD HOUSTON AK 77040 UNITED STATES</t>
  </si>
  <si>
    <t>BMOU4063740</t>
  </si>
  <si>
    <t>MEDUL7917627</t>
  </si>
  <si>
    <t>149W</t>
  </si>
  <si>
    <t>427936 455634</t>
  </si>
  <si>
    <t>TRANS AMERICAN CUSTOMHOUSE BROKERS,</t>
  </si>
  <si>
    <t>4902 N AMERICA DRIVE BUFFALO NY 14224 UNITED STATES</t>
  </si>
  <si>
    <t>IKEA HOME FURNISHING PRODUCTS TARIFF NUMBER: 94035090 CO NSIGNMENT NUMBER: 10973-SUP-24 00645145 TOTAL GROSS WEIGHT: 4403.514 TOTAL VOLUME: 20.7 23 TOTAL NUMBER OF PIECE(S): 138 / IKEA HOME FURNISHING PRODUCTS / TOTAL NUMBER OF PIECES: 1009 TARIFF NUMBER: 94039070 C ONSIGNMENT NUMBER: 10973-SUP-2 400645145 TOTAL GROSS WEIGHT : 11555.538 TOTAL VOLUME: 34 .386 TOTAL NUMBER OF PIECE(S, ): 871</t>
  </si>
  <si>
    <t>IKEA INDUSTRY POLAND SP. ZOO O/W LU</t>
  </si>
  <si>
    <t>MAERSK SEMBAWANG</t>
  </si>
  <si>
    <t>-------------- SWB TOTAL NUMBERS---- ---------- TOTAL GROSS WEIGHT: 159 59.05 TOTAL VOLUME: 55.11 ------ ------------------------------------ ------------- EIN 23-254866200 N /M N/M</t>
  </si>
  <si>
    <t>100 IKEA DRIVE WESTAMPTON 08060, UNITED STATES, NJ 14848039015</t>
  </si>
  <si>
    <t>BAWIE 7320350010034 BOREK 3 48896455800</t>
  </si>
  <si>
    <t>MSKU9542461</t>
  </si>
  <si>
    <t>MAEUIK0002797</t>
  </si>
  <si>
    <t>A005632 UCSPU1295</t>
  </si>
  <si>
    <t>FREIGHT COLLECT PURCHASE ORDER 7375350817 ITEM 596995491 PURCHASE ORDER NUMBER: 7375350817 MS 28X60 PRINTED SHEARED BEACH, DATE 21/12/2021 INVOICE 21-49420 CY/CY COMMODITY : HOME TEXTILE PURCHASE ORDER NUMBER: 7375350817 PURCHASE ORDER 7375350817 ITEM 596995491 MS 28X60 PRINTED SHEARED BEACH TOWEL BLUE SHARKS, INVOICE 21-49420 CY/CY TOTAL PKGS 4403 PK 2ND NOTIFY:SCHNEIDER LOGISTICS ILM DEPT 1555 ROAD, GREEN BAY, WI 54304 EMAIL: ILMDRAY SCHNEIDER.COM TEL: 1 (800) 525-9358</t>
  </si>
  <si>
    <t>FEROZE1888 MILLS LIMITED</t>
  </si>
  <si>
    <t>IKARIA</t>
  </si>
  <si>
    <t>P.O. 7375350817 FACILITY 00000 PO TYPE 0043 DEPARTMENT NO. 00020 ASST. NO 596995491 596995494 596995495 596995496 596995497 596995499 596995490 596995500 VENDOR STOCK MS0202456020 -17 MS0202456020 -18 MS0202456020 -19 MS0202456020 -20 MS0202456020 -21 MS0202456020 -22 MS0202456020 -16 MS0202456020 -23 SHIPPING CASE QTY 6 PCS IN A MASTER CARTON MADE IN PAKISTAN SHIPPING CASE NO. 1 4403 CNTR`NO APHU7333740 CMAU7063598 CARRIER SEAL`NO G8044889 G7974253 P.O. 7375350817 FACILITY 00000 PO TYPE 0043 DEPARTMENT NO. 00020 ASST. NO 596995491 596995494 596995495 596995496 596995497 596995499 596995490 596995500 VENDOR STOCK MS0202456020 -17 MS0202456020 -18 MS0202456020 -19 MS0202456020 -20 MS0202456020 -21 MS0202456020 -22 MS0202456020 -16 MS0202456020 -23 SHIPPING CASE QTY 6 PCS IN A MASTER CARTON MADE IN PAKISTAN SHIPPING CASE NO. 1 4403</t>
  </si>
  <si>
    <t>601 N. WALTON BLVD BENTONVILLE, ARKANSAS 72716-0410 USA</t>
  </si>
  <si>
    <t>PLOT NO H-23 /4A, SCHEME NO 3 LANDHI INDUSTRIAL AREA KARACHI, 75400 TE PAKISTAN</t>
  </si>
  <si>
    <t>APHU7333740 CMAU7063598</t>
  </si>
  <si>
    <t>CMDUAKI0399523</t>
  </si>
  <si>
    <t>0IX0G</t>
  </si>
  <si>
    <t>G8044889 KWPKB21159 G7974253 KWPKB21095</t>
  </si>
  <si>
    <t>SCHNEIDER LOGISTICS</t>
  </si>
  <si>
    <t>ILM DEPT 1555 GLORY ROAD, GREEN BAY, WI 54304 EMAIL: ILMDRAY SCHNEIDER.COM</t>
  </si>
  <si>
    <t>NONCONIFEROUS WOOD IN THE ROUGH NESOI, NOT TR NONCONIFEROUS WOOD IN THE ROUGH NESOI, NOT TRCERS KC7518202112161330591 157 LOGS - 9922 BFT ASH LOGS HS CODE 4403.99.90 ORIGIN ONTARIO, CANADA SHIPPER DECLARED NO WOOD PACKING, MATERIAL TGBU5489456 5,272.000 BFT YMLU8864266 4,650.000 BFT</t>
  </si>
  <si>
    <t>TGBU5489456 YMLU8864266</t>
  </si>
  <si>
    <t>YMLUW195221500</t>
  </si>
  <si>
    <t>7536589 7536590</t>
  </si>
  <si>
    <t>DONGGUAN YIXIN SUPPLY CHAIN CO, LTD</t>
  </si>
  <si>
    <t>ROOM 223 UNIT 1, BLDG 3 NO. 5 DONGYE ROAD HOUJIE TOWN, DONGGUAN CITY GUANGDONG PROVINCE, CHINA</t>
  </si>
  <si>
    <t>6 X 1 L LIQUORS KGM 4403.884 MARNIER-LAPOSTOLLE BISQUIT PO IMP 4500646493 PO DIS 4500646493 3 NOTIFYWTDC2801 NW 74 AVENUE MIAMI-US33122 305-675-4683 GDIEZWTDC.COM REF CHARGEMENT 19517972 SC 21-423WW - CUC ON FORWARDING TO US MIAMI DOOR ON BOARD - FREIGHT AND THC PAYABLE AT LE HAVRE CCC PAYABLE AT LE HAVRE - WHARF, AGES COLLECT AMS AND B/L CHARGES AND ISPS AND SECURITY CHARGES PAYABLE AT LE HAVRE EXPRESS B/L CONTAINER STUFFING LOCATION IS MARNIER LAPOSTOLE - AUBEVOYE HS CODE 220870 ISPS ORIGIN AND ISPS DESTINATION PAYABLE AT LE HAVRE ORIGIN THC PAYABLE AT LE HAVRE FINAL DESTINATION US MIAMI DOOR FORWARDER REFERENCE: SI.21FRC007638; CO.21FRC007482 / 12 X 1 L LIQUORS KGM 4439.116 MARNIER-LAPOSTOLLE BISQUIT PO IMP 4500646493 PO DIS 4500646493</t>
  </si>
  <si>
    <t>WTDC</t>
  </si>
  <si>
    <t>MARNIER LAPOSTOLLE BISQUIT</t>
  </si>
  <si>
    <t>MSC PAMELA</t>
  </si>
  <si>
    <t>2801 NW 74TH AVE, SUITE 100 MIAMI FL 33122 UNITED STATES</t>
  </si>
  <si>
    <t>32 RUE MONCEAU PARIS 75 75008 FRANCE</t>
  </si>
  <si>
    <t>FCIU5991480</t>
  </si>
  <si>
    <t>MEDULF260938</t>
  </si>
  <si>
    <t>148A</t>
  </si>
  <si>
    <t>2443572 AD19064</t>
  </si>
  <si>
    <t>CAMPARI INTERNATIONAL MIAMI WAREHOU</t>
  </si>
  <si>
    <t>2801 NW 74 AVENUE MIAMI FL 33122 UNITED STATES</t>
  </si>
  <si>
    <t>IKEA HOME FURNISHING PRODUCTS TARIFF NUMBER: 39241040 CO NSIGNMENT NUMBER: 19720-SUP-EC IS146726 TOTAL GROSS WEIGHT: 50.640 TOTAL VOLUME: 0.362 TOTAL NUMBER OF PIECE(S): 28 0 / IKEA HOME FURNISHING PRODUCTS TARIFF NUMBER: 39249020 CO NSIGNMENT NUMBER: 19720-SUP-EC IS146726 TOTAL GROSS WEIGHT: 110.340 TOTAL VOLUME: 0.966 TOTAL NUMBER OF PIECE(S): 9 0 / IKEA HOME FURNISHING PRODUCTS TARIFF NUMBER: 39261000 CO NSIGNMENT NUMBER: 19720-SUP-EC IS146726 TOTAL GROSS WEIGHT: 711.630 TOTAL VOLUME: 2.130 TOTAL NUMBER OF PIECE(S): 9 60 / IKEA HOME FURNISHING PRODUCTS TARIFF NUMBER: 39269099 CO NSIGNMENT NUMBER: 19720-SUP-EC IS146726 TOTAL GROSS WEIGHT: 4403.300 TOTAL VOLUME: 42.3 73 TOTAL NUMBER OF PIECE(S): 2310 / IKEA HOME FURNISHING PRODUCTS TARIFF NUMBER: 94017900 CO NSIGNMENT NUMBER: 19720-SUP-EC IS146726 TOTAL GROSS WEIGHT: 1321.560 TOTAL VOLUME: 12.8 28 TOTAL NUMBER OF PIECE(S): 144 / IKEA HOME FURNISHING PRODUCTS / TOTAL NUMBER OF PIECES: 4120 TARIFF NUMBER: 94019035 C ONSIGNMENT NUMBER: 19720-SUP-E CIS146726 TOTAL GROSS WEIGHT : 386.490 TOTAL VOLUME: 3.51 4 TOTAL NUMBER OF PIECE(S):, 336</t>
  </si>
  <si>
    <t>FOSHAN SHUNDE RONGSHENG PLASTIC PRO</t>
  </si>
  <si>
    <t>GSL VIOELTTA</t>
  </si>
  <si>
    <t>-------------- SWB TOTAL NUMBERS---- ---------- TOTAL GROSS WEIGHT: 698 3.96 TOTAL VOLUME: 62.17 ------- ------------------------------------ ------------ EIN 23-254866202 N/ M N/M N/M N/M N/M N/M</t>
  </si>
  <si>
    <t>4604 196TH STREET EAST SPANAWAY 98387, UNITED STATES, WA 17049361711</t>
  </si>
  <si>
    <t>DUCTS CO. LTD 6974602310017 EAST 6 RONG QI DA DAO, RONGGUI</t>
  </si>
  <si>
    <t>MSKU1909205</t>
  </si>
  <si>
    <t>MAEUIK0006443</t>
  </si>
  <si>
    <t>150N</t>
  </si>
  <si>
    <t>CN0047677</t>
  </si>
  <si>
    <t>SUITE G10 3200 HORIZON DRIVE , SUITE 120 KING OF PRUSSIA, 19406</t>
  </si>
  <si>
    <t>TOTAL:(4403CT)52,836(PRS)OF SHOES FOOTWEAR ( WOMEN'S SAND ALS ) 'SYNTHETIC UPPER / TPR SOLE 52,836 H'S CODE ORDER NO. STYLE NAME NO. TOTAL CT TOTAL PRS 6402993165 61429047 BREEZE SEA 26167180 296 3,, 30487 SUNMAZE SHINE 2616701 6 178 2,136 6402993165 614304 91 SUNMAZE SHINE 26167020 16 4 1,968 6402993165 61430492 S UNMAZE SHINE 26167021 266 3 ,192 6402993165 61430493 SUNM AZE SHINE 26167022 154 1,848 762 9,144 4403 52,836 TOTAL:(4403CT)52,836(PRS)OF SHOES FOOTWEAR ( WOMEN'S SAND ALS ) 'SYNTHETIC UPPER / TPR SOLE 52,836 H'S CODE ORDER NO. STYLE NAME NO. TOTAL CT TOTAL PRS 6402993165 61429047 BREEZE SEA 26167180 296 3,, 30487 SUNMAZE SHINE 2616701 6 178 2,136 6402993165 614304 91 SUNMAZE SHINE 26167020 16 4 1,968 6402993165 61430492 S UNMAZE SHINE 26167021 266 3 ,192 6402993165 61430493 SUNM AZE SHINE 26167022 154 1,848 762 9,144 4403 52,836 TOTAL:(4403CT)52,836(PRS)OF SHOES FOOTWEAR ( WOMEN'S SAND ALS ) 'SYNTHETIC UPPER / TPR SOLE 52,836 H'S CODE ORDER NO. STYLE NAME NO. TOTAL CT TOTAL PRS 6402993165 61429047 BREEZE SEA 26167180 296 3,, 30487 SUNMAZE SHINE 2616701 6 178 2,136 6402993165 614304 91 SUNMAZE SHINE 26167020 16 4 1,968 6402993165 61430492 S UNMAZE SHINE 26167021 266 3 ,192 6402993165 61430493 SUNM AZE SHINE 26167022 154 1,848 762 9,144 4403 52,836 TOTAL:(4403CT)52,836(PRS)OF SHOES FOOTWEAR ( WOMEN'S SAND ALS ) 'SYNTHETIC UPPER / TPR SOLE 52,836 H'S CODE ORDER NO. STYLE NAME NO. TOTAL CT TOTAL PRS 6402993165 61429047 BREEZE SEA 26167180 296 3,, 30487 SUNMAZE SHINE 2616701 6 178 2,136 6402993165 614304 91 SUNMAZE SHINE 26167020 16 4 1,968 6402993165 61430492 S UNMAZE SHINE 26167021 266 3 ,192 6402993165 61430493 SUNM AZE SHINE 26167022 154 1,848 762 9,144 4403 52,836 TOTAL:(4403CT)52,836(PRS)OF SHOES FOOTWEAR ( WOMEN'S SAND ALS ) 'SYNTHETIC UPPER / TPR SOLE 52,836 H'S CODE ORDER NO. STYLE NAME NO. TOTAL CT TOTAL PRS 6402993165 61429047 BREEZE SEA 26167180 296 3,, 30487 SUNMAZE SHINE 2616701 6 178 2,136 6402993165 614304 91 SUNMAZE SHINE 26167020 16 4 1,968 6402993165 61430492 S UNMAZE SHINE 26167021 266 3 ,192 6402993165 61430493 SUNM AZE SHINE 26167022 154 1,848 762 9,144 4403 52,836</t>
  </si>
  <si>
    <t>C&amp;J CLARK AMERICA INC</t>
  </si>
  <si>
    <t>FORTRESS INTERNATIONAL CO LTD</t>
  </si>
  <si>
    <t>GROSS WEIGHT: KG NET WEIGHT: KG MEAS: CARTON NO: OF MADE IN CAMB ODIA CONTAINER NO. SEAL NO. CA S EAL NO. CAAU6657774 40HC / ML-KH0 624200 / CA022550 MSKU1407763 40H C / ML-KH0624211 / CA022544 MRKU 3949078 40HC / ML-KH0624212 / CA0 22545 TCNU7733176 40HC / ML-KH062 4213 / CA022547 MRKU2451898 40HC/ ML-KH0624214 / CA022548 GROSS WEIGHT: KG NET WEIGHT: KG MEAS: CARTON NO: OF MADE IN CAMB ODIA CONTAINER NO. SEAL NO. CA S EAL NO. CAAU6657774 40HC / ML-KH0 624200 / CA022550 MSKU1407763 40H C / ML-KH0624211 / CA022544 MRKU 3949078 40HC / ML-KH0624212 / CA0 22545 TCNU7733176 40HC / ML-KH062 4213 / CA022547 MRKU2451898 40HC/ ML-KH0624214 / CA022548 GROSS WEIGHT: KG NET WEIGHT: KG MEAS: CARTON NO: OF MADE IN CAMB ODIA CONTAINER NO. SEAL NO. CA S EAL NO. CAAU6657774 40HC / ML-KH0 624200 / CA022550 MSKU1407763 40H C / ML-KH0624211 / CA022544 MRKU 3949078 40HC / ML-KH0624212 / CA0 22545 TCNU7733176 40HC / ML-KH062 4213 / CA022547 MRKU2451898 40HC/ ML-KH0624214 / CA022548 GROSS WEIGHT: KG NET WEIGHT: KG MEAS: CARTON NO: OF MADE IN CAMB ODIA CONTAINER NO. SEAL NO. CA S EAL NO. CAAU6657774 40HC / ML-KH0 624200 / CA022550 MSKU1407763 40H C / ML-KH0624211 / CA022544 MRKU 3949078 40HC / ML-KH0624212 / CA0 22545 TCNU7733176 40HC / ML-KH062 4213 / CA022547 MRKU2451898 40HC/ ML-KH0624214 / CA022548 GROSS WEIGHT: KG NET WEIGHT: KG MEAS: CARTON NO: OF MADE IN CAMB ODIA CONTAINER NO. SEAL NO. CA S EAL NO. CAAU6657774 40HC / ML-KH0 624200 / CA022550 MSKU1407763 40H C / ML-KH0624211 / CA022544 MRKU 3949078 40HC / ML-KH0624212 / CA0 22545 TCNU7733176 40HC / ML-KH062 4213 / CA022547 MRKU2451898 40HC/ ML-KH0624214 / CA022548</t>
  </si>
  <si>
    <t>60 TOWER ROAD WALTHAM, MA 02451 UNITED STATES 16177965077</t>
  </si>
  <si>
    <t>PREYKEI KHOR VILLAGE, PONG TUEK COMMUNE ,DANGKAO DISTRICT, PHNOM PENH , 12400, CAMBODIA. 855227285077</t>
  </si>
  <si>
    <t>MRKU3949078 MSKU1407763 CAAU6657774 MRKU2451898 TCNU7733176</t>
  </si>
  <si>
    <t>MAEU214446874</t>
  </si>
  <si>
    <t>148E</t>
  </si>
  <si>
    <t>KH0624212 KH0624211 KH0624200 KH0624214 KH0624213</t>
  </si>
  <si>
    <t>GEODIS USA ,INC</t>
  </si>
  <si>
    <t>5024 CAMPBELL BOULEVARD, SUITE E BALTIMORE, NA 21236 ATTN: ALEX KOPP</t>
  </si>
  <si>
    <t>FOOTWEAR / HTS CODE :640399 / QTY : 540 PRS / PO NO.:01277 82467 / ART NO.:B41645 / CUST O/N : 0127782467/ INVOICE#: A-05454/TX/21 FOOTWEAR / HT S CODE : 640411 / QTY : 5 PRS / PO NO.: 0127619904/ ART NO, .: FZ4266/ CUST O/N : 0291931 440/ INVOICE#: A-06390/TX/21 SHIPPER: VINH LONG FOOTWEA R CO, LTD HOA PHU INDUSTRIAL ZONE, THANH HAMLET, HOA PHU V ILLAGE, LONG / SPORT SHOES_AVSF385195Z_RACER TR 2.0 K CBLACK/GRESIX/ROYB LU_HS CODE: 6404118990_PO#0 128309934_337PR S SPORT SHO ES_AVSF285266Z_RACER TR 2.0 K HALBLU/FTWWHT/SUPPOP_HS CO DE: 6404118990_PO#0128309874_, 3169P RS SHIPPER: VIETNAM SAMHO CO, LTD THANH AN, TRUNG AN VILLAGE, CU CHI DIST / SPORT SHOES_AVSF285266Z_RACER TR 2.0 K HALBLU/FTWWHT/SUPP OP_HS CODE: 6404118990_PO#0 128309874_3169P RS / HTS CODE:640419; FOOTWEAR;SPO RTS FTW;W.UPPER TEXTILE MAT.; OUT.SOLE RUB/PLAS/SPORT SHOE S/Q'TY:639PRS/INV#:SHC2109 0 39/PO#:0128391134/CUST O/N:02 92954935 SHIPPER: SHYANG HU NG CHENG INDUSTRIAL C AN THAN, H PRODUCTION AREA,AN TH WARD, THUAN AN CITY, / HTS CODE:640419; FOOTWEAR;SPO RTS FTW;W.UPPER TEXTILE MAT.; OUT.SOLE RUB/PLAS/SPORT SHOE S/Q'TY:100PRS/INV#:SHC2109 2 22/PO#:0128377490/CUST O/N:02 92896090 / HS CODE: 640419/ INVOICE NO.: ADD-2109480/ 324PRS/ ADIDAS BRANDED SPORT SHOES/ PO# 0128 312679/ ART NO: S23895/ SHI PPER: POUYUEN VIETNAM COMPANY LIMITE NATIONAL HIGHWAY 1A,T AN TAO WARD, BINH TAN DISTRIC, T, / FOOTWEAR / HTS CODE : 640411 / QTY : 5 PRS / PO NO.: 01276 19904/ ART NO.: FZ4266/ CUST O/N : 0291931440/ INVOICE#: A -06390/TX/21 SHIPPER: VINH LONG FOOTWEAR CO, LTD HOA PHU INDUSTRIAL ZONE, THANH HAMLE, T, HOA PHU VILLAGE, LONG / HS CODE: 640299/ INVOICE NO.: ADD-D2103830/ 750PRS/ ADIDAS BRANDED SANDALS/ PO# 0128302 268/ ART NO: EG1758/ SHIPPER : POUYUEN VIETNAM COMPANY LIM ITE NATIONAL HIGHWAY 1A,TAN T AO WARD, BINH TAN DISTRICT, / HS CODE: 640299/ INVOICE NO.: ADD-D2104043/ 365PRS/ ADIDAS BRANDED SANDALS/ PO# 0128394 659/ ART NO: GZ5237/ / SPORT SHOES Q'TY:320PRS INVOI CE# ADD-R211461 PO# 012824617 5 HTS CODE: 640411 / ADILETTE SHOWER K CBLACK/FTWW HT/CBLACKHS CODE:640299PO#: 0128390845CUST NO:600000CUST ORDER NO#: 0292948635ART: G2 7625QTY: 307PRS/33 CTNSINV. N O:MXTS2021-2919 0128390845 0 128461542 0128390396 012839, 4659 0128312679 0128302268 0128246175 0128466562 01284 66454 0128309934 0128309874 0128391134 0128377490 0127 619904 0127782467 SHIPPER: APACHE FOOTWEAR VIETNAM 72A, 78A,79,127B,128A,128B,128C GI ANG IZ,TAN LAP 1,TAN PHUOC / ADILETTE SHOWER K CBLACK/FTWW HT/CBLACKHS CODE:640299PO#: 0128461542CUST NO:600000CUST ORDER NO#: 0293087141ART: G2 7625QTY: 317PRS/35 CTNS INV. NO MXTS2021-2935 / ADILETTE SHOWER K CBLACK/FTWW HT/VIVREDHS CODE:640299PO#: 0128390396CUST NO:600000CUST ORDER NO#: 0292945449ART: FY 8844QTY: 1546PRS/159 CTNSINV. NO:MXTS2021-2921 / HS CODE: 640419/ INVOICE NO.: ADD-2110611/ 312PRS/ ADIDAS BRANDED SPORT SHOES/ PO# 0128 466562/ ART NO: GY3215/ SHI PPER: POUYUEN VIETNAM COMPANY LIMITE NATIONAL HIGHWAY 1A,T AN TAO WARD, BINH TAN DISTRIC, T, / HS CODE: 640419/ INVOICE NO.: ADD-2110607/ 302PRS/ ADIDAS BRANDED SPORT SHOES/ PO# 0128 466454/ ART NO: GW2997/ HS CODE: 640411/ INVOICE NO.: ADD-2108339/ 36PRS/ ADIDAS B RANDED SPORT SHOES/ PO# 01281 93436/ ART NO: H00428/ / SPORT SHOES/ASSEMBLY SHOESORD ER NO.: 0292744840PO NO.: 012 8299684ART NO.: 019000CUST NO .: 600000QTY.: 599 PRSINV NO. : EVEMAT215726HS CODE.: 6403 99 0128299684 0127600819 01 28309348 0128390508 0128312, UAN PROD PARK, THUAN AN WARD / SPORT SHOES/ASSEMBLY SHOESORD ER NO.: 0291914974PO NO.: 012 7600819ART NO.: 034563CUST NO .: 600000QTY.: 1519 PRSINV NO .: EVEMAT215729HS CODE.: 640 399 / AVSF286035Z_RACER TR 2.0 K CB LACK/GRESIX/ROYBLU_HS CODE:64 04118960_PO#0128407356_ 303PR S SHIPPER: VIETNAM SAMHO CO , LTD THANH AN, TRUNG AN VILL AGE, CU CHI DIST / FOOTWEAR, TEXTILE UPPER, WOME NSSPORT SHOES QTY: 319 PRS PO NO: 0128309348 ART NO.: GY41 67 HTS CODE : 6404199060 FO OTWEAR, TEXTILE UPPER, WOMENS SPORT SHOES QTY: 54 PRS PO NO : 0128377456 ART NO.: GY8081, HTS CODE : 6404199060 SHIPP ER: HWA SEUNG VINA CO , LTD NHON TRACH INDUSTRIAL ZONE DO NG NAI PROVINCE, / HS CODE: 640419/ INVOICE NO.: ADD-2109502/ 327PRS/ ADIDAS BRANDED SPORT SHOES/ PO# 0128 395175/ ART NO: GY3222/ SHI PPER: POUYUEN VIETNAM COMPANY LIMITE NATIONAL HIGHWAY 1A,T AN TAO WARD, BINH TAN DISTRIC, T, / HS CODE: 640419/ INVOICE NO.: ADD-2109526/ 311PRS/ ADIDAS BRANDED SPORT SHOES/ PO# 0128 395332/ ART NO: GY3222/ / HS CODE: 640399/ INVOICE NO.: ADD-2109560/ 659PRS/ ADIDAS BRANDED SPORT SHOES/ PO# 0128 394649/ ART NO: H03080/ / HS CODE: 640419/ INVOICE NO.: ADD-2109622/ 389PRS/ ADIDAS BRANDED SPORT SHOES/ PO# 0128 356089/ ART NO: FY9120/ / HS CODE: 640419/ INVOICE NO.: ADD-2108636/ 306PRS/ ADIDAS BRANDED SPORT SHOES/ PO# 0128 312485/ ART NO: FY9120/ / HS CODE: 640419/ INVOICE NO.: ADD-2108637/ 560PRS/ ADIDAS BRANDED SPORT SHOES/ PO# 0128 312503/ ART NO: FY9120/ / HS CODE: 6402199031SPORT SHOE S INVOICE NO: SA21080615PO NO : 0128464804CUST ORDER: 0293 077554ART NO: S23888CUST NO: 600000Q'TY: 19 PRS HS CODE: 6402191520SPORT SHOES INVOICE NO: SA21080107 PO NO: 012826, TAN UYEN TOWN / HS CODE: 6402191520SPORT SHOE S INVOICE NO: SA21080107 PO N O: 0128266621 CUST ORDER: 029 2687988 ART NO: FZ1559 CUST N O: 600000 Q'TY: 50 PRS / HS CODE: 6402191561SPORT SHOE S INVOICE NO: SA21080665 PO N O: 0128465535 CUST ORDER: 029 3078034 ART NO: H02349 CUST N O: 600000 Q'TY: 187 PRS / HS CODE: 6402191561SPORT SHOE S INVOICE NO: SA21080666 PO N O: 0128465584 CUST ORDER: 029 3078117 ART NO: H02349 CUST N O: 600000 Q'TY: 67 PRS / HS CODE: 640291/ INVOICE NO.: ADD-2109759/ 314PRS/ ADIDAS BRANDED SPORT SHOES/ PO# 0128 466387/ ART NO: GX0838/ SHI PPER: POUYUEN VIETNAM COMPANY LIMITE NATIONAL HIGHWAY 1A,T AN TAO WARD, BINH TAN DISTRIC, T, / HS CODE: 640419/ INVOICE NO.: ADD-2109790/ 301PRS/ ADIDAS BRANDED SPORT SHOES/ PO# 0128 470759/ ART NO: GZ0445/ / HS CODE: 6402191520SPORT SHOE S INVOICE NO: SA21080642 PO N O: 0128464820 CUST ORDER: 029 3077563 ART NO: S23882 CUST N O: 600000 Q'TY: 16 PRS SHI PPER: CHI HUNG CO, LTD MY HI EP QUARTER, THAI HOA WARD TAN, UYEN TOWN / FOOTWEAR/ CUST O/N: SN0292947 692/ PO NO: 0128390508/ ART N O: GV7879/ HS CODE: 640299/ Q 'TY: 1860 PRS SHIPPER: JIA HSIN CO,LTD C/O SUN KUAN(B C AU TRAM IN PARK, CAU TRAM VIL LONG TRACH COMMUNE, CAN DUOC, D HS CODE: 640419/ INVOICE NO.: ADD-2108831/ 1490PRS/ ADIDAS BRANDED SPORT SHOES/ PO# 012 8356012/ ART NO: FY9120/ SH IPPER: POUYUEN VIETNAM COMPAN Y LIMITE NATIONAL HIGHWAY 1A, TAN TAO WARD, BINH TAN DISTRI, CT, / HS CODE: 640419/ INVOICE NO.: ADD-2109439/ 643PRS/ ADIDAS BRANDED SPORT SHOES/ PO# 0128 356004/ ART NO: FY9122/ / HS CODE: 640399/ INVOICE NO.: ADD-2109547/ 2656PRS/ ADIDAS BRANDED SPORT SHOES/ PO# 012 8341486/ ART NO: H03080/ / HS CODE: 640419/ INVOICE NO.: ADD-2109628/ 497PRS/ ADIDAS BRANDED SPORT SHOES/ PO# 0128 396761/ ART NO: FY9120/ 012 8396761 0128356012 012835600 4 0128341486 0128396659 / HS CODE: 640419/ INVOICE NO.: ADD-2109633/ 627PRS/ ADIDAS BRANDED SPORT SHOES/ PO# 0128 396659/ ART NO: FY9120/ HTS CODE:640411; FOOTWEAR;SPO RTS FTW;W.UPPER TEXTILE MAT.; OUT.SOLE RUB/PLAS/SPORT SHOE S/Q'TY:40PRS/INV#:SHC21083 8 6/PO#:0128289884/CUST O/N:029 2721386 SHIPPER: SHYANG HUN G CHENG INDUSTRIAL C AN THANH, PRODUCTION AREA,AN TH WARD, THUAN AN CITY, / SPORT SHOES/OTH.FTW;W.UPPER O .TEXTILE MAT;OUT.SOLE RUB/PLA STIC/HTS CODE:640419900000 / INVOICE#:CB2109288/PO NO:A12 8806075 /Q'TY:500PRS SPORT SH OES/SPORTS FTW;W.UPPER TEXTIL E MAT.;OUT.SOLE RUB/PLAS/HTS, CODE:640411000000 /INVOICE# :CB2110029/PO NO:0128405984 / Q'TY:743PRS SHIPPER: CI BAO CO LTD SUOI TRE INDUSTRIAL P ARK LONG KHANH COMMUNE / SPORT SHOES/SPORTS FTW;W.UPPE R TEXTILE MAT.;OUT.SOLE RUB/P LAS/HTS CODE:640411000000 /I NVOICE#:CB2110029/PO NO:0128 405984 /Q'TY:743PRS / ADIDAS SHOESQTY: 516 PRSPO NO : 0128303501INVOICE NO: A-209 9/LT/21HTS CODE: 640419 SHI PPER: LACTY COMPANY LTD NO 3 -5 TEN LUA STREET, AREA 1, AN LAC A WARD, BINH TAN DISTRI / HS CODE: 640299/ INVOICE NO.: ADD-D2103768/ 957PRS/ ADIDAS BRANDED SANDALS/ PO# 0128302 310/ ART NO: EG1758/ SHIPPER : POUYUEN VIETNAM COMPANY LIM ITE NATIONAL HIGHWAY 1A,TAN T AO WARD, BINH TAN DISTRICT, / HS CODE: 640299/ INVOICE NO.: ADD-D2103787/ 1290PRS/ ADIDA S BRANDED SANDALS/ PO# 012839 5176/ ART NO: EG1758/ / ADILETTE SHOWER K CBLACK/FTWW HT/CBLACKHS CODE:640299PO#: 0128393078CUST NO:600000CUST ORDER NO#: 0292945537ART: G2 7625QTY: 5000 PRS/ 505 CTNSIN V. NO:MXTS2021-2902 012839307 8 0128390806 A128806075 01, 28405984 0128303501 01283023 10 0128395176 0128289884 S HIPPER: APACHE FOOTWEAR VIETN AM 72A,78A,79,127B,128A,128B, 128C GIANG IZ,TAN LAP 1,TAN P HUOC / ADILETTE SHOWER K CBLACK/CBLA CK/GRESIXHS CODE:6402993177PO #: 0128390806CUST NO:600000CU ST ORDER NO#: 0292948535ART: FZ1716QTY: 1527 PRS/ 157 CT NSINV. NO: MXTS2021-2907 HTS CODE:640299; FOOTWEAR;SPO RTS FTW;W.UPPER TEXTILE MAT.; OUT.SOLE RUB/PLAS/SPORT SHOE S/Q'TY:846PRS/INV#:SHC2107 9 48/PO#:0128461265/CUST O/N:02 93086579 HTS CODE:640411; FO OTWEAR;SPORTS FTW;W.UPPER TEX, NH PRODUCTION AREA,AN TH WARD , THUAN AN CITY, / SPORT SHOES/OTH.FTW;W.UPPER O .RUBBER;OUT.SOLE O.RUBBER/PLA STIC/HTS CODE:640299100000 / INVOICE#:CB2108281/PO NO:012 8341606 /Q'TY:566PRS SHIPPER : CI BAO CO LTD SUOI TRE IND USTRIAL PARK LONG KHANH COMMU, NE / HTS CODE:640411; FOOTWEAR;SPO RTS FTW;W.UPPER TEXTILE MAT.; OUT.SOLE RUB/PLAS/SPORT SHOE S/Q'TY:508PRS/INV#:SHC2108 8 43/PO#:0128396608/CUST O/N:02 92952055 SHIPPER: SHYANG HU NG CHENG INDUSTRIAL C AN THAN, H PRODUCTION AREA,AN TH WARD, THUAN AN CITY, / TEXTILE OTHER FTW, OVER 6.50, NOT OVERSPORT SHOES QTY: 327 PRS PO NO: 0128467144 ART NO .: GY7597 HTS CODE : 64041189 90 SHIPPER: HWA SEUNG VINA CO , LTD NHON TRACH INDUSTRIA L ZONE DONG NAI PROVINCE, / HS CODE: 640419/ INVOICE NO.: ADD-2109507/ 300PRS/ ADIDAS BRANDED SPORT SHOES/ PO# 0128 356090/ ART NO: GW2289/ SHI PPER: POUYUEN VIETNAM COMPANY LIMITE NATIONAL HIGHWAY 1A,T AN TAO WARD, BINH TAN DISTRIC, T, / HS CODE: 640419/ INVOICE NO.: ADD-2109524/ 612PRS/ ADIDAS BRANDED SPORT SHOES/ PO# 0128 466539/ ART NO: GY3215/ / HS CODE: 640419/ INVOICE NO.: ADD-2109710/ 301PRS/ ADIDAS BRANDED SPORT SHOES/ PO# 0128 466394/ ART NO: GY3215/ / HS CODE: 640411/ INVOICE NO.: ADD-2109714/ 2549PRS/ ADIDAS BRANDED SPORT SHOES/ PO# 012 8356006/ ART NO: H67515/ / HS CODE: 640291/ INVOICE NO.: ADD-2109744/ 300PRS/ ADIDAS BRANDED SPORT SHOES/ PO# 0128 395226/ ART NO: GX0838/ / HS CODE: 640299/ INVOICE NO.: ADD-D2104004/ 304PRS/ ADIDAS BRANDED SANDALS/ PO# 0128394 664/ ART NO: FY8970/ / HS CODE: 6402191541SPORT SHOE S INVOICE NO: SA21080661 PO N O: 0128464011 CUST ORDER: 029 3076594 ART NO: FY4403 CUST N O: 600000 Q'TY: 62 PRS HS C ODE: 6404199060SPORT SHOES IN VOICE NO: SA21080214 PO NO: 0, 0662 PO NO: 0128464650 CUST ORDER: 0293077330 ART NO: FY 4403 CUST NO: 600000 Q'TY: 11 2 PRS SHIPPER: CHI HUNG CO, LTD MY HIEP QUARTER, THAI HO A WARD TAN UYEN TOWN / HS CODE: 6404199060SPORT SHOE S INVOICE NO: SA21080214 PO N O: 0128347259 CUST ORDER: 029 2865907 ART NO: FX1792 CUST N O: 600000 Q'TY: 212 PRS / HS CODE: 6404199060SPORT SHOE S INVOICE NO: SA21090003 PO N O: 0128193994 CUST ORDER: 029 2570080 ART NO: FX1792 CUST N O: 600000 Q'TY: 356 PRS / HS CODE: 6402191541SPORT SHOE S INVOICE NO: SA21090195 PO N O: 0128353201 CUST ORDER: 029 2864521 ART NO: H02350 CUST N O: 600000 Q'TY: 90 PRS / HS CODE: 6402191541SPORT SHOE S INVOICE NO: SA21100065 PO N O: 0128266340 CUST ORDER: 029 2689227 ART NO: H02351 CUST N O: 600000 Q'TY: 52 PRS / HS CODE: 6402191541SPORT SHOE S INVOICE NO: SA21100129 PO N O: 0128353302 CUST ORDER: 029 2865102 ART NO: H02348 CUST N O: 600000 Q'TY: 152 PRS / HS CODE: 6402191541SPORT SHOE S INVOICE NO: SA21080662 PO N O: 0128464650 CUST ORDER: 029 3077330 ART NO: FY4403 CUST N O: 600000 Q'TY: 112 PRS / HS CODE: 640299/ INVOICE NO.: ADD-D2103942/ 320PRS/ ADIDAS BRANDED SANDALS/ PO# 0128855 289/ ART NO: FY8969/ SHIPPER : POUYUEN VIETNAM COMPANY LIM ITE NATIONAL HIGHWAY 1A,TAN T AO WARD, BINH TAN DISTRICT, / ADILETTE SANDAL CBLACK/GREFIV /CBLACKHS CODE:6402993177PO#: 0128300150CUST NO:600000CUST ORDER NO#: 0292744914ART: FY8649QTY:314 PRS/35 CTNSINV. NO:MXTS2021-2872 0128300150 0128341606 0128467144 0128, LONG FOOTWEAR CO., LTD EVER VAN INTERNATIONAL LTD. JIA H SIN CO.,LTD</t>
  </si>
  <si>
    <t>DAMCO VIETNAM COMPANY LIMITED</t>
  </si>
  <si>
    <t>MAERSK HURON</t>
  </si>
  <si>
    <t>N/M N/M PLANT CODE  6040 PLANT CODE  6040 PLANT CODE  6040 PLANT CODE  6040 PLANT CODE  6040 PLANT CODE  6040 PLANT CODE  6040 PLANT CODE  6040 PLANT CODE  6040 PLANT CODE  6040 PLANT CODE  6040 PLANT CODE  6040 PLANT CODE  6040 PLANT CODE  6040 PLANT CODE  6040 PLANT CODE  6040 PLANT CODE  6040 N/M PLANT CODE  6040 PLANT CODE  6040 PLANT CODE  6040 PLANT CODE  6040 PLANT CODE  6040 PLANT CODE  6040 N/M PLANT CODE  6040 PLANT CODE  6040 PLANT CODE  6040 PLANT CODE  6040 PLANT CODE  6040 PLANT CODE  6040 PLANT CODE  6011 PLANT CODE  6040 PLANT CODE  6040 PLANT CODE  6040 PLANT CODE  6040 PLANT CODE  6040 PLANT CODE  6040 N/M PLANT CODE  6040 PLANT CODE  6040 PLANT CODE  6040 PLANT CODE  6040 PLANT CODE  6040 PLANT CODE  6040 N/M PLANT CODE  6040 PLANT CODE  6040 PLANT CODE  6040 PLANT CODE  6040 PLANT CODE  6040 PLANT CODE  6040 PLANT CODE  6040 PLANT CODE  6040 PLANT CODE  6040 N/M PLANT CODE  6040 PLANT CODE  6040 PLANT CODE  6040 PLANT CODE  6040 PLANT CODE  6040 PLANT CODE  6040 PLANT CODE  6040 PLANT CODE  6040</t>
  </si>
  <si>
    <t>54-56 NGUYEN TRAI STREET, BEN THANH WARD, DISTRICT 1, HO CHI MINH CITY, VIET NAM O/B OF 842835203990</t>
  </si>
  <si>
    <t>CAAU6549091 CIPU5232752 MRKU4189679 MRKU4826648 MSKU1687047</t>
  </si>
  <si>
    <t>MAEU214358843</t>
  </si>
  <si>
    <t>VN3876816 VN3949681 VN4327138 VN3876951 VN3789547</t>
  </si>
  <si>
    <t>1 X 40HC CONTAINER 886 CASES CONTAINING (10,632 PCS.) ASSORTED PHILIPPINE HANDICRAFTS 9COCOBUT MONKEY/COCONUT PIRATE) PO : 29662/29162 HS CODE: 4403.99.90 THIS MASTER BILL COVERS AUTOMATED NVOCC HOUSE, BILL : PH21A00513 SCAC CODE: HNLT FREIGHT COLLECT CY/CY</t>
  </si>
  <si>
    <t>CLEARFREIGHT</t>
  </si>
  <si>
    <t>HONOUR LANE LOGISTICS</t>
  </si>
  <si>
    <t>PRESIDENT WILSON</t>
  </si>
  <si>
    <t>1960 E GRAND AVE., SUITE 700, EL SEGUNDO, CA 90245 LOS ANGELES</t>
  </si>
  <si>
    <t>ROOM 201 VIP BLDG ROXAS BLVD CORNER SR NUESTRA DE GUIA MANILA TE PHILIPPINES</t>
  </si>
  <si>
    <t>BMOU4732697</t>
  </si>
  <si>
    <t>CMDUGHC0203399</t>
  </si>
  <si>
    <t>0DBBO</t>
  </si>
  <si>
    <t>H1766239</t>
  </si>
  <si>
    <t>TOTAL (144) ONE HUNDRED FORTY FOUR PACKAGES ONLY (144 W OODEN CRATES ) HTS:#25162000 LLOSTPDCANGRY1218 CANYON GRE Y STEPPING STONE 12X18 LLOS TPDCANGRY1212 CANYON GREY STE PPING STONE 12X12 S.B. NO.5, 971655 &amp; 5971748 DT: 13.11.202 1 S.B.NO.6010323 DT: 15.11.2 021 INV. NO.SI/4403,SI/4404 &amp; SI/4405 DT:01.11.2021 EXPORT ER CODE NO.0505001268 NT WT: 75000 KGS GR.WT:78000 KGS FR EIGHT COLLECT LLOSTPDCANGRY1212 LLOSTPDCANGRY1218</t>
  </si>
  <si>
    <t>M.S.INTERNATIONAL INC,</t>
  </si>
  <si>
    <t>SOMANY IMPEX</t>
  </si>
  <si>
    <t>144 WOODEN CRATES N/M N/M</t>
  </si>
  <si>
    <t>NO. 2095,N. BATAVIA STREET, ORANGE ,CA 92865(USA) 17146857500</t>
  </si>
  <si>
    <t>KHOL ROAD,KUND REWARI,HARYANA INDIA 911274225385</t>
  </si>
  <si>
    <t>MSKU2598140 MSKU7032509 TGHU0841479</t>
  </si>
  <si>
    <t>2CB0 2CB0 2CB0</t>
  </si>
  <si>
    <t>MAEU214393054</t>
  </si>
  <si>
    <t>147W</t>
  </si>
  <si>
    <t>IN3577540 ML-IN3577540 IN3577488 ML-IN3577488 IN3577284 ML-IN3577284</t>
  </si>
  <si>
    <t>NO. 2095,N. BATAVIA STREET, ORANGE ,CA 92865(USA)</t>
  </si>
  <si>
    <t>5 CARTON PLASTIC GOODS S/C 21-2295 BULLET B-1 ` FAK PSW SCAC CODE OERT HS CODE:392690 -TEL:02151188000 FAX:, HB/L OERT201718K04333/4467/4402/ 4403/4122/4334/4420 -TEL:02151188000 FAX: SHIPPERS OWNED CONTAINER</t>
  </si>
  <si>
    <t>N/M NO MARK</t>
  </si>
  <si>
    <t>555 PIERCE ROAD, SUITE 210 ITASCA , IL 60143 P. 630.625.7900 TEL: 6306257900 FAX:6306257901</t>
  </si>
  <si>
    <t>ROOM I, 16FL, NO.726 WEST YAN AN RD, HUAMIN EMPIRE PLAZA, CHANGNING DIST.SHANGHAI 200050,CHINA-</t>
  </si>
  <si>
    <t>TITU9970502</t>
  </si>
  <si>
    <t>CMDUCNOE220671</t>
  </si>
  <si>
    <t>0DBBM</t>
  </si>
  <si>
    <t>C2505132</t>
  </si>
  <si>
    <t>555 PIERCE ROAD, SUITE 210 ITASCA, IL 60143 P. 630.625.7900 TEL:6306257900 FAX:6306257901</t>
  </si>
  <si>
    <t>GRAPHICAL SUPPLIES FREIGHT PREPAID CONTAINING : PO 668 GRAPHICAL SUPPLIES HS CODES: 32082090 COUNTRY OF ORIGIN : MADE IN E.U., CONSIGNEE + NOTIFY : RFC TIM151103VB1 CONTACT: RUBN HERNNDEZ, MATRIZ: +52 (33) 3627-1145 EXT. 104, CEL: +52 55 4403 3670 RUBEN.HERNANDEZ TOYOINK.MX</t>
  </si>
  <si>
    <t>TOYO INK MEXICO, S.A. DE C.V.</t>
  </si>
  <si>
    <t>TOYO INK EUROPE NV</t>
  </si>
  <si>
    <t>ANR/ATM/11000 TOYO INK MEXICO S.A. DE C.V. MEXICO</t>
  </si>
  <si>
    <t>PASEO DE LOS ADOBES 1081, FERRAN IV BODEGA 2 GUADALAJARA TECHNOLOGY PARK TE 45010 CP - ZAPOPAN JALISCO MEXICO</t>
  </si>
  <si>
    <t>TUNNELWEG 3 2845 NIEL BELGIUM</t>
  </si>
  <si>
    <t>TCLU4025704</t>
  </si>
  <si>
    <t>CMDUANT1484658</t>
  </si>
  <si>
    <t>0VBAE</t>
  </si>
  <si>
    <t>N6302147</t>
  </si>
  <si>
    <t>PASEO DE LOS ADOBES 1081, FERRAN IV BODEGA 2 GUADALAJARA TECHNOLOGY PARK</t>
  </si>
  <si>
    <t>OTHER CERAMIC ARTICLES- OTHER - 1 CRATE THAT CONTAINS CUT TO SIZE ( 90 KGS ) 9 CRATES THAT CONTAINS CUT TO SIZE ( 4403 KGS ) 3 CRATES THAT CONTAINS FURNITURE ( 1247 KGS ) HS CODE : 691490, 681099, 441090 0506268796 048VL0907736 7210083985, 7210083977, 01 - 12 - 2021 / / 001</t>
  </si>
  <si>
    <t>SUPERFICIES DE PIEDRA INNOVADORAS,</t>
  </si>
  <si>
    <t>COSENTINO, S.A</t>
  </si>
  <si>
    <t>AV DE LA IND.AUTOMOTRIZ 14-4 EX-HAC LERMA MEX 52000 MEXICO</t>
  </si>
  <si>
    <t>CTRA.A334 BAZA-HUERCAL OVERA, KM 59 CANTORIA AN 04850 SPAIN</t>
  </si>
  <si>
    <t>MSMU6457747</t>
  </si>
  <si>
    <t>MEDUV7049400</t>
  </si>
  <si>
    <t>FX19137086</t>
  </si>
  <si>
    <t>367 CTNS DECORATIVE ARTICL ES OF WOOD HS CODE: 4403.9 9 AND 1074 CTNS AQUARIUM P ET SUPPLIES NON-FOOD / CRU SHED GRAVEL HS CODE: 2517. 10 495 CTNS DECORATIVE ARTICL ES OF WOOD HS CODE: 4403.9 9 AND 522 CTNS AQUARIUM PE T SUPPLIES NON-FOOD / CRUS HED GRAVEL HS CODE: 2517.1 0</t>
  </si>
  <si>
    <t>MSC MIRELLA</t>
  </si>
  <si>
    <t>FBIU0487026 SEGU3679825</t>
  </si>
  <si>
    <t>MEDUC7355687</t>
  </si>
  <si>
    <t>FX16170595 FX16170597</t>
  </si>
  <si>
    <t>NONCONIFEROUS WOOD IN THE ROUGH NESOI, NOT TR NONCONIFEROUS WOOD IN THE ROUGH NESOI, NOT TR110 LOGS -10,171 BFT - 50.855 CBM ASH LOGS COUNTRY OF ORIGIN ONTARIO, CANADA HS CODE 4403.99.90 SHIPPER DECLARED NO WOOD PACKING MATERIAL, USCI 91440115MA59AYLJ0F</t>
  </si>
  <si>
    <t>CHERRY FOREST VENEERS</t>
  </si>
  <si>
    <t>CHERRY FOREST VENEERS 7407 MCLEAN ROAD WEST GUELPH, ONTARIO, CANADA TE N0B2J0</t>
  </si>
  <si>
    <t>7407 MCLEAN ROAD WEST GUELPH, ONTARIO, CANADA N0B2J0</t>
  </si>
  <si>
    <t>CAIU7963787 FFAU1132792</t>
  </si>
  <si>
    <t>YMLUW195221308</t>
  </si>
  <si>
    <t>018W</t>
  </si>
  <si>
    <t>1100426 1091339 1100327</t>
  </si>
  <si>
    <t>CO., LTD. ROOM 807, BUILDING 1, WANGNAN WORLD TRADE PLAZA GUANTAI ROAD 115 NANCHENG, DONGGUAN,</t>
  </si>
  <si>
    <t>IKEA HOME FURNISHING PRODUCTS TARIFF NUMBER: 94035090 CO NSIGNMENT NUMBER: 18351-SUP-56 39266013 TOTAL GROSS WEIGHT: 15545.409 TOTAL VOLUME: 36. 201 TOTAL NUMBER OF PIECE(S) : 176 / IKEA HOME FURNISHING PRODUCTS / TOTAL NUMBER OF PIECES: 308 TARIFF NUMBER: 94036080 CO NSIGNMENT NUMBER: 18351-SUP-56 39266013 TOTAL GROSS WEIGHT: 4403.586 TOTAL VOLUME: 8.99 8 TOTAL NUMBER OF PIECE(S):, 132</t>
  </si>
  <si>
    <t>-------------- SWB TOTAL NUMBERS---- ---------- TOTAL GROSS WEIGHT: 199 49.00 TOTAL VOLUME: 45.20 ------ ------------------------------------ ------------- EIN 23-254866204 N /M N/M</t>
  </si>
  <si>
    <t>202 LITTLE HEARST PARKWAY PORT WENTWORTH 31407, UNITED STATES, GA 19129661490</t>
  </si>
  <si>
    <t>PONU7808017</t>
  </si>
  <si>
    <t>MAEU214336398</t>
  </si>
  <si>
    <t>146W</t>
  </si>
  <si>
    <t>1412 BOXES PEPPERONCINI D/ D 4X1 GAL EACH BOXES GROSS : 15,30 KGS NET: 14,31 KG S HS CODE: 200190 PO: 15-1 4403-17 NET WEIGHT: 20.205 ,72 KGS GROSS WEIGHT: 21.6 03,60 KGS</t>
  </si>
  <si>
    <t>1476 SOKAK NO:1 K:3 D:5 TIBAS HAN ALSANCAK 35 35220 TURKEY</t>
  </si>
  <si>
    <t>INKU6697677</t>
  </si>
  <si>
    <t>MEDUIM962771</t>
  </si>
  <si>
    <t>EU22390875</t>
  </si>
  <si>
    <t>GROCERY ITEMS / GROCERY ITEMS TOTAL CASES : 4403</t>
  </si>
  <si>
    <t>FOREVER CHEESE</t>
  </si>
  <si>
    <t>APERIMAX SL</t>
  </si>
  <si>
    <t>ZIM MONACO</t>
  </si>
  <si>
    <t>36-36 33 RD. STREET SUITE 307 11106 LONG ISLAND CITY, NEW YORK USA TF:(718)2678325 FAX:(718)3616999</t>
  </si>
  <si>
    <t>C/ BENITEIXIR 15 46714 PALMERA VALENCIA SPAIN</t>
  </si>
  <si>
    <t>ZMOU8812032</t>
  </si>
  <si>
    <t>ZIMUVLC10111169</t>
  </si>
  <si>
    <t>86E</t>
  </si>
  <si>
    <t>ZZZA22162727</t>
  </si>
  <si>
    <t>ALLWAYS FORWARDING INT L INC</t>
  </si>
  <si>
    <t>701 NEWARK AVENUE ELIZABETH, NJ 07208 TEL.908-353-4000</t>
  </si>
  <si>
    <t>VALENCIA</t>
  </si>
  <si>
    <t>ON 20 PALLETS SODIUM METABISULPHITE TECHNICAL GRADE ON 20 PALLETS SODIUM METABISULPHITE TECHNICAL GRADE ON 20 PALLETS SODIUM METABISULPHITE TECHNICAL GRADE H.S. CODE: 28321000 PO. 801-4403 FOR DELIVERY OF GOODS PLS APPLY TO: DCS FREIGHT HOUSTON INC.</t>
  </si>
  <si>
    <t>ESSECO USA INC</t>
  </si>
  <si>
    <t>ESSECO SRL</t>
  </si>
  <si>
    <t>4 GATEHALL DRIVE PARSIPPANY NJ 07054 UNITED STATES</t>
  </si>
  <si>
    <t>VIA SAN CASSIANO 99 TRECATE 28069 ITALY</t>
  </si>
  <si>
    <t>GATU1373630 GLDU3982788 MEDU6232393</t>
  </si>
  <si>
    <t>2210 2210 2210</t>
  </si>
  <si>
    <t>MEDUL7770265</t>
  </si>
  <si>
    <t>223055 224683 224277</t>
  </si>
  <si>
    <t>TRECATE,ITALY</t>
  </si>
  <si>
    <t>EASTERN WHITE PINE LOGS HS CODE 4403.21.0030</t>
  </si>
  <si>
    <t>AHMAD ALI WOOD MOLDING</t>
  </si>
  <si>
    <t>HYUNDAI FORCE</t>
  </si>
  <si>
    <t>NO MARKS .</t>
  </si>
  <si>
    <t>HAFIZABAD ROAD, STREET PB MODEL SCHOOL GUJRANWALA-52250 PAKISTAN CONTACT NAME MR. MUHAMMAD IMRAN MOBILE 92 300 6438304 EMAIL</t>
  </si>
  <si>
    <t>HONEYWOOD EXPO INC 317 LIBBEY INDUSTRIAL PARKWAY UNIT B-200 WEYMOUTH, MA 02189 PHONE 781-544-3970</t>
  </si>
  <si>
    <t>CAIU8043736</t>
  </si>
  <si>
    <t>HLCUBSC2112BASY9</t>
  </si>
  <si>
    <t>092W</t>
  </si>
  <si>
    <t>HALIFAX, NS, CA</t>
  </si>
  <si>
    <t>EASTERN WHITE PINE LOGS HS CODE 4403.21.0030 EASTERN WHITE PINE LOGS HS CODE 4403.21.0030</t>
  </si>
  <si>
    <t>SAAD IMPEX</t>
  </si>
  <si>
    <t>NO MARKS . NO MARKS .</t>
  </si>
  <si>
    <t>PLOT 9 OFFICE 427 TRADE AVE FRERE ROAD, KARACHI PAKISTAN PHONE NO +923334358781</t>
  </si>
  <si>
    <t>HLXU8045050 HLXU8060965</t>
  </si>
  <si>
    <t>HLCUBSC2112BAUC8</t>
  </si>
  <si>
    <t>8862539 8862523</t>
  </si>
  <si>
    <t>FURNITURE-SOFA PI NO: 1670 4958 PO NO: 117-1 HSC:940 161 FREIGHT PREPAID THIS S HIPMENT DOES NOT CONTAIN A NY SOLID WOOD PACKING MATE RIALS . 3RD NOTIFY MATTRES S MAX FURNITURE 9595 WARRE N H.ABERNATHY HWY SPARTANB URG.SC 29301 KELLY TEL:864 -439-4403</t>
  </si>
  <si>
    <t>FURNITURE LIQUIDATORS</t>
  </si>
  <si>
    <t>9595 WARREN H.ABERNATHY HWY SPARTANBURG SC 29301 UNITED STATES</t>
  </si>
  <si>
    <t>MSDU8000060</t>
  </si>
  <si>
    <t>MEDUV5216464</t>
  </si>
  <si>
    <t>144E</t>
  </si>
  <si>
    <t>FX15979755</t>
  </si>
  <si>
    <t>LIGHTNING TRANSPORTAITON CO.LTD</t>
  </si>
  <si>
    <t>16820C BLAKE RD HAGERSTOWN MD 21740 UNITED STATES</t>
  </si>
  <si>
    <t>CERAMIC WARE KITCHEN &amp;DESK &amp; GARDEN MAGENTA P.O. NUMBER: PO#20003-PO4206/4208/4295/4264/4333/4218/ 4403/4379/4402/4376 THIS SHIPMENT CONTAINS NO SOLID WOOD PACKING MATERIALS CERAMIC WARE KITCHEN &amp;DESK &amp; GARDEN MAGENTA P.O. NUMBER: PO#20003-PO4206/4208/4295/4264/4333/4218/ 4403/4379/4402/4376 THIS SHIPMENT CONTAINS NO SOLID WOOD PACKING MATERIALS</t>
  </si>
  <si>
    <t>MAGENTA,INC</t>
  </si>
  <si>
    <t>MUDDIE MUGGIE CORPORATION</t>
  </si>
  <si>
    <t>CMA CGM CASSIOPEIA</t>
  </si>
  <si>
    <t>FROM: MAGENTA.INC. 807 ALLSTON WAY, BERKELEY.CA 94710 CARTON#: OF TO:HOMEGOODS/ TJMAXX/MARSHALLS DISTRIBUTION CENTER# DEPT#: ORDER#: STYLE#: QUANTITY: PRE-TICKETED: FROM: MAGENTA.INC. 807 ALLSTON WAY, BERKELEY.CA 94710 CARTON#: OF TO:HOMEGOODS/ TJMAXX/MARSHALLS DISTRIBUTION CENTER# DEPT#: ORDER#: STYLE#: QUANTITY: PRE-TICKETED:</t>
  </si>
  <si>
    <t>807 ALLSTON WAY,BERKELEY, CA 94710</t>
  </si>
  <si>
    <t>SEA MEADOW HOUSE, BLACKBURNE HIGHWA Y, ROAD TOWN, TORTOLA, BRITISH VIRG IN ISLANDS.</t>
  </si>
  <si>
    <t>TGBU8875494 CBHU8562599</t>
  </si>
  <si>
    <t>45G1 4500</t>
  </si>
  <si>
    <t>OOCOZIA210394500</t>
  </si>
  <si>
    <t>OOLU8810009080</t>
  </si>
  <si>
    <t>OOLGZB3490 OOLGZB4192</t>
  </si>
  <si>
    <t>OOCO</t>
  </si>
  <si>
    <t>OOCL LOGISTICS LINE LIMITED</t>
  </si>
  <si>
    <t>NEW YORK</t>
  </si>
  <si>
    <t>88 PINE ST 5TH FLOOR</t>
  </si>
  <si>
    <t>Xiamen, China</t>
  </si>
  <si>
    <t>NONCONIFEROUS WOOD IN THE ROUGH NESOI, NOT TR NONCONIFEROUS WOOD IN THE ROUGH NESOI, NOT TR NONCONIFEROUS WOOD IN THE ROUGH NESOI, NOT TRASH LOGS HS 4403.99.90 SHIPPER DECLARED NO WOOD PACKING MATERIAL CERS MO2229202111251276466 BMOU5749523, 112 LOGS-5064 BF-28.105 M3 EMAIL ZJMUYUAN163.COM - TEL18105724264 NONCONIFEROUS WOOD IN THE ROUGH NESOI, NOT TR NONCONIFEROUS WOOD IN THE ROUGH NESOI, NOT TR</t>
  </si>
  <si>
    <t>SEGU6196501 TCNU2317411 TGBU6600287 BMOU5749523 TCNU2431569</t>
  </si>
  <si>
    <t>YMLUW195221376</t>
  </si>
  <si>
    <t>097W</t>
  </si>
  <si>
    <t>14238241 14238259 14238172 14238243 14238176</t>
  </si>
  <si>
    <t>NONCONIFEROUS WOOD IN THE ROUGH NESOI, NOT TR53 LOGS - 3906 BFT -19.530 CBM WALNUT LOGS COUNTRY OF ORIGIN ONTARIO, CANADA HS CODE 4403.99.90 SHIPPER DECLARED NO WOOD PACKING MATERIAL</t>
  </si>
  <si>
    <t>MAGU5789405</t>
  </si>
  <si>
    <t>YMLUW195221350</t>
  </si>
  <si>
    <t>SHANGHAI KING YIRD IMPORT AND</t>
  </si>
  <si>
    <t>EXPORT CO., LTD 25/F, TOWER B, SHANGHAI ANLIAN BLDG, 168 JINGZHOU RD, YANGPU DISTRICT, SHANGHAI,</t>
  </si>
  <si>
    <t>PVC FLOORING PVC FLOORING PO.NO 4403 THE SAME THE SAME THE SAME</t>
  </si>
  <si>
    <t>GLOBAL GEM FLOORING</t>
  </si>
  <si>
    <t>ZHEJIANG WALRUS IMP.&amp; EXP CO.,LTD.</t>
  </si>
  <si>
    <t>CONTRACT NO. CONTRACT NO. COLOR QUANTITY PALLET NO. G.W.</t>
  </si>
  <si>
    <t>SUITE 116, PMB 180 WOODSTOCK, GA 30189</t>
  </si>
  <si>
    <t>3RD FLOOR BUILDING 2 NO.380 HAIFENG ROAD,HAINING ECONOMIC DEVELOPMENT ZONE,HAINING,JIAXING, ZHEJIANG PROVINCE</t>
  </si>
  <si>
    <t>EISU9346669</t>
  </si>
  <si>
    <t>EGLV142156521531</t>
  </si>
  <si>
    <t>1119E</t>
  </si>
  <si>
    <t>EMCHTJ6491</t>
  </si>
  <si>
    <t xml:space="preserve"> TEL:562-290-5837, FAX :5 62-290-5850 RAYMOND_STANLE YEA.EPSON.COM THIS SHIPME NT CONTAINS NO SOLID WOOD PACKING MATERIALS 3 PALLE TS  25 CARTONS OF LABEL P RINTER (H/W) SJMB6000/6500 -501 C33S021501 N.W. : 180 .00 KGS G.W. : 200.00 KGS MEA : 3.903 CBM PEB : 6328 81 / 21.09.2021 KPBC : 040 300 HS CODE : 8443.3, 2.19 /  TEL:562-290-5837, FAX :5 62-290-5850 RAYMOND_STANLE YEA.EPSON.COM THIS SHIPME NT CONTAINS NO SOLID WOOD PACKING MATERIALS 8 PALLE T  336 CARTONS OF SOHO HO ME I/C MODEL WF-4820 N.W:3 659.04 KGS G.W:4068.00 KGS MEAS:25.576 CBM KPBC:0403 00 HS CODE:8443.31.91 /  TEL:562-290-5837, FAX :5 62-290-5850 RAYMOND_STANLE YEA.EPSON.COM THIS SHIPME NT CONTAINS NO SOLID WOOD PACKING MATERIALS 10 PALL ETS  360 CARTONS OF SOHO HOME I/C MODEL WF-4830 C11 CJ05201 N.W. : 3402.00 KGS G.W. : 3783.00 KGS MEA : 31.050 CBM PEB : 632881 / 21.09.2021 KPBC : 040300 H S CODE : 8443.31.91 /  TEL:562-290-5837, FAX :5 62-290-5850 RAYMOND_STANLE YEA.EPSON.COM THIS SHIPME NT CONTAINS NO SOLID WOOD PACKING MATERIALS 1 PALLE T  5 CARTONS OF LABEL PRI NTER (H/W) SJMB6000/6500-5 01 N.W:36.00 KGS G.W:40.00 KGS MEAS:1.301 CBM KPBC:0 40300 HS CODE:8443.32.19  TEL:562-290-5837, FAX :5 62-290-5850 RAYMOND_STANLE YEA.EPSON.COM THIS SHIPME NT CONTAINS NO SOLID WOOD PACKING MATERIALS 3 PALLE TS  18 CARTONS OF RIPS WF -C579R C11CG77201 N.W. : 3 24.00 KGS G.W. : 360.90 KG S MEA : 4.227 CBM PEB : 63 2879 / 21.09.2021 KPBC : 0 40300 HS CODE : 8443.31.91 /  TEL:562-290-5837, FAX :5 62-290-5850 RAYMOND_STANLE YEA.EPSON.COM THIS SHIPME NT CONTAINS NO SOLID WOOD PACKING MATERIALS 6 PALLE TS  36 CARTONS OF RIPS WF -C579R C11CG77201 N.W. : 6 48.00 KGS G.W. : 721.80 KG S MEA : 8.454 CBM PEB : 63 2879 / 21.09.2021 KPBC : 0 40300 HS CODE : 8443.31.91 /  TEL:562-290-5837, FAX :5 62-290-5850 RAYMOND_STANLE YEA.EPSON.COM THIS SHIPME NT CONTAINS NO SOLID WOOD PACKING MATERIALS 2 PALLE TS  80 CARTONS OF SOHO HO ME I/C MODEL XP-15000 C11C G43201 N.W. : 720.00 KGS G .W. : 800.60 KGS MEA : 5.1 12 CBM PEB : 632879 / 21.0 9.2021 KPBC : 040300 HS CO DE : 8443.31.91 /  TEL:562-290-5837, FAX :5 62-290-5850 RAYMOND_STANLE YEA.EPSON.COM THIS SHIPME NT CONTAINS NO SOLID WOOD PACKING MATERIALS 6 PALLE TS  36 CARTONS OF RIPS WF -C579R C11CG77201 N.W. : 6 48.00 KGS G.W. : 721.80 KG S MEA : 8.454 CBM PEB : 63 2879 / 21.09.2021 KPBC : 0 40300 HS CODE : 8443.31.91 /  TEL:562-290-5837, FAX :5 62-290-5850 RAYMOND_STANLE YEA.EPSON.COM THIS SHIPME NT CONTAINS NO SOLID WOOD PACKING MATERIALS 1 PALLE TS  5 CARTONS OF SOHO HOM E I/C MODEL XP-8600 C11CH4 7201 N.W. : 36.00 KGS G.W. : 40.30 KGS MEA : 2.577 C BM PEB : 632879 / 21.09.20 21 KPBC : 040300 HS CODE : 8443.31.91 /  TEL:562-290-5837, FAX :5 62-290-5850 RAYMOND_STANLE YEA.EPSON.COM THIS SHIPME NT CONTAINS NO SOLID WOOD PACKING MATERIALS 1 PALLE TS  66 CARTONS OF SOHO HO ME I/C MODEL XP-8600 C11CH 47201 N.W. : 475.20 KGS G. W. : 528.30 KGS MEA : 2.57 7 CBM PEB : 632879 / 21.09 .2021 KPBC : 040300 HS COD E : 8443.31.91 /  TEL:562-290-5837, FAX :5 62-290-5850 RAYMOND_STANLE YEA.EPSON.COM THIS SHIPME NT CONTAINS NO SOLID WOOD PACKING MATERIALS 6 PALLE TS  36 CARTONS OF RIPS WF -C579R C11CG77201 N.W. : 6 48.00 KGS G.W. : 721.80 KG S MEA : 8.454 CBM PEB : 63 2879 / 21.09.2021 KPBC : 0 40300 HS CODE : 8443.31.91  TEL:562-290-5837, FAX :5 62-290-5850 RAYMOND_STANLE YEA.EPSON.COM THIS SHIPME NT CONTAINS NO SOLID WOOD PACKING MATERIALS 13 PALL ETS  260 CARTONS OF CISS ET-16600 C11CH72201 N.W. : 4446.00 KGS G.W. : 4943.9 0 KGS MEA : 38.974 CBM PEB : 632888 / 21.09.2021 KPB C : 040300 HS CODE : 8443. 31.91 /  TEL:562-290-5837, FAX :5 62-290-5850 RAYMOND_STANLE YEA.EPSON.COM THIS SHIPME NT CONTAINS NO SOLID WOOD PACKING MATERIALS 2 PALLE TS  130 CARTONS OF CISS X P-8700 C11CK46201 N.W. : 1 053.00 KGS G.W. : 1210.00 KGS MEA : 5.738 CBM PEB : 632888 / 21.09.2021 KPBC : 040300 HS CODE : 8443.31. 91 /  TEL:562-290-5837, FAX :5 62-290-5850 RAYMOND_STANLE YEA.EPSON.COM THIS SHIPME NT CONTAINS NO SOLID WOOD PACKING MATERIALS 1 PALLE TS  36 CARTONS OF SOHO HO ME I/C MODEL WF-4830 C11CJ 05201 N.W. : 340.20 KGS G. W. : 378.30 KGS MEA : 3.10 5 CBM PEB : 632888 / 21.09 .2021 KPBC : 040300 HS COD E : 8443.31.91 /  TEL:562-290-5837, FAX :5 62-290-5850 RAYMOND_STANLE YEA.EPSON.COM THIS SHIPME NT CONTAINS NO SOLID WOOD PACKING MATERIALS 2 PALLE TS  50 CARTONS OF SOHO HO ME I/C MODEL EC-4030 C11CG 01205 N.W. : 450.00 KGS G. W. : 500.60 KGS MEA : 4.48 8 CBM PEB : 632888 / 21.09 .2021 KPBC : 040300 HS COD E : 8443.31.91 /  TEL:562-290-5837, FAX :5 62-290-5850 RAYMOND_STANLE YEA.EPSON.COM THIS SHIPME NT CONTAINS NO SOLID WOOD PACKING MATERIALS 1 PALLE TS  42 CARTONS OF SOHO HO ME I/C MODEL WF-4820 C11CJ 06201 N.W. : 457.38 KGS G. W. : 508.50 KGS MEA : 3.19 7 CBM PEB : 632888 / 21.09 .2021 KPBC : 040300 HS COD E : 8443.31.91 /  TEL:562-290-5837, FAX :5 62-290-5850 RAYMOND_STANLE YEA.EPSON.COM THIS SHIPME NT CONTAINS NO SOLID WOOD PACKING MATERIALS 1 PALLE TS  42 CARTONS OF SOHO HO ME I/C MODEL WF-4820 C11CJ 06201 N.W. : 457.38 KGS G. W. : 508.50 KGS MEA : 3.19 7 CBM PEB : 632888 / 21.09 .2021 KPBC : 040300 HS COD E : 8443.31.91  TEL:562-290-5837, FAX :5 62-290-5850 RAYMOND_STANLE YEA.EPSON.COM THIS SHIPME NT CONTAINS NO SOLID WOOD PACKING MATERIALS 11 PALL ETS  440 CARTONS OF SOHO HOME I/C MODEL XP-15000 C1 1CG43201 N.W. : 3960.00 KG S G.W. : 4403.30 KGS MEA : 28.116 CBM PEB : 632846 / 21.09.2021 KPBC : 040300 HS CODE : 8443.31.91 /  TEL:562-290-5837, FAX :5 62-290-5850 RAYMOND_STANLE YEA.EPSON.COM THIS SHIPME NT CONTAINS NO SOLID WOOD PACKING MATERIALS 9 PALLE TS  360 CARTONS OF SOHO H OME I/C MODEL XP-15000 C11 CG43201 N.W. : 3240.00 KGS G.W. : 3602.70 KGS MEA : 23.004 CBM PEB : 632846 / 21.09.2021 KPBC : 040300 H S CODE : 8443.31.91  TEL:562-290-5837, FAX :5 62-290-5850 RAYMOND_STANLE YEA.EPSON.COM THIS SHIPME NT CONTAINS NO SOLID WOOD PACKING MATERIALS 6 PALLE TS  56 CARTONS OF LABEL P RINTER (H/W) CW-C6000AU-10 1 C31CH76101 N.W. : 1159.2 0 KGS G.W. : 1289.80 KGS M EA : 11.116 CBM PEB : 6328 78 / 21.09.2021 KPBC : 040 300 HS CODE : 8443., 32.19 /  TEL:562-290-5837, FAX :5 62-290-5850 RAYMOND_STANLE YEA.EPSON.COM THIS SHIPME NT CONTAINS NO SOLID WOOD PACKING MATERIALS 16 PALL ETS  864 CARTONS OF CISS ET-3830 C11CJ62201 N.W. : 6609.60 KGS G.W. : 7348.80 KGS MEA : 43.312 CBM PEB : 632878 / 21.09.2021 KPBC : 040300 HS CODE : 8443.3 1.91  TEL:562-290-5837, FAX :5 62-290-5850 RAYMOND_STANLE YEA.EPSON.COM THIS SHIPME NT CONTAINS NO SOLID WOOD PACKING MATERIALS 3 PALLE TS  126 CARTONS OF SOHO H OME I/C MODEL WF-4820 C11C J06201 N.W. : 1372.14 KGS G.W. : 1525.50 KGS MEA : 9 .591 CBM PEB : 632880 / 21 .09.2021 KPBC : 040300 HS CODE : 8443.31.91 /  TEL:562-290-5837, FAX :5 62-290-5850 RAYMOND_STANLE YEA.EPSON.COM THIS SHIPME NT CONTAINS NO SOLID WOOD PACKING MATERIALS 1 PALLE TS  20 CARTONS OF PARTS F OR TM CONSUMABLES RIBBON C ASSETTE ERC-38 (B) C43S015 374 N.W. : 80.40 KGS G.W. : 166.30 KGS MEA : 1.525 C BM PEB : 632880 / 21.09.20 21 KPBC : 040300 HS, CODE : 9612.10.10 /  TEL:562-290-5837, FAX :5 62-290-5850 RAYMOND_STANLE YEA.EPSON.COM THIS SHIPME NT CONTAINS NO SOLID WOOD PACKING MATERIALS 5 PALLE TS  117 CARTONS OF PARTS FOR SIDM CONSUMABLES RIBBO N,S015631 (B) C13S105631 N .W. : 906.75 KGS G.W. : 15 13.51 KGS MEA : 11.650 CBM PEB : 632880 / 21.09.2021 KPBC : 040300 HS CODE, : 9 612.10.10 /  TEL:562-290-5837, FAX :5 62-290-5850 RAYMOND_STANLE YEA.EPSON.COM THIS SHIPME NT CONTAINS NO SOLID WOOD PACKING MATERIALS 8 PALLE TS  288 CARTONS OF SOHO H OME I/C MODEL WF-4830 C11C J05201 N.W. : 2721.60 KGS G.W. : 3026.40 KGS MEA : 2 4.840 CBM PEB : 632880 / 2 1.09.2021 KPBC : 040300 HS CODE : 8443.31.91 /  TEL:562-290-5837, FAX :5 62-290-5850 RAYMOND_STANLE YEA.EPSON.COM THIS SHIPME NT CONTAINS NO SOLID WOOD PACKING MATERIALS 2 PALLE TS  47 CARTONS OF PARTS F OR TM CONSUMABLES RIBBON C ASSETTE ERC-38 (B) RIBBON CASSETTE ERC-38 (B/R) C43S 015374 C43S015376 N.W. : 1 88.94 KGS G.W. : 388.50 KG S MEA : 3.477 CBM PE, B : 63 2880 / 21.09.2021 KPBC : 0 40300 HS CODE : 9612.10.10 /  TEL:562-290-5837, FAX :5 62-290-5850 RAYMOND_STANLE YEA.EPSON.COM THIS SHIPME NT CONTAINS NO SOLID WOOD PACKING MATERIALS 2 PALLE TS  26 CARTONS OF PARTS F OR TM CONSUMABLES RIBBON C ASSETTE ERC-38 (B) C43S015 374 N.W. : 104.52 KGS G.W. : 222.84 KGS MEA : 2.050 CBM PEB : 632880 / 21.09.2 021 KPBC : 040300 HS, CODE : 9612.10.10  TEL:562-290-5837, FAX :5 62-290-5850 RAYMOND_STANLE YEA.EPSON.COM THIS SHIPME NT CONTAINS NO SOLID WOOD PACKING MATERIALS 3 PALLE TS  108 CARTONS OF SOHO H OME I/C MODEL WF-4830 C11C J05201 N.W. : 1020.60 KGS G.W. : 1134.90 KGS MEA : 9 .315 CBM PEB : 632847 / 21 .09.2021 KPBC : 040300 HS CODE : 8443.31.91 /  TEL:562-290-5837, FAX :5 62-290-5850 RAYMOND_STANLE YEA.EPSON.COM THIS SHIPME NT CONTAINS NO SOLID WOOD PACKING MATERIALS 3 PALLE TS  108 CARTONS OF SOHO H OME I/C MODEL WF-4830 C11C J05201 N.W. : 1020.60 KGS G.W. : 1134.90 KGS MEA : 9 .315 CBM PEB : 632847 / 21 .09.2021 KPBC : 040300 HS CODE : 8443.31.91 /  TEL:562-290-5837, FAX :5 62-290-5850 RAYMOND_STANLE YEA.EPSON.COM THIS SHIPME NT CONTAINS NO SOLID WOOD PACKING MATERIALS 1 PALLE TS  36 CARTONS OF SOHO HO ME I/C MODEL WF-4830 C11CJ 05201 N.W. : 340.20 KGS G. W. : 378.30 KGS MEA : 3.10 5 CBM PEB : 632847 / 21.09 .2021 KPBC : 040300 HS COD E : 8443.31.91 /  TEL:562-290-5837, FAX :5 62-290-5850 RAYMOND_STANLE YEA.EPSON.COM THIS SHIPME NT CONTAINS NO SOLID WOOD PACKING MATERIALS 14 PALL ETS  504 CARTONS OF SOHO HOME I/C MODEL WF-4830 C11 CJ05201 N.W. : 4762.80 KGS G.W. : 5296.20 KGS MEA : 43.470 CBM PEB : 632847 / 21.09.2021 KPBC : 040300 H S CODE : 8443.31.91</t>
  </si>
  <si>
    <t>PT.INDONESIA EPSON INDUSTRY</t>
  </si>
  <si>
    <t>MAERSK ELBA</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</si>
  <si>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</si>
  <si>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CARSON DISTRIBUTION CENTRE 1650 GLE CARSON CA 90746 UNITED STATES</t>
  </si>
  <si>
    <t>EJIP INDUSTRIAL PARK PLOT 4E, LEMAH BEKASI 17550 INDONESIA</t>
  </si>
  <si>
    <t>FFAU2019800 MEDU7207760 MSMU8444749 MSMU8131174 FFAU2071454 FFAU1554057 MSMU7542334</t>
  </si>
  <si>
    <t>4510 4510 4510 4510 4510 4510 4510</t>
  </si>
  <si>
    <t>MEDUJQ680574</t>
  </si>
  <si>
    <t>141N</t>
  </si>
  <si>
    <t>FJ12518832 FJ12518838 FJ12518802 FJ12518835 FJ12518824 FJ12518826 FJ12518840</t>
  </si>
  <si>
    <t>3131 KATELLA AVE. LOS ALAMITOS CA 90720 UNITED STATES</t>
  </si>
  <si>
    <t>CERAMIC WARE KITCHEN AND GARDEN MAGENTA CERAMIC WARE KITCHEN AND GARDEN MAGENTA CERAMIC WARE KITCHEN &amp; GARDEN &amp; BEAUTY MAGENTA P.O. NUMBER 20003-PO4083/4224/4403/4379/4259/4200/40 32/4034/4112/4213/4524/4310/4311/4307/43 08/4226 ., . THIS SHPT CONTAINS NO SOLID WOOD PACKING MATERIAL. A/C DAS DISTRIBUTORS THE SAME THE SAME THE SAME THE SAME CERAMIC WARE KITCHEN AND GARDEN MAGENTA</t>
  </si>
  <si>
    <t>MOTHERLINES INC.</t>
  </si>
  <si>
    <t>ORIENT STAR TRANSPORT INT'L LTD.</t>
  </si>
  <si>
    <t>EVER LUNAR</t>
  </si>
  <si>
    <t>FROM FROM FROM MAGENTA.INC. 807 ALLSTON WAY, BERKELEY,CA 94710 CARTON# OF TO HOMEGOODS/TJMAXX/MARS H ALLS DISTRIBUTION CENTER# DEPT# ORDER# STYLE# QUANTITY PRE-TICKETED FROM</t>
  </si>
  <si>
    <t>2440 S. HACIENDA BLVD. SUITE# 106 HACIENDA HEIGHTS, CA 91745 TEL: 626-582-8788 C: 626-216-4678 FAX: 626-582-8568</t>
  </si>
  <si>
    <t>RM 8-10, 18/F., EVER GAIN PLAZA, TOWER 1, 88 CONTAINER PORT ROAD, KWAI CHUNG, N.T. HONG KONG TEL: (852) 2377 0322</t>
  </si>
  <si>
    <t>FCIU9266096 TLLU4767065 BSIU9505794</t>
  </si>
  <si>
    <t>EGLV146102624695</t>
  </si>
  <si>
    <t>0080E</t>
  </si>
  <si>
    <t>EMCHJC6821 EMCHJC6831 EMCHJC6801</t>
  </si>
  <si>
    <t>XIAMEN, CHINA</t>
  </si>
  <si>
    <t>(ONE) 20' DB CNTR WITH POLISHED STONE SLABS, AS FOLLOWS: 1 BOX(S) AND 8 BUNDLE(S) STONE SLABSDU-E: 21BR0016247556 RUC: 1BR07599291200000000000000 001087107 NCM: 6802.93.90 HS CODE: 6802.93 INVOICE: 81266/21 / PO#4403 QUANT. SLABS: 53 SLAB(S) WOODEN PACKAGE: TREATED AND CERTIFIED (HT) MRUC: 1BR082258572241ISZ189419, 1 68029390 HS CODE:680293</t>
  </si>
  <si>
    <t>INTERGLOBO USA INC.</t>
  </si>
  <si>
    <t>INTERGLOBO DO BRASIL - LOGISTICA IN</t>
  </si>
  <si>
    <t>CS3 MARMORES E GRANITOS LTDA/BRAZIL SAME SAME SAME SAME SAME SAME SAME</t>
  </si>
  <si>
    <t>RUA VILELA, 652/AND 8 CJ 805/806/80 SAO PAULO SP 03314-000 BRAZIL</t>
  </si>
  <si>
    <t>MSDU1586323</t>
  </si>
  <si>
    <t>MEDUVT992462</t>
  </si>
  <si>
    <t>FJ12303619</t>
  </si>
  <si>
    <t>44039800 (CG) 02 X 40HC C ONTAINING 84 BUNDLES WITH 53 148 PIECES AS FOLLOW: PALLET STOCK - EUCALIPTOS ROUGH SAWN , A GRADE - 15X88X1016MM T OTAL NET WEIGHT: 50.635,000 KG S TOTAL GROSS WEIGHT: 50.635, ,000 KGS TOTAL: 71,262 M3 FREIGHT PREPAID ABROAD SHIPP ED ON BOARD DUE: 21BR0017661 445 NCM/HSCODE: 4403 9800 WOODEN PACKAGE: TREATED AND CE RTIFIED IFP ORDER # 5 CONT INUE CONSIGNEE/NOTIFY: F:908 -355-9100 SCAC CODE: AWSL 44039800 (CG) SAME AS CARGO LINE 1</t>
  </si>
  <si>
    <t>ALL-WAYS FORWARDING INTL INC</t>
  </si>
  <si>
    <t>ALL WORLD SHIPPING</t>
  </si>
  <si>
    <t>MSC NOA</t>
  </si>
  <si>
    <t>MADE IN BRAZIL MADE IN BRAZIL</t>
  </si>
  <si>
    <t>701 NEWARK AVENUE SUITE 300 ELIZABETH NJ 07208 PAUL REISE LOGISTIC MANAGER 19083534000</t>
  </si>
  <si>
    <t>AS AGENT AMTRANS LOGISTICS LTDA RUA LAGUNA, 157 S 201 CEP:88301-460 ITAJAI/SC/BRASIL PH:+554732498700 554732498700</t>
  </si>
  <si>
    <t>MRKU2658648 PONU8162723</t>
  </si>
  <si>
    <t>SEAU214184565</t>
  </si>
  <si>
    <t>145N</t>
  </si>
  <si>
    <t>MLBR0917798 MLBR0917736</t>
  </si>
  <si>
    <t>701 NEWARK AVENUE SUITE 300 ELIZABETH NJ 07208 PAUL REISE LOGISTIC MANAGER</t>
  </si>
  <si>
    <t>CERAMIC WARE KITCHEN &amp; GARDEN &amp; BEAUTY MAGENTA P O NUMBER 20003 PO4083 4224 4403 4379 4259 THIS SHPT CONTAINS NO SOLID WOOD PACKING MATERIAL . ., . . . . . CERAMIC WARE KITCHEN &amp; GARDEN &amp; BEAUTY MAGENTA P O NUMBER 20003 PO4083 4224 4403 4379 4259 THIS SHPT CONTAINS NO SOLID WOOD PACKING MATERIAL . ., . . . . . CERAMIC WARE KITCHEN &amp; GARDEN &amp; BEAUTY MAGENTA P O NUMBER 20003 PO4083 4224 4403 4379 4259 THIS SHPT CONTAINS NO SOLID WOOD PACKING MATERIAL . ., . . . . .</t>
  </si>
  <si>
    <t>MAGENTA INC</t>
  </si>
  <si>
    <t>FROM MAGENTA INC 807 ALLSTON WAY BERKELEY CA 94710 CARTON OF TO HOMEGOODS TJMAXX MARSHALLS DISTRIBUTION CENTER DEPT ORDER STYLE QUANTITY PRE TICKETED FROM MAGENTA INC 807 ALLSTON WAY BERKELEY CA 94710 CARTON OF TO HOMEGOODS TJMAXX MARSHALLS DISTRIBUTION CENTER DEPT ORDER STYLE QUANTITY PRE TICKETED FROM MAGENTA INC 807 ALLSTON WAY BERKELEY CA 94710 CARTON OF TO HOMEGOODS TJMAXX MARSHALLS DISTRIBUTION CENTER DEPT ORDER STYLE QUANTITY PRE TICKETED</t>
  </si>
  <si>
    <t>807 ALLSTON WAY BERKELEY CA 94710</t>
  </si>
  <si>
    <t>SEA MEADOW HOUSE BLACKBURNE HIGHWA Y ROAD TOWN TORTOLA BRITISH VIRG IN ISLANDS</t>
  </si>
  <si>
    <t>OSTIXMLAX21B0176</t>
  </si>
  <si>
    <t>OSTI</t>
  </si>
  <si>
    <t>ORIENT STAR TRANSPORT INTL LTD</t>
  </si>
  <si>
    <t>5 FL #61 SEC 3 NANKING EAST RD</t>
  </si>
  <si>
    <t>75 WINE KGM 1080 / PO F7A0000318 BOTTER S.P.A. 300 WINE KGM 4191 / PO F7A0000325 BOTTER S.P.A. 264 WINE KGM 4403 / PO F7A0000320 SPERONE GIACOMO S.P.A. 66 WINE KGM 1100 / PO F7A0000324 SPERONE GIACOMO S.P.A. 56 WINE KGM 813 / PO F7A0000321 BARBA F.LLI AZ.AGR. (CARICO) 56 WINE KGM 840 / PO F7A0000317 WOW SRL 168 WI, NE KGM 2500 / PO F7A0000319 WOW SRL 112 WINE KGM 1680 / PO F7A0000322 WOW SRL 168 WINE KGM 2500 / PO F7A0000323 WOW SRL ALSO NOTIFY MHW,LTD./MICHELANGELO IMPORTS-1129 NORTHERN BLVD., STE 410-MANHASSET, NY 11030 U.S.A.-516/869-9170 0015168699171</t>
  </si>
  <si>
    <t>EMPIRE MERCHANTS</t>
  </si>
  <si>
    <t>VARNA BAY</t>
  </si>
  <si>
    <t>P.O. DIST. NO. 4500645037 / 4500645038 P.O. IMPO. NO. F7A0000317 / F7A0000318 / F7A0000319 F7A0000320 / F7A0000321 / F7A0000322 / F7A0000323 / F7A0000324 F7A0000325 SAME SAME SAME SAME SAME SAME SAME SAME SAME</t>
  </si>
  <si>
    <t>200 DUNN ROAD LYONS NY 14489 UNITED STATES</t>
  </si>
  <si>
    <t>MSCU5022903</t>
  </si>
  <si>
    <t>MEDUL7772675</t>
  </si>
  <si>
    <t>145A</t>
  </si>
  <si>
    <t>435812 455449</t>
  </si>
  <si>
    <t>NONCONIFEROUS WOOD IN THE ROUGH NESOI, NOT TR NONCONIFEROUS WOOD IN THE ROUGH NESOI, NOT TRASH LOGS HS 4403.99.90 SHIPPER DECLARED NO WOOD PACKING MATERIAL CERS MO2229202110281202455 YMLU8921387 5.086 MBF, SEGU4480458 5.053 MBF BSIU9766139 5.058 MBF TEL86-0755-88291985 EMAIL SERVICEREGALSON-SZ.COM CONTACT EMMA USCI 91440300319745688J NONCONIFEROUS WOOD IN THE ROUGH NESOI, NOT TR</t>
  </si>
  <si>
    <t>HYUNDAI SINGAPORE</t>
  </si>
  <si>
    <t>BSIU9766139 YMLU8921387 SEGU4480458</t>
  </si>
  <si>
    <t>YMLUW195221169</t>
  </si>
  <si>
    <t>124W</t>
  </si>
  <si>
    <t>3302486 131805 3302162</t>
  </si>
  <si>
    <t>SHENZHEN REGALSON SUPPLY CHAIN</t>
  </si>
  <si>
    <t>MANAGEMENT CO., LTD. 9A1 DAQING BUILDING, NO.6027, SHENNAN ROAD, FUTIAN</t>
  </si>
  <si>
    <t>EUCALYPTUS ROUGH SAWN EUCALYPTUS ROUGH SAWN, GRADE A FREIGHT PREPAID ABROAD DUE 21BR001836609-9 RUC 1BR2059320620000000000000000123 0897 NCM 4403.98.00, HS CODE 4403.98 PO 18227L-US WOODEN PACKAGE USED TREATED AND CERTIFIED NCM 44039800 EUCALYPTUS ROUGH SAWN EUCALYPTUS ROUGH SAWN, GRADE A FREIGHT PREPAID ABROAD DUE 21BR001836609-9 RUC 1BR2059320620000000000000000123 0897 NCM 4403.98.00, HS CODE 4403.98 PO 18227L-US WOODEN PACKAGE USED TREATED AND CERTIFIED NCM 44039800 EUCALYPTUS ROUGH SAWN EUCALYPTUS ROUGH SAWN, GRADE A FREIGHT PREPAID ABROAD DUE 21BR001836609-9 RUC 1BR2059320620000000000000000123 0897 NCM 4403.98.00, HS CODE 4403.98 PO 18227L-US WOODEN PACKAGE USED TREATED AND CERTIFIED NCM 44039800</t>
  </si>
  <si>
    <t>INTERNATIONAL FOREST PRODUCTS LLC</t>
  </si>
  <si>
    <t>PALLETTIMBER EMBALAGENS DE MADEIRA</t>
  </si>
  <si>
    <t>NORTHERN MAGNUM</t>
  </si>
  <si>
    <t>NO MARKS . . . . . . . . . . . NO MARKS . . . . . . . . . . . NO MARKS . . . . . . . . . . .</t>
  </si>
  <si>
    <t>ONE PATRIOT PLACE FOXBORO MA USA 02035-1388 PHONE 570-658-7575 EXT 2 CONTACT BEN.REMMEYREMMEY.COM</t>
  </si>
  <si>
    <t>LTDA RUA JACOB BETTEGA, NUM. 500. TURVO - PARANA - BRAZIL CEP 85150-000 - CNPJ</t>
  </si>
  <si>
    <t>02035-1388</t>
  </si>
  <si>
    <t>BHCU4954320 HLBU2050427 UACU5526952</t>
  </si>
  <si>
    <t>HLCUIT1LJ98758AA</t>
  </si>
  <si>
    <t>HLCUIT1211098758</t>
  </si>
  <si>
    <t>HLD11152884 HLD11149910 HLD11149904</t>
  </si>
  <si>
    <t>1412 BOXES PEPPERONCINI D/ D 4X1 GAL EACH BOXES GROSS : 14,80 KGS NET: 13,81 KG S HS CODE: 200190 PO: 15-1 4403-02 NET WEIGHT: 19.499 ,72 KGS GROSS WEIGHT: 20.8 97,60 KGS</t>
  </si>
  <si>
    <t>MSC MATILDE</t>
  </si>
  <si>
    <t>MSMU8680810</t>
  </si>
  <si>
    <t>MEDUIM876195</t>
  </si>
  <si>
    <t>EU22377939</t>
  </si>
  <si>
    <t>01X40HC CONTAINER CONTAINING 28 BALES WITH EUCALYPTUS WOOD STAKE 25X25X1219MM25X25X915MM INVOICE: BWB2021-P033USA PURCHASE ORDER: BWB2021-P032USA NCM: 4403.98.00 HS CODE: 440398 NET W. : 26.000,000 KGS M3: 33,550 DUE: 21BR001805361-9 RUC:1BR3416791420000000000 0000001209019 ORIGIN: FROM BRAZIL DECLARED CLEAN BY SH, IPPER SHIPPED ON BOARD FREIGHT COLLECT HBL # SSAOU0037548SCAC CODE: DISO PLEASE INCLUDE OUR SCAC (DISO) AS AN ADDTIONAL SNP IN YOUR AMS TRANSMISSION 44039800</t>
  </si>
  <si>
    <t>MSC DARDANELLES</t>
  </si>
  <si>
    <t>BWB2021-P032USA SAME SAME SAME SAME SAME SAME SAME SAME SAME SAME</t>
  </si>
  <si>
    <t>FSCU6572656</t>
  </si>
  <si>
    <t>MEDUIT887805</t>
  </si>
  <si>
    <t>144R</t>
  </si>
  <si>
    <t>MSCFJ12333230</t>
  </si>
  <si>
    <t>01X40HC CONTAINER CONTAINING 28 BALES WITH EUCALYPTUS WOOD STAKE25X25X1219MM25X25X915MMINVOICE: BWB2021-P033USAPURCHASE ORDER: BWB2021-P032USANCM: 4403.98.00HS CODE: 440398NET W. : 26.000,000 KGSM3: 33,550DUE: 21BR001805361-9</t>
  </si>
  <si>
    <t>US SILT &amp; SITE SUPPLY CORP</t>
  </si>
  <si>
    <t>BEST WOOD COMERCIAL EXPORTADORA LTD</t>
  </si>
  <si>
    <t>BWB2021-P032USA</t>
  </si>
  <si>
    <t>75 DOW RD BOW NH 03304 US TE +16032254600</t>
  </si>
  <si>
    <t>RUA THADEU KOCK 276 RESSACADA ITAJAI BR</t>
  </si>
  <si>
    <t>DISOSSAOU0037548</t>
  </si>
  <si>
    <t>DISO</t>
  </si>
  <si>
    <t>DELTRANS INTERNATIONAL SHIPPING CORPORATION</t>
  </si>
  <si>
    <t>ST MICHAEL</t>
  </si>
  <si>
    <t>ONE FINANCIAL PL LOWER COLLYMORE</t>
  </si>
  <si>
    <t>75 DOW RD</t>
  </si>
  <si>
    <t>REGULAR PIPE ERW MECHANICAL TUBING, SQUARE PIPE NO SEAM ANNEALING, LIGHTLY OILED SPEC: ASTM A500 GR. B LOS ANGELES,CA, 90064 ATTN TED BATES. TEL: 310-320-6400 EMAIL: NEXT-OPS(AT)MASTERPIPE.COM, 2 X 4 0.120 4.58 20.00 36 2 72 1,4403 X3 0.120 4.58 20.00 36 2 72 1,440 ---------------------------------------------TOTAL 8 368 7,808.0</t>
  </si>
  <si>
    <t>R.W. SMITH AND CO, LTD.</t>
  </si>
  <si>
    <t>NEXTEEL CO.,LTD</t>
  </si>
  <si>
    <t>TIGER JILIN</t>
  </si>
  <si>
    <t>PO NO. 3674-A35871 MASTER PIPE LOS ANGELES,CA USA ASTM A500 GR. B SIZE: WT-FT : PCS-LIFT: WEIGHT : LIFT NO : HEAT NO : NEXTEEL CO., LTD. MADE IN SOUTH KOREA NO MARKS NO MARKS NO MARKS NO MARKS NO MARKS NO MARKS NO MARKS</t>
  </si>
  <si>
    <t>3030 GREENS ROAD HOUSTON TX 77032 US</t>
  </si>
  <si>
    <t>195, SONGDEOK-RO 212 BEON-GIL DAESONG-MYEON, NAM-GU, POHANG-SI GYEONGSANGBUK-DO, KOREA</t>
  </si>
  <si>
    <t>POBUPUSLAX212049</t>
  </si>
  <si>
    <t>POBU</t>
  </si>
  <si>
    <t>STX PAN OCEAN CO LTD</t>
  </si>
  <si>
    <t>R.W SMITH AND CO., INC. P.O. BOX 60</t>
  </si>
  <si>
    <t>TX 77205 PH: 281-590-5959 ATTN BOBB EMAIL: BGARCIA(AT)RWSMITH.COM AND MASTER PIPE DISTRIBUTION COMPANY, L 2566 OVERLAND AVENU E, SUITE 79 0,</t>
  </si>
  <si>
    <t>105CTNS3 PLTS AS PER PO# JA210707-4 PLASTIC MOUNTING FLANGE 4406-7377-2 AS PER PO# JA210806-1 PLASTIC VALVE 4406-7377-3/7 AS PER PO# JA210915-8 PLASTIC DOCUMENT HOLDER 4403-6353 PLASTIC MOUNTING FLANGE 4406-7377-2</t>
  </si>
  <si>
    <t>10180 NEW BERLIN ROAD, JACKSONVILLE,FL 32226</t>
  </si>
  <si>
    <t>TRHU2690368</t>
  </si>
  <si>
    <t>ONPLQDJAX21A0009</t>
  </si>
  <si>
    <t>ZIMUQIN4877780</t>
  </si>
  <si>
    <t>4E</t>
  </si>
  <si>
    <t>ZZCTB309321</t>
  </si>
  <si>
    <t>AUTOMOTIVE PARTS FILE 513 4403 HBL: DUSVERL06235 GENERAL CMA CGM TERMS AND CONDITIONS TO BE UNDER WWW.CMA-CGM.COM SHIPPER TAX ID: DE309356252 FREIGHT PREPAID, THIS MASTER BILL COVERS AUTOMATED NVOCC HOUSE</t>
  </si>
  <si>
    <t>HELLMANN WORLDWIDE LOGISTICS</t>
  </si>
  <si>
    <t>BUXCLIFF</t>
  </si>
  <si>
    <t>INVOICE: 0100480821 0100480823</t>
  </si>
  <si>
    <t>S.A. DE C.V. TAX ID: HWL010328I30 ACCESO III, NO.16-B BOD. 2-B COND. QUADRUM, ZONA IND. BENITO JUAREZ TE 76120 QUERETARO QUE</t>
  </si>
  <si>
    <t>GERMANY GMBH CO. KG PEMPELFURTSTRASSE 1 40880 RATINGEN TE GERMANY</t>
  </si>
  <si>
    <t>TCLU5788104</t>
  </si>
  <si>
    <t>CMDUHBG1565970</t>
  </si>
  <si>
    <t>0VBA8</t>
  </si>
  <si>
    <t>PY367162</t>
  </si>
  <si>
    <t>S.A. DE C.V. TAX ID: HWL010328I30 ACCESO III, NO.16-B BOD. 2-B COND. QUADRUM, ZONA IND. BENITO JUAREZ</t>
  </si>
  <si>
    <t>NIEDERAICHBACH,BY</t>
  </si>
  <si>
    <t>TOTAL 55 PACKAGES 54 PKGS (3330 BOXES ) M.V.PARTS 01 -4 FLANGE FA (PART NO. DC D1228021) 1080 PCS 5-12 F LANGE FA (PART NO. XDCD 22 28031P)-3024 PCS 13-14 DRI VE ELEMENT ( PART NO .ITC2 225111)-3240 PCS 15-29 FLA NGE (PART #XM0003114-P) IT EM#00010-MACHINED -5760 PC S 30-35 FLANGE REAR (PART #XM0034124-P)-2304 P, 0001416,1417,1418,36 13,4201,4403,4517,4909,536 0 PO REV DATE : 30-OCT -20 09 &amp; 21-JUN-2018 BUYER ORD ER NO : 5400003613 PO REV DATE 18-DEC-2014 IEC CODE: 1288012357 HS CODE: 87089 900 SHIPPING BILL NO.: 517 3121 &amp; 5173102 DT 08.10.20 21 NET WEIGHT : 17445.960 KGS SCAC : CHSL FREIGHT : PREPAID</t>
  </si>
  <si>
    <t>C.H.ROBINSON WORLDWIDE FREIGHT I PV</t>
  </si>
  <si>
    <t>SEAMAX BRIDGEPORT</t>
  </si>
  <si>
    <t>1-55 SAME SAME SAME SAME SAME SAME SAME SAME SAME SAME SAME SAME SAME SAME SAME SAME SAME SAME SAME SAME SAME</t>
  </si>
  <si>
    <t>900 TOWN &amp; COUNTRY LANE HOUSTON TX 77024 UNITED STATES</t>
  </si>
  <si>
    <t>UNIT NO.19A-19B I GROUND FLR I,VASA DELHI DL 110070 INDIA</t>
  </si>
  <si>
    <t>FFAU1709246</t>
  </si>
  <si>
    <t>MEDUMW759465</t>
  </si>
  <si>
    <t>141A</t>
  </si>
  <si>
    <t>BOLT01183434 FX17985807</t>
  </si>
  <si>
    <t>KILA RAIPUR, INDI</t>
  </si>
  <si>
    <t>EXHAUST SYSTEM #1,EXHAUST SYSTEM #2 EXHAUST SYSTEM #3 &amp; EXHAUST SYSTEM #4 1,945 PCS AS PER INVOICE NO. ROBAPSII021-05 HS CODE: 4403.99.90 EIN: 27-1279067 COUNTRY CODE: 44055 HS CODE: 8708.93.90.000</t>
  </si>
  <si>
    <t>AUTOMOTIVE PARTS SOLUTIONS, LLC</t>
  </si>
  <si>
    <t>ROBERTS AUTOMOTIVE &amp; INDUSTRIAL</t>
  </si>
  <si>
    <t>COSCO EXCELLENCE</t>
  </si>
  <si>
    <t>N M NO MARKS NO MARKS NO MARKS NO MARKS</t>
  </si>
  <si>
    <t>871N HANOVER STREET, POTTSTOWN PA, 19464 UNITED STATES</t>
  </si>
  <si>
    <t>++ PARTS MFG. CORP. CANLUBANG INDUSTRIAL ESTATE, BO. PITTLAND, CABUYAO LAGUNA PH 4025</t>
  </si>
  <si>
    <t>UETU5374690</t>
  </si>
  <si>
    <t>HNLTPH21A00493</t>
  </si>
  <si>
    <t>COSU6311292990</t>
  </si>
  <si>
    <t>058E</t>
  </si>
  <si>
    <t>PARTS AUTHORITY, LLC</t>
  </si>
  <si>
    <t>3 DAKOTA DRIVE, SUITE 110 NEW HYDE PARK, NY 11042</t>
  </si>
  <si>
    <t>1093 CTN (ONE THOUSAND &amp; N INETY THREE CTN) MENS GE M ESSENGER SHORT PO NO: 4403 2 STYLE NO:GE13100068357 H .S. CODE :62034200 INVOICE NO.ATS-T&amp;T-358/2021 DATE: 11-10-2021 EXP NO. 1472-01 3291-2021 DATE:14-10-2021 CONTRACT NO:T&amp;T-ATS-40/202 1 DATE:08-07-2021 1093 CTN (ONE THOUSAND &amp; N INETY THREE CTN) MENS GE M ESSENGER SHORT PO NO: 4403 2 STYLE NO:GE13100068357 H .S. CODE :62034200 INVOICE NO.ATS-T&amp;T-358/2021 DATE: 11-10-2021 EXP NO. 1472-01 3291-2021 DATE:14-10-2021 CONTRACT NO:T&amp;T-ATS-40/202 1 DATE:08-07-2021</t>
  </si>
  <si>
    <t>LIBRA LUXUARIES INC</t>
  </si>
  <si>
    <t>ATS APPARELS LIMITED</t>
  </si>
  <si>
    <t>NORTHERN JUSTICE</t>
  </si>
  <si>
    <t>BUYER : PLUGG PO # 44032 QUANTITY GROSS WEIGHT NET WEIGHT CTN DIMS F ACTORY CODE MADE IN BANGLADESH SAME SAME SAME BUYER : PLUGG PO # 44032 QUANTITY GROSS WEIGHT NET WEIGHT CTN DIMS F ACTORY CODE MADE IN BANGLADESH SAME SAME SAME</t>
  </si>
  <si>
    <t>13845 MILL CREEK CT. CLARKSVILLE, M CLARKSVILLE PA 21029 UNITED STATES</t>
  </si>
  <si>
    <t>414, KOUCHAKURI, TELIRCHALA, MOUCHA GAZIPUR 10 1700 BANGLADESH</t>
  </si>
  <si>
    <t>TCNU8986800 FFAU1144520</t>
  </si>
  <si>
    <t>MEDUDH043967</t>
  </si>
  <si>
    <t>142A</t>
  </si>
  <si>
    <t>FX17776778 FX17776828</t>
  </si>
  <si>
    <t>JFK BRANCH 230-59 INTERNATIONAL AIR JAMAICA/QUEENS NY 11413 UNITED STAT</t>
  </si>
  <si>
    <t>NONCONIFEROUS WOOD IN THE ROUGH NESOI, NOT TR NONCONIFEROUS WOOD IN THE ROUGH NESOI, NOT TRASH LOGS HS 4403.99.90 SEGU4561884 5.049 MBF DFSU7295885 5.052 MBF SHIPPER DECLARED NO WOOD PACKING MATERIAL, CERS MO2229202110221185871 TEL86-0755-88291985 EMAIL SERVICEREGALSON-SZ.COM CONTACT EMMA USCI 91440300319745688J</t>
  </si>
  <si>
    <t>GOLDEN WOOD INTERNATIONAL CORPORATION 88 FITZGERALD AVE UNIONVILLE, ON TE L3R 4Z7</t>
  </si>
  <si>
    <t>DFSU7295885 SEGU4561884</t>
  </si>
  <si>
    <t>YMLUW195221137</t>
  </si>
  <si>
    <t>023W</t>
  </si>
  <si>
    <t>5728177 077563</t>
  </si>
  <si>
    <t>BULKPACKED DECORATIVE ARTICLES OF WOOD MOPANI WOOD 4720 X PCS(LARGE + JUMBO SIZE) HS CODE 4403.49.01.00</t>
  </si>
  <si>
    <t>NYK DENEB</t>
  </si>
  <si>
    <t>NO MARKS . . . .</t>
  </si>
  <si>
    <t>FDCU0170250</t>
  </si>
  <si>
    <t>HLCUDUR210804576</t>
  </si>
  <si>
    <t>HLD0553893 UTRS</t>
  </si>
  <si>
    <t>-CAMBODIA FREIGHT AS ARRANGE D APPAREL GOODS M NK DF PN T TAPER FL MENS KNITTED BODY : 61% COTTON 39% POLYESTER R EF NO/LINEITEM/PO NO/MATERIAL/ INVOICE NUMBER/CAT: 45080423 93/00010/5803745291/CZ6379/21D, QNK9117/347 PLANT CODE: 1015 SHIPPER: DAQIAN TEXTILE(CAM BODIA) CO.,LTD PHUM TRAPAING THLOENG,SANGKAT CHORMCHA KH AN PORSENCHEY,PHNOM PENH,CAMBO DIA TEL:855-23-995578 FAX:85 5-23-995579 / APPAREL GOODS M NSW CLUB JGG R BB MENS KNITTED BODY: 80% COTTON 20% POLYESTER SIDE POCK ET KNUCKLE SIDE: 100% COTTON BACK POCKET: 100% COTTON RE F NO/LINEITEM/PO NO/MATERIAL/I NVOICE NUMBER/CAT: 450805176, 1/00010/5803748460/BV2671/21DQ NK9116/347 PLANT CODE: 1015 / APPAREL GOODS W NSW ESSNTL F LC OS CREW GFX WOMENS KNITTED BODY: 80% COTTON 20% POLYEST ER REF NO/LINEITEM/PO NO/MAT ERIAL/INVOICE NUMBER/CAT: 45 08051828/00010/5803749004/DQ51 06/21DQNK9118/339 PLANT CODE, : 1015 / APPAREL GOODS M J AIR DF GFX LS CREW MENS KNITTED BODY: 57% COTTON 43% POLYESTER REF NO/LINEITEM/PO NO/MATERIAL/IN VOICE NUMBER/CAT: 4508062953 /00020-30/5803758076/DJ1740/21 DQNK9119/ 338 PLANT CODE:1, 015 / APPAREL GOODS MENS KNIT M NP 3QT USAB ATH FA17 TIGHT BOD Y 84 % POLYESTER 16 % SPANDEX TRADING PO NO.: 5803686250 MATERIAL: AA0752 PO NO:4507 986349 CAT NO:647 INVOICE NUMBER: TOPAPL0382121 SHIPPE, R: TOP SUMMIT GARMENT INC NA TIONAL ROAD NO.4 PHUM TRAPAING TOUL, SANGKAT KAMBO, KHAN P ORSENCHEY, PHNOM PENH, KINGD OM OF CAMBODIA / APPAREL GOODS MEN' S SHORTS 100% POLYESTER KNIT PO# 45 08042195 PO ITEM:# 00010,000 30 MATERIAL CODE:# DH6763-01 3,657 PANT CODE :# 1015 QT Y: 86 PCS INVOICE NO.21HTC 4334 SHIPPER: HI-TECH APPARE, L (CAMBODIA) CO.,LTD. A35-36 , POIPET O'NEANG SPECIAL ECONO MI SANGKAT PHSAR KANDAL POIP ET CITY, BANTEAY MEANCHEY, C AMBODIA / APPAREL GOODS MENS RUNNING P ANT, WOVEN 100% POLYESTER TRADING PO NO.: 5803744170 MATERIAL: DD6003-010 PO NO: 4508042552-10 INVOICE NUMB ER: NK211044 PLANT TO : 1015 SHIPPER: PAPILLION TEXTILE(, CAMBODIA)CO.,LTD. VATTANAK I I INDUSTRY PARK,BUILDINGO, NATIONAL ROAD NO.3,PHUM PREYS AMPOR, SANGKAT KRAING PONGRO R,KHAN DANGKOR, / APPAREL GOODS MENS RUNNING P ANT, WOVEN 100% POLYESTER TRADING PO NO.: 5803748380 MATERIAL: DD6003-010 PO NO: 4508050384-10 INVOICE NUMB ER: NK211045 PLANT TO : 1015 / APPAREL GOODS MENS KNIT M NK TF RPL CHLLGR PANT BODY 100 % POLYESTER TRADING PO NO.: 5803618563 MATERIAL: DD6215 PO NO:4507828136 CAT NO:6 47 INVOICE NUMBER: TOPAPL038 7121 SHIPPER: TOP SUMMIT GAR, MENT INC NATIONAL ROAD NO.4 PHUM TRAPAING TOUL, SANGKAT KAMBO, KHAN PORSENCHEY, PHNO M PENH, KINGDOM OF CAMBODIA / APPAREL GOODS WOMENS WOVEN W NK CLB SKIRT DF REG GLF BOD Y 86 % POLYESTER 14 % SPANDEX SHORT 83 % POLYESTER 17 % SP ANDEX TRADING PO NO.: 580368 4403 MATERIAL: DD3735 PO N O:4507930670 CAT NO:642 IN, VOICE NUMBER: TOPAPL0387021 / APPAREL GOODS WOMENS KNIT W NK TM DRY UV VCTRY TOP HZ BO DY 84 % POLYESTER 16 % SPANDEX TRADING PO NO.: 5803748288 MATERIAL: CW7267 PO NO:450 8050350 CAT NO:639 INVOICE NUMBER: TOPAPL0387421 / APPAREL GOODS MENS KNIT M NK DF UV VAPOR LS TOP BODY 89 % POLYESTER 11 % SPANDEX TRA DING PO NO.: 5803704498 MATE RIAL: CU9802 PO NO:450795945 1 CAT NO:638 INVOICE NUMBE R: TOPAPL0386821 / APPAREL GOODS WOMENS KNIT NI KE DF (M) PULLOVER TOP BODY 78 % POLYESTER 22 % COTTON T RADING PO NO.: 5803684356 MA TERIAL: CQ9286 PO NO:4507930 652 CAT NO:639 INVOICE NUM BER: TOPAPL0386921 / APPAREL GOODS MEN'S 100% POL YESTER KNITTED PANTS PO NO : 4508051503 TRADING PO NO : 5803748634 MATERIAL : BV6920 -061 ITEM : 00010 TOTAL QT Y : 26 PCS PLANT TO : 1015 LC : OPEN ACCOUNT INVOICE N, O : 140210008609 SHIPPER: KK N APPAREL CO.,LTD. NEANG KOK KOH KONG SPECIAL ECONOMIC Z ONE NEANG KOK VILLAGE,PAKKLONG COMMUNE,MONDUL SEYMA DISTRI CT / APPAREL GOODS MENS SOCCER KN IT HOODED LONG SLEEVE TOP 80 % COTTON 20% POLYESTER PLANT : 1015 PO#: 5803745031 REF ERENCE PO#: 4508042282 MATER IAL#: DH7854-010/PO LINE#:0001 0/QTY: 45PCS CAT: 338 INVO, OF CAMBODIA / APPAREL GOODS MENS FITNESS/W ORKOUT KNIT HOODED LONG SLEEVE TOP 80% COTTON 20% POLYESTE R PLANT: 1015 PO#: 5803742 576 REFERENCE PO#: 450804312 5 MATERIAL#: CJ1611-010/PO L INE#:00180/QTY: 178PCS MATER, KING MATERIALS. / APPAREL GOODS BOYS SPORT CAS UAL KNIT PANT 80% COTTON 20% POLYESTER PLANT: 1015 PO# : 5803742519 REFERENCE PO#: 4508043128 MATERIAL#: CQ4298 -010/PO LINE#:00010/QTY: 48PCS MATERIAL#: CQ4298-410/PO LI, NE#:00020/QTY: 50PCS CAT: 34 7 INVOICE NO: IOL2119559 S HIPPER DECLARED THIS SHIPMENT DOES NOT CONTAIN WOOD PACKIN G MATERIALS. / APPAREL GOODS MENS FITNESS/W ORKOUT KNIT HOODED LONG SLEEVE TOP 80% COTTON 20% POLYESTE R PLANT: 1015 PO#: 5803748 423 REFERENCE PO#: 450805135 1 MATERIAL#: CJ1611-063/PO L INE#:00010/QTY: 7PCS CAT: 33, 8 INVOICE NO: IOL2119560 S HIPPER DECLARED THIS SHIPMENT DOES NOT CONTAIN WOOD PACKIN G MATERIALS. / APPAREL GOODS GIRLS SPORT CA SUAL KNIT SHORT SLEEVE T-SHIRT 100% COTTON PLANT: 1015 PO#: 5803755520 REFERENCE P O#: 4508066945 MATERIAL#: DA 6925-012/PO LINE#:00010/QTY: 2 5PCS MATERIAL#: DA6925-102/P, O LINE#:00020/QTY: 25PCS CAT : 339 INVOICE NO: IOL2119562 SHIPPER DECLARED THIS SHIPM ENT DOES NOT CONTAIN WOOD PA CKING MATERIALS. / APPAREL GOODS BOYS SPORT CAS UAL KNIT LONG SLEEVE TOP 80% COTTON 20% POLYESTER PLANT: 1015 PO#: 5803744139 REFE RENCE PO#: 4508043057 MATERI AL#: DM8080-025/PO LINE#:00010 /QTY: 14PCS MATERIAL#: DM808, 0-480/PO LINE#:00020/QTY: 25PC S MATERIAL#: DM8080-100/PO L INE#:00030/QTY: 25PCS CAT: 3 38 INVOICE NO: IOL2119554 SHIPPER DECLARED THIS SHIPMENT DOES NOT CONTAIN WOOD PACKI NG MATERIALS. / APPAREL GOODS MENS FITNESS/W ORKOUT KNIT HOODED LONG SLEEVE TOP 80% COTTON 20% POLYESTE R PLANT: 1015 PO#: 5803742 576 REFERENCE PO#: 450804312 5 MATERIAL#: CJ1611-545/PO L INE#:00010/QTY: 15PCS MATERI, AL#: CJ1611-716/PO LINE#:00020 /QTY: 15PCS MATERIAL#: CJ161 1-063/PO LINE#:00040/QTY: 165P CS CAT: 338 INVOICE NO: IO L2119557 SHIPPER DECLARED TH IS SHIPMENT DOES NOT CONTAIN WOOD PACKING MATERIALS. / APPAREL GOODS BOYS SPORT CAS UAL KNIT PANT 80% COTTON 20% POLYESTER PLANT: 1015 PO# : 5803748461 REFERENCE PO#: 4508051760 MATERIAL#: CJ7863 -091/PO LINE#:00010/QTY: 25PCS MATERIAL#: CJ7863-010/PO LI, NE#:00020/QTY: 25PCS CAT: 34 7 INVOICE NO: IOL2119561 S HIPPER DECLARED THIS SHIPMENT DOES NOT CONTAIN WOOD PACKIN G MATERIALS. / APPAREL GOODS MEN'S 100% POL YESTER WOVEN SHORTS PO NO : 4508050832 TRADING PO NO : 5 803738746 MATERIAL : DJ0588- 010,DJ0588-803 ITEM : 00040, 050 TOTAL QTY : 589 PCS PL ANT TO : 1015 LC : OPEN ACCO, UNT INVOICE NO : 14021000879 4 SHIPPER: KKN APPAREL CO.,L TD. NEANG KOK KOH KONG SPECI AL ECONOMIC ZONE NEANG KOK V ILLAGE,PAKKLONG COMMUNE,MOND UL SEYMA DISTRICT / APPAREL GOODS BOYS SPORT CAS UAL KNIT HOODED LONG SLEEVE TO P 80% COTTON 20% POLYESTER PLANT: 1015 PO#: 5803742673 REFERENCE PO#: 4508041367 MATERIAL#: BV3757-091/PO LINE #:00010/QTY: 50PCS MATERIAL#, SANGKAT CHOM CHAO, KHAN POSENC HEY, PHNOM PENH, KINGDOM OF CAMBODIA / APPAREL GOODS BOYS SPORT CAS UAL KNIT PANT 80% COTTON 20% POLYESTER PLANT: 1015 PO# : 5803742573 REFERENCE PO#: 4508043122 MATERIAL#: CI2911 -091/PO LINE#:00020/QTY: 50PCS CAT: 347 INVOICE NO: IOL2, 119556 SHIPPER DECLARED THIS SHIPMENT DOES NOT CONTAIN W OOD PACKING MATERIALS. / APPAREL GOODS BOYS SPORT CAS UAL KNIT PANT 80% COTTON 20% POLYESTER PLANT: 1015 PO# : 5803744137 REFERENCE PO#: 4508043060 MATERIAL#: DM8100 -326/PO LINE#:00030/QTY: 25PCS MATERIAL#: DM8100-010/PO LI, NE#:00040/QTY: 50PCS CAT: 34 7 INVOICE NO: IOL2119555 S HIPPER DECLARED THIS SHIPMENT DOES NOT CONTAIN WOOD PACKIN G MATERIALS. / APPAREL GOODS WOMENTS FITNES S/ WORKOUT KNIT FOOTIE SOCKE QUIP 3PR PACK SOCK S63% POLY ESTER 35% COTTON 2%SP ANDEXT RADING PO NO.:5803750376 MAT ERIAL:DH5463-904 PO NO:45080 56716 INVOICE NUMBER:WNK2109, --------------------------- 363CTN 15.422CBM 1657.380KGS</t>
  </si>
  <si>
    <t>APL LOGISTICS ON BEHALF OF OLIVE</t>
  </si>
  <si>
    <t>&lt;01PMO&gt; MEMPHIS, TN USA &lt;01PMO&gt; MEMPHIS, TN USA &lt;01PMO&gt; MEMPHIS, TN USA &lt;01PMO&gt; MEMPHIS, TN USA &lt;01PMO&gt; MEMPHIS, TN USA PLANT TO#1 015 01PMO IN DIAMOND MEMPHIS,TN USA 01PMO FINAL DESTINATION: MEMPHIS , TN USA 01PMO FINAL DESTINATION: MEMPHIS , TN USA &lt;01PMO&gt; MEMPHIS, TN USA PLANT TO#1 015 &lt;01PMO&gt; MEMPHIS, TN USA PLANT TO#1 015 &lt;01PMO&gt; MEMPHIS, TN USA PLANT TO#1 015 &lt;01PMO&gt; MEMPHIS, TN USA PLANT TO#1 015 &lt;01PMO&gt; MEMPHIS, TN USA PLANT TO#1 015 1015 MEMPHIS, TN USA &lt;01PMO&gt; MEMPHIS, TN USA &lt;01PMO&gt; MEMPHIS, TN USA &lt;01PMO&gt; MEMPHIS, TN USA &lt;01PMO&gt; MEMPHIS, TN USA &lt;01PMO&gt; MEMPHIS, TN USA &lt;01PMO&gt; MEMPHIS, TN USA &lt;01PMO&gt; MEMPHIS, TN USA &lt;01PMO&gt; MEMPHIS, TN USA 1015 MEMPHIS, TN USA &lt;01PMO&gt; MEMPHIS, TN USA &lt;01PMO&gt; MEMPHIS, TN USA &lt;01PMO&gt; MEMPHIS, TN USA &lt;USE AFS STOCK CATEGORY&gt; MEMPHIS, TN USA</t>
  </si>
  <si>
    <t>APPAREL (CAMBODIA) CO., LTD. NATIONAL ROAD NO. 3, PHUM PREY KAMBOT, SANGKAT CHOM CHAO, KHAN 85512973366</t>
  </si>
  <si>
    <t>MSKU9902341</t>
  </si>
  <si>
    <t>MAEU292304386</t>
  </si>
  <si>
    <t>139N</t>
  </si>
  <si>
    <t>KH0652872</t>
  </si>
  <si>
    <t>EXPEDITOR'S INTERNATIONAL</t>
  </si>
  <si>
    <t>OF WA, INC. 2508 N. MARINE DRIVE PORTLAND, OR 97217 USA</t>
  </si>
  <si>
    <t>VACUUM CLEANERS 442 PIECES 4403.-KG NET 4955.-KG GROSS HS CODE:85081100 VACUUM CLEANER PARTS 1167 PIECES, 270.-KG NET 324.-KG GROSS HS CODE:96035000 TOTAL NUMBER OF PACKAGES: 1609 PIECES COMMERCIAL INVOICE: 3200992230, 3200992231 NILFISK SEAL:N020677</t>
  </si>
  <si>
    <t>NILFISK-ADVANCE, INC.</t>
  </si>
  <si>
    <t>NILFISK PRODUCTION KFT.</t>
  </si>
  <si>
    <t>NA NA NO MARKS NO MARKS NO MARKS NO MARKS NO MARKS NO MARKS NO MARKS NO MARKS NO MARKS NO MARKS NO MARKS NO MARKS NO MARKS</t>
  </si>
  <si>
    <t>979 E ROBINSON AVE SPRINGDALE AR 72764-713 US</t>
  </si>
  <si>
    <t>VAMHAZ UTCA 1. NAGYKANIZSA 8800 HU</t>
  </si>
  <si>
    <t>MSMU6321642</t>
  </si>
  <si>
    <t>BANQ1041892653</t>
  </si>
  <si>
    <t>MEDURI438322</t>
  </si>
  <si>
    <t>144W</t>
  </si>
  <si>
    <t>KN0006829</t>
  </si>
  <si>
    <t>NAGYKANIZSA</t>
  </si>
  <si>
    <t>20 PACKAGES OF DISPOSABLE PLASTIC TRAYS FOR FOOD PAC KAGING INVOICE NO.2210683 PO # 21000805/4403 HS CODE 392410 DELIVERY ADDRESS: THE KITCHEN COOP,8835 WES T 116 CIRCLE, SUITE 1,BROO MFIELD CO 80021,USA.AT.MR. JEFF GREENBERG P:303931323 1</t>
  </si>
  <si>
    <t>TRANS SHIPPING INTERNATIONAL</t>
  </si>
  <si>
    <t>GLOBAL EXPORT SHIPPING LTD</t>
  </si>
  <si>
    <t>35 JOURNAL SQUARE SUITE 1103 REGO PARK, QUEENS NY 07306 UNITED S</t>
  </si>
  <si>
    <t>13 YAD HARUTZIM STREET TEL AVIV-YAFO TA 64733 ISRAEL</t>
  </si>
  <si>
    <t>FFAU3754630</t>
  </si>
  <si>
    <t>MEDUHH132381</t>
  </si>
  <si>
    <t>140A</t>
  </si>
  <si>
    <t>MLIL1413168</t>
  </si>
  <si>
    <t>MOPANI WOOD CONTAINING BULKPACKED DECORATIVE ARTICLES OF WOOD 10530 X PIECES MOPANI WOOD HS CODE 4403.49.01.00 ORDER NO 2200</t>
  </si>
  <si>
    <t>3650 SACRAMENTO DRIVE SAN LUIS OBISPO CA, 93401-9946 USA</t>
  </si>
  <si>
    <t>PLAASSTREET 47 BITTERFONTEIN 8200 RSA</t>
  </si>
  <si>
    <t>HLBU2849563</t>
  </si>
  <si>
    <t>HLCUDUR210706383</t>
  </si>
  <si>
    <t>056W</t>
  </si>
  <si>
    <t>HLD055398 HLD0553987</t>
  </si>
  <si>
    <t>MOPANI WOOD CONTAINING 15620 PACKAGES CONTAINING BULKPACKED DECORATIVE ARTICLES OF WOOD 12420 X PIECESMOPANI WOOD + 3200 X PIECES GRAPEVINE WOOD, HS CODE 4403.49.01.00 ORDER NO 2187</t>
  </si>
  <si>
    <t>FANU1297986</t>
  </si>
  <si>
    <t>HLCUDUR210729044</t>
  </si>
  <si>
    <t>HLD-055399 HLD-0553990</t>
  </si>
  <si>
    <t>ARTICLES OF WOOD BULKPACKED DECORATIVE ARTICLES OF WOOD MOPANI WOOD (6900 X PCS MEDIUM, 1040 X PCS JUMBO) GRAPEVINE WOOD, (2500 X PCS MEDIUM, 1000 X PCS LARGE, 600 X PCS SUPER SIZE) HS CODE 4403.49.01.00</t>
  </si>
  <si>
    <t>NYK REMUS</t>
  </si>
  <si>
    <t>TCLU8219729</t>
  </si>
  <si>
    <t>HLCUDUR210620008</t>
  </si>
  <si>
    <t>HLD0577192</t>
  </si>
  <si>
    <t>BUILDING SUPPLIES (12 BOXES, 29 BUNDLES, 1 CRATE, 55 LOOSE ITEMS &amp; 6 PALLETS) HS# 3925.90, 3926.90, 4011.10, 4403.22, 7326.90, 7408.29, 8466.92, 8536.30, 8547.90 POR - CERS: PC3517202111021212374</t>
  </si>
  <si>
    <t>TEMU6833355</t>
  </si>
  <si>
    <t>TSCW15214056</t>
  </si>
  <si>
    <t>POLYESTER SNOWBOARD BAG 1424PCS 356CTNS 4403.6KGS 61.23CBM HS CODE 4202.12 . POLYESTER SKI BAG 1409PCS 357CTNS 5913.41KGS 66.64CBM HS CODE 4202.12, POLYESTER SNOWBOARD BAG 1426PCS 359CTNS 4452.9 KG 61.49CBM HS CODE 4202.12 IN-TRANSIT SHIPMENT FROM MYANMAR TO LAEM CHABANG BY TRUCK ,THEN FROM LAEM CHABANG TO LONG BEACH BY SEA (LAND-SEA SHIPMENT EXPORT FROM MYANMAR TO LONG BEACH VIA LAEM CHABANG THAILAND ) POLYESTER SNOWBOARD BAG 1424PCS 356CTNS 4403.6KGS 61.23CBM HS CODE 4202.12 . POLYESTER SKI BAG 1409PCS 357CTNS 5913.41KGS 66.64CBM HS CODE 4202.12, POLYESTER SNOWBOARD BAG 1426PCS 359CTNS 4452.9 KG 61.49CBM HS CODE 4202.12 IN-TRANSIT SHIPMENT FROM MYANMAR TO LAEM CHABANG BY TRUCK ,THEN FROM LAEM CHABANG TO LONG BEACH BY SEA (LAND-SEA SHIPMENT EXPORT FROM MYANMAR TO LONG BEACH VIA LAEM CHABANG THAILAND ) POLYESTER SNOWBOARD BAG 1424PCS 356CTNS 4403.6KGS 61.23CBM HS CODE 4202.12 . POLYESTER SKI BAG 1409PCS 357CTNS 5913.41KGS 66.64CBM HS CODE 4202.12, POLYESTER SNOWBOARD BAG 1426PCS 359CTNS 4452.9 KG 61.49CBM HS CODE 4202.12 IN-TRANSIT SHIPMENT FROM MYANMAR TO LAEM CHABANG BY TRUCK ,THEN FROM LAEM CHABANG TO LONG BEACH BY SEA (LAND-SEA SHIPMENT EXPORT FROM MYANMAR TO LONG BEACH VIA LAEM CHABANG THAILAND )</t>
  </si>
  <si>
    <t>DAKINE EQUIPMENT LLC</t>
  </si>
  <si>
    <t>GLOBAL CASES MYANMAR CORPORATION</t>
  </si>
  <si>
    <t>CSCL BOHAI SEA</t>
  </si>
  <si>
    <t>DK N.W.KGS G.W.KGS CARTON NO. OF MADE IN MYANMAR NO MARKS NO MARKS NO MARKS NO MARKS NO MARKS NO MARKS NO MARKS NO MARKS NO MARKS NO MARKS DK N.W.KGS G.W.KGS CARTON NO. OF MADE IN MYANMAR NO MARKS NO MARKS NO MARKS NO MARKS NO MARKS NO MARKS NO MARKS NO MARKS NO MARKS NO MARKS DK N.W.KGS G.W.KGS CARTON NO. OF MADE IN MYANMAR NO MARKS NO MARKS NO MARKS NO MARKS NO MARKS NO MARKS NO MARKS NO MARKS NO MARKS NO MARKS</t>
  </si>
  <si>
    <t>19400 HARBORGATE WAY BUILDING A TORRANCE, CA 90501 UNITED STATES</t>
  </si>
  <si>
    <t>LIMITED NO.1 , CORNER OF TAN CHAT WUN U MYU STREET &amp; TAN CHAT WUN U MYAE STREET ,EAST DAGON INDUSTRIAL</t>
  </si>
  <si>
    <t>CCLU7937324 FSCU7269198 CSLU6109711</t>
  </si>
  <si>
    <t>45G1 4510 4510</t>
  </si>
  <si>
    <t>SFRYTHSEL2100073</t>
  </si>
  <si>
    <t>COSU6310796460</t>
  </si>
  <si>
    <t>048E</t>
  </si>
  <si>
    <t>20351923 20351924 20352000</t>
  </si>
  <si>
    <t>SFRY</t>
  </si>
  <si>
    <t>01X40 HC CONTAINERS WITH: 36 PACKAGES EUCALYPTUS LUMBER KD RGH A GRADE SHIPPED ON BOARDFREIGHT PREPAID ABROAD DUE:21BR0015022941 RUC:1BR2059320620000000000 0000001004560 NCM: 4403.98.00 HS CODE: 4403.98 PO# 17950L-US WOODEN PACKAGE USED: TREATED AND CERTIFIED NCM: 44039800</t>
  </si>
  <si>
    <t>TALATRANS WORLDWIDE CORPORATION</t>
  </si>
  <si>
    <t>VMLOG LOGISTICA INTERNACIONAL LTDA</t>
  </si>
  <si>
    <t>Caucedo</t>
  </si>
  <si>
    <t>POMERENIA SKY</t>
  </si>
  <si>
    <t>1115 MORSE AVE. SCHAUMBURG IL 60193 UNITED STATES</t>
  </si>
  <si>
    <t>RUA 1500, 384 - CENTRO BALNEARIO CAMBORIU SC 88330-524 BRA</t>
  </si>
  <si>
    <t>MSCU5064540</t>
  </si>
  <si>
    <t>MEDUIT781230</t>
  </si>
  <si>
    <t>MSCFJ12264155</t>
  </si>
  <si>
    <t>ETHOS LOGISTICS INTERNATIONAL CORP.</t>
  </si>
  <si>
    <t>2637 E ATLANTIC BLVD # 33421 POMPANO BEACH FL 33062 UNITED STATE</t>
  </si>
  <si>
    <t>LUMBER/PLYWOOD/SAWNLUMBER/ DOOR LUMBER/PLYWOOD/SAWNLUMBER/ DOOR 03 X 40HC CONTAINING 118 PACKAGES WITH PALLET STOCK PALLET - EUCALYPTUS RAUGH SAWN, A GRADE, 9/16 X 3 1/2 X 40 15MM X 88MM X 1.016MM PALLET - EUCALYPTUS ROUGH SAWN, A GRADE,9/16 X 5 1/2 X 40 15MM X 138MM X 1.016MM TOTAL NET WEIGHT: 81.379,000 KGS TOTAL GROSS WEIGHT: 81.379,000 KGS TOTAL: 116,573 M3 FREIGHT PR, EPAID ABROAD SHIPPED ON BOARD DUE: 21BR0014997922 RUC: 1BR1686407523 NCM/HSCODE: 4403.98.00 WOODEN PACKAGE: TREATED AND CERTIFIED IFP ORDER # 179511NCM: 4403.98.00</t>
  </si>
  <si>
    <t>BMOU6104560 FFAU4091043 MSDU7669153</t>
  </si>
  <si>
    <t>MEDUIT760085</t>
  </si>
  <si>
    <t>FJ2263022 FJ2263046 FJ2261642</t>
  </si>
  <si>
    <t>01X40HC CONTAINER CONTAINING30 BALES WITH EUCALYPTUS WOOD STAKE25X25X610MM25X25X1219MM25X25X915MMINVOICE: BWB2021-P021USAPURCHASE ORDER: BWB2021-P021USANCM: 4403.98.00HS CODE: 440398NET W. : 27.755,000 KGSDUE: 21BR001589478-7</t>
  </si>
  <si>
    <t>MSC BOSPHORUS</t>
  </si>
  <si>
    <t>BWB2021-P021USA</t>
  </si>
  <si>
    <t>75 DOW RD BOW NH 03304 US</t>
  </si>
  <si>
    <t>CAAU5855060</t>
  </si>
  <si>
    <t>DISOSSAOU0033048</t>
  </si>
  <si>
    <t>MEDUIT731979</t>
  </si>
  <si>
    <t>139R</t>
  </si>
  <si>
    <t>MSCFJ12269698</t>
  </si>
  <si>
    <t>01X40HC CONTAINER CONTAINING 30 BALES WITH EUCALYPTUS WOOD STAKE 25X25X610MM25X25X1219MM 25X25X915MM INVOICE: BWB2021-P021USA PURCHASE ORDER: BWB2021-P021USA NCM: 4403.98.00 HS CODE: 440398 NET W. : 27.755,000 KGS DUE: 21BR001589478-7 ORIGIN: FROM BRAZIL DECLARED CLEAN BY SHIPPER SHIPPED ON BOARD FREIGHT COLLECT H, BL # SSAOU0033048SCAC CODE: DISO PLEASE INCLUDE OUR SCAC (DISO) AS AN ADDTIONAL SNP IN YOUR AMS TRANSMISSION 44039800</t>
  </si>
  <si>
    <t>BWB2021-P021USA SAME SAME SAME SAME SAME SAME SAME SAME SAME</t>
  </si>
  <si>
    <t>FURNITURE- SOFA PI# 171141 15 17114325 PO# 2001265 20 05423 THIS SHIPMENT DOES N OT CONTAIN ANY SOLID WOOD PACKING MATERIALS 3RD NOTI FY: APL LOGISTICS 17600 N. PERIMETER DRIVE SUITE #15 0 SCOTTSDALE, AZ 85225 CON TACT: CONOR HOVLAND JESSI CA_COOPERAPLLOGISTICS.COM MACYS_SUPPORTAPLLOGISTIC S.COM PHONE:602-457-4, 324 4 TH NOTIFY: STONE MOUNTAIN MACY'S LOGISTICS DC 4403 S ARR PARKWAY STONE MOUNTAIN , GA 30083 FREIGHT PREPAID FURNITURE- SOFA PI# 171141 15 17114325 PO# 2001265 20 05423 THIS SHIPMENT DOES N OT CONTAIN ANY SOLID WOOD PACKING MATERIALS 3RD NOTI FY: APL LOGISTICS 17600 N. PERIMETER DRIVE SUITE #15 0 SCOTTSDALE, AZ 85225 CON TACT: CONOR HOVLAND JESSI CA_COOPERAPLLOGISTICS.COM MACYS_SUPPORTAPLLOGISTIC S.COM PHONE:602-457-4, 324 4 TH NOTIFY: STONE MOUNTAIN MACY'S LOGISTICS DC 4403 S ARR PARKWAY STONE MOUNTAIN , GA 30083 FREIGHT PREPAID</t>
  </si>
  <si>
    <t>NO MARKS NO MARKS NO MARKS NO MARKS NO MARKS NO MARKS NO MARKS NO MARKS NO MARKS NO MARKS NO MARKS NO MARKS NO MARKS NO MARKS NO MARKS NO MARKS NO MARKS NO MARKS NO MARKS NO MARKS</t>
  </si>
  <si>
    <t>INKU6668827 MEDU7664576</t>
  </si>
  <si>
    <t>MEDUV3698358</t>
  </si>
  <si>
    <t>132W</t>
  </si>
  <si>
    <t>FX14480383 FX14480389</t>
  </si>
  <si>
    <t>WORLD LOGISTICS GROUP</t>
  </si>
  <si>
    <t>173 ROUTE 526 ALLENTOWN NJ 08501 UNITED STATES</t>
  </si>
  <si>
    <t>EUCALYPTUS LUMBER KD RGH A GRADE HS CODE 4403.</t>
  </si>
  <si>
    <t>MSC VIGO</t>
  </si>
  <si>
    <t>9800 NO MARKS</t>
  </si>
  <si>
    <t>ONE PATRIOT PLACE FOXBORO MA 02035 US</t>
  </si>
  <si>
    <t>RUA JACOB BETTEGA, NUM. 500 PARANA 85150 BR</t>
  </si>
  <si>
    <t>ATLLBR00557321</t>
  </si>
  <si>
    <t>138R</t>
  </si>
  <si>
    <t>GREECE</t>
  </si>
  <si>
    <t>ATLL</t>
  </si>
  <si>
    <t>ATLAS LINE</t>
  </si>
  <si>
    <t>DN31 3ER GRIMSBY</t>
  </si>
  <si>
    <t>107 CLEETHORPE ROAD</t>
  </si>
  <si>
    <t>ONE PATRIOT PLACE</t>
  </si>
  <si>
    <t>NAVEGANTES BRAZIL</t>
  </si>
  <si>
    <t>LOADED ONTO 12 PALLETS LOADED INTO 1 20'CONTAINER(S) CERAMICS PO 775718 - 775719 NET WEIGHT :4403.1600 KGS</t>
  </si>
  <si>
    <t>BDP TRANSPORT, INC.</t>
  </si>
  <si>
    <t>MSC JUDITH</t>
  </si>
  <si>
    <t>510 WALNUT ST. PHILADELPHIA PA 19106 UNITED STATES</t>
  </si>
  <si>
    <t>MEDU3167695</t>
  </si>
  <si>
    <t>MEDULC919361</t>
  </si>
  <si>
    <t>140W</t>
  </si>
  <si>
    <t>CITTA DI CASTELLO</t>
  </si>
  <si>
    <t>STC GRAPHIC SUPPLES HARMLESS HS CODE 321511 FREIGHT PREPAID PO 686 GRAPHICAL SUPPLIES HS CODES: 32082090 COUNTRY OF ORIGIN : MADE IN E.U. NOTIFY :, CONTACT: RUBEN HERNANDEZ, MATRIZ: +52 (33) 3627-1145 EXT. 104, CEL: +52 55 4403 3670 RUBEN.HERNANDEZ TOYOINK.MX SQ NUMBER TMEXICO QANT021223</t>
  </si>
  <si>
    <t>TOYO INK MEXICO S.A. DE C.V. MEXICO</t>
  </si>
  <si>
    <t>TCLU4332228</t>
  </si>
  <si>
    <t>CMDUANT1468091</t>
  </si>
  <si>
    <t>0VB9W</t>
  </si>
  <si>
    <t>N6302088</t>
  </si>
  <si>
    <t>NON WOVEN MATERIAL HS-CODE 56031100 NON WOVEN MATERIAL HS-CODE 56031100 TOTAL NO OF ROLLS 682 NON WOVEN MATERIAL H.S CODE NO. 5603.11.00.0002 H.S CODE NO. 5603.12.00.0005 TRANSFER ORDER NOS., 4392 4393 4401 4403 4404 INCOTERMS DDP, GSC WAREHOUSE,KINSTON,NC,USA FREIGHT PREPAID NET WEIGHT 57,731.52 GROSS WEIGHT 61,195.00 HBL NO JED0187060 NON WOVEN MATERIAL HS-CODE 56031100 NON WOVEN MATERIAL HS-CODE 56031100</t>
  </si>
  <si>
    <t>GSC WAREHOUSE</t>
  </si>
  <si>
    <t>SAUDI GERMAN CO.FOR NON WOVEN</t>
  </si>
  <si>
    <t>NA NO MARKS NA NO MARKS NA NO MARKS NO MARKS NO MARKS NO MARKS NO MARKS NO MARKS NO MARKS NO MARKS NO MARKS NO MARKS NO MARKS NO MARKS NO MARKS NO MARKS NA NO MARKS NA NO MARKS</t>
  </si>
  <si>
    <t>1315 CUNNINGHAM ROAD KINSTON NORTH CAROLINA NC 28501, USA NORTH CAROLINA NC 28521 US</t>
  </si>
  <si>
    <t>P.O.BOX 3319 AL KHOBAR SA</t>
  </si>
  <si>
    <t>CAAU5263014 CAAU6452368 CAAU6452199 GCXU5725245 TRHU4840370</t>
  </si>
  <si>
    <t>BANQJED0187060</t>
  </si>
  <si>
    <t>MAEU213015960</t>
  </si>
  <si>
    <t>137W</t>
  </si>
  <si>
    <t>HLD8570421 HLD8570613 HLD8570514 HLD8570611 HLD8570612</t>
  </si>
  <si>
    <t>ATTENDS HEALTHCARE PRODUCTS INC.</t>
  </si>
  <si>
    <t>350 INDUSTRIAL BLVD. GREENVILLE NC 27834 NORTH CAROLINA NC 27834 US</t>
  </si>
  <si>
    <t>SALALAH</t>
  </si>
  <si>
    <t>02X40HC CONTAINER CONTAINING 65 BALES WITH EUCALYPTUS WOOD STAKE 25X25X1219MM25X25X915MM INVOICE: BWB2021-P020USA PURCHASE ORDER: BWB2021-P020A-21USA NCM: 4403.98.00 HS CODE: 440398 NET W.: 55.700,000 KGS DUE: 21BR001325715-1 RUC: 1BR34167914200000000000000 000885273 ORIGIN: FROM BRAZILCLEAN ON BOARD DECLARED CLEA, N BY SHIPPER SHIPPED ON BOARD FREIGHT COLLECT WOODEN PACKAGE: TREATED AND CERTIFIED HBL: IJS000026753SCAC CODE: FTNV FEDEX TRADE NETWORKS TRANSPORT &amp; BROKERAGE SVCS (LAC REGION) IS AN AMS SELF FILER - SCAC - FTNV. PLEASE INCLUDE OUR SCAC (FTNV) AS AN ADDITIONAL SNP IN YOUR AMS TRANSMISSION 44039800 02X40HC CONTAINER CONTAINING 65 BALES WITH EUCALYPTUS WOOD STAKE 25X25X1219MM25X25X915MM INVOICE: BWB2021-P020USA PURCHASE ORDER: BWB2021-P020A-21USA NCM: 4403.98.00 HS CODE: 440398 NET W.: 55.700,000 KGS DUE: 21BR001325715-1 RUC: 1BR34167914200000000000000 000885273 ORIGIN: FROM BRAZILCLEAN ON BOARD DECLARED CLEA, N BY SHIPPER SHIPPED ON BOARD FREIGHT COLLECT WOODEN PACKAGE: TREATED AND CERTIFIED 44039800</t>
  </si>
  <si>
    <t>FEDEX TRADE NETWORKS TRNS &amp; BKRG</t>
  </si>
  <si>
    <t>FEDEX TRADE NETWORKS SERVICOS E LOG</t>
  </si>
  <si>
    <t>BWB2021-P020A-21U SA SAME SAME SAME SAME SAME SAME SAME SAME SAME SAME SAME SAME SAME BWB2021-P020A-21U SA SAME SAME SAME SAME SAME SAME SAME SAME SAME</t>
  </si>
  <si>
    <t>703 WATERFORD WAY STE 590 MIAMI FL 33126 UNITED STATES</t>
  </si>
  <si>
    <t>AV. MINISTRO VICTOR KONDER, 530/CJ. ITAJAI SC 88301-701 BRAZIL</t>
  </si>
  <si>
    <t>FCGU1984504 MSDU7122926</t>
  </si>
  <si>
    <t>MEDUIT624695</t>
  </si>
  <si>
    <t>MSCFJ11289322 MSCFJ11289323</t>
  </si>
  <si>
    <t>CHILDREN BOOKS 4903000000 798CTNS/10362KGS/29.1CBM BOOKS 4901990000 677 CTNS/4882KGS/20.7CBM 903927290 978-1-4549-4403-4 ALICE'S ADVENTURES IN WONDERLAUS HB ; (HARDCASE 296 PAGES) DCPO# : (400) 002037174 903922508 978-1-4549-4395-2 MICHAEL HAGUE'S CHRISTMAS CAROLSENGLISH HB ; (HARDCASE 58 PAGES); DCPO# : (400) 002, EEPSAKE ALBUMUS WIRE-O HB ; ( 96 PAGES) 903937277 978-1-4549-1434-1 DEATH AND THE AFTERLIFEUS HB ; (HARDCASE 224 PAGES) SHIPPER DECLARED THAT THIS SHIPMENT CONTAINS NO WOOD PACKING MATERIALS</t>
  </si>
  <si>
    <t>US PACIFIC TRANSPORT INC (NYC)</t>
  </si>
  <si>
    <t>CASA CHINA LIMITED SHENZHEN</t>
  </si>
  <si>
    <t>MAERSK EDINBURGH</t>
  </si>
  <si>
    <t>DELIVERY ADDRESS: BARNES &amp; NOBLE PURCHASING INC SAN #800-1464 1 BARNES &amp; NOBLE WAY MONROE TOWNSHIP, NJ 08831 USA BARNES &amp; NOBLE INC. TITLE : ALICE'S ADVENTURES IN WONDERLA ISBN : 978-1-4549 -4403-4 BARNES &amp; NOBLE INC. TITLE : MICHAEL HAGUE'S CHRISTMAS CAROLS ISBN : 978-1-4549 -4395-2 DELIVERY ADDRESS: BARNES &amp; NOBLE DISTRIBUTION 12660 OLD VIRGINIA ROAD RENO, NV 89521 SAN 1927817 USA BARNES &amp; NOBLE INC. TITLE : MAGIC SHOW ISBN : 978-1-4351 -7030-8 BARNES &amp; NOBLE INC. TITLE : SNARKY CROSS STITCH KIT ISBN : 978-1-4351 -7128-2 BARNES &amp; NOBLE INC. TITLE : ALICE'S ADVENTURES IN WONDERLA ISBN : 978-1-4549 -4403-4 DELIVERY ADDRESS: LSC COMMUNICATIONS - LAKE PARK N9234 LAKE PARK ROAD APPLETON, WI 54915 STERLING PUBLISHI NG CO. PO# : 00091990 NEW YORK STERLING PUBLISHING CO. PO# : 00092027 NEW YORK SAME SAME</t>
  </si>
  <si>
    <t>36-36 MAIN STREET, 6/FLOOR UNIT 6R FLUSHING/QUEENS NY 11354 UNITED STA</t>
  </si>
  <si>
    <t>ROOM 702-704, SZ-HK FILM CREATIVE P SHENZHEN 44 518001 CHINA</t>
  </si>
  <si>
    <t>TTNU8362067</t>
  </si>
  <si>
    <t>MEDUCZ952259</t>
  </si>
  <si>
    <t>135E</t>
  </si>
  <si>
    <t>FJ13246788</t>
  </si>
  <si>
    <t>TWO HUNDRED FIFTY FIVE CAR TONS ONLY SEATING BASE: 10 0% COTTON, PADDING 100% PO LYURETHANE FOAM, BODY: 100 % PINE INV NO &amp; DATE-RO-44 00 &amp; 07/08/2021 SB. NO &amp; D ATE- 4638056 &amp; 17.09.2021 PO NO-4000840447 CARTONS-6 9 PCS-276 GR WT.1345.500 N ET WT.1186.800 CBM.17.73 I EC:3392000493 HS CODE: 940 36000 INV NO &amp; DATE, &amp; DATE-RO-4403 &amp; 07/ 08/2021 SB. NO &amp; DATE- 463 8100 &amp; 17.09.2021 PO NO-80 00840447 CARTONS-51 PCS-20 4 GR WT.994.500 NET WT.877 .200 CBM.13.10 IEC:3392000 493 HS CODE: 94036000 TTL NET.WT. 4386.00 KGS FREIGH T: PREPAID DDC: PREPAID CU C: NOT REQUIRED AMS WILL B E FILLED BY DART GLOBAL LO GISTICS UNDER SCAC CODE: D NYC</t>
  </si>
  <si>
    <t>DART GLOBAL LOGISTICS PVT LTD</t>
  </si>
  <si>
    <t>255 CARTONS 1 TO 69 CARTONS 1 TO 4 5 CARTONS 1 TO 90 CARTONS 1 TO 51 CARTONS C/S:11346 6 SAME SAME SAME SAME SAME SAME SAME SAME SAME SAME SAME SAME SAME SAME SAME SAME SAME SAME SAME SAME SAME</t>
  </si>
  <si>
    <t>3125 HORSESHOE LANE SUITE C CHARLOTTE NC 28208 UNITED STATES</t>
  </si>
  <si>
    <t>513-514, CRESCENT BUSINESS PARK SAF MUMBAI MH 400072 INDIA</t>
  </si>
  <si>
    <t>MSMU7835564</t>
  </si>
  <si>
    <t>MEDUMW397233</t>
  </si>
  <si>
    <t>138A</t>
  </si>
  <si>
    <t>FX17981225</t>
  </si>
  <si>
    <t>DART GLOBAL LOGISTICS INC</t>
  </si>
  <si>
    <t>65 ROOSEVELT AVE. SUITE 105 VALLEY VALLEY STREAM NY 11581 UNITED STATE</t>
  </si>
  <si>
    <t>SONIPAT, INDIA</t>
  </si>
  <si>
    <t>GOLF CART PARTS, NOS NINE HUNDRED AND TWENTY SIX CAR TONS PRINTED GIFT WRAP PAP ER ROLLS H.S CODE: 4823 90 13 INV # RP2/EX-463/21-22 DATED. 20.09.2021 PO # 6 9394 S B # 4718632 DATED: 20.09.2021 NET WT .: 4403. 00 KGS INV # RP2/EX-462/21 -22 DATED. 20.09.2021 PO # 69394 S B # 4720968 DATE D: 20.09.2021 NET WT: 34, 68 .00 KGS IEC # 0603001602 F REIGHT COLLECT NAMED ACCOU NT: 2014157112 GOLF CART PARTS, NOS NINE HUNDRED AND TWENTY SIX CAR TONS PRINTED GIFT WRAP PAP ER ROLLS H.S CODE: 4823 90 13 INV # RP2/EX-463/21-22 DATED. 20.09.2021 PO # 6 9394 S B # 4718632 DATED: 20.09.2021 NET WT .: 4403. 00 KGS INV # RP2/EX-462/21 -22 DATED. 20.09.2021 PO # 69394 S B # 4720968 DATE D: 20.09.2021 NET WT: 34, 68 .00 KGS IEC # 0603001602 N AMED ACCOUNT: 2014157112</t>
  </si>
  <si>
    <t>EXPEDITORS</t>
  </si>
  <si>
    <t>NO MARKS NO MARKS NO MARKS NO MARKS NO MARKS NO MARKS NO MARKS NO MARKS NO MARKS . EI REF:66211543 73 926 CARTONS 01 -518 C SEAL # BOL T02341080 01-408 C SEAL # BOLT0234 1079 SAME SAME SAME SAME SAME SAME</t>
  </si>
  <si>
    <t>800 RXR PLAZA, 8TH FLOOR WEST TOWER UNIONDALE NY 11556 UNITED STATES</t>
  </si>
  <si>
    <t>BLOCK A &amp; D 5TH FLOOR 61 CHIMES BUI GURGAON HR 122003 INDIA</t>
  </si>
  <si>
    <t>MSMU8276542 TCNU1422135</t>
  </si>
  <si>
    <t>4400 4400</t>
  </si>
  <si>
    <t>MEDUMW206749</t>
  </si>
  <si>
    <t>FX17999371 FX17999377</t>
  </si>
  <si>
    <t>1255 CARTONS MACHINE 5 177 KGS HS 842230005 WI TH 3010 CYLINDERS 3582 K GS ON 20 PALLETS U. N: 1013 CLASS: 2.2 LEVEL : 1 H.S.#281121004 1120 CARTONS MACHINE 4 823 KGS HS 842230005 WI TH 3640 CYLINDERS 4332 K GS ON 21 PALLETS TOTA L FOR MANIFEST 1120 CART ONS U.N: 1013 CLASS: 2 .2 LEVEL: 1 H.S.#28112 1004 1,300 CARTONS MACHINE 4 730 KGS HS 842230005 WI TH 3700 CYLINDERS 4403 K GS ON 21 PALLETS TOTA L FOR MANIFEST 1300 CART ONS H.S.#281121004</t>
  </si>
  <si>
    <t>SODASTREAM USA INC.</t>
  </si>
  <si>
    <t>SODASTREAM INDUSTRIES LTD</t>
  </si>
  <si>
    <t>200 EAST PARK DRIVE SUITE 600 MOUNT LAUREL NJ 08054 UNITED STATES</t>
  </si>
  <si>
    <t>1 ATIREI YEDA STREET KAFR SABA M 4464301 ISRAEL</t>
  </si>
  <si>
    <t>TCLU5879800 FFAU2380453 MSDU7702478</t>
  </si>
  <si>
    <t>MEDUHH125732</t>
  </si>
  <si>
    <t>208977 208908 208894</t>
  </si>
  <si>
    <t>CORNELL GROUP</t>
  </si>
  <si>
    <t>487 HEMPSTEAD AVENUE WEST HEMPSTEAD NY 11552 UNITED STAT</t>
  </si>
  <si>
    <t>WOOD IN THE ROUGH, WHETHER OR NOT STRIPPED OF BARK - (PIECES) SUPPLY OF 11M CLASS 5 WOODEN POLES PER APPLICANTS WOOD IN THE ROUGH, WHETHER OR NOT STRIPPED OF BARK - (PIECES) SUPPLY OF 11M CLASS 5 WOODEN POLES PER APPLICANTS HC 4403.22.0010. 7X40'HC CTNRS SAID TO CONTAIN SUPPLY OF 464 WOODEN POLES PER APPLICNATS PURCHASE ORDER 4437 100 PC 9M CLASS 5 268 PC 11M CLASS 5 96 PC 11M CLASS 2 464 PC TOTAL FREIGHT PREPAID WOOD IN THE ROUGH, WHETHER OR NOT STRIPPED OF BARK - (PIECES) SUPPLY OF 11M CLASS 5 WOODEN POLES PER APPLICANTS WOOD IN THE ROUGH, WHETHER OR NOT STRIPPED OF BARK - (PIECES) SUPPLY OF 9M CLASS 5 WOODEN POLES PER APPLICANTS WOOD IN THE ROUGH, WHETHER OR NOT STRIPPED OF BARK - (PIECES) SUPPLY OF 11M CLASS 2 WOODEN POLES PER APPLICANTS WOOD IN THE ROUGH, WHETHER OR NOT STRIPPED OF BARK - (PIECES) SUPPLY OF 11M CLASS 5 WOODEN POLES PER APPLICANTS WOOD IN THE ROUGH, WHETHER OR NOT STRIPPED OF BARK - (PIECES) SUPPLY OF 11M CLASS 2 WOODEN POLES PER APPLICANTS</t>
  </si>
  <si>
    <t>NO MARKS NO MARKS NO MARKS MADE IN USA BURN BRANDED PER ANSI YELLOW DISKSAME SAME SAME SAME SAME SAME NO MARKS NO MARKS NO MARKS NO MARKS NO MARKS NO MARKS NO MARKS NO MARKS NO MARKS NO MARKS NO MARKS NO MARKS NO MARKS NO MARKS NO MARKS</t>
  </si>
  <si>
    <t>P.O. BOX 2901.RUWI 112SULTANATE OF SOHAR OMAN</t>
  </si>
  <si>
    <t>DRYU9399430 BMOU6744130 MSMU5496604 TRHU8716752 MSMU7628551 MSDU8067377 CAAU5898838</t>
  </si>
  <si>
    <t>MEDUU2367362</t>
  </si>
  <si>
    <t>136A</t>
  </si>
  <si>
    <t>E0708237 E0708239 E0708238 E0708235 E0708241 E0708236 E0708240</t>
  </si>
  <si>
    <t>NONCONIFEROUS WOOD IN THE ROUGH NESOI, NOT TR1 CONTAINER, CONTAINING 50 LOGS 50 CHERRY, RED OAK, YELLOW POPLAR AND WALNUT LOGS - 5381 BF -26.905 M3 HS CODE 4403.99.90 / 4403.91.00 CERS TU8264202109221107473</t>
  </si>
  <si>
    <t>THUA DAT SO 40, TO BAN DO SO 32, KHU PHO LONG BINH, PHUONG KHANH BINH THI XA TAN UYEN, TINH BINH TE DUONG,VIETNAM TAXE ID</t>
  </si>
  <si>
    <t>BMOU5754324</t>
  </si>
  <si>
    <t>YMLUW195220920</t>
  </si>
  <si>
    <t>THUA DAT SO 40, TO BAN DO SO 32, KHU PHO LONG BINH, PHUONG KHANH BINH THI XA TAN UYEN, TINH BINH</t>
  </si>
  <si>
    <t>BULKPACKED DECORATIVE ARTICLES OF WOOD MOPANI WOOD 15550 X PCS MEDIUM HS CODE 4403.49.01.00</t>
  </si>
  <si>
    <t>HLXU8382637</t>
  </si>
  <si>
    <t>HLCUDUR210619982</t>
  </si>
  <si>
    <t>081W</t>
  </si>
  <si>
    <t>HLD0577077</t>
  </si>
  <si>
    <t>ELECTRIC DEVICE INVOICE NO. : 2221674401, 4402, 4403, 4405, 4404, 4406, 4407, 4408, 4409, 4411, 4412, 4410, 4413 PACKING LIST NO. : 2214954630, 4799, 4949, 6514, 6517, 6622,, 7109, 7196, 7296, 7391, 7764, 7769, 7774 FREIGHT PAYABLE IN SINGAPORE</t>
  </si>
  <si>
    <t>SCHNEIDER ELECTRIC USA INC</t>
  </si>
  <si>
    <t>YM WELLHEAD</t>
  </si>
  <si>
    <t>NA . . . . . . . . .</t>
  </si>
  <si>
    <t>1990 SENECA PLANT US46 SANDIFER BLV OCONEE 29679 SENECA UNITED STATES SENECA SC 29679</t>
  </si>
  <si>
    <t>JLN BERINGIN LOT IV BATAMINDO INDUSTRIAL PARK BATAM ISLAND 29443 ID</t>
  </si>
  <si>
    <t>NYKU4337133</t>
  </si>
  <si>
    <t>DMCQSIN0185876</t>
  </si>
  <si>
    <t>ONEYSINB76772500</t>
  </si>
  <si>
    <t>032E</t>
  </si>
  <si>
    <t>HSC37973</t>
  </si>
  <si>
    <t>DMCQ</t>
  </si>
  <si>
    <t>DAMCO A/S</t>
  </si>
  <si>
    <t>COPENHAGEN</t>
  </si>
  <si>
    <t>KALKBRAENDERIHAVNSGADE 4</t>
  </si>
  <si>
    <t>1990 SENECA PLANT US46 SANDIFER BLV</t>
  </si>
  <si>
    <t>FURNITURE- SOFA PI# 164078 22 16407824 17114110 PO# 7 151045 7151111 2001221 THI S SHIPMENT DOES NOT CONTAI N ANY SOLID WOOD PACKING M ATERIALS. HS CODE: 9401.61 FREIGHT PREPAID THIRD NOT IFY PARTY: APL LOGISTICS 1 7600 N. PERIMETER DRIVE SU ITE #150 SCOTTSDALE, AZ 85 225 CONTACT: CONOR HOVLAN D JESSICA_COOPERAP, LLOGIST ICS.COM MACYS_SUPPORTAPLL OGISTICS.COM PHONE:602-457 -4324 FOURTH NOTIFY PARTY: STONE MOUNTAIN MACY'S LOG ISTICS DC 4403 SARR PARKWA Y STONE MOUNTAIN, GA 30083 FURNITURE- SOFA PI# 164078 22 16407824 17114110 PO# 7 151045 7151111 2001221 THI S SHIPMENT DOES NOT CONTAI N ANY SOLID WOOD PACKING M ATERIALS. HS CODE: 9401.61 FREIGHT PREPAID THIRD NOT IFY PARTY: APL LOGISTICS 1 7600 N. PERIMETER DRIVE SU ITE #150 SCOTTSDALE, AZ 85 225 CONTACT: CONOR HOVLAN D JESSICA_COOPERAP, LLOGIST ICS.COM MACYS_SUPPORTAPLL OGISTICS.COM PHONE:602-457 -4324 FOURTH NOTIFY PARTY: STONE MOUNTAIN MACY'S LOG ISTICS DC 4403 SARR PARKWA Y STONE MOUNTAIN, GA 30083 FURNITURE- SOFA PI# 164078 22 16407824 17114110 PO# 7 151045 7151111 2001221 THI S SHIPMENT DOES NOT CONTAI N ANY SOLID WOOD PACKING M ATERIALS. HS CODE: 9401.61 FREIGHT PREPAID THIRD NOT IFY PARTY: APL LOGISTICS 1 7600 N. PERIMETER DRIVE SU ITE #150 SCOTTSDALE, AZ 85 225 CONTACT: CONOR HOVLAN D JESSICA_COOPERAP, LLOGIST ICS.COM MACYS_SUPPORTAPLL OGISTICS.COM PHONE:602-457 -4324 FOURTH NOTIFY PARTY: STONE MOUNTAIN MACY'S LOG ISTICS DC 4403 SARR PARKWA Y STONE MOUNTAIN, GA 30083</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</si>
  <si>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</si>
  <si>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TCNU2217623 MSDU7338860 MSMU8416140</t>
  </si>
  <si>
    <t>MEDUV3698374</t>
  </si>
  <si>
    <t>FX15941274 FX15942701 FX15941273</t>
  </si>
  <si>
    <t>05X40 HC CONTAINERS WITH: 180 PACKAGES EUCALYPTUS LUMBER KD RGH A GRADE SHIPPED ON BOARDFREIGHT PREPAID ABROAD DUE: 21BR0015021635 RUC: 1BR20593206200000000000000 001004444 NCM: 4403.98.00 HS CODE: 4403.98 PO# 17759L-US WOODEN PACKAGE USED: TREATED AND CERTIFIED NCM: 44039800 LUMBER/PLYWOOD/SAWNLUMBER/ DOOR LUMBER/PLYWOOD/SAWNLUMBER/ DOOR LUMBER/PLYWOOD/SAWNLUMBER/ DOOR LUMBER/PLYWOOD/SAWNLUMBER/ DOOR</t>
  </si>
  <si>
    <t>MSC BARBARA</t>
  </si>
  <si>
    <t>MSDU7019224 MEDU8750410 MSDU7803154 TCNU1458056 TCNU2368044</t>
  </si>
  <si>
    <t>MEDUIT758139</t>
  </si>
  <si>
    <t>137R</t>
  </si>
  <si>
    <t>MSCFJ12251783 MSCFJ12251716 MSCFJ12251787 MSCFJ12251769 MSCFJ12251784</t>
  </si>
  <si>
    <t>TRUCKLOAD 180664398 DESCRIPTI ON OF GOODS: HAND TOOLS ACCES SORY THIS SHIPMENT CONTAINS N O SOLID WOOD PACKING MATERIAL S 180664398 180664399 180664 400 180664401 180664402 18066 4403 180664404 180664405 1806, 69 180668070 180668071 180668 072 180668073 180668074 18066 8075 180668076 180668077 1806 68078 180668079 180668080 18 0668081 180668082</t>
  </si>
  <si>
    <t>LG SOURCING, INC.</t>
  </si>
  <si>
    <t>MACFIX TOOL GROUP LIMITED TAIWAN</t>
  </si>
  <si>
    <t>1000 LOWE'S BOULEVARD MOORESVILLE, NC 28117 USA 13366585738</t>
  </si>
  <si>
    <t>BRANCH (CAYMAN)NO. 41-3,LN.197, ZHENGGUANG ST.,TAIPING DIST., TAICHUNG CITY 41173,TAIWAN 886422713738</t>
  </si>
  <si>
    <t>MSKU6311010</t>
  </si>
  <si>
    <t>MAEU210735346</t>
  </si>
  <si>
    <t>135W</t>
  </si>
  <si>
    <t>TW3568029</t>
  </si>
  <si>
    <t>UPS SUPPLY CHAIN SOLUTIONS, INC.</t>
  </si>
  <si>
    <t>2031 S. CENTENNIAL AVE. AIKEN, SC 29803 PHONE: 1-803-502-6755 FAX: 1-502-374-7424</t>
  </si>
  <si>
    <t>TAICHUNG</t>
  </si>
  <si>
    <t>SPORTING APPAREL, NOS 227 CTNS. WEARING APPRELS P.O. NO STYLE NO. QTY HS CODE 4500195823 AM8007 4403 6203.43.00 AS8007 INV# MZ/EXP/656/21 DATE:14-JUL-21 EXP# 44000 126 004542 21 DATE:14-JU L-21 S/C# BD-21-MZM-10 DATE:22-JUN-21 ECMS FC R NO:R1C0114916 SPOT: LOCA L RATE / SPORTING APPAREL, NOS 515 CTNS. COLUMBIA TREK GRAPHI C HOODIE P.O. NO STYLE NO. QTY HS CODE 450019 1005 1959881 12120 61 1020 INV:KBAPL/CS/EX-21/61 47 DATE:12-JUL-21 EXP:2300 0501-047354-21 DATE:12-JU L-21 S/C NO. KEN-02-CS-02/ 21 DATE:1-JAN-21 ECMS FCR NO:R1C0115037 52 CTNS. BA CK BOWL FULL ZIP FLEE, 81 DATE:5-JUL- 21 EXP:23000501-045843-21 DATE:5-JUL-21 S/C NO. KEN -02-CS-02/21 DATE:1-JAN-21 ECMS FCR NO:R1C0115032 SP OT: LOCAL RATE SPORTING APPAREL, NOS 8 CT NS. WEARING APPREL P.O. NO STYLE NO. QTY HS CODE 4500193773 WL/WW0297 74 6202934800 INVOIC E NO: HFL7002021 DATE : 16 -JULY-2021 EXP NO: 2979-08 39-2021 DATE : 16-JULY-202 1 S/C: 'HFL/COLUMBIA/2021/ 01 DATE : 18- FEB-2021 ECM S FCR NO:R1C0115263 SPOT: LOCAL RATE / SPORTING APPAREL, NOS 336 CTNS. WEARING APPRELS P.O. NO STYLE NO. QTY HS CODE 4500194884 WK1498 3199 6202.93.00 WW1498 INV# MZ/EXP/655/21 DATE:14-JUL-21 EXP# 440001 26 004575 21 DATE:15-JUL -21 S/C#BD-21-MZM-10 DATE:22-JUN-21 ECMS FCR NO:R1C0115045 178 CTNS. WE ARING APPRELS P.O. NO S TYLE NO. QTY, HS CODE 45 00192816 WK0034 1603 6202.93.00 WW0034 INV# MZ /EXP/657/21 DATE:14- JUL-21 EXP# 44000126 00457 4 21 DATE:15-JUL-21 S/C# BD-21-MZM-10 DATE :22-JUN-21 ECMS FCR NO:R1C 0115222 SPOT: LOCAL RATE / SPORTING APPAREL, NOS 202 CTNS. SISTER BROOK DOWN JA CKET P.O. NO STYLE NO. QTY HS CODE 4500192733 WK0631 2391 6202931500 INV NO.SOLCOL8832021 D ATE:15-JUL-21 EXP NO.1351- 05570-2021 DATE:15-JUL-21 CONTACT NO.SOL-COL-FL21-0 02-2021 DATE:20-JAN-21 ECM S FCR NO:R1C0115047 SPOT: LOCAL RATE</t>
  </si>
  <si>
    <t>EXPEDITORS (BANGLADESH) LTD</t>
  </si>
  <si>
    <t>MAERSK LINS</t>
  </si>
  <si>
    <t>. EI REF:61C01018 23 MAIN MARK : G. T.S P.O.NO: ST.N O.: ULT.DEST. MAD E IN BANGLADESH S IDE MARK : COLOR : SIZE : QTY : M EAS (IN) CARTON N O. : SAME SAME SAME . EI REF:61C01018 23 MAIN MARK : G. T.S P.O.N O: ST.N O.: ULT.DEST. MAD E IN BANGLADESH S IDE MARK : COLOR : SIZE : QTY : M EAS (IN) CARTON N O. : SAME SAME SAME SAME SAME SAME SAME SAME SAME SAME SAME SAME SAME SAME . EI REF:61C01018 26 PO. : STYLE : QUANTITY: SIZE : PCS COLUMBIA SPOR TSWEAR COMPANY UN ITED STATES SAME SAME SAME SAME . EI REF:61C01018 26 PO. : STYLE : QUANTITY: SIZE : PCS COLUMBIA SPOR TSWEAR COMPANY UN ITED STATES SAME SAME SAME SAME SAME SAME SAME SAME SAME . EI REF:61C01018 26 PO. : STYLE : QUANTITY: SIZE : PCS COLUMBIA SPOR TSWEAR COMPANY UN ITED STATES SAME SAME SAME SAME</t>
  </si>
  <si>
    <t>2508 N MARINE DRIVE PORTLAND, OR OR 97217 UNITED STATES</t>
  </si>
  <si>
    <t>SW (I) 4 25, GULSHAN AVENUE DHAKA 1212 BANGLADESH</t>
  </si>
  <si>
    <t>CAIU7163660 CAXU9892473</t>
  </si>
  <si>
    <t>MEDUKA911537</t>
  </si>
  <si>
    <t>131N</t>
  </si>
  <si>
    <t>FX18237681 FX18238868</t>
  </si>
  <si>
    <t>FRAME ASSY 6 X 40 HC HARDTOP CONTAINER CONTAINING TOTAL 50 PACKAGES FRAME ASSY TOTAL SEVEN PACKAGES INV.NO. EAC/2122/20094, DELIVERY AGENT GLOBEEX FREIGHT SYSTEMS USA LLC 6 HOLLYWOOD CT, SOUTH PLAINFIELD, NJ 07080 USA TEL (732) 384-4403 PLAINFIELD UNITED STATES E-MAIL TOM1GFS1.COM FRAME ASSY 6 X 40 HC HARDTOP CONTAINER CONTAINING TOTAL 50 PACKAGES FRAME ASSY TOTAL SEVEN PACKAGES INV.NO. EAC/2122/20094, DELIVERY AGENT GLOBEEX FREIGHT SYSTEMS USA LLC 6 HOLLYWOOD CT, SOUTH PLAINFIELD, NJ 07080 USA TEL (732) 384-4403 PLAINFIELD UNITED STATES E-MAIL TOM1GFS1.COM FRAME ASSY 6 X 40 HC HARDTOP CONTAINER CONTAINING TOTAL 50 PACKAGES FRAME ASSY TOTAL SEVEN PACKAGES INV.NO. EAC/2122/20094, DELIVERY AGENT GLOBEEX FREIGHT SYSTEMS USA LLC 6 HOLLYWOOD CT, SOUTH PLAINFIELD, NJ 07080 USA TEL (732) 384-4403 PLAINFIELD UNITED STATES E-MAIL TOM1GFS1.COM FRAME ASSY 6 X 40 HC HARDTOP CONTAINER CONTAINING TOTAL 50 PACKAGES FRAME ASSY TOTAL SEVEN PACKAGES INV.NO. EAC/2122/20094, DELIVERY AGENT GLOBEEX FREIGHT SYSTEMS USA LLC 6 HOLLYWOOD CT, SOUTH PLAINFIELD, NJ 07080 USA TEL (732) 384-4403 PLAINFIELD UNITED STATES E-MAIL TOM1GFS1.COM FRAME ASSY 6 X 40 HC HARDTOP CONTAINER CONTAINING TOTAL 50 PACKAGES FRAME ASSY TOTAL SEVEN PACKAGES INV.NO. EAC/2122/20094, DELIVERY AGENT GLOBEEX FREIGHT SYSTEMS USA LLC 6 HOLLYWOOD CT, SOUTH PLAINFIELD, NJ 07080 USA TEL (732) 384-4403 PLAINFIELD UNITED STATES E-MAIL TOM1GFS1.COM FRAME ASSY 6 X 40 HC HARDTOP CONTAINER CONTAINING TOTAL 50 PACKAGES FRAME ASSY TOTAL SEVEN PACKAGES INV.NO. EAC/2122/20094, DELIVERY AGENT GLOBEEX FREIGHT SYSTEMS USA LLC 6 HOLLYWOOD CT, SOUTH PLAINFIELD, NJ 07080 USA TEL (732) 384-4403 PLAINFIELD UNITED STATES E-MAIL TOM1GFS1.COM</t>
  </si>
  <si>
    <t>POWER TECHNIQUE NORTH AMERICA, LLC</t>
  </si>
  <si>
    <t>M/S.AUTO MECH (INDIA) PVT LTD.</t>
  </si>
  <si>
    <t>NO MARKS . . . . . . . . . . . . . . . . . . . . . . . . . . . . . . . . . . . . . . . . . . . . . . . . . . . . . . . . . . . . . NO MARKS . . . . . . . . . . . . . . . . . . . . . . . . . . . . . . . . . . . . . . . . . . . . . . . . . . . . . . . . . . . . . NO MARKS . . . . . . . . . . . . . . . . . . . . . . . . . . . . . . . . . . . . . . . . . . . . . . . . . . . . . . . . . . . . . NO MARKS . . . . . . . . . . . . . . . . . . . . . . . . . . . . . . . . . . . . . . . . . . . . . . . . . . . . . . . . . . . . . NO MARKS . . . . . . . . . . . . . . . . . . . . . . . . . . . . . . . . . . . . . . . . . . . . . . . . . . . . . . . . . . . . . NO MARKS . . . . . . . . . . . . . . . . . . . . . . . . . . . . . . . . . . . . . . . . . . . . . . . . . . . . . . . . . . . . .</t>
  </si>
  <si>
    <t>PRODUCT COMPANY ROCK HILL VISITOR ADDRESS 1059 PARAGON WAY ROCK HILL, SC 29730, USA TEL NO +803 817 7289XX</t>
  </si>
  <si>
    <t>PLOT NO C-3, GAT NO- 309,NANEKARWADI,CHAKAN, TAL-KHED,DIST-PUNE, INDIA-410501 PH NO.02135-663600/633/703XX</t>
  </si>
  <si>
    <t>HLBU8110354 HLXU6659635 HLBU8031717 HLXU6661083 HLBU8032040 HLXU6656641</t>
  </si>
  <si>
    <t>45U1 45U1 45U1 45U1 45U1 45U1</t>
  </si>
  <si>
    <t>HLCUBO12108FCTD6</t>
  </si>
  <si>
    <t>ENOS01131201 HLG1123018 ENOS01131202 HLG1155796 ENOS01058629 HLG1161044 ENOS01131204 HLG1153533 ENOS01131203 HLG1155784 ENOS01058630 HLG1156240</t>
  </si>
  <si>
    <t>ONE THOUSAND FOUR HUNDRED AND FIFTY EIGHT CARTONS ON LY HANDICRAFTS/ARTWARES OF ACACIA WOOD &amp; ALUMINIUM I NV# 211159 DTD 01.08.2021 PO# 0600725679 CTNS-378, Q TY-1134 PCS/SETS NWT-3445. 47 KGS, GWT-4403.70 KGS, V OL-28.619 INV# 211162 DTD 01.08.2021 PO# 0100725678 CTNS-270, QTY-540 PCS/SETS NWT-943.65 KGS, GWT-112, 872 IEC NO-291 5002801 VOL-52.981 HS CODE -44209090 SHB NO-4343521 D ATE-03.09.2021 N.WT:7220.0 7 KGS DDC: PREPAID CUC: NO T REQUIRED AMS WILL BE FIL LED BY DART GLOBAL LOGISTI CS UNDER SCAC CODE: DNYC  STREAM NY 11581 U.S.A. + 1 516 613 2400 -EXT 103 +1 516 613 2404 WWW.DARTGLOB AL.COM</t>
  </si>
  <si>
    <t>MSC NAOMI</t>
  </si>
  <si>
    <t>1458 CARTONS 1 TO 378 379 TO 648 6 49 TO 994 995 TO 1242 1243 TO 1458 C/S-BOLT01920329 SAME SAME SAME SAME SAME SAME SAME SAME SAME SAME SAME SAME SAME SAME SAME SAME SAME SAME SAME SAME</t>
  </si>
  <si>
    <t>FFAU3058673</t>
  </si>
  <si>
    <t>MEDUMQ880988</t>
  </si>
  <si>
    <t>137A</t>
  </si>
  <si>
    <t>FX17953365</t>
  </si>
  <si>
    <t>LUMBER/PLYWOOD/SAWNLUMBER/ DOOR 03 X 40HC CONTAINING 120 PACKAGES WITH PALLET STOCK EUCALIPTOS ROUGH SAWN A GRADE,15X88X1016MM TOTAL NET WEIGHT: 81.883,000KGS TOTAL GROSS WEIGHT: 81.883,000 KGS TOTAL: 118,560 M3 FREIGHT PREPAID ABROAD SHIPPED ON BOARD DUE:21BR0012415306 RUC:1BR1686407522 NCM/HSCODE: 4403.98.00 WOODEN PACKAGE: TREATED AND CERTIFI, ED IFP ORDER # 17142L NCM: 44039800 LUMBER/PLYWOOD/SAWNLUMBER/ DOOR</t>
  </si>
  <si>
    <t>1148 NORTH MAIN STREET LOMBARD IL 60148 UNITED STATES</t>
  </si>
  <si>
    <t>DRYU9074687 MEDU8750745 DFSU7791530</t>
  </si>
  <si>
    <t>MEDUIT687478</t>
  </si>
  <si>
    <t>FJ11283727 FJ11283629 FJ11283782</t>
  </si>
  <si>
    <t>PO STYLE HTS 43816 9 198033 6110.20.2079 51% COTTON 49%POLYESTER LADIES KN IT TOP 438170 199755 6110 .20.2079 51%COTTON 49%POLYES TER LADIES KNIT TOP 438176 198125 6110.30.3059 63%RAY, 0%MODAL LADIES KNIT TOP 4403 39 215598 6110.20.2079 6 0%COTTON 40%MODAL LADIES KNIT TOP 440335 215599 6110.2 0.2079 60%COTTON 40%MODAL LAD IES KNIT TOP / PO STYLE HTS 4360 93 198036 6110.20.2079 60 % COTTON 40% POLYESTER LADIES KNIT TOP 436098 199910 6 110.20.2079 60% COTTON 40% P OLYESTER LADIES KNIT TOP 436 459 195902 6110.30.3059 6, 3% POLYESTER 34%COTTON 3%SPAN DEX LAIDE KNIT SWEATSHIRT 4 38185 197891 6110.30.3059 75%RAYON 23% POLYESTER 2% SP ANDEX LADIES KNIT TOP</t>
  </si>
  <si>
    <t>THE CATO CORPORATION</t>
  </si>
  <si>
    <t>SUQIAN YUNHAO CLOTHING CO LTD</t>
  </si>
  <si>
    <t>SANTA LORETTA</t>
  </si>
  <si>
    <t>CATO STYLE# CATO PO CATO'S DEPT. NO. CARTON ID# QNTY/CTN SIZE COL OR RATIO VENDOR: MADE IN CHINA CATO STYLE# CATO PO CATO'S DEPT. NO. CARTON ID# QNTY/CTN SIZE COL OR RATIO VENDOR: MADE IN CHINA</t>
  </si>
  <si>
    <t>8100 DENMARK RD 28273 CHARLOTTE UNITED STATES PJERA@CATOCORP.COM 17045548510</t>
  </si>
  <si>
    <t>CHENGXI STREET 599 322014 JINHUA CHINA 8652780900996</t>
  </si>
  <si>
    <t>PONU3061350</t>
  </si>
  <si>
    <t>MAEU212671750</t>
  </si>
  <si>
    <t>CN0187715</t>
  </si>
  <si>
    <t>8100 DENMARK RD 28273 CHARLOTTE UNITED STATES EMAIL:PJERA@CATOCORP.COM</t>
  </si>
  <si>
    <t>STOCK EUCALIPTOS ROUGH SAWN HS CODE-4403.98.0. STOCK EUCALIPTOS ROUGH SAWN HS CODE-4403.98.0. STOCK EUCALIPTOS ROUGH SAWN HS CODE-4403.98.0.</t>
  </si>
  <si>
    <t>R.V. DA SILVA SERVICOS FLORESTAIS L</t>
  </si>
  <si>
    <t>MSC HANNAH</t>
  </si>
  <si>
    <t>0 NO MARKS 0 NO MARKS 0 NO MARKS</t>
  </si>
  <si>
    <t>RODOVIA PR 151 KM 256 PIRAI DO SUL PIRAPORA 84240000 BR</t>
  </si>
  <si>
    <t>ATLLBR00474821</t>
  </si>
  <si>
    <t>134A</t>
  </si>
  <si>
    <t>GMELINA ROUNDS LOGS CBM HOPPUS 19.579 GMELINA ROUNDS LOGS CBM HOPPUS 20.755 GMELINA ROUNDS LOGS CBM HOPPUS 19.784 GMELINA ROUNDS LOGS CBM HOPPUS 19.596 4 CONTAINERS 311 PIECES WITH GMELINA ROUND LOGS 303 LOGS / 93.370 M3 / 79.714 CBM HOPPUS HS CODE 4403.99.00 FREIGHT, PREPAID</t>
  </si>
  <si>
    <t>SHREE MADHAV OVERSEAS PTE LTD 141</t>
  </si>
  <si>
    <t>PROVEEDORA AGUA FRIA SAPI DE CV</t>
  </si>
  <si>
    <t>GSL CHATEAU D'IF</t>
  </si>
  <si>
    <t>NO MARKS . NO MARKS . NO MARKS . NO MARKS . . . . . . .</t>
  </si>
  <si>
    <t>CECIL STREET,08-04 TUNG ANN ASSOCIATION BUILDING SINGAPORE - 069541 UEN 201111331N PHONE +65629640401</t>
  </si>
  <si>
    <t>CALLE ISAIAS A RODRIGUEZ VIVAS 210 COL SIPEH ANIMAS XALAPA 91067 XALAPA ENRIQUEZ XALAPA MEXICO EMAIL DJIMENEZ.AGUAFRIAGMAIL.COM</t>
  </si>
  <si>
    <t>AMFU8775929 HLBU2499378 UACU5205989 HLBU2573407</t>
  </si>
  <si>
    <t>HLCUME3210971753</t>
  </si>
  <si>
    <t>6649527 6649525 6649524 6649526</t>
  </si>
  <si>
    <t>VERACRUZ, VER, MX</t>
  </si>
  <si>
    <t>APPAREL (PLANT CODE  6041) TOTAL NO OF PCS -24944 PO /0127211864/0127213494/0127213784/012767992 7842017/0127844743/0127844794/0127844895/01275/0127993508/0127994297/0128014080/0128014082104231/0128108342/0128108469/0128108476/01281, CODE:6104632030/6103431550/6101302010/6103431102302010/6104632011/6110303059/6110303053 INVOICE NO:CFA61132021 1019 CARTONS APPAREL (PLANT CODE  6041) TOTAL NO OF PCS -23575 PO 0127213845/0127842075/0127844754/0127860796/00797/0127993581/0128108364/0128108391/0128108128108413/0128108443/0128108453/0128108472/01487/0128108497/0128114142/0128114172/01281143, CODE:6101302010/6103431520/6103431550/6104632 INVOICE NO:CFA61141037 CARTONS APPAREL (PLANT CODE  6041) TOTAL NO OF PCS -4403 PO 0127213326/0127680013/0127844764/0127844781/04298/0128108473/0128108501/0128108509/0128114CUSTOMER ORDER 291644484/292049275/292282478/292283645, 73062/292476711/292476801/292476636/292479465HTS CODE:6103431550/6103431520/6104632011/6102302 INVOICE NO:CFA61162021 214 CARTONS FCL/FCL VAS DETAILS: ELITE -ELITE CUSTOMER -24H -BL ORIGINAL 24H FREIGHT COLLECT SHIPPER LOAD STOW AND COUNT APPAREL (PLANT CODE  6041) TOTAL NO OF PCS - 12575, 411 CARTONS APPAREL (PLANT CODE  6041) TOTAL NO OF PCS - 21887 PO 0127213388/0127213388/0127213401/0127213444/03458/0127213515/0127213717/0127860604/0127860127994285/0127994299/0127994313/0127994315/01341/0128108353/0128108361/0128108438/01281085, 63715/292546358. HTS CODE:6103431520/6110303053/6101302010/6103431104632030/6104632011 INVOICE NO:CFA61122021 981 CARTONS</t>
  </si>
  <si>
    <t>CLASSIC FASHION APPAREL INDUSTRY</t>
  </si>
  <si>
    <t>495 CEDAR CREST ROAD, SPARTANBURG, SC 29301 TE UNITED STATES</t>
  </si>
  <si>
    <t>PLOT 16 AL HASSAN INDUSTRIAL ESTATE PO BOX 54 IRBID TE JORDAN</t>
  </si>
  <si>
    <t>SEGU6309830 CMAU4661702 MAGU2312506 CMAU3203670 CAIU9602989</t>
  </si>
  <si>
    <t>4500 4500 2200 2200 4500</t>
  </si>
  <si>
    <t>CMDUCDC0125611</t>
  </si>
  <si>
    <t>0IN9W</t>
  </si>
  <si>
    <t>H1410038 H1410039 H1410041 H1410040 H1410037</t>
  </si>
  <si>
    <t>AQABA</t>
  </si>
  <si>
    <t>FOODSTUFF/ALOE VERA DRINKS FREIGHT COLLECT TEL:514-631-6456 FAX:514-631-4403 FOODSTUFF/ALOE VERA DRINKS FREIGHT COLLECT TEL:514-631-6456 FAX:514-631-4403</t>
  </si>
  <si>
    <t>AGO TRANSPORTATION</t>
  </si>
  <si>
    <t>GMC OCEAN SERVICES LTD.</t>
  </si>
  <si>
    <t>AS PER SHPR'S DOCS AS PER SHPR'S DOCS</t>
  </si>
  <si>
    <t>500 AVENUE LEPINE, MONTREAL, QUEBEC, CANADA H9P 2V6 ATTN:KRYSTAL MCCAUGHAN TE DORVAL, QC</t>
  </si>
  <si>
    <t>5F., NO. 302, RUI-GUANG ROAD, NEI-HU DISTRICT,TAIPEI 11492,TAIWAN TEL:2797-7999 FAX:2797-7228 TE TAIPEI, TW</t>
  </si>
  <si>
    <t>APZU3967483 TEMU4710876</t>
  </si>
  <si>
    <t>CMDUTWN0590068</t>
  </si>
  <si>
    <t>0TP9S</t>
  </si>
  <si>
    <t>H3795833 H3795836</t>
  </si>
  <si>
    <t>SPEED GLOBAL SERVICES</t>
  </si>
  <si>
    <t>2299 KENMORE AVENUE BUFFALO , NY 14207 ATTN:JUANITA KUWIK TEL:716-854-0477 FAX:716-854-0488</t>
  </si>
  <si>
    <t>EUCALYPTUS RH AD DOWEL HS CODE:44039800 EUCALYPTUS RH AD DOWEL HS CODE:44039800 CONTAINING 03X40HC CONTAINERS WITH: 48 PACKAGES EUCALYPTUS RH AD DOWEL 87MM X 87MM X L2440MM FREIGHT COLLECT DU-E: 21BR001181540-8 RUC: 1BR03298956200000000000000 000786333 NCM: 4403.98.00 HS CODE:4403.98 DU-E: 21BR0011815408 RUC: 1BR03298956200000000000000 000786333 NCMS:44039800 WOODEN PACKAGE USED: TREATED / CE, RTIFIED __________________________ ___________________ HS CODE:44039800</t>
  </si>
  <si>
    <t>LANDSTAR GLOBAL LOGISTICS</t>
  </si>
  <si>
    <t>AMTRANS LOGISTICA E TRANPORTES INTE</t>
  </si>
  <si>
    <t>NO MARKS NO MARKS PO# 22715056 / 22715062/ 22715063 SAME SAME SAME SAME SAME SAME SAME SAME</t>
  </si>
  <si>
    <t>RUA LAGUNA, 157/ SL 201 - FAZENDA ITAJAI SC 88301-460 BRAZIL</t>
  </si>
  <si>
    <t>MEDU7956881 TCNU1261940 MEDU7255644</t>
  </si>
  <si>
    <t>MEDUPG846199</t>
  </si>
  <si>
    <t>MSCFJ11202220 MSCFJ11202254 MSCFJ11202215</t>
  </si>
  <si>
    <t>PORCELAIN TILES GLAZED PORCELAIN TILES GLAZED PORCELAIN TILES GLAZED HS CODE:69072100 SB NO.: 4403 525 DT: 06-SEP-2021 SCAC C ODE: BMLB MSC CHASIS NOT R EQUIRED FREIGHTED DRAFT CO PY  EMAIL: TSINYCTRANSLI NKSHIPPING.COM; SARAH_NYC TRANSLINKSHIPPING.COM ATTN : MS. SARAH CHEN PORCELAIN TILES GLAZED</t>
  </si>
  <si>
    <t>TRANSLINK SHIPPING INC.</t>
  </si>
  <si>
    <t>BLUE MOON LOGISTICS PVT LTD</t>
  </si>
  <si>
    <t>149-35 177 STREET, SUITE 201 JAMAICA/QUEENS NY 11434 UNITED STAT</t>
  </si>
  <si>
    <t>A-25, SECTOR-136 NOIDA UP 201301 INDIA</t>
  </si>
  <si>
    <t>TCLU2553370 GLDU3040899 CAXU2982195 FCIU4365711</t>
  </si>
  <si>
    <t>2210 2210 2210 2210</t>
  </si>
  <si>
    <t>MEDUMW147703</t>
  </si>
  <si>
    <t>FX18020367 FX18020364 FX18020366 FX18020365</t>
  </si>
  <si>
    <t>FURNITURE- SOFA PI# 171144 80 PO# 2007942 THIS SHIPME NT DOES NOT CONTAIN ANY SO LID WOOD PACKING MATERIALS . HS CODE: 9401.61 FREIGHT PREPAID THIRD NOTIFY PART Y: APL LOGISTICS 17600 N. PERIMETER DRIVE SUITE #150 SCOTTSDALE, AZ 85225 CONT ACT: CONOR HOVLAND JESSIC A_COOPERAPLLOGISTICS.COM MACYS_SUPPORTAPLLOGIS, TICS .COM PHONE:602-457-4324 FO URTH NOTIFY PARTY: STONE M OUNTAIN MACY'S LOGISTICS D C 4403 SARR PARKWAY STONE MOUNTAIN, GA 30083</t>
  </si>
  <si>
    <t>TGHU9037230</t>
  </si>
  <si>
    <t>MEDUV3759259</t>
  </si>
  <si>
    <t>FX14480309</t>
  </si>
  <si>
    <t>CARGO IS STOWED IN A REFRIGERATED CONTAINER SAT THE SHIPPER'S REQUESTED CARRYING TEMPERATUOF 27 DEGREES CELSIUS (10, 632 PCS.) ASSORTED PHILIPPINE HANDICRAFTS (COCONUT MONKEY)(PO 29451) HS CODE:4403.99.90, TEMP. SET AT +27 DEGREES CELSIUS THIS MASTER BILL COVERS AUTOMATED NVOCC HOUSEBILL :SCEBZ0020757 SCAC AMAW FREIGHT COLLECT CY/CY</t>
  </si>
  <si>
    <t>CMA CGM MARCO POLO</t>
  </si>
  <si>
    <t>20 NORTH CENTRAL AVE. 2ND FLOOR STE D VALLEY STREAM, NY, 11580, USA TE T: + 1 516 2009500</t>
  </si>
  <si>
    <t>5TH FLOOR VICTORY 777 BUILDING 888 PLARIDEL STREET UMAPAD MANDAUE CITY 6014 CEBU PHILIPPINES TE TEL. NO.: 032 5206101 LOC 122</t>
  </si>
  <si>
    <t>CGMU9302745</t>
  </si>
  <si>
    <t>CMDUGHC0197042</t>
  </si>
  <si>
    <t>0TUKE</t>
  </si>
  <si>
    <t>H1788270</t>
  </si>
  <si>
    <t>20 NORTH CENTRAL AVE. 2ND FLOOR STE D VALLEY STREAM, NY, 11580, USA</t>
  </si>
  <si>
    <t>NONCONIFEROUS WOOD IN THE ROUGH NESOI, NOT TR NONCONIFEROUS WOOD IN THE ROUGH NESOI, NOT TR NONCONIFEROUS WOOD IN THE ROUGH NESOI, NOT TR NONCONIFEROUS WOOD IN THE ROUGH NESOI, NOT TR250 LOGS - 95.000 M3 HARD MAPLE DEBARKED LOGS HS CODE 4403.99.30 ORIGIN NEW YORK, U.S.A. SHIPPER DECLARED NO WOOD PACKING MATERIAL., YMLU8617076 - BOND/A8A 24CT1184796 OCGU8050334 - BOND/A8A 24CT1185066 TCNU3039531 - BOND/A8A 24CT1185067 BEAU4300750 - BOND/A8A 24CT1185068 TCNU3049020 - BOND/A8A 24CT1185069 EMAIL SUALDIFUERHUI.COM.CN USCI 91210202341090358H NONCONIFEROUS WOOD IN THE ROUGH NESOI, NOT TR</t>
  </si>
  <si>
    <t>2547991 ONTARIO INC.</t>
  </si>
  <si>
    <t>2547991 ONTARIO INC. (AI INTERNATIONAL TRADE INC.) 88 BLOOR ST. EAST, UNIT 3511 TE TORONTO, ON M4W 3G9 CANADA</t>
  </si>
  <si>
    <t>(AI INTERNATIONAL TRADE INC.) 88 BLOOR ST. EAST, UNIT 3511 TORONTO, ON M4W 3G9 CANADA</t>
  </si>
  <si>
    <t>TCNU3039531 OCGU8050334 BEAU4300750 YMLU8617076 TCNU3049020</t>
  </si>
  <si>
    <t>YMLUW195220820</t>
  </si>
  <si>
    <t>22000894 22000895 22000896 6112698 6112770 22000893</t>
  </si>
  <si>
    <t>DALIAN FUERHUI INTERNATIONAL TRADE</t>
  </si>
  <si>
    <t>CO., LTD. ROOM 3801, UNIT 2 , BUILDING 8, DONGLUAN STREET, GANGPU ROAD, ZHONG SHAND DIST, DALIAN</t>
  </si>
  <si>
    <t>06 BUNDLES WITH EUCALYPTUS LOGS NCM 4403.98.00 IMPORT PERMIT # P40 10 00310. DUE 21BR001392386 0 RUC 1BR11234954200000000000000002065391 / 06 BUNDLES WITH EUCALYPTUS LOGS NCM 4403.98.00 IMPORT PERMIT # P40 10 00310. DUE 21BR001392386 0 RUC 1BR11234954200000000000000002065391 / 06 BUNDLES WITH EUCALYPTUS LOGS NCM 4403.98.00 IMPORT PERMIT # P40 10 00310. DUE 21BR001392386 0 RUC 1BR11234954200000000000000002065391 / 06 BUNDLES WITH EUCALYPTUS LOGS NCM 4403.98.00 IMPORT PERMIT # P40 10 00310. DUE 21BR001392386 0 RUC 1BR11234954200000000000000002065391 / 06 BUNDLES WITH EUCALYPTUS LOGS NCM 4403.98.00 IMPORT PERMIT # P40 10 00310. DUE 21BR001392386 0 RUC 1BR11234954200000000000000002065391 / 06 BUNDLES WITH EUCALYPTUS LOGS NCM 4403.98.00 IMPORT PERMIT # P40 10 00310. DUE 21BR001392386 0 RUC 1BR11234954200000000000000002065391</t>
  </si>
  <si>
    <t>INTEGRITY GLOBAL LOGISTICS LLC</t>
  </si>
  <si>
    <t>SAGRES AGENCIAMENTOS MARITIMOS LTDA</t>
  </si>
  <si>
    <t>TONSBERG</t>
  </si>
  <si>
    <t>P40-10-00310-01 P40-10-00310-01 P40-10-00310-01 P40-10-00310-01 P40-10-00310-05 P40-10-00310-05 P40-10-00310-05 P40-10-00310-05 P40-10-00310-03 P40-10-00310-03 P40-10-00310-03 P40-10-00310-03 P40-10-00310-06 P40-10-00310-06 P40-10-00310-06 P40-10-00310-06 P40-10-00310-02 P40-10-00310-02 P40-10-00310-02 P40-10-00310-02 P40-10-00310-04 P40-10-00310-04 P40-10-00310-04 P40-10-00310-04</t>
  </si>
  <si>
    <t>2900 NORTH LOOP WEST FWY SUITE 800 HOUSTON TX US</t>
  </si>
  <si>
    <t>AV MAJOR CARLOS PINTO 532 CNPJ 74 617 358 0001 02 RIO GRANDE BR</t>
  </si>
  <si>
    <t>UNT</t>
  </si>
  <si>
    <t>WLWHBR2168336</t>
  </si>
  <si>
    <t>NF131</t>
  </si>
  <si>
    <t>WLWH</t>
  </si>
  <si>
    <t>WALLENIUS WILHELMSEN LOGISTICS AMERICAS LLC</t>
  </si>
  <si>
    <t>LYSAKER</t>
  </si>
  <si>
    <t>PO BOX 33</t>
  </si>
  <si>
    <t>2900 NORTH LOOP WEST FWY SUITE 800</t>
  </si>
  <si>
    <t>RIO GRANDE</t>
  </si>
  <si>
    <t>SHEET SET BELLFLOWER TWIN T300 100% COTTON DYED SHEET SET BELLFLOWER TWIN XL T300 100% COTTON DYED SHEET SET BELLFLO WER FULL T300 100% COTTON DYE D SHEET SET BELLFLOWER QUEEN T300 100% COTTON DYED SHEET, BLANKET INV NO : EX / 592 DT .27/08/2021 BUYER'S ORDER NO. 4402, 4403, 4404 QTY : 1375 P CS HS CODE :- 63013000 MASTE R BL: YES NT.WT.9717.82 KGS</t>
  </si>
  <si>
    <t>SMARTMODE INTERNATIONAL</t>
  </si>
  <si>
    <t>SAFEWATER LINES</t>
  </si>
  <si>
    <t>LOGISTICS LLC 525 MILLTOWN RD 08902-3317 17324225016</t>
  </si>
  <si>
    <t>INDIA PRIVATE LIMITED 401-A/402, FILIX, 4TH FLOOR 912240307777</t>
  </si>
  <si>
    <t>08902-3317</t>
  </si>
  <si>
    <t>TCKU6890216</t>
  </si>
  <si>
    <t>MAEU213229534</t>
  </si>
  <si>
    <t>IN4237030</t>
  </si>
  <si>
    <t>LOGISTICS LLC 525 MILLTOWN RD 08902-3317</t>
  </si>
  <si>
    <t>FURNITURE- SOFA PI# 171141 48 17114177 17149156 PO# 2 001782-2001661 2002651-200 2332 2170687-2180851 THIS SHIPMENT DOES NOT CONTAIN ANY SOLID WOOD PACKING MAT ERIALS. TIMBERLAND CO., LT D PAY VND TO MSC HO CHI MI NH FOR ALL LOCAL CHARGE , PREPAID IN VIETNAM MANWAH (MACAO COMMERCIAL OFFSHORE ) LTD PAY USD TO MSC H, O CH I MINH FOR ALL OCEAN FREIG HT ,PREPAID IN VIETNAM. TH IRD NOTIFY PARTY: APL LOGI STICS 17600 N. PERIMETER D RIVE SUITE #150 SCOTTSDALE , AZ 85225 CONTACT: CONOR HOVLAND JESSICA_COOPERAP LLOGISTICS.COM MACYS_SUPPO RTAPLLOGISTICS.COM PHONE: 602-457-4324 FOURTH NOTIFY PARTY: STONE MOUNTAIN MAC Y'S LOGISTICS DC 4403 SARR PARKWAY STONE MOUNTAIN, G A 30083 FURNITURE- SOFA PI# 171141 48 17114177 17149156 PO# 2 001782-2001661 2002651-200 2332 2170687-2180851 THIS SHIPMENT DOES NOT CONTAIN ANY SOLID WOOD PACKING MAT ERIALS. TIMBERLAND CO., LT D PAY VND TO MSC HO CHI MI NH FOR ALL LOCAL CHARGE , PREPAID IN VIETNAM MANWAH (MACAO COMMERCIAL OFFSHORE ) LTD PAY USD TO MSC H, O CH I MINH FOR ALL OCEAN FREIG HT ,PREPAID IN VIETNAM. TH IRD NOTIFY PARTY: APL LOGI STICS 17600 N. PERIMETER D RIVE SUITE #150 SCOTTSDALE , AZ 85225 CONTACT: CONOR HOVLAND JESSICA_COOPERAP LLOGISTICS.COM MACYS_SUPPO RTAPLLOGISTICS.COM PHONE: 602-457-4324 FOURTH NOTIFY PARTY: STONE MOUNTAIN MAC Y'S LOGISTICS DC 4403 SARR PARKWAY STONE MOUNTAIN, G A 30083 FURNITURE- SOFA PI# 171141 48 17114177 17149156 PO# 2 001782-2001661 2002651-200 2332 2170687-2180851 THIS SHIPMENT DOES NOT CONTAIN ANY SOLID WOOD PACKING MAT ERIALS. TIMBERLAND CO., LT D PAY VND TO MSC HO CHI MI NH FOR ALL LOCAL CHARGE , PREPAID IN VIETNAM MANWAH (MACAO COMMERCIAL OFFSHORE ) LTD PAY USD TO MSC H, O CH I MINH FOR ALL OCEAN FREIG HT ,PREPAID IN VIETNAM. TH IRD NOTIFY PARTY: APL LOGI STICS 17600 N. PERIMETER D RIVE SUITE #150 SCOTTSDALE , AZ 85225 CONTACT: CONOR HOVLAND JESSICA_COOPERAP LLOGISTICS.COM MACYS_SUPPO RTAPLLOGISTICS.COM PHONE: 602-457-4324 FOURTH NOTIFY PARTY: STONE MOUNTAIN MAC Y'S LOGISTICS DC 4403 SARR PARKWAY STONE MOUNTAIN, G A 30083</t>
  </si>
  <si>
    <t>ALAMEDA DR. CARLOS DASSUMPCAO NO.41 MACAU J&amp;K19 MACAU</t>
  </si>
  <si>
    <t>MEDU7125466 NEXU9525354 MEDU8767521</t>
  </si>
  <si>
    <t>MEDUV3698366</t>
  </si>
  <si>
    <t>134W</t>
  </si>
  <si>
    <t>FX14480366 FX14480444 FX14480443</t>
  </si>
  <si>
    <t>ROUNDS LOGS GMELINA ROUNDS LOGS CBM HOPPUS 20.041 ROUNDS LOGS GMELINA ROUNDS LOGS CBM HOPPUS 20.240 ROUNDS LOGS GMELINA ROUND LOGS CBM HOPPUS 20.275 4 CONTAINERS SAID TO CONTAIN 226 PIECES WITH GMELINA ROUND LOGS 226 LOGS/98.979 M3/80.950 CBM HOPPUS HS CODE 4403.99.00, FREIGHT PREPAID ROUNDS LOGS GMELINA ROUNDS LOGS CBM HOPPUS 20.394</t>
  </si>
  <si>
    <t>SHREE MADHAV OVERSEAS PTE LTD</t>
  </si>
  <si>
    <t>NORTHERN PRACTISE</t>
  </si>
  <si>
    <t>TZ7763914 . . TZ7763924 . . TZ7764289 . . . . . . . TZ7764293 . .</t>
  </si>
  <si>
    <t>141 CECIL STREET, 08-04TUNG ANN ASSOCIATION BUILDING SINGAPORE - 069541 UEN 201111331N PHONE +65629640401</t>
  </si>
  <si>
    <t>CALLE ISAIAS A RODRIGUEZ VIVAS 210COL SIPEH ANIMAS XALAPA 91067 XALAPA ENRIQUEZ XALAPA MEXICO EMAIL DJIMENEZ.AGUAFRIAGMAIL.COM</t>
  </si>
  <si>
    <t>TCNU1751450 TEMU6420583 FANU1434590 FANU1425984</t>
  </si>
  <si>
    <t>HLCUME3210954591</t>
  </si>
  <si>
    <t>6649540 6649531 6649523 6649528</t>
  </si>
  <si>
    <t>TOILET PAPER; DISPOSABLE PAPER TOILET PAPER PAPER FOOD CONTAINERS PAPER HARD WOUND TOWEL PO#1008192A 383CTNS 4403 KG PO#1008192B 1173CTNS 10279 KG THIS SHIPMENT CONTAINS NO SOLID WOOD PACKING, MATERIAL</t>
  </si>
  <si>
    <t>TEH TUNG CORPORATION.</t>
  </si>
  <si>
    <t>GUANGZHOU JIELIAN PAPER CO LTD.</t>
  </si>
  <si>
    <t>Honolulu, Hawaii</t>
  </si>
  <si>
    <t>DANIEL K. INOUYE</t>
  </si>
  <si>
    <t>PO # 1008192A PO # 1008192B</t>
  </si>
  <si>
    <t>12110 ALTAMAR PLACE SANTA FE SPRINGS CA 90670 US C1</t>
  </si>
  <si>
    <t>NO.64,GUOMAO AVENUE SOUTH, MINGJING VILLAGE HUALONG TOWN, PANY GUANGZHOU CN</t>
  </si>
  <si>
    <t>CAIU8736134</t>
  </si>
  <si>
    <t>MATS1575327000</t>
  </si>
  <si>
    <t>MARUBENI TRANSPORT SERVICE CORPORAT</t>
  </si>
  <si>
    <t>180 EAST OCEAN BOULEVARD</t>
  </si>
  <si>
    <t>ASSORTED PHILIPPINE HANDICRAFTS 1 X 40HC CONTAINER SAID TO CONTAIN 886 CASES ASSORTED PHILIPPINE HANDICRAFTS ( COCO MONKEY ) PO NO. 29819, HS CODE 4403.99.90</t>
  </si>
  <si>
    <t>HONOUR LANE LOGISTICS PHILIPPINES</t>
  </si>
  <si>
    <t>HYUNDAI SPEED</t>
  </si>
  <si>
    <t>N/M . . . . . . .</t>
  </si>
  <si>
    <t>INC. ROOM 201 VIP BLDG. ROXAS BLVED. CORNER SRA. NUESTRA DE GUIA ERMITA MANILA 1000 PHILIPPINES</t>
  </si>
  <si>
    <t>TGHU6243480</t>
  </si>
  <si>
    <t>HLCUCE2210900478</t>
  </si>
  <si>
    <t>030E</t>
  </si>
  <si>
    <t>HLB9170172</t>
  </si>
  <si>
    <t>CEBU, PH</t>
  </si>
  <si>
    <t>4721 CARTONS OF BARBIE DOLLS NW : 4403.56 KGS PTMI REF 8093211 HS CODE : 9503 00 21 FREIGHT COLLECT</t>
  </si>
  <si>
    <t>MATTEL IMPORT SERVICES CORP</t>
  </si>
  <si>
    <t>333 CONTINENTAL BLVD. EL SEGUNDO, CA 90245, USA EIN NUMBER (TAX ID) CA 90245 US</t>
  </si>
  <si>
    <t>JL.INDUSTRI UTAMA BLOK SS KAV DESA MEKAR MUKTI, CIKARANG UTA TAX ID :01.069.505. 17550 ID</t>
  </si>
  <si>
    <t>CAAU5064368</t>
  </si>
  <si>
    <t>SUDUN1BLJ001548X</t>
  </si>
  <si>
    <t>127N</t>
  </si>
  <si>
    <t>ML-ID5436780</t>
  </si>
  <si>
    <t>333 CONTINENTAL BLVD. CONTACT : CUSTOMS DEPT. / HERR</t>
  </si>
  <si>
    <t>JAKARTA ID</t>
  </si>
  <si>
    <t>SYMRA SHELL BEIGE MARBLE 3 6161 HS CODE:68022100001 1 368,4 M2 SYMRA SHELL BEIGE MARBLE 3 6161 HS CODE:68022100001 1 368,4 M2 P.O.#:4403</t>
  </si>
  <si>
    <t>FBR MARBLE INC</t>
  </si>
  <si>
    <t>CTM MERMER IC VE DIS TIC LTD STI.</t>
  </si>
  <si>
    <t>MSC NITYA B</t>
  </si>
  <si>
    <t>6851 N. PARAMONT BLVD. LONG BEACH CA 90805 UNITED STATES</t>
  </si>
  <si>
    <t>ODABASI MAHALLESI 9681 SOKAK NO:5 K ANTALYA 07 31000 TURKEY</t>
  </si>
  <si>
    <t>MEDU3827063 MSDU1108520</t>
  </si>
  <si>
    <t>MEDUAT215590</t>
  </si>
  <si>
    <t>131A</t>
  </si>
  <si>
    <t>EU21472521 EU21472520</t>
  </si>
  <si>
    <t>EXTENDED GLOBAL FREIGHT</t>
  </si>
  <si>
    <t>625 W ANAHEIM ST LONG BEACH CA 90813 UNITED STATES</t>
  </si>
  <si>
    <t>ANTALYA</t>
  </si>
  <si>
    <t>BULKPACKED DECORATIVE ARTICLES OF WOOD MOPANI WOOD (6310 X PCS SMALL, 2150 X PCS LARGE) GRAPEVINE WOOD (3600 X PCS MEDIUM, 1800 X PCS, LARGE, 600 X PCS SUPER SIZE) HS CODE 4403.49.01.00 1X BAG STONE SAMPLES HS CODE 2506.10.00</t>
  </si>
  <si>
    <t>SOUNION TRADER</t>
  </si>
  <si>
    <t>HLBU2084849</t>
  </si>
  <si>
    <t>HLCUDUR210604039</t>
  </si>
  <si>
    <t>0002W</t>
  </si>
  <si>
    <t>HLD057417 HLD0574178</t>
  </si>
  <si>
    <t>EUCALYPTUS AIR DRIED PACKAGE STOCK 440398 (HS) 02X40'HC WITH 46 PACKAGES WITH 59,962M3 OF EUCALYPTUS AIR DRIED PACKAGE STOCK NCM 4403.9800 PO : 23009 DU-E: 21BR001247347-0, BILL: ETHC9992894 CAAT NUMBER : ETHC FREIGHT AS PER AGREEMENT FREIGHT COLLECT</t>
  </si>
  <si>
    <t>E.T.H. CARGO SERVICES INC.</t>
  </si>
  <si>
    <t>FREIGHT TRANSPORT BRAZIL</t>
  </si>
  <si>
    <t>FOUMA</t>
  </si>
  <si>
    <t>TUMAC/23009 TUMAC/23009</t>
  </si>
  <si>
    <t>AVE. GALICIA Q 891 CAROLINA, PR 00983 TEL: +787-276-6110 TE FAX: +787-276-6114</t>
  </si>
  <si>
    <t>AGENCIAMENTO DE CARGAS LTDA RUA BLUMENAU, 1991 - BARRA DO RIO ITAJAI - SANTA CATARINA TE CEP: 88305-105 - BRAZIL</t>
  </si>
  <si>
    <t>BMOU5425381 BEAU4103792</t>
  </si>
  <si>
    <t>CMDUSSZ0966047</t>
  </si>
  <si>
    <t>0BR36</t>
  </si>
  <si>
    <t>H3513919 H3513822</t>
  </si>
  <si>
    <t>AVE. GALICIA Q 891 CAROLINA, PR 00983 TEL: +787-276-6110</t>
  </si>
  <si>
    <t>44 PALLETS (660 CTNS) L509SFV -33/410A ECOM PUMP SH CN 865M L 1L TRANS WHITE XX GCAS: 914 69573 INVOICE NUMBER: LC-1002 54-60567 AUTHORIZATION NUMBER : US-BC1-19-44036-R 44 PALL ETS (660 CTNS) L509SFV-33/410, UMBER: LC-100254-60596 AUTHOR IZATION NUMBER: US-BC1-19-4403 6-R 44 PALLETS (660 CTNS) L509SFV -33/410A ECOM PUMP SH CN 865M L 1L TRANS WHITE XX GCAS: 914 69573 INVOICE NUMBER: LC-1002 54-60567 AUTHORIZATION NUMBER : US-BC1-19-44036-R 44 PALL ETS (660 CTNS) L509SFV-33/410, UMBER: LC-100254-60596 AUTHOR IZATION NUMBER: US-BC1-19-4403 6-R 44 PALLETS (660 CTNS) L509SFV -33/410A ECOM PUMP SH CN 865M L 1L TRANS WHITE XX GCAS: 914 69573 INVOICE NUMBER: LC-1002 54-60567 AUTHORIZATION NUMBER : US-BC1-19-44036-R 44 PALL ETS (660 CTNS) L509SFV-33/410, UMBER: LC-100254-60596 AUTHOR IZATION NUMBER: US-BC1-19-4403 6-R</t>
  </si>
  <si>
    <t>SOFIA I</t>
  </si>
  <si>
    <t>MSKU1134144 MSKU9075541 MSKU9146603</t>
  </si>
  <si>
    <t>MAEU209552898</t>
  </si>
  <si>
    <t>131E</t>
  </si>
  <si>
    <t>TH6220389 TH6219103 TH6219204</t>
  </si>
  <si>
    <t>EXPEDITORS INTERNATIONAL</t>
  </si>
  <si>
    <t>2000 CONNER ROAD, HEBRON, KY 41048 PHONE: 859-282-9494</t>
  </si>
  <si>
    <t>FURNITURE-SOFA PI NO: 1631 8517 PO NO: 1117-2 HSC:94 0161 FREIGHT PREPAID THIS SHIPMENT DOES NOT CONTAIN ANY SOLID WOOD PACKING MAT ERIALS . 3RD NOTIFY MATTRE SS MAX FURNITURE 9595 WARR EN H.ABERNATHY HWY SPARTAN BURG.SC 29301 KELLY TEL:86 4-439-4403</t>
  </si>
  <si>
    <t>TIANJIN</t>
  </si>
  <si>
    <t>MSCU5311629</t>
  </si>
  <si>
    <t>MEDUV3472820</t>
  </si>
  <si>
    <t>40E</t>
  </si>
  <si>
    <t>FX15966560</t>
  </si>
  <si>
    <t>UNIVERSAL INTERMODAL SERVICES,INC.</t>
  </si>
  <si>
    <t>2637 CLEMENTS FERRY ROAD CHARLESTON SC 29492 UNITED STATES</t>
  </si>
  <si>
    <t>FURNITURE- SOFA PI# 158133 74 15900666 16327841 PO# 5 774241 6078072 6798803 THI S SHIPMENT DOES NOT CONTAI N ANY SOLID WOOD PACKING M ATERIALS. 3RD NOTIFY: APL LOGISTICS 17600 N. PERIMET ER DRIVE SUITE #150 SCOTTS DALE, AZ 85225 CONTACT: C ONOR HOVLAND JESSICA_COOPE RAPLLOGISTICS.COM MACYS_S UPPORTAPLLOGISTICS, .COM PH ONE:602-457-4324 4TH NOTIF Y: STONE MOUNTAIN MACY'S L OGISTICS DC 4403 SARR PARK WAY STONE MOUNTAIN, GA 300 83 FREIGHT PREPAID FURNITURE- SOFA PI# 158133 74 15900666 16327841 PO# 5 774241 6078072 6798803 THI S SHIPMENT DOES NOT CONTAI N ANY SOLID WOOD PACKING M ATERIALS. 3RD NOTIFY: APL LOGISTICS 17600 N. PERIMET ER DRIVE SUITE #150 SCOTTS DALE, AZ 85225 CONTACT: C ONOR HOVLAND JESSICA_COOPE RAPLLOGISTICS.COM MACYS_S UPPORTAPLLOGISTICS, .COM PH ONE:602-457-4324 4TH NOTIF Y: STONE MOUNTAIN MACY'S L OGISTICS DC 4403 SARR PARK WAY STONE MOUNTAIN, GA 300 83 FREIGHT PREPAID FURNITURE- SOFA PI# 158133 74 15900666 16327841 PO# 5 774241 6078072 6798803 THI S SHIPMENT DOES NOT CONTAI N ANY SOLID WOOD PACKING M ATERIALS. 3RD NOTIFY: APL LOGISTICS 17600 N. PERIMET ER DRIVE SUITE #150 SCOTTS DALE, AZ 85225 CONTACT: C ONOR HOVLAND JESSICA_COOPE RAPLLOGISTICS.COM MACYS_S UPPORTAPLLOGISTICS, .COM PH ONE:602-457-4324 4TH NOTIF Y: STONE MOUNTAIN MACY'S L OGISTICS DC 4403 SARR PARK WAY STONE MOUNTAIN, GA 300 83 FREIGHT PREPAID</t>
  </si>
  <si>
    <t>SEASPAN EMERALD</t>
  </si>
  <si>
    <t>NO MARKS NO MARKS NO MARKS NO MARKS NO MARKS NO MARKS NO MARKS NO MARKS NO MARKS NO MARKS NO MARKS NO MARKS NO MARKS NO MARKS NO MARKS NO MARKS NO MARKS NO MARKS NO MARKS NO MARKS NO MARKS NO MARKS NO MARKS NO MARKS NO MARKS NO MARKS NO MARKS NO MARKS NO MARKS NO MARKS</t>
  </si>
  <si>
    <t>FBLU0171310 TRHU7158147 TRHU7734010</t>
  </si>
  <si>
    <t>MEDUV3472499</t>
  </si>
  <si>
    <t>6E</t>
  </si>
  <si>
    <t>FX14479610 FX14479576 FX14479574</t>
  </si>
  <si>
    <t>... ... ... ... ... ... 07X40 HC CONTAINERS WITH 275 PACKAGES EUCALYPTUS LUMBER KD RGH A GRADE FREIGHT PREPAID ABROAD DUE 21BR001258756-5 RUC 1BR205932062000000000000000008 41381, NCM 4403.98.00 HS CODE 4403.98 PO 17175L-US WOODEN PACKAGE USED TREATED AND CERTIFIED NCM 44039800</t>
  </si>
  <si>
    <t>MAERSK KARACHI</t>
  </si>
  <si>
    <t>NO MARKS NO MARKS NO MARKS NO MARKS NO MARKS NO MARKS NO MARKS . . . . . . . . . . . .</t>
  </si>
  <si>
    <t>1148 NORTH MAIN STREET LOMBARD, IL 60148 TAX ID 45-4820709 TEL (888) 233-6762 IMPORTSTALATRANSWORLDWIDE.COM</t>
  </si>
  <si>
    <t>CNPJ 07.658.436/0001-11 BALNEARIO CAMBORIU SC BRAZIL ON BEHALF OF ATLAS LINE - SANTVOORTBEEKLAAN 25 - 2100 ANTWERP BELGICA</t>
  </si>
  <si>
    <t>HLXU8470867 GESU6196024 FCIU7335860 TCLU8938532 TGHU6242518 HLXU8068272 HLXU8500597</t>
  </si>
  <si>
    <t>HLCUIT1210774149</t>
  </si>
  <si>
    <t>132N</t>
  </si>
  <si>
    <t>HLD11910635 HLG11910635 HLD11910630 HLG11910630 HLD11910629 HLG11910629 HLD11910628 HLD11910650 HLD11910636 HLG11910636 HLD11910627 HLG11910627 HLD11910626 HLG11910626</t>
  </si>
  <si>
    <t>ID 35-2600805 2637 E ATLANTIC BLVD 33421 POMPANO BEACH,FL 33062 PHONE 1 912 341-6083 / 754 227 1203</t>
  </si>
  <si>
    <t>ONE PATRIOT PLACE FOXBORO MA USA 02035-1388</t>
  </si>
  <si>
    <t>HLCUIT1LG74149AA</t>
  </si>
  <si>
    <t>. P/O.61941-3/4398-3, 62112-3/4403-3 THERMAL WING NUT 2-SEAL ANCHOR(PO.61941-3) THERMAL WING NUT CONCRETE ANCHOR (PO. 61941-3) THERMAL 2-SEAL ANCHOR(PO.62112-3) SHIPPER DECLARED 642CTNS20PLTS ABOVE MENTIONED</t>
  </si>
  <si>
    <t>TSI-TRANSLINK (TAIWAN) CO. LTD.</t>
  </si>
  <si>
    <t>AS PER PACKING LIST // //</t>
  </si>
  <si>
    <t>149-35 177 STREET SUITE 201 JAMAICA NY 11434 TEL(718)656-1688 FAX(718)244-7360 TE ATTNMS. SARAH CHEN</t>
  </si>
  <si>
    <t>8 F 67 KUANG FU SOUTH ROAD TAIPEI TAIWAN PH8862-2747-3788 FAX8862-2747-7188</t>
  </si>
  <si>
    <t>SEGU2817663</t>
  </si>
  <si>
    <t>YMLUE216041585</t>
  </si>
  <si>
    <t>YMAJ264555</t>
  </si>
  <si>
    <t>149-35 177 STREET SUITE 201 JAMAICA NY 11434 TEL(718)656-1688 FAX(718)244-7360</t>
  </si>
  <si>
    <t>TAICHUNG TAIWAN</t>
  </si>
  <si>
    <t>ARTICLES AND EQUIPMENT FOR GENERAL PHYSICAL EXERCI - (PIECES) NATIVE AMERICAN ARROWS, HTS 9506.99.0520, 2 30X5X5 / TABLE, KITCHEN OR OTHER HOUSEHOLD ARTICLES AND PAR - (PIECES) IRON CAULDRON, HTS 7323.91.0000, 9X9X6; / WOVEN FABRICS OF OTHER VEGETABLE TEXTILE FIBRES; W - (PIECES) HEMP DECORATIVE LINEN, HTS 5311.00.4010, 12X13X5; / KNOTTED NETTING OF TWINE, CORDAGE OR ROPE; MADE-UP - (PIECES) DECORATIVE FISH NETTING, HTS 5608.90.1000, 2 26X19X6; / ARTICLES AND EQUIPMENT FOR GENERAL PHYSICAL EXERCI - (PIECES) NATIVE AMERICAN BOW, HTS 9506.99.0510, 58X6X3 / OTHER PLATES, SHEETS, FILM, FOIL AND STRIP, OF PLA - (PIECES) FAUX OAK BARK ROLL, HTS 3921.13.0000, 61X10X7; / WOOD IN THE ROUGH, WHETHER OR NOT STRIPPED OF BARK - (PIECES) EASTERN WHITE CEDAR POLES, HTS 4403.26.5500, 31 190X70X24 FREIGHT PREPAID</t>
  </si>
  <si>
    <t>ECU WORLDWIDE (UK) LTD.</t>
  </si>
  <si>
    <t>ECU WORLDWIDE</t>
  </si>
  <si>
    <t>CONTI CORTESIA</t>
  </si>
  <si>
    <t>NO MARKS NO MARKS NO MARKS NO MARKS NO MARKS NO MARKS NO MARKS NO MARKS NO MARKS NO MARKS NO MARKS NO MARKS NO MARKS NO MARKS NO MARKS NO MARKS NO MARKS NO MARKS NO MARKS NO MARKS NO MARKS NO MARKS</t>
  </si>
  <si>
    <t>SUITE 2 , 1ST FLOOR, PHOENIX HOUSE BASILDON ESS SS14 3EZ UNITED KINGDO</t>
  </si>
  <si>
    <t>2401 NW 69TH STREET MIAMI FL 33147-6883 UNITED STATES</t>
  </si>
  <si>
    <t>CARU2755339</t>
  </si>
  <si>
    <t>MEDUU0681491</t>
  </si>
  <si>
    <t>130S</t>
  </si>
  <si>
    <t>D3821387</t>
  </si>
  <si>
    <t>BOSTON</t>
  </si>
  <si>
    <t>WOOD EUCALYPTUS RH AD DOWEL 87MM X 87MM X L2440MM FREIGHT COLLECT NCM 4403.98.00 HS CODE 4403.98 DUE 21BR001204004-3, CNPJ 01.137.526/0001-80</t>
  </si>
  <si>
    <t>LANDSTAR GLOBAL LOGISTICS, INC.</t>
  </si>
  <si>
    <t>ASIA SHIPPING TRANSPORTES</t>
  </si>
  <si>
    <t>MAERSK YANGTZE</t>
  </si>
  <si>
    <t>PO 22741806 . . . . . . . . . . . . . . .</t>
  </si>
  <si>
    <t>411 EAST ROOSEVELT ROAD WHEATON,IL, 60187 UNITED STATES TEL 630 597 2000 FAX 630 315 3844 BRAZILIMPLANDSTARMAIL.COM</t>
  </si>
  <si>
    <t>INTERNACIONAIS LTDA RUA ALEXANDRE HERCULANO, 197 13 ANDAR - SANTOS/SP/BRASIL CEP 11050-031 PH 55 (13) 2101-7770</t>
  </si>
  <si>
    <t>HLXU8354390</t>
  </si>
  <si>
    <t>HLCUEUR2106ESGZ0</t>
  </si>
  <si>
    <t>HLD11922705</t>
  </si>
  <si>
    <t>PARANAGUA, BR</t>
  </si>
  <si>
    <t>HARD MAPLE LOGS HARD MAPLE LOGS HS CODE : 4403.99.30 ORIGIN: ONTARIO, CANADA NO WOOD PACKING MATERIAL 326 LOGS - 15,040' BFT - 73.694 M3 GROSS WEIGHT 98820 KGM CAED KC751820210802978577 HARD MAPLE LOGS HARD MAPLE LOGS</t>
  </si>
  <si>
    <t>TO ORDER KASTER LOGGING LIMITED</t>
  </si>
  <si>
    <t>ANNA MAERSK</t>
  </si>
  <si>
    <t>TCKU7359971 ZCSU7241864 ZCSU7032210 TCNU4575483</t>
  </si>
  <si>
    <t>ZIMUMTL913464</t>
  </si>
  <si>
    <t>17S</t>
  </si>
  <si>
    <t>8962242 8962243 8962231 8962232</t>
  </si>
  <si>
    <t>FUSONG JINLONG WOODEN GROUP</t>
  </si>
  <si>
    <t>CO., LTD. NO. 1 ZHANQIAN STREET SONGJIANGHE TOWN FUSONG COUNTY BAISHAN CITY, JILIN CHINA 134504 PHONE: 86-411-82731006</t>
  </si>
  <si>
    <t>5 CONTAINERS WITH GMELINA ROUN D LOGS 268 LOGS / 113.355 M3 / 92.948 CBM HOPPUS FREIGHT P REPAID LCAF NO: 132253 IRC NO: 260315120069420 HS CODE NO: 4403.99.00 LC NO: 1069210 10348 LC ISSUE DATE: 2021 10, 06 E TIN NO: 556680244841 BI N NO: 000193658-0503 5 CONTAINERS WITH GMELINA ROUN D LOGS 268 LOGS / 113.355 M3 / 92.948 CBM HOPPUS FREIGHT P REPAID LCAF NO: 132253 IRC NO: 260315120069420 HS CODE NO: 4403.99.00 LC NO: 1069210 10348 LC ISSUE DATE: 2021 10, 06 E TIN NO: 556680244841 BI N NO: 000193658-0503 5 CONTAINERS WITH GMELINA ROUN D LOGS 268 LOGS / 113.355 M3 / 92.948 CBM HOPPUS FREIGHT P REPAID LCAF NO: 132253 IRC NO: 260315120069420 HS CODE NO: 4403.99.00 LC NO: 1069210 10348 LC ISSUE DATE: 2021 10, 06 E TIN NO: 556680244841 BI N NO: 000193658-0503 5 CONTAINERS WITH GMELINA ROUN D LOGS 268 LOGS / 113.355 M3 / 92.948 CBM HOPPUS FREIGHT P REPAID LCAF NO: 132253 IRC NO: 260315120069420 HS CODE NO: 4403.99.00 LC NO: 1069210 10348 LC ISSUE DATE: 2021 10, 06 E TIN NO: 556680244841 BI N NO: 000193658-0503 5 CONTAINERS WITH GMELINA ROUN D LOGS 268 LOGS / 113.355 M3 / 92.948 CBM HOPPUS FREIGHT P REPAID LCAF NO: 132253 IRC NO: 260315120069420 HS CODE NO: 4403.99.00 LC NO: 1069210 10348 LC ISSUE DATE: 2021 10, 06 E TIN NO: 556680244841 BI N NO: 000193658-0503</t>
  </si>
  <si>
    <t>SHREE MADHAV OVERSEAS PTE LT</t>
  </si>
  <si>
    <t>NA. , NA. , NA. , NA. , NA. ,</t>
  </si>
  <si>
    <t>141 CECIL STREET #08-04, TUNG ANN ASSOCIATION BUILDING 069541 6527510074</t>
  </si>
  <si>
    <t>CALLE ISAIAS A RODRIGUEZ VIVAS 210 XALAPA 91067 522282012829</t>
  </si>
  <si>
    <t>MSKU1990027 SUDU8503823 MSKU1544175 PONU8064120 MSKU8836939</t>
  </si>
  <si>
    <t>MAEU212603931</t>
  </si>
  <si>
    <t>131W</t>
  </si>
  <si>
    <t>ML-MX1240913 MX1240913 ML-MX1240914 MX1240914 ML-MX1240910 MX1240910 ML-MX1240919 MX1240919 ML-MX1240918 MX1240918</t>
  </si>
  <si>
    <t>MOHIUDDIN AND BROTHERS,</t>
  </si>
  <si>
    <t>58/1, ASADGONG CHITTAGONG, BANGLADESH. SHAH SUFI AZIZ NAGAR, 3 NO WARD,</t>
  </si>
  <si>
    <t>BULKPACKED DECORATIVE ARTICLES OF WOOD MOPANI WOOD (3280 X PCS SMALL, 2900 X PCS LARGE, 1005 X PCS JUMBO) GRAPEVINE WOOD (600 X PCS SUPER SIZE), HS CODE 4403.49.01.00</t>
  </si>
  <si>
    <t>FANU1001590</t>
  </si>
  <si>
    <t>HLCUDUR210409310</t>
  </si>
  <si>
    <t>073W</t>
  </si>
  <si>
    <t>HLD057408057408 HLD0574086</t>
  </si>
  <si>
    <t>WOODS BULKPACKED DECORATIVE ARTICLES OF WOOD MOPANI WOOD (8040 X PCS SMALL, 9140 X PCS MEDIUM) GRAPEVINE WOOD, (2400 X PCS MEDIUM, 1200 X PCS LARGE SIZE) HS CODE 4403.49.01.00</t>
  </si>
  <si>
    <t>FSCU7217527</t>
  </si>
  <si>
    <t>HLCUDUR210529333</t>
  </si>
  <si>
    <t>HLD057454 HLD0574546</t>
  </si>
  <si>
    <t>FREIGHT AS ARRANGED 468 PCS OF APPAREL GOODS INVOICE NO: UNINK21077747 DESC.: U NK D F AROBILL CLC99 PERF CAP GEN DER: ADULT UNISEX STANDARD D ESCRIPTION: ADULT UNISEX GOLF WOVEN CAP/HAT/VISOR SHIP T, O: PLANT: 1010 PA RTIAL OR COMPLETE: C FULL PO Q TY: 468 PCS SHIPPER: . SON GMAY INDL ZONE.BACSON VILLAGE / 4403 PCS OF APPAREL GOODS IN VOICE NO: UNINK21077753 DESC .: U NK DF L91 TECH CAP GEND ER: ADULT UNISEX STANDARD DE SCRIPTION: ADULT UNISEX GOLF W OVEN CAP/HAT/VISOR SHIP TO : PLANT: 1010 PAR, TIAL OR COMPLETE: C FULL PO QT Y: 4403 PCS / 303 PCS OF APPAREL GOODS INV OICE NO: UNINK21077748 DESC. : TW U NK DF ARBL H86 PERF CAP GENDER: ADULT UNISEX STAN DARD DESCRIPTION: ADULT UNISEX GOLF WOVEN CAP/HAT/VISOR SHIP TO: PLANT: 101, 0 PARTIAL OR COMPLETE: C FUL L PO QTY: 303 PCS / 480 PCS OF APPAREL GOODS INV OICE NO: UNINK21077749 DESC. : TW U NK DF ARBL H86 PERF CAP GENDER: ADULT UNISEX STAN DARD DESCRIPTION: ADULT UNISEX GOLF WOVEN CAP/HAT/VISOR SHIP TO: PLANT: 101, 0 PARTIAL OR COMPLETE: C FUL L PO QTY: 480 PCS / 524 PCS OF APPAREL GOODS INV OICE NO: UNINK21077750 DESC. : U NK HERITAGE BUCKET GENDE R: ADULT UNISEX STANDARD DES CRIPTION: ADULT UNISEX TENNIS WOVEN CAP/HAT/VISOR SHIP T O: PLANT: 1010 PA, RTIAL OR COMPLETE: C FULL PO Q TY: 524 PCS / 6541 PCS OF APPAREL GOODS IN VOICE NO: UNINK21077751 DESC .: TW U NK DF ARBL H86 PERF CA P GENDER: ADULT UNISEX STA NDARD DESCRIPTION: ADULT UNISE X GOLF WOVEN CAP/HAT/VISOR SHIP TO: PLANT: 10, 10 PARTIAL OR COMPLETE: C FU LL PO QTY: 6541 PCS / 324 PCS OF APPAREL GOODS INV OICE NO: UNINK21077754 DESC. : U NK DF L91 NVLTY CAP GEND ER: ADULT UNISEX STANDARD DE SCRIPTION: ADULT UNISEX GOLF W OVEN CAP/HAT/VISOR SHIP TO : PLANT: 1010 PAR, TIAL OR COMPLETE: C FULL PO QT Y: 324 PCS / 3673 PCS OF APPAREL GOODS IN VOICE NO: UNINK21077752 DESC .: U NK DF AROBILL CLC99 PERF CAP GENDER: ADULT UNISEX S TANDARD DESCRIPTION: ADULT UNI SEX GOLF WOVEN CAP/HAT/VISOR SHIP TO: PLANT:, 1010 PARTIAL OR COMPLETE: C FULL PO QTY: 3673 PCS / 288 PCS OF APPAREL GOODS INV OICE NO: VPAH100707F CAT: DESC.: W NK AROBILL V ISOR SHIP TO: P LANT: 1010 CUSTOMER PO #: PARTIAL OR COMPLETE: C FUL L PO QTY: 288 PCS / 383 PCS OF APPAREL GOODS INV OICE NO: TMV38710721 DESC.: M NK DF VCTRY HZ TOP OLC GEN DER: MENS SHIP TO: PLANT: 1010 CUSTOMER PO: / 359 PCS OF APPAREL GOODS INV OICE NO: TMV38700721 DESC.: M NKCT HERITAGE SUIT JKT GEN DER: MENS SHIP TO: PLANT: 1010 CUSTOMER PO: / 2443 PCS OF APPAREL GOODS IN VOICE NO : VE21061601 DESC.: W NP SHRT 3IN GENDER: WOMEN S SHIP TO: PLANT: 101 0 CUSTOMER PO #: / 1241 PCS OF APPAREL GOODS I NVOICE NO : VE21061600 DESC. : W NP SHRT 3IN GENDER: WOME NS SHIP TO: PLANT: 10 10 CUSTOMER PO #: / 1415 PCS OF APPAREL GOODS IN VOICE NO : VE21061608 DESC.: W NP SHRT 3IN GENDER: WOMEN S SHIP TO: PLANT: 101 0 CUSTOMER PO #: / 28 CARTONS OF APPAREL DIVISION OF GOODS, QTY: 609 EA SHI P-TO PLANT: 1010, CUSTOMER: INVOICE#: VEN090021 PO-ITEM: 4507825504-30, CUSTOMER PO: MATERIAL: 937989-010, NAME: M NK SB DF PNT FTM CHNO LSE,, GENDER/AGE: MENS STANDARD DE SCRIPTION: MENS SKATEBOARDING WOVEN / 20 CARTONS OF APPAREL DIVISION OF GOODS, QTY: 406 EA SHI P-TO PLANT: 1010, CUSTOMER: INVOICE#: VEN089821 PO-ITEM: 4507825504-10, CUSTOMER PO: MATERIAL: 937989-235, NAME: M NK SB DF PNT FTM CHNO LSE,, GENDER/AGE: MENS STANDARD DE SCRIPTION: MENS SKATEBOARDING WOVEN / 20 CARTONS OF APPAREL DIVISION OF GOODS, QTY: 406 EA SHI P-TO PLANT: 1010, CUSTOMER: INVOICE#: VEN089921 PO-ITEM: 4507825504-20, CUSTOMER PO: MATERIAL: 937989-355, NAME: M NK SB DF PNT FTM CHNO LSE,, GENDER/AGE: MENS STANDARD DE SCRIPTION: MENS SKATEBOARDING WOVEN / 1100 PRS-PAIR OF FOOTWEAR D ESC.: ROSHE G SHIP TO: PLANT: 1010 INVOICE NO: FDS 11AIN21070137 L/C: FC I#: DS11AIN21070137 CUSTOMER PO #: / 702 PRS-PAIR OF FOOTWEAR DE SC.: WMNS ROSHE G SHIP TO: PLANT: 1010 INVOICE NO: FDS11AIN21070090 L/C: FCI#: DS11AIN21070090 CUST OMER PO #: / 862 PRS-PAIR OF FOOTWEAR DE SC.: ROSHE G SHIP TO: PLANT: 1010 INVOICE NO: FDS1 1AIN21070138 L/C: FCI #: DS11AIN21070138 CUSTOMER PO #: / QTY: 333 PCS OF NIKE APPAREL G OODS INVOICE#: 21V15515 CA RGO READY DATE: 2021-07-05 C USTOMER: 1010 CUSTOMER PO: # NAME: M NKCT DF ADVTG SHRT 7IN GENDER: MENS STANDARD DESCRIPTION: / 33 PCS OF APPAREL GOODS INVO ICE NO: VPAH100630ALA CAT: DESC.: U NK H86 WASH ED SOLID CAP SHIP TO: PLANT: 1010 CUSTOMER PO #: PARTIAL OR COMPLETE: C FULL PO QTY: 33 PCS / QTY: 113 PCS OF NIKE APPAREL G OODS INVOICE#: 21V15516 CA RGO READY DATE: 2021-07-07 C USTOMER: 1010 CUSTOMER PO: # NAME: M NKCT DF ADVTG SHRT 9IN GENDER: MENS STANDARD DESCRIPTION: MATERIAL CONTEN, T: CONTAINER SUMMARY - ------------------------------ ---- TCNU8767340 VN3838278 40X9'6 882CTN 65.830CB M 6697.070KGS B/L TOTAL SUMM ARY ------------------------ ----------- 882CTN 65.830CBM 6697.070KGS</t>
  </si>
  <si>
    <t>UNIPAX CO.,LTD.</t>
  </si>
  <si>
    <t>&lt;1010&gt; MEMPHIS, TN USA VIETNAM N/M N/M N/M N/M N/M N/M N/M N/M N/M N/M N/M N/M N/M N/M N/M N/M N/M N/M N/M N/M N/M N/M</t>
  </si>
  <si>
    <t>PLOT 101/2+101/4, ROAD 3, LONG BINH IP (AMATA), LONG BINH WARD, BIEN HOA CITY, DONG NAI PROVINCE, 842839331220</t>
  </si>
  <si>
    <t>TCNU8767340</t>
  </si>
  <si>
    <t>MAEU212016446</t>
  </si>
  <si>
    <t>128N</t>
  </si>
  <si>
    <t>VN3838278</t>
  </si>
  <si>
    <t>5 CONTAINERS WITH GMELINA ROUN D LOGS 363 PIECES / 116.062 M 3 / 98.198 CBM HOPPUS H.S.CO DE: 4403.99.00 OCEAN FREIGHT PREPAID , 5 CONTAINERS WITH GMELINA ROUN D LOGS 363 PIECES / 116.062 M 3 / 98.198 CBM HOPPUS H.S.CO DE: 4403.99.00 OCEAN FREIGHT PREPAID 5 CONTAINERS WITH GMELINA ROUN D LOGS 363 PIECES / 116.062 M 3 / 98.198 CBM HOPPUS H.S.CO DE: 4403.99.00 OCEAN FREIGHT PREPAID 5 CONTAINERS WITH GMELINA ROUN D LOGS 363 PIECES / 116.062 M 3 / 98.198 CBM HOPPUS H.S.CO DE: 4403.99.00 OCEAN FREIGHT PREPAID , 5 CONTAINERS WITH GMELINA ROUN D LOGS 363 PIECES / 116.062 M 3 / 98.198 CBM HOPPUS H.S.CO DE: 4403.99.00 OCEAN FREIGHT PREPAID</t>
  </si>
  <si>
    <t>SHREE MADHAVOVERSEAS PTE LTD</t>
  </si>
  <si>
    <t>MSC CHARLESTON</t>
  </si>
  <si>
    <t>, NA NA , NA</t>
  </si>
  <si>
    <t>141 CECIL STREET, #08-04 TUNG ANN ASSOCIATION BUILDING 069541 6527510074</t>
  </si>
  <si>
    <t>ISAIAS A. RODRIGUEZ VIVAS #210 PLAN SIPEH ANIMAS, XALAPA, VERACRUZ VERACRUZ 522282012829</t>
  </si>
  <si>
    <t>MSKU1374839 MSKU1209665 MRKU3930175 MSKU1946317 PONU8070571</t>
  </si>
  <si>
    <t>MAEU212520756</t>
  </si>
  <si>
    <t>130W</t>
  </si>
  <si>
    <t>ML-MX1365991 MX1365991 ML-MX1365992 MX1365992 ML-MX1365994 MX1365994 ML-MX1365995 MX1365995 ML-MX1365993 MX1365993</t>
  </si>
  <si>
    <t>WOOD IN THE ROUGH EUCALYPTUS LUMBER KD RGH A GRADE FREIGHT PREPAID ABROAD DUE 21BR001205794-9 RUC 1BR205932062000000000000000008 04155 NCM 4403.98.00, HS CODE 4403.98 PO 17175L-US WOODEN PACKAGE USED TREATED AND CERTIFIED NCM 44039800 WOOD IN THE ROUGH EUCALYPTUS LUMBER KD RGH A GRADE FREIGHT PREPAID ABROAD DUE 21BR001205794-9 RUC 1BR205932062000000000000000008 04155 NCM 4403.98.00, HS CODE 4403.98 PO 17175L-US WOODEN PACKAGE USED TREATED AND CERTIFIED NCM 44039800 WOOD IN THE ROUGH EUCALYPTUS LUMBER KD RGH A GRADE FREIGHT PREPAID ABROAD DUE 21BR001205794-9 RUC 1BR205932062000000000000000008 04155 NCM 4403.98.00, HS CODE 4403.98 PO 17175L-US WOODEN PACKAGE USED TREATED AND CERTIFIED NCM 44039800 WOOD IN THE ROUGH EUCALYPTUS LUMBER KD RGH A GRADE FREIGHT PREPAID ABROAD DUE 21BR001205794-9 RUC 1BR205932062000000000000000008 04155 NCM 4403.98.00, HS CODE 4403.98 PO 17175L-US WOODEN PACKAGE USED TREATED AND CERTIFIED NCM 44039800 WOOD IN THE ROUGH EUCALYPTUS LUMBER KD RGH A GRADE FREIGHT PREPAID ABROAD DUE 21BR001205794-9 RUC 1BR205932062000000000000000008 04155 NCM 4403.98.00, HS CODE 4403.98 PO 17175L-US WOODEN PACKAGE USED TREATED AND CERTIFIED NCM 44039800 WOOD IN THE ROUGH EUCALYPTUS LUMBER KD RGH A GRADE FREIGHT PREPAID ABROAD DUE 21BR001205794-9 RUC 1BR205932062000000000000000008 04155 NCM 4403.98.00, HS CODE 4403.98 PO 17175L-US WOODEN PACKAGE USED TREATED AND CERTIFIED NCM 44039800</t>
  </si>
  <si>
    <t>NORTHERN MAJESTIC</t>
  </si>
  <si>
    <t>NO MARKS . . . . . . . . . . . NO MARKS . . . . . . . . . . . NO MARKS . . . . . . . . . . . NO MARKS . . . . . . . . . . . NO MARKS . . . . . . . . . . . NO MARKS . . . . . . . . . . .</t>
  </si>
  <si>
    <t>UACU5976100 BMOU4487028 UACU5156457 BMOU4060592 UASU1013300 UACU5581306</t>
  </si>
  <si>
    <t>4510 4510 4510 4510 4510 4510</t>
  </si>
  <si>
    <t>HLCUIT1210774116</t>
  </si>
  <si>
    <t>130N</t>
  </si>
  <si>
    <t>HLG0367444 HLG0367445 HLG0367446 HLG0367443 HLG0367455 HLG0367448</t>
  </si>
  <si>
    <t>LTDA RUA JACOB BETTEGA, NUM. 500. TURVO - PARANA - BRAZIL CEP 85150- 000 - CNPJ 20.593.206/0001-80 PHONE +55 (42) 3642-1057/3642-1405</t>
  </si>
  <si>
    <t>HLCUIT1LG74116AA</t>
  </si>
  <si>
    <t>NONCONIFEROUS WOOD IN THE ROUGH NESOI, NOT TR NONCONIFEROUS WOOD IN THE ROUGH NESOI, NOT TR NONCONIFEROUS WOOD IN THE ROUGH NESOI, NOT TR NONCONIFEROUS WOOD IN THE ROUGH NESOI, NOT TR NONCONIFEROUS WOOD IN THE ROUGH NESOI, NOT TR466 LOGS - 88.300M3 HARD MAPLE DEBARKED LOGS HS CODE 4403.99.30 ORIGIN NEW YORK, U.S.A. SHIPPER DECLARED NO WOOD PACKING MATERIAL., TGBU5543161 - BOND/A8A 24CT1184879 YMLU8865679 - BOND/A8A 24CT1184880 YMLU8923667 - BOND/A8A 24CT1184881 MAGU5689710 - BOND/A8A 24CT1184883 YMLU9025209 - BOND/A8A 24CT1184882 EMAIL SUALDIFUERHUI.COM.CN USCI 91210202341090358H</t>
  </si>
  <si>
    <t>KING CITY NORTHWAY FORWARDING LTD.</t>
  </si>
  <si>
    <t>KING CITY NORTHWAY FORWARDING LTD. 5523 CHEMIN DE LA COTE ST-PAUL 301 MONTREAL, TE QUEBEC, CANADA H4C 1X3</t>
  </si>
  <si>
    <t>5523 CHEMIN DE LA COTE ST-PAUL 301 MONTREAL, QUEBEC, CANADA H4C 1X3</t>
  </si>
  <si>
    <t>YMLU8865679 YMLU8923667 MAGU5689710 TGBU5543161 YMLU9025209</t>
  </si>
  <si>
    <t>YMLUW195220721</t>
  </si>
  <si>
    <t>22249644 22249643 6112747 6772747 6112757 6112748</t>
  </si>
  <si>
    <t>02X40 HC CONTAINERS WITH: 80 PACKAGES EUCALYPTUS LUMBER KD RGH A GRADE SHIPPED ON BOARDFREIGHT PREPAID ABROAD DUE: 21BR0009173887 RUC: 1BR20593206200000000000000 000608526 NCM: 4403.98.00 HS CODE: 4403.98 PO# 17247L-US WOODEN PACKAGE USED: TREATED AND CERTIFIED LUMBER/PLYWOOD/SAWNLUMBER/ DOOR</t>
  </si>
  <si>
    <t>MARITIME ETHOS LLC</t>
  </si>
  <si>
    <t>6885 NW 25 ST MIAMI FL 33122 UNITED STATES</t>
  </si>
  <si>
    <t>FSCU8849230 MEDU7649191</t>
  </si>
  <si>
    <t>MEDUPG786692</t>
  </si>
  <si>
    <t>129R</t>
  </si>
  <si>
    <t>MSCFJ11135882 MSCFJ11135889</t>
  </si>
  <si>
    <t>EUCALYPTUS 44039800 HS CODE:440398 02X40HC CONTAINER WITH: 32 PACKAGES EUCALYPTUS RH AD DOWEL 87MM X 87MM X L2440MM SHIPPED ON BOARDFREIGHT COLLECT NCM: 4403.98.00 HS CODE: 4403.98 DUE: 21BR001116741-4 RUC: 1BR03298956200000000000000 000743008 NET WEIGHT: 51.800,000KGS PO# 22741804 / 22741805 WOODEN PACKAGE USED : TREATED / CERTIFIED 44039800HS COD, E:440398</t>
  </si>
  <si>
    <t>ASIA SHIPPING TRANSPORTES INTERNACI</t>
  </si>
  <si>
    <t>NO MARKS PO# 22741804 / 22741805 SAME SAME SAME SAME SAME SAME SAME</t>
  </si>
  <si>
    <t>RUA ALEXANDRE HERCULANO,197/SL 1301 SANTOS SP 11050-031 BRAZIL</t>
  </si>
  <si>
    <t>BEAU5716490 CAIU4496755</t>
  </si>
  <si>
    <t>MEDUIT573959</t>
  </si>
  <si>
    <t>MSCFJ11209430 MSCFJ11209429</t>
  </si>
  <si>
    <t>EUCALYPTUS LUMBER KD RGH A GRADE HS CODE-4403. EUCALYPTUS LUMBER KD RGH A GRADE HS CODE-4403.</t>
  </si>
  <si>
    <t>.98 NO MARKS .98 NO MARKS</t>
  </si>
  <si>
    <t>LTDA RUA JACOB BETTEGA, NUM. 500 PARANA 85150 BR</t>
  </si>
  <si>
    <t>ATLLBR10078821</t>
  </si>
  <si>
    <t>PARANAGUA BRAZIL</t>
  </si>
  <si>
    <t>04X40 HC WITH 75 PACKAGES WITH 112,040M3 OF EUCALYPTUS AIR DRIED PACKAGES STOCK NCM 4403.9800 PO : 232009 WOODEN PACKAGE USED TREATED AND CERTIFIED DU-E 21BR001097570-3, RUC 1BR41981637200000000000000000729635 FREIGHT AS PER AGREEMENT FREIGHT PREPAID ABROAD 04X40 HC WITH 75 PACKAGES WITH 112,040M3 OF EUCALYPTUS AIR DRIED PACKAGES STOCK NCM 4403.9800 PO : 232009 WOODEN PACKAGE USED TREATED AND CERTIFIED DU-E 21BR001097570-3, RUC 1BR41981637200000000000000000729635 FREIGHT AS PER AGREEMENT FREIGHT PREPAID ABROAD 04X40 HC WITH 75 PACKAGES WITH 112,040M3 OF EUCALYPTUS AIR DRIED PACKAGES STOCK NCM 4403.9800 PO : 232009 WOODEN PACKAGE USED TREATED AND CERTIFIED DU-E 21BR001097570-3, RUC 1BR41981637200000000000000000729635 FREIGHT AS PER AGREEMENT FREIGHT PREPAID ABROAD 04X40 HC WITH 75 PACKAGES WITH 112,040M3 OF EUCALYPTUS AIR DRIED PACKAGES STOCK NCM 4403.9800 PO : 232009 WOODEN PACKAGE USED TREATED AND CERTIFIED DU-E 21BR001097570-3, RUC 1BR41981637200000000000000000729635 FREIGHT AS PER AGREEMENT FREIGHT PREPAID ABROAD</t>
  </si>
  <si>
    <t>SMX INTERNATIONAL LTDA</t>
  </si>
  <si>
    <t>VEGA VELA</t>
  </si>
  <si>
    <t>TUMAC/23009 TUMAC/23009 TUMAC/23009 TUMAC/23009</t>
  </si>
  <si>
    <t>PMB-461 HC-01 BOX 29030 CAGUAS, PUERTO RICO</t>
  </si>
  <si>
    <t>RUA FRITZ SCHNEIDER, 7 FAZENDA-ITAJAI/SC-BR CEP: 88301668-PHONE: +554730835500</t>
  </si>
  <si>
    <t>TCKU6402749 BEAU6140368 SEGU6205100 TEMU6863560</t>
  </si>
  <si>
    <t>CMDUSSZ0941816</t>
  </si>
  <si>
    <t>0BR32</t>
  </si>
  <si>
    <t>H1835801 H1835909 H1835852 H1835910</t>
  </si>
  <si>
    <t>RE DELGADO, INC.</t>
  </si>
  <si>
    <t>63 CALLE VILLA VERDE ESQUINA CENTRAL MIRAMAR SAN JUAN, PUERTO RICO 00907</t>
  </si>
  <si>
    <t>01 CONTAINER 40' HC CONTAINING: 30 BIG BAGS IN 30 PALLETS AND 40 BAGS IN 09 PALLETS WITH: 3,954 MT CHARCOAL -BIOCOAL (1 TO 5 MM) 2,713 MT CHARCOAL -BIOCOAL, NALADI HS CODE 4403.98/3801.10 DUE NR. 21BR001128736-3 WOODEN PACKING: TREATED AND CERTIFIED MRUC: 1BR09412398200000000000000000249421</t>
  </si>
  <si>
    <t>UCM UNITED CARGO MANAGEMENT INC.</t>
  </si>
  <si>
    <t>AGL TRANSPORTES INTERNACIONAIS</t>
  </si>
  <si>
    <t>NORTHERN MAGNITUDE</t>
  </si>
  <si>
    <t>GRAFITES ESPECIAIS/BRASIL GES GRAPHITE / USA GES-002</t>
  </si>
  <si>
    <t>19401 S. MAIN STREET, SUITE 20 GARDENA, CA 90248 WILSON.LEE@UCMCARGO CA 90248 US</t>
  </si>
  <si>
    <t>LTDA - CNPJ: 09.412.398/0001-4 3 ANDAR - SALA 308 VILA HAMBUR PH: 5511 31207002 / SP 05319-000 BR</t>
  </si>
  <si>
    <t>CRSU9096817</t>
  </si>
  <si>
    <t>SUDU61SSZ101066X</t>
  </si>
  <si>
    <t>MLBR1916729</t>
  </si>
  <si>
    <t>19401 S. MAIN STREET, SUITE 20 T: (310) 225-3099 -</t>
  </si>
  <si>
    <t>SANTOS, SP, BR</t>
  </si>
  <si>
    <t>PACKAGES CONTAINING CHAIN . NET WEIGHT 8,324 KG PRODUCT OF COLOMBIA P.A 73.15.11 FB 4403 PO 194172 PACKAGES CONTAINING CHAIN . NET WEIGT 8,522 KG PRODUCT OF COLOMBIA P.A 73.15.11 FB 4403 PO 194172</t>
  </si>
  <si>
    <t>JACKSONVILLE ELECTRIC AUTHORITY INC</t>
  </si>
  <si>
    <t>FORJAS BOLIVAR SAS</t>
  </si>
  <si>
    <t>ARSOS</t>
  </si>
  <si>
    <t>21 WEST CHURCH STREET JACKSONVILLE FL 32202 USA</t>
  </si>
  <si>
    <t>CLL 73 #51 C - 31 MEDELLIN, COLOMBIA COL</t>
  </si>
  <si>
    <t>SMLU7877909 GESU6913568</t>
  </si>
  <si>
    <t>SMLU6667962A</t>
  </si>
  <si>
    <t>000170 000261 000152 000299</t>
  </si>
  <si>
    <t>INTERNATIONAL TRADE BROKERS &amp;</t>
  </si>
  <si>
    <t>2261 NW 66TH AVE STE 221 MIAMI FL 33122-2221 USA</t>
  </si>
  <si>
    <t>CARTAGENA</t>
  </si>
  <si>
    <t>EMPTY PLASTIC KITCHENWARE 392410 (HS) TOTAL PKGS 4403 CARTONS FREIGHT PREPAID DESTINATION CHARGES COLLECT</t>
  </si>
  <si>
    <t>MASTERMARK BRANDS OY</t>
  </si>
  <si>
    <t>SISTEMA PLASTICS LTD</t>
  </si>
  <si>
    <t>ADDRESSED</t>
  </si>
  <si>
    <t>VAJOSSUONKATU 16 TURKU 19 20360 FINLAND +358 2 2760 255</t>
  </si>
  <si>
    <t>15 TE TIKI ROAD MANGERE AUCKLAND AUK 2022 NEW ZEALAND +6495254403 TE +6495794962</t>
  </si>
  <si>
    <t>TRLU8609768</t>
  </si>
  <si>
    <t>CMDUAKD0267797</t>
  </si>
  <si>
    <t>0RP8G</t>
  </si>
  <si>
    <t>NZ301076</t>
  </si>
  <si>
    <t>AUCKLAND METROPOR</t>
  </si>
  <si>
    <t>BULKPACKED DECORATIVE ARTICLES OF WOOD MOPANI WOOD (8000 X PCS MEDIUM, 1785 X PCS LARGE) GRAPEVINE WOOD (2000 X PCS MEDIUM, 1800 X PCS, LARGE SIZE) HS CODE 4403.49.01.00</t>
  </si>
  <si>
    <t>FSCU7149783</t>
  </si>
  <si>
    <t>HLCUDUR210501836</t>
  </si>
  <si>
    <t>055W</t>
  </si>
  <si>
    <t>0575709 HLD0575709</t>
  </si>
  <si>
    <t>TOTAL BAGS OF HIGH DENSITY POLYETHILENE  BOXES 4403 NET WEIGHT 23011 KG GROSS WEIGHT 23411 KG INVOICE 001-006-000003289, DAE 028-2021-40-00630601 HS CODE 392321 COUNTRY OF ORIGIN ECUADOR</t>
  </si>
  <si>
    <t>TRADEPRO PRODUCTS LLC</t>
  </si>
  <si>
    <t>PRODUCTOS PARAISO DEL ECUADOR SA</t>
  </si>
  <si>
    <t>1810 NE 144TH ST NORTH MIAMI FL 33181-1404 USA</t>
  </si>
  <si>
    <t>AVE PATRIA Y AMAZONAS EDIF COFIEC PISO 6 QUITO, ECUADOR ECU</t>
  </si>
  <si>
    <t>33181-1404</t>
  </si>
  <si>
    <t>TCNU6190578</t>
  </si>
  <si>
    <t>SMLU6700877A</t>
  </si>
  <si>
    <t>026549PV G3091989</t>
  </si>
  <si>
    <t>PO 4403 STAINLESS STEEL KITCHENWARE HBL SCAC CODE:SZCRHBL:2106LGB001</t>
  </si>
  <si>
    <t>SEA SKY GLOBAL LOGISTICS INC.</t>
  </si>
  <si>
    <t>SHENZHEN CHINA PROGRESS</t>
  </si>
  <si>
    <t>MSC KATIE</t>
  </si>
  <si>
    <t>COOK PRO, INC. P.O. : ITEM : MASTER CARTON QTY : COUNTRY OF ORIGIN : CHINA GROSS WEIGHT: NET WEIGHT: CARTON:</t>
  </si>
  <si>
    <t>891 S. AZUSA AVE,CITY OF INDUS CA 91748 CA 91748 CA 91748 US</t>
  </si>
  <si>
    <t>INTERNATIONAL FORWARDING CO.,L INTERNATIONAL BUSINESS NANSHAN DISTRICT, S 44 CN</t>
  </si>
  <si>
    <t>GCXU5809731</t>
  </si>
  <si>
    <t>SUDUN1KSZ062049X</t>
  </si>
  <si>
    <t>125N</t>
  </si>
  <si>
    <t>MLCN6353936</t>
  </si>
  <si>
    <t>891 S. AZUSA AVE,CITY OF INDUS TEL:626-328-4989 FAX: 626-313-</t>
  </si>
  <si>
    <t>SHEKOU CN</t>
  </si>
  <si>
    <t>STATIONERY (COATED PAPER) TOTAL 4403 CARTONS ONLY STATIONERY (COATED PAPER) PACKED ON 18 PALLETS HSN 48109900 SHIPPING BILL NO 1289373 DATED 22.04.2021, 10 DAYS FREE TIME AT DESTINATION @MAHARASHTRA GSTIN 27ACLFS3317F1Z3</t>
  </si>
  <si>
    <t>BRILLIANT GROUP LOGISTICS CORP.</t>
  </si>
  <si>
    <t>SAFFRON GLOBAL</t>
  </si>
  <si>
    <t>CMA CGM JULES VERNE</t>
  </si>
  <si>
    <t>CONTAINER NO CONTAINER NO FCIU7288440 LINE SEAL NO EMCPNR8730 . AS PER LABEL THE SAME THE SAME THE SAME THE SAME</t>
  </si>
  <si>
    <t>159 N CENTRAL AVE, VALLEY STREAM, NY 11580 TEL: 516-599-2406 FAX: 516-599-0528</t>
  </si>
  <si>
    <t>B-205/206, BUILDING-42, B WING, AZAD NAGAR SANGAM CHS (DHANASHREE HEIGHTS), MHADA LAYOUT, AZAD NAGAR, VEERA DESAI</t>
  </si>
  <si>
    <t>FCIU7288440</t>
  </si>
  <si>
    <t>EGLV100150133657</t>
  </si>
  <si>
    <t>0TUJ9</t>
  </si>
  <si>
    <t>EMCPNR8730</t>
  </si>
  <si>
    <t>ONE TRANSPORT-FRAME WITH TOPPER AND LIFTER FOR SELF PROPELLED HOLMER TERRA DOS LIFTER MACHINE (FAHRGESTELL) NO.4403 TYP HRMR, MANUFACTURED 2021 TOPPER MACHINE (FAHRGESTELL) NO.4663 TYP HS-M12 MANUFACTURED 2021 HS CODE 8433 9000 SHIPPED ON BOARD FREIGHT PREPAID</t>
  </si>
  <si>
    <t>HOLMER AMERICAS, INC.</t>
  </si>
  <si>
    <t>HOLMER MASCHINENBAU GMBH</t>
  </si>
  <si>
    <t>SIRIUS HIGHWAY</t>
  </si>
  <si>
    <t>LIFTER MACHINE (FAHRGESTELL) NO. 4403 TOPPERMACHINE (FAHRGESTELL) NO. 4663 COMM DEMO RENT, MI NA NA NA</t>
  </si>
  <si>
    <t>5186 S. RUTH RD., 48470 RUTH,MI, US PARTS HOLMER-AMERICAS.COM RUTH MI</t>
  </si>
  <si>
    <t>REGENSBURGER STRASSE 20 84069 SCHIERLING EGGMUEHL GERMANY SCHIERLING BY</t>
  </si>
  <si>
    <t>KKLUHAM512752A</t>
  </si>
  <si>
    <t>KKLU</t>
  </si>
  <si>
    <t>KAWASAKI KISEN KAISHA LTD</t>
  </si>
  <si>
    <t>BAY BROKERAGE, INC.</t>
  </si>
  <si>
    <t>42832 NYS RT12, ALEXANDRIA BAY, NY 13607. US PH +1 518 298 5687 AIROCEAN BAYBROKERAGEUS.COM ALEXANDRIA BAY NY</t>
  </si>
  <si>
    <t>. P O.61702-1 4397-1 61685-1 4391-1 62112-2 4403-2 THERMAL WING NUT 2-SEAL ANCHOR(PO.61702-1) . P O.61702-1 4397-1 61685-1 4391-1 62112-2 4403-2 THERMAL WING NUT 2-SEAL ANCHOR(PO.61702-1)</t>
  </si>
  <si>
    <t>YM WIDTH</t>
  </si>
  <si>
    <t>8 F 67 KUANG FU SOUTH ROAD TAIPEI TAIWAN PH8862-2747-3788 TE FAX8862-2747-7188</t>
  </si>
  <si>
    <t>BEAU2420695 BMOU1254608</t>
  </si>
  <si>
    <t>22G0 22G0</t>
  </si>
  <si>
    <t>YMLUE216041315</t>
  </si>
  <si>
    <t>023E</t>
  </si>
  <si>
    <t>YMAJ257669 YMAJ257751</t>
  </si>
  <si>
    <t>YOYO LANYARD WRIST LANYARD ZIPPER WALLET REF:428-2021051701R PO NO.:10034 4400 4403 HSCODE:63079098990,3926100000 THIS SHIPMENT CONTAINS NO SOLID WOOD PACKING MATERIALS</t>
  </si>
  <si>
    <t>BONITAS INTERNATIONAL DIST CENTER</t>
  </si>
  <si>
    <t>DONGGUAN CITY CHUNTENG INDUSTRIAL</t>
  </si>
  <si>
    <t>HYUNDAI HONGKONG</t>
  </si>
  <si>
    <t>BONITAS INTERNATIONAL PO #: ITEM #: ITEM NAME: QUANTITY: N.W.:_____KGS. G.W.:_____KGS. MADE IN CHINA NO MARKS</t>
  </si>
  <si>
    <t>11110 KINSMAN RD NEWBURY, OH 44065 U.S.A. NEWBURY OH 44065 US</t>
  </si>
  <si>
    <t>CO LTD NO.70,14TH RD,4TH INDUSTRIAL ZONE,LONGYAN HUMEN TOWN,DONGGUAN C ITY,GUANGDONG,CHINA DONGGUAN CN</t>
  </si>
  <si>
    <t>TLLU5696367</t>
  </si>
  <si>
    <t>GOAGSZA2102481</t>
  </si>
  <si>
    <t>ONEYHKGBD0786612</t>
  </si>
  <si>
    <t>129E</t>
  </si>
  <si>
    <t>CNBL38479</t>
  </si>
  <si>
    <t>BONITAS INTERNATIONAL</t>
  </si>
  <si>
    <t>SHENZHEN,CN</t>
  </si>
  <si>
    <t>4,792' BFT - 23.950 CBM WALNUT LOGS COUNTRY OF ORIGIN : ONTARIO, CANADA HS CODE : 4403.99.90 NO WOOD PACKING MATERIAL</t>
  </si>
  <si>
    <t>TO ORDER CHERRY FOREST VENEERS</t>
  </si>
  <si>
    <t>ZIM NINGBO</t>
  </si>
  <si>
    <t>7407 MCLEAN ROAD WEST GUELPH, ONTARIO, CANADA N0B2J0 CA CONTACT ADAM BARANSKI</t>
  </si>
  <si>
    <t>7407 MCLEAN ROAD WEST GUELPH, ONTARIO, CANADA N0B2J0 CA CONTACT ADAM BARANSKI 519 822 7671 (T) +</t>
  </si>
  <si>
    <t>GAOU6449129</t>
  </si>
  <si>
    <t>ZIMUMTL0091962</t>
  </si>
  <si>
    <t>70S</t>
  </si>
  <si>
    <t>JIASHAN XIANGHE TRADING CO., LTD</t>
  </si>
  <si>
    <t>RM 201, BLDG 9, ZHONGYANG HUAYUAN NO 368 SOUTH CHEZHAN RD JIASHAN TOWN, ZHEJIANG 314100 CN CONTACT NICOLE YANG++</t>
  </si>
  <si>
    <t>WOOD SAWN WITH PALLET STOCK EUCALIPTOS ROUGH SAWN GRADE A, 9/16X3.5X40 15X88X1016MM TOTAL NET WEIGHT 68.570,040 KGS TOTAL GROSS WEIGHT 68.570,040 KGS TOTAL 78,804 M3, FREIGHT PREPAID ABROAD DUE 21BR0009093964 RUC 1BR16864075216801LUS NCM/HSCODE 4403.98.00 WOODEN PACKAGE TREATED AND CERTIFIED WOOD SAWN WITH PALLET STOCK EUCALIPTOS ROUGH SAWN GRADE A, 9/16X3.5X40 15X88X1016MM TOTAL NET WEIGHT 68.570,040 KGS TOTAL GROSS WEIGHT 68.570,040 KGS TOTAL 78,804 M3, FREIGHT PREPAID ABROAD DUE 21BR0009093964 RUC 1BR16864075216801LUS NCM/HSCODE 4403.98.00 WOODEN PACKAGE TREATED AND CERTIFIED WOOD SAWN WITH PALLET STOCK EUCALIPTOS ROUGH SAWN GRADE A, 9/16X3.5X40 15X88X1016MM TOTAL NET WEIGHT 68.570,040 KGS TOTAL GROSS WEIGHT 68.570,040 KGS TOTAL 78,804 M3, FREIGHT PREPAID ABROAD DUE 21BR0009093964 RUC 1BR16864075216801LUS NCM/HSCODE 4403.98.00 WOODEN PACKAGE TREATED AND CERTIFIED</t>
  </si>
  <si>
    <t>NO MARKS . . . . . . . . . . . . NO MARKS . . . . . . . . . . . . NO MARKS . . . . . . . . . . . .</t>
  </si>
  <si>
    <t>6885 NW 25 ST, MIAMI, FL 33122. TAX-ID 84-4622615 PHONE ( 912 ) 341- 6083 EMAIL OVERSEASVMLOG.COM.BR</t>
  </si>
  <si>
    <t>HLBU2660306 TGHU9573021 HLBU2108344</t>
  </si>
  <si>
    <t>HLCUEUR2105COTQ6</t>
  </si>
  <si>
    <t>2120N</t>
  </si>
  <si>
    <t>HLD11901748 HLD11901438 HLD11901461</t>
  </si>
  <si>
    <t>NAVEGANTES, SC, B</t>
  </si>
  <si>
    <t>INDUSTRIAL LUMBER SALES INC</t>
  </si>
  <si>
    <t>R.V. DA SILVA SERVI OS FLORESTAIS</t>
  </si>
  <si>
    <t>270 N. 2ND STREET HAMILTON, MT 59840 UNITED STATES CONTACT TIM HANSON PHONE 800 225 3898</t>
  </si>
  <si>
    <t>LTDA CNPJ 16.864.075/0001-50 RODOVIA PR 151, KM 256, - 84240-000 PIRAI DO SUL-PARANA - PR - BRASIL INDIAMARA M. CORR A FONE</t>
  </si>
  <si>
    <t>HLCUEURLECOTQ6AA</t>
  </si>
  <si>
    <t>FURNITURE- SOFA PI# 15768284 15813284 15813281 PO# 5586064 5769775 5769665 THIS SHIPMENT DOES NOT CONTAIN ANY SOLID WOOD PACKING MATERIALS. HS CODE: 9401.61 ALSO NOTIFY PARTY: WORLD LOGISTICS USA INC. 173 ROUTE 526,ALLENTOWN,NJ 08501 CTC:MATT WEIST TEL: 609-259-6102 FAX: 609-259-6103 EMAIL: MATT@WORLDLOGISTICSGR, OUP.COM ANNIE@WORLDLOGISTICSGROUP.COM THIRD NOTIFY PARTY: APL LOGISTICS 17600 N. PERIMETER DRIVE SUITE #150 SCOTTSDALE, AZ 85225 CONTACT: CONOR HOVLAND JESSICA_COOPER@APLLOGISTICS.COM MACYS_SUPPORT@APLLOGISTICS.COM PHONE:602-457-4324 FOURTH NOTIFY PARTY: STONE MOUNTAIN MACY'S LOGISTICS DC 4403 SARR PARKWAY STONE MOUNTAIN, GA 30083 FURNITURE- SOFA PI# 15768284 15813284 15813281 PO# 5586064 5769775 5769665 THIS SHIPMENT DOES NOT CONTAIN ANY SOLID WOOD PACKING MATERIALS. HS CODE: 9401.61 ALSO NOTIFY PARTY: WORLD LOGISTICS USA INC. 173 ROUTE 526,ALLENTOWN,NJ 08501 CTC:MATT WEIST TEL: 609-259-6102 FAX: 609-259-6103 EMAIL: MATT@WORLDLOGISTICSGR, OUP.COM ANNIE@WORLDLOGISTICSGROUP.COM THIRD NOTIFY PARTY: APL LOGISTICS 17600 N. PERIMETER DRIVE SUITE #150 SCOTTSDALE, AZ 85225 CONTACT: CONOR HOVLAND JESSICA_COOPER@APLLOGISTICS.COM MACYS_SUPPORT@APLLOGISTICS.COM PHONE:602-457-4324 FOURTH NOTIFY PARTY: STONE MOUNTAIN MACY'S LOGISTICS DC 4403 SARR PARKWAY STONE MOUNTAIN, GA 30083 FURNITURE- SOFA PI# 15768284 15813284 15813281 PO# 5586064 5769775 5769665 THIS SHIPMENT DOES NOT CONTAIN ANY SOLID WOOD PACKING MATERIALS. HS CODE: 9401.61 ALSO NOTIFY PARTY: WORLD LOGISTICS USA INC. 173 ROUTE 526,ALLENTOWN,NJ 08501 CTC:MATT WEIST TEL: 609-259-6102 FAX: 609-259-6103 EMAIL: MATT@WORLDLOGISTICSGR, OUP.COM ANNIE@WORLDLOGISTICSGROUP.COM THIRD NOTIFY PARTY: APL LOGISTICS 17600 N. PERIMETER DRIVE SUITE #150 SCOTTSDALE, AZ 85225 CONTACT: CONOR HOVLAND JESSICA_COOPER@APLLOGISTICS.COM MACYS_SUPPORT@APLLOGISTICS.COM PHONE:602-457-4324 FOURTH NOTIFY PARTY: STONE MOUNTAIN MACY'S LOGISTICS DC 4403 SARR PARKWAY STONE MOUNTAIN, GA 30083</t>
  </si>
  <si>
    <t>MONACO BRIDGE</t>
  </si>
  <si>
    <t>668 NORTH MAIN STREET,HIGH POINT, NC 27260 OFFICE: 336-884-3160 CONTACT PERSON: CINDY HERMAN TEL:(</t>
  </si>
  <si>
    <t>BY TIMBERLAND CO., LTD GROUP 2, BINH CHANH HAMLET, KHANH BINH AGENCY, TAN UYEN DISTRICT, BINH</t>
  </si>
  <si>
    <t>TCNU8861870 DFSU6950616 TCNU8373578</t>
  </si>
  <si>
    <t>4EG0 4EG0 4EG0</t>
  </si>
  <si>
    <t>SABC175707K00984</t>
  </si>
  <si>
    <t>HLCUSGN2106AWUU0</t>
  </si>
  <si>
    <t>HLB9056841 HLB9059448 HLB9056836</t>
  </si>
  <si>
    <t>SABC</t>
  </si>
  <si>
    <t>STAR ASIA INTERNATIONAL INC</t>
  </si>
  <si>
    <t>DECATUR</t>
  </si>
  <si>
    <t>GA</t>
  </si>
  <si>
    <t>208 CHURCH ST</t>
  </si>
  <si>
    <t>VANTEC HITACHI TRANSPORT SYSTEM USA</t>
  </si>
  <si>
    <t>8290 N.W. 27 ST SUITE 603, MIAMI, FL33122 TEL: 305-639-4205 FAX: 305-639-4206</t>
  </si>
  <si>
    <t>HARD MAPLE LOGS 458 LOGS - 27,322'BFT - 136.610 M3 HARD MAPLE LOGS HS CODE : 4403.99.30 TRANSACTION REFERENCE (ITN): KC751820210622878643 ORIGIN: ONTARIO, CANADA NO WOOD PACKING MATERIAL HARD MAPLE LOGS HARD MAPLE LOGS HARD MAPLE LOGS HARD MAPLE LOGS</t>
  </si>
  <si>
    <t>5265 26 HWY STAYNER ONTARIO L0M1S0 CA+ CANADA</t>
  </si>
  <si>
    <t>5265 26 HWY STAYNER ONTARIO L0M1S0 CA+</t>
  </si>
  <si>
    <t>TEMU7838080 ZCSU7328012 SEGU5198768 TCKU6757878 ZCSU7199620 FSCU8222913</t>
  </si>
  <si>
    <t>ZIMUMTL911813</t>
  </si>
  <si>
    <t>10S</t>
  </si>
  <si>
    <t>B01614 8962211 131963 8962248 8962213 8962212</t>
  </si>
  <si>
    <t>DALIAN BONDED AREA JIA YUN</t>
  </si>
  <si>
    <t>INTERNATIONAL TRADE CO., LTD. RM 4131, NO. 9-1 HAIFU ROAD, DALIAN FREE TRADE ZONE, CHINA (LIAONING)PILOT FREE TRADE ZONE+++</t>
  </si>
  <si>
    <t>HARD MAPLE LOGS HS CODE : 4403.99.30 HARD MAPLE LOGS HS CODE : 4403.99.30 505 LOGS - 24,311'BFT - 119.120 M3 HARD MAPLE LOGS HS CODE : 4403.99.30 ORIGIN: ONTARIO, CANADA NO WOOD PACKING MATERIAL TRANSACTION REFERENCE (ITN): KC751820210628891530 HARD MAPLE LOGS HS CODE : 4403.99.30 HARD MAPLE LOGS HS CODE : 4403.99.30 HARD MAPLE LOGS HS CODE : 4403.99.30</t>
  </si>
  <si>
    <t>TIANPING</t>
  </si>
  <si>
    <t>5265 26 HWY STAYNER ONTARIO L0M1S0 CA CONTACT GREG KASTER</t>
  </si>
  <si>
    <t>5265 26 HWY STAYNER ONTARIO L0M1S0 CA CONTACT GREG KASTER 705 722 1634 (T) 705 428 5130 (F)</t>
  </si>
  <si>
    <t>TCKU6018409 BEAU6328479 TEMU6992655 MAGU5495782 TCNU4565443 FSCU8098206</t>
  </si>
  <si>
    <t>ZIMUMTL911816</t>
  </si>
  <si>
    <t>25S</t>
  </si>
  <si>
    <t>8962218 8962220 8962222 8962221 8962219 8962217</t>
  </si>
  <si>
    <t>CO., LTD. NO. 1 ZHANQIAN STREET SONGJIANGHE TOWN FUSONG COUNTY BAISHAN CITY, JILIN CHINA 134504 CONTACT MS. LIU +</t>
  </si>
  <si>
    <t>11 ASH LOGS - 887'BFT - 4.435 CBM HS CODE : 4403.99.60 2 HICKORY LOGS - 178'BFT - 0.890 CBM HS CODE : 4403.99.60 22 RED OAK LOGS - 2345'BFT - 11.725 CBM HS CODE : 4403.91.00 56 WHITE OAK LOGS - 5216'BFT - 26.080 CBM HS CODE : 4403.91.00 ORIGIN : ONTARIO, CANADA NO WOOD PACKING MATERIAL TRANSACTION REFERENCE, (ITN): LC5969202107099 11 ASH LOGS - 887'BFT - 4.435 CBM HS CODE : 4403.99.60 2 HICKORY LOGS - 178'BFT - 0.890 CBM HS CODE : 4403.99.60 22 RED OAK LOGS - 2345'BFT - 11.725 CBM HS CODE : 4403.91.00 56 WHITE OAK LOGS - 5216'BFT - 26.080 CBM HS CODE : 4403.91.00 ORIGIN : ONTARIO, CANADA NO WOOD PACKING MATERIAL</t>
  </si>
  <si>
    <t>7407 MCLEAN ROAD WEST GUELPH, ONTARIO, CANADA N0B2J0 CA CONTACT ADAM BARANSKI CN CONTACT .. (T)</t>
  </si>
  <si>
    <t>ZCSU8870460 ZCSU7336738</t>
  </si>
  <si>
    <t>ZIMUMTL91205001</t>
  </si>
  <si>
    <t>1093550 1101124</t>
  </si>
  <si>
    <t>ZHEJIANG DEHUA TB IMPORT &amp; EXPORT</t>
  </si>
  <si>
    <t>CO., LTD. NO. 588 LINXI STREET WUKANG TOWN, DEQING COUNTY, ZHEJIANG PROVINCE, CHINA 313200 CN+++</t>
  </si>
  <si>
    <t>HS CODE 4403.49.10 TEAK ROUND LOGS ( TECTONA GRANDIS) 12 F REEDAYS AT DESTINATION</t>
  </si>
  <si>
    <t>TO ORDER SUDIMA INTERNATIONAL PTE L</t>
  </si>
  <si>
    <t>SUDIMA INTERNATIONAL PTE LTD</t>
  </si>
  <si>
    <t>151 CHIN SWEE ROAD, HEX 15-03 MANHATTAN HOUSE SINGAPORE 169876 914442665587</t>
  </si>
  <si>
    <t>151 CHIN SWEE ROAD, HEX 15-03 MANHATTAN HOUSE SINGAPORE 169876 6567327180</t>
  </si>
  <si>
    <t>MRKU5292193</t>
  </si>
  <si>
    <t>MAEU211697843</t>
  </si>
  <si>
    <t>123W</t>
  </si>
  <si>
    <t>MX1290750</t>
  </si>
  <si>
    <t>ORIENT IMPEX,</t>
  </si>
  <si>
    <t>RAM SHYAM APARTMENT, S.V ROAD, OPP HIGH SCHOOL , MALAD (W), MUMBAI 400 064, GST: 27ABRPB4730G1</t>
  </si>
  <si>
    <t>NET WEIGHT:27598 KGS TARE:3840 HS CODE:440729 02 X 40' HC CONTAINING: 39 PALLETS 19 WOODEN KITS FOR PALLETS WITH 28,569 M3 20 WOODEN KITS FOR PALLETS WITH 30,023 M3 SHIPPED ON BOARD FREIGHT PREPAID NET WEIGHT:27624,450 KGS TARE:3700 NCM: 4403.98.00 HS CODE: 440398 DU-E: 21BR0007748262 INVOICE: 0002/2021 HS CODE:440729</t>
  </si>
  <si>
    <t>SCHENKER DO BRASIL TRANSPORTES INTE</t>
  </si>
  <si>
    <t>MSC CORUNA</t>
  </si>
  <si>
    <t>. LOGIPALLET / BRAZIL SAME SAME SAME SAME SAME SAME</t>
  </si>
  <si>
    <t>1801 NW 135TH AVE, STE 100 MIAMI FL 33182 UNITED STATES</t>
  </si>
  <si>
    <t>AV DR MORAIS SALES, 711/ AND 5 - CE CAMPINAS SP 13010-001 BRAZIL</t>
  </si>
  <si>
    <t>MEDU4676700 CAIU4763867</t>
  </si>
  <si>
    <t>MEDUVT800079</t>
  </si>
  <si>
    <t>122R</t>
  </si>
  <si>
    <t>FJ09797799 FJ11123819</t>
  </si>
  <si>
    <t>ARTICLES OF WOOD BULKPACKED DECORATIVE ARTICLES OF WOOD MOPANI WOOD (7820 X PCS MEDIUM, 2920 X PCS LARGE) HS CODE 4403.49.01.00</t>
  </si>
  <si>
    <t>MOL EXPERIENCE</t>
  </si>
  <si>
    <t>HLXU8592844</t>
  </si>
  <si>
    <t>HLCUDUR210314210</t>
  </si>
  <si>
    <t>079W</t>
  </si>
  <si>
    <t>0575614 HLD0575614</t>
  </si>
  <si>
    <t>ROBINIA BOARD DRYED 4 SIDE PLANED, CHAMFERED (FACIA) HS CODE 4409 2999 ROBINIA HT SAWN SURFACE HS CODE 4403 9900 FINAL DESTINATION: HENRY HUDSON COMPANY 401 TOWEL AVE VALLEY AL 36854 JOHN BUSH: 770.265.6479 JOHN.BUSHHENRYHUDSONCOMPA NY.COM</t>
  </si>
  <si>
    <t>ZTR ENTERPRISES</t>
  </si>
  <si>
    <t>EUROBINIA</t>
  </si>
  <si>
    <t>NAVIOS UTMOST</t>
  </si>
  <si>
    <t>1054 CANTERBURY LANE CHAPEL HILL NC 27517 UNITED STATES</t>
  </si>
  <si>
    <t>EINSTEINSTRASSE 17 OLDENBURG NI 26133 GERMANY</t>
  </si>
  <si>
    <t>MSMU8213631</t>
  </si>
  <si>
    <t>MEDUBG068787</t>
  </si>
  <si>
    <t>121A</t>
  </si>
  <si>
    <t>EU19859587</t>
  </si>
  <si>
    <t>BAJINA BASTA, 16,</t>
  </si>
  <si>
    <t>01X40 HC CONTAINERS WITH: 40 PACKAGES EUCALYPTUS LUMBER KD RGH A GRADE SHIPPED ON BOARDFREIGHT PREPAID ABROAD DUE: 21BR0008409038 RUC: 1BR20593206200000000000000 000558355 NCM: 4403.98.00 HS CODE: 4403.98 PO# 17142LA-US WOODEN PACKAGE USED: TREATED AND CERTIFIED</t>
  </si>
  <si>
    <t>BMOU5932920</t>
  </si>
  <si>
    <t>MEDUIT549090</t>
  </si>
  <si>
    <t>125A</t>
  </si>
  <si>
    <t>MSCFJ11136758</t>
  </si>
  <si>
    <t>FOODSTUFF FOODSTUFF/ ALOE VERA DRINKS TEL:514-631-6456 FAX:514-631-4403 FREIGHT COLLECT</t>
  </si>
  <si>
    <t>OOCL ANTWERP</t>
  </si>
  <si>
    <t>AS PER SHPR'S DOCS</t>
  </si>
  <si>
    <t>500 AVENUE LEPINE, MONTREAL, QUEBEC, CANADA H9P 2V6 ATTN:KRYSTAL MCCAUGHAN TE QUEBEC, BC</t>
  </si>
  <si>
    <t>APZU3790633</t>
  </si>
  <si>
    <t>CMDUTWN0542337</t>
  </si>
  <si>
    <t>0TP92</t>
  </si>
  <si>
    <t>G9453639</t>
  </si>
  <si>
    <t>FOODSTUFF FOODSTUFF/ALOE VERA DRINKS PSW FREIGHT COLLECT TEL:514-631-6456 FAX:514-631-4403</t>
  </si>
  <si>
    <t>FCIU3128675</t>
  </si>
  <si>
    <t>CMDUTWN0537580</t>
  </si>
  <si>
    <t>H3732466</t>
  </si>
  <si>
    <t>IKEA HOME FURNISHING PRODUCTS TARIFF NUMBER: 94036080 CO NSIGNMENT NUMBER: 18765-SUP-I0 0051850731 TOTAL GROSS WEIGH T: 9818.282 TOTAL VOLUME: 38 .930 TOTAL NUMBER OF PIECE(S ): 272 / IKEA HOME FURNISHING PRODUCTS / TOTAL NUMBER OF PIECES: 880 TARIFF NUMBER: 94039070 CO NSIGNMENT NUMBER: 18765-SUP-I0 0051850731 TOTAL GROSS WEIGH T: 4403.696 TOTAL VOLUME: 8. 952 TOTAL NUMBER OF PIECE(S), : 608</t>
  </si>
  <si>
    <t>AB VILNIAUS BALDAI</t>
  </si>
  <si>
    <t>MAERSK SERANGOON</t>
  </si>
  <si>
    <t>-------------- SWB TOTAL NUMBERS---- ---------- TOTAL GROSS WEIGHT: 142 21.98 TOTAL VOLUME: 47.88 ------ ------------------------------------ ------------- EIN 23-254866203 N /M N/M</t>
  </si>
  <si>
    <t>100 IKEA WAY PERRYVILLE 21903, UNITED STATES, MD 14106426280</t>
  </si>
  <si>
    <t>PRAMONES ST. 23 GUOPSTOS LT21148, LITHUANIA, LTVL 37037465500</t>
  </si>
  <si>
    <t>MRKU2103932</t>
  </si>
  <si>
    <t>MAEU210800181</t>
  </si>
  <si>
    <t>2225151 LT0371162</t>
  </si>
  <si>
    <t>100 IKEA WAY PERRYVILLE 21903, UNITED STATES, MD</t>
  </si>
  <si>
    <t>02X40 HC CONTAINERS WITH: 80 PACKAGES EUCALYPTUS LUMBER KD RGH A GRADE SHIPPED ON BOARDFREIGHT PREPAID ABROAD DUE: 21BR0008406322 RUC: 1BR20593206200000000000000 000558214 NCM: 4403.98.00 HS CODE: 4403.98 PO# 17247L-US WOODEN PACKAGE USED: TREATED AND CERTIFIED LUMBER/PLYWOOD/SAWNLUMBER/ DOOR</t>
  </si>
  <si>
    <t>TCNU8025090 TRLU5813551</t>
  </si>
  <si>
    <t>MEDUPG786726</t>
  </si>
  <si>
    <t>MSCFJ11134545 MSCFJ11134531</t>
  </si>
  <si>
    <t>HS CODE 4403.49.10 TEAK ROUND LOGS ( TECTONA GRANDIS) HS CODE 4403.49.10 TEAK ROUND LOGS ( TECTONA GRANDIS) HS CODE 4403.49.10 TEAK ROUND LOGS ( TECTONA GRANDIS) HS CODE 4403.49.10 TEAK ROUND LOGS ( TECTONA GRANDIS) HS CODE 4403.49.10 TEAK ROUND LOGS ( TECTONA GRANDIS) HS CODE 4403.49.10 TEAK ROUND LOGS ( TECTONA GRANDIS)</t>
  </si>
  <si>
    <t>GLOTTIS</t>
  </si>
  <si>
    <t>PRODUCTOS FORESTALES DEL SURESTE Y</t>
  </si>
  <si>
    <t>MSC TORONTO</t>
  </si>
  <si>
    <t>NEW N0 46, OLD NO 311,FIRST FLOOR T STREET CHENNAI 600001 600001 914442665587</t>
  </si>
  <si>
    <t>ADDRESS: AVENIDA 101 NO. MANZANA 01 COLONIA HUAYPIX. CP 77965 QUINTANA RFC/ TAX ID PFS 980402MN3 529838328996</t>
  </si>
  <si>
    <t>TLLU5839853 MSKU0896130 HASU4350955 MRKU6140493 MSKU0433665 TLLU6919300</t>
  </si>
  <si>
    <t>MAEU211229960</t>
  </si>
  <si>
    <t>121W</t>
  </si>
  <si>
    <t>MX1086075 MX1086075 MX1086014 MX1086013 MX1086080 MX1086034</t>
  </si>
  <si>
    <t>SINGAPORE SINGAPORE</t>
  </si>
  <si>
    <t>SAN ANDRES TUXTLA</t>
  </si>
  <si>
    <t>WALNUT LOGS HS CODE: 4403.99 US ORIGIN CARGO BEING RETURNED.</t>
  </si>
  <si>
    <t>ALLY GLOBAL LOGISTICS (MA)</t>
  </si>
  <si>
    <t>SHANGHAI MAO JU INTERNATIONAL TRADE</t>
  </si>
  <si>
    <t>317 LIBBEY INDUSTRIAL PARKWAY UNIT B-200 WEYMOUTH MA/UNITED STATES</t>
  </si>
  <si>
    <t>25/F. NO. 168, JINGZHOU ROAD, ANLIA YANGPU DISTRICT, YANGPU CHINA</t>
  </si>
  <si>
    <t>TTNU5192440</t>
  </si>
  <si>
    <t>ZIMUKST113868</t>
  </si>
  <si>
    <t>39W</t>
  </si>
  <si>
    <t>KINGSTON</t>
  </si>
  <si>
    <t>------------ CMAU5289164 DESCRIPTION---------HOUSEHOLD GOODS AND PERSONAL EFFECTS NO EEI REQUIRED PER FTR 30.40(B) HTS CODE: 9805.00.50 CODE- 4 SERRILL RYAN, QEFL0042985 5 SUVL PS:5 OF 10 GRS:5796 NET:4403 CFT:867 -------------GENERIC DESCRIPTION-------------</t>
  </si>
  <si>
    <t>SERRILL RYAN/QEFL0042985</t>
  </si>
  <si>
    <t>DIRECTOR, ATTN: PPD JPPSO SAT 613 NORTHWEST LOOP 410, STE 400 SAN ANTONIO TX 78216-5518</t>
  </si>
  <si>
    <t>SEACO SHIPPING SA AS AGENTS FOR CONSER OFFICE SOLUTIONS, LLC P/A-AVENUE DE FRONTENEX,6</t>
  </si>
  <si>
    <t>78216-5518</t>
  </si>
  <si>
    <t>CMAU5289164</t>
  </si>
  <si>
    <t>APLUCKKH0257603</t>
  </si>
  <si>
    <t>APLUUSG0174721</t>
  </si>
  <si>
    <t>0DBAA</t>
  </si>
  <si>
    <t>P8386948</t>
  </si>
  <si>
    <t>TRI-STAR FREIGHT SYSTEMS, INC.</t>
  </si>
  <si>
    <t>5407 MESA DRIVE, HOUSTON, TX. 77028</t>
  </si>
  <si>
    <t>100% COTTON TERRY TOWEL TOWELS HBL/AMS NO/ CFI9339421 HS CODE 630260 100% COTTON TERRY TOWEL TOWELS HBL/AMS NO/ CFI9339421 HS CODE 630260 100% COTTON TERRY TOWEL TOWELS HBL/AMS NO/ CFI9339421 HS CODE 630260 100% COTTON TERRY TOWEL TOWELS HBL/AMS NO/ CFI9339421 HS CODE 630260 100% COTTON TERRY TOWEL TOWELS HBL/AMS NO/ CFI9339421 HS CODE 630260 100% COTTON TERRY TOWEL TOWELS 100% COTTON TERRY TOWEL TOWELS FORM E NO. SBL-2021-0000023673 DATE D 31.05.2021 HBL/AMS NO/ CFI9339521 NET WEIGHT 1622 KGS AMS AUTOMATE D SCAC CODE CFIQ ACTUAL IMPORTER, PEM-AMERICA, INC. FREIGHT COLLECT DDC COLLECT HS CODE 630260 / JERSEY SOLID SHEET SET 100% COTTON TERRY TOWEL TOWELS FORM E NO. SBL-2021-0000023671 DATE D 31.05.2021 HBL/AMS NO/ CFI9339621 NET WEIGHT 4403 KGS AMS AUTOMATE D SCAC CODE CFIQ ACTUAL IMPORTER, PEM-AMERICA, INC. FREIGHT COLLECT DDC COLLECT HS CODE 630260 / 100% COTTON TERRY TOWEL TOWELS 100% COTTON TERRY TOWEL TOWELS FORM E NO. SBL-2021-0000023674 DATE D 31.05.2021 HBL/AMS NO/ CFI9339721 NET WEIGHT 838 KGS AMS AUTOMATED SCAC CODE CFIQ ACTUAL IMPORTER, PEM-AMERICA, INC. FREIGHT COLLECT D DC COLLECT HS CODE 630260 100% COTTON TERRY TOWEL TOWELS HBL/AMS NO/ CFI9339421 HS CODE 630260 100% COTTON TERRY TOWEL TOWELS HBL/AMS NO/ CFI9339421 HS CODE 630260 100% COTTON TERRY TOWEL TOWELS 100% COTTON TERRY TOWEL TOWELS FORM E NO. SBL-2021-0000023681 DATE D 31.05.2021 FORM E NO. SBL-2021-0000023682 DATED 31.05.2021 FORM E NO. SBL-2021-0000023675 DATED, HS CODE 630260</t>
  </si>
  <si>
    <t>COLUMBIA CONTAINER LINES,INC</t>
  </si>
  <si>
    <t>NO MARKS . . NO MARKS . . NO MARKS . . NO MARKS . . NO MARKS . . NO MARKS . . . . . . . . . NO MARKS . . . . . . . . . NO MARKS . . . . . . . . . NO MARKS . . NO MARKS . . NO MARKS . . . . . . . . . . . . . . .</t>
  </si>
  <si>
    <t>11 N MONTAGUE STREET VALLEY STREAM, NY 11580 T- 718-995-5071 F- 718-995-5078</t>
  </si>
  <si>
    <t>OFFICE 13-E, BLOCK-6, P.E.C.H.S., SHAHRAH-E-FAISAL, KARACHI-PAKISTAN TEL +92-21-34373750-57</t>
  </si>
  <si>
    <t>AMFU8950195 FANU1020543 TGBU9641232 HLBU2468628 HLBU3197259 BSIU9866040 FCIU8368637 FFAU1152361 HLBU2488861</t>
  </si>
  <si>
    <t>HLCUKHI210533316</t>
  </si>
  <si>
    <t>HLD10964866 HLD10968346 HLD10968392 HLD10968347 HLD10968379 HLD1096820 HLD4321234 HLD10968211 HLD10968207 HLD10968214</t>
  </si>
  <si>
    <t>TROLLEY CASES 60%ABS 30%PO LYCARBONATE 10% PC FILM HS CODE: 4202.12.2120 FIF.57 (SEA.4403) 826-21-420-4WB GROVELAND HS 21 4WB ROYAL BLUE 826-25-420-4VP GROVEL AND HS 25 4VP ROYAL BLUE 8 26-29-420-4VP GROVELAND HS 29 4VP ROYAL BLUE FIF.58( SEA.4404) 826-21-420-4WB G ROVELAND HS 21 4WB ROYAL B LUE 826-25-420-4VP GRO, VELA ND HS 25 4VP ROYAL BLUE 82 6-29-420-4VP GROVELAND HS 29 4VP ROYAL BLUE 70%ABS 3 0%POLYCARBONATE HS CODE: 4 202.12.2120 FIF.65(SEA.446 0) 567-20-086-4WB OAK PARK 20 4WB GUNMETAL 567-24- 086-4VP OAK PARK 24 4VP G UNMETAL 567-28-086-4VP OAK PARK 28 4VP GUNMETAL TROLLEY CASES 60%ABS 30%PO LYCARBONATE 10% PC FILM HS CODE: 4202.12.2120 FIF.57 (SEA.4403) 826-21-420-4WB GROVELAND HS 21 4WB ROYAL BLUE 826-25-420-4VP GROVEL AND HS 25 4VP ROYAL BLUE 8 26-29-420-4VP GROVELAND HS 29 4VP ROYAL BLUE FIF.58( SEA.4404) 826-21-420-4WB G ROVELAND HS 21 4WB ROYAL B LUE 826-25-420-4VP GRO, VELA ND HS 25 4VP ROYAL BLUE 82 6-29-420-4VP GROVELAND HS 29 4VP ROYAL BLUE 70%ABS 3 0%POLYCARBONATE HS CODE: 4 202.12.2120 FIF.65(SEA.446 0) 567-20-086-4WB OAK PARK 20 4WB GUNMETAL 567-24- 086-4VP OAK PARK 24 4VP G UNMETAL 567-28-086-4VP OAK PARK 28 4VP GUNMETAL</t>
  </si>
  <si>
    <t>RICARDO BEVERLY HILLS</t>
  </si>
  <si>
    <t>MP THE BELICHICK</t>
  </si>
  <si>
    <t>STYLE NO: NET WEI GHT: GROSS WEIGHT : TOTAL UNITS: CA RTON: RBH PO NO: DESIGNED IN THE U SA MADE IN CAMBOD IA SAME SAME SAME SAME SAME SAME SAME SAME SAME SAME STYLE NO: NET WEI GHT: GROSS WEIGHT : TOTAL UNITS: CA RTON: RBH PO NO: DESIGNED IN THE U SA MADE IN CAMBOD IA SAME SAME SAME SAME SAME SAME SAME SAME SAME SAME</t>
  </si>
  <si>
    <t>6329 SOUTH 226TH ST. SUITE#101 KENT WA 98032 UNITED STATES</t>
  </si>
  <si>
    <t>BMOU4017364 CARU9973190</t>
  </si>
  <si>
    <t>MEDUPP700719</t>
  </si>
  <si>
    <t>122N</t>
  </si>
  <si>
    <t>FJ11102441 FJ11102497</t>
  </si>
  <si>
    <t>TROLLEY CASES 60%ABS 30%PO LYCARBONATE 10% PC FILM HS CODE: 4202.12.2120 FIF.56 (SEA.4468) 825-20-BAS-4WB FLORENCE 2.0 20 4WB FERN 8 25-24-BAS-4VP FLORENCE 2.0 24 4VP FERN 825-28-BAS4VP FLORENCE 2.0 28 4VP FERN FIF.53(SEA.4469) 825-20-68 3-4WB FLORENCE 2.0 20 4WB BLUSH SWIRL 825-24-683-4VP FLORENCE 2.0 24 4VP BLUS, SEA.4403) 8 26-21-420-4WB GROVELAND H S 21 4WB ROYAL BLUE 826-25 -420-4VP GROVELAND HS 25 4VP ROYAL BLUE 826-29-420- 4VP GROVELAND HS 29 4VP R OYAL BLUE TROLLEY CASES 60%ABS 30%PO LYCARBONATE 10% PC FILM HS CODE: 4202.12.2120 FIF.56 (SEA.4468) 825-20-BAS-4WB FLORENCE 2.0 20 4WB FERN 8 25-24-BAS-4VP FLORENCE 2.0 24 4VP FERN 825-28-BAS4VP FLORENCE 2.0 28 4VP FERN FIF.53(SEA.4469) 825-20-68 3-4WB FLORENCE 2.0 20 4WB BLUSH SWIRL 825-24-683-4VP FLORENCE 2.0 24 4VP BLUS, SEA.4403) 8 26-21-420-4WB GROVELAND H S 21 4WB ROYAL BLUE 826-25 -420-4VP GROVELAND HS 25 4VP ROYAL BLUE 826-29-420- 4VP GROVELAND HS 29 4VP R OYAL BLUE TROLLEY CASES 60%ABS 30%PO LYCARBONATE 10% PC FILM HS CODE: 4202.12.2120 FIF.56 (SEA.4468) 825-20-BAS-4WB FLORENCE 2.0 20 4WB FERN 8 25-24-BAS-4VP FLORENCE 2.0 24 4VP FERN 825-28-BAS4VP FLORENCE 2.0 28 4VP FERN FIF.53(SEA.4469) 825-20-68 3-4WB FLORENCE 2.0 20 4WB BLUSH SWIRL 825-24-683-4VP FLORENCE 2.0 24 4VP BLUS, SEA.4403) 8 26-21-420-4WB GROVELAND H S 21 4WB ROYAL BLUE 826-25 -420-4VP GROVELAND HS 25 4VP ROYAL BLUE 826-29-420- 4VP GROVELAND HS 29 4VP R OYAL BLUE TROLLEY CASES 60%ABS 30%PO LYCARBONATE 10% PC FILM HS CODE: 4202.12.2120 FIF.56 (SEA.4468) 825-20-BAS-4WB FLORENCE 2.0 20 4WB FERN 8 25-24-BAS-4VP FLORENCE 2.0 24 4VP FERN 825-28-BAS4VP FLORENCE 2.0 28 4VP FERN FIF.53(SEA.4469) 825-20-68 3-4WB FLORENCE 2.0 20 4WB BLUSH SWIRL 825-24-683-4VP FLORENCE 2.0 24 4VP BLUS, SEA.4403) 8 26-21-420-4WB GROVELAND H S 21 4WB ROYAL BLUE 826-25 -420-4VP GROVELAND HS 25 4VP ROYAL BLUE 826-29-420- 4VP GROVELAND HS 29 4VP R OYAL BLUE</t>
  </si>
  <si>
    <t>STYLE NO: NET WEI GHT: GROSS WEIGHT : TOTAL UNITS: CA RTON: RBH PO NO: DESIGNED IN THE U SA MADE IN CAMBOD IA SAME SAME SAME SAME SAME SAME SAME SAME SAME SAME SAME SAME SAME SAME SAME SAME STYLE NO: NET WEI GHT: GROSS WEIGHT : TOTAL UNITS: CA RTON: RBH PO NO: DESIGNED IN THE U SA MADE IN CAMBOD IA SAME SAME SAME SAME SAME SAME SAME SAME SAME SAME SAME SAME SAME SAME SAME SAME STYLE NO: NET WEI GHT: GROSS WEIGHT : TOTAL UNITS: CA RTON: RBH PO NO: DESIGNED IN THE U SA MADE IN CAMBOD IA SAME SAME SAME SAME SAME SAME SAME SAME SAME SAME SAME SAME SAME SAME SAME SAME STYLE NO: NET WEI GHT: GROSS WEIGHT : TOTAL UNITS: CA RTON: RBH PO NO: DESIGNED IN THE U SA MADE IN CAMBOD IA SAME SAME SAME SAME SAME SAME SAME SAME SAME SAME SAME SAME SAME SAME SAME SAME</t>
  </si>
  <si>
    <t>INKU6634745 SEGU6094583 CAIU7164250 FSCU6837225</t>
  </si>
  <si>
    <t>MEDUPP700743</t>
  </si>
  <si>
    <t>FJ11102450 FJ11102444 FJ11102448 FJ11102442</t>
  </si>
  <si>
    <t>GDSM,INCLUDING TEXTILES AN D FOOTWEAR,NOS ONE THOUSAN D ONE HUNDRED EIGHTY FIVE CARTONS ONLY INDIAN ARTIST IC DECORATIVE HANDICRAFTS MADE FROM MANGO WOOD/IRON INV#:26,26A,26B 26C,26D,98 96, PO#:1000712467,4000712 467 6000712467,7000712467, 8000712467 4000584137,, S. B#:1536026/03.05.21 147870 5/30.04.21, HS CODE:4, 42199 90,73269099, SHIPPER NAME LEO ARTS INDIA INDIAN ARTW ARES CORP. SPOT: TJX / GDSM,INCLUDING TEXTILES AN D FOOTWEAR,NOS TWENTY CAR TONS ONLY HANDICRAFTS ARTW ARES INV#:4403,4404,4405 4 406,,, PO#:3000000755,5000 000755 6000000755,70000007 55, S.B#:1508237/01.05.21 HS CODE:73269099, SHIPPER NAME RASHID HOME DECOR SPO T: TJX</t>
  </si>
  <si>
    <t>. EI REF:66211472 05 20 CARTONS SAME SAME SAME SAME SAME SAME SAME SAME . EI REF:66211472 05 20 CARTONS SAME SAME SAME SAME SAME</t>
  </si>
  <si>
    <t>FCIU9050980</t>
  </si>
  <si>
    <t>MEDUM7025619</t>
  </si>
  <si>
    <t>FJ11711630</t>
  </si>
  <si>
    <t>3 ASH LOGS - 259'BFT - 1.295 CBM HS CODE : 4403.99.60 2 HICKORY LOGS - 196'BFT - .980 CBM HS CODE : 4403.99.60 33 RED OAK LOGS - 3510'BFT - 17.550 CBM HS CODE : 4403.91.00 TRANSACTION REFERENCE (ITN): LC596920210608839138 ORIGIN : ONTARIO, CANADA NO WOOD PACKING MATERIAL</t>
  </si>
  <si>
    <t>7407 MCLEAN ROAD WEST GUELPH, ONTARIO, CANADA N0B2J0 CA</t>
  </si>
  <si>
    <t>SEGU5338643</t>
  </si>
  <si>
    <t>ZIMUMTL911692</t>
  </si>
  <si>
    <t>12S</t>
  </si>
  <si>
    <t>ZHEJIANG DEHUA TB IMPORT &amp;</t>
  </si>
  <si>
    <t>EXPORT CO., LTD. NO. 588 LINXI STREET WUKANG TOWN, DEQING COUNTY, ZHEJIANG PROVINCE, CHINA 313200 CN</t>
  </si>
  <si>
    <t>PO 4389 STAINLESS STEEL COOKWARE SET 653CTNS,6577KGS,47 CBM PO 4391 4403 STAINLESS STEEL KITCHENWARE 836CTN,3500KG,22.33CBM</t>
  </si>
  <si>
    <t>COOK PRO, INC.</t>
  </si>
  <si>
    <t>JIEYANG FENGXING STAINLESS STEEL</t>
  </si>
  <si>
    <t>CAPE SOUNIO</t>
  </si>
  <si>
    <t>COOK PRO, INC NO MARKS NO MARKS NO MARKS</t>
  </si>
  <si>
    <t>1885 IOWA AVE. RIVERSIDE, CA 92507 USA</t>
  </si>
  <si>
    <t>PRODUCTS CO., LTD. QI-NING INDUSTRIAL ZONE, RONGCHENG DISTRICT, JIEYANG,GUANGDONG, CHINA</t>
  </si>
  <si>
    <t>INKU2273407</t>
  </si>
  <si>
    <t>HYSLNSZX21051354</t>
  </si>
  <si>
    <t>MEDUCU562681</t>
  </si>
  <si>
    <t>120A</t>
  </si>
  <si>
    <t>FJ12764095</t>
  </si>
  <si>
    <t>HYSL</t>
  </si>
  <si>
    <t>HECNY SHIPPING LIMITED</t>
  </si>
  <si>
    <t>KWUN TONG KOWLOON</t>
  </si>
  <si>
    <t>7/E HECNY CARGO BLDG 111 WAI YPIST</t>
  </si>
  <si>
    <t>02X40 HC CONTAINERS WITH: 80 PACKAGES EUCALYPTUS LUMBER KD RGH A GRADE SHIPPED ON BOARDFREIGHT PREPAID ABROAD DUE: 21BR0008039087 RUC: 1BR20593206200000000000000 000533208 NCM: 4403.98.00 HS CODE: 4403.98 PO# 17247L-US WOODEN PACKAGE USED: TREATED AND CERTIFIED LUMBER/PLYWOOD/SAWNLUMBER/ DOOR</t>
  </si>
  <si>
    <t>TCLU7228270 TGHU9217587</t>
  </si>
  <si>
    <t>MEDUPG786700</t>
  </si>
  <si>
    <t>121R</t>
  </si>
  <si>
    <t>MSCFJ11135676 MSCFJ11135666</t>
  </si>
  <si>
    <t>HS CODE 4403.98 EUCALYPTUS LUMBER KD RGH A GR. HS CODE 4403.98 EUCALYPTUS LUMBER KD RGH A GR.</t>
  </si>
  <si>
    <t>ADE NO MARKS ADE NO MARKS</t>
  </si>
  <si>
    <t>ATLLBR10078521</t>
  </si>
  <si>
    <t>LUMBER/PLYWOOD/SAWNLUMBER/ DOOR LUMBER/PLYWOOD/SAWNLUMBER/ DOOR LUMBER/PLYWOOD/SAWNLUMBER/ DOOR 04X40 HC CONTAINERS WITH: 160 PACKAGES EUCALYPTUS LUMBER KD RGH A GRADE SHIPPED ON BOARDFREIGHT PREPAID ABROAD DUE: 21BR0007482211 RUC: 1BR20593206200000000000000 000496609 NCM: 4403.98.00 HS CODE: 4403.98 PO# 16903L-US WOODEN PACKAGE USED: TREATED AND CERTIFIED</t>
  </si>
  <si>
    <t>CARU9779250 TEMU8708373 SEGU4767155 TLLU4683344</t>
  </si>
  <si>
    <t>MEDUPG761034</t>
  </si>
  <si>
    <t>120R</t>
  </si>
  <si>
    <t>MSCFJ11136196 MSCFJ11131804 MSCFJ11131806 MSCFJ11131803</t>
  </si>
  <si>
    <t>UN 2984 HYDROGEN PEROXIDE ACQUEOUS SOLUTION CLASS 5.1 PG III EMS FH SW CARDBOARD TYPE 4G LTD QTY IN BOTTLE HDPE 1000 ML TOTAL BOTTLE 14112 IN 1176, IN BOTTLE HDPE 175 ML TOTAL BOTTLE 20016 IN 834 CARTON BOX TOT GROSS WEIGHT 4403,52 TOTAL NET WEIGHT 3502,80</t>
  </si>
  <si>
    <t>D.B. GROUP AMERICA, LTD. - CHICAGO</t>
  </si>
  <si>
    <t>D.B. GROUP SPA - VERONA BRANCH</t>
  </si>
  <si>
    <t>BRANCH 1100-1138 TOWER LN STE 1116 BENSENVILLE IL 60106 UNITED STATES</t>
  </si>
  <si>
    <t>VIA BELVEDERE 15 SOMMACAMPAGNA VR 37066 ITALY</t>
  </si>
  <si>
    <t>UACU8426237</t>
  </si>
  <si>
    <t>HLCUEUR2104CXZP2</t>
  </si>
  <si>
    <t>58W</t>
  </si>
  <si>
    <t>972877 H972877</t>
  </si>
  <si>
    <t>CALCINATO, IT</t>
  </si>
  <si>
    <t>471 CTNS DECORATIVE ARTICL ES OF WOOD HS CODE: 4403.9 9 AND 475 CTNS AQUARIUM PE T SUPPLIES NON-FOOD / CRUS HED GRAVEL HS HS CODE: 251 710</t>
  </si>
  <si>
    <t>ROLF C. HAGEN USA CORP</t>
  </si>
  <si>
    <t>MSC ZLATA R.</t>
  </si>
  <si>
    <t>305 FORBES BLVD MANSFIELD MA 02048 UNITED STATES</t>
  </si>
  <si>
    <t>MEDU5764257</t>
  </si>
  <si>
    <t>MEDUC7134942</t>
  </si>
  <si>
    <t>FX13556326</t>
  </si>
  <si>
    <t>150 EASTERN AVE. CHELSEA AL 02150 UNITED STATES</t>
  </si>
  <si>
    <t>GDSM,INCLUDING TEXTILES AN D FOOTWEAR,NOS ONE THOUSAN D FOUR HUNDRED SEVENTY CAR TONS ONLY IRON AND ACACIA WOOD INV#:16149,16150,1615 1 16152,4508,4509,4510 451 1,4512,4513,4472 4473,4474 ,4475,4476 4477,,, PO#:100 0003324,4000003324 5000003 324,7000003324,1000994457 2000994457,3000994457,4000 994457 5000994457,70, 009944 57,1000994460 2000994460,3 000994460,4000994460 50009 94460,7000994460, S.B#:187 6704/20.05.21 1871470/19.0 5.21, 1871375/19.05.21 HS CODE:70200090,44209090, SH IPPER NAME S&amp;R EXPORTS A.F EXPORTS SPOT: TJX / GDSM,INCLUDING TEXTILES AN D FOOTWEAR,NOS FOUR HUNDRE D EIGHTY SEVEN CARTONS ONL Y ARTWARE ITEM MADE OF STO NE INV#:153,154,155 156,15 7,4401,4402 4403,4404,4405 , PO#:1000656961,400065696 1 6000656961,7000656961,80 00656961 1000621145,400062 1145,6000621145 7000621145 ,8000621145, S.B#:1872278/ 19.05.21 1872806/1, 9.05.21, HS CODE:68159990,44209090 , SHIPPER NAME BALAJI OVER SEAS A.F EXPORTS SPOT: TJX</t>
  </si>
  <si>
    <t>. EI REF:66211480 29 487 CARTONS SAME SAME SAME SAME SAME SAME SAME SAME SAME SAME SAME . EI REF:66211480 29 487 CARTONS SAME SAME SAME SAME SAME SAME SAME SAME</t>
  </si>
  <si>
    <t>CAAU5096621</t>
  </si>
  <si>
    <t>MEDUM7270884</t>
  </si>
  <si>
    <t>FJ11709727</t>
  </si>
  <si>
    <t>ACPL CFS/DADRI, I</t>
  </si>
  <si>
    <t>EUCALYPTUS LUMBERKD RGH A GRADE NCM CODE-4403. EUCALYPTUS LUMBERKD RGH A GRADE NCM CODE-4403. EUCALYPTUS LUMBERKD RGH A GRADE NCM CODE-4403. EUCALYPTUS LUMBERKD RGH A GRADE NCM CODE-4403.</t>
  </si>
  <si>
    <t>9800 NO MARKS 9800 NO MARKS 9800 NO MARKS 9800 NO MARKS</t>
  </si>
  <si>
    <t>ATLLBR10063821</t>
  </si>
  <si>
    <t>26CTNS 41.954CBM 3718.000KGS 3D FRENCH REF RIGERATOR MODEL S UFFIX QTY LFXS26973S ASTCNA1 26 EA - PO NO : 1567830 - CONTRACT NO : 165, 4403 - ----------------- M ODEL ( HS-CODE ) ------------ ----- LFXS26973S.ASTCNA1 ( 84 18100055 ) - DETAILS ARE ATTA CHED INVOICE NO : HQCN1015330 53-1</t>
  </si>
  <si>
    <t>FNS, INC</t>
  </si>
  <si>
    <t>PANTOS LOGISTICS CO.,LTD.</t>
  </si>
  <si>
    <t>GERNER MAERSK</t>
  </si>
  <si>
    <t>3235 SATELLITE BLVD BUILDING #400 , SUITE #625 DULUTH, GA 30096 16786913927</t>
  </si>
  <si>
    <t>O/B OF LG ELECTRONICS INC 82516033666</t>
  </si>
  <si>
    <t>MRKU2392120</t>
  </si>
  <si>
    <t>MAEUL214U0673</t>
  </si>
  <si>
    <t>113N</t>
  </si>
  <si>
    <t>KR5143942</t>
  </si>
  <si>
    <t>3235 SATELLITE BLVD BUILDING #400 , SUITE #625 DULUTH, GA 30096</t>
  </si>
  <si>
    <t>6 CONTAINERS WITH GMELINA ROUN D LOGS 581 LOGS / 137.280 M3 / 121.381 CBM HOPPUS HS CODE: 4403.99.00 FREIGHT PREPAID LC DISCRIPTION: LCA NO: 109 786 IRC NO: BA-0229855 OLD 26 0315110256919 NEW HS CODE NO:, 4403.99.00 LC NO: 1076210102 43 LC ISSUE DATE: 2021 07 14 TIN NO: 3380-4471-5521 VAT R EG NO: 000151206-0503 NEW 0001 51206 BIN NO: 000151206-0503 6 CONTAINERS WITH GMELINA ROUN D LOGS 581 LOGS / 137.280 M3 / 121.381 CBM HOPPUS HS CODE: 4403.99.00 FREIGHT PREPAID LC DISCRIPTION: LCA NO: 109 786 IRC NO: BA-0229855 OLD 26 0315110256919 NEW HS CODE NO:, 4403.99.00 LC NO: 1076210102 43 LC ISSUE DATE: 2021 07 14 TIN NO: 3380-4471-5521 VAT R EG NO: 000151206-0503 NEW 0001 51206 BIN NO: 000151206-0503 6 CONTAINERS WITH GMELINA ROUN D LOGS 581 LOGS / 137.280 M3 / 121.381 CBM HOPPUS HS CODE: 4403.99.00 FREIGHT PREPAID LC DISCRIPTION: LCA NO: 109 786 IRC NO: BA-0229855 OLD 26 0315110256919 NEW HS CODE NO:, 4403.99.00 LC NO: 1076210102 43 LC ISSUE DATE: 2021 07 14 TIN NO: 3380-4471-5521 VAT R EG NO: 000151206-0503 NEW 0001 51206 BIN NO: 000151206-0503 6 CONTAINERS WITH GMELINA ROUN D LOGS 581 LOGS / 137.280 M3 / 121.381 CBM HOPPUS HS CODE: 4403.99.00 FREIGHT PREPAID LC DISCRIPTION: LCA NO: 109 786 IRC NO: BA-0229855 OLD 26 0315110256919 NEW HS CODE NO:, 4403.99.00 LC NO: 1076210102 43 LC ISSUE DATE: 2021 07 14 TIN NO: 3380-4471-5521 VAT R EG NO: 000151206-0503 NEW 0001 51206 BIN NO: 000151206-0503 6 CONTAINERS WITH GMELINA ROUN D LOGS 581 LOGS / 137.280 M3 / 121.381 CBM HOPPUS HS CODE: 4403.99.00 FREIGHT PREPAID LC DISCRIPTION: LCA NO: 109 786 IRC NO: BA-0229855 OLD 26 0315110256919 NEW HS CODE NO:, 4403.99.00 LC NO: 1076210102 43 LC ISSUE DATE: 2021 07 14 TIN NO: 3380-4471-5521 VAT R EG NO: 000151206-0503 NEW 0001 51206 BIN NO: 000151206-0503 6 CONTAINERS WITH GMELINA ROUN D LOGS 581 LOGS / 137.280 M3 / 121.381 CBM HOPPUS HS CODE: 4403.99.00 FREIGHT PREPAID LC DISCRIPTION: LCA NO: 109 786 IRC NO: BA-0229855 OLD 26 0315110256919 NEW HS CODE NO:, 4403.99.00 LC NO: 1076210102 43 LC ISSUE DATE: 2021 07 14 TIN NO: 3380-4471-5521 VAT R EG NO: 000151206-0503 NEW 0001 51206 BIN NO: 000151206-0503</t>
  </si>
  <si>
    <t>SEALAND WASHINGTON</t>
  </si>
  <si>
    <t>N/M N/M N/M N/M N/M N/M</t>
  </si>
  <si>
    <t>CALLE ISAIAS A RODRIGUEZ VIVAS 210 COL SIPEH ANIMAS XALAPA 91067 522282012829</t>
  </si>
  <si>
    <t>MIEU0028594 TCNU1722620 MSKU0023742 MSKU0726200 MRSU3399760 MSKU0432308</t>
  </si>
  <si>
    <t>MAEU211116051</t>
  </si>
  <si>
    <t>119W</t>
  </si>
  <si>
    <t>ML-MX1185878 MX1185878 ML-MX1185966 MX1185966 ML-MX1185880 MX1185880 ML-MX1185883 MX1185883 ML-MX1185967 MX1185967 ML-MX1185879 MX1185879</t>
  </si>
  <si>
    <t>M/S. MOHAMMADIA TRADING,</t>
  </si>
  <si>
    <t>ADD: 23, DELA TOWER, 5/A LOVE LANE, ENAYET BAZAR, CHITTAGONG, BANGLADES</t>
  </si>
  <si>
    <t>6 CONTAINERS WITH GMELINA ROUN D LOGS 504 LOGS / 142.203 M3 / 121.886 CBM HOPPUS HS CODE : 4403.99.00 FREIGHT PREPAID 6 CONTAINERS WITH GMELINA ROUN D LOGS 504 LOGS / 142.203 M3 / 121.886 CBM HOPPUS HS CODE : 4403.99.00 FREIGHT PREPAID 6 CONTAINERS WITH GMELINA ROUN D LOGS 504 LOGS / 142.203 M3 / 121.886 CBM HOPPUS HS CODE : 4403.99.00 FREIGHT PREPAID 6 CONTAINERS WITH GMELINA ROUN D LOGS 504 LOGS / 142.203 M3 / 121.886 CBM HOPPUS HS CODE : 4403.99.00 FREIGHT PREPAID 6 CONTAINERS WITH GMELINA ROUN D LOGS 504 LOGS / 142.203 M3 / 121.886 CBM HOPPUS HS CODE : 44034910 FREIGHT PREPAID 6 CONTAINERS WITH GMELINA ROUN D LOGS 504 LOGS / 142.203 M3 / 121.886 CBM HOPPUS HS CODE : 4403.99.00 FREIGHT PREPAID</t>
  </si>
  <si>
    <t>MSKU1149015 MSKU0454098 MSKU0848208 MSKU0683010 SUDU6917655 HASU4797820</t>
  </si>
  <si>
    <t>MAEU211116159</t>
  </si>
  <si>
    <t>ML-MX1064056 MX1064056 ML-MX1064057 MX1064057 ML-MX1064011 MX1064011 ML-MX1064012 MX1064012 ML-MX1185951 MX1185951 ML-MX1185952 MX1185952</t>
  </si>
  <si>
    <t>24CTNS 11.372CBM 1015.200KGS DISHWASHER MODEL SUFFIX QTY LDT5678SS ASSESNA 24 EA - PO NO : 1569341 - CONTRACT NO : 173023014 ----------------- MODEL ( HS-CODE ) --------- -------- LDT5678SS.ASSESNA (, 8422110000 ) - DETAILS ARE AT TACHED INVOICE NO : HQCD10153 4403-1</t>
  </si>
  <si>
    <t>LG ELECTRONICS, USA</t>
  </si>
  <si>
    <t>111 SYLVAN AVENUE NORTH BUILDING ENGLEWOOD CLIFF, NJ 07632 12018162000</t>
  </si>
  <si>
    <t>MSKU0803456</t>
  </si>
  <si>
    <t>MAEU210840461</t>
  </si>
  <si>
    <t>MAEUL215H0266</t>
  </si>
  <si>
    <t>117E</t>
  </si>
  <si>
    <t>KR5242489</t>
  </si>
  <si>
    <t>VARIOUS HOUSEHOLD FURNITUR E OR ACCESSORIES (WOODEN F URNITURE) SCAC CODE : AMAW HBL: A2104531339, A210453 140 HS CODE : 940360, 4403 89, FREIGHT COLLECT S/C 20 -410TPC-DT VARIOUS HOUSEHOLD FURNITUR E OR ACCESSORIES (WOODEN F URNITURE) SCAC CODE : AMAW HBL: A2104531339, A210453 140 HS CODE : 940360, 4403 89, FREIGHT COLLECT S/C 20 -410TPC-DT VARIOUS HOUSEHOLD FURNITUR E OR ACCESSORIES (WOODEN F URNITURE) SCAC CODE : AMAW HBL: A2104531339, A210453 140 HS CODE : 940360, 4403 89, FREIGHT COLLECT S/C 20 -410TPC-DT</t>
  </si>
  <si>
    <t>APEX MARITIME CO, INC.</t>
  </si>
  <si>
    <t>APEX HOLDING GROUP LIMITTED</t>
  </si>
  <si>
    <t>MAERSK SANTANA</t>
  </si>
  <si>
    <t>577 AIRPORT BLVD, SUITE 800 BURLINGAME CA 94010 UNITED STATES</t>
  </si>
  <si>
    <t>16-02 MARITIME BANK TOWER 180-192NG HO CHI MINH CITY 65 VIET NAM</t>
  </si>
  <si>
    <t>MSDU7472375 TCLU5902557 MEDU7830131</t>
  </si>
  <si>
    <t>MEDUV0928345</t>
  </si>
  <si>
    <t>117W</t>
  </si>
  <si>
    <t>FX14430809 FX14427189 FX14427203</t>
  </si>
  <si>
    <t>LUMBER/PLYWOOD/SAWNLUMBER/ DOOR LUMBER/PLYWOOD/SAWNLUMBER/ DOOR LUMBER/PLYWOOD/SAWNLUMBER/ DOOR LUMBER/PLYWOOD/SAWNLUMBER/ DOOR LUMBER/PLYWOOD/SAWNLUMBER/ DOOR LUMBER/PLYWOOD/SAWNLUMBER/ DOOR LUMBER/PLYWOOD/SAWNLUMBER/ DOOR 08X40 HC CONTAINERS WITH: 328 PACKAGES EUCALYPTUS LUMBER KD RGH A GRADE SHIPPED ON BOARDFREIGHT PREPAID ABROAD DUE: 21BR0006310263 RUC: 1BR20593206200000000000000 000417218 NCM: 4403.98.00 HS CODE: 4403.98 PO# 16629L-US WOODEN PACKAGE USED: TREATED AND CERTIFIED</t>
  </si>
  <si>
    <t>SEAMAX GREENWICH</t>
  </si>
  <si>
    <t>TEXU9546368 FFAU1242784 TGBU8978770 TCNU9809049 MEDU9467426 CARU9973100 BMOU4309469 TCKU9047545</t>
  </si>
  <si>
    <t>MEDUPG756646</t>
  </si>
  <si>
    <t>122A</t>
  </si>
  <si>
    <t>MSCFJ11138467 MSCFJ11138538 MSCFJ11138464 MSCFJ11138550 MSCFJ11138533 MSCFJ11138549 MSCFJ11138541 MSCFJ11138542</t>
  </si>
  <si>
    <t>JAPANESE CEDAR FENCINGCOMMODITY GROUP 04;4403 JAPANESE CEDAR FENCINGCOMMODITY GROUP 04;4403</t>
  </si>
  <si>
    <t>MONARCH CONTAINER LINE</t>
  </si>
  <si>
    <t>SINO CONNECTIONS LOGISTICS INC.</t>
  </si>
  <si>
    <t>YM UNANIMITY</t>
  </si>
  <si>
    <t>14343 E. DON JULIAN ROAD CITY OF IN 14343 E. DON JULIAN ROAD CITY OF IN DUSTRY, CA 91746 TEL 626 91746 TE T: F:</t>
  </si>
  <si>
    <t>UNIT A2, 24/F, BLOCK A, NANFANG SEC UNIT A2, 24/F, BLOCK A, NANFANG SEC URITIES BUILDING, JIANSHE</t>
  </si>
  <si>
    <t>KOCU4129245 TLLU5294835</t>
  </si>
  <si>
    <t>HDMUXMNM10838900</t>
  </si>
  <si>
    <t>0056E</t>
  </si>
  <si>
    <t>193133366 193133367</t>
  </si>
  <si>
    <t>14343 E. DON JULIAN ROAD CITY OF IN 14343 E. DON JULIAN ROAD CITY OF IN DUSTRY, CA 91746 TEL 626 91746</t>
  </si>
  <si>
    <t>XIAMEN, FUJIAN,CH</t>
  </si>
  <si>
    <t>HARD MAPLE LOGS 147 LOGS - 29,915 'BFT - 65.535 M3 HARD MAPLE LOGS HS CODE : 4403.99.30 ORIGIN: ONTARIO, CANADA NO WOOD PACKING MATERIAL TRANSACTION REFERENCE (ITN): KC751820210517783972 HARD MAPLE LOGS</t>
  </si>
  <si>
    <t>TCNU2504773 TLLU5316770 TCNU6499968</t>
  </si>
  <si>
    <t>ZIMUMTL910565</t>
  </si>
  <si>
    <t>16S</t>
  </si>
  <si>
    <t>030634 8962282 3302453</t>
  </si>
  <si>
    <t>EXPORT CO., LTD 25/F, TOWER B, SHANGHAI ANLIAN BLDG, 168 JINGZHOU YANGPU DISTRICT, SHANGHAI, CHINA 200082 CN++</t>
  </si>
  <si>
    <t>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 CANADIAN LOGS QUANTITY: 95.81 0 MBF 374 PIECES SUMMARY ID: SUM 2074 EIN NUMBER: 98-04137 98 LETTER OF CREDIT #: M31301 05NU00054 CONTRACT/ORDER NO: 1814321 HTS CODE:4403.20 FRE IGHT PREPAID</t>
  </si>
  <si>
    <t>TO ORDER CANFLEET LOGISTICS LTD C/O</t>
  </si>
  <si>
    <t>CANFLEET LOGISTICS LTD C/O</t>
  </si>
  <si>
    <t>Toronto, ONT</t>
  </si>
  <si>
    <t>Anchorage, Alaska</t>
  </si>
  <si>
    <t>MAERSK BOGOR</t>
  </si>
  <si>
    <t>N/M N/M N/M N/M N/M N/M N/M N/M N/M N/M N/M N/M N/M N/M N/M N/M N/M N/M N/M N/M N/M</t>
  </si>
  <si>
    <t>INTERFOR CORPORATION 1600 - 4720 KINGSWAY BURNABY BC V5H 4N2 82549334788</t>
  </si>
  <si>
    <t>INTERFOR CORPORATION 1600 - 4720 KINGSWAY BURNABY BC V5H 4N2 16046480322</t>
  </si>
  <si>
    <t>MRKU6075232 MRKU3037429 MSKU9178663 HASU4908543 MRKU3329138 MRKU3034440 MRKU4296070 MSKU0677764 SUDU5892110 BEAU5111452 MRKU2245325 MRKU4919653 MSKU1759759 MSKU8269537 MSKU0731802 MRKU2192729 MRSU3400291 TCLU8756224 MRSU3645530 CAAU5164285 INKU6191647</t>
  </si>
  <si>
    <t>4EB0 4EB0 4EB0 4EB0 4EB0 4EB0 4EB0 4EB0 4EB0 4EB0 4EB0 4EB0 4EB0 4EB0 4EB0 4EB0 4EB0 4EB0 4EB0 4EB0 4EB0</t>
  </si>
  <si>
    <t>MAEU210503905</t>
  </si>
  <si>
    <t>120E</t>
  </si>
  <si>
    <t>483597 483594 484230 483589 484224 484229 484225 484226 483582 484218 483595 484227 483588 483559 484205 484201 484223 483585 483564 484228 483593</t>
  </si>
  <si>
    <t>SIMIN WOOD CO. LTD.</t>
  </si>
  <si>
    <t>3566, SEONGJU-RO, SEONNAM-MYEON, SEONGJU-GUN, GYEONGSANGBUK-DO, REPUBLIC OF KOREA</t>
  </si>
  <si>
    <t>SURREY</t>
  </si>
  <si>
    <t>WEARING APPARELS REDYMADE GAR MENT BOYS COTTON KNIT PULLOVE R WASH : HEAVY GARMENTS WAS H WITH SOFTNER ITEM : KNIT P .O. NO. STYLE NO. B4SU2MA 563 617 COMMITEMENT NO: Z84337 Q UOTA CATEGORY NO. NON-QUOTA H, TS CODE NO. 6110.20 INVOICE N O. ACCL 4403 21 DATE 11.04.202 1</t>
  </si>
  <si>
    <t>WEO-0008 3400 N GAP DRIVE FRESNO,C A,USA 93727 0 NOTIFY3: DAMCO DIST RIBUTION, 1015 E 236TH ST CARSON,C A 90745, ATT:DAVID JOHNSON</t>
  </si>
  <si>
    <t>PREMIER BANK LTD. GULSHAN BRANCH, 78, GULSHAN AVENUE, 19013629771</t>
  </si>
  <si>
    <t>1ST,2ND,AND 3RD FLOOR,ZAMGARA, GAZIRCHAT, SAVAR,DHAKA,BANGLADESH. 88031714063</t>
  </si>
  <si>
    <t>MSKU4588201</t>
  </si>
  <si>
    <t>MAEUBE0135267</t>
  </si>
  <si>
    <t>118N</t>
  </si>
  <si>
    <t>BD0768327</t>
  </si>
  <si>
    <t>6005 FREEPORT AVE STE 102, MEMPHIS, TN 38141 ATTN: ROB STOREY</t>
  </si>
  <si>
    <t>PASSENGER CAR TIRESAND LIGHT TRUCK TIRE 06 CONTAINER 40 HC CONTAINING 4403 UNITS WITH: 4011.10.00 PASSENGER CAR TIRESAND LIGHT TRUCK TIRES 4011.20.90, FINAL DESTINATION: JACKSONVILLE - U.S.A. WOODEN PACKAGE: NOTAPPLICABLE FREIGHT AS PER AGREEMENT CONTINUATION SHIPPER: CNPJ: 57.497.539/0001-15 4011.10.00 PASSENGER CAR TIRESAND LIGHT TRUCK TIRES 4011.20.90 TRUCK TIRES 4011.10.00 PASSENGER CAR TIRESAND LIGHT TRUCK TIRES 4011.20.90 TRUCK TIRES 4011.10.00 PASSENGER CAR TIRESAND LIGHT TRUCK TIRES 4011.20.90 TRUCK TIRES 4011.10.00 PASSENGER CAR TIRESAND LIGHT TRUCK TIRES 4011.20.90 TRUCK TIRES 4011.10.00 PASSENGER CAR TIRESAND LIGHT TRUCK TIRES 4011.20.90 TRUCK TIRES</t>
  </si>
  <si>
    <t>BRIDGESTONE AMERICAS TIRE OPER LCC</t>
  </si>
  <si>
    <t>BRIDGESTONE DO BRASIL INDUSTRIA</t>
  </si>
  <si>
    <t>00932/21 NO MARKS NO MARKS NO MARKS NO MARKS NO MARKS</t>
  </si>
  <si>
    <t>4650 NEW WORLD AVENUE JACKSONVILLE - UNITED STATES JACKSONVILLE - UNIT FL 32221 US</t>
  </si>
  <si>
    <t>E COMERCIO LTDA SANTO ANDRE - 09015901 - BRAZI FAX: 55 11 4433-148 SP 09015-901 BR</t>
  </si>
  <si>
    <t>MSKU8058684 MRKU2062181 SUDU6753588 MSKU9540345 PONU7804860 MSKU8470921</t>
  </si>
  <si>
    <t>SUDU61SSZ056489X</t>
  </si>
  <si>
    <t>MLBR1794917 MLBR1794918 MLBR1794916 MLBR1794883 MLBR1794920 MLBR1794871</t>
  </si>
  <si>
    <t>EXPEDITORS NASHVILLE</t>
  </si>
  <si>
    <t>237 ELLERY COURT - TN 37214 237 ELLERY COURT - TN 37214</t>
  </si>
  <si>
    <t>AS PER PO NO LA210319 2 PLASTIC DOCUMENT HOLDER 4403 6353 RUBBER VALVE 4406 7708 23CNTS 1PLTS</t>
  </si>
  <si>
    <t>BUFFERS USA INC</t>
  </si>
  <si>
    <t>SM MUMBAI</t>
  </si>
  <si>
    <t>PO NO PN QTY MADE IN CHINA</t>
  </si>
  <si>
    <t>7547 ROSECRANS AVENUE PARAMOUNT CA 909723 USA</t>
  </si>
  <si>
    <t>CCLU2972127</t>
  </si>
  <si>
    <t>ONPLQDLGB2150006</t>
  </si>
  <si>
    <t>SMLMTAYH1C510300</t>
  </si>
  <si>
    <t>2104E</t>
  </si>
  <si>
    <t>SMC410551</t>
  </si>
  <si>
    <t>WOOD BULKPACKED DECORATIVE ARTICLES OF WOOD MOPANI WOOD (8370 X PCS SMALL, 7270 X PCS MEDIUM, 590 X PCS JUMBO) GRAPEVINE WOOD, (600 X PCS SUPER SIZE) HS CODE 4403.49.01.00</t>
  </si>
  <si>
    <t>NYK ROMULUS</t>
  </si>
  <si>
    <t>HLBU1569969</t>
  </si>
  <si>
    <t>HLCUDUR210309580</t>
  </si>
  <si>
    <t>058W</t>
  </si>
  <si>
    <t>ML-ZA 561 ML-ZA 5618166</t>
  </si>
  <si>
    <t>WOOD BULKPACKED DECORATIVE ARTICLES OF WOOD MOPANI WOOD (8750 X PCS MEDIUM, 1130 X PCS JUMBO) GRAPEVINE WOOD, (1200 X PCS LARGE) HS CODE 4403.49.01.00</t>
  </si>
  <si>
    <t>UACU5275728</t>
  </si>
  <si>
    <t>HLCUDUR210309590</t>
  </si>
  <si>
    <t>HLD057555 HLD0575554</t>
  </si>
  <si>
    <t>LUMBER/PLYWOOD/SAWNLUMBER/ DOOR LUMBER/PLYWOOD/SAWNLUMBER/ DOOR LUMBER/PLYWOOD/SAWNLUMBER/ DOOR LUMBER/PLYWOOD/SAWNLUMBER/ DOOR 05X40 HC CONTAINERS WITH: 200 PACKAGES EUCALYPTUS LUMBER KD RGH A GRADE SHIPPED ON BOARDFREIGHT PREPAID ABROAD DUE: 21BR0006756636 RUC: 1BR20593206200000000000000 000447846 NCM: 4403.98.00 HS CODE: 4403.98 PO# 16903L-US WOODEN PACKAGE USED: TREATED AND CERTIFIED</t>
  </si>
  <si>
    <t>MSC TAVVISHI</t>
  </si>
  <si>
    <t>TCNU1334203 TTNU9621558 FSCU8347042 MEDU8630694 TEMU8571552</t>
  </si>
  <si>
    <t>MEDUPG758253</t>
  </si>
  <si>
    <t>118R</t>
  </si>
  <si>
    <t>MSCFJ11138425 MSCFJ11138426 MSCFJ11138696 MSCFJ11138428 MSCFJ11138424</t>
  </si>
  <si>
    <t>POTATO OMELETE 873 BOX/6097.850 KG OF POTATO OMELETE FROM PALACIOS 533 BOX/1897.210 KG OF CHORIZO FROM PALACIOS 95 BOX/274.920 KG OF CANNED FISH FROM YURRITA, 210 BOX/1752.000 KG OF HAM FROM CAMPOFRIO 940 BOX/4403.000 KG OF CHEESE FROM SPANISH CHEESE RYAN 79385482</t>
  </si>
  <si>
    <t>MEDINA &amp; MEDINA</t>
  </si>
  <si>
    <t>SAVINO DEL BENE SPAIN - VALENCIA</t>
  </si>
  <si>
    <t>JPO SCORPIUS</t>
  </si>
  <si>
    <t>AS ADDRESSED ENTRY 240983 . . . . . . . . . . .</t>
  </si>
  <si>
    <t>CALLE A 417 URB. MARIO JULIA SAN JUAN DE PUERTO - 00920 PR, U. S.A REGISTRO DE COMERCIANTE 006404 5-0026 660275215</t>
  </si>
  <si>
    <t>C/DR. J.J.DOMINE, 18A OFICINA 1 VALENCIA - 46011 SPAIN</t>
  </si>
  <si>
    <t>HLBU9262578</t>
  </si>
  <si>
    <t>HLCUVL1210451226</t>
  </si>
  <si>
    <t>2119S</t>
  </si>
  <si>
    <t>HLD0777776</t>
  </si>
  <si>
    <t>MANUEL RAMOS GANDIA INC.</t>
  </si>
  <si>
    <t>ALAN MEJIA STREET WIAC 740AM BUILD ING URB. INDUSTR BAYAMON - 00961 PR, U.S.A. 660846227</t>
  </si>
  <si>
    <t>VALENCIA, ES</t>
  </si>
  <si>
    <t>5 CONTAINERS WITH GMELINA ROUN D LOGS 290 LOGS / 123.442 M 3 / 101.221 CBM HOPPUS FREI GHT PREPAID LCA NO: 109743 IRC NO: BA-0229855 OLD 260315 110256919 NEW LC NO: 10762101 0189 LC ISSUE DATE: 2021 06 0, 3 TIN NO: 3380-4471-5521 VAT REG NO: 000151206-0503 NEW 00 0151206 BIN NO: 000151206-050 3 HS CODE:4403.99.00 5 CONTAINERS WITH GMELINA ROUN D LOGS 290 LOGS / 123.442 M 3 / 101.221 CBM HOPPUS FREI GHT PREPAID LCA NO: 109743 IRC NO: BA-0229855 OLD 260315 110256919 NEW LC NO: 10762101 0189 LC ISSUE DATE: 2021 06 0, 3 TIN NO: 3380-4471-5521 VAT REG NO: 000151206-0503 NEW 00 0151206 BIN NO: 000151206-050 3 HS CODE:4403.99.00 5 CONTAINERS WITH GMELINA ROUN D LOGS 290 LOGS / 123.442 M 3 / 101.221 CBM HOPPUS FREI GHT PREPAID LCA NO: 109743 IRC NO: BA-0229855 OLD 260315 110256919 NEW LC NO: 10762101 0189 LC ISSUE DATE: 2021 06 0, 3 TIN NO: 3380-4471-5521 VAT REG NO: 000151206-0503 NEW 00 0151206 BIN NO: 000151206-050 3 HS CODE:4403.99.00 5 CONTAINERS WITH GMELINA ROUN D LOGS 290 LOGS / 123.442 M 3 / 101.221 CBM HOPPUS FREI GHT PREPAID LCA NO: 109743 IRC NO: BA-0229855 OLD 260315 110256919 NEW LC NO: 10762101 0189 LC ISSUE DATE: 2021 06 0, 3 TIN NO: 3380-4471-5521 VAT REG NO: 000151206-0503 NEW 00 0151206 BIN NO: 000151206-050 3 HS CODE:4403.99.00 5 CONTAINERS WITH GMELINA ROUN D LOGS 290 LOGS / 123.442 M 3 / 101.221 CBM HOPPUS FREI GHT PREPAID LCA NO: 109743 IRC NO: BA-0229855 OLD 260315 110256919 NEW LC NO: 10762101 0189 LC ISSUE DATE: 2021 06 0, 3 TIN NO: 3380-4471-5521 VAT REG NO: 000151206-0503 NEW 00 0151206 BIN NO: 000151206-050 3 HS CODE:4403.99.00</t>
  </si>
  <si>
    <t>MAERSK KARLSKRONA</t>
  </si>
  <si>
    <t>141 CECIL STREET, #08-04 TUNG ANN ASSOCIATION BUILDING SINGAPORE - 069541 6527510074</t>
  </si>
  <si>
    <t>PONU8145120 MRKU3829494 MRKU4973700 MSKU1975700 MSKU9367986</t>
  </si>
  <si>
    <t>MAEU210655063</t>
  </si>
  <si>
    <t>ML-MX1037252 MX1037252 ML-MX1037227 MX1037227 ML-MX1037255 MX1037255 ML-MX1037254 MX1037254 ML-MX1037226 MX1037226</t>
  </si>
  <si>
    <t>5 CONTAINERS WITH GMELINA ROUN D LOGS 457 LOGS / 117.682 M3 / 101.546 CBM HOPPUS HS CODE: 4403.99.00 FREIGHT PREPAID LCA NO: 109743 IRC NO: BA -0229855 OLD 260315110256919 N EW LC NO: 107621010189 LC IS, SUE DATE: 2021 06 03 TIN NO: 3380-4471-5521 VAT REG NO: 00 0151206-0503 NEW 000151206 BI N NO: 000151206-0503 5 CONTAINERS WITH GMELINA ROUN D LOGS 457 LOGS / 117.682 M3 / 101.546 CBM HOPPUS HS CODE: 4403.99.00 FREIGHT PREPAID LCA NO: 109743 IRC NO: BA -0229855 OLD 260315110256919 N EW LC NO: 107621010189 LC IS, SUE DATE: 2021 06 03 TIN NO: 3380-4471-5521 VAT REG NO: 00 0151206-0503 NEW 000151206 BI N NO: 000151206-0503 5 CONTAINERS WITH GMELINA ROUN D LOGS 457 LOGS / 117.682 M3 / 101.546 CBM HOPPUS HS CODE: 4403.99.00 FREIGHT PREPAID LCA NO: 109743 IRC NO: BA -0229855 OLD 260315110256919 N EW LC NO: 107621010189 LC IS, SUE DATE: 2021 06 03 TIN NO: 3380-4471-5521 VAT REG NO: 00 0151206-0503 NEW 000151206 BI N NO: 000151206-0503 5 CONTAINERS WITH GMELINA ROUN D LOGS 457 LOGS / 117.682 M3 / 101.546 CBM HOPPUS HS CODE: 4403.99.00 FREIGHT PREPAID LCA NO: 109743 IRC NO: BA -0229855 OLD 260315110256919 N EW LC NO: 107621010189 LC IS, SUE DATE: 2021 06 03 TIN NO: 3380-4471-5521 VAT REG NO: 00 0151206-0503 NEW 000151206 BI N NO: 000151206-0503 5 CONTAINERS WITH GMELINA ROUN D LOGS 457 LOGS / 117.682 M3 / 101.546 CBM HOPPUS HS CODE: 4403.99.00 FREIGHT PREPAID LCA NO: 109743 IRC NO: BA -0229855 OLD 260315110256919 N EW LC NO: 107621010189 LC IS, SUE DATE: 2021 06 03 TIN NO: 3380-4471-5521 VAT REG NO: 00 0151206-0503 NEW 000151206 BI N NO: 000151206-0503</t>
  </si>
  <si>
    <t>MSKU1458436 MSKU0320632 MRKU5124230 MSKU8909341 MSKU9556402</t>
  </si>
  <si>
    <t>MAEU210596587</t>
  </si>
  <si>
    <t>ML-MX1037231 MX1037231 ML-MX1037233 MX1037233 ML-MX1037251 MX1037251 ML-MX1037232 MX1037232 ML-MX1037234 MX1037234</t>
  </si>
  <si>
    <t>5 CONTAINERS WITH GMELINA ROUN D LOGS 401 LOGS / 119.258 M3 / 101.148 CBM HOPPUS FR EIGHT PREPAID LCA NO: 10974 3 IRC NO: BA-0229855 OLD 2603 15110256919 NEW LC NO: 107621 010189 LC ISSUE DATE: 2021 06, 03 TIN NO: 3380-4471-5521 V AT REG NO: 000151206-0503 NEW 000151206 BIN NO: 000151206-0 503 HS CODE: 4403.99.00 5 CONTAINERS WITH GMELINA ROUN D LOGS 401 LOGS / 119.258 M3 / 101.148 CBM HOPPUS FR EIGHT PREPAID LCA NO: 10974 3 IRC NO: BA-0229855 OLD 2603 15110256919 NEW LC NO: 107621 010189 LC ISSUE DATE: 2021 06, 03 TIN NO: 3380-4471-5521 V AT REG NO: 000151206-0503 NEW 000151206 BIN NO: 000151206-0 503 HS CODE: 4403.99.00 5 CONTAINERS WITH GMELINA ROUN D LOGS 401 LOGS / 119.258 M3 / 101.148 CBM HOPPUS FR EIGHT PREPAID LCA NO: 10974 3 IRC NO: BA-0229855 OLD 2603 15110256919 NEW LC NO: 107621 010189 LC ISSUE DATE: 2021 06, 03 TIN NO: 3380-4471-5521 V AT REG NO: 000151206-0503 NEW 000151206 BIN NO: 000151206-0 503 HS CODE: 4403.99.00 5 CONTAINERS WITH GMELINA ROUN D LOGS 401 LOGS / 119.258 M3 / 101.148 CBM HOPPUS FR EIGHT PREPAID LCA NO: 10974 3 IRC NO: BA-0229855 OLD 2603 15110256919 NEW LC NO: 107621 010189 LC ISSUE DATE: 2021 06, 03 TIN NO: 3380-4471-5521 V AT REG NO: 000151206-0503 NEW 000151206 BIN NO: 000151206-0 503 HS CODE: 4403.99.00 5 CONTAINERS WITH GMELINA ROUN D LOGS 401 LOGS / 119.258 M3 / 101.148 CBM HOPPUS FR EIGHT PREPAID LCA NO: 10974 3 IRC NO: BA-0229855 OLD 2603 15110256919 NEW LC NO: 107621 010189 LC ISSUE DATE: 2021 06, 03 TIN NO: 3380-4471-5521 V AT REG NO: 000151206-0503 NEW 000151206 BIN NO: 000151206-0 503 HS CODE: 4403.99.00</t>
  </si>
  <si>
    <t>MRKU6340526 TCNU4962590 MRSU3857020 TRLU7636368 SUDU6780290</t>
  </si>
  <si>
    <t>MAEU210655593</t>
  </si>
  <si>
    <t>ML-MX1007121 MX1007121 ML-MX1037212 MX1037212 ML-MX1007085 MX1007085 ML-MX1037211 MX1037211 ML-MX1007122 MX1007122</t>
  </si>
  <si>
    <t>FWDR REF: CAN8114990 TORSION SPRING STAINLESS STEEL COMMAND HOOK SS304 (REV.A) 960CTNS22PLTS LOGISTICS, LLC / MIRSA MANUFACTURING LLC, 4403 W . MILITARY HWY STE 100 MCALLEN TX 78503 956-467-9948 THE SHIPMENT CONTAINS NO WOOD PACKAGING MATERIAL(WPM) FREIGHT COLLECT</t>
  </si>
  <si>
    <t>EI REF: 61X8093029 SHIPPING MARKS: MPI P.O. MCALLEN,TX C/NO. 1-UP MADE IN CHINA</t>
  </si>
  <si>
    <t>300 E. OLMOS DRIVE SUITE B HIDALGO TX 78557 TE U.S.A.</t>
  </si>
  <si>
    <t>CLHU3310763</t>
  </si>
  <si>
    <t>CMDUGGZ1311356</t>
  </si>
  <si>
    <t>0TX8Q</t>
  </si>
  <si>
    <t>P8967508</t>
  </si>
  <si>
    <t>HUANGPU</t>
  </si>
  <si>
    <t>WALNUT LOGS HS CODE: 4403.99 US ORIGIN CARGO BEING RETURNED. WALNUT LOGS HS CODE: 4403.99 US ORIGIN CARGO BEING RETURNED. WALNUT LOGS HS CODE: 4403.99 US ORIGIN CARGO BEING RETURNED.</t>
  </si>
  <si>
    <t>SANTA LINEA</t>
  </si>
  <si>
    <t>ZCSU8937224 TCNU4250404 TCKU4726728</t>
  </si>
  <si>
    <t>4500 4500 4200</t>
  </si>
  <si>
    <t>ZIMUKST113818</t>
  </si>
  <si>
    <t>13W</t>
  </si>
  <si>
    <t>2149880 2149881 000311</t>
  </si>
  <si>
    <t>GEORGIA</t>
  </si>
  <si>
    <t>5 CONTAINERS WITH GMELINA ROUN D LOGS 378 LOGS / 122.681 M3 / 103.697 CBM HOPPUS FREIGHT PREPAID LCA NO: NCCBL 143 792 IRC NO: 260315110302119 HS CODE NO: 4403.99.00 LC NO: 160721010355 LC ISSUE DATE:, 2021 06 01 TIN NO: 4695346186 46 BIN NO: 001679216-0504 IM PORT UNDER CASH FOREIGN EXCHAN GE RESOURCE (CFER). 5 CONTAINERS WITH GMELINA ROUN D LOGS 378 LOGS / 122.681 M3 / 103.697 CBM HOPPUS FREIGHT PREPAID LCA NO: NCCBL 143 792 IRC NO: 260315110302119 HS CODE NO: 4403.99.00 LC NO: 160721010355 LC ISSUE DATE:, 2021 06 01 TIN NO: 4695346186 46 BIN NO: 001679216-0504 IM PORT UNDER CASH FOREIGN EXCHAN GE RESOURCE (CFER). 5 CONTAINERS WITH GMELINA ROUN D LOGS 378 LOGS / 122.681 M3 / 103.697 CBM HOPPUS FREIGHT PREPAID LCA NO: NCCBL 143 792 IRC NO: 260315110302119 HS CODE NO: 4403.99.00 LC NO: 160721010355 LC ISSUE DATE:, 2021 06 01 TIN NO: 4695346186 46 BIN NO: 001679216-0504 IM PORT UNDER CASH FOREIGN EXCHAN GE RESOURCE (CFER). 5 CONTAINERS WITH GMELINA ROUN D LOGS 378 LOGS / 122.681 M3 / 103.697 CBM HOPPUS FREIGHT PREPAID LCA NO: NCCBL 143 792 IRC NO: 260315110302119 HS CODE NO: 4403.99.00 LC NO: 160721010355 LC ISSUE DATE:, 2021 06 01 TIN NO: 4695346186 46 BIN NO: 001679216-0504 IM PORT UNDER CASH FOREIGN EXCHAN GE RESOURCE (CFER). 5 CONTAINERS WITH GMELINA ROUN D LOGS 378 LOGS / 122.681 M3 / 103.697 CBM HOPPUS FREIGHT PREPAID LCA NO: NCCBL 143 792 IRC NO: 260315110302119 HS CODE NO: 4403.99.00 LC NO: 160721010355 LC ISSUE DATE:, 2021 06 01 TIN NO: 4695346186 46 BIN NO: 001679216-0504 IM PORT UNDER CASH FOREIGN EXCHAN GE RESOURCE (CFER).</t>
  </si>
  <si>
    <t>CALLE ISAIAS A RODRIGUEZ VIVAS 210 COL SIPEH ANIMAS XALAP 91067 522282012829</t>
  </si>
  <si>
    <t>MRKU5414985 MSKU9549147 MRKU3501592 MRKU5359065 MRKU6491970</t>
  </si>
  <si>
    <t>MAEU210596407</t>
  </si>
  <si>
    <t>116W</t>
  </si>
  <si>
    <t>MX1037387 MX1037389 MX1037357 MX1037386 MX1037390</t>
  </si>
  <si>
    <t>M/S. ABRAR TIMBER AND FURNITURE,</t>
  </si>
  <si>
    <t>163, CDA AVENUE, MURADPUR, PANCHLISH, CHATTOGRAM, BANGLADESH.</t>
  </si>
  <si>
    <t>H.S. CODE : 4403.49.10 12 DA YS OF FREE OF DEMURRAGE AT DES TINATION AS AGREED H.S. CODE : 4403.49.10 12 DA YS OF FREE OF DEMURRAGE AT DES TINATION AS AGREED H.S. CODE : 4403.49.10 12 DA YS OF FREE OF DEMURRAGE AT DES TINATION AS AGREED H.S. CODE : 4403.49.10 12 DA YS OF FREE OF DEMURRAGE AT DES TINATION AS AGREED</t>
  </si>
  <si>
    <t>PRODUCTOS FORESTALES DEL SURESTE</t>
  </si>
  <si>
    <t>PIECES/LOGS PIECES/LOGS PIECES/LOGS PIECES/LOGS</t>
  </si>
  <si>
    <t>151 CHIN SWEE ROAD , # 15-03 MANHAT EMAIL : MURALI@SUDIMA.COM 6567327180</t>
  </si>
  <si>
    <t>MRSU4033225 SUDU8787000 TCNU7924547 MRKU3829051</t>
  </si>
  <si>
    <t>MAEU210653775</t>
  </si>
  <si>
    <t>KPD190632480 MX1266231 MX1266276 KPD190632478 MX1266336 KPD190632424 MX1266225</t>
  </si>
  <si>
    <t>GEETHA WOOD WORKS</t>
  </si>
  <si>
    <t>129/1C, CHENNAI BYE PASS ROAD ARIYAMANGALAM, TRICHY 620010, TAMIL IEC : 0497006201, GST NO. 33AAAFG31</t>
  </si>
  <si>
    <t>5 CONTAINERS WITH GMELINA ROUN D LOGS 323 LOGS / 125.65 M3 / 103.787 CBM HOPPUS FREIGH T PREPAID LCA NO: NCCBL 143 792 IRC NO: 260315110302119 HS CODE NO: 4403.99.00 LC NO: 160721010355 LC ISSUE DATE:, 2021 06 01 TIN NO: 4695346186 46 BIN NO: 001679216-0504 IM PORT UNDER CASH FOREIGN EXCHAN GE RESOURCE (CFER). 5 CONTAINERS WITH GMELINA ROUN D LOGS 323 LOGS / 125.65 M3 / 103.787 CBM HOPPUS FREIGH T PREPAID LCA NO: NCCBL 143 792 IRC NO: 260315110302119 HS CODE NO: 4403.99.00 LC NO: 160721010355 LC ISSUE DATE:, 2021 06 01 TIN NO: 4695346186 46 BIN NO: 001679216-0504 IM PORT UNDER CASH FOREIGN EXCHAN GE RESOURCE (CFER). 5 CONTAINERS WITH GMELINA ROUN D LOGS 323 LOGS / 125.65 M3 / 103.787 CBM HOPPUS FREIGH T PREPAID LCA NO: NCCBL 143 792 IRC NO: 260315110302119 HS CODE NO: 4403.99.00 LC NO: 160721010355 LC ISSUE DATE:, 2021 06 01 TIN NO: 4695346186 46 BIN NO: 001679216-0504 IM PORT UNDER CASH FOREIGN EXCHAN GE RESOURCE (CFER). 5 CONTAINERS WITH GMELINA ROUN D LOGS 323 LOGS / 125.65 M3 / 103.787 CBM HOPPUS FREIGH T PREPAID LCA NO: NCCBL 143 792 IRC NO: 260315110302119 HS CODE NO: 4403.99.00 LC NO: 160721010355 LC ISSUE DATE:, 2021 06 01 TIN NO: 4695346186 46 BIN NO: 001679216-0504 IM PORT UNDER CASH FOREIGN EXCHAN GE RESOURCE (CFER). 5 CONTAINERS WITH GMELINA ROUN D LOGS 323 LOGS / 125.65 M3 / 103.787 CBM HOPPUS FREIGH T PREPAID LCA NO: NCCBL 143 792 IRC NO: 260315110302119 HS CODE NO: 4403.99.00 LC NO: 160721010355 LC ISSUE DATE:, 2021 06 01 TIN NO: 4695346186 46 BIN NO: 001679216-0504 IM PORT UNDER CASH FOREIGN EXCHAN GE RESOURCE (CFER).</t>
  </si>
  <si>
    <t>MRKU4141248 MRKU5734926 MSKU0652180 TCLU8271500 DFSU7053900</t>
  </si>
  <si>
    <t>MAEU210596523</t>
  </si>
  <si>
    <t>MX1037356 MX1037351 MX1037358 MX1037359 MX1037352</t>
  </si>
  <si>
    <t>5 CONTAINERS WITH GMELINA ROUN D LOGS 361 LOGS / 121.777 M3 / 102.605 CBM HOPPUS FREIGHT PREPAID LCA NO: NCCBL 14379 2 IRC NO: 260315110302119 HS CODE NO: 4403.99.00 LC NO: 1 60721010355 LC ISSUE DATE: 20, 21 06 01 TIN NO: 469534618646 BIN NO: 001679216-0504 IMPO RT UNDER CASH FOREIGN EXCHANGE RESOURCE (CFER). 5 CONTAINERS WITH GMELINA ROUN D LOGS 361 LOGS / 121.777 M3 / 102.605 CBM HOPPUS FREIGHT PREPAID LCA NO: NCCBL 14379 2 IRC NO: 260315110302119 HS CODE NO: 4403.99.00 LC NO: 1 60721010355 LC ISSUE DATE: 20, 21 06 01 TIN NO: 469534618646 BIN NO: 001679216-0504 IMPO RT UNDER CASH FOREIGN EXCHANGE RESOURCE (CFER). 5 CONTAINERS WITH GMELINA ROUN D LOGS 361 LOGS / 121.777 M3 / 102.605 CBM HOPPUS FREIGHT PREPAID LCA NO: NCCBL 14379 2 IRC NO: 260315110302119 HS CODE NO: 4403.99.00 LC NO: 1 60721010355 LC ISSUE DATE: 20, 21 06 01 TIN NO: 469534618646 BIN NO: 001679216-0504 IMPO RT UNDER CASH FOREIGN EXCHANGE RESOURCE (CFER). 5 CONTAINERS WITH GMELINA ROUN D LOGS 361 LOGS / 121.777 M3 / 102.605 CBM HOPPUS FREIGHT PREPAID LCA NO: NCCBL 14379 2 IRC NO: 260315110302119 HS CODE NO: 4403.99.00 LC NO: 1 60721010355 LC ISSUE DATE: 20, 21 06 01 TIN NO: 469534618646 BIN NO: 001679216-0504 IMPO RT UNDER CASH FOREIGN EXCHANGE RESOURCE (CFER). 5 CONTAINERS WITH GMELINA ROUN D LOGS 361 LOGS / 121.777 M3 / 102.605 CBM HOPPUS FREIGHT PREPAID LCA NO: NCCBL 14379 2 IRC NO: 260315110302119 HS CODE NO: 4403.99.00 LC NO: 1 60721010355 LC ISSUE DATE: 20, 21 06 01 TIN NO: 469534618646 BIN NO: 001679216-0504 IMPO RT UNDER CASH FOREIGN EXCHANGE RESOURCE (CFER).</t>
  </si>
  <si>
    <t>MRSU3661504 MRSU3815472 HASU4314958 SUDU6816177 MRKU3721940</t>
  </si>
  <si>
    <t>MAEU210596493</t>
  </si>
  <si>
    <t>MX1037373 MX1037350 MX1037375 MX1037372 MX1037374</t>
  </si>
  <si>
    <t>F.A.K. (FREIGHT ALL KINDS), NOS TORSION SPRING STAINLESS STEEL COMMAND HOOK SS304 (REV. A) 960CTNS22PLTS PO#50685 SHIP TO:EXPRESS CROSS BORDER LOGISTICS, LLC / MIRSA MANUFACTURING LLC 4403 W . MILITARY HWY STE 100 MCALLEN TX 78503 956-467-9948 THE SHIPMENT CONTAINS NO WOOD PACKAGING MATERIAL(WPM) TOTAL:1 20'GP (, 960CTNS) GENERAL CONTRACT RATE: HBL# 61X8093976</t>
  </si>
  <si>
    <t>300 E. OLMOS DRIVE SUITE B HIDALGO TX 78557 U.S.A.</t>
  </si>
  <si>
    <t>ZIMU1023036</t>
  </si>
  <si>
    <t>ZIMUHKG83183245</t>
  </si>
  <si>
    <t>ZZC-TB629579</t>
  </si>
  <si>
    <t>HUANGPU (GD)</t>
  </si>
  <si>
    <t>LIGHTING EQUIPMENT NAMED ACC OUNT: 298418684 FF51750 4403 S/C#:298418684 FREIGH T COLLECT, SHIPPER LOAD &amp; COUN T MRSU3998178|4400|2799|PC|| DOOR/CY|6161|KGM|0|MTQ|2101061 24</t>
  </si>
  <si>
    <t>GE LIGHTING</t>
  </si>
  <si>
    <t>TUNGSRAM OPERATIONS KFT.</t>
  </si>
  <si>
    <t>SEAGO PIRAEUS</t>
  </si>
  <si>
    <t>. EI REF:517504403</t>
  </si>
  <si>
    <t>1975 NOBLE ROAD CLEVELAND OH 44112 UNITED STATES 12162664611</t>
  </si>
  <si>
    <t>KINIZSI UTCA 97 8800 NAGYKANIZSA HUNGARY 3693504640</t>
  </si>
  <si>
    <t>MRSU3998178</t>
  </si>
  <si>
    <t>MAEU210106124</t>
  </si>
  <si>
    <t>4801 COMMERCE CROSSINGS DRIVE LOUISVILLE KY 40229 U.S.A.</t>
  </si>
  <si>
    <t>01X40' HC CONTAINER TOTAL 1086 CARTONS TOTAL ONE THOUSAND EIGHTY SIX ONLY ARTISTICS HANDICRAFTS ARTICLES TOTAL NET WEIGHT-4403.498 KGS THIS MASTER BILL COVERS CMA-CGM NVOCC HOUSE BNO AMC1244164, AMC1243489, AMC1244169, AMC124, AMC1244176 FREIGHT COLLECT</t>
  </si>
  <si>
    <t>CARGO TRANS INC.</t>
  </si>
  <si>
    <t>CLEARSHIP FORWARDERS PVT LTD.</t>
  </si>
  <si>
    <t>CMA CGM ORFEO</t>
  </si>
  <si>
    <t>170 EAST SUNRISE HIGHWAY, NEW YORK NY11581 UNITED STATES OF AMERICA</t>
  </si>
  <si>
    <t>901-905, SAI SAMARTH COMPLEX, 9TH FLOOR,NEAR SHAH INDUSTRIAL ESTATE,GOVANDI(E)MUMBAI 400088</t>
  </si>
  <si>
    <t>TEMU7434257</t>
  </si>
  <si>
    <t>CMDUAMC1233531</t>
  </si>
  <si>
    <t>0IN8Y</t>
  </si>
  <si>
    <t>H2107418</t>
  </si>
  <si>
    <t>------------ TEMU7434257 DESCRIPTION---------110 CARTONS ONE HUNDRED TEN CARTONS ARTISTICSHANDICRAFTS ARTICLES INVOICE NO.: BH-1923 DT 14.04.2021 S/BILL NO.: 1150376 DT : 16/04/202NO. : 0507080327 HS CODE : 44219990 CIN NO : 21PCEG0420687740100 TOTAL NET WT.: NET WT : 1265.000 KGS, ARTISTICS HANDICRAFTS ARTICLES TOTAL NET WEIGHT-4403.498 KGS CMA-CGM NVOCC HOUSE BILLS CROSS REFERECNE WITMASTER BILLS NO AMC1233531 FREIGHT COLLECT -------------GENERIC DESCRIPTION-------------</t>
  </si>
  <si>
    <t>BREWSTER HOME FASHIONS</t>
  </si>
  <si>
    <t>BHARATA HANDICRAFTS</t>
  </si>
  <si>
    <t>67 PACELLA DR RANDOLPH MA 02368 781-963-4800</t>
  </si>
  <si>
    <t>266 PHASE-1 UDYOG VIHAR GURGAON HARYANA-122001 TEL:91-124-4228218, TE FAX: 91-124-2347691</t>
  </si>
  <si>
    <t>CMDUAMC1244169</t>
  </si>
  <si>
    <t>HYPOTENUSE INC.</t>
  </si>
  <si>
    <t>12313 US HIGHWAY 301 S STATESBORO, GA 30458 912-259-1040</t>
  </si>
  <si>
    <t>CANADIAN LOGS CANADIAN LOGS CANADIAN LOGS QUANTITY: 72.570 MBF 62 PIECES SUMMARY ID: SUM 2074 EIN NUMBER: 98-0413798 LETTER OF CREDIT :MM04892103NU00018 CONTRACT/ORDER NO: 1795372 HTS CODE:4403.20, FREIGHT PREPAID CANADIAN LOGS CANADIAN LOGS CANADIAN LOGS CANADIAN LOGS CANADIAN LOGS CANADIAN LOGS CANADIAN LOGS CANADIAN LOGS CANADIAN LOGS</t>
  </si>
  <si>
    <t>SHIN YOO TIMBER CO., LTD.</t>
  </si>
  <si>
    <t>INTERFOR CORPORATION</t>
  </si>
  <si>
    <t>New Westminster, BC</t>
  </si>
  <si>
    <t>NORTHERN JASPER</t>
  </si>
  <si>
    <t>375-2,WOOGEI-RI, SANGDONG-MYEO KIMHAE-SI, GYEONGNAM, SOUTH KO KIMHAE-SI, GYEONGNA 26 KR</t>
  </si>
  <si>
    <t>1600 - 4720 KINGSWAY CANADA BURNABY BC V5H 4N2 BC V6E 3Z3 CA</t>
  </si>
  <si>
    <t>TCKU7593402 MSKU8475610 BEAU5011788 MRKU5490199 TCKU6924701 MSKU0533535 MIEU0025635 MRKU2476089 GESU5991484 MRKU4137839 MRKU4704866 MRSU4004736</t>
  </si>
  <si>
    <t>SUDU21004AT2P8U5</t>
  </si>
  <si>
    <t>017S</t>
  </si>
  <si>
    <t>540012 540010 540001 540008 540011 540013 540004 540005 540002 540006 540007 540009</t>
  </si>
  <si>
    <t>375-2,WOOGEI-RI, SANGDONG-MYEO 375-2,WOOGEI-RI, SANGDONG-MYEO</t>
  </si>
  <si>
    <t>VANCOUVER BC CANA</t>
  </si>
  <si>
    <t>3333 CARTONS OF BARBIE DOL LS NW : 4403.02 KGS PTMI R EF#7342211 HS CODE : 9503 00 21 FREIGHT COLLECT</t>
  </si>
  <si>
    <t>333 CONTINENTAL BOULEVARD EL SEGUNDO CA 90245 UNITED STATES</t>
  </si>
  <si>
    <t>TLLU5045302</t>
  </si>
  <si>
    <t>MEDUJQ029053</t>
  </si>
  <si>
    <t>FJ10820819</t>
  </si>
  <si>
    <t>ROBINIA BOARDS 4409 29 ROBINIA PALISADES 4403 99</t>
  </si>
  <si>
    <t>ZTR ENTERPRISES, LLC</t>
  </si>
  <si>
    <t>Piraievs</t>
  </si>
  <si>
    <t>ZIM SHEKOU</t>
  </si>
  <si>
    <t>Greece</t>
  </si>
  <si>
    <t>1054 CANTERBURY LANE CHAPEL HILL, NC 27517 404.915.4474 ZRIKEZTRENTERPRISES.COM</t>
  </si>
  <si>
    <t>EMAIL OFFICEEUROBINIA.EU TEL +49 -(0)441-936130 26133 OLDENBURG, GERMANY EINSTEINSTRASSE 17</t>
  </si>
  <si>
    <t>CAIU8074085</t>
  </si>
  <si>
    <t>HLCUBE3210400403</t>
  </si>
  <si>
    <t>67W</t>
  </si>
  <si>
    <t>HLD0122931</t>
  </si>
  <si>
    <t>GLOBALTRANZ ENTERPRISES, LLC</t>
  </si>
  <si>
    <t>JENNIFER DOMINISKI 3075 CHASTAIN MEADOWS PARKWAY MARIETTA 30066</t>
  </si>
  <si>
    <t>RIJEKA, HR</t>
  </si>
  <si>
    <t>VALVES, NOS LCL SHIPMENT: 10 CRATES OF -3 RD ACT,N4 120V, 1200IN-LB,30S -ACT,120V N4,2000 IN-LB,30S,IRB GENERAL CONTRACT RATE: / VALVES, NOS LCL SHIPMENT: 11 CRATES OF PNEUMATIC ACTUATOR -3 RD ACT,N4 120V, 1200IN-LB,30S -ACT,120V N4,600 IN-LB,30S,IRB -ACT,N4 120V, 3000IN-LB,30S,IRB -ACT,N4 120V, 3000IN-LB,30S,IRB -CRATING GENERAL CONTRACT RATE: / GENERAL CARGO, NOS 2 PALLET: 53 CARTONS OF:-   ELECTRONICS SWITCHES AND PART THEREOF INV : 241617446 QTY : 2 PLT (53 CTNS, 3238 PCS) SHIPMENT TERM: DAP GENERAL CONTRACT RATE: / FAK EXCLUDING APPARELS AND TEXTILES, NOS LCL SHIPMENTS 2 PALLET OF 1682 KGS PVC COMPOUND DERUS 75A (25KGS/BAG) LOT NO FOR 1600KGS : 090221 GENERAL CONTRACT RATE: / VALVES, NOS LCL SHIPMENT: 4 CRATES OF -ACT,N4, 120V,6500LBIN,30S,IRB -CRATING GENERAL CONTRACT RATE: / ELECTRICAL PARTS, NOS LCL SHIPMENT: 12 PALLETS OF HEATSINK (428 BOXES) PO NO : S55539 A609 - DLP28607262HS - QTY: 60,000 PCS PO NO : S55511 MA644 - DLP28667372HS - QTY: 40,000 PCS GENERAL CONTRACT RATE: / FAK INCLUDING APPARELS AND TEXTILES, NOS WOVEN CAPS HS CODE.6505.00.8090 PO.110562,110563 STYLE.MCC0627728,MCC062773 4 INV.D20210236 DT.FEB.08.2021 EXP:02000102-04801-21 DT.FEB.24.2021 SALES CONTRACT.: D20210236(CAD BASE) DT:JAN.24.2021 GENERAL CONTRACT RATE: / AUTO PARTS, NOS GENERAL CONTRACT RATE: / FAK INCLUDING APPARELS AND TEXTILES, NOS LCL SHIPMENT SAID TO CONTAIN: 70 BOXES SILICONE TIP HS CODE: 2804.61.0000 GENERAL CONTRACT RATE: / ELECTRICAL GOODS, NOS 1 PALLETS(36 CARTONS) - KNOB, AUTO START STOP - KNOB, AUTO PARK - KNOB, HILL DESCENT - KNOB, DUMMY INVOICE# U2103-205 SHIP TO ADDRESS: MIRSA MANUFACTURING LLC. 4403 WEST MILITARY HWY SUITE 100 MCALLEN, TX 78503 PH:(847)466-7905 / FAX:(847)466-7913 ATTN: MS. FURNIE IKEDA GENERAL CONTRACT RATE:, FREIGHT COLLECT / VALVES, NOS LCL SHIPMENT: 1 CRATES OF -ACT,24VAC, N4,2000IN-LB,60S GENERAL CONTRACT RATE: / FAK EXCLUDING APPARELS AND TEXTILES, NOS -PROCESS KIT, INJECTORS GENERAL CONTRACT RATE:</t>
  </si>
  <si>
    <t>EXPEDITORS SINGAPORE PTE LTD</t>
  </si>
  <si>
    <t>CONTI MAKALU</t>
  </si>
  <si>
    <t>. EI REF:6731076303 SAME SAME . EI REF:6731076303 SAME SAME SAME SAME . EI REF:6731076303 SAME SAME SAME SAME . EI REF:6731076303 SAME SAME SAME . EI REF:6731076303 SAME SAME . EI REF:6731076303 SAME SAME SAME SAME . EI REF:6731076303 SAME SAME SAME SAME SAME . EI REF:6731076303 . EI REF:6731076303 SAME SAME SAME . EI REF:6731076303 SAME SAME SAME SAME SAME SAME SAME . EI REF:6731076303 SAME . EI REF:6731076303 SAME</t>
  </si>
  <si>
    <t>61, ALPS AVENUE SINGAPORE 498798 SINGAPORE</t>
  </si>
  <si>
    <t>CAXU8090410</t>
  </si>
  <si>
    <t>MEDUSI544033</t>
  </si>
  <si>
    <t>114E</t>
  </si>
  <si>
    <t>FX16126065</t>
  </si>
  <si>
    <t>5 PIECES DJI (DJINDJA OEDOE) DJI (DJINDJA OEDOE) BUCHENAVIA CAPITATAROUND LOGS HS CODE 4403 9990 4 PIECES DJI (DJINDJA OEDOE) DJI (DJINDJA OEDOE) BUCHENAVIA CAPITATAROUND LOGS HS CODE 4403 9990 5 PIECES DJI (DJINDJA OEDOE) DJI (DJINDJA OEDOE) BUCHENAVIA CAPITATAROUND LOGS HS CODE 4403 9990 4 PIECES DJI (DJINDJA OEDOE) DJI (DJINDJA OEDOE) BUCHENAVIA CAPITATAROUND LOGS HS CODE 4403 9990</t>
  </si>
  <si>
    <t>VOGEL IMPORT EXPORT NV</t>
  </si>
  <si>
    <t>GREENHEART SURINAME NV</t>
  </si>
  <si>
    <t>ARICA</t>
  </si>
  <si>
    <t>NO MARKS . . . NO MARKS . . . NO MARKS . . . NO MARKS . . .</t>
  </si>
  <si>
    <t>GODEFRIDUSKAAI 28, B-2000 ANTWERP, BELGIUM</t>
  </si>
  <si>
    <t>DUISBURGLAAN 31 PARAMARIBO SURINAME</t>
  </si>
  <si>
    <t>BEAU4458370 UACU5218693 BEAU5365251 UACU5878212</t>
  </si>
  <si>
    <t>HLCUPB0210400784</t>
  </si>
  <si>
    <t>2117N</t>
  </si>
  <si>
    <t>DS20/004894 HLD7118809 DS20/004895 HLD7118807 DS20/004893 HLD7118806 DS20/004896 HLD7118808</t>
  </si>
  <si>
    <t>PARAMARIBO, SR</t>
  </si>
  <si>
    <t>AUTOMOTIVE PARTS AND ACCESSORIES, NOS 3 PALLETS SAID TO CONTAIN 48 CARTONS OF BIG BOWL CUSTOMER PO#443121700,4431225137, 4431225145,4431509601 PART NO: HMC16808SG-PY-12 HMC16202SG-LY-12-2 H3090ATC1F1E CUSTOMER P/N:K0692-MIL, K0008,300-03811 QTY 35376 PIECES . ISF#231-43630516961 GENERAL CONTRACT RATE: / GENERAL CARGO, NOS 2 PALLET CONTAINS 69 CARTONS OF:-   ELECTRONICS SWITCHES AND PART THEREOF INV : 241617455 &amp; 241617459 QTY : 2 PLT (69 CTNS, 3458 PCS) SHIPMENT TERM: DAP GENERAL CONTRACT RATE: / WATCHES AND CLOCKS AND PARTS, NOS HANDBAGS PO#4500396343 - WM HANDBAGS LTHR 100% COWHIDE LEATHER HANDBAG HS CODE:4202.21.9000 / 1100 PCS / 184 CTNS (TOTAL : ONE HUNDRED AND EIGHTY FOUR CARTONS ONLY.) GENERAL CONTRACT RATE: / AUTOMOTIVE PARTS AND ACCESSORIES, NOS GENERAL CONTRACT RATE: / ELECTRICAL GOODS, NOS 1 PALLETS(31 CARTONS) - KNOB, AUTO START STOP - KNOB, VSC OFF - KNOB, 4WD - KNOB, ORNAMENT RING INVOICE# U2103-266 SHIP TO ADDRESS: MIRSA MANUFACTURING LLC. 4403 WEST MILITARY HWY SUITE 100 MCALLEN, TX 78503 PH:(847)466-7905 / FAX:(847)466-7913 ATTN: MS. FURNIE IKEDA GENERAL CONTRACT RATE: / MACHINERY AND EQUIPMENT, NOS 2 PACKAGES STC: (2 CRATES) AUTOMATIC WIRE BONDER PO NO:A000765642 INVOICE NO.:2498168 GENERAL CONTRACT RATE:</t>
  </si>
  <si>
    <t>. EI REF:6711157735 SAME SAME SAME SAME SAME SAME . EI REF:6711157735 SAME SAME SAME SAME SAME . EI REF:6711157735 SAME SAME SAME SAME . EI REF:6711157735 SAME . EI REF:6711157735 SAME SAME SAME SAME SAME SAME . EI REF:6711157735 SAME SAME SAME</t>
  </si>
  <si>
    <t>TRLU9514820</t>
  </si>
  <si>
    <t>MEDUSI549859</t>
  </si>
  <si>
    <t>115E</t>
  </si>
  <si>
    <t>FX16116203</t>
  </si>
  <si>
    <t>VALVES, NOS LCL SHIPMENT: 17 CRATES OF PNEUMATIC ACTUATOR -3 RD ACT,N4 120V, 1200IN-LB,30S -ACT,120V N4,600 IN-LB,30S,IRB -ACT,N4 120V, 3000IN-LB,30S,IRB GENERAL CONTRACT RATE: / MACHINERY AND EQUIPMENT, NOS INVOICE# SP482924 SHIPMENT# SH121220 GENERAL CONTRACT RATE: / ELECTRICAL GOODS, NOS 2 PALLETS(64 CARTONS) - KNOB, AUTO START STOP - KNOB, AUTO PARK - KNOB, RR DIFF LOCK - KNOB, ORNAMENT RING - KNOB, ORNAMENT RING INVOICE# U2104-048 SHIP TO ADDRESS: MIRSA MANUFACTURING LLC. 4403 WEST MILITARY HWY SUITE 100 MCALLEN, TX 78503 PH:(847)466-7905 / FAX:(847)466-7913 ATTN: MS. FURNI, E IKEDA GENERAL CONTRACT RATE: / FAK EXCLUDING APPARELS AND TEXTILES, NOS 2 PALLET (57 CARTONS) OF:-   ELECTRONICS SWITCHES AND PART THEREOF INV : 241617466 QTY : 2 PLT (57 CTNS, 1450PCS) SHIPMENT TERM: DAP GENERAL CONTRACT RATE:</t>
  </si>
  <si>
    <t>. EI REF:6711158114 SAME SAME SAME . EI REF:6711158114 SAME . EI REF:6711158114 SAME SAME SAME SAME SAME SAME SAME . EI REF:6711158114 SAME SAME SAME SAME SAME</t>
  </si>
  <si>
    <t>MEDU6703024</t>
  </si>
  <si>
    <t>MEDUSI555641</t>
  </si>
  <si>
    <t>FX16113863</t>
  </si>
  <si>
    <t>WOOD BULKPACKED DECORATIVE ARTICLES OF WOOD MOPANI WOOD (8950 X PCS SMALL, 10420 X PCS MEDIUM) HS CODE 4403.49.01.00, FOB CAPE TOWN</t>
  </si>
  <si>
    <t>YM WHOLESOME</t>
  </si>
  <si>
    <t>TGBU5861970</t>
  </si>
  <si>
    <t>HLCUDUR210203669</t>
  </si>
  <si>
    <t>HLD0578457</t>
  </si>
  <si>
    <t>ASEPTIC PINEAPPLE JUICE CO NCENTRATE 60 BRIX 55 GALLO N 68 DRUMS PER CONTAINER P O# 4403 GROSS : 85450.16 L BS NET : 80653.44 LBS PREP AID HS 2009.49 FDA - FFR # 1676 798 7504 ) TIN : +0 11036266092000 TELP: +62-2 1-50991888, FAX: +62-21-27 082828 ASEPTIC PINEAPPLE JUICE CO NCENTRATE 60 BRIX 55 GALLO N 68 DRUMS PER CONTAINER P O# 4403 GROSS : 85450.16 L BS NET : 80653.44 LBS PREP AID HS 2009.49 FDA - FFR # 1676 798 7504 ) TIN : +0 11036266092000 TELP: +62-2 1-50991888, FAX: +62-21-27 082828</t>
  </si>
  <si>
    <t>HOSH INTERNATIONAL LLC</t>
  </si>
  <si>
    <t>PT. GREAT GIANT PINEAPPLE</t>
  </si>
  <si>
    <t>MSC FRANCESCA</t>
  </si>
  <si>
    <t>2400 EAST COMMERCIAL BLVD SUITE 815 FORT LAUDERDALE FL 33308 UNITED STA</t>
  </si>
  <si>
    <t>GEDUNG SEQUIS TOWER LEVEL 39-40 JL. JAKARTA, JAVA JK 12920 INDONESIA</t>
  </si>
  <si>
    <t>TCLU2980200 MSCU1576002</t>
  </si>
  <si>
    <t>MEDUJ3127951</t>
  </si>
  <si>
    <t>116N</t>
  </si>
  <si>
    <t>FJ10869884 FJ10869883</t>
  </si>
  <si>
    <t>BRUZZONE SHIPPING INC</t>
  </si>
  <si>
    <t>2501 34TH PLACE SUITE B21+B22 POMPANO BEACH FL 33069 UNITED STATE</t>
  </si>
  <si>
    <t>PANJANG</t>
  </si>
  <si>
    <t>NONCONIFEROUS WOOD IN THE ROUGH NESOI, NOT TR138 WALNUT LOGS - 11054 BF - 55.42 M3 HS CODE 4403.99.90 NONCONIFEROUS WOOD IN THE ROUGH NESOI, NOT TR</t>
  </si>
  <si>
    <t>SEGU5772325 BEAU4530500</t>
  </si>
  <si>
    <t>YMLUW195220009</t>
  </si>
  <si>
    <t>000636 000635</t>
  </si>
  <si>
    <t>SHANGHAI XINGZHENG WOOD INDUSTRY</t>
  </si>
  <si>
    <t>CO. LTD 688 HUIWANG ROAD JIADING DISTRICT, SHANGHAI, CHINA, 201800 TAX ID 913101146778284401</t>
  </si>
  <si>
    <t>X 40FT HIGHCUBE CONTAINER 4755 BFT 261 LOGS - 22612 BFT WALNUT LOGS HS CODE #4403.99.90 ORIGIN: ILLINOIS, U.S.A. X 40FT HIGHCUBE CONTAINER 4384 BFT 261 LOGS - 22612 BFT WALNUT LOGS HS CODE #4403.99.90 ORIGIN: ILLINOIS, U.S.A. X 40FT HIGHCUBE CONTAINER 4484 BFT 261 LOGS - 22612 BFT WALNUT LOGS HS CODE #4403.99.90 ORIGIN: ILLINOIS, U.S.A. X 40FT HIGHCUBE CONTAINER 4506 BFT 261 LOGS - 22612 BFT WALNUT LOGS HS CODE #4403.99.90 ORIGIN: ILLINOIS, U.S.A. X 40FT HIGHCUBE CONTAINER 4483 BFT 261 LOGS - 22612 BFT WALNUT LOGS HS CODE #4403.99.90 ORIGIN: ILLINOIS, U.S.A. NO WOOD PACKING MATERIAL FREIGHT PREPAID AES ITN: X20210326030528</t>
  </si>
  <si>
    <t>KING CITY FORWARDING USA.</t>
  </si>
  <si>
    <t>386 SOUTH STREET PITTSFIELD, MA 01201 U.S.A.</t>
  </si>
  <si>
    <t>TEMU6771443 TCNU5353156 TCNU1758480 ZCSU7077030 BSIU9692524</t>
  </si>
  <si>
    <t>ZIMUVAN942081</t>
  </si>
  <si>
    <t>9S</t>
  </si>
  <si>
    <t>7644180 7644181 7644184 7644183 7644182</t>
  </si>
  <si>
    <t>GENESIS FOREST (HUZHOU) CO., LTD.</t>
  </si>
  <si>
    <t>NANXUN ECONOMIC DEVELOPMENT ZONE XIWUQIAOBA, DONGQIAN, NANXUN HUZHOU, ZHEJIANG 313009, P. R. CHIN TEL: 0572-3030111 #</t>
  </si>
  <si>
    <t>GENERAL CARGO, NOS 1742 CA RTONS OF ALUMINIUM MESH H. S. CODE NO. 76169100 TOTAL NO. OF ROLLS: 11,240 TOTA L NO OF CARTONS: 1742 NO O F PALLETS: 39 INVOICE NO. WI/4403/21 DATED 25/03/202 1</t>
  </si>
  <si>
    <t>EXPEDITORS INTERNATIONAL BAHRAIN SP</t>
  </si>
  <si>
    <t>MSC MADELEINE</t>
  </si>
  <si>
    <t>6054 SHOOK RD STE 100 LOCKBOURNE OH 43137 UNITED STATES</t>
  </si>
  <si>
    <t>OFFICE NO.111, GATE NO.23 AVENUE NO MANAMA BAHRAIN</t>
  </si>
  <si>
    <t>FSCU8111062</t>
  </si>
  <si>
    <t>MEDUBH117484</t>
  </si>
  <si>
    <t>115A</t>
  </si>
  <si>
    <t>EU17822033</t>
  </si>
  <si>
    <t>BAHRAIN</t>
  </si>
  <si>
    <t>MARBLE MOSAIC TILES INV NO: P B-7035/20-21 DT:25.02.2021 SB NO: 8947858 DT: 26.02.2021 H S CODE: 68029900 PO NO: 4403 NET WEIGHT: 24620.00 KGS</t>
  </si>
  <si>
    <t>A CUSTOMS BROKERAGE INC</t>
  </si>
  <si>
    <t>TIMESCAN LOGISTICS (INDIA) PVT LTD</t>
  </si>
  <si>
    <t>2750 NW 84TH AVENUE DORAL FL 33122 TEL:305.805.6797 EMAIL: RAQUEL@ACB-US.COM 1-3058056797</t>
  </si>
  <si>
    <t>VALJI SHYAMJI BUILDING ROOM NO 8, 1ST FLOOR, 273 SHAHID BHAGAT SINGH ROAD 91-4443566000</t>
  </si>
  <si>
    <t>GLDU5572191</t>
  </si>
  <si>
    <t>MAEU208351594</t>
  </si>
  <si>
    <t>IN3771507 SPPL01387264</t>
  </si>
  <si>
    <t>2750 NW 84TH AVENUE DORAL FL 33122 TEL:305.805.6797 EMAIL: RAQUEL@ACB-US.COM</t>
  </si>
  <si>
    <t>JAIPUR</t>
  </si>
  <si>
    <t>01X20GP CONTAINER SAID TO CONT AIN TOTAL 22 WOODEN CRATES ON LY MARBLE MOSAIC TILES INV: PB-7035/20-21 DT: 25.02.2021 SB NO: 8947858 DT: 26.02.2021 P.O NO: 4403 HS CODE: 680299 00 FREIGHT COLLECT</t>
  </si>
  <si>
    <t>TITAN STONES</t>
  </si>
  <si>
    <t>TAB INDIA GRANITES PVT.LTD</t>
  </si>
  <si>
    <t>22 WOODEN CRATES</t>
  </si>
  <si>
    <t>790 NW 27TH AVE FORT LAUDERDALE, FLORIDA 33311,U.S.A 1-9543160272</t>
  </si>
  <si>
    <t>E-147, RIICO INDUSTRIAL AREA, PHASE BAGRU (EXTN.), JAIPUR-303007,INDIA 91-1412744200</t>
  </si>
  <si>
    <t>MAEU208654164</t>
  </si>
  <si>
    <t>790 NW 27TH AVE FORT LAUDERDALE, FLORIDA 33311,U.S.A</t>
  </si>
  <si>
    <t>HEAT TREATED TIMBER STC 21 PACKS ( 2643 PCS)HEAT TREATED TIMBER 11925.7 BFT HS 4403 10 00</t>
  </si>
  <si>
    <t>JOHN M BRINING CO</t>
  </si>
  <si>
    <t>WS LOGISTICS LIMITED,</t>
  </si>
  <si>
    <t>M53609 . . . .</t>
  </si>
  <si>
    <t>202 CONGRESS ST, MOBILE,AL 36603 USA TEL 1 251 432 9741 IMPORTSJMBRINING.COM</t>
  </si>
  <si>
    <t>12 SUMMIT BUSINESS PARK, LANGER ROAD, FELIXSTOWE, SUFFOLK,</t>
  </si>
  <si>
    <t>HLBU1083576</t>
  </si>
  <si>
    <t>HLCULIV210214035</t>
  </si>
  <si>
    <t>062W</t>
  </si>
  <si>
    <t>535609 M53609</t>
  </si>
  <si>
    <t>TREFOIL T-SHIRT GREEN/WHIT E HS CODE# 6110202069 INV# : S5221242632 E-FORM# AHB- 2021-0000040691 DATE: 01-A PR-21 CUST. ORDER NO: 2923 29202 PO NO.: 0127885146 A RTICLE NO.: H06639 NO. OF CTNS:19 NO. OF PCS:987 TOT AL GROSS WT.:244.987 KGS F REIGHT COLLECT / PRED HOODY M CARBON HS COD E# 6110202069 INV#: S52212 38458 E-FORM# HMB-2021-000 0057360 DATE: 02-APR-21 CU ST. ORDER NO: 291924984 PO NO.: 0127630033 ARTICLE N O.: GU3705 NO. OF CTNS:25 NO. OF PCS:350 TOTAL GROSS WT.:223.461 KGS FREIGHT C OLLECT / RI BIG LOGO TEE WHITE/VECN AV HS CODE# 6110202069 INV #: S5221247289 E-FORM# HMB -2021-0000055779 DATE: 31- MAR-21 CUST. ORDER NO: 292 011503 PO NO.: B127649157 ARTICLE NO.: GI8506 NO. OF CTNS:8 NO. OF PCS:258 TOT AL GROSS WT.:50.460 KGS FR EIGHT COLLECT / NUMBER GFX T M WHITE HS CO DE# 6110202069 INV#: S5221 239549 E-FORM# AHB-2021-00 00040680 DATE: 01-APR-21 C UST. ORDER NO: 292076823 P O NO.: 0127698459 ARTICLE NO.: HA1365 NO. OF CTNS:9 NO. OF PCS:347 TOTAL GROSS WT.:129.138 KGS FREIGHT C OLLECT / W VRTCL ZBR G T MINTON/ORB IND HS CODE# 6110202079 IN V#: S5221239340 E-FORM# AH B-2021-0000040586 DATE: 01 -APR-21 CUST. ORDER NO: 29 2076045 PO NO.: 0127697872 ARTICLE NO.: GS4155 NO. O F CTNS:8 NO. OF PCS:341 TO TAL GROSS WT.:61.536 KGS F REIGHT COLLECT / TREFOIL TEE BLACK/WHITE HS CODE# 6110202069 INV#: S5 221242567 E-FORM# HMB-2021 -0000057079 DATE: 2021-04- 02 CUST. ORDER NO: 2923281 36 PO NO.: 0127884457 ARTI CLE NO.: DV2905 NO. OF CTN S:48 NO. OF PCS:2729 TOTAL GROSS WT.:517.295 KGS FRE IGHT COLLECT / W Q3 TANK WIMB WHITE HS CO DE# 6109100070 INV#: S5221 238466 E-FORM# AHB-2021-00 00040593 DATE: 01-APR-21 C UST. ORDER NO: 291926403 P O NO.: 0127631136 ARTICLE NO.: GU8859 NO. OF CTNS:10 NO. OF PCS:585 TOTAL GROS S WT.:89.350 KGS FREIGHT C OLLECT / ESSENTIAL TEE ROYBLU HS CO DE# 6110202069 INV#: S5221 242648 E-FORM# AHB-2021-00 00040698 DATE: 01-APR-21 C UST. ORDER NO: 292329999 P O NO.: 0127885390 ARTICLE NO.: HE7193 NO. OF CTNS:11 NO. OF PCS:500 TOTAL GROS S WT.:107.657 KGS FREIGHT COLLECT / W FNFLRL LS G T WHITE/ROST ON HS CODE# 6110202079 INV #: S5221241551 E-FORM# AHB -2021-0000040675 DATE: 01- APR-21 CUST. ORDER NO: 292 177923 PO NO.: 0127794282 ARTICLE NO.: H14699 NO. OF CTNS:8 NO. OF PCS:337 TOT AL GROSS WT.:76.502 KGS FR EIGHT COLLECT / LEGGINGS BLACK/WHITE HS CO DE# 6104622026 INV#: S5221 239518 E-FORM# AHB-2021-00 00039706 DATE: 31-MAR-21 C UST. ORDER NO: 292076712 P O NO.: 0127698346 ARTICLE NO.: H25256 NO. OF CTNS:16 NO. OF PCS:839 TOTAL GROS S WT.:136.138 KGS FREIGHT COLLECT / TRF HOODIE ROSTON HS CODE# 6110202079 INV#: S5221242 628 E-FORM# MCB-2021-00000 11625 DATE: 2021-04-02 CUS T. ORDER NO: 292329104 PO NO.: 0127885119 ARTICLE NO .: H33587 NO. OF CTNS:45 N O. OF PCS:510 TOTAL GROSS WT.:374.010 KGS FREIGHT CO LLECT / TREFOIL TEE BLACK/WHITE HS CODE# 6111203000 INV#: S5 221239287 E-FORM# HMB-2021 -0000057358 DATE: 02-APR-2 1 CUST. ORDER NO: 29207506 3 PO NO.: 0127697571 ARTIC LE NO.: DV2829 NO. OF CTNS :6 NO. OF PCS:333 TOTAL GR OSS WT.:36.701 KGS FREIGHT COLLECT / TREFOIL TEE RED/WHITE HS C ODE# 6110202069 INV#: S522 1236814 E-FORM# HMB-2021-0 000056575 DATE: 2021-04-01 CUST. ORDER NO: 291764228 PO NO.: 0127478633 ARTICL E NO.: H25248 NO. OF CTNS: 6 NO. OF PCS:536 TOTAL GRO SS WT.:102.467 KGS FREIGHT COLLECT / ESSENTIAL CREW WHITE HS CO DE# 6110202041 INV#: S5221 242650 E-FORM# AHB-2021-00 00040707 DATE: 01-APR-21 C UST. ORDER NO: 292329762 P O NO.: 0127885419 ARTICLE NO.: H34644 NO. OF CTNS:27 NO. OF PCS:313 TOTAL GROS S WT.:203.388 KGS FREIGHT COLLECT / TREFOIL TEE WHITE HS CODE# 6110202079 INV#: S5221239 472 E-FORM# AHB-2021-00000 40584 DATE: 01-APR-21 CUST . ORDER NO: 292076703 PO N O.: 0127697971 ARTICLE NO. : H22811 NO. OF CTNS:7 NO. OF PCS:313 TOTAL GROSS WT .:58.613 KGS FREIGHT COLLE CT / 3STRIPES TEE BLACK/WHITE H S CODE# 6110202069 INV#: S 5221239533 E-FORM# AHB-202 1-0000039778 DATE: 31-MAR- 21 CUST. ORDER NO: 2920770 97 PO NO.: 0127698390 ARTI CLE NO.: H31182 NO. OF CTN S:5 NO. OF PCS:314 TOTAL G ROSS WT.:50.134 KGS FREIGH T COLLECT / ESSENTIAL TEE CGREEN HS CO DE# 6110202069 INV#: S5221 242621 E-FORM# AHB-2021-00 00040687 DATE: 01-APR-21 C UST. ORDER NO: 292329002 P O NO.: 0127885049 ARTICLE NO.: HE7196 NO. OF CTNS:11 NO. OF PCS:500 TOTAL GROS S WT.:107.702 KGS FREIGHT COLLECT / ESSENTIAL CREW BLACK HS CO DE# 6110202041 INV#: S5221 242637 E-FORM# MCB-2021-00 00011624 DATE: 2021-04-02 CUST. ORDER NO: 292329265 PO NO.: 0127885215 ARTICLE NO.: H34645 NO. OF CTNS:2 7 NO. OF PCS:307 TOTAL GRO SS WT.:199.972 KGS FREIGHT COLLECT / CL TS GOLF GRAPHIC MIDPIN HS CODE# 6110202079 INV#: S5221249040 E-FORM# HMB-20 21-0000056663 DATE: 01-APR -21 CUST. ORDER NO: 291734 374 PO NO.: 0127431370 ART ICLE NO.: GS1655 NO. OF CT NS:7 NO. OF PCS:200 TOTAL GROSS WT.:53.810 KGS FREIG HT COLLECT / W SNWFLK PRL T WHITE/ROSTO N HS CODE# 6110202079 INV# : S5221239553 E-FORM# AHB- 2021-0000039776 DATE: 31-M AR-21 CUST. ORDER NO: 2920 76658 PO NO.: 0127698465 A RTICLE NO.: H14691 NO. OF CTNS:10 NO. OF PCS:547 TOT AL GROSS WT.:100.652 KGS F REIGHT COLLECT / ESSENTIAL HOODY ROYBLU HS CODE# 6110202041 INV#: S52 21239339 E-FORM# AHB-2021- 0000040587 DATE: 01-APR-21 CUST. ORDER NO: 292075565 PO NO.: 0127697871 ARTICL E NO.: HE5107 NO. OF CTNS: 58 NO. OF PCS:500 TOTAL GR OSS WT.:403.565 KGS FREIGH T COLLECT / TREFOIL TEE ORBGRN HS CODE # 6110202079 INV#: S522123 9267 E-FORM# MCB-2021-0000 011756 DATE: 2021-04-02 CU ST. ORDER NO: 292072781 PO NO.: 0127696616 ARTICLE N O.: HD9809 NO. OF CTNS:9 N O. OF PCS:400 TOTAL GROSS WT.:86.706 KGS FREIGHT COL LECT / 3 STRIPES TIGHT RED HS COD E# 6104622006 INV#: S52212 42619 E-FORM# AHB-2021-000 0039696 DATE: 30-MAR-21 CU ST. ORDER NO: 292328916 PO NO.: 0127885036 ARTICLE N O.: H09428 NO. OF CTNS:26 NO. OF PCS:1014 TOTAL GROS S WT.:233.793 KGS FREIGHT COLLECT / OVERSIZED TEE ROSTON HS CO DE# 6110202079 INV#: S5221 242642 E-FORM# AHB-2021-00 00040697 DATE: 01-APR-21 C UST. ORDER NO: 292329528 P O NO.: 0127885325 ARTICLE NO.: H37797 NO. OF CTNS:8 NO. OF PCS:344 TOTAL GROSS WT.:83.779 KGS FREIGHT CO LLECT / TREFOIL TEE WHITE HS CODE# 6110202079 INV#: S5221242 554 E-FORM# AHB-2021-00000 39674 DATE: 30-MAR-21 CUST . ORDER NO: 292327478 PO N O.: 0127884383 ARTICLE NO. : GN2899 NO. OF CTNS:9 NO. OF PCS:393 TOTAL GROSS WT .:84.353 KGS FREIGHT COLLE CT / TREFOIL TEE HAZCOR/WHITE H S CODE# 6110202079 INV#: S 5221239341 E-FORM# AHB-202 1-0000040585 DATE: 01-APR- 21 CUST. ORDER NO: 2920764 14 PO NO.: 0127697878 ARTI CLE NO.: H34600 NO. OF CTN S:9 NO. OF PCS:689 TOTAL G ROSS WT.:66.398 KGS FREIGH T COLLECT / OVERSIZED TEE WHITE HS COD E# 6110202079 INV#: S52212 42629 E-FORM# HMB-2021-000 0057069 DATE: 02-APR-21 CU ST. ORDER NO: 292329147 PO NO.: 0127885122 ARTICLE N O.: H37796 NO. OF CTNS:6 N O. OF PCS:211 TOTAL GROSS WT.:53.991 KGS FREIGHT COL LECT / W FL MND G T BLACK/GOLDMT HS CODE# 6110202079 INV#: S5221239297 E-FORM# HMB-20 21-0000057350 DATE: 2021-0 4-02 CUST. ORDER NO: 29207 5618 PO NO.: 0127697650 AR TICLE NO.: H14685 NO. OF C TNS:8 NO. OF PCS:315 TOTAL GROSS WT.:60.917 KGS FREI GHT COLLECT / TREFOIL T-SHIRT BLACK/WHIT E HS CODE# 6110202069 INV# : S5221242609 E-FORM# AHB- 2021-0000040679 DATE: 01-A PR-21 CUST. ORDER NO: 2923 28848 PO NO.: 0127884983 A RTICLE NO.: H06642 NO. OF CTNS:22 NO. OF PCS:1193 TO TAL GROSS WT.:289.433 KGS FREIGHT COLLECT / 3STR LONGSLEEVE MGREYH HS CODE# 6110202079 INV#: S52 21238459 E-FORM# AHB-2021- 0000039703 DATE: 30-MAR-21 CUST. ORDER NO: 291924987 PO NO.: 0127630044 ARTICL E NO.: H22872 NO. OF CTNS: 8 NO. OF PCS:259 TOTAL GRO SS WT.:97.604 KGS FREIGHT COLLECT / TREFOIL TEE WHITE/BLACK HS CODE# 6110202069 INV#: S5 221242652 E-FORM# MCB-2021 -0000011618 DATE: 2021-04- 02 CUST. ORDER NO: 2923315 21 PO NO.: 0127885461 ARTI CLE NO.: DV2904 NO. OF CTN S:6 NO. OF PCS:267 TOTAL G ROSS WT.:50.635 KGS FREIGH T COLLECT / W VRTCL FLRL T BLACK/VIOTO N HS CODE# 6110202079 INV# : S5221239338 E-FORM# MCB- 2021-0000012155 DATE: 2021 -04-05 CUST. ORDER NO: 292 075961 PO NO.: 0127697868 ARTICLE NO.: GS4144 NO. OF CTNS:6 NO. OF PCS:236 TOT AL GROSS WT.:45.536 KGS FR EIGHT COLLECT / PRED CREW M BLACK HS CODE# 6110202069 INV#: S5221238 461 E-FORM# AHB-2021-00000 40599 DATE: 01-APR-21 CUST . ORDER NO: 291925275 PO N O.: 0127630083 ARTICLE NO. : GU3716 NO. OF CTNS:20 NO . OF PCS:354 TOTAL GROSS W T.:102.177 KGS FREIGHT COL LECT / 3 STRIPES TIGHT MGREYH HS CODE# 6104622006 INV#: S52 21242616 E-FORM# HMB-2021- 0000057077 DATE: 02-APR-21 CUST. ORDER NO: 292328911 PO NO.: 0127885012 ARTICL E NO.: H09425 NO. OF CTNS: 23 NO. OF PCS:897 TOTAL GR OSS WT.:232.482 KGS FREIGH T COLLECT / MYT CROP TEE BLACK HS CODE # 6114200010 INV#: S522123 8628 E-FORM# MCB-2021-0000 012035 DATE: 2021-04-05 CU ST. ORDER NO: 292011584 PO NO.: 0127649240 ARTICLE N O.: GR9454 NO. OF CTNS:9 N O. OF PCS:387 TOTAL GROSS WT.:58.159 KGS FREIGHT COL LECT / W FNFLRL LS G T LEGINK/MIN TON HS CODE# 6110202079 IN V#: S5221241549 E-FORM# AH B-2021-0000040676 DATE: 01 -APR-21 CUST. ORDER NO: 29 2177181 PO NO.: 0127794248 ARTICLE NO.: GS4148 NO. O F CTNS:9 NO. OF PCS:387 TO TAL GROSS WT.:87.532 KGS F REIGHT COLLECT / TREFOIL TEE WHITE/BLACK HS CODE# 6110202079 INV#: S5 221239288 E-FORM# AHB-2021 -0000039700 DATE: 31-MAR-2 1 CUST. ORDER NO: 29207496 1 PO NO.: 0127697573 ARTIC LE NO.: DV2828 NO. OF CTNS :7 NO. OF PCS:308 TOTAL GR OSS WT.:34.266 KGS FREIGHT COLLECT / TREFOIL TEE WHITE/HAZCOR H S CODE# 6110202069 INV#: S 5221242624 E-FORM# AHB-202 1-0000040700 DATE: 01-APR- 21 CUST. ORDER NO: 2923290 63 PO NO.: 0127885089 ARTI CLE NO.: H35618 NO. OF CTN S:11 NO. OF PCS:490 TOTAL GROSS WT.:95.365 KGS FREIG HT COLLECT / W BST VRSN TNK WHITE/BLACK HS CODE# 6114200010 INV#: S5221237989 E-FORM# AHB-2 021-0000040502 DATE: 01-AP R-21 CUST. ORDER NO: 29176 4516 PO NO.: 0127478727 AR TICLE NO.: H14697 NO. OF C TNS:7 NO. OF PCS:329 TOTAL GROSS WT.:46.169 KGS FREI GHT COLLECT / W HRT G T BLACK/WHITE HS C ODE# 6110202079 INV#: S522 1239546 E-FORM# AHB-2021-0 000039777 DATE: 31-MAR-21 CUST. ORDER NO: 292076825 PO NO.: 0127698455 ARTICLE NO.: H14712 NO. OF CTNS:1 1 NO. OF PCS:547 TOTAL GRO SS WT.:96.832 KGS FREIGHT COLLECT / ESSENTIAL TEE RED HS CODE# 6110202069 INV#: S5221242 552 E-FORM# AHB-2021-00000 39775 DATE: 30-MAR-21 CUST . ORDER NO: 292327395 PO N O.: 0127884374 ARTICLE NO. : HE7190 NO. OF CTNS:9 NO. OF PCS:450 TOTAL GROSS WT .:95.683 KGS FREIGHT COLLE CT / TREFOIL TEE BLACK/WHITE HS CODE# 6110202069 INV#: S5 221239326 E-FORM# AHB-2021 -0000040702 DATE: 01-APR-2 1 CUST. ORDER NO: 29207611 6 PO NO.: 0127697835 ARTIC LE NO.: H25245 NO. OF CTNS :7 NO. OF PCS:557 TOTAL GR OSS WT.:105.451 KGS FREIGH T COLLECT CL ND HOODIE METGRY/METGRY HS CODE# 6110202069 INV#: S5221237287 E-FORM# AHB-2 021-0000041561 DATE: 02-AP R-21 CUST. ORDER NO: 29173 4360 PO NO.: 0127431354 AR TICLE NO.: H61924 NO. OF C TNS:19 NO. OF PCS:200 TOTA L GROSS WT.:190.210 KGS FR EIGHT COLLECT / MYT TEE BLACK HS CODE# 611 0202079 INV#: S5221238625 E-FORM# AHB-2021-000004160 6 DATE: 02-APR-21 CUST. OR DER NO: 292011581 PO NO.: 0127649236 ARTICLE NO.: GR 9441 NO. OF CTNS:9 NO. OF PCS:286 TOTAL GROSS WT.:50 .300 KGS FREIGHT COLLECT / MARIMEKKO GFX 3 BLACK HS C ODE# 6110202079 INV#: S522 1238456 E-FORM# HMB-2021-0 000057359 DATE: 2021-04-02 CUST. ORDER NO: 291924976 PO NO.: 0127630026 ARTICL E NO.: GT8823 NO. OF CTNS: 10 NO. OF PCS:437 TOTAL GR OSS WT.:71.172 KGS FREIGHT COLLECT / CL CAMPING GRAPHIC ARMYGR HS CODE# 6110202079 INV#: S5221238911 E-FORM# HMB-20 21-0000056665 DATE: 01-APR -21 CUST. ORDER NO: 292013 784 PO NO.: 0127649839 ART ICLE NO.: GS4194 NO. OF CT NS:45 NO. OF PCS:521 TOTAL GROSS WT.:421.282 KGS FRE IGHT COLLECT / SEASONAL GRAPHIC TE WHITE HS CODE# 6110202069 INV#: S5221238631 E-FORM# AHB-20 21-0000041603 DATE: 2021-0 4-02 CUST. ORDER NO: 29201 1613 PO NO.: 0127649263 AR TICLE NO.: GS4199 NO. OF C TNS:17 NO. OF PCS:784 TOTA L GROSS WT.:145.804 KGS FR EIGHT COLLECT / RI COTTON LEGGING MGREYH/W HITE HS CODE# 6104622006 I NV#: S5221238622 E-FORM# H BL-2021-0000018334 DATE: 0 1-APR-21 CUST. ORDER NO: 2 92011570 292011569 2920119 80 292013725 292013882 PO NO.: 0127649228 0127649230 0127649749 0127649784 012 7649937 ARTICLE NO.: GR940 5 GR9404 GR1660 GS1609 H60 069 NO. OF CTNS:209, NO. OF PCS:3977 TOTAL GROSS WT.: 2624.869 KGS FREIGHT COLLE CT / RI FLEECE JOGGER BLACK HS CODE# 6103421020 INV#: S52 21238651 E-FORM# HMB-2021- 0000056671 DATE: 01-APR-21 CUST. ORDER NO: 292011900 292013867 292013866 PO NO .: 0127649363 0127649927 0 127649931 ARTICLE NO.: GT5 802 H60062 H60061 NO. OF C TNS:149 NO. OF PCS:2497 TO TAL GROSS WT.:873.032 KGS FREIGHT COLLECT / CL ND PANT SEPIA HS CODE# 6103421020 INV#: S52212372 95 E-FORM# AHB-2021-000004 1621 DATE: 2021-04-02 CUST . ORDER NO: 291734416 PO N O.: 0127431408 ARTICLE NO. : GV3472 NO. OF CTNS:15 NO . OF PCS:235 TOTAL GROSS W T.:131.750 KGS FREIGHT COL LECT / MYT MUSCLE TANK BLACK HS C ODE# 6110202079 INV#: S522 1238627 E-FORM# AHB-2021-0 000041604 DATE: 02-APR-21 CUST. ORDER NO: 292011583 PO NO.: 0127649238 ARTICLE NO.: GR9449 NO. OF CTNS:1 4 NO. OF PCS:800 TOTAL GRO SS WT.:124.372 KGS FREIGHT COLLECT / CL ND CREW FROBER HS CODE# 6110202079 INV#: S5221237 280 E-FORM# AHB-2021-00000 41568 DATE: 2021-04-02 CUS T. ORDER NO: 291734327 PO NO.: 0127431316 ARTICLE NO .: GS9151 NO. OF CTNS:44 N O. OF PCS:503 TOTAL GROSS WT.:364.418 KGS FREIGHT CO LLECT / LM RBK NAT DYE LW M BOUGRY HS CODE# 6110202079 INV#: S5221237297 E-FORM# AHB-2 021-0000041620 DATE: 2021- 04-02 CUST. ORDER NO: 2917 34421 PO NO.: 0127431414 A RTICLE NO.: H08946 NO. OF CTNS:8 NO. OF PCS:200 TOTA L GROSS WT.:66.488 KGS FRE IGHT COLLECT / TS 60/40 ROAD TRIP RADOCH HS CODE# 6110202069 INV#: S5221238634 E-FORM# AHB-20 21-0000041602 DATE: 02-APR -21 CUST. ORDER NO: 292011 658 PO NO.: 0127649307 ART ICLE NO.: GS9226 NO. OF CT NS:7 NO. OF PCS:200 TOTAL GROSS WT.:38.940 KGS FREIG HT COLLECT / LM RBK NAT DYE V TE BLUSLA HS CODE# 6110202069 INV#: S5221237298 E-FORM# AHB-2 021-0000041608 DATE: 02-AP R-21 CUST. ORDER NO: 29173 4419 PO NO.: 0127431415 AR TICLE NO.: H08937 NO. OF C TNS:7 NO. OF PCS:293 TOTAL GROSS WT.:75.184 KGS FREI GHT COLLECT / MYT TEE SESOGO HS CODE# 61 10202079 INV#: S5221238626 E-FORM# AHB-2021-00000416 05 DATE: 02-APR-21 CUST. O RDER NO: 292011580 PO NO.: 0127649237 ARTICLE NO.: G R9440 NO. OF CTNS:8 NO. OF PCS:247 TOTAL GROSS WT.:4 3.681 KGS FREIGHT COLLECT / TS AC DREAMBLEND SS VECNAV HS CODE# 6110303053 INV#: S5221237291 E-FORM# AHB-2 021-0000041565 DATE: 02-AP R-21 CUST. ORDER NO: 29173 4403 PO NO.: 0127431397 AR TICLE NO.: GT3239 NO. OF C TNS:6 NO. OF PCS:200 TOTAL GROSS WT.:46.070 KGS FREI GHT COLLECT / CL ND TEE FROBER HS CODE# 6110202079 INV#: S52212372 83 E-FORM# AHB-2021-000004 1564 DATE: 02-APR-21 CUST. ORDER NO: 291734329 PO NO .: 0127431326 ARTICLE NO.: GS9152 NO. OF CTNS:15 NO. OF PCS:504 TOTAL GROSS WT .:180.259 KGS FREIGHT COLL ECT / RI CROP TEE WHITE/BLACK HS CODE# 6110202079 INV#: S5 221238613 E-FORM# HMB-2021 -0000056677 DATE: 01-APR-2 1 CUST. ORDER NO: 29201155 5 292011567 292013909 2920 11527 PO NO.: 0127649198 0 127649225 0127649965 B1276 49182 ARTICLE NO.: GQ9492 GR9384 HA6313 GI8511 NO. O F CTNS:84 NO. OF PCS:5028 TOTAL GROSS WT.:1057., 561 K GS FREIGHT COLLECT / MYT CREW BLACK HS CODE# 61 10202079 INV#: S5221238664 E-FORM# AHB-2021-00000416 00 DATE: 2021-04-02 CUST. ORDER NO: 292011930 PO NO. : 0127649691 ARTICLE NO.: GV3275 NO. OF CTNS:44 NO. OF PCS:731 TOTAL GROSS WT. :295.216 KGS FREIGHT COLLE CT TRF HOODIE BLACK/WHITE HS CODE# 6110202079 INV#: S52 21242568 E-FORM# MCB-2021- 0000012152 DATE: 2021-04-0 5 CUST. ORDER NO: 29232815 8 PO NO.: 0127884768 ARTIC LE NO.: FM3307 NO. OF CTNS :62 NO. OF PCS:718 TOTAL G ROSS WT.:548.093 KGS FREIG HT COLLECT ESSENTIAL HOODY BLACK HS C ODE# 6110202041 INV#: S522 1242593 E-FORM# AHB-2021-0 000040668 DATE: 01-APR-21 CUST. ORDER NO: 292328540 PO NO.: 0127884879 ARTICLE NO.: H34652 NO. OF CTNS:1 25 NO. OF PCS:1103 TOTAL G ROSS WT.:897.661 KGS FREIG HT COLLECT / TREFOIL HOODIE BLACK HS CO DE# 6110202069 INV#: S5221 242562 E-FORM# HMB-2021-00 00057335 DATE: 02-APR-21 C UST. ORDER NO: 292328031 P O NO.: 0127884425 ARTICLE NO.: DT7964 NO. OF CTNS:13 NO. OF PCS:159 TOTAL GROS S WT.:134.183 KGS FREIGHT COLLECT / TRF HOODIE ROSTON HS CODE# 6110202079 INV#: S5221239 334 E-FORM# AHB-2021-00000 40588 DATE: 01-APR-21 CUST . ORDER NO: 292075560 PO N O.: 0127697863 ARTICLE NO. : H25298 NO. OF CTNS:27 NO . OF PCS:374 TOTAL GROSS W T.:317.959 KGS FREIGHT COL LECT / ESSENTIAL CREW BLACK HS CO DE# 6110202069 INV#: S5221 242557 E-FORM# HMB-2021-00 00057336 DATE: 2021-04-02 CUST. ORDER NO: 292327591 PO NO.: 0127884398 ARTICLE NO.: DV1600 NO. OF CTNS:1 3 NO. OF PCS:182 TOTAL GRO SS WT.:107.407 KGS FREIGHT COLLECT / TREFOIL HOODIE MGREYH HS C ODE# 6110202069 INV#: S522 1242594 E-FORM# HMB-2021-0 000057070 DATE: 02-APR-21 CUST. ORDER NO: 292328596 PO NO.: 0127884880 ARTICLE NO.: DT7963 NO. OF CTNS:1 7 NO. OF PCS:226 TOTAL GRO SS WT.:192.122 KGS FREIGHT COLLECT / SWEATSHIRT BLACK HS CODE# 6110202046 INV#: S52212393 09 E-FORM# AHB-2021-000004 0589 DATE: 01-APR-21 CUST. ORDER NO: 292075844 PO NO .: 0127697760 ARTICLE NO.: H06660 NO. OF CTNS:24 NO. OF PCS:385 TOTAL GROSS WT .:206.820 KGS FREIGHT COLL ECT / TREFOIL TANK BLACK HS CODE # 6109100018 INV#: S522124 2582 E-FORM# HMB-2021-0000 057075 DATE: 2021-04-02 CU ST. ORDER NO: 292328430 PO NO.: 0127884831 ARTICLE N O.: DV1509 NO. OF CTNS:3 N O. OF PCS:100 TOTAL GROSS WT.:23.854 KGS FREIGHT COL LECT / W VRTCL FLRL T CLPINK/SESO PK HS CODE# 6110202079 INV #: S5221239473 E-FORM# HMB -2021-0000057340 DATE: 202 1-04-02 CUST. ORDER NO: 29 2076451 PO NO.: 0127697977 ARTICLE NO.: H14683 NO. O F CTNS:8 NO. OF PCS:313 TO TAL GROSS WT.:60.640 KGS F REIGHT COLLECT / ESSENTIAL HOODY MGREYH HS CODE# 6110202041 INV#: S52 21242560 E-FORM# AHB-2021- 0000040671 DATE: 01-APR-21 CUST. ORDER NO: 292327881 PO NO.: 0127884415 ARTICL E NO.: H34654 NO. OF CTNS: 130 NO. OF PCS:1139 TOTAL GROSS WT.:930.010 KGS FREI GHT COLLECT / CAMO HOODIE BLACK HS CODE# 6110202069 INV#: S5221238 935 E-FORM# HBL-2021-00000 18645 DATE: 02-APR-21 CUST . ORDER NO: 292013913 PO N O.: 0127649968 ARTICLE NO. : HA6315 NO. OF CTNS:161 N O. OF PCS:2380 TOTAL GROSS WT.:1252.640 KGS FREIGHT COLLECT / W FL MND G T BOBLUE/SILVMT HS CODE# 6110202079 INV#: S5221239289 E-FORM# AHB-2 021-0000039699 DATE: 31-MA R-21 CUST. ORDER NO: 29207 5322 PO NO.: 0127697590 AR TICLE NO.: GS4150 NO. OF C TNS:8 NO. OF PCS:315 TOTAL GROSS WT.:60.917 KGS FREI GHT COLLECT / 3-STRIPE SHORT BLACK HS CO DE# 6103421050 INV#: S5221 242581 E-FORM# AHB-2021-00 00039657 DATE: 30-MAR-21 C UST. ORDER NO: 292328341 P O NO.: 0127884828 ARTICLE NO.: DH5798 NO. OF CTNS:27 NO. OF PCS:607 TOTAL GROS S WT.:307.232 KGS FREIGHT COLLECT TS AC DREAMBLEND SS SESOGO HS CODE# 6110303053 INV#: S5221237281 E-FORM# HMB-2 021-0000056680 DATE: 01-AP R-21 CUST. ORDER NO: 29173 4333 292011956 292013831 2 92013829 292013830 PO NO.: 0127431317 0127649713 012 7649885 0127649893 0127649 894 ARTICLE NO.: GS9202 GU 5872 GU8356 GU8353 GU8354 NO. OF CTNS:77 NO. OF, PCS: 4644 TOTAL GROSS WT.:680.9 84 KGS FREIGHT COLLECT / RI BL FLEECE HOODY MGREYH HS CODE# 6110202079 INV#: S5221238645 E-FORM# HBL-20 21-0000018644 DATE: 02-APR -21 CUST. ORDER NO: 292011 675 PO NO.: 0127649325 ART ICLE NO.: GS9391 NO. OF CT NS:249 NO. OF PCS:2970 TOT AL GROSS WT.:1870.230 KGS FREIGHT COLLECT / CL ND PANT MIDPIN HS CODE# 6103421020 INV#: S5221237 284 E-FORM# AHB-2021-00000 41563 DATE: 02-APR-21 CUST . ORDER NO: 291734331 PO N O.: 0127431327 ARTICLE NO. : GS9156 NO. OF CTNS:23 NO . OF PCS:371 TOTAL GROSS W T.:207.466 KGS FREIGHT COL LECT / RI BL FLEECE HOODY WHITE H S CODE# 6110202079 INV#: S 5221238647 E-FORM# HBL-202 1-0000018643 DATE: 02-APR- 21 CUST. ORDER NO: 2920116 73 PO NO.: 0127649330 ARTI CLE NO.: GS9390 NO. OF CTN S:262 NO. OF PCS:3094 TOTA L GROSS WT.:1950.884 KGS F REIGHT COLLECT / RI FLEECE HOODY BLACK HS C ODE# 6110202079 INV#: S522 1237867 E-FORM# HBL-2021-0 000018335 DATE: 01-APR-21 CUST. ORDER NO: 291879195 291879191 292011576 292013 892 PO NO.: 0127524348 012 7524355 0127649233 0127649 952 ARTICLE NO.: GS9372 GS 9369 GR9423 H62766 NO. OF CTNS:346 NO. OF PCS:4071 T OTAL GROSS WT.:2438.1, 16 KG S FREIGHT COLLECT</t>
  </si>
  <si>
    <t>STYLE TEXTILE (PVT) LTD</t>
  </si>
  <si>
    <t>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SAME SAME SAME PLANT CODE  602 5 SAME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PLANT CODE  602 5 SAME SAME SAME SAME SAME SAME SAME SAME PLANT CODE  602 5 SAME SAME SAME SAME SAME PLANT CODE  602 5 SAME SAME SAME SAME SAME PLANT CODE  602 5 SAME SAME SAME SAME SAME PLANT CODE  602 5 SAME SAME SAME SAME SAME SAME SAME</t>
  </si>
  <si>
    <t>FOR DELIVERY TO: 550 NEW COMMERCE B WILKES-BARRE PA 18706 UNITED STATES</t>
  </si>
  <si>
    <t>126/3 INDUSTRIAL ESTATE, KOT LAKHPA LAHORE PB 75400 PAKISTAN</t>
  </si>
  <si>
    <t>TGHU8851257 TGHU8089223 BMOU4681408 MEDU8640579 MEDU8460026</t>
  </si>
  <si>
    <t>MEDUPS438232</t>
  </si>
  <si>
    <t>114A</t>
  </si>
  <si>
    <t>FX17086035 FX17086136 FX17086177 FX17086133 FX17086755</t>
  </si>
  <si>
    <t>685 CEDAR CREST ROAD SPARTANBURG SC 29301 UNITED STATES</t>
  </si>
  <si>
    <t>PARTS AND ACCESSORIES OF THE MOTOR VEHICLES OF HEA - WOODEN PALLETS ISPM15 OUR ORDER CONFIRMATION NO. 00000000032 DTD 11/01/2021 PURCHASE ORDER NO. PO00223 DTD 07/01/2021 ETP-CU COPPER TAPE SOFT .0030 X 10.75 NET WEIGHT 4358 KGS GROSS WEIGHT 4427 KGS NET WEIGHT 9600 LB GROSS WEIGHT 9751 LB ETP-CU COPPER TAPE SO, ORMA INVOICE NO. 35 DTD. 21/04/2021 HS CODE 7410.1100 PARTS AND ACCESSORIES OF THE MOTOR VEHICLES OF HEA - WOODEN PALLETS ISPM15 OUR ORDER CONFIRMATION NO. 0000000028 DTD 11/01/2021 PURCHASE ORDER NO. PO00219 DTD 07/01/2021 ETP-CU COPPER TAPE SOFT .0050 X 10.75 NET WEIGHT 4403 KGS GROSS WEIGHT 4471 KGS NET WEIGHT 9699 LB GROSS WEIGHT 9850 LB ETP-CU COPPER TAPE SOF, NSIGNMENT STOCK BASIS AS PER CONSIGNMENT AGREEMENT DATED 2018.07.02 COUNTRY OF ORIGIN ITALY 2ND NOTIFY:CBC METALS PROCESSING CO. 225 DONEY CRESCENT L4K 1P6, CONCORD, ONTARIO TEL : (905) 738-6321 EMAIL : JANECBCMETALS.CA CONTACT: JANE HEARY (AML CONS. STOCK NORTH AMERICA AT CBC METAL) EXPRESS BILL OF LADING FREIGHT PREPAID</t>
  </si>
  <si>
    <t>CBC METALS PROCESSING CO</t>
  </si>
  <si>
    <t>AZIENDA METALLI LAMINATI</t>
  </si>
  <si>
    <t>MSC BRIANNA</t>
  </si>
  <si>
    <t>225 DONEY CRES CONCORD ON L4K 1P6 CANADA</t>
  </si>
  <si>
    <t>STRADA ALESSANDRIA 16 QUARGNENTO AL 15044 ITALY</t>
  </si>
  <si>
    <t>MEDU2311508 FTAU1491568</t>
  </si>
  <si>
    <t>MEDULD590195</t>
  </si>
  <si>
    <t>116A</t>
  </si>
  <si>
    <t>214156 N6430499</t>
  </si>
  <si>
    <t>WILLSON INTERNATIONAL LOGISTICS LIM</t>
  </si>
  <si>
    <t>2345 ARGENTIA ROAD, SUITE 201 MISSISSAUGA ON L5N 8K4 CANADA</t>
  </si>
  <si>
    <t>QUARGNENTO, ITALY</t>
  </si>
  <si>
    <t>2 WINE KGM 17 / PO 22420 ENRICO SERAFINO SRL 42 WINE KGM 588 / PO 22420 ALOIS LAGEDER SPA 4 WINE KGM 30 / PO 22420 LA BADIA (C) 7 WINE KGM 109 / PO 22420 SANT'ANTONIO TENUTA 21 WINE KGM 339 / PO 22420 VIETTI SRL (C) 5 WINE KGM 88 / PO 22420 CHIARLI 1860 SRL 70 MONTEPULCIANO 19 WINE 12X00,750LT KGM 1050 / PO 2460 L, KGM 140 / PO 22008 LE PIANELLE 38 WINE KGM 665 / PO 22833 FIORINI PODERE DI MATTEO FIORINI 55 WINE KGM 950 / PO 4404 ARALDICA S/T 400 WINE KGM 5800 / PO 4403 ADRIA VINI S/T</t>
  </si>
  <si>
    <t>ADVINTAGE WINE DISTRIBUTING</t>
  </si>
  <si>
    <t>GIORGIO GORI SRL</t>
  </si>
  <si>
    <t>MAERSK SEMARANG</t>
  </si>
  <si>
    <t>OTPU6105592 SAME SAME SAME SAME SAME SAME SAME SAME SAME SAME SAME SAME SAME SAME SAME SAME SAME SAME SAME SAME SAME SAME SAME SAME SAME SAME</t>
  </si>
  <si>
    <t>9570 WILLIAM AIKEN AVE LADSON SC 29456 UNITED STATES</t>
  </si>
  <si>
    <t>OTPU6105592</t>
  </si>
  <si>
    <t>MEDUL4920798</t>
  </si>
  <si>
    <t>113W</t>
  </si>
  <si>
    <t>413789 6697312</t>
  </si>
  <si>
    <t>WEARING APPARELS HTS CODE : 620342 MENS COTTON WOVEN SHO RTS, REACHES ABOVE THE KNEE ??100% COTTON?? PO# : B6EY0N A STYLE : 661350 QTY : 336 CTNS INV NO. : CEL105690588 DT. 22.03.2021 EXP NO. : 15, LBD0792142 40X9'6 336CTN 23.194CBM 4403.580KGS B/L T OTAL SUMMARY --------------- -------------------- 336CTN 23.194CBM 4403.580KGS</t>
  </si>
  <si>
    <t>TO THE ORDER OF: PRIME BANK LTD.</t>
  </si>
  <si>
    <t>THE CIVIL ENGINEERS LIMITED</t>
  </si>
  <si>
    <t>ODC-0018 110 MERRITT BLVD. FISHKIL L, NY 12524 USA 3RD NOTIFY PARTY: SALSON LOGISTICS 888 DOREMUS AVE. NEWARK NJ 07114</t>
  </si>
  <si>
    <t>TRADE SERVICES DIVISION RICHMOND CONCORD,(2ND FLOOR), PLOT-8A, BLOCK-CES(F), 19013629771</t>
  </si>
  <si>
    <t>401/B, TEJGAON INDUSTRIAL AREA, TEJGAON,DHAKA, BANGLADESH. 88029665409</t>
  </si>
  <si>
    <t>MRKU2332100</t>
  </si>
  <si>
    <t>MAEUBI8338042</t>
  </si>
  <si>
    <t>BD0792142</t>
  </si>
  <si>
    <t>SAPWOOD 3.564 POSTS CALIBRADO 80MM X 1,98 MTS PARTIDA ARANCELARIA 4403.1010 SAPWOOD 840 POSTS CALIBRADO 130MM X 2,44 MTS</t>
  </si>
  <si>
    <t>ALDEBARAN</t>
  </si>
  <si>
    <t>NO MARKS . . . NO MARKS . .</t>
  </si>
  <si>
    <t>P.O. BOX 29228 SAN JUAN, PR 00929-0228 PUERTO RICO TAX IDE ; 660404099</t>
  </si>
  <si>
    <t>AV. PROVIDENCIA 2601 OF. 32 SANTIAGO - CHILE FONO 56 2 2341288 CONTACTO VILMA GARRIDO</t>
  </si>
  <si>
    <t>00929-0228</t>
  </si>
  <si>
    <t>FCIU8054723 HLXU8406662</t>
  </si>
  <si>
    <t>HLCUSCL210141826</t>
  </si>
  <si>
    <t>2114S</t>
  </si>
  <si>
    <t>3943 HLD11484209 3944 HLD11484203</t>
  </si>
  <si>
    <t>CONTACTO CDONESTEMADERERAPR.COM TAX IDE ; 660404099 TELEFONO (787) 2693838</t>
  </si>
  <si>
    <t>SAN VICENTE, CL</t>
  </si>
  <si>
    <t>POLYPROPYLENE BAG TOTAL 20 PACKAGES OF POLYPROPYLENE BAG HS CODE 3902.10.00 ASPEN STEP HS CODE 4403.97.00 SCAC CODE DWCH, AMS HBL NO DWCHSKLAS0004132</t>
  </si>
  <si>
    <t>DE WELL CONTAINER SHIPPING INC.</t>
  </si>
  <si>
    <t>DE WELL CONTAINER SHIPPING (M) SDN</t>
  </si>
  <si>
    <t>HYUNDAI BANGKOK</t>
  </si>
  <si>
    <t>5553 BANDINI BLVD. UNIT A, BELL, CA 90201</t>
  </si>
  <si>
    <t>BHD SUITE 05-12, LEVEL 5, CENTRO 8 JALAN BATU TIGA LAMA, 41300 KLANG, SELANGOR D.E, MALAYSIA.</t>
  </si>
  <si>
    <t>HLXU8252016</t>
  </si>
  <si>
    <t>HLCUKUL210308135</t>
  </si>
  <si>
    <t>101E</t>
  </si>
  <si>
    <t>HLB3222260</t>
  </si>
  <si>
    <t>5553 BANDINI BLVD. UNIT A, BELL, CA 90201 TEL 310-735-8600 FAX 310-735-8601 DOCDE-WELL.COM</t>
  </si>
  <si>
    <t>PORT KELANG, MY</t>
  </si>
  <si>
    <t>BAG LADIES WOVEN - SHIPPER: CTA APPARELS PVT LTD SECTOR 63 PHASE-3 100% RECYCLED POLYESTER WOVEN LADIES SKIRT WITH LINING 1 00% RECYCLED POLYESTER WOV EN ( RCS CERTIFIED PRODUCT ) HTS CODE 62045300 PO# 1 95688/3-2021 LD/1743 ( 27 PCS 1 CTNS ) INVOICE NO. 1461/20-21 INVOICE DATE 0 5-03-2021 SB NO.9148218 DT .05-03, -2021 / ARTWARE MEN STEEL - ARTWARE MEN IRON HANDICRAF TS OF IRON 179822/3-2021 L D/9233 36 PCS 03 CARTONS I NV.NO.VE-2198/20-21 DT. 08 /02/2021 HTS# 73269099 S.B NO/DT.:8930518 2021-02-25 / ARTWARE - ARTWARE _ GLASS ARTWARE _ GLASS ARTWARE _ WOODEN HAN DICRAFTS GLASS ARTWARE WIT H WOOD. 73%GLASS,18%WOOD,9 %FAUCET &amp; HS CODE:- 702000 90. PO:- 179842/3-2021 SKU :- LD/9233 QTY:- 38 PCS 38 CTN HENRI WATER CONTAINER INVOICE NO:-CLG/20/11986 S/BILL NO.:-8995357 DT:-27 /02/21 FREIGHT COLLECT / TOP LADIES WOVEN - TOP LADIES WOVEN TOP LADIE S WOVEN FABRIC : 100%VISCO SE HS CODE :62114300 PO NO : 139456/3-2021 SKU : LD /1543 QUANTITY :193 PCS , PKGS 1 STYLE FOXY STRAP TA NK 100%VISCOSE WOVEN LADIE S TOP INV NO BLN-1534/20-2 1 DT 20-02-2021 SB :894131 8 DT : 26.02.2021 TOTAL NO OF INNER CARTON : NA CART ON, DIMENSION OF INNER CART ON : NA / WOMEN DRESS - SHIPPER: METAL MA MODE PLO T NO 70 SECTOR 34 HAIRCL IP WOMAN ZINC SBILL NO. 88 63440 DT. 23.02.2021 / WOMEN JEWELLERY - SHIPPER: RADIUM CREATION L IMITED SURVEY NO77&amp;169/1/3 ,VILLAGE TU TAL UMBERGAON, DIST.VALSAD, GUJ WOMEN JEW ELLERY PO SKU : 100508/3-2 021 LD/4344 NO. OF PCS : 1 0 PCS &amp; NO. OF CARTONS: 01 CARTON INVOICE NO: RCLT/3 146/20-21 COUNTRY CODE: LD SB NO : 9161566 DATE : 06 -MAR-21 / ARTWARE MEN STEEL - HANDICRAFTS OF STEEL 23913 2/3-2021 MX/9233 16 PCS 01 CARTONS INV.NO.VE-2255/20 -21 DT. 08/02/2021 HTS# 73 269099 S.B.NO.8930484 DT.2 5/02/2021 HANDICRAFTS OF S TEEL 239133/3-2021 MX/9233 20 PCS 01 CARTONS INV.NO. VE-2282/20-21 DT. 08/02/20 21 HTS# 73269099 S.B.NO.89 30484 DT.25/02/2021 HANDIC, 21 DT. 08/02/2 021 HTS# 73269099 S.B.NO.8 930484 DT.25/02/2021 / ARTWARE MEN STEEL - SHIPPER: SHIVALIK PRINTS L IMITED PLOT NUMBER 48, SEC TOR 6 HARYANA T-SHIRT MAN KNITTED T-SHIRT MEN KNITTE D 100% COTTON HTS: 6109100 0 ORDER NO: 111070/3-2021 SKU: LD/5848 QTY: 136 PCS 3 CARTONS INVOICE NO: 5123 / BAG LADIES WOVEN - SHIPPER: RADNIK EXPORTS E- 2, SECTOR 59, GAUTAM BUDDH A NAGAR, NOIDA, DRESS LADI ES WOVEN 100% VISCOSE HS C ODE : 62044400 PO # 258302 /3-2021 SKU : MX/1322 QTY : 423 PCS 11 CARTONS INVOI CE NO. 21E2CI1698 TAX INV NO.: 21E2TI2080 COUNTRY : MEXICO SB # 8931449 DT 25/ 02/2021 / SHIRT - SHIPPER: CL GUPTA EXPORTS LTD 18TH KM STONE, DELHI R OAD, JYOTI BA PHULE NAGAR, VILL JIV ARTWARE _ WOODEN TABLEWARE &amp; KITCHENWARE O F WOOD. 100%WOOD &amp; HS CODE :- 44191900. PO:- 125982/3 -2021 SKU:- LD/9233 QTY:- 49 PCS, 7 CTN CARA SALAD B OWL L INVOICE NO:-133466 S /BILL NO.:- DT:- FREIGHT COLLECT S.B NO, /DT.:899136 5 2021-02-27 / SANDALS LADIES LEATHER - SHIPPER: ARVIND LIMITED NA RODA ROAD RAILWAYPURA POST T-SHIRT MAN KNITTED HTS C ODE: 61091000 265637/3-202 1 MX/5832 681 PCS CARTONS 7 / SHIRT BOY KNITTED - SHIPPER: PRATIBHA SYNTEX L IMITED INDUSTRIAL GROWTH C ENTRE PLOT NO 4 SECTOR III 100% ORGANIC COTTON KNITT ED DYED GIRL'S T-SHIRT. HS CODE: 61091000 / DRESS - SHIPPER: DILEEP INDUSTRIES PVT LTD TONK RD 584 MAHAV EER NAGAR RAJASTHAN HANDIC RAFT ITEMS MADE OF ACACIA WOOD LUCA 3 PACK P.O#16919 4-9233 INVOICE D20/3336 DT : 20.02.2021 QTY : 96 PCS BOX : 04 CARTONS SIZE : 4 12824 FOOD SAFE PRODUCTS / T-SHIRT MAN KNITTED - T-SHIRT MAN KNITTED T-SHIR T MAN KNITTED HTS CODE: 61 091000 266174/3-2021 M X/7952 762 PCS CARTON S 8 / HANDICRAFT - HANDICRAFT _ WOODEN FARMER STORAGE L K WOOD &amp; 442191 90 PO.NO: 255492/2-2021, S E/9233 44 PCS 11 CARTONS I NVOICE NO. 3426A/2020-2021 DT. 09-09-2020 ITEM NO. 1 2-112 SHIPPING BILL NO. DT . / TOP LADIES WOVEN - DRESS LADIES WOVEN DRESS L ADIES WOVEN FABRIC : 97%PO LYESTER 3%ELASTANE HS CODE :62044390 PO NO : 153439/ 3-2021 SKU : LD/1652 QUAN TITY : 11 PCS , PKGS 1 STY LE DIV MELANIE DRESS 9 7%POLYESTER 3%ELASTANE WOV EN LADIES DRESS INV NO BLN -1603/20-21 DT 27-02-2021 SB : 9128139 DT : 05.03.20 2, 1 TOTAL NO OF INNER CARTO N : NA CARTON DIMENSION OF INNER CARTON : NA / WOMEN JEWELLERY - WOMEN JEWELLERY PO SKU : 265385/3-2021 MX/4344 NO. OF PCS : 1140 PCS &amp; NO. OF CARTONS: 08 CARTONS INVOI CE NO: RCLT/3149/20-21 COU NTRY CODE: MX SB NO : 9162 534 DATE : 06-MAR-21 / SHIRT - SHIPPER: GUPTA HC OVERSEAS I PVT LTD BYE PASS ROAD, 0 SHOES LADIES LEATHER FOO TWEAR PRODUCT COMPOSITION: - 100% SHEEP LEATHER CTN DIM: - 463333 INNER DIM: - 31.014.310.2 SANDALS LADIES LEATHER WITH NEOLIT E SOLE ORDER NO. 106245-30 40 INVOICE NO. GPL/E-1792/ 20-21 DT- 22.02.2021 QTY - 29 PAIRS HS CODE, - 640399 90 / T-SHIRT MAN KNITTED - SHIPPER: VAMANI OVERSEAS P VT LTD SECTOR-65, NOIDA UT TARPRADESH (INDIA) WOVEN W OMEN DRESS / T-SHIRT MAN KNITTED - SHIPPER: RADIUM CREATION L IMITED SURVEY NO77&amp;169/1/3 ,VILLAGE TU TAL UMBERGAON, DIST.VALSAD, GUJ WOMEN JEW ELLERY PO SKU : 193525/3-2 021 LD/4344 NO. OF PCS : 3 1 PCS &amp; NO. OF CARTONS: 01 CARTONS INVOICE NO: RCLT/ 3091/20-21 COUNTRY CODE: L D SB NO : 8976446 DATE :27 /02/2021 / FOOTWEAR - SHIPPER: SHIVALIK PRINTS L IMITED PLOT NUMBER 48, SEC TOR 6 HARYANA TOP WOMAN KN ITTED TOP WOMEN KNITTED 10 0% COTTON HTS: 61142000 OR DER NO: 263464/3-2021 SKU: MX/1640 QTY: 1036 PCS 10 CARTONS INVOICE NO: 5352 / ARTWARE MEN STEEL - ARTWARE MEN IRON HANDICRAF TS OF IRON 239137/3-2021 M X/9233 24 PCS 02 CARTONS I NV.NO.VE-2336/20-21 DT. 08 /02/2021 HTS# 73269099 S.B NO/DT.:8930455 2021-02-25 / DRESS - SHIPPER: SHAHI EXPORTS PVT LTD INDUSTRIAL PLOT NO 1 SECTOR 28 0 100% COTTON WO VEN LADIES DRESS 100% COTT ON WOVEN LADIES SHIRTS 100 % COTTON WOVEN LADIES DRES S 100% COTTON WOVEN LADIES SHORTS PO # 183414-1310 LD 183432-1510 LD 18340 0-1310 LD 183467-1410 LD INVOICE #: 20070578 200 70587 20070859 2007, 0594 GS T INVOICE# 2062005367 2062 005365 2062005436 20620053 66 QTY : 288 PCS FREIGHT C OLLECT / T-SHIRT - T-SHIRT WOMAN KNITTED T-SH IRT WOMEN KNITTED 100% COT TON HTS: 61091000 ORDER NO : 262378/3-2021 SKU: MX/16 40 QTY: 2994 PCS 33 CARTON S INVOICE NO: 5308 / T-SHIRT MAN KNITTED - SHIPPER: MARQUE IMPEX CHAN DUSI ROAD OPP NOORPUR VILL AGE WILLIAM MACRAME 80% CO TTON FABRIC AND 20% IRON, HS CODE: 63079020 PO: 1520 89/3-2021 SKU: LD/9219 QTY : 65 PCS 03 CARTONS INVOIC E: MI-2102-4709 SHIPPING B ILL NO.8984068 DT 27-02- 2021 / SHIRT - SHIRT BOY KNITTED SHIRT BO YS KNITTED 100% COTTON HTS : 61051020 ORDER NO: 11109 1/3-2021 SKU: LD/7648 QTY: 70 PCS 1 CARTONS INVOICE NO: 5484 S.B NO/DT.:911548 6 2021-03-04 / HANDICRAFT ITEMS - HANDICRAFT ITEMS MADE OF M ANGO WOOD WALTER S POT P.O #246061-9219 INVOICE D20/3 387 DT : 20.02.2021 QTY : 256 PCS BOX : 16 CARTONS S IZE : 522728 NON FOOD SA FE PRODUCTS / TABLEWARE - ARTWARE _ WOODEN TABLEWARE &amp; KITCHENWARE OF WOOD. 10 0%WOOD &amp; HS CODE:- 4419190 0. PO:- 231282/3-2021 SKU: - MX/9233 QTY:- 64 PCS, 8 CTN CARA DEEP PLATE L INVO ICE NO:-133321 S/BILL NO.: - DT:- FREIGHT COLLECT S .B NO/DT.:8991302 2021-02- 27 / T-SHIRT MAN KNITTED - T-SHIRT MAN KNITTED T-SHIR T MAN KNITTED HTS CODE: 61 091000 266243/3-2021 / 7648 1470 PCS CARTONS 11 / DRESS LADIES WOVEN - SHIPPER: SUPER OVERSEAS PV T LTD B-16, C-151, PHASE-I I EXTN HOSIERY COMPLEX 100 % COTTON WOVEN LADIES TOP PO NO :262473/3-202 1 STYLE NO :MX/1660 INV N O : SOPL/5041/20-21 IN V DATE : 24/02/2021 QTY :200 PCS / FOOTWEAR - SHIPPER: VAMANI OVERSEAS P VT LTD SECTOR-65, NOIDA UT TARPRADESH (INDIA) WOVEN W OMEN DRESS / HANDICRAFT MEN GLASS-METAL - HANDICRAFT MEN GLASS-METAL GLASS MAKE-UP BOX 90% GLA SS AND 10% BRASS, HS CODE: 70200090 PO: 240658/3-202 1 SKU: MX/9432 QTY: 216 PC S 27 CARTONS INVOICE: MI-2 102-4726 SHIPPING BILL NO. 8986909 DT 27-02-2021 / ARTWARE MEN STEEL - ARTWARE MEN STEEL HANDICRA FTS OF STEEL 179820/3-2021 LD/9233 60 PCS 01 CARTONS INV.NO.VE-2172/20-21 DT. 08/02/2021 HTS# 73269099 S .B NO/DT.:8930518 2021-02- 25 / WOVEN WOMEN DRESS - SHIPPER: GLOBAL MODE AND A CCESSORIES PV SECTOR-63, S ECTOR-63, DRESS LADIES WOV EN DRESS LADIES WOVEN 100% COTTON POWERLOOM WOVEN LA DIES DRESS 183418/3-2021 LD/1310 48 PCS 01 CARTONS INV NO: 2008/20-21 DATE: 25/02/2021 H.S.CODE 620442 20 S.B NO/DT.:8975187 2021 -02-27 / ARTWARE MEN STEEL - ARTWARE MEN STEEL HANDICRA FTS OF STEEL 239139/3-2021 MX/9233 24 PCS 01 CARTONS INV.NO.VE-2363/20-21 DT. 08/02/2021 HTS# 73269099 S .B NO/DT.:8930455 2021-02- 25 / WOVEN - RUGS _ WOVEN 100% COTTON 57029910 PO:112820/3-2021 SKU:LD/9510 QTY:48 PCS 3 C ARTONS HAND WOVEN COTTON P RINTED RUG ( NON PILE ) IN VOICE NO: EXR-10442 INVOIC E DATE: 16TH FEB 2021 SHIP PING BILL NO.: 9168935 DAT ED 6TH MARCH 2021 / BLOUSES - SHIPPER: SHAHI EXPORTS PVT LTD INDUSTRIAL PLOT NO 1 SECTOR 28 0 SHORTS LADIES WOVEN 100% COTTON,HS CODE: 620462 PO SKU 183467/3- 2021 LD/1410 NO. OF PCS &amp; NO. OF CARTONS ( 67 PCS 1 CARTONS) INVOICE #: 200705 94 S.B NO/DT.:8987817 2021 -02-25 / T-SHIRT - T-SHIRT MAN KNITTED T-SHIR T MEN KNITTED 100% COTTON HTS: 61091000 ORDER NO: 26 2843/3-2021 SKU: MX/5848 Q TY: 1014 PCS 14 CARTONS IN VOICE NO: 5328 / ARTWARE - ARTWARE _ WOODEN TABLEWARE &amp; KITCHENWARE OF WOOD. 10 0%WOOD &amp; HS CODE:- 4419190 0. PO:- 231255/3-2021 2312 82/3-2021 231295/3-2021 23 1303/3-2021 SKU:- MX/9233 QTY:- 252 PCS, 16 CTN CARA BOWL SMALL (L) CARA DEEP PLATE -L CARA MINI PLATE C ARA SALAD BOWL -L INVOICE NO:-CLG/20/11883 S/BILL NO .:-8991302 DT, :-27/02/21 F REIGHT COLLECT / SHIRT - SHIPPER: MAHARANI OF INDIA MAYAPURI, PHASE II PLOT C -154 DRESS LADIES WOVEN DR ESSES LADIES WOVEN INV: M/ C-154/21/602 QTY: 258 PCS O/NO: 117254/1344 / ARTWARE - SHIPPER: VAMANI OVERSEAS P VT LTD SECTOR-65, NOIDA UT TARPRADESH (INDIA) WOVEN W OMEN SHIRT / HANDICRAFT ITEMS - HANDICRAFT ITEMS MADE OF A RJUN WOOD DANA M POT P.O#2 45336-9219 INVOICE D20/338 6 DT : 20.02.2021 QTY : 11 2 PCS BOX : 14 CARTONS SIZ E : 373732 NON FOOD SAFE PRODUCTS / ARTWARE - SHIPPER: CL GUPTA EXPORTS LTD 18TH KM STONE, DELHI R OAD, JYOTI BA PHULE NAGAR, VILL JIV ARTWARE _ WOODEN TABLEWARE &amp; KITCHENWARE O F WOOD. 100%WOOD &amp; HS CODE :- 44191900. PO:- 125971/3 -2021 125977/3-2021 125982 /3-2021 125958/3-2021 SKU: - LD/9233 QTY:- 198 PCS, 1 7 CTN CARA DEEP PLATE -L C ARA MINI PL, ATE CARA SALAD BOWL -L CARA BOWL SMALL (L ) INVOICE NO:-CLG/20/11878 S/BILL NO.:-8991365 DT:-2 7/02/21 FREIGHT COLLECT / ARTWARE MEN STEEL - ARTWARE MEN STEEL HANDICRA FTS OF STEEL 179823/3-2021 LD/9233 48 PCS 01 CARTONS INV.NO.VE-2211/20-21 DT. 08/02/2021 HTS# 73269099 S .B NO/DT.:8930518 2021-02- 25 / SHOES MEN LEATHER - SHIPPER: BL INTERNATIONAL PRIVATE LIMIT SECTOR 64 GA UTHAM BUDH BAGAR SHIRT LAD IES WOVEN SHIRT LADIES WOV EN FABRIC : 100%COTTON HS CODE :62063090 PO NO : 187 539/3-2021 SKU : LD/1543 QUANTITY : 89 PCS , PKGS 1 STYLE JULES BOXY SS SHIRT 100%COTTON WOVEN LADIES S HIRT INV NO BLN-1508/20-21 DT, 20-02-2021 SB : 894013 1 DT : 26.02.2021 TOTAL NO OF INNER CARTON : NA CART ON DIMENSION OF INNER CART ON : NA / HAIRCLIP WOMAN ZINC - SHIPPER: SHIVALIK PRINTS L IMITED PLOT NUMBER 48, SEC TOR 6 HARYANA SHIRT MAN KN ITTED SHIRT MEN KNITTED 10 0% COTTON HTS: 61051020 OR DER NO: 262812/3-2021 SKU: MX/5848 QTY: 657 PCS 16 C ARTONS INVOICE NO: 5439 / RECYCLED POLYESTER WOVEN - SHIPPER: RADNIK EXPORTS E- 2, SECTOR 59, GAUTAM BUDDH A NAGAR, NOIDA, DRESS LADI ES WOVEN 100% POLYESTER HS CODE: 62044390 PO# 187072 /3-2021 SKU: OR/1313 QTY: 151 PCS 4 CARTONS INVOICE NO: 21E2CI1789 TAX INV# 21 E2TI2139 COUNTRY : LD (MEX ICO) SB# 9141519 / 5.3.202 1 / TOP LADIES WOVEN - SHIPPER: SHIVALIK PRINTS L IMITED PLOT NUMBER 48, SEC TOR 6 HARYANA SHIRT BOY KN ITTED SHIRT BOYS KNITTED 1 00% COTTON HTS: 61051020 O RDER NO: 102781/3-2021 SKU : LD/8748 QTY: 16 PCS 1 CA RTONS INVOICE NO: 5390 S.B NO/DT.:9109905 2021-03-04 / HANDICRAFTS OF STEEL - ARTWARE MEN STEEL HANDICRA FTS OF STEEL 239133/3-2021 MX/9233 20 PCS 01 CARTONS INV.NO.VE-2282/20-21 DT. 08/02/2021 HTS# 73269099 S .B NO/DT.:8930455 2021-02- 25 / T-SHIRT MAN KNITTED - SHIPPER: BL INTERNATIONAL PRIVATE LIMIT SECTOR 64 GA UTHAM BUDH BAGAR TOP LADIE S WOVEN TOP LADIES WOVEN F ABRIC :100%VISCOSE HS CODE :62114300 PO NO : 262291/ 3-2021 SKU : MX/1543 QUAN TITY : 1663 PCS , PKGS 6 S TYLE FOXY STRAP TANK 100% VISCOSE WOVEN LADIES TOP INV NO BLN-1589/20-21 DT 2, 7-02-2021 SB : 9127620 DT : 05.03.2021 TOTAL NO OF I NNER CARTON : NA CARTON DI MENSION OF INNER CARTON : NA / T-SHIRT - T-SHIRT MAN KNITTED T-SHIR T MEN KNITTED 100% COTTON HTS: 61091000 ORDER NO: 10 0760/3-2021 SKU: LD/5828 Q TY: 79 PCS 2 CARTONS INVOI CE NO: 5468 S.B NO/DT.:911 7534 2021-03-04 / T-SHIRT - SHIPPER: CL GUPTA EXPORTS LTD 18TH KM STONE, DELHI R OAD, JYOTI BA PHULE NAGAR, VILL JIV ARTWARE _ WOODEN TABLEWARE &amp; KITCHENWARE O F WOOD. 100%WOOD &amp; HS CODE :- 44191900. PO:- 231303/3 -2021 SKU:- MX/9233 QTY:- 44 PCS, 6 CTN CARA SALAD B OWL L INVOICE NO:-133345 S /BILL NO.:- DT:- FREIGHT COLLECT S.B, NO/DT.:899130 2 2021-02-27 / HANDICRAFT ITEMS - HANDICRAFT ITEMS MADE OF A RJAN WOOD DANA BOWL P.O#11 8474-9132 INVOICE D20/3335 DT : 20.02.2021 QTY : 56 PCS BOX : 07 CARTONS SIZE : 333333 FOOD SAFE PRODU CTS / SHIRT MAN KNITTED - SHIRT MAN KNITTED SHIRT ME N KNITTED 100% COTTON HTS: 61051020 ORDER NO: 264134 /3-2021 SKU: MX/5828 QTY: 801 PCS 14 CARTONS INVOICE NO: 5261 / SHIRT MAN KNITTED - SHIPPER: CL GUPTA EXPORTS LTD 18TH KM STONE, DELHI R OAD, JYOTI BA PHULE NAGAR, VILL JIV ARTWARE _ WOODEN TABLEWARE &amp; KITCHENWARE O F WOOD. 100%WOOD &amp; HS CODE :- 44191900. PO:- 125971/3 -2021 SKU:- LD/9233 QTY:- 56 PCS, 7 CTN CARA DEEP PL ATE L INVOICE NO:-133297 S /BILL NO.:- DT:- FREIGHT COL, LECT S.B NO/DT.:899136 5 2021-02-27 / HANDICRAFTS OF STEEL - SHIPPER: VISION EXPORTS KO HINOOR ESTATE VEERPUR INDU STRIAL AREA NH24 B HANDICR AFTS OF STEEL 179818/3-202 1 LD/9233 32 PCS 08 CARTON S INV.NO.VE-2146/20-21 DT. 08/02/2021 HTS# 73269099 S.B.NO.8930518 DT.25/02/20 21 HANDICRAFTS OF STEEL 17 9819/3-2021 LD/9233 48 PCS 02 CARTONS INV.NO.VE-215, NDICRAFTS OF IRON 179822/3-2021 LD/9233 36 PCS 03 CARTONS INV.NO.VE-2 198/20-21 DT. 08/02/2021 H TS# 73269099 S.B.NO.893051 8 DT.25/02/2021 HANDICRAFT S OF STEEL 179823/3-2021 L D/9233 48 PCS 01 CARTONS I NV.NO.VE-2211/20-21 DT. 08 /02/2021 HTS# 73269099 S.B .NO.8930518 DT.25/02/2021 / ARTWARE MEN STEEL - ARTWARE MEN STEEL HANDICRA FTS OF STEEL 239123/3-2021 MX/9233 20 PCS 05 CARTONS INV.NO.VE-2228/20-21 DT. 08/02/2021 HTS# 73269099 S .B.NO.8921454 DT.25/02/202 1 / ARTWARE - SHIPPER: CL GUPTA EXPORTS LTD 18TH KM STONE, DELHI R OAD, JYOTI BA PHULE NAGAR, VILL JIV ARTWARE _ STEEL ARTWARE _ STEEL ARTWARE _ STEEL HANDICRAFTS STAINLES S STEEL ARTWARE WITH GLASS . 56% STAINLESS STEEL,40% GLASS,4%MDF. 32X31X30 1 NO S. INNER-31X30X28 RONALDO L LANTERN L ORDER NO:-2326 57/3-2021 INVO, ICE NO:-CLG/ 20/11973 QTY-200 PCS. CTN- 200 S.BILL NO :8995810 DT: 27/02/21 FREIGHT COLLECT / SHIRT LADIES WOVEN - SHIPPER: MARQUE IMPEX CHAN DUSI ROAD OPP NOORPUR VILL AGE HALIME LANTERN 67% GLA SS AND 33% IRON, HS CODE: 70200090 PO: 181691/3-2021 SKU: LD/9134 QTY: 19 PCS 19 CARTONS INVOICE: MI-210 2-4761 SHIPPING BILL NO.90 54943 DT.02-03-2021 / SHIRT BOY KNITTED - T-SHIRT MAN KNITTED T-SHIR T MEN KNITTED 100% COTTON HTS: 61091000 ORDER NO: 11 2012/3-2021 SKU: LD/5882 Q TY: 22 PCS 1 CARTONS INVOI CE NO: 5403 S.B NO/DT.:911 4403 2021-03-04 / TOP WOMAN KNITTED - SHIPPER: CL GUPTA EXPORTS LTD 18TH KM STONE, DELHI R OAD, JYOTI BA PHULE NAGAR, VILL JIV ARTWARE _ WOODEN TABLEWARE &amp; KITCHENWARE O F WOOD. 100%WOOD &amp; HS CODE :- 44191900. PO:- 231295/3 -2021 SKU:- MX/9233 QTY:- 72 PCS, 1 CTN CARA MINI PL ATE INVOICE NO:-133452 S/B ILL NO.:- DT:- FREIGHT CO LL, ECT S.B NO/DT.:8991302 2021-02-27 / TOP LADIES WOVEN - TOP LADIES WOVEN TOP LADIE S WOVEN FABRIC : 98%POLYES TER 2%ELASTANE HS CODE :62 114300 PO NO : 262293/3-20 21 SKU : MX/1543 QUANTITY : 1655 PCS , PKGS 11 STYL E FOXY STRAP TANK 98%POLY ESTER 2%ELASTANE WOVEN LAD IES TOP INV NO BLN-1595/20 -21 DT 27-02-2021 SB : 912 8149 DT : 05.03.2021 TOTAL, NO OF INNER CARTON : NA C ARTON DIMENSION OF INNER C ARTON : NA / WOMEN JEWELLERY - SHIPPER: SHIVALIK PRINTS L IMITED PLOT NUMBER 48, SEC TOR 6 HARYANA T-SHIRT MAN KNITTED T-SHIRT MEN KNITTE D 100% COTTON HTS: 6109100 0 ORDER NO: 265734/3-2021 SKU: MX/5848 QTY: 1453 PCS 19 CARTONS INVOICE NO: 55 53 S.B NO/DT.:9118612 2021 -03-04 / DRESS - DRESS LADIES WOVEN 100% CO TTON,HS CODE:620442 PO SKU 183414/3-2021 LD/1310 NO. OF PCS &amp; NO. OF CARTON S ( 90 PCS 2 CARTONS) INVO ICE #: 20070578 S.B NO/DT. :8964933 2021-03-01 / COTTON FABRIC - SHIPPER: METAL MA MODE PLO T NO 70 SECTOR 34 OTHER ACCESSORIES WOMAN ZINC SBI LL NO. 8718217 DT. 17.02.2 021 / T-SHIRT - SHIRT BOY KNITTED SHIRT BO YS KNITTED 100% COTTON HTS : 61051020 ORDER NO: 11109 0/3-2021 SKU: LD/7648 QTY: 116 PCS 2 CARTONS INVOICE NO: 5476 S.B NO/DT.:91186 27 2021-03-04 / ARTWARE MEN STEEL - ARTWARE MEN STEEL HANDICRA FTS OF STEEL 179821/3-2021 LD/9233 48 PCS 02 CARTONS INV.NO.VE-2185/20-21 DT. 08/02/2021 HTS# 73269099 S .B NO/DT.:8930518 2021-02- 25 / COTTON WOVEN LADIES TOP - SHIPPER: RADNIK AUTO EXPOR TS PLOT NO 64, NSEZ, G B N AGAR HANDBAG LADIES WOVE N BAG LADIES WOVEN 100% CO TTON, HS CODE- 42022220 OR DER NO: 157109/3-2021 SKU LD/3209 QTY.125 PCS.08 CTN CARTON DIM: 50X40X40 CM-0 8 CTN INVOICE NO. 550HM202 1SEZ COUNTRY: MEXICO SB NO : 4006433 DT.02.03.20, 21 / WOMEN JEWELLERY - WOMEN JEWELLERY PO SKU : 1 00509/3-2021 LD/4344 NO. O F PCS : 10 PCS &amp; NO. OF 01 CARTONS INVOICE NO: RCLT/ 3146/20-21 COUNTRY CODE: L D SB NO : 9161566 DATE : 0 6-MAR-21 / HANDICRAFT MEN GLASS-METAL - SHIPPER: BL INTERNATIONAL PRIVATE LIMIT SECTOR 64 GA UTHAM BUDH BAGAR TOP LADIE S WOVEN TOP LADIES WOVEN F ABRIC : 100%POLYESTER HS C ODE :62114300 PO NO : 1394 53/3-2021 SKU : LD/1543 Q UANTITY : 231 PCS , PKGS 2 STYLE FOXY STRAP TANK 10 0%POLYESTER WOVEN LADIES T OP INV NO BLN-1524, /20-21 D T 20-02-2021 SB : 8942767 DT : 26.02.2021 TOTAL NO O F INNER CARTON : NA CARTON DIMENSION OF INNER CARTON : NA / ARTWARE - ARTWARE _ GLASS ARTWARE _ GLASS HANDICRAFTS GLASS AR TWARE WITH WOOD. 73%GLASS, 18%WOOD,9%FAUCET &amp; HS CODE :- 70200090. PO:- 239144/3 -2021 SKU:- MX/9233 QTY:- 40 PCS 40 CTN HENRI WATER CONTAINER INVOICE NO:-CLG /20/12096 S/BILL NO.:-9107 616 DT:-04/03/21 FREIGHT COLLECT / T-SHIRT MAN KNITTED - T-SHIRT MAN KNITTED T-SHIR T MEN KNITTED 60% COTTON 4 0% POLYESTER HTS: 61099090 ORDER NO: 262268/3-2021 S KU: MX/5828 QTY: 194 PCS 3 CARTONS INVOICE NO: 5152 / DRESS - SHIPPER: JAWANDSONS PRIVAT E LIMITED TAJPUR ROAD,BHAM IAN KALAN, LUDHIANA,PUNJAB BLANKET _ WOVEN PO:107415 /3-2021 SKU:LD/9114 INVOIC E: JS-EX-20-21/2742 QTY:48 PCS 4 CARTONS HS CODE:630 19090 ND CHUNKY SVEN BLANK ET S.B NO/DT.:9166138 2021 -03-06 / WOVEN - SHIPPER: ARVIND LIMITED NA RODA ROAD RAILWAYPURA POST T-SHIRT MAN KNITTED HTS C ODE: 61091000 265639/3-202 1 MX/5832 205 PCS CARTONS 2 / ARTWARE - SHIPPER: RAJ OVERSEAS PLOT 149-154 SECTOR 25 PLOT 8 INDUSTRIAL ESTATE HUDA CUS HION COVER _ WOVEN 100% CO TTON 63049281 PO:234218/ 3-2021 SKU:MX/9112 QTY: 45 0 PCS 9 CARTONS HAND WOVEN COTTON CUSHION COVER INVO ICE NO: EXR-10210 INVOICE DATE: 4TH FEB 2021 SHIPPIN G BILL NO.: 8919738 DATED 25TH FEB. 202, 1 / SHORTS - SHIRT LADIES WOVEN 100% CO TTON,HS CODE:620630 PO SKU 183432/3-2021 LD/1510 NO. OF PCS &amp; NO. OF CARTON S ( 66 PCS 1 CARTONS) INVO ICE #: 20070587 S.B NO/DT. :8964942 2021-03-01 / T-SHIRT - SHIPPER: SHIVALIK PRINTS L IMITED PLOT NUMBER 48, SEC TOR 6 HARYANA TOP WOMAN KN ITTED TOP WOMEN KNITTED 10 0% COTTON HTS: 61142000 OR DER NO: 264399/3-2021 SKU: MX/1640 QTY: 315 PCS 4 CA RTONS INVOICE NO: 5527 S.B NO/DT.:9117532 2021-03-04 / WOVEN WOMEN SHIRT - SHIPPER: SHIVALIK PRINTS L IMITED PLOT NUMBER 48, SEC TOR 6 HARYANA SHIRT BOY KN ITTED SHIRT BOYS KNITTED 1 00% COTTON HTS: 61051020 O RDER NO: 186968/3-2021 SKU : LD/7648 QTY: 70 PCS 1 CA RTONS INVOICE NO: 5282 / ARTWARE - SHIPPER: SHIVALIK PRINTS L IMITED PLOT NUMBER 48, SEC TOR 6 HARYANA SHIRT MAN KN ITTED SHIRT MEN KNITTED 10 0% COTTON HTS: 61051020 OR DER NO: 262259/3-2021 SKU: MX/5828 QTY: 672 PCS 11 C ARTONS INVOICE NO: 5256 / DRESS LADIES WOVEN - SHIPPER: SHIVALIK PRINTS L IMITED PLOT NUMBER 48, SEC TOR 6 HARYANA TOP WOMAN KN ITTED TOP WOMEN KNITTED 10 0% COTTON HTS: 61142000 OR DER NO: 262528/3-2021 SKU: MX/1640 QTY: 1200 PCS 12 CARTONS INVOICE NO: 5497 S .B NO/DT.:9118312 2021-03- 04 / HANDICRAFT - SHIPPER: DESIGNCO LAKRI FA ZALPUR, DELHI ROAD, MORADA BAD - 244001, U.P., INDI H ANDICRAFT _ WOODEN GUSTAV STORAGE K WOOD &amp; 44219190 PO.NO: 237265/2-2021, MX/9 233 132 PCS 33 CARTONS INV OICE NO. 3223A/2020-2021 D T. 02-09-2020 ITEM NO. 12- 112 SHIPPING BILL NO. DT. S.B NO/DT.:8907068 2021-02 -26 _H, YM_AAVE GOMSA.COM  TAX ID: HAM120221P51 D LIMPEX-MX2HM.COM HIDAL O CP 11000 CIUDAD DE MEXIC O, MEXICO PHONE 52 551100 3530 TAX ID: HAM120221P51 DLIMPEX-MX2HM.COM / SHIRT - SHIPPER: VAMANI OVERSEAS P VT LTD SECTOR-65, NOIDA UT TARPRADESH (INDIA) WOVEN W OMEN SHIRT / T-SHIRT MAN KNITTED - SHIPPER: ARVIND LIMITED NA RODA ROAD RAILWAYPURA POST T-SHIRT MAN KNITTED T-SHI RT MAN KNITTED HTS CODE: 6 1091000 111858/3-2021 LD/7952 43 PCS CARTON S 1 / WOMEN JEWELLERY - WOMEN JEWELLERY PO SKU : 100606/3-2021 LD/4344 NO. OF PCS : 13 PCS &amp; NO. OF C ARTONS: 01 CARTON INVOICE NO: RCLT/3146/20-21 COUNTR Y CODE: LD SB NO : 9161566 DATE : 06-MAR-21 / BLANKET - SHIPPER: JAWANDSONS PRIVAT E LIMITED TAJPUR ROAD,BHAM IAN KALAN, LUDHIANA,PUNJAB BLANKET _ WOVEN BLANKET _ WOVEN PO:222709/3-2021 SK U:MX/9114 INVOICE: JS-EX-2 0-21/2628 QTY:400 PCS 13 C ARTONS HS CODE:63019090 MA RIE BLANKET S.B NO/DT.:919 5698 2021-03-08 / HAND WOVEN COTTON CUSHION - SHIPPER: RAM FASHION EXPOR TS PVT LTD PLOT NO. 460-46 3, TTC INDUSTRI AREA, MIDC MAHAPE, SHOES MEN LEATHER SHOES MEN LEATHER SANDALS MENS LEATHER FOOTWEAR 100 % COW LEATHER 163764/3-202 1 LD/7255 117 PAIRS/14 CTN S INV.NO.116/2020-21 SB.NO .8894845 DT.24-02-21 / T-SHIRT MAN KNITTED - SHIPPER: SHIVALIK PRINTS L IMITED PLOT NUMBER 48, SEC TOR 6 HARYANA T-SHIRT WOMA N KNITTED T-SHIRT WOMEN KN ITTED 100% COTTON HTS: 610 91000 ORDER NO: 266402/3-2 021 SKU: MX/1670 QTY: 939 PCS 10 CARTONS INVOICE NO: 5580 S.B NO/DT.:9119380 2 021-03-04 / ARTWARE MEN STEEL - ARTWARE MEN STEEL HANDICRA FTS OF STEEL 239135/3-2021 /9233 36 PCS 02 CARTONS I NV.NO.VE-2309/20-21 DT. 08 /02/2021 HTS# 73269099 S.B NO/DT.:8930455 2021-02-25 / BLANKET - SHIPPER: CTA APPARELS PVT LTD SECTOR 63 PHASE-3 100% ECOVERO VISCOSE WOVEN LADI ES TOP HTS CODE 62114300 PO# 117252/3-2021 LD/1543 ( 533 PCS 3 CTNS ) INVOI CE NO. 1399/20-21 INVOICE DATE 25-02-2021 SB NO.89 72625 DT.27-02-2021 / TABLEWARE - SHIPPER: SHIVALIK PRINTS L IMITED PLOT NUMBER 48, SEC TOR 6 HARYANA T-SHIRT MAN KNITTED T-SHIRT MEN KNITTE D 100% COTTON HTS: 6109100 0 ORDER NO: 264585/3-2021 SKU: MX/5828 QTY: 1195 PCS 17 CARTONS INVOICE NO: 52 96 / TOP WOMAN KNITTED - SHIPPER: ARVIND LIMITED NA RODA ROAD RAILWAYPURA POST T-SHIRT MAN KNITTED HTS C ODE: 61091000 265638/3-202 1 MX/5832 681 PCS CARTONS 6 / SHIRTS - SHIPPER: SHIVALIK PRINTS L IMITED PLOT NUMBER 48, SEC TOR 6 HARYANA T-SHIRT MAN KNITTED T-SHIRT MEN KNITTE D 100% COTTON HTS: 6109100 0 ORDER NO: 100758/3-2021 SKU: LD/5828 QTY: 63 PCS 2 CARTONS INVOICE NO: 5460 S.B NO/DT.:9114575 2021-03 -04 / T-SHIRT MAN KNITTED - T-SHIRT MAN KNITTED T-SHIR T MEN KNITTED 100% COTTON HTS: 61091000 ORDER NO: 26 4199/3-2021 SKU: MX/5848 Q TY: 499 PCS 7 CARTONS INVO ICE NO: 5207 S.B NO/DT.:89 28373 2021-02-25 / HANDICRAFT ITEMS - HANDICRAFT ITEMS MADE OF A RJAN WOOD DANA TRAY P.O#23 4196-9132 INVOICE D20/3385 DT : 20.02.2021 QTY : 136 PCS BOX : 17 CARTONS SIZE : 603136 FOOD SAFE PROD UCTS / SHIRT MAN KNITTED - SHIRT MAN KNITTED SHIRT ME N KNITTED 100% COTTON HTS: 61051020 ORDER NO: 262261 /3-2021 SKU: MX/5828 QTY: 784 PCS 13 CARTONS INVOICE NO: 5258 / ARTWARE MEN STEEL - ARTWARE MEN STEEL HANDICRA FTS OF STEEL 179819/3-2021 LD/9233 48 PCS 02 CARTONS INV.NO.VE-2159/20-21 DT. 08/02/2021 HTS# 73269099 S .B NO/DT.:8930518 2021-02- 25 / HALIME LANTERN - HANDICRAFT MEN GLASS-METAL GLASS MAKE-UP BOX 90% GLA SS AND 10% BRASS, HS CODE: 70200090 PO: 194907/3-202 1 SKU: LD/9432 QTY: 12 PCS 2 CARTONS INVOICE: MI-210 2-4747 SHIPPING BILL NO.89 86907 DT 27-02-2021 / WOMEN DRESS - SHIPPER: BL INTERNATIONAL PRIVATE LIMIT SECTOR 64 GA UTHAM BUDH BAGAR DRESS LAD IES WOVEN DRESS LADIES WOV EN FABRIC : 97%POLYESTER 3 %ELASTANE HS CODE :6204439 0 PO NO : 196187/3-2021 SK U : LD/1344 QUANTITY : 21 2PCS , PKGS 4 STYLE MELANI E MAXI DRESS 97%POLYESTER 3%ELASTANE WOVEN LADIES DR ESS IN, V NO BLN-1561/20-21 DT 20-02-2021 SB :8942316 DT : 26.02.2021 TOTAL NO O F INNER CARTON : NA CARTON DIMENSION OF INNER CARTON : NA / ARTWARE - ARTWARE _ CERAMIC ARTWARE _ CERAMIC ARTWARE _ CERAMI C ARTICLE OF CERAMIC. 100% CERAMIC &amp; HS CODE:- 691490 . PO:- 179826/3-2021 SKU:- LD/9233 QTY:-20 PCS 3 CT N FRANS BERRY BOX INVOICE NO:-CLG/20/11879 S/BILL NO .:-8991336 DT:-27/02/21 F REIGHT COLLECT / HANDICRAFT ITEMS - SHIPPER: DILEEP INDUSTRIES PVT LTD TONK RD 584 MAHAV EER NAGAR RAJASTHAN HANDIC RAFT ITEMS MADE OF MANGO WOOD WOODY SERVING BOWL P. O#233239-9233 INVOICE D20/ 3446 DT : 01.03.2021 QTY : 48 PCS BOX : 04 CARTONS S IZE : 423728 FOOD SAFE P RODUCTS / ARTWARE MEN STEEL - ARTWARE MEN IRON HANDICRAF TS OF IRON 169025/3-2021 L D/9219 28 PCS 28 CARTONS I NV.NO.VE-2411/20-21 DT. 13 /02/2021 HTS# 73269099 S.B .NO.9173540 DT.06/03/2021 / ARTWARE - SHIPPER: RAM FASHION EXPOR TS PVT LTD PLOT NO. 460-46 3, TTC INDUSTRI AREA, MIDC MAHAPE, SHOES MEN LEATHER SHOES MEN LEATHER SANDALS MENS LEATHER FOOTWEAR 100 % COW LEATHER 163765/3-202 1 LD/7255 34 PAIRS/4 CTNS INV.NO.116/2020-21 SB.NO.8 894845 DT.24-02-21 / T-SHIRT - SHIPPER: VAMANI OVERSEAS P VT LTD SECTOR-65, NOIDA UT TARPRADESH (INDIA) WOVEN W OMEN SHIRT / DRESS - SHIPPER: MAHARANI OF INDIA MAYAPURI, PHASE II PLOT C -154 LADIES WOVEN BLOUSES INV: M/C-154/21/598 QTY: 2 5 PCS O/NO: 163433/1909 / DRESS - SHIPPER: RADNIK AUTO EXPOR TS PLOT NO 64, NSEZ, G B N AGAR BAG LADIES WOVEN 10 0% COTTON, ORDER NO: 25043 4/3-2021 SKU MX/1920 INVOI CE NO. 526HM2021SEZ QTY.:4 37 PCS HS CODE- 42022220 C OUNTRY: MEXICO SB#4005493 SB DT.22.02.2021 INTRANSIT VIA EUROPEAN PORT / T-SHIRT MAN KNITTED - SHIPPER: RAJ OVERSEAS PLOT 149-154 SECTOR 25 PLOT 8 INDUSTRIAL ESTATE HUDA RUG S _ WOVEN 100% COTTON 5702 9910 PO:112804/3-2021 SKU: LD/9510 QTY:75 PCS 5 CARTO NS HAND WOVEN COTTON PRINT ED RUG ( NON PILE ) INVOIC E NO: EXR-10462 INVOICE DA TE: 16TH FEB 2021 SHIPPING BILL NO.: 9168936 DATED 6, TH MARCH 2021 / OTHER ACCESSORIES WOMAN ZINC - SHIPPER: CL GUPTA EXPORTS LTD 18TH KM STONE, DELHI R OAD, JYOTI BA PHULE NAGAR, VILL JIV ARTWARE _ WOODEN TABLEWARE &amp; KITCHENWARE O F WOOD. 100%WOOD &amp; HS CODE :- 44191900. PO:- 125977/3 -2021 SKU:- LD/9233 QTY:- 23 PCS, 1 CTN CARA MINI PL ATE INVOICE NO:-133275 S/B ILL NO.:- DT:- FR, EIGHT CO LLECT S.B NO/DT.:8991365 2021-02-27 / HANDICRAFT ITEMS - SHIPPER: TIRUBALA INTERNAT IONAL PVT LTD C 7, PANKI I NDUSTRIAL AREA, SITE 1 SHO ES LADIES LEATHER SANDALS LADIES LEATHER 100% LEATHE R HS CODE NO.64039910 1063 26/3-2021 LD/3040 34 PAIRS CTN .04 54X35X40 INNER: 31X14.3X10.2 INVOICE NO: G856/20-21/TIPL S/B NO: 9 010120 DTD. 01.03.2021 CON SIGN, EE: H&amp;M HENNES &amp; MAURI TZ SERVICIOS SA DE CV, MON TES URALES 745 PISO 5, COL ONIA LOMAS DE CHAPULTEPEC I SECCION, CP. 11000 MIGUE L HIDALGO, MEXICO ULTIMATE CONSIGNEE: H&amp;M HENNES &amp; M AURITZ SERVICIOS SA DE CV</t>
  </si>
  <si>
    <t>H &amp; M HENNES &amp; MAURITZ SERVICIOS, S</t>
  </si>
  <si>
    <t>04 CARTONS 01 T O 04 SAME SAME SAME SAME SAME SAME SAME 04 CARTONS 01 T O 04 SAME SAME SAME 04 CARTONS 01 T O 04 SAME SAME SAME SAME SAME SAME 04 CARTONS 01 T O 04 SAME SAME SAME SAME SAME SAME SAME 04 CARTONS 01 T O 04 SAME SAME 04 CARTONS 01 T O 04 SAME SAME SAME SAME SAME SAME 04 CARTONS 01 T O 04 SAME SAME SAME SAME SAME SAME SAME SAME SAME SAME SAME SAME SAME SAME SAME SAME 04 CARTONS 01 T O 04 SAME SAME SAME SAME SAME 04 CARTONS 01 T O 04 SAME SAME SAME SAME SAME SAME 04 CARTONS 01 T O 04 SAME SAME SAME SAME SAME SAME SAME 04 CARTONS 01 T O 04 SAME SAME SAME 04 CARTONS 01 T O 04 SAME SAME SAME 04 CARTONS 01 T O 04 SAME SAME SAME SAME SAME 04 CARTONS 01 T O 04 SAME SAME 04 CARTONS 01 T O 04 SAME SAME SAME SAME 04 CARTONS 01 T O 04 SAME SAME SAME SAME SAME SAME SAME SAME 04 CARTONS 01 T O 04 SAME SAME SAME SAME 04 CARTONS 01 T O 04 SAME SAME SAME SAME SAME SAME SAME 04 CARTONS 01 T O 04 SAME SAME 04 CARTONS 01 T O 04 SAME SAME SAME SAME SAME SAME 04 CARTONS 01 T O 04 SAME SAME SAME SAME 04 CARTONS 01 T O 04 SAME SAME SAME 04 CARTONS 01 T O 04 SAME SAME SAME SAME SAME SAME SAME SAME SAME 04 CARTONS 01 T O 04 SAME SAME SAME 04 CARTONS 01 T O 04 SAME SAME SAME SAME SAME 04 CARTONS 01 T O 04 SAME SAME SAME 04 CARTONS 01 T O 04 SAME SAME SAME SAME 04 CARTONS 01 T O 04 SAME SAME SAME SAME SAME 04 CARTONS 01 T O 04 SAME SAME 04 CARTONS 01 T O 04 SAME SAME SAME SAME SAME 04 CARTONS 01 T O 04 SAME SAME 04 CARTONS 01 T O 04 SAME SAME SAME SAME SAME 04 CARTONS 01 T O 04 SAME SAME SAME SAME 04 CARTONS 01 T O 04 SAME SAME SAME SAME SAME SAME 04 CARTONS 01 T O 04 SAME SAME SAME SAME 04 CARTONS 01 T O 04 SAME SAME SAME SAME SAME 04 CARTONS 01 T O 04 SAME SAME SAME SAME SAME 04 CARTONS 01 T O 04 SAME SAME SAME 04 CARTONS 01 T O 04 SAME SAME SAME SAME SAME SAME SAME 04 CARTONS 01 T O 04 SAME SAME SAME 04 CARTONS 01 T O 04 SAME SAME 04 CARTONS 01 T O 04 SAME SAME SAME SAME 04 CARTONS 01 T O 04 SAME SAME SAME SAME SAME SAME SAME SAME SAME 04 CARTONS 01 T O 04 SAME SAME SAME SAME 04 CARTONS 01 T O 04 SAME SAME SAME SAME SAME SAME SAME SAME SAME 04 CARTONS 01 T O 04 SAME SAME SAME SAME SAME 04 CARTONS 01 T O 04 SAME SAME SAME SAME SAME SAME 04 CARTONS 01 T O 04 SAME SAME SAME SAME SAME 04 CARTONS 01 T O 04 SAME SAME SAME SAME 04 CARTONS 01 T O 04 SAME SAME SAME SAME SAME SAME SAME SAME SAME 04 CARTONS 01 T O 04 SAME SAME SAME SAME 04 CARTONS 01 T O 04 SAME SAME SAME SAME SAME SAME SAME 04 CARTONS 01 T O 04 SAME SAME SAME SAME 04 CARTONS 01 T O 04 SAME SAME SAME 04 CARTONS 01 T O 04 SAME SAME SAME SAME SAME SAME SAME 04 CARTONS 01 T O 04 SAME SAME SAME SAME SAME SAME SAME SAME SAME SAME SAME SAME SAME SAME SAME SAME SAME SAME SAME SAME SAME 04 CARTONS 01 T O 04 SAME SAME SAME 04 CARTONS 01 T O 04 SAME SAME SAME SAME SAME SAME SAME SAME SAME 04 CARTONS 01 T O 04 SAME SAME SAME SAME SAME 04 CARTONS 01 T O 04 SAME SAME SAME SAME 04 CARTONS 01 T O 04 SAME SAME SAME SAME SAME SAME SAME 04 CARTONS 01 T O 04 SAME SAME SAME SAME SAME SAME SAME SAME 04 CARTONS 01 T O 04 SAME SAME SAME SAME SAME 04 CARTONS 01 T O 04 SAME SAME SAME SAME 04 CARTONS 01 T O 04 SAME SAME 04 CARTONS 01 T O 04 SAME SAME SAME SAME 04 CARTONS 01 T O 04 SAME SAME SAME SAME 04 CARTONS 01 T O 04 SAME SAME SAME SAME SAME SAME SAME 04 CARTONS 01 T O 04 SAME SAME SAME SAME 04 CARTONS 01 T O 04 SAME SAME SAME SAME SAME SAME SAME SAME SAME 04 CARTONS 01 T O 04 SAME SAME SAME SAME SAME SAME 04 CARTONS 01 T O 04 SAME SAME SAME 04 CARTONS 01 T O 04 SAME SAME SAME SAME SAME 04 CARTONS 01 T O 04 SAME SAME SAME 04 CARTONS 01 T O 04 SAME SAME SAME SAME SAME SAME SAME 04 CARTONS 01 T O 04 SAME SAME SAME SAME 04 CARTONS 01 T O 04 SAME SAME SAME SAME SAME 04 CARTONS 01 T O 04 SAME SAME SAME SAME SAME 04 CARTONS 01 T O 04 SAME SAME SAME SAME 04 CARTONS 01 T O 04 SAME SAME SAME SAME SAME 04 CARTONS 01 T O 04 SAME SAME SAME SAME SAME SAME SAME SAME SAME SAME 04 CARTONS 01 T O 04 SAME SAME 04 CARTONS 01 T O 04 SAME SAME SAME SAME 04 CARTONS 01 T O 04 SAME SAME SAME SAME 04 CARTONS 01 T O 04 SAME SAME SAME SAME SAME 04 CARTONS 01 T O 04 SAME SAME SAME SAME SAME SAME 04 CARTONS 01 T O 04 SAME SAME SAME SAME SAME SAME 04 CARTONS 01 T O 04 SAME SAME SAME 04 CARTONS 01 T O 04 SAME SAME SAME SAME SAME 04 CARTONS 01 T O 04 SAME SAME SAME SAME SAME 04 CARTONS 01 T O 04 SAME SAME SAME 04 CARTONS 01 T O 04 SAME SAME SAME SAME SAME 04 CARTONS 01 T O 04 SAME SAME SAME SAME 04 CARTONS 01 T O 04 SAME SAME SAME SAME 04 CARTONS 01 T O 04 SAME SAME SAME 04 CARTONS 01 T O 04 SAME SAME SAME SAME 04 CARTONS 01 T O 04 SAME SAME SAME SAME 04 CARTONS 01 T O 04 SAME SAME SAME SAME SAME SAME SAME SAME SAME 04 CARTONS 01 T O 04 SAME SAME SAME SAME SAME 04 CARTONS 01 T O 04 SAME SAME SAME SAME SAME 04 CARTONS 01 T O 04 SAME SAME SAME 04 CARTONS 01 T O 04 SAME SAME SAME SAME SAME 04 CARTONS 01 T O 04 SAME SAME 04 CARTONS 01 T O 04 SAME SAME SAME 04 CARTONS 01 T O 04 SAME SAME SAME SAME SAME 04 CARTONS 01 T O 04 SAME SAME SAME SAME SAME SAME SAME 04 CARTONS 01 T O 04 SAME SAME SAME SAME SAME SAME SAME 04 CARTONS 01 T O 04 SAME SAME SAME SAME SAME SAME SAME SAME SAME SAME SAME</t>
  </si>
  <si>
    <t>MONTES URALES 745 PISO 5, LOMAS DE MEXICO CITY CMX 11000 MEXICO</t>
  </si>
  <si>
    <t>201/202 2ND FLOOR, PRERNA ARCADE OP AHMEDABAD GJ 380006 INDIA</t>
  </si>
  <si>
    <t>FFAU1237957</t>
  </si>
  <si>
    <t>MEDUMZ189645</t>
  </si>
  <si>
    <t>111A</t>
  </si>
  <si>
    <t>FJ11475085</t>
  </si>
  <si>
    <t>ARTICLES OF WOOD BULKPACKED DECORATIVE ARTICLES OF WOOD MOPANI WOOD (3710 X PCS LARGE, 920 X PCS JUMBO) HS CODE 4403.49.01.00, FOB CAPE TOWN</t>
  </si>
  <si>
    <t>ONE IBIS</t>
  </si>
  <si>
    <t>HLBU2519427</t>
  </si>
  <si>
    <t>HLCUDUR210207257</t>
  </si>
  <si>
    <t>022E</t>
  </si>
  <si>
    <t>HLD8749583</t>
  </si>
  <si>
    <t>ARTICLES OF WOOD BULKPACKED DECORATIVE ARTICLES OF WOOD MOPANI WOOD (9670 X PCS SMALL, 10380 X PCS MEDIUM) HS CODE 4403.49.01.00, FOB CAPE TOWN</t>
  </si>
  <si>
    <t>CLHU9063629</t>
  </si>
  <si>
    <t>HLCUDUR210207246</t>
  </si>
  <si>
    <t>HLD8749581</t>
  </si>
  <si>
    <t>LADIES KNIT DRESS 95% POL YESTER 5% SPANDEX S/L MINI RU FF NK ARMHOLE ALINE PO NO. : 416061 STYLE NO. : 185958 NO OF PACKAGE 7 06 CT  4440 PCS LADIES KNIT DRESS 95% POLYESTER 5% SP, 27834073000 3RD NOTIFY PARTY : THE CATO CORPORATION 8100 DENMARK RD, CHARLOTTE, NC 2 8273, UNITED STATES LADIES KNIT TOP 95% POLYESTER 5% SPANDEX POINT FRONT CLEO NECK PO NO. : 417317 STYLE NO. : 184808 NO OF PACKAGE 187 CT  1196 PCS LADIES KNIT TOP 95% POLYESTE R 5% SPANDEX POINT FRONT CLEO, CT  3455 PCS LADIES KNIT TOP 95% POLYESTER 5% SPANDEX SS SPLIT NECK POP OVER FLORAL P O NO. : 417350 STYLE NO. : 132689 NO OF PAC KAGE 672 CT  4403 PCS</t>
  </si>
  <si>
    <t>8100 DENMARK RD 28273 CHARLOTTE UNITED STATES 1-7045548510</t>
  </si>
  <si>
    <t>MSKU1922505 TGHU9230439</t>
  </si>
  <si>
    <t>MAEU207763326</t>
  </si>
  <si>
    <t>110W</t>
  </si>
  <si>
    <t>ID5481740 ID5481735</t>
  </si>
  <si>
    <t>OF FRESH GREEN SAWN ORIGINAL FRENCH OAK CANTS RUSTIC HTS 4403.91.00.40</t>
  </si>
  <si>
    <t>FCL MARINE AGENCIES BELGIUM BVBA</t>
  </si>
  <si>
    <t>PHILADELPHIA EXPRESS</t>
  </si>
  <si>
    <t>N/M .</t>
  </si>
  <si>
    <t>19221 I-45, SUITE 450 SHENANDOAH TX 77385 US</t>
  </si>
  <si>
    <t>SCHOMHOEVEWEG 15 ANTWERP 2030 BE</t>
  </si>
  <si>
    <t>GCNU1204758</t>
  </si>
  <si>
    <t>ACLUSA00638202</t>
  </si>
  <si>
    <t>PDX67</t>
  </si>
  <si>
    <t>TIMBERLINE INT. B.V.</t>
  </si>
  <si>
    <t>416 EAST ALONDRA BOULEVARD IGR.WILK@NEWWAVEIC.COM</t>
  </si>
  <si>
    <t>NIEUWE MOLENHEIDE 20</t>
  </si>
  <si>
    <t>ACLUSA00638202A</t>
  </si>
  <si>
    <t>12 X 750 ML STILL WINE KGM 2450 BROCARD JEAN-MARC PO IMP 192974 PO DIS 6244379 / 12 X 750 ML STILL WINE KGM 2941 ALIX LOGISTIQUE PO IMP 192922 PO DIS 6228187 / 12 X 750 ML STILL WINE KGM 4403 ALIX LOGISTIQUE PO IMP 192923 PO DIS 6228188 / 12 X 750 ML STILL WINE KGM 4150 LOVIS PO IMP 192970 PO DIS 6244367 SC 20-902WW - CUC NOT APPLICABLE CUSTOMER USES HIS OWN CHASSIS ON BOARD - FREIGHT AND THC PAYABLE AT LE HAVRE CCC &amp; CFC PAYABLE AT LE HAVRE AMS AND B/L CHARGES AND ISPS AND SECURITY CHARGES PAYABLE AT LE HAVRE EXPRESS B/L CONTAINER STUFFING LOCAT, ION IS THE SAME AS SHIPPER NAME AND ADDRESS ABOVE HS CODE 220421 ISPS ORIGIN AND ISPS DESTINATION PAYABLE AT LE HAVRE + ORIGIN THC PAYABLE AT LE HAVRE FORWARDER REFERENCE: SI.21FRC001626; CO.21FRC001505 / 12 X 750 ML STILL WINE KGM 4694 FRANCOIS MARTENOT PO IMP 192924 PO DIS 6228189</t>
  </si>
  <si>
    <t>WJ DEUTSCH</t>
  </si>
  <si>
    <t>HLBG</t>
  </si>
  <si>
    <t>MSC ATHENS</t>
  </si>
  <si>
    <t>201 TRESSER BLVD., SUITE 500 STAMFORD CT 06901 UNITED STATES</t>
  </si>
  <si>
    <t>ZA DU PLATEAU HONFLEUR 14 14600 FRANCE</t>
  </si>
  <si>
    <t>FDCU0275040</t>
  </si>
  <si>
    <t>MEDUL5269724</t>
  </si>
  <si>
    <t>111W</t>
  </si>
  <si>
    <t>2506245 918280</t>
  </si>
  <si>
    <t>FIRE PITS/C NO CN2015013N/A BULLET NO. 3 4403</t>
  </si>
  <si>
    <t>PRIME AGENCY</t>
  </si>
  <si>
    <t>17595 ALMAHURST RD., SUITE 209 CITY 17595 ALMAHURST RD., SUITE 209 CITY OF INDUSTRY,CA 91748 E-M 91748 TE T: F:</t>
  </si>
  <si>
    <t>202-203, BUILDING. 28 NO. 128 SHUI 202-203, BUILDING. 28 NO. 128 SHUI FENG RD DA XIE DISTRICT 99999</t>
  </si>
  <si>
    <t>BSIU9289015</t>
  </si>
  <si>
    <t>HDMUNBOZ60117800</t>
  </si>
  <si>
    <t>0079E</t>
  </si>
  <si>
    <t>17595 ALMAHURST RD., SUITE 209 CITY 17595 ALMAHURST RD., SUITE 209 CITY OF INDUSTRY,CA 91748 E-M 91748</t>
  </si>
  <si>
    <t>350 CTNS DECORATIVE ARTICL ES OF WOOD HS CODE: 4403.9 9 800 CTNS AQUARIUM PET S UPPLIES NON-FOOD / CRUSHED GRAVEL HS CODE: 251710</t>
  </si>
  <si>
    <t>SEGU2959164</t>
  </si>
  <si>
    <t>MEDUC7051898</t>
  </si>
  <si>
    <t>112W</t>
  </si>
  <si>
    <t>FX13422454</t>
  </si>
  <si>
    <t>NONCONIFEROUS WOOD IN THE ROUGH NESOI, NOT TRCERS GX950820210402671886 37 LOGS- 4,395 BFT 1,699 BFT H. MAPLE LOGS HS CODE 4403.99.30 2,220 BFT R. OAK LOGS HS CODE 4403.91.00, 476 BFT W. OAK LOGS HS CODE 4403.91.00 ORIGIN ONTARIO, CANADA SHIPPER DECLARED NO WOOD PACKING MATERIAL</t>
  </si>
  <si>
    <t>ONTARIO TIEN YOU TIMBER CO., LTD.</t>
  </si>
  <si>
    <t>BUDAPEST EXPRESS</t>
  </si>
  <si>
    <t>SHIP REF TY 004-21 //</t>
  </si>
  <si>
    <t>ONTARIO TIEN YOU TIMBER CO., LTD. 36 TAMARACK CIRCLE TORONTO, ONTARIO M9P 3T9 CANADA</t>
  </si>
  <si>
    <t>36 TAMARACK CIRCLE TORONTO, ONTARIO M9P 3T9 CANADA</t>
  </si>
  <si>
    <t>TLLU4950266</t>
  </si>
  <si>
    <t>YMLUW195219797</t>
  </si>
  <si>
    <t>K. TOWER ENTERPRISE CO., LTD.</t>
  </si>
  <si>
    <t>4F, NO. 30 ALLEY, 19 LANE, 22 BAO SHENG ROAD, YEONG HO CITY, TAIPEI, TAIWAN</t>
  </si>
  <si>
    <t>YELLOW POPLAR LOGS,WALNUT LOGS,WHITE OAK LOGS - 67 YELLOW POPLAR LOGS - 9215 BF - 46.075 M3 HS CODE: 4403.99.40 10 WALNUT LOGS - 957 BF - 4.785 M3 HS CODE: 4403.99.90 9 WHITE OAK LOGS - 885 BF - 4.425 M3 H.S CODE: 4403.91.00 YELLOW POPLAR LOGS,WALNUT LOGS,WHITE OAK LOGS - 67 YELLOW POPLAR LOGS - 9215 BF - 46.075 M3 HS CODE: 4403.99.40 10 WALNUT LOGS - 957 BF - 4.785 M3 HS CODE: 4403.99.90 9 WHITE OAK LOGS - 885 BF - 4.425 M3 H.S CODE: 4403.91.00 CAED:TU826420210315619 639</t>
  </si>
  <si>
    <t>PORTER LUMBER LTD</t>
  </si>
  <si>
    <t>MSC SONIA</t>
  </si>
  <si>
    <t>PHUONG KHANH BINH THI XA TAN UYEN T BINH DUONG 27 VIET NAM</t>
  </si>
  <si>
    <t>292 MARBURG RD PORT DOVER ON N0A 1N1 CANADA</t>
  </si>
  <si>
    <t>CAIU7501135 UETU5673006</t>
  </si>
  <si>
    <t>MEDUVC186172</t>
  </si>
  <si>
    <t>108A</t>
  </si>
  <si>
    <t>000658 000659</t>
  </si>
  <si>
    <t>TORONTO, ON, CANA</t>
  </si>
  <si>
    <t>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 CANADIAN ROUND LOGS COUNTRY O F ORIGIN : CANADA PRICE TERMS : CFR SOUTH KOREAN PORT(S) ( H.S.CODE : 4403.23) QUANTITY : 56.300 MBF 188 PIECES L/C N O. M04892104NU00040 SUMMARY REPORT: SUM2228 FREIGHT PREP, AID</t>
  </si>
  <si>
    <t>N/M N/M N/M N/M N/M N/M N/M N/M N/M N/M N/M</t>
  </si>
  <si>
    <t>Y.L. FOREST TRADING LTD. 220-1140 AUSTIN AVE. COQUITLAM, B.C. V3K 3P5 CANADA 82513191096</t>
  </si>
  <si>
    <t>Y.L. FOREST TRADING LTD. 220-1140 AUSTIN AVE. COQUITLAM, B.C. V3K 3P5 CANADA 16046480322</t>
  </si>
  <si>
    <t>MSKU4675287 MAEU9169200 MSKU4747622 MSKU4770520 MAEU9201298 MAEU9196798 MSKU4702340 MSKU4764511 MSKU4818346 MSKU4577336 MSKU4748700</t>
  </si>
  <si>
    <t>LEB0 LEB0 LEB0 LEB0 LEB0 LEB0 LEB0 LEB0 LEB0 LEB0 LEB0</t>
  </si>
  <si>
    <t>MAEU209557524</t>
  </si>
  <si>
    <t>107N</t>
  </si>
  <si>
    <t>501884 501876 501885 501853 501878 501843 501883 501880 501881 501839 501841</t>
  </si>
  <si>
    <t>SHIN-A TIMBER CO.,LTD</t>
  </si>
  <si>
    <t>21-220, INDUSTRIAL SUPPLIES MARKET 578, GWAEBEOP-DONG, SASANG-GU BUSAN, SOUTH KOREA</t>
  </si>
  <si>
    <t>COUNTRY OF ORIGIN : CANADA PR ICE TERMS : CFR SOUTH KOREAN P ORT CANADIAN ROUND LOGS (H.S .CODE : 4403.25) 37,060 MBF 132 PIECES L/C NO. M04HE2102N U00089 SUMMARY REPORT: SU M2228 FREIGHT PREPAID COUNTRY OF ORIGIN : CANADA PR ICE TERMS : CFR SOUTH KOREAN P ORT CANADIAN ROUND LOGS (H.S .CODE : 4403.25) 37,060 MBF 132 PIECES L/C NO. M04HE2102N U00089 SUMMARY REPORT: SU M2228 FREIGHT PREPAID COUNTRY OF ORIGIN : CANADA PR ICE TERMS : CFR SOUTH KOREAN P ORT CANADIAN ROUND LOGS (H.S .CODE : 4403.25) 37,060 MBF 132 PIECES L/C NO. M04HE2102N U00089 SUMMARY REPORT: SU M2228 FREIGHT PREPAID COUNTRY OF ORIGIN : CANADA PR ICE TERMS : CFR SOUTH KOREAN P ORT CANADIAN ROUND LOGS (H.S .CODE : 4403.25) 37,060 MBF 132 PIECES L/C NO. M04HE2102N U00089 SUMMARY REPORT: SU M2228 FREIGHT PREPAID COUNTRY OF ORIGIN : CANADA PR ICE TERMS : CFR SOUTH KOREAN P ORT CANADIAN ROUND LOGS (H.S .CODE : 4403.25) 37,060 MBF 132 PIECES L/C NO. M04HE2102N U00089 SUMMARY REPORT: SU M2228 FREIGHT PREPAID COUNTRY OF ORIGIN : CANADA PR ICE TERMS : CFR SOUTH KOREAN P ORT CANADIAN ROUND LOGS (H.S .CODE : 4403.25) 37,060 MBF 132 PIECES L/C NO. M04HE2102N U00089 SUMMARY REPORT: SU M2228 FREIGHT PREPAID COUNTRY OF ORIGIN : CANADA PR ICE TERMS : CFR SOUTH KOREAN P ORT CANADIAN ROUND LOGS (H.S .CODE : 4403.25) 37,060 MBF 132 PIECES L/C NO. M04HE2102N U00089 SUMMARY REPORT: SU M2228 FREIGHT PREPAID</t>
  </si>
  <si>
    <t>TO THE ORDER OF INDUSTRIAL BANK O</t>
  </si>
  <si>
    <t>REA 82553395651</t>
  </si>
  <si>
    <t>Y.L.FOREST TRADING LTD. 220-1140 AUSTIN AVE. COQUITLAM, B.C.V3K 3P5 CANADA 16046480322</t>
  </si>
  <si>
    <t>MSKU4802669 PONU3033256 MSKU4699170 MSKU4516881 MSKU4599926 MSKU4566413 MSKU4712396</t>
  </si>
  <si>
    <t>LEB0 LEB0 LEB0 LEB0 LEB0 LEB0 LEB0</t>
  </si>
  <si>
    <t>MAEU209990701</t>
  </si>
  <si>
    <t>DAEHAN WOOD CO. LTD</t>
  </si>
  <si>
    <t>12 GARISAE 2 RO GANGSEO-GU BUSAN SOUTH KOREA TEL011-8255-339-5651</t>
  </si>
  <si>
    <t>HS-CODE: 4403.23 TERMS OF PRI CE: CFR SOUTH KOREA PORT(S) C OUNTRY OF ORIGIN: CANADA COMM ODITY : CANADIAN ROUND LOGS Q UANTITY : ABOUT 5.940 MBF 10 PIECES L/C NO. M3145103NS0005 4 SUMMARY REPORT: SUM2228, FREIGHT PREPAID HS-CODE: 4403.23 TERMS OF PRI CE: CFR SOUTH KOREA PORT(S) C OUNTRY OF ORIGIN: CANADA COMM ODITY : CANADIAN ROUND LOGS Q UANTITY : ABOUT 5.940 MBF 10 PIECES L/C NO. M3145103NS0005 4 SUMMARY REPORT: SUM2228, FREIGHT PREPAID</t>
  </si>
  <si>
    <t>Y.L.FOREST TRADING LTD 220-1140 AUSTIN AVE. COQUITLAM, B.C.V3K 3P5 CANADA 82325834200</t>
  </si>
  <si>
    <t>Y.L.FOREST TRADING LTD 220-1140 AUSTIN AVE. COQUITLAM, B.C.V3K 3P5 CANADA 16046480322</t>
  </si>
  <si>
    <t>MSKU4701283 MSKU4726234</t>
  </si>
  <si>
    <t>LEB0 LEB0</t>
  </si>
  <si>
    <t>MAEU209990675</t>
  </si>
  <si>
    <t>OHSUNG TIMBER CO.,LTD</t>
  </si>
  <si>
    <t>786 JIKRI GAEJIN MYUN KORYUNGKUN KYUNGBUK KOREA</t>
  </si>
  <si>
    <t>DECORATIVE ARTICLES OFWOOD BULKPACKED DECORATIVE ARTICLES OF WOOD MOPANI WOOD (9670 X PCS SMALL, 3580 X PCS LARGE) HS CODE 4403.49.01.00, FOB CAPE TOWN</t>
  </si>
  <si>
    <t>ONE OWL</t>
  </si>
  <si>
    <t>TCLU9560977</t>
  </si>
  <si>
    <t>HLCUDUR210101102</t>
  </si>
  <si>
    <t>016E</t>
  </si>
  <si>
    <t>HLD0574496</t>
  </si>
  <si>
    <t>ASEPTIC PINEAPPLE JUICE CO NCENTRATE 60 BRIX 55 GALLO N 68 DRUMS PER CONTAINER P O# 4403 GROSS : 170,900. 3200 LBS NETT : 161,306.8 800 LBS PREPAID HS 2009.49 ) TIN : +011036266092000 TELP: +62-21-50991888, FA X: +62-21-27082828 ASEPTIC PINEAPPLE JUICE CO NCENTRATE 60 BRIX 55 GALLO N 68 DRUMS PER CONTAINER P O# 4403 GROSS : 170,900. 3200 LBS NETT : 161,306.8 800 LBS PREPAID HS 2009.49 ) TIN : +011036266092000 TELP: +62-21-50991888, FA X: +62-21-27082828 ASEPTIC PINEAPPLE JUICE CO NCENTRATE 60 BRIX 55 GALLO N 68 DRUMS PER CONTAINER P O# 4403 GROSS : 170,900. 3200 LBS NETT : 161,306.8 800 LBS PREPAID HS 2009.49 ) TIN : +011036266092000 TELP: +62-21-50991888, FA X: +62-21-27082828 ASEPTIC PINEAPPLE JUICE CO NCENTRATE 60 BRIX 55 GALLO N 68 DRUMS PER CONTAINER P O# 4403 GROSS : 170,900. 3200 LBS NETT : 161,306.8 800 LBS PREPAID HS 2009.49 ) TIN : +011036266092000 TELP: +62-21-50991888, FA X: +62-21-27082828</t>
  </si>
  <si>
    <t>CZZU3797482 MSCU6216842 MEDU2797703 CXDU1167293</t>
  </si>
  <si>
    <t>MEDUJ3119602</t>
  </si>
  <si>
    <t>109N</t>
  </si>
  <si>
    <t>FJ09400015 FJ09400016 FJ09400013 FJ09400014</t>
  </si>
  <si>
    <t>03X40 HC CONTAINER CONTAINING 42 BUNDLES WITH 110,424 M3 OF EUCALIPTOS ROUGH SAWN, GRADE A AS FOLLOWS: 9-16-X3.5X40- (15X88X1016MM) 9-16-X5.5X40- (15X138X1016MM) NET WEIGHT:77.550,000 KGS COMMERCIAL INVOICE: 388839 DU-E: 20BR000177606-0 NCM: 44039800 FREIGHT: COLLECT WOODEN PACKING: TREATED AND CERTIF, IED SHIPPED ON BOARD ALSO NOTIFY ANELSON@COPPERSMITH.COM TEL: (206) 242-6181 - EXT. 1117 FAX: (206) 242-0089 COPPERSMITH GLOBALLOGISTICS 3100 S. 176TH ST. SUITE 120 SEAT AC, WA 98188 EXPRESS RELEASE EUCALIPTOS ROUGH SAWN 4403.98.00 : DU-E: 20BR000177606-0 03X40 HC CONTAINER CONTAINING 42 BUNDLES WITH 110,424 M3 OF EUCALIPTOS ROUGH SAWN, GRADE A AS FOLLOWS: 9-16-X3.5X40- (15X88X1016MM) 9-16-X5.5X40- (15X138X1016MM)NET WEIGHT: 77.550,000 KGS COMMERCIAL INVOICE: 388839 DU-E: 20BR000177606-0 NCM: 44039800 FREIGHT: COLLECT WOODENPACKING: TREATED AND CERTIF, IED SHIPPED ON BOARD ALSO NOTIFYANELSON @COPPERSMITH.COM TEL: (206) 242-6181 - EXT. 1117 FAX: (206) 242-0089 COPPERSMITH GLOBALLOGISTICS 3100 S.176TH ST. SUITE 120 SEAT AC, WA 98188 EXPRESS RELEASE EUCALIPTOS ROUGH SAWN 4403.98.00 : DU-E: 20BR000177606-0 03X40 HC CONTAINER CONTAINING 42 BUNDLES WITH 110,424 M3 OF EUCALIPTOS ROUGH SAWN, GRADE A AS FOLLOWS: 9-16-X3.5X40- (15X88X1016MM) 9-16-X5.5X40- (15X138X1016MM) NET WEIGHT:77.550,000 KGS COMMERCIAL INVOICE: 388839 DU-E: 20BR000177606-0 NCM: 44039800 FREIGHT: COLLECT WOODEN PACKING: TREATED AND CERTIF, IED SHIPPED ON BOARD ALSO NOTIFY ANELSON@COPPERSMITH.COM TEL: (206) 242-6181 - EXT. 1117 FAX: (206) 242-0089 COPPERSMITH GLOBALLOGISTICS 3100 S. 176TH ST. SUITE 120 SEAT AC, WA 98188 EXPRESS RELEASE EUCALIPTOS ROUGH SAWN 4403.98.00 : DU-E: 20BR000177606-0</t>
  </si>
  <si>
    <t>INTERNATIONAL FOREST PRODUCTS</t>
  </si>
  <si>
    <t>SOUTH SERVICE TRADING S A</t>
  </si>
  <si>
    <t>NO MARKS NO MARKS NO MARKS NO MARKS NO MARKS NO MARKS NO MARKS NO MARKS NO MARKS NO MARKS NO MARKS NO MARKS NO MARKS NO MARKS NO MARKS NO MARKS NO MARKS NO MARKS NO MARKS NO MARKS NO MARKS NO MARKS NO MARKS NO MARKS NO MARKS NO MARKS NO MARKS NO MARKS NOMARKS NO MARKS NO MARKS NO MARKS NO MARKS NO MARKS NO MARKS NO MARKS NO MARKS NO MARKS NO MARKS NO MARKS NO MARKS NO MARKS</t>
  </si>
  <si>
    <t>ONE PATRIOT PLACE, FOXBORO MA02035 US</t>
  </si>
  <si>
    <t>RODOVIA BR 101 NUMERO 3136 SALA 04 BAIRRO SALSEIRO - CEP 88.318-100 ITAJAI BR</t>
  </si>
  <si>
    <t>MSMU7432065 SEGU6248400 MEDU7870345</t>
  </si>
  <si>
    <t>OFEL202104073</t>
  </si>
  <si>
    <t>MEDUIT365927</t>
  </si>
  <si>
    <t>2104N</t>
  </si>
  <si>
    <t>FJ09869932 FJ09869938 FJ09869836</t>
  </si>
  <si>
    <t>FURNITURE (COCOS NUCIFERA) TABLE - 6 SEATER TABLE - 4 SEATER TABLE-DISPLAY CHA IRS CHAIRS-ROCKING ARENDOK -STOOL-TALL ARENDOX STOOL KIT -TALL (38 PCS) STOOL-T ALL STOOL-SHORT COFFEE TAB LE BED DOUBLE SPANISH BED- SINGLE SIDE TABLES WITH DR AWERS ROUND COCONUT LONG B ASE COCONUT ROOT BOWL COCO NUT ROOT BOWL BLANC S, AWN C OCONUT LUMBER (COCOS NUCIF ERA) HARMONISE CODE COCONU T LUMBER HTS: 4403.99.0195</t>
  </si>
  <si>
    <t>EROVEA GROUP LLC USA</t>
  </si>
  <si>
    <t>PEDRA A PEDRA, LDA</t>
  </si>
  <si>
    <t>JSP AMIHAN</t>
  </si>
  <si>
    <t>10700 S. US HWY 301, HAMPTON FLORIDA CITY FL 32044 UNITED STATES</t>
  </si>
  <si>
    <t>AV DOS TRABALHADORES QUELIMANE QUELIMANE MOZAMBIQUE</t>
  </si>
  <si>
    <t>MSCU7285956</t>
  </si>
  <si>
    <t>MEDUEB031023</t>
  </si>
  <si>
    <t>112A</t>
  </si>
  <si>
    <t>EU19343359</t>
  </si>
  <si>
    <t>JF MORAN</t>
  </si>
  <si>
    <t>77 NORTH CENTRE AVE, 209 ROCKVILLE CENTRE NY 11570 UNITED ST</t>
  </si>
  <si>
    <t>BEIRA</t>
  </si>
  <si>
    <t>HT GOATSKIN CONTAINING, EG 2PK UTILITY GLV M, EG GOAT PERF GLV L, EG GOAT PERF GLV M, HT GOATSKIN GLV XL, HT GOATSKIN GLV S., QUANTITY 3924 PRS FREIGHT COLLECT JSB-2021-0000001356 INVOICE FAC/4403-21</t>
  </si>
  <si>
    <t>FIRST AMERICAN CORPORATION (PVT) LT</t>
  </si>
  <si>
    <t>WALMART P.O. 3669301731 MADE IN PAKISTAN INV FAC/4403-21 CNTR_NO UACU5279739 CARRIER SEAL_NO D12596 . . . . .</t>
  </si>
  <si>
    <t>MAIN DASKA ROAD, GHUINKE SIALKOT, 51310 PAKISTAN</t>
  </si>
  <si>
    <t>UACU5279739</t>
  </si>
  <si>
    <t>HLCUKHI210134846</t>
  </si>
  <si>
    <t>HLD10989204 KWPKB09245</t>
  </si>
  <si>
    <t>5011 EAST FIRESTONE PLACE SOUTH GATE CA 90280 USA FOR ESCALATIONS 323-568-2526 EMAIL DCM_LADAMCO.COM</t>
  </si>
  <si>
    <t>OF FRESH [GREEN] SAWN ORIGINAL FRENCH OAK CANTS RUSTIC HTS 4403.91.00.40 FREIGHT PREPAID SHIPPED ON BOARD</t>
  </si>
  <si>
    <t>TIMBERLINE INTERNATIONAL BV</t>
  </si>
  <si>
    <t>NIEUWE MOLENHEIDE 20 SCHIJNDEL 5482 ZV NETHERLANDS</t>
  </si>
  <si>
    <t>TCLU2371930</t>
  </si>
  <si>
    <t>MEDUAQ589734</t>
  </si>
  <si>
    <t>109W</t>
  </si>
  <si>
    <t>NWIC SP. Z O.O. SP. K.</t>
  </si>
  <si>
    <t>6800 SANTA FE DR HODGKINS IL 60525 UNITED STATES</t>
  </si>
  <si>
    <t>BULKPACKED DECORATIVE ARTICLES OF WOOD MOPANI WOOD (1950 X PCS LARGE, 1940 X PCS JUMBO) HS CODE 4403.49.01.00 FOB CAPE TOWN</t>
  </si>
  <si>
    <t>YM WREATH</t>
  </si>
  <si>
    <t>HLBU3099550</t>
  </si>
  <si>
    <t>HLCUDUR201216171</t>
  </si>
  <si>
    <t>HLD0574390</t>
  </si>
  <si>
    <t>POLYPROPYLENE BAG HS CODE: 3902.10.00ASPEN STEPHS CODE: 4403.97.00</t>
  </si>
  <si>
    <t>RYUIL INTERNATIONAL 13321 S MAIN ST</t>
  </si>
  <si>
    <t>U2 INTERNATIONAL SDN BHD</t>
  </si>
  <si>
    <t>13321 S MAIN ST LOS ANGELES CA 90061 US</t>
  </si>
  <si>
    <t>C-L07-2, LEVEL 7, KL TRILLION CORPORATE TOWER, BLOCK C, NO.33 KUALA LUMPUR MY</t>
  </si>
  <si>
    <t>DWCHSKLAS0004132</t>
  </si>
  <si>
    <t>DWCH</t>
  </si>
  <si>
    <t>AIF LAX INC,</t>
  </si>
  <si>
    <t>2666 E DEL AMO BLVD, CARSON, CA 90221, USA</t>
  </si>
  <si>
    <t>PORT KLANG</t>
  </si>
  <si>
    <t>WOODEN K/D FURNITURE AS PER P.O. NO. : 4399-0720055531DC 4403-0720055535DC (DINING TABLES &amp; CHAIRS) FOB PORT KLANG ,MALAYSIA FREIGHT COLLECT ALSO NOTIFY (1st): MASTERCRAFT GS FURNITURE 2009 S. PARCO AVE, ONTARIO, CA 91761TEL: 909-930-9891 FAX: 909-992-3308 (2nd):AMTECH MANAGEMENT LTD. 3908 TWO EXCHANGE SQUA, RE, 8 CONNAUGHT PLACE, CENTRAL, HONG KONG TEL:+852 2522 0172 FAX:+852 2521 1190 WOODEN K/D FURNITURE AS PER P.O. NO. : 4399-0720055531DC 4403-0720055535DC (DINING TABLES &amp; CHAIRS) FOB PORT KLANG ,MALAYSIA FREIGHT COLLECT ALSO NOTIFY (1st): MASTERCRAFT GS FURNITURE 2009 S. PARCO AVE, ONTARIO, CA 91761TEL: 909-930-9891 FAX: 909-992-3308 (2nd):AMTECH MANAGEMENT LTD. 3908 TWO EXCHANGE SQUA, RE, 8 CONNAUGHT PLACE, CENTRAL, HONG KONG TEL:+852 2522 0172 FAX:+852 2521 1190</t>
  </si>
  <si>
    <t>RAYMOUR AND FLANIGAN</t>
  </si>
  <si>
    <t>LATITUDE TREE FURNITURE SDN. BHD.</t>
  </si>
  <si>
    <t>CMA CGM J. ADAMS</t>
  </si>
  <si>
    <t>MARKING GS FURNITURE &lt;IN DIAMOND&gt; RIVERSIDE,CA 92507 MADE IN MALAYSIA MODEL COLOR: DESCRIPTION: PO# MARKING GS FURNITURE &lt;IN DIAMOND&gt; RIVERSIDE,CA 92507 MADE IN MALAYSIA MODEL COLOR: DESCRIPTION: PO#</t>
  </si>
  <si>
    <t>7230 MORGAN ROAD LIVERPOOL NY 13088 315-295-2854 ATTN: ANDREW SMITH</t>
  </si>
  <si>
    <t>LOT 3356, BATU 7 3/4, JALAN KAPAR, 42200 KAPAR, SELANGOR DARUL EHSAN, MALAYSIA</t>
  </si>
  <si>
    <t>TCNU5585320 TCNU7355923</t>
  </si>
  <si>
    <t>4EG0 4EG0</t>
  </si>
  <si>
    <t>OERT111702K00131</t>
  </si>
  <si>
    <t>CMDUAYN0650588</t>
  </si>
  <si>
    <t>0TUH1</t>
  </si>
  <si>
    <t>P5282242 P5298640 P5928640</t>
  </si>
  <si>
    <t>65 JACKSON DR FL 2ND CRANFORD, NJ 07016-3516 UNITED STATES CONTACT: LINA MATTLE, E-MAIL:</t>
  </si>
  <si>
    <t>104CTNS 49.280CBM 4403.160KGS DISHWASHER BUYER MODEL QTY LDT5678SS 98 EA LDP6810SS 6 EA PO NO : 1062611 CONTRACT NO : 101515218, PART LOAD CONTAINER(S) COVERED BY BLS:SEL1084SEL1084195 PART LOAD CONTAINER(S) COVERED BY BLS:SEL1084SEL1084195 PART LOAD CONTAINER(S) COVERED BY BLS:SEL1084SEL1084195 PART LOAD CONTAINER(S) COVERED BY BLS:SEL1084SEL1084195</t>
  </si>
  <si>
    <t>LG ELECTRONICS CANADA INC.</t>
  </si>
  <si>
    <t>CMA CGM TITAN</t>
  </si>
  <si>
    <t>LG ELECTRONICS CANAD A INC. 20 NORELCO DRIVE NORTH YORK, ON M9L 2X6 CANADA LG ELECTRONICS CANAD A INC. 20 NORELCO DRIVE NORTH YORK, ON M9L 2X6 CANADA LG ELECTRONICS CANAD A INC. 20 NORELCO DRIVE NORTH YORK, ON M9L 2X6 CANADA LG ELECTRONICS CANAD A INC. 20 NORELCO DRIVE NORTH YORK, ON M9L 2X6 CANADA</t>
  </si>
  <si>
    <t>20 NORELCO DRIVE NORTH YORK, ON M9L 2X6 CANADA TE NORTH YORK, ON</t>
  </si>
  <si>
    <t>LG TWIN TOWERS 128, YEOUI-DAERO YOUNGDUNGPO-GU, SEOUL 07336, KOREA T.82-2-3777-1114 F.82-2-3777-5206 + TE SEOUL</t>
  </si>
  <si>
    <t>BEAU4666287 CMAU4822577 GCXU5309248 DFSU6818446</t>
  </si>
  <si>
    <t>CMDUSEL1084005</t>
  </si>
  <si>
    <t>0TN3G</t>
  </si>
  <si>
    <t>P1990310 P1996599 P1993070 P2000171</t>
  </si>
  <si>
    <t>PANTOS LOGISTICS CANADA INC.</t>
  </si>
  <si>
    <t>20 NORELCO DRIVE NORTH YORK, ONTARIO, M9L 2X6 CANADA PHONE: 905-761-1500</t>
  </si>
  <si>
    <t>2 X 40'HC CONTAINERS: WOODEN K/D FURNITURE AS PER P.O. NO. :4399-0720055531DC 4403-0720055535DC (DINING TABLES CHAIRS) HBL OERT111702K00131 SCAC OERT, FREIGHT COLLECT 2 X 40'HC CONTAINERS: WOODEN K/D FURNITURE AS PER P.O. NO. :4399-0720055531DC 4403-0720055535DC (DINING TABLES CHAIRS) HBL OERT111702K00131 SCAC OERT, FREIGHT COLLECT</t>
  </si>
  <si>
    <t>OEC FREIGHT (NY) INC</t>
  </si>
  <si>
    <t>ORIENT CONTAINERS SDN BHD</t>
  </si>
  <si>
    <t>MARKING GS FURNITURE IN DIAMOND RIVERSIDE,CA 92507 MADE IN MALAYSIA MODEL COLOR: DESCRIPTION: PO MARKING GS FURNITURE IN DIAMOND RIVERSIDE,CA 92507 MADE IN MALAYSIA MODEL COLOR: DESCRIPTION: PO</t>
  </si>
  <si>
    <t>133-33 BROOKVILLE BLVD SUITE 306 ROSEDALE NY 11422 UNITED STATES TE EMAIL:CS.JFK OECGROUP.COM</t>
  </si>
  <si>
    <t>PUSAT DAGANGAN PHILEO DAMANSARA 1, UNIT G707, BLOCK G,NO.9 JALAN 16/11 OFF JALAN DAMANSARA, 46350 TE PETALING JAYA, SELANGOR, MALAYSIA</t>
  </si>
  <si>
    <t>0TUH2</t>
  </si>
  <si>
    <t>133-33 BROOKVILLE BLVD SUITE 306 ROSEDALE NY 11422 UNITED STATES</t>
  </si>
  <si>
    <t>HOUSEHOLD GOODS AND PERSONAL E FFECTS 5 OF 5 LVNS AHLGRI M MARTIN SSG WKAS0198200 CAR RIER SUVL 4403 LBS. 775 CF T</t>
  </si>
  <si>
    <t>AHLGRIM, MARTIN</t>
  </si>
  <si>
    <t>SAFMARINE MAFADI</t>
  </si>
  <si>
    <t>BLDG 18010, RM A104 COPELAND SOLDIERS SERVICE CENTER 76544-5062 FT. HOOD,TX 1-7136311095</t>
  </si>
  <si>
    <t>FRIEDLANDSTR 32 92224 AMBERG GERMANY 32-33605563</t>
  </si>
  <si>
    <t>76544-5062</t>
  </si>
  <si>
    <t>MRKU4530759</t>
  </si>
  <si>
    <t>MAEI208279007</t>
  </si>
  <si>
    <t>MAEI208224943</t>
  </si>
  <si>
    <t>108W</t>
  </si>
  <si>
    <t>BLDG 18010, RM A104 COPELAND SOLDIERS SERVICE CENTER 76544-5062 FT. HOOD,TX</t>
  </si>
  <si>
    <t>HOUSEHOLD GOODS AND PERSONAL E FFECTS 5 OF 5 LVNS AHLGRI M MARTIN SSG WKAS0198200 CAR RIER SUVL 4403 LBS. 775 CF T 3 OF 3 LVNS WILCOXSON J AYDANIEL WKAS0199368 CARRIER MJOM 4453 LBS. 570 CFT, HOUSTON ALSO NOTIFY -PETG TRISTAR HOUSTON ALSO NOTIFY -CFGN TRISTAR HOUSTON ALS O NOTIFY -ABVJ TRISTAR HOUST ON</t>
  </si>
  <si>
    <t>TRISTAR HOUSTON</t>
  </si>
  <si>
    <t>5407 MESA DRIVE HOUSTON US 1-7136311095</t>
  </si>
  <si>
    <t>AURIEDSTRASSE 68 3178 BOSINGEN/FRIBOURG - SUISSE 32-33605563</t>
  </si>
  <si>
    <t>5407 MESA DRIVE HOUSTON US</t>
  </si>
  <si>
    <t>PACKAGES PACKAGES PACKAGES PACKAGES PACKAGES PACKAGES PACKAGES PACKAGES PACKAGES PACKAGES PACKAGES PACKAGES CANADIAN ROUND LOGS COUNTRY OF ORIGIN : CANADA TERMS OF PRICE: CFSOUTH KOREAN PORT(S) (H.S.CODE : 4403.23) 67.160 MBF 286 PIECES L/C NO. TBA HS CODE: 440323, SUMMARY REPORT: SUM2228 FREIGHT PREPAID PACKAGES</t>
  </si>
  <si>
    <t>TO ORDER</t>
  </si>
  <si>
    <t>Y.L.FOREST TRADING LTD.</t>
  </si>
  <si>
    <t>OOCL KAOHSIUNG</t>
  </si>
  <si>
    <t>Y.L.FOREST TRADING LTD. 220-1140 AUSTIN AVE. COQUITLAM, B.C.V3K 3P5 TE CANADA</t>
  </si>
  <si>
    <t>220-1140 AUSTIN AVE. COQUITLAM, B.C.V3K 3P5 CANADA TE .</t>
  </si>
  <si>
    <t>ECMU8120400 CMAU5806781 FBLU0205739 TCNU8216162 TCNU7857109 CAIU9663731 GESU6840348 CRSU9340374 DRYU4531184 TRHU5006504 BEAU4667806 TGBU4328190 TCNU9975646</t>
  </si>
  <si>
    <t>9500 4500 4500 4500 4500 4500 4500 4500 9500 4500 4500 4500 9500</t>
  </si>
  <si>
    <t>CMDUCAN0528035B</t>
  </si>
  <si>
    <t>0TP88</t>
  </si>
  <si>
    <t>502252 543484 543487 543525 502251 502227 543522 543483 502207 502255 543544 543542 543521</t>
  </si>
  <si>
    <t>21-220 INDUSTRIAL SUPPLIES MARKET 578, GWAEBEOP-DONG, SASANG-GU BUSAN, SOUTH KOREA</t>
  </si>
  <si>
    <t>100% LEATHER BACKPACK 100% LEATHER HANDBAG 100% LEATHER TOTE BAG 89.4% PVC, 9.6% POLYESTER, 1% POLYURETHANE BACKPACK PO NO ; 0135030215730,0135030215744, ,4202.91.9030 4202.92.4500 BUYER SEAL: N873751 TOTAL : 641 CTNS (4403 PCS)</t>
  </si>
  <si>
    <t>MICHAEL KORS (USA) INC</t>
  </si>
  <si>
    <t>CMA CGM TJEFFERSON</t>
  </si>
  <si>
    <t>DISTRIBUTION CENTER 3777 WORKMAN MILL ROAD WHITTIER, CA 90601 STYLE#: PO#: COLOR: COLOR CODE: GROSS WEIGHT: NET WEIGHT: MEASUREMENTS: COUNTRY OF ORIGIN: NON-CONVEYABLE</t>
  </si>
  <si>
    <t>1 MEADOWLANDS PLAZA 12TH FL EAST RUTHERFORD ,N.J. 07073 EAST RUTHERFORD, US 07073 US</t>
  </si>
  <si>
    <t>CMAU5704985</t>
  </si>
  <si>
    <t>OVCPBL00000748</t>
  </si>
  <si>
    <t>CMDUMAY0123667</t>
  </si>
  <si>
    <t>0TUFV</t>
  </si>
  <si>
    <t>P5279620</t>
  </si>
  <si>
    <t>OVCP</t>
  </si>
  <si>
    <t>OVERSEAS VENTURE CONTAINER LINES</t>
  </si>
  <si>
    <t>120 LOWER DELTA ROAD #14-11 CENDEX CENTRE</t>
  </si>
  <si>
    <t>OIL WELL SUPPLIES, NOS GENERAL CONTRACT RATE: / OIL WELL SUPPLIES, NOS GENERAL CONTRACT RATE: / WATER PURIFICATION EQUIPMENT &amp; PARTS NOS 1 CRATE: -PARTS USE FOR WATER PURIFICATION SYSTEM INV NO.: CI-47-201224 GENERAL CONTRACT RATE: / OIL WELL SUPPLIES, NOS GENERAL CONTRACT RATE: / ELECTRICAL GOODS, NOS 2 PALLETS (55 CARTONS) - KNOB, TCS OFF - KNOB, VSC OFF - KNOB, HILL DESCENT - KNOB, DUMMY - DUMMY KNOB - ORNAMENT RING INVOICE# U2101-250 SHIP TO ADDRESS: MIRSA MANUFACTURING LLC. 4403 WEST MILITARY HWY SUITE 100 MCALLEN, TX 78503 PH:(847)466-7905 / FAX:(847)466-7913 ATTN: MS. SATOKO YASUKAWA, GENERAL CONTRACT RATE: / OIL WELL SUPPLIES, NOS GENERAL CONTRACT RATE: / OIL WELL SUPPLIES, NOS GENERAL CONTRACT RATE: / WEARING APPAREL, VIZ: OUTER WEAR, NOS MEN'S 94% POLYAMIDE; 6% ELASTANE WOVEN PANTS HS CODE:6203 4319 000 CAT NO: 647 P.O: STYLE: 20EB001848 1503742 MEN'S 94% POLYAMIDE; 6% ELASTANE WOVEN PANTS HS CODE:6203 4319 000 CAT NO: 647 P.O: STYLE: 20EB002636 1503772 MEN'S 91% POLYAMIDE; 9% ELASTANE WOVEN SHORTS HS CO, P.O: STYLE: 20EB002650 1605871 WOMEN'S 91% POLYAMIDE; 9% ELASTANE WOVEN SHORTS HS CODE:6204 6390 900 CAT NO: 648 P.O: STYLE: 20EB001858 1505981 KID'S 100% POLYAMIDE WOVEN SHORTS HS CODE:6203 4390 000 CAT NO: 647 P.O: STYLE: 20EB001865 1605613 INVOICE NO: 21BG0002JWS SHIPPED ON BOARD DATE: GENERAL CONTRACT RATE: / SPORTING GOODS, NOS GRAPHITE GOLF SHAFT PO#4500558244,4500565424,4 500568786. STYLE# AS PER INV INV:USTM-12/20-1070 DT:18-DEC-2020 EXP:27000108-005515-2020 DT:18-DEC-2020 CONT:UST/EXP/CONT/20-01 DT:JAN 01,2020 GENERAL CONTRACT RATE: / FAK INCLUDING APPARELS AND TEXTILES, NOS WOVEN CAPS PO: FPO2003557 HS CODE.6505.00.8090 INV.E20200788 DT:NOV. 22.2020 EXP:2721-04164-20 DT:NOV. 22.2020 SALES CONTRACT: UE20-0053 DT: AUG .21.2020 CUST PO: 109673,109595,109594 GENERAL CONTRACT RATE: / FAK EXCLUDING APPARELS AND TEXTILES, NOS 3 PALLET (71 CARTONS) OF:-   ELECTRONICS SWITCHES AND PART THEREOF INV : 241617356 QTY : 3 PLT (71 CTNS, 4608 PCS) SHIPMENT TERM: DAP PALLET DIMENSION : 1 PLT - 119X90X135 CM 2 PLT - 119X90X139 CM GENERAL CONTRACT RATE: / OIL WELL SUPPLIES, NOS (5 CARTONS PACKED IN 1 PALLET) GENERAL CONTRACT RATE: / SPORTING GOODS, NOS GRAPHITE GOLF SHAFT,HS CODE:95063900 PO#4500564362,4500565210,4 500565880, 4500558186,4500567288,4500 565208. INV: USTM-12/20-1028 DT:15-DEC-2020 EXP: 27000108-005498-2020 DT:15-DEC-2020 CONT:UST/EXP/CONT/20-01 DT:JAN 01,2020 GENERAL CONTRACT RATE: / FAK EXCLUDING APPARELS AND TEXTILES, NOS 6 PALLETS (189 CARTONS) OF:-   ELECTRONICS SWITCHES AND PART THEREOF INV : 241617346 QTY : 6 PLT (189 CTNS, 7808 PCS) PALLET DIMENSION : 1 PLT - 122X102X142 CM 1 PLT - 119X90X110 CM 1 PLT - 119X90X170 CM 3 PLT - 119X90X115 CM GENERA, L CONTRACT RATE: / VALVE, VIZ: VALVE PARTS, NOS LCL SHIPMENT: 4 CRATES OF -ACT,120V N4,600 IN-LB,30S,IRB -ACT,120V N4,2000 IN-LB,30S,IRB -ACT,N4 120V, 3000IN-LB,30S,IRB GENERAL CONTRACT RATE: / OIL WELL SUPPLIES, NOS INVOICE NO. 111714265 DN# 88721082 GENERAL CONTRACT RATE: / FAK EXCLUDING APPARELS AND TEXTILES, NOS 2 PALLET (67 CARTONS) OF:-   ELECTRONICS SWITCHES AND PART THEREOF INV : 241617354 QTY : 2 PLT (67 CTNS, 3797 PCS) PALLET DIMENSION : 1 PLT - 122X102X120 CM 1 PLT - 119X90X170 CM GENERAL CONTRACT RATE: / VALVE, VIZ: VALVE PARTS, NOS LCL SHIPMENT: 13CRATES OF -ACT,120V N4,600 IN-LB,30S,IRB -3 RD ACT,N4 120V, 1200IN-LB,30S -ACT,120V N4,2000 IN-LB,30S,IRB -ACT,N4 120V, 3000IN-LB,30S,IRB -CRATING GENERAL CONTRACT RATE: / OIL WELL SUPPLIES, NOS GENERAL CONTRACT RATE: / OIL WELL SUPPLIES, NOS GENERAL CONTRACT RATE:</t>
  </si>
  <si>
    <t>. EI REF:6711155199 . EI REF:6711155199 . EI REF:6711155199 SAME SAME . EI REF:6711155199 . EI REF:6711155199 SAME SAME SAME SAME SAME SAME SAME . EI REF:6711155199 . EI REF:6711155199 . EI REF:6711155199 SAME SAME SAME SAME SAME SAME SAME SAME SAME SAME SAME SAME SAME SAME SAME SAME SAME SAME SAME SAME SAME SAME . EI REF:6711155199 SAME SAME SAME SAME SAME . EI REF:6711155199 SAME SAME SAME SAME SAME . EI REF:6711155199 SAME SAME SAME SAME SAME SAME . EI REF:6711155199 SAME . EI REF:6711155199 SAME SAME SAME SAME SAME . EI REF:6711155199 SAME SAME SAME SAME SAME SAME SAME . EI REF:6711155199 SAME SAME SAME . EI REF:6711155199 SAME . EI REF:6711155199 SAME SAME SAME SAME SAME SAME . EI REF:6711155199 SAME SAME SAME SAME . EI REF:6711155199 . EI REF:6711155199</t>
  </si>
  <si>
    <t>CAIU8679245</t>
  </si>
  <si>
    <t>MEDUSI515173</t>
  </si>
  <si>
    <t>103E</t>
  </si>
  <si>
    <t>FX13306551</t>
  </si>
  <si>
    <t>4 PACKAGES 101 PIECES WOOD 17.189 M3 30813 PO 1866 HS CODE 4403.91.0040 FRESH (GREEN) SAWN ORIGINAL FRENCH OAK CANTS RUSTIC SIZE 305X318MM (12 X12 ), THEN SLICED INTO BULLS OF 20MM + LAST BULL IN 24MM LENGTHS +/ 10% IN LENGTHS OF 3000MM / +/ 15% IN LENGTHS BETWEEN 3500 AND 3900MM / +/ 75% I, N LENGTHS BETWEEN 4000 AND 4600MM FRESH (GREEN) SAWN ORIGINAL FRENCH OAK CANTS RUSTIC SIZE 305X394MM (12 X15 ), THEN SLICEDINTO BULLS OF 20MM + LAST BULL IN 24MM LENGTHS +/ 10% IN LENGTHS OF 3000MM / +/ 15% IN LENGTHS BETWEEN 3500 AND 3900MM / +/ 75% IN LENGTHS BETWEEN 4000 AND 4600MM .</t>
  </si>
  <si>
    <t>DUTKO HARDWOOD FLOORS INC</t>
  </si>
  <si>
    <t>TIMBERLINE INTERNATIONAL B V</t>
  </si>
  <si>
    <t>416 ALONDRA BLVD GARDENA CA 90248 US</t>
  </si>
  <si>
    <t>NIEUWE MOLENHEIDE 20 SCHIJNDEL 5482 ZV NL</t>
  </si>
  <si>
    <t>FCIU6628740</t>
  </si>
  <si>
    <t>FMALF108407</t>
  </si>
  <si>
    <t>YMLUT755575469</t>
  </si>
  <si>
    <t>OAK WOOD IN THE ROUGH NOT TREATED CONTAINER CONTAINING 4 PACKAGES 101 PIECES WOOD 17.189 M3 30813 PO 1866- HS CODE 4403.91.0040 FRESH (GREEN) SAWN ORIGINAL</t>
  </si>
  <si>
    <t>ECU WORLDWIDE (USA) INC.</t>
  </si>
  <si>
    <t>FCL MARINE AGENCIES B.V.</t>
  </si>
  <si>
    <t>2401 NW 69TH STREET FL 33147 MIAMI USA TEL 001 305693513 FAX 001 3055200322 EMAIL TE US-FCLIMPORT-CSECUWORLDWIDE.COM</t>
  </si>
  <si>
    <t>KRALINGSEWEG 213-215 ROTTERDAM TEL 088-7771666</t>
  </si>
  <si>
    <t>2401 NW 69TH STREET FL 33147 MIAMI USA TEL 001 305693513 FAX 001 3055200322 EMAIL</t>
  </si>
  <si>
    <t>ASH LOGS - ASH LOGS 5.109 MBF ASH LOGS - ASH LOGS 5.042 MBF ASH LOGS - ASH LOGS 5.037 MBF ASH LOGS - ASH LOGS 5.034 MBF ASH LOGS - ASH LOGS 5.043 MBF 6 X 40FT HIGHCUBE CONTAINER S.T.C. ASH LOGS HS: 4403.99.90 NO WOOD PACKING MATERIAL CERS MO222920210129508707 ASH LOGS - ASH LOGS 5.013 MBF</t>
  </si>
  <si>
    <t>ZHEJIANG MUYUAN IMPORT &amp; EXPORT CO.</t>
  </si>
  <si>
    <t>GOLDEN WOOD INTERNATIONAL CORPORATI</t>
  </si>
  <si>
    <t>MSC AQUARIUS</t>
  </si>
  <si>
    <t>ROOM 907, BUILDING 2, SAIGE DIGITAL HUZHOU 33 200000 CHINA</t>
  </si>
  <si>
    <t>88 FITZGERALD AVE UNIONVILLE ON L3R 4Z7 CANADA</t>
  </si>
  <si>
    <t>MEDU7039136 TCNU4727610 BMOU6770021 MEDU9456186 TCNU3183929 CAIU7459565</t>
  </si>
  <si>
    <t>MEDUMC973598</t>
  </si>
  <si>
    <t>3301929 3301916 3301917 3302561 3302581 3301941</t>
  </si>
  <si>
    <t>ASH LOGS - ASH LOGS ASH LOGS - ASH LOGS 214 ASH LOGS - 11430 BFT - 57.15 M3 HS CODE: 4403.95.00</t>
  </si>
  <si>
    <t>ANLIAN BUILDING, 25/F NO. 168, JING SHANGHAI 31 200000 CHINA</t>
  </si>
  <si>
    <t>CAIU9960004 MEDU7214460</t>
  </si>
  <si>
    <t>MEDUMC986038</t>
  </si>
  <si>
    <t>000489 000488</t>
  </si>
  <si>
    <t>CANADIAN ROUND LOGS COUNTRY OF ORIGIN : CANADA HS CODE : 4403.23 67.160 MBF 340 PIECES L/C NO. TBA SUMMARY REPORT: SUM2228 FREIGHT PREPAID, PIECES</t>
  </si>
  <si>
    <t>SHIN-A TIMBER CO.,LTD 21-220, INDUSTRIAL SUPPLIES MARKET 578, GWAEBEOP-DONG, SASANG-GU TE BUSAN, SOUTH KOREA</t>
  </si>
  <si>
    <t>220-1140 AUSTIN AVE. COQUITLAM, B.C.V3K 3P5 CANADA</t>
  </si>
  <si>
    <t>ECMU8049107</t>
  </si>
  <si>
    <t>CMDUCAN0528035A</t>
  </si>
  <si>
    <t>0TP86</t>
  </si>
  <si>
    <t>COOKIE BARS AND CAKES OF WHICH LDJ : 858 CTNS NW : 2706.3KGS - GW : 3540 KGS BOUVARD : 1223 CTNS NW : 4403 KGS - GW : 5000 KGS FLOORLOADED TOT NET WEIGHT : 7109,3 KGS FREIGHT PREPAID</t>
  </si>
  <si>
    <t>B BOYS, LLC</t>
  </si>
  <si>
    <t>MSC ROMANE</t>
  </si>
  <si>
    <t>PO C295 SAME SAME SAME SAME</t>
  </si>
  <si>
    <t>240 KENT AVENUE BROOKLYN NY 11249-4121 UNITED STATE</t>
  </si>
  <si>
    <t>11249-4121</t>
  </si>
  <si>
    <t>MEDU7810650</t>
  </si>
  <si>
    <t>MEDUAQ236237</t>
  </si>
  <si>
    <t>053A</t>
  </si>
  <si>
    <t>HB231340</t>
  </si>
  <si>
    <t>FARROW U.S.</t>
  </si>
  <si>
    <t>4950 WEST DICKMAN ROAD BATTLE CREEK MI 49037 UNITED STATES</t>
  </si>
  <si>
    <t>WOOD 3.168 POSTES 2 1/2 A 3 X 1,98 MTS WOOD 3.168 POSTES 2 1/2 A 3 X 1,98 MTS WOOD 3.168 POSTES 2 1/2 A 3 X 1,98 MTS WOOD 3.861 POSTES 2 A 2 1/2 X 1,98 MTS PARTIDA ARANCELARIA 4403.1010</t>
  </si>
  <si>
    <t>DIMAC</t>
  </si>
  <si>
    <t>OCEAN PROMISE</t>
  </si>
  <si>
    <t>NO MARKS . NO MARKS . NO MARKS . NO MARKS . .</t>
  </si>
  <si>
    <t>AVE CONTITUCION INT CARR PR 27 SAN JUAN PR 00928 SS660909972 PUERTO RICO</t>
  </si>
  <si>
    <t>SEGU5620277 HLXU8264130 HLBU2130292 BMOU6630689</t>
  </si>
  <si>
    <t>HLCUSCL210123259</t>
  </si>
  <si>
    <t>2105S</t>
  </si>
  <si>
    <t>HLD11426474 RAIN 6480 HLD11426480 2117 HLD11426478 4432 HLD11426479</t>
  </si>
  <si>
    <t>FONO 787-2693838 APINEROMADELUXPR.COM TELEFONO (787) 2693838</t>
  </si>
  <si>
    <t>3 PIECES DJI (DJINDJA OEDOE) DJI (DJINDJA OEDOE) BUCHENAVIA CAPITATAROUND LOGS 4403 9990 4 PIECES DJI (DJINDJA OEDOE) DJI (DJINDJA OEDOE) BUCHENAVIA CAPITATAROUND LOGS HS.CODE 4403 9990 5 PIECES DJI (DJINDJA OEDOE) DJI (DJINDJA OEDOE) BUCHENAVIA CAPITATA ROUND LOGS 4403 9990 4 PIECES DJI (DJINDJA OEDOE) DJI (DJINDJA OEDOE) BUCHENAVIA CAPITATAROUND LOGS HS CODE 4403 9990 5 PIECES DJI (DJINDJA OEDOE) DJI (DJINDJA OEDOE) BUCHENAVIA CAPITATAROUND LOGS HS.CODE 4403 9990</t>
  </si>
  <si>
    <t>NO MARKS . . . NO MARKS . . . NO MARKS . . . NO MARKS . . . NO MARKS . . .</t>
  </si>
  <si>
    <t>GODEFRIDUSKAAI 28, B-2000 ANTWERPEN, BELGIUM</t>
  </si>
  <si>
    <t>HLBU1990833 HLBU1653339 HLBU2491952 HLBU2788215 CRSU9149753</t>
  </si>
  <si>
    <t>HLCUPB0210200013</t>
  </si>
  <si>
    <t>2105N</t>
  </si>
  <si>
    <t>DS20/001013 HLD7118115 DS20/001012 HLD7118113 DS20/001015 HLD7118117 DS20/001011 HLD7118114 D075285 HLD7118107</t>
  </si>
  <si>
    <t>(ONE) 20' DV CNTR WITH POLISHED GRANITE SLABS, AS FOLLOWS: 7 BUNDLES WITH 50 SLABS 03 CM 295,83 M2 DU-E: 20BR0017137215RUC: 0BR03562171200000000000000 000440320 MRUC: 0BR109250042241ISZ1646381 NW: 26.513,000 KGS NCM: 6802.93.90 NALADI: 6802.93 INVOICE: 4403/20 68029390 HS CODE:680293</t>
  </si>
  <si>
    <t>ENCORE SHIPPING INC</t>
  </si>
  <si>
    <t>DEL CORONA &amp; SCARDIGLI LOGISTICA LT</t>
  </si>
  <si>
    <t>125 E LAKE ST SUITE 204 BLOOMINGDALE IL 60108 UNITED STATES</t>
  </si>
  <si>
    <t>RUA LUIZ BROCKMANN, 237/ CS 2 - AME JOINVILLE SC 89204-260 BRAZIL</t>
  </si>
  <si>
    <t>GLDU0384294</t>
  </si>
  <si>
    <t>MEDUVT673724</t>
  </si>
  <si>
    <t>101R</t>
  </si>
  <si>
    <t>FJ09887394</t>
  </si>
  <si>
    <t>WOOD - MORA ROUND LOGS WOOD - MORA ROUND LOGS WOOD - MORA ROUND LOGS HS CODE:4403 9990 FREIGHT PAYER: VALDETRON/CENTRAL NATIONAL ASIA 14 FREE DAYS AT DESTINATION NOTIFY #2: CENTRAL NATIONAL ASIA LIMITED ADDRESS: ROOM 3207-08, 32/F., WINDSOR HOUSE, 311 GLOUCESTER ROAD, CAUSEWAY BAY, HONG KONG</t>
  </si>
  <si>
    <t>TO ORDER OF PUTHUPALAYAM TIMBER IND</t>
  </si>
  <si>
    <t>GREENHEART</t>
  </si>
  <si>
    <t>MSC ALICANTE</t>
  </si>
  <si>
    <t>20 J, SHENCOTTAH ROAD TENKASI TN 627811 INDIA</t>
  </si>
  <si>
    <t>DUISBURGLAAN N0 31 PARAMARIBO SURINAME</t>
  </si>
  <si>
    <t>TGHU6026740 CAXU9688541 TGHU6852871</t>
  </si>
  <si>
    <t>MEDUSR008765</t>
  </si>
  <si>
    <t>103S</t>
  </si>
  <si>
    <t>EU18896455 SD0297246 EU18896451 SD0297244 EU18896449 SD0297245</t>
  </si>
  <si>
    <t>PUTHUPALAYAM TIMBER INDUSTRIES</t>
  </si>
  <si>
    <t>NONCONIFEROUS WOOD IN THE ROUGH NESOI, NOT TRWALNUT SAW LOGS HS CODE 4403.99.90 SHIPPER DECLARED NO WOOD PACKING MATERIAL 25.163 M3 - 35 LOGS CERS TX615320210106447967</t>
  </si>
  <si>
    <t>RR 1 HANOVER, ONTARIO N4N 3B8 CANADA TE BUSINESS 836221457RM0001</t>
  </si>
  <si>
    <t>TCNU1904179</t>
  </si>
  <si>
    <t>YMLUW195219190</t>
  </si>
  <si>
    <t>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 SHIPPER'S LOAD &amp; COUNT CANADIAN ROUND LOGS HS CODE: 4403-20-9000 TOTAL 255 PIECES FREIGHT PREPAID LC NO.: M34LC2011NU00057 CERS: DL2772 20201201367888</t>
  </si>
  <si>
    <t>DONG WON SAWMILL</t>
  </si>
  <si>
    <t>TRANS-PACIFIC TRADING LTD</t>
  </si>
  <si>
    <t>NO MARKS AND NUMBERS NO MARKS AND NUMBERS NO MARKS AND NUMBERS NO MARKS AND NUMBERS NO MARKS AND NUMBERS NO MARKS AND NUMBERS NO MARKS AND NUMBERS NO MARKS AND NUMBERS NO MARKS AND NUMBERS NO MARKS AND NUMBERS NO MARKS AND NUMBERS NO MARKS AND NUMBERS NO MARKS AND NUMBERS</t>
  </si>
  <si>
    <t>52 HAMPYEONGCHEONJWA-GIL HAMPYEONG-EUP, HAMPYEONG-GUN, JEOLLANAM-DO, SOUTH KOREA</t>
  </si>
  <si>
    <t>368-13091 VANIER PLACE, RICHMOND BC V6V 2J1 CANADA</t>
  </si>
  <si>
    <t>HMMU6326720 SEGU5150532 HMMU9043507 HMMU9003079 TCNU6899901 HMMU9042028 TCKU6110140 HMMU6082747 BMOU4661382 BSIU9192370 HMMU6212666 KOCU4473688 HMMU9045182</t>
  </si>
  <si>
    <t>45G0 45G0 L5G0 L5G0 45G0 L5G0 45G0 45G0 45G0 45G0 45G0 45G0 L5G0</t>
  </si>
  <si>
    <t>HDMUVCKG3836090</t>
  </si>
  <si>
    <t>A091W</t>
  </si>
  <si>
    <t>543762 543745 543780 543756 543744 543777 543765 543779 543776 543753 543741 543770 543761</t>
  </si>
  <si>
    <t>VANCOUVER, BC, CA</t>
  </si>
  <si>
    <t>DECORATIVE ARTICLES OF WOOD BULKPACKED DECORATIVE ARTICLES OF WOOD MOPANI WOOD (10260 X PCS MEDIUM, 50 X P/P BAGS MINI) GRAPEVINE WOOD, (4800 X PCS MEDIUM, 2400 X PCS LARGE) HS CODE 4403.49.01.00</t>
  </si>
  <si>
    <t>NYK THESEUS</t>
  </si>
  <si>
    <t>PLASSTREET 47 BITTERFONTEIN 8200 REPUBLIC OF SOUTH AFRICA TEL 021 790 0980</t>
  </si>
  <si>
    <t>HLXU8226130</t>
  </si>
  <si>
    <t>HLCUDUR201106641</t>
  </si>
  <si>
    <t>067E</t>
  </si>
  <si>
    <t>HLD0573817 UTRS</t>
  </si>
  <si>
    <t>01X40 HC CONTAINER CONTAINING 37 BUNDLES WITH 39,664M OF EUCALIPTOS ROUGH SAWN, GRAD E A, 9-16-X5.5X40- (15X138X1016MM) NET WEIGHT: 25.400,000 KGS COMMERCIAL INVOICE: 388635DU-E: 21BR000065403-3 TRADE TERM: FOB NCM : 44039800 FREIGHT: COLLECT WOODEN PACKING:TREATED AND CERTIFIED SHIPPED ONBOARD ----, ---- ALSO NOTIFY ANELSON@COPPERSMITH.COM TEL: (206) 242-6181 - EXT. 1117 FAX: (206) 242-0089 COPPERSMITH GLOBAL LOGISTICS 3100 S. 176TH ST. SUITE 120 SEATAC, WA 98188 EXPRESS RELEASE PALLET STOCK EUCALIPTOS 4403.98.00 : DU-E: 21BR000065403-3 RUC: 1BR93101632200000000000000000043733</t>
  </si>
  <si>
    <t>SOUTH SERVICE TRADINGS A</t>
  </si>
  <si>
    <t>TUCAPEL</t>
  </si>
  <si>
    <t>ONE PATRIOT PLACE FOXBORO MA02035 US</t>
  </si>
  <si>
    <t>MEDU7109824</t>
  </si>
  <si>
    <t>OFEL202103531</t>
  </si>
  <si>
    <t>MEDUIT294689</t>
  </si>
  <si>
    <t>2051N</t>
  </si>
  <si>
    <t>MSCFJ09860075</t>
  </si>
  <si>
    <t>ONEPATRIOT PLACE FOXBORO MA02035 US</t>
  </si>
  <si>
    <t>490 CTNS DECORATIVE ARTICL ES OF WOOD HS CODE: 4403.9 9 586 CTNS AQUARIUM PET S UPPLIES NON-FOOD / CRUSHED GRAVEL HS CODE: 251710</t>
  </si>
  <si>
    <t>FCLU1907053</t>
  </si>
  <si>
    <t>MEDUC7013187</t>
  </si>
  <si>
    <t>104W</t>
  </si>
  <si>
    <t>FX13453296</t>
  </si>
  <si>
    <t>NONCONIFEROUS WOOD IN THE ROUGH NESOI, NOT TR6 LOGS - 1218 BFT - 6.090 M3 SOFT MAPLE LOGS HS CODE 4403.99.30 26 LOGS - 3798 BFT - 18.990 M3 WALNUT LOGS HS CODE4403.99.90</t>
  </si>
  <si>
    <t>SNB CO. LTD</t>
  </si>
  <si>
    <t>SEASPAN HUDSON</t>
  </si>
  <si>
    <t>328-9, GONJIAMRI,GONJIAM-EUP, GWANGJU-CITY,GYUNGGIDO, SOUTH KOREA. POST CODE 12812 TE TEL +82-31-763-3768,</t>
  </si>
  <si>
    <t>YMLU9008217</t>
  </si>
  <si>
    <t>YMLUW195219340</t>
  </si>
  <si>
    <t>328-9, GONJIAMRI,GONJIAM-EUP, GWANGJU-CITY,GYUNGGIDO, SOUTH KOREA. POST CODE 12812</t>
  </si>
  <si>
    <t>ASEPTIC PINEAPPLE JUICE CO NCENTRATE 60 BRIX 55 GALLO N 68 DRUMS PER CONTAINER P O# 4403 GROSS : 85450.16 L BS NET : 80653.44 LBS PREP AID HS 2009.49 FDA - FFR # 1676 798 7504 ) TIN : +011036266092000 TELP: +62 -21-50991888, FAX: +62-21- 27082828 ASEPTIC PINEAPPLE JUICE CO NCENTRATE 60 BRIX 55 GALLO N 68 DRUMS PER CONTAINER P O# 4403 GROSS : 85450.16 L BS NET : 80653.44 LBS PREP AID HS 2009.49 FDA - FFR # 1676 798 7504 ) TIN : +011036266092000 TELP: +62 -21-50991888, FAX: +62-21- 27082828</t>
  </si>
  <si>
    <t>MSC SVEVA</t>
  </si>
  <si>
    <t>MSCU6503230 FCIU3115050</t>
  </si>
  <si>
    <t>MEDUJ2934233</t>
  </si>
  <si>
    <t>053N</t>
  </si>
  <si>
    <t>FJ09396455 FJ09396456</t>
  </si>
  <si>
    <t>PACKAGES PACKAGES CANADIAN ROUND LOGS COUNTRY OF ORIGIN : CANADA 80 PIECES TERMS OF PRICE: CFR SOUTH KOREAN PORT(S) H.S.CODE : 4403.25.2000 L/C NO. TBA SUMMARY REPORT: SUM2228, FREIGHT PREPAID PACKAGES PACKAGES PACKAGES PACKAGES PACKAGES PACKAGES PACKAGES PACKAGES</t>
  </si>
  <si>
    <t>OOCL NEW YORK</t>
  </si>
  <si>
    <t>TGHU9517835 CMAU4406800 TCKU6329170 TCNU9991544 CMAU5882647 ECMU8088037 CMAU4351939 ECMU8121290 CMAU7583080 ECMU8043069</t>
  </si>
  <si>
    <t>4500 4500 4500 9500 4500 9500 4500 9500 4500 9500</t>
  </si>
  <si>
    <t>CMDUCAN0533518</t>
  </si>
  <si>
    <t>0TP80</t>
  </si>
  <si>
    <t>543367 543363 543321 543376 543366 543364 543360 543339 543361 543378</t>
  </si>
  <si>
    <t>PIECES PIECES PIECES PIECES PIECES PIECES PIECES PIECES PIECES PIECES CANADIAN ROUND LOGS COUNTRY OF ORIGIN : CANADA TERMS OF PRICE: CFR SOUTH KOREAN PORT(S) HS CODE : 4403.23 216.200 MBF 677 PIECES L/C NO. TBA SUMMARY REPORT: SUM2228, FREIGHT PREPAID PIECES PIECES PIECES PIECES PIECES PIECES PIECES PIECES PIECES PIECES PIECES PIECES PIECES PIECES PIECES PIECES PIECES PIECES PIECES PIECES PIECES PIECES PIECES PIECES PIECES PIECES PIECES</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</si>
  <si>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</si>
  <si>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ECMU8075868 ECMU8134600 ECMU8047130 CXDU1393407 ECMU8131597 TCLU6601753 ECMU8086986 APHU7090851 TCNU1174810 ECMU8132438 GESU5895270 ECMU8112410 ECMU8059804 CMAU4385749 ECMU8123631 APHU4660971 CAIU5846230 CMAU7369021 ECMU8053787 ECMU8101329 UESU8521723 TCNU9995956 TCNU9991077 APHU4631952 FFAU1605811 ECMU8170551 CAIU5855103 TCNU4686867 TCNU9973643 APHU4680371 ECMU8171347 DRYU4544181 CZZU0402146 DRYU4527820 ECMU8060549 CMAU6108912 ECMU8134066</t>
  </si>
  <si>
    <t>9500 9500 9500 9500 9500 4500 9500 4500 4500 9500 4500 9500 9500 4500 9500 9500 9500 4500 9500 9500 4500 9500 9500 9500 4500 9500 9500 4500 9500 9500 9500 9500 9500 9500 9500 4500 9500</t>
  </si>
  <si>
    <t>CMDUCAN0525152</t>
  </si>
  <si>
    <t>543325 543318 543352 543345 543342 543322 543373 543338 543369 543341 543347 543320 543362 543368 543346 543349 543348 543365 543377 543319 543323 543372 543340 543344 543379 543351 543380 543317 543354 543337 543350 543386 543353 543324 543355 243390 543358</t>
  </si>
  <si>
    <t>NONCONIFEROUS WOOD IN THE ROUGH NESOI, NOT TR NONCONIFEROUS WOOD IN THE ROUGH NESOI, NOT TR NONCONIFEROUS WOOD IN THE ROUGH NESOI, NOT TRCERS RB863920210102441693 6,828 BFT (37.555 M3) WALNUT LOGS HS CODE 4403.99.90 2,072 BFT (11.397 M3) WHITE OAK LOGS HS CODE 4403.91.00, TGBU6177278 4,217 BFT/23.194 M3 MAGU5546766 4,479 BFT/24.635 M3 EMAIL JIASHANGUOYU126.COM TEL/FAX 0086-573-84123166 MOBILE 0086-189-17260006 NONCONIFEROUS WOOD IN THE ROUGH NESOI, NOT TR</t>
  </si>
  <si>
    <t>JOHNSON FOREST PRODUCTS INC. 24 STOLLAR BLVD. BARRIE, ON L4M 6N8 CANADA</t>
  </si>
  <si>
    <t>24 STOLLAR BLVD. BARRIE, ON L4M 6N8 CANADA</t>
  </si>
  <si>
    <t>MAGU5546766 TGBU6177278 YMMU6038280 SEGU4469504</t>
  </si>
  <si>
    <t>YMLUW195219177</t>
  </si>
  <si>
    <t>806688 806602 806690 806666</t>
  </si>
  <si>
    <t>ARTICLES OF WOOD BULKPACKED DECORATIVE ARTICLES OF WOOD MOPANI WOOD (5210 X PCS MEDIUM, 3570 X PCS LARGE) GRAPEVINE WOOD, (1200 X PCS LARGE) HS CODE 4403.49.01.00</t>
  </si>
  <si>
    <t>FSCU7166008</t>
  </si>
  <si>
    <t>HLCUDUR201104624</t>
  </si>
  <si>
    <t>HLD0575258</t>
  </si>
  <si>
    <t>SHIPPER'S LOAD, COUNT &amp; SEALED 1 X 40'HC (E.S.) CONTAINER (1350 BAGS) CY/CY 1,350 BAGS ORGANIC &amp; FAIR TRADE USA CERTIFIEDCOCONUT FIBER @ 40 LBS/BAG (BAGS WITH POLYLINERS) P.O. NO. 20-BRI.4403, 24,494.40 KGS NET FREIGHT COLLECT EQUIPMENT SUB AS PER FMC RULE 2.30 COPY NON-NEGOTIABLE B/L RELEASE PROCEDURES</t>
  </si>
  <si>
    <t>TRANSLINK SHIPPING, INC.</t>
  </si>
  <si>
    <t>ICS TRANSLINK (PHILS.), INC.</t>
  </si>
  <si>
    <t>PETER PAUL DESICCATED COCONUT PRODUCT OF PHILIPPINES K INSIDE CIRCLE</t>
  </si>
  <si>
    <t>SUITE 168, 650 SOUTH ORCAS STREET SEATTLE, WA 98108 TEL: (206) 766-8889 TE FAX: (206) 763.8886</t>
  </si>
  <si>
    <t>UNIT 439 CITY LAND PASONG TAMO TOWER 2210 DON CHINO ROCES AVE., TE MAKATI CITY</t>
  </si>
  <si>
    <t>KOCU4783657</t>
  </si>
  <si>
    <t>HDMUMLWB0151659</t>
  </si>
  <si>
    <t>0014E</t>
  </si>
  <si>
    <t>SUITE 168, 650 SOUTH ORCAS STREET SEATTLE, WA 98108 TEL: (206) 766-8889</t>
  </si>
  <si>
    <t>MANILA, PHILIPPIN</t>
  </si>
  <si>
    <t>NONCONIFEROUS WOOD IN THE ROUGH NESOI, NOT TR NONCONIFEROUS WOOD IN THE ROUGH NESOI, NOT TR143 HARD MAPLE LOGS - 10354 BF - 51.77 M3 HS CODE 4403.99.30 TEL +86 139 2583 1272 E-MAIL WOODYNEWWISDOMSKATE.COM TAX ID91441900MA4WYUXHX9</t>
  </si>
  <si>
    <t>YM TOTALITY</t>
  </si>
  <si>
    <t>TGBU5468582 TGBU6567281</t>
  </si>
  <si>
    <t>YMLUW195219124</t>
  </si>
  <si>
    <t>000456 000455</t>
  </si>
  <si>
    <t>DONGGUAN NEW WISDOM SPORTING GOODS</t>
  </si>
  <si>
    <t>TECHNOLOGY CO.,LTD YONGFU ROAD, YONG SHENG INDUSTRIAL ZONE DONG SHAN VILLAGE, QISHI TOWN</t>
  </si>
  <si>
    <t>1350 BOXES IN 18 PALLETS FROZ EN STRAWBERRY (FRESA CONGELAD A) P.A. 0811.10.90.00 P.O: 6 4403 NET WEIGHT: 18,373.50 KG TERMOREGISTROS:26000028657 7 / 260000286582</t>
  </si>
  <si>
    <t>INTERGLOBO PERU SAC</t>
  </si>
  <si>
    <t>SAN ALBERTO</t>
  </si>
  <si>
    <t>2, COLONY ROAD 07305 JERSEY CITY (NJ) - USA JERSEY CITY 1-2015266344</t>
  </si>
  <si>
    <t>CA MARTIR JOSE OLAYA 129 LIMA PERU RUC:20512375287 51-16286100</t>
  </si>
  <si>
    <t>SUDU8085493</t>
  </si>
  <si>
    <t>SEAU911725656</t>
  </si>
  <si>
    <t>103N</t>
  </si>
  <si>
    <t>003TP003148 ML-</t>
  </si>
  <si>
    <t>2 COLONY RD 07305-4502 JERSEY CITY</t>
  </si>
  <si>
    <t>MRSU3496523 40/DRY 9'6 SHIPPE R'S SEAL: CL0946978 4403 3168 PACKAGE GROSS WEIGHT: 16790.0 0 KGS MEASUREMENT: 28.510 CBM POSTES 2 1/2 A 3 X 1,9 8 MTS HS-CODE:44031010 MAR KS AND NUMBERS: . MSKU043, 203 CAROLINA, PR 00983 CHB-4 4553 AGENT OF BLUE ANCHOR AME RICA LINE MRN-0278703-0013 3100 ROAD 190 SUITE 203 CARO LINA, PR 00983 CHB-44553 AGE NT OF BLUE ANCHOR AMERICA LINE MRSU3496523 40/DRY 9'6 SHIPPE R'S SEAL: CL0946978 4403 3168 PACKAGE GROSS WEIGHT: 16790.0 0 KGS MEASUREMENT: 28.510 CBM POSTES 2 1/2 A 3 X 1,9 8 MTS HS-CODE:44031010 MAR KS AND NUMBERS: . MSKU043, 203 CAROLINA, PR 00983 CHB-4 4553 AGENT OF BLUE ANCHOR AME RICA LINE MRN-0278703-0013 3100 ROAD 190 SUITE 203 CARO LINA, PR 00983 CHB-44553 AGE NT OF BLUE ANCHOR AMERICA LINE</t>
  </si>
  <si>
    <t>KUEHNE + NAGEL,</t>
  </si>
  <si>
    <t>KUEHNE + NAGEL</t>
  </si>
  <si>
    <t>INC. FMC-1162F ID 13-2571986 / 1-7876221200</t>
  </si>
  <si>
    <t>LTDA. O'HIGGINS 241 OF 722 56-23389355 TEL EX 56-23389 30</t>
  </si>
  <si>
    <t>MSKU0437022 MRSU3496523</t>
  </si>
  <si>
    <t>SEAU206756028</t>
  </si>
  <si>
    <t>CL0946873 CL0946873 4402 CL0946978 CL0946978 4403</t>
  </si>
  <si>
    <t>INC. FMC-1162F ID 13-2571986 /</t>
  </si>
  <si>
    <t>WOOD USED MANGO F.A.K. (FREIGHT ALL KINDS), NOS ONE THOUSAND TWO HUNDRED CARTONS ONLY OTHER ARTICLES OF - 8X5.5X1.5 DISTRESS WHITE LETTERS S (WOOD USED MANGO / MANGIFERA) INV 4403,, PO 1000448528,4000448528 6000448528,7000448528,8000448528 S.B 7193204/14.12.20 HS CODE 44219990, SHIPPER NAME SPARKLING HUES GEMS SPOT S20MIN013 / INDIAN HANDICRAFTS OF MANGO F.A.K. (FREIGHT ALL KINDS), NOS FOUR HUNDRED FIFTY SEVEN CARTONS ONLY INDIAN HANDICRAFTS OF MANGO WOOD AND IRON INV 3331 PO 1000957317,5000957317, 2000957317,3000957317,4000957317 7000957317,, S.B 7231420/15.12.20 HS CODE 44219190, SHIPPER NAME RAJAN OVERSEAS SPOT S20MIN013</t>
  </si>
  <si>
    <t>OOCL ASIA</t>
  </si>
  <si>
    <t>EI REF 6621139425 1200 CARTONS . . . . . . . . . . . . EI REF 6621139426 457 CARTONS . . . . . . . . . . . .</t>
  </si>
  <si>
    <t>2 E BRYAN STREET SUITE 901 SAVANNAH GA 31401 U.S.A.</t>
  </si>
  <si>
    <t>5TH FLOOR 61, CHIMES BUILDING, SECTOR 44 GURGAON, HARYANA 122003 HR INDIA</t>
  </si>
  <si>
    <t>TCNU1424159</t>
  </si>
  <si>
    <t>HLCUDE1201253820</t>
  </si>
  <si>
    <t>01X40'HC CONTAINING: 18 BUNDLES WITH 48,783 M3 OF PINUS LUMBER INVOICE: 388472PO: WTD20-486-10 DU-E: 20BR001666954-0 NCM: 4403.22.00 NET WEIGHT: 26.343,00 KG FREIGHT COLLECTSHIPPED ON BOARD WOODEN PACKAGE: TREATED AND CERTIFIED FREIGHT AS PER AGREEMENT</t>
  </si>
  <si>
    <t>WOOD TRADERS INTERNATIONAL INC.</t>
  </si>
  <si>
    <t>SOUTH SERVICE TRADING S/A</t>
  </si>
  <si>
    <t>AG48 SAME SAME SAME SAME SAME</t>
  </si>
  <si>
    <t>3006 AVIATION AVE. SUITE 3C MIAMI FL 33133 UNITED STATES</t>
  </si>
  <si>
    <t>ROD BR 101, 3136/ ARMZ 2 PISO SALA ITAJAI SC 88311-601 BRAZIL</t>
  </si>
  <si>
    <t>GLDU7686953</t>
  </si>
  <si>
    <t>MEDUIT270614</t>
  </si>
  <si>
    <t>051R</t>
  </si>
  <si>
    <t>MSCFJ09824154</t>
  </si>
  <si>
    <t>CHARTWELL NAVIGATION INC.</t>
  </si>
  <si>
    <t>475 WALL STREET PRINCETON NJ 08540 UNITED STATES</t>
  </si>
  <si>
    <t>ISF#23163233337160 ( 48 CTN ) ELECTRONIC GOODS AND PARTS, NOS 1 PALLET (48 CARTONS) - KNOB, AUTO START STOP - KNOB, TCS OFF - KNOB, VSC OFF - DUMMY KNOB - KNOB CP, PVM - KNOB, EV SCAC:EXDO INVOICE# U2012-190 SHIP TO ADDRESS: MIRSA MANUFACTURING LLC. 4403 WEST MILITARY HWY SUITE 100 MCALLEN, TX 78503 PH:(847)466-, 7905 / FAX:(847)466-7913 ATTN: MS. SATOKO YASUKAWA HTS: 853890 / FAK EXCLUDING APPARELS AND TEXTILES, NOS 1 PLT ( 14 CARTONS ) 116104R6 ART POWDER APPLICATOR - R5 HTS: 9616200000, 9616200000 / LIGHTSOURCES ELECTRIC LUMINESSCENT LAMP HTS: 8539500050, 8539500050 / COSMETICS, NOS 12609328 SPONGE SMOOTH FDTN PWDR 03001G8001 HTS: 96162000, 96162000 / LIGHTSOURCES ELECTRIC LUMINESSCENT LAMP HTS: 8539500050, 8539500050 / HARDWARE SUPPLIES, NOS 1 PALLETS 8 CTNS (256 PCS) P.O. NO.: 51146551 INV. NO.: ICO10000306 GENERAL MERCHANDISE AS STATED ON THE INVOICE AND/OR PURCHASE ORDER(S) FREE ON BOARD PORT KLANG, MALAYSIA FCR NO: R7316253 FREIGHT COLLECT HS CODE: 560900 COMMODITY: STRETCH CORD HTS: 560900, 560900 / WEARING APPAREL, VIZ: COATS, NOS 152 CTNS  3375 PCS OF SHIPMENT INDYEVA APPAREL GOODS PO# 00052 WOVEN JACKET KNIT PANTS KNIT JACKET KNIT SHIRT KNIT DRESS WOVEN DRESS WOVEN JACKET WOVEN PANTS N.W.: 1087.65 KGS HTS: 620213, 620213 / TOOLS, NOS 5 PALLET  161 CARTONS OF GRAPHITE PENCILS PO : 2585112, 2586808 H.S # 9609.10.10 NETT WEIGHT : 2,434.44 KGS HTS: 96091010, 96091010, 96091010 / HARDWARE, NOS LG BRAND AIR CONDITIONER LW6017R 24 SETS LW8017ERSM 8 SETS LW5016 24 SETS LW1217ERSM 1 SETS AS PER PO NO : 52149320 LW6017R 12 SETS LW8017ERSM 16 SETS AS PER PO NO : 52149387 HTS: 853890 S/C #: Z21388HK FREIGHT COLLECT / 1X40 ' HC CONTAINER WEARING APPAREL, NOS CFS/CFS : 298 CARTONS  4,076 PIECES CONSIST OF: MEN'S 61 PERCENT COTTON 36 PERCENT LYOCELL 3 PERCENT ELASTANE WOVEN PANTS WOMEN'S 96 PERCENT COTTON 4 PERCENT ELASTANE WOVEN PANTS - 41 CTNS  504 PCS OF CBT CTN BRUSHED CHINO CLARK DARK BROWN MATERIAL NO: 100169562, PO :4500, OLIVE MATERIAL NO: 100169567, PO :4500091624 - 31 CTNS  562 PCS OF CBT SPMA EA 5PCKT DARK OLIVE MATERIAL NO: 100165594, PO :4500089814 N.W: 2,793.68 KGS HTS: 6203424516, 6203424516, 6204628021, 6204628021 / GENERAL HARDWARE STORE MERCHANDISE, NOS 34 CARTONS DEFIANT 500L 180D BRZ BATTERY MOTION CARRIER'S SERVICE CONTRACT NUMBER : TBA PURCHASE ORDER NO.: 52105618 DEPARTMENT NO.: 027 HTS: 9405109900, 9405109900 / PRINTER COMPONENTS LCL SHIPMENT: 2 PALLETS TOTAL 50 CARTONS OF INK CARTRIDGES HS CODE: 844399 HTS: 844399, 844399</t>
  </si>
  <si>
    <t>SM NINGBO</t>
  </si>
  <si>
    <t>61, ALPS AVENUE SINGAPORE 498798</t>
  </si>
  <si>
    <t>TLLU5205864</t>
  </si>
  <si>
    <t>ZIMUSIN8115641</t>
  </si>
  <si>
    <t>SGAB03955</t>
  </si>
  <si>
    <t>CAP SCREWS, NUTS 29PLTS S.T.C. 1138CTNS 403CTNS/6819KGS/6.84CBM CAP SCREWS, NUTS HS CODE 731815,731816 W1001313596 WE HEREBY CERTIFY THAT THE, HS CODE 7318.15 W1001318974 SHIP TO WURTH ADAMS NUT &amp; BOLT CO. WINA-AD BO MCALLEN 4403 W. MILITARY HWY STE. 500A MCALLEN TX 78503 USA</t>
  </si>
  <si>
    <t>ROHLIG USA, LLC</t>
  </si>
  <si>
    <t>ROHLIG TAIWAN CO., LTD.</t>
  </si>
  <si>
    <t>MOL PREMIUM</t>
  </si>
  <si>
    <t>WURTH ADAMS NUT AND BOLT 88464003, 88475337, 88557654, 88542861, 88684468, 88777987, 88620054 BROOKLYNPARK, MN USA MADE IN TAIWAN WINA CDC PO. P/N SPCL-PLASTIC-FEM.HOSECONNECT- BLACK-D WG LOT NO. QTY PCS/CTN C/NO OF MADE IN TAIWAN WURTH ADAMS RICHFIELD,WI PO 88506444 C/NO.1-275 MADE IN TAIWAN R.O.C. -DO- PO 88476575 C/NO.1-106 -DO- PO 88544741 C/NO.1-52 -DO- PO 88506444 C/NO.1-196 MCALLEN, TX USA PO.88533857 P/NO.200 MADE IN TAIWAN R.O.C. . . . . . . . . . . . . . . . . . . . . . . . . . .</t>
  </si>
  <si>
    <t>1601 ESTES AVENUE ELK GROVE VILLAGE IL 60007 UNITED STATES</t>
  </si>
  <si>
    <t>13F-7, NO.8, SEC.7 CIVIC BLVD., NANGANG DIST., TAIPEI 11562 TAIWAN</t>
  </si>
  <si>
    <t>UACU3476003</t>
  </si>
  <si>
    <t>HLCUEUR2011CDXH3</t>
  </si>
  <si>
    <t>056E</t>
  </si>
  <si>
    <t>HLT1630992</t>
  </si>
  <si>
    <t>KAOHSIUNG, TW</t>
  </si>
  <si>
    <t>SCREWS HS CODE:7318.15 W#1001318974 MB/L NO. SHIP TO: WURTH ADAMS NUT &amp;#38; BOLT CO. WINA -AD BO MCALLEN 4403 W. MILITARY HWY STE. 500AMCALLEN TX 78503 USA</t>
  </si>
  <si>
    <t>WURTH ADAMS NUT &amp;#38; BOLT CO.</t>
  </si>
  <si>
    <t>J.C. GRAND CORPORATION</t>
  </si>
  <si>
    <t>MCALLEN, TX USA PO.88533857 P/NO.200 MADE IN TAIWAN R.O.C.</t>
  </si>
  <si>
    <t>9485 WINNETKA AVENUE NORTHUS-55445 MN BROOKLYN PARK, MN,BROOKLYN PARK, MN,55445, ,US</t>
  </si>
  <si>
    <t>10F, NO.200, SUNG CHIANG RD.,,TAIPE I,TW</t>
  </si>
  <si>
    <t>SLCCKAMC20C001</t>
  </si>
  <si>
    <t>SLCC</t>
  </si>
  <si>
    <t>1601 ESTES AVENUEELK GROVE VILLAGE, IL 60007,US</t>
  </si>
  <si>
    <t>KAOHSIUNG,TAIWAN</t>
  </si>
  <si>
    <t>78 PACKAGES HARDWOOD DRIFTER BEAMS WOODEN PARTS OF FURNITURE WOOD, OTHER TROPICAL FSC RECYCLED 100% BEAMS DIM 0,3 X 0,3 X 3 MTR NW. 21060 KGS HS CODE 4403.49.85 ., DEST. AGENT ECU WORLDWIDE (USA), INC 2401 NW 69TH STREET MIAMI / TEL 001 3056935133 HBL NMBR FMALF107273 SCAC FMAL</t>
  </si>
  <si>
    <t>BENSON WOODWORKING COMPANY INC</t>
  </si>
  <si>
    <t>MEERKERK HOUTBOUW BV</t>
  </si>
  <si>
    <t>MSC VAISHNAVI R</t>
  </si>
  <si>
    <t>6 BLACKJACK CROSSING WALPOLE NH 03608 US</t>
  </si>
  <si>
    <t>HELLING 22 HARDINXVELD GIESSEN 3371 EZ NL</t>
  </si>
  <si>
    <t>MSCU4461820</t>
  </si>
  <si>
    <t>FMALF107273</t>
  </si>
  <si>
    <t>MEDUII110582</t>
  </si>
  <si>
    <t>101A</t>
  </si>
  <si>
    <t>No SEAL</t>
  </si>
  <si>
    <t>HARDWOOD - DRIFTER BEAM S WOODEN PARTS OF FURNITURE- WOOD, OT HER TROPICAL FSC RECYCLED 100% BEAMS DIM 0,3 X 0,3 X 3 MTR NW. 21060 KGS HS CODE 4403.49.85 . DEST. AGENT : ECU-WORLDWIDE-(USA),-INC 2401-NW-69TH-STREET MIAMI-/- TEL:-001-3056935133 SCAC CODE: FMALAMS NUMBER: FMALF107273</t>
  </si>
  <si>
    <t>FCL MARINE AGENCIES BV</t>
  </si>
  <si>
    <t>2401 N.W. 69TH STREET MIAMI FL 33147 UNITED STATES</t>
  </si>
  <si>
    <t>GEBOUW BEUK KRALINGSEWEG 213-215 ROTTERDAM ZH 3062 CE NETHERLANDS</t>
  </si>
  <si>
    <t>SMART GARAGE CONTROL UNIT INV NO 2007108633-37 NET WT 4403.001 KGS HS CODE 85176290 PO NO 4500447738/ 5200027418/ 4500454308/ 4500449577/ 4500454308/ 4500449577/, 4500449623/</t>
  </si>
  <si>
    <t>3930 EAST WATKINS SUITE 100 PHOENIX AZ 85034 U.S.A.</t>
  </si>
  <si>
    <t>501,TECHNIPLEX-I 5 FLOOR, OFF VEER SAVARKAR FLY OVER, S.V. RD GOREGAON(W), MUMBAI 400062 MH INDIA</t>
  </si>
  <si>
    <t>TRLU9608067</t>
  </si>
  <si>
    <t>HLCUEUR2011DHIJ0</t>
  </si>
  <si>
    <t>HLD9727660</t>
  </si>
  <si>
    <t>. 1 X 40HC FCL 7703 PACKAGES (SEVEN THOUSAND SEVEN HUNDRED THREE ONLY) TOTAL PCS : PIPES 4403 3300 END CAP NOS, DTD.05/11/2020. HS CODE : 39173990 NET WT:19412.837 KGS FREIGHT COLLECT</t>
  </si>
  <si>
    <t>GEODIS INDIA PVT LTD</t>
  </si>
  <si>
    <t>. COW-WELFARE/SPPL/01 - 7703 NOS TOTAL PCS : PIPES 4403 3300 END CAP NOS</t>
  </si>
  <si>
    <t>229 LITTLEFIELD AVE STE 1 AS AGENTS FOR CARGO CONTAINER LINE LTD SOUTH SAN FRANCISCO CA 94080 UNITED TE STATES</t>
  </si>
  <si>
    <t>AGENT OF CARGO CONTAINER LINE THE QUBE, B WING,904,9TH FLOOR, M.V. ROAD, MAROL MUMBAI MH 400059 INDIA</t>
  </si>
  <si>
    <t>APHU6453485</t>
  </si>
  <si>
    <t>CMDUAMC1004150</t>
  </si>
  <si>
    <t>0TUEW</t>
  </si>
  <si>
    <t>P6004061</t>
  </si>
  <si>
    <t>229 LITTLEFIELD AVE STE 1 AS AGENTS FOR CARGO CONTAINER LINE LTD SOUTH SAN FRANCISCO CA 94080 UNITED</t>
  </si>
  <si>
    <t>20 ALPHA BIG BAGS OF BRAZILIAN GREEN COFFEE BEANS 09011110 20 ALPHA BIG BAGS OF BRAZILIAN GREEN COFFEE BEANS 09011110 20 ALPHA BIG BAGS OF BRAZILIAN GREEN COFFEE BEANS 09011110 05 CONTAINERS 20' FCL/FCL DRY CONTAINING: 100 ALPHA BIG BAGS OF GREEN COFFEE, BRAZIL, EQUIVALENT TO 1.667 BAGS OF 60 KG EACH. FOR FURTHER PREPARATION ONLY NET WEIGHT: 100,020.00 KG GROSS WEIGHT: 100,295.00KG FDA NUMBER: 12863421362 REF: COI-7463 +P-48600 + S-59123 SERVICE CONTRACT: 20-539WW RUC: 0BR470675252COF000, 4403 NCM: 0901.11.10 HS CODE: 090111 FREIGHT COLLECT PAYABLE ELSEWHERE IN THE US BY LOUIS DREYFUS COMPANY FREIGHT AS PER AGREEMENT SHIPPED ON BOARD SECOND NOTIFY: POTTS, MCCANLESS &amp; MCCANLESS CO. 13301 I-10 EAST FREEWAY SUITE 301HOUSTON, TX 7701 CHARLETTBILLPOTTS.COM, CHARLOTTEBILLPOTTS.COM, HEATHERBILLPOTTS.COM, TERESABILLPOTTS.COM 09011110 20 ALPHA BIG BAGS OF BRAZILIAN GREEN COFFEE BEANS 09011110</t>
  </si>
  <si>
    <t>LOUIS DREYFUS COFFEE</t>
  </si>
  <si>
    <t>LOUIS DREYFUS COMPANY BRASIL S/A</t>
  </si>
  <si>
    <t>MSC CADIZ</t>
  </si>
  <si>
    <t>NO MARKS NO MARKS NO MARKS NO MARKS NO MARKS NO MARKS GREEN COFFEE ORIGIN: BRAZIL NET WEIGHT: 1.000 MT GROSS WEIGHT: 1.002 MT FOR FURTHER PREPARATION ONLY 002/7790/0490 SAME SAME SAME SAME SAME SAME SAME SAME SAME SAME SAME SAME NO MARKS NO MARKS</t>
  </si>
  <si>
    <t>40 DANBURY ROAD WILTON CT 06897 UNITED STATES</t>
  </si>
  <si>
    <t>ROD. BR 342, S/N KM 116,43 KM 117,3 NOVA VENECIA ES 29830-000 BRAZIL</t>
  </si>
  <si>
    <t>MEDU6762623 TGBU3170238 MEDU5602615 TGBU3172380 CAIU6767630</t>
  </si>
  <si>
    <t>MEDUVT670787</t>
  </si>
  <si>
    <t>051N</t>
  </si>
  <si>
    <t>FJ09796535 FJ09796605 FJ09796523 FJ09796539 FJ09796527</t>
  </si>
  <si>
    <t>POTTS, MCCANLESS &amp; MCCANLESS</t>
  </si>
  <si>
    <t>13301-I-10 EAST SUITE #301 HOUSTON TX 77015, UNITED STATES</t>
  </si>
  <si>
    <t>09 PACKAGES AS DESCRIBED: CARMINIC ACID HTS: 3203.21 01 PACKAGE AS DESCRIBED: NETTINGS HTS: 5608.11 97 BOXES AS DESCRIBED:, PALO SANTO STICK PALO SANTO CONES PALO SANTO INCENSES PALO SANTO CHIPS MYRRH RESIN PALO SANTO ESSENCE HTS: 4403.99, 4407.29, 3301.30, 1301.90 SCAC CODE: CHKM</t>
  </si>
  <si>
    <t>CTL USA INC</t>
  </si>
  <si>
    <t>147-29 182ND STREET, 2ND FLOOR SUITE 201 SPRINGFIELD GARDENS, SUITE 201 SPRINGFIE NY 11413 US</t>
  </si>
  <si>
    <t>RUC: 20380324882 INT. 201, MIRAFLORES, LIMA PER AV. MARISCAL JOSE D PE</t>
  </si>
  <si>
    <t>MRKU6704090</t>
  </si>
  <si>
    <t>SUDUB0L559120037</t>
  </si>
  <si>
    <t>002VO005845 ML-PE0487318</t>
  </si>
  <si>
    <t>CTL USA INC.</t>
  </si>
  <si>
    <t>JOHNNY CHEN T: 718-880-1688</t>
  </si>
  <si>
    <t>CALLAO PE</t>
  </si>
  <si>
    <t>HS CODE 020430 65 BG FROZEN BONE IN LAMB CARCASE NET WEIGHT 805.00 KGS GROSS WEIGHT 812.80 KGS HS CODE 020430300 BG FROZEN BONE IN LAMB CARCASE NET WEIGHT 4403.00 KGS GROSS WEIGHT 4439.00 KGS HS CODE 020430300 BG FROZEN BONE IN LAMB CARCASE NET WEIGHT 4398.20 KGS GROSS WEIGHT 4434.20 KGS HS CODE 020430300 BG FROZE, N BONE IN LAMB CARCASE NET WEIGHT 4367.20 KGS GROSS WEIGHT 4403.20 KGS HS CODE 020430256 BG FROZEN BONE IN LAMB CARCASE NET WEIGHT 3743.00 KGS GROSS WEIGHT 3773.72 KGS</t>
  </si>
  <si>
    <t>TO ORDER OF JP MORGAN CHASE BANK, N</t>
  </si>
  <si>
    <t>OLGA MAERSK</t>
  </si>
  <si>
    <t>A B C D SAME SAME SAME SAME SAME SAME SAME SAME SAME SAME</t>
  </si>
  <si>
    <t>1300 E. NINTH STREET, FL 13 CLEVELAND OH 44114 UNITED STATES</t>
  </si>
  <si>
    <t>TEMU9664496</t>
  </si>
  <si>
    <t>MEDUAU740844</t>
  </si>
  <si>
    <t>049N</t>
  </si>
  <si>
    <t>NZMPI01198209</t>
  </si>
  <si>
    <t>WELLINGTON</t>
  </si>
  <si>
    <t>FREIGHT AS PER AGREEMENT FREIGHT PREPAID ABROAD 01X40'HC CONTAINER CONTAINING: 12 BUNDLES WITH 51,404 M3 OF PINUS LUMBER AS PER ORDER WTD20-10092 INVOICE: 388409 DU-E: 20BR001526324-8, NCM: 4403.22.00 NET WEIGHT: 27.964,00 KG WOODEN PACKAGE: TREATED AND CERTIFIED CONSIGNEE/NOTIFY PETER PITTS - PPITTS GULFSHIPPING.COM THIS MASTER BILL COVERS NON-AUTOMATED NVOCC HOUSE BILL SSZ0859114</t>
  </si>
  <si>
    <t>GULF SHIPPING LIMITED</t>
  </si>
  <si>
    <t>AMBRA AGENCIAMENTOS E LOGISTICA</t>
  </si>
  <si>
    <t>MANDALAY</t>
  </si>
  <si>
    <t>P.O WT20-10092 CHTR RR412</t>
  </si>
  <si>
    <t>LLOYD VOISIN BUILDING 12 CHARLES STREET P.O. BOX 8 PORT OF SPAIN, TRINIDAD TEL:868-623-4121 TE FAX:868-623-4121</t>
  </si>
  <si>
    <t>LTDA AS AGENTS FOR UOL AV. 7 DE SETEMBRO, 5011, 4 ANDAR 80240.000 CURITIBA-PR, BRASIL TE FONE:5541 3312-1150</t>
  </si>
  <si>
    <t>GESU6667720</t>
  </si>
  <si>
    <t>CMDUSSZ0855285</t>
  </si>
  <si>
    <t>0HK0C</t>
  </si>
  <si>
    <t>G9606345 NONE</t>
  </si>
  <si>
    <t>LLOYD VOISIN BUILDING 12 CHARLES STREET P.O. BOX 8 PORT OF SPAIN, TRINIDAD TEL:868-623-4121</t>
  </si>
  <si>
    <t>------------ GESU6667720 DESCRIPTION---------01X40'HC CONTAINER CONTAINING: 12 BUNDLES WITH 51,404 M3 OF PINUS LUMBER AS PER ORDER WTD20-10092 INVOICE: 388409 DU-E: 20BR001526324-8 NCM: 4403.22.00, FREIGHT PREPAID ABROAD</t>
  </si>
  <si>
    <t>CHAN RAMLAL LIMITED</t>
  </si>
  <si>
    <t>17-18 NEW CHAGUANAS INDUSTRIAL ESTATE</t>
  </si>
  <si>
    <t>RODOVIA BR 101 NUMERO 3136 SALA 04 BAIRRO SALSEIRO CNPJ: 93.101.632/0003-94 TE ITAJA</t>
  </si>
  <si>
    <t>CMDUSSZ0859114</t>
  </si>
  <si>
    <t>NONCONIFEROUS WOOD IN THE ROUGH NESOI, NOT TRWALNUT SAW LOGS HS CODE 4403.99.90 23.612 M3 - 46 LOGS SHIPPER DECLARED NO WOOD PACKING MATERIAL CERS KC789820201123346183</t>
  </si>
  <si>
    <t>TCNU1879311</t>
  </si>
  <si>
    <t>YMLUW195218938</t>
  </si>
  <si>
    <t>NONCONIFEROUS WOOD IN THE ROUGH NESOI, NOT TR NONCONIFEROUS WOOD IN THE ROUGH NESOI, NOT TR NONCONIFEROUS WOOD IN THE ROUGH NESOI, NOT TR NONCONIFEROUS WOOD IN THE ROUGH NESOI, NOT TR NONCONIFEROUS WOOD IN THE ROUGH NESOI, NOT TR299 LOGS - 25,731 BFT - 141.523 M3 9,227 BFT (50.749 M3) HARD MAPLE LOGS HS CODE 4403.99.30 16,504 BFT (90.774 M3) WALNUT LOGS HS CODE 4403.99.90, TEL/FAX 0086-573-84123166 MOBILE 0086-189-17260006 NONCONIFEROUS WOOD IN THE ROUGH NESOI, NOT TR</t>
  </si>
  <si>
    <t>TGBU5511056 YMLU8788079 MAGU5548162 TCNU1870248 YMLU8814136 SEGU5325944</t>
  </si>
  <si>
    <t>YMLUW195218966</t>
  </si>
  <si>
    <t>806594 806587 806528 806544 806511 806545</t>
  </si>
  <si>
    <t>SLAC 37 PIECES WOOD FRESH (GREEN) SAWN ORIGINAL FRENCH OAK CANTS RUSTIC SIZE 305X318MM (12X121/2), THEN SLICED INTO BULLS OF 20MM + LAST BULL IN 24MM LENGTHSHS CODE: 4403.91.00.40</t>
  </si>
  <si>
    <t>DUTKO HARDWOOD FLOORS INC.</t>
  </si>
  <si>
    <t>EXPORT REF. 8011002 / 30735 FUMIGATION CERT.: EWS-013622 SAME SAME SAME</t>
  </si>
  <si>
    <t>416 ALONDRA BLVD. GARDENA CA 90248 UNITED STATES</t>
  </si>
  <si>
    <t>CAXU3146137</t>
  </si>
  <si>
    <t>MEDUPR891763</t>
  </si>
  <si>
    <t>0044A</t>
  </si>
  <si>
    <t>TS00231655</t>
  </si>
  <si>
    <t>GALLAGHER TRANSPORT, INC.</t>
  </si>
  <si>
    <t>2705 E 20TH STREET VANCOUVER WA 98661 UNITED STATES</t>
  </si>
  <si>
    <t>DECORATIVE ARTICLES BULKPACKED DECORATIVE ARTICLES OF WOOD AND STONE SAMPLES MOPANI WOOD (5240 X PCS MEDIUM, 3050 X PCS LARGE, 100 X BAGS MINI) GRAPEVINE WOOD, (2000 X PCS MEDIUM, 1000 X PCS LARGE) + (2 X PCS WOOD SAMPLES) HS CODE 4403.49.01.00 STONE (1 X BAG STONE SAMPLES) HS CODE 2506.10.00 FOB CAPE TOWN</t>
  </si>
  <si>
    <t>ONE MANHATTAN</t>
  </si>
  <si>
    <t>NO MARKS . . . . . . . . . . . . .</t>
  </si>
  <si>
    <t>PLAASSTREET 47 BITTERFONTEIN 8200 REPUBLIC OF SOUTH AFRICA TEL 021 790 0980</t>
  </si>
  <si>
    <t>UACU5981283</t>
  </si>
  <si>
    <t>HLCUDUR200917373</t>
  </si>
  <si>
    <t>HLD0573650</t>
  </si>
  <si>
    <t>WOOD BULKPACKED DECORATIVE ARTICLES OF WOOD MOPANI WOOD (8170 X PCS SMALL, 1940 X PCS LARGE, 480 X PCS JUMBO, 50 X BAGS MINI), GRAPEVINE WOOD (2400 X PCS MEDIUM, 1200 X PCS LARGE, 600 X PCS SUPER SIZE) HS CODE 4403.49.01.00 FOB CAPE TOWN</t>
  </si>
  <si>
    <t>HLBU3105397</t>
  </si>
  <si>
    <t>HLCUDUR200917384</t>
  </si>
  <si>
    <t>HLD0573734</t>
  </si>
  <si>
    <t>01X40HC CONTAINING 18 PACKAGES WITH 51,157 M3 OF PINUS LUMBER AS PER ORDER WTD20-486-9 INVOICE: 388407PO: WTD20-486-9 NCM:4403.22.00 HS CODE: 440322 DU-E: 20BR001550746-5 NET WEIGHT: 27.625,00 KGS SHIPPED ON BOARDFREIGHT COLLECT WOODEN PACKAGE: PROCESSED FREIGHT AS PER AGREEMENT</t>
  </si>
  <si>
    <t>MSC METHONI</t>
  </si>
  <si>
    <t>AG68 SAME SAME SAME SAME SAME SAME</t>
  </si>
  <si>
    <t>MEDU8644949</t>
  </si>
  <si>
    <t>MEDUIT243090</t>
  </si>
  <si>
    <t>MSCFJ09818613</t>
  </si>
  <si>
    <t>TYRES TYRES PO#4397-WG+4325-WG+4403-WG+4397-WG HS CODE 401110</t>
  </si>
  <si>
    <t>BRAND INCORPORATED</t>
  </si>
  <si>
    <t>LLIT(THAILAND) CO LTD</t>
  </si>
  <si>
    <t>EVER LYRIC</t>
  </si>
  <si>
    <t>LLIT LLIT THE SAME THE SAME</t>
  </si>
  <si>
    <t>7548 DIPLOMAT DR.STE 101 MANASSAS, VA 20109 TEL:703-367-9442 FAX:703-367-9443</t>
  </si>
  <si>
    <t>911/9 MOO 5 KHAOKHANSONG DISTRICT, SRIRACHA CITY CHONBURI PROVINCE THAILAND 20110</t>
  </si>
  <si>
    <t>TEMU6411560</t>
  </si>
  <si>
    <t>EGLV050000901381</t>
  </si>
  <si>
    <t>1073E</t>
  </si>
  <si>
    <t>EMCKFX9530</t>
  </si>
  <si>
    <t>TYRES TYRES PO#4319-WG+4325-WG+4366-WG+4397- WG+4403-WG HS CODE 401110</t>
  </si>
  <si>
    <t>LLIT LLIT THE SAME THE SAME THE SAME</t>
  </si>
  <si>
    <t>EITU1645266</t>
  </si>
  <si>
    <t>EGLV050000901314</t>
  </si>
  <si>
    <t>EMCKFY0630</t>
  </si>
  <si>
    <t>160 LOGS - 14,093' BFT - 78.306 M3 HARD MAPLE LOGS HS CODE : 4403.99.30 ORIGIN: ONTARIO, CANADA NO WOOD PACKING MATERIAL CAED:KC751820201204379132 FREIGHT PREPAID, PIECES PIECES PIECES</t>
  </si>
  <si>
    <t>CMA CGM LITANI</t>
  </si>
  <si>
    <t>KASTER LOGGING LIMITED 5265 26 HWY STAYNER ONTARIO L0M1S0</t>
  </si>
  <si>
    <t>5265 26 HWY STAYNER ONTARIO L0M1S0 TEL: 705-428-6778 TE BUSINESS 102773686</t>
  </si>
  <si>
    <t>TCKU6381693 TCNU3228411 TCNU7285976</t>
  </si>
  <si>
    <t>CMDUCAN0519657</t>
  </si>
  <si>
    <t>0TN2Q</t>
  </si>
  <si>
    <t>234105 3301875 3301960</t>
  </si>
  <si>
    <t>01 X 40 RE CONTAINER, CONTAINING: 4403 CARTONS WITH FROZEN FISH GUTTED 205 CARTONS WITH FROZEN FISH FILLET 071 CARTONS WITH FROZEN TAIL OF LOBSTER FREIGHT: COLLECTDUE: 20BR001602346-1 NET WEIGHT: 21.682,340 KGS INVOICE: GP-083/2020 CARGO STOWED IN REFRIGETED SPACE AT -18C CELSIUS DEGREES 030389;030489;030611</t>
  </si>
  <si>
    <t>BRANCH BANKING AND TRUST COMPANY</t>
  </si>
  <si>
    <t>SPINEL</t>
  </si>
  <si>
    <t>NETUNO/GPESCA SAME SAME SAME SAME SAME SAME</t>
  </si>
  <si>
    <t>110 EAST BROWARD BLVD SUITE 2100 FORT LAUDERDALE FL 33301 UNITED STA</t>
  </si>
  <si>
    <t>SEGU9784561</t>
  </si>
  <si>
    <t>MEDUB1159384</t>
  </si>
  <si>
    <t>050R</t>
  </si>
  <si>
    <t>0080314583 FJ09838255</t>
  </si>
  <si>
    <t>HOWARD S. REEDER INC</t>
  </si>
  <si>
    <t>9627 S DIXIE HWY 2ND FLOOR MIAMI FL 33156 UNITED STATES</t>
  </si>
  <si>
    <t>VILA DO CONDE</t>
  </si>
  <si>
    <t>IRON ARTWARES HANDICRAFTS WOODEN INV.NO. 4403 2020-2021 DT.31.10.2020 PO IRXU79881190CTNS 575 PCS 575 STYLE NO.618806 SB NO. 6357080 DATED 05.11.2020 HTS 7321.89.0050 HBL 339837526DEL SCAC CODE CHSL FREIGHT PREPAID SHIPMENT TERM DDP IRON RIDGE,WI 53035</t>
  </si>
  <si>
    <t>DIVISION OF MENARD, INC , IRON RIDG</t>
  </si>
  <si>
    <t>DESIGNCO</t>
  </si>
  <si>
    <t>CTN 01 T0 575 C S BOLT01639211</t>
  </si>
  <si>
    <t>W3247 COUNTY ROADS IRON RIDGE,WI 53035 920-644-6237 EAU CLAIRE WI 54703 US</t>
  </si>
  <si>
    <t>LAKRI FAZALPUR DELHI ROAD, MORADABAD UP 244001 IN</t>
  </si>
  <si>
    <t>UACU5178332</t>
  </si>
  <si>
    <t>CHSL339837526DEL</t>
  </si>
  <si>
    <t>HLCUBO1201145376</t>
  </si>
  <si>
    <t>HLD11249664</t>
  </si>
  <si>
    <t>NOIDA IN</t>
  </si>
  <si>
    <t>HOUSEHOLD GOODS AND PERSONAL EFFECTS SHIPPER WATERHOUSE STEPHEN PIECES 2/2 DBAS KKFA SCAC-GBL SUVL-WKFS0099306 HBL HLUSAN2KK02383AA, NET WT 1529 GRS WT 2112 VOLUME 358 / HOUSEHOLD GOODS AND PERSONAL EFFECTS SHIPPER CARDONA JORGE PIECES 1/10 DBAS LKNQ SCAC-GBL JMFD-WKAS0196284 HBL HLUSAN2KK02383AB, NET WT 276 GRS WT 370 VOLUME 47 / HOUSEHOLD GOODS AND PERSONAL EFFECTS SHIPPER HOFFNER EMILY PIECES 4/4 DBAS AGFM SCAC-GBL TSIF-WKFS0099994 HBL HLUSAN2KK02383AC, NET WT 4403 GRS WT 5727 VOLUME 740 / HOUSEHOLD GOODS AND PERSONAL EFFECTS SHIPPER MARTINEZRAMIREZ LUIS PIECES 2/3 DBAS KKFA SCAC-GBL AAVH-WKAS0197065 HBL HLUSAN2KK02383AD, NET WT 1981 GRS WT 2551 VOLUME 369 / HOUSEHOLD GOODS AND PERSONAL EFFECTS SHIPPER KNIGHT DEANDRE PIECES 1/1 DBAS KKFA SCAC-GBL TRFE-WKAS0197466 HBL HLUSAN2KK02383AE, NET WT 480 GRS WT 780 VOLUME 190 / HOUSEHOLD GOODS AND PERSONAL EFFECTS SHIPPER JUNEAU JOSHUA PIECES 1/1 DBAS CNNQ SCAC-GBL GWYI-WKAS0197597 HBL HLUSAN2KK02383AF, NET WT 777 GRS WT 1078 VOLUME 192</t>
  </si>
  <si>
    <t>ST. LOUIS EXPRESS</t>
  </si>
  <si>
    <t>NO MARKS . . . . . . . . . NO MARKS . . . . . . . . . NO MARKS . . . . . . . . . NO MARKS . . . . . . . . . NO MARKS . . . . . . . . . NO MARKS . . . . . . . . .</t>
  </si>
  <si>
    <t>AURIEDSTRASSE 68 3178 BOSINGEN/FRIBOURG - SUISSE</t>
  </si>
  <si>
    <t>UACU8495475</t>
  </si>
  <si>
    <t>HLUSAN2201102383</t>
  </si>
  <si>
    <t>HLUS</t>
  </si>
  <si>
    <t>HAPAG-LLOYD USA LLC</t>
  </si>
  <si>
    <t>TAMPA</t>
  </si>
  <si>
    <t>401 E JACKSON ST STE 3300</t>
  </si>
  <si>
    <t>SUVL</t>
  </si>
  <si>
    <t>DEURNE, BE</t>
  </si>
  <si>
    <t>HOUSEHOLD GOODS AND PERSONAL EFFECTS SHIPPER HOFFNER EMILY PIECES 4/4 DBAS AGFM SCAC-GBL TSIF-WKFS0099994 HBL HLUSAN2KK02383AC, NET WT 4403 GRS WT 5727 VOLUME 740</t>
  </si>
  <si>
    <t>HOFFNER, EMILY</t>
  </si>
  <si>
    <t>607 WHEATFIELD ROAD 62269 O FALLON UNITED STATES</t>
  </si>
  <si>
    <t>HOMBURGER STRASSE 2 66907 GLAN-MUENCHWEILER GERMANY</t>
  </si>
  <si>
    <t>HLUSAN2KK02383AC</t>
  </si>
  <si>
    <t>SHIPPER'S LOAD &amp; COUNT CANADIAN LOGS QUANTITY: 13.230 MBF 22 PIECES SUMMARY ID: SUM 2074 EIN NUMBER: 98-0413798 LETTER OF CREDIT #: M05242011NU00038 CONTRACT/ORDER NO: 1768669, HTS CODE:4403.20 FREIGHT PREPAID 543189 11 PC 26060.0000 31.6150 543190 11 PC 19660.0000 31.6160 SHIPPER'S LOAD &amp; COUNT CANADIAN LOGS QUANTITY: 13.230 MBF 22 PIECES SUMMARY ID: SUM 2074 EIN NUMBER: 98-0413798 LETTER OF CREDIT #: M05242011NU00038 CONTRACT/ORDER NO: 1768669, HTS CODE:4403.20 FREIGHT PREPAID 543189 11 PC 26060.0000 31.6150 543190 11 PC 19660.0000 31.6160</t>
  </si>
  <si>
    <t>LUMBER-1 CO.LTD.</t>
  </si>
  <si>
    <t>HMMU9022530 KOCU4039840 HMMU9022530 KOCU4039840</t>
  </si>
  <si>
    <t>3544,SEONGJU-RO, SEONNAM-MYEON, SEONGJU-GUN, GYEONGSANGBUK-DO REPUBLIC OF KOREA TE T.(82)54 933 4788 F.(82)54 933 1040</t>
  </si>
  <si>
    <t>1600 - 4720 KINGSWAY BURNABY BC V5H 4N2 CANADA TE PHONE: 1-604-422-3400</t>
  </si>
  <si>
    <t>HMMU9022530 KOCU4039840</t>
  </si>
  <si>
    <t>L5G0 45G0</t>
  </si>
  <si>
    <t>HDMUVCBU3831063</t>
  </si>
  <si>
    <t>0018W</t>
  </si>
  <si>
    <t>543189 543190</t>
  </si>
  <si>
    <t>3544,SEONGJU-RO, SEONNAM-MYEON, SEONGJU-GUN, GYEONGSANGBUK-DO REPUBLIC OF KOREA</t>
  </si>
  <si>
    <t>532 CTNS DECORATIVE ARTICL ES OF WOOD HS CODE: 4403.9 9 336 CTNS AQUARIUM PET SUPPLIES NON-FOOD HS CODE : 281710</t>
  </si>
  <si>
    <t>TCLU3034548</t>
  </si>
  <si>
    <t>MEDUDR970093</t>
  </si>
  <si>
    <t>049W</t>
  </si>
  <si>
    <t>FX13461535</t>
  </si>
  <si>
    <t>HOUSEHOLD GOODS AND PERSONAL E FFECTS SHIPMENT UNDER SERVI CE CONTRACT-298277541 CUSTOMER REF. 12800147174 HS CODE 98 0 5 00 (50) NO EEI REQUIRED PER FTR 30.40 (B) HOUSE / HOUSE APFO WKFS0099000 MOFFETT, JER, OME TYRICE 3/3 BXS 4403 GRLBS 3495 NTLBS 600 CUFT</t>
  </si>
  <si>
    <t>MOFFETT, JEROME</t>
  </si>
  <si>
    <t>MAERSK IDAHO</t>
  </si>
  <si>
    <t>SRA/E-4 DAVIS-MONTHAN TUCSON ARIZONA DAVIS MONTHAN AB TUCSON, AZ 85777 US79 1-7136311095</t>
  </si>
  <si>
    <t>FRIEDHOFSTRASSE 1C KOTTWEILER-SCHWANDEN, GERMANY 41-263223744</t>
  </si>
  <si>
    <t>MSKU4801092</t>
  </si>
  <si>
    <t>MLV</t>
  </si>
  <si>
    <t>MAEI206866288</t>
  </si>
  <si>
    <t>MAEI911525367</t>
  </si>
  <si>
    <t>SRA/E-4 DAVIS-MONTHAN TUCSON ARIZONA DAVIS MONTHAN AB TUCSON, AZ 85777 US79</t>
  </si>
  <si>
    <t>DECORATIVE ARTICLES OF WOOD BULKPACKED DECORATIVE ARTICLES OF WOOD MOPANI WOOD (12320 X PCS SMALL, 2060 X PCS LARGE, 468 X PCS JUMBO, 65 X BAGS MINI-SIZE), GRAPEVINE WOOD (400 X PCS SUPER SIZE) HS CODE 4403.49.01.00 FOB CAPE TOWN</t>
  </si>
  <si>
    <t>HLBU2601941</t>
  </si>
  <si>
    <t>HLCUDUR200802733</t>
  </si>
  <si>
    <t>HLD6138941</t>
  </si>
  <si>
    <t>DECORATIVE ARTICLES OF WOOD BULKPACKED DECORATIVE ARTICLES OF WOOD MOPANI WOOD (12750 X PCS MEDIUM, 50 X BAGS MINI SIZE) GRAPEVINE WOOD, (2000 X PCS MEDIUM, 1200 X PCS LARGE, 500 X PCS SUPER SIZE) HS CODE 4403.49.01.00 FOB CAPE TOWN</t>
  </si>
  <si>
    <t>PLAASSTREET 47 BITTERFONTEIN 8200 REPUBLIC OF SOUTH AFRICA</t>
  </si>
  <si>
    <t>HLBU2479319</t>
  </si>
  <si>
    <t>HLCUDUR200900071</t>
  </si>
  <si>
    <t>DI HLD0573576</t>
  </si>
  <si>
    <t>HS CODE 4403.11.00 POLES</t>
  </si>
  <si>
    <t>L &amp; B HOLDINGS</t>
  </si>
  <si>
    <t>MINTROAD SAW MILLS (PTY) LTD</t>
  </si>
  <si>
    <t>CITY OF HONGKONG</t>
  </si>
  <si>
    <t>10835 SORRENTO VALLEY ROAD BACKYARD X-SCAPES SAN DIEGO CA 92121 US</t>
  </si>
  <si>
    <t>13 DIENST STREET ALRODE EXT 2 ALBERTON ZA</t>
  </si>
  <si>
    <t>CAAU5694177</t>
  </si>
  <si>
    <t>EMLTDUR100000028</t>
  </si>
  <si>
    <t>MAEU205935626</t>
  </si>
  <si>
    <t>045N</t>
  </si>
  <si>
    <t>MLZA5521997</t>
  </si>
  <si>
    <t>EMLT</t>
  </si>
  <si>
    <t>EML TRANSPORT INC</t>
  </si>
  <si>
    <t>10835 SORRENTO VALLEY ROAD BACKYARD X-SCAPES</t>
  </si>
  <si>
    <t>DURBAN SOUTH AFRI</t>
  </si>
  <si>
    <t>HOLD OBL FOR TELEX RELEASE LATER-- DUMMY PRINCARGO IS STOWED IN A REFRIGERATED CONTAINER SAT THE SHIPPER'S REQUESTED CARRYING TEMPERATUOF -20 DEGREES CELSIUS 290 CARTONS 8091 KGM 290 CARTONS NEW ZEALAND FROZEN BONELESS BEEF, 4403.32 KGM 158 CARTONS NEW ZEALAND FROZEN BONELESS BEEF PRODUCT HTSUS CODE 020230 NETT WEIGHT: 4297.60 KG TOTAL PKGS 643 CARTONS FREIGHT PREPAID DESTINATION CHARGES COLLECT</t>
  </si>
  <si>
    <t>TO ORDER OF:</t>
  </si>
  <si>
    <t>CAP CAPRICORN</t>
  </si>
  <si>
    <t>M0844453 M0844454 M1256335</t>
  </si>
  <si>
    <t>PURCELL INTERNATIONAL 2499 NORTH MAIN STREET WALNUT CREEK, USA, CA 94596</t>
  </si>
  <si>
    <t>CGMU3085811</t>
  </si>
  <si>
    <t>ANLCACD0504648</t>
  </si>
  <si>
    <t>0Y17W</t>
  </si>
  <si>
    <t>NZMPI01139839</t>
  </si>
  <si>
    <t>NONCONIFEROUS WOOD IN THE ROUGH NESOI, NOT TR NONCONIFEROUS WOOD IN THE ROUGH NESOI, NOT TR123 HARD MAPLE LOGS - 10859 BF - 54.295 M3 HS CODE 4403.99.30</t>
  </si>
  <si>
    <t>BEAU4314645 YMMU6066893</t>
  </si>
  <si>
    <t>YMLUW195218871</t>
  </si>
  <si>
    <t>000405 000406</t>
  </si>
  <si>
    <t>LTD BIANTANG VILLAGE, QIUCHANG TOWN, HUIYANG DISTRICT, HUIZHOU CITY,</t>
  </si>
  <si>
    <t>NONCONIFEROUS WOOD IN THE ROUGH NESOI, NOT TR46 LOGS - 4,520 BFT - 22.600 M3 H. MAPLE LOGS HS CODE 4403.99.30 ORIGIN ONTARIO, CANADA SHIPPER DECLARED NO WOOD PACKING MATERIAL, FAX 86 572 8084578</t>
  </si>
  <si>
    <t>SHIP REF TY 020-20 //</t>
  </si>
  <si>
    <t>TCNU3802073</t>
  </si>
  <si>
    <t>YMLUW195219023</t>
  </si>
  <si>
    <t>DEQING XINYUAN IMPORTS EXPORTS.</t>
  </si>
  <si>
    <t>CO.LTD. I/E GARDEN, 118 KAIXUAN ROAD, WUKANG, ZHEJIANG PROVINCE, 313200 CHINA</t>
  </si>
  <si>
    <t>FREIGHT COLLECT EMAIL: WSI-MEM EXPEDITORS.COM HTS CODE 9401616011 104 CARTONS 5182 KGM 50.12 MTQ TOTAL 580 CTNS UPHOLSTERED FURNITURE PO. NO.: STYLE NO.: 1979082PKM 6269425, 1972077PTM 6295419 1980660PTM 3158594 1980660PTM 3158719 1980660PTM 3158834 1980661PTM 5103515 1980661PTM 5104588 1980661PTM 5104976 101 CARTONS 4403 KGM 37.28 MTQ TOTAL 580 CTNS UPHOLSTERED FURNITURE PO. NO.: STYLE NO.: 1979082PKM 6269425, 2ND NOTIFY: DAMCO USA INC (CHARLOTTE) ARROWPOINT BLVD 28273 CHARLOTTE</t>
  </si>
  <si>
    <t>WILLIAMS-SONOMA SINGAPORE, PTE LTD</t>
  </si>
  <si>
    <t>ZHEJIANG KARENO FURNITURE CO.,LTD</t>
  </si>
  <si>
    <t>NO MARKS N/M CONTAINER NO. CMAU7095300 SEKU4317764 BEAU4672377 MADE IN CAMBODIA N/M CONTAINER NO. CMAU7095300 SEKU4317764 BEAU4672377 MADE IN CAMBODIA</t>
  </si>
  <si>
    <t>7755 POLK LN OLIVE BRANCH, MS 38654 UNITED STATES TE ATTN: INTERNATIONAL TRANSPORTATION</t>
  </si>
  <si>
    <t>ECONOMIC ZONE,TROPAING MOUL SPECIAL VILLAGE CHERNG KO COMMUNE PREY NUB KH-855 SIHANOUKVILLE TE CAMBODIA</t>
  </si>
  <si>
    <t>BEAU4672377 CMAU7095300 SEKU4317764</t>
  </si>
  <si>
    <t>CMDUCBC0151138</t>
  </si>
  <si>
    <t>0TUFQ</t>
  </si>
  <si>
    <t>P456575 P456574 P456576</t>
  </si>
  <si>
    <t>EXPEDITORS INTERNATIONAL OF</t>
  </si>
  <si>
    <t>WASHINGTON INC 6005 FREEPORT AVENUE SUITE 102 MEMPHIS, TN 38141 PH:901-362-9771 / F:901-362-1210</t>
  </si>
  <si>
    <t>SHIPPER'S LOAD &amp; COUNT 2X40'HC DRY CONTAINERS 146 HARD MAPLE LOGS - 10394 BF - 51.97 M3 HS CODE: 4403.99.30 FREIGHT PREPAID CAED:TU826420201127361294 SHIPPER'S LOAD &amp; COUNT 2X40'HC DRY CONTAINERS 146 HARD MAPLE LOGS - 10394 BF - 51.97 M3 HS CODE: 4403.99.30 FREIGHT PREPAID CAED:TU826420201127361294</t>
  </si>
  <si>
    <t>NEW WISDOM SPORTING GOODS TECHNOL</t>
  </si>
  <si>
    <t>NO MARKS AND NUMBERS NO MARKS AND NUMBERS</t>
  </si>
  <si>
    <t>OGY CO.,LTD YONGFU ROAD, YONG SHENG INDUSTRIAL ZONE TE DONG SHAN VILLAGE, QISHI TOWN</t>
  </si>
  <si>
    <t>292 MARBURG ROAD, RR#1 PORT DOVE R, ON, N0A 1N1 TEL: 519 428 0550 TE TAX ID :104270376RM0003</t>
  </si>
  <si>
    <t>DFSU6232368 HMMU6251657</t>
  </si>
  <si>
    <t>HDMUTOYN3826478</t>
  </si>
  <si>
    <t>0013W</t>
  </si>
  <si>
    <t>000451 000452</t>
  </si>
  <si>
    <t>OGY CO.,LTD YONGFU ROAD, YONG SHENG INDUSTRIAL ZONE</t>
  </si>
  <si>
    <t>SHIPPER'S LOAD &amp; COUNT 1X40' HC DRY CONTAINER 133 HARD MAPLE LOGS - 11,058 BF - 55.290 M3 HS CODE: 4403.99.30 FREIGHT PREPAID CAED: TU826420201127361434 SHIPPER'S LOAD &amp; COUNT 1X40' HC DRY CONTAINER 133 HARD MAPLE LOGS - 11,058 BF - 55.290 M3 HS CODE: 4403.99.30 FREIGHT PREPAID CAED: TU826420201127361434</t>
  </si>
  <si>
    <t>LTD BIANTANG VILLAGE,QIUCHANG TOWN, HUIYANG DISTRICT HUIZHOU, TE GUANGDONG, CHINA, ZIP: 516221</t>
  </si>
  <si>
    <t>KOCU4688583 KOCU4022350</t>
  </si>
  <si>
    <t>HDMUTOYN3826486</t>
  </si>
  <si>
    <t>000454 000453</t>
  </si>
  <si>
    <t>LTD BIANTANG VILLAGE,QIUCHANG TOWN, HUIYANG DISTRICT HUIZHOU,</t>
  </si>
  <si>
    <t>IRON ARTWARES IRON ARTWARES/HANDICRAFTS &amp; WOODEN INV.NO. 4403/2020-2021 DT.31.10.2020 PO IRXU79881190 CTNS 575 PCS 575, STYLE NO.618806 SB NO. 6357080 DATED 05.11.2020 HTS 7321.89.0050 HBL 339837526DEL SCAC CODE CHSL FREIGHT COLLECT</t>
  </si>
  <si>
    <t>C.H.ROBINSON WORLDWIDE FREIGHT</t>
  </si>
  <si>
    <t>01 TO 575 . . . . . . . . . . . .</t>
  </si>
  <si>
    <t>14800 CHARLSON RD STE 400 EDEN PRAIRIE, MN 55347 UNITED STATES</t>
  </si>
  <si>
    <t>INDIA PVT.LTD. UNIT NO.19A-19B, GROUND FLOOR, VASANT SQUARE MALL, SECTOR-B, POCKET-5,VASANT KUNJ,NEW DELHI-</t>
  </si>
  <si>
    <t>840 POSTS CALIBRADO 130MM X 1, 98 MTS 840 POSTS CALIBRADO 130MM X 1, 98 MTS PARTIDA ARANCELARI A : 4403.1010 FREIGHT PR EPAID</t>
  </si>
  <si>
    <t>PERITO MORENO</t>
  </si>
  <si>
    <t>PUERTO RICO WOOD TREATING P.O. BOX 29228 SAN JUAN, PR 00929-0228 1-7877502000</t>
  </si>
  <si>
    <t>AV. PROVIDENCIA # 2601 OF. 32 SANTIAGO - CHILE FONO 56 2 2341288 56-22341288</t>
  </si>
  <si>
    <t>TCNU2574169 MSKU1497216</t>
  </si>
  <si>
    <t>SEAU206069265</t>
  </si>
  <si>
    <t>3678 CL0957107 3677 CL0957203</t>
  </si>
  <si>
    <t>CONTACTO CDONESTE@MADERERAPR.COM TELEFONO: (787) 2693838</t>
  </si>
  <si>
    <t>840 POSTS CALIBRADO 130MM X 1, 98 MTS 3.348 POSTS CALIBRADO 80MM X 1 ,98 MTS PARTIDA ARANCE LARIA : 4403.1010 FREIGH T PREPAID</t>
  </si>
  <si>
    <t>PONU8067726 CLHU8500895</t>
  </si>
  <si>
    <t>SEAU205676902</t>
  </si>
  <si>
    <t>3899 CL0960022 22039 CL0944771</t>
  </si>
  <si>
    <t>3.168 POSTES 2 1/2 A 3 X 1,9 8 MTS 1.536 POSTES 2 1/2 A 3 X 1,9 8 MTS 360 POSTES 5 X 2,40 M TS PARTIDA ARANCELARIA : 4403.1010</t>
  </si>
  <si>
    <t>AVE CONTITUCION INT CARR PR 27 SAN JUAN PR 00928 SS660909972 PUERTO RICO 1-7872693838</t>
  </si>
  <si>
    <t>MRKU2127256 MRKU5578886</t>
  </si>
  <si>
    <t>SEAU205835989</t>
  </si>
  <si>
    <t>22147 CL0960074 22146 CL0960073</t>
  </si>
  <si>
    <t>FONO 787-2693838 APINERO@MADELUXPR.COM</t>
  </si>
  <si>
    <t>VACUUM CLEANERS 2 X 40'HC CONTAINERS: 4403 CARTONS OF VACUUM CLEANER DYSON TECHNOLOGY LTD - 7367346100 006 H.S. CODE : 8508.11.000 SCAC: BANQ(AMS)8041(ACI) HBL: JHB1858887 VACUUM CLEANERS</t>
  </si>
  <si>
    <t>KUEHNE &amp; NAGEL, INC.</t>
  </si>
  <si>
    <t>KUEHNE + NAGEL SDN BHD.</t>
  </si>
  <si>
    <t>MAERSK EMERALD</t>
  </si>
  <si>
    <t>. SAME SAME SAME .</t>
  </si>
  <si>
    <t>1001 BUSSE ROAD ELK GROVE VILLAGE IL 60007 UNITED S</t>
  </si>
  <si>
    <t>NO.49-02 &amp; 51-02, JALAN MOLEK 3/20 JOHOR BAHRU 81100 MALAYSIA</t>
  </si>
  <si>
    <t>UETU5674424 MEDU8018225</t>
  </si>
  <si>
    <t>MEDUPM742490</t>
  </si>
  <si>
    <t>044N</t>
  </si>
  <si>
    <t>FJ09175861 FJ09175802</t>
  </si>
  <si>
    <t>TANJUNG PELEPAS</t>
  </si>
  <si>
    <t>01 X 40'HC CONTAINING: PREMIUM CLEAR FIRST QUALITY IPE AMARELO (HANDROANTHUS SERRATIFOLIUS) DECKING S4S/E4E, AD. 3/4 X 3-1/2 X 8,08' TO 20,08' PO: 6000-4403 FREIGHT COLLECT, USA DU-E 20BR001489836-3 RUC 0BR31611984200000000000000 000983690 NOTIFY: E MAIL:AHORNERTHOMAHOG.COM 44092900</t>
  </si>
  <si>
    <t>THOMPSON MAHOGANY COMPANY</t>
  </si>
  <si>
    <t>H M BRAGA</t>
  </si>
  <si>
    <t>NORTHERN DEFENDER</t>
  </si>
  <si>
    <t>TMC-4403 SAME SAME SAME SAME SAME SAME</t>
  </si>
  <si>
    <t>225 LINCOLN HIGHWAY FAIRLESS HILLS PA 19030 UNITED STAT</t>
  </si>
  <si>
    <t>AV DR FREITAS, 358 ANEXO C - SACRAM BELEM PA 66123 050 BRAZIL</t>
  </si>
  <si>
    <t>MEDU4733082</t>
  </si>
  <si>
    <t>MEDUB1154104</t>
  </si>
  <si>
    <t>049A</t>
  </si>
  <si>
    <t>FJ09838614</t>
  </si>
  <si>
    <t>LADIES GARMENTS PO#253935 STYLE NO.:3826O-1434 PO#653723 STYLE NO.:3826A-1434 PO#253936 STYLE NO.:4436O-2352 PO#253938 STYLE NO.:4442O-1434 PO#653890 STYLE NO.:4442A-1434 PO#653971 STYLE NO.:4442AV-1434, PO#654323 STYLE NO.:6589Z-4403 PO#654339 STYLE NO.:6589Z-4403 PO#254028 STYLE NO.:6863O-3036 PO#653760 STYLE NO.:6863A-3036</t>
  </si>
  <si>
    <t>HAGGAR TRIBAL,INC.</t>
  </si>
  <si>
    <t>JIAXING GRACE IMPORT EXPORT CO.,LTD</t>
  </si>
  <si>
    <t>N M NO MARKS NO MARKS NO MARKS NO MARKS NO MARKS NO MARKS NO MARKS NO MARKS NO MARKS NO MARKS NO MARKS NO MARKS NO MARKS NO MARKS NO MARKS NO MARKS NO MARKS NO MARKS</t>
  </si>
  <si>
    <t>C O RANDA LOGISTICS 2050 N STEMMONS FREEWAY SUITE 14571 DALLAS TX 75207 DALLAS TX 75207 US</t>
  </si>
  <si>
    <t>CENTRAL PLAZA,SUITE A801-802 JIAXING ,ZHEJIANG,CHINA JIAXING CN</t>
  </si>
  <si>
    <t>TCLU4922570</t>
  </si>
  <si>
    <t>SINOSHE20110218B</t>
  </si>
  <si>
    <t>EGLV142053506946</t>
  </si>
  <si>
    <t>0949E</t>
  </si>
  <si>
    <t>EMCKCY9580</t>
  </si>
  <si>
    <t>SINO</t>
  </si>
  <si>
    <t>SINO CONNECTIONS LOGISTICS LTD</t>
  </si>
  <si>
    <t>LOS ANGELES</t>
  </si>
  <si>
    <t>12801 SO FIGUEROA ST</t>
  </si>
  <si>
    <t>01X40HC CONTAINING: 12 BUNDLES WITH 49,457 M3 PINUS LUMBER AS FOLLOWS 18MMX184MMX3660MMINVOIC E: 388290 PO: WTD20-486-4 NET WEIGHT: 27.696,00 KG GROSS WEIGHT: 27.943,00 KG DU-E: 20BR001366658-2 NCM: 4403.22.00HS CODE: 440322 FREIGHT COLLECTFREIGHT AS PER AGREEMENT</t>
  </si>
  <si>
    <t>AG812 SAME SAME SAME SAME SAME</t>
  </si>
  <si>
    <t>CAIU7793037</t>
  </si>
  <si>
    <t>MEDUIT188725</t>
  </si>
  <si>
    <t>043R</t>
  </si>
  <si>
    <t>MSCFJ09811109</t>
  </si>
  <si>
    <t>NONCONIFEROUS WOOD IN THE ROUGH NESOI, NOT TR143 HARD MAPLE LOGS - 10846 BF - 54.23 M3 HS CODE 4403.99.30 NONCONIFEROUS WOOD IN THE ROUGH NESOI, NOT TR</t>
  </si>
  <si>
    <t>LTD BIANTANG VILLAGE,QIUCHANG TOWN, GUANGDONG, CHINA, ZIP 516221 CONTACT NAME MR.TIAN LIANG LAN TE CONTACT PHONE +86(0)7523877-320</t>
  </si>
  <si>
    <t>YMLU8665578 FFAU1295450</t>
  </si>
  <si>
    <t>YMLUW195218653</t>
  </si>
  <si>
    <t>000417 000418</t>
  </si>
  <si>
    <t>LTD BIANTANG VILLAGE,QIUCHANG TOWN, GUANGDONG, CHINA, ZIP 516221 CONTACT NAME MR.TIAN LIANG LAN</t>
  </si>
  <si>
    <t>668 CARTONS 923 CARTONS 4403 CARTONS UGG FOOTWEAR PO# SKU# PRS 100421345 1118163 2375 100413610 1106269 1774 100413662 1117473 744 100413799 1003390 1960 100413799 1003390 3192 100413751 1118150 3114 100426076 1103889 100 100428882 1101110 108 100426076 1103889 88 100426053 1003390 288 100365175 1109533 284 100413888 1016222, 7 TOTAL: 35,473 PAIRS/ 4403 CARTONS CPMI INV#: TU100111 THIS SHIPMENT CONTAINS NO SOLID WOOD PACKING MATERIAL 507 CARTONS 645 CARTONS 430 CARTONS 593 CARTONS 637 CARTONS</t>
  </si>
  <si>
    <t>KUEHNE+NAGEL INC (TORRANCE)</t>
  </si>
  <si>
    <t>KUEHNE + NAGEL, INC</t>
  </si>
  <si>
    <t>. . SAME SAME SAME SAME SAME SAME SAME SAME SAME SAME SAME SAME SAME SAME SAME SAME SAME . . . . .</t>
  </si>
  <si>
    <t>20000 S WESTERN AVE BUILDING 1 TORRANCE CA 90501 UNITED STATES</t>
  </si>
  <si>
    <t>5/F UNIT 501-H, 507-508-H, HARBOR D PASAY, LUZON 1300 PHILIPPINES</t>
  </si>
  <si>
    <t>MSCU4865626 BEAU4223714 DRYU9405609 TGHU8883249 MEDU8351133 TRLU6597293 INKU2408837</t>
  </si>
  <si>
    <t>4310 4510 4510 4510 4510 4310 4510</t>
  </si>
  <si>
    <t>MEDUPH031056</t>
  </si>
  <si>
    <t>FX13355905 FX13355948 FX13355910 FX13355908 FX13355906 FX13355907 FX13355939</t>
  </si>
  <si>
    <t>MANILA NORTH HARB</t>
  </si>
  <si>
    <t>NONCONIFEROUS WOOD IN THE ROUGH NESOI, NOT TR NONCONIFEROUS WOOD IN THE ROUGH NESOI, NOT TRWALNUT SAW LOGS HS CODE 4403.99.90 SHIPPER DECLARED NO WOOD PACKING MATERIAL NONCONIFEROUS WOOD IN THE ROUGH NESOI, NOT TR NONCONIFEROUS WOOD IN THE ROUGH NESOI, NOT TR NONCONIFEROUS WOOD IN THE ROUGH NESOI, NOT TR</t>
  </si>
  <si>
    <t>DFSU7813449 TLLU4097410 SEGU6193082 SEGU5753114 TCNU1879311</t>
  </si>
  <si>
    <t>YMLUW195218869</t>
  </si>
  <si>
    <t>806556 806595 806537 806592 806548</t>
  </si>
  <si>
    <t>NONCONIFEROUS WOOD IN THE ROUGH NESOI, NOT TR136 HARD MAPLE LOGS - 11161 BF - 55.805 M3 HS CODE 4403.99.30 TEL (0769)8266-9773 E-MAIL WOODYNEWWISDOMSKAGE.COM TAX ID91441900MA4WYUXHX9 NONCONIFEROUS WOOD IN THE ROUGH NESOI, NOT TR</t>
  </si>
  <si>
    <t>TEMU7042111 TCLU1472083</t>
  </si>
  <si>
    <t>YMLUW195218875</t>
  </si>
  <si>
    <t>000403 000404</t>
  </si>
  <si>
    <t>NEW WISDOM SPORTING GOODS</t>
  </si>
  <si>
    <t>TECHNOLOGY CO. LTD YONGFU ROAD, YONG SHENG INDUSTRIAL ZONE DONG SHAN VILLAGE, QISHI TOWN</t>
  </si>
  <si>
    <t>42 PIECES OF WOOD FRESH (GREEN) SAWN ORIGINAL FRENCH OAK CANTS RUSTIC SIZE 305X394MM (12X151/2), THEN SLICED INTO BULLS OF 24MM LENGTHS HS CODE: 4403.91.0040 DAP 416 EAST ALONDRA GARDENA 90248</t>
  </si>
  <si>
    <t>MSC ANZU</t>
  </si>
  <si>
    <t>EXPORT REF. 8009069 30521 PO# 1712 SAME SAME SAME SAME</t>
  </si>
  <si>
    <t>MEDU3067340</t>
  </si>
  <si>
    <t>MEDUPR764846</t>
  </si>
  <si>
    <t>043A</t>
  </si>
  <si>
    <t>BQ42810</t>
  </si>
  <si>
    <t>GALLAGHER TRANSPORT INTERNATIONAL I</t>
  </si>
  <si>
    <t>11719 NE 95TH ST SUITE K VANCOUVER WA 98682 UNITED STATES</t>
  </si>
  <si>
    <t>BOYS, BOYS KNIT TSHIRTS OF COT TON (44 PALLETS WITH 4403 BOXES)</t>
  </si>
  <si>
    <t>INTRADECO APPAREL INC</t>
  </si>
  <si>
    <t>INTRATEXT DE EL SALVADOR SA DE CV</t>
  </si>
  <si>
    <t>SAN ALESSIO</t>
  </si>
  <si>
    <t>20/11/2020</t>
  </si>
  <si>
    <t>9500 NW 108TH AVE 33178 MEDLEY UNITED STATES 1-3052646022</t>
  </si>
  <si>
    <t>KM 7 1/2 BLVD DEL EJERCITO NACIONAL SOYAPANGO 1101 SAN SALVADOR 503-22367777</t>
  </si>
  <si>
    <t>MRSU4128634</t>
  </si>
  <si>
    <t>SEAU206715407</t>
  </si>
  <si>
    <t>033N</t>
  </si>
  <si>
    <t>SV0129648</t>
  </si>
  <si>
    <t>9500 NW 108TH AVE MEDLEY FL 33178</t>
  </si>
  <si>
    <t>SAN SALVADOR</t>
  </si>
  <si>
    <t>SCRAP LUMBER WOOD - 6 PIECES RETURN OF MATERIAL ORIGINATED IN USA NCM:4415.20.00HTS:4403.1 1.0050 DUE 20BR001339042-0 RUC 0BR33592510200000000000000 000883483 MRUC: 0BR230485812COLI01420 HS CODE:44</t>
  </si>
  <si>
    <t>ALSTOM SIGNALING OPERATION, LLC</t>
  </si>
  <si>
    <t>VALE S/A</t>
  </si>
  <si>
    <t>INVOICE NUMBER: 58000781 DELIVERY NUMBER: 800779789-8007798 0 SAME SAME SAME</t>
  </si>
  <si>
    <t>2712 S DILLINGHAM RD GRAIN VALLEY, GRAIN VALLEY MO 00000 UNITED STATES</t>
  </si>
  <si>
    <t>PCA. JOAO PAULO PINHEIRO, S/N GOVERNADOR VALADARES MG 35010-330 B</t>
  </si>
  <si>
    <t>TEMU4398768</t>
  </si>
  <si>
    <t>MEDUVT639980</t>
  </si>
  <si>
    <t>FJ08927697</t>
  </si>
  <si>
    <t>MALLORY TRANSPORTATION SYSTEM</t>
  </si>
  <si>
    <t>4294 SWINNEA ROAD MEMPHIS TN 38118 UNITED STATES</t>
  </si>
  <si>
    <t>420 CTNS DECORATIVE ARTICLES O F WOOD HS CODE: 4403.99 825 CTNS AQUARIUM PET SUPPLIES NO N-FOOD/CRUSHED GRAVEL HS CODE: 2517.10</t>
  </si>
  <si>
    <t>MSC MELATILDE</t>
  </si>
  <si>
    <t>AIR &amp; SEA LOGISTICS INC. 150 EASTERN AVE SECOND FLOOR 27-213865640</t>
  </si>
  <si>
    <t>CAPE TOWN OFFICE AIR &amp; SEA LOGISTICS 3 CONCORD CRESCENT 27-213865640</t>
  </si>
  <si>
    <t>MRSU0028344</t>
  </si>
  <si>
    <t>MAEU205252462</t>
  </si>
  <si>
    <t>043N</t>
  </si>
  <si>
    <t>ZA5508444</t>
  </si>
  <si>
    <t>AIR &amp; SEA LOGISTICS INC. BOSTON OFFICE 150 EASTERN AVE</t>
  </si>
  <si>
    <t>370 CTNS DECORATIVE ARTICLES O F WOOD HS CODE: 4403.99 AND 972 CTNS AQUARIUM PET SUPPLI ES NON-FOOD / CRUSHED GRAVEL HS CODE: 2517.10</t>
  </si>
  <si>
    <t>AIR &amp; SEA LOGISTICS INC. 150 EASTERN AVE SECOND FLOOR 1-6175671145</t>
  </si>
  <si>
    <t>HASU1459705</t>
  </si>
  <si>
    <t>MAEU608063324</t>
  </si>
  <si>
    <t>ZA5508445</t>
  </si>
  <si>
    <t>01X40HC CONTAINING 12 PACKAGES WITH 49,457 M3 OF PINUS LUMBER PER ORDER WTD20-486-4 18MMX184MMX3660MMINVOI CE: 388225 MARKS: AG812 NCM: 4403.22.00 HS CODE: 440322 DU-E: 20BR001295093-7 NET WEIGHT: 27.696,00 KGS SHIPPED ON BOARDFREIGHT COLLECT WOODEN PACKAGE: PROCESSED FREIGHT AS PER AGREEMENT</t>
  </si>
  <si>
    <t>MSC CAROLINA</t>
  </si>
  <si>
    <t>AG812 SAME SAME SAME SAME SAME SAME</t>
  </si>
  <si>
    <t>MSDU7744771</t>
  </si>
  <si>
    <t>MEDUIT152689</t>
  </si>
  <si>
    <t>041R</t>
  </si>
  <si>
    <t>MSCFJ08905150</t>
  </si>
  <si>
    <t>3.168 POSTS PINO IMPREGNADO 2 1/2 A 3 X 1,98 M 840 POSTS PINO IMPREGNADO CILI NDRADO 130MM X 2,40 M PAR TIDA ARANCELARIA : 4403.1010</t>
  </si>
  <si>
    <t>MADERAS 3C, INC</t>
  </si>
  <si>
    <t>CALLE SEGARRA SAN JUAN PUERTO RICO 00922-1279 CONTACTO CUEBASJORGE@YAHOO.COM 1-7877838260</t>
  </si>
  <si>
    <t>AV PROVIDENCIA 2601 OFICINA LONGITUDINAL SUR KM 500 LOS ANGELES CC-L 56-22341288</t>
  </si>
  <si>
    <t>00922-1279</t>
  </si>
  <si>
    <t>MSKU1891596 SUDU5652119</t>
  </si>
  <si>
    <t>SEAU205676847</t>
  </si>
  <si>
    <t>111N</t>
  </si>
  <si>
    <t>CL0942022 00003725 00003724 CL0942098</t>
  </si>
  <si>
    <t>CALLE SEGARRA SAN JUAN PUERTO RICO 00922-1279 CONTACTO CUEBASJORGE@YAHOO.COM</t>
  </si>
  <si>
    <t>01X40HC CONTAINING 12 PACKAGES WITH 50,659 M3 OF PINUS LUMBER 18MM X 89MM X 3660MM INVOICE: 388176PO: WTD20 486-6 NCM:4403.22.00 HS CODE:440322 DU-E: 20BR0012578140 NET WEIGHT: 27.356,00 KGS SHIPPED ON BOARDFREIGHT COLLECT WOODEN PACKAGE: PROCESSED FREIGHT AS PER AGREEMENT</t>
  </si>
  <si>
    <t>BMOU6177567</t>
  </si>
  <si>
    <t>MEDUIT102288</t>
  </si>
  <si>
    <t>MSCFJ08902241</t>
  </si>
  <si>
    <t>240 CARTONS 3103 KGS 6.4 CBM SPRING CASSETTE ASSY HS CODE:8708299000 INV:ZPS-201009-AST 6 PLTS240 CTNS 460 CARTONS 4403 KGS 22.45 CBM SEAT BELT METAL STAMPING PART P/N:618422100F, P/N:618422100F P/N:642883300A P/N:644766700A P/N:652725100A P/N:652725700A 45 PLTS1012 CTHS CODE:8708299000 INVOICE:AMP2020100501 /AMP2020100506 552 CARTONS 5612 KGS 21.57 CBM SEAT BELT METAL STAMPING PART P/N:618422100F P/N:618422100F P/N:642883300A P/N:644766700A P/N:652725100A P/N:652725700A 45 PLTS1012 CTHS CODE:8708299000 INVOICE:AMP2020100501, /AMP2020100506 133 CARTONS 1192 KGS 7.33 CBM ASSY CONNECTOR HS CODE:8544302090 INVOICE 0037185 4 PLTS133 CTNS FREIGHT COLLECT</t>
  </si>
  <si>
    <t>AGILITY LOGISTICS CORP.</t>
  </si>
  <si>
    <t>AGILITY LOGISTICS (SHANGHAI) LTD</t>
  </si>
  <si>
    <t>APL FLORIDA</t>
  </si>
  <si>
    <t>AUTOLIV AST DEPOT/CASAS INT C/NO:1 --6 AUTOLIV SAFETY TECHNOLOGY NO:1/23- 23/23 MADE IN CHINA AUTOLIV SAFET Y TECHNOLOGY NO:1/22-22/22 MADE IN CHINA AUTOLIV SAFETY TECHNOLOGY NO:1/23- 23/23 MADE IN CHINA AUTOLIV SAFET Y TECHNOLOGY NO:1/22-22/22 MADE IN CHINA CUSTOMER: AUTOLIV PART NAME. 60826 1700A 628239800A 628239700A 6 29887700C 637766300C 1-4 RAN NO: 100834511000 5-64 RAN NO: 100752051 000 65-82 RAN NO: 100752041000 83-8 5 RAN NO: 100752031000 86-100 RAN N O: 100752062000 101-103 RAN NO: 100 752071000 104-104 RAN NO: 100971391 000 105-128 RAN NO: 100752081000 12 9-132 RAN NO: 100911341000 133-133 RAN NO: 100989131000</t>
  </si>
  <si>
    <t>21906 ARNOLD CENTER ROAD CARSON CA 90810 TE UNITED STATES OF AMERICA</t>
  </si>
  <si>
    <t>SHENZHEN BRANCH, 11/F, TOWER A HONGLONG CENTURY PLAZA, NO. 4002 SHENNAN EAST ROAD, LUOHU DISTRICT TE SHENZHEN 518001, P.R.CHINA</t>
  </si>
  <si>
    <t>APHU7172306 CMAU5489959</t>
  </si>
  <si>
    <t>CMDUGGZ1145946</t>
  </si>
  <si>
    <t>0TXSX</t>
  </si>
  <si>
    <t>P7446727 P7446700</t>
  </si>
  <si>
    <t>21906 ARNOLD CENTER ROAD CARSON CA 90810</t>
  </si>
  <si>
    <t>ARGENTINE BEESHONEY WITH ARGENTINE BEESHONEY PURE AND UNADULTERATED MARK LOT 4402 - NET WEIGHT 17314KGS.- SEAL TRUE SOURCE 80481 N.C.M. 0409.00, STORAGE UNDER DECK ARGENTINE BEESHONEY WITH ARGENTINE BEESHONEY PURE AND UNADULTERATED MARK LOT 4423 - NET WEIGHT 17348KGS.- SEAL TRUE SOURCE 80485 N.C.M. 0409.00, STORAGE UNDER DECK CONSOLIDATED SHIPMENT ARGENTINE BEESHONEY WITH ARGENTINE BEESHONEY PURE AND UNADULTERATED MARK LOT 4404 - NET WEIGHT 17417KGS.- SEAL TRUE SOURCE 80483 N.C.M. 0409.00, STORAGE UNDER DECK ARGENTINE BEESHONEY WITH ARGENTINE BEESHONEY PURE AND UNADULTERATED MARK LOT 4405 - NET WEIGHT 17390KGS.- SEAL TRUE SOURCE 80484 N.C.M. 0409.00, STORAGE UNDER DECK ARGENTINE BEESHONEY WITH ARGENTINE BEESHONEY PURE AND UNADULTERATED MARK LOT 4403 - NET WEIGHT 17443KGS.- SEAL TRUE SOURCE 80482 N.C.M. 0409.00, STORAGE UNDER DECK</t>
  </si>
  <si>
    <t>EMO TRANS INC</t>
  </si>
  <si>
    <t>SEABIRD ARGENTINA S.A.</t>
  </si>
  <si>
    <t>NO MARKS . . . . . . . NO MARKS . . . . . . . . NO MARKS . . . . . . . NO MARKS . . . . . . . NO MARKS . . . . . . .</t>
  </si>
  <si>
    <t>777 HENDERSON BLVE, SUITE 2A FOLCROFT, PA 19032 PH (610) 362-1280 FAX (610) 362-0670</t>
  </si>
  <si>
    <t>PICO 1641, 2 PISO OFICINA B Y D 1429 CABA ARGENTINA TAX ID 30-70790195-7</t>
  </si>
  <si>
    <t>GESU3870185 TGBU2174476 HLXU1032426 HLXU1389964 GESU3921770</t>
  </si>
  <si>
    <t>HLCUBU3200919540</t>
  </si>
  <si>
    <t>042N</t>
  </si>
  <si>
    <t>HLD0202194 080481 HLD0202198 080485 HLD0202195 080483 080484 HLD0202197 080482 HLD0202196</t>
  </si>
  <si>
    <t>PH (610) 362-1280 FAX (610) 362-0670 JEANETTE.ARGIREMOTRANS.COM KATLYN.ROMASKOEMOTRANS.COM</t>
  </si>
  <si>
    <t>C.M. GOETTSCHE &amp; CO. INC</t>
  </si>
  <si>
    <t>INDUSTRIAL HAEDO S.A.</t>
  </si>
  <si>
    <t>106 ALLEN RD BASKING RIDGE, NJ 07920 EE.UU</t>
  </si>
  <si>
    <t>PERITO MORENO 845 DPTO 40 D (B1801CFK) CANNING ,BUENOS AIRES,</t>
  </si>
  <si>
    <t>HLCUBU3KI19540AA</t>
  </si>
  <si>
    <t>560 CTN  5,600 PAIRSPO#01266 21391CUST#600000H S.CODE: 640 411GROSS WEIGHT: 3,933.99 KGS INV#4403-HWI-09-20 FOOTWEAR -- FTNADITEAM@FTN.FEDEX.COM CONSIGNOR PT. HWA SEUNG INDON ESIA(28Y001 VAT 7590588035160, 00 EL : 001-864-5873851 EL : 001-864-5873804</t>
  </si>
  <si>
    <t>PT. HWA SEUNG INDONESIA (28Y001)</t>
  </si>
  <si>
    <t>PLANT CODE  6011</t>
  </si>
  <si>
    <t>FOR DELIVERY TO: 14701 HIGHWAY 57 EVANSVILLE, IN 47725 1-8645873839</t>
  </si>
  <si>
    <t>JL.KRASAK BANYUPUTIH RT.09/RW.03 DESA BANYUPUTIH 59467 JEPARA INDONESIA TAX ID: 759058803516000 62-2917512198</t>
  </si>
  <si>
    <t>TCNU4671620</t>
  </si>
  <si>
    <t>MAEU205191237</t>
  </si>
  <si>
    <t>ID3053300</t>
  </si>
  <si>
    <t>ATTN: ADIDAS IMPORT DEPT. / DAVID HUSKEY 17210 S. MAIN ST. GARDENA, CA. 90248 TEL: 310-965-5669 --</t>
  </si>
  <si>
    <t>03X40 HC CONTAINERS CONTAINING 112 BUNDLES WITH 116,694 M3 OF PALLET STOCK EUCALIPT OS NET WEIGHT: 76.800,000COMMERCIAL INVOIC E: 387779 DU-E: 20BR0011652738 TRADE TERM: FOB NCM: 44039800 FREIGHT: COLLECT WOODEN PACKING: TREATED AND CERTIFIED SHIPPED ON BOARD ALSO NOTIFY ANELSON@COPPERSMITH.COM TE, L: (206) 242-6181 - EXT. 1117 FAX: (206) 242-0089 COPPERSMITH GLOBAL LOGISTICS 3100 S. 176TH ST. SUITE 120 SEATAC, WA 98188 EXPRESS RELEASE PALLET STOCK EUCALIPTOS 4403.98.00 : DU-E: 20BR0011652738 RUC: 0BR93101632200000000000000000769071 03X40 HC CONTAINERS CONTAINING 112 BUNDLES WITH 116,694 M3 OF PALLET STOCK EUCALIPT OS NET WEIGHT: 76.800,000 COMMERCIAL INVOICE: 387779 DU-E: 20BR0011652738 TRADE TERM: FOB NCM: 44039800 FREIGHT: COLLECT WOODEN PACKING: TREATED AND CERTIFIED SHIPPED ON BOARD ALSO NOTIFY ANELSON@COPPERSMITH.COM TE, L: (206) 242-6181 - EXT. 1117 FAX: (206) 242-0089 COPPERSMITH GLOBAL LOGISTICS 3100 S. 176TH ST. SUITE 120 SEATAC, WA 98188 EXPRESS RELEASE PALLET STOCK EUCALIPTOS 4403.98.00 : DU-E: 20BR0011652738 RUC: 0BR93101632200000000000000000769071 03X40 HC CONTAINERS CONTAINING 112 BUNDLES WITH 116,694 M3 OF PALLET STOCK EUCALIPT OS NET WEIGHT: 76.800,000 COMMERCIAL INVOICE: 387779 DU-E: 20BR0011652738 TRADE TERM: FOB NCM: 44039800 FREIGHT: COLLECT WOODEN PACKING: TREATED AND CERTIFIED SHIPPED ON BOARD ALSO NOTIFY ANELSON@COPPERSMITH.COM TE, L: (206) 242-6181 - EXT. 1117 FAX: (206) 242-0089 COPPERSMITH GLOBAL LOGISTICS 3100 S. 176TH ST. SUITE120 SEATAC, WA 98188 EXPRES S RELEASE PALLET STOCK EUCALIPTOS4403.98.0 0 : DU-E: 20BR0011652738 RUC: 0BR93101632200000000000000000769071</t>
  </si>
  <si>
    <t>NO MARKS NO MARKS NO MARKS NOMARKS NO MARKS NO MARKS NO MARKS NO MARKS NO MARKS NO MARKS NO MARKS NO MARKS NO MARKS NO MARKS NO MARKS NO MARKS NO MARKS NO MARKS NO MARKS NO MARKS NO MARKS NO MARKS NO MARKS NO MARKS NOMARKS NO MARKS NO MARKS NO MARKS NO MARKS NO MARKS NO MARKS NO MARKS NO MARKS NO MARKS NO MARKS NO MARKS NO MARKS NO MARKS NO MARKS</t>
  </si>
  <si>
    <t>MEDU8719040 CARU9761740 MSCU7517579</t>
  </si>
  <si>
    <t>OFEL202002077</t>
  </si>
  <si>
    <t>MEDUIT101322</t>
  </si>
  <si>
    <t>042A</t>
  </si>
  <si>
    <t>DPWCAU122916 DPWCAU122917 DPWCAU122923</t>
  </si>
  <si>
    <t>INTERNATIONAL FOREST PRODUCTSLLC</t>
  </si>
  <si>
    <t>CAUCEDO, DOM.</t>
  </si>
  <si>
    <t>4 CONTAINERS WITH GMELINA ROUN D LOGS 375 PIECES / 78.826 CB M TOTAL GROSS WEIGHT: 97,810 KGS TOTAL NET WEIGHT: 97,810 KGS SHIPPED ON BOARD ON OCT 2 7TH H.S. CODE : 4403.99.00 O CEAN FREIGHT PREPAID AT ORIGIN, APPLICABLE FREE TIME 14 DAYS AT (PORT OF DISCHARGE / PLACE OF DELIVERY) LC NO. 0439200 10197 DATED 08.09.2020 4 CONTAINERS WITH GMELINA ROUN D LOGS 375 PIECES / 78.826 CB M TOTAL GROSS WEIGHT: 97,810 KGS TOTAL NET WEIGHT: 97,810 KGS SHIPPED ON BOARD ON OCT 2 7TH H.S. CODE : 4403.99.00 O CEAN FREIGHT PREPAID AT ORIGIN, APPLICABLE FREE TIME 14 DAYS AT (PORT OF DISCHARGE / PLACE OF DELIVERY) LC NO. 0439200 10197 DATED 08.09.2020 4 CONTAINERS WITH GMELINA ROUN D LOGS 375 PIECES / 78.826 CB M TOTAL GROSS WEIGHT: 97,810 KGS TOTAL NET WEIGHT: 97,810 KGS SHIPPED ON BOARD ON OCT 2 7TH H.S. CODE : 4403.99.00 O CEAN FREIGHT PREPAID AT ORIGIN, APPLICABLE FREE TIME 14 DAYS AT (PORT OF DISCHARGE / PLACE OF DELIVERY) LC NO. 0439200 10197 DATED 08.09.2020 4 CONTAINERS WITH GMELINA ROUN D LOGS 375 PIECES / 78.826 CB M TOTAL GROSS WEIGHT: 97,810 KGS TOTAL NET WEIGHT: 97,810 KGS SHIPPED ON BOARD ON OCT 2 7TH H.S. CODE : 4403.99.00 O CEAN FREIGHT PREPAID AT ORIGIN, APPLICABLE FREE TIME 14 DAYS AT (PORT OF DISCHARGE / PLACE OF DELIVERY) LC NO. 0439200 10197 DATED 08.09.2020</t>
  </si>
  <si>
    <t>PROVEEDORA AGUA FRIA, SAPI DE CV</t>
  </si>
  <si>
    <t>Mobile, Alabama</t>
  </si>
  <si>
    <t>SEALAND ILLINOIS</t>
  </si>
  <si>
    <t>MRKU5131455 MRKU2706176 MSKU820631 2 SUDU5898972 MRKU5131455 MRKU2706176 MSKU820631 2 SUDU5898972 MRKU5131455 MRKU2706176 MSKU820631 2 SUDU5898972 MRKU5131455 MRKU2706176 MSKU820631 2 SUDU5898972</t>
  </si>
  <si>
    <t>151 CHIN SWEE ROAD HEX 15-03 MANHAT 169876, SINGAPORE. SINGAPORE 880-1767747401</t>
  </si>
  <si>
    <t>ISAIAS A. RODRIGUEZ VIVAS #210 PLAN SIPEH ANIMAS, XALAPA, VERACRUZ 91067 52-2282012829</t>
  </si>
  <si>
    <t>MRKU2706176 MSKU8206312 SUDU5898972 MRKU5131455</t>
  </si>
  <si>
    <t>MAEU205842568</t>
  </si>
  <si>
    <t>041W</t>
  </si>
  <si>
    <t>MX1082491 MX1082491 MX1082535 MX1082534 MX1082492 MX1082492</t>
  </si>
  <si>
    <t>S. N ENTERPRISE</t>
  </si>
  <si>
    <t>214, CDA AVENUE, BISSA ROAD SULOK B IRC NUMBER 260315110105019, E TIN N (IP) NUMBER : 2020-21-00846 DATE:02</t>
  </si>
  <si>
    <t>(ON 9 PALLETS) HAIR NET HS CODE: 650500 SCAC CODE: UASI HBL : 780 073 4403 FREIGHT COLLECT FCL/FCL</t>
  </si>
  <si>
    <t>UPS OCEAN FREIGHT SERVICES, INC.</t>
  </si>
  <si>
    <t>UPS SCS (SINGAPORE) PTE.LTD.</t>
  </si>
  <si>
    <t>APL GWANGYANG</t>
  </si>
  <si>
    <t>FMC 016871N 19701 HAMILTON AVENUE SUITE 250 TE TORRANCE CA 90502 US</t>
  </si>
  <si>
    <t>31 ALPS AVENUE, 02-00 SINGAPORE 498784 SG</t>
  </si>
  <si>
    <t>APZU3144274</t>
  </si>
  <si>
    <t>CMDUSIJ0295397</t>
  </si>
  <si>
    <t>0TUTX</t>
  </si>
  <si>
    <t>P5565991</t>
  </si>
  <si>
    <t>FMC 016871N 19701 HAMILTON AVENUE SUITE 250</t>
  </si>
  <si>
    <t>09 WOODEN BOXES ONLY. SAID TO CONTAIN PARTS ACCESSORIES OF MOTOR VEHICLE- SUSPENSION SYSTEMS PARTS THEREOF INCLUDINGSHOCK ABSORB INV.NO. 2007200604 DT 25.09.2020 SB 5450151, DT 26.09.2020 NET.WT. 4403.01 KGS IEC.NO. 0504010166 H.S.CODE 87088000 SCAC CODE CHSL</t>
  </si>
  <si>
    <t>THE PULLMAN COMPANY</t>
  </si>
  <si>
    <t>VICTORA AUTOMOTIVE INC UNIT-1</t>
  </si>
  <si>
    <t>1 TO 9</t>
  </si>
  <si>
    <t>503 WEATHERHEAD STREET ANGOLA IN 46703 US</t>
  </si>
  <si>
    <t>PLOT NO. 4 17, SECTOR 1B, SIDCUL, HARIDWAR UTTRAKHAND HARIDWAR UP 249403 IN</t>
  </si>
  <si>
    <t>GESU6523955</t>
  </si>
  <si>
    <t>CHSL335981804DEL</t>
  </si>
  <si>
    <t>HLCUEUR2009DEUL1</t>
  </si>
  <si>
    <t>HLD11257293</t>
  </si>
  <si>
    <t>1004CTNS 16PALLETS P.O#4342/4403/4428/4429/4431/4439/4443 /4445 SINGLE ROLLER ASSEMBLY STEEL HOUSING WITH NYLON WHEEL REVISED INTERIORHOUSING PATIO DOOR LOCK SET-BLACK FINISH SLIDING GLASS DOOR INTERIOR PULL-C CAM(LEFT HAND)SL303 KEEPER CLAY FINISH SASH LOCK ASSEMBLY POWDER COAT CLAY FINISH SASH RETAINER - ZI, NISH W/ 1 1/4 SCREW PATIO DOOR PULL - WHITE FINISH WITH 1 1/4 INSTALLATION FLUSHBOLT ACTIVATOR - RAW UNFINISHED AND UNASSEMBLED 2 PT LOCK LATCH-BRONZE FINISH CUSTOMER # 7978LAB SASH LOCK ASSEMBLY-WHITE THE WOODEN PALLETS HAVE BEEN FUMIGATED/DISINFECTED AND ARE IN COMPLIANCE WITH THE IPPC</t>
  </si>
  <si>
    <t>SULLIVAN &amp; ASSOCIATES</t>
  </si>
  <si>
    <t>SHENZHEN EXCEL BUILDING PRODUCTS CO</t>
  </si>
  <si>
    <t>SEE THE ATTACHMENT</t>
  </si>
  <si>
    <t>3360 SW 13TH AVENUE FT. LAUDERDALE, FL 33315</t>
  </si>
  <si>
    <t>R 1911,BATONG BUILDING,BAOMIN 1ST ROAD, SHENZHEN,CHINA</t>
  </si>
  <si>
    <t>TRHU3102371</t>
  </si>
  <si>
    <t>OERT103703J00219</t>
  </si>
  <si>
    <t>ZIMUHKG83088869</t>
  </si>
  <si>
    <t>ZZCTB210199</t>
  </si>
  <si>
    <t>HARDWARE P.O#4342/4403/4428/4429/4431/4439/ 4443/4445 SINGLE ROLLER ASSEMBLY STEEL HOUSING WITH NYLON WHEEL REVISED INTERIOR HOUSING PATIO DOOR LOCK SET-BLACK FINISH SLIDING GLASS DOOR INTERIOR PULL-C CAM(LEFT HAND) SL303 KEEPER CLAY FINISH SASH LOCK ASSEMBLY POWDER COAT CLAY FINISH SASH RETAINER - ZINC DIE CA, : OERT HBL: OERT103703J00219</t>
  </si>
  <si>
    <t>OEC FREIGHT (MIAMI) INC.</t>
  </si>
  <si>
    <t>OEC LOGISTICS (QING DAO)CO., LTD</t>
  </si>
  <si>
    <t>9905 N.W. 17TH STREET, SUITE 107, MIAMI, FL. 33172 U.S.A. TEL:3054637007 EMAIL: OPS.MIA@OECGROUP.COM ATTN:TOM##</t>
  </si>
  <si>
    <t>SHENZHEN BRANCH RM 12A01-02 NO.4018, ANLIAN PLAZA, JINGTIAN ROAD, FUTIAN, SHENZHEN CHINA POST CODE: 518026#</t>
  </si>
  <si>
    <t>3E</t>
  </si>
  <si>
    <t>9905 N.W. 17TH STREET, SUITE 107, MIAMI, FL. 33172 U.S.A. TEL:3054637007 EMAIL: OPS.MIA@OECGROUP.COM</t>
  </si>
  <si>
    <t>ARTICLES OF WOOD BULKPACKED DECORATIVE ARTICLES OF WOOD MOPANI WOOD (9000 X PCSMEDIUM, 2100 X PCS LARGE SIZE) GRAPEVINE WOOD, 1000 X PCS LARGE, 400 X PCS SUPER SIZE) HS CODE 4403.49.01.00 FOB CAPE TOWN</t>
  </si>
  <si>
    <t>UACU5134083</t>
  </si>
  <si>
    <t>HLCUDUR200808104</t>
  </si>
  <si>
    <t>HLD6138931</t>
  </si>
  <si>
    <t>WOOD BULKPACKED DECORATIVE ARTICLES OF WOOD MOPANI WOOD (13070 PCS MEDIUM, 470 PCS JUMBO) HS CODE 4403.49.01</t>
  </si>
  <si>
    <t>3650 SACRAMENTO DRIVE SAN LUIS OBISPO, CA 93401-9946, USA TEL +(805) 542 9988 FAX +(805) 542 9295</t>
  </si>
  <si>
    <t>FBLU0172234</t>
  </si>
  <si>
    <t>HLCUDUR200807547</t>
  </si>
  <si>
    <t>WOOD - MORA ROUND LOGS HS CODE: 4403 WOOD - MORA ROUND LOGS HS CODE: 4403 WOOD - MORA ROUND LOGS HS CODE: 4403 WOOD - MORA ROUND LOGS HS CODE: 4403 FREIGHT PREPAID 14 FREE DAYS AT DESTINATION WOOD - MORA ROUND LOGS HS CODE: 4403 WOOD - MORA ROUND LOGS HS CODE: 4403</t>
  </si>
  <si>
    <t>SOUTH INDIAN SAW MILL</t>
  </si>
  <si>
    <t>COLOMBUS TIMBER INTERNATIONAL DMCC</t>
  </si>
  <si>
    <t>Port of Spain</t>
  </si>
  <si>
    <t>Trinidad</t>
  </si>
  <si>
    <t>SOUTH VAZHAKULAM, ALUVA - COCHIN KL 683105 INDIA</t>
  </si>
  <si>
    <t>3754, DMCC BUSINESS CENTRE DUBAI DU UNITED ARAB EMIRATES</t>
  </si>
  <si>
    <t>CLHU8995979 TGBU6386107 MEDU8746935 TGBU6386133 FFAU2142558 TCNU1365056</t>
  </si>
  <si>
    <t>MEDUSR005860</t>
  </si>
  <si>
    <t>D087085 EU18895271 D087084 EU18895268 D087086 EU18895272 D087088 EU18895269 D087087 EU18895270 D075159 EU18895459</t>
  </si>
  <si>
    <t>CANARA BANK FOREIGN DEPARTMENT</t>
  </si>
  <si>
    <t>1ST FLOOR D.D.A. BUILDING HEHRU PLA DELHI DL 110000 INDIA</t>
  </si>
  <si>
    <t>WOOD - MORA ROUND LOGS WOOD - MORA ROUND LOGS 14 FREE DAYS AT DESTINATION FREIGHT PAYABLE AT DESTINATION TOTAL GROSS WEIGHT : 72500.000 KGS TOTAL MEASUREMENT : 52.477 CBM TOTAL PIECES 19 PCS HS CODE : 4403.9990 WOOD - MORA ROUND LOGS</t>
  </si>
  <si>
    <t>VIHAAN TIMBER</t>
  </si>
  <si>
    <t>DHANA LAXMI TRADING N.V.</t>
  </si>
  <si>
    <t>L S NO 73,PADANA GANDHIDHAM GJ 370240 INDIA</t>
  </si>
  <si>
    <t>CROMMELINSTRAAT 39 PARAMARIBO SURINAME</t>
  </si>
  <si>
    <t>CXDU2056592 MSDU7695722 MEDU8145929</t>
  </si>
  <si>
    <t>MEDUSR006124</t>
  </si>
  <si>
    <t>D087582 EU18895406 D087581 EU18895410 D087583 EU18895409</t>
  </si>
  <si>
    <t>WOOD - MORA ROUND LOGS HS CODE: 4403 WOOD - MORA ROUND LOGS HS CODE: 4403 WOOD - MORA ROUND LOGS HS CODE: 4403 WOOD - MORA ROUND LOGS HS CODE: 4403 WOOD - MORA ROUND LOGS HS CODE: 4403</t>
  </si>
  <si>
    <t>TAMILNAD MERCANTILE BANK LTD.,</t>
  </si>
  <si>
    <t>194, ANNA PILLAI STREET I FLOOR, ST CHENNAI TN 600001 INDIA</t>
  </si>
  <si>
    <t>MSCU7495377 TCNU2775060 MEDU8105850 MEDU8356536 TCLU9518067</t>
  </si>
  <si>
    <t>MEDUSR005811</t>
  </si>
  <si>
    <t>D087081 EU18895264 D087083 EU18895265 D087079 EU18895262 D087080 EU18895266 D087082 EU18895263</t>
  </si>
  <si>
    <t>SRI M K V KANDASAMY NADAR (FIRM)</t>
  </si>
  <si>
    <t>14/26-P MAIN ROAD PAVOORCHATRAM TN 627809 INDIA</t>
  </si>
  <si>
    <t>WOOD - MORA ROUND LOGS WOOD - MORA ROUND LOGS WOOD - MORA ROUND LOGS WOOD - MORA ROUND LOGS WOOD - MORA ROUND LOGS WOOD - MORA ROUND LOGS WOOD - MORA ROUND LOGS WOOD - MORA ROUND LOGS WOOD - MORA ROUND LOGS WOOD - MORA ROUND LOGS 14 FREE DAYS AT DESTINATION H.S.CODE 4403.99.00</t>
  </si>
  <si>
    <t>INTERTRANSTRADE INTERNATIONAL FZE</t>
  </si>
  <si>
    <t>SOUTH AMERICA DIHAO TIMBER COMPANY</t>
  </si>
  <si>
    <t>LICENSE NO. 9097. SM OFFICE-C1-906H DUBAI DU UNITED ARAB EMIRATES</t>
  </si>
  <si>
    <t>BOWLINGSTREET 60 PARAMARIBO SURINAME</t>
  </si>
  <si>
    <t>MSCU4955627 CAIU7002100 MSCU4974946 BMOU4311635 MEDU8542628 TGBU7489516 MEDU7379809 TGBU5930160 TGHU9555563 UETU5676659</t>
  </si>
  <si>
    <t>MEDUSR006009</t>
  </si>
  <si>
    <t>D087385 EU18895349 D087382 EU18895352 D087387 EU18895350 D087381 EU18895353 D087384 EU18895354 D087388 EU18895351 D087383 EU18895348 D087386 EU18895355 D087389 EU18895346 D087390 EU18895347</t>
  </si>
  <si>
    <t>WOOD - MORA ROUND LOGS WOOD - MORA ROUND LOGS WOOD - MORA ROUND LOGS 14FREE DAYS AT DESTINATION TOTAL GROSS WEIGHT: 71300KG TOTAL MEASUREMENT : 51.907M3 TOTAL PIECES: 22 PCS HS CODE:4403.99.00</t>
  </si>
  <si>
    <t>BHAGWATI TIMBER STORE</t>
  </si>
  <si>
    <t>SURVEY NO. 260/2, ASHAPURA SAW MILL GANDHIDHAM GJ 370201 INDIA</t>
  </si>
  <si>
    <t>MSCU5222476 MSDU7702082 TGBU7691677</t>
  </si>
  <si>
    <t>MEDUSR005993</t>
  </si>
  <si>
    <t>D087378 EU18895344 D087379 EU18895343 D087380 EU18895345</t>
  </si>
  <si>
    <t>WOOD - MORA ROUND LOGS HS CODE: 4403 WOOD - MORA ROUND LOGS HS CODE: 4403 WOOD - MORA ROUND LOGS HS CODE: 4403 WOOD - MORA ROUND LOGS HS CODE: 4403 WOOD - MORA ROUND LOGS HS CODE: 4403 WOOD - MORA ROUND LOGS HS CODE: 4403</t>
  </si>
  <si>
    <t>ASWATH SAW MILL</t>
  </si>
  <si>
    <t>1/369C COURTALLAM CROSS ROAD PIRANO SENGOTTAI TN 627809 INDIA</t>
  </si>
  <si>
    <t>MSCU5286568 CXDU2059816 MEDU8599500 TCNU8440742 MEDU7148712 MSCU7896024</t>
  </si>
  <si>
    <t>MEDUSR005910</t>
  </si>
  <si>
    <t>D087318 EU18895296 D087313 EU18895299 D087315 EU18895297 D087317 EU18895298 D075160 EU18895460 D087316 EU18895295</t>
  </si>
  <si>
    <t>WOOD - PRH ROUND LOGS HS-CODE:4403 2ND NOTIFY INDIAN BANK VISAKHAPATNAM BRANCH WOOD - PRH ROUND LOGS HS-CODE:4403 WOOD - PRH ROUND LOGS HS-CODE:4403 WOOD - PRH ROUND LOGS HS-CODE:4403</t>
  </si>
  <si>
    <t>TO ORDER OF SRI JALARAM TIMBER DEPO</t>
  </si>
  <si>
    <t>DENNEBOS SURINAME N.V</t>
  </si>
  <si>
    <t>BUCHI RAJUPALEM, NAD KOTA ROAD JUNC VISAKHAPATNAM AP 530027 INDIA</t>
  </si>
  <si>
    <t>MARTIN LUTHERKING WEG 61 PARAMARIBO SURINAME</t>
  </si>
  <si>
    <t>TGHU6016660 MEDU9452405 MEDU4946982 TGBU5646365</t>
  </si>
  <si>
    <t>MEDUSR006199</t>
  </si>
  <si>
    <t>D087918 EU18895439 D087915 EU18895438 D087914 EU18895437 D087916 EU18895436</t>
  </si>
  <si>
    <t>SRI JALARAM TIMBER DEPOT</t>
  </si>
  <si>
    <t>SEE BELOW MANUFACTURE OF MEDICAL DEVICE HS 39269097 AS PER COMMERCIAL INVOICES 4402/2020/FN DTD 09.09.20 4403/2020/FN DTD 09.09.20 SHIPPER DECLARES, TERMS EXW / MANUFACTURE OF MEDICAL DEVICE HS 39269097 AS PER COMMERCIAL INVOICES 4402/2020/FN DTD 09.09.20 4403/2020/FN DTD 09.09.20 SHIPPER DECLARES TERMS EXW</t>
  </si>
  <si>
    <t>DHL GLOBALFORWARDING(ITALY)SPA</t>
  </si>
  <si>
    <t>NM . . . . . . . BAXTER PUERTO RICO . . . . . .</t>
  </si>
  <si>
    <t>SABANA GARDEN. CALLE 4 RUEDAS, LOTE 2-5B CAROLINA, PUERTO RICO 00987 US</t>
  </si>
  <si>
    <t>AS AGENT OF DANMAR LINES LTD STRADA DEL FRANCESE 152/8 TORINO 10156</t>
  </si>
  <si>
    <t>TCLU3196467</t>
  </si>
  <si>
    <t>HLCUGOA200909130</t>
  </si>
  <si>
    <t>2040S</t>
  </si>
  <si>
    <t>2610975 A25342</t>
  </si>
  <si>
    <t>GENOA, IT</t>
  </si>
  <si>
    <t>SHIPPER'S LOAD, COUNT &amp; SEAL (222CTNS) CY / CY COPY NON-NEGOTIABLE B/L RELEASE PROCEDURES HOUSEHOLD GOODS (ADJUSTABLE BED BASE WITH MASSAGE) RATE:2-0 9600000012 S/C:2017012, +FAX:86 574 8786 8008/8009 ++FAX: 514-631:4403 KRYSTALM@AGOTRANS.COM +++EMAIL: INBOUNDDJS@DJSINTL.COM FREIGHT COLLECT</t>
  </si>
  <si>
    <t>CHINA INT'L FREIGHT CO., LTD.</t>
  </si>
  <si>
    <t>FRANKFURT EXPRESS</t>
  </si>
  <si>
    <t>500, AVE. LEPINE AVE MONTREAL, QC CANADA H9P 2V6 TE PH: 514-631-6456 EXT 238++</t>
  </si>
  <si>
    <t>ADDRESS: ROOM 505A , PACIFIC PLAZA TOWER A , NO. 555 JINGJIA ROAD , NINGBO, CHINA, 315040 TE TEL:86 574 8786 8000+</t>
  </si>
  <si>
    <t>KOCU4177639</t>
  </si>
  <si>
    <t>HDMUNXWB0349674</t>
  </si>
  <si>
    <t>0066E</t>
  </si>
  <si>
    <t>DJS INTERNATIONAL SERVICES, INC.</t>
  </si>
  <si>
    <t>4215 GATEWAY DR STE 100 COLLEYVILLE TX 76034 U.S.A. TEL: +1 972-929-8433</t>
  </si>
  <si>
    <t>MODULAR CARPENTRY IN FURNITURE, CLOSET, BEDS, MIRRORS, DESKS, SOFA HS CODE 9403.50, 9403.30, 4403.98, 9404.29, 7009.92 NET WEIGHT 785.50 KG, CIF PORT EVERGLADES EXPRESS RELEASE</t>
  </si>
  <si>
    <t>M&amp;J TRADING AND LOGISTICS, LLC</t>
  </si>
  <si>
    <t>JV LOGISTICS SAS</t>
  </si>
  <si>
    <t>VEGA SAGITTARIUS</t>
  </si>
  <si>
    <t>No Marks No Marks No Marks No Marks No Marks No Marks No Marks No Marks No Marks</t>
  </si>
  <si>
    <t>730 CREATIVE DR LAKELAND FL 33813 UNITED STATES TE 800-496-5502</t>
  </si>
  <si>
    <t>CALLE 24C 80C -42-OF 304 BOGOTA COLOMBIA TE 571 4103640/5493374</t>
  </si>
  <si>
    <t>KOSU2207314</t>
  </si>
  <si>
    <t>KOSLCTGPEV16199</t>
  </si>
  <si>
    <t>171N</t>
  </si>
  <si>
    <t>063811 NA</t>
  </si>
  <si>
    <t>730 CREATIVE DR LAKELAND FL 33813 UNITED STATES</t>
  </si>
  <si>
    <t>MANUFACTURE OF MEDICAL DEVICE HS 39269097 AS PER COMMERCIAL INVOICES 4402/2020/FN DTD 09.09.20 4403/2020/FN DTD 09.09.20 TERMS EXW</t>
  </si>
  <si>
    <t>BAXTER HEALTHCARE CORPORATION</t>
  </si>
  <si>
    <t>INDUSTRIE BORLA SPA</t>
  </si>
  <si>
    <t>BAXTER PUERTO RICO</t>
  </si>
  <si>
    <t>ROAD 721 KM 0,3 945074 AIBONITO PR 00705 US</t>
  </si>
  <si>
    <t>VIA G.DI VITTORIO 7 BIS MONCALIERI TO 10024 IT</t>
  </si>
  <si>
    <t>DMALTRNXF5026038</t>
  </si>
  <si>
    <t>BAXTER HEALTHCARE S.A.</t>
  </si>
  <si>
    <t>PO BOX 1389 CARR. 721 KM 0,3 TAX ID NUMBER M11047</t>
  </si>
  <si>
    <t>MONCALIERI</t>
  </si>
  <si>
    <t>1340CTNS 19PALLETS P.O#4358/4403/4419/4428/4429/4439/4445 CASEMENT WDW HD SNUBBER STAINLESS STEEL 304 NATURAL FINISH FLUSHBOLT ACTIVATOR-WHITE FINISH CORNER KEY - ALUMINUM,SANDBLAST FINISH STAINLESS STEEL SECURITY HINGE 4X4W/SET SCREW BRUSHED FINISHSS304WITH (8) #12-24 X 1/2 SS FLAT UNDERCUT TYPE - FSCREWS PER, ASSEMBLY-PART#3806 STAINLESS STEEL MORTISE LOCK KEEPER FOUR BAR HINGE-304 STAINLESS STEEL 16 HEAVY DUTY THE WOODEN PALLETS HAVE BEEN FUMIGATED/DISINFECTED AND ARE IN COMPLIANCE WITH THE IPPC.</t>
  </si>
  <si>
    <t>SEE ATTACHMENT</t>
  </si>
  <si>
    <t>TEMU3674687</t>
  </si>
  <si>
    <t>OERT103703J00208</t>
  </si>
  <si>
    <t>CMDUHKA1907013</t>
  </si>
  <si>
    <t>0PG7N</t>
  </si>
  <si>
    <t>P6973317</t>
  </si>
  <si>
    <t>HARDWARE P.O 4358/4403/4419/4428/4429/4439/ 4445 CASEMENT WDW HD SNUBBER STAINLESS STEEL 304 NATURAL FINISH FLUSHBOLT ACTIVATOR-WHITE FINISH CORNER KEY - ALUMINUM,SANDBLAST, FREIGHT PREPAID</t>
  </si>
  <si>
    <t>ORIENT EXPRESS CONTAINER CO., LTD.,</t>
  </si>
  <si>
    <t>SULLIVAN HARDWARE PCS P.O.: MADE IN CHINA</t>
  </si>
  <si>
    <t>9905 N.W. 17TH STREET, SUITE 107, MIAMI, FL. 33172 U.S.A. TEL:3054637007 EMAIL: TE OPS.MIA OECGROUP.COM ATTN:TOM</t>
  </si>
  <si>
    <t>SHENZHEN BRANCH RM 12A01-02, NO. 4018, ANLIAN PLAZA, JINTIAN ROAD, FUTIAN, TE SHENZHEN, CHINA POSTAL CODE:</t>
  </si>
  <si>
    <t>0PG7O</t>
  </si>
  <si>
    <t>9905 N.W. 17TH STREET, SUITE 107, MIAMI, FL. 33172 U.S.A. TEL:3054637007 EMAIL:</t>
  </si>
  <si>
    <t>3.300 POSTS PINO IMPREGNADO 2 1/2 A 3 X 1,98 M PARTID A ARANCELARIA : 4403.1010</t>
  </si>
  <si>
    <t>TRANSPORTE PARA TODO</t>
  </si>
  <si>
    <t>ALLEGRO N</t>
  </si>
  <si>
    <t>PBM 195 HC 72 BOX 3766 NARANJITO PUERTO RICO 00719 CONTACTO TPTMATERIALES@GMAIL.COM 1-7878699700</t>
  </si>
  <si>
    <t>TCNU7186485</t>
  </si>
  <si>
    <t>SEAU205115226</t>
  </si>
  <si>
    <t>106N</t>
  </si>
  <si>
    <t>4078 CL0957882</t>
  </si>
  <si>
    <t>PBM 195 HC 72 BOX 3766 NARANJITO PUERTO RICO 00719 SAN JUAN PUERTO RICO</t>
  </si>
  <si>
    <t>3.564 POSTS CALIBRADO 80MM X 1 ,98 MTS 3.564 POSTS CALIBRADO 80MM X 1 ,98 MTS 840 POSTS CALIBRADO130M X 2,40 MTS PARTIDA ARANCELARIA : 4403.1010</t>
  </si>
  <si>
    <t>P.O. BOX 29228 SAN JUAN, PR 00929- PUERTO RICO CONTACTO CDONESTE@MADERERAPR.COM 1-7877502000</t>
  </si>
  <si>
    <t>MSKU1502550 INKU6343333 MSKU8212932</t>
  </si>
  <si>
    <t>SEAU205115183</t>
  </si>
  <si>
    <t>3665 CL0957835 4080 CL0957836 4079 CL0957885</t>
  </si>
  <si>
    <t>P.O. BOX 29228 SAN JUAN, PR 00929- PUERTO RICO CONTACTO CDONESTE@MADERERAPR.COM</t>
  </si>
  <si>
    <t>84 PACKAGES HARDWOOD DRIFTER BEAMS WOODEN PARTS OF FURNITURE WOOD, OTHER TROPICAL FSC RECYCLED 100% 8 X BEAMS DIM 0,3 X0,3 X 5 MTRS 3,6 CBM 8 X BEAMS DIM 0,3X0,3 X4 MTR 2,88 CBM 24 X BEAMS DIM 0,3 X 0,3 X 3 MTR 6,48 CBM 44 X BEAMS DIM 0,3 X 0,3 X 2 MTR 7,92 CMB, H.S CODE 4403.49.85 . DEST. AGENT ECU WORLDWIDE (USA), INC 2401 NW 69TH STREET MIAMI / TEL 001 3056935133 .</t>
  </si>
  <si>
    <t>TLLU1463794</t>
  </si>
  <si>
    <t>42P1</t>
  </si>
  <si>
    <t>FMALF104889</t>
  </si>
  <si>
    <t>MEDUPR733304</t>
  </si>
  <si>
    <t>040W</t>
  </si>
  <si>
    <t>HARDWOOD - DRIFTER BEAM S WOODEN PARTS OF FURNITURE WOOD, OTHER TROPICAL FSC RECYCLED 100% 8 X BEAMS DIM 0,3 X0,3 X 5 MTRS 3,6 CBM 8 X BEAMS DIM 0,3X0,3 X4 MTR 2 ,88 CBM 24 X BEAMS DIM 0,3 X 0,3 X 3 MTR 6, 48 CBM 44 X BEAMS DIM 0,3 X 0,3 X 2 MTR 7,92 CMB H.S CODE 4403.49.85 . DEST. AGENT ECU WORLDWIDE (USA), IN C, 2401 NW 69TH STREET MIAMI / TEL: 001 3056935133 . SCAC CODE: FMALAMS NUMBER: FMALF104889</t>
  </si>
  <si>
    <t>ESTIMATE ARRIVAL DATE : 6(GT) AUTOMOTIVE COMPONENT INVOICE NO.:BA-200920M160 E-MAIL:SCOTT CMSLOGISTICSINC.COM 3.372(MTQ) 4403.96(KGM)</t>
  </si>
  <si>
    <t>DANA LIGHT AXLE PRODUCTS, LLC.</t>
  </si>
  <si>
    <t>BEARING ART</t>
  </si>
  <si>
    <t>SOFIA EXPRESS</t>
  </si>
  <si>
    <t>PART OF 40HQ X 1 QUANTITY : 21,3 52 EA MADE IN KOREA SAY 6 BOXES ONLY</t>
  </si>
  <si>
    <t>2400 LEMONE INDUSTRIAL BLVD COLUMBIA MO 65201 ATTN: ANDREW R. GERTH TE PHONE (419) 887-3397</t>
  </si>
  <si>
    <t>105, BANGU-RO, JANGSU-MY EON YEONGJU-SI, GYEONGSANGBU K-DO, KOREA TEL : 82-2-2192-9060 TE FAX : 82-2-2192-9166</t>
  </si>
  <si>
    <t>HMMU6009900</t>
  </si>
  <si>
    <t>HDMUBUDT9337292A</t>
  </si>
  <si>
    <t>HDMUBUDT9337292</t>
  </si>
  <si>
    <t>0061E</t>
  </si>
  <si>
    <t>ILJIN USA CMS W/H</t>
  </si>
  <si>
    <t>19881 BROWNSTOWN CENTER DRIVE, SUITE 890 BROWNSTOWN TOWNSHIP MI 48193 ATTN: SCOTT BAEK</t>
  </si>
  <si>
    <t>3.168 POSTES 2 1/2 A 3 X 1,9 8 MTS 720 POSTES 5 X 2,40 MTS PA RTIDA ARANCELARIA : 4403.1010 3.168 POSTES 2 1/2 A 3 X 1,9 8 MTS</t>
  </si>
  <si>
    <t>AVE CONTITUCION INT CARR PR 27 SAN PUERTO RICO FONO 787-2693838 1-7872693838</t>
  </si>
  <si>
    <t>MRKU6475877 MRKU6490763 MRKU4537183</t>
  </si>
  <si>
    <t>SEAU830202251</t>
  </si>
  <si>
    <t>108N</t>
  </si>
  <si>
    <t>00004053 CL0949664 00004057 CL0949674 00004052 CL0949662</t>
  </si>
  <si>
    <t>AVE CONTITUCION INT CARR PR 27 SAN PUERTO RICO FONO 787-2693838</t>
  </si>
  <si>
    <t>STAINLESS STEEL COMMAND HOOK F.A.K. (FREIGHT ALL KINDS), NOS STAINLESS STEEL COMMAND HOOK SHIP TO EXPRESS CROSS BORDER LOGISTICS, LLC / MIRSA MANUFACTURING LLC 4403 W . MILITARY HWY, COLLECT,PLEASE ISSUE RATED FEEDER SEAWAY BILL.WE WILL PAY LOCAL CHARGES IN GUANGZHOU. SCAC EXDO</t>
  </si>
  <si>
    <t>ONE EAGLE</t>
  </si>
  <si>
    <t>EI REF 61X8083398 MPI P.O. MCALLEN,TX C/NO. 1-UP MADE IN CHINA . . . . . . . . . . . . . . .</t>
  </si>
  <si>
    <t>HLXU3528204</t>
  </si>
  <si>
    <t>HLCUCA4200946513</t>
  </si>
  <si>
    <t>019E</t>
  </si>
  <si>
    <t>HLB7772035</t>
  </si>
  <si>
    <t>NONCONIFEROUS WOOD IN THE ROUGH NESOI, NOT TR NONCONIFEROUS WOOD IN THE ROUGH NESOI, NOT TR NONCONIFEROUS WOOD IN THE ROUGH NESOI, NOT TRWALNUT SAW LOGS HS CODE 4403.99.90 SHIPPER DECLARED NO WOOD PACKING MATERIAL</t>
  </si>
  <si>
    <t>SEGU5740586 YMMU6205772 TCNU3004561</t>
  </si>
  <si>
    <t>YMLUW195218414</t>
  </si>
  <si>
    <t>806533 806515 806510</t>
  </si>
  <si>
    <t>01X40HC CONTAINING 18 PACKAGES WITH 50,659 M3 OF PINUS LUMBER PER ORDER WTD20-486-10 18MM X 89MM X 2440MM INVOICE: 388039MARKS: AG48 NCM:4403.22.00 HS CODE:440322 DU-E: 20BR001111490-6 NET WEIGHT: 27.356,00 KGS SHIPPED ON BOARDFREIGHT COLLECT WOODEN PACKAGE: PROCESSED FREIGHT AS PER AGREEMENT</t>
  </si>
  <si>
    <t>MSC ILONA</t>
  </si>
  <si>
    <t>AG48 SAME SAME SAME SAME SAME SAME</t>
  </si>
  <si>
    <t>MEDU7519198</t>
  </si>
  <si>
    <t>MEDUIT102254</t>
  </si>
  <si>
    <t>036P</t>
  </si>
  <si>
    <t>MSCFJ08894142</t>
  </si>
  <si>
    <t>MATCHES 3168 BOXES MATCHES DIAMOND KM GL SOB 12/1/300 TRAY 4403 BOXES MATCHES DIAMOND PM GL SOB 24/10/32 2590 BOXES MATCHES DIAMOND PM SOB 24/10/32, MATCHES, STRIKE ANYWHERE 777 BOXES MATCHES DIAMOND PM GL SAW 24/10/32 UNNO 1331 CLASS 4.1 UNNO 1944 CLASS 4.1 TOTAL 10938 BOXES MATCHES 1300 BOXES MATCHES DIAMOND KM GL SOB 24/3/300 1900 BOXES MATCHES DIAMOND KM GL SOB 12/1/300 TRAY 1000 BOXES MATCHES DIAMOND KM GL SOB 4/3/3/300, 1000 BOXES MATCHES SMART LIVING PM SOB 24/10/32 756 BOXES MATCHES DIAMOND KM GL SAW 48/1/300 HSTS 3605.0000 UNNO 1331 CLASS 4.1 UNNO 1944 CLASS 4.1 TOTAL 5956 BOXES</t>
  </si>
  <si>
    <t>BOC INTERNATIONAL</t>
  </si>
  <si>
    <t>SIRO EMPRESA DE CARGA SPA</t>
  </si>
  <si>
    <t>HYUNDAI HONOUR</t>
  </si>
  <si>
    <t>NO MARKS . . . . . . . . . . . . NO MARKS . . . . . . . . . . . . . .</t>
  </si>
  <si>
    <t>2 PIERCE PLACE, SUITE 1310 ITASCA, IL 60143, OFFICE CHIIMPORTSBOCINTL.COM PH 630-625-1670</t>
  </si>
  <si>
    <t>SERRANO 14, OFICINA 602 PH.56-226385980 CP 8330098, SANTIAGO - CHILE CTC PABLO LAGOS G. PH 562-26385980 TAX ID 77697380-7</t>
  </si>
  <si>
    <t>HLBU2031303 BEAU5369690</t>
  </si>
  <si>
    <t>HLCUSCL200913856</t>
  </si>
  <si>
    <t>HLD8253852 HLD8253859</t>
  </si>
  <si>
    <t>ROYAL OAK ENTERPRISES, LLC</t>
  </si>
  <si>
    <t>CORPORATE ORDER 9955 ALLPOINTS PARKWAY PARKWAY PLAINFIELD, IN, 46168, USA WENJIE HONG WHONGROYAL-OAK.COM</t>
  </si>
  <si>
    <t>HLCUSCLKI13856AA</t>
  </si>
  <si>
    <t>926CTNS 18PALLETS P.O#4398/4403/4409/4419/4421/4428/4443 NEW QUAD ROLLER FOR HR WINDOW FLUSHBOLT-1/4 BACKSET-WHITE FRENCH DOOR HINGE-CGI BRONZE FRENCH DOOR HINGE-CGI WHITE SM5700SURFACE MOUNT HANDLE SET -BRONZE FINISHED- BZFLUSHBOLT ACTIVATOR-SILVER FINISH FLUSHBOLT ACTIVATOR-WHITE FINISH PATIO DOOR LOCK SET-BLA, INISH ATW CROSS SHAFT ARM FOR ATW OPERATOR MILL FINISH FLUSHBOLT EXTENDER POST-WITH STAINLESS STEEL TIP P CAM FOR SGD200 INTERIOR PULL SET THE WOODEN PALLETS HAVE BEEN FUMIGATED/DISINFECTED AND ARE IN COMPLIANCE WITH THE IPPC</t>
  </si>
  <si>
    <t>MAERSK ALGOL</t>
  </si>
  <si>
    <t>PCS P.O.: MADE IN CHINA</t>
  </si>
  <si>
    <t>R 1911,BATONG BUILDING,BAOMIN 1ST ROAD,SHENZHEN,CHINA</t>
  </si>
  <si>
    <t>FCIU4105632</t>
  </si>
  <si>
    <t>OERT103703J00190</t>
  </si>
  <si>
    <t>ZIMUHKG83081569</t>
  </si>
  <si>
    <t>ZZCSN343161</t>
  </si>
  <si>
    <t>HARDWARE 926CTNS 18PALLETS P.O#4398/4403/4409/4419/4421/4428/ 4443 NEW QUAD ROLLER FOR HR WINDOW FLUSHBOLT-1/4 BACKSET-WHITE FRENCH DOOR HINGE-CGI BRONZE FRENCH DOOR HINGE-CGI WHITE SM5700SURFACE MOUNT HANDLE SET -BRONZE FINISHED-BZ FLUSHBOLT ACTIVATOR-SILVER FINISH FLUSHBOLT ACTIVATOR-WHITE FINISH PATIO DOOR LO, TOR-MILL FINISH ATW CROSS SHAFT ARM FOR ATW OPERATOR MILL FINISH FLUSHBOLT EXTENDER POST-WITH STAINLESS STEEL TIP P CAM FOR SGD200 INTERIOR PULL SET HS CODE: 830241 THE WOODEN PALLETS HAVE BEEN FUMIGATED/DISINFECTED AND ARE IN COMPLIANCE WITH THE IPPC ##MY TONSMERIRE SCAC: OERT HBL: OERT103703J00190</t>
  </si>
  <si>
    <t>9E</t>
  </si>
  <si>
    <t>1 X 40H AND 1 X 40F SAID TO CO NTAIN 4403 PACKAGES (420 CAR TON TRAY&amp;3983 CARTON BOX ) OF DIGITAL CORDLESSPHONE /851711 ACCESSORY FOR CORDLESSPHONE /8 51711 MULTILINE TELEPHONE SET /851718 6CBD00470294 1 X 40H AND 1 X 40F SAID TO CO NTAIN 4403 PACKAGES (420 CAR TON TRAY&amp;3983 CARTON BOX ) OF DIGITAL CORDLESSPHONE /851711 ACCESSORY FOR CORDLESSPHONE /8 51711 MULTILINE TELEPHONE SET /851718 6CBD00470294</t>
  </si>
  <si>
    <t>PANASONIC CONSUMER ELECTRONIC</t>
  </si>
  <si>
    <t>COMPANY A DIVISION OF PANASONIC CORPORATION OF NORTH AMERICA TWO RIVERFRONT PLAZA, NEWARK, 1-2013924009</t>
  </si>
  <si>
    <t>MSKU1631860 MRKU0884939</t>
  </si>
  <si>
    <t>MAEU204119864</t>
  </si>
  <si>
    <t>MY0443898 MY0443897</t>
  </si>
  <si>
    <t>PANASONIC CORPORATION OF NORTH</t>
  </si>
  <si>
    <t>AMERICA/BUSINESS OPERATIONS GROUP 1100 LAVAL BLVD, LAWRENCVEVILLE, GA 30043. ATTN: DONNA VILLAFANE</t>
  </si>
  <si>
    <t>WOOD BULKPACKED DECORATIVE ARTICLES OF WOOD MOPANI WOOD (6040 PCS SMALL + 9010 MEDIUM + 490 PCS JUMBO) GRAPEVINE WOOD, (1000 PCS LARGE SIZE) HS CODE 4403.49.01.00 FOB CAPE TOWN</t>
  </si>
  <si>
    <t>BMOU4532106</t>
  </si>
  <si>
    <t>HLCUDUR200706484</t>
  </si>
  <si>
    <t>HLD6139279</t>
  </si>
  <si>
    <t>WOOD BULKPACKED DECORATIVE ARTICLES OF WOOD MOPANI WOOD (8030 PCS SMALL + 10670 PCS MEDIUM) GRAPEVINE WOOD (400 PCS SUPER SIZE), HS CODE 4403.49.01.00 FOB CAPE TOWN</t>
  </si>
  <si>
    <t>TGHU9728530</t>
  </si>
  <si>
    <t>HLCUDUR200701067</t>
  </si>
  <si>
    <t>HLD6139435</t>
  </si>
  <si>
    <t>METAL SOCKS GARMENTS PO#ATL22190,ATL22326, ATL22415,ATL22191, ATL22220,ATL22192, ATL22619,ATL22375, ATL22002,ATL22010, ATL22223,ATL22246,, 8215.91.6000 6110.90.9041 6111.20.6010 9505.10.2500 CERAMIC PAULOWNIA WOOD CRAFTS GARMENTS PO#ATL22331,ATL22617, ATL22548,ATL22362, ATL22082,ATL22189, ATL22075,ATL22063., HS CODE 6912.00.4500 6912.00.4100 4403.99.0175 6302.99.1510 4419.90.9000 6104.62.2011 CERAMIC PO#ATL22383,ATL22331, ATL22325,ATL22328, ATL22374,ATL22291. HS CODE 6912.00.4100 6912.00.4500, 8306.29.0000 6810.19.5000 9503.00.0073 CERAMIC PO#ATL22198,ATL22383, ATL22617,ATL22585. HS CODE 9505.90.6000 6912.00.4100 6912.00.4500</t>
  </si>
  <si>
    <t>INNOVATIVE SOURCING SOLUTIONS CO</t>
  </si>
  <si>
    <t>THALASSA DOXA</t>
  </si>
  <si>
    <t>MUD PIE (IN TRIANGLE) ATLANTA PO# CARTON# OF MADE IN CHINA NO MARKS NO MARKS NO MARKS NO MARKS NO MARKS NO MARKS NO MARKS NO MARKS NO MARKS NO MARKS NO MARKS NO MARKS NO MARKS NO MARKS NO MARKS NO MARKS NO MARKS NO MARKS NO MARKS NO MARKS NO MARKS MUD PIE (IN TRIANGLE) ATLANTA PO# CARTON# OF MADE IN CHINA NO MARKS NO MARKS NO MARKS NO MARKS NO MARKS NO MARKS NO MARKS NO MARKS MUD PIE (IN TRIANGLE) ATLANTA PO# CARTON# OF MADE IN CHINA NO MARKS NO MARKS NO MARKS NO MARKS MUD PIE (IN TRIANGLE) ATLANTA PO# CARTON# OF MADE IN CHINA NO MARKS</t>
  </si>
  <si>
    <t>4893 LEWIS ROAD STE A STONE MOUNTAIN GA 30083 US</t>
  </si>
  <si>
    <t>LTD 7F NO 223 MING JI BUILDING DE ZHENG ZHONG ROAD CHANG AN TOWN DONG GUAN CN</t>
  </si>
  <si>
    <t>EMCU9880223 FCIU9324802 BEAU5130215 TCLU7920550</t>
  </si>
  <si>
    <t>BANQSZX1628234</t>
  </si>
  <si>
    <t>EGLV147000418733</t>
  </si>
  <si>
    <t>EMCKNL9140 EMCKMZ2420 EMCKNE8860 EMCKNF0730</t>
  </si>
  <si>
    <t>VODKA 12/750ML KGM 4403.294 COGNAC FERRAND LE MAS D USSON PO IMP 175751 PO DIS 5818869 / VODKA 6/1750ML KGM 14310.706 COGNAC FERRAND LE MAS D USSON PO IMP 175751 PO DIS 5818869 SC 18-046WW - CUC NOT APPLICABLE CUSTOMER USES HIS OWN CHASSIS ON BOARD - FREIGHT AND THC AND CFC PAYABLE AT LE HAVRE AMS AND B/L CHARGES AND ISPS AND SECURITY CHARGES PAYABLE AT LE HAVRE EXPRESS B/L CONTAINER STUFFING LOCATI, ON IS COGNAC (16) HS CODE 220860 ISPS ORIGIN AND ISPS DESTINATION PAYABLE AT LE HAVRE + ORIGIN THC PAYABLE AT LE HAVRE FORWARDER REFERENCE: SI.20FRC004383; CO.20FRC004125</t>
  </si>
  <si>
    <t>WJ DEUTSCH - BLUE DIVISION</t>
  </si>
  <si>
    <t>COGNAC FERRAND</t>
  </si>
  <si>
    <t>MAERSK GAIRLOCH</t>
  </si>
  <si>
    <t>LIEUDIT BONBONNET ARS 16 16130 FRANCE</t>
  </si>
  <si>
    <t>MEDU7769350</t>
  </si>
  <si>
    <t>MEDUL8523390</t>
  </si>
  <si>
    <t>038W</t>
  </si>
  <si>
    <t>TV STANDSKU TC54-1010-TPG01 SKU TV54-1010-PG01 HS CODE 9403609990 SOFAHS CODE: 94016190 172 CTNS/4403.5KGS/65.4CBM SOFA PARTS HS CODE:94019090 PO#P20200619-001 PI#200170 1 CTNS /1 KGS/ 0.01CBM</t>
  </si>
  <si>
    <t>PUDONG PRIME INTERNATIONAL LOGISTIC</t>
  </si>
  <si>
    <t>N/M SAME N/M SAME SAME</t>
  </si>
  <si>
    <t>9660 FLAIR DRIVE, SUITE 488 EL MONTE CA 91731 UNITED STATES</t>
  </si>
  <si>
    <t>ROOM 2412-2413,B BLOCK,ZHONGSHEN GA SHENZHEN 44 518033 CHINA</t>
  </si>
  <si>
    <t>MSCU7118054 TCNU1257318</t>
  </si>
  <si>
    <t>MEDUZ0235974</t>
  </si>
  <si>
    <t>036N</t>
  </si>
  <si>
    <t>FJ09627925 FJ09768395</t>
  </si>
  <si>
    <t>3.300 POSTS 2 1/2 - 3 X 1,98 PARTIDA ARANCELARIA : 4403.1010</t>
  </si>
  <si>
    <t>FERRETERIA ASOMANTE INC</t>
  </si>
  <si>
    <t>AS ANGELINA</t>
  </si>
  <si>
    <t>HC2 BOX 15387 AIBONITO PUERTO RICO 00705 MRN : 0304545-0016 1-7877357731</t>
  </si>
  <si>
    <t>CAIU8096530</t>
  </si>
  <si>
    <t>SEAU830202252</t>
  </si>
  <si>
    <t>11388 CL0939693</t>
  </si>
  <si>
    <t>ASOMANTE.TATO@YAHOO.COMO AT: PLACIDO CRUZ TELEFONO: (787) 7357731</t>
  </si>
  <si>
    <t>70 POSTS (CILINDRADOS) 5 X 2, 44 MTS 2.976 POSTS IMPREGNAD OS 2 1/2 A 3 X 1,98 MTS PARTIDA ARANCELARIA : 4403.101 0</t>
  </si>
  <si>
    <t>COMERCIAL HERMANOS BARRETO</t>
  </si>
  <si>
    <t>CARR 493 KM 3,2 PO BOX 140328 ARECIBO PUERTO RICO 00614 CONTACTO ALEX.COMERCIALBARRETO@HOTM 1-7878982386</t>
  </si>
  <si>
    <t>MRKU3439557</t>
  </si>
  <si>
    <t>SEAU830202253</t>
  </si>
  <si>
    <t>13389 CL0948090</t>
  </si>
  <si>
    <t>CARR 493 KM 3,2 PO BOX 140328 ARECIBO PUERTO RICO 00614 CONTACTO ALEX.COMERCIALBARRETO@HOTM</t>
  </si>
  <si>
    <t>1013CTNS 18PALLETS P.O#4326/4342/4364/4380/4384/4389/4397 /4398/4403/ 4409/4445 FLUSHBOLT EXTENDER POST WITH SQUARE HEAD. FLUSHBOLT EXTENDER POST-26.238 SS EXTENDER POST 5/16 DIA-5/16-18 UNC THREAD FLUSHBOLT EXTENDER POST-WITH STEEL TIP - ZINC PLATED BRASS WHEEL .435 OD X .19 ID X .175 WIDTH WH1403 REF QUO, RESS LOCK-BRONZE EGRESS LOCK-WHITE FRENCH DOOR HINGE-CGI WHITE SASH BOTTOM CLIP GLASS REINFORCED NYLON COLOR: BLACK FRENCH DOOR-STAINLESS STEEL WHEEL- PART#&amp;#450-M1 SASH CAM-TOP CLIP WHITE-SAND TEXTURED ROLLER HOUSING WITH 680 WHEELS 3/4 WHEELS-BRONZE ROLLER HOUSING WITH 680 WHEELS 3/4 WHEELS-WHITE EGRESS LOCK -WHITE FINI</t>
  </si>
  <si>
    <t>SEROJA LIMA</t>
  </si>
  <si>
    <t>JXJU1444971</t>
  </si>
  <si>
    <t>OERT103703J00183</t>
  </si>
  <si>
    <t>ZIMUHKG83079456</t>
  </si>
  <si>
    <t>ZZCSN332945</t>
  </si>
  <si>
    <t>HARDWARE 1013CTNS 18PALLETS P.O#4326/4342/4364/4380/4384/4389/ 4397/4398/4403/4409/4445 FLUSHBOLT EXTENDER POST WITH SQUARE HEAD. FLUSHBOLT EXTENDER POST-26.238 SS EXTENDER POST 5/16 DIA-5/16-18 UNC THREAD FLUSHBOLT EXTENDER POST-WITH STEEL TIP - ZINC PLATED BRASS WHEEL .435 OD X .19 ID X .175 WIDTH WH1403, HS CODE: 830241 THE WOODEN PALLETS HAVE BEEN FUMIGATED/DISINFECTED AND ARE IN COMPLIANCE WITH THE IPPC #TEL:852 2827 0999 FAX:852 2827 9990 ##MY TONSMERIRE SCAC: OERT HBL: OERT103703J00183</t>
  </si>
  <si>
    <t>SHENZHEN BRANCH RM 12A01-02 NO.4018, ANLIAN PLAZA, JINGTIAN ROAD, FUTIAN, SHENZHEN CHINA POST CODE: 518026 #</t>
  </si>
  <si>
    <t>WINE 56 MPF UVE BIANCHE STELLA ROSA B. WINE 12X0,750LT KGM 980 / PO 26668 CAPETTA I.VI.P. SPA-C.TO DEP. 70 COCKTAIL AROM.RED APPLE S.ROSA WINE 12X0,750LT KGM 1217 / PO 26668, CAPETTA I.VI.P. SPA-C.TO DEP. / WINE 112 STELLA ROSA BERRY COCKT. STEL. WINE 12X0,750LT KGM 1887 / PO 26669 SANTERO F.LLI &amp; C. SPA-C.TO DEP. 64 STELLA ROSA PEACH COCK. STELV. WINE 12X0,750LT KGM 1079 / PO, SANTERO F.LLI &amp; C. SPA-C.TO DEP. 56 BLACK STELLA R. BVC SER.DESI WINE 6X01,500LT KGM 1008 / PO 26669 SANTERO F.LLI &amp; C. SPA-C.TO DEP. / WINE 126 STELLA ROSA PINEAPPLE WINE 12X00,750LT KGM 2142 / PO 26670 MORANDO C.VIN.SRL- C.TO DEP. 259 COCK BLACK AR.VIT STELLA ROSA WINE 12X00,750LT KGM 4403 / PO 26670, 750LT KGM 952 / PO 26670 MORANDO C.VIN.SRL- C.TO DEP.</t>
  </si>
  <si>
    <t>CARDINAL WINE GROUP LLC</t>
  </si>
  <si>
    <t>VIENNA EXPRESS</t>
  </si>
  <si>
    <t>NO MARKS . . . . . . . . . . . . . . . NO MARKS . . . . . . . . . . . . . . . . . . . NO MARKS . . . . . . . . . . . . . . . .</t>
  </si>
  <si>
    <t>715 LAMAR STREET LOS ANGELES, CA 90031 213.223.1401 213.221.5957</t>
  </si>
  <si>
    <t>VIA CENTONE, 3 19037 SANTO STEFANO MAGRA (SP) ITALY FDA NO.15723495208 0187699919 0187699837</t>
  </si>
  <si>
    <t>BEAU5003653</t>
  </si>
  <si>
    <t>HLCUGOA200864539</t>
  </si>
  <si>
    <t>070W</t>
  </si>
  <si>
    <t>386607 398135</t>
  </si>
  <si>
    <t>BARINCO INTERNATIONAL</t>
  </si>
  <si>
    <t>5777 WEST CENTURY BLVD. SUITE 990 LOS ANGELES CA. 90045 U.S.A. 2137767212 02133379075</t>
  </si>
  <si>
    <t>SANTO STEFANO D.M</t>
  </si>
  <si>
    <t>SPARE PARTS FOR AGRICULTURAL (4 PLTS + 6 CASES) N.W. KG.4403,9 SPARE PARTS FOR AGRICULTURAL MACHINERY SHIPPER DECLARES DAP EL PASO , TX VIA HOSTON PORT</t>
  </si>
  <si>
    <t>COFEYKA IMPORTADORE SA DE CV</t>
  </si>
  <si>
    <t>AMA SPA</t>
  </si>
  <si>
    <t>RFC CIM131210RW4 KM. 8 CARR. A ALVARO OBREGON-CAMPO NR. 2-B, MX 31604 CUAUHTEMOC</t>
  </si>
  <si>
    <t>VIA PUCCINI 28 42018 SAN MARTINO IN RIO (RE) ITALY</t>
  </si>
  <si>
    <t>TGHU1476468</t>
  </si>
  <si>
    <t>HLCUEUR2007ECPO1</t>
  </si>
  <si>
    <t>01W33</t>
  </si>
  <si>
    <t>8319226 HLD8319226</t>
  </si>
  <si>
    <t>CORDOVA BROKERAGE INTL.</t>
  </si>
  <si>
    <t>9300 BILLY THE KID ST. SUITE 100 EL PASO, TX 79907 PH. 915-595-8774 X 102 FAX. 915-595-3530</t>
  </si>
  <si>
    <t>CORREGGIO, IT</t>
  </si>
  <si>
    <t>937CTNS 18PALLETS P.O#4358/4387/4389/4397/4398/4403/4414 /4433 FRENCH DOOR DEADBOLT,SINGLE CYLINDER- ANTIQUE NICKEL CORNER KEY SANDBLAST FINISH DELUXE CORNER ASSEMBLY ROLLER HOUSING WITH 680 WHEELS 3/4 WHEELS-WHITE EGRESS LOCK-WHITE FRENCH DOOR HINGE-CGI WHITE SASH LOCK ASSEMBLY GREY FINISH SGD BUMPER,ZINC HOUSI, NG-WHITE SM5700SURFACE MOUNT HANDLE SET -BRONZE FINISHED- BZ SURFACE MOUNT HANDLE SET -WHITE FINISHED FRENCH DOOR HINGE-WHITE FINISH SGD BUMPER,ZINC HOUSING-BRONZE SGD BUMPER- GREYCOLOR SGD BUMPER,ZINC HOUSING-WHITE TUBULAR HANDLE PULL-BLACK THE WOODEN PALLETS HAVE BEEN FUMIGATED/DISINFECTED AND ARE IN COMPLIANCE WITH THE IPPC</t>
  </si>
  <si>
    <t>MAERSK ANTARES</t>
  </si>
  <si>
    <t>PCS P.O. MADE IN CHINA</t>
  </si>
  <si>
    <t>TEMU1049783</t>
  </si>
  <si>
    <t>OERT103703J00178</t>
  </si>
  <si>
    <t>ZIMUHKG83075518</t>
  </si>
  <si>
    <t>ZZCSN346939</t>
  </si>
  <si>
    <t>HARDWARE 937CTNS 18PALLETS P.O#4358/4387/4389/4397/4398/4403/ 4414/4433 FRENCH DOOR DEADBOLT,SINGLE CYLINDER-ANTIQUE NICKEL CORNER KEY SANDBLAST FINISH DELUXE CORNER ASSEMBLY ROLLER HOUSING WITH 680 WHEELS 3/4 WHEELS-WHITE EGRESS LOCK-WHITE FRENCH DOOR HINGE-CGI WHITE SASH LOCK ASSEMBLY GREY FINISH SGD BUMPER,ZI, OERT HBL: OERT103703J00178 #TEL:852 2827 0999 FAX:852 2827 9990 ##ATTN:TOMMY TONSMERIRE</t>
  </si>
  <si>
    <t>9905 N.W. 17TH STREET, SUITE 107, MIAMI, FL. 33172 U.S.A. TEL:3054637007 EMAIL: OPS.MIA@OECGROUP.COM ##</t>
  </si>
  <si>
    <t>1203 CASE(S) VODKA GROSS WEI GHT 19522.00 KGM SEAL : LV029 4403</t>
  </si>
  <si>
    <t>JF HILLEBRAND USA INC</t>
  </si>
  <si>
    <t>JF HILLEBRAND BALTIC SIA</t>
  </si>
  <si>
    <t>SPIRIT OF HAMBURG</t>
  </si>
  <si>
    <t>6500046405 1200010470 4500794270</t>
  </si>
  <si>
    <t>2147 ROUTE 27 SUITE 401 EDISON, NJ 08817 1-7323880101</t>
  </si>
  <si>
    <t>MUKUSALAS STREET 41 RIGA, LV-1004 LATVIA 371-66117404</t>
  </si>
  <si>
    <t>MSKU6259458</t>
  </si>
  <si>
    <t>MAEU607200082</t>
  </si>
  <si>
    <t>LB0022014</t>
  </si>
  <si>
    <t>RIGA</t>
  </si>
  <si>
    <t>LUMBER, LOGS &amp; TIMBER, WOOD, NOS 1 X 40FT HIGHCUBE CONTAINER S.L.A.C. 69 WALNUT LOGS - 5271 BF - 26.355 M3 HS CODE 4403.99.90 FREIGHT PREPAID CAED 01H556VCK98720200800955, @ AREA, QUARTER 7, LONG BINH WARD, BIEN HOA, DONG NAI, VIETNAM TEL 061 3888100 - 3888101 FAX 061 3888105 - 061 8880830</t>
  </si>
  <si>
    <t>TAN VINH CUU STOCK COMPANY</t>
  </si>
  <si>
    <t>NO MARKS NO MARKS THE SAME THE SAME THE SAME THE SAME THE SAME THE SAME THE SAME THE SAME THE SAME THE SAME</t>
  </si>
  <si>
    <t>DIEU XIEN STR.,LOT 8, QUARTER 9, TAN BIEN WARD BIEN HOA CITY, DONG NAI PROVINCE VIETNAM TEL:(84)-251.3888.100</t>
  </si>
  <si>
    <t>EGHU9795723</t>
  </si>
  <si>
    <t>EGLV465077110803</t>
  </si>
  <si>
    <t>151W</t>
  </si>
  <si>
    <t>HOUSEHOLD GOODS AND PERSONAL EFFECTS SHIPPER MCGINTY PAMELA PIECES 1/9 DBAS CNNQ SCAC-GBL ALUO-WKFS0096793 HBL HLUSAN2KH01557AA, NET WT 727 GRS WT 1058 VOLUME 190 / HOUSEHOLD GOODS AND PERSONAL EFFECTS SHIPPER JACKSON OLIVER PIECES 4/4 DBAS HAFC SCAC-GBL EUAS-WKAS0193132 HBL HLUSAN2KH01557AB, NET WT 4403 GRS WT 5622 VOLUME 788 / HOUSEHOLD GOODS AND PERSONAL EFFECTS SHIPPER COPE KYLE PIECES 1/1 DBAS CNNQ SCAC-GBL DYRI-WKFS0097290 HBL HLUSAN2KH01557AC, NET WT 1194 GRS WT 1497 VOLUME 190 / HOUSEHOLD GOODS AND PERSONAL EFFECTS SHIPPER DAVIS DWAYNE PIECES 4/4 DBAS HAFC SCAC-GBL ADIP-WKAS0193644 HBL HLUSAN2KH01557AD, NET WT 3500 GRS WT 4787 VOLUME 767</t>
  </si>
  <si>
    <t>TRISTAR JACKSONVILLE</t>
  </si>
  <si>
    <t>CHARLESTON EXPRESS</t>
  </si>
  <si>
    <t>NO MARKS . . . . . . . . . NO MARKS . . . . . . . . . NO MARKS . . . . . . . . . NO MARKS . . . . . . . . .</t>
  </si>
  <si>
    <t>8600 JESSE B SMITH COURT UNIT 1 JACKSONVILLE US</t>
  </si>
  <si>
    <t>UACU5315610</t>
  </si>
  <si>
    <t>HLUSAN2200801557</t>
  </si>
  <si>
    <t>080W</t>
  </si>
  <si>
    <t>ALUO</t>
  </si>
  <si>
    <t>HOUSEHOLD GOODS AND PERSONAL EFFECTS SHIPPER JACKSON OLIVER PIECES 4/4 DBAS HAFC SCAC-GBL EUAS-WKAS0193132 HBL HLUSAN2KH01557AB, NET WT 4403 GRS WT 5622 VOLUME 788</t>
  </si>
  <si>
    <t>JACKSON, OLIVER</t>
  </si>
  <si>
    <t>JPPSO-SAT/PPD 2261 HUGHES AVE, SUITE 160 78236-9858 LACKLAND AFB,TX UNITED STATES</t>
  </si>
  <si>
    <t>NEROTAL 31 65193 WIESBADEN GERMANY</t>
  </si>
  <si>
    <t>78236-9858</t>
  </si>
  <si>
    <t>HLUSAN2KH01557AB</t>
  </si>
  <si>
    <t>1X40 HC KD RADIATA PINE FJ MOULDING &amp; FLAT JAMB 15 PACKAGES - 48.750CBM P.O. 4403 CONTINUATION CONSIGNEE: CTC: RAMON VERGARA RVERGARA@SCIPGROUP.COM, T.LEXINGTON, NC 27292-0094, PHONE:1-336-249-8171, CONTACT: TED SMITH FAX: +13362432688 TED@SMITHMILLWORK.COM U.S.A. SHIPPER DECLARES THAT ANY APPLICABLE WOOD PACKAGING MATERIALS COMPLY WITH ISPM 15 REGULATIONS.</t>
  </si>
  <si>
    <t>SCIP, LLC</t>
  </si>
  <si>
    <t>ASERRADEROS JCE S.A.</t>
  </si>
  <si>
    <t>MAERSK IZMIR</t>
  </si>
  <si>
    <t>1370 CENTER DR.SUITE 206, ATLA GA 30338 PHONE: 1-770-668-1095 U.S.A. GA 30338 US</t>
  </si>
  <si>
    <t>CAMINO A SANTA BARBARA KM. 10, PHONE: 56-432536500, CTC.: GUILLERMO SAL CL</t>
  </si>
  <si>
    <t>HASU5190173</t>
  </si>
  <si>
    <t>SUDUB0SCL025611X</t>
  </si>
  <si>
    <t>030N</t>
  </si>
  <si>
    <t>H7789471</t>
  </si>
  <si>
    <t>GEODIS</t>
  </si>
  <si>
    <t>205 REGENCY EXECUTIVE PARK, PHONE-FAX: 704-307-2393</t>
  </si>
  <si>
    <t>SAN VICENTE CL</t>
  </si>
  <si>
    <t>SHIPPER'S LOAD &amp; COUNT CANADIAN ROUND LOGS COUNTRY OF ORIGIN : CANADA PRICE TERM : CFR SOUTH KOREAN PORT HS CODE: 4403.20.2010 QUANTITY : 48.590MBF 185 PIECES L/C NO. M03TX008NS00018, FREIGHT PREPAID SHIPPER'S LOAD &amp; COUNT CANADIAN ROUND LOGS COUNTRY OF ORIGIN : CANADA PRICE TERM : CFR SOUTH KOREAN PORT HS CODE: 4403.20.2010 QUANTITY : 48.590MBF 185 PIECES L/C NO. M03TX008NS00018, FREIGHT PREPAID SHIPPER'S LOAD &amp; COUNT CANADIAN ROUND LOGS COUNTRY OF ORIGIN : CANADA PRICE TERM : CFR SOUTH KOREAN PORT HS CODE: 4403.20.2010 QUANTITY : 48.590MBF 185 PIECES L/C NO. M03TX008NS00018, FREIGHT PREPAID SHIPPER'S LOAD &amp; COUNT CANADIAN ROUND LOGS COUNTRY OF ORIGIN : CANADA PRICE TERM : CFR SOUTH KOREAN PORT HS CODE: 4403.20.2010 QUANTITY : 48.590MBF 185 PIECES L/C NO. M03TX008NS00018, FREIGHT PREPAID SHIPPER'S LOAD &amp; COUNT CANADIAN ROUND LOGS COUNTRY OF ORIGIN : CANADA PRICE TERM : CFR SOUTH KOREAN PORT HS CODE: 4403.20.2010 QUANTITY : 48.590MBF 185 PIECES L/C NO. M03TX008NS00018, FREIGHT PREPAID</t>
  </si>
  <si>
    <t>GASAN-JEIL WOOD CO.,LTD</t>
  </si>
  <si>
    <t>Y.L. FOREST TRADING LTD</t>
  </si>
  <si>
    <t>NO MARKS AND NUMBERS NO MARKS AND NUMBERS NO MARKS AND NUMBERS NO MARKS AND NUMBERS NO MARKS AND NUMBERS</t>
  </si>
  <si>
    <t>305, SONGSIN-RO, GASAN-MYEON, CHILGOK-GUN, GYEONGSANGBUK-DO, KOREA</t>
  </si>
  <si>
    <t>220-1140 AUSTIN AVE. COQUITLAM, B.C V3K 3P5 CANADA</t>
  </si>
  <si>
    <t>KOCU9007960 BMOU4665789 KOCU4766011 TCNU7632550 TCNU9762933</t>
  </si>
  <si>
    <t>L5G0 45G0 45G0 45G0 45G0</t>
  </si>
  <si>
    <t>HDMUVCBU3790666</t>
  </si>
  <si>
    <t>0016W</t>
  </si>
  <si>
    <t>NIL NIL NIL NIL NIL</t>
  </si>
  <si>
    <t>SHIPPER'S LOAD &amp; COUNT CANADIAN ROUND LOGS COUNTRY OF ORIGIN : CANADA PRICE TERM : CFR SOUTH KOREAN PORT HS CODE : 4403.20.2010 QUANTITY : 4.465 MBF 17 PIECES L/C NO. M03TX008NS00018, FREIGHT PREPAID 500003 17 PC 17380.0000 25.9000</t>
  </si>
  <si>
    <t>HMMU9047842</t>
  </si>
  <si>
    <t>L5G0</t>
  </si>
  <si>
    <t>HDMUVCBU3793183</t>
  </si>
  <si>
    <t>SHIPPER'S LOAD &amp; COUNT CANADIAN ROUND LOGS COUNTRY OF ORIGIN : CANADA PRICE TERM : CFR SOUTH KOREAN PORT HS CODE: 4403.20.2010 QUANTITY : 14.971 MBF 57 PIECES L/C NO. M03TX008NS00018, FREIGHT PREPAID 533198 24 PC 24220.0000 28.9670 533299 14 PC 19670.0000 28.9670 533258 19 PC 22870.0000 28.9660 SHIPPER'S LOAD &amp; COUNT CANADIAN ROUND LOGS COUNTRY OF ORIGIN : CANADA PRICE TERM : CFR SOUTH KOREAN PORT HS CODE: 4403.20.2010 QUANTITY : 14.971 MBF 57 PIECES L/C NO. M03TX008NS00018, FREIGHT PREPAID 533198 24 PC 24220.0000 28.9670 533299 14 PC 19670.0000 28.9670 533258 19 PC 22870.0000 28.9660 SHIPPER'S LOAD &amp; COUNT CANADIAN ROUND LOGS COUNTRY OF ORIGIN : CANADA PRICE TERM : CFR SOUTH KOREAN PORT HS CODE: 4403.20.2010 QUANTITY : 14.971 MBF 57 PIECES L/C NO. M03TX008NS00018, FREIGHT PREPAID 533198 24 PC 24220.0000 28.9670 533299 14 PC 19670.0000 28.9670 533258 19 PC 22870.0000 28.9660</t>
  </si>
  <si>
    <t>BMOU4665789 KOCU4766011 KOCU9007960 BMOU4665789 KOCU4766011 KOCU9007960 BMOU4665789 KOCU4766011 KOCU9007960</t>
  </si>
  <si>
    <t>KOCU9007960 BMOU4665789 KOCU4766011</t>
  </si>
  <si>
    <t>L5G0 45G0 45G0</t>
  </si>
  <si>
    <t>HDMUVCBU3793216</t>
  </si>
  <si>
    <t>533258 533198 533299</t>
  </si>
  <si>
    <t>4403 PCS OF EXTRUDED ALUMINUM PROFILES NET WEIGHT: 8539.792 KGS GROSS WEIGHT: 9220 KGS HS CODE: 76042900 TOTAL CRATE(S): 22 INVOICE 201007073-7072-7412-7413-7 414 FREIGHT PREPAID</t>
  </si>
  <si>
    <t>FENPLAST</t>
  </si>
  <si>
    <t>GULF EXTRUSIONS CO LLC</t>
  </si>
  <si>
    <t>MSC ALESSIA</t>
  </si>
  <si>
    <t>160 BOULEVARD DE L'INDUSTRIE CANDIAC QC J5R 1J3 CANADA</t>
  </si>
  <si>
    <t>JEBEL ALI INDUSTRIAL AREA DUBAI DU UNITED ARAB EMIRATES</t>
  </si>
  <si>
    <t>FCIU2915640</t>
  </si>
  <si>
    <t>MEDUAD103845</t>
  </si>
  <si>
    <t>030R</t>
  </si>
  <si>
    <t>EU14042587</t>
  </si>
  <si>
    <t>EXPEDITORS CANADA INC. (YUL)</t>
  </si>
  <si>
    <t>6700 COTE DE LIESSE, SUITE 501 SAINT-LAURENT QC H4T 2B5 CANADA</t>
  </si>
  <si>
    <t>ABU DHABI</t>
  </si>
  <si>
    <t>BUNDLES CANADIAN REDWOOD LUMBER HS CODE: 4403.1100 CAED: 02N257FZ3956202007000133 NTN: 74019486 14 DAYS MERGED FREE TIME AT DESTINATION FREIGHT PREPAID</t>
  </si>
  <si>
    <t>Z TIMBERS</t>
  </si>
  <si>
    <t>AYAT TIMBERS INTERNATIONAL LTD</t>
  </si>
  <si>
    <t>Saint John, NB</t>
  </si>
  <si>
    <t>33, 1ST FLOOR, SHADMAN MALL SHADMAN MARKET, LAHORE, PUNJAB PAKISTAN NTN: 74019486 TE +923030845806, +923474491155</t>
  </si>
  <si>
    <t>158 PORTAGE VALE RD, PENOBSQUIS, NB-E4G2Y5 ADMIN AYATTIMBERS.CA</t>
  </si>
  <si>
    <t>FCIU8717127</t>
  </si>
  <si>
    <t>CMDUCAN9057131B</t>
  </si>
  <si>
    <t>0UA6N</t>
  </si>
  <si>
    <t>33, 1ST FLOOR, SHADMAN MALL SHADMAN MARKET, LAHORE, PUNJAB PAKISTAN NTN: 74019486</t>
  </si>
  <si>
    <t>SAINT JOHN, NB</t>
  </si>
  <si>
    <t>TOWEL 4403 CTNS COMMODITY TOWEL PO TYPE 43 DEPT NO. 20 PO 2616443457 DESC 18PK WASH CLOTH NPRIMARY,, TOTAL NT.WT. 32953.813 KGS. CY/CY SHIPMENT XXXXXFREIGHT COLLECTXXXXX AKTI/10547/20-B TOWEL 4403 CTNS COMMODITY TOWEL PO TYPE 43 DEPT NO. 20 PO 2616443457 DESC 18PK WASH CLOTH NPRIMARY,, TOTAL NT.WT. 32953.813 KGS. CY/CY SHIPMENT XXXXXFREIGHT COLLECTXXXXX AKTI/10547/20-B TOWEL 4403 CTNS COMMODITY TOWEL PO TYPE 43 DEPT NO. 20 PO 2616443457 DESC 18PK WASH CLOTH NPRIMARY,, TOTAL NT.WT. 32953.813 KGS. CY/CY SHIPMENT XXXXXFREIGHT COLLECTXXXXX AKTI/10547/20-B TOWEL 4403 CTNS COMMODITY TOWEL PO TYPE 43 DEPT NO. 20 PO 2616443457 DESC 18PK WASH CLOTH NPRIMARY,, TOTAL NT.WT. 32953.813 KGS. CY/CY SHIPMENT XXXXXFREIGHT COLLECTXXXXX AKTI/10547/20-B TOWEL 4403 CTNS COMMODITY TOWEL PO TYPE 43 DEPT NO. 20 PO 2616443457 DESC 18PK WASH CLOTH NPRIMARY,, TOTAL NT.WT. 32953.813 KGS. CY/CY SHIPMENT XXXXXFREIGHT COLLECTXXXXX AKTI/10547/20-B</t>
  </si>
  <si>
    <t>AL KARAM TOWEL INDUSTRIES (PVT) LTD</t>
  </si>
  <si>
    <t>WAL-MART STORES INC.,USA PO 2616443457 PO TYPE 40 DEPT 20 VENDOR STOCK NO. MS8901644920 -04, MS8901644920 -02 SHIP CASE QTY 4403 CTNS CASE GR. WT AS PER PO CASE MEAS. AS PER PO MADE IN PAKISTAN SHIP CASE NO. 01-4403 CNTR_NO SEGU5769830 FCIU7040113 FCIU8629345 UACU5463221 FCIU8311014 CARRIER SEAL_NO . . WAL-MART STORES INC.,USA PO 2616443457 PO TYPE 40 DEPT 20 VENDOR STOCK NO. MS8901644920 -04, MS8901644920 -02 SHIP CASE QTY 4403 CTNS CASE GR. WT AS PER PO CASE MEAS. AS PER PO MADE IN PAKISTAN SHIP CASE NO. 01-4403 . . . . . . WAL-MART STORES INC.,USA PO 2616443457 PO TYPE 40 DEPT 20 VENDOR STOCK NO. MS8901644920 -04, MS8901644920 -02 SHIP CASE QTY 4403 CTNS CASE GR. WT AS PER PO CASE MEAS. AS PER PO MADE IN PAKISTAN SHIP CASE NO. 01-4403 . . . . . . WAL-MART STORES INC.,USA PO 2616443457 PO TYPE 40 DEPT 20 VENDOR STOCK NO. MS8901644920 -04, MS8901644920 -02 SHIP CASE QTY 4403 CTNS CASE GR. WT AS PER PO CASE MEAS. AS PER PO MADE IN PAKISTAN SHIP CASE NO. 01-4403 . . . . . . WAL-MART STORES INC.,USA PO 2616443457 PO TYPE 40 DEPT 20 VENDOR STOCK NO. MS8901644920 -04, MS8901644920 -02 SHIP CASE QTY 4403 CTNS CASE GR. WT AS PER PO CASE MEAS. AS PER PO MADE IN PAKISTAN SHIP CASE NO. 01-4403 . . . . . .</t>
  </si>
  <si>
    <t>D-7 D-7 SITE SUPER HIGHWAY SCHEME 3 75330 KARACHI, 75330 PAKISTAN</t>
  </si>
  <si>
    <t>FCIU7040113 SEGU5769830 UACU5463221 FCIU8311014 FCIU8629345</t>
  </si>
  <si>
    <t>HLCUKHI200728633</t>
  </si>
  <si>
    <t>07208 KWPKB07208 07207 KWPKB07207 07210 KWPKB07210 07211 KWPKB07211 07209 KWPKB07209</t>
  </si>
  <si>
    <t>5011 EAST FIRESTONE PLACE SOUTH GATE CA 90280 USA FOR ESCALATIONS 323-568-2526 EMAIL NEIL.BOOTHBYDAMCO.COM</t>
  </si>
  <si>
    <t>01X40'HC CONTAINER 12 BUNDL ES CONTAINING PINE LUMBER, P ER ORDER WTD20-286C/I1389-29. AS FOLLOWS: 50,174M3 PINUS L UMBER 18MMX140MMX3660MM - 54 40 SHEETS COMMERCIAL INVOICE : 387659 NCM: 4403.22.00 D, U-E: 20BR0007887335 NET WEIG HT: 27.093,00 KG WOODEN PACK AGE: TREATED AND CERTIFIED F REIGHT COLLECT SHIPPED ON BO ARD FREIGHT AS PER AGREEMENT</t>
  </si>
  <si>
    <t>Itajay</t>
  </si>
  <si>
    <t>BOMAR RESOLUTE</t>
  </si>
  <si>
    <t>475 WALL STREET PRINCETON, NJ 08540 TEL: 609 921-1948 1-6099211948</t>
  </si>
  <si>
    <t>LTDA AS AGENTS FOR UOL AV. 7 DE SETEMBRO, 5011, 4 ANDAR 80240.000 CURITIBA-PR, BRASIL 55-4133121150</t>
  </si>
  <si>
    <t>MSKU9808335</t>
  </si>
  <si>
    <t>SEAU203586454</t>
  </si>
  <si>
    <t>BR1178361</t>
  </si>
  <si>
    <t>475 WALL STREET PRINCETON, NJ 08540 TEL: 609 921-1948</t>
  </si>
  <si>
    <t>ITAJAI</t>
  </si>
  <si>
    <t>WOOD TRADERS INTERNATIONAL INC</t>
  </si>
  <si>
    <t>3006 AVIATION AVE, SUITE 3-C MIAMI FL ZIP COD 33133 PHONE: (305) 859-8737 1-3058598737</t>
  </si>
  <si>
    <t>RODOVIA BR 101 NUMERO 3136 SALA 04 BAIRRO SALSEIRO - CEP 88.318-100 ITAJAI - SC - BRASIL 55-4133121150</t>
  </si>
  <si>
    <t>SEAU203778419</t>
  </si>
  <si>
    <t>3006 AVIATION AVE, SUITE 3-C MIAMI FL ZIP COD 33133 PHONE: (305) 859-8737</t>
  </si>
  <si>
    <t>MEN'S SHOES TOTAL: 591 CTNS / 7080 PRS ORDER NUMBER STOCK NUMBER 80-440398 20-8371 80-440398 20-8371 80-4403 99 20-8373 80-440781 20 -4920 80-440928 20-4920 8 0-440928 20-4919 80-441003, 20-8369 80-440350 20- 4919 80-440397 20-8370 80 -440397 20-8370 80-440397 20-8370 DITTO MEN'S SHOES TOTAL: 591 CTNS / 7080 PRS ORDER NUMBER STOCK NUMBER 80-440398 20-8371 80-440398 20-8371 80-4403 99 20-8373 80-440781 20 -4920 80-440928 20-4920 8 0-440928 20-4919 80-441003, 20-8369 80-440350 20- 4919 80-440397 20-8370 80 -440397 20-8370 80-440397 20-8370 DITTO</t>
  </si>
  <si>
    <t>JOHNSTON &amp; MURPHY</t>
  </si>
  <si>
    <t>MSC VENICE</t>
  </si>
  <si>
    <t>CONT/SEAL: MRKU3373125/ ML-VN34107 61 CONT/SEAL: GLDU5596613/ ML-VN3 410762 DITTO CONT/SEAL: MRKU3373125/ ML-VN34107 61 CONT/SEAL: GLDU5596613/ ML-VN3 410762 DITTO</t>
  </si>
  <si>
    <t>GENESCO INC., 1415 MURFREESBORO RD, RM 438, NASHVILLE, TN, 37217, US 1-6153677729</t>
  </si>
  <si>
    <t>GLDU5596613 MRKU3373125</t>
  </si>
  <si>
    <t>MAEU203929453</t>
  </si>
  <si>
    <t>031N</t>
  </si>
  <si>
    <t>VN3410762 VN3410761</t>
  </si>
  <si>
    <t>VANDEGRIFT FORWARDING CO. INC</t>
  </si>
  <si>
    <t>180 EAST OCEAN BLVD., SUITE 270 LONG BEACH, CA 90802 TEL: 562-624-3000/</t>
  </si>
  <si>
    <t>HAIPHONG</t>
  </si>
  <si>
    <t>DECORATIVE ARTILCLES OF WOOD BULKPACKED DECORATIVE ARTICLES OF WOOD COMPRISING 14420 PCS MEDIUM MOPANI WOOD + 1000 PCS MEDIUM, 600 PCS LARGE 200 PCS SUPER SIZE GRAPEVINE WOOD HS CODE 4403.49</t>
  </si>
  <si>
    <t>ONE OLYMPUS</t>
  </si>
  <si>
    <t>3650 SACRAMENTO DRIVE, SAN LUIS OBISPO CA. 93401-9946, USA TEL +1-(805) 542-9988</t>
  </si>
  <si>
    <t>PLAASSTREET 47 BITTERFONTEIN 8200 RSA TEL 021 790 0980</t>
  </si>
  <si>
    <t>HLXU8255632</t>
  </si>
  <si>
    <t>HLCUDUR200512483</t>
  </si>
  <si>
    <t>061E</t>
  </si>
  <si>
    <t>HLD8742674 UTRS</t>
  </si>
  <si>
    <t>3650 SACRAMENTO DRIVE, SAN LUIS OBISPO CA. 93401-9946, USA TEL +1(805) 542-9988</t>
  </si>
  <si>
    <t>8 CONTAINERS WITH GMELINA ROUN D LOGS 380 PIECES / 145.850 C BM TOTAL GROSS WEIGHT: 195,9 10 KGS TOTAL NET WEIGHT: 195, 910 KGS SHIPPED ON BOARD ON A UG 10TH H.S.CODE: 4403.99.00 8 CONTAINERS WITH GMELINA ROUN D LOGS 380 PIECES / 145.850 C BM TOTAL GROSS WEIGHT: 195,9 10 KGS TOTAL NET WEIGHT: 195, 910 KGS SHIPPED ON BOARD ON A UG 10TH H.S.CODE: 4403.99.00 8 CONTAINERS WITH GMELINA ROUN D LOGS 380 PIECES / 145.850 C BM TOTAL GROSS WEIGHT: 195,9 10 KGS TOTAL NET WEIGHT: 195, 910 KGS SHIPPED ON BOARD ON A UG 10TH H.S.CODE: 4403.99.00 8 CONTAINERS WITH GMELINA ROUN D LOGS 380 PIECES / 145.850 C BM TOTAL GROSS WEIGHT: 195,9 10 KGS TOTAL NET WEIGHT: 195, 910 KGS SHIPPED ON BOARD ON A UG 10TH H.S.CODE: 4403.99.00 8 CONTAINERS WITH GMELINA ROUN D LOGS 380 PIECES / 145.850 C BM TOTAL GROSS WEIGHT: 195,9 10 KGS TOTAL NET WEIGHT: 195, 910 KGS SHIPPED ON BOARD ON A UG 10TH H.S.CODE: 4403.99.00 8 CONTAINERS WITH GMELINA ROUN D LOGS 380 PIECES / 145.850 C BM TOTAL GROSS WEIGHT: 195,9 10 KGS TOTAL NET WEIGHT: 195, 910 KGS SHIPPED ON BOARD ON A UG 10TH H.S.CODE: 4403.99.00 8 CONTAINERS WITH GMELINA ROUN D LOGS 380 PIECES / 145.850 C BM TOTAL GROSS WEIGHT: 195,9 10 KGS TOTAL NET WEIGHT: 195, 910 KGS SHIPPED ON BOARD ON A UG 10TH H.S.CODE: 4403.99.00 8 CONTAINERS WITH GMELINA ROUN D LOGS 380 PIECES / 145.850 C BM TOTAL GROSS WEIGHT: 195,9 10 KGS TOTAL NET WEIGHT: 195, 910 KGS SHIPPED ON BOARD ON A UG 10TH H.S.CODE: 4403.99.00</t>
  </si>
  <si>
    <t>M/S S. N ENTERPRISE</t>
  </si>
  <si>
    <t>OCEAN FREIGHT PREPAID AT ORIGIN APP LICABLE FREE TIME 10 DAYS AT (PORT O F DISCHARGE / PLACE OF DELIVERY) LC NO. 043920010129 DATED 30.06.2020 OCEAN FREIGHT PREPAID AT ORIGIN APP LICABLE FREE TIME 10 DAYS AT (PORT O F DISCHARGE / PLACE OF DELIVERY) LC NO. 043920010129 DATED 30.06.2020 OCEAN FREIGHT PREPAID AT ORIGIN APP LICABLE FREE TIME 10 DAYS AT (PORT O F DISCHARGE / PLACE OF DELIVERY) LC NO. 043920010129 DATED 30.06.2020 OCEAN FREIGHT PREPAID AT ORIGIN APP LICABLE FREE TIME 10 DAYS AT (PORT O F DISCHARGE / PLACE OF DELIVERY) LC NO. 043920010129 DATED 30.06.2020 OCEAN FREIGHT PREPAID AT ORIGIN APP LICABLE FREE TIME 10 DAYS AT (PORT O F DISCHARGE / PLACE OF DELIVERY) LC NO. 043920010129 DATED 30.06.2020 OCEAN FREIGHT PREPAID AT ORIGIN APP LICABLE FREE TIME 10 DAYS AT (PORT O F DISCHARGE / PLACE OF DELIVERY) LC NO. 043920010129 DATED 30.06.2020 OCEAN FREIGHT PREPAID AT ORIGIN APP LICABLE FREE TIME 10 DAYS AT (PORT O F DISCHARGE / PLACE OF DELIVERY) LC NO. 043920010129 DATED 30.06.2020 OCEAN FREIGHT PREPAID AT ORIGIN APP LICABLE FREE TIME 10 DAYS AT (PORT O F DISCHARGE / PLACE OF DELIVERY) LC NO. 043920010129 DATED 30.06.2020</t>
  </si>
  <si>
    <t>214 CDA AVENUE BISSA ROAD SULOK BAH CHITTAGONG, BANGLADESH 069541 TAX REFERENCE: 002125911-05 880-8096666410</t>
  </si>
  <si>
    <t>ISAIAS A. RODRIGUEZ VIVAS #210 PLAN SIPEH ANIMAS, XALAPA, VERACRUZ 91067 52-5555961551</t>
  </si>
  <si>
    <t>MSKU9657497 MSKU9866291 MRKU2075430 MSKU1613152 MSKU9494450 MSKU8699986 MSKU8495196 MSKU8279005</t>
  </si>
  <si>
    <t>MAEU204048099</t>
  </si>
  <si>
    <t>MX1032783 MX1032785 MX1032798 MX1032784 MX1032797 MX1032785 MX1032782 MX1032780 MX1032781</t>
  </si>
  <si>
    <t>214, CDA AVENUE, BISSA ROAD SULOK B IRC NUMBER 260315110105019, E TIN N (IP) NUMBER : 2019-20-04926 DATE:21</t>
  </si>
  <si>
    <t>RED OAK LOGS 1 X 40FT CONTAINER S.L.A.C. 35 RED OAK LOGS - 3427 BF -17.135 M3 HS CODE 4403.91.00 8 TULIP LOGS - 1466 BF- 7.330 M3 H.S CODE 4403.99.90 CAED 01H556VCK98720200800934, @ FAX 0650 3639 060</t>
  </si>
  <si>
    <t>NO MARKS NO MARKS THE SAME THE SAME THE SAME THE SAME THE SAME THE SAME</t>
  </si>
  <si>
    <t>THUA DAT SO 40, TO BAN DO SO 32, KHU PHO LONG BINH, PHUONG KHANH BINH THI XA TAN UYEN TINH BINH DUONG,VIETNAM</t>
  </si>
  <si>
    <t>EITU1958656</t>
  </si>
  <si>
    <t>EGLV465077108566</t>
  </si>
  <si>
    <t>FENG SHUN TRADING COMPANY</t>
  </si>
  <si>
    <t>NO. 424, SEC. 1, JHONG IANG RD., WU CHI TAICHUNG, TAIWAN 43347 VAT NUMBER: 53805821</t>
  </si>
  <si>
    <t>WHITE OAK LOGS 1 X 40FT HIGHCUBE CONTAINER S.L.A.C. 45 WHITE OAK LOGS - 4657 BF - HS CODE 4403.91.00 CAED 01H556VCK98720200700913 @FAX 0650 3639 060 TAXE ID 3702261329</t>
  </si>
  <si>
    <t>NO MARKS NO MARKS THE SAME THE SAME THE SAME THE SAME THE SAME</t>
  </si>
  <si>
    <t>OCGU8059835</t>
  </si>
  <si>
    <t>EGLV465077102827</t>
  </si>
  <si>
    <t>WALNUT LOGS WALNUT LOGS 2 X 40FT HIGHCUBE CONTAINER S.L.A.C. 131 WALNUT LOGS - 10,261 BF - 51.305 M3 HS CODE 4403.99.90 01H556VCK98720200700925 @TEL (84)-251.3888.100</t>
  </si>
  <si>
    <t>TAN VINH CUU LONG BINH JOINT STOCK</t>
  </si>
  <si>
    <t>NO MARKS NO MARKS NO MARKS THE SAME THE SAME THE SAME THE SAME THE SAME</t>
  </si>
  <si>
    <t>COMPANY C/O TAVICO BONDED WAREHOUSE TAN CANG - LONG BINH SERVICE AREA, QUARTER 7, LONG BINH WARD, BIEN HOA, DONG NAI PROVINCE,VIETNAM</t>
  </si>
  <si>
    <t>292 MARBURG ROAD, RR#1 PORT DOVER, ON, N0A 1N1 TEL: 519 428 0550 TAX ID: 104270376RM0003</t>
  </si>
  <si>
    <t>BMOU5244193 TCLU9320092</t>
  </si>
  <si>
    <t>EGLV465077103173</t>
  </si>
  <si>
    <t>000439 000438</t>
  </si>
  <si>
    <t>TAN VINH CUU JOINT-STOCK COMPANY</t>
  </si>
  <si>
    <t>C/O TAVICO BONDED WAREHOUSE TAN CANG - LONG BINH SERVICE AREA, QUARTER 7, LONG BINH WARD, BIEN HOA, DONG NAI PROVINCE, VIETNAM</t>
  </si>
  <si>
    <t>FWDR REF: CAN8106287 PLUMBING SUPPLIES AND ACCESSORIES, NOS STAINLESS STEEL COMMAND HOOK THIS SHIPMENT CONTAINS NO SOLID WOODEN PACKING MATERIALS TOTAL:1X20GP (828CTNS18PLTS) SHIP TO:EXPRESS CROSS BORDER LOGISTICS,, LLC / MIRSA MANUFACTURING LLC 4403 W . MILITARY HWY STE 100 MCALLEN TX 78503 956-467-9948 GENERAL CONTRACT RATE: FREIGHT COLLECT</t>
  </si>
  <si>
    <t>APL HOUSTON</t>
  </si>
  <si>
    <t>EI REF: 61X8079914 SHIPPING MARKS:MPI P.O. MCALLEN,TX C/NO. 1-UP MADE IN CHINA</t>
  </si>
  <si>
    <t>TTNU1161029</t>
  </si>
  <si>
    <t>APLUAFZ0205957</t>
  </si>
  <si>
    <t>0TX6G</t>
  </si>
  <si>
    <t>P4719728</t>
  </si>
  <si>
    <t>NONCONIFEROUS WOOD IN THE ROUGH NESOI, NOT TR NONCONIFEROUS WOOD IN THE ROUGH NESOI, NOT TR NONCONIFEROUS WOOD IN THE ROUGH NESOI, NOT TR NONCONIFEROUS WOOD IN THE ROUGH NESOI, NOT TR NONCONIFEROUS WOOD IN THE ROUGH NESOI, NOT TRWALNUT SAW LOGS HS CODE 4403.99.90 SHIPPER DECLARED NO WOOD PACKING MATERIAL NONCONIFEROUS WOOD IN THE ROUGH NESOI, NOT TR NONCONIFEROUS WOOD IN THE ROUGH NESOI, NOT TR NONCONIFEROUS WOOD IN THE ROUGH NESOI, NOT TR NONCONIFEROUS WOOD IN THE ROUGH NESOI, NOT TR NONCONIFEROUS WOOD IN THE ROUGH NESOI, NOT TR</t>
  </si>
  <si>
    <t>// // // // // // // // // // //</t>
  </si>
  <si>
    <t>SEGU6801618 CAIU7958625 SEGU6861140 TCNU4721572 YMLU8922110 SEGU6768546 BMOU5740146 TCKU6022219 CAIU7870730 YMLU8611273</t>
  </si>
  <si>
    <t>45G0 45G0 45G0 45G0 45G0 45G0 45G0 45G0 45G0 45G0</t>
  </si>
  <si>
    <t>YMLUW195217637</t>
  </si>
  <si>
    <t>015W</t>
  </si>
  <si>
    <t>18980 20590 20773 5059644 211049 184795 185951 318224 20622 20774</t>
  </si>
  <si>
    <t>OAK LOGS/TULIP LOG 1 X 40FT HIGHCUBE CONTAINER S.L.A.C. 25 RED OAK LOGS - 2495 BF - 12.475 M3 HS CODE 4403.91.00 22 TULIP LOGS - 2090 BF - 10.450 M3 5 CHERRY LOGS - 500 BF - 2.500 M3 H.S CODE 4403.99.90, CAED 01H556VCK98720200700892 @FAX 0650 3639 060</t>
  </si>
  <si>
    <t>NO MARKS NO MARKS THE SAME THE SAME THE SAME THE SAME THE SAME THE SAME THE SAME</t>
  </si>
  <si>
    <t>TCKU6095133</t>
  </si>
  <si>
    <t>EGLV465077101936</t>
  </si>
  <si>
    <t>FENGSHUN TRADING COMPANY</t>
  </si>
  <si>
    <t>HFE PO#: 0452485567. 00010(KH 20-8033) CUSTOMER PO#: 0452485383 MATERIAL #: B8254WM44 MATERIAL DESC: PD SINGLE CAN 3OZ QUANTITY: 184572, PD SINGLE CAN 3OZ HTS # :3407.00.2000 DIMENSION: 36.51 X 36.51 X 22 .23 CM GROSS WT. PER CTN: 11.2 KG / HFE PO#: 0452467829 . 00010(KH 20-6624) CUSTOMER PO#: 0452466698 MATERIAL #: E66905L00 MATERIAL DESC: PD TOW TRUCK QUANTITY: 704 PD TOW TRUCK, HTS # :3407.00.2000 DIMENSION: 28.89 X 25.08 X 22 .54 CM GROSS WT. PER CTN: 2.17 KG / HFE PO#: 0452443252 .00010(KH 20-4248) CUSTOMER PO#: 0452441318 MATERIAL #: E68915L00 MATERIAL DESC: PD CEMENT TRUC K QUANTITY: 678, PD CEMENT TRUCK HTS # :3407.00.2000 DIMENSION: 39.05 X 24.77 X 23 .18 CM GROSS WT. PER CTN: 3 KG / HFE PO#: 0452446224 . 00010(KH 20-4676) CUSTOMER PO#: 0452444815 MATERIAL #: E69675L00 MATERIAL DESC: PD STRETCH AST QUANTITY: 606 PD ELASTIX AST, HTS # :3407.00.2000 DIMENSION: 25.08 X 14.29 X 23 .18 CM GROSS WT. PER CTN: 2.19 KG / HFE PO#: 0452472010 . 00010(KH 20-7765) CUSTOMER PO#: 0452470585 MATERIAL #: E90975L00 MATERIAL DESC: PD PAW PATROL PLAYSET2 QUANTITY: 488, PD PAW PATROL HERO PACK HTS # :3407.00.2000 DIMENSION: 28.89 X 23.81 X 22 .86 CM GROSS WT. PER CTN: 3.66 KG / HFE PO#: 0452472013 . 00010(KH 20-6949) CUSTOMER PO#: 0452470585 MATERIAL #: E91935L00 MATERIAL DESC: PD LOLLIPOP PA CK QUANTITY: 1260, PD LOLLIPOP SET HTS # :3407.00.2000 DIMENSION: 27.46 X 23.18 X 22 .86 CM GROSS WT. PER CTN: 3.6 KG / HFE PO#: 0452441760 . 00010(KH 20-5110) CUSTOMER PO#: 0452439883 MATERIAL #: E94485L00 MATERIAL DESC: PD MINI BUILDE R ANIMALS AST QUANTITY: 920, PD MINI BUILDER ANIMALS AST HTS # :3407.00.2000 DIMENSION: 24.45 X 15.88 X 14 .61 CM GROSS WT. PER CTN: 1.08 KG / HFE PO#: 0452500719 . 00010(KH 20-9190) CUSTOMER PO#: 0452500074 MATERIAL #: E90385L00 MATERIAL DESC: PD GINGERBREAD HOUSE KIT QUANTITY: 2940, PD GINGERBREAD HOUSE KIT HTS # :3407.00.2000 DIMENSION: 27.31 X 21.27 X 22 .86 CM GROSS WT. PER CTN: 2.55 KG / HFE PO#: 0452500721 . 00010(KH 20-9192) CUSTOMER PO#: 0452500074 MATERIAL #: E98445L00 MATERIAL DESC: PD CANDY PLAYS ET QUANTITY: 5502, PD CANDY DELIGHT PLAYSET HTS # :3407.00.2000 DIMENSION: 39.05 X 25.08 X 34 .93 CM GROSS WT. PER CTN: 5.28 KG HFE PO#: 0452469711 . 00010(KH 20-6312) CUSTOMER PO#: 0452468742 MATERIAL #: B7411C900 MATERIAL DESC: PD NE GREEN QUANTITY: 888 PD NE GREEN, HTS # :3407.00.2000 DIMENSION: 26.67 X 20.64 X 18 .73 CM GROSS WT. PER CTN: 3.5 KG / HFE PO#: 0452485567. 00010(KH 20-8033) CUSTOMER PO#: 0452485383 MATERIAL #: B8254WM44 MATERIAL DESC: PD SINGLE CAN 3OZ QUANTITY: 184572, PD SINGLE CAN 3OZ HTS # :3407.00.2000 DIMENSION: 36.51 X 36.51 X 22 .23 CM GROSS WT. PER CTN: 11.2 KG / HFE PO#: 0452476575 . 00010(KH 20-7113) CUSTOMER PO#: 0452475848 MATERIAL #: E5044AS00 MATERIAL DESC: PD 8 PACK AST QUANTITY: 15100 COLOR, COLOR EVERYWHERE! WITH, 8 PLAY-DOH COLORS, THERE ARE ALL KINDS OF CREATIVE POSSIB ILITIES. REPL HTS # :3407.00.2000 DIMENSION: 24.13 X 22.54 X 17 .15 CM GROSS WT. PER CTN: 2.49 KG / HFE PO#: 0452467846 . 00010(KH 20-6131) CUSTOMER PO#: 0452467641 MATERIAL #: E5044AS00 MATERIAL DESC: PD 8 PACK AST QUANTITY: 764 COLOR, COLOR EVERYWHERE! WITH, 8 PLAY-DOH COLORS, THERE ARE ALL KINDS OF CREATIVE POSSIB ILITIES. REPL HTS # :3407.00.2000 DIMENSION: 24.13 X 22.54 X 17 .15 CM GROSS WT. PER CTN: 2.49 KG / HFE PO#: 0452448151 . 00010(KH 20-5450) CUSTOMER PO#: 0452447164 MATERIAL #: E5044AS00 MATERIAL DESC: PD 8 PACK AST QUANTITY: 540 COLOR, COLOR EVERYWHERE! WITH, 8 PLAY-DOH COLORS, THERE ARE ALL KINDS OF CREATIVE POSSIB ILITIES. REPL HTS # :3407.00.2000 DIMENSION: 24.13 X 22.54 X 17 .15 CM GROSS WT. PER CTN: 2.49 KG / HFE PO#: 0452440191 . 00010(KH 20-4608) CUSTOMER PO#: 0452438901 MATERIAL #: E6103AS00 MATERIAL DESC: PD FIRE TRUCK QUANTITY: 368 HEROES USE THEIR IMAGINATIONS, ! ROLL TO THE RESCUE WITH THI S ICONIC FIRE TRUCK TOY AND F IGHT FIRES TH HTS # :3407.00.2000 DIMENSION: 39.37 X 22.23 X 34 .29 CM GROSS WT. PER CTN: 2.72 KG / HFE PO#: 0452500721 . 00010(KH 20-9192) CUSTOMER PO#: 0452500074 MATERIAL #: E98445L00 MATERIAL DESC: PD CANDY PLAYS ET QUANTITY: 5502, PD CANDY DELIGHT PLAYSET HTS # :3407.00.2000 DIMENSION: 39.05 X 25.08 X 34 .93 CM GROSS WT. PER CTN: 5.28 KG HFE PO#: 0452485567. 00010(KH 20-8033) CUSTOMER PO#: 0452485383 MATERIAL #: B8254WM44 MATERIAL DESC: PD SINGLE CAN 3OZ QUANTITY: 184572, PD SINGLE CAN 3OZ HTS # :3407.00.2000 DIMENSION: 36.51 X 36.51 X 22 .23 CM GROSS WT. PER CTN: 11.2 KG / HFE PO#: 0452442078 . 00010(KH 20-4516) CUSTOMER PO#: 0452439783 MATERIAL #: B9023AF00 MATERIAL DESC: PD PLAY N STOR E TABLE QUANTITY: 320, PD PLAY N STORE TABLE HTS # :3407.00.2000 DIMENSION: 56.67 X 36.51 X 38 .42 CM GROSS WT. PER CTN: 9.6 KG / HFE PO#: 0452440569 .00010(KH 20-4585) CUSTOMER PO#: 0452438831 MATERIAL #: E0039AS21 MATERIAL DESC: PD TOASTER CRE ATIONS QUANTITY: 428, NO MATTER WHAT TIME OF DAY, A NYTIME CAN BE PLAY-DOH TOAST TIME! FOR A SILLY BRUNCH OR D ELIGHTFUL PRE HTS # :3407.00.2000 DIMENSION: 27.62 X 21.59 X 23 .5 CM GROSS WT. PER CTN: 2.75 KG / HFE PO#: 0452472641 .00010(KH 20-7782) CUSTOMER PO#: 0452471278 MATERIAL #: E21230000 MATERIAL DESC: PD GRAB N GO C OMPOUND BAG AST QUANTITY: 1404, PD GRAB N GO COMPOUND BAG AST HTS # :3407.00.2000 DIMENSION: 28.89 X 16.19 X 10 .95 CM GROSS WT. PER CTN: 1.96 KG / HFE PO#: 0452472023 . 00010(KH 20-6825) CUSTOMER PO#: 0452471007 MATERIAL #: E4867AX01 MATERIAL DESC: PD WILD QUANTITY: 504 PD WILD, HTS # :3407.00.2000 DIMENSION: 26.35 X 23.5 X 17. 15 CM GROSS WT. PER CTN: 4.4 KG / HFE PO#: 0452472024 . 00010(KH 20-6824) CUSTOMER PO#: 0452471007 MATERIAL #: E4869AX01 MATERIAL DESC: PD SWEET QUANTITY: 752 PD SWEET, HTS # :3407.00.2000 DIMENSION: 26.35 X 23.5 X 17. 15 CM GROSS WT. PER CTN: 4.4 KG / HFE PO#: 0452440032 . 00010(KH 20-4403) CUSTOMER PO#: 0452438864 MATERIAL #: E65695L01 MATERIAL DESC: TRS DELUXE FAS HION TROLLS AST QUANTITY: 676, HTS # :9503.00.0073 DIMENSION: 24.45 X 20.96 X 29 .21 CM GROSS WT. PER CTN: 1.07 KG / HFE PO#: 0452471994 . 00010(KH 20-6217) CUSTOMER PO#: 0452470585 MATERIAL #: E6642AS00 MATERIAL DESC: PD ICE POPS N CONES FREEZER QUANTITY: 711, THIS IRRESISTIBLY FUN PLAY-DO H ICE CREAM SET COMES WITH 2 IMAGINARY ICE CREAM CONES AND 2 PRETEND IC HTS # :3407.00.2000 DIMENSION: 25.4 X 23.18 X 22. 38 CM GROSS WT. PER CTN: 2.04 KG / HFE PO#: 0452500721 . 00010(KH 20-9192) CUSTOMER PO#: 0452500074 MATERIAL #: E98445L00 MATERIAL DESC: PD CANDY PLAYS ET QUANTITY: 5502, PD CANDY DELIGHT PLAYSET HTS # :3407.00.2000 DIMENSION: 39.05 X 25.08 X 34 .93 CM GROSS WT. PER CTN: 5.28 KG VENDOR CODE.PICK UP CODE: ZC- 029V1. 1 CUSTOMER CODE:990860 SHIP TO CODE:990972 FREIGHT COLLECT TOTAL 1 X 40FT STD,3X40HQ HFE PO#: 0452476571 . 00010(KH, HTS # :3407.00.2000 DIMENSION: 42.55 X 20.64 X 27 .15 CM GROSS WT. PER CTN: 8.02 KG / HFE PO#: 0452447872 . 00010(KH 20-5157.5158) CUSTOMER PO#: 0452444092 MATERIAL #: F04505L00 MATERIAL DESC: PD TRS MOLD N FOLD HOT AIR BALLOON QUANTITY: 3508, PD TRS TOUR BALLOON KIT HTS # :3407.00.2000 DIMENSION: 27.94 X 26.35 X 23 .18 CM GROSS WT. PER CTN: 3.11</t>
  </si>
  <si>
    <t>HASBRO INC, C.O NATIONAL</t>
  </si>
  <si>
    <t>COSCO ITALY</t>
  </si>
  <si>
    <t>HASBRO B8254WM44 108 PCS. PD SINGLE CA N 3OZ PLAY-DOH . . . . . . HASBRO E66905L00 4 PCS PD TOW TRUCK PLAY-DOH . . . . . . HASBRO E68915L00 3 PCS PD CEMENT TR UCK PLAY-DOH . . . . . . HASBRO E69675L00 6 PCS PD ELASTIX A ST PLAY-DOH . . . . . HASBRO E90975L00 4 PCS PD PAW PATRO L HERO PACK PLAY-DOH . . . . . . HASBRO E91935L00 6 PCS PD LOLLIPOP SET PLAY-DOH . . . . . . HASBRO E94485L00 4 PCS PD MINI BUIL DER ANIMALS AST PLAY-DOH . . . . . HASBRO E90385L00 4 PCS PD GINGERBRE AD HOUSE KIT PLAY-DOH . . . . . . HASBRO E98445L00 3 PCS PD CANDY DEL IGHT PLAYSET PLAY-DOH . . . . . . HASBRO B7411C900 24 PCS PD NE GREEN PLAY-DOH . . . . . . HASBRO B8254WM44 108 PCS. PD SINGLE CA N 3OZ PLAY-DOH . . . . . . HASBRO E5044AS00 4 PCS. PD 8 PACK AS T PLAY-DOH . . . . . . . . HASBRO E5044AS00 4 PCS. PD 8 PACK AS T PLAY-DOH . . . . . . . . HASBRO E5044AS00 4 PCS. PD 8 PACK AS T PLAY-DOH . . . . . . . . HASBRO E6103AS00 2 PCS. PD FIRE TRUC K PLAY-DOH . . . . . . . . HASBRO E98445L00 3 PCS PD CANDY DEL IGHT PLAYSET PLAY-DOH . . . . . . HASBRO B8254WM44 108 PCS. PD SINGLE CA N 3OZ PLAY-DOH . . . . . . HASBRO B9023AF00 4 PCS PD PLAY N ST ORE TABLE PLAY-DOH . . . . . . HASBRO E0039AS21 4 PCS PD TOASTER C REATIONS PLAY-DOH . . . . . . . . . HASBRO E21230000 12 PCS. PD GRAB N GO COMPOUND BA G AST PLAY-DOH . . . . . HASBRO E4867AX01 8 PCS PD WILD PLAY-DOH . . . . . . HASBRO E4869AX01 8 PCS PD SWEET PLAY-DOH . . . . . . HASBRO E65695L01 4 PCS TRS DELUXE F ASHION TROLL S AST TROLLS . . . . HASBRO E6642AS00 3 PCS. PD ICE POPS N CONES FREE ZER PLAY-DOH . . . . . . . . HASBRO E98445L00 3 PCS PD CANDY DEL IGHT PLAYSET PLAY-DOH . . . . . . HASBRO 20383F001 3 PCS. PD 24 PK PLAY-DOH . . . . . . . . . . . . . . HASBRO F04505L00 4 PCS PD TRS TOUR BALLOON KIT PLAY-DOH . . . . . .</t>
  </si>
  <si>
    <t>DISTRIBUTION CENTER 16045 MOUNTAIN AVE, CHINO, CA 91710, ATTN: WAREHOUSE MANAGER CHINO CA 91708</t>
  </si>
  <si>
    <t>CCLU7698343 OOLU8562450 CBHU8677073 OOLU4409545</t>
  </si>
  <si>
    <t>45G0 45G0 45G0 42G0</t>
  </si>
  <si>
    <t>DMCQYAX0613164</t>
  </si>
  <si>
    <t>OOLU2113806700</t>
  </si>
  <si>
    <t>OOLFBF6892 OOLFBF6894 OOLFBF6895 OOLFBF6893</t>
  </si>
  <si>
    <t>HASBRO INC ONE HASBRO PLACE</t>
  </si>
  <si>
    <t>PROVIDENCE, RI, 02903 ATTENTION:</t>
  </si>
  <si>
    <t>INJECTION OR COMPRESSION CONTAIN RETURN OF GROSS WOODEN ANCHOR WITHOUT TREATMENT MARK DU-E N 20BR000718751-1 RUC 0BR0221057920000000000000000047 2299, NCM 4403.99.00 WOOD PACKAGE NOT TREATED AND NOT CERTIFIED XX 134 SL 801 E 804 CENTRO, RJ BRASIL 20091-901 CNPJ 16831972/0001-68 AMANDA.MENEZESVIPLOGBR.COM</t>
  </si>
  <si>
    <t>CARGO MANAGEMENT GROUP, INC.</t>
  </si>
  <si>
    <t>VIP LOGISTICS BR AGENCIAMENTO E</t>
  </si>
  <si>
    <t>11190NW 25TH STREET SUITE 130 MIAMI FL 33172 UNITED STATES EMAIL RODRIGOCM-GROUP.US</t>
  </si>
  <si>
    <t>TRANSP EIRELI RUA VISCONDE DE INHA MA, 134 SL 801 E 804 CENTRO, RJ BRASIL 20091-901 CNPJ 16831972/0001-68</t>
  </si>
  <si>
    <t>HLXU3367516</t>
  </si>
  <si>
    <t>HLCUSS5200640891</t>
  </si>
  <si>
    <t>HLD9180307</t>
  </si>
  <si>
    <t>ARKEMA COATING RESINS</t>
  </si>
  <si>
    <t>INX DO BRASIL LTDA</t>
  </si>
  <si>
    <t>410 GREGSON DRIVE CARY, NC 27511 USA E-MAIL</t>
  </si>
  <si>
    <t>AVENIDA EUGENIO ESTOCO,233 CEP 13255-415 ITATIBA-SP CNPJ 02.210.579/0001-42</t>
  </si>
  <si>
    <t>HLCUSS5KF40891AA</t>
  </si>
  <si>
    <t>5101 SOUTH BROAD STREET PHILADELPHIA, PA 19112 USA E-MAIL</t>
  </si>
  <si>
    <t>ROBINIA WOOD: 4409.29 DECKING 4403.12.40 FENCE POSTS FINAL DESTINATION: HENRY HUDSON COMPANY 401 TOWEL AVE VALLEY AL 36854, FREIGHT PREPAID</t>
  </si>
  <si>
    <t>ZTR ENTERPRISES LLC</t>
  </si>
  <si>
    <t>CMA CGM NABUCCO</t>
  </si>
  <si>
    <t>2928 ROCKINGHAM DRIVE NW ATLANTA, GA 30327 404.915.4474 TE ZRIKE ZTRENTERPRISES.COM</t>
  </si>
  <si>
    <t>EINSTEINSTRASSE 17 26133 OLDENBURG, GERMANY TEL: +49 -(0)441-936130 TE EMAIL: OFFICE EUROBINIA.EU</t>
  </si>
  <si>
    <t>CMAU5579559</t>
  </si>
  <si>
    <t>CMDURJK0118020</t>
  </si>
  <si>
    <t>0MR62</t>
  </si>
  <si>
    <t>P0012866</t>
  </si>
  <si>
    <t>EFSWW LLC</t>
  </si>
  <si>
    <t>1350 BEVERLY ROAD SUITE 115 MCLEAN VA 22101 OFFICE:703-348-2181</t>
  </si>
  <si>
    <t>RIJEKA</t>
  </si>
  <si>
    <t>WALNUT LOGS/RED OAK LOGS 1 X 40FT HIGHCUBE CONTAINER S.L.A.C. 25 WALNUT LOGS - 2808 BF - 14.040 M3 HS CODE 4403.99.90 23 RED OAK LOGS - 2392 BF - 11.960 M3, H.S CODE 4403.91.00 CAED 01H556VCK98720200700890 @ 3639 060 @@ 3639 060</t>
  </si>
  <si>
    <t>NO MARKS NO MARKS THE SAME THE SAME THE SAME THE SAME THE SAME THE SAME THE SAME THE SAME THE SAME THE SAME THE SAME</t>
  </si>
  <si>
    <t>TCNU3907074</t>
  </si>
  <si>
    <t>EGLV465077098838</t>
  </si>
  <si>
    <t>150W</t>
  </si>
  <si>
    <t>RED OAK LOGS 1 X 40FT HIGHCUBE CONTAINER S.L.A.C. 47 RED OAK LOGS - 4368 BF - 21.840 M3 HS CODE 4403.91.00 CAED 01H556VCK98720200700877, @ FAX 0650 3639 060 @@ FAX 0650 3639 060</t>
  </si>
  <si>
    <t>EITU9050747</t>
  </si>
  <si>
    <t>EGLV465077087470</t>
  </si>
  <si>
    <t>000442 442</t>
  </si>
  <si>
    <t>FOOTWEAR TOTAL: 4204 PRS/ 471 CTNS PO# STOCK # 80 -440731 25-3346 80-440615 59-2971 80-440689 25-3339 80-440356 25-3310 80-4403 33 25-3313 80-440342 25-3 311 80-440355 25-3315</t>
  </si>
  <si>
    <t>GENESCO, INC</t>
  </si>
  <si>
    <t>VIETNAM SHOE MAJESTY CO., LTD</t>
  </si>
  <si>
    <t>CONTAINER NO.: MRKU5263153 SEAL N O.: MLVN3466221</t>
  </si>
  <si>
    <t>1415 MURFREESBORO ROAD-SUITE 638 NASHVILLE, TN 37217 ATTN: LITA LEE TEL:(615)367-7729 1-6153677729</t>
  </si>
  <si>
    <t>DONG XUYEN INDUSTRIAL ZONE , RACH DUA WARD , VUNG TAU CITY, BA RIA VUNG TAU PROVINCE, VIETNAM 84-2543613662</t>
  </si>
  <si>
    <t>MRKU5263153</t>
  </si>
  <si>
    <t>MAEU203197712</t>
  </si>
  <si>
    <t>026N</t>
  </si>
  <si>
    <t>VN3466221</t>
  </si>
  <si>
    <t>180 EAST OCEAN BLVD., SUITE 270 LONG BEACH, CA 90802 TEL: 562-624-3000</t>
  </si>
  <si>
    <t>CANOPY CANOPY FRAME CANOPY PARTS ENCLOSURE KITS FIREWOOD RACK SHELTER SHELTER COVER KIT, -USCI 913100000609358876 -ATTN THE EXPORT MANAGER -PHONE +86 21 6330 3900 --PHONE +1 514-631-6456 --FAX +1 514-631-4403 CANOPY CANOPY FRAME CANOPY PARTS ENCLOSURE KITS FIREWOOD RACK SHELTER SHELTER COVER KIT, -USCI 913100000609358876 -ATTN THE EXPORT MANAGER -PHONE +86 21 6330 3900 --PHONE +1 514-631-6456 --FAX +1 514-631-4403</t>
  </si>
  <si>
    <t>ACTION CUSTOMS SERVICES</t>
  </si>
  <si>
    <t>NOATUM LOGISTICS (SHANGHAI) LTD</t>
  </si>
  <si>
    <t>HYUNDAI FAITH</t>
  </si>
  <si>
    <t>NO MARKS . . . . . . . . . . . . . . . . . . . NO MARKS . . . . . . . . . . . . . . . . . . .</t>
  </si>
  <si>
    <t>500 AVENUE LEPINE MONTREAL QC H9P 2V6 CANADA ATTN THE IMPORT MANAGER--</t>
  </si>
  <si>
    <t>3/F, MAISON 115, NO. 115, MIDDLE JIANGXI ROAD, HUANG PU DISTRICT SHANGHAI-</t>
  </si>
  <si>
    <t>HLBU1144389 UACU8333089</t>
  </si>
  <si>
    <t>42G0 42G0</t>
  </si>
  <si>
    <t>HLCUNG12006AXCJ2</t>
  </si>
  <si>
    <t>089E</t>
  </si>
  <si>
    <t>HLB7281843 HLD10228086</t>
  </si>
  <si>
    <t>NOATUM LOGISTICS USA, LLC</t>
  </si>
  <si>
    <t>15231 135TH AVE JAMAICA NY 11434 UNITED STATES PHONE +1 718-514-6029 FAX +1 718-977-8230</t>
  </si>
  <si>
    <t>NINGBO, CN</t>
  </si>
  <si>
    <t>RESIN SOLUTION ON 4 STEEL DRUMS RESIN SOLUTION UN1866, CLASS 3, PGIII HS CODE 3907.91 NDR 2 / BROWN PRESSURE TREATED LUMBER/ NON HAZ/STACKABLE HS CODE 4403.24 CERS TW60792020061852604 / PARTS FOR PRE-FABRICATED STRUCTURE HS CODE 9406.90.00 CERS BC11442020061851855 / ELECTRICAL INSULATION, 38 CARTONS HS CODE 8546.10, 3920.99, 7019.90 CAED UC50532020061953142 / DRY DOG FOOD/ NON HAZ/ STACKABLE HS CODE 2309.10 CERS 2020/JUN/26/11 21 821000013 / HYDRAULIC POWER UNIT HS CODE 84122900, 84798900 CAED 01AC98SCL55920200600007 / LEXAN RESIN HS CODE 3907990090 CAED UA60282020061952799 / 30 SCREEN &amp; GASKET ASSEMBLY AND WATER SOFTENING COMPOUND HS CODE 842199 CERS B25032020061852187 / SPARE PARTS -HS CODE 8481.90 NDR 2 / EXERCISE EQUIPMENT HS CODE 95069100, 95069990 CERS 03D989BC703220200600175 / AUTOSEAT BELT COMPONENTS HS CODE 8708.29 SUM 2062 / MOLD PARTS (ONE SET OF REFURBISHMENT PROGRAM) H.S.CODE 8477.90 SUM 2231 / JET ICE PAINT/POWDER PAINT - (NON HAZ) HS CODE 3206.19.00 CERS FC79312020062356479 / FORK LIFT TYNES ON 6 PIECES FORK LIFT TYNES HS CODE 84312000 CERS 08H561SC873020200600300</t>
  </si>
  <si>
    <t>GLOBELINK KOREA CO., LTD</t>
  </si>
  <si>
    <t>ODYSSEY SHIPPING LTD</t>
  </si>
  <si>
    <t>141486 . . . . . 141568 . . . 141602 . . 141665 . . 141674 . . 141680 . . 141688 . . 141695 . . . 141703 . . 141707 . . 141715 . . 141740 . . . 141802 . . . 141870 . . .</t>
  </si>
  <si>
    <t>16 EULJI-RO, JU-GO SEOUL 100-170 KOREA TEL 82 02 757 8864 FAX 82 02 757 98</t>
  </si>
  <si>
    <t>10500 COTE DE LIESSE SUITE 141 LACHINE QUEBEC H8T1A4 CANADA</t>
  </si>
  <si>
    <t>HLBU2874041</t>
  </si>
  <si>
    <t>HLCUMTR200701192</t>
  </si>
  <si>
    <t>WIRELESS BRIDGE HTS CODE:8517.62 THIS SHIPMENT CONTAINS NO SOLID WOOD PACKING MATERIALS EMAIL:ANA.ROJAS JUSDAUSA.COM/ LOGISTICS JUSDAUSA.COM/ KATY.GIANG JUSDAUSA.COM/, JAYDA.LEE JUSDAUSA.COM TOTAL PKGS 4403 CARTONS WIRELESS BRIDGE HTS CODE:8517.62 THIS SHIPMENT CONTAINS NO SOLID WOOD PACKING MATERIALS EMAIL:ANA.ROJAS JUSDAUSA.COM/ LOGISTICS JUSDAUSA.COM/ KATY.GIANG JUSDAUSA.COM/, JAYDA.LEE JUSDAUSA.COM TOTAL PKGS 4403 CARTONS WIRELESS BRIDGE HTS CODE:8517.62 THIS SHIPMENT CONTAINS NO SOLID WOOD PACKING MATERIALS EMAIL:ANA.ROJAS JUSDAUSA.COM/ LOGISTICS JUSDAUSA.COM/ KATY.GIANG JUSDAUSA.COM/, JAYDA.LEE JUSDAUSA.COM TOTAL PKGS 4403 CARTONS WIRELESS BRIDGE HTS CODE:8517.62 THIS SHIPMENT CONTAINS NO SOLID WOOD PACKING MATERIALS EMAIL:ANA.ROJAS JUSDAUSA.COM/ LOGISTICS JUSDAUSA.COM/ KATY.GIANG JUSDAUSA.COM/, JAYDA.LEE JUSDAUSA.COM TOTAL PKGS 4403 CARTONS WIRELESS BRIDGE HTS CODE:8517.62 THIS SHIPMENT CONTAINS NO SOLID WOOD PACKING MATERIALS EMAIL:ANA.ROJAS JUSDAUSA.COM/ LOGISTICS JUSDAUSA.COM/ KATY.GIANG JUSDAUSA.COM/, JAYDA.LEE JUSDAUSA.COM TOTAL PKGS 4403 CARTONS</t>
  </si>
  <si>
    <t>UBIQUITI NETWORKS</t>
  </si>
  <si>
    <t>FUNING PRECISION COMPONENT CO.,LTD.</t>
  </si>
  <si>
    <t>Hai Phong</t>
  </si>
  <si>
    <t>COSCO PACIFIC</t>
  </si>
  <si>
    <t>UBIQUITI USA UBIQUITI USA UBIQUITI USA UBIQUITI USA UBIQUITI USA</t>
  </si>
  <si>
    <t>427 WEST 12800 SOUTH DRAPER, UTAH 84020</t>
  </si>
  <si>
    <t>LOT B QUE VO INDUSTRIAL PARK, VAN DUONG WARD,BAC NINH CITY BAC NINH PROVINCE,VIETNAM</t>
  </si>
  <si>
    <t>APHU6615550 TCNU7915289 CMAU4224030 SEGU6304519 TCNU6381785</t>
  </si>
  <si>
    <t>APLUAXK0249826</t>
  </si>
  <si>
    <t>0FK04</t>
  </si>
  <si>
    <t>P2513935 P2513934 P2509082 P2509083 P2509081</t>
  </si>
  <si>
    <t>JUSDA SUPPLY CHAIN MANAGEMENT</t>
  </si>
  <si>
    <t>CORPORATION 21700 COPLEY DR, SUITE 100, DIAMOND BAR, CA91765</t>
  </si>
  <si>
    <t>NONCONIFEROUS WOOD IN THE ROUGH NESOI, NOT TR NONCONIFEROUS WOOD IN THE ROUGH NESOI, NOT TR NONCONIFEROUS WOOD IN THE ROUGH NESOI, NOT TR NONCONIFEROUS WOOD IN THE ROUGH NESOI, NOT TR NONCONIFEROUS WOOD IN THE ROUGH NESOI, NOT TR NONCONIFEROUS WOOD IN THE ROUGH NESOI, NOT TR NONCONIFEROUS WOOD IN THE ROUGH NESOI, NOT TR NONCONIFEROUS WOOD IN THE ROUGH NESOI, NOT TRWALNUT SAW LOGS HS CODE 4403.99.90 SHIPPER DECLARED NO WOOD PACKING MATERIAL NONCONIFEROUS WOOD IN THE ROUGH NESOI, NOT TR</t>
  </si>
  <si>
    <t>// // // // // // // // // //</t>
  </si>
  <si>
    <t>YMMU6115597 TGBU6462552 SEGU6865628 DFSU7296367 TCNU2061103 YMMU6236285 YMMU6238143 YMMU6275403 MAGU5692478</t>
  </si>
  <si>
    <t>45G0 45G0 45G0 45G0 45G0 45G0 45G0 45G0 45G0</t>
  </si>
  <si>
    <t>YMLUW195217483</t>
  </si>
  <si>
    <t>4288388 4289388 20747 184868 20537 4288304 4289307 6353575 457408 184867</t>
  </si>
  <si>
    <t>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 CANADIAN LOGS QUANTITY: 61.93 0 MBF 82 PIECES SUMMARY ID: S UM2074 EIN NUMBER: 98-0413798 LETTER OF CREDIT #: M04NG200 6NU00040 CONTRACT/ORDER NO: 1 730679 HTS CODE: 4403.20 F REIGHT PREPAID</t>
  </si>
  <si>
    <t>KOREA 82-625719677</t>
  </si>
  <si>
    <t>INTERFOR CORPORATION 3500 - 1055 DUNSMUIR ST VANCOUVER BC V7X 1H7 1-6046480322</t>
  </si>
  <si>
    <t>MRKU5915483 MAEU9206319 MSKU4749266 MSKU4589403 MSKU4773663 SEGU5126686 MRKU2699734 MSKU8423431 MSKU4712210 MSKU4563332 MSKU4829886</t>
  </si>
  <si>
    <t>4EB0 LEB0 LEB0 LEB0 LEB0 4EB0 4EB0 4EB0 LEB0 LEB0 LEB0</t>
  </si>
  <si>
    <t>MAEU910843584</t>
  </si>
  <si>
    <t>023N</t>
  </si>
  <si>
    <t>533217 533215 39156 533216 39164 533219 533210 533206 533218 39199 39122</t>
  </si>
  <si>
    <t>GN TRADING INC</t>
  </si>
  <si>
    <t>186, HASEO-RO, BUK-GU, GWANGJU SOUTH KOREA 82-62-571-9677</t>
  </si>
  <si>
    <t>DECORATIVE ARTICLES 15810 PACKAGES BULKPACKED DECORATIVE ARTICLES OF WOOD MOPANI (50 X BAGS MINI SIZE + 8560 X PCS MEDIUM) GRAPEVINE WOOD, (4800 X PCS MEDIUM, 2000 X PCS LARGE, 400 X PCS SUPER SIZE) HS CODE 4403.49.01.00 FOB CAPE TOWN</t>
  </si>
  <si>
    <t>3650 SACRAMENTO DRIVE SAN LUIS OBISPO, CA 93401-9946, USA TEL +1(805) 542 9988 FAX +1(805) 542 9295</t>
  </si>
  <si>
    <t>PLASSTREET 47 BITTERFONTEIN 8200 RSA</t>
  </si>
  <si>
    <t>HLBU2572490</t>
  </si>
  <si>
    <t>HLCUDUR200404864</t>
  </si>
  <si>
    <t>010E</t>
  </si>
  <si>
    <t>HLD2813174</t>
  </si>
  <si>
    <t>PAULOWNIA WOOD CRAFTS PO#ATL20527,ATL21456, ATL21331 HS CODE 6302.99 4403.99 4420.10, SHIPPER HEREBY CERTIFICATE THAT THIS SHIPMENT CONTAINS NO WOOD PACKING MATERIALS. S C FAK-PE204198_EC AUTO NVOCC BANQNKG2164418</t>
  </si>
  <si>
    <t>OOCL SINGAPORE</t>
  </si>
  <si>
    <t>MUD PIE (IN TRIANGLE) ATLANTA PO# CARTON# OF MADE IN CHINA NO MARKS NO MARKS NO MARKS NO MARKS NO MARKS NO MARKS NO MARKS</t>
  </si>
  <si>
    <t>NO 24 LESPERANCE COMPLEX, PROVINCE INDUSTRIAL ESTATE MAHE SEYCHELLES NANJING CN</t>
  </si>
  <si>
    <t>OOLU8771491</t>
  </si>
  <si>
    <t>BANQNKG2164418</t>
  </si>
  <si>
    <t>OOLU2639796290</t>
  </si>
  <si>
    <t>037E</t>
  </si>
  <si>
    <t>OOLFZZ5650</t>
  </si>
  <si>
    <t>HOUSEHOLD GOODS AND PERSONAL E FFECTS 3 OF 15 LVNS RADOES CU RAZVAN LTC WKFS0094070 CA RRIER CVII 4403 LBS. 615 C FT</t>
  </si>
  <si>
    <t>RADOESCU, RAZVAN</t>
  </si>
  <si>
    <t>9325 GUNSTON RD STE N110 22060-5580 FT BELVOIR,VA UNITED STATES 1-4105637540</t>
  </si>
  <si>
    <t>22 LANGGEWANNE STR 66882 SPESBACH GERMANY 32-33605563</t>
  </si>
  <si>
    <t>TCLU8551862</t>
  </si>
  <si>
    <t>MAEI203366837</t>
  </si>
  <si>
    <t>MAEI203261860</t>
  </si>
  <si>
    <t>ALKALOIDS, NATURAL OR REPRODUCED BY SYNTHESIS, AND - S.T.C. 550 BAGS RAW CAFFEINE (CAFEINA EN GRE A) BAGS WEIGHING 25 NET KILOS EACH ONE NET KGM 13,750 CAFFEINNE PURE BASIS(KG)10,026.60KG CONTRACT.- C-40086 HTS: 29393003 LOT.- 4401,4402,4403,4406,4409,4 410, 4411,4412,4413,4414,4415,4 416 4417,4418 UN 2811 TOXIC S, OLID,ORGANIC,N.O.S (CAFFEINE) AGGREGATION STATE:SOLID IMO-CLASS 6.1 PACKING GROUP III PACKING CODE: 5L3 EMS NUMBER:F-A-S-A ECOLOGICAL INFORMATION MICROORGANISMS NOT AVAILABLE ALGAE NOT AVAILABLE DAPHNIA NOT AVAILABLE FISH NOT AVAILABLE</t>
  </si>
  <si>
    <t>HELLMANN WORLDWIDE LOGISTICS S.P.A.</t>
  </si>
  <si>
    <t>HELLMANN WORLDWIDE LOGISTICS S.A. D</t>
  </si>
  <si>
    <t>VIA L. CIBRARIO 47 GENOA 16154 ITALY</t>
  </si>
  <si>
    <t>NORTE 3 NO. 90 BODEGA F COLONIA FED MEXICO CITY CMX 15700 MEXICO</t>
  </si>
  <si>
    <t>FTAU1360022</t>
  </si>
  <si>
    <t>MEDUMX822551</t>
  </si>
  <si>
    <t>022W</t>
  </si>
  <si>
    <t>EU19162678</t>
  </si>
  <si>
    <t>FAT. 4921/20N ONE CONTAINER 20 DRY BOX, CONTAINING: 08 CRATES WITH 48 NATURAL STONE SLABS. HTS: 6802.93.0025 NALADI: 6802.93 HS CODE: 6802.93 PO# 4403 WE CERTIFY THAT THE WOOD USED IN OUR PACKING IS TOTALLY FREE FROM BARK AND APPARENTLY FREE FROM LIVE PLANT PESTS. THERE WOOD INSIDE THE CONTAINER AND THIS WOOD WAS, : TREATED AND CERTIFIED NCM: 68029390 HTS CODE: 680293 R.U.C.: 0BR05320177200000000000000000353704 DUE:20BR0005362090 NET WEIGHT: 25.071,000 KGS CONTINUATION SHIPPER: CEP: 29.165-680 TEL:55 27 3338-3861</t>
  </si>
  <si>
    <t>AIRLIFT USA INC - SCAC CODE (AIRL)</t>
  </si>
  <si>
    <t>GLOBAL FREIGHT BRASIL EIRELI ME</t>
  </si>
  <si>
    <t>11099 S LA CIENEGA BLVD. SUITE 151 LOS ANGELES-CA, 90045 - USA PHONE:310 337-0700 FAX:844 814-4187 EMAIL: AN@AIRLIFTUSA.COM</t>
  </si>
  <si>
    <t>CNPJ: 08.195.367.0001-10 AV. ELDES SCHERRER SOUZA, 1025, SL.503, ED. CENTRO EMPRESARIAL DA SERRA, LARANJEIRAS, SERRA-ES,</t>
  </si>
  <si>
    <t>TRHU2693351</t>
  </si>
  <si>
    <t>ZIMUVTR8018098</t>
  </si>
  <si>
    <t>31S</t>
  </si>
  <si>
    <t>ZZZS902374</t>
  </si>
  <si>
    <t>VITORIA (ES)</t>
  </si>
  <si>
    <t>MEN'S FOOTWEAR TOTAL: 554 CTN S/ 6,642 PAIRS ORDER NO. S TK NO. 80-440370 15-2751 80-440371 15-2757 80-4403 72 15-2766 80-440373 15 -2768 80-440374 15-2771 8 0-440390 20-7081 80-440391, Y FOUR ( 554 ) CARTONS ONLY. THE SHIPMENT CONTAINS NO SOL ID WOOD PACKING NESI TRADING CO., LTD. MEN'S FOOTWEAR TOTAL: 554 CTN S/ 6,642 PAIRS ORDER NO. S TK NO. 80-440370 15-2751 80-440371 15-2757 80-4403 72 15-2766 80-440373 15 -2768 80-440374 15-2771 8 0-440390 20-7081 80-440391, Y FOUR ( 554 ) CARTONS ONLY. THE SHIPMENT CONTAINS NO SOL ID WOOD PACKING NESI TRADING CO., LTD.</t>
  </si>
  <si>
    <t>VIET NAM GRACERICH CO., LTD.</t>
  </si>
  <si>
    <t>CONTAINER NO. MSKU5130403, 1X20DC SEAL NO. ML-VN3451686 CONTAINER NO. MSKU4800440, 1X45HC SEAL NO . ML-VN3675305 CONTAINER NO. MSK U5130403, 1X20DC SEAL NO. ML-VN34 51686 CONTAINER NO. MSKU4800440, 1X45HC SEAL NO. ML-VN3675305 CONTAINER NO. MSKU5130403, 1X20DC SEAL NO. ML-VN3451686 CONTAINER NO. MSKU4800440, 1X45HC SEAL NO . ML-VN3675305 CONTAINER NO. MSK U5130403, 1X20DC SEAL NO. ML-VN34 51686 CONTAINER NO. MSKU4800440, 1X45HC SEAL NO. ML-VN3675305</t>
  </si>
  <si>
    <t>1415 MURFREESBORO ROAD-SUITE 638 NASHVILLE, TN 37217. ATTN: LITA LEE TEL:(615)367-7729/ 1-6153677729</t>
  </si>
  <si>
    <t>QUARTER BINH TIEN 2, DUC HOA HA WARD, DUC HOA DISTRICT, LONG AN PROVINCE VIETNAM 84-2835203999</t>
  </si>
  <si>
    <t>MSKU5130403 MSKU4800440</t>
  </si>
  <si>
    <t>2CB0 LEB0</t>
  </si>
  <si>
    <t>MAEU598347267</t>
  </si>
  <si>
    <t>022N</t>
  </si>
  <si>
    <t>VN3451686 VN3675305</t>
  </si>
  <si>
    <t>PLUMBING SUPPLIES AND ACCESSORIES, NOS STAINLESS STEEL COMMAND HOOK 828CTNS18PLTS PO47201 SHIP TO EXPRESS CROSS BORDER LOGISTICS, LLC / MIRSA MANUFACTURING LLC 4403 W . MILITARY HWY STE 100, MCALLEN TX 78503 956-467-9948 THIS SHIPMENT CONTAINS NO WOOD PACKING MATERIALS. TOTAL 1X20GP (828CTNS18PLTS) GENERAL CONTRACT RATE</t>
  </si>
  <si>
    <t>ONE CYGNUS</t>
  </si>
  <si>
    <t>EI REF 61X8078391 SHIPPING MARKS MPI P.O. MCALLEN,TX C/NO. 1-UP MADE IN CHINA . . . . . . . . .</t>
  </si>
  <si>
    <t>UACU3429300</t>
  </si>
  <si>
    <t>HLCUCA4200549256</t>
  </si>
  <si>
    <t>005E</t>
  </si>
  <si>
    <t>HLB7764191</t>
  </si>
  <si>
    <t>3X40HC S.L.A.C. 25 PACKAGES IN TOTAL DOUGLAS FIR KDHT S4S TERMS OF PRICE: CIP GWANGJU, GYEONGGI-DO, SOUTH KOREA CREDIT NUMBER: M04EC2006NU00040 FREIGHT PREPAID CAED# NA21062020061146420 HS CODE: 4403.26 3X40HC S.L.A.C. 25 PACKAGES IN TOTAL DOUGLAS FIR KDHT S4S TERMS OF PRICE: CIP GWANGJU, GYEONGGI-DO, SOUTH KOREA CREDIT NUMBER: M04EC2006NU00040 FREIGHT PREPAID CAED# NA21062020061146420 HS CODE: 4403.26 3X40HC S.L.A.C. 25 PACKAGES IN TOTAL DOUGLAS FIR KDHT S4S TERMS OF PRICE: CIP GWANGJU, GYEONGGI-DO, SOUTH KOREA CREDIT NUMBER: M04EC2006NU00040 FREIGHT PREPAID CAED# NA21062020061146420 HS CODE: 4403.26</t>
  </si>
  <si>
    <t>TO THE ORDER OF INDUSTRIAL BANK OF</t>
  </si>
  <si>
    <t>OLYMPIC INDUSTRIES ULC.</t>
  </si>
  <si>
    <t>E.R. TIANPING</t>
  </si>
  <si>
    <t>KOREA GOVERNMENT TAX ID NUMBER: VAT NUMBER1268126922</t>
  </si>
  <si>
    <t>402-221 WEST ESPLANADE, NORTH VANCOUVER B.C. CANADA,V7M 3J3 ++</t>
  </si>
  <si>
    <t>FSCU8148349 TCNU8756047 ZCSU8989953</t>
  </si>
  <si>
    <t>ZIMUVAN938486</t>
  </si>
  <si>
    <t>18S</t>
  </si>
  <si>
    <t>8396188 8396187 8396185</t>
  </si>
  <si>
    <t>HOME WOOD INC.,2427-1 YONGGU-DAERO</t>
  </si>
  <si>
    <t>YONGIN-SI,GYEONGGI-DO, SOUTH KOREA TEL031-284-5885 GOVERNMENT TAX ID NUMBER: VAT NUMBER1268126922</t>
  </si>
  <si>
    <t>VANCOUVER (BC)</t>
  </si>
  <si>
    <t>COVERALL &amp; ELASTIC PANT 01 X 20 GP CONTAINER CONTAINING 377 CTNS P.O. 4354 / 4389 / 4394 / 4395 / 4397 / 4401 / 4402 / 4403 / 4407 / 4408 / 4420 / 4428 / 4432 / 4411 / 4413 STYLE 865 / 865 - R / 865 - 3RW / 800 / 800 -, R / 800 - R4W DESCRIPTION COVERALL &amp; ELASTIC PANT HS CODE - 6211.33.90.21, 6211.32.00.10 &amp; 6203.43.00.13 CY / CY HBL NO - SE00018522</t>
  </si>
  <si>
    <t>EXPEDITORS CANADA INC</t>
  </si>
  <si>
    <t>EXPELOGIX (PVT) LTD</t>
  </si>
  <si>
    <t>SEASPAN BREEZE</t>
  </si>
  <si>
    <t>G.T. P.O. STYLE COLOUR SIZE QTY MADE IN SRI LANKA . . . . . . . . .</t>
  </si>
  <si>
    <t>NO 200 - 21320 GORDON WAY RICHMOND B C RICHMOND B C CANADA</t>
  </si>
  <si>
    <t>46/12, 4TH FLOOR SAYURU SEVANA NAWAM MAWATHA COLOMBO 02 SRI LANKA</t>
  </si>
  <si>
    <t>TCLU3284275</t>
  </si>
  <si>
    <t>HLCUCM2200411518</t>
  </si>
  <si>
    <t>033E</t>
  </si>
  <si>
    <t>HLB8431458</t>
  </si>
  <si>
    <t>COLOMBO, LK</t>
  </si>
  <si>
    <t>3.564 POSTS CALIBRADO 3 X 1,9 8 MTS PARTIDA ARANCELARIA : 4403.1010 3.564 POSTS CALIBRADO 3 X 1,9 8 MTS</t>
  </si>
  <si>
    <t>PUERTO RICO WOOD TREATING P.O. BOX 29228 SAN JUAN, PR 00929-0228 1-7877406000</t>
  </si>
  <si>
    <t>MRKU3193078 FCIU8610268</t>
  </si>
  <si>
    <t>SEAU830075314</t>
  </si>
  <si>
    <t>099N</t>
  </si>
  <si>
    <t>11250 CL1044485 11251 CL1044414</t>
  </si>
  <si>
    <t>ROBINIA DECKING AND PALISADES HS CODE: 4409.2999, 4403.9995 FINAL DESTINATION: HENRY HUDSON COMPANY 401 TOWEL AVE VALLEY AL 36854 FREIGHT PREPAID</t>
  </si>
  <si>
    <t>CMA CGM TOSCA</t>
  </si>
  <si>
    <t>TRLU8160297</t>
  </si>
  <si>
    <t>CMDURJK0117863</t>
  </si>
  <si>
    <t>0MR5M</t>
  </si>
  <si>
    <t>P0012963</t>
  </si>
  <si>
    <t>420 VIN ANTANO TTO CRIANZA. BVF 12X3/4 CANADA CP 6199.20 KGS 420 VI ANTANO TINTO RESERV BVF3 / 4X12 CANADA CP 6972 KGS 180 VI P. NEGRA RIOJA RSVA BT3 / 4X12 CANADA CP 2988 KGS 370 CAVA JS. CASTELFINO BRUT 200MLX24 CANADA CP 4403 KGS</t>
  </si>
  <si>
    <t>BRITISH COLUMBIA LIQUOR</t>
  </si>
  <si>
    <t>J. GARCIA CARRION, S.A.</t>
  </si>
  <si>
    <t>ROTTERDAM EXPRESS</t>
  </si>
  <si>
    <t>DISTRIBUTION BRANCH 2625 RUPERT STREET VANCOUVER, BC V5M 3T5 CANADA TEL: 604-252-3300 FAX: 604-252-3350</t>
  </si>
  <si>
    <t>CARRETERA DE MURCIA, S/N 30520 JUMILLA (MURCIA) SPAIN</t>
  </si>
  <si>
    <t>TCNU2713881</t>
  </si>
  <si>
    <t>ZIMUVLC0129100</t>
  </si>
  <si>
    <t>24W</t>
  </si>
  <si>
    <t>HLD0066991</t>
  </si>
  <si>
    <t>CONTAINER WORLD FORWARDING</t>
  </si>
  <si>
    <t>SERVICES INC 16133 BLUNDELL ROAD RICHMOND, B.COLUMBIA BC V6W 0A3 CANADA</t>
  </si>
  <si>
    <t>P.O.NO.PO-190144 GOHSENOL KH-20 900 BAGS 18,000 KGS REF PO#4502678756 CONTRACT #SCK281HB HS CODE : 3905.30 DIRECT DELIVERY TO: OXYVINYLS, LP PASADENA RESINS 4403 PASADENA FREEWAY PASADENA TX 77503 CONTACT: TOMMY MAY TEL:(281)884-4130 18PALLETS (900 BAGS)</t>
  </si>
  <si>
    <t>SOARUS, L.C.C.</t>
  </si>
  <si>
    <t>SM LONG BEACH</t>
  </si>
  <si>
    <t>GOHSENOL KH-20 PASADENA TX P/NO.1-18 MADE IN JAPAN SAME SAME SAME SAME</t>
  </si>
  <si>
    <t>3930 VENTURA DRIVE,SUITE 300 ARINGT HOUGHTON IA 60004 UNITED STATES</t>
  </si>
  <si>
    <t>FSCU4951964</t>
  </si>
  <si>
    <t>MEDUJP796645</t>
  </si>
  <si>
    <t>018E</t>
  </si>
  <si>
    <t>FJ08521646</t>
  </si>
  <si>
    <t>YUSEN LOGISTICS (AMERICAS) INC</t>
  </si>
  <si>
    <t>3340-D GREENS ROAD, SUITE 900 HOUSTON TX 77032 UNITED STATES</t>
  </si>
  <si>
    <t>HAKATA/FUKUOKA</t>
  </si>
  <si>
    <t>NONCONIFEROUS WOOD IN THE ROUGH NESOI, NOT TR NONCONIFEROUS WOOD IN THE ROUGH NESOI, NOT TR NONCONIFEROUS WOOD IN THE ROUGH NESOI, NOT TR NONCONIFEROUS WOOD IN THE ROUGH NESOI, NOT TR NONCONIFEROUS WOOD IN THE ROUGH NESOI, NOT TR NONCONIFEROUS WOOD IN THE ROUGH NESOI, NOT TR NONCONIFEROUS WOOD IN THE ROUGH NESOI, NOT TR NONCONIFEROUS WOOD IN THE ROUGH NESOI, NOT TRWALNUT SAW LOGS HS CODE 4403.99.90 SHIPPER DECLARED NO WOOD PACKING MATERIAL</t>
  </si>
  <si>
    <t>HYUNDAI MARS</t>
  </si>
  <si>
    <t>YMMU6060956 SEGU6761536 BMOU5756604 TCNU3488445 BMOU5529581 BMOU5715610 FSCU8037601 YMLU8689250</t>
  </si>
  <si>
    <t>45G0 45G0 45G0 45G0 45G0 45G0 45G0 45G0</t>
  </si>
  <si>
    <t>YMLUW195217248</t>
  </si>
  <si>
    <t>20779 20778 20718 19228 19055 20719 20780 19227</t>
  </si>
  <si>
    <t>300 CARTONS 915 KGM 15.574 MTQ MEDICAL WASTE CONTAINER,WHITE,3-1/2 GAL. HTS : 7326.90.8688 30 CARTONS 357 KGM 3.392 MTQ, 100 CARTONS 965 KGM 10.727 MTQ WASTEBASKET,HALF ROUND,9 GAL.,BLACK HTS : 7323.94.0080 24 CARTONS 6000 KGM 23.928 MTQ MOD DRWR CAB,62-1/4 H,13 DRWR,BLACK /RED HTS : 9403.20.0090 370 CARTONS 4403 KGM 41.835 MTQ, PORTABLE AIR CLEANER,HEPA,41/68/197 CFM HTS : 8421.39.8015 1 CARTONS 1.6 KGM 0.013 MTQ AIR RELEASE VALVE HTS : 8481.40.0000 2 CARTONS 32.6 KGM 0.194 MTQ ALGAE BRUSH, SS, 9 IN L, DREW RYANEMAIL: GGSIMPORT GRAINGER. COM LADEN ON BOARD THIS SHIPMENT CONTAINS NO WOOD PACKAGING MATE2ND NOTIFY:GRAINGER INTERNATIONAL INC. AKA GRAINGER GLOBAL SOURCING 100 GRAINGER PARKWAYFOREST, IL 60045 FREIGHT COLLECT 300 CARTONS 420 KGM 4.374 MTQ CABLE PROTECTOR,1 CHANNEL,BLACK,5 F T. L HTS : 3926.90.9990 300 CARTONS 420 KGM 4.732 MTQ, . HTS : 8479.89.7000</t>
  </si>
  <si>
    <t>THALASSA AVRA</t>
  </si>
  <si>
    <t>NO MARKS NO MARKS NO MARKS GGS (IN TRI) CONTENTS: GGS PO: GROSS WEIGHT: LBS MADE IN:</t>
  </si>
  <si>
    <t>AKA GRAINGER GLOBAL SOURCING 11200 EAST 210 HIGHWAY KANSAS CITY, MO 64161</t>
  </si>
  <si>
    <t>SHENZHEN LTD. 13 FLOOR, BLOCK A, NAN FANG SECURITY BUILDING, NO:2018 JIANSHE ROAD, LUO HU DISTRICT,</t>
  </si>
  <si>
    <t>CMAU5396558 APHU7361254 GESU6089427 CAIU9095781</t>
  </si>
  <si>
    <t>APLUAJD0588414</t>
  </si>
  <si>
    <t>0TG68</t>
  </si>
  <si>
    <t>K9000096 K9000113 K9000115 K8999082</t>
  </si>
  <si>
    <t>AKA GRAINGER GLOBAL SOURCING 100 GRAINGER PARKWAY LAKE FOREST, IL 60045</t>
  </si>
  <si>
    <t>PIPE HANGERS PO#4403</t>
  </si>
  <si>
    <t>TURNKEY PRODUCT SOLUTIONS INC</t>
  </si>
  <si>
    <t>LEADING DEVELOPMENT AND TRADE CORPO</t>
  </si>
  <si>
    <t>HANOVER EXPRESS</t>
  </si>
  <si>
    <t>PO#-4403 DESCRIPTION P/NO. PACKAGE NO.1-UP MADE IN CHINA</t>
  </si>
  <si>
    <t>2001 N MAIN ST, STE 1 BLACKSBURG, VA 24060</t>
  </si>
  <si>
    <t>RM805BLDG NO.6TH JIQING LI,CHAOYANG DIST,BEIJING 100020 CHINA</t>
  </si>
  <si>
    <t>TCLU4600383</t>
  </si>
  <si>
    <t>UCMISH2004154</t>
  </si>
  <si>
    <t>ONEYTS0QA0773800</t>
  </si>
  <si>
    <t>CNC427147</t>
  </si>
  <si>
    <t>UCMI</t>
  </si>
  <si>
    <t>UNITED CARGO MANAGEMENT INC</t>
  </si>
  <si>
    <t>GARDENA</t>
  </si>
  <si>
    <t>19401 SO MAIN ST - #202</t>
  </si>
  <si>
    <t>ARTICLES OF WOOD BULKPACKED DECORATIVE ARTICLES OF WOOD MOPANI (9960 X PCS MEDIUM) GRAPEVINE WOOD (3000 X PCS MEDIUM; 2000 X PCS, LARGE; 400 X PCS SUPER SIZE) HS CODE 4403.49.01.00</t>
  </si>
  <si>
    <t>HLXU8426550</t>
  </si>
  <si>
    <t>HLCUDUR200210450</t>
  </si>
  <si>
    <t>025E</t>
  </si>
  <si>
    <t>HLD6111017</t>
  </si>
  <si>
    <t>POTASSIUM BICARBONATE - POTASSIUM BICARBONATE ORDER NO.:WMX-4403 880BAGS PACKED ON 20 PALLETS CY-DOOR</t>
  </si>
  <si>
    <t>CONTINENTAL SHIPPING LINES S.A.</t>
  </si>
  <si>
    <t>CROWN SHIPPING LTD NINGBO BRANCH</t>
  </si>
  <si>
    <t>N/M SAME SAME</t>
  </si>
  <si>
    <t>COL. HEROES DE PADIERNA, DEL. TLALP TLALPAN CMX 14200 MEXICO</t>
  </si>
  <si>
    <t>RM 19-J,HENGLONG DRAGON CENTER NO.2 NINGBO 33 315000 CHINA</t>
  </si>
  <si>
    <t>MEDU5660099</t>
  </si>
  <si>
    <t>MEDUNG737319</t>
  </si>
  <si>
    <t>FX12764836</t>
  </si>
  <si>
    <t>NONCONIFEROUS WOOD IN THE ROUGH NESOI, NOT TR NONCONIFEROUS WOOD IN THE ROUGH NESOI, NOT TR NONCONIFEROUS WOOD IN THE ROUGH NESOI, NOT TR NONCONIFEROUS WOOD IN THE ROUGH NESOI, NOT TR NONCONIFEROUS WOOD IN THE ROUGH NESOI, NOT TR NONCONIFEROUS WOOD IN THE ROUGH NESOI, NOT TR NONCONIFEROUS WOOD IN THE ROUGH NESOI, NOT TR NONCONIFEROUS WOOD IN THE ROUGH NESOI, NOT TR NONCONIFEROUS WOOD IN THE ROUGH NESOI, NOT TR NONCONIFEROUS WOOD IN THE ROUGH NESOI, NOT TR19.402 M3 - 62 ASH SAW LOGS 19.283 M3 - 65 ASH SAW LOGS 19.566 M3 - 78 ASH SAW LOGS 19.788 M3 - 51 WALNUT SAW LOGS 19.673 M3 - 53 WALNUT SAW LOGS 19.599 M3 - 59 WALNUT SAW LOGS, 19.386 M3 - 53 WALNUT SAW LOGS 19.136 M3 - 59 WALNUT SAW LOGS 19.442 M3 - 61 WALNUT SAW LOGS 19.409 M3 - 50 WALNUT SAW LOGS HS CODE 4403.99.90 SHIPPER DECLARED NO WOOD PACKING MATERIAL</t>
  </si>
  <si>
    <t>YM UTMOST</t>
  </si>
  <si>
    <t>BMOU5702594 FCIU7528052 TCNU3092705 YMLU8900609 MAGU5562710 YMLU8882911 TEMU8799049 BMOU5755819 TCNU1639711 FFAU1303299</t>
  </si>
  <si>
    <t>YMLUW195217127</t>
  </si>
  <si>
    <t>086W</t>
  </si>
  <si>
    <t>20801 1018221 1018215 1018226 20920 20919 20802 19390 00111 19638</t>
  </si>
  <si>
    <t>CERAMIC GARMENTS PO#ATL20246,ATL21555, ATL21333,ATL20955, ATL20889,ATL20897, ATL20890. HS CODE 6912.00.4500 4419.11.0000, 6912.00.4400 6912.00.4100 9503.00.0011 4403.99.0175 6111.20.6010 6111.20.2000 7013.99.5000</t>
  </si>
  <si>
    <t>MUD PIE (IN TRIANGLE) ATLANTA PO# CARTON# OF MADE IN CHINA NO MARKS NO MARKS NO MARKS NO MARKS NO MARKS NO MARKS NO MARKS NO MARKS</t>
  </si>
  <si>
    <t>TCNU5971895</t>
  </si>
  <si>
    <t>BANQSZX1562111</t>
  </si>
  <si>
    <t>ONEYSZPA21913600</t>
  </si>
  <si>
    <t>CNAU36733</t>
  </si>
  <si>
    <t>PALM BAY INTERNATIONAL 48 HA RBOR PARK DRIVE PT WASHINGTO N, NY 11050 , US 192 CASE(S) 6 X 1.500 LT PICCO ROSSO 12 8 CASE(S) 6 X 1.500 LT PICCO B IANCO GROSS WEIGHT 4403.00 K GM / PALM BAY INTERNATIONAL 48 HA RBOR PARK DRIVE PT WASHINGTO N, NY 11050 , US 336 CASE(S) 12 X 750 ML CAVIT PINOT GRIGI O - SCREWCAP 560 CASE(S) 24 X 187 ML LUNETTA PROSECCO (3PK SLEEVE) NEW 168 CASE(S) 12, X 750 ML BOTTEGA VINAIA PINOT GRIGIO GROSS WEIGHT 14766.92 KGM DESTINATION CHARGES : ISPS/CMC USA  PREPAID W HARFAGE  PREPAID CUC  PREP AID GENSET  NOT APPLICABLE</t>
  </si>
  <si>
    <t>SOUTHERN GLAZER'S W&amp;S OF LAKELAND</t>
  </si>
  <si>
    <t>JF HILLEBRAND ITALIA SPA</t>
  </si>
  <si>
    <t>215119 2362249 2112371-PB 215118 2362249 2112371-PB</t>
  </si>
  <si>
    <t>4440 OLD TAMPA HIGHWAY LAKELAND, FL 33811 USA 1-8136231288</t>
  </si>
  <si>
    <t>INTERPORTO AMERIGO VESPUCCI VIA COLLINE LIVORNESI GUASTICCE FDA NR 13766087600 39-55341511</t>
  </si>
  <si>
    <t>TGHU8874756</t>
  </si>
  <si>
    <t>MAEU607040228</t>
  </si>
  <si>
    <t>SOUTHERN W&amp;S CUSTOMS DOC DEPT FL</t>
  </si>
  <si>
    <t>CUSTOMS DOCUMENTATON 2400 SWS 145TH AVENUE MIRAMAR, FL 33027 , US</t>
  </si>
  <si>
    <t>BULKPACKED DECORATIVE ARTICLES BULKPACKED DECORATIVE ARTICLES OF WOOD MOPANI (4690 PCS MEDUIM + 3070 PCS LARGE + 485 PCS JUMBO) HS CODE 4403.49.01.0</t>
  </si>
  <si>
    <t>HLBU2479134</t>
  </si>
  <si>
    <t>HLCUDUR200200381</t>
  </si>
  <si>
    <t>009E</t>
  </si>
  <si>
    <t>HLD6118781</t>
  </si>
  <si>
    <t>BULKPACKED DECORATIVE ARTICLES BULKPACKED DECORATIVE ARTICLES OF WOOD MOPANI (14080 PCS SMALL + 3080 PCS LARGE) HS CODE 4403.49.01.00 FOB CAPE TOWN /</t>
  </si>
  <si>
    <t>YM MATURITY</t>
  </si>
  <si>
    <t>HLBU2377512</t>
  </si>
  <si>
    <t>HLCUDUR200205659</t>
  </si>
  <si>
    <t>HLD6111190</t>
  </si>
  <si>
    <t>408 UNITS 408 CTNS 44870 FRO ZEN BONELESS LAMB SHOULDER ABF HTS NUMBER : 020443 WEIGH T : 4403.18 KGS 357 UNITS 357 CTNS 44875 FROZEN BONE IN LAMB SHOULDER ABF HTS NUMBER : 020442 WEIGHT : 8660.44 K, GS TOTAL UNITS 765 TOT AL WT. 13063.62 KGM CONTRACT NO: 17953 FROZEN NEW ZEALAN D LAMB</t>
  </si>
  <si>
    <t>THE NEW ZEALAND AND AUSTRALIAN</t>
  </si>
  <si>
    <t>Port Chalmers</t>
  </si>
  <si>
    <t>SPIRIT OF SHANGHAI</t>
  </si>
  <si>
    <t>BRAND: M050/17953B</t>
  </si>
  <si>
    <t>LAMB COMPANY LIMITED 10 SHORNCLIFFE ROAD ETOBICOKE 1-4166454632</t>
  </si>
  <si>
    <t>SUDU1190373</t>
  </si>
  <si>
    <t>2CR0</t>
  </si>
  <si>
    <t>MAEU606990965</t>
  </si>
  <si>
    <t>011N</t>
  </si>
  <si>
    <t>NZMPI01129603</t>
  </si>
  <si>
    <t>551 CTNS DECORATIVE ARTICL ES OF WOOD HS: 4403.99 AN D 168 CTNS AQUARIUM PET SU PPLIES NON-FOOD/ CRUSHED GRAVEL HS:2517.10</t>
  </si>
  <si>
    <t>MEDU3565868</t>
  </si>
  <si>
    <t>MEDUDR694206</t>
  </si>
  <si>
    <t>WALNUT WOOD BURLS, H.S. CODE: 4403.99BKG# 65690762, CIV# 3313GOODS RETURNING FOR CUTTINGHBL SFO0080798</t>
  </si>
  <si>
    <t>CALI'CO HARDWOODS, INC.</t>
  </si>
  <si>
    <t>NOVEM CAR INTERIOR DESIGN GMBH</t>
  </si>
  <si>
    <t>PALENA</t>
  </si>
  <si>
    <t>CALICO HARDWOODS, USA</t>
  </si>
  <si>
    <t>3580 WESTWIND BLVD. SANTA ROSA CA 95403 US</t>
  </si>
  <si>
    <t>INDUSTRIESTRASSE 45 ATTN: 50076 VORBACH DE TE +49920518230</t>
  </si>
  <si>
    <t>GESU5923319</t>
  </si>
  <si>
    <t>DSVFSFO0080798</t>
  </si>
  <si>
    <t>HLCUHAM200326106</t>
  </si>
  <si>
    <t>SUGAR 24.948 MT OF FINE GRANULATED SUGAR PACKED IN BAGS OF 50 POUNDS. SUGAR 24.948 MT OF FINE GRANULATED SUGAR PACKED IN BAGS OF 50 POUNDS. SUGAR 24.948 MT OF FINE GRANULATED SUGAR PACKED IN BAGS OF 50 POUNDS. SUGAR 24.97 MT OF FINE GRANULATED SUGAR PACKED IN BAGS OF 50 POUNDS. TOTAL 99.858 MT NET, IN 4403 PKGS ------------------------------ 4403 BAGS, 99.858 MT FINE GRANULATED SUGAR PACKED IN BAGS OF 50 POUNDS. MARKS EMP. TRUECANE CLEAN ON BOARD FREIGHT PREPAID ENTREGA 9060260 SAE 6027661525401 MARZO 26 DE 2020</t>
  </si>
  <si>
    <t>SWEET NEW ENGLAND COMPANY</t>
  </si>
  <si>
    <t>C.I. DE AZUCARES Y MIELES S.A.</t>
  </si>
  <si>
    <t>MAERSK INVERNESS</t>
  </si>
  <si>
    <t>NO MARKS . . NO MARKS . . NO MARKS . . NO MARKS . . . . . . . . . . . . .</t>
  </si>
  <si>
    <t>600 HIGHLAND DR STE 618 WESTAMPTON, NJ 08060-5124 CONTACT MAGGIE CAMERON PHONE/FAX 203.989.0664</t>
  </si>
  <si>
    <t>NIT 890300554-5 AVENIDA 3 A NORTE 56N-32 TEL 572 6647911 FAX 572 6647637 CALI - COLOMBIA</t>
  </si>
  <si>
    <t>08060-5124</t>
  </si>
  <si>
    <t>HLBU2431188 FBLU0111440 TGBU6075281 HAMU1153328</t>
  </si>
  <si>
    <t>HLCUBO2200333108</t>
  </si>
  <si>
    <t>010N</t>
  </si>
  <si>
    <t>BBH5981 BEF9752 BBH6060 BEF9687 AZN4197 BBH6054 BBH6055 BEF9692</t>
  </si>
  <si>
    <t>LAUFER GROUP INTERNATIONAL</t>
  </si>
  <si>
    <t>20 VESEY STREET SUITE 601 NEW YORK, NY 10007 CONTACT COLLEEN MCQUADE PH 646-738-8824 FAX 212-945-3324 EMAIL CMCQUADELAUFER.COM</t>
  </si>
  <si>
    <t>BUENAVENTURA, CO</t>
  </si>
  <si>
    <t>FOOTBALL HELMET COMPONENT SHIP TO RIDDELL INC. 7501 PERFORMANCE LANE NORTH RIDGEVILLE, OH 4403 9 HS CODE:491199 650700 950699 PO 4500592272 4500599853 4500600899 4500601001 4500603043 4500606194</t>
  </si>
  <si>
    <t>ALL AMERICAN SPORTS CORPORATION</t>
  </si>
  <si>
    <t>INTERNATIONAL MARKETING SYSTEMS LTD</t>
  </si>
  <si>
    <t>MSC NELA</t>
  </si>
  <si>
    <t>7501 PERFORMANCE LANE NORTH RIDGEVILLE, OH 44039 NORTH RIDGEVILLE, O OH 44035 US</t>
  </si>
  <si>
    <t>NO.19, SHIN LO ROAD, TAINAN, TAIWAN AN PING INDUSTRIAL TW</t>
  </si>
  <si>
    <t>MSKU5084062</t>
  </si>
  <si>
    <t>SUDUN0KSZ010673Y</t>
  </si>
  <si>
    <t>013N</t>
  </si>
  <si>
    <t>ML-CN5416079</t>
  </si>
  <si>
    <t>1755 LYNNFIELD ROAD, SUITE 105 ATTN: BETH GOOD/RACHEL MORRISO</t>
  </si>
  <si>
    <t>YANTIAN CN</t>
  </si>
  <si>
    <t>338 CTNS DECORATIVE ARTICLES O F WOOD HS CODE: 4403.99 756 CT NS AQUARIUM PET SUPPLIES NON F OOD / CRUSHED GRAVEL HS CODE: 2517.10</t>
  </si>
  <si>
    <t>MSC ANNA</t>
  </si>
  <si>
    <t>AIR &amp; SEA LOGISTICS INC. BOSTON OFFICE 150 EASTERN AVE 1-6175671145</t>
  </si>
  <si>
    <t>CAPE TOWN OFFICE AIR &amp; SEA LOGISTICS 3 CONCORD CRESCENT 27-213865640 TEL EX 27-21386 48</t>
  </si>
  <si>
    <t>CAIU2387056</t>
  </si>
  <si>
    <t>MAEU606943077</t>
  </si>
  <si>
    <t>012N</t>
  </si>
  <si>
    <t>ZA5264209</t>
  </si>
  <si>
    <t>4403 CARTONS  MENS TONAL SHORTS P. O. # .MTS12 0006008 STYLE NO :MTS-100,MTS-101, MTS- 102,MTS-103 COLOR: BLACK/WHITE, LT. GREY/ BLACK, CHARCOAL/LT. GREY HEATHER , NAVY HEATHER/LT.GREY HTS CODE : 6207.91.00.</t>
  </si>
  <si>
    <t>TO THE ORDER OF:</t>
  </si>
  <si>
    <t>INTERCARE LIMITED.</t>
  </si>
  <si>
    <t>SEAMAX NORWALK</t>
  </si>
  <si>
    <t>SOUTHEAST BANK LIMITED. JUBILEE ROAD BRANCH,96, JUBILEE ROSUL MARKET,CHITTAGONG, BANGLADESH</t>
  </si>
  <si>
    <t>687, SOUTH AGRABAD, CDA R/A, ROAD NO.20, CHITTAGONG, BANGLADESH.</t>
  </si>
  <si>
    <t>TCNU4418967</t>
  </si>
  <si>
    <t>SSPHCGP918337935</t>
  </si>
  <si>
    <t>SSPHCGP8337935</t>
  </si>
  <si>
    <t>7E</t>
  </si>
  <si>
    <t>ZZCHK361681</t>
  </si>
  <si>
    <t>TANISHA &amp; SADIA APPAREL INC.</t>
  </si>
  <si>
    <t>INC 132-31, 81ST STREET, OZONE PARK, NY-11417, USA.</t>
  </si>
  <si>
    <t>4403 CARTONS  TWILL JOGGER SHORT W/ CARGO SHORT 2 PACK, TWILL JOGGER SHORTS, 3 PC CHEERLEADER SHORT ON HANGER SET, 2 PACK S.S KATER DRESS PO# LR-3795, LR- 3778, 7919TSA, 5107, 5108, 5114, 5115 STYLE#AJT-60,AJT-40,AJT-20, BPT -80,4KSC220,7GSC220, 7GDC78-79,4GDC78-79, 7GDC79-73,4GDC79-69 HS, CODE: 6203.22.00, 6109.10.00 4403 CARTONS  TWILL JOGGER SHORT W/ CARGO SHORT 2 PACK, TWILL JOGGER SHORTS, 3 PC CHEERLEADER SHORT ON HANGER SET, 2 PACK S.S KATER DRESS PO# LR-3795, LR- 3778, 7919TSA, 5107, 5108, 5114, 5115 STYLE#AJT-60,AJT-40,AJT-20, BPT -80,4KSC220,7GSC220, 7GDC78-79,4GDC78-79, 7GDC79-73,4GDC79-69 HS, CODE: 6203.22.00, 6109.10.00</t>
  </si>
  <si>
    <t>ADVENTURE APPAREL.</t>
  </si>
  <si>
    <t>INC SHAHJALAL ISLAMI BANK LIMITED. AGRABAD BRANCH,104, AGRABAD C/A, CHITTAGONG, BANGLADESH.</t>
  </si>
  <si>
    <t>16/A/17, PANWALA PARA, NORTH AGRABAD, CHATTOGRAM, BANGLADESH</t>
  </si>
  <si>
    <t>TCNU4418967 JXLU8656090</t>
  </si>
  <si>
    <t>SSPHCGP908337935</t>
  </si>
  <si>
    <t>ZZCHK361681 ZZCHK361680</t>
  </si>
  <si>
    <t>32-31, 81ST STREET, OZONE PARK, 169-20, HILLSIDE AVENUE, 2ND FLOOR, NY-11417, USA.</t>
  </si>
  <si>
    <t>4403 CARTONS  TWILL JOGGER SHORT W/ CARGO SHORT 2 PACK, TWILL JOGGER SHORTS, 3 PC CHEERLEADER SHORT ON HANGER SET, 2 PACK S.S KATER DRESS PO# LR-3795, LR- 3778, 7919TSA, 5107, 5108, 5114, 5115 STYLE#AJT-60,AJT-40,AJT-20, BPT -80,4KSC220,7GSC220, 7GDC78-79,4GDC78-79, 7GDC79-73,4GDC79-69 HS, CODE: 6203.22.00, 6109.10.00 / 4403 CARTONS  MENS TONAL SHORTS P. O. # .MTS12 0006008 STYLE NO :MTS-100,MTS-101, MTS- 102,MTS-103 COLOR: BLACK/WHITE, LT. GREY/ BLACK, CHARCOAL/LT. GREY HEATHER , NAVY HEATHER/LT.GREY HTS CODE : 6207.91.00. 4403 CARTONS  TWILL JOGGER SHORT W/ CARGO SHORT 2 PACK, TWILL JOGGER SHORTS, 3 PC CHEERLEADER SHORT ON HANGER SET, 2 PACK S.S KATER DRESS PO# LR-3795, LR- 3778, 7919TSA, 5107, 5108, 5114, 5115 STYLE#AJT-60,AJT-40,AJT-20, BPT -80,4KSC220,7GSC220, 7GDC78-79,4GDC78-79, 7GDC79-73,4GDC79-69 HS, CODE: 6203.22.00, 6109.10.00</t>
  </si>
  <si>
    <t>AMERICAN SHIPPING &amp; LOGISTICS</t>
  </si>
  <si>
    <t>ATLANTIC TRADERS</t>
  </si>
  <si>
    <t>INC 169-20, HILLSIDE AVENUE, 2ND FLOOR, SUIT# 01, JAMAICA, NY-11432, USA. TEL: 9293350112,</t>
  </si>
  <si>
    <t>193/A, FAKIRAPOOL, 5TH FLOOR DHAKA 1000 BANGLADESH A/C ADVENTURE APPAREL+INTERCARE LIM</t>
  </si>
  <si>
    <t>WALNUT LOGS HS CODE: 4403.990 170 FREIGHT PREPAID DESTI NATION CHARGES COLLECT AES X 20200316522918 WALNUT LOGS HS CODE: 4403.990 170 FREIGHT PREPAID DESTI NATION CHARGES COLLECT AES X 20200316522918</t>
  </si>
  <si>
    <t>SHANGHAI HERALD INTERNATIONAL TRADE</t>
  </si>
  <si>
    <t>ALLY GLOBAL LOGISTICS LLC AS AGENTS</t>
  </si>
  <si>
    <t>ZIM CHICAGO</t>
  </si>
  <si>
    <t>9 BUILDING, NO. 3539, DONGFANG ROAD SHANGHAI, 200125, CHINA TEL: 021-66289770 FAX: 021-6628622 86-2166050550</t>
  </si>
  <si>
    <t>317 LIBBEY INDUSTRIAL PARKWAY, UNIT B-200, WEYMOUTH, MA 02189 TEL: 781-544-3970 1-7815443970</t>
  </si>
  <si>
    <t>MRKU2404957 MRKU2990781</t>
  </si>
  <si>
    <t>MAEU591931378</t>
  </si>
  <si>
    <t>058N</t>
  </si>
  <si>
    <t>6541425 6612973</t>
  </si>
  <si>
    <t>9 BUILDING, NO. 3539, DONGFANG ROAD SHANGHAI, 200125, CHINA TEL: 021-66289770 FAX: 021-6628622</t>
  </si>
  <si>
    <t>CHICAGO</t>
  </si>
  <si>
    <t>WALNUT WOOD BURLS WALNUT WOOD BURLS, H.S. CODE 4403.99 BKG 65690762, CIV 3313 GOODS RETURNING FOR CUTTING HBL SFO0080798</t>
  </si>
  <si>
    <t>DSV AIR &amp; SEA INC. - I902</t>
  </si>
  <si>
    <t>DSV AIR &amp; SEA DEUTSCHLAND GMBH</t>
  </si>
  <si>
    <t>CALICO HARDWOODS,USA . . . . .</t>
  </si>
  <si>
    <t>4243 OLYMPIC BLVD SUITE 250 ERLANGER KY 41018 UNITED STATES</t>
  </si>
  <si>
    <t>4243 OLYMPIC BLVD SUITE 250 ERLANGER 20097 UNITED STATES</t>
  </si>
  <si>
    <t>HARD MAPLE LOGS 237 LOGS - 15,958 'BFT - 79.790 M3 HARD MAPLE LOGS HS CODE : 4403.99.30 ORIGIN: ONTARIO, CANADA NO WOOD PACKING MATERIAL ITN: 01CT27VCB33220200300154 HARD MAPLE LOGS HARD MAPLE LOGS</t>
  </si>
  <si>
    <t>5265 26 HWY STAYNER ONTARIO L0M1S0 CA++</t>
  </si>
  <si>
    <t>TCNU5641147 ZCSU7188986 TLLU5323975 DRYU9658989</t>
  </si>
  <si>
    <t>ZIMUMTL0084511</t>
  </si>
  <si>
    <t>8S</t>
  </si>
  <si>
    <t>131665 234151 234099 234065</t>
  </si>
  <si>
    <t>CO., LTD. BIANTANG VILLAGE QIUCHANG TOWN HUIYANG AREA, HUIZHOU CITY, GUANGDONG PROVINCE P.R. CHINA 516221 CN++++</t>
  </si>
  <si>
    <t>39 LOGS - 4710 'BFT - 28.39 M3 RED OAK VENEER HS CODE : 4403.91.30 ORIGIN: ONTARIO, CANADA NO WOOD PACKING MATERIAL USCI: 91441900MA4X7GRLXN CAED: 01CT27VCB33220200300156</t>
  </si>
  <si>
    <t>DONGGUAN TONGFENG INT'L FRT FWD</t>
  </si>
  <si>
    <t>CO., LTD, HOUJIE TOWN, DONGGUAN CITY COMMUNITY, SCIENCE &amp; TECH AVE, EAST IND CITY C1 SEAT 2 LAYER 22 523000 CN+++</t>
  </si>
  <si>
    <t>ZCSU8735476</t>
  </si>
  <si>
    <t>ZIMUMTL0084512</t>
  </si>
  <si>
    <t>411 LOGS - 33,645'BFT - 168.225 M3 HARD MAPLE LOGS HS CODE : 4403.99.30 411 LOGS - 33,645'BFT - 168.225 M3 HARD MAPLE LOGS HS CODE : 4403.99.30 411 LOGS - 33,645'BFT - 168.225 M3 HARD MAPLE LOGS HS CODE : 4403.99.30 411 LOGS - 33,645'BFT - 168.225 M3 HARD MAPLE LOGS HS CODE : 4403.99.30 411 LOGS - 33,645'BFT - 168.225 M3 HARD MAPLE LOGS HS CODE : 4403.99.30 411 LOGS - 33,645'BFT - 168.225 M3 HARD MAPLE LOGS HS CODE : 4403.99.30 ORIGIN: ONTARIO, CANADA NO WOOD PACKING MATERIAL TAX ID : 3600631034 CAED: 01CT27VCB33220200300152 411 LOGS - 33,645'BFT - 168.225 M3 HARD MAPLE LOGS HS CODE : 4403.99.30 411 LOGS - 33,645'BFT - 168.225 M3 HARD MAPLE LOGS HS CODE : 4403.99.30</t>
  </si>
  <si>
    <t>TAM PHUOC COMMUNE BIEN HOA CITY DONG NAI PROVINCE, VIETNAM 810000 VN +++</t>
  </si>
  <si>
    <t>5265 26 HWY STAYNER ONTARIO L0M1S0 CA ++</t>
  </si>
  <si>
    <t>ZCSU7046425 ZCSU7186155 ZCSU8670056 TCNU2714471 ZCSU8655489 ZCSU8761388 ZCSU7058914 ZCSU7157938</t>
  </si>
  <si>
    <t>ZIMUMTL0084321</t>
  </si>
  <si>
    <t>08W</t>
  </si>
  <si>
    <t>234028 234066 234024 234153 234078 234026 234042 234070</t>
  </si>
  <si>
    <t>NR1 MD FOUNDATION RANCHERO TALL FESCUE 194 X 22.7 KG BAGS 4403.8 KG NET NR2 MD REGISTERED RANCHERO TALL FESCUE 440 X 22.7 KG BAGS 9988 KG NET NR3 MD REGISTERED RANCHERO TALL FESCUE 158 X 22.7 KG BAGS 3586.6 KG NET SH556 MD 1G KAKARKI WHITE CLOVER, 280 X 25 KG BAGS 7000 KG NET TOTAL PKGS 1072 BAGS FREIGHT PREPAID DESTINATION CHARGES COLLECT</t>
  </si>
  <si>
    <t>SMITH SEED SERVICES LLC</t>
  </si>
  <si>
    <t>LUISETTI SEEDS LIMITED</t>
  </si>
  <si>
    <t>KOTA EKSPRES</t>
  </si>
  <si>
    <t>PO BOX 288 HALSEY, OR 97348 UNITED STATES</t>
  </si>
  <si>
    <t>20 ASHLEY STREET PO BOX 77 RANGIORA 7440 TE NEW ZEALAND</t>
  </si>
  <si>
    <t>CMAU4156070</t>
  </si>
  <si>
    <t>ANLCACD0458558</t>
  </si>
  <si>
    <t>0Y15Y</t>
  </si>
  <si>
    <t>SEPNZ121780</t>
  </si>
  <si>
    <t>LYTTELTON</t>
  </si>
  <si>
    <t>FURNITURE ARTICLES TOTAL 535 PACKAGES CONTAINING OTHER FURNITURE ARTICLES OF MADE OF MDF,BONE,GLASS,WOOD,FRAMED MIRROR INV. NO 66/JE/20 DTD. 03.02.2020 S.BILL NO 1625449 DTD.24.02.2020, HS CODE 94038900,44101190,70099200 SCAC CODE SABC HBL NO SABC173707J00032 NET WT 4403.000 KGS FREIGHT COLLECT</t>
  </si>
  <si>
    <t>WORLDWIDE LOGISTICS INDIA PVT LTD</t>
  </si>
  <si>
    <t>TSINGTAO EXPRESS</t>
  </si>
  <si>
    <t>01 TO 535 PKGS . . . . . . . . . . .</t>
  </si>
  <si>
    <t>208 CHURCH STREET DECATUR, GA 30030-3328 , USA. TEL 404-761-6900 FAX 404-761-2999</t>
  </si>
  <si>
    <t>UNIT 204, 2ND FLOOR,SUNCITY TRADE TOWER, SECTOR 21, DUNDAHERA, GURGAON HARYANA 122016</t>
  </si>
  <si>
    <t>30030-3328</t>
  </si>
  <si>
    <t>CAXU9226137</t>
  </si>
  <si>
    <t>HLCUDE1200266350</t>
  </si>
  <si>
    <t>MORADABAD, IN</t>
  </si>
  <si>
    <t>HARD MAPLE LOGS - 5444 BFT HARD MAPLE LOGS HARD MAPLE LOGS - 5223 BFT HARD MAPLE LOGS TOTAL OF 170 LOGS-16006 BFT- 82.126 M3 COUNTRY OF ORIGIN:CANADA HS CODE: 4403.99.00 CAED:01H556VCK987202003004 72 HARD MAPLE LOGS - 5339 BFT HARD MAPLE LOGS</t>
  </si>
  <si>
    <t>HUIZHOU EXCEL SPORTING GOODS CO LTD</t>
  </si>
  <si>
    <t>BIANTANG VILLAGE, QIUCHANG TOWN, HU HUIZHOU 44 516221 CHINA</t>
  </si>
  <si>
    <t>MSDU7799898 TCLU9852984 FCIU9761572</t>
  </si>
  <si>
    <t>MEDUMC201073</t>
  </si>
  <si>
    <t>000353 000356 000355</t>
  </si>
  <si>
    <t>LC NO. 043920010022 DATED 30.0 1.2020 GMELINA ROUND LOGS TO TAL 73.728 CBM TOTAL 484 PCS TOTAL GROSS WEIGHT 99,940.000 KGS TOTAL NET WEIGHT 99,940. 000 KGS HS CODE 4403.99.00 LC NO. 043920010022 DATED 30.0 1.2020 GMELINA ROUND LOGS TO TAL 73.728 CBM TOTAL 484 PCS TOTAL GROSS WEIGHT 99,940.000 KGS TOTAL NET WEIGHT 99,940. 000 KGS HS CODE 4403.99.00 LC NO. 043920010022 DATED 30.0 1.2020 GMELINA ROUND LOGS TO TAL 73.728 CBM TOTAL 484 PCS TOTAL GROSS WEIGHT 99,940.000 KGS TOTAL NET WEIGHT 99,940. 000 KGS HS CODE 4403.99.00 LC NO. 043920010022 DATED 30.0 1.2020 GMELINA ROUND LOGS TO TAL 73.728 CBM TOTAL 484 PCS TOTAL GROSS WEIGHT 99,940.000 KGS TOTAL NET WEIGHT 99,940. 000 KGS HS CODE 4403.99.00</t>
  </si>
  <si>
    <t>DDP PUNTO MEXICO S.R.L. DE C.V.</t>
  </si>
  <si>
    <t>214, CDA AVENUE, BISSA ROAD, SULOK LCAF NO.238241, VAT/BIN NO. 2412101 880-8096666410</t>
  </si>
  <si>
    <t>CALLE SIN NOMBRE, TABLAJE 11256 Y 1 52-9992438768</t>
  </si>
  <si>
    <t>TCNU1707478 HASU4865586 MRKU3124760 MRKU3307838</t>
  </si>
  <si>
    <t>MAEU592223889</t>
  </si>
  <si>
    <t>010W</t>
  </si>
  <si>
    <t>CEM19-1206395 CEM19-1206396 CEM19-1206397 CEM19-1206394</t>
  </si>
  <si>
    <t>SUDIMA INTERNATIONAL PTE. LTD.</t>
  </si>
  <si>
    <t>151 CHIN SWEE ROAD HEX 15-03 MANHAT TAX ID: 199400641G PHONE: 65 67327180</t>
  </si>
  <si>
    <t>HUIMANGUILLO</t>
  </si>
  <si>
    <t>LC NO. 043920010022 DATED 30.0 1.2020 GMELINA ROUND LOGS TO TAL 73.366 CBM TOTAL 486 PCS TOTAL GROSS WEIGHT 100,870.0 00 KGS TOTAL NET WEIGHT 100,8 70.000 KGS HS CODE 4403.99.00 LC NO. 043920010022 DATED 30.0 1.2020 GMELINA ROUND LOGS TO TAL 73.366 CBM TOTAL 486 PCS TOTAL GROSS WEIGHT 100,870.0 00 KGS TOTAL NET WEIGHT 100,8 70.000 KGS HS CODE 4403.99.00 LC NO. 043920010022 DATED 30.0 1.2020 GMELINA ROUND LOGS TO TAL 73.366 CBM TOTAL 486 PCS TOTAL GROSS WEIGHT 100,870.0 00 KGS TOTAL NET WEIGHT 100,8 70.000 KGS HS CODE 4403.99.00 LC NO. 043920010022 DATED 30.0 1.2020 GMELINA ROUND LOGS TO TAL 73.366 CBM TOTAL 486 PCS TOTAL GROSS WEIGHT 100,870.0 00 KGS TOTAL NET WEIGHT 100,8 70.000 KGS HS CODE 4403.99.00</t>
  </si>
  <si>
    <t>DDP PUNTO MEXICO S. DE R.L. DE C.</t>
  </si>
  <si>
    <t>. . . .</t>
  </si>
  <si>
    <t>214, CDA AVENUE, BISSA ROAD SULOK BAHAR, PANCHLISH, CHITTAGONG, BANGLADESH. 880-8096666410</t>
  </si>
  <si>
    <t>HASU4020676 HASU4610651 TCNU2491450 MRKU5356662</t>
  </si>
  <si>
    <t>MAEU592227171</t>
  </si>
  <si>
    <t>CEM19-1206398 CEM19-1206401 CEM19-1206400 CEM19-1206399</t>
  </si>
  <si>
    <t>214, CDA AVENUE, BISSA ROAD SULOK B IRC NUMBER 260315110105019, E TIN N (IP) NUMBER : 2019-20-02123 DATED 2</t>
  </si>
  <si>
    <t>ARTICLES OF WOOD DECORATIVE ARTICLES OF WOOD MOPANI (9360 PCS MEDIUM + 1970 PCS LARGE) HS CODE 4403.49.01.00 FOB CAPE TOWN</t>
  </si>
  <si>
    <t>PLAASSTREET 47, BITTERFONTEIN 8200, RSA</t>
  </si>
  <si>
    <t>DFSU7480780</t>
  </si>
  <si>
    <t>HLCUDUR191203784</t>
  </si>
  <si>
    <t>047E</t>
  </si>
  <si>
    <t>HLD6118971</t>
  </si>
  <si>
    <t>SLAC 4 PACKS  40 PEACES WOOD  17,041 M3 29821 - PO 1314 - HS CODE 4403.91.0040 FRESH (GREEN) SAWN ORIGINAL FRENCH OAK CANTS RUSTIC SIZE 305X318MM (12X12,5) THEN SLICED INTO BULLS OF 20MM LENGTHS APPROX 400CM / +/- 15% BETWEEN 3500 AND 3900MM / +/- 85% IN LENGTHS BETWEEN 4000 AND 4600MM FUMIGATION AND HANDLINGS, COSTS, INCL. CERTIFICATE EWS</t>
  </si>
  <si>
    <t>TRAFFIC TECH</t>
  </si>
  <si>
    <t>MTLS NEDERLAND BV</t>
  </si>
  <si>
    <t>REF. 8002019 FUM. CERT.: EWS-009109 SAME SAME SAME SAME SAME SAME SAME</t>
  </si>
  <si>
    <t>10201 N.W.112TH AVE STE 20 MIAMI FL 33178 UNITED STATES</t>
  </si>
  <si>
    <t>RINGDIJK 366 RIDDERKERK 2983 GR NETHERLANDS</t>
  </si>
  <si>
    <t>TGHU1838783</t>
  </si>
  <si>
    <t>MEDUPR103201</t>
  </si>
  <si>
    <t>008A</t>
  </si>
  <si>
    <t>HO158572</t>
  </si>
  <si>
    <t>------------ TGBU5276785 DESCRIPTION---------ONE 40.9FT CONTAINER SHIPPER'S LOAD AND COUNT HOUSEHOLD GOODS AND PERSONAL EFFECTS NO EEI REQUIRED PER FTR 30.40(B) HTS CODE: 9805.00.50, CODE- 4 MCCRACKEN, WILLIAM QENQ0273379 5 ANPS PS:5 OF 6 GRS:5920 NET:4403 CFT:950</t>
  </si>
  <si>
    <t>MCCRACKEN, WILLIAM/QENQ0273379</t>
  </si>
  <si>
    <t>DIRECTOR JPPSO-LEWIS JPPSO LEWIS AFZH JP MS 53 BOX 339500 FT. LEWIS WA 98433-9500</t>
  </si>
  <si>
    <t>SEACO SHIPPING SA AS AGENTS FOR A AND P SHIPPING CORPORATION P/A-AVENUE DE FRONTENEX,6</t>
  </si>
  <si>
    <t>98433-9500</t>
  </si>
  <si>
    <t>TGBU5276785</t>
  </si>
  <si>
    <t>APLUCKKH0250630</t>
  </si>
  <si>
    <t>APLUUSG0138594</t>
  </si>
  <si>
    <t>0DB6K</t>
  </si>
  <si>
    <t>P0484102</t>
  </si>
  <si>
    <t>PASHA FREIGHT SYSTEMS</t>
  </si>
  <si>
    <t>2498 WEST 16TH STREET BLDG. 803 OAKLAND, CA 94607 PH:(510)271-1455</t>
  </si>
  <si>
    <t>16 PALLETS (MADE BY 102 CARTONS PUT ON 102 PALLETS)+ 3 CARTONS (TOTAL PACKAGES NR. 19)GROSS WEIGHT KG 4403,20 NET WEIGHT KG 3881,15 EXW LOADED ON TRUCK OMI FOGLIANO REDIPUGLIA - ITALY DICHIARAZIONE DUAL</t>
  </si>
  <si>
    <t>INGERSOLL RAND CO FP 72535</t>
  </si>
  <si>
    <t>O.M.I. - OFFICINE MECCANICHE INDUST</t>
  </si>
  <si>
    <t>INDEPENDENT VISION</t>
  </si>
  <si>
    <t>10000 TWIN LAKES PARKWAY SUITE C CHARLOTTE, NC 28269</t>
  </si>
  <si>
    <t>VIA DELL''ARTIGIANATO 34 NONE FOGLIANO REDIPUGLIA, IT 34070</t>
  </si>
  <si>
    <t>ICUU8150368</t>
  </si>
  <si>
    <t>IILU94550000</t>
  </si>
  <si>
    <t>730W</t>
  </si>
  <si>
    <t>IILU</t>
  </si>
  <si>
    <t>INDEPENDENT CONTAINER LINE LTD</t>
  </si>
  <si>
    <t>RICHMOND</t>
  </si>
  <si>
    <t>4801 AUDUBON DR</t>
  </si>
  <si>
    <t>3101 YORKMONT ROAD SUITE 2400 CHARLOTTE, NC 28208</t>
  </si>
  <si>
    <t>WALNUT LOGS HS CODE: 4403.990 170 FREIGHT PREPAID DESTI NATION CHARGES COLLECT AES X 20200225411361 WALNUT LOGS HS CODE: 4403.990 170 FREIGHT PREPAID DESTI NATION CHARGES COLLECT AES X 20200225411361 WALNUT LOGS HS CODE: 4403.990 170 FREIGHT PREPAID DESTI NATION CHARGES COLLECT AES X 20200225411361</t>
  </si>
  <si>
    <t>JIANGSU BAOYUAN WOOD FLOORING CO.</t>
  </si>
  <si>
    <t>ALLY GLOBAL LOGISTICS LLC AS AGEN</t>
  </si>
  <si>
    <t>TIMBER INDUSTRY PARK, ECONOMIC ZONE DAFENG PORT, DAFENG DISTRICT, YANCH JIANGSU PROVINCE, 224100, CHINA TEL 45-33633363</t>
  </si>
  <si>
    <t>MSKU1398147 CLHU9010399 MRKU3119677</t>
  </si>
  <si>
    <t>MAEU591412196</t>
  </si>
  <si>
    <t>008N</t>
  </si>
  <si>
    <t>6541478 6541554 6541483</t>
  </si>
  <si>
    <t>TIMBER INDUSTRY PARK, ECONOMIC ZONE DAFENG PORT, DAFENG DISTRICT, YANCH JIANGSU PROVINCE, 224100, CHINA TEL</t>
  </si>
  <si>
    <t>BREATHERS HS CODE 84213920 COUNTRY OF ORIGIN GERMANY HBL GB70001533 . . . / SEAT PARTS CF 3000 CHRYSLER LH RH HS CODE94019080 COMMERCIAL INVOICE2520043193 COUNTRY OF ORIGIN HUNGARY HBLBUD0030602 / TUBES HS-CODE 48239085 COUNTRY OF ORIGIN GERMANY H B/L FR70001395 . / DIAPHRAGM ACCUMULATOR INCLUDING IMO CLASS 2.2 - UN 3164 12 WOODEN CASES 4C1 ARTICLE, PRESSURIZED, PNEUMATIC CONTAINING NON-FLAMMABLE GAS NET WEIGHT 3696 KG / GROSS WEIGHT 4403 KG EMERGENCY PHONE NUMBER 1-3523233500 . HS CODE 84798997 COUNTRY OF ORIGIN GERMANY HBL GB70001544 / 315 CARTONS ON 3 PALLETS EMPTY CARDBOARD BOXES HS CODE 48192000 COUNTRY OF ORIGIN DE HBL NO STR0084265 / CABLE SCREW CONNECTIONS HS CODE 39269097 COUNTRY OF ORIGIN GERMANY HBL GB70001554 / HYDRAULIC PARTS COUNTRY OF ORIGIN SE HS CODE84122981, 84129040 HBL GOT0040133 / ESTA CAPACITORS HS CODE 85322500 COUNTRY OF ORIGIN CZECH REPUBLIC HBL GB70001574 . . / FIXED RING ADJUSTING RING REFERENCE RING HS CODE 73269098, 85399010 COUNTRY OF ORIGIN GERMANY, CZECH REPUBLIC HBL GB70001594 /  108 CARTONS ON 4 PALLETS GINGER FRUIT TEA HS CODE 09101200, 21069092 COUNTRY OF ORIGIN GERMANY HBL BRG0138917 /  421 ACCUMULATORS IMO GG. CL. 2.2 UN 3164 ARTICLES, PRESSURIZED, PNEUMATIC NET WEIGHT 80,497 KGS NITROGEN HS-CODE 84798997 COUNTRY OF ORIGIN GERMANY HB/L FRA0690093 / CABEL SCREW CONNECTIONS HS CODE 39269097, 73089059, 73269098 COUNTRY OF ORIGIN GERMANY HBL GB70001555</t>
  </si>
  <si>
    <t>DSV AIR &amp; SEA INC</t>
  </si>
  <si>
    <t>AL KHARJ</t>
  </si>
  <si>
    <t>HYDAC TECHNOLOGY CORPORATION BETHLEHEM, PA 18017 - USA PO# 4500529238, 4500528788, 4500529066, 4500525138, 4500528227, 4500531290, 450053 2251 DN# 344576-344582 ADIENT USA . . HYDAC TECHNOLOGY CORP. HYDAC DIVISION 90 SOUTHLAND DRIVE 18017 BETHLEHEM PO# 4500530020 DN# LS1521830 HINE HYDRAULICS CORP. QUAKERTOWN, PA 18951 PO# USPOI/2814 4432374 / 75215277 . . . . . ARCADE BEAUTY SUITE A . . CONTA-CLIP INC. SOMERSET NJ 08875 U S A PO# 10368-00 17-2-2020 . BOMBARDIER TRANSPORTATION USA INC WEST MIFFLIN PA 15122 PO# 4501336783, 45005711107 9090301668, 9090309464 205130353, 205341324 OSRAM SYLVANIA INC HILLSBORO,NH 80353753 80353754 80353755 . T2 US LLC AU226286/PO400131028 AU229425/PO400139139 AU231063/PO400138475 HYDAC USA ACCU. 8113340329, 8113343474 2X, 8113340383 5X, 8113341425 2X, 8113342853 3X, 8113348922 4X, 8113350122 2X, 8113352872 CONTA-CLIP INC. SOMERSET NJ 08875 U S A PO# 10388-00 .</t>
  </si>
  <si>
    <t>100 WALNUT AVE SUITE 405 CLARK NJ 07066 US</t>
  </si>
  <si>
    <t>SCHLACHTE 15 BIS 18 BREMEN 28195 DE</t>
  </si>
  <si>
    <t>ACLU9656811</t>
  </si>
  <si>
    <t>ACLUSA00497587</t>
  </si>
  <si>
    <t>AKR05</t>
  </si>
  <si>
    <t>WWA01123741</t>
  </si>
  <si>
    <t>P.O.NO.PO-190118 GOHSENOL KH-20 900 BAGS 18,000 KGS REF PO#4502678751 CONTRACT #SCK280HB HS CODE : 3905.30 DIRECT DELIVERY TO: OXYVINYLS, LP PASADENA RESINS 4403 PASADENA FREEWAY PASADENA TX 77503 CONTACT: TOMMY MAY TEL:(281)884-4130 18PALLETS (900 BAGS)</t>
  </si>
  <si>
    <t>MSC NERISSA</t>
  </si>
  <si>
    <t>SEGU6231578</t>
  </si>
  <si>
    <t>MEDUJP711172</t>
  </si>
  <si>
    <t>007E</t>
  </si>
  <si>
    <t>FJ06788769</t>
  </si>
  <si>
    <t>FROZEN ROUGHY FILLETS (FROZEN PRODUCT) TOTAL NET WEIGHT 37478.54LB TOTAL GROSS WEIGHT 38828.90LB 137 X FROZEN ROUGHY FILLETS 2-4OZ NET WEIGHT 1370.000 KGS GROSS WEIGHT 1419.320 KGS, GROSS WEIGHT 4403.000 KGS 13 X FROZEN ROUGHY FILLETS OVER 8OZ (HOPLOSTETHUS ATLANTICUS) NET WEIGHT 130.000 KGS GROSS WEIGHT 134.680 KGS</t>
  </si>
  <si>
    <t>JC MURRAY CO</t>
  </si>
  <si>
    <t>SEALORD GROUP LIMITED</t>
  </si>
  <si>
    <t>EXPRESS BERLIN</t>
  </si>
  <si>
    <t>2204 MORRIS AVE, SUITE 205A, UNION, N.J. 07083. PH. 973-282-2262 FX. 973-282-3088, ANDREWJCMURRAY.NET</t>
  </si>
  <si>
    <t>149 VICKERMAN STREET NELSON NEW ZEALAND</t>
  </si>
  <si>
    <t>HLBU9303759</t>
  </si>
  <si>
    <t>HLCUAKL200105907</t>
  </si>
  <si>
    <t>NZMPI01089991</t>
  </si>
  <si>
    <t>NELSON, NZ</t>
  </si>
  <si>
    <t>POWER TRANSMISSION ELEMENT BANQBRE4164672 INVOICE 68034400 - 4403 120X100X100CM 7 120X100X70CM 1 120X100X40CM 2 STACKABLE, HS-CODE 401031 .</t>
  </si>
  <si>
    <t>CONTITECH MEXICANA S.A. DE C.V.</t>
  </si>
  <si>
    <t>CONTITECH ROMANIA S.R.L.</t>
  </si>
  <si>
    <t>CONTITECH MEXICANA SAN LUIS POTOSI MEXICO DELIVERY NOTE 63041623 63041625 63041626 63041627</t>
  </si>
  <si>
    <t>POWER TRANSMISSION GROUP AV. INDUSTRIAL 3515 ZONA INDUSTRIAL SAN LUIS POTOSI MX</t>
  </si>
  <si>
    <t>FLUID DIVISION STR. OTTO RUDOLF NR. 2 OP 11 CP 820 TIMISOARA RO</t>
  </si>
  <si>
    <t>MSCU7178731</t>
  </si>
  <si>
    <t>BANQBRE4164672</t>
  </si>
  <si>
    <t>MEDUBZ287690</t>
  </si>
  <si>
    <t>NG008</t>
  </si>
  <si>
    <t>OTHER ARTICLES OF PLASTICS AND ARTICLES OF OTHER M - OUTER PART, CLAMPING RING, TOP HYDRAULIC INSERT, LOWER HYDRAULIC INSERT BANQBRE4159361 115X100X115CM/13 STACKABLE HS-CODE:392690 / OTHER ARTICLES OF PLASTICS AND ARTICLES OF OTHER M - GASKET BANQBRE4163695 INVOICE: 5674053 120X100X110CM/1 STACKABLE HS-CODE:392690 / TAPS, COCKS, VALVES AND SIMILAR APPLIANCES FOR PIP - GASKET BANQBRE4166631 30X25X20CM NOT STACKABLE HS-CODE:848190 / CONVEYOR OR TRANSMISSION BELTS OR BELTING, OF VULC - POWER TRANSMISSION ELEMENT BANQBRE4164672 INVOICE: 68034400 - 4403 120X100X100CM/7 120X100X70CM/1 120X100X40CM/2 STACKABLE HS-CODE:401031</t>
  </si>
  <si>
    <t>KUEHNE + NAGEL SA DE CV</t>
  </si>
  <si>
    <t>KUEHNE + NAGEL (AG &amp; CO.)</t>
  </si>
  <si>
    <t>CONTITECH MEXICANA 78395 SAN LUIS POTOSI, MX DELIVERY NO: 20200735 INVOICE NO: 20300688 SAME SAME SAME CONTITECH MEXICANA 78395 SAN LUIS POTOSI, MX DELIVERY NO: 20200735 INVOICE NO: 20300688 SAME CONTITECH MEXICANA 78395 SAN LUIS POTOSI, MX DELIVERY NO: 20200735 INVOICE NO: 20300688 SAME CONTITECH MEXICANA 78395 SAN LUIS POTOSI, MX DELIVERY NO: 20200735 INVOICE NO: 20300688 SAME SAME SAME</t>
  </si>
  <si>
    <t>EDF. LA 2 CARR. EL VERDE - EL CASTI EL SALTO JAL 45680 MEXICO</t>
  </si>
  <si>
    <t>WILHELM-KAISEN-BRUECKE 1 BREMEN HB 28195 GERMANY</t>
  </si>
  <si>
    <t>008S</t>
  </si>
  <si>
    <t>NONCONIFEROUS WOOD IN THE ROUGH NESOI, NOT TR NONCONIFEROUS WOOD IN THE ROUGH NESOI, NOT TR NONCONIFEROUS WOOD IN THE ROUGH NESOI, NOT TR NONCONIFEROUS WOOD IN THE ROUGH NESOI, NOT TR NONCONIFEROUS WOOD IN THE ROUGH NESOI, NOT TR NONCONIFEROUS WOOD IN THE ROUGH NESOI, NOT TR NONCONIFEROUS WOOD IN THE ROUGH NESOI, NOT TR20.694 M3 - 65 ASH SAW LOGS 20.745 M3 - 46 WALNUT SAW LOGS 20.712 M3 - 67 ASH SAW LOGS 19.853 M3 - 56 ASH SAW LOGS 20.473 M3 - 67 ASH SAW LOGS 8.404 M3 - 17 WALNUT SAW LOGS, 10.824 M3 - 42 ASH SAW LOGS 19.937 M3 - 45 WALNUT SAW LOGS 19.931 M3 - 46 WALNUT SAW LOGS HS CODE 4403.99.90 SHIPPER DECLARED NO WOOD PACKING MATERIAL NONCONIFEROUS WOOD IN THE ROUGH NESOI, NOT TR</t>
  </si>
  <si>
    <t>COLOMBO EXPRESS</t>
  </si>
  <si>
    <t>BEAU4310763 TEMU8503630 TEMU7674812 TGBU5507708 TGBU5517898 YMMU6090204 YMMU6077373 BEAU4520409</t>
  </si>
  <si>
    <t>YMLUW195216925</t>
  </si>
  <si>
    <t>093W</t>
  </si>
  <si>
    <t>9445306 1018067 20834 20788 19634 1018175 20911 1018089</t>
  </si>
  <si>
    <t>CERAMIC WARE,RAW CEERAMIC CERAMIC WARE,RAW CEERAMIC CERAMIC WARE,RAW CEERAMIC CERAMIC WARE,RAW CEERAMIC TUC PO#134105,4246,4316,4403,4430 . CERAMIC WARE RAW CEERAMIC WOOD TABLE DECOR WOOD ANDTABLE METAL DECOR, . . @ FAX (86) 755-28961159 EMAIL TUC.SZ@VIP.163.COM</t>
  </si>
  <si>
    <t>HOME ESSENTIALS &amp; BEYOND, INC.,</t>
  </si>
  <si>
    <t>FOUNTAIN VALLEY (SHENZHEN) TRADING</t>
  </si>
  <si>
    <t>HOME ESSENTIALS AND HOME ESSENTIALS AND HOME ESSENTIALS AND HOME ESSENTIALS AND HOME ESSENTIALS AND BEYOND ITEM # ITEM DESCRIPTION QTY MADE IN CHINA CTN # OF PO # THE SAME THE SAME THE SAME</t>
  </si>
  <si>
    <t>200 THEODORE CONRAD DRIVE, JERSEY CITY, NJ 07305 EMAIL: JSTIMLER@HOMEESS.COM, TEL (732) 590-3600, EXT 247,</t>
  </si>
  <si>
    <t>COMPANY 7F NO 26 LONGYUAN RD, LONG GANG TOWN,SHENZHEN, GUANGDONG, CHINA 518172</t>
  </si>
  <si>
    <t>OCGU8003230 EGHU9460062 HMCU1043270 WFHU5185499</t>
  </si>
  <si>
    <t>45G0 45G1 42G1 45G0</t>
  </si>
  <si>
    <t>EGLV146901109210</t>
  </si>
  <si>
    <t>021E</t>
  </si>
  <si>
    <t>EMCDUS7929 EMCDUS7939 EMCDUT4039 EMCDUS7919</t>
  </si>
  <si>
    <t>ALL-WAYS FORWARDING INT'L,</t>
  </si>
  <si>
    <t>182-30 150TH ROAD, JAMAICA, NY 11413 EMAIL: JLEE@SHIPAWF.COM, TEL (718) 656-1200, EXT 117,</t>
  </si>
  <si>
    <t>RETURN CARGO TOTAL NUMBER OF PACKAGES AND GROSS CARG O WEIGHT: 72 PACKAGES 84 .800 LBS 38.464,633 KGS HS CODE:4403.99.00.00 (UN IT)WALNUT BURLS RETURN CARGO TOTAL NUMBER OF PACKAGES AND GROSS CARG O WEIGHT: 72 PACKAGES 84 .800 LBS 38.464,633 KGS HS CODE:4403.99.00.00 (UN IT)WALNUT BURLS</t>
  </si>
  <si>
    <t>WESTURF NURSERY</t>
  </si>
  <si>
    <t>EUROGROUP BELCAIRE, S.L.</t>
  </si>
  <si>
    <t>MSC ALGHERO</t>
  </si>
  <si>
    <t>1612 CLAUSE RD MODESTO CA 95355 UNITED STATES</t>
  </si>
  <si>
    <t>CALLE TERESA DE CALCUTA 3-9 (ANTES QUART DE POBLET VC 46930 SPAIN</t>
  </si>
  <si>
    <t>MSCU7631909 MEDU4468477</t>
  </si>
  <si>
    <t>MEDUI1396502</t>
  </si>
  <si>
    <t>002A</t>
  </si>
  <si>
    <t>7806 EU18239028 7808 EU18239129</t>
  </si>
  <si>
    <t>GEBZE</t>
  </si>
  <si>
    <t>SHIPPER'S LOAD &amp; COUNT CANADIAN LOGS QUANITY: 59.520 MBF 68 PIECES SUMMARY ID: SUM2074 EIN NUMBER: 98-0413798 LETTER OF CREDIT NO: M32Q5001NU00363 CONTRACT/ORDER NO: 1707584, HTS CODE: 4403.20 FREIGHT PREPAID SHIPPER'S LOAD &amp; COUNT CANADIAN LOGS QUANITY: 59.520 MBF 68 PIECES SUMMARY ID: SUM2074 EIN NUMBER: 98-0413798 LETTER OF CREDIT NO: M32Q5001NU00363 CONTRACT/ORDER NO: 1707584, HTS CODE: 4403.20 FREIGHT PREPAID SHIPPER'S LOAD &amp; COUNT CANADIAN LOGS QUANITY: 59.520 MBF 68 PIECES SUMMARY ID: SUM2074 EIN NUMBER: 98-0413798 LETTER OF CREDIT NO: M32Q5001NU00363 CONTRACT/ORDER NO: 1707584, HTS CODE: 4403.20 FREIGHT PREPAID SHIPPER'S LOAD &amp; COUNT CANADIAN LOGS QUANITY: 59.520 MBF 68 PIECES SUMMARY ID: SUM2074 EIN NUMBER: 98-0413798 LETTER OF CREDIT NO: M32Q5001NU00363 CONTRACT/ORDER NO: 1707584, HTS CODE: 4403.20 FREIGHT PREPAID SHIPPER'S LOAD &amp; COUNT CANADIAN LOGS QUANITY: 59.520 MBF 68 PIECES SUMMARY ID: SUM2074 EIN NUMBER: 98-0413798 LETTER OF CREDIT NO: M32Q5001NU00363 CONTRACT/ORDER NO: 1707584, HTS CODE: 4403.20 FREIGHT PREPAID SHIPPER'S LOAD &amp; COUNT CANADIAN LOGS QUANITY: 59.520 MBF 68 PIECES SUMMARY ID: SUM2074 EIN NUMBER: 98-0413798 LETTER OF CREDIT NO: M32Q5001NU00363 CONTRACT/ORDER NO: 1707584, HTS CODE: 4403.20 FREIGHT PREPAID SHIPPER'S LOAD &amp; COUNT CANADIAN LOGS QUANITY: 59.520 MBF 68 PIECES SUMMARY ID: SUM2074 EIN NUMBER: 98-0413798 LETTER OF CREDIT NO: M32Q5001NU00363 CONTRACT/ORDER NO: 1707584, HTS CODE: 4403.20 FREIGHT PREPAID SHIPPER'S LOAD &amp; COUNT CANADIAN LOGS QUANITY: 59.520 MBF 68 PIECES SUMMARY ID: SUM2074 EIN NUMBER: 98-0413798 LETTER OF CREDIT NO: M32Q5001NU00363 CONTRACT/ORDER NO: 1707584, HTS CODE: 4403.20 FREIGHT PREPAID SHIPPER'S LOAD &amp; COUNT CANADIAN LOGS QUANITY: 59.520 MBF 68 PIECES SUMMARY ID: SUM2074 EIN NUMBER: 98-0413798 LETTER OF CREDIT NO: M32Q5001NU00363 CONTRACT/ORDER NO: 1707584, HTS CODE: 4403.20 FREIGHT PREPAID SHIPPER'S LOAD &amp; COUNT CANADIAN LOGS QUANITY: 59.520 MBF 68 PIECES SUMMARY ID: SUM2074 EIN NUMBER: 98-0413798 LETTER OF CREDIT NO: M32Q5001NU00363 CONTRACT/ORDER NO: 1707584, HTS CODE: 4403.20 FREIGHT PREPAID</t>
  </si>
  <si>
    <t>HYUNDAI INTEGRAL</t>
  </si>
  <si>
    <t>NO MARKS AND NUMBERS NO MARKS AND NUMBERS NO MARKS AND NUMBERS NO MARKS AND NUMBERS NO MARKS AND NUMBERS NO MARKS AND NUMBERS NO MARKS AND NUMBERS NO MARKS AND NUMBERS NO MARKS AND NUMBERS NO MARKS AND NUMBERS</t>
  </si>
  <si>
    <t>3500 - 1055 DUNSMUIR ST VANCOUVER BC V7X 1H7 CANADA TE PHONE: 1-604-422-3400</t>
  </si>
  <si>
    <t>HDMU6971411 KOCU9005329 CAIU7198760 BMOU5187410 KOCU4230667 TGBU6363098 HMMU9055766 DFSU6752420 GAOU6228405 KOCU4104484</t>
  </si>
  <si>
    <t>L5G0 L5G0 45G0 45G0 45G0 45G0 L5G0 45G0 45G0 45G0</t>
  </si>
  <si>
    <t>HDMUVCBU3734615</t>
  </si>
  <si>
    <t>0090W</t>
  </si>
  <si>
    <t>508715 508707 508680 508712 508702 508735 508713 508708 508686 508677</t>
  </si>
  <si>
    <t>YOUNG KWANG TIMBER</t>
  </si>
  <si>
    <t>368 SANG DONG-RO, SANG DONG-MYEON GIMHAE-SI, SOUTH KOREA</t>
  </si>
  <si>
    <t>NONCONIFEROUS WOOD IN THE ROUGH NESOI, NOT TR NONCONIFEROUS WOOD IN THE ROUGH NESOI, NOT TR NONCONIFEROUS WOOD IN THE ROUGH NESOI, NOT TR NONCONIFEROUS WOOD IN THE ROUGH NESOI, NOT TRTEMU7021269 19.755 M3 - 57 ASH SAW LOGS TLLU4898018 19.565 M3 - 61 ASH SAW LOGS TEMU7711270 19.360 M3 - 51 HARD MAPLE SAW LOGS, TEMU8140489 19.680 M3 - 45 WALNUT SAW LOGS HS CODE 4403.99.90 ASH WALNUT HS CODE 4403.99.30 HARD MAPLE SHIPPER DECLARED NO WOOD PACKING MATERIAL NONCONIFEROUS WOOD IN THE ROUGH NESOI, NOT TR NONCONIFEROUS WOOD IN THE ROUGH NESOI, NOT TR NONCONIFEROUS WOOD IN THE ROUGH NESOI, NOT TR NONCONIFEROUS WOOD IN THE ROUGH NESOI, NOT TR</t>
  </si>
  <si>
    <t>TEMU8140489 TLLU4898018 SEGU6862716 YMMU6152923 TEMU7711270 TEMU7021269 SEGU5317002 TEMU7931778</t>
  </si>
  <si>
    <t>YMLUW195216815</t>
  </si>
  <si>
    <t>20867 1018065 18985 18986 19381 1018077 4289384 3230546</t>
  </si>
  <si>
    <t>ELECTRIC LAMPS 4104 BOXES INVOICE NO 6100119927 NET WEIGHT 4060.224 KGS GROSS WEIGHT 7105.296 KGS HS-CODE 8539229090 8539219290 ELECTRIC LAMPS 4403 BOXES INVOICE NO 6100119916 NET WEIGHT 4429.632 KGS GROSS WEIGHT 6895.104 KGS HS-CODE 8539229090 8539219290 ELECTRIC LAMPS 4556 BOXES INVOICE NO 6100119888 NET WEIGHT 4599.168 KGS GROSS WEIGHT 6843.360 KGS HS-CODE 8539219290 ELECTRIC LAMPS 4659 BOXES INVOICE NO 6100119932 NET WEIGHT 3600.480 KGS GROSS WEIGHT 6245.400 KGS HS-CODE 8539229090 8539219290 ELECTRIC LAMPS 3947 BOXES INVOICE NO 6100119860 NET WEIGHT 4164.768 KGS GROSS WEIGHT 6372.696 KGS HS-CODE 8539219290 8539229090 ELECTRIC LAMPS 7640 BOXES INVOICE NO 6100119856 NET WEIGHT 4148.400 KGS GROSS WEIGHT 6618.180 KGS HS-CODE(S) 8539219290 8539229090 ELECTRIC LAMPS 7874 BOXES INVOICE NO 6100119981 NET WEIGHT 4362.240 KGS GROSS WEIGHT 6795.264 KGS HS-CODE(S) 8539229090 8539219290, HS-CODE 8539219290 ELECTRIC LAMPS 6281 BOXES INVOICE NO 6100119982 NET WEIGHT 4122.768 KGS GROSS WEIGHT 6623.580 KGS HS-CODE(S) 8539229090 8539219290 ELECTRIC LAMPS 5597 BOXES INVOICE NO 6100119994 NET WEIGHT 4587.072 KGS GROSS WEIGHT 7814.496 KGS HS-CODE 8539219290 ELECTRIC LAMPS 4134 BOXES INVOICE NO 6100119869 NET WEIGHT 4324.320 KGS GROSS WEIGHT 7228.728 KGS HS-CODE 8539219290</t>
  </si>
  <si>
    <t>LEDVANCE LLC</t>
  </si>
  <si>
    <t>TUNGSRAM OPERATIONS LTD</t>
  </si>
  <si>
    <t>SPYROS V</t>
  </si>
  <si>
    <t>NA NO MARKS NO MARKS NO MARKS NO MARKS NO MARKS NO MARKS NA NO MARKS NO MARKS NO MARKS NO MARKS NO MARKS NO MARKS NA NO MARKS NO MARKS NO MARKS NO MARKS NO MARKS NA NO MARKS NO MARKS NO MARKS NO MARKS NO MARKS NO MARKS NA NO MARKS NO MARKS NO MARKS NO MARKS NO MARKS NO MARKS NA NO MARKS NO MARKS NO MARKS NO MARKS NO MARKS NO MARKS NA NO MARKS NO MARKS NO MARKS NO MARKS NO MARKS NO MARKS NO MARKS NA NO MARKS NO MARKS NO MARKS NO MARKS NO MARKS NO MARKS NA NO MARKS NO MARKS NO MARKS NO MARKS NO MARKS NA NO MARKS NO MARKS NO MARKS NO MARKS NO MARKS</t>
  </si>
  <si>
    <t>2460 BRODHEAD ROAD BETHLEHEM PA 18020 US</t>
  </si>
  <si>
    <t>VACI UT 77 BUDAPEST HU</t>
  </si>
  <si>
    <t>CAAU5158322 MRKU4043299 TCKU6524428 UETU5925181 TGBU6652336 MRKU5951900 MRSU3628846 MSKU9748405 HASU4164903 MRKU4451921</t>
  </si>
  <si>
    <t>BANQBUD0858439</t>
  </si>
  <si>
    <t>MAEU590550122</t>
  </si>
  <si>
    <t>1657140 1657139 1657135 1657141 1657131 1657132 1657145 1657147 1657150 1657134</t>
  </si>
  <si>
    <t>BDP INTERNATIONAL</t>
  </si>
  <si>
    <t>7661 NORTH PERIMETER RD SRE 100 INDIANAPOLIS IN 46241 US</t>
  </si>
  <si>
    <t>02 PCS OF WOODEN EASY CHAIRS HS CODE 4403.60.90</t>
  </si>
  <si>
    <t>CAROLYN MILLER</t>
  </si>
  <si>
    <t>NEON SHIPPING SERVICES</t>
  </si>
  <si>
    <t>CMA CGM TAGE</t>
  </si>
  <si>
    <t>CAROLYN MILLER U.S.A</t>
  </si>
  <si>
    <t>CEYLON INC. SANTA BARBARA. CA LOS ANGELES US</t>
  </si>
  <si>
    <t>O A CAROLYN MILLER NO.41, 1ST FLOOR SUPER MARKET COMPLEX BORELLA, COLOMBO 08, SRI LANKA. COLOMBO LK</t>
  </si>
  <si>
    <t>EMCU5355464</t>
  </si>
  <si>
    <t>44G0</t>
  </si>
  <si>
    <t>MQNALAXL19025653</t>
  </si>
  <si>
    <t>EGLV070900374773</t>
  </si>
  <si>
    <t>0TU9V</t>
  </si>
  <si>
    <t>EMCDHJ8059</t>
  </si>
  <si>
    <t>MQNA</t>
  </si>
  <si>
    <t>MAC-NELS AGENCIES PTE LTD</t>
  </si>
  <si>
    <t>120 TANJONG PAGAR RD</t>
  </si>
  <si>
    <t>HARD MAPLE LOGS - HARD MAPLE LOGS 5360 BFT HARD MAPLE LOGS - HARD MAPLE LOGS 5635 BFT TOTAL OF 180 LOGS-16439 BFT-81.923 M3 HARD MAPLE LOGS COUNTRY OF ORIGIN:CANADA HS CODE:4403.99.30 CAED: :01H556VCK98720200100030 HARD MAPLE LOGS - HARD MAPLE LOGS 5444 BFT</t>
  </si>
  <si>
    <t>TRANSIT KING CITY NORTHWAY FORWARDI</t>
  </si>
  <si>
    <t>5523 CHEMIN DE LA COTE ST. PAUL, SU MONTREAL QC H4C 1X3 CANADA</t>
  </si>
  <si>
    <t>MSCU5432512 MSCU7141183 MSCU5136505</t>
  </si>
  <si>
    <t>MSCUVZ034892</t>
  </si>
  <si>
    <t>001N</t>
  </si>
  <si>
    <t>000255 000256 000254</t>
  </si>
  <si>
    <t>MSCU</t>
  </si>
  <si>
    <t>MSC-MEDITERRANEAN SHIPPING COMPANY S A</t>
  </si>
  <si>
    <t>CH 1206</t>
  </si>
  <si>
    <t>40 AVENUE EUGENE PITTARD</t>
  </si>
  <si>
    <t>HARD MAPLE 3SC SAWLOGS HS CO DE: 4403.990160 AS PER ORDER NO. JM12122019A USA ORIGIN FREIGHT PREPAID DESTINATIO N CHARGES COLLECT AES X20200 106634349 -TAX ID: 136 -81-28567 MAERSK ENVIRON, X: 82 51 624 9769 HARD MAPLE 3SC SAWLOGS HS CO DE: 4403.990160 AS PER ORDER NO. JM12122019A USA ORIGIN FREIGHT PREPAID DESTINATIO N CHARGES COLLECT AES X20200 106634349 -TAX ID: 136 -81-28567 MAERSK ENVIRON, X: 82 51 624 9769</t>
  </si>
  <si>
    <t>TO ORDER ALLY GLOBAL LOGISTICS LLC</t>
  </si>
  <si>
    <t>FOR MIDWEST HARDWOOD CORPORATION 45 POND STREET, SUITE 200 NORWELL, MA 02061 82-325647471</t>
  </si>
  <si>
    <t>FOR MIDWEST HARDWOOD CORPORATION 45 POND STREET, SUITE 200 NORWELL, MA 02061 1-7815443970 TEL EX 1-781499 62</t>
  </si>
  <si>
    <t>MRKU2032588 MRKU5229668</t>
  </si>
  <si>
    <t>MAEU590348277</t>
  </si>
  <si>
    <t>2019178 2019182</t>
  </si>
  <si>
    <t>JUNG MIN INC.</t>
  </si>
  <si>
    <t>17, DURUMUL-RO 8BEON-GIL, SEO-GU, I NCHEON, 22669 KOREA TEL: 032-564-7471 FAX: 032-564-7473</t>
  </si>
  <si>
    <t>LEATHER SOFA THIS SHIPMENT DOES NOT CONTAIN ANY SOLID WOOD PACKING MATERIALS EVEFLT 1 XXFAX 514 631-4403</t>
  </si>
  <si>
    <t>SHANGHAI EVEREST INTERNATIONAL</t>
  </si>
  <si>
    <t>YM UNIFORMITY</t>
  </si>
  <si>
    <t>N/M . . . .</t>
  </si>
  <si>
    <t>500 LEPINE STREET, DORVAL QUEBEC. H9P 2V6 MICHELLEMAGOTRANS.COM TEL 514 631-6456 EXT 233 XX</t>
  </si>
  <si>
    <t>LOGISTICS CO., LTD ROOM 1202,12F,NO.2 BUILDING, NO.1080 CHANGYANG ROAD,SHANGHAI,200082</t>
  </si>
  <si>
    <t>UACU3371131</t>
  </si>
  <si>
    <t>HLCUSZX2001BBXH2</t>
  </si>
  <si>
    <t>045E</t>
  </si>
  <si>
    <t>HLB7633958</t>
  </si>
  <si>
    <t>DOOR LOCK FITTINGS SET 40 PALLETS CONTAINING 767 BOXED AND 4403 CARTONS AND 10 SETS SHIP TO LARSON MANUFACTURING COMPANY 1501 BETHA LARSON LANE, ALBERT LEA MINNESOTA 56007, U.S.A.</t>
  </si>
  <si>
    <t>LARSON MANUFACTURING COMPANY</t>
  </si>
  <si>
    <t>MASSOUD BROS. CO., LTD.</t>
  </si>
  <si>
    <t>UNAYZAH</t>
  </si>
  <si>
    <t>MBC LARSON COLOR FINISH PART Q TY PO PALLET DATE GROSS WEIGHT MADE IN PRC --DITTO-- COMFORT BILT MOCKSVILLE NC MFG</t>
  </si>
  <si>
    <t>2333 EASTBROOK DRIVE, BROOKINGS SOUTH DAKOTA 57006 U.S.A. BROOKINGS SD 57006 US</t>
  </si>
  <si>
    <t>7TH FLOOR, 60 ZHOU ZI STREET, NEIHU DISTRICT, TAIPEI, TAIWAN TAIPEI 114 TW</t>
  </si>
  <si>
    <t>UACU6003236</t>
  </si>
  <si>
    <t>CHSL310911918ZHN</t>
  </si>
  <si>
    <t>HLCUZS11912APFI9</t>
  </si>
  <si>
    <t>HLB6956340</t>
  </si>
  <si>
    <t>JIANGMEN CN</t>
  </si>
  <si>
    <t>NONCONIFEROUS WOOD IN THE ROUGH NESOI, NOT TR18.434 M3 - 59 ASH SAW LOGS 18.850 M3 - 61 ASH SAW LOGS 17.708 M3 - 41 WALNUT SAW LOGS 18.701 M3 - 44 WALNUT SAW LOGS 18.450 M3 - 25 WHITE OAK SAW LOGS HS CODE 4403.99.90 WALNUT ASH, HS CODE 4403.91.00 WHITE OAK SHIPPER DECLARED NO WOOD PACKING MATERIAL NONCONIFEROUS WOOD IN THE ROUGH NESOI, NOT TR NONCONIFEROUS WOOD IN THE ROUGH NESOI, NOT TR NONCONIFEROUS WOOD IN THE ROUGH NESOI, NOT TR NONCONIFEROUS WOOD IN THE ROUGH NESOI, NOT TR</t>
  </si>
  <si>
    <t>YM ULTIMATE</t>
  </si>
  <si>
    <t>YMMU6230522 FFAU1264551 FBLU0130835 SEGU5776172 FCIU7598152</t>
  </si>
  <si>
    <t>YMLUW195216628</t>
  </si>
  <si>
    <t>19337 1017902 1017993 19260 19354</t>
  </si>
  <si>
    <t>J20427 CONTAINING GATE VAL VES HS CODE: 848190 / J20339 CONTAINING OTHER CA ST ARTICLES HS CODE: 73259 9 / D55552 CONTAINING PISTON RODS / 870899901/ 84819090 5/ 491000002 HS CODE: 8608 00 / J20304 CONTAINING ROUGH S TONES HS CODE: 710310 / J20371 CONTAINING TAPERED ROLLER BEARINGS HS CODE: 8 48230 / J20363 CONTAINING MINING E QUIPMENT HS CODE: 841391 / D55601 CONTAINING PUTTY AD HESIVE -NON HAZARDOUS HS C ODE: 350610 / J20366 CONTAINING MINING E QUIPMENT HS CODE: 841391 / J20308 CONTAINING CYLINDER HEAD SUB ASM HS CODE: 840 999 / J20387 CONTAINING ENGINE P ARTS HS CODE: 732690 / J20361 CONTAINING MINING E QUIPMENT HS CODE: 841391 / J20362 CONTAINING CRUSHER PARTS HS CODE: 847490 / J20244 CONTAINING WOOD CU T TO MEASURE HS CODE: 4403 99 / J20370 CONTAINING BEARINGS HS CODE: 848220 / J20316 CONTAINING PARTS H S CODE: 870899</t>
  </si>
  <si>
    <t>SSL</t>
  </si>
  <si>
    <t>MAERSK VARNA</t>
  </si>
  <si>
    <t>41 YALDWYN RD,CORNER YALDWYN AND TU JET PARK GT 1459 SOUTH AFRICA</t>
  </si>
  <si>
    <t>TTNU1107901</t>
  </si>
  <si>
    <t>MEDUJ1268591</t>
  </si>
  <si>
    <t>952N</t>
  </si>
  <si>
    <t>480 CAR CHEESES - ORDER NO 3 80381619 4403 CAR CHEESES - ORDER NO 380066299 FREIG HT PREPAID / DTHC COLLECT TO ALL WAYS</t>
  </si>
  <si>
    <t>ARLA FOODS INC.</t>
  </si>
  <si>
    <t>ARLA FOODS AMBA</t>
  </si>
  <si>
    <t>ARLA FOODS P.O. 4702296707 NEW YOR K ARLA FOODS P.O. 4702299755 N EW YORK</t>
  </si>
  <si>
    <t>ATT. DANIELLE KUGLER 106 ALLEN ROAD, 4TH FLOOR THE OFFICES AT LIBERTY CORNER 1-9086046551</t>
  </si>
  <si>
    <t>SONDERHOJ 14 DK-8260 VIBY J DENMARK 45-89380000 TEL EX 45-86281 83</t>
  </si>
  <si>
    <t>MNBU3694790</t>
  </si>
  <si>
    <t>MAEUA10539341</t>
  </si>
  <si>
    <t>ALL-WAYS FORWARDING INTL. INC.</t>
  </si>
  <si>
    <t>ATT. MR. FRANK CARTER 701 NEWARK AVE. SUITE 300 P.P. BOX 8695</t>
  </si>
  <si>
    <t>VEJLE</t>
  </si>
  <si>
    <t>1CNTR SHIPPER'S LOAD,COUNT &amp; WEIGHT: (31 CARTONS) CY / CY 31 CARTONS OF TRUCK PARTS/GEARS APPROVAL NO: MW105020-4403 FREIGHT PREPAID COPY NON-NEGOTIABLE B/L RELEASE PROCEDURES</t>
  </si>
  <si>
    <t>ONE FREIGHT LOGISTICS INC.</t>
  </si>
  <si>
    <t>SBI CO., LTD.</t>
  </si>
  <si>
    <t>HYUNDAI VOYAGER</t>
  </si>
  <si>
    <t>MIDWEST DESTINATION: CHICAGO.USA CASE NO. 1-29 PART NO.(QTY) :</t>
  </si>
  <si>
    <t>22939 HAWTHORNE BLVD #311 TORRANCE, CA 90505 TEL:(310) 373-5059 TE FAX:(310)373-5649</t>
  </si>
  <si>
    <t>9-1, GARAK-RO 34-GIL, SONGPA-GU, SEOUL, KOREA TEL:02-416-8406</t>
  </si>
  <si>
    <t>DRYU4221677</t>
  </si>
  <si>
    <t>HDMUBUWB4968922</t>
  </si>
  <si>
    <t>0086E</t>
  </si>
  <si>
    <t>S598568</t>
  </si>
  <si>
    <t>22939 HAWTHORNE BLVD #311 TORRANCE, CA 90505 TEL:(310) 373-5059FAX:(310)373-5649</t>
  </si>
  <si>
    <t>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 CANADIAN ROUND LOGS TOTAL: 16 7 PCS 109.630MBF LC NO; M0524 2001NU00050 DATED 20200108 C OUNTRY OF ORIGIN: CANADA TERM S OF PRICE: CFR BUSAN, KOREA H.S.NO.4403.20.2010 CAED NO: 03N793 HC2319 20200100053 FRE, IGHT PREPAID</t>
  </si>
  <si>
    <t>TO ORDER CANFLEET LOGISTICS LTD</t>
  </si>
  <si>
    <t>CANFLEET LOGISTICS LTD</t>
  </si>
  <si>
    <t>N/M N/M N/M N/M N/M N/M N/M N/M N/M N/M N/M N/M N/M N/M N/M N/M N/M N/M</t>
  </si>
  <si>
    <t>C/O GREEN TOUCH TRADING INC 3396 DERBYSHIRE AVE, COQUITLAM, B,C, V3E 0G3, CANADA 82-549334788</t>
  </si>
  <si>
    <t>C/O GREEN TOUCH TRADING INC 3396 DERBYSHIRE AVE, COQUITLAM, B,C, V3E 0G3, CANADA 1-6046480322 TEL EX 1-866999 03</t>
  </si>
  <si>
    <t>MRKU3598311 MSKU4771336 MRKU3727105 MSKU4502759 MSKU4614234 HASU4045801 BSIU9851919 HASU4299982 MRKU2248704 MSKU4770242 MSKU1813947 MSKU4829736 MSKU9776623 MSKU4810807 MAEU9189952 MRKU4564419 TCNU1806932 MSKU4605994</t>
  </si>
  <si>
    <t>4EB0 LEB0 4EB0 LEB0 LEB0 4EB0 4EB0 4EB0 4EB0 LEB0 4EB0 LEB0 4EB0 LEB0 LEB0 4EB0 4EB0 LEB0</t>
  </si>
  <si>
    <t>MAEU910124906</t>
  </si>
  <si>
    <t>488055 488088 488090 488052 488015 488072 488075 488053 488087 488073 488089 488086 488071 488081 488077 488051 488114 488067</t>
  </si>
  <si>
    <t>LUMBER1 CO. LTD.</t>
  </si>
  <si>
    <t>//3544, SEONGJU-RO, SEONNAM-MYEON, SEONGJU-GUN, GYEONGSAGBUK-DO REPUBLIC OF KOREA</t>
  </si>
  <si>
    <t>09 PACKAGE 01X20' DRY BOX CONTAINING: 41 GRANITE POLISHED SLABS THICK 03CM, AS FOLLOWS: 07 BUNDLE(S) AND 02 BOX(S) SAMPLE GRANITE ZURICH 13,00X18,00X2,00CM - 20 PIECE SAMPLE GRANITE WHITE ICE 13,00X18,00X2,00CM - 30 PIECE 229,53 SQM SLAB GRANITE WHITE ICE POL - STANDARD THICK 03CM 23,28 SQM SLAB GRANITE ZURICH POL, - STANDARD THICK 03CM COMMERCIAL INVOICE: 002728-2019 PO# 4403 NCM: 6802.93.90 HS CODE: 680293 QUANT.NF: 09 RUC 9BR6480747210027282019 MRUC: 9BR030291341VIXF95093 NET WEIGHT: 20.531,181 KGS - TARE: 2.200 WOODEN PACKING: TREATED AND CERTIFIED 68029390 HS CODE:680293</t>
  </si>
  <si>
    <t>SAVINO DEL BENE USA - DALLAS</t>
  </si>
  <si>
    <t>QUALITA GRANITOS E MARMORES LTDA SAME SAME SAME SAME SAME SAME SAME SAME SAME SAME SAME SAME</t>
  </si>
  <si>
    <t>600 EAST DALLAS ROAD, SUITE 100 GRAPEVINE TX 76051 UNITED STATES</t>
  </si>
  <si>
    <t>AV. N S DOS NAVEGANTES,451/SL 1105/ VITORIA ES 29050-335 BRAZIL</t>
  </si>
  <si>
    <t>TGHU0431284</t>
  </si>
  <si>
    <t>MEDUVT399767</t>
  </si>
  <si>
    <t>MSCFJ03920499</t>
  </si>
  <si>
    <t>1-20GP FCL 377 CTNS 4403 PCS MEN 99% COTTON 1%ELASTANE, SLASHER DYED DENIM WOVEN PANTS HS NUM BER : 6203.42.0041 ISD NO. : 6881750000 PRODUCT ION CODE SAP PO# 59178-0035, 4100448105 59178-0013 4100 448104 LV603110 1336 PCS LV602108 3067 PCS 377 CTNS 4403 PCS PAYMENT TERM: DAP SOUTH AFRICA FREIGHT PREPAID F REIGHT PREPAID 33190282 1-40HC FCL 1263 CTN S 15156 PCS MEN 99% COTT ON 1%ELASTANE, SLASHER DY ED DENIM WOVEN PANTS HS N UMBER : 6203.42.0041 ISD N O. : 6881740000 PRODU CTION CODE SAP PO# 91405-01, 34 4100448103 91405-0134 41 00448744 LV471152 12156 PC S LV471153 3000 PCS 1263 CTNS 15156 PCS PA YMENT TERM: DAP SOUTH AFRICA FREIGHT PREPAID FREIGHT P REPAID 33190280</t>
  </si>
  <si>
    <t>LEVI STRAUSS &amp; CO CANADA INC</t>
  </si>
  <si>
    <t>GLOBAL GARMENT LTD</t>
  </si>
  <si>
    <t>CAPE MANILA</t>
  </si>
  <si>
    <t>1725 16TH AVE L4B 4C6 RICHMOND HILL 1-9057634400</t>
  </si>
  <si>
    <t>SITE 12293 THETSANE INDUSTRY 100 MASERU 266-22312544 TEL EX 266-2231 24</t>
  </si>
  <si>
    <t>FCIU4275006 MSKU9886786</t>
  </si>
  <si>
    <t>MAEU589416665</t>
  </si>
  <si>
    <t>951N</t>
  </si>
  <si>
    <t>ZA5242083 ZA5242082</t>
  </si>
  <si>
    <t>RUSSELL A FARROW LTD</t>
  </si>
  <si>
    <t>1980 AMBASSADOR DR N9C 3R3 WINDSOR</t>
  </si>
  <si>
    <t>ON 4 PLTS WINE TEMPERATURE 13 C HTS 220421 INV 1012001420/2019 PO 4399 HBL 7339228P8309 / ON 1 PLT WINE TEMPERATURE 13 C HTS 220421 INV 2019-10FVE-0000297 PO 4404 HBL 7339228P8313 / ON 3 PLTS WINE TEMPERATURE 13 C HTS 220421 INV 0361 PO 4403 HBL 7339228P8311 / ON 1 PLT WINE TEMPERATURE 13 C HTS 220421 INV 314/2019 PO 4394 HBL 7339228P8316 / ON 2 PLTS WINE TEMPERATURE 13 C HTS 220421 INV 87/ES PO 4402 HBL 7339228P8315 / ON 2 PLTS WINE TEMPERATURE 13 C HTS 220421 INV 123 PO 4408 HBL 7339228P8312 / ON 2 PLTS WINE TEMPERATURE 13 C HTS 220421 INV 2405/2019 PO 4409 HBL 7339228P8318 / ON 1 PLT WINE TEMPERATURE 13 C HTS 220421 INV 132 PO 4406 HBL 7339228P8317 / ON 2 PLTS WINE TEMPERATURE 13 C HTS 220421 INV 31/03 PO 4392 HBL 7339228P8310 / ON 1 PLT WINE TEMPERATURE 13 C HTS 220421 INV 19VK009773 PO 4407 HBL 7339228P8314</t>
  </si>
  <si>
    <t>HAW RIVER WINE MAN, INC.</t>
  </si>
  <si>
    <t>825 SOUTH WORTH ST. 27215 BURLINGTON NC, UNITED STATES</t>
  </si>
  <si>
    <t>2, COLONY ROAD 07305 JERSEY CITY NJ, UNITED STATES CONTACT IMPORT DEPT. 2015266400 (T) 2014323050 (F) IMPORTNJ@INTERGLOBO.COM</t>
  </si>
  <si>
    <t>ZCSU5171794</t>
  </si>
  <si>
    <t>ZIMULVN1004289</t>
  </si>
  <si>
    <t>84E</t>
  </si>
  <si>
    <t>1889429 4026385</t>
  </si>
  <si>
    <t>CARGO BROKERS INT'L</t>
  </si>
  <si>
    <t>1515 SHOPTON RD, SUITE 104 28217 CHARLOTTE NC, UNITED STATES</t>
  </si>
  <si>
    <t>SHIPPERS LOAD STOW AND COUNT 01 X 40 HC CONTAINER CONTAINING 33 BALES WITH EUCALYPTUS LUMBER - FIRST QUALITY 30 MM X 61 MM X 1219 MM ORIGIN: FROM BRAZILCLEAN ON BOARD DECLARED CLEAN BY SHIPPER DECLARED CLEAN BY SHIPPER SHIPPED ON BOARD FREIGHT PREPAID ABROAD WOODEN PACKAGE: TREATED AND CERTIFIED INVOICE: BWB2019-U, SA001 PURCHASE ORDER: PO5001010 NCM: 4403.98.00 HS CODE/ SH: 440398 DU-E: 19BR001718433-8 NET W.: 26.400,000 KGS HBL: AWSL183977SCAC CODE:AWS MBL: MEDUIJ736632SCAC CODE:MEDU 44039800</t>
  </si>
  <si>
    <t>OEC GROUP</t>
  </si>
  <si>
    <t>B&amp;M LOGISTICA INTERNACIONAL LTDA</t>
  </si>
  <si>
    <t>BUXCOAST</t>
  </si>
  <si>
    <t>PO5001010 SAME SAME SAME SAME SAME SAME SAME SAME SAME SAME SAME</t>
  </si>
  <si>
    <t>9905 NW 17 STREET, SUITE 107 MIAMI FL 33172 UNITED STATES</t>
  </si>
  <si>
    <t>RUA JOAO MELO, 35 - CENTRO ITAJAI SC 88302-004 BRAZIL</t>
  </si>
  <si>
    <t>BMOU4238658</t>
  </si>
  <si>
    <t>MEDUIJ736632</t>
  </si>
  <si>
    <t>950R</t>
  </si>
  <si>
    <t>MSCFJ06482553</t>
  </si>
  <si>
    <t>SHIPPER'S LOAD,COUNT,SEALED&amp;WEIGHT 4X40'HC CONTAINERS (3813 CARTONS) CY/CY MAIN CARRIAGE: ALS CERES / 102N MAIN CARRIAGE: HYUNDAI TOKYO / 122E 1268 (CT) LADIES VINYL HANDBAG LADIES VINYL TOTE, 4403.2 KGM FREIGHT COLLECT COPY NON-NEGOTIABLE B/L RELEASE PROCEDURE SHIPPER'S LOAD,COUNT,SEALED&amp;WEIGHT 4X40'HC CONTAINERS (3813 CARTONS) CY/CY MAIN CARRIAGE: ALS CERES / 102N MAIN CARRIAGE: HYUNDAI TOKYO / 122E 1268 (CT) LADIES VINYL HANDBAG LADIES VINYL TOTE, 4403.2 KGM FREIGHT COLLECT COPY NON-NEGOTIABLE B/L RELEASE PROCEDURE SHIPPER'S LOAD,COUNT,SEALED&amp;WEIGHT 4X40'HC CONTAINERS (3813 CARTONS) CY/CY MAIN CARRIAGE: ALS CERES / 102N MAIN CARRIAGE: HYUNDAI TOKYO / 122E 1268 (CT) LADIES VINYL HANDBAG LADIES VINYL TOTE, 4403.2 KGM FREIGHT COLLECT COPY NON-NEGOTIABLE B/L RELEASE PROCEDURE SHIPPER'S LOAD,COUNT,SEALED&amp;WEIGHT 4X40'HC CONTAINERS (3813 CARTONS) CY/CY MAIN CARRIAGE: ALS CERES / 102N MAIN CARRIAGE: HYUNDAI TOKYO / 122E 1268 (CT) LADIES VINYL HANDBAG LADIES VINYL TOTE, 4403.2 KGM FREIGHT COLLECT COPY NON-NEGOTIABLE B/L RELEASE PROCEDURE</t>
  </si>
  <si>
    <t>ROSETTI HANDBAGS AND</t>
  </si>
  <si>
    <t>MYANMAR AO SHENG LEATHER</t>
  </si>
  <si>
    <t>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 GROUP NAME DESCRIPTION STYLE COLOR PO ROSETTI/JESS ICA SIMPSON QUANTITY C/NO MADE IN MYANMAR</t>
  </si>
  <si>
    <t>ACCESSORIES LTD 350 5TH AVENUE 6TH FLOOR NEW YORK, NY 10118 TE CHITSGOCEAN@CENTRICBRANDS.COM</t>
  </si>
  <si>
    <t>GOODS CO., PLOT NO 3 MYAY TAING BLOCK, NO 21, MYA S YAUNG IZ, HLAING THAR YAR TSP TE YANGON YANGON MYANMAR (BURMA)</t>
  </si>
  <si>
    <t>HMMU6275957 GAOU6380995 HMMU6241767 HMMU6292487</t>
  </si>
  <si>
    <t>HDMURAWB0259963</t>
  </si>
  <si>
    <t>0122E</t>
  </si>
  <si>
    <t>190271108 190271109 190271111 190271110</t>
  </si>
  <si>
    <t>C-AIR INTERNATIONAL INC</t>
  </si>
  <si>
    <t>5901 CENTURY BLVD. SUITE 1400 LOS ANGELES, CA 90045 C-AIRBROKERAGE@CAIRLA.COM</t>
  </si>
  <si>
    <t>YANGON, MYANMAR</t>
  </si>
  <si>
    <t>ARTICLES OF WOODMOPANI BULKPACKED DECORATIVE ARTICLES OF WOOD MOPANI (13850 PCS MEDUIM) HS CODE 4403.49.01.00</t>
  </si>
  <si>
    <t>YM UNICORN</t>
  </si>
  <si>
    <t>8 PETERHOF ROAD HOUT BAY 7806 RSA</t>
  </si>
  <si>
    <t>TGHU6228783</t>
  </si>
  <si>
    <t>HLCUDUR191010860</t>
  </si>
  <si>
    <t>042E</t>
  </si>
  <si>
    <t>HLD6120820</t>
  </si>
  <si>
    <t>GOHSENOL KH-20 18PALLETS (900 BAGS) P.O.NO.PO-190117 900 BAGS 18,000 KGS REF PO#4502678748 CONTRACT #SCK279HB HS CODE : 3905.30 DIRECT DELIVERY TO: OXYVINYLS, LP PASADENA RESINS 4403 PASADENA FREEWAY PASADENA TX 77503 CONTACT: TOMMY MAY TEL:(281)884-4130</t>
  </si>
  <si>
    <t>RHODOS</t>
  </si>
  <si>
    <t>MSCU4819791</t>
  </si>
  <si>
    <t>MEDUJP658647</t>
  </si>
  <si>
    <t>951E</t>
  </si>
  <si>
    <t>FJ06785085</t>
  </si>
  <si>
    <t>IKEA HOME FURNISHING PRODUCTS TARIFF NUMBER: 940350 CONS IGNMENT NUMBER: 18351-SUP-5638 316528 TOTAL GROSS WEIGHT: 1 4403.160 TOTAL VOLUME: 38.97 0 TOTAL NUMBER OF PIECE(S): 343 / IKEA HOME FURNISHING PRODUCTS TARIFF NUMBER: 940360 CONS IGNMENT NUMBER: 18351-SUP-5638 316528 TOTAL GROSS WEIGHT: 8 32.090 TOTAL VOLUME: 2.190 TOTAL NUMBER OF PIECE(S): 20 / IKEA HOME FURNISHING PRODUCTS TARIFF NUMBER: 940390 CONS IGNMENT NUMBER: 18351-SUP-5638 316528 TOTAL GROSS WEIGHT: 3 316.970 TOTAL VOLUME: 6.230 TOTAL NUMBER OF PIECE(S): 58 6</t>
  </si>
  <si>
    <t>FRIUL INTAGLI INDUSTRIES SPA</t>
  </si>
  <si>
    <t>MAERSK KOWLOON</t>
  </si>
  <si>
    <t>100 IKEA WAY PERRYVILLE 21903, UNITED STATES, MD 1-4106426280</t>
  </si>
  <si>
    <t>UNITA' 8 VIA BASTIE, 9 PORTOBUFFOLE' 39-434622078 TEL EX 39-04346 15</t>
  </si>
  <si>
    <t>MRKU5466660</t>
  </si>
  <si>
    <t>MAEU588724179</t>
  </si>
  <si>
    <t>950W</t>
  </si>
  <si>
    <t>L897311</t>
  </si>
  <si>
    <t>1 X 40 HC CONTAINER SCREE N DOORS OF RADIATA PINE H S CODE: 4418.2010 1 X 40 HC CONTAINER SCREE N DOORS OF RADIATA PINE H S CODE: 4418.2010 FREI GHT COLLECT 1 X 40 HC CONTAINER POLI NES IMPREGNATES WITH RADIATA P INE CCA HS CODE: 4403.1 100</t>
  </si>
  <si>
    <t>SCREEN TIGHT INC</t>
  </si>
  <si>
    <t>DOG WOOD SPA</t>
  </si>
  <si>
    <t>SPIRIT OF AUCKLAND</t>
  </si>
  <si>
    <t>TAX ID: 57-07968-04 407 CHURCH ST., SUITE A GEORGETOWN, SC 29440 1-8435452880</t>
  </si>
  <si>
    <t>RUT: 76.901.959-6 AVDA LAS INDUSTRIAS 1800 LOS ANGELES, BIO-BIO 56-432520509</t>
  </si>
  <si>
    <t>CAIU8360746 HASU4139834 MSKU9781701</t>
  </si>
  <si>
    <t>SEAU588327607</t>
  </si>
  <si>
    <t>CL1052633 SQV19392 CL1052600 00819619 CL1054895</t>
  </si>
  <si>
    <t>TAX ID: 57-07968-04 407 CHURCH ST., SUITE A GEORGETOWN, SC 29440</t>
  </si>
  <si>
    <t>BULKPACKED DECORATIVE ARTICLES OF WOOD MOPANI (9550 PCS SMALL, 9340 PCS MEDIUM) HS CODE 4403.49.01.00 FOB CAPE TOWN/FREIGHT COLLECT</t>
  </si>
  <si>
    <t>HLBU2444267</t>
  </si>
  <si>
    <t>HLCUDUR191102041</t>
  </si>
  <si>
    <t>HLD6120990 UTRS</t>
  </si>
  <si>
    <t>78 WINE PO 4403 BURLOTTO COMM. G.B. 44 WINE PO 4401 PICOLLO ERNESTO AZ. AGR. 110 WINE PO 4400 DI LENARDO AZ.AGR. S.S 100 WINE PO 4402 CIU' CIU' AZ.AGR. DI BARTOL ALSO NOTIFY PARTY COMPASS WINE AND SPIRITS LLC 7440 SANTA FE DRIVE HODGKINS, IL 60525 0018474523211</t>
  </si>
  <si>
    <t>GIORGIO GORI USA INC.</t>
  </si>
  <si>
    <t>80 RIVER STREET HOBOKEN N.J. 07030 U.S.A. 0012016536800 0012016539042</t>
  </si>
  <si>
    <t>VIA LEPORI, 9 - LOC.STAGNO 57017 COLLESALVETTI LI ITALY, FDA NO.10336883374 0586-967001 0586-941440</t>
  </si>
  <si>
    <t>ZCSU5131220</t>
  </si>
  <si>
    <t>ZIMULVN10041252</t>
  </si>
  <si>
    <t>71E</t>
  </si>
  <si>
    <t>367799 378990</t>
  </si>
  <si>
    <t>STEER COMPANY</t>
  </si>
  <si>
    <t>28 SOUTH 2ND STREET MOB 215.900.0337 PHILADELPHIA PA 19106 215-409-4684 0012159220174</t>
  </si>
  <si>
    <t>AUTOMOTIVE PARTS CLAMPS HS CODE:73269019.00 INV: 8100001970 20 PALLETS(1520 CARTONS) THIS SHIPMENT CONTAINS NO WOOD PACKAGING MATE ZIP:518131, TEL:+86)0755-86571135 FAX:+86)0755-86571210 TAX ID:4403 0067 4818 386 FREIGHT PREPAID</t>
  </si>
  <si>
    <t>NNR GLOBAL LOGISTICS USA INC.</t>
  </si>
  <si>
    <t>NNR GLOBAL LOGISTICS(GUANGZHOU)</t>
  </si>
  <si>
    <t>EVER LAWFUL</t>
  </si>
  <si>
    <t>SHIPPING MARK PIOLAX CORPORATION(USA) PALLET NO.: 1/20-20/20 MADE IN CHINA</t>
  </si>
  <si>
    <t>74 SOUTHWOODS PARKWAY SUITE 100 EIN:36-2719758 TEL 678 251 1050 TE ATLANTA, GA 30354</t>
  </si>
  <si>
    <t>CO.,LTD SHENZHEN BRANCH ROOM 1707, 17/F, TIANXIA INTERNATIONAL CENTER,TAOYUAN ROAD TE AND NANGUANG ROAD INTERSECTION,</t>
  </si>
  <si>
    <t>ECMU2236327</t>
  </si>
  <si>
    <t>CMDUGGZ1035041</t>
  </si>
  <si>
    <t>0TS4Y</t>
  </si>
  <si>
    <t>K8856131</t>
  </si>
  <si>
    <t>74 SOUTHWOODS PARKWAY SUITE 100 EIN:36-2719758 TEL 678 251 1050</t>
  </si>
  <si>
    <t>CERAMIC PLANTERS PO NO:816664 4403, 292CTNS12SLIP SHEET +++SERVICES INC 3025 GUM COURT CHESAPEAKE VA 23321 DCM_N FK@DAMCO.COM</t>
  </si>
  <si>
    <t>WALMART, INC. 601 N.WALTON BLVD.</t>
  </si>
  <si>
    <t>EXPEDITORS O/B YIXING DYNASTY</t>
  </si>
  <si>
    <t>SEAMAX STRATFORD</t>
  </si>
  <si>
    <t>N/A</t>
  </si>
  <si>
    <t>. BENTONVILLE AR 72716-0410 UNITED STATES 1-4792738420 TEL EX 19</t>
  </si>
  <si>
    <t>CERAMIC CO.,LTD TONGLI ROAD, DINGSHU TOWN, YIXING JS CN 86-33126004 TEL EX 86-21515 27</t>
  </si>
  <si>
    <t>GESU6236127</t>
  </si>
  <si>
    <t>MAEU598175315</t>
  </si>
  <si>
    <t>947E</t>
  </si>
  <si>
    <t>CN4361839</t>
  </si>
  <si>
    <t>UPS SUPPLY CHAIN SOLUTION 200</t>
  </si>
  <si>
    <t>GOLDEN OAK COURT SUITE 490 VIRGINIA BEACH, VA 23452 ATTN: JODI HOWELL UNITED STATES</t>
  </si>
  <si>
    <t>HOUSEHOLD GOODS AND PERSONAL EFFECTS SHIPPER PEREA NICOLE PIECES 6/6 DBAS HAFC SCAC-GBL BWFD-WKAS0182962 HBL HLUSAN2JK02080AA, NET WT 6421 GRS WT 8249 VOLUME 1152 / HOUSEHOLD GOODS AND PERSONAL EFFECTS SHIPPER HICKS ZAQWUAN PIECES 4/4 DBAS HBAT SCAC-GBL FIEF-WKAS0183874 HBL HLUSAN2JK02080AB, NET WT 3189 GRS WT 4403 VOLUME 820</t>
  </si>
  <si>
    <t>WASHINGTON EXPRESS</t>
  </si>
  <si>
    <t>UACU5809037</t>
  </si>
  <si>
    <t>HLUSAN2191102080</t>
  </si>
  <si>
    <t>125W</t>
  </si>
  <si>
    <t>BWFD</t>
  </si>
  <si>
    <t>HOUSEHOLD GOODS AND PERSONAL EFFECTS SHIPPER HICKS ZAQWUAN PIECES 4/4 DBAS HBAT SCAC-GBL FIEF-WKAS0183874 HBL HLUSAN2JK02080AB, NET WT 3189 GRS WT 4403 VOLUME 820</t>
  </si>
  <si>
    <t>HICKS, ZAQWUAN</t>
  </si>
  <si>
    <t>BLDG 18010, RM A104 COPELAND SOLDIERS SERVICE CENTER 76544-5062 FT. HOOD,TX UNITED STATES</t>
  </si>
  <si>
    <t>8018 2F 55774 BAUMHOLDER GERMANY</t>
  </si>
  <si>
    <t>HLUSAN2JK02080AB</t>
  </si>
  <si>
    <t>------------ CAIU9128695 DESCRIPTION---------ONE 40.9FT CONTAINER SHIPPER'S LOAD AND COUNT HOUSEHOLD GOODS AND PERSONAL EFFECTS NO EEI REQUIRED PER FTR 30.40(B) HTS CODE: 9805.00.50, CODE- 4 MARR, JORDON QENQ0270799 4 RVLI PS:4 OF 5 GRS:4403 NET:3181 CFT:760</t>
  </si>
  <si>
    <t>MARR, JORDON/QENQ0270799</t>
  </si>
  <si>
    <t>SEACO SHIPPING SA AS AGENTS FOR AAA SOUTHERN FORWARDING INC P/A-AVENUE DE FRONTENEX,6</t>
  </si>
  <si>
    <t>CAIU9128695</t>
  </si>
  <si>
    <t>APLUCKK0100319</t>
  </si>
  <si>
    <t>APLUUSG0133587</t>
  </si>
  <si>
    <t>0DB5W</t>
  </si>
  <si>
    <t>P0472516</t>
  </si>
  <si>
    <t>TRANS GLOBAL PORT SERVICES</t>
  </si>
  <si>
    <t>61 BASIL SAWYER ROAD HAMPTON, VA 23666 PH:757-827-6225 FAX:757-827-6181</t>
  </si>
  <si>
    <t>------------ CAIU9729572 DESCRIPTION----------------------GENERIC DESCRIPTION-------------INDIAN WOODEN,IRON FURNITURE ITEM INVOICE NO. 116/2019-20 DT.18-11-2019 IEC 1305019547 HS CODE.:94036000 S.B. 8479447 DT 25-11-2019, NET WT.4403.700 KGS AMS WILL BE FILE BY APL PAN NO.AABCC2914K FREIGHT COLLECT</t>
  </si>
  <si>
    <t>MADELEINE HOME LLC</t>
  </si>
  <si>
    <t>CREST EXPORTS</t>
  </si>
  <si>
    <t>16192 COASTAL HIGHWAY LEWES, DELAWARE 19958 COUNTRY OF SUSSEX DELAWARE CITY 19958 TE UNITED STATES OF AMERICA</t>
  </si>
  <si>
    <t>246 CHOPASNI ROAD, SUTHLA, JODHPUR 342009 (RAJ.) INDIA</t>
  </si>
  <si>
    <t>CAIU9729572</t>
  </si>
  <si>
    <t>APLUAQN0105882</t>
  </si>
  <si>
    <t>APLUAQN0105791</t>
  </si>
  <si>
    <t>0IN4W</t>
  </si>
  <si>
    <t>G6677218 SPPL00598892</t>
  </si>
  <si>
    <t>16192 COASTAL HIGHWAY LEWES, DELAWARE 19958 COUNTRY OF SUSSEX DELAWARE CITY 19958</t>
  </si>
  <si>
    <t>JODHPUR, RJ</t>
  </si>
  <si>
    <t>TOTAL 1619 CORRUGATED CART ONS ONLY (ONE THOUSAND SIX HUNDRED NINETEEN ONLY) RE ADY TO EAT PROCESSED FOOD (FROZEN) OTHER DESCRIPTION AS PER INVOICE INVOICE NO : DKFPL-566/19-20 DT: 27- NOV-2019 PO NO.: 559101 D T: 04-NOVEMBER-2019 H.S. C ODE: 19059090, 19024090 S/ BILL NO.: 8543598 DT.: 27 -11-2019 NET WEIGHT: 1, 4403 .120 KGS VENTILATION SEAL- 5892166 CARGO IS STOWED IN A REFRIGERATED CONTAINER SET AT THE SHIPPERS REQUES TED CARRYING TEMPERATURE O F MINUS 18 DEGREE CELSIUS FREIGHT PREPAID E-MAIL :LSHIUPSCYAHOO.COM ATTN: LILY SHIU THE TEMPERATU RE SET AT -18 DEGREES CELC IUS IN ACCORDANCE WITH SHI PPER'S INSTRUCTIONS</t>
  </si>
  <si>
    <t>CHETAK NEW YORK LLC</t>
  </si>
  <si>
    <t>DEEPKIRAN FOODS PRIVATE LTD.,</t>
  </si>
  <si>
    <t>MSC HEIDI</t>
  </si>
  <si>
    <t>DEEP SAME SAME SAME SAME SAME SAME SAME SAME SAME SAME SAME SAME SAME SAME</t>
  </si>
  <si>
    <t>351 MILL ROAD EDISON NJ 08837 UNITED STATES</t>
  </si>
  <si>
    <t>PLOT NO.227/P,228/2, DANTALI IND.ES KALOL GJ 382721 INDIA</t>
  </si>
  <si>
    <t>MSCU7396306</t>
  </si>
  <si>
    <t>MEDUMN057937</t>
  </si>
  <si>
    <t>948A</t>
  </si>
  <si>
    <t>FJ07306890</t>
  </si>
  <si>
    <t>AHMEDABAD, INDIA</t>
  </si>
  <si>
    <t>MSKU1511696 40/DRY 9'6 SHIPPE R'S SEAL: 6967256 149 LOG GRO SS WEIGHT: 23102 KGS MEASUREME NT: 18.625 CBM 149 WALNUT S C LOGS MARKS AND NUMBERS: . MSKU8748838 40/DRY 9'6 SH IPPER'S SEAL: 6967252 133 LOG, 4403.99.0170 AES: X2019112 2551012 -- ON BEHALF OF MID WEST HARDWOOD CORP -TEL: 13961998780 EMAIL: MABING6 280@163.COM USCI: 913209915 57146066C MARKS AND NUMBERS: . 297087923 MSKU1511696 40/DRY 9'6 SHIPPE R'S SEAL: 6967256 149 LOG GRO SS WEIGHT: 23102 KGS MEASUREME NT: 18.625 CBM 149 WALNUT S C LOGS MARKS AND NUMBERS: . MSKU8748838 40/DRY 9'6 SH IPPER'S SEAL: 6967252 133 LOG, 4403.99.0170 AES: X2019112 2551012 -- ON BEHALF OF MID WEST HARDWOOD CORP -TEL: 13961998780 EMAIL: MABING6 280@163.COM USCI: 913209915 57146066C MARKS AND NUMBERS: . 297087923 MSKU1511696 40/DRY 9'6 SHIPPE R'S SEAL: 6967256 149 LOG GRO SS WEIGHT: 23102 KGS MEASUREME NT: 18.625 CBM 149 WALNUT S C LOGS MARKS AND NUMBERS: . MSKU8748838 40/DRY 9'6 SH IPPER'S SEAL: 6967252 133 LOG, 4403.99.0170 AES: X2019112 2551012 -- ON BEHALF OF MID WEST HARDWOOD CORP -TEL: 13961998780 EMAIL: MABING6 280@163.COM USCI: 913209915 57146066C MARKS AND NUMBERS: . 297087923</t>
  </si>
  <si>
    <t>YANCHENG JIESHUN INTERNATIONAL</t>
  </si>
  <si>
    <t>KUEHNE + NAGEL, INC.</t>
  </si>
  <si>
    <t>TRADE CO. LTD BUILDIING 5, 66 YANDU EAST ROAD, YANCHENG ECONOMIC DEVELOPMENT ZONE, YANCHENG, JIANGSU 1-7817630500 TEL EX 96</t>
  </si>
  <si>
    <t>(ACES, DIVISION OF K+N) AGENT OF BLUE ANCHOR AMERICA LINE 100 LEDGEWOOD PLACE, SUITE 300 1-7817630500 TEL EX 1-781261 96</t>
  </si>
  <si>
    <t>1-781261</t>
  </si>
  <si>
    <t>MSKU1511696 MSKU8748838 SUDU8749714</t>
  </si>
  <si>
    <t>MAEU588034881</t>
  </si>
  <si>
    <t>948N</t>
  </si>
  <si>
    <t>6967256 6967252 6967263</t>
  </si>
  <si>
    <t>TRADE CO. LTD BUILDIING 5, 66 YANDU EAST ROAD, YANCHENG ECONOMIC DEVELOPMENT ZONE, YANCHENG, JIANGSU</t>
  </si>
  <si>
    <t>YELLOW PINE CONTAINS 3200 SOUTHERN YELLOW PINE LOGS - 350 METRIC TONS H.S CODE 4403.21.00 AES X20191120210864</t>
  </si>
  <si>
    <t>BULLS BAY GROUP, LLC</t>
  </si>
  <si>
    <t>KING CITY FORWARDING USA, INC.</t>
  </si>
  <si>
    <t>40 LOGS . . . . .</t>
  </si>
  <si>
    <t>P.O. BOX 2395 3 PARKLANDS DRIVE DARIEN, CT 06820 TEL +1(407) 697-0908</t>
  </si>
  <si>
    <t>TCLU9520423</t>
  </si>
  <si>
    <t>HLCULIV191144575</t>
  </si>
  <si>
    <t>386 SOUTH STREET PITTSFIELD, MA 01201 TEL. 855-682-1637 EMAIL PLOVETTKINGCITYUSA.COM</t>
  </si>
  <si>
    <t>GRANGEMOUTH, GB</t>
  </si>
  <si>
    <t>GMELINA ROUND LOGS TOTAL GR OSS WEIGHT: 149636 KGS TOTAL NET WEIGHT: 149636 KGS TOTAL 109.315 CBM LC NO: 30381901 0328 DATED 20.11.2019 LCA FOR M NO. JBL-57203 HS CODE: 4403 9900 GMELINA ROUND LOGS TOTAL GR OSS WEIGHT: 149636 KGS TOTAL NET WEIGHT: 149636 KGS TOTAL 109.315 CBM LC NO: 30381901 0328 DATED 20.11.2019 LCA FOR M NO. JBL-57203 HS CODE: 4403 9900 GMELINA ROUND LOGS TOTAL GR OSS WEIGHT: 149636 KGS TOTAL NET WEIGHT: 149636 KGS TOTAL 109.315 CBM LC NO: 30381901 0328 DATED 20.11.2019 LCA FOR M NO. JBL-57203 HS CODE: 4403 9900 GMELINA ROUND LOGS TOTAL GR OSS WEIGHT: 149636 KGS TOTAL NET WEIGHT: 149636 KGS TOTAL 109.315 CBM LC NO: 30381901 0328 DATED 20.11.2019 LCA FOR M NO. JBL-57203 HS CODE: 4403 9900 GMELINA ROUND LOGS TOTAL GR OSS WEIGHT: 149636 KGS TOTAL NET WEIGHT: 149636 KGS TOTAL 109.315 CBM LC NO: 30381901 0328 DATED 20.11.2019 LCA FOR M NO. JBL-57203 HS CODE: 4403 9900 GMELINA ROUND LOGS TOTAL GR OSS WEIGHT: 149636 KGS TOTAL NET WEIGHT: 149636 KGS TOTAL 109.315 CBM LC NO: 30381901 0328 DATED 20.11.2019 LCA FOR M NO. JBL-57203 HS CODE: 4403 9900</t>
  </si>
  <si>
    <t>ALAM AND BROTHERS FURNITURE MART</t>
  </si>
  <si>
    <t>DDP PUNTO MEXICO, S. DE R.L. DE C</t>
  </si>
  <si>
    <t>MSC LAURA</t>
  </si>
  <si>
    <t>683/1 TRANK ROAD, FENI, BANGLADESH IRC NO. BA-183831, TIN NO. 863475148967 880-1710805419</t>
  </si>
  <si>
    <t>CALLE SIN NOMBRE, TABLAJE 11256 Y 1 PROGRESO, MEXICO. CP. 97320 RFC: CTC: GABRIELA IBARRA PHONE: 999 66 52-9992438768</t>
  </si>
  <si>
    <t>MRKU0195333 MRKU0693064 MSKU6292292 MSKU6199030 MRKU0896077 MRKU0032275</t>
  </si>
  <si>
    <t>4CB0 4CB0 4CB0 4CB0 4CB0 4CB0</t>
  </si>
  <si>
    <t>MAEU969824217</t>
  </si>
  <si>
    <t>947W</t>
  </si>
  <si>
    <t>CEM18-0813798 CEM18-0813797 CEM18-0815001 CEM18-0813800 CEM18-0815002 CEM18-0813799</t>
  </si>
  <si>
    <t>683/1 TRANK ROAD, FENI, BANGLADESH IRC NO. BA-183831, TIN NO. 863475148967, BIN/ VAT REGI</t>
  </si>
  <si>
    <t>DECORATIVE ARTICLES OF WOOD OF BULKPACKED DECORATIVE ARTICLES OF WOOD MOPANI (4730 PCS SMALL, 9320 PCS MEDIUM, 505 PCS JUMBO) HS CODE 4403.49.01.00</t>
  </si>
  <si>
    <t>NYK ADONIS</t>
  </si>
  <si>
    <t>3650 SACRAMENTO DRIVE SAN LUIS OBISPO, CA 93401-9946, USA TEL +1(805)542 9988 FAX +1(805)542 9295</t>
  </si>
  <si>
    <t>UACU5974366</t>
  </si>
  <si>
    <t>HLCUDUR190910060</t>
  </si>
  <si>
    <t>051E</t>
  </si>
  <si>
    <t>HLD6136851</t>
  </si>
  <si>
    <t>FREIGHT PREPAID LOADED INTO GRODAN/MINERAL WOOL 60 PACKAGES ADN 358 CARTONS NET WEIGHT :4403.6370 KGS HS-NO 68061000 THETIS D VOY 240U9R AT GDYNIA, POLAND, 6911304 300027 FCL CARGO</t>
  </si>
  <si>
    <t>ROXUL USA</t>
  </si>
  <si>
    <t>ROCKWOOL POLSKA SP. Z.O.O</t>
  </si>
  <si>
    <t>4594 CAYCE ROAD 38611-7550 BYHALIA UNITED STATES</t>
  </si>
  <si>
    <t>UL. KWIATOWA 14 66-131 CIGACICE, LB POLAND</t>
  </si>
  <si>
    <t>38611-7550</t>
  </si>
  <si>
    <t>CAIU9698548</t>
  </si>
  <si>
    <t>CMDURTM0938738</t>
  </si>
  <si>
    <t>0CL55</t>
  </si>
  <si>
    <t>SAVINO DEL BENE CHICAGO</t>
  </si>
  <si>
    <t>220 THORNDALE AVE BENSENVILLE IL 60106 TEL: (847)795-6620</t>
  </si>
  <si>
    <t>GDYNIA</t>
  </si>
  <si>
    <t>HARD MAPLE LOGS 127 LOGS - 8.133'BFT - HARD MAPLE LOGS HS CODE : 4403.99.30 ORIGIN: ONTARIO, CANADA NO WOOD PACKING MATERIAL TAX ID : 3600631034 TRANSACTION REFERENCE (ITN): 01CT27VCB33220191100598 HARD MAPLE LOGS</t>
  </si>
  <si>
    <t>TAM PHUOC COMMUNE BIEN HOA CITY DONG NAI PROVINCE, VIETNAM 810000 VN++</t>
  </si>
  <si>
    <t>TGBU7164547 TGBU7089799</t>
  </si>
  <si>
    <t>ZIMUMTL0081909</t>
  </si>
  <si>
    <t>19542 19481</t>
  </si>
  <si>
    <t>AUTOMOTIVE PARTS CLAMPS HS CODE:73269019.00 INV: 8100001962 8100001961 30 PALLETS(1579 CARTONS) THIS SHIPMENT CONTAINS NO WOOD PACKAGING MATE ZIP:518131, TEL:+86)0755-86571135 FAX:+86)0755-86571210 TAX ID:4403 0067 4818 386 FREIGHT PREPAID</t>
  </si>
  <si>
    <t>EVER LEGEND</t>
  </si>
  <si>
    <t>SHIPPING MARK PIOLAX CORPORATION(USA) PALLET NO.: 1/30-30/30 MADE IN CHINA</t>
  </si>
  <si>
    <t>TCNU8956087</t>
  </si>
  <si>
    <t>CMDUGGZ1035024</t>
  </si>
  <si>
    <t>0TS4S</t>
  </si>
  <si>
    <t>Q0523515</t>
  </si>
  <si>
    <t>SHIPPER'S LOAD &amp; COUNT (340CTNS) CY / CY COPY NON-NEGOTIABLE B/L RELEASE PROCEDURES FREIGHT COLLECT DETAIL AS PER ITEMIZED 340 CARTONS OF ARTIFICIAL FLOWERS., 4403.77 HS CODE: 6702104000</t>
  </si>
  <si>
    <t>W.E.S.T. FORWARDING SERVICES INC</t>
  </si>
  <si>
    <t>MSC VEGA</t>
  </si>
  <si>
    <t>AUTOGRAPH (IN DIA) ORDER NO. CLEVELAND,OHIO VIA LONG BEACH MADE IN CHINA CARTON NO.</t>
  </si>
  <si>
    <t>17851 JEFFERSON PARK ROAD., SUITE 101, MIDDLEBURG HTS., OH. 44130 USA ARRIVALNOTICES@WESTFORWARDING.COM TE EIN+36-3521800 T:1 440 8265055</t>
  </si>
  <si>
    <t>ROOM 1501, 15/F., TOWER 2, NINA TOWER, 8 YEUNG UK ROAD, TSUEN WAN, N.T., HONG KONG TRADE TE REGISTER#+21010937 T:852</t>
  </si>
  <si>
    <t>HMMU9061223</t>
  </si>
  <si>
    <t>HDMUHKWB8497333</t>
  </si>
  <si>
    <t>0947N</t>
  </si>
  <si>
    <t>17851 JEFFERSON PARK ROAD., SUITE 101, MIDDLEBURG HTS., OH. 44130 USA ARRIVALNOTICES@WESTFORWARDING.COM</t>
  </si>
  <si>
    <t>YANTIAN, SHENZHEN</t>
  </si>
  <si>
    <t>TREATED WITH PAINT 3.168 POSTS IMPREGNADOS 2 1/2-3 X 1,98 MTS PARTIDA ARANCELARIA 4403.1010 XLAS CONDES SANTIAGO 00000 CHILE</t>
  </si>
  <si>
    <t>JONARUAL, INC</t>
  </si>
  <si>
    <t>CALAIS TRADER</t>
  </si>
  <si>
    <t>CARRETERA PR-155 KM 29,1 BO. GATO OROCOVIS PUERTO RICO 00720 TAX ID 66-0675167 MRN 0001432-0013</t>
  </si>
  <si>
    <t>AV. PROVIDENCIA 2601 OF. 32 SANTIAGO, CHILE FONO 56 2 2341288 CTC VILMA GARRIDO RUC 88539900-2</t>
  </si>
  <si>
    <t>HLXU8592459</t>
  </si>
  <si>
    <t>HLCUSCL191118126</t>
  </si>
  <si>
    <t>1947S</t>
  </si>
  <si>
    <t>10860 HLD8033647</t>
  </si>
  <si>
    <t>TELEFONO 787-867-3480 FORTISTV2017GMAIL.COM</t>
  </si>
  <si>
    <t>WOOD 3.861 POSTS 2 A 2 1/2 X 1,98 MTS PARTIDA ARANCELARIA 4403.1010 WOOD 720 POSTS 5 X 2,40 MTS PARTIDA ARANCELARIA 4403.1010</t>
  </si>
  <si>
    <t>AVE CONTITUCION INT CARR PR 27 SAN JUAN PR 00928 SS660909972 PUERTO RICO TELEFONO (787) 2693838</t>
  </si>
  <si>
    <t>AV. PROVIDENCIA 2601 OF. 32 SANTIAGO, CHILE FONO 56 2 2341288 CTC VILMA GARRIDO</t>
  </si>
  <si>
    <t>TLLU5312353 TLLU5399939</t>
  </si>
  <si>
    <t>HLCUSCL191050406</t>
  </si>
  <si>
    <t>4114 HLD4796100 4113 HLD4796098</t>
  </si>
  <si>
    <t>POLYESTER FABRIC HS CODE : 5 40769909012 / CLIP HS CODE : 7320 9090 00 00 --UNSTACKABLE-- / CROWN WHEEL &amp; PINION, SEAL KIT HS CODE: 401699, 870899 / HS CODE:401699 JOUNCE BUMPER 001451000874 PO55009005 I D 522-NOV V ID 517-OCT V H S CODE(S):401699 60 CASES 5 PALLETS / REFLEX REFLEKTOR HTS CODE:87 0899 / MANGO DE ACERO INOXIDABLE S/18 /20/24/ V. GRILL S/L WITHOUT L OGO ( 26 CARTONS - 1 PALLET ) HS CODE:732393000000 / 2 PALLET ROUND WELD NUT TO TAL NET WEIGHT : 1374,40 KGS TOTAL GROSS WEIGHT : 1450,49 KGS HS CODE (S) : 731816 / FABRIC HS CODE : 5209 42 00 TOTAL PIECE COUNT: 88. TOTAL WEIGHT COUNT: 4403.98 0 KGS.</t>
  </si>
  <si>
    <t>ECU WORLDWIDE MEXICO SA DE CV</t>
  </si>
  <si>
    <t>ECU ULUSLARARASI TASIMACILIK VE</t>
  </si>
  <si>
    <t>IST/VER/00894 IST/VER/00895 MANN+HUMMEL IST/VER/00896 --UNSTACKABLE-- IST/VER/00897 IST/VER/00901 IST/VER/00902 IST/VER/00903 IST/VER/00904</t>
  </si>
  <si>
    <t>MANZANILLO AV INSURGENTES SUR 716 PISO 3 COL DEL VALLE MEXICO DF CP 03100 52-5553400770</t>
  </si>
  <si>
    <t>TICARET LTD. CAYIR CADDESI (HAL YOLU) SAYAR IS MERKEZI, NO: 11/6 ICERENKOY - ATASEHIR - ISTANBUL - 90-2165756000 TEL EX 90-21657 54</t>
  </si>
  <si>
    <t>HASU1414296</t>
  </si>
  <si>
    <t>MAEU969803051</t>
  </si>
  <si>
    <t>946W</t>
  </si>
  <si>
    <t>TR3372810</t>
  </si>
  <si>
    <t>MANZANILLO AV INSURGENTES SUR 716 PISO 3 COL DEL VALLE MEXICO DF CP 03100</t>
  </si>
  <si>
    <t>GARDEN FURNITURE HS: 4403.49</t>
  </si>
  <si>
    <t>CARGO PARTNER NETWORK, INC</t>
  </si>
  <si>
    <t>CARGO-PARTNER NETWORK BV</t>
  </si>
  <si>
    <t>MSC BREMEN</t>
  </si>
  <si>
    <t>230-59 INTERNATIONAL AIRPORT CENTER SPRINGFIELD GARDENS NY 11413 UNITED</t>
  </si>
  <si>
    <t>WAALHAVEN ZUIDZIJDE 12 ROTTERDAM ZH 3088 HH NETHERLANDS</t>
  </si>
  <si>
    <t>BMOU6593836</t>
  </si>
  <si>
    <t>MEDURP849314</t>
  </si>
  <si>
    <t>CASTER BRAKE KIT,GRIP LOCK,4 IN CASTER WHEEL,1-9/16 IN.HUB L.,350 L B. CURVED PEGBOARD HOOK,2 IN ID,PK10 DOUBLE CLOSED-END PEGBOARD HOOK,8 I N,PK5 ENCLOSED LIMIT SWITCH SEE ATTACHMENT 100 CARTONS 860 KGS 3.496 CBM BENCH,CENTER FOLDING,BLOW MOLDED,GR AY HTS : 9401.79.0050 75 CARTONS, 7.538 CBM TRASH CAN,ROUND,12 GAL.,SILVER HTS : 7323.93.0080 57 CARTONS 849.3 KGS 8.772 CBM KNEELING MAT,21 X 14 IN,BLACK HTS : 4016.99.6050 135 CARTONS 2556.9 KGS, 12.402 CBM PORT. ELEC. HEATER,1500 W,5118 BTUH HTS : 8516.29.0030 275 CARTONS 4991.25 KGS 45.175 CBM PORT. ELEC. HEATER,1500 W,5120 BTUH HTS : 8516.29.0030 PICNIC TABLE,72 W X60 D, HTS : 9403.70.8031 300 CARTONS 870 KGS 15.087 CBM MEDICAL WASTE CONTAINER,3-1/2 GAL. HTS : 7323.93.0080 29 CARTONS 4930 KGS, LADEN ON BOARD THIS SHIPMENT CONTAINS NO WOOD PACKAGING MATE2ND NOTIFY:GRAINGER INTERNATIONAL INC. AKA GRAINGER GLOBAL SOURCING 100 GRAINGER PARKWAYFOREST, IL 60045 22 CARTONS 118.8 KGS 1.84 CBM CORRUGATED TUBING,NYLON,3/8 IN.,100 FT HTS : 3926.90.9990 34 CARTONS 197.2 KGS 4.393 CBM, 4.928 CBM WIRE SHELVING,STARTER,74 H,ZINC HTS : 9403.20.0080 FREIGHT COLLECT 370 CARTONS 4403 KGS 34.312 CBM PORT. ELEC. HEATER,1500 W,5118 BTUH HTS : 8516.29.0030 416 CARTONS 4323.7 KGS 27.344 CBM WALL CLOCK,ANALOG,BATTERY, HTS : 9105.21.8030 84 CARTONS 411.6 KGS 2.411 CBM WALL CLOCK,ANALOG,BATTERY HTS : 9105.21.8040 24 CARTONS 5568 KGS 23.688 CBM MOD DRWR CAB,62-1/4 H,9 DRWR,BLACK/ RED HTS : 9403.20.0090 150 CARTONS, HTS : 7323.99.9080 5 CARTONS 51.5 KGS 0.921 CBM TRASH CAN,ROUND,15 GAL.,WHITE HTS : 7323.94.0080</t>
  </si>
  <si>
    <t>GRAINGER INTERNATIONAL INC. AKA</t>
  </si>
  <si>
    <t>NO MARKS NO MARKS NO MARKS NO MARKS NO MARKS NO MARKS NO MARKS GGS (IN TRI) CONTENTS: GGS PO: GROSS WEIGHT: LBS MADE IN:</t>
  </si>
  <si>
    <t>GRAINGER GLOBAL SOURCING 11200 EAST 210 HIGHWAY KANSAS CITY, MO 64161</t>
  </si>
  <si>
    <t>CMAU5923052 TCLU9784745 CMAU5600208 SEGU4136632 UESU5059967 APHU7266581 ECMU9605746 APHU7057982</t>
  </si>
  <si>
    <t>APLUAJD0490104</t>
  </si>
  <si>
    <t>0TX4I</t>
  </si>
  <si>
    <t>Q0522552 Q0266644 Q0266607 Q0447152 Q0523319 Q0266606 Q0266544 Q0260903</t>
  </si>
  <si>
    <t>GRAINGER GLOBAL SOURCING 100 GRAINGER PARKWAY LAKE FOREST, IL 60045</t>
  </si>
  <si>
    <t>SWFR WJ OHB SK 2.1CT (SWIFFER SWEEPER STARTER KIT) PO# N6P-5 500019575 BRAND CODE# 80322812 SAN NO.: US-FH1-18-39400-R HS CODE: 8509.80.5095 CONTAINER NO. FDCU0347793 SEAL NO. CNAM8 5685 SWFR WJ WOOD OHB SK 2.1CT (S WIFFER SWEEPER STARTER KIT) PO# N6P-5500019575 BRAND COD E# 80325393 SAN NO.: US-FH1- 18-39400-R HS CODE: 8509.80. 5095 CONTAINER NO. TLLU56096 97 SEAL NO. CNAN09836 WE, STATE THAT THE SHIPMENT CONTA INS NO WOOD PACKING MATERIALS. SHIP TO: THE PROCTER &amp; GAMBL E DISTRIBUTING LLC 16110 COSMO S STREET MORENO VALLEY , CA 92 551 ATTN: ANDREW GAY EMAIL: GA Y.AJ@PG.COM TEL:1-951-601-4118 SWFR WJ OHB SK 2.1CT (SWIFFER SWEEPER STARTER KIT) PO# N6P-5 500019575 BRAND CODE# 80322812 SAN NO.: US-FH1-18-39400-R HS CODE: 8509.80.5095 CONTAINER NO. TEMU7205190 SEAL NO. CNAN7 4403 SWFR WJ WOOD OHB SK 2.1CT (S WIFFER SWEEPER STARTER KIT) PO# N6P-5500019575 BRAND COD E# 80325393 SAN NO.: US-FH1- 18-39400-R HS CODE: 8509.80. 5095 CONTAINER NO. BEAU52414 20 SEAL NO. CNAN01640 SWFR WJ OHB SK 2.1CT (SWIFFER SWEEPER STARTER KIT) PO# N6P-5 500019575 BRAND CODE# 80322812 SAN NO.: US-FH1-18-39400-R HS CODE: 8509.80.5095 CONTAINER NO. NYKU5236301 SEAL NO. CNAM8 5796</t>
  </si>
  <si>
    <t>HARVEY IMPORTS LLC</t>
  </si>
  <si>
    <t>HAYCO MANUFACTURING LTD</t>
  </si>
  <si>
    <t>EXPRESS ROME</t>
  </si>
  <si>
    <t>2 STARTER KI TS SWIFFER W ETJET 803228 12 . . . 2 STARTER KI TS SWIFFER W ETJET 803253 93 . . . . . . . . . . 2 STARTER KI TS SWIFFER W ETJET 803228 12 . . . 2 STARTER KI TS SWIFFER W ETJET 803253 93 . . . 2 STARTER KI TS SWIFFER W ETJET 803228 12 . . .</t>
  </si>
  <si>
    <t>12100 WILSHIRE BLVD SUITE 800 LOS ANGELES CA 90025 US</t>
  </si>
  <si>
    <t>FLAT.RM 3002 30.F CITICORP CEN 18 WHITFIELD ROAD CAUSEWAY BAY HONG KONG HONG KONG HK</t>
  </si>
  <si>
    <t>FDCU0347793 TLLU5609697 TEMU7205190 BEAU5241420 NYKU5236301</t>
  </si>
  <si>
    <t>45G1 45G1 45G1 45G1 45G1</t>
  </si>
  <si>
    <t>DMCQYATH114984</t>
  </si>
  <si>
    <t>ONEYHKGVN2599605</t>
  </si>
  <si>
    <t>CNAM85685 CNAN09836 CNAN74403 CNAN01640 CNAM85796</t>
  </si>
  <si>
    <t>DAMCO USA INC US</t>
  </si>
  <si>
    <t>5011 FIRESTONE PLACE</t>
  </si>
  <si>
    <t>TOTAL OF 40 LOGS- 4873 BF - 24.365 M3 WALNUT,RED OAK, WHITE OAK LOGS COUNTRY OF ORIGIN : CANADA HS CODE:4403.99.00, 4403.91.00 CAED: 01H556MC245220191101518</t>
  </si>
  <si>
    <t>LES BOIS POULIN INC.</t>
  </si>
  <si>
    <t>THUA DAT SO 40, TO BAN DO SO 32, KHU PHO LONG BINH, PHUONG KHANH BINH, THI XA TAN UYEN, TINH BINH DUONG ,VIET NAM TAX ID 3702261329++</t>
  </si>
  <si>
    <t>658, RUE POULIN, C. P. 2003, LAC-DROLET, QC, CANADA G0Y 1C0 O/B FENG SHUN TRADING COMPANY TAX ID:103082434RM0001+</t>
  </si>
  <si>
    <t>TGBU5764943</t>
  </si>
  <si>
    <t>ZIMUMTL0081812</t>
  </si>
  <si>
    <t>NO. 424, SEC. 1, JHONG IANG RD., WU CHITAICHUNG, TAIWAN MS. SU E-MAIL : FENGSHUN09@163.COM+++</t>
  </si>
  <si>
    <t>HARD MAPLE LOGS - 4344 BF HARD MAPLE LOGS TOTAL OF 163 HARD MAPLE LOGS - 9491 BF-47.455 M3 COUNTRY OF ORIGIN : CANADA HS CODE : 4403.99.30 CAED: 01H556MC245220191101468 HARD MAPLE LOGS - 5147 BF HARD MAPLE LOGS</t>
  </si>
  <si>
    <t>DEQING XINYUAN IMPORT AND EXPORT CO</t>
  </si>
  <si>
    <t>COUNTY, ZHEJIANG PROVINCE, CHINA D8 WUKAN 44 313200 CHINA</t>
  </si>
  <si>
    <t>658, RUE POULIN, LAC-DROLET QC G0Y 1C0 CANADA</t>
  </si>
  <si>
    <t>TCNU1897871 MEDU7985920</t>
  </si>
  <si>
    <t>MSCUVZ033951</t>
  </si>
  <si>
    <t>944N</t>
  </si>
  <si>
    <t>0003191 0003190</t>
  </si>
  <si>
    <t>RED OAK LOGS - 4432 BFT RED OAK LOGS RED OAK LOGS - 4301 BFTRED OAK LOGS TOTAL OF 65 RED OAK LOGS - 8733 BF -43.665 M3 COUNTRY OF ORIGIN : CANADA HS CODE : 4403.91.00 CAED: 01H556MC245220191101457</t>
  </si>
  <si>
    <t>NINGBO KAI HONESTY WING IMPORT AND</t>
  </si>
  <si>
    <t>ROOM 1608-1 NO. 298 ZHONGSHAN WEST NINGBO 33 315000 CHINA</t>
  </si>
  <si>
    <t>GLDU9949576 MSDU7002474</t>
  </si>
  <si>
    <t>MSCUVZ033829</t>
  </si>
  <si>
    <t>0003188 1018315 0003189 1018314</t>
  </si>
  <si>
    <t>12X750 ML STILL WINE KGM 4403 LES GRANDS CHAIS DE FRANCE PO IMP 146916 PO DIS 5134426 SC 18-046WW - CUC NOT APPLICABLE CUSTOMER USES HIS OWN CHASSIS ON BOARD - FREIGHT AND THC PAYABLE AT LE HAVRE AMS AND B/L CHARGES AND ISPS AND SECURITY CHARGES PAYABLE AT LE HAVRE EXPRESS B/L CONTAINER STUFFING LOCATION IS THE, SAME AS SHIPPER NAME AND ADDRESS ABOVE HS CODE 2204-21 ISPS ORIGIN AND ISPS DESTINATION PAYABLE AT LE HAVRE + ORIGIN THC PAYABLE AT LE HAVRE FORWARDER REFERENCE: SI.19FRC006263; CO.19FRC006310 / 6X750 ML PORTO KGM 4778.855 LES GRANDS CHAIS DE FRANCE PO IMP 146273 PO DIS 5096423 / 12X750 ML STILL WINE KGM 8781.145 LES GRANDS CHAIS DE FRANCE PO IMP 146273 PO DIS 5096423</t>
  </si>
  <si>
    <t>LES GRANDS CHAIS DE FRANCE</t>
  </si>
  <si>
    <t>WIDE BRAVO</t>
  </si>
  <si>
    <t>1 RUE DE LA DIVISION LECLERC PETERSBACH 67 67290 FRANCE</t>
  </si>
  <si>
    <t>TGHU7028579</t>
  </si>
  <si>
    <t>MEDUFR632474</t>
  </si>
  <si>
    <t>0016458 1975583</t>
  </si>
  <si>
    <t>WEARING APPARELS HTS NO:62 04.62 6209.20 REDAYMADE GA RMENTS. QTY503PCS TODDLER GIRLS / INFANTS 76%COTTON 23% POLSTER 1% SPANDEX WOV EN PANTS, OF BLUE DENIM, R EACHES BELOW THE KNEE REF: DC P.O.NO: AND STYLE NO RD 74CAA 284425 INVOICE NO:AE PZ./4403/2019 DT.10-14-201 9 EXP NO:2486/66319/2019 D T.10-14-2019 CONTRAC, T NO:M OU#BD20190017 DT.16-07-201 9 FCR# CHT-733893</t>
  </si>
  <si>
    <t>TO THE ORDER OF : STANDARD CHARTERE</t>
  </si>
  <si>
    <t>OFC - 0010 6001 G REEN POINT DR SOU TH GROVEPORT, OH 43125 3RD NOTIFY PARTY: SALSON LOG ISTICS 888 DOREMU S AVE. NEWARK NJ 07114 SAME SAME SAME SAME SAME SAME</t>
  </si>
  <si>
    <t>STANDARD CHARTERED BANK.67,GULSANDH DHAKA 1212 BANGLADESH</t>
  </si>
  <si>
    <t>MEDU7836130</t>
  </si>
  <si>
    <t>MEDUKA081554</t>
  </si>
  <si>
    <t>943W</t>
  </si>
  <si>
    <t>FX11163550</t>
  </si>
  <si>
    <t>6005 FREEPORT AVENUE, SUITE 102 MEMPHIS TN 38141 UNITED STATES</t>
  </si>
  <si>
    <t>SONGNOX 11B FF (11051523) 18,5 00 KG 37PACKAGES ANTI-OXIDIS ING PREPARATIONS HTS: 3812.39 -CONTRACT NO. SW-SE-364846 -SWIA INVOICE NUMBER. 19-3346- SWDM-US -EQUISTAR PO NO. 4403 718711 -MATERIAL NO. 1052446, ADDITIONAL NOTIFY : LYOND ELLBASELL ATTN: SHARON KOTRLI K AT SHARON.KOTRLIK@LYONDELLB ASELL.COM---</t>
  </si>
  <si>
    <t>SONGWON INTERNATIONAL</t>
  </si>
  <si>
    <t>SONGWON INDUSTRIAL CO., LTD</t>
  </si>
  <si>
    <t>CRETE I</t>
  </si>
  <si>
    <t>SONGNOX LABEL -- SOUTH KOREA --- EQUISTAR, 17042 STATE HIGHWAY 60 SOUTH BAY CITY, TX 77414 OFFICE: (9 79)244-7109, MOBILE: 979-204-9994</t>
  </si>
  <si>
    <t>AMERICAS INC - 1311 WEST PARKWOOD AVENUE, FRIENDSWOOD TX 77546 1-2818168963</t>
  </si>
  <si>
    <t>83, JANGSAENGPO-RO, NAM-GU, ULSAN, KOREA 82-52-273-9841 82-514639111 TEL EX 82-51463 91</t>
  </si>
  <si>
    <t>MRKU0669807</t>
  </si>
  <si>
    <t>MAEU586925474</t>
  </si>
  <si>
    <t>MAEU586637964</t>
  </si>
  <si>
    <t>943E</t>
  </si>
  <si>
    <t>KR4520790</t>
  </si>
  <si>
    <t>AMERICAS INC - 1311 WEST PARKWOOD AVENUE, FRIENDSWOOD TX 77546</t>
  </si>
  <si>
    <t>HARD MAPLE LOGS - HARD MAPLE LOGS HARD MAPLE LOGS - HARD MAPLE LOGS HARD MAPLE LOGS - HARD MAPLE LOGS HARD MAPLE LOGS - HARD MAPLE LOGS HARD MAPLE LOGS - HARD MAPLE LOGS HARD MAPLE LOGS - HARD MAPLE LOGS HARD MAPLE LOGS - HARD MAPLE LOGS HARD MAPLE LOGS - HARD MAPLE LOGS TOTAL OF 501 LOGS - 38750 BFT - 217.480 M3 HARD MAPLE LOGS HS CODE: 4403.99.30 CAED: 01H556VCH21620191101543 HARD MAPLE LOGS - HARD MAPLE LOGS HARD MAPLE LOGS - HARD MAPLE LOGS</t>
  </si>
  <si>
    <t>ZHAOQING YUANLONG WOOD PRODUCTS CO.</t>
  </si>
  <si>
    <t>MAERSK STRALSUND</t>
  </si>
  <si>
    <t>ZHAOQING CITY GUANGDONG BUBUGAO IND ZHAOQING 44 526112 CHINA</t>
  </si>
  <si>
    <t>MEDU8294590 DRYU9712499 TCLU7916138 MEDU8196314 MEDU7300316 BMOU6115652 TGHU8598046 TGHU9100076 SEGU6252518 MEDU4720336</t>
  </si>
  <si>
    <t>MEDUVC011305</t>
  </si>
  <si>
    <t>943N</t>
  </si>
  <si>
    <t>1018333 1018396 1018395 1018390 1018304 1018352 1018387 1018386 1018338 1018318</t>
  </si>
  <si>
    <t>FREIGHT COLLECT 2ND NOTIFY:DAMCO DISTRIBUTION VANCOUVER 8400 ROAD DELTA, BC V4G 1B5 74 CARTONS 81.4 KGM 0.324 MTQ GB PLAYPEN SHEET BUNNY, SHEET SET MS 150GSM 80 COTTON 20 POLYESTER OATMEAL T/TXL JERSEY SHEET SET TTL GWT: 4403.890 KGS PURCHASE ORDER NUMBER: 9200841126</t>
  </si>
  <si>
    <t>WAL-MART CANADA CORP.,</t>
  </si>
  <si>
    <t>AL-KARAM TEXTILE MILLS (PVT) LTD</t>
  </si>
  <si>
    <t>CMA CGM VELA</t>
  </si>
  <si>
    <t>DESIGN COLOUR ORDER NO. C/NO.: DEPARTMENT 22 PO NUMBER : 9200841126 INVOICE NUMBER : 12959 BANK REFERENCE NO. : 714010363187 -GP TOTAL NET WEIGHT (IN KGS) : 3,901.41 FREIGHT COLLECT FORM E NUMBER : BAF-2019-000 0032377 DATE : 23/09/2019 CNTR NO. CAIU7054525 CARRIER SEAL</t>
  </si>
  <si>
    <t>1940 ARGENTIA ROAD, MISSISSAUGA, ONTARIO, L5N 1P9, CANADA</t>
  </si>
  <si>
    <t>H T-11 LANDHI INDUSTRIAL AREA KARACHI-22 KARACHI, 72400 TE PAKISTAN</t>
  </si>
  <si>
    <t>CAIU7054525</t>
  </si>
  <si>
    <t>CMDUAKI0264094</t>
  </si>
  <si>
    <t>0SVT9</t>
  </si>
  <si>
    <t>19552 G3666150</t>
  </si>
  <si>
    <t>DAMCO CANADA INC.</t>
  </si>
  <si>
    <t>5700 EXPLORER DRIVE, SUITE 101, MISSISSAUGA, ON L4W OC6, CANADA TEL 1-888-387-2279</t>
  </si>
  <si>
    <t>DECORATIVE ARTICLES OF BULKPACKED DECORATIVE ARTICLES OF WOOD MOPANI (3880 PCS SMALL, 9450 PCS MEDIUM) GRAPEVINE WOOD (2880 PCS MEDIUM, 960 PCS LARGE,, 640 PCS SUPER SIZE) HS CODE 4403.49.01.00 FOB CAPE TOWN/</t>
  </si>
  <si>
    <t>SEASPAN BRIGHTNESS</t>
  </si>
  <si>
    <t>TGBU5833427</t>
  </si>
  <si>
    <t>HLCUDUR190903391</t>
  </si>
  <si>
    <t>HLD6136934</t>
  </si>
  <si>
    <t>ASH LOGS - 5927 BFT ASH LOGS ASH LOGS - 5823 BFT ASH LOGS TOTAL OF 191 ASH LOGS - 11750 BFT-58.750 M3 COUNTRY OF ORIGIN : CANADA HS CODE : 4403.99.00 CAED: 01H556MC245220191001365</t>
  </si>
  <si>
    <t>CAIU8949973 MEDU7400911</t>
  </si>
  <si>
    <t>MSCUVZ033597</t>
  </si>
  <si>
    <t>942N</t>
  </si>
  <si>
    <t>0003181 0003182</t>
  </si>
  <si>
    <t>06 JUMBO CASES AUTOMOBILE TRAILER PARTS S.BILL NO.7388515 DT.04.10.2019 INVOICE 6337 H.S.CODE 8 7169010, 87089900 NET WT. 4403.00 KGS FREIGHT PREPAID</t>
  </si>
  <si>
    <t>C. H. ROBINSON WORLDWIDE FREIGHT IN</t>
  </si>
  <si>
    <t>TRANSPO INTERNATIONAL</t>
  </si>
  <si>
    <t>OOCL BEIJING</t>
  </si>
  <si>
    <t>F1043-TX ARLINGTON, TX LONG BEACH PORT C 106 MADE IN INDIA 06 JUMBO CASES</t>
  </si>
  <si>
    <t>FULCRUM UNIT NO. 2, B WING, HIRANANDANI BUSINESS, SAHAR RD MUMBAI MH 400099 IN</t>
  </si>
  <si>
    <t>UNIT 11, ADHYARU INDUSTRIAL ESTATE SUN MILL COMPOUND, LOWER PAREL PANVEL MH 410209 IN</t>
  </si>
  <si>
    <t>EMCU9705004</t>
  </si>
  <si>
    <t>CHSL305890259BOM</t>
  </si>
  <si>
    <t>EGLV100950310227</t>
  </si>
  <si>
    <t>EMCSCD2348</t>
  </si>
  <si>
    <t>NAVI MUMBAI IN</t>
  </si>
  <si>
    <t>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 CANADIAN LOGS COUNTRY OF ORIG IN: CANADA QUANITY: 83.480 MB F 86 PIECES SUMMARY ID: SUM20 74 EIN NUMBER: 98-0413798 LE TTER OF CREDIT NO: M100U1910NU 00300 CONTRACT/ORDER NO: 1681 487 HTS CODE: 4403.20 FREIGH, T PREPAID</t>
  </si>
  <si>
    <t>TO ORDER INTERFOR CORPORATION</t>
  </si>
  <si>
    <t>N/M N/M N/M N/M N/M N/M N/M N/M N/M N/M N/M N/M</t>
  </si>
  <si>
    <t>3500 - 1055 DUNSMUIR ST VANCOUVER BC V7X 1H7 CANADA 82-327774848 TEL EX 55</t>
  </si>
  <si>
    <t>3500 - 1055 DUNSMUIR ST VANCOUVER BC V7X 1H7 CANADA 1-6046480322 TEL EX 1-866999 03</t>
  </si>
  <si>
    <t>82-32885</t>
  </si>
  <si>
    <t>TCLU5439993 MRKU3946567 MRKU4920850 TCNU2822440 MSKU0724104 CNIU2452903 MAEU9162870 MRKU3402780 HASU4308071 MAEU9175157 MSKU4816533 MSKU4562568</t>
  </si>
  <si>
    <t>4EB0 4EB0 4EB0 4EB0 4EB0 4EB0 LEB0 4EB0 4EB0 LEB0 LEB0 LEB0</t>
  </si>
  <si>
    <t>MAEU584515309</t>
  </si>
  <si>
    <t>907N</t>
  </si>
  <si>
    <t>488388 488358 488395 488393 488389 48394 488362 488391 488364 488368 488390 488392</t>
  </si>
  <si>
    <t>GANGSEO LUMBER</t>
  </si>
  <si>
    <t>13-24 (JUKLIMDONG) SIKMANRO GANGSEO-GU BUSAN KOREA</t>
  </si>
  <si>
    <t>NONCONIFEROUS WOOD IN THE ROUGH NESOI, NOT TR NONCONIFEROUS WOOD IN THE ROUGH NESOI, NOT TR NONCONIFEROUS WOOD IN THE ROUGH NESOI, NOT TR560 LOGS - 126.242 M3 ASH DEBARKED LOGS HS CODE 4403.99.90 ORIGIN ONTARIO, CANADA SHIPPER DECLARED NO WOOD PACKING MATERIAL, CONTACT LIANGMIN - EMAIL AMINSROOD.CN - TEL 13728205750 NONCONIFEROUS WOOD IN THE ROUGH NESOI, NOT TR NONCONIFEROUS WOOD IN THE ROUGH NESOI, NOT TR</t>
  </si>
  <si>
    <t>BELL CITY FOREST PRODUCTS LTD</t>
  </si>
  <si>
    <t>YM UPSURGENCE</t>
  </si>
  <si>
    <t>12 COACHWOOD ROAD BRANTFORD, ONTARIO N3R 3R4 CANADA</t>
  </si>
  <si>
    <t>YMMU6051949 TEMU7008797 YMLU8781937 DRYU9763388 SEGU6406280</t>
  </si>
  <si>
    <t>YMLUW195216064</t>
  </si>
  <si>
    <t>039W</t>
  </si>
  <si>
    <t>131315 131441 131317 8063002 131316</t>
  </si>
  <si>
    <t>CO., LTD. ROOM 807, BUILDING 1, WANGNAN WORLD TRADE PLAZA, GUANTAI ROAD, 115, NANCHENG, DONGGUAN,</t>
  </si>
  <si>
    <t>PLUSH TOYS PO#4135,4151,4250,4251,4254,4367,4331,43 90,4403,4404,4439,4444,4448,4452,4454,44 62,4468,4469,4474,4475,4482,4483,4488,44 89,4491,4556 .</t>
  </si>
  <si>
    <t>SQUISHABLE.COM,INC</t>
  </si>
  <si>
    <t>DANU INTERNATIONAL LIMITED</t>
  </si>
  <si>
    <t>MOL MODERN</t>
  </si>
  <si>
    <t>SQUISHABLE.COM, INC. SQUISHABLE MFR.:SUZHOU DANU PO# QUANTITY: MADE IN CHINA</t>
  </si>
  <si>
    <t>228 PARK AV. S. #56124 NEW YORK, NY 10003 NEW YORK NY 10003 US</t>
  </si>
  <si>
    <t>ROOM 913-4 NEW EAST OCEAN CENTRE 9 SCIENCE MUSEUM ROAD,TSIMSHATSUI EAST ,KOWLOON,HONG KONG HONG KONG CN</t>
  </si>
  <si>
    <t>DRYU4568687</t>
  </si>
  <si>
    <t>DLHTSHSE1917887</t>
  </si>
  <si>
    <t>ONEYSH9UY1571800</t>
  </si>
  <si>
    <t>CNB995286</t>
  </si>
  <si>
    <t>DLHT</t>
  </si>
  <si>
    <t>DT LOGISTICS (HK) LTD</t>
  </si>
  <si>
    <t>SHANGHAI,CHINA</t>
  </si>
  <si>
    <t>CTNS SLAC 2 PLTS CERAMIC HANDL E CERAMIC WITH ZINC AOLLY HAND LE ZINC ALLOY HANDLE CRYSTAL B ALL WITH ZINC ALLOY HANDLE HS CODE:69119000008302420000 TOTA L FORTY THREE (43) CARTONS ONL Y SHIPPER'S LOAD AND COUNT / CTNS OZONE GENERATOR MODEL : 4151090-075 MODEL : 4151090-22 8 MODEL : 4151090-233 MODEL : 4151190-075 MODEL : 4151190-22 8 MODEL : 4151190-233 (HAVE BA TTERIES) TOTAL TWO HUNDRED AND FIFTY TWO (252) CARTONS ONLY. / CTNS GENUINE LASER CUT EMBELL ISHMENTS ITEM NO: 657587 HS CO DE: 4823.90.8600 SIMPLE SYMMET RY RECIPE TEMPLATE ITEM NO: 65 7543 HS CODE3926.90.9990 FAMIL Y TREE LASER CUT EMBELLISHMENT ITEM NO: 657626 HS CODE4823.9, 0.8600 FAMILY MEMORIES LASER C UT BORDERS ITEM NO: 657625 HS CODE4823.90.8600 PO# 4355,4378 ,4397,4403 TOTAL: ONE HUNDRED AND FIFTY THREE (153) CARTONS ONLY. SHIPPER CERTIFIES THAT S HIPMENT DOES NOT CONTAIN SOLID WOOD PACKING MATERIALS. / PKG SLAC PLASTIC MOULD HS CODE : 8480719090 TOTAL ONE (1) PA CKAGE ONLY. SHIPPER CERTIFIES THAT SHIPMENT DOES NOT CONTAIN SOLID WOOD PACKING MATERIALS. / PKGS SLAC INJECTION MOLD FOR C ROSS BODY TOTAL: ONE (1) PACKA GES ONLY. SHIPPER CERTIFIES TH AT SHIPMENT DOES NOT CONTAIN S OLID WOOD PACKING MATERIALS. / CARTONS SLAC ON 8 PLTS MONO ST EALTH MINI ELECTRIC GUITAR CAS E FOR HARMONY JUNO H.S.CODE : 4202920000 TOTAL FIFTY NINE (5 9) CARTONS ONLY. SHIPPER CERTI FIES THAT SHIPMENT DOES NOT CO NTAIN SOLID WOOD PACKING MATER, IALS. / CTNS SLAC 4 PLTS DC MOTOR HTS CODE: 8501310000 TOTAL: NINETY SEVEN (97) CARTONS ONLY. SHIP PER'S LOAD AND COUNT / CTNS SLAC 2 PLTS JOINER BLOCK BANJO HS CODE:8708999990 TOTAL : TWENTY SEVEN (27) CARTONS ON LY. SHIPPER'S LOAD AND COUNT / CTNS SLAC 1 PLT STEEL PARTS HT S CODE:7307.91.50.30 TOTAL FOR TY THREE (43) CARTONS ONLY. SH IPPER'S LOAD AND COUNT / CTNS SLAC 8 PLTS FOIL ELEMENTS HS CODE:8516909000 SCAC CODE: RLUS AMS HBL NO:RLUS S03015851 TOTAL THREE HUNDRED AND SEVEN TY FIVE (375) CARTONS ONLY. SH IPPER CERTIFIES THAT SHIPMENT DOES NOT CONTAIN SOLID WOOD PA, CKING MATERIALS. SHIPPER'S LOA D AND COUNT / PKGS SLAC 2000 PCS ALUMINUM AN GLE HTS CODE 8201.30.0080. 400 0 PCS RAKE BRACE HTS CODE 8201 .30.0080. 2CASES2PLYWOOD CASES AMS HBL : SZP0300485 SCAC : S QST TOTAL TWO (2) PACKAGES ONL Y USCI+914403007892466057 E, IN+95-292061300 / CTNS SLAC 3 PLTS HARDWARE PART S P/O NO. 6224897 H.S.CODE:940 3.90.8041 AMS HBL : SZP0300605 SCAC : SQST TOTAL SEVENTY FIV E (75) CARTONS ONLY USCI+9144 03007892466057 EIN+95-292061 300 SHIPPER'S LOAD AND COUNT / CTNS PLASTIC TOY TRACK ACCESS ORIES TOTAL FIFTY (50) CARTONS ONLY. SHOW ALL CHARGES AUTO N VOCC AMS WILL BE SENT BY OURSE LVES, MBL AMS SUBMITE BY MAERS K CONTRACT NO:297211831 SHIPPE R CERTIFIES THAT SHIPMENT DOES, NOT CONTAIN SOLID WOOD PACKIN G MATERIALS.</t>
  </si>
  <si>
    <t>SHIPCO TRANSPORT(CHICAGO) INC.</t>
  </si>
  <si>
    <t>SHIPCO TRANSPORT (SHANGHAI) LTD.,SH</t>
  </si>
  <si>
    <t>MSC AMBITION</t>
  </si>
  <si>
    <t>AK P.O.NO.: SHEPHER DSVILLE CASE NO. :OF GROSS WT NET WT.: CASE DIMS.: SCENTLOK MODEL QTY N.W. G.W. SIZE T O USA HANDLE WITH CARE CONSIGNEE CM GROUP HOLDINGS INC 640 60TH STREET SOUTH S T.CLOUD MN 56301 U.S.A CP300-XX INJECTION MOLD FOR CROSS BODY MONO PRODUCT COLOR ITEM QUANTITY MIDWEST MOTION PRODUCTS 1058176 1035734 1035748 TO USA FROM DGHY(SUSAN) FRAGILE, DO NOT PRESSURE! USA SEOUT016527 ITEM DESCRIPTION: ALUMINUM ANGLE ART .-NR: FMW38-ALUMINUM ANGLE CARTON NO .:1/2 QTY.:3000PCS G.W.:112KGS MEAS. 126 126 8 5 ITEM DESCRIPTION: RAKE BRACE ART.-NR: FMW38-RAKE BRACE CART ON NO.:2/2 QTY.:3000PCS G.W.:111KGS MEAS.126 126 8 5 S + S FASTENER CO.,INC CINCINNATI P. O. NO.: C/NO.: YOUR STORE ONLINE</t>
  </si>
  <si>
    <t>1 PIERCE PLACE, SUITE 500E, ITASCA, IL 60143 EMAIL:CHI.IMP.LCL.CUST@SH IPCO.COM PHONE: 1-630-6169100 1-6306169100 TEL EX 91</t>
  </si>
  <si>
    <t>27/F, BLOCK A, NANFANG SECURITIES B UILDING, JIAN SHE RD, LUOHU, SHENZH EN 518001, CHINA. TEL:(86)-755 2291 86-2123136888 TEL EX 86-21231 36</t>
  </si>
  <si>
    <t>MSKU8135728</t>
  </si>
  <si>
    <t>MAEU586213634</t>
  </si>
  <si>
    <t>CN6890876</t>
  </si>
  <si>
    <t>1 PIERCE PLACE, SUITE 500E, ITASCA, IL 60143 EMAIL:CHI.IMP.LCL.CUST@SH IPCO.COM PHONE: 1-630-6169100</t>
  </si>
  <si>
    <t>EXHIBITON CARGO WOODEN PARTS HS: 4410.11 WOODEN PARTSWOODEN PARTS FOR FURNITURE CARPETS HS: 4403.22, 9403.60 HS: 5703.20 FREIGHT PREPAID WOOD PACKAGING CLAUSE : SHIPPER DECLARES THAT ANY APPLICABLE WOOD PACKAGING MATERIALS COMPLY WITH ISPM15 REGULATIONS. FAILURE TO COMPLY WILL RESULT IN CONTAINERS BEING RETURNED T, O LOAD PORT OR CARGO DESTROYED - ALL COSTS/FINES/ PENALTIES WILL BE FOR SHIPPERS ACCOUNTS. FREIGHT PREPAID</t>
  </si>
  <si>
    <t>ART BASEL</t>
  </si>
  <si>
    <t>ART BASEL MIAMI BEACH 2019 - NO CARNET ATA - SAME SAME SAME SAME SAME SAME SAME SAME SAME</t>
  </si>
  <si>
    <t>2355 SALZEDO STREET, SUITE 315 CORAL GABLES FL 33134 UNITED STATES</t>
  </si>
  <si>
    <t>MCH SWISS EXHIBITION (BASEL) LTD ME BASEL BS 4005 SWITZERLAND</t>
  </si>
  <si>
    <t>MSDU7608482</t>
  </si>
  <si>
    <t>MEDUAO134921</t>
  </si>
  <si>
    <t>MKG/GRH (IPE) ROUND LOGS H.S. CODE: 4403.99.9019 LC NUMBER: M03UG908NU00648 DATED 190829 FREIGHT PREPAID FREIGHT PAYABLE IN HONG KONG BY CENTRAL NATIONAL ASIA LIMITED MKG/GRH (IPE) ROUND LOGS MKG/GRH (IPE) ROUND LOGS MKG/GRH (IPE) ROUND LOGS</t>
  </si>
  <si>
    <t>SYWOOD CO., LTD.</t>
  </si>
  <si>
    <t>GREENHEART FOREST CENTRAL NV</t>
  </si>
  <si>
    <t>Paramaribo</t>
  </si>
  <si>
    <t>CFS PACENO</t>
  </si>
  <si>
    <t>Suriname</t>
  </si>
  <si>
    <t>17, GYEONGINHANG-DAERO, SEO-GU, INCHON, KOREA</t>
  </si>
  <si>
    <t>DUISBURGLAAN NO. 31 PARAMARIBO SURINAME</t>
  </si>
  <si>
    <t>ZCSU8627595 TCNU5336035 GAOU6118727 TLLU4458580</t>
  </si>
  <si>
    <t>ZIMUPRB0092962</t>
  </si>
  <si>
    <t>74W</t>
  </si>
  <si>
    <t>D056209 ZZC117930 D056447 ZZC117960 D056207 ZZC117931 D056210 ZZC117933</t>
  </si>
  <si>
    <t>SHIPPER'S LOAD &amp; COUNT (576CTNS) CY / CY POLYESTER &amp; POLYRESIN DECORATIVE FAIRY / FIGURINE AS PER PO#11217,11218,11223,11227,11229,11 231, THIS SHIPMENT DOES NOT CONTAIN ANY SOLID WOOD PACKING MATERIALS TEL: 86-592-2263751 FAX: 86-592-2127804 4403.060(KGM) 73.150(MTQ)</t>
  </si>
  <si>
    <t>TRANSCON SHIPPING CO., INC.</t>
  </si>
  <si>
    <t>C &amp; D INTERNATIONAL FREIGHT</t>
  </si>
  <si>
    <t>MARK FREIGHT COLLECT</t>
  </si>
  <si>
    <t>525 S. DOUGLAS STREET SUITE 280 EL SEGUNDO,CA 90245 TEL: 310-216-2188 TE FAX: 310-216-2180</t>
  </si>
  <si>
    <t>FORWARDING INC. 27/F,C&amp;D INTERNATIONAL BUILDING NO.1699 TE HUANDAO EAST ROAD XIAMEN,CHINA</t>
  </si>
  <si>
    <t>HMMU9043132</t>
  </si>
  <si>
    <t>L5G1</t>
  </si>
  <si>
    <t>HDMUXICA2036651</t>
  </si>
  <si>
    <t>0942N</t>
  </si>
  <si>
    <t>TRANSCON SHIPPING CO.,INC.</t>
  </si>
  <si>
    <t>525 S. DOUGLAS STREETSUITE 280 EL SEGUNDO, CA 90245 TEL: 310-216-2188</t>
  </si>
  <si>
    <t>XIAMEN,FUJIAN,CHI</t>
  </si>
  <si>
    <t>(ONE THOUSAND THREE HUNDRED TWENTY FIVE CARTONS PKED IN FO RTY PKGS ONLY ) ONDANSETRON ORALLY DISINTEGRATING TABLETS ,4MG HSN CODE:30049035 ONDAN SETRON ORALLY DISINTEGRATING T ABLETS ,8MG HSN CODE:30049035, METFORMIN HYDROCHLORIDE EXTE NDED RELEASE TABLETS USP,500 MG HSN CODE:30049099 INV N O: 7000036930 DT. 01.10.2019 SBILL NO : 7337468 DT.01.10 .2019 NET WT : 4403.672 KGS -- ATTN:MS ERICA RICHMOND SPUS@VANDEGRIFTINC.COM</t>
  </si>
  <si>
    <t>SUN PHARMACEUTICAL, INDUSTRIES,IN</t>
  </si>
  <si>
    <t>SUN PHARMACEUTICAL INDUSTRIES LIM</t>
  </si>
  <si>
    <t>2 INDEPENDENCE WAY, PRINCETON,NJ 08540 USA 1-6098198244</t>
  </si>
  <si>
    <t>ACME PLAZA, ANDHERI-KURLA ROAD ANDH MUMBAI-400059 INDIA MAHARASHTRA 91-2256969696 TEL EX 91-22282 12</t>
  </si>
  <si>
    <t>MNBU3882816</t>
  </si>
  <si>
    <t>SAFM712038086</t>
  </si>
  <si>
    <t>939W</t>
  </si>
  <si>
    <t>IN2391137 IN2391137</t>
  </si>
  <si>
    <t>SAFM</t>
  </si>
  <si>
    <t>SAFMARINE CONTAINER LINES (HEREINAFTER SAFMARINE)</t>
  </si>
  <si>
    <t>GIRALDA FARMS #2 MADISON AVE PO BOX 880</t>
  </si>
  <si>
    <t>VANDERGRIFT INC</t>
  </si>
  <si>
    <t>A/C:ATZ SHIPPING TRADE &amp; TRANSPORT PVT LTD. 10600, WEST HIGGINS ROAD, ROSEMOUNT IL 60018-4796</t>
  </si>
  <si>
    <t>PLUSH TOYS PO#4163,4165,4167,4229,4230,4233,4389,43 95,4396,4397,4403,4404,4405,4411,4439,44 52,4467,4469,4471,4472,4474,4475,4479,44 80,4482,4487,4488,4489,4490,4491,4499,45 00,4501,4511</t>
  </si>
  <si>
    <t>EVER SUMMIT</t>
  </si>
  <si>
    <t>228 PARK AV. S. #56124 NEW YORK,NY 10003 NEW YORK NY 10003 US</t>
  </si>
  <si>
    <t>DRYU4508707</t>
  </si>
  <si>
    <t>DLHTSHSE1917731</t>
  </si>
  <si>
    <t>APLUSHDN004313</t>
  </si>
  <si>
    <t>0NW49</t>
  </si>
  <si>
    <t>P2063500</t>
  </si>
  <si>
    <t>(ONE) 20' DB CNTR WITH POLISHED STONE SLABS, AS FOLLOWS: STONE SLABS NET WEIGHT: 26540.000 NCM: 6802.93.90 HS CODE: 6802.93 INVOICE: 4403-GR-19 QUANT. SLAB(S): 53 SLAB(S) QUANT. NF: 8 BUNDLE(S) DU-E:19BR0011985541 RUC:9BR3597245410000000000 0000000826042 MRUC: 9BR030291341VIXF93804 WOODEN PACKAGE: TREATED AND CERT, IFIED (HT) 68029390 HS CODE:680293</t>
  </si>
  <si>
    <t>SAVINO DEL BENE USA HEADQUARTERS</t>
  </si>
  <si>
    <t>LEO C</t>
  </si>
  <si>
    <t>34 ENGLEHARD AVENUE AVENEL NJ 07001 UNITED STATES</t>
  </si>
  <si>
    <t>MEDU2478347</t>
  </si>
  <si>
    <t>MEDUVT347105</t>
  </si>
  <si>
    <t>937R</t>
  </si>
  <si>
    <t>MSCFJ03912912</t>
  </si>
  <si>
    <t>FOOTWEAR PO 0149030187422 STYLE 49F9FUFR3L,49R0FUFR2L, 49R0FUFR3D,49T8FUFR1B 440 CTNS / 4403 PAIRS PO 0140070190600 STYLE 40R0SDFA1B,40R0SDFA1L, PLAZA, 12TH FLOOR EAST RUTHERFORD, NJ 07073 LOGISTICSTEAM MICHAELKORS.COM TEL:201-806-866FREIGHT COLLECT</t>
  </si>
  <si>
    <t>MICHAEL KORS USA INC</t>
  </si>
  <si>
    <t>MERIT ASCENT LTD.</t>
  </si>
  <si>
    <t>DISTRIBUTION CENTER 3777 WORKMAN MILL ROAD WHITTIER, CA 90601 USA STYLE PO COLOR: GROSS WEIGHT: NET WEIGHT: MEASUREMENTS: MADE IN CHINA</t>
  </si>
  <si>
    <t>1 MEADOWLANDS PLAZA, 12TH FLOOR EAST RUTHERFORD, NJ 07073 LOGISTICSTEAM MICHAELKORS.COM TE TEL:201-806-8663</t>
  </si>
  <si>
    <t>NO. 7 12/F., PROSPER COMMERCIAL BUILDING, NO. 9 YIN CHONG ST., MONGKOK, KLN, HONG KONG</t>
  </si>
  <si>
    <t>APZU4587620</t>
  </si>
  <si>
    <t>APLUCKL0131415</t>
  </si>
  <si>
    <t>0TX46</t>
  </si>
  <si>
    <t>N768781 P1818686</t>
  </si>
  <si>
    <t>1 MEADOWLANDS PLAZA, 12TH FLOOR EAST RUTHERFORD, NJ 07073 LOGISTICSTEAM MICHAELKORS.COM</t>
  </si>
  <si>
    <t>2 X 40'ST CONTAINER TOTAL 4403 CASES ONLY TOTAL FOUR THOUSAND FOUR HUNDRED THREE CASES 33061020 (HS) FWDR REF: BOM8082127 TOTAL FOUR THOUSAND FOUR HUNDRED AND THREE CASES ONLY, NET WT.: 15013.120 KGS. NAMED ACCOUNT: 19-0927 FREIGHT COLLECT 33061020 (HS) FWDR REF: BOM8082127 TOTAL FOUR THOUSAND FOUR HUNDRED AND THREE CASES ONLY FRESHMINT SENSITIVE TOOTHPASTE 122G- 4.3OZ- TPS43 FRESHMINT FLUORIDE TOOTHPASTE 78G, DISCHARGE PORT AGENT: CMA CGM (AMERICA) LLC 5701 LAKE WRIGHT DRIVE NORFOLK UNITED STATES TEL:+1 757 961 2100 FAX:+1 757 961 2151</t>
  </si>
  <si>
    <t>EXPEDITORS INTERNATIONAL (I) PVT</t>
  </si>
  <si>
    <t>APL ANTWERP</t>
  </si>
  <si>
    <t>EI REF: BOM8082127 EI REF: BOM8082127</t>
  </si>
  <si>
    <t>237 ELLERY COURT NASHVILLE TN 37214 U.S.A.</t>
  </si>
  <si>
    <t>LTD 501,TECHNIPLEX-I 5 FLOOR, OFF VEER SAVARKAR FLY OVER, S.V. RD GOREGAON(W), MUMBAI, MAHARASHTRA 40 TE INDIA</t>
  </si>
  <si>
    <t>APZU4246136 APZU4627322</t>
  </si>
  <si>
    <t>4200 4200</t>
  </si>
  <si>
    <t>CMDUAMC0771681</t>
  </si>
  <si>
    <t>0IN4A</t>
  </si>
  <si>
    <t>G7117318 G7117366</t>
  </si>
  <si>
    <t>P.O.NO.GSHK19-00047 GOHSENOL KH-20 300 BAGS 6,000 KGS LOT:98230,98232 REF PO#4502643281 CONTRACT #SCJ962HB HS CODE:3905.30 DIRECT DELIVERY TO: OXYVINYLS,LP PASADENA RESINS 4403 PASADENA FREEWAY PASADENA TX 77503 CONTACT:TOMMY MAY TEL:(281)884-4130 FREIGHT PREPAID AS ARRANGED 6 PALLETS (300 BAGS)</t>
  </si>
  <si>
    <t>MSC DAMLA</t>
  </si>
  <si>
    <t>GOHSENOL KH-20 PASADENA TX P/NO.1-6 MADE IN JAPAN SAME SAME SAME SAME SAME</t>
  </si>
  <si>
    <t>FBIU0309600</t>
  </si>
  <si>
    <t>MEDUJP603395</t>
  </si>
  <si>
    <t>938E</t>
  </si>
  <si>
    <t>FJ05768115</t>
  </si>
  <si>
    <t>KOBE</t>
  </si>
  <si>
    <t>P.O.NO.GSHK19-00046 GOHSENOL KH-20 900 BAGS 18,000 KGS REF PO#4502636664 CONTRACT #SCJ814HB HS CODE : 3905.30 DIRECT DELIVERY TO: OXYVINYLS, LP PASADENA RESINS 4403 PASADENA FREEWAY PASADENA TX 77503 CONTACT: TOMMY MAY TEL:(281)884-4130 18PALLETS (900 BAGS)</t>
  </si>
  <si>
    <t>BEAU4256908</t>
  </si>
  <si>
    <t>MEDUJP602553</t>
  </si>
  <si>
    <t>FJ05741339</t>
  </si>
  <si>
    <t>CAIU7153087 40/DRY 9'6 SHIPPE R'S SEAL: VIDAUI00009 7 3 PAC KAGE GROSS WEIGHT: 4403 KGS ME ASUREMENT: 35 CBM 3 PACKAGE S OF DEDUSTING-FILTER AND CONVEYOR PLANT AS PER CUS TOMS INVOICE NO Z4856-34, S WEIGHT: 3883 KGS MEASUREMENT : 35 CBM 3 PACKAGES OF D EDUSTING-FILTER AND CONVEYO R PLANT AS PER CUSTOMS INVO ICE NO Z4856-34 COLLI NU MBER: 512,513,514 HS-COD E:84213925 MARKS AND NUMBERS: EGGER 297530141 CAIU7153087 40/DRY 9'6 SHIPPE R'S SEAL: VIDAUI00009 7 3 PAC KAGE GROSS WEIGHT: 4403 KGS ME ASUREMENT: 35 CBM 3 PACKAGE S OF DEDUSTING-FILTER AND CONVEYOR PLANT AS PER CUS TOMS INVOICE NO Z4856-34, S WEIGHT: 3883 KGS MEASUREMENT : 35 CBM 3 PACKAGES OF D EDUSTING-FILTER AND CONVEYO R PLANT AS PER CUSTOMS INVO ICE NO Z4856-34 COLLI NU MBER: 512,513,514 HS-COD E:84213925 MARKS AND NUMBERS: EGGER 297530141 CAIU7153087 40/DRY 9'6 SHIPPE R'S SEAL: VIDAUI00009 7 3 PAC KAGE GROSS WEIGHT: 4403 KGS ME ASUREMENT: 35 CBM 3 PACKAGE S OF DEDUSTING-FILTER AND CONVEYOR PLANT AS PER CUS TOMS INVOICE NO Z4856-34, S WEIGHT: 3883 KGS MEASUREMENT : 35 CBM 3 PACKAGES OF D EDUSTING-FILTER AND CONVEYO R PLANT AS PER CUSTOMS INVO ICE NO Z4856-34 COLLI NU MBER: 512,513,514 HS-COD E:84213925 MARKS AND NUMBERS: EGGER 297530141 CAIU7153087 40/DRY 9'6 SHIPPE R'S SEAL: VIDAUI00009 7 3 PAC KAGE GROSS WEIGHT: 4403 KGS ME ASUREMENT: 35 CBM 3 PACKAGE S OF DEDUSTING-FILTER AND CONVEYOR PLANT AS PER CUS TOMS INVOICE NO Z4856-34, S WEIGHT: 3883 KGS MEASUREMENT : 35 CBM 3 PACKAGES OF D EDUSTING-FILTER AND CONVEYO R PLANT AS PER CUSTOMS INVO ICE NO Z4856-34 COLLI NU MBER: 512,513,514 HS-COD E:84213925 MARKS AND NUMBERS: EGGER 297530141</t>
  </si>
  <si>
    <t>KUEHNE &amp; NAGEL INC.</t>
  </si>
  <si>
    <t>KUEHNE + NAGEL GES.M.B.H.</t>
  </si>
  <si>
    <t>4100 NORTH COMMERCE DRIVE EAST POINT GA 30334 UNITED STATES AGENT OF BLUE ANCHOR AMERICA LINE 1-4046752800 TEL EX 28</t>
  </si>
  <si>
    <t>DR.-FRANZ-WERNER-STRASSE 36 6020 INNSBRUCK AUSTRIA AGENT OF BLUE ANCHOR AMERICA LINE 43-512562467 TEL EX 43-51256 24</t>
  </si>
  <si>
    <t>CAIU7153087 MRKU5542414 HASU4798662 TCLU5696348</t>
  </si>
  <si>
    <t>MAEU585942607</t>
  </si>
  <si>
    <t>940W</t>
  </si>
  <si>
    <t>VIDAUI00009 1717824 VIDAUI00009 1717147</t>
  </si>
  <si>
    <t>4100 NORTH COMMERCE DRIVE EAST POINT GA 30334 UNITED STATES AGENT OF BLUE ANCHOR AMERICA LINE</t>
  </si>
  <si>
    <t>WINE WINE / PO 4418 LA SPINETTA S.S. AZ.AGR. / WINE 240 WINE KGM 4780 / PO 4406 CONTRATTO GIUSEPPE SRL 33 WINE KGM 444 / PO 4425 CONTRATTO GIUSEPPE SRL / WINE 120 WINE KGM 1778 / PO 4410 RONCO DEI TASSI AZ. AGR. 120 WINE KGM 1778 / PO 4411 RONCO DEI TASSI AZ. AGR. / WINE 56 WINE KGM 972 / PO 4403 CIACCI PICCOLOMINI DARAGONA AZ 112 WINE KGM 1964 / PO 4419 CIACCI PICCOLOMINI DARAGONA AZ 125 WINE KGM 2139 / PO 4420 CIACCI PICCOLOMINI DARAGONA AZ / WINE WINE / PO 4417 BIANCA VIGNA / WINE LIQUOR / PO 4404 FUTA SRL</t>
  </si>
  <si>
    <t>INDIGENOUS SELECTIONS, LLC</t>
  </si>
  <si>
    <t>NO MARKS . . NO MARKS . . . . NO MARKS . . . . NO MARKS . . . . . . NO MARKS . . NO MARKS . .</t>
  </si>
  <si>
    <t>3000 NE 30TH PLACE, STE 301 FORT LAUDERDALE, FL 33306 USA 954.530.4021 954.206.2229 JOLANTAINDIGENOUSSELECTIONS.COM</t>
  </si>
  <si>
    <t>HLBU1678595</t>
  </si>
  <si>
    <t>HLCUEUR190929062</t>
  </si>
  <si>
    <t>362463 373082</t>
  </si>
  <si>
    <t>MENS CARGO SHORT PANT CHINO SHORT PANT STYLE NO:4403,2217 CAT:06 HS CODE:62034200 INV.NO:RIBS EXP 2019 01 DATE: 08-08-2019 CONT. NO:RTI 2019 01 DATE: 01-08-2019, EXP.NO:880-002378-19 DATE: 08-08-2019 . AMS # 190800950 SCAC # PSNO . TS EX YM INVENTIVE V.265S ETA SIN 4 9 FROM CHITTAGONG TO NEW YORK</t>
  </si>
  <si>
    <t>STALLION USA</t>
  </si>
  <si>
    <t>RIBS TRADE INTERNATIONAL</t>
  </si>
  <si>
    <t>MEISHAN BRIDGE</t>
  </si>
  <si>
    <t>STALLOON USA NET WEIGHT: KGS GROSS WEIGHT: KGS CARTON NO:OF NO MARKS NO MARKS NO MARKS NO MARKS NO MARKS NO MARKS NO MARKS NO MARKS NO MARKS NO MARKS NO MARKS</t>
  </si>
  <si>
    <t>87-46 VAN WYCK EXPRESSWAY JAMAICA, NY 11418.</t>
  </si>
  <si>
    <t>HOUSE# 2, ROAD#3, NOBODOY HOUSING, BLOCK#A, MOHAMMADPUR, DHAKA-1207, BANGLADESH</t>
  </si>
  <si>
    <t>TRLU7405179</t>
  </si>
  <si>
    <t>PSNO190800950</t>
  </si>
  <si>
    <t>ONEYSINV61499700</t>
  </si>
  <si>
    <t>SGAB23694</t>
  </si>
  <si>
    <t>PSNO</t>
  </si>
  <si>
    <t>WOOD POSTS CALIBRADO 5 X 2,44 MTS WOOD POSTS CALIBRADOS 5 X 2,44 MTS PARTIDA ARANCELARIA 4403.1010</t>
  </si>
  <si>
    <t>MAX SCHULTE</t>
  </si>
  <si>
    <t>NO MARKS . NO MARKS . .</t>
  </si>
  <si>
    <t>P.O. BOX 29228 SAN JUAN, PR 00929-0228 PUERTO RICO CTC CDONESTEMADERERAPR.COM PH (787) 2693838</t>
  </si>
  <si>
    <t>AV. PROVIDENCIA 2601 OF. 32 SANTIAGO - CHILE FONO 56 2 2341288 CTC VILMA GARRIDO</t>
  </si>
  <si>
    <t>HLXU8013937 XINU8005376</t>
  </si>
  <si>
    <t>HLCUSCL190903407</t>
  </si>
  <si>
    <t>1937S</t>
  </si>
  <si>
    <t>4055 HLD8037173 4056 HLD8037265</t>
  </si>
  <si>
    <t>GRAPEVINE WOOD OF BULKPACKED DECORATIVE ARTICLES OF WOOD MOPANI WOOD (9130 PCS MEDIUM) GRAPEVINE WOOD (2000 PCS MEDIUM, 1750 PCS LARGE,, 400 PCS SUPER SIZE) HS CODE 4403.49.01.00 FOB CAPE TOWN /</t>
  </si>
  <si>
    <t>MOL BREEZE</t>
  </si>
  <si>
    <t>FCIU8997558</t>
  </si>
  <si>
    <t>HLCUDUR190705346</t>
  </si>
  <si>
    <t>HLD6126283</t>
  </si>
  <si>
    <t>PLUSH TOYS PO#4229,4249,4250,4253,4255,4321,4325,43 31,4367,4395,4403,4404,4453,4462,4467,44 69,4471,4481,4483,4484,4487,4491,4492,44 99,4500,4501,4510,4511,4548,4552,4556 .</t>
  </si>
  <si>
    <t>MOL MAJESTY</t>
  </si>
  <si>
    <t>MOEU0713796</t>
  </si>
  <si>
    <t>DLHTSHSE1915128</t>
  </si>
  <si>
    <t>ONEYSH9UY9775800</t>
  </si>
  <si>
    <t>CNC002150</t>
  </si>
  <si>
    <t>POSTS 3.168 POSTS 2 1/2 A 3 X 1,98 MTS PARTIDA ARANCELARIA 4403.1010</t>
  </si>
  <si>
    <t>BUXLINK</t>
  </si>
  <si>
    <t>AVE CONTITUCION INT CARR PR 27 SAN JUAN PR 00928 SS660909972 TELEFONO (787) 2693838</t>
  </si>
  <si>
    <t>GESU6389511</t>
  </si>
  <si>
    <t>HLCUSCL190847197</t>
  </si>
  <si>
    <t>1935S</t>
  </si>
  <si>
    <t>4017 HLD8240608</t>
  </si>
  <si>
    <t>AIXA PI ERO APINEROMADELUXPR.COM FONO 787-2693838</t>
  </si>
  <si>
    <t>WOOD 420 POSTS CILINDRADOS 5 X 2,40 MTS 1728 POSTS IMPREGNADOS 2 1/2-3 X 1,98 MTS PARTIDA ARANCELARIA 4403.1010</t>
  </si>
  <si>
    <t>COMERCIAL DON BENJA</t>
  </si>
  <si>
    <t>HC-03 BOX 27150 LAJAS, PUERTO RICO 00667 PUERTO RICO</t>
  </si>
  <si>
    <t>CAIU8189280</t>
  </si>
  <si>
    <t>HLCUSCL190847270</t>
  </si>
  <si>
    <t>4016 HLD8037322</t>
  </si>
  <si>
    <t>TELEFONO 787-899-3025 AT WALDO NAZARIO / BENJACARIBE.NET</t>
  </si>
  <si>
    <t>WOOD IN THE ROUGH, WHETHER OR NOT STRIPPED OF BARK - BRAZILIAN EUCALIPTUS WOOD IN THE ROUGH, WHETHER OR NOT STRIPPED OF BARK - BRAZILIAN EUCALIPTUS 02 CONTAINERS WITH 81 BUNDLES CONTAINING: 40 BRAZILIAN EUCALIPTUS, ROUGH SAWN, KD, MILL RUN GRADE EUCALYPTUS RGH KD 13X87X1016MM 41 BRAZILIAN EUCALIPTUS, ROUGH SAWN, KD, MILL RUN GRADE EUCALYPTUS RGH KD 13X140X1060MM FREIGHT PREPAID ABROAD P, O#00121863B M.R.N # 0067793-0019 HACIENDA BOND # 14167439 TAX ID# 59-0213620 HTS CODE: 4403.98.0095 NCM:4403.98.00 RUC: 9BR841510001017B WOODEN PACKAGE: TREATED AND CERTIFIED</t>
  </si>
  <si>
    <t>DANTZLER INC.</t>
  </si>
  <si>
    <t>MADEIRAS BAGATTOLI LTDA</t>
  </si>
  <si>
    <t>84,441M3 BRAZILIAN EUCALIPTUS, ROUGH SAWN, AD 25%, MILL RUN GRADE 84,441M3 BRAZILIAN EUCALIPTUS, ROUGH SAWN, AD 25%, MILL RUN GRADE SAME SAME SAME SAME SAME SAME SAME SAME SAME</t>
  </si>
  <si>
    <t>CARRETERA 865 KM 5.5, CANDELARIA AR TOA BAJA 00949 PUERTO RICO</t>
  </si>
  <si>
    <t>RUA 05 DE JULHO, 110 - CENTRO JOSE BOITEUX SC 89145-000 BRAZIL</t>
  </si>
  <si>
    <t>FSCU7098665 MEDU4782955</t>
  </si>
  <si>
    <t>MEDUIJ608062</t>
  </si>
  <si>
    <t>78N</t>
  </si>
  <si>
    <t>DPWCAU101946 DPWCAU101941</t>
  </si>
  <si>
    <t>AUTO PARTS UNIVERSAL JOINT, STUB SHAFT., UNIVERSAL JOINT SHAFT ASSEMBLY INVOICE NO 1200190178 DT 13.08.2019, S B 6220304, DT 13.08.2019 NET WET 4403.736 KGS IEC NO 0597005940 DAP</t>
  </si>
  <si>
    <t>THK RHYTHM AUTOMOTIVE</t>
  </si>
  <si>
    <t>ROOP AUTOMOTIVES LTD.</t>
  </si>
  <si>
    <t>NAGOYA EXPRESS</t>
  </si>
  <si>
    <t>2874 TO 2883</t>
  </si>
  <si>
    <t>902 LYONS RD ATTN 15-092 PORTLAND MI 48875 US</t>
  </si>
  <si>
    <t>439, SECTOR 8, IMT MANESAR GURGAON HR 122050 IN</t>
  </si>
  <si>
    <t>CMAU0418274</t>
  </si>
  <si>
    <t>CHSL302739884DEL</t>
  </si>
  <si>
    <t>CMDUCAD0388295</t>
  </si>
  <si>
    <t>G6647784</t>
  </si>
  <si>
    <t>SHIPPER'S LOAD, COUNT &amp; SEALED 1 X 40'HC CONTAINER (172 PACKAGES) CY / CY 4403.600GW, 65.480CM, 172PKG 172 PACKAGES OF GARDEN DECORS (MADE OF SAND AND CEMENT) FREIGHT COLLECT, COPY NON-NEGOTIABLE B/L RELEASE PROCEDURES</t>
  </si>
  <si>
    <t>JANUS ET CIE</t>
  </si>
  <si>
    <t>BROOKVIEW INC.</t>
  </si>
  <si>
    <t>HYUNDAI VANCOUVER</t>
  </si>
  <si>
    <t>NO MARKS AND NUMBERS</t>
  </si>
  <si>
    <t>12310 GREENSTONE AVENUE SANTA FE SPRINGS, CA 90670 U.S.A.</t>
  </si>
  <si>
    <t>OLD JMX BUILDING, BASAK-TANGKE LAPU-LAPU CITY, 6015 PHILIPPINES</t>
  </si>
  <si>
    <t>TEMU7285024</t>
  </si>
  <si>
    <t>HDMUCYWB0135794</t>
  </si>
  <si>
    <t>0255N</t>
  </si>
  <si>
    <t>B720054</t>
  </si>
  <si>
    <t>EXPEDITORS LOS ANGELES</t>
  </si>
  <si>
    <t>5757 W. CENTURY BLVD STE 200 LOS ANGELES, CA 90045 ANDRES.DECELLES@EXPEDITORS.COM</t>
  </si>
  <si>
    <t>CEBU, PHILIPPINES</t>
  </si>
  <si>
    <t>OTHER (OTHER CONIFEROUS ) (WOOD IN THE ROUGH31 LOGS IN BUNDLE BUNCH TRUSS 72 BLOCKS SAMAN WOOD HS CODE 4403.26.00.00 44.13.00.00.00 OTHER (OTHER CONIFEROUS ) (WOOD IN THE ROUGH31 LOGS IN BUNDLE BUNCH TRUSS 72 BLOCKS SAMAN WOOD HS CODE 4403.26.00.00 44.13.00.00.00 OTHER (OTHER CONIFEROUS ) (WOOD IN THE ROUGH31 LOGS IN BUNDLE BUNCH TRUSS 72 BLOCKS SAMAN WOOD HS CODE 4403.26.00.00 44.13.00.00.00 OTHER (OTHER CONIFEROUS ) (WOOD IN THE ROUGH31 LOGS IN BUNDLE BUNCH TRUSS 72 BLOCKS SAMAN WOOD HS CODE 4403.26.00.00 44.13.00.00.00</t>
  </si>
  <si>
    <t>UNION CARGO INTERNATIONAL FORWARDER</t>
  </si>
  <si>
    <t>AD BUSINESS GROUP SAS</t>
  </si>
  <si>
    <t>MOL MANEUVER</t>
  </si>
  <si>
    <t>// // // // // // // // // // // //</t>
  </si>
  <si>
    <t>ROOM A901 BUILDING NO.4 3RD PHASE OF TIAN AN CYBER PARK LONGGANG DISTRICT SHENZHEN CHINA.518000</t>
  </si>
  <si>
    <t>NIT. 900.856.444-5 CRA 74A 51A - 85 BOGOTA - COLOMBIA</t>
  </si>
  <si>
    <t>CAIU7333432 TCNU6494713 BEAU4518700 TLLU5746220</t>
  </si>
  <si>
    <t>YMLUC993000498</t>
  </si>
  <si>
    <t>048W</t>
  </si>
  <si>
    <t>H142926 H142925 H142930 H142929</t>
  </si>
  <si>
    <t>CARTAGENA Colom</t>
  </si>
  <si>
    <t>WOOD 3.861 POSTS 2 A 2 1/2 X 1,98 MTS PARTIDA ARANCELARIA 4403.1010 WOOD 3.168 POSTS 2 1/2 A 3 X 1,98 MTS</t>
  </si>
  <si>
    <t>NO MARKS . . NO MARKS .</t>
  </si>
  <si>
    <t>HAMU1145390 HLBU1439625</t>
  </si>
  <si>
    <t>HLCUSCL190760718</t>
  </si>
  <si>
    <t>1934S</t>
  </si>
  <si>
    <t>3995 HLD8234936 3994 HLD8234934</t>
  </si>
  <si>
    <t>WOOD IN THE ROUGH, WHETHER OR NOT STRIPPED OF BARK - BRAZILIAN EUCALIPTUS WOOD IN THE ROUGH, WHETHER OR NOT STRIPPED OF BARK - BRAZILIAN EUCALIPTUS 02 CONTAINERS WITH 77 BUNDLES CONTAINING: BRAZILIAN EUCALIPTUS, ROUGH SAWN, KD, MILL RUN GRADE, EUCALYPTUS RGH KD TOTAL NET WEIGHT: 55.273,00 KGS TOTAL GROSS WEIGHT: 55.551,00 KGS FREIGHT PREPAID ABROAD PO#00121863A M.R.N # 0067793-0019 HACI, ENDA BOND # 14167439 TAX ID# 59-0213620 HTS CODE: 4403.98.0095 NCM:4403.98.00 RUC: 9BR841510001017 WOODEN PACKAGE: TREATED AND CERTIFIED</t>
  </si>
  <si>
    <t>HANSA GRANITE</t>
  </si>
  <si>
    <t>84,494M3 BRAZILIAN EUCALIPTUS, ROUGH SAWN, AD 25%, MILL RUN GRADE 84,494M3 BRAZILIAN EUCALIPTUS, ROUGH SAWN, AD 25%, MILL RUN GRADE SAME SAME SAME SAME SAME SAME SAME SAME SAME</t>
  </si>
  <si>
    <t>INKU6539521 MEDU7069022</t>
  </si>
  <si>
    <t>MEDUIJ608054</t>
  </si>
  <si>
    <t>080N</t>
  </si>
  <si>
    <t>DPWCAU101581 FJ03878793</t>
  </si>
  <si>
    <t>NONCONIFEROUS WOOD IN THE ROUGH NESOI, NOT TR NONCONIFEROUS WOOD IN THE ROUGH NESOI, NOT TRASH LOGS HS 4403.99.90 SHIPPER DECLARED NO WOOD PACKING MATERIAL CONTACT MISS XU - MOBILE 86-15557208031 -, TEL 86-0572-2399597 FAX 86-0572-2198070 EMAIL ZJHUZHOUYIDA163.COM NONCONIFEROUS WOOD IN THE ROUGH NESOI, NOT TR NONCONIFEROUS WOOD IN THE ROUGH NESOI, NOT TR NONCONIFEROUS WOOD IN THE ROUGH NESOI, NOT TR NONCONIFEROUS WOOD IN THE ROUGH NESOI, NOT TR NONCONIFEROUS WOOD IN THE ROUGH NESOI, NOT TR NONCONIFEROUS WOOD IN THE ROUGH NESOI, NOT TR</t>
  </si>
  <si>
    <t>HUZHOU YIDA IMPORT EXPORT CO.,</t>
  </si>
  <si>
    <t>LTD. ROOM 201, BUILDING 5, NO. 308 NIU JIA ZHUANG ROAD, HUZHOU CITY, ZHEJIANG PROVINCE, CHINA 313000 TE TAX ID 91330501MA28CDM922</t>
  </si>
  <si>
    <t>CORPORATION 88 FITZGERALD AVE UNIONVILLE, ON L3R 4Z7 TEL 647 832 8388 TE EIN 755418928</t>
  </si>
  <si>
    <t>TCNU2324025 YMLU8953511 TGBU5469948 TGBU5151176 YMLU8500351 TGBU5485168 TCNU3824220 MAGU5536536</t>
  </si>
  <si>
    <t>YMLUW195215920</t>
  </si>
  <si>
    <t>1017570 1017594 1017589 1017517 1017556 1017580 1017564 1017599</t>
  </si>
  <si>
    <t>LTD. ROOM 201, BUILDING 5, NO. 308 NIU JIA ZHUANG ROAD, HUZHOU CITY, ZHEJIANG PROVINCE, CHINA 313000</t>
  </si>
  <si>
    <t>NONCONIFEROUS WOOD IN THE ROUGH NESOI, NOT TR NONCONIFEROUS WOOD IN THE ROUGH NESOI, NOT TRASH LOGS HS 4403.99.90 SHIPPER DECLARED NO WOOD PACKING MATERIAL NONCONIFEROUS WOOD IN THE ROUGH NESOI, NOT TR NONCONIFEROUS WOOD IN THE ROUGH NESOI, NOT TR</t>
  </si>
  <si>
    <t>TAICANG PORT FUREN FOREST PRODUCT</t>
  </si>
  <si>
    <t>DEVELOPMENT LTD. NO.88 WU SONG ROAD, FU QIAO, TAICANG, JIANG SU, CHINA TEL 86 0512 53789770 TE FAX 86 0512 53789538</t>
  </si>
  <si>
    <t>YMMU6065351 TGBU5554850 TCKU6027376 CAIU8863864</t>
  </si>
  <si>
    <t>YMLUW195215919</t>
  </si>
  <si>
    <t>1017697 1017605 1017601 1017606</t>
  </si>
  <si>
    <t>DEVELOPMENT LTD. NO.88 WU SONG ROAD, FU QIAO, TAICANG, JIANG SU, CHINA TEL 86 0512 53789770</t>
  </si>
  <si>
    <t>FREIGHT PREPAID MENS 70 COTTON 30 POLYESTER KNITTED TROUSERPO. NO. 19059045 STYLE NO. ZARA JOGGERS PO. NO. 19059052 STYLE NO. ZARA JOGGERS HTS CODE: 6103.42.1020 TOTAL CTNS: 378 TOTAL PCS: 7626, FORM E NO: AHB-2019-0000089074 DTD: 01/08/2019 GW: 4865.09 KGS NW: 4403.82 KGS CBM: 21 HBL: TEUGKHI000013LAX ACTUAL IMPORTER VI SIGMA APPAREL GROUP ON THEBEHALF OF SHIPPER SHAHKAM INDUSTRIES PVT LIMI</t>
  </si>
  <si>
    <t>TRADE EXPEDITORS USA, INC.</t>
  </si>
  <si>
    <t>TRUSTED DELIVERY SOULTIONS</t>
  </si>
  <si>
    <t>AS PER CARTONS</t>
  </si>
  <si>
    <t>242 OLD NEW BRUNSWICK RD, SUITE 145, PISCATAWAY, NJ 08854 UNITED STATES</t>
  </si>
  <si>
    <t>97B FAISAL TOWN LAHORE PAKISTAN ON BEHALF OF SHIPPER SHAHKAM TE INDUSTRIES PVT LIMITED</t>
  </si>
  <si>
    <t>CAIU9558021</t>
  </si>
  <si>
    <t>APLUAUV0107707</t>
  </si>
  <si>
    <t>0DB50</t>
  </si>
  <si>
    <t>3076 G3659464</t>
  </si>
  <si>
    <t>AS PER PO NO LA190712 2 PLASTIC DOCUMENT HOLDER 4403 6353</t>
  </si>
  <si>
    <t>EJAY INDUSTRY CO LTD</t>
  </si>
  <si>
    <t>7547 ROSECRANS AVENUE PARAMOUNT CA 90723 USA</t>
  </si>
  <si>
    <t>YANJIALING INDUSTRIAL ZONE TONGJI JIMO QINGDAO 266228 CHINA</t>
  </si>
  <si>
    <t>CAIU6613974</t>
  </si>
  <si>
    <t>ONPLQDLGB1980005</t>
  </si>
  <si>
    <t>SMLMTAYH9F577600</t>
  </si>
  <si>
    <t>SMC153244</t>
  </si>
  <si>
    <t>WOOD IN THE ROUGH 01 - RETURN OF GROSS WOODEN ANCHOR WITHOUT TREATMENT MARK DUE 19BR001067468-2 NCM 4403.99.00 RUC 9BR022105791000000000000000007 36460, WOODEN PACKAGE NOT TREATED AND NOT CERTIFIED FREIGHT PREPAID XSHIPPER CNPJ 16.831.972/0001-68 PH 5521 3553 0532</t>
  </si>
  <si>
    <t>CM TRADE CORP</t>
  </si>
  <si>
    <t>CAP ANDREAS</t>
  </si>
  <si>
    <t>NO MARKS . . . . . . . . . . . .</t>
  </si>
  <si>
    <t>11190NW 25TH STREET SUITE 130 MIAMI FL 33172 UNITED STATES FMC NO 023665NF GIANMARCO HONORE / 305-639-9888 / IMPORTCM-GROUP.US</t>
  </si>
  <si>
    <t>TRANSPORTES EIRELI AS AGENT OF CM TRADE CORP, INC. FMC NO 023665NF RUA VISCONDE DE INHAUMA, 134 SL 414/415 CENTRO,</t>
  </si>
  <si>
    <t>HLXU1299670</t>
  </si>
  <si>
    <t>HLCUSS5190814575</t>
  </si>
  <si>
    <t>932N</t>
  </si>
  <si>
    <t>HLD7819086</t>
  </si>
  <si>
    <t>410 GREGSON DRIVE CARY, NC 27511 USA E-MAIL ARKEMA.CARY-ACR-IMPORTSARKEMA.COM</t>
  </si>
  <si>
    <t>HLCUSS5JH14575AA</t>
  </si>
  <si>
    <t>5101 SOUTH BROAD STREET PHILADELPHIA, PA 19112 USA E-MAIL ARKEMAIMPORT.FF.USGEODIS.COM</t>
  </si>
  <si>
    <t>WALNUT LOGS HS CODE: 4403.99 .0170 IL, AES: X20190815042 074 WALNUT LOGS HS CODE: 4403.99 .0170 IL, AES: X20190815042 074 WALNUT LOGS HS CODE: 4403.99 .0170 IL, AES: X20190815042 074 WALNUT LOGS HS CODE: 4403.99 .0170 IL, AES: X20190815042 074 WALNUT LOGS HS CODE: 4403.99 .0170 IL, AES: X20190815042 074</t>
  </si>
  <si>
    <t>45 POND STREET SUITE 200 NORWELL, MA 02061 PHONE: 781-544-3970 86-5946264555</t>
  </si>
  <si>
    <t>45 POND STREET SUITE 200 NORWELL, MA 02061 PHONE: 781-544-3970 1-7815443970 TEL EX 1-781499 62</t>
  </si>
  <si>
    <t>TCKU6404654 MSKU9417726 MRKU2426576 MRKU3063650 MSKU0964595</t>
  </si>
  <si>
    <t>MAEU584320045</t>
  </si>
  <si>
    <t>672 670 669 671 668</t>
  </si>
  <si>
    <t>PUTIAN GUANLIN DEVELOPMENT CO.,LTD</t>
  </si>
  <si>
    <t>NO.1158, LINDAI RD., WOOD-WORKING F XIUYU DISTRICT, PUTIAN,FUJIAN PROVI TEL:0594-6264555 FAX:0594-755157</t>
  </si>
  <si>
    <t>WOODEN FURNITURE WOODEN FURNITURE WOODEN FURNITURE WOODEN FURNITURE WOODEN FURNITURE WOODEN FURNITURE WOODEN FURNITURE WOODEN FURNITURE WOODEN FURNITURE WOODEN FURNITURE WOODEN FURNITURE WOODEN FURNITURE 4662 CARTONS WOODEN FURNITURES (BEDROOM SETS) SHIPPED ON BOARD 23/07/2019 PI NO GF/4475, GF/4401, GF/4386 GF/4387/ GF/4393, GF/4394, GF/4395, GF/4396, GF/4417, GF/4400, GF/4405,, GF/4399, GF/4402, GF/4389 &amp; GF/4403 FREIGHT COLLECT FOB PORT OF TANJUNG PELEPAS, MALAYSIA MERCHANDISE COUNTRY OF ORIGIN- MALAYSIA WOODEN FURNITURE WOODEN FURNITURE WOODEN FURNITURE</t>
  </si>
  <si>
    <t>GFD ENTERPRISE LLC</t>
  </si>
  <si>
    <t>MF INTERNATIONAL SDN BHD</t>
  </si>
  <si>
    <t>CMA CGM FIDELIO</t>
  </si>
  <si>
    <t>NO MARK NO MARK NO MARK NO MARK NO MARK NO MARK NO MARK NO MARK NO MARK NO MARK NO MARK NO MARK NO MARK THE SAME THE SAME THE SAME THE SAME THE SAME THE SAME THE SAME THE SAME THE SAME THE SAME NO MARK NO MARK NO MARK</t>
  </si>
  <si>
    <t>7207 ADAM ST, NORTH BERGEN, NJ 07047</t>
  </si>
  <si>
    <t>LOT PTD 4083, KAWASAN PERINDUSTRIAN PARIT JAMIL MUKIM SRI MENANTI, 84150 MUAR, JOHOR, MALAYSIA</t>
  </si>
  <si>
    <t>EITU1289627 EITU9074081 TCNU3359746 EITU9069167 TEMU6174005 HMCU9151688 EITU9071992 EITU1700980 EITU9076000 TCNU6179497 FCIU7071984 TLLU4102270 EITU9073911 EITU1758914 TCNU6187830</t>
  </si>
  <si>
    <t>45G1 45G1 45G0 45G1 45G0 45G1 45G1 45G1 45G1 45G0 45G0 45G0 45G1 45G1 45G0</t>
  </si>
  <si>
    <t>EGLV093900218410</t>
  </si>
  <si>
    <t>0TU8D</t>
  </si>
  <si>
    <t>EMCDEF8389 EMCUZH6408 EMCVAJ2898 EMCUZH6818 EMCVAJ2698 EMCDEF8049 EMCUZH6458 EMCVAJ4318 EMCUZH6488 EMCVAK9028 EMCVAK8348 EMCVAJ2738 EMCUZH6208 EMCVAK7708 EMCVAK9938</t>
  </si>
  <si>
    <t>TANJUNG PELEPAS,</t>
  </si>
  <si>
    <t>TOY PLUSH TOYS 4241,4251,4257,4266,4268,4325, 4354,4367,4370,4373,4374,4376, 4377,4379,4380,4382,4389,4390, 4393,4394,4395,4396,4397,4400, 4403,4404,4405,4411,4427,4430,, MATERIAL</t>
  </si>
  <si>
    <t>SQUISHABLE.COM INC.</t>
  </si>
  <si>
    <t>DANU INTERNATIONAL LIMITED.</t>
  </si>
  <si>
    <t>RJ PFEIFFER</t>
  </si>
  <si>
    <t>580 BROADWAY SUITE 608 NEW YORK NY 10012 US GLAZER AARON</t>
  </si>
  <si>
    <t>ROOM 913-4 NEW EAST OCEAN CENTRE 9 SCIENCE MUSEUM ROAD TSIMSHASUI EA KOWLOON CN</t>
  </si>
  <si>
    <t>CPWU2194523</t>
  </si>
  <si>
    <t>MATS7420075000</t>
  </si>
  <si>
    <t>580 BROADWAY SUITE 608</t>
  </si>
  <si>
    <t>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 SHIPPER'S LOAD &amp; COUNT TERMS OF PRICE: CFR BUSAN,KOREA COUNTRY OF ORIGIN: CANADA CANADIAN ROUND LOGS 74.07MBF FREIGHT PREPAID NOTIFY APPLICANT, HS COD 4403-20-2020 A&amp;A TRADING SUMMARY ID: SUM2199</t>
  </si>
  <si>
    <t>CMK INTERNATIONAL HOLDINGS LNC.</t>
  </si>
  <si>
    <t>HYUNDAI FORWARD</t>
  </si>
  <si>
    <t>NO MARKS AND NUMBERS NO MARKS AND NUMBERS NO MARKS AND NUMBERS NO MARKS AND NUMBERS NO MARKS AND NUMBERS NO MARKS AND NUMBERS NO MARKS AND NUMBERS NO MARKS AND NUMBERS NO MARKS AND NUMBERS NO MARKS AND NUMBERS NO MARKS AND NUMBERS NO MARKS AND NUMBERS NO MARKS AND NUMBERS NO MARKS AND NUMBERS</t>
  </si>
  <si>
    <t>3304-667 HOWE STREET, VANCOUVER, BC CANADA V6C 0B5</t>
  </si>
  <si>
    <t>HMMU6298870 BSIU9948405 BMOU5232130 CAIU9878046 HDMU6807223 TEMU7610818 HMMU6030002 TEMU7309698 HDMU6709947 BSIU9300876 BSIU9202627 CAIU7204667 KOCU4010024 TLLU5821520</t>
  </si>
  <si>
    <t>45G0 45G0 45G0 45G0 45G0 45G0 45G0 45G0 45G0 45G0 45G0 45G0 45G0 45G0</t>
  </si>
  <si>
    <t>HDMUVCBU3686368</t>
  </si>
  <si>
    <t>0092S</t>
  </si>
  <si>
    <t>110788 110786 110779 110761 110784 110787 110777 110762 110767 110764 110785 110766 110783 110763</t>
  </si>
  <si>
    <t>YUMIN CO.,LTD</t>
  </si>
  <si>
    <t>135, SANGDONG-RO,SANGDONG-MYEON, GIMHAE-SI,GYEONGSANGNAM-DO, KOREA</t>
  </si>
  <si>
    <t>2X 40 FT HC WOODNED POLES WOODEN POLES HS CODE: 4403 9090 2X 40 FT HC WOODNED POLES WOODEN POLES HS CODE: 4403 9090</t>
  </si>
  <si>
    <t>MSCU5166388 FCIU8566416</t>
  </si>
  <si>
    <t>MEDUJ1173247</t>
  </si>
  <si>
    <t>934P</t>
  </si>
  <si>
    <t>MSCZA18120621 MSCZA18143351</t>
  </si>
  <si>
    <t>9901 SATELLITE DRIVE ORLANDO FL 32827 UNITED STATES</t>
  </si>
  <si>
    <t>1518 PACKAGES 'RESTAURANT PROM OTION ITEMS' 1498 CTNS PO KEMON LAUNCHERS - 14403031-EEV EXEGG/HKPK/HM19/150/US - WRIN# 1 4403-031 - HTS#9503.00 20 PCS RECOUP CARTONS MBOL# 00003675122M BDP, REF# 381088 PO# 0545210 0 DOES NOT CONTAIN WOOD P ACKING MATERIAL MARKS &amp; NOS. 150/CS SUPPLIER: FACTO RY:</t>
  </si>
  <si>
    <t>INTERNATIONAL PROMOTIONS LEADERSHIP</t>
  </si>
  <si>
    <t>EXCEL BEST TOYS LIMITED</t>
  </si>
  <si>
    <t>3500 LACEY ROAD, DOWNERS GROVE, IL 60515 CTC: ANDRE FLOURET 1-6306234544 TEL EX 45</t>
  </si>
  <si>
    <t>4/F WING SING COMMERCIAL CENTRE, 12-16 WING LOK STREET, HONG KONG 852-24105045 TEL EX 852-2410 68</t>
  </si>
  <si>
    <t>PONU3056396</t>
  </si>
  <si>
    <t>MAEU969387097</t>
  </si>
  <si>
    <t>930E</t>
  </si>
  <si>
    <t>CN5474658</t>
  </si>
  <si>
    <t>855 BUSSE HIGHWAY BENSENVILLE, IL 60106 PHONE: 847-350-2175</t>
  </si>
  <si>
    <t>1320 PACKAGES 'RESTAURANT PROM OTION ITEMS' 1320 CTNS PO KEMON LAUNCHERS - 14403031-EEV EXEGG/HKPK/HM19/150/US - WRIN# 1 4403-031 - HTS#9503.00 MBOL# 00003675080M BDP REF# 382024 PO# 0545, 9783 DOES NOT CONTAIN WOO D PACKING MATERIAL MARKS &amp; NOS. 150/CS SUPPLIER: FA CTORY:</t>
  </si>
  <si>
    <t>MVIU0031985</t>
  </si>
  <si>
    <t>MAEU583925581</t>
  </si>
  <si>
    <t>CN5475189</t>
  </si>
  <si>
    <t>1320 PACKAGES 'RESTAURANT PROM OTION ITEMS' 1320 CTNS PO KEMON LAUNCHERS - 14403031-EEV EXEGG/HKPK/HM19/150/US - WRIN# 1 4403-031 - HTS#9503.00 MBOL# 00003675076M BDP REF# 382022 PO# 0547, 2512 DOES NOT CONTAIN WOO D PACKING MATERIAL MARKS &amp; NOS. 150/CS SUPPLIER: FA CTORY: 1320 PACKAGES 'RESTAURANT PROM OTION ITEMS' 1320 CTNS PO KEMON LAUNCHERS - 14403031-EEV EXEGG/HKPK/HM19/150/US - WRIN# 1 4403-031 - HTS#9503.00 MBOL# 00003675092M BDP REF# 382027 PO# 0547, 2513 DOES NOT CONTAIN WOO D PACKING MATERIAL MARKS &amp; NOS. 150/CS SUPPLIER: FA CTORY:</t>
  </si>
  <si>
    <t>MRKU3583836 SUDU6959310</t>
  </si>
  <si>
    <t>MAEU584500118</t>
  </si>
  <si>
    <t>CN9239339 CN5476390</t>
  </si>
  <si>
    <t>1320 PACKAGES 'RESTAURANT PROM OTION ITEMS' 1320 CTNS PO KEMON LAUNCHERS - 14403031-EEV EXEGG/HKPK/HM19/150/US - WRIN# 1 4403-031 - HTS#9503.00 MBOL# 00003675082M BDP REF# 382025 PO# 0546, 6288 DOES NOT CONTAIN WOO D PACKING MATERIAL MARKS &amp; NOS. 150/CS SUPPLIER: FA CTORY: 1320 PACKAGES 'RESTAURANT PROM OTION ITEMS' 1320 CTNS PO KEMON LAUNCHERS - 14403031-EEV EXEGG/HKPK/HM19/150/US - WRIN# 1 4403-031 - HTS#9503.00 MBOL# 00003675096M B DP REF# 382029 PO# 05466, 304 DOES NOT CONTAIN WOOD PACKING MATERIAL MARKS &amp; NOS. 150/CS SUPPLIER: FAC TORY: 1320 PACKAGES 'RESTAURANT PROM OTION ITEMS' 1320 CTNS PO KEMON LAUNCHERS - 14403031-EEV EXEGG/HKPK/HM19/150/US - WRIN# 1 4403-031 - HTS#9503.00 MBOL# 00003675084M BDP REF# 382026 PO# 0546, 6316 DOES NOT CONTAIN WOO D PACKING MATERIAL MARKS &amp; NOS. 150/CS SUPPLIER: FA CTORY:</t>
  </si>
  <si>
    <t>MRSU3632086 SUDU8675606 HASU5131437</t>
  </si>
  <si>
    <t>MAEU584523641</t>
  </si>
  <si>
    <t>CN5476392 CN5476348 CN5476343</t>
  </si>
  <si>
    <t>DECORATIVE ARTICLES OF WOOD OF BULKPACKED DECORATIVE ARTICLES OF WOOD MOPANI WOOD (2900 PCS MEDIUM, 1920 PCS LARGE, 950 PCS JUMBO) GRAPEVINE WOOD, (1300 PCS MEDIUM, 1650 PCS LARGE) HS CODE 4403.49.01.00</t>
  </si>
  <si>
    <t>BMOU6676951</t>
  </si>
  <si>
    <t>HLCUDUR190609455</t>
  </si>
  <si>
    <t>029E</t>
  </si>
  <si>
    <t>HLD6126453</t>
  </si>
  <si>
    <t>NONCONIFEROUS WOOD IN THE ROUGH NESOI, NOT TR NONCONIFEROUS WOOD IN THE ROUGH NESOI, NOT TR NONCONIFEROUS WOOD IN THE ROUGH NESOI, NOT TRASH LOGS HS 4403.99.90 SHIPPER DECLARED NO WOOD PACKING MATERIAL NONCONIFEROUS WOOD IN THE ROUGH NESOI, NOT TR NONCONIFEROUS WOOD IN THE ROUGH NESOI, NOT TR</t>
  </si>
  <si>
    <t>NORTHERN JUVENILE</t>
  </si>
  <si>
    <t>CAIU7339750 SEGU4255755 YMLU8467931 MAGU5541511 TEMU7631282</t>
  </si>
  <si>
    <t>YMLUW195215609</t>
  </si>
  <si>
    <t>303W</t>
  </si>
  <si>
    <t>RWCF19500 5059817 RWCF19539 RWCF19188 19611</t>
  </si>
  <si>
    <t>WOOD 720 POSTS 5 X 2,40 MTS PARTIDA ARANCELARIA 4403.1010</t>
  </si>
  <si>
    <t>MOLLY SCHULTE</t>
  </si>
  <si>
    <t>AV. CONSTITUCION INT. CARR PR 27 SAN JUAN, PR 00928 SS660909972 AIXAPINERO APINEROMADELUXPR.CO</t>
  </si>
  <si>
    <t>UACU5680206</t>
  </si>
  <si>
    <t>HLCUSCL190654389</t>
  </si>
  <si>
    <t>1930N</t>
  </si>
  <si>
    <t>3918 HLD8240441</t>
  </si>
  <si>
    <t>FONO (787) 2693838</t>
  </si>
  <si>
    <t>COOLADHESIVE PAD 4403 PIECES LOADED ON 18 PALLETS NET WEIGHT 3879 KGS HS-CODE 30067000</t>
  </si>
  <si>
    <t>ALLERGAN USA, INC.</t>
  </si>
  <si>
    <t>ZELTIQ IRELAND UNLIMITED</t>
  </si>
  <si>
    <t>AS ADDRESSED INV# 4001144514 NO MARKS NO MARKS NO MARKS</t>
  </si>
  <si>
    <t>1800 WATERS RIDGE DR. SUITE 100 LEWISVILLE TX 75067 US</t>
  </si>
  <si>
    <t>GALWAY WEST BUSINESS PARK WESTERN DISTRIBUTOR ROAD KNOCKNACARRA GALWAY IE</t>
  </si>
  <si>
    <t>MRKU2281180</t>
  </si>
  <si>
    <t>BANQBAC0285297</t>
  </si>
  <si>
    <t>MAEU583379836</t>
  </si>
  <si>
    <t>931W</t>
  </si>
  <si>
    <t>KSM506572</t>
  </si>
  <si>
    <t>GRAPEVINE WOOD OF BULKPACKED DECORATIVE ARTICLES OF WOOD MOPANI WOOD (6250 PCS MEDUIM, 2160 PCS LARGE) GRAPEVINE WOOD (3000 PCS MEDIUM, 1400 PCS LARGE,, 400 PCS SUPER SIZE) HS CODE 4403.49.01.00</t>
  </si>
  <si>
    <t>MOL BENEFACTOR</t>
  </si>
  <si>
    <t>HLBU1718300</t>
  </si>
  <si>
    <t>HLCUDUR190606330</t>
  </si>
  <si>
    <t>054E</t>
  </si>
  <si>
    <t>HLD6117494</t>
  </si>
  <si>
    <t>1) 4403.96 SQ.MTS. MACHINE MAD E CARPET TOTAL BALES : 899 TOTAL PIE CES : 899 INVOICE NO.:2045 -INT/19 NET WE IGHT : 15028 GROSS WEIGHT : 15380 VGM: 19170 KG., SHIPMENT WILL BE DROP AND PICK HTS CODE: WOOL 57025100 / POLY 57025200</t>
  </si>
  <si>
    <t>ORIENTAL WEAVERS USA INC.,</t>
  </si>
  <si>
    <t>ORIENTAL WEAVERS INTERNATIONAL</t>
  </si>
  <si>
    <t>3252 LOWER DUG GAP ROAD. DALTON,GA 30721,U.S.A. 1-7062774725 TEL EX 45</t>
  </si>
  <si>
    <t>PRIVATE FREE ZONE 10TH OF RAMADAN CITY 20-15410811 TEL EX 20-15411 37</t>
  </si>
  <si>
    <t>1-706226</t>
  </si>
  <si>
    <t>MSKU1131309</t>
  </si>
  <si>
    <t>MAEU969407435</t>
  </si>
  <si>
    <t>928W</t>
  </si>
  <si>
    <t>EG1828154</t>
  </si>
  <si>
    <t>TRANSPORT &amp; BROKERAGE, INC. 5200 77 CENTER DRIVE, SUITE 350 CHARLOTTENC</t>
  </si>
  <si>
    <t>BIKE RACK PO 4403 . . . .</t>
  </si>
  <si>
    <t>R A ALLEN CO INC</t>
  </si>
  <si>
    <t>SUN TECH LIMITED</t>
  </si>
  <si>
    <t>OSAKA EXPRESS</t>
  </si>
  <si>
    <t>ALLEN RENO NV 89512 P O NO Q'TY C NO MADE IN CHINA</t>
  </si>
  <si>
    <t>BENDER WAREHOUSE 07 345 PARR CIRCL E RENO NV 89512 CONTACT SHANTE TOW NSELL</t>
  </si>
  <si>
    <t>7TH FLOOR BONHAM CENTRE 79 85 BONH AM STRAND SHEUNG WAN HONG KONG</t>
  </si>
  <si>
    <t>SEGU4305856</t>
  </si>
  <si>
    <t>OSTISHOAK1970733</t>
  </si>
  <si>
    <t>YMLUW236283580</t>
  </si>
  <si>
    <t>079E</t>
  </si>
  <si>
    <t>YMAE677219</t>
  </si>
  <si>
    <t>1280 PACKAGES 'RESTAURANT PROM OTION ITEMS' 1280 CTNS PO KEMON LAUNCHERS - 14403017-SAN DLAPR/HKPK/HM19/150/US - WRIN# 1 4403-017 - HTS#9503.00 MBOL# 00003671668M BDP REF# 377807 PO# 0545, 2823 DOES NOT CONTAIN WOO D PACKING MATERIAL MARKS &amp; NOS. 150/CS SUPPLIER: FA CTORY:</t>
  </si>
  <si>
    <t>HEXON ENTERPRISES LIMITED</t>
  </si>
  <si>
    <t>UNIT 12, 31/F, 8 COMMERCIAL TOWER, 8 SUN YIP STREET, CHAI WAN, HONG KONG. 852-28026070 TEL EX 852-2802 60</t>
  </si>
  <si>
    <t>PONU1753513</t>
  </si>
  <si>
    <t>MAEU583706741</t>
  </si>
  <si>
    <t>930N</t>
  </si>
  <si>
    <t>CN0427794</t>
  </si>
  <si>
    <t>FREIGHT AS PER AGREEMENT FREIGHT COLLECT 01X40HC CONTAINERS 6 PACKAGES FSC EUCALYPTUS 100 PCT FSC 31,4403 EUCALYPTUS GRANDIS - KIT PISO SCTB KD CLEAR GRADE FSC CERTIFICATE NUMBER: IMA-COC-000764 AND, 9BR284564231SCANCOM11 DUE:19BR0008544211 440929 (HS) SCAC CODE: OFEL THIS MASTER BILL COVERS AUTOMATED NVOCC HOUSEBILL : OFEL201901527</t>
  </si>
  <si>
    <t>OCEAN FREIGHT EXPRESS, LLC</t>
  </si>
  <si>
    <t>EASY SHIPPING GLOBAL LOGISTICA LTDA</t>
  </si>
  <si>
    <t>AS FLORETTA</t>
  </si>
  <si>
    <t>3O +3C</t>
  </si>
  <si>
    <t>762 DOWNTOWNER LOOP W MOBILE - AL UNITED STATES - NIF OTI.024.552-NF</t>
  </si>
  <si>
    <t>RUA PRINCESA ISABEL, 40 - SALA 1110 CRICIUMA-SC-BRAZIL ON BEHALF OF OCEAN FREIGHT EXPRESS, TE TAX ID: OTI 024552NF</t>
  </si>
  <si>
    <t>CMAU4843878</t>
  </si>
  <si>
    <t>CMDUSSZ0724551</t>
  </si>
  <si>
    <t>0UA3L</t>
  </si>
  <si>
    <t>G6425892</t>
  </si>
  <si>
    <t>4403 BOXES OF THSE SD DARK CHOCOLATE MORSELS 15X9OZUS LOT N 9190T239MP: 1,264 BOXES LOT N 9191T239MP: 1,174 BOXES LOT N 9192T239MP: 1,965 BOXES NOP+EU+KOSHER+ UTZ IP CERTIFIED CU 804240, FDA REGISTRATION: 14644499000 PO 4560376005 HS CODE: 1806.90 CARGO TO BE TRANSSHIPPED AT MANZANILLO ON TO VESSEL SPIRITOF AUCKLAND V. 7931N OR SUBSTITUTE</t>
  </si>
  <si>
    <t>NESTLE DEKALB</t>
  </si>
  <si>
    <t>MACHU PICCHU FOODS S.A.C.</t>
  </si>
  <si>
    <t>1300 FAIRVIEW DR. DEKALB, IL 6 UNITED STATES UNITED STATES CA 90502 US</t>
  </si>
  <si>
    <t>AV. CADIZ 206 - 208 RUC 20500985322 SAN ISIDRO - LIMA - 39 PE</t>
  </si>
  <si>
    <t>MNBU3955867</t>
  </si>
  <si>
    <t>SUDUB9365A40FSCU</t>
  </si>
  <si>
    <t>931N</t>
  </si>
  <si>
    <t>004VA084868 HS419737</t>
  </si>
  <si>
    <t>UPS SUPPLY CHAIN SOLUTIONS</t>
  </si>
  <si>
    <t>19701 HAMILTON AVENUE TORRANCE P:310-404-2793/FX:310-404-2951</t>
  </si>
  <si>
    <t>NONCONIFEROUS WOOD IN THE ROUGH NESOI, NOT TR58 LOGS - 4,600 BFT - 25.300 M3 HARD MAPLE LOGS HS CODE 4403.99.30 ORIGIN ONTARIO, CANADA SHIPPER DECLARED NO WOOD PACKING MATERIAL, USCI 91330421MA2B868R2Q TEL/FAX 0086-573-84123166 MOBILE 0086-189-17260006</t>
  </si>
  <si>
    <t>SHIP REF 536129 //</t>
  </si>
  <si>
    <t>YMLU8519911</t>
  </si>
  <si>
    <t>YMLUW190209641</t>
  </si>
  <si>
    <t>TW57269</t>
  </si>
  <si>
    <t>NONCONIFEROUS WOOD IN THE ROUGH NESOI, NOT TR NONCONIFEROUS WOOD IN THE ROUGH NESOI, NOT TR NONCONIFEROUS WOOD IN THE ROUGH NESOI, NOT TR NONCONIFEROUS WOOD IN THE ROUGH NESOI, NOT TR20.894 M3 - 90 LOGS 22.136 M3 - 92 LOGS 22.793 M3 - 90 LOGS 21.623 M3 - 93 LOGS 25.304 M3 - 91 LOGS ASH LOGS, HS 4403.99.90 SHIPPER DECLARED NO WOOD PACKING MATERIAL CONTACT MISS XU - MOBILE 86-15557208031 - TEL 86-0572-2399597 FAX 86-0572-2198070 EMAIL ZJHUZHOUYIDA163.COM NONCONIFEROUS WOOD IN THE ROUGH NESOI, NOT TR</t>
  </si>
  <si>
    <t>LTD. ROOM 201, BUILDING 5, NO. 308 NIU JIA ZHUANG ROAD, HUZHOU CITY, ZHEJIANG PROVINCE, CHINA TE 31300. TAX ID 91330501MA28CDM922</t>
  </si>
  <si>
    <t>TCNU6415967 SEGU5401237 TGBU5559640 YMLU8554532 SEGU6180845</t>
  </si>
  <si>
    <t>YMLUW195215532</t>
  </si>
  <si>
    <t>RWCF18504 RWCF18196 UL3230515 19129 UL3230549</t>
  </si>
  <si>
    <t>LTD. ROOM 201, BUILDING 5, NO. 308 NIU JIA ZHUANG ROAD, HUZHOU CITY, ZHEJIANG PROVINCE, CHINA</t>
  </si>
  <si>
    <t>CONIFEROUS WOOD IN THE ROUGH, NOT TREATED 59 LOGS - 4,479 BFT - 19.000 M3 HARD MAPLE LOGS HS CODE 4403.99.30 ORIGIN ONTARIO, CANADA SHIPPER DECLARED NO WOOD PACKING MATERIAL, CONTACT NICOLE YANG - EMAIL JIASHANGUOYU126.COM USCI 91330421MA2B868R2Q TEL/FAX 0086-573-84123166 MOBILE 0086-189-17260006</t>
  </si>
  <si>
    <t>SHIP REF 536157A //</t>
  </si>
  <si>
    <t>YMLU8915044</t>
  </si>
  <si>
    <t>YMLUW195215534</t>
  </si>
  <si>
    <t>RM 201, BLDG 9, ZHONGYANG HUAYUAN, NO 368 SOUTH CHEZHAN RD., JIASHAN TOWN, ZHEJIANG, CHINA</t>
  </si>
  <si>
    <t>1452 PACKAGES 'RESTAURANT PROM OTION ITEMS' 1452 CTNS PO KEMON LAUNCHERS - 14403017-SAN DLAPR/HKPK/HM19/150/US - WRIN# 1 4403-017 - HTS#9503.00 MBOL# 00003671658M BDP REF# 377802 PO# 0544, 4558 DOES NOT CONTAIN WOO D PACKING MATERIAL MARKS &amp; NOS. 150/CS SUPPLIER: FA CTORY:</t>
  </si>
  <si>
    <t>MAERSK ENPING</t>
  </si>
  <si>
    <t>MRKU4281213</t>
  </si>
  <si>
    <t>MAEU583476305</t>
  </si>
  <si>
    <t>929N</t>
  </si>
  <si>
    <t>CN5505202</t>
  </si>
  <si>
    <t>BDP INTERNATIONAL BENSENVILLE</t>
  </si>
  <si>
    <t>855 BUSSE RD 60106 BENSENVILLE UNITED STATES</t>
  </si>
  <si>
    <t>NONCONIFEROUS WOOD IN THE ROUGH NESOI, NOT TR50 LOGS - 19.000 M3 ASH DEBARKED LOGS HS CODE 4403.99.90 ORIGIN ONTARIO, CANADA SHIPPER DECLARED NO WOOD PACKING MATERIAL., CONTACT MISS XU - MOBILE 86-15557208031 - TEL 86-0572-2399597 FAX 86-0572-2198070 EMAIL ZJHUZHOUYIDA163.COM</t>
  </si>
  <si>
    <t>SEGU5395659</t>
  </si>
  <si>
    <t>YMLUW195215483</t>
  </si>
  <si>
    <t>NONCONIFEROUS WOOD IN THE ROUGH NESOI, NOT TR NONCONIFEROUS WOOD IN THE ROUGH NESOI, NOT TR NONCONIFEROUS WOOD IN THE ROUGH NESOI, NOT TRASH LOGS HS 4403.99.90 SHIPPER DECLARED NO WOOD PACKING MATERIAL CONTACT MISS XU - MOBILE 86-15557208031 -, TEL 86-0572-2399597 FAX 86-0572-2198070 EMAIL ZJHUZHOUYIDA163.COM NONCONIFEROUS WOOD IN THE ROUGH NESOI, NOT TR NONCONIFEROUS WOOD IN THE ROUGH NESOI, NOT TR</t>
  </si>
  <si>
    <t>LTD. ROOM 201, BUILDING 5, NO. 308 NIU JIA ZHUANG ROAD, HUZHOU CITY, ZHEJIANG PROVINCE, CHINA TE 313000</t>
  </si>
  <si>
    <t>TCNU1860851 YMLU8540122 YMLU8835329 YMLU8343695 YMLU8809567</t>
  </si>
  <si>
    <t>YMLUW195215484</t>
  </si>
  <si>
    <t>RWCF19141 RWCF18502 RWCF19606 UL3230505 0029506</t>
  </si>
  <si>
    <t>NONCONIFEROUS WOOD IN THE ROUGH NESOI, NOT TRTOTAL OF 60 MAPLE SAW LOGS - 3.689 MBF - 18.445 M3 HS CODE 4403.99.0060</t>
  </si>
  <si>
    <t>BMJ FOREST PRODUCTS INC.</t>
  </si>
  <si>
    <t>1343 DU COLLEGE, SAINT-LAURENT, QUEBEC, H4L 2L1, CANADA TEL 514-573-6188 TE BN 827514134RM0001</t>
  </si>
  <si>
    <t>BMOU5564704</t>
  </si>
  <si>
    <t>YMLUW190209622</t>
  </si>
  <si>
    <t>JOC INTERNATIONAL LTD</t>
  </si>
  <si>
    <t>8 SOUTH LIYUAN ROAD, JIANGNING DEVELOPMENT DISTRICT, NANJING, CHINA TEL 86-25-52784901/4826</t>
  </si>
  <si>
    <t>WOOD IN THE ROUGH HS CODE:4403.49</t>
  </si>
  <si>
    <t>EDUARDO CASTRO HEREDIA</t>
  </si>
  <si>
    <t>ECUAHITRAC SA</t>
  </si>
  <si>
    <t>64956 ECUAHITRAC</t>
  </si>
  <si>
    <t>5219 WHITE EGRET LANE LAKELAND, FL 33811 US TE 1(863)660-9872</t>
  </si>
  <si>
    <t>PARQUE EMPRESARIAL COLON EDIF. EMPRESARIAL 4 PISO GUAYAQUIL EC</t>
  </si>
  <si>
    <t>SMLU3116250</t>
  </si>
  <si>
    <t>MSBGGUA1907948</t>
  </si>
  <si>
    <t>SMLU5717102A</t>
  </si>
  <si>
    <t>G2303260</t>
  </si>
  <si>
    <t>MSBG</t>
  </si>
  <si>
    <t>MARITIME SERVICES LINE ARGENTINA S A</t>
  </si>
  <si>
    <t>CAPITAL FEDERAL</t>
  </si>
  <si>
    <t>BELGRANO 355 FLOOR 9</t>
  </si>
  <si>
    <t>5219 WHITE EGRET LANE LAKELAND, FL 33811 US</t>
  </si>
  <si>
    <t>PACKAGES CONTAINING 20 BULKS STC COURSE SALT SALT WITH BLACK PEPPER, WHITE PEPPER AND RED PEPPER, SALT WITH HERBS HTS 2501.00, 72 PACKAGES HOUSEHOLD GOODS AND PERSONAL EFFECTS NOT FOR RESALE HS CODE 9804.00 DAE 028-2019-40-00464127 15 PACKAGES STC WOOD IN THE ROUGH (SAMAN BOARDS) DAE 028-2019-40-00448087 HS CODE 4403.4900</t>
  </si>
  <si>
    <t>IFS NEUTRAL MARITIME SERVICE INC</t>
  </si>
  <si>
    <t>MSL DEL PERU S A C</t>
  </si>
  <si>
    <t>8554 NW 23RD ST DORAL FL 33122 USA</t>
  </si>
  <si>
    <t>AVE SAN FELIPE 270 JESU MARIA LIMA, PERU PER</t>
  </si>
  <si>
    <t>8 PCS ROUND LOGS, 5 PCS LETTERHOUT H.S.# 4403.99 ITN NOEEI 30.37 (A) RETURN EXPORT DUE TO CUSTOMS REJECTION</t>
  </si>
  <si>
    <t>BACO WOOD &amp; EQUIPMENT NV</t>
  </si>
  <si>
    <t>MADE NEW 1122</t>
  </si>
  <si>
    <t>TAMPA TRADER</t>
  </si>
  <si>
    <t>OUDE CHARLESBURGWEG 17 PARAMARIBO, SURINAME</t>
  </si>
  <si>
    <t>12801 HARMON RD STE 125 FORTH WORT, TX 76177 USA</t>
  </si>
  <si>
    <t>ZCSU7072527</t>
  </si>
  <si>
    <t>ZIMUORF0914197</t>
  </si>
  <si>
    <t>83E</t>
  </si>
  <si>
    <t>CSI4004011</t>
  </si>
  <si>
    <t>CANADIAN SHIELD TRADING HOUSE</t>
  </si>
  <si>
    <t>499 BRONSON AVENUE OTTAWA ONTARIO, CANADA K1R6J8 +16472181614</t>
  </si>
  <si>
    <t>HOUSTON (TX)</t>
  </si>
  <si>
    <t>NONCONIFEROUS WOOD IN THE ROUGH NESOI, NOT TR73 LOGS - 4,601 BFT - 25.306 M3 HARD MAPLE LOGS HS CODE 4403.99.30 ORIGIN ONTARIO, CANADA SHIPPER DECLARED NO WOOD PACKING MATERIAL, USCI 91330421MA2B868R2Q TEL/FAX 0086-573-84123166 MOBILE 0086-189-17260006</t>
  </si>
  <si>
    <t>SHIP REF 536256 //</t>
  </si>
  <si>
    <t>TCNU4604909</t>
  </si>
  <si>
    <t>YMLUW190209745</t>
  </si>
  <si>
    <t>054W</t>
  </si>
  <si>
    <t>TW58161</t>
  </si>
  <si>
    <t>OAK WOOD, IN THE ROUGH, NOT TREATED OAK WOOD, IN THE ROUGH, NOT TREATED TOTAL 128 LOGS - 12033 BF - 66.18 M3, WALNUT LOGS - 112 LOGS 10168 BF - 55.92 M3 HS CODE 4403.99.90 WHITE OAK LOGS - 16 LOGS, CONTACT NICOLE YANG - EMAIL JIASHANGUOYU126.COM TEL/FAX 0086-573-84123166 MOBILE 0086-189-17260006 OAK WOOD, IN THE ROUGH, NOT TREATED</t>
  </si>
  <si>
    <t>CHERRY FOREST VENEERS LTD.</t>
  </si>
  <si>
    <t>7407 MCLEAN ROAD WEST, PUSLINCH, ONTARIO N0B 2J0 CANADA</t>
  </si>
  <si>
    <t>MAGU5798156 TCNU4937089 SEGU6193210</t>
  </si>
  <si>
    <t>YMLUW195215673</t>
  </si>
  <si>
    <t>1017777 1017713 1017724</t>
  </si>
  <si>
    <t>3 EXTRA VIRGIN OLIVE OIL / PO 79420 FALCHINI AZ.AG.CASALE 301 WINE KGM 4216 / PO 79420 FALCHINI AZ.AG.CASALE 1 ADVERTISING MATERIAL / PO 79420 FALCHINI AZ.AG.CASALE 1 WINE NOS SAMPLES / PO 79420 FALCHINI AZ.AG.CASALE 11 WINE KGM 190 / PO 79506 MANZONE GIOVANNI 296 WINE KGM 4809 / PO 79506 GENAGRICOLA SPA - TORRE R, OSAZZA 66 WINE KGM 550 / PO 79506 GENAGRICOLA SPA - TORRE ROSAZZA 121 WINE KGM 1635 / PO 79506 ILLUMINATI DINO S/T 33 WINE KGM 514 / PO 79506 LUNAE CANT. BOSONI S/T 52 WINE KGM 822 / PO 4171 CASTELLO DI VERRAZZANO 140 WINE KGM 1800 / PO 4403 BERTANI DOMAINS S.R.L. 84 WINE KGM 705 / PO 4170 BERTANI DOMAINS S.R.L.</t>
  </si>
  <si>
    <t>RUBY WINES INC</t>
  </si>
  <si>
    <t>FBLU0047269 SAME SAME SAME SAME SAME SAME SAME SAME SAME SAME SAME SAME SAME</t>
  </si>
  <si>
    <t>625 BODWELL EXTENSION AVON MA 02322 UNITED STATES</t>
  </si>
  <si>
    <t>FBLU0047269</t>
  </si>
  <si>
    <t>MEDUL3054938</t>
  </si>
  <si>
    <t>926A</t>
  </si>
  <si>
    <t>344115 356606</t>
  </si>
  <si>
    <t>C.H. POWELL CO.</t>
  </si>
  <si>
    <t>75 SHAWMUT ROAD CANTON MA 02021 UNITED STATES</t>
  </si>
  <si>
    <t>STAGNO,ITALY</t>
  </si>
  <si>
    <t>P.O.NO.4500012008 GOHSENOL KH-20 900 BAGS 18,000 KGS LOT:7Y704 REF PO#4502610877 CONTRACT #SCJ591HB AB DIRECT DELIVERY TO: OXYVINYLS, LP PASADENA RESINS 4403 PASADENA FREEWAY PASADENA TX 77503 CONTACT: TOMMY MAY TEL:(281)884-4130 18PALLETS (900 BAGS)</t>
  </si>
  <si>
    <t>NOLTEX L.L.C.</t>
  </si>
  <si>
    <t>12220 STRANG ROAD LA PORTE TX 77571 UNITED STATES</t>
  </si>
  <si>
    <t>TGHU4564351</t>
  </si>
  <si>
    <t>MEDUJP477832</t>
  </si>
  <si>
    <t>925E</t>
  </si>
  <si>
    <t>FJ04643747</t>
  </si>
  <si>
    <t>1CNTR SHIPPER'S LOAD,COUNT &amp; WEIGHT: (720CTNS) CY / CY FMC# 2268 BRKR# 6926 BRANCH: SEL OPERATOR: CATHERIK FREIGHT COLLECT 4403.680GW, 41.180CM, 720CTN, EQUIPMENT SUBSTITUTION PER RULE 2.30 COPY NON-NEGOTIABLE B/L RELEASE PROCEDURES</t>
  </si>
  <si>
    <t>EXPEDITORS KOREA LTD.</t>
  </si>
  <si>
    <t>BMOU4124613 EI REF: 6430315 301 HS CODE</t>
  </si>
  <si>
    <t>849 THOMAS DRIVE BENSENVILLE IL 60106 U.S.A.</t>
  </si>
  <si>
    <t>2F, E&amp;C VENTURE DREAM TOWER 2-CHA 197-10, GURO-DONG SEOUL 152 848 TE KOREA, REPUBLIC OF</t>
  </si>
  <si>
    <t>BMOU4124613</t>
  </si>
  <si>
    <t>HDMUBUCI9306624</t>
  </si>
  <si>
    <t>0082E</t>
  </si>
  <si>
    <t>LUMBER, TROPICAL HARDWOOD NES, SAWN LENGTHWIS LUMBER, TROPICAL HARDWOOD NES, SAWN LENGTHWIS LUMBER, TROPICAL HARDWOOD NES, SAWN LENGTHWIS LUMBER, TROPICAL HARDWOOD NES, SAWN LENGTHWIS LUMBER, TROPICAL HARDWOOD NES, SAWN LENGTHWIS LUMBER, TROPICAL HARDWOOD NES, SAWN LENGTHWISASH DEBARKED LOGS HS CODE 4403.99.90 ORIGIN ONTARIO, CANADA SHIPPER DECLARED NO WOOD PACKING MATERIAL TAX ID 91441900077855963M, TEL 18721030230</t>
  </si>
  <si>
    <t>MAGU5784363 TGBU6799625 BMOU5527655 TGBU6314350 BEAU4291283 YMLU8652009</t>
  </si>
  <si>
    <t>YMLUW195215351</t>
  </si>
  <si>
    <t>302W</t>
  </si>
  <si>
    <t>8063045 021166 8062983 8063044 8062984 8062940</t>
  </si>
  <si>
    <t>CO., LTD. SISHENG GROUP, SHEXI VILLAGE, SHATIAN TOWN, DONGGUAN CITY, GUANGDONG PROVINCE,</t>
  </si>
  <si>
    <t>AS PER PO NO LA190430 3 PLASTIC DOCUMENT HOLDER 4403 6353 PLASTIC DOCUMENT HOLDER 4403 6353 2 4</t>
  </si>
  <si>
    <t>SM YANTIAN</t>
  </si>
  <si>
    <t>SMCU2038670</t>
  </si>
  <si>
    <t>ONPLQDLGB1960010</t>
  </si>
  <si>
    <t>SMLMTAYH9D844100</t>
  </si>
  <si>
    <t>SMC101285</t>
  </si>
  <si>
    <t>10180 NEW BERLIN RD JACKSONVILLE FL 32226 USA</t>
  </si>
  <si>
    <t>12X750 ML COGNAC KGM 3315.969 COURVOISIER SAS PO IMP 1022317065 PO DIS 886654 / 6X1750 ML COGNAC KGM 4403.171 COURVOISIER SAS PO IMP 1022317065 PO DIS 886654 / 12X375 ML COGNAC KGM 7827.86 COURVOISIER SAS PO IMP 1022317065 PO DIS 886654 / 6X1750 ML COGNAC KGM 2044.11 COURVOISIER SAS PO IMP 1022317065 PO DIS 886654 / 24X200 ML COGNAC KGM 1271.89 COURVOISIER SAS PO IMP 1022317065 PO DIS 886654</t>
  </si>
  <si>
    <t>HARPOON BREWERY</t>
  </si>
  <si>
    <t>COURVOISIER, S.A.</t>
  </si>
  <si>
    <t>110 COMMERCE WAY WOBURN MA 01801 UNITED STATES</t>
  </si>
  <si>
    <t>2, PLACE DU CHATEAU JARNAC 16 16200 FRANCE</t>
  </si>
  <si>
    <t>TGHU8705484</t>
  </si>
  <si>
    <t>MEDUFR121551</t>
  </si>
  <si>
    <t>926W</t>
  </si>
  <si>
    <t>CEA155934 CEA155935</t>
  </si>
  <si>
    <t>JIM BEAM BRANDS CO</t>
  </si>
  <si>
    <t>222 MERCHANDISE MART PLAZA CHICAGO IL 60654 UNITED STATES</t>
  </si>
  <si>
    <t>FOUSSIGNAC, FRANC</t>
  </si>
  <si>
    <t>ONE 40.9FT CONT'R - SHIPPER'S LOAD AND COUNT HOUSEHOLD GOOD S AND PERSONAL EFFECTS NO EEI REQUIRED PER FTR 30.40(B) 5 AAVH TRIPLETT COREY. QENQ02617 38 PS:5 OF 5 GRS:5809 NET:4403 CFT:872 5 VAN PACK(S) TOTAL, PS: 5 TOTAL GRS_WT: 5809 TO TAL NET_WT: 4403 TOTAL CFT: 8 72 CODE- 4 TOTAL: ONE (1) CO NTAINER ONLY - FREIGHT PAYABL E BY: SEACO SHIPPING SA UNDER TERMS OF SERVICE CONTRACT TPA FBO/ISA SC18A ETA 2019/07/19</t>
  </si>
  <si>
    <t>TRIPLETT COREY.</t>
  </si>
  <si>
    <t>DIRECTOR ATTN: ANPP O BLDG. 1466 - JPPSO WA 9325 GUNSTON ROAD STE N110 FT. BELVOIR VA 22060-5580 1-4159276341 TEL EX 42</t>
  </si>
  <si>
    <t>COMMANDING OFFICER ATTN CODE 440/ 441 FISC YOKOSUKA PSC 473 BOX 11 YOKOSUKA 96349-0011 81-457907950 TEL EX 81-45790 79</t>
  </si>
  <si>
    <t>TGHU9711080</t>
  </si>
  <si>
    <t>MAEU582999745</t>
  </si>
  <si>
    <t>MAEU969248935</t>
  </si>
  <si>
    <t>JP3269665 JP3269665</t>
  </si>
  <si>
    <t>DIRECTOR ATTN: ANPP O BLDG. 1466 - JPPSO WA 9325 GUNSTON ROAD STE N110 FT. BELVOIR VA 22060-5580</t>
  </si>
  <si>
    <t>LUMBER, TROPICAL HARDWOOD NES, SAWN LENGTHWIS LUMBER, TROPICAL HARDWOOD NES, SAWN LENGTHWIS LUMBER, TROPICAL HARDWOOD NES, SAWN LENGTHWIS250 LOGS - 95.000 M3 ASH DEBARKED LOGS HS CODE 4403.99.90 ORIGIN ONTARIO, CANADA SHIPPER DECLARED NO WOOD PACKING MATERIAL., TAX ID 91441900MA4X7GRLXN CONTACT HELEN - EMAIL HENLEN138163.COM - MOBILE +8613829258432 LUMBER, TROPICAL HARDWOOD NES, SAWN LENGTHWIS LUMBER, TROPICAL HARDWOOD NES, SAWN LENGTHWIS</t>
  </si>
  <si>
    <t>MAGU5512299 DRYU9761739 TLLU5757272 TCLU5597509 TEMU7035961</t>
  </si>
  <si>
    <t>YMLUW195215286</t>
  </si>
  <si>
    <t>036W</t>
  </si>
  <si>
    <t>8062986 8062987 8063048 8063016 8063017</t>
  </si>
  <si>
    <t>DONGGUAN TONGFENG INTERNATIONAL</t>
  </si>
  <si>
    <t>FREIGHT FORWARDING CO., LTD. ADD 2/F, NO.22, BLOCK C1, DONGFANG XINGYE CITY, HOUJIE TOWN, DONGGUAN</t>
  </si>
  <si>
    <t>PACKAGEPIECEIKEA HOME FURNISHING PRODUCTS 940130 / PACKAGEPIECEIKEA HOME FURNISHING PRODUCTS 940171 / PACKAGEPIECEIKEA HOME FURNISHING PRODUCTS 940360 / PACKAGEPIECEIKEA HOME FURNISHING PRODUCTS 700992 / PACKAGEPIECEIKEA HOME FURNISHING PRODUCTS 940390 VIP:054SHIPMENT ID:995-CP-S37079 CONSIGNMENT:10035-SUP-SZD6 4403 CONSIGNMENT:10035-SUP-SZD6 4784 CONSIGNMENT:10035-SUP-SZD6 4969 CONSIGNMENT:10035-SUP-SZD6 5133 CONSIGNMENT:15540-SUP-SZD2 5265 CONSIGNMENT:15540-SUP-SZD2 5411 CONSIGNMENT:16023-SUP-SZD1 1959 CONSIGNM, D5 1459 CONSIGNMENT:21293-SUP-SZD3 691 CONSIGNMENT:21293-SUP-SZD3 887 CONSIGNMENT:21293-SUP-SZD4 005 CONSIGNMENT:21293-SUP-SZD4 099 CONSIGNMENT:21801-SUP-SZD1 1227 CONSIGNMENT:22339-SUP-SZD6 09 / PACKAGEPIECEIKEA HOME FURNISHING PRODUCTS 940389 / PACKAGEPIECEIKEA HOME FURNISHING PRODUCTS 940179 / PACKAGEPIECEIKEA HOME FURNISHING PRODUCTS 670210 / PACKAGEPIECEIKEA HOME FURNISHING PRODUCTS 732690 / PACKAGEPIECEIKEA HOME FURNISHING PRODUCTS 732399 / PACKAGEPIECEIKEA HOME FURNISHING PRODUCTS 940370 / PACKAGEPIECEIKEA HOME FURNISHING PRODUCTS 392610 / PACKAGEPIECEIKEA HOME FURNISHING PRODUCTS 940320 / PACKAGEPIECEIKEA HOME FURNISHING PRODUCTS 830250 / PACKAGEPIECEIKEA HOME FURNISHING PRODUCTS 940190 / PACKAGEPIECEIKEA HOME FURNISHING PRODUCTS 392690 / PACKAGEPIECEIKEA HOME FURNISHING PRODUCTS 392490</t>
  </si>
  <si>
    <t>DAMCO CHINA LIMITED SHENZHEN BRANCH</t>
  </si>
  <si>
    <t>MSC EVA</t>
  </si>
  <si>
    <t>9500 IKEA WAY WEST CHESTER OH 45069 UNITED STATES</t>
  </si>
  <si>
    <t>ZONE B2&amp;B3,4/F, BUILDING B, NORTH D SHENZHEN 44 518083 CHINA</t>
  </si>
  <si>
    <t>FCGU1671351</t>
  </si>
  <si>
    <t>MEDUB5645867</t>
  </si>
  <si>
    <t>924N</t>
  </si>
  <si>
    <t>FJ07047279</t>
  </si>
  <si>
    <t>FOOD STUFFS 21 PALLETS 4403 BOXES ----------------------- ---------- TOTAL : 4403 BOX I N 21PALLETS NET WEIGHT: 2013 2,10 KG GROSS WEIGHT: 23558, 92</t>
  </si>
  <si>
    <t>V&amp;G COMMERCE LLC</t>
  </si>
  <si>
    <t>'TITAN XX ' OOD</t>
  </si>
  <si>
    <t>MAERSK BRATAN</t>
  </si>
  <si>
    <t>880 ELSTON STREET RAHWAY , NJ 07065 USA 1-6303509133 TEL EX 91</t>
  </si>
  <si>
    <t>5 PROGRES STR. PLOVDIV BULGARIA 359-52681182 TEL EX 359-5260 90</t>
  </si>
  <si>
    <t>HASU4620428</t>
  </si>
  <si>
    <t>MAEU968941973</t>
  </si>
  <si>
    <t>923W</t>
  </si>
  <si>
    <t>AB3979384 BG0179146</t>
  </si>
  <si>
    <t>881 CENTRAL WOOD DALE , IL 60191 USA</t>
  </si>
  <si>
    <t>VARNA</t>
  </si>
  <si>
    <t>LUMBER, TROPICAL HARDWOOD NES, SAWN LENGTHWIS LUMBER, TROPICAL HARDWOOD NES, SAWN LENGTHWIS100 LOGS - 38.000 M3 ASH DEBARKED LOGS HS CODE 4403.99.90 ORIGIN ONTARIO, CANADA SHIPPER DECLARED NO WOOD PACKING MATERIAL, TAX ID 91441900077855963M CONTACT QINGJUN TIAN TEL 18721030230</t>
  </si>
  <si>
    <t>CAIU9247375 YMMU6190224</t>
  </si>
  <si>
    <t>YMLUW195215441</t>
  </si>
  <si>
    <t>057W</t>
  </si>
  <si>
    <t>8062975 8062938</t>
  </si>
  <si>
    <t>CO., LTD. SISHENG GROUP, SHEXI VILLAGE, SHATIAN TOWN, DONGGUAN CITY, GUANGDONG PROVINCE, 523981</t>
  </si>
  <si>
    <t>CONIFEROUS WOOD IN THE ROUGH, NOT TREATED CONIFEROUS WOOD IN THE ROUGH, NOT TREATED CONIFEROUS WOOD IN THE ROUGH, NOT TREATED 300 LOGS - 114.000 M3 ASH LOGS HS CODE 4403.99.90 ORIGIN ONTARIO, CANADA SHIPPER DECLARED NO WOOD PACKING MATERIAL., TAX ID 91441900MA4X7GRLXN CONTACT HELEN - EMAIL HENLEN138163.COM - MOBILE +8613829258432 CONIFEROUS WOOD IN THE ROUGH, NOT TREATED CONIFEROUS WOOD IN THE ROUGH, NOT TREATED CONIFEROUS WOOD IN THE ROUGH, NOT TREATED</t>
  </si>
  <si>
    <t>TGBU5954795 TEMU7031591 YMLU8523640 MAGU5730330 TCNU3802860 YMLU8481837</t>
  </si>
  <si>
    <t>YMLUW195215232</t>
  </si>
  <si>
    <t>8063067 8063049 8063042 016315 8062993 016203</t>
  </si>
  <si>
    <t>(430CTNS) CY / CY SHIPPER LOAD AND COUNT 1X40HC/SUB LADEN CONTAINER (430CTNS) CY / CY AS ITEMISED FREIGHT AS ARRANGED TO BE USED AND NON-NEGOTIABLE, 4403.300GW, 54.720CM, 430CTN NAMED ACCOUNT: DAKINE POLYESTER BAGS HS CODE 420292 420292</t>
  </si>
  <si>
    <t>EXPEDITORS INTERNATIONAL OF WA INC.</t>
  </si>
  <si>
    <t>EXPEDITORS CAMBODIA LTD</t>
  </si>
  <si>
    <t>FCL/FCL CY/CY FREIGHT COLLECT HDMU6706320 EI REF: PNH9825 3 HS CODE</t>
  </si>
  <si>
    <t>12200 WILKIE AVE HAWTHORNE CA 90250 U.S.A.</t>
  </si>
  <si>
    <t>LSI BUILDING, #03, 6TH FLOOR, ST. 1019, SANGKAT PHNOM PENH THMEY, PHNOM PENH, PHNOM PENH TE CAMBODIA</t>
  </si>
  <si>
    <t>HDMU6706320</t>
  </si>
  <si>
    <t>HDMUKHLB1874874</t>
  </si>
  <si>
    <t>0116E</t>
  </si>
  <si>
    <t>C251347</t>
  </si>
  <si>
    <t>CONIFEROUS WOOD IN THE ROUGH, NOT TREATED CONIFEROUS WOOD IN THE ROUGH, NOT TREATED CONIFEROUS WOOD IN THE ROUGH, NOT TREATED 259 LOGS - 22,483 BFT - 123.659 M3 10,935 BFT (60.144 M3) WALNUT LOGS HS CODE 4403.99.90 11,548 BFT (63.515 M3) HARD MAPLE LOGS HS CODE 4403.99.30, CONTAINS NO SOLID WOOD PACKING MATERIAL CONTACT NICOLE YANG - EMAIL JIASHANGUOYU126.COM TEL/FAX 0086-573-84123166 MOBILE 0086-189-17260006 CONIFEROUS WOOD IN THE ROUGH, NOT TREATED CONIFEROUS WOOD IN THE ROUGH, NOT TREATED CONIFEROUS WOOD IN THE ROUGH, NOT TREATED</t>
  </si>
  <si>
    <t>TCNU7964468 TGBU5419295 YMLU8581559 TGBU5541560 BEAU4474290 MAGU5547612</t>
  </si>
  <si>
    <t>YMLUW195215185</t>
  </si>
  <si>
    <t>1017898 1017824 1017850 1017809 1017836 1017867</t>
  </si>
  <si>
    <t>SHIPPER'S LOAD, COUNT &amp; SEALED 1 X 40'HC CONTAINER (364 PACKAGES) CY / CY SEE ATTACHED RIDEFREIGHT COLLECT COPY NON-NEGOTIABLE B/L RELEASE PROCEDURES 317 PACKAGES 3,935.80 KGS 57.32 CBM CHILDREN'S DRESSES, FOB MANILA, PHILIPPINES TOD/GIRLS WOVEN DRESS P.O. NO. STYLE NO. QUANTITY 299244 F764689A 1704 PIECES HS CODE NO: 6204.43.4040 INVOICE NO. 0008534 ---------------------------------------------TOTAL : 364 PACKAGES 4403.80 KGS 62.50 CBM</t>
  </si>
  <si>
    <t>PAN PACIFIC EXPRESS CORPORATION</t>
  </si>
  <si>
    <t>CHINA INTERNATIONAL FREIGHT PHILS.</t>
  </si>
  <si>
    <t>STAR CHILDRENS DRESS COMPANY 9120 PRIDESVILL ROAD, AMELIA STYLE: SIZE: NUMBER OF UNITS: CARTON NO.: CARTON DIMENSION: STYLE NO: SIZE: QUANTITY CARTON NO.</t>
  </si>
  <si>
    <t>19481 HARBOR GATE WAY TORRANCE, CA 90501 TEL: 310-638-3887 FAX: TE 310-638-1407 IMPORT MANAGER :</t>
  </si>
  <si>
    <t>INC. C/O ASIA CARGO CONTAINER LINE INC. UNIT 3107-3109 WORLD TRADE EXCHANGE BLDG., NO. 215 JUAN LUNA TE ST., BINONDO, MANILA,</t>
  </si>
  <si>
    <t>TGBU6162180</t>
  </si>
  <si>
    <t>42G1</t>
  </si>
  <si>
    <t>HDMUMLWB0133339</t>
  </si>
  <si>
    <t>0073E</t>
  </si>
  <si>
    <t>C243851</t>
  </si>
  <si>
    <t>19481 HARBOR GATE WAY TORRANCE, CA 90501 TEL: 310-638-3887 FAX:</t>
  </si>
  <si>
    <t>DECORATIVE ARTICLES OF WOOD OF BULKPACKED DECORATIVE ARTICLES OF WOOD MOPANI WOOD (12290 PCS MEDIUM; 1100 PCS LARGE) FREIGHT COLLECT / FOB CAPE TOWN HS CODE 4403.49.0100</t>
  </si>
  <si>
    <t>ARISTOMENIS</t>
  </si>
  <si>
    <t>3650 SACRAMENTO DRIVE SAN LUIS OBISPO, CA 93401-9946, USA TEL +1(805)542 9988 FAX +1(805) 542 9295</t>
  </si>
  <si>
    <t>FCIU8722550</t>
  </si>
  <si>
    <t>HLCUDUR190308257</t>
  </si>
  <si>
    <t>006E</t>
  </si>
  <si>
    <t>HLD6119478</t>
  </si>
  <si>
    <t>NONCONIFEROUS WOOD IN THE ROUGH NESOI, NOT TR111 LOGS - 43.950 M3 HARD MAPLE DEBARKED LOGS HS CODE 4403.99.30 ORIGIN ONTARIO, CANADA SHIPPER DECLARED NO WOOD PACKING MATERIAL., TEL 86 411 8315 8886 NONCONIFEROUS WOOD IN THE ROUGH NESOI, NOT TR</t>
  </si>
  <si>
    <t>TCNU1863784 BEAU5158146</t>
  </si>
  <si>
    <t>YMLUW195215352</t>
  </si>
  <si>
    <t>053W</t>
  </si>
  <si>
    <t>021104 021413</t>
  </si>
  <si>
    <t>DALIAN HUAHONG SPORTS TOOL CO.,</t>
  </si>
  <si>
    <t>LTD. TAIPING INDUSTRY ZONE, PUWAN NEW DISTRICT, DALIAN CITY, CHINA 116200 - TAX ID 912102827824924323</t>
  </si>
  <si>
    <t>CONIFEROUS WOOD IN THE ROUGH, NOT TREATED CONIFEROUS WOOD IN THE ROUGH, NOT TREATED CONIFEROUS WOOD IN THE ROUGH, NOT TREATED 150 LOGS - 57.000 M3 ASH DEBARKED LOGS HS CODE 4403.99.90 ORIGIN ONTARIO, CANADA SHIPPER DECLARED NO WOOD PACKING MATERIAL., CONTACT QINGJUN TIAN TEL 18721030230</t>
  </si>
  <si>
    <t>OCGU8011338 TCNU2321540 YMLU8591937</t>
  </si>
  <si>
    <t>YMLUW195215395</t>
  </si>
  <si>
    <t>8063157 8063097 8062971</t>
  </si>
  <si>
    <t>WIRE CABLE AND OTHER INSULATED ELECTRIC CON15PLTS (1448CTNS) 4403.04 KGS 20.75 CBM 8520 PCS OF POWER ADAPTER - REFNO UPA-J60001 - HS CODE 85444211 8504409999</t>
  </si>
  <si>
    <t>FEDEX TRADE NETWORKS TRANSPORT</t>
  </si>
  <si>
    <t>YM MUTUALITY</t>
  </si>
  <si>
    <t>APPLE MT.JULIET PALLET NO 0001--0015 CARTON NO // //</t>
  </si>
  <si>
    <t>BROKERAGE INC.17210 S MAIN ST GARDENA CA 90248 PHONE310-353-3200 FAX310-353-3210 TE LAX OCEAN IMPFTN.FEDEX.COM</t>
  </si>
  <si>
    <t>BROKERAGE (HONG KONG) LIMITED UNIT 801 LEVEL 8 METROPLAZA TOWER 1 NO. 223 HING FONG ROAD KWAI FONG TE N.T. HONG KONG</t>
  </si>
  <si>
    <t>DRYU4238767</t>
  </si>
  <si>
    <t>YMLUW302411762</t>
  </si>
  <si>
    <t>YMAD059860</t>
  </si>
  <si>
    <t>BROKERAGE INC.17210 S MAIN ST GARDENA CA 90248 PHONE310-353-3200 FAX310-353-3210</t>
  </si>
  <si>
    <t>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 18970 PCS OF 100% POLYESTER BAGS ( DCC983,DCC963,DCD914,DCD869, DCC110,DCA156,DCD900,DCD923) + 1200 PCS OF 100% PLASTIC CASES ( P16) + 720 SETS OF 100% WOOD WOOD HANDLE (SH08002 EVM3290) +, METAL GROMMET ( EVM3544) PO#EM-004264 4283 4306 4292 4317 4318 4399 4370 4395 4403 4504 4495 . THIS SHIPMENT CONTAINS NO SOLID WOOD PACKING MATERIAL.</t>
  </si>
  <si>
    <t>EVERYTHING MARY, LLC.</t>
  </si>
  <si>
    <t>BOZHUO TRAVEL PRODUCTS CO.,LTD</t>
  </si>
  <si>
    <t>MSC VALERIA</t>
  </si>
  <si>
    <t>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 EM (IN DIA.) COUNTRY OF ORIGIN: MADE IN CHINA NO MARKS VENDOR STK NO . PACK UNITS DESCRIPTION COLOR SIZE STYLE MADE IN CHINA NO MARKS NO MARKS NO MARKS NO MARKS NO MARKS NO MARKS NO MARKS NO MARKS NO MARKS NO MARKS NO MARKS</t>
  </si>
  <si>
    <t>2211 HAWKS LANDING FAYETTEVILLE, AR 72704 72704</t>
  </si>
  <si>
    <t>GONGHUA INDUSTRIAL ZONE,TORCH HI-TECH INDUSTRIAL DEVELOP ZONE, ZHONGSHAN CITY, GUANGDONG, CHINA ZHONGSHAN 528400 CN</t>
  </si>
  <si>
    <t>SEGU5006567 CAIU4447088 BMOU5164164 HMMU6047772 KOCU4067117 TCNU8517504 HDMU6452530 BSIU9631030 HMMU6058782 BMOU4803450 KOCU4064524 CXDU1820005</t>
  </si>
  <si>
    <t>45G0 45G0 45G0 45G0 45G0 45G0 45G0 45G0 45G0 45G0 45G0 45G0</t>
  </si>
  <si>
    <t>SINOSZ19050602</t>
  </si>
  <si>
    <t>HDMUHKWB1927516</t>
  </si>
  <si>
    <t>921N</t>
  </si>
  <si>
    <t>190387681 B833873 HMM190392763 190387744 2145813 190394087 2700610 190387645 190395884 B833877 2691108 HMM190392154</t>
  </si>
  <si>
    <t>YANTIAN,CHINA</t>
  </si>
  <si>
    <t>23 PKGS ONLY PACKED IN 22 M/PALLETS &amp; 01W/TRAY EW65 8 - EM WHEEL ASSY-24.00/3. 0X29-5PC 246-0696 - 40 NOS EW559 - EM WHEEL ASSY-22. 00/3.0X25-3PC 299-2437 - 1 2 NOS GST INVOICE NO &amp; DAT E: 1901200031 DT. 16.04.20 19 WIL REF.NO.&amp;DT: 9350149 7 DT.16.04.2019 PACKING LI ST REFERENCE: 81749484 DT. 16.04.2019 I.E. CODE, : 048 8000742 HSN CODE: 84314990 PO NUMBER/DATE: 400004084 3 / 16.04.2019, SB NO: 353 4403 DT: 16.04.2019 NET WT : 16356.000 KGS FREIGHT PR EPAID NAMED ACCOUNT : WHEE LS INDIA LIMITED</t>
  </si>
  <si>
    <t>DOHRN TRANSFER COMPANY</t>
  </si>
  <si>
    <t>E.R. MONTECITO</t>
  </si>
  <si>
    <t>DOHRN USA SAME SAME SAME SAME SAME SAME SAME SAME SAME SAME SAME</t>
  </si>
  <si>
    <t>#625, 3RD AVENUE ROCK ISLAND ILLINOIS CITY IL 61201 UNITED STATE</t>
  </si>
  <si>
    <t>INKU6638695</t>
  </si>
  <si>
    <t>MEDUMI679926</t>
  </si>
  <si>
    <t>919W</t>
  </si>
  <si>
    <t>FJ05641335</t>
  </si>
  <si>
    <t>BRAZILIAN EUCALIPTUS 02 CONTAINERS WITH 73 BUNDLES CONTAININGBRAZILIAN EUCALIPTUS, ROUGH SAWN, KD, MILL RUN GRADE,EUCALYPTUS RGHKD TOTAL NET WEIGHT: 45.930,000 KGS TOTAL GROSS WEIGHT:46.193,000 KGS PO 121861, FREIGHT PREPAID ABROAD NCM - 4403.98.00 HTS CODE: 4403.98.0095 DUE: 19BR000595554-7 WOODEN PACKAGE: TREATED / CERTIFIED</t>
  </si>
  <si>
    <t>DANTZLER INC CARRETERA 865 KM 5.5</t>
  </si>
  <si>
    <t>84,986M3 BRAZILIA N EUCALIPTUS, ROUGH SAWN, AD 25 %, MILL RUN GRADE 84,986M3 BRAZILIA N EUCALIPTUS, ROUGH SAWN, AD 25 %, MILL RUN GRADE</t>
  </si>
  <si>
    <t>BO. CANDELARIA ARENAS TOA BAJA PR 00949, M.R.N 0067793-0019 PR 00949, M.R.N 0 00949 PR</t>
  </si>
  <si>
    <t>RUA 05 DE JULHO, 110 - CENTRO, CNPJ: 84.151.000/0001-82 NEUZIR@MADEIRASBAGA SC 89145-000 BR</t>
  </si>
  <si>
    <t>MRKU5792619 MRKU3078557</t>
  </si>
  <si>
    <t>SUDU69ITJ021504X</t>
  </si>
  <si>
    <t>922N</t>
  </si>
  <si>
    <t>MLBR0164085 MLBR0164070</t>
  </si>
  <si>
    <t>DIANA VEGA</t>
  </si>
  <si>
    <t>CARRETERA 865 KM 5.5 CANDELARI TOA BAJA 00949</t>
  </si>
  <si>
    <t>NAVEGANTES SC BR</t>
  </si>
  <si>
    <t>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 12 ISO TANK OF QTY : 280.800M T MONO NITRO BENZENE CLASS 6 .1 UN 1662 BGBU5050466/624076 ,624077,624078 NET WT.:23,400 KGS TARE WT.:3,670KGS BGBU505 1837/624079,624080,624081 NET WT.:23,400KGS TARE WT.:3,830K, S TARE WT.:3,755KGS BGBU51129 32/611698,611699,624500 NET W T.:23,400KGS TARE WT.:3,760KGS BGBU5095270/624401,624402,62 4403 NET WT.:23,400KGS TARE W T.:3,820KGS BGBU5083393/62440 4,624405,624406 NET WT.:23,40 0KGS TARE WT.:4,000KGS</t>
  </si>
  <si>
    <t>BERTSCHI NORTH AMERICA INC</t>
  </si>
  <si>
    <t>SHANGHAI SUPREME INTERNATIONAL</t>
  </si>
  <si>
    <t>ZIM ANTWERP</t>
  </si>
  <si>
    <t>16902 EL CAMINO REAL, SUITE 4B HOUSTON, TEXAS 77058 TEL: +1 281-751-8800 1-2817518800 TEL EX 00</t>
  </si>
  <si>
    <t>FREIGHT FORWARDING CO., LTD ROOM 401,XINHUA INSURANCE BUILDING. NO.558 EAST DAMING RD,SHANGHAI,CN 86-2166052200 TEL EX 86-21660 53</t>
  </si>
  <si>
    <t>BGBU5051837 BGBU5083393 BGBU5058596 BGBU5095270 BGBU5081718 BGBU5090448 BGBU5050785 BGBU5057352 BGBU5110837 BGBU5112932 BGBU5050466 BGBU5075171</t>
  </si>
  <si>
    <t>MAEU586912984</t>
  </si>
  <si>
    <t>624079 624404 611695 624401 624088 624085 624082 611692 624091 611698 NONE 611689</t>
  </si>
  <si>
    <t>LEBANON</t>
  </si>
  <si>
    <t>16902 EL CAMINO REAL, SUITE 4B HOUSTON, TEXAS 77058 TEL: +1 281-751-8800</t>
  </si>
  <si>
    <t>25 PACKAGES TELEPHONESETS; OT HER APPARATUSFOR THE TRANSMI HS CODE 85176290 NNH4-65B-R6 ANT - 4LB, 8HB, 65DEG, 6RET FFHH-65C-R3 ANT - 4LB, 4HB, 65DEG, 3RET SBJAH4-1D65B-DL ANT - 4LB, 8HB, 65DEG, 3RET N, : NET WT: 4403.000 KGS TOTA L 25 (TWENYT FIVE ) PACKAGE S ONLY NVOCC FREIGHT PR EPAID</t>
  </si>
  <si>
    <t>DHL LOGISTICS PRIVATE LIMITED</t>
  </si>
  <si>
    <t>01 / 14 TO 14 / 14 01 / 09 TO 09 / 09 01 / 01 01 / 01</t>
  </si>
  <si>
    <t>11601 WEST TOUHY AVENUE BUILDING 895 CHICAGO IL 60666 UNITED STATES 1-8472337900 TEL EX 79</t>
  </si>
  <si>
    <t>CARDINAL GRACIAS RD, CHAKALA, ANDHERI EAST ATTN:ANIL PARTE MUMBAI MH 400099 INDIA 91-2261985100 TEL EX 91-22619 85</t>
  </si>
  <si>
    <t>SUDU8572341</t>
  </si>
  <si>
    <t>MAEU968835180</t>
  </si>
  <si>
    <t>917W</t>
  </si>
  <si>
    <t>MLIN2033096</t>
  </si>
  <si>
    <t>11601 WEST TOUHY AVENUE BUILDING 895 CHICAGO IL 60666 UNITED STATES</t>
  </si>
  <si>
    <t>WOOD SAWN OR CHIPPED LENGTHWISE, SLICED OR PEELED, - BASRALOCUS ROUND LOGS WOOD SAWN OR CHIPPED LENGTHWISE, SLICED OR PEELED, - BASRALOCUS ROUND LOGS H.S. CODE NO.: 4403.49.00 AND 4403.99.00 PROFORMA INVOICE NO: 19040067 WOOD SAWN OR CHIPPED LENGTHWISE, SLICED OR PEELED, - BASRALOCUS ROUND LOGS WOOD SAWN OR CHIPPED LENGTHWISE, SLICED OR PEELED, - BASRALOCUS ROUND LOGS WOOD SAWN OR CHIPPED LENGTHWISE, SLICED OR PEELED, - BASRALOCUS ROUND LOGS</t>
  </si>
  <si>
    <t>TO THE ORDER OF MIDLAND BANK LIMITE</t>
  </si>
  <si>
    <t>BACO WOOD AND EQUIPMENT NV</t>
  </si>
  <si>
    <t>MSC ANTONELLA</t>
  </si>
  <si>
    <t>VAT NO: 18131072707</t>
  </si>
  <si>
    <t>OUDE CHARLESBURGWEG 17 PARAMARIBO SURINAME</t>
  </si>
  <si>
    <t>BMOU4248321 TCNU2213525 MSCU7751442 TCLU4984838 TCLU9519989</t>
  </si>
  <si>
    <t>MSCUPB039191</t>
  </si>
  <si>
    <t>920A</t>
  </si>
  <si>
    <t>D022808 EU16824187 D022806 EU16824189 D022809 EU16824186 D022807 EU16824185 D022805 EU16824188</t>
  </si>
  <si>
    <t>NEW POPULAR TIMBER TRADING AND SAW</t>
  </si>
  <si>
    <t>4, KHATEHARA NARSINGDI CHITTAGONG 1600 BANGLADESH</t>
  </si>
  <si>
    <t>SHOWER CPO1719189/PO16-4403 CFS TO CY PART . .</t>
  </si>
  <si>
    <t>AT HOME PROCUREMENT INC.</t>
  </si>
  <si>
    <t>HANGZHOU TIMELESS HOMETEXTILE CO.,L</t>
  </si>
  <si>
    <t>CMA CGM T. ROOSEVELT</t>
  </si>
  <si>
    <t>OF 1X40HQ THIS SHIPMENT CONTAINS NO SOLID PURCHASE ORDER CARTON OF MADE IN CHINA NE T WEIGHT VENDOR STYLE</t>
  </si>
  <si>
    <t>1600 E. PLANO PKWY. PLANO TX 750748124 US</t>
  </si>
  <si>
    <t>NO.7,BUILDING7,ZHEJIANG TEXTILE SOURCING EXPO CITY,XIAOSHAN DISTRIC CHINA CN</t>
  </si>
  <si>
    <t>APHU7387515</t>
  </si>
  <si>
    <t>MCLMSHNYC1904154</t>
  </si>
  <si>
    <t>CMDUCNBW579513</t>
  </si>
  <si>
    <t>0MB2V</t>
  </si>
  <si>
    <t>O1531258</t>
  </si>
  <si>
    <t>MCLM</t>
  </si>
  <si>
    <t>MCL-MULTI CONTAINER LINE INC</t>
  </si>
  <si>
    <t>7700 NORTH KENDALL DR STE 503</t>
  </si>
  <si>
    <t>SHANGHAI CHINA</t>
  </si>
  <si>
    <t>315 CARTON 4403.610 KGS 32.180 CBM MEN BOOT ORDER NO. QTY (PRS) CTN 4000806187 1110 191 4000806187 708 124, RELAY VESSEL CMA CGM TAGE 0TU5VE1PL</t>
  </si>
  <si>
    <t>TIMBERLAND</t>
  </si>
  <si>
    <t>XIN CHANG SHOES (BD) LTD.</t>
  </si>
  <si>
    <t>MAIN MARKS : MADE IN BANGLADESH</t>
  </si>
  <si>
    <t>A DIVISION OF VF OUTDOOR, LLC. 200 DOMAIN DRIVE STRATHAM NH 03885 USA</t>
  </si>
  <si>
    <t>PLOT NO. 47-52 68-73, KEPZ NORTH KEPZ NORTH PATENGA, CHITTAGONG-4204 BANGLADESH</t>
  </si>
  <si>
    <t>APHU7354276</t>
  </si>
  <si>
    <t>APLUAFB0117202</t>
  </si>
  <si>
    <t>0TU5W</t>
  </si>
  <si>
    <t>873878 G3933371</t>
  </si>
  <si>
    <t>533 GLENDALE BLVD. LOS ANGELES, CA 90026 USA</t>
  </si>
  <si>
    <t>NONCONIFEROUS WOOD IN THE ROUGH NESOI, NOT TR NONCONIFEROUS WOOD IN THE ROUGH NESOI, NOT TR NONCONIFEROUS WOOD IN THE ROUGH NESOI, NOT TRASH LOGS HS 4403.99.90 SHIPPER DECLARED NO WOOD PACKING MATERIAL MOBILE 86-15557208031 - TEL 86-0572-2399597, FAX 86-0572-2198070 EMAIL ZJHUZHOUYIDA163.COM NONCONIFEROUS WOOD IN THE ROUGH NESOI, NOT TR NONCONIFEROUS WOOD IN THE ROUGH NESOI, NOT TR</t>
  </si>
  <si>
    <t>LTD. ROOM 201, BUILDING 5, NO. 308 NIU JIA ZHUANG ROAD, HUZHOU CITY, ZHEJIANG PROVINCE, CHINA TE 313000 TAX ID 91330501MA28CDM922</t>
  </si>
  <si>
    <t>BMOU5822671 TEMU7025120 YMLU8925438 MAGU5795481 YMLU8746432</t>
  </si>
  <si>
    <t>YMLUW195215027</t>
  </si>
  <si>
    <t>301W</t>
  </si>
  <si>
    <t>781856 781891 781839 781822 781808</t>
  </si>
  <si>
    <t>CONIFEROUS WOOD IN THE ROUGH, NOT TREATED 47 LOGS - 4,218 BFT - 21.090 M3 90 BFT (0.450 M3) ASH LOGS HS CODE 4403.99.90 4,128 BFT (20.640 M3) HARD MAPLE LOGS HS CODE 4403.99.30, ORIGIN ONTARIO, CANADA SHIPPER DECLARED CONTAINS NO SOLID WOOD PACKING MATERIAL TEL 86 021 62490546 FAX 86 021 62490547</t>
  </si>
  <si>
    <t>TGBU6103830</t>
  </si>
  <si>
    <t>YMLUW195215028</t>
  </si>
  <si>
    <t>ZHEJIANG JOYWOOD IMP. EXP.</t>
  </si>
  <si>
    <t>CO., LTD. NO. 803, WEST WAIHUAN ROAD, JIASHAN, ZHEJIANG, CHINA 314100 USCI 913304210894964353</t>
  </si>
  <si>
    <t>MADELUX INTERNATIONAL INC - 12 - 13</t>
  </si>
  <si>
    <t>P.O. BOX 362290 SAN JUAN, PR 00936-2290 PUERTO RICO TELEFONO (787) 2693838</t>
  </si>
  <si>
    <t>SANTIAGO - CHILE FONO 56 2 2341288 CONTACTO VILMA GARRIDO</t>
  </si>
  <si>
    <t>00936-2290</t>
  </si>
  <si>
    <t>FCIU7475944</t>
  </si>
  <si>
    <t>HLCUSCL190447490</t>
  </si>
  <si>
    <t>1918S</t>
  </si>
  <si>
    <t>3714 HLD8027179</t>
  </si>
  <si>
    <t>WOOD IN THE ROUGH, WHETHER OR NOT STRIPPED OF BARK - RADIATE PINE POLES TREATED WITH CCB SALT PO 2590 HS CODE 4403.11</t>
  </si>
  <si>
    <t>TOTALCARE AND SUPPORT LTD</t>
  </si>
  <si>
    <t>FORESTAL RIO CLARO LTDA.</t>
  </si>
  <si>
    <t>UNIT 28 TIME TECHNOLOGY PARK BLACKB BURNLEY LAN BB12 7TW UNITED KINGDOM</t>
  </si>
  <si>
    <t>KM.266 LONGITUDINAL SUR RUTA 5 SUR TALCA ML CHILE</t>
  </si>
  <si>
    <t>FCIU8754096</t>
  </si>
  <si>
    <t>MEDUSG666861</t>
  </si>
  <si>
    <t>919R</t>
  </si>
  <si>
    <t>0002653 FJ05198562</t>
  </si>
  <si>
    <t>LUMBER, TROPICAL HARDWOOD NES, SAWN LENGTHWISASH LOGS HS 4403.99.90 SHIPPER DECLARED CONTAINS NO SOLID WOOD PACKING MATERIAL MOBILE 86-15557208031 - TEL 86-0572-2399597, FAX 86-0572-2198070 EMAIL ZJHUZHOUYIDA163.COM LUMBER, TROPICAL HARDWOOD NES, SAWN LENGTHWIS LUMBER, TROPICAL HARDWOOD NES, SAWN LENGTHWIS LUMBER, TROPICAL HARDWOOD NES, SAWN LENGTHWIS</t>
  </si>
  <si>
    <t>HUZHOU YIDA IMPORT EXPORT</t>
  </si>
  <si>
    <t>CO., LTD. ROOM 201, BUILDING 5, NO. 308 NIU JIA ZHUANG ROAD, HUZHOU CITY, ZHEJIANG PROVINCE, CHINA TE 313000. TAX ID 91330501MA28CDM922</t>
  </si>
  <si>
    <t>YMLU8878763 BMOU5746289 TCNU6681550 BMOU6324307</t>
  </si>
  <si>
    <t>YMLUW195214988</t>
  </si>
  <si>
    <t>035W</t>
  </si>
  <si>
    <t>781877 781874 781897 781835</t>
  </si>
  <si>
    <t>CO., LTD. ROOM 201, BUILDING 5, NO. 308 NIU JIA ZHUANG ROAD, HUZHOU CITY, ZHEJIANG PROVINCE, CHINA</t>
  </si>
  <si>
    <t>07 BUNDLES AND 01 BOX POLISHED GRANITE SLABS 37 UBATUBA 3CM 13 UBATUBA 3CM 20 STONES SAMPLES TOTAL: 50 STONE SLABS AND 20 STONES SAMPLES NET WEIGHT: 26617.00KGS NCM: 68029390 HS: 680293 INVOICE:13441/19 PO#4402 COLLECT WOODEN:TREATED AND CERTIFIED HS CODE: 680293 NCM CODE: 68029390 HS CODE:680293 07 BUNDLES AND 01 BOX POLISHED GRANITE SLABS 49 NEW CALEDONIA 3CM 01 NEW CALEDONIA 3CM 20 STONES SAMPLES TOTAL: 50 STONE SLABS AND 20 STONES SAMPLES NET WEIGHT: 26300.00KGS NCM: 68029390 HS: 680293 DU-E:19BR000466012-8 RUC:9BR0188536910000000000 000000032 4132 INVOICE:13435/19 PO#4399 COLLECT WOODEN:TREATED, AND CERTIFIED HS CODE: 680293 NCM CODE: 68029390 MRUC: 9BR077100131S90209 NAC: STONE SHOWCASE FREIGHT COLLECT FREIGHT AS PER AGREEMENT HBL ASLHCS000796 HS CODE:680293 08 BUNDLES AND 02 BOXES POLISHED GRANITE SLABS 32 ORNAMENTAL GUIDONI 3CM 21 NEW CALEDONIA 3CM 40 STONES SAMPLES TOTAL: 53 STONE SLABS AND 40 STONES SAMPLES NET WEIGHT: 25954.00KGS NCM: 68029390 HS: 680293 INVOICE:13436/19 PO#4400 COLLECT WOODEN:TREATED AND CERTIFIED HS CODE: 680293 NCM CODE: 68029390 HS CO, DE:680293 EXPORT REFERENCES EXPORTER'S REFERENCE NUMBER: 9BR077100131S90209 FORWARDING AGENTAPRILE TRANSPORTES INTERNACIONAIS LTDA R JOSE ALEXANDRE BUAIZ, 190 SALA 811 ENSEADA DO SUA VITORIA ES 08 BUNDLES AND 02 BOXES POLISHED GRANITE SLABS 49 ORNAMENTAL GUIDONI 3CM 07 NEW CALEDONIA 3CM 40 STONES SAMPLES TOTAL: 56 STONE SLABS AND 40 STONES SAMPLES NET WEIGHT: 26495.00KGS NCM: 68029390 HS: 680293 INVOICE:13439/19 PO#4401 COLLECT WOODEN:TREATED AND CERTIFIED HS CODE: 680293 NCM CODE: 68029390 HS CO, DE:680293 08 BUNDLES AND 02 BOXES POLISHED GRANITE SLABS 50 ORNAMENTAL GUIDONI 3CM 05 NEW CALEDONIA 3CM 40 STONES SAMPLES TOTAL: 55 STONE SLABS AND 40 STONES SAMPLES NET WEIGHT: 26266.00KGS NCM: 68029390 HS: 680293 INVOICE:13437/19 PO#4403 COLLECT WOODEN:TREATED AND CERTIFIED HS CODE: 680293 NCM CODE: 68029390 HS CO, DE:680293</t>
  </si>
  <si>
    <t>APRILE TRANSPORTES INTERNACIONAIS L</t>
  </si>
  <si>
    <t>MSC ORIANE</t>
  </si>
  <si>
    <t>IGRAMAR / BRAZIL SAME SAME SAME SAME SAME SAME IGRAMAR / BRAZIL SAME SAME SAME SAME SAME SAME SAME SAME SAME SAME IGRAMAR / BRAZIL SAME SAME SAME SAME SAME SAME SAME SAME SAME SAME SAME IGRAMAR / BRAZIL SAME SAME SAME SAME SAME SAME SAME IGRAMAR / BRAZIL SAME SAME SAME SAME SAME SAME SAME</t>
  </si>
  <si>
    <t>34 ENGELHARD AVE, 2ND FL AVENEL NJ 10018 UNITED STATES</t>
  </si>
  <si>
    <t>R JOSE ALEXANDRE BUAIZ, 190 SALA 81 VITORIA ES 29050-918 BRAZIL</t>
  </si>
  <si>
    <t>CAXU3161234 MEDU3368750 TGHU1885928 BMOU2274419 MEDU3778415</t>
  </si>
  <si>
    <t>MEDUVT252792</t>
  </si>
  <si>
    <t>916R</t>
  </si>
  <si>
    <t>FJ03902489 FJ03902542 FJ03902550 FJ03902483 FJ03902431</t>
  </si>
  <si>
    <t>NONCONIFEROUS WOOD IN THE ROUGH NESOI, NOT TR NONCONIFEROUS WOOD IN THE ROUGH NESOI, NOT TRTOTAL OF 99 LOGS - 9247 BF - 41.611 M3 HARD MAPLE LOGS COUNTRY OF ORIGIN CANADA HS CODE 4403.99.30 56 LOGS/4527 BF/20.371 M3, 43 LOGS/4720 BF/21.240 M3 CONTACT NICOLE YANG, 86-13626732691</t>
  </si>
  <si>
    <t>YM WARRANTY</t>
  </si>
  <si>
    <t>// // SHIP REF //</t>
  </si>
  <si>
    <t>658, RUE POULIN, C. P. 2003, LAC-DROLET, QC, CANADA G0Y 1C0 TAX ID103082434RM0001 TE TEL. 819-537-5721</t>
  </si>
  <si>
    <t>CAIU4284606 TCNU4720323</t>
  </si>
  <si>
    <t>YMLUW195214895</t>
  </si>
  <si>
    <t>0003040 0003039</t>
  </si>
  <si>
    <t>ROOM 201,BUILDING 9,ZHONGYANG HUAYUAN, NO.368 SOUTH CHEZHAN RD, JIASHAN TOWN, ZHEJIANG,CHINA,314100</t>
  </si>
  <si>
    <t>CAIU4311867 YMLU8942728 YMMU6050710 SEGU5485686 YMLU8584481</t>
  </si>
  <si>
    <t>YMLUW195214949</t>
  </si>
  <si>
    <t>781858 781886 781859 781870 781847</t>
  </si>
  <si>
    <t>NONCONIFEROUS WOOD IN THE ROUGH NESOI, NOT TR NONCONIFEROUS WOOD IN THE ROUGH NESOI, NOT TR185 LOGS - 11,355 BFT W. ASH SAW LOGS HS CODE 4403.99.90 ORIGIN ONTARIO, CANADA SHIPPER DECLARED NO WOOD PACKING MATERIAL, EMAIL NINGBOSHIDING163.COM - TEL 0086-574-28908807 FAX 0086-574-88188525</t>
  </si>
  <si>
    <t>SUNWOOD CANADA INTERNATIONAL INC.</t>
  </si>
  <si>
    <t>// // SHIP REF LKE-BL-1902 //</t>
  </si>
  <si>
    <t>2400 NEYAGAWA BLVD. SUITE 22 OAKVILLE, ON L6H 7P5 CANADA</t>
  </si>
  <si>
    <t>TLLU4937120 YMLU8984976</t>
  </si>
  <si>
    <t>YMLUW195214951</t>
  </si>
  <si>
    <t>781888 781816</t>
  </si>
  <si>
    <t>ZHEJIANG JINYICHANG SUPPLY CHAIN</t>
  </si>
  <si>
    <t>MANAGEMENT CO., LTD. NO. 969 WEST YINXIAN AVENUE, YINZHOU DISTRICT, NINGBO (ORIENTAL MANSION), CHINA</t>
  </si>
  <si>
    <t>1 20 CTNR / 250 BAGS / LOT NO. 157 WASHED HONDURAS ARABICA COFFEE GREEN COFFEE BEANS HIGH GROWN EUROPEANPREPARATION HG EP - TOLEDO PRODUCT OF HONDURAS C/EXPORT NO. 4403/2018-2019, TOTAL NET WEIGHT:17,250.00KLS TOTAL GROSS WEIGHT:17,425.00KLS FREIGHT PAYABLE IN ZURICH, SWITZERLAND BY CSA</t>
  </si>
  <si>
    <t>PARAGON COFFEE TRADING CO</t>
  </si>
  <si>
    <t>BENEFICIO TOLEDO, S. DE R.L.</t>
  </si>
  <si>
    <t>LOT-157 OF 250 BAGS HG EP TOLEDO PRODUCT OF HONDUR AS CROP-2018/2019 13-131-79</t>
  </si>
  <si>
    <t>TRAFFIC@PARAGONCOFFEE.COM 445 HAMILTON AVE - SUITE 401 445 HAMILTON AVE - NY 10601 US</t>
  </si>
  <si>
    <t>DANLI, EL PARAISO CTO. VIRGINIA TRIMINIO HONDURAS, C.A. HN</t>
  </si>
  <si>
    <t>MRSU3144420</t>
  </si>
  <si>
    <t>SUDU29PCR002015X</t>
  </si>
  <si>
    <t>915W</t>
  </si>
  <si>
    <t>ML-HN0173208</t>
  </si>
  <si>
    <t>PARAGON COFFEE TRADING</t>
  </si>
  <si>
    <t>445 HAMILTON AVE STE 401</t>
  </si>
  <si>
    <t>PUERTO CORTES HN</t>
  </si>
  <si>
    <t>WOOD - BASRALOCUS ROUND LOGS WOOD - BASRALOCUS ROUND LOGS WOOD - BASRALOCUS ROUND LOGS WOOD - BASRALOCUS ROUND LOGS WOOD - BASRALOCUS ROUND LOGS WOOD - BASRALOCUS ROUND LOGS PROFORMA INVOICE NO. 18120084 H.S. CODE NO. 4403.49.00, 4403.99.00 VAT REGN NO. 24031054589 IRC NO. BA-0166329 14 DAYS FREE AT DESTINATION FREIGHT PREPAID</t>
  </si>
  <si>
    <t>NAMIRAH TRADING</t>
  </si>
  <si>
    <t>MSC YASHI B</t>
  </si>
  <si>
    <t>151,ASADGONU CHITTAGONG 4000 BANGLADESH</t>
  </si>
  <si>
    <t>MEDU7078050 CAIU4760847 MSCU7044455 BMOU5080470 GLDU7611044 TRLU8193140</t>
  </si>
  <si>
    <t>MSCUPB038268</t>
  </si>
  <si>
    <t>912R</t>
  </si>
  <si>
    <t>D042068 EU15485598 D042072 EU15485597 D042070 EU15485600 D042071 EU15485599 D042067 EU15485596 D042069 EU15485595</t>
  </si>
  <si>
    <t>WOOD - ROUND LOGS WOOD - ROUND LOGS WOOD - ROUND LOGS WOOD - ROUND LOGS WOOD - ROUND LOGS WOOD - ROUND LOGS WOOD - ROUND LOGS WOOD - ROUND LOGS FREIGHT PREPAID AT SURINAME GOODS DESCRIPTION: BASRALOCUS ROUND LOGS 14 FREE DAYS AT POD H.S. CODE 4403.49.00 LCA NO.229558 IRC NO.BA-160735 'LC NUMBER: 043218010377; DATE OF ISSUE 08.NOVEMBER.2018, ISSUED BY UTTARA BANK LIMITED DHAKA (LOCAL OFFICE), DHAKA, BANGLADESH SWIFT CODE: UTBLBDDH432,, BANK'S BIN NO.: 000000839; BANK'S TIN NO.: 320907783858 VESSEL FLAG IS NOT ISRAELI WOOD - ROUND LOGS WOOD - ROUND LOGS</t>
  </si>
  <si>
    <t>TO THE ORDER OF UTTARA BANK LTD.,LO</t>
  </si>
  <si>
    <t>PARANAM WOOD TRADING N.V</t>
  </si>
  <si>
    <t>DHAKA-1000, BANGLADESH(OLD: 129-130</t>
  </si>
  <si>
    <t>BENJAMINSTRAAT 41 PARAMARIBO SURINAME</t>
  </si>
  <si>
    <t>BMOU4414314 DFSU7775987 FCIU8765613 CAAU5099261 CRSU9191727 CAIU7632407 CAIU4543522 MEDU8735756 BMOU4412883 DFSU7622910</t>
  </si>
  <si>
    <t>MSCUPB038276</t>
  </si>
  <si>
    <t>D040797 EU15485481 D040795 EU15485474 D040800 EU15485475 D040794 EU15485465 D040799 EU15485477 D040796 EU15485473 D040788 EU15485467 D040790 EU15485483 D040789 EU15485482 D040783 EU15485479</t>
  </si>
  <si>
    <t>BHUIYAN AND SONS</t>
  </si>
  <si>
    <t>27, DILKUSHA C/A DHAKA 1100 BANGLADESH</t>
  </si>
  <si>
    <t>WOOD - BASRALOCUS LOGS WOOD - BASRALOCUS LOGS WOOD - BASRALOCUS LOGS WOOD - BASRALOCUS LOGS WOOD - BASRALOCUS LOGS WOOD - BASRALOCUS LOGS WOOD - BASRALOCUS LOGS TOTAL 93 PIECES  185.845 CBM B) UTTARA BANK LTD LOCAL OFFICE, 50, BIR UTTAM SHAHID ASHFAKUSSAMAD SARANI, MOTIJHEEL C/A, DHAKA-1000, BANGLADESH (OLD: 129-130, MOTIJHEEL C/A, DHAKA-1000, BANGLADESH) IMPORTER'S NAME, ADDRESS: BHUIYAN AND SONS, 121, JIBON BIMA BHABAN, MOTIJHEEL, DHAKA-1000, BAN, GLADESH. TIN NO. 595233173822, VAT NO. 000720944. H.S. CODE 4403.49.00, LCA NUMBER 240400, IRC NUMBER BA-160735. CREDIT NUMBER 043219010088 DATED 190310. UTTARA BANK LTD. TIN NO. 320907783858 AND BIN NO. 000000839. WOOD - BASRALOCUS LOGS WOOD - BASRALOCUS LOGS WOOD - BASRALOCUS LOGS</t>
  </si>
  <si>
    <t>DOWLET TRADING ENTERPRISES PTE LTD</t>
  </si>
  <si>
    <t>ROBINSON POINT 39 ROBINSON ROAD #18 SINGAPORE 068911 SINGAPORE</t>
  </si>
  <si>
    <t>CXDU1893824 MEDU4244918 TEMU8165189 CAIU8859000 MEDU4627183 MEDU8588573 TGBU5982138 MEDU7760878 TCNU7708635 BMOU6793217</t>
  </si>
  <si>
    <t>MSCUPB038367</t>
  </si>
  <si>
    <t>D042497 EU15485435 D042492 EU15485440 D042494 EU15485438 D042496 EU15485434 D042498 EU15485433 D042493 EU15485441 D042495 EU15485437 D042499 EU15485432 D042500 EU15485436 D042491 EU15485439</t>
  </si>
  <si>
    <t>GLASSWARE - AS PER SHIPPER'S REQUEST: MOULD NO / QUANTITY 1-4403 CARTONS REF NO : 1153321+ 1153322 INVOICE: 85186988+ 85186989+85186990+85186991 +85186992+85186 993 HS COD E: 70132890+70133799+70134 999+70134200+70134910 GLAS SWARE GLASSWARE - AS PER SHIPPER'S REQUEST: MOULD NO / QUANTITY 1-4403 CARTONS REF NO : 1153321+ 1153322 INVOICE: 85186988+ 85186989+85186990+85186991 +85186992+85186 993 HS COD E: 70132890+70133799+70134 999+70134200+70134910 GLAS SWARE</t>
  </si>
  <si>
    <t>GROUP SEHSA</t>
  </si>
  <si>
    <t>SISECAM DIS TICARET A.S</t>
  </si>
  <si>
    <t>MSC WESER</t>
  </si>
  <si>
    <t>IMPASSE FOYER DIVIN,ROUTE NATIONALE PORT AU PRINCE HAITI</t>
  </si>
  <si>
    <t>YAYLA MAH. D-100 KARAYOLU CAD. NO:7 TUZLA 34 34949 TURKEY</t>
  </si>
  <si>
    <t>FSCU8007253 MEDU7165601</t>
  </si>
  <si>
    <t>MEDUGF351274</t>
  </si>
  <si>
    <t>917A</t>
  </si>
  <si>
    <t>EU15408519 EU15408386</t>
  </si>
  <si>
    <t>GEMLIK</t>
  </si>
  <si>
    <t>POLYRESIN CRAFTWORK HS CODE:390940 PO# 4403 . . . ., . .</t>
  </si>
  <si>
    <t>GOLD LEAF DESIGN GROUP</t>
  </si>
  <si>
    <t>LUCKY CHRISTMAS CRAFTWORK CO., LTD</t>
  </si>
  <si>
    <t>GOLD LEAF DESIGN GROUP ITEM: QUANTITY: DESCRIPTION: PO INVOICE # 4403 DIMENSIONS: WEIGHT: CARTON # OF MADE IN CHINA</t>
  </si>
  <si>
    <t>1300 SOUTH KOSTNER CHICAGO 60623 IL</t>
  </si>
  <si>
    <t>2ND GROUP,BAISHI VILLAGE,XIAOJINKOU TOWN,HUICHENG HUIZHOU</t>
  </si>
  <si>
    <t>MOAU6762017</t>
  </si>
  <si>
    <t>RLUSS02870450</t>
  </si>
  <si>
    <t>ONEYSZPV52610700</t>
  </si>
  <si>
    <t>CNAE77281</t>
  </si>
  <si>
    <t>RLUS</t>
  </si>
  <si>
    <t>WALNUT LOGS WALNUT LOGS - 4,163 BF HS CODE 4403.99.0170 WALNUT LOGS WALNUT LOGS - 4,086 BF HS CODE 4403.99.0170 WALNUT LOGS WALNUT LOGS - 3,954 BF HS CODE 4403.99.0170 WALNUT LOGS WALNUT LOGS - 4,019 BF HS CODE 4403.99.0170</t>
  </si>
  <si>
    <t>SHENZHEN SAMMO TRADE CO., LTD.</t>
  </si>
  <si>
    <t>NO MARKS . . NO MARKS . . NO MARKS . . NO MARKS . .</t>
  </si>
  <si>
    <t>ROOM C, 16/F., TOWER EAST, WENHUA BUILDING, 1025 SHENNAN EAST ROAD, LUOHU DISTRICT, SHENZHEN, 518000, GUANGDONG PROVINCE, CHINA XX</t>
  </si>
  <si>
    <t>45 POND STREET, SUITE 200 NORWELL, MA 02061 PHONE 781-544-3970 FMC 024358NF EIN+453236293</t>
  </si>
  <si>
    <t>HLBU2380687 HLXU8221036 TCKU6084885 HLBU1710172</t>
  </si>
  <si>
    <t>HLCUBSC190572080</t>
  </si>
  <si>
    <t>F103740 14132242 F103739 F103741 14132276 F103738</t>
  </si>
  <si>
    <t>WALNUT LOGS HS CODE 4403.99.0170 WALNUT LOGS HS CODE 4403.99.0170 WALNUT LOGS HS CODE 4403.99.0170 WALNUT LOGS HS CODE 4403.99.0170 WALNUT LOGS HS CODE 4403.99.0170</t>
  </si>
  <si>
    <t>NO MARKS . NO MARKS . NO MARKS . NO MARKS . NO MARKS .</t>
  </si>
  <si>
    <t>EXPORT CO., LTD ROOM 16-17, NO.298 ZHONGSHAN WEST ROAD, HAISHU DISTRICT, NINGBO, ZHEJIANG, CHINA.</t>
  </si>
  <si>
    <t>TCLU5287571 TEMU6840879 UACU5965235 HLXU6585511 UACU5786380</t>
  </si>
  <si>
    <t>HLCUBSC190558028</t>
  </si>
  <si>
    <t>14132592 14132593 14132597 14132376 14132595 14132592 F103704</t>
  </si>
  <si>
    <t>CONIFEROUS WOOD IN THE ROUGH, NOT TREATED 43 LOGS - 4777 BF HARD MAPLE LOGS COUNTRY OF ORIGIN CANADA HS CODE 4403.99.30 EIN (TAX ID) 91441300764931446J CONTACT MR. TIAN LIANG LAN,, 86 (0) 7523877-320</t>
  </si>
  <si>
    <t>SHIP REF //</t>
  </si>
  <si>
    <t>658, RUE POULIN, C. P. 2003, LAC-DROLET, QC, CANADA G0Y 1C0 TAX ID103082434RM0001</t>
  </si>
  <si>
    <t>BEAU4829390</t>
  </si>
  <si>
    <t>YMLUW195215060</t>
  </si>
  <si>
    <t>HUIZHOU EXCEL SPORTING GOODS</t>
  </si>
  <si>
    <t>CO.,LTD BIANTANG VILLAGE , QIUCHANG TOWN, HUIYANG DISTRICT HUIZHOU GUANGDONG 516221 CHINA</t>
  </si>
  <si>
    <t>LUMBER, TROPICAL HARDWOOD NES, SAWN LENGTHWIS LUMBER, TROPICAL HARDWOOD NES, SAWN LENGTHWIS254 LOGS - 13,790 BFT W. ASH SAW LOGS HS CODE 4403.99.90 ORIGIN ONTARIO, CANADA SHIPPER DECLARED NO WOOD PACKING MATERIAL, MAGU 5691492/5,223 BFT/ BMOU 6274037/4,311 BFT/ YMLU 8989495/4,256 BFT/ EMAIL NINGBOSHIDING163.COM - TEL 0086-574-28908807 FAX 0086-574-88188525 LUMBER, TROPICAL HARDWOOD NES, SAWN LENGTHWIS</t>
  </si>
  <si>
    <t>// // SHIP REF LKE-BL-1903 // //</t>
  </si>
  <si>
    <t>MAGU5691492 YMLU8989495 BMOU6274037</t>
  </si>
  <si>
    <t>YMLUW195215126</t>
  </si>
  <si>
    <t>1017857 1017865 1017859</t>
  </si>
  <si>
    <t>LUMBER, TROPICAL HARDWOOD NES, SAWN LENGTHWISTOTAL OF 69 RED OAK LOGS - 8335 BF - 41.675 M3 HS CODE 4403.99.30 ORIGIN CANADA YMLU8304744/34 LOGS/4114 BF/ 20.570 M3, MAGU5793811/35 LOGS/4221 BF/ 21.105 M3 CONTACT MR. CUI 15201766325 LUMBER, TROPICAL HARDWOOD NES, SAWN LENGTHWIS</t>
  </si>
  <si>
    <t>658, RUE POULIN, C. P. 2003, LAC-DROLET, QC, CANADA G0Y 1C0 PH 8195492090 TE TAX ID103082434RM0001</t>
  </si>
  <si>
    <t>YMLU8304744 MAGU5793811</t>
  </si>
  <si>
    <t>YMLUW195215129</t>
  </si>
  <si>
    <t>0003072 1017814 0003071</t>
  </si>
  <si>
    <t>SHANGHAI HONGRONGMEI INDUSTRIAL</t>
  </si>
  <si>
    <t>CO.,LTD EAST NO.2 OFFICE, XIANG RUN CANG CHU, NO.19,LIU XI ROAD,WEITANG,JIASHAN ZHEJIANG</t>
  </si>
  <si>
    <t>3 X 40'HC DC CONTAINERS ORDER: 0099939 TREMBLING ASPEN (POPULUS TREMULOIDES) LOGS PIECES NET UNIT 542 80.289 M3 COUNTRY OF ORIGIN: CANADA SUMMARY ID: SUM2092, FREIGHT PREPAID HS CODE: 4403.97.90 SEAL PIECES KGS M3 0069005 180 23730.0000 26.3670 0069126 181 24880.0000 27.6440 0069127 181 23650.0000 26.2780 3 X 40'HC DC CONTAINERS ORDER: 0099939 TREMBLING ASPEN (POPULUS TREMULOIDES) LOGS PIECES NET UNIT 542 80.289 M3 COUNTRY OF ORIGIN: CANADA SUMMARY ID: SUM2092, FREIGHT PREPAID HS CODE: 4403.97.90 SEAL PIECES KGS M3 0069005 180 23730.0000 26.3670 0069126 181 24880.0000 27.6440 0069127 181 23650.0000 26.2780 3 X 40'HC DC CONTAINERS ORDER: 0099939 TREMBLING ASPEN (POPULUS TREMULOIDES) LOGS PIECES NET UNIT 542 80.289 M3 COUNTRY OF ORIGIN: CANADA SUMMARY ID: SUM2092, FREIGHT PREPAID HS CODE: 4403.97.90 SEAL PIECES KGS M3 0069005 180 23730.0000 26.3670 0069126 181 24880.0000 27.6440 0069127 181 23650.0000 26.2780</t>
  </si>
  <si>
    <t>INTEREX FOREST PRODUCTS LTD.</t>
  </si>
  <si>
    <t>HYUNDAI CONFIDENCE</t>
  </si>
  <si>
    <t>CONTAINER HMMU9027595 HMMU9046337 HMMU9028858 CONTAINER HMMU9027595 HMMU9046337 HMMU9028858 CONTAINER HMMU9027595 HMMU9046337 HMMU9028858</t>
  </si>
  <si>
    <t>SUITE 1210 - 900 WEST HASTINGS ST VANCOUVER BC V6C 1E5 CANADA</t>
  </si>
  <si>
    <t>HMMU9027595 HMMU9028858 HMMU9046337</t>
  </si>
  <si>
    <t>L5G0 L5G0 L5G0</t>
  </si>
  <si>
    <t>HDMUETHK3643624</t>
  </si>
  <si>
    <t>0577W</t>
  </si>
  <si>
    <t>0069005 0069127 0069126</t>
  </si>
  <si>
    <t>YAODONGHUA DECOR MATERIALS</t>
  </si>
  <si>
    <t>TECHNOLOGY CO., LTD. NO. 2 SHABU HENG ER ROAD, SHABU INDUSTRIAL DISTRICT, LISHUI, NANHAI</t>
  </si>
  <si>
    <t>EDMONTON, CANADA</t>
  </si>
  <si>
    <t>ALUMINIUM COILS AS PER INVOICE 4393 P HS-CODE 7606 ALUMINIUM COILS AS PER INVOICE 4394 P 4403 HS-CODE 7606 ALUMINIUM COILS AS PER INVOICE 4343 P 4341 P HS-CODE 7606 ALUMINIUM COILS AS PER INVOICE 4342 P HS-CODE 7606 ALUMINIUM COILS AS PER INVOICE 4340 P HS-CODE 7606</t>
  </si>
  <si>
    <t>NOVELIS INCORPORATED</t>
  </si>
  <si>
    <t>NOVELIS ITALIA SPA</t>
  </si>
  <si>
    <t>3560 LENOX ROAD SUITE 2000 ATLANTA GA 30326 US</t>
  </si>
  <si>
    <t>VIA BRUNO BUOZZI 12 PIEVE EMANUELE MILAN IT</t>
  </si>
  <si>
    <t>MEDU3988345 MEDU2485599 GLDU3810855 MEDU3794817 FCIU2747187</t>
  </si>
  <si>
    <t>BANQMIL2726789</t>
  </si>
  <si>
    <t>MEDUG2070639</t>
  </si>
  <si>
    <t>041621 031019 031174 031018 041630 041625 041825</t>
  </si>
  <si>
    <t>LIVINGSTONE INTERNATIONAL</t>
  </si>
  <si>
    <t>670 YOUNG ST TONAWANDA NY 14150 US</t>
  </si>
  <si>
    <t>VOLTRI</t>
  </si>
  <si>
    <t>TOYS TOYS 4403.45 KGS 50.62 CBM CARRIER BOOKING#149901252891 CONTAINER# EISU1859243 SEAL# EMCRLM0608 HS CODE 9503 00, THE SAME THE SAME THE SAME THE SAME THE SAME THE SAME</t>
  </si>
  <si>
    <t>ROSS PROCUREMENT, INC.</t>
  </si>
  <si>
    <t>DHL ISC (HONG KONG) LTD</t>
  </si>
  <si>
    <t>CAPE AKRITAS</t>
  </si>
  <si>
    <t>CUSTOMER CUSTOMER CUSTOMER ADDRESS ROSS STORES 3404 INDIAN AVE., PERRIS, CA 92572 SHIPPER ADDRESS RED BOX TOY FACTORY LTD 7/F., TOWER I, SOUTH SEAS CENTRE, T.S.T. EAST, KOWLOON, HONG KONG PO# STYLE# ITEM DESCRIPTION COLOR MULTIPLE QTY PCS C/NO. VENDOR NAME AND ADDRESS HANES BRANDS INC. 1000 EAST HANES MILL ROAD WINSTON-SALEM, NC27105 US DISTRIBUTION CENTER ADDRESS ROSS STORES, SWDC 3404 INDIAN AVENUE PERRIS ,CA 92572 PURCHASE ORDER# VENDOR STYLE# SKU# COLOR DESCRIPTION COUNTRY OF ORIGIN CHINA TOTAL UNITS/CARTON CARTON SEQUENCE OF</t>
  </si>
  <si>
    <t>C/O ROSS DRESS FOR LESS, INC. 1000 RETAIL DR. FORT MILL, SC 29715</t>
  </si>
  <si>
    <t>4/F, 30 ? 34 KWAI WING ROAD, KWAI CHUNG, NEW TERRITORIES.HK</t>
  </si>
  <si>
    <t>DFSU1433570 EISU1859243</t>
  </si>
  <si>
    <t>22G0 42G1</t>
  </si>
  <si>
    <t>EGLV149901252891</t>
  </si>
  <si>
    <t>0976E</t>
  </si>
  <si>
    <t>EMCRKP0658 EMCRLM0608</t>
  </si>
  <si>
    <t>533 GLENDALE BLVD LOS ANGELES,CA 90026 USA TEL:213 353 0800 FAX:213 250 0710 CONTACT: DANEY CHANTIM</t>
  </si>
  <si>
    <t>CONIFEROUS WOOD IN THE ROUGH, NOT TREATED 53 LOGS - 4,500 BFT - 19.000 M3 HARD MAPLE LOGS HS CODE 4403.99.30 ORIGIN ONTARIO, CANADA SHIPPER DECLARED CONTAINS NO SOLID WOOD PACKING MATERIAL</t>
  </si>
  <si>
    <t>2974-1162 QUEBEC INC.</t>
  </si>
  <si>
    <t>3548 CHEMIN DES BRISES ST. DAMIEN, QC J0K 2E0 CANADA</t>
  </si>
  <si>
    <t>TCNU3096510</t>
  </si>
  <si>
    <t>YMLUW195215061</t>
  </si>
  <si>
    <t>EXPORT CO., LTD. 5FL, NO. 19, LANE 888, DONGDAMING ROAD, SHANGHAI 200082, CHINA TAX ID 9131 0114 MA1G</t>
  </si>
  <si>
    <t>NONCONIFEROUS WOOD IN THE ROUGH NESOI, NOT TRTOTAL OF 50 LOGS - 4813 BF - 26.471 M3 HARD MAPLE LOGS COUNTRY OF ORIGIN CANADA HS CODE 4403.99.30 TEL/FAX+86-573-84123166, CONTACT NICOLE YANG, 86-13626732691</t>
  </si>
  <si>
    <t>YMLU8867460</t>
  </si>
  <si>
    <t>YMLUW195215058</t>
  </si>
  <si>
    <t>ROOM 201,BUILDING 9,ZHONGYANG HUAYUAN, NO.368 SOUTH CHEZHAN RD, JIASHAN TOWN,</t>
  </si>
  <si>
    <t>NONCONIFEROUS WOOD IN THE ROUGH NESOI, NOT TR NONCONIFEROUS WOOD IN THE ROUGH NESOI, NOT TR NONCONIFEROUS WOOD IN THE ROUGH NESOI, NOT TR186 LOGS - 16,057 BFT - 93.131 M3 HARD MAPLE LOGS HS CODE 4403.99.30 ORIGIN ONTARIO, CANADA BMOU 5752342/4,016 BFT CAIU 9282890/4,184 BFT, BMOU 6318454/3,921 BFT YMLU 8861652/3,936 BFT SHIPPER DECLARED NO WOOD PACKING MATERIAL CONTACT NICOLE YANG - EMAIL JIASHANGUOYU126.COM TEL/FAX 0086-573-84123166 MOBILE 0086-189-17260006 NONCONIFEROUS WOOD IN THE ROUGH NESOI, NOT TR</t>
  </si>
  <si>
    <t>BMOU5752342 BMOU6318454 YMLU8861652 CAIU9282890</t>
  </si>
  <si>
    <t>YMLUW195214860</t>
  </si>
  <si>
    <t>781701 781753 781760 781702</t>
  </si>
  <si>
    <t>NONCONIFEROUS WOOD IN THE ROUGH NESOI, NOT TR96 LOGS - 7,379 BFT - 36.895 M3 HARD MAPLE LOGS HS CODE 4403.99.30 ORIGIN ONTARIO, CANADA SHIPPER DECLARED NO WOOD PACKING MATERIAL, TCNU7958948 - 3,684 BFT YMMU6147640 - 3,695 BFT TEL 86-21-69524658 FAX86-21-68524627 NONCONIFEROUS WOOD IN THE ROUGH NESOI, NOT TR</t>
  </si>
  <si>
    <t>YMMU6147640 TCNU7958948</t>
  </si>
  <si>
    <t>YMLUW195214863</t>
  </si>
  <si>
    <t>781748 781744</t>
  </si>
  <si>
    <t>SHANGHAI PLENUM INTERNATIONAL</t>
  </si>
  <si>
    <t>TRADE CO., LTD. ROOM 706, NO. 158 SOUTH BOLE ROAD, JIADING, SHANGHAI 201800 CHINA</t>
  </si>
  <si>
    <t>NONCONIFEROUS WOOD IN THE ROUGH NESOI, NOT TR50 LOGS - 4,500 BFT - 19.000 M3 HARD MAPLE LOGS HS CODE 4403.99.30 ORIGIN ONTARIO, CANADA SHIPPER DECLARED NO WOOD PACKING MATERIAL.</t>
  </si>
  <si>
    <t>CAIU7987808</t>
  </si>
  <si>
    <t>YMLUW195214864</t>
  </si>
  <si>
    <t>PREPARED GLUES AND OTHER PREPARED ADHESIVES, NOT E - 8 PALLETS SAID TO CONTAIN 281 BOXES OF: ADHESIVO H5067-01-C4H (30851763) INVOICE: A2270009638 NET WEIGHT: 4403.70 KG PO: 1217314 NCM: 3506 WOODEN PACKAGE TREATED AND CERTIFIED</t>
  </si>
  <si>
    <t>ACTION AGENCIAMENTO DE CARGAS LTDA</t>
  </si>
  <si>
    <t>TITO CADEMARTORI DE MEXICO S.A. DE</t>
  </si>
  <si>
    <t>AV BARAO HOMEM DE MELO,3382/SL 602/ BELO HORIZONTE MG 30494-270 BRAZIL</t>
  </si>
  <si>
    <t>COL. ANZUREZ MARIANO ESCOBEDO NO. 3 MEXICO CITY CMX 11590 MEXICO</t>
  </si>
  <si>
    <t>TCKU3432797</t>
  </si>
  <si>
    <t>MEDUMX317354</t>
  </si>
  <si>
    <t>915N</t>
  </si>
  <si>
    <t>EU16532679</t>
  </si>
  <si>
    <t>NAUCALPAN DE JUAR</t>
  </si>
  <si>
    <t>IKEA HOME FURNISHING PRODUCTS TARIFF NUMBER: 940390 CONS IGNMENT NUMBER: 23042-SUP-ECIS 833 TOTAL GROSS WEIGHT: 4403 .770 TOTAL VOLUME: 7.795 T OTAL NUMBER OF PIECE(S): 4522</t>
  </si>
  <si>
    <t>DEKO RAME SRL</t>
  </si>
  <si>
    <t>Port Said</t>
  </si>
  <si>
    <t>4104 INDUSTRIAL PARKWAY LEBEC 93243, UNITED STATES, CA 1-6618580345</t>
  </si>
  <si>
    <t>MIERCUREA SIBIULUI 813, DN1 KM 342 MIERCUREA SIBIULUI 557150, ROMANIA, ROSB 40-742121812 TEL EX 40-21402 58</t>
  </si>
  <si>
    <t>MSKU1827684</t>
  </si>
  <si>
    <t>MAEU58AB03180</t>
  </si>
  <si>
    <t>042787 RO0212954</t>
  </si>
  <si>
    <t>CONSTANTA</t>
  </si>
  <si>
    <t>HEM GREEN LUMBER BOTANICAL SPECIES INCLUDE- HEM - TSUGA HETEROPHYLLA PKGS FBM M3 8 9,752 23.0117 12 14,660 34.5948, 10 15,982 37.7140 4 3,865 9.1198 KG- 82,771 ------------------------------------------ 34 44,259 104.4403 CUST #- KOSHII TEAL JONES #- 5047S SUMMARY ID- SUM2090</t>
  </si>
  <si>
    <t>ITOCHU KENZAI CORPORATION (B2)</t>
  </si>
  <si>
    <t>THE TEAL-JONES GROUP</t>
  </si>
  <si>
    <t>Maple Bay, BC</t>
  </si>
  <si>
    <t>WESTWOOD OLYMPIA</t>
  </si>
  <si>
    <t>. . . . . . HTC-JPR-90143 HTC-JPR-90143CG HTC-JPR-90 HTC-JPR-90CG . . TOTAL . .</t>
  </si>
  <si>
    <t>B2 MIDOSUJI MTR BLDG 3-6-3 AWAJI-MACHI CHUO-KU OSAKA 541-0047 JP</t>
  </si>
  <si>
    <t>17897 TRIGGS RD SURREY BC V4N 4M8 CA</t>
  </si>
  <si>
    <t>541-0047</t>
  </si>
  <si>
    <t>WWSULY093NVSA002</t>
  </si>
  <si>
    <t>WWSU</t>
  </si>
  <si>
    <t>WESTWOOD SHIPPING LINES INC</t>
  </si>
  <si>
    <t>FEDERAL WAY</t>
  </si>
  <si>
    <t>WA</t>
  </si>
  <si>
    <t>PO BOX 9777</t>
  </si>
  <si>
    <t>B2 MIDOSUJI MTR BLDG 3-6-3 AWAJI-MACHI CHUO-KU</t>
  </si>
  <si>
    <t>N. VANCOUVER</t>
  </si>
  <si>
    <t>SHIPPERS OWNED CONTAINER POLYTETRAMETHYLENE ETHER GLYCOL ------------------------------- ORDER NO. H-4402(5500897443-00010) UTCU4842804 H-4403(5500897443-00020) EXFU5545425 H.S.CODE : 3907.20, B/L ISSUED AT TOKYO HBL NO : 10235895 SHIPPERS OWNED CONTAINER</t>
  </si>
  <si>
    <t>STOLT TANK CONTAINERS B.V.</t>
  </si>
  <si>
    <t>STOLT-NIELSEN JAPAN CO.,LTD.</t>
  </si>
  <si>
    <t>COSCO PRIDE</t>
  </si>
  <si>
    <t>A AT LLC DESTINATION : 400 DU PONT BOULEVARD, WAYNESBORO,VA22980 PURCHASE ORDER NUMBE R: H-4402(5500897443-00 010) PACKING NO.1 GROSS WEIGHT : 23,49 0 KGS NET WEIGHT : 19,890 KGS COUNTRY OF ORIGIN : JAPAN A AT LLC DESTINATION : 400 DU PONT BOULEVARD, WAYNESBORO,VA22980 PURCHASE ORDER NUMBE R: H-4403(5500897443-00 020) PACKING NO.1 GROSS WEIGHT : 23,54 0 KGS NET WEIGHT : 19,890 KGS COUNTRY OF ORIGIN : JAPAN A AT LLC DESTINATION : 400 DU PONT BOULEVARD, WAYNESBORO,VA22980 PURCHASE ORDER NUMBE R: H-4402(5500897443-00 010) PACKING NO.1 GROSS WEIGHT : 23,49 0 KGS NET WEIGHT : 19,890 KGS COUNTRY OF ORIGIN : JAPAN A AT LLC DESTINATION : 400 DU PONT BOULEVARD, WAYNESBORO,VA22980 PURCHASE ORDER NUMBE R: H-4403(5500897443-00 020) PACKING NO.1 GROSS WEIGHT : 23,54 0 KGS NET WEIGHT : 19,890 KGS COUNTRY OF ORIGIN : JAPAN</t>
  </si>
  <si>
    <t>BY STOLT-NIELSEN USA,INC.,AS AGENTS 15635 JACINTOPORT BLVD, HOUSTON, TX 77015 TE TEL 1-281-860-6952</t>
  </si>
  <si>
    <t>AS AGENTS FOR HODOGAYA CHEMICAL CO.,LTD. 2-4-1 YAESU,CHUO-KU, TE TOKYO 104-0028 JAPAN</t>
  </si>
  <si>
    <t>EXFU5545425 UTCU4842804</t>
  </si>
  <si>
    <t>2270 2270</t>
  </si>
  <si>
    <t>CMDUTYO0262432</t>
  </si>
  <si>
    <t>0MB2M</t>
  </si>
  <si>
    <t>STOLT34571 STOLT34572 STOLT34520 STOLT34522</t>
  </si>
  <si>
    <t>BY STOLT-NIELSEN USA,INC.,AS AGENTS 15635 JACINTOPORT BLVD, HOUSTON, TX 77015</t>
  </si>
  <si>
    <t>ALUMINIUM SHEETS 10 PACKAGES PACKING LIST 61104 HS-CODE 76061293 1 PALLET-1558184-3953 LB 1 PALLET-1558185-4048 LB 1 PALLET-1558186-4041 LB, 1 PALLET-1549733-3865 LB 1 PALLET-1549735-3887 LB 1 PALLET-1549616-4220 LB 1 PALLET-1549617-4195 LB 1 PALLET-1551821-2044 LB 1 PALLET-1559226-3964 LB 1 PALLET-1559227-3955 LB ALUMINIUM SHEETS 10 PACKAGES PACKING LIST 61209 HS-CODE 76061293 1 PALLET-1558187-4026 LB 1 PALLET-1559242-4376 LB 1 PALLET-1559243-4403 LB, 1 PALLET-1559244-3602 LB 1 PALLET-1559284-4387 LB 1 PALLET-1559189-3968 LB 1 PALLET-1559190-3995 LB 1 PALLET-1559191-3986 LB 1 PALLET-1559192-3993 LB 1 PALLET-1559252-2218 LB ALUMINIUM SHEETS 10 PACKAGES PACKING LIST 61371 HS-CODE 76061293 1 PALLET-1560103-4151 LB 1 PALLET-1560104-4140 LB 1 PALLET-1560047-4180 LB, 1 PALLET-1560048-4123 LB 1 PALLET-1560049-4138 LB 1 PALLET-1560050-4156 LB 1 PALLET-1560122-3384 LB 1 PALLET-1560123-3400 LB 1 PALLET-1560105-4045 LB 1 PALLET-1560106-4032</t>
  </si>
  <si>
    <t>COAST ALUMINIUM AND</t>
  </si>
  <si>
    <t>ALUDIUM TRANSFORMACION DE PRODUCTOS</t>
  </si>
  <si>
    <t>. NO MARKS NO MARKS NO MARKS NO MARKS NO MARKS NO MARKS NO MARKS NO MARKS NO MARKS NO MARKS NO MARKS NO MARKS NO MARKS . NO MARKS NO MARKS NO MARKS NO MARKS NO MARKS NO MARKS NO MARKS NO MARKS NO MARKS NO MARKS NO MARKS NO MARKS NO MARKS . NO MARKS NO MARKS NO MARKS NO MARKS NO MARKS NO MARKS NO MARKS NO MARKS NO MARKS NO MARKS NO MARKS NO MARKS NO MARKS</t>
  </si>
  <si>
    <t>ARCHITECTURAL 10628 FULTON WELLS AVE SANTA FE SPRING CA 90670 US</t>
  </si>
  <si>
    <t>SL BARRIO IBARGUREN, S N AMOREBIETA-ETXANO ES</t>
  </si>
  <si>
    <t>PGRU4114704 MSCU4829110 BMOU3058836</t>
  </si>
  <si>
    <t>4310 4310 4310</t>
  </si>
  <si>
    <t>BANQBIO1091250</t>
  </si>
  <si>
    <t>MEDUBI192031</t>
  </si>
  <si>
    <t>912A</t>
  </si>
  <si>
    <t>EU16399291 EU16399351 EU15769201</t>
  </si>
  <si>
    <t>VERENISEV@COASTALUMINUM.COM</t>
  </si>
  <si>
    <t>DENISE SANDOVAL DENISES@COASTALUMINUM.COM US CA SSS US</t>
  </si>
  <si>
    <t>SINES</t>
  </si>
  <si>
    <t>ALUMINIUM SHEETS 10 PACKAGES PACKING LIST 61104 HS-CODE: 76061293 1 PALLET-1558184-3953 LB 1 PALLET-1558185-4048 LB 1 PALLET-1558186-4041 LB 1 PALLET-1549733-3865 LB 1 PALLET-1549735-3887 LB 1 PALLET-1549616-4220 LB 1 PALLET-1549617-4195 LB 1 PALLET-1551821-2044 LB 1 PALLET-1559226-3964 LB 1 PALLET-1559227-3955 LB ALUMINIUM SHEETS 10 PACKAGES PACKING LIST 61209 HS-CODE: 76061293 1 PALLET-1558187-4026 LB 1 PALLET-1559242-4376 LB 1 PALLET-1559243-4403 LB 1 PALLET-1559244-3602 LB 1 PALLET-1559284-4387 LB 1 PALLET-1559189-3968 LB 1 PALLET-1559190-3995 LB 1 PALLET-1559191-3986 LB 1 PALLET-1559192-3993 LB 1 PALLET-1559252-2218 LB ALUMINIUM SHEETS 10 PACKAGES PACKING LIST 61371 HS-CODE: 76061293 1 PALLET-1560103-4151 LB 1 PALLET-1560104-4140 LB 1 PALLET-1560047-4180 LB 1 PALLET-1560048-4123 LB 1 PALLET-1560049-4138 LB 1 PALLET-1560050-4156 LB 1 PALLET-1560122-3384 LB 1 PALLET-1560123-3400 LB 1 PALLET-1560105-4045 LB 1 PALLET-1560106-4032</t>
  </si>
  <si>
    <t>KUEHNE &amp; NAGEL, S.A.</t>
  </si>
  <si>
    <t>. SAME SAME SAME SAME SAME SAME . SAME SAME SAME SAME SAME SAME . SAME SAME SAME SAME SAME SAME</t>
  </si>
  <si>
    <t>CALLE ISLAS CANARIAS, 19 - PLANTA 0 BILBAO 48015 SPAIN</t>
  </si>
  <si>
    <t>912S</t>
  </si>
  <si>
    <t>BILBAO</t>
  </si>
  <si>
    <t>TOTAL 17 WOODEN BOXES ONLY CENTIFUGAL WATER PUMPS SPARES HSN CODE:84139120 EXPORT INVOICE NO:933 DT.27.03.2019 SB NO:3065632 DT28.03.2019 NET WT:4403.00 KGS (DETAILS AS PER INVOICE)</t>
  </si>
  <si>
    <t>GLOBAL PUMP COMPANY L.L.C</t>
  </si>
  <si>
    <t>KEERTHI PUMPS</t>
  </si>
  <si>
    <t>Tuticorin</t>
  </si>
  <si>
    <t>AS ADDRESSED NO MARKS NO MARKS NO MARKS NO MARKS NO MARKS NO MARKS</t>
  </si>
  <si>
    <t>10162 E COLD WATER ROAD DAVISION MI 48423 US</t>
  </si>
  <si>
    <t>1 514,ANNA NAGAR,AVINASHI ROAD NEELAMBUR POST, COIMBATORE 641062 IN</t>
  </si>
  <si>
    <t>TCNU4557026</t>
  </si>
  <si>
    <t>LCBCHCJS9000663</t>
  </si>
  <si>
    <t>ZIMUTUT6021854</t>
  </si>
  <si>
    <t>I875435</t>
  </si>
  <si>
    <t>LCBC</t>
  </si>
  <si>
    <t>LCL LINES</t>
  </si>
  <si>
    <t>EAST BRUNSWICK</t>
  </si>
  <si>
    <t>646 PLAZA HILL STE 215 BLDG B ROUTE 18</t>
  </si>
  <si>
    <t>PARTS AND ACCESSORIES OF THE MOTOR VEHICLES OF HEA - PALLET AUTOMOTIVE SPARE PARTS SCHIEFFER INVOICE: 900071958 AST D/NOTE:50094049 RAN NUMBER:79606091000; / PARTS AND ACCESSORIES OF THE MOTOR VEHICLES OF HEA - PACKAGE AUTOMOTIVE PARTS VERITAS INVOICE:95003534 AST D/NOTE:80126166 RAN NO.: 79506411000; / PARTS AND ACCESSORIES OF THE MOTOR VEHICLES OF HEA - PALLETS AUTOMOTIVE PARTS ESW INVOICE:KRE9480816 AST D/NOTE:10033889,10033890 RAN NO:79422121000; / PARTS AND ACCESSORIES OF THE MOTOR VEHICLES OF HEA - PALLETS AUTOMOTIVE PARTS 600880508C INVOICE:182680 6008807ALD D/NOTE:80270495 6008807CTD 615638500C INTEPLAST AST RAN NO.:79290231000, 79290241000, 79290251000, 79290261000, 79290271000; / PARTS AND ACCESSORIES OF THE MOTOR VEHICLES OF HEA - PALLETS AUTOMOTIVE PARTS 60919700A INVOICE:2019-0383 ALL PRESS DELIVERY:2019-4403 AST RAN NO.: 79400261000, 79400271000; HS CODE; 83269098 EXPRESS BL / PARTS AND ACCESSORIES OF THE MOTOR VEHICLES OF HEA - PALLETS AUTOMOTIVE PARTS ZINKTEKNIK C/INVOICE:136053 AST PACKING LIST:96712 RAN NO.: 79301691000 / PARTS AND ACCESSORIES OF THE MOTOR VEHICLES OF HEA - PACKAGES AUTOMOTIVE PARTS 602707500B INVOICE: 2009414 HECKLER D/NOTE: 5200513 AST RAN NO.: 79290821000, 79290831000, 79193751000; / PARTS AND ACCESSORIES OF THE MOTOR VEHICLES OF HEA - PALLETS AUTOMOTIVE PARTS 626517100E C/INVOICE 90065305 617129400A D/NOTE 80069183 SOME / AST RAN NO:79301661000, 79301671000, 79421481000;</t>
  </si>
  <si>
    <t>LOGWIN AIR OCEAN MEXICO, S.A DE C.V</t>
  </si>
  <si>
    <t>LOGWIN AIR &amp; OCEAN DEUTSCHLAND GMBH</t>
  </si>
  <si>
    <t>MAERSK GIRONDE</t>
  </si>
  <si>
    <t>602707500A SAME SAME SAME 602707500A SAME SAME SAME 602707500A SAME SAME SAME 602707500A SAME SAME SAME SAME SAME 602707500A SAME SAME SAME SAME 602707500A SAME SAME SAME 602707500A SAME SAME SAME SAME 602707500A SAME SAME SAME SAME</t>
  </si>
  <si>
    <t>LA PAZ 109, COL PENON DE LOS BANOS MEXICO CITY CMX 15520 MEXICO</t>
  </si>
  <si>
    <t>ANDREAS-MEYER-STRASSE 45-47 HAMBURG HH 22113 GERMANY</t>
  </si>
  <si>
    <t>MEDU7044981</t>
  </si>
  <si>
    <t>MEDUBN709416</t>
  </si>
  <si>
    <t>915S</t>
  </si>
  <si>
    <t>CPS099787</t>
  </si>
  <si>
    <t>100% CTN WOVEN WOMEN SLEEVE T OP HS CODE NO : 6206.30.3011 4403 PCS 110 CTN PO NUMBER: 5224-415K, 6319-834C, 6334-7 59R STYLE NUMBER:197814 LOT NUMBER : 894-3258, 894-3259, 894-3260 CAT: NO. 341 VENDO, AS ADMINISTRATIVE AGENT. TH IRD NOTIFY PARTY EXPEDITORS INTERNATIONAL OF W ASHINGT 5757 WEST CENTURY BLVD, SUITE 200 LOS ANGELES, CA 90045 310-343-6200</t>
  </si>
  <si>
    <t>APM GLOBAL LOGISTICS BANGLADESH LTD</t>
  </si>
  <si>
    <t>FROM: 708073 SHAHI EXPORTS PRIVAT E LIMITED. INDUSTRIAL PLOT NO.-1, SECTOR 28, FARIDABAD-12 1008, HARYANA, INDIA. TO : JC PENNEY P URCHASING CORP 12801 EXCELSIOR DR SANTA FE SPRINGS CA90670-5413 U.S.A RETAIL SUB: LOT NO. LINE : SIZE CAT. SUB: LOT NO: SKU: CONT RACT NO : 1817787 PO# COLOR : PA CK QTY: ORIGIN : BANGLADESH</t>
  </si>
  <si>
    <t>SOUTHEAST BANK LIMITED CORPORATE BRANCH,52-53 DILKUSHA C/A DHAKA-1000, BANGLADESH. 1-9724312634 TEL EX 00</t>
  </si>
  <si>
    <t>. ON BEHALF OF: LILY APPARELS LIMITED 880-1711053395</t>
  </si>
  <si>
    <t>1-000000</t>
  </si>
  <si>
    <t>PONU8038420</t>
  </si>
  <si>
    <t>MAEUGP4665829</t>
  </si>
  <si>
    <t>914N</t>
  </si>
  <si>
    <t>BD0616011</t>
  </si>
  <si>
    <t>5757 WEST CENTURY BLVD, SUITE 200 LOS ANGELES, CA 90045 310-343-6200</t>
  </si>
  <si>
    <t>DEBARKED WALNUT LOGS - 4631 BD FT DEBARKED WALNUT LOGS - 4631 BFT HS CODE 4403.99.0170 DEBARKED WHITE OAK AND WALNUT LOGS DEBARKED WHITE OAK - 2443 BFT AND WALNUT LOGS - 1890 BFT HS CODES 4403.91.0040 AND 4403.99.0170 DEBARKED WALNUT LOGS - 4956 BD FT DEBARKED WALNUT LOGS - 4956 BFT HS CODE 4403.99.0170</t>
  </si>
  <si>
    <t>SHENZHEN YUXINLIAN IMPORT &amp; EXPORT</t>
  </si>
  <si>
    <t>NO MARKS . . NO MARKS . . . . NO MARKS . .</t>
  </si>
  <si>
    <t>CO., LTD. ROOM 806 8/F NO. 531 BAGUALING INDUSTRIAL ESTATE, FUTIAN DISTRICT SHENZHEN 518029 CHINA</t>
  </si>
  <si>
    <t>GESU5650050 TCNU3420450 UACU5650623</t>
  </si>
  <si>
    <t>HLCUBSC190495199</t>
  </si>
  <si>
    <t>1518721 1518713 1518718</t>
  </si>
  <si>
    <t>PLUSH TOYS PO#3940,4152,4246,4258,4275,4289,4325,43 61,4370,4389,4390,4391,4393,4394,4396,43 99, 4401 ,4403,4408,4410,4411,4413 . .</t>
  </si>
  <si>
    <t>MOL MISSION</t>
  </si>
  <si>
    <t>ONEU7043314</t>
  </si>
  <si>
    <t>LFG0</t>
  </si>
  <si>
    <t>DLHTSHSE1903785</t>
  </si>
  <si>
    <t>ONEYSH9AC4930400</t>
  </si>
  <si>
    <t>CNB456441</t>
  </si>
  <si>
    <t>LR1 440 X 22.7 KG CERTIFIED RAD-ERF50TALL FESCUE 9988 KG NET LR2 194 X 22.7 KG CERTIFIED RAD-ERF50TALL FESCUE 4403.8 KG NET LR3 120 X 22.7 KG, FOUNDATION RAD-ERF50TALL FESCUE 2724 KG NET CONTAINER MRKU3611500</t>
  </si>
  <si>
    <t>LUISETTI SEEDS</t>
  </si>
  <si>
    <t>ANL WARRNAMBOOL</t>
  </si>
  <si>
    <t>LR1,2,3</t>
  </si>
  <si>
    <t>PO BOX 288 HALSEY HALSEY OR 97348 US</t>
  </si>
  <si>
    <t>20 ASHLEY STREET RANGIORA 7440 P.O. BOX 77 CA 7400 NZ</t>
  </si>
  <si>
    <t>MRKU3611500</t>
  </si>
  <si>
    <t>SUDU49DUD0014181</t>
  </si>
  <si>
    <t>912N</t>
  </si>
  <si>
    <t>SEPNZ077010</t>
  </si>
  <si>
    <t>PO BOX 288 OREGON WA 97348</t>
  </si>
  <si>
    <t>LYTTELTON NZ</t>
  </si>
  <si>
    <t>REFINED GLYCERINE REFINED GLYCERINE USP GRADE 99.7 % MIN UNDER P.O.NO PO-4403-01 60 MT BY 3X20 FCL 240 DRUMS NW. 60,000.00 KGS GW. 65,400.00 KGS L/C 029-01-1781063 DATE 190115, SCAC CODE SINO HBL NO. TH19030332 EXPORTER NAME GLOBAL GREEN CHEMICALS PUBLIC COMPANY LIMITED REFINED GLYCERINE REFINED GLYCERINE USP GRADE 99.7 % MIN UNDER P.O.NO PO-4403-01 60 MT BY 3X20 FCL 240 DRUMS NW. 60,000.00 KGS GW. 65,400.00 KGS L/C 029-01-1781063 DATE 190115, SCAC CODE SINO HBL NO. TH19030332 EXPORTER NAME GLOBAL GREEN CHEMICALS PUBLIC COMPANY LIMITED REFINED GLYCERINE REFINED GLYCERINE USP GRADE 99.7 % MIN UNDER P.O.NO PO-4403-01 60 MT BY 3X20 FCL 240 DRUMS NW. 60,000.00 KGS GW. 65,400.00 KGS L/C 029-01-1781063 DATE 190115, SCAC CODE SINO HBL NO. TH19030332 EXPORTER NAME GLOBAL GREEN CHEMICALS PUBLIC COMPANY LIMITED</t>
  </si>
  <si>
    <t>COPPERSMITH INC.(LOS ANGELES)</t>
  </si>
  <si>
    <t>SINO CONNECTIONS LOGISTICS</t>
  </si>
  <si>
    <t>NYK ATHENA</t>
  </si>
  <si>
    <t>. . . . . . . . . . . . . . . . . . . . . . . . . . . . . . . . .</t>
  </si>
  <si>
    <t>525 S.DOUGLAS ST, EL SEGUNDO, CA 90245 U.S.A. (310) 607-8000 (310) 607-8001</t>
  </si>
  <si>
    <t>(THAILAND) CO., LTD 1011 SUPALAI GRAND TOWER, 7TH FLOOR, UNIT NO. 05, RAMA 3 ROAD, CHONGNO</t>
  </si>
  <si>
    <t>HLXU3253690 FCIU3723955 CRSU1114982</t>
  </si>
  <si>
    <t>20G0 20G0 20G0</t>
  </si>
  <si>
    <t>HLCUBKK190204107</t>
  </si>
  <si>
    <t>118E</t>
  </si>
  <si>
    <t>HLB5555619 HLB5555588 HLB5551993</t>
  </si>
  <si>
    <t>IKEA HOME FURNISHING PRODUCTS 1480PCS IKEA HOME FURNISHING PRODUCTS 4403.950KGS HT CODE 940179 336PCS IKEA HOME FURNISHING PRODUCTS, 1127.200KGS HT CODE 940320 SHIPMENT ID 360-CP-S68966 CSM NO. 10666-SUP-190949003 CSM NO. 10666-SUP-191049001 CSM NO. 10666-SUP-191049002 CSM NO. 10666-SUP-191049003 26PKGS1816PCS</t>
  </si>
  <si>
    <t>EURO AMERICAN INDUSTRIAL CORP.</t>
  </si>
  <si>
    <t>EVER LIVING</t>
  </si>
  <si>
    <t>N/M N/M N/M THE SAME THE SAME THE SAME THE SAME THE SAME THE SAME THE SAME THE SAME THE SAME THE SAME THE SAME THE SAME</t>
  </si>
  <si>
    <t>12, LANE 101, CHYONG LIN S RD HSINGCHUANG</t>
  </si>
  <si>
    <t>EISU9369704</t>
  </si>
  <si>
    <t>EGLV003900655318</t>
  </si>
  <si>
    <t>0984E</t>
  </si>
  <si>
    <t>EMCUJR8358</t>
  </si>
  <si>
    <t>WOOD IN THE ROUGH, WHETHER OR NOT STRIPPED OF BARK - RADIATE PINE POLES TREATED WITH CCB SALT PO 2555-2HS CODE 4403.11</t>
  </si>
  <si>
    <t>TOTAL WORLDFRESH LTD</t>
  </si>
  <si>
    <t>MSC GAYANE</t>
  </si>
  <si>
    <t>ENTERPRISE WAY SPALDING LIN PE11 3YR UNITED KINGDO</t>
  </si>
  <si>
    <t>GLDU0796959</t>
  </si>
  <si>
    <t>MEDUSG567119</t>
  </si>
  <si>
    <t>913R</t>
  </si>
  <si>
    <t>0002535 FJ05116275</t>
  </si>
  <si>
    <t>COUCH -FURNITURE-WINDOW GU ARD-ALUMINUM SLIDING PATIO DOOR-MIRROR-CARPET-SHOWER GLASS DOOR-PERGOLA-TABLEA U ART HS CODE: 9403.60.80. 10 - 9401.30.80.10 7326.9 0.86.35 - 4403.24.00.16 - 7004.20.20.20 7009.92.50 .90 - 7610.10.00.00 - 44 14.00.00.00 5702.10.90.30</t>
  </si>
  <si>
    <t>ABRAM HOLDINGS LLC.</t>
  </si>
  <si>
    <t>AKG LOJISTIK IC VE DIS TIC LTD STI</t>
  </si>
  <si>
    <t>522 LIVE PINE CIR.APOPKA APOPKA FL 32703 UNITED STATES</t>
  </si>
  <si>
    <t>INCILIPINAR MAH. 36007 SOK GAZIANTEP 27 27000 TURKEY</t>
  </si>
  <si>
    <t>MEDU8595680</t>
  </si>
  <si>
    <t>MEDUGF308027</t>
  </si>
  <si>
    <t>EU15417802</t>
  </si>
  <si>
    <t>TARGET SHIPPING</t>
  </si>
  <si>
    <t>123 N UNION AVE CRANFORD NJ 07016 UNITED STATES</t>
  </si>
  <si>
    <t>NONCONIFEROUS WOOD IN THE ROUGH NESOI, NOT TRTOTAL OF 64 HARD MAPLE LOGS - 4340 BF -19.530 M3 COUNTRY OF ORIGIN CANADA HS CODE 4403.99.30 CONTACT NICOLE YANG, 86-13626732691</t>
  </si>
  <si>
    <t>AL QIBLA</t>
  </si>
  <si>
    <t>YMLU8991717</t>
  </si>
  <si>
    <t>YMLUW190209227</t>
  </si>
  <si>
    <t>012W</t>
  </si>
  <si>
    <t>KUWAIT</t>
  </si>
  <si>
    <t>NONCONIFEROUS WOOD IN THE ROUGH NESOI, NOT TR NONCONIFEROUS WOOD IN THE ROUGH NESOI, NOT TRTOTAL OF 91 LOGS - 9483 BF - 42.673 M3 HARD MAPLE LOGS COUNTRY OF ORIGIN CANADA HS CODE 4403.99.30 TEL/FAX+86-573-84123166, CONTACT NICOLE YANG, 86-13626732691</t>
  </si>
  <si>
    <t>658, RUE POULIN, C. P. 2003, LAC-DROLET, QC, CANADA G0Y 1C0 TAX ID 103082434RM0001 TE TEL. 819-537-5721</t>
  </si>
  <si>
    <t>MAGU5650404 TCNU4737012</t>
  </si>
  <si>
    <t>YMLUW195214893</t>
  </si>
  <si>
    <t>0003025 781893 0003026 781830</t>
  </si>
  <si>
    <t>NONCONIFEROUS WOOD IN THE ROUGH NESOI, NOT TR194 LOGS - 9,000 BFT W. ASH SAW LOGS HS CODE 4403.99.90 ORIGIN ONTARIO, CANADA TCNU3560004/4,500 BFT YMLU8454385/4,500 BFT, SHIPPER DECLARED NO WOOD PACKING MATERIAL CONTACT MISS HUANG - EMAIL NINGBOSHIDING163.COM - TEL 0086-574-28908807 FAX 0086-574-88188525 NONCONIFEROUS WOOD IN THE ROUGH NESOI, NOT TR</t>
  </si>
  <si>
    <t>// SHIP REF LKE-BL-1902 // //</t>
  </si>
  <si>
    <t>YMLU8454385 TCNU3560004</t>
  </si>
  <si>
    <t>YMLUW195214898</t>
  </si>
  <si>
    <t>781899 781843</t>
  </si>
  <si>
    <t>MANAGEMENT CO., LTD. NO. 969 WEST YINXIAN AVENUE, YINZHOU DISTRICT, NINGBO</t>
  </si>
  <si>
    <t>WOOD 3.168 POSTS 2 1/2 A 3 X 1,98 MTS PARTIDA ARANCELARIA 4403.1010 WOOD 3.168 POSTS 2 1/2 A 3 X 1,98 MTS PARTIDA ARANCELARIA 4403.1010</t>
  </si>
  <si>
    <t>NO MARKS . . NO MARKS . . .</t>
  </si>
  <si>
    <t>AV. PROVIDENCIA 2601 OF. 32 SANTIAGO - CHILE FONO 56 2 2341288 CONTACTO VIL3542M3542A GARRIDO</t>
  </si>
  <si>
    <t>FCIU8491493 TLLU5349727</t>
  </si>
  <si>
    <t>HLCUSCL190317807</t>
  </si>
  <si>
    <t>1912S</t>
  </si>
  <si>
    <t>3584 HLD4796148 3583 HLD4796147</t>
  </si>
  <si>
    <t>H MAPLE LOGS/OAK LOGS 1 X 40FT HIGHCUBE CONTAINER S.L.A.C. TOTAL 36 LOGS- 4,211 BF - 18.9495M3 1,638 BF H MAPLE LOGS - 16 LOGS HS CODE #4403.99.30 2,573 BF R OAK LOG S- 20 LOGS HS CODE #4403.91.00, ORIGIN CANADA NO WOOD PACKING MATERIAL OCEAN FREIGHT PREPAID OVERSEAS TERMINALS COLLECT ON BOARD 01H556WC796020190400313</t>
  </si>
  <si>
    <t>36 TAMARACK CIRCLE TORONTO, ONTARIO M9P 3T9 CANADA TAX ID: 002073280 CONTACT NAME: SEAN ZHANG</t>
  </si>
  <si>
    <t>TGBU6723039</t>
  </si>
  <si>
    <t>EGLV465977031845</t>
  </si>
  <si>
    <t>106W</t>
  </si>
  <si>
    <t>4F, NO. 30 ALLEY, 19 LANE, 22 BAO SHENG ROAD, YEONG HO CITY, TAIPEI, TAIWAN TEL: 886 23233 6691 FAX: 886 23233</t>
  </si>
  <si>
    <t>LUMBER, TROPICAL HARDWOOD NES, SAWN LENGTHWIS LUMBER, TROPICAL HARDWOOD NES, SAWN LENGTHWIS LUMBER, TROPICAL HARDWOOD NES, SAWN LENGTHWISTOTAL 148 LOGS-57.484M3-12,774BFT CONTAINER TEMU8602400 47 LOGS- 4175BF- 18.788M3 H.MAPLE LOGS HS CODE 4403.99.30 CONTAINER CAIU7973614, SHIPPER DECLARED NO WOOD PACKING MATERIAL EIN91310114MA1GTX3P50</t>
  </si>
  <si>
    <t>36 TAMARACK CIRCLE TORONTO, ONTARIO M9P 3T9 CANADA TAX ID 002073280 CONTACT NAME SEAN ZHANG TE TEL ( 416) 249-8338</t>
  </si>
  <si>
    <t>CAIU7973614 CAIU4286661 TEMU8602400</t>
  </si>
  <si>
    <t>YMLUW195214631</t>
  </si>
  <si>
    <t>781960 781770 781987</t>
  </si>
  <si>
    <t>EXPORT CO., LTD. 5FL, NO. 19, LANE 888, DONGDAMING ROAD, SHANGHAI 200082, CHINA TAX ID 9131 0114</t>
  </si>
  <si>
    <t>NONCONIFEROUS WOOD IN THE ROUGH NESOI, NOT TR50 LOGS - 4,500 BFT - 19.000 M3 WALNUT LOGS HS CODE 4403.99.90 ORIGIN ONTARIO, CANADA SHIPPER DECLARED NO WOOD PACKING MATERIAL.</t>
  </si>
  <si>
    <t>TCNU3094837</t>
  </si>
  <si>
    <t>YMLUW195214646</t>
  </si>
  <si>
    <t>ELECTRIC FAN PO# LX-4403/19 ELECTRIC FAN . . HS CODE 8414.51</t>
  </si>
  <si>
    <t>EVERGLORY LOGISTICS INC</t>
  </si>
  <si>
    <t>PANDA LOGISTICS CO.,LTD.</t>
  </si>
  <si>
    <t>MP THE BRADY</t>
  </si>
  <si>
    <t>MADE IN TAIWAN MADE IN TAIWAN DISTRIBUTED EXCLUSIVELY BY LEXCELL POWER GROUP INC. VERNON,CA</t>
  </si>
  <si>
    <t>17206 S.FIGUEROA ST. GARDENA CA 90248 T:424 260-9350 F:424-260-9351</t>
  </si>
  <si>
    <t>5F NO.209 SEC 3 ,CIVIC BLVD., TAIPEI TAIWAN R.O.C.</t>
  </si>
  <si>
    <t>EITU1737634</t>
  </si>
  <si>
    <t>EGLV003900564681</t>
  </si>
  <si>
    <t>0013E</t>
  </si>
  <si>
    <t>EMCUBP0678</t>
  </si>
  <si>
    <t>WOOD IN THE ROUGH 648 POSTS (CIL) 4 X 4,00 MTS PARTIDA ARANCELARIA 4403.1010 FREIGHT PREPAID</t>
  </si>
  <si>
    <t>PMB195 HC72 BOX 3766 NARANJITO PUERTO RICO 00179 TPTMATERIALESGMAIL.COM PUERTO RICO TAX ID 66-0573844</t>
  </si>
  <si>
    <t>TRLU7170304</t>
  </si>
  <si>
    <t>HLCUSCL190300052</t>
  </si>
  <si>
    <t>1911S</t>
  </si>
  <si>
    <t>3566 HLD4819873</t>
  </si>
  <si>
    <t>YESSENIA TELEFONO (787) 869-9700</t>
  </si>
  <si>
    <t>FURNITURE AND PARTS CONTAINING NR 15 PACKAGES-GWK 4403,0 FURNITURE AND PARTS HS CODE 94036090 NR 1 PACKAGE -GWK 17,0 ASSEMBLING MATERIAL, HS CODE 35061000/32099000/32149000</t>
  </si>
  <si>
    <t>SCHNEIDER FREIGHT USA INC</t>
  </si>
  <si>
    <t>TECNOSPED EXPRESS S.R.L.</t>
  </si>
  <si>
    <t>CHACABUCO</t>
  </si>
  <si>
    <t>10 FIFTH STREET, SUITE 301 VALLEY STREAM, NY 11581 -USA PH +1/516/2845713 FAX +1/516/2560056</t>
  </si>
  <si>
    <t>VIA A. DE GASPERI, 99 I-59100 PRATO PH +39/0574/583990</t>
  </si>
  <si>
    <t>HLBU1525678</t>
  </si>
  <si>
    <t>HLCUGOA190366391</t>
  </si>
  <si>
    <t>07W11</t>
  </si>
  <si>
    <t>NESPRESSO USA,INC 100 PARK</t>
  </si>
  <si>
    <t>ESSEQUATTRO S.P.A. VIA DEL LAVORO,</t>
  </si>
  <si>
    <t>AVENUE-7TH FLOOR 10017 NEW YORK-NY, USA PH +1/2127550585-FRANCISCO CALVO PH +1/06466583828</t>
  </si>
  <si>
    <t>8 I-36040 GRISIGNANO DI ZOCCO (VI) PH +39/0574/583990-LARA ROSSATO E-MAIL LARA.ROSSATOESSEQUATTRO.IT</t>
  </si>
  <si>
    <t>HLCUGOAJC66391AA</t>
  </si>
  <si>
    <t>NONCONIFEROUS WOOD IN THE ROUGH NESOI, NOT TR NONCONIFEROUS WOOD IN THE ROUGH NESOI, NOT TR NONCONIFEROUS WOOD IN THE ROUGH NESOI, NOT TRTOTAL OF 254 LOGS - 16,114 BFT - 72.514 M3 HARD MAPLE SAW LOGS 2SC, FUMIGATED COUNTRY OF ORIGIN CANADA HS CODE 4403.99 SHIPPER DECLARED, NO WOOD PACKING MATERIALS TAX ID91330521MA28C3DA6Q NONCONIFEROUS WOOD IN THE ROUGH NESOI, NOT TR</t>
  </si>
  <si>
    <t>FOREX WOOD CANADA INC.</t>
  </si>
  <si>
    <t>// // // SHIP REF // //</t>
  </si>
  <si>
    <t>200 JEREMIE-PACAUD PRINCEVILLE, QUEBEC, CANADA G6L 0A2 T. 1-819-234-1213 TE TAX ID829139336RM0001</t>
  </si>
  <si>
    <t>BMOU5698806 TCNU1879271 TCNU1904327 BMOU5992451</t>
  </si>
  <si>
    <t>YMLUW195214767</t>
  </si>
  <si>
    <t>781712 781765 781732 781728</t>
  </si>
  <si>
    <t>DEQING CHINA-AFRICA FOREIGN</t>
  </si>
  <si>
    <t>TRADE PORT CO., LTD. NO.198 CHANGHONG STREET, WUKANG TOWN, DEQING COUNTY, ZHEJIANG</t>
  </si>
  <si>
    <t>NONCONIFEROUS WOOD IN THE ROUGH NESOI, NOT TR NONCONIFEROUS WOOD IN THE ROUGH NESOI, NOT TR174 HARD MAPLE LOGS- 17,219 BF HS CODE 4403.99.30 ORIGIN ONTARIO, CANADA SHIPPER DECLARED NO WOOD PACKING MATERIAL FAX 86 755 2552 7311, ENTERPISE 91440300553891114Q NONCONIFEROUS WOOD IN THE ROUGH NESOI, NOT TR NONCONIFEROUS WOOD IN THE ROUGH NESOI, NOT TR</t>
  </si>
  <si>
    <t>36 TAMARACK CIRCLE TORONTO, ONTARIO M9P 3T9 CANADA TAX ID 002073280 CONTACT NAME SEAN ZHANG TE TEL (416) 249-8338</t>
  </si>
  <si>
    <t>TCNU2322022 TGBU6571126 BMOU5728705 TEMU8783124</t>
  </si>
  <si>
    <t>YMLUW195214580</t>
  </si>
  <si>
    <t>781930 781925 781923 781902</t>
  </si>
  <si>
    <t>SHENZHEN SAMMO TRADE CO.,LTD.</t>
  </si>
  <si>
    <t>THE 16TH FLOOR, EAST TOWER OF WENHUA BUILDING, NO. 1025 SHENNAN EAST ROAD, LUOHU DISTRICT, SHENZHEN</t>
  </si>
  <si>
    <t>BOXES NWT 4403,56 KG MAM BABYPRODUCTS HS CODE: 39269097, 3924100</t>
  </si>
  <si>
    <t>TCLU4986851</t>
  </si>
  <si>
    <t>MEDUVI052311</t>
  </si>
  <si>
    <t>911W</t>
  </si>
  <si>
    <t>GEODIS USA, INC</t>
  </si>
  <si>
    <t>4995 LACROSS ROAD, SUITE 1350 NORTH CHARLESTON SC 29405 UNITED ST</t>
  </si>
  <si>
    <t>4223 BFT - 19.004 M3 WHITE OAK LOGS HS CODE: 4403.91.00 COUNTRY OF ORIGIN :CANADA CAED: 01H556MC245220190300169</t>
  </si>
  <si>
    <t>TAN PHAT INTERNATIONAL, CO., LTD.</t>
  </si>
  <si>
    <t>SHIP REF #TPI-190104-1</t>
  </si>
  <si>
    <t>ONG DONG HAMLET, TAN HIEP VILLAGE TAN UYEN DISTRICT, BINH DUONG PROVINCE VIETNAM TAX CODE: 3700780960+</t>
  </si>
  <si>
    <t>658, RUE POULIN, C. P. 2003, LAC DROLET, QC CANADA G0Y 1C0 PH: 8195492090 FAX: 8195492045 TAX ID: 103082434RM0001</t>
  </si>
  <si>
    <t>TCNU2762124</t>
  </si>
  <si>
    <t>ZIMUMTL0076511</t>
  </si>
  <si>
    <t>ONG DONG HAMLET, TAN HIEP VILLAGE TAN UYEN DISTRICT, BINH DUONG PROVINCE VIETNAM++</t>
  </si>
  <si>
    <t>WOOD 3.861 POSTS 2 A 2 1/2 X 1,98 MTS PARTIDA ARANCELARIA 4403.1010</t>
  </si>
  <si>
    <t>GESU6324228</t>
  </si>
  <si>
    <t>HLCUSCL190241498</t>
  </si>
  <si>
    <t>1910S</t>
  </si>
  <si>
    <t>3541 HLD4819757</t>
  </si>
  <si>
    <t>FDCU0126067</t>
  </si>
  <si>
    <t>HLCUSCL190241505</t>
  </si>
  <si>
    <t>3542 HLD4819863</t>
  </si>
  <si>
    <t>SHIPPER'S LOAD, COUNT, STOW &amp; SEAL (783CTNS) CY / CY ACCESSORY &amp; BODY OF PACK HS CODE: 42029290, 63079090 + SCAC CODE: HNLT + HBL NUMBER: VN19A00920 + 3-1: COMMODITY GROUP 04, HDMU4739290: 321 CTNS/ 4403.4 KGS/ 48.72 CBM SHIPPER'S LOAD, COUNT, STOW &amp; SEAL (783CTNS) CY / CY ACCESSORY &amp; BODY OF PACK HS CODE: 42029290, 63079090 + SCAC CODE: HNLT + HBL NUMBER: VN19A00920 + 3-1: COMMODITY GROUP 04, HDMU4739290: 321 CTNS/ 4403.4 KGS/ 48.72 CBM</t>
  </si>
  <si>
    <t>CLEARFREIGHT INC.</t>
  </si>
  <si>
    <t>HONOUR LANE LOGISTICS CO.,</t>
  </si>
  <si>
    <t>FCL/FCL KUIU STYLE NAME : SKU#: SIZE : COLOR: Q'TY : N.W: G.W: DIM : BOX:... OF... MADE IN VIETNAM FCL/FCL KUIU STYLE NAME : SKU#: SIZE : COLOR: Q'TY : N.W: G.W: DIM : BOX:... OF... MADE IN VIETNAM</t>
  </si>
  <si>
    <t>1067 SNEATH LANE SAN BRUNO, CA 94066 EIN+95-331340300 TE T:1 650 8719580</t>
  </si>
  <si>
    <t>LTD - VIETNAM ROOM D03-01, FLOOR 03, DE SECTION, HUNG PHAT SILVER TE STAR BUILDING 156A NGUYEN HUU</t>
  </si>
  <si>
    <t>DFSU4236940 HDMU4739290</t>
  </si>
  <si>
    <t>HDMUHMWB0459833</t>
  </si>
  <si>
    <t>0104E</t>
  </si>
  <si>
    <t>C139087 C139144</t>
  </si>
  <si>
    <t>1067 SNEATH LANE SAN BRUNO, CA 94066 EIN+95-331340300</t>
  </si>
  <si>
    <t>HOCHIMINH, VIETNA</t>
  </si>
  <si>
    <t>02 CONTAINERS WITH 83 BUNDLES CONTAININGBRAZILIANEUCALIPTUS, ROUGH SAWN, KD, MILL RUN GRADE,EUCALYPTUS RGH KD TOTAL NET WEIGHT:46.109,000 KGS TOTAL GROSS WEIGHT:46.409,000 KGS FREIGHT PREPAID ABROAD, DUE: 19BR000247943-4 NCM:4403.98.00 WOODEN PACKAGE: TREATED / CERTIFIED MATERIAL FOR FEMMA HURRICANE RELIEF BLUE ROOF PROGRAM EUCALYPTUS</t>
  </si>
  <si>
    <t>84,380M3 BRAZILIA N EUCALIPTUS, ROUGH SAWN, AD 25%, MILL RUN GRADE 84,380M3 BRAZILIA N EUCALIPTUS, ROUGH SAWN, AD 25%, MILL RUN GRADE</t>
  </si>
  <si>
    <t>MSKU1677250 PONU7973285</t>
  </si>
  <si>
    <t>SUDU69910A74TP90</t>
  </si>
  <si>
    <t>MLBR3294701 MLBR3294703</t>
  </si>
  <si>
    <t>BO. CANDELARIA ARENAS TOA BAJA HACIENDA BOND 14167439 TAX I</t>
  </si>
  <si>
    <t>DOK 008986 20190218 IDBLW 010700 PEB 1 X 40'STD CONTAINER : 13 CRATES IN TOTAL OF 3 LAYER PARQUET (HS CODE USA : 4412.94) 13 CRATES  4,686 PCS  26.4403 M3, N. WEIGHT  16.5252 TONS G. WEIGHT  18.6669 TONS TOTAL GROSS WEIGHT : 18,666.90 KGS TOTAL NET WEIGHT : 16,525.20 KGS FREIGHT PREPAID</t>
  </si>
  <si>
    <t>TOPOCEAN CONSOLIDATION SERVICE INC.</t>
  </si>
  <si>
    <t>PT. TRANSLINDO MALAKA EXPRESS LINE</t>
  </si>
  <si>
    <t>2727 WORKMAN MILL ROAD, CITY OF INDUSTRY, CA 90601 USA PH: 562 908 1688 FAX: 562 908 1610</t>
  </si>
  <si>
    <t>KOMPLEKS MULTATULI INDAH JL. HAJI MISBAH BLOK AA NO.34 MEDAN 20151 INDONESIA TE TAX ID : 02.094.219.9-121.000</t>
  </si>
  <si>
    <t>APZU4584703</t>
  </si>
  <si>
    <t>APLUAOC0120276</t>
  </si>
  <si>
    <t>0SV1W</t>
  </si>
  <si>
    <t>CMACGMG3585703</t>
  </si>
  <si>
    <t>BELAWAN</t>
  </si>
  <si>
    <t>1 X 40'STD CONTAINER STC : 13 CRATES IN TOTAL OF 3 LAYER PARQUET (HS CODE USA : 4412.94) 13 CRATES  4,686 PCS  26.4403 M3 N. WEIGHT  16.5252 TONS, G. WEIGHT  18.6669 TONS</t>
  </si>
  <si>
    <t>FRANWOOD INTERNATIONAL INC.</t>
  </si>
  <si>
    <t>FORESTRY TIMBER RESOURCES SDN BHD</t>
  </si>
  <si>
    <t>Belawan</t>
  </si>
  <si>
    <t>-- NO MARKS NO MARKS NO MARKS NO MARKS NO MARKS NO MARKS NO MARKS</t>
  </si>
  <si>
    <t>21234 68TH AVE.SOUTH KENT, WA 98032, USA</t>
  </si>
  <si>
    <t>LEVEL 8, BLOCK D, DATARAN PHB, SAUJANA RESORT, SECTION U2, 40150, SHAH ALAM, SELANGOR, MALAYSIA</t>
  </si>
  <si>
    <t>TOPOBWALAXJ20051</t>
  </si>
  <si>
    <t>0SV1U</t>
  </si>
  <si>
    <t>TOPO</t>
  </si>
  <si>
    <t>TOPOCEAN CONSOLIDATION SERVICE (LOS ANGELES) INC</t>
  </si>
  <si>
    <t>CITY OF INDUSTRY</t>
  </si>
  <si>
    <t>2727 WORKMAN MILL RD</t>
  </si>
  <si>
    <t>INTERNATIONAL FREIGHT SYSTEMS</t>
  </si>
  <si>
    <t>19803 FIRST AVENUE SOUTH, SUITE 102 SEATTLE, WA 98148, US CONTACT NO : 206-433.2614</t>
  </si>
  <si>
    <t>BELAWAN, ID</t>
  </si>
  <si>
    <t>NONCONIFEROUS WOOD IN THE ROUGH NESOI, NOT TRTOTAL OF 55 LOGS - 4055 BF - 20.275 M3 WHITE ASH LOGS HS CODE 4403.99.00 ORIGIN CANADA FAX +86-21-65854506, CONTACT MS ZHANG EMAIL SY.ZHANGGREATMICRO.NET</t>
  </si>
  <si>
    <t>NEW YORK EXPRESS</t>
  </si>
  <si>
    <t>658, RUE POULIN, C. P. 2003, LAC DROLET, QC CANADA G0Y 1C0 PH 8195492090 FAX 8195492045 TE TAX ID 103082434RM0001</t>
  </si>
  <si>
    <t>TGBU6367642</t>
  </si>
  <si>
    <t>YMLUW190209156</t>
  </si>
  <si>
    <t>033W</t>
  </si>
  <si>
    <t>CO., LTD. 5F, NO.19, LANE 888 DONGDAMING ROAD, SHANGHAI, CHINA 200082</t>
  </si>
  <si>
    <t>WSFR-TCPP -USCI CODE + 91310 115078130462M -TEL:021-31769 581 --FAX:+1-4403568877 -- MS. JILL REED ---FAX:+1-4403 568877 ---MS. JILL REED</t>
  </si>
  <si>
    <t>NEWPORT TANK CONTAINERS, INC</t>
  </si>
  <si>
    <t>NEWPORT CHINA TANK CONTAINERS CO.</t>
  </si>
  <si>
    <t>1340 DEPOT ST CLEVELAND, OH 44116 USA EIN/TAX ID: 34-1813576 1-6788023036 TEL EX 88</t>
  </si>
  <si>
    <t>LTD 5TH FLOOR,SINOCHEM BUILDING NO.233 CHANG QING ROAD(NORTH) SHANGHAI,CHINA 200125 86-2038617990 TEL EX 86-21317 68</t>
  </si>
  <si>
    <t>GESU8012260</t>
  </si>
  <si>
    <t>MAEU584574151</t>
  </si>
  <si>
    <t>909N</t>
  </si>
  <si>
    <t>1340 DEPOT ST CLEVELAND, OH 44116 USA EIN/TAX ID: 34-1813576</t>
  </si>
  <si>
    <t>LEATHER 03 PACKAGES (WITH 889 PIECES) AND 04 BOXES (WITH 2.459 PIECES) BEING 3.348 PIECES OF BOVINE LEATHER. INVOICE 033-2019 PO(S) MS-4403 DU-E 19BR000224195-0, NIF 13-194925800 CONTACT ROBERT ROBERTFCGERLACH.COM XXZIP CODE 32819- ORLANDO/FLORIDA-USA TAX ID 83-0950337 MARITIMOPREMIUMNH.COM.BR</t>
  </si>
  <si>
    <t>F.C. GERLACH &amp; CO., INC.</t>
  </si>
  <si>
    <t>PREMIUM INTERNATIONAL FREIGHT</t>
  </si>
  <si>
    <t>SOKOL NEW YORK 3323-3326 . . . . . . . . . . . . . . . . . . . . . . . . . . . . . . . . . . . .</t>
  </si>
  <si>
    <t>290 CENTRAL AVENUE, 105 -LAWRENCE NEW YORK - USA PHONE ++1 516 371 9080 - FAX ++1 516 371 9088/89 (X)</t>
  </si>
  <si>
    <t>AGENCY RUA SANTOS PEDROSO, 420 - CENTRO 93.510-265 NOVO HAMBURGO-RS-BRASIL FONE + 55 (51) 3275-6500</t>
  </si>
  <si>
    <t>UACU3595039</t>
  </si>
  <si>
    <t>20G0</t>
  </si>
  <si>
    <t>HLCURI4190206029</t>
  </si>
  <si>
    <t>908N</t>
  </si>
  <si>
    <t>RIO GRANDE (BRAZI</t>
  </si>
  <si>
    <t>WOOD 3.168 POST CENTRALES 2 1/2-3 X 1, 98 MTS HS CODE 4403.1010 WOOD 3.861 POSTS 2 A 2 1/2 X 1,98 MTS HS CODE 4403.1010</t>
  </si>
  <si>
    <t>VIRGINIA TRADER</t>
  </si>
  <si>
    <t>CALLE SEGARRA SAN JUAN, PUERTO RICO 00922-1279 PUERTO RICO TELEFONO (787) 7838260 MAIL CUEBASJORGEYAHOO.COM</t>
  </si>
  <si>
    <t>HLXU8381559 HLXU8269493</t>
  </si>
  <si>
    <t>HLCUSCL190225390</t>
  </si>
  <si>
    <t>1908S</t>
  </si>
  <si>
    <t>3507 HLD4794832 3508 HLD4794896</t>
  </si>
  <si>
    <t>WOOD 460 POSTS 2 A 2 1/2 X 1,98 MTS 540 POSTS (CIL)3 X 1,98 MTS 128 POSTS (CIL) 4 X 1,98 MTS 56 POSTS (CIL) 6 X 2,40 MTS 1920 POSTS 2 1/2-3 X 1,98 MTS PARTIDA ARANCELARIA 4403.1010</t>
  </si>
  <si>
    <t>ORONOZ HNOS, INC</t>
  </si>
  <si>
    <t>AVE EMERITO ESTRADA 1100 SAN SEBASTIAN 00685 PUERTO RICO TELEFONO 787-896-1131 MORONOZYAHOO.COM</t>
  </si>
  <si>
    <t>FSCU8239238</t>
  </si>
  <si>
    <t>HLCUSCL190225420</t>
  </si>
  <si>
    <t>3506 HLD4794899</t>
  </si>
  <si>
    <t>AS PER PO NO JA181211 1 PLASTIC VALVE UNIT W STRAINER 4406 7377 3 7 PLASTIC DOCUMENT HOLDER 4403 6353 AS PER PO NO JA181116 2 PLASTIC DOCUMENT HOLDER 4403 6353 121CTNS 3PLTS</t>
  </si>
  <si>
    <t>10180 NEW BERLIN ROAD JACKSONVILLE FL 32226</t>
  </si>
  <si>
    <t>GLDU5083098</t>
  </si>
  <si>
    <t>ONPLQDJAX1910012</t>
  </si>
  <si>
    <t>MEDUQD147862</t>
  </si>
  <si>
    <t>8E</t>
  </si>
  <si>
    <t>FEX6376349</t>
  </si>
  <si>
    <t>WALNUT LOGS WALNUT LOGS - 4393 BF HS CODE 4403.99.0170 WALNUT LOGS WALNUT LOGS - 4271 BF HS CODE 4403.99.0170 WALNUT LOGS WALNUT LOGS - 4467 BF HS CODE 4403.99.0170 WALNUT LOGS WALNUT LOGS - 4416 BF HS CODE 4403.99.0170</t>
  </si>
  <si>
    <t>45 POND STREET, SUITE 200 NORWELL, MA 02061 FMC 024358NF EIN+453236293 PHONE 781-544-3970</t>
  </si>
  <si>
    <t>BEAU4200391 UACU5614930 TGHU6177541 FSCU9604464</t>
  </si>
  <si>
    <t>HLCUBSC1902BAYD6</t>
  </si>
  <si>
    <t>051W</t>
  </si>
  <si>
    <t>000161 000168 000172 000173</t>
  </si>
  <si>
    <t>WALNUT LOGS WALNUT LOGS - 4185 BF HS CODE 4403.99.0170 WALNUT LOGS WALNUT LOGS - 4160 BF HS CODE 4403.99.0170</t>
  </si>
  <si>
    <t>NO MARKS . . NO MARKS . .</t>
  </si>
  <si>
    <t>TCLU6422085 TCNU9350978</t>
  </si>
  <si>
    <t>HLCUBSC1902BTCN2</t>
  </si>
  <si>
    <t>1518739 1518732</t>
  </si>
  <si>
    <t>NONCONIFEROUS WOOD IN THE ROUGH NESOI, NOT TRTOTAL 160 LOGS- 74.575 M3- 16,572 BFT 95 LOGS- 9,084 BFT- MAPLE LOGS HS CODE 4403.99.30 60 LOGS -6,746 BFT- HICKORY LOGS HS CODE 4403.99.90, 5 LOGS - 742 BFT- RED OAK LOGS HS CODE 4403.91.00 SHIPPER DECLARED NO WOOD PACKING MATERIAL FAX 0086 21 65854506 NONCONIFEROUS WOOD IN THE ROUGH NESOI, NOT TR NONCONIFEROUS WOOD IN THE ROUGH NESOI, NOT TR NONCONIFEROUS WOOD IN THE ROUGH NESOI, NOT TR</t>
  </si>
  <si>
    <t>YMLU8518237 TCNU1064788 TEMU7707963 MAGU5788142</t>
  </si>
  <si>
    <t>YMLUW195214690</t>
  </si>
  <si>
    <t>781792 781773 781763 781799</t>
  </si>
  <si>
    <t>EXPORT CO., LTD. 5FL, NO. 19, LANE 888, DONGDAMING ROAD, SHANGHAI 200082, CHINA</t>
  </si>
  <si>
    <t>NONCONIFEROUS WOOD IN THE ROUGH NESOI, NOT TR NONCONIFEROUS WOOD IN THE ROUGH NESOI, NOT TR NONCONIFEROUS WOOD IN THE ROUGH NESOI, NOT TR NONCONIFEROUS WOOD IN THE ROUGH NESOI, NOT TR384 LOGS - 21,059 BFT W. ASH SAW LOGS HS CODE 4403.99.90 ORIGIN ONTARIO, CANADA TCKU6013259 - 5,416 BFT TCNU2178595 - 5,239 BFT, TCNU2473570 - 5,274 BFT YMMU6270633 - 5,130 BFT SHIPPER DECLARED NO WOOD PACKING MATERIAL CONTACT MISS HUANG - EMAIL NINGBOSHIDING163.COM - TEL 0086-574-28908807 FAX 0086-574-88188525</t>
  </si>
  <si>
    <t>// // // // SHIP REF LKE-BL-1903 //</t>
  </si>
  <si>
    <t>TCKU6013259 TCNU2178595 TCNU2473570 YMMU6270633</t>
  </si>
  <si>
    <t>YMLUW195214693</t>
  </si>
  <si>
    <t>781762 781746 781717 781781</t>
  </si>
  <si>
    <t>SI METAL GRADE 4403 SIZE (10-100 MM)</t>
  </si>
  <si>
    <t>AMALGAMET CANADA</t>
  </si>
  <si>
    <t>60 YONGE STREET, SUITE 1001 TORONTO ON M5E 1H5 CANADA</t>
  </si>
  <si>
    <t>MEDU3458108</t>
  </si>
  <si>
    <t>MEDUCO390842</t>
  </si>
  <si>
    <t>909W</t>
  </si>
  <si>
    <t>SAINT PETERSBURG</t>
  </si>
  <si>
    <t>TRADE NAME TRIETHYLENE GLYCOL BOTTOMS CHEMICAL NAME TRIETHYLENE GLYCOL BOTTOMS NET WEIGHT 21750.00 TARE WEIGHT 4220.00 GROSS WEIGHT 25970.00, SEALS 00854401/4402/4403 TRADE NAME TRIETHYLENE GLYCOL BOTTOMS CHEMICAL NAME TRIETHYLENE GLYCOL BOTTOMS NET WEIGHT 21850.00 TARE WEIGHT 3590.00 GROSS WEIGHT 25440.00, SEALS 00852846/00852847/00852848</t>
  </si>
  <si>
    <t>NEWPORT TANK CONTAINERS, INC.</t>
  </si>
  <si>
    <t>NEWPORT EUROPE BV</t>
  </si>
  <si>
    <t>MOL GRATITUDE</t>
  </si>
  <si>
    <t>EIN 341814576 1340 DEPOT STREET CLEVELAND, OH 44116 USA TEL (800) 889-3894 OR (440) 356-8866 USA</t>
  </si>
  <si>
    <t>MIDDENWEG 6,4782 PM MOERDIJK PO BOX 299,4760 AG ZEVENBERGEN THE NETHERLANDS VAT NO. NL806378086B01 NETHERLANDS</t>
  </si>
  <si>
    <t>SIMU3511562 CRXU8694375</t>
  </si>
  <si>
    <t>2271 2276</t>
  </si>
  <si>
    <t>HLCURTM190186100</t>
  </si>
  <si>
    <t>00854401 4403 00852846 00852848</t>
  </si>
  <si>
    <t>HUNTSMAN INTERNATIONAL, LLC</t>
  </si>
  <si>
    <t>HUNTSMAN HOLLAND B.V.</t>
  </si>
  <si>
    <t>CONTACT BETTIE ROE 713-924-6413 101 CONCRETE STREET HOUSTON, TX 77012 USA USA</t>
  </si>
  <si>
    <t>MERSEYWEG 10 P.O. BOX 1020 3180 AA ROZENBURG NETHERLANDS NETHERLANDS</t>
  </si>
  <si>
    <t>HLCURTMJA86100AA</t>
  </si>
  <si>
    <t>84 CTNS 28 PALLETS  84 CTNS OF PHOTO/PROOF SC-T3170 C11CF11201 N.W.: 3704.40 KGS G.W.: 4452.00 KGS MEAS: 48.076 M3, HS CODE : 8443.31.91 TEL : 1-(562)290-4098 FAX : 1-(562)290-4103 E-MAIL : CUSTOMS EA.EPSON.COM 392690 (HS) FREIGHT COLLECT THIS SHIPMENT CONTAINS NO SOLID WOODPACKING DOK 006870 20190103 IDJKT 040300 PEB DOK 004562 20190103 IDJKT 040300 PEB DOK 001562 20190102 IDJKT 040300 PEB 83 CTNS 28 PALLETS  83 CTNS OF PHOTO/PROOF SC-T3170 C11CF11201, N.W.: 3660.30 KGS G.W.: 4403.00 KGS MEAS: 47.540 M3 HS CODE : 8443.31.91 9 CTNS 1 PALLET  9 CTNS  450 PCS OF BUSINESS PRINTER MAINTENANCE BOX C13T671200 N.W.: 118.67 KGS G.W.: 131.85 KGS, MEAS: 30.906 M3 HS CODE : 8443.31.91</t>
  </si>
  <si>
    <t>CMA CGM TANCREDI</t>
  </si>
  <si>
    <t>MIAMI DISTRIBUTION CENTER 3505 B NW107 AVE. DORAL FL 33178 ATTN . MS NORMA RODRIGUEZ TE PHONE : 305-592-9410 FAX:</t>
  </si>
  <si>
    <t>EJIP INDUSTRIAL PARK PLOT 4E CIKARANG SELATAN, BEKASI 17550 INDONESIA PHONE : 62-21 TE 8970101 FAX : 62-21 8970249</t>
  </si>
  <si>
    <t>SEGU4699087 TCNU8023501 TCLU1853393</t>
  </si>
  <si>
    <t>CMDUDJA0439686</t>
  </si>
  <si>
    <t>0PG2Y</t>
  </si>
  <si>
    <t>G3376300 G3438296 G3376299</t>
  </si>
  <si>
    <t>EPSON AMERIC INC.</t>
  </si>
  <si>
    <t>3840 KILROY AIRPORT WAY LONG BEACH , CA 90806 U.S A ATTN : MS.SHIRLEEN FUNAI</t>
  </si>
  <si>
    <t>WOOD POSTS CALIBRADO 2 A 2 1/2 X 1,98 MTS HS CODE 4403.1010 FREIGHT PREPAID</t>
  </si>
  <si>
    <t>FCL/FCL . . . .</t>
  </si>
  <si>
    <t>AV. PROVIDENCIA NRO 2601 OF. 32 SANTIAGO - CHILE FONO 56 2 2341288 CONTACTO VILMA GARRIDO</t>
  </si>
  <si>
    <t>HLXU8020197</t>
  </si>
  <si>
    <t>HLCUSCL190164519</t>
  </si>
  <si>
    <t>1907S</t>
  </si>
  <si>
    <t>3486 HLD4795545</t>
  </si>
  <si>
    <t>4403 CASE FRESH BLUEBERRIES ON 20 PALLET FREIGHT COLLECT CONTROLLED ATMOSPHERE: EMB. 192127 EV-287583</t>
  </si>
  <si>
    <t>INTERNATIONAL FRUIT COMPANY, INC. (</t>
  </si>
  <si>
    <t>CORE - EXPORT SPA</t>
  </si>
  <si>
    <t>Wilmington, Delaware</t>
  </si>
  <si>
    <t>.. SAME SAME</t>
  </si>
  <si>
    <t>309 BELLEVUE AVE. HAMMONTON NJ 08037 UNITED STATES</t>
  </si>
  <si>
    <t>AVDA KENNEDY 5770 OF 1508 VITACURA RM CHILE</t>
  </si>
  <si>
    <t>CXRU1205280</t>
  </si>
  <si>
    <t>MEDUSG416705</t>
  </si>
  <si>
    <t>910A</t>
  </si>
  <si>
    <t>12345 FJ05165931</t>
  </si>
  <si>
    <t>225 SED / 63 HOLE H6 TTT MULTI POLE X 11.95M HS CODE: 4403 .11 225 SED / 63 HOLE H6 TTT MULTI POLE X 11.95M HS CODE: 4403 .11 225 SED / 63 HOLE H6 TTT MULTI POLE X 11.95M HS CODE: 4403 .11</t>
  </si>
  <si>
    <t>EPES LOGISTICS</t>
  </si>
  <si>
    <t>360 LOGISTICS GROUP LTD</t>
  </si>
  <si>
    <t>Auckland</t>
  </si>
  <si>
    <t>SPIRIT OF SINGAPORE</t>
  </si>
  <si>
    <t>201 MCCULLOUGH DR STE 310 CHARLOTTE NC 2826 2UNITED STATES 1-7049718186 TEL EX 81</t>
  </si>
  <si>
    <t>50 PAVILION DRIVE MANGERE AUCKLAND 2022 64-92804943 TEL EX 64-92804 94</t>
  </si>
  <si>
    <t>1-704971</t>
  </si>
  <si>
    <t>TCNU9928428 MRKU6198094 MSKU0379081</t>
  </si>
  <si>
    <t>MAEU967377171</t>
  </si>
  <si>
    <t>904N</t>
  </si>
  <si>
    <t>G1007726 G1007725 G1007723</t>
  </si>
  <si>
    <t>201 MCCULLOUGH DR STE 310 CHARLOTTE NC 28262 UNITED STATES</t>
  </si>
  <si>
    <t>AUCKLAND</t>
  </si>
  <si>
    <t>112 MOSCATO 2018 DOCG/DOP BIAN CO WINE 12X0,750LT KGM 1769 / PO 4406 SARACCO PAOLO AZ. A GR. (C/D) 14 VP CHIANTI 14 R ISERVA MAXIMA WINE 12X0,750LT KGM 218 / PO 4405 CASTELLAN I SPA (C.TO DEP.) 14 MACON 1, NO. CONSOL#817 P.O. NO. 4260 / 4261 / 4266 / 4402 / 4403 / 4 404 / 4405 4406 PERMIT: 198175 9 / 1981759 / 1981759 / 198175 9 / 1981759</t>
  </si>
  <si>
    <t>WINESU</t>
  </si>
  <si>
    <t>1021 1/2 SAVILLE AVENUE EDDYSTONE, PA. 19022, U.S.A. 0016108721500 0016108721568 1-6108721500</t>
  </si>
  <si>
    <t>INTERPORTO AMERIGO VESPUCCI 57010 GUASTICCE (LI) ITALY FDA NO.17020996154 39-586983058 TEL EX 39-05869 83</t>
  </si>
  <si>
    <t>SUDU8017436</t>
  </si>
  <si>
    <t>MAEU606341433</t>
  </si>
  <si>
    <t>906W</t>
  </si>
  <si>
    <t>379662 352481</t>
  </si>
  <si>
    <t>PET RESIN,EASTLON BRAND PET RESIN,EASTLON BRAND PET RESIN,EASTLON BRAND PET RESIN,EASTLON BRAND PET RESIN,EASTLON BRAND PET RESIN,EASTLON BRAND PET RESIN,EASTLON BRAND PET RESIN,EASTLON BRAND PET RESIN,EASTLON BRAND PET RESIN,EASTLON BRAND PET RESIN,EASTLON BRAND BOTTLE GRADE CB-612 HS CODE 3907.61 ATTN: VICTOR JDIAZORTIZ/ ANGEL GONZALEZ EIN660-71-4403 FREIGHT PREPAID PET RESIN,EASTLON BRAND PET RESIN,EASTLON BRAND PET RESIN,EASTLON BRAND PET RESIN,EASTLON BRAND PET RESIN,EASTLON BRAND PET RESIN,EASTLON BRAND PET RESIN,EASTLON BRAND PET RESIN,EASTLON BRAND</t>
  </si>
  <si>
    <t>TO ORDER OF PET PLASTICS LLC DBA</t>
  </si>
  <si>
    <t>FAR EASTERN POLYTEX (VIETNAM)</t>
  </si>
  <si>
    <t>PACON</t>
  </si>
  <si>
    <t>NO MARKS NO MARKS NO MARKS NO MARKS NO MARKS NO MARKS NO MARKS NO MARKS NO MARKS NO MARKS SHIPPING MARK: PET PLASTIC (IN DIAMOND) SAN JUAN B/NO: 1-180 MADE IN VIETNAM NO MARKS NO MARKS NO MARKS NO MARKS NO MARKS NO MARKS NO MARKS</t>
  </si>
  <si>
    <t>BAC PLAS CARR. 172 KM 9.1 BO. CERTENEJAS CIDRA P.R. TE 00739 TEL: +1(787)-739-7100</t>
  </si>
  <si>
    <t>LIMITED LAND LOT B`5B`CN, ROAD DC, BAU BANG INDUSTRIAL PARK, LAI UYEN TE TOWN, BAU BANG DISTRICT, BINH</t>
  </si>
  <si>
    <t>TRHU1302025 TEMU2140141 TRHU3935892 APZU3013361 FCIU3624464 CMAU0414746 CMAU1172605 CARU3724498 TEMU0986423 TCKU3404305 XINU1026891 DFSU1575699 TCLU7245106 APZU3360036 BMOU2087640 FCIU4579837 XINU1458534 CMAU0473311</t>
  </si>
  <si>
    <t>2200 2200 2200 2200 2200 2200 2200 2200 2200 2200 2200 2200 2200 2200 2200 2200 2200 2200</t>
  </si>
  <si>
    <t>CMDUSGN0581065</t>
  </si>
  <si>
    <t>0UA2F</t>
  </si>
  <si>
    <t>K5795101 K5795145 K5777551 K5777568 K5795150 K5795147 K5777552 K5777576 K5795149 K5777570 K5777565 K5777567 K5777561 K5795102 K5777569 K5777579 K5777566 K5777560</t>
  </si>
  <si>
    <t>PET PLASTICS LLC DBA BAC PLAS</t>
  </si>
  <si>
    <t>CARR. 172 KM 9.1 BO. CERTENEJAS CIDRA P.R. 00739 TEL: +1(787)-739-7100</t>
  </si>
  <si>
    <t>PET RESIN,EASTLON BRAND BOTTLE GRADE CB-612 HS CODE 3907.61 ATTN: VICTOR JDIAZORTIZ/ ANGEL GONZALEZ EIN 660-71-4403 FREIGHT PREPAID PET RESIN,EASTLON BRAND BOTTLE GRADE CB-612 HS CODE 3907.61 ATTN: VICTOR JDIAZORTIZ/ ANGEL GONZALEZ EIN 660-71-4403 FREIGHT PREPAID PET RESIN,EASTLON BRAND BOTTLE GRADE CB-612 HS CODE 3907.61 ATTN: VICTOR JDIAZORTIZ/ ANGEL GONZALEZ EIN 660-71-4403 FREIGHT PREPAID PET RESIN,EASTLON BRAND BOTTLE GRADE CB-612 HS CODE 3907.61 ATTN: VICTOR JDIAZORTIZ/ ANGEL GONZALEZ EIN 660-71-4403 FREIGHT PREPAID PET RESIN,EASTLON BRAND BOTTLE GRADE CB-612 HS CODE 3907.61 ATTN: VICTOR JDIAZORTIZ/ ANGEL GONZALEZ EIN 660-71-4403 FREIGHT PREPAID PET RESIN,EASTLON BRAND BOTTLE GRADE CB-612 HS CODE 3907.61 ATTN: VICTOR JDIAZORTIZ/ ANGEL GONZALEZ EIN 660-71-4403 FREIGHT PREPAID PET RESIN,EASTLON BRAND BOTTLE GRADE CB-612 HS CODE 3907.61 ATTN: VICTOR JDIAZORTIZ/ ANGEL GONZALEZ EIN 660-71-4403 FREIGHT PREPAID PET RESIN,EASTLON BRAND BOTTLE GRADE CB-612 HS CODE 3907.61 ATTN: VICTOR JDIAZORTIZ/ ANGEL GONZALEZ EIN 660-71-4403 FREIGHT PREPAID PET RESIN,EASTLON BRAND BOTTLE GRADE CB-612 HS CODE 3907.61 ATTN: VICTOR JDIAZORTIZ/ ANGEL GONZALEZ EIN 660-71-4403 FREIGHT PREPAID</t>
  </si>
  <si>
    <t>PET PLASTICS ( IN DIAMOND) SAN JUAN B/NO:1-180 MADE IN VIETNAM PET PLASTICS ( IN DIAMOND) SAN JUAN B/NO:1-180 MADE IN VIETNAM PET PLASTICS ( IN DIAMOND) SAN JUAN B/NO:1-180 MADE IN VIETNAM PET PLASTICS ( IN DIAMOND) SAN JUAN B/NO:1-180 MADE IN VIETNAM PET PLASTICS ( IN DIAMOND) SAN JUAN B/NO:1-180 MADE IN VIETNAM PET PLASTICS ( IN DIAMOND) SAN JUAN B/NO:1-180 MADE IN VIETNAM PET PLASTICS ( IN DIAMOND) SAN JUAN B/NO:1-180 MADE IN VIETNAM PET PLASTICS ( IN DIAMOND) SAN JUAN B/NO:1-180 MADE IN VIETNAM PET PLASTICS ( IN DIAMOND) SAN JUAN B/NO:1-180 MADE IN VIETNAM</t>
  </si>
  <si>
    <t>BAC PLAS CARR. 172 KM 9.1 BO. CERTENEJAS CIDRA P.R. 00739 TEL: +1(787)-739-7100 TE EXT: 4004 4079</t>
  </si>
  <si>
    <t>LIMITED LAND LOT B`5B`CN, ROAD DC, BAU BANG INDUSTRIAL PARK, LAI UYEN TOWN, BAU BANG DISTRICT, BINH TE DUONG PROVINCE, VIETNAM</t>
  </si>
  <si>
    <t>CRSU1410367 SGCU2206597 CMAU0415450 SEGU1756917 TCKU1713368 APZU3939820 CMAU1485364 ECMU1704568 ECMU1853284</t>
  </si>
  <si>
    <t>2200 2200 2200 2200 2200 2200 2200 2200 2200</t>
  </si>
  <si>
    <t>CMDUSGN0593133</t>
  </si>
  <si>
    <t>K5767084 K5767133 K5778380 K5767140 K5767132 K5767139 K5778378 K5778377 K5778384</t>
  </si>
  <si>
    <t>CARR. 172 KM 9.1 BO. CERTENEJAS CIDRA P.R. 00739 TEL: +1(787)-739-7100 EXT: 4004 4079</t>
  </si>
  <si>
    <t>PLUSH TOYS PO#: 4320,4379,4382,4389,4390,4391,4392,4395, 4363,4397 4398,4401,4402,4403,4405,4406, .</t>
  </si>
  <si>
    <t>TEMU8012739</t>
  </si>
  <si>
    <t>DLHTSHSE1901816</t>
  </si>
  <si>
    <t>ONEYSH9AC1951400</t>
  </si>
  <si>
    <t>CNB068480</t>
  </si>
  <si>
    <t>WALNUT LOGS HS CODE 4403.99.0170 WALNUT LOGS HS CODE 4403.99.0170</t>
  </si>
  <si>
    <t>SHANGHAI PLENUM INTERNATIONAL TRADE</t>
  </si>
  <si>
    <t>CO., LTD. ROOM 301, NO.158 SOUTH BO LE ROAD JIADING, SHANGHAI, CHINA TEL 0086-21-69524658</t>
  </si>
  <si>
    <t>45 POND STREET SUITE 200 NORWELL, MA 02061 FMC 024358NF EIN+453236293 PHONE 781-544-3970</t>
  </si>
  <si>
    <t>HLBU1716910 GESU6798356</t>
  </si>
  <si>
    <t>HLCUBSC1902BAYW5</t>
  </si>
  <si>
    <t>156 157</t>
  </si>
  <si>
    <t>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 CANADIAN LOGS TOTAL 110 PIECE S TOTAL 108.200 MBF LETTER OF CREDIT# M3973901NU00146 C ONTRACT/ORDER NO. 1613310 HTS CODE: 4403.20 CAED NO: SUM20 74 EIN NUMBER: 98-0413798 FR EIGHT PREPAID PRN (PROOF, OF REPORT NUMBER):SUM2074</t>
  </si>
  <si>
    <t>SANTA RITA</t>
  </si>
  <si>
    <t>N/M N/M N/M N/M N/M N/M N/M N/M N/M N/M N/M N/M N/M N/M N/M N/M N/M N/M N/M N/M</t>
  </si>
  <si>
    <t>3500 - 1055 DUNSMUIR ST VANCOUVER BC V7X 1H7 CANADA PHONE: 1-604-422-3400 82-519414043 TEL EX 40</t>
  </si>
  <si>
    <t>3500 - 1055 DUNSMUIR ST VANCOUVER BC V7X 1H7 CANADA PHONE: 1-604-422-3400 1-6046480322 TEL EX 1-866999 03</t>
  </si>
  <si>
    <t>82-51941</t>
  </si>
  <si>
    <t>MSKU4671450 MSKU4644619 HASU5174491 MSKU4660008 MSKU4824523 MAEU9198825 MAEU9206495 MSKU0120742 MSKU4706984 PONU7887124 SUDU6653038 FCIU8500770 MRKU2495710 MSKU1914264 MRKU6095619 MSKU4728371 PONU3053777 MSKU1903594 MSKU4646870 MRKU4284845</t>
  </si>
  <si>
    <t>LEB0 LEB0 4EB0 LEB0 LEB0 LEB0 LEB0 4EB0 LEB0 4EB0 4EB0 4EB0 4EB0 4EB0 4EB0 LEB0 LEB0 4EB0 LEB0 4EB0</t>
  </si>
  <si>
    <t>MAEU967939776</t>
  </si>
  <si>
    <t>905N</t>
  </si>
  <si>
    <t>451037 451036 450418 451001 450421 451043 450411 451038 450457 450417 450415 451040 450500 450042 451003 451019 451044 450463 451020 450497</t>
  </si>
  <si>
    <t>CHANG NYUNG TIMBER CO.</t>
  </si>
  <si>
    <t>41-28, SINGMAN-RO, GANGSEO-GU, BUSAN, SOUTH KOREA</t>
  </si>
  <si>
    <t>1X20 CONTAINER 911 PKG ( N INE HUNDRED AND ELEVEN PACKAGE ONLY) LED LAMPS, FIXTURES AN D PARTS SB NO.1584712 DT 25.0 1.2019 INVOICE NO. OEPLU5/EXP /5048 DT.25.01.2019 GROSS WEI GHT. 4403 KGS NET WT. 2857 KG, S SCAC:TLYI HBL:DNKQ19024784</t>
  </si>
  <si>
    <t>TRANSWORLD LOGISTICS SHIPPING AND</t>
  </si>
  <si>
    <t>BSL FREIGHT SOLUTIONS PVT. LTD.</t>
  </si>
  <si>
    <t>200 MIDDLESEX ESSEX TPK, SUITE 200, ISELIN, NJ 08830 USA TEL: 7322837833, FAX: 7322837834 1-7326535020 TEL EX 78</t>
  </si>
  <si>
    <t>301, 3RD FLOOR, PLOT NO. 16 &amp; 17, COMMERCIAL COMPLEX,OKHLA PHASE-1, NEW DELHI-110020, INDIA. 91-1149535307 TEL EX 91-11264 63</t>
  </si>
  <si>
    <t>MSKU3609573</t>
  </si>
  <si>
    <t>MAEU580406599</t>
  </si>
  <si>
    <t>1836195 IN1836195</t>
  </si>
  <si>
    <t>200 MIDDLESEX ESSEX TPK, SUITE 200, ISELIN, NJ 08830 USA TEL: 7322837833, FAX: 7322837834</t>
  </si>
  <si>
    <t>PIPAVAV</t>
  </si>
  <si>
    <t>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SHIPPER'S LOAD STOW COUNT 113 PIECES BASRALOCUS ROUND LOGS, 231.627 CBM L/C NO: 0000195419010019 DATE: 24.01.2019 HS CODE NO: 4403.99.00 VAT NO: 24031097927 IRC NO. BA-0204207 LCA NO. EBL204077 (TIN) 320-105-6880</t>
  </si>
  <si>
    <t>TO THE ORDER OF, EXPORT IMPORT BANK</t>
  </si>
  <si>
    <t>RAMON TIMBER &amp; WOOD EXPORT</t>
  </si>
  <si>
    <t>MSC CARLOTTA</t>
  </si>
  <si>
    <t>VAT NO: 18141072226</t>
  </si>
  <si>
    <t>INDIRA GANDHIWEG 192 PARAMARIBO SURINAME</t>
  </si>
  <si>
    <t>GLDU7325122 MEDU7210188 INKU6631643 MEDU7132850 MSCU7904650 TCLU5333471 AMFU8449060 GLDU7319979 MSCU4938419 TCNU2363150 DFSU6756540 TEMU6899183</t>
  </si>
  <si>
    <t>4510 4510 4510 4510 4510 4510 4510 4510 4310 4510 4510 4510</t>
  </si>
  <si>
    <t>MSCUPB036288</t>
  </si>
  <si>
    <t>906R</t>
  </si>
  <si>
    <t>D035501 EU15434866 D035443 EU15434864 D035442 EU15434863 D035447 EU15434872 D035451 EU15434868 D035450 EU15434873 D035444 EU15434870 D035445 EU15434865 D035448 EU15434867 D035500 EU15434871 D035452 EU15434900 D035449 EU15434869</t>
  </si>
  <si>
    <t>ARIFA ENTERPRISE</t>
  </si>
  <si>
    <t>280/2 SHIB BARI LANE FIRINGHEE BAZA CHITTAGONG 4000 BANGLADESH</t>
  </si>
  <si>
    <t>VAMPIRE TEETH PHONE STAND 533 CARTONS PO# 4403 AND 4446 VAMPIRE TEETH PHONE STAND-11000PCS HELLO KITTY TRANSLUCENT FIGURE PINK- 3000PCS HELLO KITTY TRANSLUCENT FIGURE YELLOW-, 1000PCS HELLO KITTY TRANSLUCENT FIGURE BLUE- 5000PCS THIS SHIPMENT CONTAINS NO WOOD PACKING MATERIALS HS#950300</t>
  </si>
  <si>
    <t>LOOT CRATE, INC.</t>
  </si>
  <si>
    <t>GOLD WING TOYS PRODUCTS LIMITED</t>
  </si>
  <si>
    <t>. . SHIP TO LOOT CRATE PO# PRODUCT DESCRIPTION QTY N.W. KGS G.W. KGS L CM W CM H CM CTN# OF MADE IN CHINA THE SAME THE SAME THE SAME</t>
  </si>
  <si>
    <t>3401 PASADENA AVE. LOS ANGELES, CA 90031 TEL: CRYSTAL VERA 323-457-5738</t>
  </si>
  <si>
    <t>UNIT G, G/F., HARIBEST IND BLD,45-47 AU PUI WAN ST FO TAN SHATIN NT,HK TEL:13711206065 CONTACT:CHING LAU</t>
  </si>
  <si>
    <t>MAGU2347415</t>
  </si>
  <si>
    <t>EGLV149900411278</t>
  </si>
  <si>
    <t>0TX27</t>
  </si>
  <si>
    <t>EMCRMQ7198</t>
  </si>
  <si>
    <t>GALLEON TECHNOLOGY INC DBA SHIPPABO</t>
  </si>
  <si>
    <t>555 W. 5TH SUITE 610 LOS ANGELES CA 90013 EIN+47-4627291 E:SHIPMENTS@SHIPPABO.COM T:1 888 6100927</t>
  </si>
  <si>
    <t>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GRADE CB-612 HS CODE 3907.61 TOTAL: 180 BAGS 12 BULK TOTAL GROSS WEIGHT: 470,419.20 KGS TOTAL CBM:420 CBM BAU BANG DISTRICT, BINH DUONG PROVINCE, VIETN, + GONZALEZ EIN 660-71-4403 FREIGHT PREPAID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t>
  </si>
  <si>
    <t>TO ORDER OF PET PLASTICS LLC</t>
  </si>
  <si>
    <t>JAMILA</t>
  </si>
  <si>
    <t>NO MARKS NO MARKS NO MARKS NO MARKS NO MARKS NO MARKS NO MARKS NO MARKS NO MARKS NO MARKS PET PLASTICS ( IN DIAMOND) SAN JUAN B/NO:1-180 MADE IN VIETNAM NO MARKS NO MARKS NO MARKS NO MARKS NO MARKS NO MARKS NO MARKS NO MARKS NO MARKS NO MARKS</t>
  </si>
  <si>
    <t>DBA BAC PLAS CARR. 172 KM 9.1 BO. CERTENEJAS CIDRA P.R. 00739 TEL: +1(787)-739-7100 TE EXT: 4004 4079</t>
  </si>
  <si>
    <t>LIMITED LAND LOT B`4B`CN AND B`5B`CN, ROAD DC AND LAND LOT B`3E`CN, ROAD N11, BAU BANG TE INDUSTRIAL PARK, LAI UYEN COMMUNE,</t>
  </si>
  <si>
    <t>ECMU1808710 TCLU7191015 CMAU3129110 CMAU0975238 CMAU2043557 TEMU5238300 ECMU1962433 APZU3395114 TRHU1936950 CMAU0289372 TRHU1427676 TEMU2642807 TCKU3550568 TGHU0976617 TRHU1101695 TLLU2071925 TCLU7346903 TEMU2750416 GLDU5245455 CMAU1840875 ECMU1526466</t>
  </si>
  <si>
    <t>2200 2200 2200 2200 2200 2200 2200 2200 2200 2200 2200 2200 2200 2200 2200 2200 2200 2200 2200 2200 2200</t>
  </si>
  <si>
    <t>CMDUSGN0581067</t>
  </si>
  <si>
    <t>0UA2D</t>
  </si>
  <si>
    <t>K5697322 K5697295 K5697346 K5697333 K5697326 K5697291 K5697309 K5697344 K5697302 K5697300 K5697325 K5697332 K5697329 K5697347 K5697293 K5697336 K5697334 K5697327 K5697331 K5697299 K5697323</t>
  </si>
  <si>
    <t>PET PLASTICS LLC</t>
  </si>
  <si>
    <t>DBA BAC PLAS CARR. 172 KM 9.1 BO. CERTENEJAS CIDRA P.R. 00739 TEL: +1(787)-739-7100</t>
  </si>
  <si>
    <t>LUMBER, TROPICAL HARDWOOD NES, SAWN LENGTHWIS LUMBER, TROPICAL HARDWOOD NES, SAWN LENGTHWIS LUMBER, TROPICAL HARDWOOD NES, SAWN LENGTHWISWALNUT SAW LOGS HS CODE 4403.99.90 RED WHITE OAK LOGS HS CODE 4403.91.00 SHIPPER DECLARED NO WOOD PACKING MATERIAL LUMBER, TROPICAL HARDWOOD NES, SAWN LENGTHWIS</t>
  </si>
  <si>
    <t>BMOU6291590 SEGU5814626 YMMU6267389 YMLU8600010</t>
  </si>
  <si>
    <t>YMLUW195214550</t>
  </si>
  <si>
    <t>781942 781919 781975 781988</t>
  </si>
  <si>
    <t>CONIFEROUS WOOD IN THE ROUGH, NOT TREATED CONIFEROUS WOOD IN THE ROUGH, NOT TREATED CONIFEROUS WOOD IN THE ROUGH, NOT TREATED CONIFEROUS WOOD IN THE ROUGH, NOT TREATED CONIFEROUS WOOD IN THE ROUGH, NOT TREATED CONIFEROUS WOOD IN THE ROUGH, NOT TREATED CONIFEROUS WOOD IN THE ROUGH, NOT TREATED CONIFEROUS WOOD IN THE ROUGH, NOT TREATED CONIFEROUS WOOD IN THE ROUGH, NOT TREATED CANADIAN LOGS LETTER OF CREDIT M100U1901NU00274 TOTAL 97 PIECES TOTAL 60.200 MBF SUMMARY ID SUM2074 EIN NUMBER 98-0413798, ORDER NO 1613307 HTS CODE 4403.20 FREIGHT PREPAID CONIFEROUS WOOD IN THE ROUGH, NOT TREATED CONIFEROUS WOOD IN THE ROUGH, NOT TREATED</t>
  </si>
  <si>
    <t>3500-1055 DUNSMUIR ST VANCOUVER BC V7X 1H7 CANADA PHONE 1-604-422-3400</t>
  </si>
  <si>
    <t>CAIU7924604 TCNU4639757 TGBU6053364 TLLU4950564 TGBU5543480 BEAU5078890 YMLU8487769 TCKU6085731 YMLU9519198 CAIU7684083 SEGU5915107</t>
  </si>
  <si>
    <t>45G0 45G0 45G0 45G0 45G0 45G0 45G0 45G0 L5G0 45G0 L5G0</t>
  </si>
  <si>
    <t>YMLUW192266736</t>
  </si>
  <si>
    <t>451105 451106 451136 451137 451104 451101 451110 451103 451140 451139 451138</t>
  </si>
  <si>
    <t>13-24 (JUKLIMDONG) SIKMANRO GANGSEO-GU BUSAN KOREA TEL 82-51-972-3530</t>
  </si>
  <si>
    <t>OAK STAVES HS 4403.91</t>
  </si>
  <si>
    <t>CORK SUPPLY USA, INC.</t>
  </si>
  <si>
    <t>CANADELL</t>
  </si>
  <si>
    <t>531 STONE RD. BENICIA CA 94510 US</t>
  </si>
  <si>
    <t>70 ROUTE DE SENLIS ULLY SAINT GEORGES 60730 FR</t>
  </si>
  <si>
    <t>GESU6417450</t>
  </si>
  <si>
    <t>FLXTFFRUS460374A</t>
  </si>
  <si>
    <t>HLCURTM190111832</t>
  </si>
  <si>
    <t>059W</t>
  </si>
  <si>
    <t>LE HAVRE FRANCE</t>
  </si>
  <si>
    <t>SHIPMENT: 605211 CY-DOOR DELIVERY TO: BROTHER INTERNATIONAL CORP (USA) E/C DC 283 PROSPECT PLAINS ROAD SUITE 103 CRANBURY, NJ 08512-3717 U.S.A., TOTAL NO. OF CARTON:4403 FREIGHT COLLECT INTENDED CONNECTING VESSEL APL SANTIAGO VOYAGE 0TU55S1MA AT HONG KONG DIGITAL COPIER/PRINTER ACCESSORY FOR LASER PRINTER ACC FOR LED PRINTER ACC FOR LED PRINTER ACCESSORY FOR LASER PRINTER</t>
  </si>
  <si>
    <t>BROTHER INTERNATIONAL CORPORATION</t>
  </si>
  <si>
    <t>BROTHER INDUSTRIES (VIETNAM) LTD.</t>
  </si>
  <si>
    <t>CMA CGM THAMES</t>
  </si>
  <si>
    <t>200 CROSSING BOULEVARD BRIDGEWATER,NJ 08807-0911 USA TEL:908-704-1700 FAX:908-704-8235 TE ATTN:MS.CAROLYN FERRIER</t>
  </si>
  <si>
    <t>PHUC DIEN INDUSTRIAL ZONE CAM PHUC COMMUNE, CAM GIANG DISTRICT, HAI DUONG PROVINCE, VIETNAM TE TEL NO.84-2203-545 860 FAX:545 878</t>
  </si>
  <si>
    <t>08807-0911</t>
  </si>
  <si>
    <t>BEAU4777887 CMAU7433244 SEGU6056433 TGBU6744582 CMAU7274986</t>
  </si>
  <si>
    <t>CMDUHPG0140357</t>
  </si>
  <si>
    <t>0TU56</t>
  </si>
  <si>
    <t>K1814361 K5738394 K5738395 K1814295 K1814370</t>
  </si>
  <si>
    <t>BRUZZONE SHIPPING INC.</t>
  </si>
  <si>
    <t>11222 LA CIENEGA BLVD. SUITE 180, INGLEWOOD, CA 90304 USA TEL:310-216-7546 FAX:310-216-7952</t>
  </si>
  <si>
    <t>WOOD 840 POSTS CALIBRADO 5 X 2,44 MTS HS CODE 4403.1010 FREIGHT PREPAID</t>
  </si>
  <si>
    <t>P.O. BOX 29228 SAN JUAN, PR 00929-0228 PUERTO RICO CTC CDONESTEMADERERAPR.COM ATT SRTA CARLA DONESTEVEZX</t>
  </si>
  <si>
    <t>GATU8774569</t>
  </si>
  <si>
    <t>HLCUSCL190146398</t>
  </si>
  <si>
    <t>1904S</t>
  </si>
  <si>
    <t>3454 HLD4794473</t>
  </si>
  <si>
    <t>AS PER PO NO LA181127 1 PLASTIC VALVE UNIT W STRAINER 4406 7377 3 7 PLASTIC DOCUMENT HOLDER 4403 6353 RUBBER VALVE 4406 7708 112CTNS 4PLTS</t>
  </si>
  <si>
    <t>SMCU8011044</t>
  </si>
  <si>
    <t>ONPLQDLGB1910009</t>
  </si>
  <si>
    <t>SMLMTAYH9A015200</t>
  </si>
  <si>
    <t>TB4124938</t>
  </si>
  <si>
    <t>BASSWOOD LOGS HS CODE 4403.99.0195 BASSWOOD LOGS HS CODE 4403.99.0195 BASSWOOD LOGS HS CODE 4403.99.0195</t>
  </si>
  <si>
    <t>JIANGSU ZHENGLIN WOOD INDUSTRY CO.,</t>
  </si>
  <si>
    <t>NO MARKS . NO MARKS . NO MARKS .</t>
  </si>
  <si>
    <t>LTD 249 PROVINCIAL RD BUZI TOWN INDUSTRIAL AREA SUCHENG DISTRICT SUQIAN, JIANGSU, CHINA, 223800</t>
  </si>
  <si>
    <t>HERTZWOOD LLC 45 POND STREET, SUITE 200 NORWELL, MA 02061 FMC 024358NF EIN+453236293</t>
  </si>
  <si>
    <t>TCNU8766723 CLHU8569783 HLBU1539970</t>
  </si>
  <si>
    <t>HLCUBSC1901BZRK7</t>
  </si>
  <si>
    <t>2672008 2672003 2672005</t>
  </si>
  <si>
    <t>NONCONIFEROUS WOOD IN THE ROUGH NESOI, NOT TR227 LOGS -16,834 BFT - 94.092 M3 HARD MAPLE LOGS HS CODE 4403.99.30 ORIGIN ONTARIO, CANADA SHIPPER DECLARED NO WOOD PACKING MATERIAL, EIN 91441300764931446J NONCONIFEROUS WOOD IN THE ROUGH NESOI, NOT TR NONCONIFEROUS WOOD IN THE ROUGH NESOI, NOT TR NONCONIFEROUS WOOD IN THE ROUGH NESOI, NOT TR</t>
  </si>
  <si>
    <t>5265 HWY 26 E., RR2 STAYNER, ONTARIO L0M 1S0 CANADA BN-102773686 RT0001</t>
  </si>
  <si>
    <t>YMMU6086760 TGBU5521326 YMLU9030400 BEAU4478356</t>
  </si>
  <si>
    <t>YMLUW195214438</t>
  </si>
  <si>
    <t>781929 781965 781962 781963</t>
  </si>
  <si>
    <t>LTD. BIANTANG VILLAGE QIUCHANG TOWN HUIYANG AREA, 516221 HUIZHOU CITY, P.R. CHINA CONTACT MR. TIAN LIANG</t>
  </si>
  <si>
    <t>804 CARTON 5746.64 KGS 50.84 CBM METAL WIRE RACKS, SHELFS, BASKETS HTS CODE.: 8302500000,7323999080. 294 CARTON 4403 KGS 6.72 CBM STANDARD ,TUBE,FRAME, 2ND NOTIFY: APL LOGISTICS 17600 N. PERIMETER SUITE 150 SCOTTSDALE, AZ 85255 ATTN TOM KOSAKPHONE:866-361-4790 FAX:937-303-4891 FREIGHT COLLECT</t>
  </si>
  <si>
    <t>CLOSETMAID LLC</t>
  </si>
  <si>
    <t>CLOSETMAID (JIANGMEN) STORAGE LTD.</t>
  </si>
  <si>
    <t>THESEUS</t>
  </si>
  <si>
    <t>CTN NO.1-UP MADE IN CHINA CTN NO.1-UP MADE IN CHINA</t>
  </si>
  <si>
    <t>650 SW 27TH AVENUE OCALA, FL 34471 USA</t>
  </si>
  <si>
    <t>MA YI INDUSTRY DEVELOPMENT DISTRICT, WAIHAI TOWN, JIANGMEN, GUANGDONG, CHINA</t>
  </si>
  <si>
    <t>TCNU1216406</t>
  </si>
  <si>
    <t>CMDUZSN0287775</t>
  </si>
  <si>
    <t>0TG2M</t>
  </si>
  <si>
    <t>K8288690</t>
  </si>
  <si>
    <t>UPS - SUPPLY CHAIN SOLUTIONS</t>
  </si>
  <si>
    <t>6940 ENGLE RD., SUITE C MIDDLEBURG HTS., OH 44130 CONTACT: AMI PINNICK 440-239-3841</t>
  </si>
  <si>
    <t>JIANGMEN</t>
  </si>
  <si>
    <t>PARTS FOR AUTOMOTIVE BUSHING, MOUNTING 38211415 (REV.004 B) 30,000 PCS ( 100 PCS X 3 00 C/TS ) 38211413 (REV.004 C) 30,000 PCS ( 100 PCS X 3 00 C/TS ) 38211414 (REV.004 B) 18,000 PCS ( 150 PCS X 1, PCS X 120 C/TS ) - INVOICE NO. TSR-19-033 ALSO NOTIFY : NEXTEER AUTOMOTIVE STEERIN GMEX C/O PROTRANS INTERNACION AL PLANT : 43/66 CISCO # 4403 6 110 CONSOLIDATION POINT, LA REDO, TX 78045 CONTACT : JODI GERRY TEL : 989 757 4430</t>
  </si>
  <si>
    <t>GLOVIS AMERICA.INC</t>
  </si>
  <si>
    <t>GLOVIS AMERICA.INC. O/B OF</t>
  </si>
  <si>
    <t>MSC VANESSA</t>
  </si>
  <si>
    <t>NEXTEER AUTOMOTIVE LAREDO TX Q'TY : 12 PACKAGE MADE IN KOREA NEXTE ER AUTOMOTIVE LAREDO TX Q'TY : 1 P ACKAGES MADE IN KOREA NEXTEER AUTOMOTIVE LAREDO TX Q'TY : 2 PACK AGES MADE IN KOREA NEXTEER AUTOM OTIVE LAREDO TX Q'TY : 9 PACKAGES MADE IN KOREA</t>
  </si>
  <si>
    <t>17305 VON KARMAN AVE SUITE 200 IRVINE CA 92614 TEL: 714-435-2960 1-7144354527 TEL EX 00</t>
  </si>
  <si>
    <t>TSR CO.,LTD. 301, TEHERAN-RO, GANGNAM-GU, SEOUL, KOREA 82-261919492 TEL EX 82-51441 01</t>
  </si>
  <si>
    <t>SUDU5838778</t>
  </si>
  <si>
    <t>MAEU967682341</t>
  </si>
  <si>
    <t>901E</t>
  </si>
  <si>
    <t>KR4130864</t>
  </si>
  <si>
    <t>BINEX ATLANTA</t>
  </si>
  <si>
    <t>2150 BOGGS ROAD SUITE 120 DULUTH, GA 30096 TEL: 404.768.8866</t>
  </si>
  <si>
    <t>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HS CODE 3907.61 PROVINCE, VIETNAM ANGEL GONZALEZ EIN 660-71-4403 FREIGHT PREPAID PET RESIN,EASTLON BRAND BOTTLE GRADE CB-612 PET RESIN,EASTLON BRAND BOTTLE GRADE CB-612 PET RESIN,EASTLON BRAND BOTTLE GRADE CB-612 PET RESIN,EASTLON BRAND BOTTLE GRADE CB-612 PET RESIN,EASTLON BRAND BOTTLE GRADE CB-612 PET RESIN,EASTLON BRAND BOTTLE GRADE CB-612</t>
  </si>
  <si>
    <t>AS FABIANA</t>
  </si>
  <si>
    <t>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 PET PLASTICS (IN DIAMOND) SAN JUAN B/NO:1-180 MADE IN VIETNAM</t>
  </si>
  <si>
    <t>DBA BAC PLAS CARR. 172 KM 9.1 BO. CERTENEJAS CIDRA P.R. 00739 TEL:+1(787)-739-7100 EXT: 4004 4079 TE ATTN: VICTOR JDIAZORTIZ/</t>
  </si>
  <si>
    <t>LIMITED LAND LOT B`4B`CN AND B`5B` CN, ROAD DC AND LAND LOT B`3E`CN, ROAD N11, BAU BANG INDUSTRIAL TE PARK, LAI UYEN COMMUNE, BAU</t>
  </si>
  <si>
    <t>TEMU2267619 TGHU1374785 CMAU0821459 CMAU1097374 CMAU0985220 TEMU2753159 TEMU5942270 APZU3268716 TGHU1177169 CMAU1891609 APZU3724586 TCKU2392730 FCIU3172533 GESU1098088 CMAU0283055 TLLU2796402 CMAU2059867 APZU3920038 FCIU6158565 CMAU1838137 GESU1223338</t>
  </si>
  <si>
    <t>CMDUSGN0581069</t>
  </si>
  <si>
    <t>0UA29</t>
  </si>
  <si>
    <t>K5721797 K3569697 K3569740 K3569733 K3569695 K3569731 K5784348 K3569700 K3569668 K3569692 K3569736 K3569607 K3569742 K3569735 K3569732 K3569696 K5721791 K3569743 K3569694 K3569703 K3569664</t>
  </si>
  <si>
    <t>PET RESIN,EASTLON BRAND BOTTLE GRADE PET RESIN,EASTLON BRAND BOTTLE GRADE PET RESIN,EASTLON BRAND BOTTLE GRADE PET RESIN,EASTLON BRAND BOTTLE GRADE PET RESIN,EASTLON BRAND BOTTLE GRADE CB-612 HS CODE 3907.61 BINH DUONG PROVINCE, VIETNAM ATTN: VICTOR JDIAZORTIZ/ ANGEL GONZALEZ EIN660-71-4403 FREIGHT PREPAID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 PET RESIN,EASTLON BRAND BOTTLE GRADE</t>
  </si>
  <si>
    <t>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 PET PLASTICS (IN DIAMOND) SAN JUAN B/NO: 1-240 MADE IN VIETNAM</t>
  </si>
  <si>
    <t>LIMITED LAND LOT B`4B`CN AND B`5B`CN, ROAD DC AND LAND LOT B`3E`CN, ROAD N11, TE BAU BANG INDUSTRIAL PARK, LAI UYEN</t>
  </si>
  <si>
    <t>CMAU1606321 FCIU2509070 TRLU9320403 RFCU2247211 APZU3485537 GLDU3384976 BMOU1099646 CMAU1305328 CMAU0818270 GVCU2061867 CMAU0322953 FCIU3745300 TCLU7370936 CMAU0438028 BEAU2796553 CMAU1576422 APZU3449530 CMAU0760029 ECMU2171587 CMAU1019005 FCIU3710808 TEMU2462472 CMAU0645067</t>
  </si>
  <si>
    <t>2200 2200 2200 2200 2200 2200 2200 2200 2200 2200 2200 2200 2200 2200 2200 2200 2200 2200 2200 2200 2200 2200 2200</t>
  </si>
  <si>
    <t>CMDUSGN0581064</t>
  </si>
  <si>
    <t>0UA27</t>
  </si>
  <si>
    <t>K5790924 K5790815 K5790943 K5790937 K5790803 K5790936 K5790892 K5790929 K5790880 K5771957 K5790816 K5790804 K5790881 K5790939 K5790810 K5790941 K5790811 K5790893 K5790940 K5771958 K5790942 K5790923 K5790946</t>
  </si>
  <si>
    <t>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HS CODE 3907.61 BINH DUONG PROVINCE, VIETNAM TEL: +1(787)-739-7100 EXT: 4004 4079 ATTN: VICTOR JDIAZORTIZ/ ANGEL GONZALEZ EIN 0-71-4403, ANGEL GONZALEZ EIN 660-71-4403 FREIGHT PREPAID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t>
  </si>
  <si>
    <t>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 PET PLASTICS (IN DIAMOND ) SAN JUAN B/NO:1-240 MADE IN VIETNAM</t>
  </si>
  <si>
    <t>DBA BAC PLAS CARR. 172 KM 9.1 BO. CERTENEJAS CIDRA P.R. 00739</t>
  </si>
  <si>
    <t>TLLU2188315 GLDU3631525 TEMU3197901 GESU1119196 CMAU3119390 TGHU1313959 FCIU3058937 CMAU0622210 TRHU2206849 TCLU3983708 FCIU6158040 CMAU1660683 TGHU1307452 CMAU3004452 DFSU3072224 ECMU2028690 TLLU2105455 GLDU9867056 CMAU3132155 TRHU3576220 CMAU1930032 TRHU2289139 APZU3401095</t>
  </si>
  <si>
    <t>CMDUSGN0581063</t>
  </si>
  <si>
    <t>K5744827 K1816713 K5744859 K5744829 K5744860 K18166719 K5744858 K5744814 K1816671 K5744785 K5744816 K1816769 K1816767 K5744853 K5744817 K1816731 K5744755 K5744811 K5744866 K5744857 K1816714 K5744815 K1816698</t>
  </si>
  <si>
    <t>DBA BAC PLAS CARR. 172 KM 9.1 BO. CERTENEJAS CIDRA P.R. 00739 TEL:</t>
  </si>
  <si>
    <t>------------ CMAU2009486 DESCRIPTION---------LOGS/LUMBER CONTAINING THE FOLLOWING SPECIES ACACIA MELANOXYLON EUCALYPTUS OBLIGUA EUCALYPTUS OVATA EUCALYPTUS LARGIFLOVENS, ACACIA HARPOPHYLLA HS 4403.98 HS 4403.99 TOTAL 460 PIECES FREIGHT PREPAID -------------GENERIC DESCRIPTION-------------</t>
  </si>
  <si>
    <t>HEARNE HARDWOODS INC.</t>
  </si>
  <si>
    <t>CURLY TIMBERS</t>
  </si>
  <si>
    <t>SEATRADE BLUE</t>
  </si>
  <si>
    <t>200 WHITESUDE DR OXFORD PA 19363 UNITED STATES</t>
  </si>
  <si>
    <t>2284 BALLAN-DAYLESFORD ROAD LEONARDS HILL VIC 3461 AUSTRALIA</t>
  </si>
  <si>
    <t>CMAU2009486</t>
  </si>
  <si>
    <t>ANLCAEL0818294</t>
  </si>
  <si>
    <t>ANLCAEL0813022</t>
  </si>
  <si>
    <t>0RP26</t>
  </si>
  <si>
    <t>WOOD - ROUND LOGS WOOD - ROUND LOGS WOOD - ROUND LOGS WOOD - ROUND LOGS WOOD - ROUND LOGS WOOD - ROUND LOGS WOOD - ROUND LOGS WOOD - ROUND LOGS WOOD - ROUND LOGS FREE DEMURRAGE AT DESTINATION: 14 DAYS LC NUMBER: 147218010150 ; DATE OF ISSUE 181128 ; TIN NO.114403298089,VAT REG NO.001241397, H.S. CODE NO.4403.99.00, 4403.49.00, IRC NO. BA- 92359 AND LCA NO.34848 CFR CHATTOGRAM, BANGLADESH (INCOTERMS 2010) WOOD - ROUND LOGS</t>
  </si>
  <si>
    <t>300 BEACH ROAD HEX 13-03 THE CONCOU SINGAPORE 068804 SINGAPORE</t>
  </si>
  <si>
    <t>MEDU4526906 TCNU1929670 MEDU4658651 MEDU4895972 MSCU7843662 MSCU7054828 TGBU5538231 TCLU4990609 TGBU6182063 MEDU4423657</t>
  </si>
  <si>
    <t>MSCUPB035462</t>
  </si>
  <si>
    <t>902R</t>
  </si>
  <si>
    <t>D032243 EU15486483 D032247 EU15486486 D032253 EU15486482 D032245 EU15486480 D032241 EU15486490 D032254 EU15486477 D032255 EU15486478 D032252 EU15486494 D032256 EU15486488 D032251 EU15486491</t>
  </si>
  <si>
    <t>DIVINE TRADING COMPANY</t>
  </si>
  <si>
    <t>123/B, ROOMGHATA, DEWAN BAZAR CHITTAGONG 4000 BANGLADESH</t>
  </si>
  <si>
    <t>WOOD - ROUND LOGS WOOD - ROUND LOGS WOOD - ROUND LOGS WOOD - ROUND LOGS WOOD - ROUND LOGS WOOD - ROUND LOGS WOOD - ROUND LOGS WOOD - ROUND LOGS FREE DEMURRAGE AT DESTINATION: 14 DAYS LC NUMBER: 147218010150 ; DATE OF ISSUE 181128 ; TIN NO.114403298089, VAT REG NO.001241397, H.S. CODE NO.4403.99.00, 4403.49.00, IRC NO. BA- 92359 AND LCA NO.34848 CFR CHATTOGRAM, BANGLADESH (INCOTERMS 2010) WOOD - ROUND LOGS WOOD - ROUND LOGS</t>
  </si>
  <si>
    <t>CAIU7271691 CAIU4712999 BMOU4414166 CAIU7424532 BEAU4286369 BMOU6802772 AMFU8806980 FCIU9745442 CAIU4767604 CAIU8229335</t>
  </si>
  <si>
    <t>MSCUPB034994</t>
  </si>
  <si>
    <t>D032257 EU15486475 D032240 EU15486493 D032248 EU15486481 D032239 EU15486489 D032244 EU15486476 D032250 EU15486492 D032242 EU15486487 D032258 EU15486485 D032246 EU15486484 D032249 EU15486479</t>
  </si>
  <si>
    <t>WOOD - BASRALOCUS LOGS LC NUMBER:I147218010150I; DATE OF ISSUE 181128; TIN NO.114403298089, VAT REG NO.001241397, H.S. CODE NO.4403.99.00, 4403.49.00, IRC NO. BA-92359 AND LCA NO.34848I CFR CHITTAGONG PORT, BANGLADESH (INCOTERMS 2010) NOTIFY PARTY 1: EASTERN BANK LIMITED, TRADE OPERATIONS, SURAIYA MANSION (2ND FL, OOR) 30, AGRABAD C/A, CHATTOGRAM, BANGLADESH PHONEINO: +91 99531 21305 WOOD - BASRALOCUS LOGS WOOD - BASRALOCUS LOGS</t>
  </si>
  <si>
    <t>TGCU5001436 FSCU7195393 GLDU0648416</t>
  </si>
  <si>
    <t>MSCUPB035454</t>
  </si>
  <si>
    <t>D032425 EU15486502 D032424 EU15486506 D032417 EU15486499</t>
  </si>
  <si>
    <t>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 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 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 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 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 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 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 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 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 WOOD - 142 PIECES BASRALOCUS ROUND LOGS H.S CODE: 4403.99.00 LC NO: 0000195418010269 DATED 29/10/2018 IRC NO. BA-0204207 LCA NO 204029 TIN 320-105-6880 14 FREE DAYS DETENTION ALLOWED AT FINAL DESTINATION 2ND NOTIFY PARTY: EXPORT IMPORT BANK OF BANGLADESH LTD (JUBILEE ROAD) CHITTAGONG BD BIN NO: 18141072226</t>
  </si>
  <si>
    <t>EXPORT IMPORT BANK OF BANGLADESH LT</t>
  </si>
  <si>
    <t>RAJESH FORESTRY SERVICES</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</si>
  <si>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</si>
  <si>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BIN NO: 18141072226</t>
  </si>
  <si>
    <t>RAJESH FORESTRY SERVICES BEEKHUIZEN PARAMARIBO SURINAME</t>
  </si>
  <si>
    <t>CAIU4572829 CRXU4503167 TCNU2912646 FCIU8283490 TRIU5140899 DFSU6228985 TCLU1814587 MEDU8822470 TCNU1610132 MEDU7077727</t>
  </si>
  <si>
    <t>4510 4310 4510 4510 4310 4510 4510 4510 4510 4510</t>
  </si>
  <si>
    <t>MSCUPB035041</t>
  </si>
  <si>
    <t>D032471 EU15486473 D032479 EU15486468 D032473 EU15486467 D032478 EU15486474 D032474 EU15486469 D032472 EU15486471 D032476 EU15486466 D032480 EU15486465 D032477 EU15486470 D032475 EU15486472</t>
  </si>
  <si>
    <t>PROJECT CARGO Description: 1 WOODEN CRATE SILEA XL 14M S350MM TULSA HS CODE: 4403 20 0012 Marks : AUBRILAM, SILEA XL14M S350MM TULSA</t>
  </si>
  <si>
    <t>TULSA GATHERING PLACE</t>
  </si>
  <si>
    <t>AUBRILAM</t>
  </si>
  <si>
    <t>STAR ISMENE</t>
  </si>
  <si>
    <t>AUBRILAM SILEA XL14M S350MM TULSA . . . . . . . .</t>
  </si>
  <si>
    <t>TULSA GATHERING PLACE OIL CAPITAL E LECTRIC 3837W VANCOUVER ST BROKEN A RROW? OK 85023 USA</t>
  </si>
  <si>
    <t>AUBRILAM 83 RUE FONGIEVE 63057 CLER MONT FERRAND CEDEX VAT FR 78 343 34 0 543</t>
  </si>
  <si>
    <t>GSSW18GOT0411A</t>
  </si>
  <si>
    <t>NORWAY</t>
  </si>
  <si>
    <t>STRUCTURE INC.</t>
  </si>
  <si>
    <t>STRUCTURE INC. 19922 W. 162ND ST. O LATHE, KANSAS 66062 USA</t>
  </si>
  <si>
    <t>BEANR</t>
  </si>
  <si>
    <t>CYCLANES CYCLENES AND CYCLOTERPENES NESOI NOVURANIA OF AMERICA 20 PKGS ON 1 PLT 11 DRUMS OG 45 KG NW UN 1133-ADEPRENE 318(ADHESIVES)-CLASS 3-PG II-(FLASH / CYCLANES CYCLENES AND CYCLOTERPENES NESOI NOVURANIA OF AMERICA 70 BOTTLES X KG 0 750 UN 1173 - ADEDUR ET-RFE (ETHYL ACETATE) CLASS 3-P.G. II(FLASH POINT-4 C)EMS F-E S-D / CYCLANES CYCLENES AND CYCLOTERPENES NESOI NOVURANIA OF AMERICA 12 ALLUMINIUM TINS OF 125 GR N.W EACH BOX INNER BOX UN 1173-ATTIVATORE(ETHYL ACETATE)-CLASS3PG II (FLASHPOINT -4 / CYCLANES CYCLENES AND CYCLOTERPENES NESOI NOVURANIA OF AMERICA 12 GLASS BOTTLE OF 10 ML EACH BOX / CYCLANES CYCLENES AND CYCLOTERPENES NESOI S CHEMTEC 2 PKGS ON 2 PLT KGS 2330 00 UN 1760 CORROSIVE LIQUID N.O.S. IMO CLASS 8 PACKING GROUP II / PTS OF MACH MECHNCL APPL W INDVDUL FUNCTION NSACMI USA LTD 2 PACKAGES 255.00 1.000 PROFILES HS 84799070 / PARTS OF MACH OF CH 84 NESOI IND PREP FOOD L S PACKING 1 PACKAGES 230.00 1.17 VACUUM PUMP ELECTRIC MOTOR KW 7 5 PRESSURE SAFETY SYSTEM EPDM MANHOLE GASKETS / KNOT NET OF TWINE MADE-UP FISH NET TEX MAT NEROSEBRAND 13 PACKAGES 749.00 4.480 FIRE RESISTENT HS 56089000 57050030 / PASS OR FREIGHT ELEVATOR EXC CONT ACT SKIP HQ CUSTOM DESIGN INC 1 PACKAGES 200.00 1.000 MOBILITY LIFTS - EQUIPMENT FOR HANDICAP USE HS 84281080 / PTS OF MAC FR MAKE UP PAPER PULP PAPER PAPBROMNITRANS INC. 4 PACKAGES 585.00 1.410 ON 1 PLT POLY ANVIL COVER HS 84419090 / HOUSEHOLD AND TOILET ARTICLES NESOI OF PLASTIJT FREIGHT SOLUTIONS 58 PACKAGES 764.40 3.260 ON 2 PLT LAKE INDUSTRIES BIG KNOBS HS CODE 3924 9000 / DOORS AND THEIR FRAMES AND THRESHOLDS OF WOO4MB DOORS CORP 1 2 2 PACKAGES 1104.00 10.980 TRENDY WING DOOR HS 44182080 / ADHESIVES FOR RETAIL SALE NET WT 1 KG NESNOVURANIA OF AMERICA NOT DANGEROUS CARGO BRUSH - GLOVES - ABRASIVE PAPER - SPATULA -MEASURING CUP AND DISPENSER HS 35069900 / NONCONIFEROUS WOOD IN THE ROUGH NESOI NOT TRPREMAL CHHEDA 2 PACKAGES 720.00 2.450 BLOCKS IN BRIARWOOD OF ERICA FOR PIPES (CUSTOMS CODE 4403.99.0195) / BOX FILES LTTR TRAY STORAGE PAPER OFFICE SH2 PACKAGES 200.00 2.21 MEDICA EQUIPMENT HS 48196000 / PIPE FITTINGS NESOI OF IRON OR NONST STEEL N10 PACKAGES 5388.00 7.660 HYDRAULIQUE FITTING HS 73079980 40092100 / BEAUTY SKIN CARE PREPARATION NESOI ICT INC. 37 PACKAGES 380.00 1.630 ON 2 PLTS COSMETICS HARMLESS HS 33049900 / EYE MAKE-UP PREPARATIONS INTERCOS AMERICA 10 PACKAGES 150.00 1.100 (ON 2 PLTS) PREPARATIONS FOR COSMETICS HS CODE / ARTICLES OF PLASTICS NESOI INTERCOS AMERICA INC 83 PKGS (80 PKG ON 6 PLTS + 3PKGS AT SIGHT) 556 91 5.300 PLASTIC EMPTY CONTAINER FOR COSMETICS / PARTS OF FURNITURE NESOI ARTS STUDIO 79 1 CRATES 60.00 .370 BARSTOOLS HS 94039090 94059900 / PARTS OF FURNITURE NESOI ARTS STUDIO 79 3 CARDBOARD 24.00 .610 FLOOR LAMP HS 94039090 94059900 TOTAL PKGS 260 KG 16945.81 CBM 53.450 / PREPARED BINDERS FOR FOUNDRY MOULDS OR CORES S CHEMTEC 9 PACKAGES ON 3 PLTS 4917.00 4.391 CHEMICAL PRODUCTS NOT DANGEROUS</t>
  </si>
  <si>
    <t>COMBI LINE INTERNATIONAL SPA</t>
  </si>
  <si>
    <t>// // // // // // // // // // // // // // // // // // // // // // //</t>
  </si>
  <si>
    <t>15720 BRIXHAM HILL AVE.STE.201 CHARLOTTE NC 28277 US TL 9803591 FX 9803591261</t>
  </si>
  <si>
    <t>VIA FANIN 2 20090 SEGRATE MI</t>
  </si>
  <si>
    <t>BEAU4821300</t>
  </si>
  <si>
    <t>YMLUT600065017</t>
  </si>
  <si>
    <t>016W</t>
  </si>
  <si>
    <t>00189210 037122</t>
  </si>
  <si>
    <t>LIGNUM VITAE HTS CODE: 4403.99</t>
  </si>
  <si>
    <t>LA CASH &amp; CARRY</t>
  </si>
  <si>
    <t>ACOSTA SANTAMARIA MIGUEL ANGEL</t>
  </si>
  <si>
    <t>165892 ACOSTA SANTAMARIA MIGUEL</t>
  </si>
  <si>
    <t>4160 BANDINI BLVD VERNON, CA 90058 US TE 1-8776635222</t>
  </si>
  <si>
    <t>BOLIVAR OE6-185 Y CUENCA QUITO EC TE 593-2-2284500</t>
  </si>
  <si>
    <t>CMAU0641225</t>
  </si>
  <si>
    <t>MSBGGUA18121596</t>
  </si>
  <si>
    <t>CMDULMM0245753</t>
  </si>
  <si>
    <t>IN1MA</t>
  </si>
  <si>
    <t>002AR007316 F9086454</t>
  </si>
  <si>
    <t>LEESA CUSTOMS BROKERAGE INC</t>
  </si>
  <si>
    <t>2710 YATES AVE COMMERCE, CA 90040 US</t>
  </si>
  <si>
    <t>WOOD/METAL WALL DECOR HS CODE83062990/700992 4403 THIS SHIPMENT CONTAINS NO SOLID WOOD P ACKING MATERIALS. WOOD/METAL WALL DECOR HS CODE83062990/700992 4403 THIS SHIPMENT CONTAINS NO SOLID WOOD P ACKING MATERIALS.</t>
  </si>
  <si>
    <t>STRATTON HOME DECOR</t>
  </si>
  <si>
    <t>MINHOU BEITE HOME DECOR CO.,LTD</t>
  </si>
  <si>
    <t>BALTIC BRIDGE</t>
  </si>
  <si>
    <t>00.00/91052100.00/ 91059190.00/4420109090 PO ITEM CASE PACK MADE IN CHINA STRATTON PO 00.00/91052100.00/ 91059190.00/4420109090 PO ITEM CASE PACK MADE IN CHINA STRATTON PO</t>
  </si>
  <si>
    <t>801 SHOTGUN ROAD SUNRISE , FL 33326 U.S.A MIAMI FL US</t>
  </si>
  <si>
    <t>MINHOU ECONOMIC AND TECHNOLOGICAL DEVELOPMENT ZONE 2 FUZHOU CN</t>
  </si>
  <si>
    <t>AMLU4554674 AMLU4554376</t>
  </si>
  <si>
    <t>9500 9500</t>
  </si>
  <si>
    <t>WWLLWXMN8110638</t>
  </si>
  <si>
    <t>APLUXHMN006370</t>
  </si>
  <si>
    <t>0PG2N</t>
  </si>
  <si>
    <t>K7182656 K7171514</t>
  </si>
  <si>
    <t>WWLL</t>
  </si>
  <si>
    <t>WORLDWIDE LOGISTICS CO LTD</t>
  </si>
  <si>
    <t>RM C-F 12/F &amp; 16/F ALISON INTNL TWR</t>
  </si>
  <si>
    <t>NONCONIFEROUS WOOD IN THE ROUGH NESOI, NOT TRTOTAL OF 133 HARD MAPLE SAW LOGS 0-2SC - 8,936 BFT - 40.212 M3 COUNTRY OF ORIGIN CANADA HS CODE 4403.99 SHIPPER DECLARED NO WOOD PACKING MATERIALS, CONTACT WANG DONG NONCONIFEROUS WOOD IN THE ROUGH NESOI, NOT TR</t>
  </si>
  <si>
    <t>// SHIP REF F-957/ // //</t>
  </si>
  <si>
    <t>200 JEREMIE-PACAUD PRINCEVILLE, QUEBEC, CANADA G6L 0A2 T. 1-819-234-1213 F. 1-819-234-1321 TE TAX ID829139336RM0001</t>
  </si>
  <si>
    <t>YMLU8725086 YMLU8456520</t>
  </si>
  <si>
    <t>YMLUW195214334</t>
  </si>
  <si>
    <t>032W</t>
  </si>
  <si>
    <t>782045 782013</t>
  </si>
  <si>
    <t>DEQING CHINA-AFRICA FOREIGN TRADE</t>
  </si>
  <si>
    <t>PORT CO., LTD. NO.198 CHANGHONG STREET, WUKANG TOWN, DEQING COUNTY, ZHEJIANG PROV., CHINA 313200</t>
  </si>
  <si>
    <t>WOOD 2 A 2 1/2 X 1,98 MTS HS CODE 4403.1010 FREIGHT PREPAID</t>
  </si>
  <si>
    <t>SPIRIT OF TOKYO</t>
  </si>
  <si>
    <t>HC-03 BOX 27150 LAJAS, PUERTO RICO 00667 PUERTO RICO TELEFONO 787-899-3025</t>
  </si>
  <si>
    <t>AV. PROVIDENCIA 2601 OF. 32 SANTIAGO - CHILE PH 56 2 2341288 CTC VILMA GARRIDO</t>
  </si>
  <si>
    <t>HLXU8151387</t>
  </si>
  <si>
    <t>HLCUSCL181213422</t>
  </si>
  <si>
    <t>1852S</t>
  </si>
  <si>
    <t>3410 HLD4819399</t>
  </si>
  <si>
    <t>2103-4400 SIL JAR SPATULA GREE N 2103-4395 SIL SPATULA PURPL E 2103-4403 SIL ICING SPATULA PURPLE 2103-5359 BAKERS BLAD E 2017 1907-1279 9IN FNDNT RO LLING PIN W RINGS 2104-7073 S UMMER IC SCOOP PURPLE 415-930, 417 SIL MINI JAR SPATULA S2 RE D 2103-4421 SIL MINI ICING SP ATULA S2 RED 2105-8402 3 TIER ACCORDIAN GRID 2103-4413 SIL MINI SPOONULA S2 RED 2103-44 27 SIL MINI SPATULA S2 GREEN 2105-8829 BIB 10X16 INCH COOLI NG GRID</t>
  </si>
  <si>
    <t>WILTON INDUSTRIES INC</t>
  </si>
  <si>
    <t>HOMETEK GROUP CO. LIMITED</t>
  </si>
  <si>
    <t>535 DIEHL ROAD STE.300 NAPERVILLE,IL 60563 US 1-6308102726 TEL EX 27</t>
  </si>
  <si>
    <t>NO.2-3,76TH LANE,ER HENG ST.LAOWAIT P.R.CHINA 86-57487032989 TEL EX 86-57487 03</t>
  </si>
  <si>
    <t>MSKU6359879</t>
  </si>
  <si>
    <t>MAEU579402630</t>
  </si>
  <si>
    <t>852N</t>
  </si>
  <si>
    <t>CN2035348</t>
  </si>
  <si>
    <t>SCHENKER INC.</t>
  </si>
  <si>
    <t>1333 S MOUNT PROSPECT RD. DES PLAINES, IL 60018 PHONE: (847) 954-6500</t>
  </si>
  <si>
    <t>CHEMICAL HARMLESS ADV 7800A-W HS 340211 SOLVAY CONTRACT NET WEIGHT 4403.0000 KGS</t>
  </si>
  <si>
    <t>SOLVAY SPECIALTY POLYMERS USA, LLC</t>
  </si>
  <si>
    <t>REF 4513251322-7 1781945 4109479067 . . .</t>
  </si>
  <si>
    <t>10 LEONARD LANE WEST DEPTFORD, NJ 08086-2150 UNITED STATES</t>
  </si>
  <si>
    <t>08086-2150</t>
  </si>
  <si>
    <t>UACU4755342</t>
  </si>
  <si>
    <t>HLCUGOA181257997</t>
  </si>
  <si>
    <t>SPINETTA MARENGO,</t>
  </si>
  <si>
    <t>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HS CODE 3907.61 BAU BANG DISTRICT, BINH DUONG PROVINCE, VIETNEIN 660-71-4403 FREIGHT PREPAID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t>
  </si>
  <si>
    <t>DBA BAC PLAS CARR. 172 KM 9.1 BO. CERTENEJAS CIDRA P.R. 00739 TEL: +1(787)-739-7100 TE EXT: 4004 4079 ATTN: VICTOR</t>
  </si>
  <si>
    <t>LIMITED LAND LOT B`4B`CN AND B`5B`CN, ROAD DC AND LAND LOT B`3E`CN, TE ROAD N11, BAU BANG INDUSTRIAL PARK,</t>
  </si>
  <si>
    <t>TGHU3530995 TRHU3590532 CMAU0792730 ECMU1649516 TCKU1053536 APZU3316901 TGHU1414996 TEMU2617574 CMAU2105936 CMAU1632378 CMAU1279276 ECMU1967158 TRHU3180970 CMAU0251675 APZU3561128 TGHU1930755 FCIU3752784 DFSU1578569 FCIU6343603 GLDU3527505 ECMU1851954 ECMU2009088 CMAU0886104</t>
  </si>
  <si>
    <t>CMDUSGN0587637</t>
  </si>
  <si>
    <t>0UA23</t>
  </si>
  <si>
    <t>K1720368 K1816665 K3580110 K1720378 K1720284 K1920363 K1720373 K1720297 K1720273 K1720322 K1720362 K1720366 K3580115 K3580026 K1816662 K1720328 K1720291 K3580014 K1720316 K3580268 K35800045 K1779629 K3580102</t>
  </si>
  <si>
    <t>LUMBER, TROPICAL HARDWOOD NES, SAWN LENGTHWIS LUMBER, TROPICAL HARDWOOD NES, SAWN LENGTHWIS LUMBER, TROPICAL HARDWOOD NES, SAWN LENGTHWISWALNUT SAW LOGS HS CODE 4403.99.90 SHIPPER DECLARED NO WOOD PACKING MATERIAL LUMBER, TROPICAL HARDWOOD NES, SAWN LENGTHWIS</t>
  </si>
  <si>
    <t>YM WONDROUS</t>
  </si>
  <si>
    <t>BMOU5695406 TCNU3004828 YMLU9001676 YMLU8823610</t>
  </si>
  <si>
    <t>YMLUW195214085</t>
  </si>
  <si>
    <t>781552 781537 781526 781512</t>
  </si>
  <si>
    <t>01 X 40' HC CONTAINING: 592 PIECES OF LUMBER AD INVOICE: GCM 300/18 DUE: 18BR0009634303 RUC: 8BR05814597100000000000000 000674561 M3: 30,202 NCM: 4407.22.00; 4407.99.90; 4403.99.00; 6914.90.00; 4202.29.00; 4421.99.00; 9403.60.00 FREIGHT COLLECT FORWARDING AGENTEASYLOG - SERVICOS E LOGISTICA LTDA - EPP RUA HERTA TH, IEME, 103 SALA B IMARUI ITAJAI SANTA CATARINA 88305-645 BRAZIL</t>
  </si>
  <si>
    <t>CEVA FREIGHT LLC</t>
  </si>
  <si>
    <t>EASYLOG SERVICOS E LOGISTICA LTDA</t>
  </si>
  <si>
    <t>MSC MICHELA</t>
  </si>
  <si>
    <t>HBL: ITJ7053379 SCAC CODE: PYRD SAME SAME SAME SAME SAME SAME SAME SAME</t>
  </si>
  <si>
    <t>19600 S WESTERN AVENUE TORRANCE CA 90501 UNITED STATES</t>
  </si>
  <si>
    <t>RUA HERTA THIEME, 103, SALA B IMARU ITAJAI SC 88305-645 BRAZIL</t>
  </si>
  <si>
    <t>MEDU4451849</t>
  </si>
  <si>
    <t>MEDURJ064316</t>
  </si>
  <si>
    <t>850A</t>
  </si>
  <si>
    <t>FEX3833198</t>
  </si>
  <si>
    <t>SHIPPER'S LOAD &amp; COUNT &amp; SEAL 12 DESK FAN 16 PEDESTAL FAN SOLAR PANEL KIT 8 FAN SOLARPANEL KIT 16 FAN PO#4403 THIS SHIPMENT CONTAINS NO SOLID WOOD PACKING MATERIALS.</t>
  </si>
  <si>
    <t>GENEVA INDUSTRIAL GROUP, INC.</t>
  </si>
  <si>
    <t>VENTUS INDUSTRIAL LIMITED</t>
  </si>
  <si>
    <t>PUSAN C</t>
  </si>
  <si>
    <t>N M NO MARKS NO MARKS NO MARKS</t>
  </si>
  <si>
    <t>425 HUEHL ROAD, BLDG 9 NORTHBROOK IL 60062 US</t>
  </si>
  <si>
    <t>FLAT RM 913B 9 F OCEAN CENTRE HARBOUR CITY 5 CANTON ROAD HONG KONG CN</t>
  </si>
  <si>
    <t>TCKU6094440</t>
  </si>
  <si>
    <t>WIDRSZXWR113929</t>
  </si>
  <si>
    <t>EGLV010801525541</t>
  </si>
  <si>
    <t>0PG2F</t>
  </si>
  <si>
    <t>EMCRTD6458</t>
  </si>
  <si>
    <t>WIDR</t>
  </si>
  <si>
    <t>WIDER LOGISTICS LIMITED</t>
  </si>
  <si>
    <t>KOWLOON BAY</t>
  </si>
  <si>
    <t>#1723-24 PACIFIC TRADE CTR #2 KAI HING</t>
  </si>
  <si>
    <t>SHEKOU,CHINA</t>
  </si>
  <si>
    <t>FAN 1,677 CARTON(S) 12 DESK FAN H S CODE 841451 16 PEDESTAL FAN H S CODE 841451 SOLAR PANEL KIT 8 FAN, H S CODE 850239 SOLAR PANEL KIT 16 FAN H S CODE 841451 PO#4403 THIS SHIPMENT CONTAINS NO SOLID WOOD PACKING MATERIALS.</t>
  </si>
  <si>
    <t>UNI-TRANS ILLINOIS CONSOLIDATED,</t>
  </si>
  <si>
    <t>N/M N/M THE SAME THE SAME THE SAME THE SAME THE SAME THE SAME THE SAME THE SAME THE SAME THE SAME THE SAME</t>
  </si>
  <si>
    <t>INC. 1030 WEST IRVING PARK ROAD, BENSENVILLE, IL 60106, U.S.A. TEL:(630)860-9670 FAX:(630)860-9686</t>
  </si>
  <si>
    <t>ROOM 1723-24, PACIFIC TRADE CENTRE, NO.2 KAI HING ROAD, KOWLOON BAY, KOWLOON, HONG KONG. TEL: (852)2754 9507</t>
  </si>
  <si>
    <t>SHIPPER'S LOAD, COUNT &amp; SEALED PART OF 5 X 40'HC CONTAINER (2596 CTNS) CY / CY GIRL'S LICENSE SKIRT SET BUY PAGE : S19-017A/B/C SIZE RANGE :2T-3T-4T-5T CAT NO. 339/642, TOTAL QUANTITY : 4403.66 DOZS. SETS SHIPPER'S LOAD, COUNT &amp; SEALED PART OF 5 X 40'HC CONTAINER (2596 CTNS) CY / CY GIRL'S LICENSE SKIRT SET BUY PAGE : S19-017A/B/C SIZE RANGE :2T-3T-4T-5T CAT NO. 339/642, TOTAL QUANTITY : 4403.66 DOZS. SETS SHIPPER'S LOAD, COUNT &amp; SEALED PART OF 5 X 40'HC CONTAINER (2596 CTNS) CY / CY GIRL'S LICENSE SKIRT SET BUY PAGE : S19-017A/B/C SIZE RANGE :2T-3T-4T-5T CAT NO. 339/642, TOTAL QUANTITY : 4403.66 DOZS. SETS SHIPPER'S LOAD, COUNT &amp; SEALED PART OF 5 X 40'HC CONTAINER (2596 CTNS) CY / CY GIRL'S LICENSE SKIRT SET BUY PAGE : S19-017A/B/C SIZE RANGE :2T-3T-4T-5T CAT NO. 339/642, TOTAL QUANTITY : 4403.66 DOZS. SETS SHIPPER'S LOAD, COUNT &amp; SEALED PART OF 5 X 40'HC CONTAINER (2596 CTNS) CY / CY GIRL'S LICENSE SKIRT SET BUY PAGE : S19-017A/B/C SIZE RANGE :2T-3T-4T-5T CAT NO. 339/642, TOTAL QUANTITY : 4403.66 DOZS. SETS</t>
  </si>
  <si>
    <t>AVEN FASHION MFG. INC.</t>
  </si>
  <si>
    <t>HYUNDAI JAKARTA</t>
  </si>
  <si>
    <t>MAIN DEPT. 33 H.I.S. INT'L GROUP LLC STYLE____ H.I.S.PO#____ SIZE_______ CTN.#_____ CODE ______ COLOR___ CASE PACK_____ OF____ MADE IN PHILIPPINES SIDE DEPT. 33 WN SPRING SETS BG LEGGING SET STYLE ________ CODE_____ G.W.____LBS. N.W.____LBS MEAS. CM MAIN DEPT. 33 H.I.S. INT'L GROUP LLC STYLE____ H.I.S.PO#____ SIZE_______ CTN.#_____ CODE ______ COLOR___ CASE PACK_____ OF____ MADE IN PHILIPPINES SIDE DEPT. 33 WN SPRING SETS BG LEGGING SET STYLE ________ CODE_____ G.W.____LBS. N.W.____LBS MEAS. CM MAIN DEPT. 33 H.I.S. INT'L GROUP LLC STYLE____ H.I.S.PO#____ SIZE_______ CTN.#_____ CODE ______ COLOR___ CASE PACK_____ OF____ MADE IN PHILIPPINES SIDE DEPT. 33 WN SPRING SETS BG LEGGING SET STYLE ________ CODE_____ G.W.____LBS. N.W.____LBS MEAS. CM MAIN DEPT. 33 H.I.S. INT'L GROUP LLC STYLE____ H.I.S.PO#____ SIZE_______ CTN.#_____ CODE ______ COLOR___ CASE PACK_____ OF____ MADE IN PHILIPPINES SIDE DEPT. 33 WN SPRING SETS BG LEGGING SET STYLE ________ CODE_____ G.W.____LBS. N.W.____LBS MEAS. CM MAIN DEPT. 33 H.I.S. INT'L GROUP LLC STYLE____ H.I.S.PO#____ SIZE_______ CTN.#_____ CODE ______ COLOR___ CASE PACK_____ OF____ MADE IN PHILIPPINES SIDE DEPT. 33 WN SPRING SETS BG LEGGING SET STYLE ________ CODE_____ G.W.____LBS. N.W.____LBS MEAS. CM</t>
  </si>
  <si>
    <t>1072 J.P.RIZAL STREET, STA. BARBARA, BALIUAG, BULACAN, PHILIPPINES</t>
  </si>
  <si>
    <t>HMMU6200900 HMMU6089309 TLLU5278937 TEMU8104943 GCXU5012753</t>
  </si>
  <si>
    <t>HDMUMLLB0129977</t>
  </si>
  <si>
    <t>0092E</t>
  </si>
  <si>
    <t>B714948 B225034 B225051 B225039 B714879</t>
  </si>
  <si>
    <t>WINE 168 MOSCATO DASTI 17 DOCG WINE 12X0,750LT KGM 2940 / PO 16003 CAPETTA I.VI.P. SPA-C.TO DEP. 280 MPF UVE ROSSE STELLA ROSA RED WINE 12X0,750LT KGM 4900 / PO 16003, CAPETTA I.VI.P. SPA-C.TO DEP. / WINE 280 PEACH ROSA STELLA COCKTAIL WINE 12X0,750LT KGM 4760 / PO 16004 SANTERO F.LLI &amp; C. SPA-C.TO DEP. 259 BLACK ROSA STELLA COCKTAIL WINE 12X0,750LT KGM 4403 / PO, 16004 SANTERO F.LLI &amp; C. SPA-C.TO DEP. 77 BLACK ROSA STELLA COCKTAIL WINE 12X0,750LT KGM 1309 / PO 16004 SANTERO F.LLI &amp; C. SPA-C.TO DEP. 56 PLATINUM ROSA STELLA COCKTAIL WINE 12X0,750LT KGM 952 / PO 16004 SANTERO F.LLI &amp; C. SPA-C.TO DEP.</t>
  </si>
  <si>
    <t>COSCO PHILIPPINES</t>
  </si>
  <si>
    <t>NO MARKS . . . . . . . NO MARKS . . . . . . . . . . . . . .</t>
  </si>
  <si>
    <t>715 LAMAR STREET LOS ANGELES, CA 90031 213.223.1401 213.221.5957 DIRECTIMPORTSANANTONIOWINERY.COM</t>
  </si>
  <si>
    <t>VIA LEPORI, 9 - LOC.STAGNO 57017 COLLESALVETTI LI ITALY, FDA NO.12460645172 0586-967001 0586-941440</t>
  </si>
  <si>
    <t>SLSU8030234</t>
  </si>
  <si>
    <t>HLCUEUR1811ASCF0</t>
  </si>
  <si>
    <t>338682 L651986</t>
  </si>
  <si>
    <t>CHINA</t>
  </si>
  <si>
    <t>15 PACKAGES ALLOY STEEL FO RGING MACHINED SUITABLE TO PRODUCE GEAR BLANK ALLOY STEEL FORGING [MACHINED] INVOICE NO. &amp; DATE 2201801 134 DT. 05.12.2018 BUYER 'S ORDER NO. &amp; LINE NO. 2N N1000H, 2NN1000L, 2NN1000R , 2NN1000W GR WT : 12653.0 00 KGS NET WT : 12077.000 KGS H.S. CODE: 84835090 CI SCO#14024 DUNS#9184415, 28 T ERM#EXW SO#3839462 DOOR DE LIVERY NAME/ADDRESS G M CA NADA ST. CATHARINES ENGINE 570 GLENDALE AVENUE,ST. C ATHARINES,RAMP 7 SAINT CAT HARINES L2R 7B3. ONTARIO, CANADA CIN: U28910GJ2003 PTC041991 FREIGHT COLLECT TEAM49269LIVINGSTONINT L.COM PHONE: 905-676-3700X 4403 NO ORIGINAL BILL ISS UED, SEAWAY BILL ISSUED</t>
  </si>
  <si>
    <t>GM CANADA</t>
  </si>
  <si>
    <t>ROLEX RINGS PVT LTD</t>
  </si>
  <si>
    <t>GENERAL MOTORS CA NADA TOTAL BOXES : 15 BOX NO. 01 T O 15 SAME SAME SAME SAME SAME SAME SAME SAME SAME SAME SAME SAME SAME</t>
  </si>
  <si>
    <t>6040 PROGRESS STREET NIAGARA FALLS ON L2E 6X8 CANADA</t>
  </si>
  <si>
    <t>GONDAL ROAD VILLAGE KOTHARIA RAJKOT GJ 360004 INDIA</t>
  </si>
  <si>
    <t>CXDU1395760</t>
  </si>
  <si>
    <t>MEDUMM292782</t>
  </si>
  <si>
    <t>849A</t>
  </si>
  <si>
    <t>FJ03479045</t>
  </si>
  <si>
    <t>AFFILIATED CUSTOMS BROKERS LTD</t>
  </si>
  <si>
    <t>6725 AIRPORT ROAD MISSISSAUGA ON L4V 1V2 CANADA</t>
  </si>
  <si>
    <t>-AS PER SHIPPER'S ADVICE: PO NO 523871 INVOICE 4403 SCAC CODE: SDBJ HOUSE B/L NUMBER: GRSKGNYC0033 -FREI GHT PREPAID CUPS</t>
  </si>
  <si>
    <t>SAVINO DEL BENE USA INC.</t>
  </si>
  <si>
    <t>MEDCARGO D. THEODORIKAS SHIPPING S.</t>
  </si>
  <si>
    <t>MSC MAXINE</t>
  </si>
  <si>
    <t>STREET 10, AKTI POSSIDONOS PIRAEUS 18531 GREECE</t>
  </si>
  <si>
    <t>FBLU0216374</t>
  </si>
  <si>
    <t>MSCUIC364255</t>
  </si>
  <si>
    <t>849W</t>
  </si>
  <si>
    <t>EU15305398</t>
  </si>
  <si>
    <t>THESSALONIKI</t>
  </si>
  <si>
    <t>WITH URUGUAYAN PINE K/D BLANKS S2S K/D PRUNNED LOG RUN &amp; BTR S2S NET WEIGHT 23.780 KG PCS 1037 O.INT 16929 WITH URUGUAYAN PINE K/D BLANKS S2S K/D PRUNNED LOG RUN &amp; BTR S2S NET WEIGHT 24.350 KG PCS 1122 O.INT 16930 WITH URUGUAYAN PINE K/D BLANKS S2S K/D PRUNNED LOG RUN &amp; BTR S2S NET WEIGHT 23.720 KG PCS 1122 O.INT 16931 WITH URUGUAYAN PINE K/D BLANKS S2S K/D PRUNNED LOG RUN &amp; BTR S2S NET WEIGHT 23.585 KG PCS 1122 O.INT 16932 PCS 4403 MBF 74.419 CBM 175.580 ORDER NR.: 1541090/ 1541091/1541092/1541093 WOOD PACKING MATERIALS BEING USED ARE FREE OF BARK &amp; APPARENTLY FREE FROMLIVE PLANT PEST FREIGHT PREPAID ( )PHONE: (336)838-8822, (S.L.A.C)</t>
  </si>
  <si>
    <t>ECMD MFG SUPPORT- WILKERBORDO 1708</t>
  </si>
  <si>
    <t>DANK S.A.DR.</t>
  </si>
  <si>
    <t>MSC LUDOVICA</t>
  </si>
  <si>
    <t>INDUSTRIAL DRIVE PO BOX 1219 WILKESBORO NC 28697 ( )</t>
  </si>
  <si>
    <t>JUAN PAULLIER 1671 MONTEVIDEO - URUGUAY PH.59824099999 FX.59824088056</t>
  </si>
  <si>
    <t>ZCSU8660510 TCNU8772428 TLLU5318095 ZCSU8934230</t>
  </si>
  <si>
    <t>ZIMUMVD8005471</t>
  </si>
  <si>
    <t>20S</t>
  </si>
  <si>
    <t>817145 817143 817149 817147</t>
  </si>
  <si>
    <t>FAITH H DAVIS CHB 8815</t>
  </si>
  <si>
    <t>DEER CREEK LANE OLIVE BRANCH, MS 38654 OPERATIONS@FHDCHB.COM 662-404-5214</t>
  </si>
  <si>
    <t>PET RESIN,EASTLON BRAND BOTTLE GRADE CB-612 PET RESIN,EASTLON BRAND BOTTLE GRADE CB-612 BINH DUONG PROVINCE, VIETNAM ( )ATTN: VICTOR JDIAZORTIZ/ ANGEL GONZALEZ E660-71-4403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FREIGHT PREPAID PET RESIN,EASTLON BRAND BOTTLE GRADE CB-612 PET RESIN,EASTLON BRAND BOTTLE GRADE CB-612 PET RESIN,EASTLON BRAND BOTTLE GRADE CB-612 PET RESIN,EASTLON BRAND BOTTLE GRADE CB-612 PET RESIN,EASTLON BRAND BOTTLE GRADE CB-612</t>
  </si>
  <si>
    <t>NO MARKS PET PLASTICS (IN DIAMOND) SAN JUAN B/NO:1-460 MADE IN VIETNAM NO MARKS NO MARKS NO MARKS NO MARKS NO MARKS NO MARKS NO MARKS NO MARKS NO MARKS NO MARKS NO MARKS NO MARKS NO MARKS NO MARKS NO MARKS NO MARKS NO MARKS NO MARKS NO MARKS NO MARKS NO MARKS</t>
  </si>
  <si>
    <t>DBA BAC PLAS CARR. 172 KM 9.1 BO. CERTENEJAS CIDRA P.R. 00739 TEL: +1(787)-739-7100 TE EXT: 4004 4079 ( )</t>
  </si>
  <si>
    <t>LIMITED LAND LOT B`4B`CN AND B`5B`CN, ROAD DC AND LAND LOT B`3E`CN, ROAD N11, BAU BANG TE INDUSTRIAL PARK LAI UYEN</t>
  </si>
  <si>
    <t>CAXU6530660 GESU1269787 CMAU1254051 FCGU2249715 APZU3632751 APZU3378708 CMAU0078765 TGHU0020494 TEMU2914546 CRXU3132328 APZU3100759 APZU3932764 GESU3406908 ECMU1972318 TEMU2434589 ECMU2171592 FCIU3035280 CMAU1568089 TCLU3970608 CMAU1137651 ECMU2193014 CRSU1175714 GLDU5101951</t>
  </si>
  <si>
    <t>CMDUSGN0579236</t>
  </si>
  <si>
    <t>0UA1Z</t>
  </si>
  <si>
    <t>K5800482 K5800433 K5800443 K5800489 K5800486 K5800503 K5800414 K5800435 K5800421 K5800469 K5800481 K5800470 K5800441 K5800501 K5800432 K5800440 K5800442 K5800415 K5800444 K5800488 K5800504 K5800500 K5800434</t>
  </si>
  <si>
    <t>NONCONIFEROUS WOOD IN THE ROUGH NESOI, NOT TR142 LOGS - 12,285 BFT - 61.425 M3 11,331 BFT (56.655 M3) HARD MAPLE LOGS HS CODE 4403.99.30 954 BFT (4.770 M3) RED OAK LOGS HS CODE 4403.91.00, 21.320M3/25936KGS (HM/RO) CONTACT QUEBY WANG EMAIL WIMZZB0708HOTMAIL.COM TEL 86 572 8822029 FAX 86 572 8822123 NONCONIFEROUS WOOD IN THE ROUGH NESOI, NOT TR NONCONIFEROUS WOOD IN THE ROUGH NESOI, NOT TR</t>
  </si>
  <si>
    <t>YMLU8983938 BMOU5703543 TLLU4417576</t>
  </si>
  <si>
    <t>YMLUW195214198</t>
  </si>
  <si>
    <t>782041 782026 782089</t>
  </si>
  <si>
    <t>ZHEJIANG DEHUA TB IMPORT EXPORT</t>
  </si>
  <si>
    <t>CO., LTD. NO.588 LINXI STREET, WUKANG TOWN, DEQING COUNTY, ZHEJIANG PROVINCE,</t>
  </si>
  <si>
    <t>ALUMINIUM ALLOYS STICKS ( 5 / 1 - 4 ) NET WEIGHT KGS : 18676 HTSUS CODE : 7604 29 30 10 / ALUMINIUM ALLOY COIL ( 3 / 1 - 600 ) NET WEIGHT KGS : 5270 HTSUS CODE : 7605 21 00 30 ALUMINIUM ALLOY CONT CAST INGOT ( 3 / 1 - 3,3KG ) NET WEIGHT KGS : 10008 HTSUS CODE : 7601 20 90 90 / ALUMINIUM ALLOY COIL ( 3 / 1 - 600 ) NET WEIGHT KGS : 4403 HTSUS CODE : 7605 21 00 30 / ALUMINIUM ALLOY CONT CAST INGOT ( 5 / 1 - 8 ) NET WEIGHT KGS : 3618 HTSUS CODE : 7601 20 90 90 / ALUMINIUM ALLOYS COIL ( TI6 - 600 ) NET WEIGHT KGS : 1085 HTSUS CODE : 7605 21 00 30 / ALUMINIUM ALLOYS COIL ( TI6 - 3KG ) NET WEIGHT KGS : 5002 HTSUS CODE : 7604 20 90 90 ALUMINIUM ALLOY COIL ( 3 / 1 - 1000 ) NET WEIGHT KGS : 24672 HTSUS CODE : 7605 21 00 30 CIF NEW YORKP.ORDER : DIC - NWK TOTAL BUNDLES SWB : 63 TOTAL GROSS WEIGHT SWB : 74114 TOTAL NET WEIGHT SWB : 72734</t>
  </si>
  <si>
    <t>ALEASTUR OF AMERICA LLC</t>
  </si>
  <si>
    <t>ALEASTUR ASTURIANA DE ALEACIONES</t>
  </si>
  <si>
    <t>10 SE 3RD STREET EVANSVILLE IN 47708 UNITED STATES</t>
  </si>
  <si>
    <t>POL. IND. DE MAQUA S/N AVILES 33400 SPAIN</t>
  </si>
  <si>
    <t>MSCU4649273 MSCU4801215 TEMU4397653</t>
  </si>
  <si>
    <t>4310 4310 2210</t>
  </si>
  <si>
    <t>MEDUBI133209</t>
  </si>
  <si>
    <t>848W</t>
  </si>
  <si>
    <t>EU15571166 EU15770444 EU15000090</t>
  </si>
  <si>
    <t>INTERNATIONAL FORWARDERS, INC.</t>
  </si>
  <si>
    <t>1350 ASHLEY RIVER RD CHARLESTON SC 29407 UNITED STATES</t>
  </si>
  <si>
    <t>GIJON</t>
  </si>
  <si>
    <t>WOOD CONTAINING 3861 POSTS 2 A 1/2 X 1,98 MTS HS CODE 4403.1010 FREIGHT PREPAID WOOD CONTAINING 3168 POSTS 2 1/2-3 X 1,98 MTS HS CODE 4403.1010 FREIGHT PREPAID</t>
  </si>
  <si>
    <t>MINERVA</t>
  </si>
  <si>
    <t>FCL/FCL . . . . . FCL/FCL . . . . .</t>
  </si>
  <si>
    <t>HLXU8367273 FSCU8248944</t>
  </si>
  <si>
    <t>HLCUSCL181117838</t>
  </si>
  <si>
    <t>1849S</t>
  </si>
  <si>
    <t>3385 HLD4850782 3386 HLD4850781</t>
  </si>
  <si>
    <t>WOOD POSTS 2 1/2 A 3 X 1,98 MTS HS CODE 4403.1010 WOOD POSTS 5 X 2,40 MTS HS CODE 4403.1010 FREIGHT PREPAID WOOD POSTS 2 1/2 A 3 X 1,98 MTS HS CODE 4403.1010 WOOD POSTS 2 1/2 A 3 X 1,98 MTS HS CODE 4403.1010</t>
  </si>
  <si>
    <t>FCL/FCL . . . . FCL/FCL . . . . . FCL/FCL . . . . FCL/FCL . . . .</t>
  </si>
  <si>
    <t>P.O. BOX 362290 SAN JUAN PR 00936-2290 TELEFONO (787) 2693838 PUERTO RICO</t>
  </si>
  <si>
    <t>FSCU9986304 HLXU8360200 GESU5319269 TCLU5706322</t>
  </si>
  <si>
    <t>HLCUSCL181117871</t>
  </si>
  <si>
    <t>3379 HLD4817160 3380 PW0013885 3377 HLD4817156 3378 PW0013942</t>
  </si>
  <si>
    <t>(4403CTNS) CY / CY SHIPPER LOAD AND COUNT 1X20DC AND 1X40'DC LADEN CONTAINERS 4403 CARTONS OF AS ITEMISED TO BE USED AS NON-NEGOTIABLE SEAWAY BILL OF LADING, P.O.NO. 613591 STYLE NO. WTB19426 P.O.NO. 613591 STYLE NO. WTB19427 /ELYSE.ABSCHUTZ@LTAPPAREL.COM BANKNY@LTAPPAREL.COM TEL: 732-438-5500 (4403CTNS) CY / CY SHIPPER LOAD AND COUNT 1X20DC AND 1X40'DC LADEN CONTAINERS 4403 CARTONS OF AS ITEMISED TO BE USED AS NON-NEGOTIABLE SEAWAY BILL OF LADING, P.O.NO. 613591 STYLE NO. WTB19426 P.O.NO. 613591 STYLE NO. WTB19427 /ELYSE.ABSCHUTZ@LTAPPAREL.COM BANKNY@LTAPPAREL.COM TEL: 732-438-5500</t>
  </si>
  <si>
    <t>LOLLY TOGS, LTD</t>
  </si>
  <si>
    <t>KING FASHION GARMENT CO., LTD PHUM</t>
  </si>
  <si>
    <t>ARTHUR MAERSK</t>
  </si>
  <si>
    <t>CY/CY FCL/FCL FREIGHT COLLECT DEPT. 26 TODDLER BOY PO : STYLE : GROSS WT : KGS NET WT : KGS DIMENSIONS : QTY : SETS CARTON : OF MADE IN CAMBODIA CY/CY FCL/FCL FREIGHT COLLECT DEPT. 26 TODDLER BOY PO : STYLE : GROSS WT : KGS NET WT : KGS DIMENSIONS : QTY : SETS CARTON : OF MADE IN CAMBODIA</t>
  </si>
  <si>
    <t>D/B/A LT APPAREL GROUP 321 HERROD BLVD, DAYTON, NJ 08810 USA TE ELYSE ABSCHUTZ / RICHARD RECUPERO</t>
  </si>
  <si>
    <t>TRAPAING ROMCHECK, SANGKA PHNOM PENH KH</t>
  </si>
  <si>
    <t>HDMU2848203 HDMU4688212</t>
  </si>
  <si>
    <t>22G0 42G0</t>
  </si>
  <si>
    <t>HDMUKHNW1813648</t>
  </si>
  <si>
    <t>0848W</t>
  </si>
  <si>
    <t>CCDG460128 CCDG460129</t>
  </si>
  <si>
    <t>D/B/A LT APPAREL GROUP 321 HERROD BLVD, DAYTON, NJ 08810 USA</t>
  </si>
  <si>
    <t>PHNOM PENH, CAMBO</t>
  </si>
  <si>
    <t>PIECES PIECES 3X20'OT (IG) CONTAINERS TOTA L 4 PACKAGES ONLY DRY SHEILD ED CANISTER (DSC)-24PTH-S-LC INCLUDING LOOS ITEMS INVOIC E NO : INTL/4404 DTD 13.10.201 8 INVOICE NO : INTL/4403 DTD 13.10.2018 HS CODE : 730900, 90 SB NO: 9026192, 9026231 D TD 21.11.2018 TOTAL GROSS WT : 47000.00 KGS TOTAL NET WT: 43700.00 KGS</t>
  </si>
  <si>
    <t>ZUST BACHMEIER, INC.</t>
  </si>
  <si>
    <t>BOXCO LOGISTICS INDIA PVT LTD</t>
  </si>
  <si>
    <t>SEROJA TIGA</t>
  </si>
  <si>
    <t>N/M N/M SHIP TO DUKE ENERGY CONTRACT NO. NAME OF ITEM DSC SERIAL NO. PACKAG E WEIGHT PACKAGE NO CONTRACTOR TN P.O.NO. FABRICATOR CAUTION</t>
  </si>
  <si>
    <t>1349 CHARWOOD ROAD, HANOVER,MD 21076 TEL: 410-536-0007/ FAX: 1-4105360656 TEL EX 56</t>
  </si>
  <si>
    <t>1201-A WING, GODREJ COLISEUM, OFF SOMAIYA ROAD, EVERARD NAGAR, SION EAST, MUMBAI-400 022,INDIA 91-2233466666 TEL EX 91-22334 66</t>
  </si>
  <si>
    <t>MAEU4663375 MAEU4672398 SUDU2842835</t>
  </si>
  <si>
    <t>2CU1 2CU1 2CU1</t>
  </si>
  <si>
    <t>MAEU966685133</t>
  </si>
  <si>
    <t>847W</t>
  </si>
  <si>
    <t>IN1699501 ITEK00160732 IN1699510 ITEK00160733 IN1699548 ITEK00160731</t>
  </si>
  <si>
    <t>1349 CHARWOOD ROAD, HANOVER,MD 21076 TEL: 410-536-0007/ FAX:</t>
  </si>
  <si>
    <t>3X20'OT (IG) CONTAINERS TOTA L 4 PACKAGES ONLY DRY SHEILD ED CANISTER (DSC)-24PTH-S-LC INCLUDING LOOS ITEMS INVOIC E NO : INTL/4404 DTD 13.10.201 8 INVOICE NO : INTL/4403 DTD 13.10.2018 HS CODE : 730900, 90 SB NO: 9026192, 9026231 D TD 21.11.2018 TOTAL GROSS WT : 47000.00 KGS TOTAL NET WT: 43700.00 KGS 3X20'OT (IG) CONTAINERS TOTA L 4 PACKAGES ONLY DRY SHEILD ED CANISTER (DSC)-24PTH-S-LC INCLUDING LOOS ITEMS INVOIC E NO : INTL/4404 DTD 13.10.201 8 INVOICE NO : INTL/4403 DTD 13.10.2018 HS CODE : 730900, 90 SB NO: 9026192, 9026231 D TD 21.11.2018 TOTAL GROSS WT : 47000.00 KGS TOTAL NET WT: 43700.00 KGS 3X20'OT (IG) CONTAINERS TOTA L 4 PACKAGES ONLY DRY SHEILD ED CANISTER (DSC)-24PTH-S-LC INCLUDING LOOS ITEMS INVOIC E NO : INTL/4404 DTD 13.10.201 8 INVOICE NO : INTL/4403 DTD 13.10.2018 HS CODE : 730900, 90 SB NO: 9026192, 9026231 D TD 21.11.2018 TOTAL GROSS WT : 47000.00 KGS TOTAL NET WT: 43700.00 KGS</t>
  </si>
  <si>
    <t>DUKE ENERGY</t>
  </si>
  <si>
    <t>LARSEN &amp; TOUBRO LIMITED</t>
  </si>
  <si>
    <t>SHIP TO DUKE ENERGY CONTRACT NO. NAME OF ITEM DSC SERIAL NO. PACKAG E WEIGHT PACKAGE NO CONTRACTOR TN P.O.NO. FABRICATOR CAUTION SHIP TO DUKE ENERGY CONTRACT NO. NAME OF ITEM DSC SERIAL NO. PACKAG E WEIGHT PACKAGE NO CONTRACTOR TN P.O.NO. FABRICATOR CAUTION SHIP TO DUKE ENERGY CONTRACT NO. NAME OF ITEM DSC SERIAL NO. PACKAG E WEIGHT PACKAGE NO CONTRACTOR TN P.O.NO. FABRICATOR CAUTION</t>
  </si>
  <si>
    <t>OCONEE NUCLEAR STATION (ONS), ATTN.MR. DOUG HUNTER (864-873-3155) EAST PICKENS HIGHWAY, SENECA, SC 29 1-4105360656 TEL EX 56</t>
  </si>
  <si>
    <t>L &amp; T HOUSE BALLARD ESTATE MUMBAI-400 001, INDIA 91-4428462089 TEL EX 91-44284 62</t>
  </si>
  <si>
    <t>1-410536</t>
  </si>
  <si>
    <t>MAEU579596688</t>
  </si>
  <si>
    <t>TN AMERICAS, LLC (AREVA INC.)</t>
  </si>
  <si>
    <t>7135 MINSTREL WAY, SUITE 300 COLUMBIA, MD 21045</t>
  </si>
  <si>
    <t>PET RESIN,EASTLON BRAND BOTTLE GRADE CB-612 PET RESIN,EASTLON BRAND BOTTLE GRADE CB-612 PET RESIN,EASTLON BRAND BOTTLE GRADE CB-612 PET RESIN,EASTLON BRAND BOTTLE GRADE CB-612 PET RESIN,EASTLON BRAND BOTTLE GRADE CB-612 COMMUNE, BAU BANG DISTRICT, BINH DUONG PROVINCE, VIETNAM ANGEL GONZALEZ EIN 660-71-4403 PET RESIN,EASTLON BRAND BOTTLE GRADE CB-612 PET RESIN,EASTLON BRAND BOTTLE GRADE CB-612 PET RESIN,EASTLON BRAND BOTTLE GRADE CB-612 FREIGHT PREPAID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t>
  </si>
  <si>
    <t>NO MARKS NO MARKS NO MARKS NO MARKS SHIPPING MARK: PET PLASTICS (IN DIAMOND) SANJUAN B/NO: 1-460 MADE IN VIETNAM NO MARKS NO MARKS NO MARKS NO MARKS NO MARKS NO MARKS NO MARKS NO MARKS NO MARKS NO MARKS NO MARKS NO MARKS NO MARKS NO MARKS NO MARKS NO MARKS NO MARKS NO MARKS</t>
  </si>
  <si>
    <t>LIMITED LAND LOT B`4B`CN AND B`5B `CN, ROAD DC AND LAND LOT B TE `3E`CN, ROAD N11, BAU BANG</t>
  </si>
  <si>
    <t>CMAU0272472 ECMU1694942 TGHU0285317 TCKU3654665 GESU2824333 TEMU3234311 TCLU7286466 CMAU0076490 CMAU0872862 GESU3412449 CAIU2301094 CMAU0587654 APZU3513583 TGHU0014444 TEMU2520959 TGHU1401140 BEAU2471162 CMAU1715528 CMAU1208159 CMAU1901604 CMAU0229408 TGHU0345524 FCIU3428081</t>
  </si>
  <si>
    <t>CMDUSGN0572861</t>
  </si>
  <si>
    <t>0UA1X</t>
  </si>
  <si>
    <t>K5773388 K5779546 K5773376 K5798840 K5773417 K5773353 K5773383 K5779550 K5779524 K5779533 K5773380 K5773372 K5798839 K5779544 K5773361 K5773406 K5773371 K5779547 K5773363 K5773398 K5773357 K5779530 K5779536</t>
  </si>
  <si>
    <t>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PET RESIN,EASTLON BRAND BOTTLE GRADE CB-612 ( )ATTN: VICTOR JDIAZORTIZ/ ANGEL GONZALEZ EI660-71-4403 DISTRICT, BINH DUONG PROVINCE, VIETNAM FREIGHT PREPAID PET RESIN,EASTLON BRAND BOTTLE PET RESIN,EASTLON BRAND BOTTLE PET RESIN,EASTLON BRAND BOTTLE PET RESIN,EASTLON BRAND BOTTLE</t>
  </si>
  <si>
    <t>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 SHIPPING MARK: PET PLASTICS (IN DIAMOND ) SAN JUAN B/NO:1-460 MADE IN VIETNAM</t>
  </si>
  <si>
    <t>CLHU3817280 APZU3608842 TEMU2968178 ECMU1888758 ECMU2115515 CAXU6880334 CMAU1347642 TGHU1873423 CMAU1204256 BSIU2564579 APZU3290767 BMOU2171112 TGHU2978671 ECMU1506475 CMAU0101124 FCIU3768097 CMAU1215190 CMAU1845202 TGHU1295829 ECMU1782220 CMAU1438104 CAIU3424072 IPXU3958857</t>
  </si>
  <si>
    <t>CMDUSGN0575864</t>
  </si>
  <si>
    <t>K5799887 K5799805 K5799874 K5799822 K5799823 K5799834 K5799909 K5799924 K5799886 K5799817 K5799910 K5799818 K5799852 K5799851 K5799890 K5799896 K5799894 K5799889 K5799901 K5799806 K5799897 K5799832 K5799835</t>
  </si>
  <si>
    <t>FURNITURE SOFA PO NO.:901 PI NO.:13035646 THIS SHIPMENT DOES NOT CONTAIN ANY SOLID WOOD PACKING MATERIALS. TEL:864-439-4403 FAX:864-439-9265 MATTRESSMAXFUN@GMAIL.COM FAX:305-639-4206 MIA.OPERATIONS@HITACHI-VHT.COM FAX: 980 430 5113 CLT.OPS@AMERICANCARGOEXPRESS.COM</t>
  </si>
  <si>
    <t>FURNITURE LIQUIDATORS DBA MATTRESS</t>
  </si>
  <si>
    <t>MAN WAH (MACAO COMMERCIAL</t>
  </si>
  <si>
    <t>CLEMENTINE MAERSK</t>
  </si>
  <si>
    <t>MAX FURNITURE 9595 WARREN H ABERNATHY HWY.SPARTANBURG,SC 29301 ATTENTION:KELLY WEST</t>
  </si>
  <si>
    <t>OFFSHORE)LIMITED ALAMEDA DR. CARLOS D' ASSUMPCAO NO.411-417, PRACA WONG CHIO J&amp;K 19, MACAU</t>
  </si>
  <si>
    <t>DRYU9101756</t>
  </si>
  <si>
    <t>ZIMUSHH30170407</t>
  </si>
  <si>
    <t>1E</t>
  </si>
  <si>
    <t>ZZCSN214512</t>
  </si>
  <si>
    <t>INC. 8290 N.W. 27 STREET SUITE 603 MIAMI, FL. 33122 TEL:305-639-4205</t>
  </si>
  <si>
    <t>CARTON HAIR COSMETICS 41 PAL WITH 4403 CT. REF. 7100123462 40'REEFER HC - NON OP INCL. DANGEROUS GOODS UN1950,2.1+2.2, LIMITED QUANTITY HS CODE 330530 330590 FMC 2818-99-9000-0069 STC/SLAC: 4403 X CARTON</t>
  </si>
  <si>
    <t>DACHSER SE AIR &amp; SEA LOGISTICS</t>
  </si>
  <si>
    <t>MSC FEDERICA</t>
  </si>
  <si>
    <t>KAO BAL USA 7100123462 SAME SAME SAME SAME</t>
  </si>
  <si>
    <t>5495 NORTH BEND ROAD, SUITE 104 BURLINGTON KY 41005 UNITED STATES</t>
  </si>
  <si>
    <t>CARGO-CITY-SUD FRANKFURT AM MAIN HE 60549 GERMANY</t>
  </si>
  <si>
    <t>SEGU9473071</t>
  </si>
  <si>
    <t>MEDUBM788700</t>
  </si>
  <si>
    <t>BIEBESHEIM, GERMA</t>
  </si>
  <si>
    <t>------------ TRLU9690223 DESCRIPTION---------CONSTRUCTION MATERIAL  32 CTNS ON 3 PALLETS/ 1390,08 KG DIMMOBAU AG 2000558  45 CTNS / 906,00 KG ECO HEAT ART, 8516.8080, 4403.1100, 7610.9090, 8539.5000, 8504.9018, 7318.1582, 8544.4991, 8536.9010, 7606.1220, 8428.9090, 5806.2000, 8203.2000, 8464.9000, 3921.1900. -------------GENERIC DESCRIPTION-------------</t>
  </si>
  <si>
    <t>KLEIN HOME SOLAR-HEAT-INTEGRATION</t>
  </si>
  <si>
    <t>ECO HEAT ART</t>
  </si>
  <si>
    <t>CMA CGM ALCAZAR</t>
  </si>
  <si>
    <t>SA DE JOERG KLEIN CALZADA ZAVALETA 313 A INT. 5. COL. SANTA CRUZ BUENAVISTA TE PUEBLA</t>
  </si>
  <si>
    <t>HEINZ FISCHER COLONIASTRASSE 10 KERPEN TE DE</t>
  </si>
  <si>
    <t>TRLU9690223</t>
  </si>
  <si>
    <t>CMDUHBGA0312836</t>
  </si>
  <si>
    <t>CMDUHBG1288776</t>
  </si>
  <si>
    <t>0VB1Q</t>
  </si>
  <si>
    <t>PET RESIN,EASTLON BRAND BOTTLE GRADE CB-612 PET RESIN,EASTLON BRAND BOTTLE GRADE CB-612 PET RESIN,EASTLON BRAND BOTTLE GRADE CB-612 DUONG PROVINCE, VIETNAM ANGEL GONZALEZ EIN 660-71-4403 FREIGHT PREPAID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 PET RESIN,EASTLON BRAND BOTTLE GRADE CB-612</t>
  </si>
  <si>
    <t>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 PET PLASTICS (IN DIAMOND) SAN JUAN B/NO:1-460 MADE IN VIETNAM</t>
  </si>
  <si>
    <t>DBA BAC PLAS CARR.172KM 9.1BO. CERTENEJAS CIDRA P.R.00739 TE TEL:+1(787)-739-7100 EXT:4004 4079</t>
  </si>
  <si>
    <t>TRHU1693589 TGHU0058720 FCIU3554541 TRLU8978703 APZU3872372 APZU3286710 GESU3435070 SEGU1051911 CLHU3719751 TCLU3746141 TCLU2780028 CMAU1786938 GESU3483329 FCIU3338199 CMAU0002097 APZU3031257 TGHU0398078 CMAU1328663 GLDU3907700 FCIU3119056 TGHU3838972 CMAU1572366 AXIU8414127</t>
  </si>
  <si>
    <t>CMDUSGN0578515</t>
  </si>
  <si>
    <t>0UA1T</t>
  </si>
  <si>
    <t>K3559954 K3559997 K3554866 K3560054 K3560025 K3554927 K3554874 K3560074 K3560024 K3560048 K3554946 K3560001 K3554939 K3554902 K3554895 K3559968 K3559999 K3560022 K3560051 K3560041 K3554892 K3559981 K3554937</t>
  </si>
  <si>
    <t>CARR.172KM 9.1BO. CERTENEJAS CIDRA P.R.00739 TEL:+1(787)-739-7100 EXT:4004 4079</t>
  </si>
  <si>
    <t>72 BARRELS MARIGOLD OLEORE SIN PACKING: IN EPOXY COAT ED MS BARRELS OF 200.00 KG NET AND 225.00 KG GROSS. TOTAL NET WEIGHT: 14400.00 KGS TOTAL GROSS WEIGHT: 16200.00 KGS SB.NO: 885697 4 DT. 13.11.2018 INVOICE NO: AVT/1819E/298 DT. 12.1 1.2018 CUSTOMS SEAL NO: 54 4403 USFDA REGISTRATION NO : 17064188500 PHONE: +9, 4TH ST. ANKENY , IA 50021 USA. ATTN:MR.DE NNIS MCNEELEY PH: 001 515 727 7880 FAX NO:001 515 26 6 6523</t>
  </si>
  <si>
    <t>KEMIN HEALTH LC</t>
  </si>
  <si>
    <t>AVT NATURAL PRODUCTS LIMITED</t>
  </si>
  <si>
    <t>MARKS:MARIGOLD OL EORESIN LOT NO:NM GE 2018 XANTHOPHY LL:NET WT:200.00K G GROSS WT:225.00 KG DATE OF MANUF ACTURE:DATE OF EX PIRY:PO NO.130876 9 CUSTOMER:M/S.KE MIN HEALTH, L.C., USA. HTS CODE: 3 203.00.8000 SAME SAME SAME SAME SAME SAME SAME SAME SAME SAME SAME SAME SAME</t>
  </si>
  <si>
    <t>2100 MAURY STREET DES MOINES IA 50316 UNITED STATES</t>
  </si>
  <si>
    <t>225/1 A-5-7 KAIPOORIKKARA,STH VAZHA ERNAKULAM KL 683107 INDIA</t>
  </si>
  <si>
    <t>DFSU2820471</t>
  </si>
  <si>
    <t>BBL</t>
  </si>
  <si>
    <t>MEDUMM083959</t>
  </si>
  <si>
    <t>846W</t>
  </si>
  <si>
    <t>544403 FJ03566302</t>
  </si>
  <si>
    <t>SWEEPERR 12 PIECES 1116.-KG NET 1166.-KG GROSS HS CODE 84791000 / SWEEPER 7 PIECES 3900.-KG NET 4403.-KG GROSS HS CODE 84798997 TOTAL NUMBER OF PACKAGES 19 PIECES, COMMERCIAL INVOICE 94120069 NILFISK SEAL N 012656 ALL PREPAID</t>
  </si>
  <si>
    <t>NILFISK ADVANCE INC</t>
  </si>
  <si>
    <t>NA NO MARKS NO MARKS NO MARKS NO MARKS NA NO MARKS NO MARKS NO MARKS NO MARKS NO MARKS NO MARKS NO MARKS NO MARKS NO MARKS NO MARKS</t>
  </si>
  <si>
    <t>979 E ROBINSON AVE SPRINGDALE AR 72764 US</t>
  </si>
  <si>
    <t>ATI-SZIGET IPARI PARK SZIGETSZENTMIKLOS HU</t>
  </si>
  <si>
    <t>MSKU1547702</t>
  </si>
  <si>
    <t>BANQBUD0811399</t>
  </si>
  <si>
    <t>MAEU579034539</t>
  </si>
  <si>
    <t>KN0003922</t>
  </si>
  <si>
    <t>SZIGETSZENTMIKLOS</t>
  </si>
  <si>
    <t>COMPUTER TABLE YOUR REF.P.O.NO. 4403-2 CARDBOARD BOXES YOUR REF.P.O.NO.P840 &amp; P841 TSCA TITLE VI COMPLIANT FOR FORMALDEHYDE CALIFORNIA93120 PHASE 2 COMPLIANT FOR FORMALDEHYDE CONTENT COMPOSITE WOOD THAT COMPLIES WITH TSCA TITLE VI COMPLIANCE FOR FORMALDEHYDE/CALIFORNIA 93120 PHASE 2 COMPLIANCE FOR FORMALDEHYDE, THIS SHIPMENT CONTAINS NO SOLID WOOD PACKINGMATERIALS. COMPUTER TABLE YOUR REF.P.O.NO. 4403-2 CARDBOARD BOXES YOUR REF.P.O.NO.P840 &amp; P841 TSCA TITLE VI COMPLIANT FOR FORMALDEHYDE CALIFORNIA93120 PHASE 2 COMPLIANT FOR FORMALDEHYDE CONTENT COMPOSITE WOOD THAT COMPLIES WITH TSCA TITLE VI COMPLIANCE FOR FORMALDEHYDE/CALIFORNIA 93120 PHASE 2 COMPLIANCE FOR FORMALDEHYDE, THIS SHIPMENT CONTAINS NO SOLID WOOD PACKINGMATERIALS. COMPUTER TABLE YOUR REF.P.O.NO. 4403-2 CARDBOARD BOXES YOUR REF.P.O.NO.P840 &amp; P841 TSCA TITLE VI COMPLIANT FOR FORMALDEHYDE CALIFORNIA93120 PHASE 2 COMPLIANT FOR FORMALDEHYDE CONTENT COMPOSITE WOOD THAT COMPLIES WITH TSCA TITLE VI COMPLIANCE FOR FORMALDEHYDE/CALIFORNIA 93120 PHASE 2 COMPLIANCE FOR FORMALDEHYDE, THIS SHIPMENT CONTAINS NO SOLID WOOD PACKINGMATERIALS. COMPUTER TABLE YOUR REF.P.O.NO. 4403-2 CARDBOARD BOXES YOUR REF.P.O.NO.P840 &amp; P841 TSCA TITLE VI COMPLIANT FOR FORMALDEHYDE CALIFORNIA93120 PHASE 2 COMPLIANT FOR FORMALDEHYDE CONTENT COMPOSITE WOOD THAT COMPLIES WITH TSCA TITLE VI COMPLIANCE FOR FORMALDEHYDE/CALIFORNIA 93120 PHASE 2 COMPLIANCE FOR FORMALDEHYDE, THIS SHIPMENT CONTAINS NO SOLID WOOD PACKINGMATERIALS.</t>
  </si>
  <si>
    <t>RTA PRODUCTS, LLC</t>
  </si>
  <si>
    <t>LONG SHENG OFFICE FURNITURE CO., LT</t>
  </si>
  <si>
    <t>2500 SW 32ND AVENUE PEMBROKE PARK, FL 33023 USA</t>
  </si>
  <si>
    <t>YINGMING INDUSTRIAL ZONE, SHATOU TOWN, NANHAI, FOSHAN, GUANGDONG, CHINA</t>
  </si>
  <si>
    <t>MEDU4185604 CAXU7338380 MSCU5991146 TRIU5723469</t>
  </si>
  <si>
    <t>4310 4310 4310 4310</t>
  </si>
  <si>
    <t>OERT210703H00546</t>
  </si>
  <si>
    <t>MEDUS5170122</t>
  </si>
  <si>
    <t>844W</t>
  </si>
  <si>
    <t>FJ04164994 FJ04184645 FJ04187906 FJ04512615</t>
  </si>
  <si>
    <t>COMPUTER TABLE FILE CABINET YOUR REF.P.O.NO. 4403-2 TSCA TITLE VI COMPLIANT FOR FORMALDEHYDE CALIFORNIA 93120 PHASE 2 COMPLIANT FOR FORMALDEHYDE CONTENT COMPOSITE WOOD THAT COMPLIES WITH TSCA TITLE VI COMPLIANCE FOR FORMALDEHYDE/CALIFORNIA 93120 PHASE 2 COMPLIANCE FORFORMALDEHYDE THIS SHIPMENT CONTAINS NO SOLI, D WOOD PACKING MATERIALS. COMPUTER TABLE FILE CABINET YOUR REF.P.O.NO. 4403-2 TSCA TITLE VI COMPLIANT FOR FORMALDEHYDE CALIFORNIA 93120 PHASE 2 COMPLIANT FOR FORMALDEHYDE CONTENT COMPOSITE WOOD THAT COMPLIES WITH TSCA TITLE VI COMPLIANCE FOR FORMALDEHYDE/CALIFORNIA 93120 PHASE 2 COMPLIANCE FORFORMALDEHYDE THIS SHIPMENT CONTAINS NO SOLI, D WOOD PACKING MATERIALS. COMPUTER TABLE FILE CABINET YOUR REF.P.O.NO. 4403-2 TSCA TITLE VI COMPLIANT FOR FORMALDEHYDE CALIFORNIA 93120 PHASE 2 COMPLIANT FOR FORMALDEHYDE CONTENT COMPOSITE WOOD THAT COMPLIES WITH TSCA TITLE VI COMPLIANCE FOR FORMALDEHYDE/CALIFORNIA 93120 PHASE 2 COMPLIANCE FORFORMALDEHYDE THIS SHIPMENT CONTAINS NO SOLI, D WOOD PACKING MATERIALS. COMPUTER TABLE FILE CABINET YOUR REF.P.O.NO. 4403-2 TSCA TITLE VI COMPLIANT FOR FORMALDEHYDE CALIFORNIA 93120 PHASE 2 COMPLIANT FOR FORMALDEHYDE CONTENT COMPOSITE WOOD THAT COMPLIES WITH TSCA TITLE VI COMPLIANCE FOR FORMALDEHYDE/CALIFORNIA 93120 PHASE 2 COMPLIANCE FORFORMALDEHYDE THIS SHIPMENT CONTAINS NO SOLI, D WOOD PACKING MATERIALS.</t>
  </si>
  <si>
    <t>UESU4177667 TCNU1275190 GESU6105976 FCIU9047436</t>
  </si>
  <si>
    <t>4310 4510 4510 4510</t>
  </si>
  <si>
    <t>OERT210703H00545</t>
  </si>
  <si>
    <t>MEDUS4818937</t>
  </si>
  <si>
    <t>FJ04167676 FJ04167729 FJ04167597 FJ04184729</t>
  </si>
  <si>
    <t>FURNITURE COMPUTER TABLE FILE CABINET YOUR REF.P.O.NO. 4403-2 FURNITURE COMPUTER TABLE FILE CABINET YOUR REF.P.O.NO. 4403-2 FURNITURE COMPUTER TABLE FILE CABINET YOUR REF.P.O.NO. 4403-2 SHIPPER DECLARED THAT TSCA TITLE VI COMPLIANT FOR FORMALDEHYDE CALIFORNIA 93120 PHASE 2 COMPLIANT FOR FORMALDEHYDE CONTENT COMPOSITE WOOD THAT COMPLIES WITH TSCA TITLE VI COMPLIANCE FOR FORMALDEHYDE/CALIFORNIA 93120 PHASE 2 COMPLIANCE FOR FORMALDEHYDE , THIS SHIPMENT CONTAINS NO SOLID WOOD PACKING MATERIALS. FURNITURE COMPUTER TABLE FILE CABINET YOUR REF.P.O.NO. 4403-2</t>
  </si>
  <si>
    <t>OEC LOGISTICS(QINGDAO)CO.,LTD. SHEN</t>
  </si>
  <si>
    <t>NO MARKS NO MARKS NO MARKS NO MARKS N/M SAME SAME SAME SAME SAME SAME SAME SAME NO MARKS NO MARKS</t>
  </si>
  <si>
    <t>9905 NW 17TH STREET MIAMI FL 33172 UNITED STATES</t>
  </si>
  <si>
    <t>ROOM 1601-1603, R&amp;F NEW WORLD CENTE GUANGZHOU 44 510600 CHINA</t>
  </si>
  <si>
    <t>FURNITURE ,COMPUTER TABLE YOUR REF.P.O.NO. 4403-2 CARDBOARD BOXES YOUR REF.P.O.NO.P840 &amp; P841 TSCA TITLE VI COMPLIANT FOR FORMALDEHYDE CALIFORNIA 93120 PHASE 2 COMPLIANT FOR FORMALDEHYDE CONTENT COMPOSITE WOOD THAT COMPLIES WITH TSCA TITLE VI COMPLIANCE FOR FORMALDEHYDE/CALIFORNIA 93120 PHASE 2 COMPLIANCE FOR FORM, ALDEHYDE FURNITURE ,COMPUTER TABLE YOUR REF.P.O.NO. 4403-2 CARDBOARD BOXES YOUR REF.P.O.NO.P840 &amp; P841 TSCA TITLE VI COMPLIANT FOR FORMALDEHYDE CALIFORNIA 93120 PHASE 2 COMPLIANT FOR FORMALDEHYDE CONTENT COMPOSITE WOOD THAT COMPLIES WITH TSCA TITLE VI COMPLIANCE FOR FORMALDEHYDE/CALIFORNIA 93120 PHASE 2 COMPLIANCE FOR FORM, ALDEHYDE SHIPPER DECLARED THAT THIS SHIPMENT CONTAINS NO SOLID WOOD PACKING MATERIALS. FURNITURE ,COMPUTER TABLE YOUR REF.P.O.NO. 4403-2 CARDBOARD BOXES YOUR REF.P.O.NO.P840 &amp; P841 TSCA TITLE VI COMPLIANT FOR FORMALDEHYDE CALIFORNIA 93120 PHASE 2 COMPLIANT FOR FORMALDEHYDE CONTENT COMPOSITE WOOD THAT COMPLIES WITH TSCA TITLE VI COMPLIANCE FOR FORMALDEHYDE/CALIFORNIA 93120 PHASE 2 COMPLIANCE FOR FORM, ALDEHYDE FURNITURE COMPUTER TABLE YOUR REF.P.O.NO. 4403-2 CARDBOARD BOXES YOUR REF.P.O.NO.P840 &amp; P841 TSCA TITLE VI COMPLIANT FOR FORMALDEHYDE CALIFORNIA 93120 PHASE 2 COMPLIANT FOR FORMALDEHYDE CONTENT COMPOSITE WOOD THAT COMPLIES WITH TSCA TITLE VI COMPLIANCE FOR FORMALDEHYDE/CALIFORNIA 93120 PHASE 2 COMPLIANCE FOR FORMA, LDEHYDE</t>
  </si>
  <si>
    <t>OEC LOGISTICS(QINGDAO)CO.,LTD.SHENZ</t>
  </si>
  <si>
    <t>NO MARKS NO MARKS NO MARKS NO MARKS NO MARKS NO MARKS NO MARKS NO MARKS N/M SAME SAME SAME SAME SAME SAME SAME SAME NO MARKS NO MARKS NO MARKS NO MARKS NO MARKS NO MARKS NO MARKS NO MARKS NO MARKS NO MARKS NO MARKS NO MARKS NO MARKS NO MARKS NO MARKS NO MARKS</t>
  </si>
  <si>
    <t>ROOM 1601-1603, R&amp;F NEW WORLD CENTE GUANGZHOU 44 510060 CHINA</t>
  </si>
  <si>
    <t>WOOD 3416 POSTS 2 A2 1/2 X 1,98 MTS 270 POSTS (CAL) 4 X 1,98 MTS PARTIDA ARANCELARIA 4403.1010, FREIGHT PREPAID</t>
  </si>
  <si>
    <t>FCL/FCL . . . . . . .</t>
  </si>
  <si>
    <t>SLSU8053477</t>
  </si>
  <si>
    <t>HLCUSCL181055248</t>
  </si>
  <si>
    <t>1847S</t>
  </si>
  <si>
    <t>3329 HLD4850537</t>
  </si>
  <si>
    <t>WINE 844 SERENA PROSEC. SPUM. DOC WINE 12X0,750LT KGM 14516 / PO 655282 RIPAN SAS- C.TO DEP. 256 SERENA PROSEC. SPUM. DOC WINE 12X0,750LT KGM 4403 / PO 655282 RIPAN SAS- C.TO DEP.</t>
  </si>
  <si>
    <t>OPICI IMPORT CO.</t>
  </si>
  <si>
    <t>BERLIN BRIDGE</t>
  </si>
  <si>
    <t>25 DE BOER DRIVE GLEN ROCK, NJ 07452 12016891200 12016891550</t>
  </si>
  <si>
    <t>GESU6195326</t>
  </si>
  <si>
    <t>HLCUGOA181173544</t>
  </si>
  <si>
    <t>323775 L635708</t>
  </si>
  <si>
    <t>PO#4398;4399;4403;4408;P1353525;4417;4428 HTS# 9405.10 NOTE:COMPLETE ELECTRICAL CEILING AND WALL LIGHTING FITTINGS:OF BRASS, METAL OR OTHER MATERIAL (GLASS, PLASTICS, CERAMIC)AND/OR PARTS THEREOF HTS#9405.99 NOTE:PARTS OF ELECTRICAL LIGHTING FIXTURE,SHADES OF CLOTHE/FABRIC,SILK, PLASTIC, PVC OR PAPER, WITH METAL S, KELETON HTS#8531.80 NOTE :ELECTRIC SOUND AND VISUAL SIGNALING APPARATUS:DOORBELLS, CHIMES, BUZZERS AND SIMILAR APPARATUS</t>
  </si>
  <si>
    <t>DOLAN DESIGNS, INC.</t>
  </si>
  <si>
    <t>LIANG HSIN LIGHTING (SHEN ZHEN)CO,L</t>
  </si>
  <si>
    <t>EVER SHINE</t>
  </si>
  <si>
    <t>RECESSO BY DOLAN DESIGNS;DOLAN DESIGNS MADE IN CHINA</t>
  </si>
  <si>
    <t>2730 NW FRONT AVE. PORTLAND OREGON 97210 USA PORTLAND,97210,US</t>
  </si>
  <si>
    <t>6 XIELI STREET,MA LUAN SUBDISTRICT OFFICE,PING SHAN DISTRICT SHEN ZHEN,,CN</t>
  </si>
  <si>
    <t>CMAU5783285</t>
  </si>
  <si>
    <t>TLKPSZXLAX8N152X</t>
  </si>
  <si>
    <t>APLUAJD0113275</t>
  </si>
  <si>
    <t>0NW1P</t>
  </si>
  <si>
    <t>K7722895</t>
  </si>
  <si>
    <t>TLKP</t>
  </si>
  <si>
    <t>TRANSLINK SHIPPING INC</t>
  </si>
  <si>
    <t>SEATTLE</t>
  </si>
  <si>
    <t>15020 BOTHELL WAY NE - #100</t>
  </si>
  <si>
    <t>LIGHTING FIXTURES AND PARTS PO 4398 4399 4403 4408 P1353525 4417 4428 HTS 9405.10 NOTE: COMPLETE ELECTRICAL CEILING AND WALL LIGHTING FITTINGS:OF BRASS, METAL OR OTHER MATERIAL (GLASS, PLASTIC'S, CERAMIC)AND/OR PARTS THEREOF, HBL: SZXLAX8N152X FREIGHT COLLECT</t>
  </si>
  <si>
    <t>TRANSLINK SHIPPING INC.-LOS ANGELES</t>
  </si>
  <si>
    <t>TRANSLINK SHIPPING INC.SHENZHEN</t>
  </si>
  <si>
    <t>RECESSO BY DOLAN DESIGNS DOLAN DESIGNS MADE IN CHINA</t>
  </si>
  <si>
    <t>10900 183RD STREET SUITE 268 CERRITOS, CA. 90703 PH (714)527-0938 FAX(714)527-0928</t>
  </si>
  <si>
    <t>RM.1909-1910,19/F,EXCELLENCE BUILDING, 98 FU HUA 1 ROAD,FU TIAN CHINA TE TEL:0755-8287500 FAX:(755)-82877911</t>
  </si>
  <si>
    <t>0NW1Q</t>
  </si>
  <si>
    <t>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 PET RESIN,EASTLON BRAND BOTTLE GRADE CB-612 ATTN:VICTORJDIAZORTIZ/ANGELGONZALEZ EIN 660-71-4403 FREIGHT PREPAID</t>
  </si>
  <si>
    <t>FAR EASTERN POLYTEX (VIETNAM) LTD</t>
  </si>
  <si>
    <t>TAMMO</t>
  </si>
  <si>
    <t>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 PET PLASTICS PET RESIN,EASTLON BRAND BOTTLE GRADE CB-612 (IN DIAMOND) SAN JUAN B/NO:1-460 MADE IN VIETNAM</t>
  </si>
  <si>
    <t>BAC PLAS CARR. 172 KM 9.1 BO. CERTENEJAS CIDRA, P.R. 00739 TE TEL: +1(787)-739-7100 EXT:4004</t>
  </si>
  <si>
    <t>LAND LOT B-4B-CN, B-5B-CN ROAD DC LAND LOT B-3E-CN, ROAD N11, BAU BANG IND PARK, LAI UYEN COMMUNE TE BAU BANG DIST, BINH DUONG PROVINCE</t>
  </si>
  <si>
    <t>CMAU3030512 TGHU1926101 CMAU1089790 TEMU2839078 APZU3579976 APZU3316115 DFSU2098013 CAIU2518644 TRHU2452668 TEMU2358365 SEGU1801106 TRHU1682429 GLDU3517338 TEMU2719745 IPXU3727605 BMOU2196527 TGHU1179310 ECMU2083275 APZU3428389 DFSU1205056 TCLU2890447 TEMU3641894 APZU3871632</t>
  </si>
  <si>
    <t>CMDUSGN0571147</t>
  </si>
  <si>
    <t>0UA1R</t>
  </si>
  <si>
    <t>K1717013 K3594454 K1818746 K3594423 K3594428 K1818695 K1717057 K1818725 K3594410 K3594420 K3594462 K3594426 K1717008 K1717160 K1717159 K1818692 K1818697 K1717014 K3594414 K3594455 K1818646 K3594425 K3594465</t>
  </si>
  <si>
    <t>CARR. 172 KM 9.1 BO. CERTENEJAS CIDRA, P.R. 00739 TEL: +1(787)-739-7100 EXT:4004</t>
  </si>
  <si>
    <t>1 X 40'HC CONTAINER:- 4403 CARTONS (68724 PCS) DIE ACST CARS-TOYS INVOICE NO:181354 HS CODE:950300990 FREIGHT COLLECT</t>
  </si>
  <si>
    <t>MATTEL INC.,</t>
  </si>
  <si>
    <t>MATTEL MALAYSIA SD BHD</t>
  </si>
  <si>
    <t>CMA CGM ELBE</t>
  </si>
  <si>
    <t>333 CONTINENTAL BLVD EL SEGUNDO,CA.90245-5012 UNITED STATES</t>
  </si>
  <si>
    <t>PLOT 206 MK 1 PRAI FREE TRADE ZONE PRAI</t>
  </si>
  <si>
    <t>CMAU7687228</t>
  </si>
  <si>
    <t>CMDUAYN0502196</t>
  </si>
  <si>
    <t>0TU34</t>
  </si>
  <si>
    <t>G4008368</t>
  </si>
  <si>
    <t>AS PER PO NO LA180917 3 PLASTIC DOCUMENT HOLDER 4403 6353 100CTNS 4PLTS</t>
  </si>
  <si>
    <t>CAIU2530402</t>
  </si>
  <si>
    <t>ONPLQDLGB18B0008</t>
  </si>
  <si>
    <t>SMLMTAYH8H598300</t>
  </si>
  <si>
    <t>TB4111164</t>
  </si>
  <si>
    <t>COMPUTER TABLE SPARE PARTS FOR COMPUTER TABLEYOUR REF.P.O.NO. 4403-1 TSCA TITLE VI COMPLIANT FOR FORMALDEHYDE CALIFORNIA 93120 PHASE 2COMPLIANT FOR FORMALDEHYDE CONTENT COMPOSITEWOOD THAT COMPLIES WITH TSCA TITLE VI COMPLIANCE FOR FORMALDEHYDE/CALIFORNIA 93120 PHASE 2COMPLIANCE FOR FORMALDEHYDE THIS SHIPMENT DO, ES NOT CONTAIN ANY SOLID WOOD PACKING MATERIALS.</t>
  </si>
  <si>
    <t>MAERSK SOFIA</t>
  </si>
  <si>
    <t>CLHU4427570</t>
  </si>
  <si>
    <t>OERT210703H00536</t>
  </si>
  <si>
    <t>MEDUS4818671</t>
  </si>
  <si>
    <t>843W</t>
  </si>
  <si>
    <t>FJ04507778</t>
  </si>
  <si>
    <t>FURNITURE &amp; PARTS, COMPUTER TABLE SPARE PARTS FOR COMPUTER TABLE YOUR REF.P.O.NO. 4403-1 TSCA TITLE VI COMPLIANT FOR FORMALDEHYDE CALIFORNIA 93120 PHASE 2 COMPLIANT FOR FORMALDEHYDE CONTENT COMPOSITE WOOD THAT COMPLIES WITH TSCA TITLE VI COMPLIANCE FOR FORMALDEHYDE/CALIFORNIA 93120 PHASE 2 COMPLIANCE FOR FORMALDEH, YDE SHIPPER DECLARED THAT THIS SHIPMENT DOES NOT CONTAIN ANY SOLID WOOD PACKING MATERIALS.</t>
  </si>
  <si>
    <t>OAK WOOD, IN THE ROUGH, NOT TREATED OAK WOOD, IN THE ROUGH, NOT TREATED TOTAL 103 LOGS - 7,531 BFT - 42.887M3 RED OAK LOGS HS CODE 4403.91.00 ORIGIN ONTARIO, CANADA SHIPPER DECLARED NO WOOD PACKING, MATERIAL</t>
  </si>
  <si>
    <t>5265 HWY 26 E., RR2 STAYNER, ONTARIO L0M 1S0 CANADA BN-102773686 RT0001 TE PHONE 705-428-6778</t>
  </si>
  <si>
    <t>BMOU4701588 SEGU4572620</t>
  </si>
  <si>
    <t>YMLUW195213910</t>
  </si>
  <si>
    <t>781599 781553</t>
  </si>
  <si>
    <t>CO., LTD. ROOM 301, NO. 158 SOUTH BOLE ROAD, JIADING, SHANGHAI 201800 CHINA TAX ID 91310114577405977B TEL</t>
  </si>
  <si>
    <t>MODEL NO. ER100301 CLOCK RADIO P.O.NO.MON180044 MODEL NO.ER100103 CLOCK RADIO P.O.NO.MON180049 SPARE PART 1 CARTON, 4403 CARTONS 1X40HQ CONTAINER FREIGHT COLLECT</t>
  </si>
  <si>
    <t>EMERSON RADIO CORP</t>
  </si>
  <si>
    <t>ITOMA (HONG KONG) COMPANY LIMITED</t>
  </si>
  <si>
    <t>COSCO BELGIUM</t>
  </si>
  <si>
    <t>35 WATERVIEW BLVD PARSIPPANY NJ07054 USA ATTN:AIMEE G. ACEVEDO TE TEL:(973)428-2409</t>
  </si>
  <si>
    <t>FLAT A,14/F FULLY INDUSTRIAL BUILDING,NO.6 TSUN YIP LANE KOWLOON, HONGKONG, ON BEHALF OF TE EMERSON RADIO MACAO COMMERCIAL</t>
  </si>
  <si>
    <t>CAIU7111918</t>
  </si>
  <si>
    <t>CMDUSHZ2496862</t>
  </si>
  <si>
    <t>0SX1O</t>
  </si>
  <si>
    <t>K0660133</t>
  </si>
  <si>
    <t>35 WATERVIEW BLVD PARSIPPANY NJ07054 USA ATTN:AIMEE G. ACEVEDO</t>
  </si>
  <si>
    <t>WIRE ROD LAM HOT ROLLED ANNEALED 3 PKGS WIRE ROD LAM HOT ROLLED ANNEALED AND PICKLED SIZE 6,500 MM TARIFF 7221.00.10 NET WEIGHT 3660 KG, 2 PKGS WIRE ROD LAM HOT ROLLED ANNEALED AND PICKLED SIZE 11,750 MM TARIFF 7221.00.10 NET WEIGHT 2163 KG 14 DAYS FREE TIME AT DESTINATION WIRE ROD LAM HOT ROLLED ANNEALED (ONE OF TWO PARTS ) 4 PKGS WIRE ROD LAM HOT ROLLED ANNEALED AND PICKLED SIZE 5,500 MM TARIFF 7221.00.10, NET WEIGHT 4403 KG 4 PKGS WIRE ROD LAM HOT ROLLED ANNEALED AND PICKLED SIZE 17,000 MM TARIFF 7221.00.10 NET WEIGHT 3930</t>
  </si>
  <si>
    <t>TREFILADOS INOXIDABLES DE MEXICO</t>
  </si>
  <si>
    <t>COGNE ACCIAI SPECIALI SPA</t>
  </si>
  <si>
    <t>NO MARKS . . . . . . . . . . . . . . . . . . . . . . . . . . . . . . . . . . . . . NO MARKS . . . . . . . . . . . . .</t>
  </si>
  <si>
    <t>S.A DE C.V.AV. OTOMIES S/N CD. INDUSTRIAL XICOHTENCATL II HUAMANTLA TLAXCALA MEXICO, CP 90500 RFC. TIM991124TE4</t>
  </si>
  <si>
    <t>VIA PARAVERA,16 11100 AOSTA ITALY TAX ID 00571320076</t>
  </si>
  <si>
    <t>HLXU5369884 HLXU5283311</t>
  </si>
  <si>
    <t>4310 4310</t>
  </si>
  <si>
    <t>HLCUGOA181102854</t>
  </si>
  <si>
    <t>05W45</t>
  </si>
  <si>
    <t>1208194 1208192</t>
  </si>
  <si>
    <t>K/D FURNITURE - K/D FURNITURE PO# 4403 PI# 16097 THIS SHIPMENT DOES NOT CONTAIN ANY SOLID WOOD PACKING MATERIAL</t>
  </si>
  <si>
    <t>TO ORDER OF H.C.V DISTRIBUTOR INC.</t>
  </si>
  <si>
    <t>U. S. TAMEX CORP</t>
  </si>
  <si>
    <t>CFS PANJANG</t>
  </si>
  <si>
    <t>#7 MONOZ RIVERA RINCON, PR00677 CT RINCON 00677 PUERTO RICO</t>
  </si>
  <si>
    <t>QIAOLI INDUSTRIAL PARK, CHANGPING T GUANGDONG 44 510000 CHINA</t>
  </si>
  <si>
    <t>CAXU9215852</t>
  </si>
  <si>
    <t>MEDUTI167023</t>
  </si>
  <si>
    <t>FEX5633147</t>
  </si>
  <si>
    <t>ECU WORLDWIDE US</t>
  </si>
  <si>
    <t>CENTRO MERCANTIL INTL BLDG 6A WEST GUAYNABO 00969 PUERTO RICO</t>
  </si>
  <si>
    <t>TIANJINXINGANG</t>
  </si>
  <si>
    <t>NUT MADE OF STEEL 45646 1/2 NPT COUPLING YT045644 1/4 NPT COUPLING HS CODE : 73181 600 OTHER THREADED ARTICLES OF BRASS 658-0026 1/2 NPT F 7/8 HEX PLUG WITH 7/16-20 TAP HS CODE : 74153990 NUT, MADE OF BRASS 4895-A1 1/4 3 60 BRASS HEX NUT HS CODE : 74153390 INV.NO. E1819317 DT. 23.10.2018 S/B NO: 8417 983 DT: 23.10.2018 NET WT: 873.875 KGS TOTAL 71 (SEVEN TY ONE) CARTONS PACKED IN 3 PACKAGES ONLY. / ALUMINIUM CAST ARTICLES INCL UDING PARTS / COMPONENTS OF ALUMINIUM FOR SWITCHGEAR PAR TS HSN CODE : 85389000 INV OICE NO. &amp; DATE SM-18/2018-1 9 DT. 25.10.2018 BUYER'S O RDER NO. &amp; DATE 4507033317, DTD 18.05.2018 SB NO. 85811 27 DT. 30.10.2018 NET WT: 2100.000 KGS TOTAL 05 (FIVE) PALLETS ONLY / TURBOCHARGER FORD 3.2L RWD P ART NO: 812971-0006 HS CODE :- 8414 8030 INV NO: 7500562 4 DT: 22-OCT-2018 BUYERS O RDER NO. 5500312989 DT: 21 -FEB-2017 S/B NO: 8446256 DT: 24.10.2018 NET WT: 386.0, 00 KGS TOTAL 1 (ONE) PACKAGE ONLY / PRESSURE-REDUCING VALVES &amp; T HERMOSTATICALLY CONTROLLED V ALVES HS CODE:84819090 CUS T PO NO. &amp; DT. 1424552 / 24- 09-2018 1419584 / 27-08-2018 INV NO.AIEXP / 10766 18-19 DT.22-10-2018 AIEXP / 1075, 7 18-19 DT.20-10-2018 SB N O. 8497581 DT. 26.10.2018 NET WT: 196.200 KGS TOTAL 02 (TWO) WOODEN BOXES ONLY / REINFORCEMENT -PLATE CRANKSH AFT BOLT 04752465AA INVOIC E NO:27000236 DT:25.10.2018 BUYERS ORDER NO:10137795 H S CODE 8708.99 SB NO: 855631 9 DT: 29.10.2018 NET WT:59 70.000 KGS TOTAL 06 (SIX) BO, XES ON 06 PACKAGES ONLY / TOOLS OR PARTS HS CODE: 8207 13, 841290, 848190, 843143 ORDER NUMBER: 4969563, 4969 862 INV NO: A870003 DT: 20 18-10-27, A870008 DT: 2018-1 0-27 S/B NO: 4003485,4003486 DT: 29.10.2018 NET WT: 28, 36.729 KGS TOTAL 10 (TEN) PA CKAGES ONLY. / PARTS FOR CENTRIFUGAL PUMPS HS CODE:84139120 INVOICE N O. EXP-135/18-19 DATE. 26/10 /2018 BUYER'S ORDER NO. &amp; DA TE : 3405508 DTD. 10/08/2018 . 3406638 DTD. 03/09/2018. SB NO: 8559515 DT: 29.10.20, 18 NET WT: 1004.000 KGS TO TAL 5 (FIVE) PLYWOOD BOXES O NLY / DECORATIVE WIRE EDGE RIBBONS PO 378459, 378872, 378873, 379868, 380156, 183597. 18 3754, 183756, 183845, 184013 , 184090, 184241, 184402, 18 4403, 184410, 184457 &amp; 18457 7 DRAWABACK SERIAL # 95051, 000 INV. NO.: OM/077/2018 DT : 25/10/2018 HS CODE: 580 6.39.3020 SB NO:8576083 DA TE:30/10/18 NET WT: 1898.160 KGS TOTAL 174 (ONE HUNDRED SEVENTY FOUR) CARTONS ONLY / STAINLESS STEEL CASTINGS (MA CHINED) INV NO. MA/18-9/602 DT. 13.10.2018 S.BILL NO. 8269423 DT: 15.10.2018 IEC CODE NO:0688002587 HS CODE: 73259930 NET WT: 246.000 KG S TOTAL 3 (THREE)WOODEN CA, SES ONLY / 100% COTTON EMBROIDERED &amp; BE ADED KITCHEN TOWEL INV NO : GD/015/2018-2019 DTD 23-10-2 018 S/B NO : 8581267 DT : 30/10/2018 HS CODE : 6304926 0 NET.WT: 300.000 KGS TOTA L 24 (TWENTY FOUR) BOXES ONL, Y / MINING&amp;CONSTRUCTION TOOLS RR BIT (ROCK ROLLER BIT) INV N O.F850896 DT.2018/10/12 BU YER ORDER NO. M429018/18.4.1 8 DT.2018/04/18 HS CODE:82 071300 SB NO. 8225792 DT. 12-OCT-18 NET WT: 1257.670 K, GS TOTAL 05 (FIVE) PACKAGES ONLY</t>
  </si>
  <si>
    <t>DHL LOGISTICS PVT LTD</t>
  </si>
  <si>
    <t>JB SUPPLY USA SIEMENS INDUSTRY INC. PALLET. 1 - 5 PALLETE NO 01 TO 01 117 X 104 X 88 CM PLTS (ONE PALLETE CONTAINS 42 TURBO'S) EXPORTER : HONEYW ELL TURBO TECHNOLOGIES (INDIA) P VT. LTD. PLOT NO. 4A, RAISONI INDUSTRIAL ESTATE, TALUKA - MULS HI, NEAR HINJEWADI PHASE II, P UNE - 411 057, INDIA TEL: 020 66 768000 FAX: 020 66768175 CIN: U2 9299PN2004 PTC019904 GSTIN: 27 AABCH5035J1ZM CONSIGNEE: FORD MO TOR COMPANY P025A PAK RITE IND USTRIES INC HIGH STREET, WAYNE, ECORSE MI 48229 USA CONSIGNEE : METSO AUTOMATION EXP ORTER SHIRODKAR PRECI COMP PVT.L TD. REPL 377 TO 382 SANDVIK SMC LOGISTICS LTD 358362 -001 WK43 TH3-MX-SEA ROMEOVILLE IL, USA 3405508/1 3406638/1 VIVI-WG PKGS NO. 1/174 TO 174/17 4 PTC INDIA USA 1/3 TO 3/3 3 WOOD EN CASE 01 TO 24 SANDVIK MINING &amp; CONSTN ROMEOVIL LE, USA</t>
  </si>
  <si>
    <t>. 33 WASHINGTON ST., 16TH FL 1-9736391989 TEL EX 19</t>
  </si>
  <si>
    <t>101 A/B SILVER UTOPIA CARDINAL GRACIAS ROAD CHAKALA MUMBAI 91-2261985100 TEL EX 91-22675 87</t>
  </si>
  <si>
    <t>1-973639</t>
  </si>
  <si>
    <t>MRKU4658924</t>
  </si>
  <si>
    <t>MAEU966914785</t>
  </si>
  <si>
    <t>1697442 IN1697281</t>
  </si>
  <si>
    <t>. 33 WASHINGTON ST., 16TH FL</t>
  </si>
  <si>
    <t>WOOD PALLETS, NOS CONTAINING 01 PIECE OFF WOOD. NET WEIGHT 0,500 FREIGHT COLLECT INVOICE 011-2018 NCM 4403.26.00/9999.99.82, DU-E 18BR000711213-0 SPOT TARIFF XX 04530-001 SAO PAULO ITAIM BIBI BRAZIL</t>
  </si>
  <si>
    <t>EXPEDITORS INTERNATIONAL DO BRASIL</t>
  </si>
  <si>
    <t>EI REF 6550027186 S/N SCAC CODE EXDO HBL 6550027186 . . . . . . . . .</t>
  </si>
  <si>
    <t>10205 N.W. 19TH STREET SUITES 107 - 114 MIAMI FL 33172 U.S.A. PH 305-592-9410 TAX 91-1069248</t>
  </si>
  <si>
    <t>R DR. RENATO PAES DE BARROS 1017 CNPJ 00.711.083/0001-27 04530-001 SAO PAULO ITAIM BIBI BRAZIL PH 55 13 3226-1700</t>
  </si>
  <si>
    <t>TCLU3285271</t>
  </si>
  <si>
    <t>HLCUSS5181030163</t>
  </si>
  <si>
    <t>HLD4542097</t>
  </si>
  <si>
    <t>CLOTHING 249 PCS / CLOTHING 3875 PCS / CLOTHING 814 PCS / CLOTHING 2705 PCS / CLOTHING 4403 PCS / CLOTHING 5526 PCS</t>
  </si>
  <si>
    <t>V F JEANSWEAR LTD PARTNERSHIP</t>
  </si>
  <si>
    <t>069470AMFIZSNQ 069470AMFTZSQM 069472AMFIZSNQ 069470AMFIZSQM 069472AMFIZSQM 069472AMFTZSQM</t>
  </si>
  <si>
    <t>C/O VF SERVICES, INC. JWYUCATAN1 GREENSBORO NC 27401 U.S.A.</t>
  </si>
  <si>
    <t>CAIU8032310</t>
  </si>
  <si>
    <t>LPUSPRGPCT22676</t>
  </si>
  <si>
    <t>NA YC381977</t>
  </si>
  <si>
    <t>CUSTOMS &amp; TRADE SERVICES, INC.</t>
  </si>
  <si>
    <t>1CNTR SHIPPER'S LOAD,COUNT &amp; WEIGHT: (37CTNS) CY / CY SPARE PARTS FOR DISHWASHE MACHINE : 8422.11.0000 WASHING MACHINE : 8450.90.0000 FREIGHT PREPAID INVOICE NO : SVCHQ20181106110, . 4403.24(KGM) 51.11(MTQ) FREIGHT PREPAID COPY NON-NEGOTIABLE B/L RELEASE PROCEDURES COPY NON-NEGOTIABLE B/L RELEASE PROCEDURES COPY NON-NEGOTIABLE B/L RELEASE PROCEDURES</t>
  </si>
  <si>
    <t>HYUNDAI GLOBAL</t>
  </si>
  <si>
    <t>DEST : HUNTSVI LLE ITEM : SVC PAR TS BUYER : LGEAI P/O : C/T : 1-37 MADE IN KOREA</t>
  </si>
  <si>
    <t>1545 FRANCISCO ST. , TORRANCE, CA 90501, UNITED STATES TE TEL: 310-667-4800</t>
  </si>
  <si>
    <t>O/B OF LG ELECTRONICS INC.</t>
  </si>
  <si>
    <t>TCNU6877230</t>
  </si>
  <si>
    <t>HDMUBUMH9288988</t>
  </si>
  <si>
    <t>0063E</t>
  </si>
  <si>
    <t>S546910</t>
  </si>
  <si>
    <t>1545 FRANCISCO ST. , TORRANCE, CA 90501, UNITED STATES</t>
  </si>
  <si>
    <t>10PC METAL HANGERS 10PC METAL HANGERS HEAVY DUTY TOILT BOW BRUSH WITH HOLDER REF.NO 1810NGB4402/4403 CNWW00143158 FOR NAME ACCOUNT DOLLARAMA, CNWW.ADMIN@CNWORLDWIDE.COM (INVOICE) 10PC METAL HANGERS</t>
  </si>
  <si>
    <t>DOLLARAMA L.P. C/O CN WORLDWIDE INC</t>
  </si>
  <si>
    <t>CN WORLDWIDE INTERNATIONAL FREIGHT</t>
  </si>
  <si>
    <t>EVER SIGMA</t>
  </si>
  <si>
    <t>N/M N/M THE SAME THE SAME THE SAME THE SAME THE SAME THE SAME THE SAME THE SAME THE SAME THE SAME THE SAME THE SAME THE SAME THE SAME THE SAME N/M</t>
  </si>
  <si>
    <t>55 DEVON ROAD, BRAMPTON, ONTARIO, L6T 5B6 CONTACT: JEFFREY BEDELL TEL (905) 789 4423@@</t>
  </si>
  <si>
    <t>FORWARDING (SHANGHAI) LTD UNIT B, FLOOR 20TH, 500 ZHANGYANG ROAD, SHANGHAI 200122, CHINA TEL : +86-21-5836 8850 FAX : @</t>
  </si>
  <si>
    <t>EGSU9114736 BMOU5439981</t>
  </si>
  <si>
    <t>EGLV143886847524</t>
  </si>
  <si>
    <t>0185E</t>
  </si>
  <si>
    <t>EMCQPY1278 EMCQQB9768</t>
  </si>
  <si>
    <t>CN WORLDWIDE INC</t>
  </si>
  <si>
    <t>55 DEVON ROAD, BRAMPTON, ONTARIO, L6T 5B6 CONTACT: JEFFREY BEDELL TEL (905) 789 4423@@@</t>
  </si>
  <si>
    <t>. 1 X 40'HC CONTAINER TOTAL 167 ROLLS ONLY TOTAL ONE HUNDRED SIXTY SEVEN ROLLS ONLY 1 OF 9 PART LOAD CARGOES IN CONTAINER HAND TUFTED WOOLLEN CARPET. GROSS WEIGHT: 4403.200 KGS, AMC0679172,AMC0679174,AMC0679175,AMC0679176,A9177,AMC0679178,AMC0679179,AMC0679180</t>
  </si>
  <si>
    <t>SURYA CARPET INC.</t>
  </si>
  <si>
    <t>. SAVANNAH ROLL NOS. 1/167.</t>
  </si>
  <si>
    <t>1 SURYA DRIVE, WHITE,GA-30184, U.S.A. CTC. MR. SATYA TIWARI TE TEL:877-275-7847, FAX:877-786-7847.</t>
  </si>
  <si>
    <t>CMAU7294637</t>
  </si>
  <si>
    <t>CMDUAMC0678456</t>
  </si>
  <si>
    <t>0IN1M</t>
  </si>
  <si>
    <t>G5076168 NA</t>
  </si>
  <si>
    <t>1 SURYA DRIVE, WHITE,GA-30184, U.S.A. CTC. MR. SATYA TIWARI</t>
  </si>
  <si>
    <t>WOOD 3.168 POST 2 1/2 A 3 X 1,98 MTS PARTIDA ARANCELARIA 4403.1010 FREIGHT PREPAID WOOD 3.168 POSTS 2 1/2 A 3 X 1,98 MTS PARTIDA ARANCELARIA 4403.1010 FREIGHT PREPAID</t>
  </si>
  <si>
    <t>NO MARKS . . . NO MARKS . . . .</t>
  </si>
  <si>
    <t>AV. PROVIDENCIA 2601 OF. 32 SANTIAGO-CHILE FONO 56 2 2341288 CTC VILMA GARRIDO</t>
  </si>
  <si>
    <t>HAMU1039552 TCLU9552694</t>
  </si>
  <si>
    <t>HLCUSCL181004707</t>
  </si>
  <si>
    <t>1843S</t>
  </si>
  <si>
    <t>3245 HLD4888135 3244 HLD4888136</t>
  </si>
  <si>
    <t>BAMBOO AND WILLOW DECORATIONS BAMBOO - HTS# 4403.10.0060 WILLOW - HTS# 4601.29.4000 AH PO#1678894</t>
  </si>
  <si>
    <t>M+R FORWARDING (CHINA) LTD</t>
  </si>
  <si>
    <t>CASE LABEL BOX# PO# DEPT# CASE PACK QUANTITY VENDOR PART# SKU# MADE IN CHINA AT HOME SAME</t>
  </si>
  <si>
    <t>100 STEWART LANE CHALFONT PA 18914 UNITED STATES</t>
  </si>
  <si>
    <t>UNIT 01,7TH FLOOR SINOTRANS JIANGSU NANJING 32 210001 CHINA</t>
  </si>
  <si>
    <t>CAIU4751948</t>
  </si>
  <si>
    <t>MEDUS3537652</t>
  </si>
  <si>
    <t>842N</t>
  </si>
  <si>
    <t>FEX5775404</t>
  </si>
  <si>
    <t>NANJING, CHINA</t>
  </si>
  <si>
    <t>CAIU4751716</t>
  </si>
  <si>
    <t>MEDUS3537678</t>
  </si>
  <si>
    <t>FEX5775402</t>
  </si>
  <si>
    <t>9 OF 9 BOLES,ANTHONY E-9-USAF-ALOW- PBNQ0041310 4403.45KG 44.91M3 NET- 7066 LB THIS SHIPMENT CONTAINS TEMPURPEDIC</t>
  </si>
  <si>
    <t>GLOBAL TRANSPORTATION SERVICES,INC</t>
  </si>
  <si>
    <t>ALOHA WORLDWIDE FDWRS.</t>
  </si>
  <si>
    <t>NO MARK</t>
  </si>
  <si>
    <t>18209 80TH AVE.S.SUITE A KENT,WA 98032</t>
  </si>
  <si>
    <t>P.O.BOX 12763 MILL CREEK, WA 98082-0763</t>
  </si>
  <si>
    <t>TCNU6679825</t>
  </si>
  <si>
    <t>LVN</t>
  </si>
  <si>
    <t>APLU300923426</t>
  </si>
  <si>
    <t>APLU002521936</t>
  </si>
  <si>
    <t>K2377410</t>
  </si>
  <si>
    <t>GUAM, GU</t>
  </si>
  <si>
    <t>1 X 40FT HC CONTAINER 1714 2 PIECES BULKPACKED DECORA TIVE ARTICLES OF WOOD COMP RISING: MOPANI WOOD (6410 X PCS SMALL; 8030 X PCS ME DIUM; 502 X PCS JUMBO) GRA PEVINE WOOD 1200 X PCS MED IUM; 1000 X PCS LARGE) HS CODE: 4403.49 SHIPPED ON B OARD FREIGHT COLLECT</t>
  </si>
  <si>
    <t>MSC BEIJING</t>
  </si>
  <si>
    <t>8 PETERHOF ROAD HOUT BAY WC 7806 SOUTH AFRICA</t>
  </si>
  <si>
    <t>MEDU4942354</t>
  </si>
  <si>
    <t>MEDUDR105583</t>
  </si>
  <si>
    <t>839A</t>
  </si>
  <si>
    <t>PACKAGE DISASSEMBLED BOOTH FURNITURE WITH HARDWARE WOODEN PARTS WOODEN PARTS FOR FURNITURE CARPETS HS: 4403.22, 9403.60 HS: 5703.20 FREIGHT PREPAID</t>
  </si>
  <si>
    <t>ART BASEL MIAMI BEACH 2018 - NO CARNET ATA - SAME SAME SAME</t>
  </si>
  <si>
    <t>TCNU9638711</t>
  </si>
  <si>
    <t>MEDUBM425568</t>
  </si>
  <si>
    <t>842W</t>
  </si>
  <si>
    <t>NTB38034</t>
  </si>
  <si>
    <t>425 CTNS DECORATIVE ARTICL ES OF WOOD HS CODE: 4403. 99 84 CTNS AQUARIUM PET SUPPLIES NON-FOOD/CRU SHED GRAVEL HS CODE: 25 17.10</t>
  </si>
  <si>
    <t>R.C. HAGEN (USA) CORP</t>
  </si>
  <si>
    <t>305 FORBES BLVD., MANSFIELD MA 02048 UNITED STATES</t>
  </si>
  <si>
    <t>8 PETERHOF RD HOUT BAY WC 7806 SOUTH AFRICA</t>
  </si>
  <si>
    <t>MEDU3045568</t>
  </si>
  <si>
    <t>MEDUDR111938</t>
  </si>
  <si>
    <t>843A</t>
  </si>
  <si>
    <t>580 CHELSEA STREET, SUITE 206 EAST BOSTON MA 02128 UNITED STATES</t>
  </si>
  <si>
    <t>420 CTNS DECORATIVE ARTICL ES OF WOOD HS CODE: 4403. 99 504 CTNS AQUARIUM PET SUPPLIES NON-FOOD/CR USHED GRAVEL HS CODE: 271 010</t>
  </si>
  <si>
    <t>MEDU2766180</t>
  </si>
  <si>
    <t>MEDUDR118487</t>
  </si>
  <si>
    <t>7 CRATE 4403 KGM 3.665 MTQ SNUTS, STUDS WASHERS HS-CODE: 731815, 731822 AMS-REF: KWLD10230015030 FMC-REF: 7318-15-0002-0007 731815 (HS), FREIGHT PREPAID GENERAL CMA CGM TERMS AND CONDITIONS TO BE FOUNDER WWW.CMA-CGM.COM THIS MASTER BILL COVERS AUTOMATED NVOCC HOUSE</t>
  </si>
  <si>
    <t>DACHSER SE</t>
  </si>
  <si>
    <t>GENERAL ELECTRIC INTERNATIONAL INC. PENSACOLA, FL 32514 10627374 4510142396 HLK 146162 ACME BRICK CO. LEED S, AL 35094 USA HLK 145902 ACME BRICK CO. SEAL Y, TX 77474 USA HLK 146128 ACME BRICK COMPANY ELGIN, TX 78621 USA 10627556 4510142333 TECHNIBILT NC LINCOLNTON 28092 USA 82844768+82847711 2/2 FA091003 D B AUDIOTECHNIK CORP ORATION ASHEVILLE, NC USA DAVIS FURNITURE INDUSTRIES, IN C. HIGH POINT, NC 27261-2065 DAVIS FURNITURE HIGH POINT, NC USA SYNCHRONIZED LOGISTICS USA</t>
  </si>
  <si>
    <t>1809 E ASSOCIATES LANE SUITE ESUITE E US 28217 CHARLOTTE</t>
  </si>
  <si>
    <t>AIR SEA LOGISTICS SEA FREIGHT GATEWAY BREMEN HANNA-KUNATH-STRAEE 4 TE AS AGENT OF KINGWOOD LOGISTICS LTD.</t>
  </si>
  <si>
    <t>TGHU6043413</t>
  </si>
  <si>
    <t>CMDUBRE0439737</t>
  </si>
  <si>
    <t>0VB1E</t>
  </si>
  <si>
    <t>WWA0324496</t>
  </si>
  <si>
    <t>WOOD 3.168 POSTS 2 1/2 A 3 X 1 98 MTS PARTIDA ARANCELARIA 4403.1010 WOOD 3.168 POST 2 1/2 A 3 X 1,98 MTS PARTIDA ARANCELARIA 4403.1010</t>
  </si>
  <si>
    <t>UACU5438511 TGHU8919660</t>
  </si>
  <si>
    <t>HLCUSCL180936706</t>
  </si>
  <si>
    <t>1842S</t>
  </si>
  <si>
    <t>3236 HLD4852565 3237 HLD4852566</t>
  </si>
  <si>
    <t>PET RESIN EASTLON BRAND BOTTLE PET RESIN EASTLON BRAND BOTTLE PET RESIN EASTLON BRAND BOTTLE PET RESIN EASTLON BRAND BOTTLE PET RESIN EASTLON BRAND BOTTLE PET RESIN EASTLON BRAND BOTTLE PET RESIN EASTLON BRAND BOTTLE PET RESIN EASTLON BRAND BOTTLE PET RESIN EASTLON BRAND BOTTLE PET RESIN EASTLON BRAND BOTTLE PET RESIN EASTLON BRAND BOTTLE HS CODE: 39076100 ATTN: VICTOR J DIAZ ORTIZ / ANGEL GONZALEZEIN 660-71-4403 FREIGHT PREPAID INTENDED CONNECTING VESSEL APL BOSTON VOYAGE 0PP1RE1MA AT HONG KONG, PET RESIN EASTLON BRAND BOTTLE PET RESIN EASTLON BRAND BOTTLE PET RESIN EASTLON BRAND BOTTLE PET RESIN EASTLON BRAND BOTTLE PET RESIN EASTLON BRAND BOTTLE PET RESIN EASTLON BRAND BOTTLE PET RESIN EASTLON BRAND BOTTLE PET RESIN EASTLON BRAND BOTTLE PET RESIN EASTLON BRAND BOTTLE PET RESIN EASTLON BRAND BOTTLE PET RESIN EASTLON BRAND BOTTLE PET RESIN EASTLON BRAND BOTTLE PET RESIN EASTLON BRAND BOTTLE</t>
  </si>
  <si>
    <t>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 PET PLASTICS (IN DIAMOND) SAN JUAN B/NO :1-460 MADE IN VIETNAM</t>
  </si>
  <si>
    <t>BAC PLAS CARR. 172 KM 9.1 BO. CERTENEJAS CIDRA, P.R. 00739 TE TEL: +1 (787)-739-7100 EXT: 4004</t>
  </si>
  <si>
    <t>TEMU1037397 GESU1396246 APZU3936610 TEMU2267244 CAIU3113131 CMAU1947164 CMAU0585950 TRHU3931921 APZU3338900 CMAU1294922 TGHU3134171 GESU1217232 TRHU1122131 CMAU1231333 FCIU3141511 CMAU1845630 TGHU3568455 TCKU3555132 CAIU2556789 CMAU1246565 APZU3937160 CMAU1331137 TRLU9048785</t>
  </si>
  <si>
    <t>CMDUSGN0566835</t>
  </si>
  <si>
    <t>0UA1H</t>
  </si>
  <si>
    <t>K3584668 K3584622 K3584588 K3584615 K3584641 K3584661 K3584650 K3537990 K3584584 K3584656 K3584579 K3584610 K3584581 K3538102 K3584721 K3584643 K3584672 K3584645 K3584605 K3584698 K3584580 K3584582 K3584684</t>
  </si>
  <si>
    <t>PET PLASTICS LLC DBA</t>
  </si>
  <si>
    <t>BAC PLAS CARR. 172 KM 9.1 BO. CERTENEJAS CIDRA, P.R. 00739</t>
  </si>
  <si>
    <t>PALLETS MULTI FIBER HS CODE 4403 4000 PALLETS MULTI FIBER HS CODE 4403 4000</t>
  </si>
  <si>
    <t>ATLANTIC SKY</t>
  </si>
  <si>
    <t>NM NM</t>
  </si>
  <si>
    <t>114 MAPLE AVENUE RED BANK NJ 07701 US</t>
  </si>
  <si>
    <t>ACLU9688125 ACLU9684623</t>
  </si>
  <si>
    <t>ACLUSA00306255</t>
  </si>
  <si>
    <t>ATK18</t>
  </si>
  <si>
    <t>000163 000247</t>
  </si>
  <si>
    <t>TAPETA FOOTINGS INC</t>
  </si>
  <si>
    <t>COJAREC BVBA</t>
  </si>
  <si>
    <t>102 PINEY CREEK LANE NORTH EAST MD 21901 US</t>
  </si>
  <si>
    <t>JIJKSWEG 442/A3 WIELSBEKE 8710 BE</t>
  </si>
  <si>
    <t>ACLUSA00309309</t>
  </si>
  <si>
    <t>SHIPPER'S LOAD, COUNT &amp; SEAL (228CTNS) CY / CY COPY NON-NEGOTIABLE B/L RELEASE PROCEDURES FMC# 2268 BRKR# 6926 BRANCH: TAO OPERATOR: JOHNL FREIGHT COLLECT, SHIPPER LOAD &amp; COUNT, 4403.700GW, 17.690CM, 228CTN WIREHARNESS FOR HOMEAPPLIANCE POWERCORD FOR HOMEAPPLIANCE PO#MULTI HS CODE:8544492100/8544422900 ... NOTIFY GE-SDF@EXPEDITORS.COM T:(1-502)3676700 F:(1-502)3670788</t>
  </si>
  <si>
    <t>HAIER US APPLIANCE SOLUTIONS, INC.</t>
  </si>
  <si>
    <t>ZIM ROTTERDAM</t>
  </si>
  <si>
    <t>TGBU6338388 N/M</t>
  </si>
  <si>
    <t>FOREIGN TRADE ZONE 134, 3285 DAVY CROCKETT DRIVE, CLEVELAND, TN 37323</t>
  </si>
  <si>
    <t>TGBU6338388</t>
  </si>
  <si>
    <t>HDMUQIWB9733171</t>
  </si>
  <si>
    <t>G592923</t>
  </si>
  <si>
    <t>QINGDAO, CHINA</t>
  </si>
  <si>
    <t>STEEL PLATES HOT ROLLED Description: 30 BUNDLES PRIME HOT ROLLED STEEL SHEETS MARKS:MST 4403 / VIA BUENAVENTURA / COLOMBIA QUALITY / SIZE / HEAT NUMBER / SHEETS PER BUNMarks :, ........................................</t>
  </si>
  <si>
    <t>MANUCHAR STEEL NV</t>
  </si>
  <si>
    <t>TANGSHAN IRON AND STEEL</t>
  </si>
  <si>
    <t>CYGNUS OCEAN</t>
  </si>
  <si>
    <t>........................................ . . . . . . .</t>
  </si>
  <si>
    <t>RIETSCHOORVELDEN 20 B-2170 ANTWERP BELGIUM TEL:(0032-3) 6409302</t>
  </si>
  <si>
    <t>GROUP CO.,LTD GANGCHANGQIAO DONGCE, TANGSHAN, HEBEI, P.R.CHINA TEL:031 5-2703058</t>
  </si>
  <si>
    <t>GSSW18SHA4469A</t>
  </si>
  <si>
    <t>CNXGG</t>
  </si>
  <si>
    <t>PLUMBING SUPPLIES AND ACCESSORIES, NOS CHROME PLATED COMMAND HOOK SHIP TO- EXPRESS CROSS BORDER LOGISTICS, LLC - MIRSA MANUFACTURING LLC 4403 W . MILITARY HWY STE 100, MCALLEN TX 78503 956-467-9948 TOTAL-1-20GP-STC-828CTNS- BULLET- GROUP A</t>
  </si>
  <si>
    <t>01 FREIGHT COLLECT EI REF- 61X8058085 SHIPPING MARKS- MPI P.O. MCALLEN,TX C-NO. 1-UP MADE IN CHINA</t>
  </si>
  <si>
    <t>AGENT CO.,LTD GUANGZHOU BRANCH ROOM 1509-1512, CENTRAL TOWER, 5 XIANCUN ROAD, GUANGZHOU, 510623 TE CHINA, PEOPLES REP.</t>
  </si>
  <si>
    <t>TRLU8970739</t>
  </si>
  <si>
    <t>APLU051910995</t>
  </si>
  <si>
    <t>K6298516</t>
  </si>
  <si>
    <t>HUANGPU, PC</t>
  </si>
  <si>
    <t>CTNS SLAC 3 PLTS COUNTER TOPS HTS CODE: 3922100000 TOTAL : T WENTY FIVE (25) CARTONS ONLY. SHIPPER CERTIFIES THAT SHIPMEN T DOES NOT CONTAIN SOLID WOOD PACKING MATERIALS. SHIPPER'S L OAD AND COUNT / CTNS MASSAGERS TOTAL:SEVENTY FIVE (75) CARTONS ONLY. SHIPPE R CERTIFIES THAT SHIPMENT DOES NOT CONTAIN SOLID WOOD PACKIN G MATERIALS. / CTNS CHARCOAL DIVIDER ITEM NO : HN1405 QTY: 2000 PO#:NH18092 6 TOTAL ONE THOUSAND (1000) CA RTONS ONLY. SHIPPER CERTIFIES THAT SHIPMENT DOES NOT CONTAIN SOLID WOOD PACKING MATERIALS. / CTNS ALUMINUM CAN HS CODE: 76 12909000 TOTAL ONE HUNDRED TWO (102) CARTONS ONLY. / CTNS VIBRATOR (H.S.CODE: 901 910) REF#: MOSSZX65079765 TOTA L ONE HUNDRED AND SEVENTEEN(11 7) CARTONS ONLY / CTNS 267PCS FOR WOMENS CASUAL FOOTWEAR PO#423960 HS CODE:64 03990090 TOTAL TWENTY SEVEN (2 7) CARTONS ONLY. / PKGS SLAC LED DISPLAY TOTAL:TH REE (3) PACKAGES ONLY. SHIPPER CERTIFIES THAT SHIPMENT DOES NOT CONTAIN SOLID WOOD PACKING MATERIALS. / CTNS KAROLINE CONTOUR BALCONN ET BRA COLOR:ZEPHYR CENTRE FRO NT/ UPPER CUP SHELL: 85% POLYA MIDE 15% ELASTANE LOWER CUP SH ELL: 88% POLYAMIDE 12%ELASTANE WINGS: 84% POLYAMIDE 16% ELAS TANE H.S CODE:62121020 TOTAL O, NE HUNDRED THIRTY THREE (133) CARTONS ONLY. SHIPPER CERTIFIE S THAT SHIPMENT DOES NOT CONTA IN SOLID WOOD PACKING MATERIAL S. / CTNS PLAYING CARD HS CODE:950 490 TOTAL:TWENTY THREE (23) CA RTONS ONLY. SHIPPER CERTIFIES THAT SHIPMENT DOES NOT CONTAIN SOLID WOOD PACKING MATERIALS. / CTNS SLAC 1 PLT DISPLAY WINDOW HS CODE:3926901000 TOTAL TWEN TY THREE (23) CARTONS ONLY. T EL:+86)0755-86571135 FAX:+86)0 755-86571210 TAX ID:4403 0067 4818 386 SHIPPER'S LOAD, STOW, COUNT AND SEAL / CTNS WOMENS LONG SLEEVE KNIT S WEATER CONTENT100%POLYESTER PO : 141191-00 STYLE: DLS-1058 PO : 141191-00 STYLE: DLS-1064 TO TAL SEVENTY (70) CARTONS ONLY. SHOW ALL CHARGES AUTO NVOCC A MS WILL BE SENT BY OURSELVES,, MBL AMS SUBMITE BY MAERSK CONT RACT NO:297211831</t>
  </si>
  <si>
    <t>SHIPCO TRANSPORT(LOS ANGELES) INC.</t>
  </si>
  <si>
    <t>SHIPCO TRANSPORT (SHANGHAI) LIMITED</t>
  </si>
  <si>
    <t>KEMBER FLOORING PEPEAK DESCRIPTION: CHARCOAL DIVIDER ITEM N O:HN1405 N.W: 1.5 KGS G.W: 1.8 KGS C ARTON SIZE: 21 X 8.5 X 37 CM INVOICE# ITEM : RD18- 244SS XRB (IN TRI.) 1014 MADE IN CHINA P.O .#000002449 7 C/NO.126-200 -DO- 1016 P.O.# 0000024711 C/NO.1-42 ORDER NUMBER SUPPLIER COLLECTION COL OUR SEASON CODE SIZES QTY WANCOLOR BENDON FOH LTD MADE IN CHINA P/O NO: STYLE NO: COLOR CODE: SIZE: QTY: PCS G.W: KGS N.W: KGS MEAS: CMS C/NO: MOVEMBER FOUNDATION PLAYING CARD MAD E IN CHINA QTY/CTN: PCS CTN NO.: OF PROTECTTION FILM MADE IN CHINA 100% INSPECCIONADO M2 CTN NO.:23 PO:141191-00 STYLE: STYLE DESCRIPTIO N: COLOR: SIZE: S-M-L RATIO:2-2-1 Q UANTITY PER CARTON: MADE IN CHINA BO X# OF</t>
  </si>
  <si>
    <t>100 W VICTORIA STREET LONG BEACH PHONE: 1-562 295 2900 1-5622952900 TEL EX 29</t>
  </si>
  <si>
    <t>ZHEN BRANCH 27/F, BLOCK A, NANFANG SECURITIE BUILDING,JIANSHE ROAD, LUOHU, 86-75522919888 TEL EX 86-75522 91</t>
  </si>
  <si>
    <t>1-562295</t>
  </si>
  <si>
    <t>TCLU5961647</t>
  </si>
  <si>
    <t>MAEU578414003</t>
  </si>
  <si>
    <t>841N</t>
  </si>
  <si>
    <t>CN0609323</t>
  </si>
  <si>
    <t>100 W VICTORIA STREET LONG BEACH PHONE: 1-562 295 2900</t>
  </si>
  <si>
    <t>ONE 40.9FT CONTAINER SHIPPER-S LOAD AND COUNT HOUSEHOLD GOODS AND PERSONAL EFFECTS PERSONAL EFFECTS NO EEI REQUIRED PER FTR 30.40-B- HTS CODE- 9805.00.50 CODE- 4, QUARLES, CHARLES QEFL0039018 5 AWDW PS-5 OF 5 GRS-5836 NET-4403 CFT-780</t>
  </si>
  <si>
    <t>QUARLES, CHARLES QEFL0039018</t>
  </si>
  <si>
    <t>N-M</t>
  </si>
  <si>
    <t>DIRECTOR, ATTN PPD JPPSO SAT 613 NORTHWEST LOOP 410, STE 400 SAN ANTONIO TX 78216-5518</t>
  </si>
  <si>
    <t>SEACO SHIPPING SA AS AGENTS FOR A WORLD WIDE MOVING INC. CASE POSTALE 6262. 1211 GENEVA SWIT</t>
  </si>
  <si>
    <t>FCIU9364338</t>
  </si>
  <si>
    <t>VPK</t>
  </si>
  <si>
    <t>APLU300922438</t>
  </si>
  <si>
    <t>APLU021999303</t>
  </si>
  <si>
    <t>K2376974</t>
  </si>
  <si>
    <t>2140 E. UNIVERSITY DRIVE RANCHO DOMINGUEZ, CA 90220 PH 310 735-0956 FAX 310 735-0954</t>
  </si>
  <si>
    <t>YOKOHAMA, JA</t>
  </si>
  <si>
    <t>NONCONIFEROUS WOOD IN THE ROUGH NESOI, NOT TR NONCONIFEROUS WOOD IN THE ROUGH NESOI, NOT TR127 LOGS - 8,652 BFT - 42.928 M3 HARD MAPLE LOGS HS CODE 4403.99.30 ORIGIN ONTARIO, CANADA SHIPPER DECLARED NO WOOD PACKING MATERIAL, CELL 86 189 3351 0091 EMAIL LTLEXCEL-SKATEBOARD.COM EIN 91441300764931446J</t>
  </si>
  <si>
    <t>TCNU7567408 TCNU7963899</t>
  </si>
  <si>
    <t>YMLUW195213723</t>
  </si>
  <si>
    <t>781676 781609 781619</t>
  </si>
  <si>
    <t>LTD. BIANTANG VILLAGE QIUCHANG TOWN HUIYANG AREA, 516221 HUIZHOU CITY,</t>
  </si>
  <si>
    <t>ELECTRIC DEVICE FACTORY INVOICE NO: 2221524399,4432,4400,4401,4402 4403,4404,4428,4427,4429,4430 4405,4406 4407,4408,4409,4410,4411,4412, 4413,4414,4415,4416,4417,4279,, 1443,1446,1468,1477,1522,1523, 1540,1548,1554,0573,0642,0665, 1317 9654,1277,1279,1651,1653,1663, 9907,1272,1273,1665,1366,1368, 1650,1748,1768 HS CODE: 85439090 FREIGHT PREPAID IN SINGAPORE / ELECTRIC DEVICE FACTORY INVOICE NO: 2221524399,4432,4400,4401,4402 4403,4404,4428,4427,4429,4430 4405,4406 4407,4408,4409,4410,4411,4412, 4413,4414,4415,4416,4417,4279,, 1443,1446,1468,1477,1522,1523, 1540,1548,1554,0573,0642,0665, 1317 9654,1277,1279,1651,1653,1663, 9907,1272,1273,1665,1366,1368, 1650,1748,1768 HS CODE: 85439090 FREIGHT PREPAID IN SINGAPORE / ELECTRIC DEVICE FACTORY INVOICE NO: 2221524399,4432,4400,4401,4402 4403,4404,4428,4427,4429,4430 4405,4406 4407,4408,4409,4410,4411,4412, 4413,4414,4415,4416,4417,4279,, 1443,1446,1468,1477,1522,1523, 1540,1548,1554,0573,0642,0665, 1317 9654,1277,1279,1651,1653,1663, 9907,1272,1273,1665,1366,1368, 1650,1748,1768 HS CODE: 85439090 FREIGHT PREPAID IN SINGAPORE / ELECTRIC DEVICE FACTORY INVOICE NO: 2221524399,4432,4400,4401,4402 4403,4404,4428,4427,4429,4430 4405,4406 4407,4408,4409,4410,4411,4412, 4413,4414,4415,4416,4417,4279,, 1443,1446,1468,1477,1522,1523, 1540,1548,1554,0573,0642,0665, 1317 9654,1277,1279,1651,1653,1663, 9907,1272,1273,1665,1366,1368, 1650,1748,1768 HS CODE: 85439090 FREIGHT PREPAID IN SINGAPORE / ELECTRIC DEVICE FACTORY INVOICE NO: 2221524399,4432,4400,4401,4402 4403,4404,4428,4427,4429,4430 4405,4406 4407,4408,4409,4410,4411,4412, 4413,4414,4415,4416,4417,4279,, 1443,1446,1468,1477,1522,1523, 1540,1548,1554,0573,0642,0665, 1317 9654,1277,1279,1651,1653,1663, 9907,1272,1273,1665,1366,1368, 1650,1748,1768 HS CODE: 85439090 FREIGHT PREPAID IN SINGAPORE / ELECTRIC DEVICE FACTORY INVOICE NO: 2221524399,4432,4400,4401,4402 4403,4404,4428,4427,4429,4430 4405,4406 4407,4408,4409,4410,4411,4412, 4413,4414,4415,4416,4417,4279,, 1443,1446,1468,1477,1522,1523, 1540,1548,1554,0573,0642,0665, 1317 9654,1277,1279,1651,1653,1663, 9907,1272,1273,1665,1366,1368, 1650,1748,1768 HS CODE: 85439090 FREIGHT PREPAID IN SINGAPORE / ELECTRIC DEVICE FACTORY INVOICE NO: 2221524399,4432,4400,4401,4402 4403,4404,4428,4427,4429,4430 4405,4406 4407,4408,4409,4410,4411,4412, 4413,4414,4415,4416,4417,4279,, 1443,1446,1468,1477,1522,1523, 1540,1548,1554,0573,0642,0665, 1317 9654,1277,1279,1651,1653,1663, 9907,1272,1273,1665,1366,1368, 1650,1748,1768 HS CODE: 85439090 FREIGHT PREPAID IN SINGAPORE / ELECTRIC DEVICE FACTORY INVOICE NO: 2221524399,4432,4400,4401,4402 4403,4404,4428,4427,4429,4430 4405,4406 4407,4408,4409,4410,4411,4412, 4413,4414,4415,4416,4417,4279,, 1443,1446,1468,1477,1522,1523, 1540,1548,1554,0573,0642,0665, 1317 9654,1277,1279,1651,1653,1663, 9907,1272,1273,1665,1366,1368, 1650,1748,1768 HS CODE: 85439090 FREIGHT PREPAID IN SINGAPORE / ELECTRIC DEVICE FACTORY INVOICE NO: 2221524399,4432,4400,4401,4402 4403,4404,4428,4427,4429,4430 4405,4406 4407,4408,4409,4410,4411,4412, 4413,4414,4415,4416,4417,4279,, 1443,1446,1468,1477,1522,1523, 1540,1548,1554,0573,0642,0665, 1317 9654,1277,1279,1651,1653,1663, 9907,1272,1273,1665,1366,1368, 1650,1748,1768 HS CODE: 85439090 FREIGHT PREPAID IN SINGAPORE / ELECTRIC DEVICE FACTORY INVOICE NO: 2221524399,4432,4400,4401,4402 4403,4404,4428,4427,4429,4430 4405,4406 4407,4408,4409,4410,4411,4412, 4413,4414,4415,4416,4417,4279,, 4280 4419,4418,4420,4421,4422,4423, 4424,4425,4426,4431,4394,4395 PACKING LIST NO: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 / ELECTRIC DEVICE</t>
  </si>
  <si>
    <t>SCHNEIDER ELECTRIC USA, INC</t>
  </si>
  <si>
    <t>PT SCHNEIDER ELECTRIC MANUFACTU</t>
  </si>
  <si>
    <t>MILANO BRIDGE</t>
  </si>
  <si>
    <t>NIL . . . . . . . . . . . . . . . . . . . . . . . . . . . . . . NIL . . . . . . . . . . . . . . . . . . . . . . . . . . . . . . NIL . . . . . . . . . . . . . . . . . . . . . . . . . . . . . . NIL . . . . . . . . . . . . . . . . . . . . . . . . . . . . . . NIL . . . . . . . . . . . . . . . . . . . . . . . . . . . . . . NIL . . . . . . . . . . . . . . . . . . . . . . . . . . . . . . NIL . . . . . . . . . . . . . . . . . . . . . . . . . . . . . . NIL . . . . . . . . . . . . . . . . . . . . . . . . . . . . . . NIL . . . . . . . . . . . . . . . . . . . . . . . . . . . . . . NIL . . . . . . . . . .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 NIL</t>
  </si>
  <si>
    <t>201 CUMBERLAND PARKWAY 17055 MECHANICSBURG MECHANICSBURG UNITED STATES MECHANICSBURG PA 17055</t>
  </si>
  <si>
    <t>JLN BERINGIN LOT IV BATAMINDO INDUSTRIAL PARK BATAM ISLAND 29433 ID</t>
  </si>
  <si>
    <t>UACU8325864</t>
  </si>
  <si>
    <t>DMCQSIN0164497</t>
  </si>
  <si>
    <t>HLCUSIN180733425</t>
  </si>
  <si>
    <t>HLB4066443</t>
  </si>
  <si>
    <t>SCHNEIDER ELECTRIC ASIA PTE LTD</t>
  </si>
  <si>
    <t>46 PENJURU LANE C&amp;P HUB 3, LEVEL 4</t>
  </si>
  <si>
    <t>ELECTRIC DEVICE INVOICE 2221524399,4432,4400,4401,4402, 4403,4404,4428,4427,4429,4430,4405, 4406 4407,4408,4409,4410,4411,4412,4413, 4414,4415,4416,4417,4279,4280, 1768 FREIGHT PREPAID - ALL CHARGE TO BE PREPAID IN SINGAPORE HOUSE BL ISSUED HBL DMCQSIN0164497 DAMCO SCAC DMCQ</t>
  </si>
  <si>
    <t>DAMCO USA INC (NEW YORK)</t>
  </si>
  <si>
    <t>DAMCO LOGISTICS SINGAPORE PTE LTD</t>
  </si>
  <si>
    <t>NO MARKS . . . . . . . . . . . . . . . . . . . . . . . . . . . .</t>
  </si>
  <si>
    <t>CROSS ISLAND PLAZA, SUITE 308 133-33 BROOKVILLE BOULEVARD 11422 ROSEDALE NEW YORK UNITED STATES</t>
  </si>
  <si>
    <t>200 CANTONMENT ROAD 05-03 SOUTHPOINT SINGAPORE 089763 TEL +65 6318 3460</t>
  </si>
  <si>
    <t>SINGAPORE, SG</t>
  </si>
  <si>
    <t>3073079-AWICK,US,FRSH CCMBR RFL 6CT 3071679-AWICK,US,SWT MLN VNLL RFLL 11839 PACKAGES STUFFED ON 42 PALLETS 3054215-AWICK,US,ESSMIST KIT LAVEN 3CT 5544 PACKAGES STUFFED ON 42 PALLETS 3054215-AWICK,US,ESSMIST KIT LAVEN 3CT 5544 PACKAGES STUFFED ON 42 PALLETS 3054215-AWICK,US,ESSMIST KIT LAVEN 3CT 8045306-AWICK,US,STICKUP CIT 6244 PACKAGES STUFFED ON 42 PALLETS 3054215-AWICK,US,ESSMIST KIT LAVEN 3CT 3049942-AWICK,US,LAV SKIT-GROCERY 5111 PACKAGES STUFFED ON 42 PALLETS 3070428-AWICK,US,AWEM CITRUS KIT 3CT 5544 PACKAGES STUFFED ON 42 PALLETS 3073078-AWICK,US,FRSH CCMBR KIT 3CT 3049943-AWICK,US,FRESH SKIT-GROCERY 3051604-AWICK,US,FRESH WTR BRZ REFILL 3051601-AWICK,US,CINN&amp;APPLE REFILL 3073079-AWICK,US,FRSH CCMBR RFL 6CT 3049942-AWICK,US,LAV SKIT-GROCERY, 3064831-AWICK,US,US,VIP,ROSY 7308 PACKAGES STUFFED ON 42 PALLETS 3070428-AWICK,US,AWEM CITRUS KIT 3CT 5544 PACKAGES STUFFED ON 42 PALLETS 3073078-AWICK,US,FRSH CCMBR KIT 3CT 5544 PACKAGES STUFFED ON 42 PALLETS 3070428-AWICK,US,AWEM CITRUS KIT 3CT 3049942-AWICK,US,LAV SKIT-GROCERY 4403 PACKAGES STUFFED ON 42 PALLETS SKIT-GROCERY 3049942-AWICK,US,LAV SKIT-GROCERY 3049943-AWICK,US,FRESH SKIT-GROCERY 3073078-AWICK,US,FRSH CCMBR KIT 3CT 4368 PACKAGES STUFFED ON 42 PALLETS 3064945-AWICK,US,US,VIP,LEMON 3051605-AWICK,US,LAV&amp;ALD REFILL 3070428-AWICK,US,AWEM CITRUS KIT 3CT 9013 PACKAGES STUFFED ON 42 PALLETS</t>
  </si>
  <si>
    <t>HELLMANN</t>
  </si>
  <si>
    <t>SHANGHAI TRADER</t>
  </si>
  <si>
    <t>PROFORMA INVOICE 2018.10.01/2 . . . INVOICE NUMBER 18002982 . . . PROFORMA INVOICE 2018.10.01/4 . . INVOICE NUMBER 18002983 . . . . PROFORMA INVOICE 2018.10.01/5 . . . PROFORMA INVOICE 2018.10.01/7 . . INVOICE NUMBER 18002979 . . . . . . . . . PROFORMA INVOICE 2018.10.01/6 . . . INVOICE NUMBER 18003031 . . PROFORMA INVOICE 2018.10.01/3 . . . INVOICE NUMBER 18002965 . . . . . INVOICE NUMBER 18003033 . . . .</t>
  </si>
  <si>
    <t>ATTN. MATTHEW MACARY 117 SUNFIELD AVENUE EDISON, NJ 08837 UNITED STATES OF AMERICA</t>
  </si>
  <si>
    <t>WORLDWIDE LOGISTICS KFT. LORINICI UT 61 VECSES 2220 HUNGARY</t>
  </si>
  <si>
    <t>GESU5928202 UACU5466658 BMOU6606785 UACU5261792 HLXU6582718 CPSU6429931 TCLU5508184 CAIU8552780 TRLU7229850 CPSU6480907 BEAU4546363 GESU6304279</t>
  </si>
  <si>
    <t>HLCUBUD180901106</t>
  </si>
  <si>
    <t>028W</t>
  </si>
  <si>
    <t>KLW176569 022607 023623 022721 016114 022141 KLW206075 6412447 022059 022969 021209 015256</t>
  </si>
  <si>
    <t>BREMERHAVEN, DE</t>
  </si>
  <si>
    <t>1 X20' GP CONTAINER CONTAINING 4403 CARTONS OF POLYETHYLEN E BAGS NET WEIGHT: 15648.15 K GS HS.CODE: 3923.21.0095</t>
  </si>
  <si>
    <t>COLUMBIA CONTAINER LINES INC.</t>
  </si>
  <si>
    <t>CL SYNERGY (PRIVATE) LTD ON BEHAL</t>
  </si>
  <si>
    <t>11 NORTH MONTAGUE STREET VALLEY STREAM , NY 11580 TEL# 718-995-5071 FAX# 718-995-5078 1-7189955071 TEL EX 50</t>
  </si>
  <si>
    <t>OF SALOTA INTERNATIONAL PVT LTD NO.30 , 6TH FLOOR, R.A.DE MEL MAWATHA 94-115338744 TEL EX 94-11530 02</t>
  </si>
  <si>
    <t>TLLU2471222</t>
  </si>
  <si>
    <t>MAEU965990743</t>
  </si>
  <si>
    <t>839N</t>
  </si>
  <si>
    <t>LK0202118</t>
  </si>
  <si>
    <t>11 NORTH MONTAGUE STREET VALLEY STREAM , NY 11580 TEL# 718-995-5071 FAX# 718-995-5078</t>
  </si>
  <si>
    <t>SHIPPER'S LOAD &amp; COUNT SAID TO CONTAIN P.O.NO.4500010722GOHSENO L KH-20 900 BAGS 18,000 KGS LOT: 79723, 79724 REF PO#4502487379 CONTRACT #SCI231AB 1CONTAINER(18PALLETS  900BAGS)  DIRECT DELIVERY TO: OXYVINYLS, LP PASADENA RESINS 4403 PASADENA FREEWAY PASADENA TX 77503 CONTACT: TOMMY MA, Y TEL: (281) 884-4130 FREIGHT PREPAID AS ARRANGED WAYBILL</t>
  </si>
  <si>
    <t>THE NIPPON SYNTHETIC CHEMICAL INDUS</t>
  </si>
  <si>
    <t>GOHSENOL KH-20 PASADENA TX P/NO. 1-18 MADE IN JAPAN SAME SAME SAME SAME SAME SAME SAME</t>
  </si>
  <si>
    <t>OSAKA FUKOKU SEIMEI BUILDING 2-4 KO KITA-KU, OSAKA-SHI 27 530-0018 JAPA</t>
  </si>
  <si>
    <t>CRXU4302809</t>
  </si>
  <si>
    <t>MEDUJP075388</t>
  </si>
  <si>
    <t>837E</t>
  </si>
  <si>
    <t>FEX4621403</t>
  </si>
  <si>
    <t>SHIPPER'S LOAD &amp; COUNT SAID TO CONTAIN P.O.NO.4500010987GOHSEN OL KH-20 900 BAGS 18,000 KGS LOT: 79724, 7Y704 REF PO#4502487376 CONTRACT #SCI555AB 1CONTAINER(18PALLETS  900BAGS)  DIRECT DELIVERY TO: OXYVINYLS, LP PASADENA RESINS 4403 PASADENA FREEWAY PASADENA TX 77503 CONTACT: TOMMY MA, Y TEL: (281) 884-4130 FREIGHT PREPAID AS ARRANGED WAYBILL</t>
  </si>
  <si>
    <t>MSCU4817340</t>
  </si>
  <si>
    <t>MEDUJP087136</t>
  </si>
  <si>
    <t>32 PACKS CONTAININGRADIATA KILN DRIED MOULDINGS (HTSUS)4403.10</t>
  </si>
  <si>
    <t>METRIE INC(CHICAGO)</t>
  </si>
  <si>
    <t>2200 WEST HAVEN AVE NEW LENOX IL 60451 NEW LENOX IL 60451 IL 60451 US</t>
  </si>
  <si>
    <t>MSKU1384631</t>
  </si>
  <si>
    <t>SUDU48DUD0075841</t>
  </si>
  <si>
    <t>832N</t>
  </si>
  <si>
    <t>NZSEPNZ031127</t>
  </si>
  <si>
    <t>WOOD 3.240 POSTS CALIBRADO 3 X 1,98 MTS PARTIDA ARANCELARIA 4403.1010 WOOD 3456 POSTS CALIBRADOS 3 X 1,98 MTS PARTIDA ARANCELARIA 4403.1010 WOOD 3.456 POSTS CALIBRADOS 3 X 1,98 MTS PARTIDA ARANCELARIA 4403.1010</t>
  </si>
  <si>
    <t>NO MARKS . . NO MARKS . . NO MARKS . . .</t>
  </si>
  <si>
    <t>P.O. BOX 29228 SAN JUAN, PR 00929-0228 PUERTO RICO CTC CDONESTEMADERERAPR.COM TELEFONO (787) 2693838</t>
  </si>
  <si>
    <t>AV. PROVIDENCIA 2601 OF. 32 SANTIAGO - CHILE FONO 56 2 2341288 CTCVILMA GARRIDO</t>
  </si>
  <si>
    <t>TGHU8719030 TRLU8058731 TGHU6105808</t>
  </si>
  <si>
    <t>HLCUSCL180921929</t>
  </si>
  <si>
    <t>1839S</t>
  </si>
  <si>
    <t>HLD4854067 HLD4854101 HLD4854106 LF0157568 3111 HLD4854101</t>
  </si>
  <si>
    <t>AS PER PO NO JA180808 9 PLASTIC DOCUMENT HOLDER 4403 6353</t>
  </si>
  <si>
    <t>MAERSK UTAH</t>
  </si>
  <si>
    <t>MEDU1600050</t>
  </si>
  <si>
    <t>ONPLQDJAX1890003</t>
  </si>
  <si>
    <t>MEDUQ1054095</t>
  </si>
  <si>
    <t>835E</t>
  </si>
  <si>
    <t>FEX5515528</t>
  </si>
  <si>
    <t>CHASSIS PARTS OF STEEL HB/L NO.: QDJAX1890002 VIP CODE:18-230TPC CY/CY / PLASTIC DOCUMENT HOLDER 4403-6353 HB/L NO.: QDJAX1890003 VIP CODE:18-230TPC CY/CY</t>
  </si>
  <si>
    <t>PO#: PN:.: QTY: MADE IN CHINA SAME PO#: PN:.: QTY: MADE IN CHINA SAME</t>
  </si>
  <si>
    <t>ROOM C-406,FULLHOPE PLAZA, 12 HONG QINGDAO 37 266001 CHINA</t>
  </si>
  <si>
    <t>WOODEN SUPPORT WITH 1 WOODEN SUPPORT BEAM NALADI -SH 4403 AS PER AGREEMENT IRREGULAR WOODEN SUPPORT, WITHOUT TREATMENT. PROCESSO 10120.003982/0618-95, ___________________________________ __________ FREIGHT PREPAID ABROAD AS PER AGREEMENT</t>
  </si>
  <si>
    <t>INTERWORLD FREIGHT, INC.</t>
  </si>
  <si>
    <t>MADE IN USA - INXINTERNATIONAL INK CO. . . . . . . . . . . . . . . . . .</t>
  </si>
  <si>
    <t>9705 NW 108 AVE,SUITE 18 MIAMI FL 33178 PH 305.599-2115 EXT 128 FAX 866.305.4950(X)</t>
  </si>
  <si>
    <t>RUA CAMBORIU, 590 88301451 ITAJAI/SC/BRASIL CNPJ 74.182.593/0001-90</t>
  </si>
  <si>
    <t>TCLU2245628</t>
  </si>
  <si>
    <t>HLCUIT1180814048</t>
  </si>
  <si>
    <t>089N</t>
  </si>
  <si>
    <t>HLD5315366</t>
  </si>
  <si>
    <t>INX INTERNATIONAL INK CO.</t>
  </si>
  <si>
    <t>BRAMBATTI IMPORTA O E REPRESENTA</t>
  </si>
  <si>
    <t>350 HOMAN ROAD-LEBANON/OHIO-USA /ZIP CODE 45036 TEL/FAX +1 800 631 7956 ATT. TREY LAVALLEY E-MAIL TREY.LAVALLEYINXINTL.COM</t>
  </si>
  <si>
    <t>O LTDA. RUA 466, N 110, BAIRRO LEOPOLDO ZARLING, ITAPEMA, SC, BRAZIL ZIP CODE 88220-000</t>
  </si>
  <si>
    <t>HLCUIT1IH14048AA</t>
  </si>
  <si>
    <t>NONCONIFEROUS WOOD IN THE ROUGH NESOI, NOT TR NONCONIFEROUS WOOD IN THE ROUGH NESOI, NOT TRCONTAINER BEAU 4333007 42 LOGS - 4,822 MBF WALNUT LOGS HS CODE 4403.99.90 CONTAINER BMOU 5115597 19 LOGS- 3,214 MBF, TEL 86 755 2542 4883 FAX 86 755 2552 7311 ENTERPISE 91440300553891114Q</t>
  </si>
  <si>
    <t>ULSAN EXPRESS</t>
  </si>
  <si>
    <t>36 TAMARACK CIRCLE TORONTO, ONTARIO M9P 3T9 CANADA EIN002073280</t>
  </si>
  <si>
    <t>BMOU5115597 BEAU4333007</t>
  </si>
  <si>
    <t>YMLUW195213592</t>
  </si>
  <si>
    <t>782194 782151</t>
  </si>
  <si>
    <t>THE 16TH FLOOR, EAST TOWER OF WENHUA BUILDING, NO. 1025 SHENNAN EAST ROAD, LUOHU DISTRICT,</t>
  </si>
  <si>
    <t>686-CARTONS SPORTS SOCKS 8720 DOZENS TOTAL: 104640 PAIRS PO # 1001715, 1001743 STYL E# VBS1001, VBS1002 COMPOS ITION AS PER INVOICE &amp; PACKING LIST FORM E NO: BOP-2018-000 0006846 DATED: 06-09-2018 EX, PORT REFERENCE NO. ASM/4403-18 NET WEIGHT: 7848.00 KGS TO TAL CBM: 63.22 H.S.CODE: 6115 .9500 'CIF' FREIGHT PREPAI D, DTHC PREPAID MARKS &amp; NUM BERS SPORTS SOCKS PO# STYLE # SIZE: COLOR: CARTONS: 01 -686 MADE IN PAKISTAN</t>
  </si>
  <si>
    <t>TO THE ORDER OF</t>
  </si>
  <si>
    <t>AYESHA SPINNING MILLS LTD.</t>
  </si>
  <si>
    <t>NORTHERN MONUMENT</t>
  </si>
  <si>
    <t>THE BANK OF PUNJAB. MM TOWER BRANCH GULBERG III LAHORE PAKISTAN. 1-7183324448</t>
  </si>
  <si>
    <t>45-50 INDUSTRIAL AREA, GULBERG III LAHORE 54660 PAKISTAN 92-426370464 TEL EX 92-42631 43</t>
  </si>
  <si>
    <t>MRKU5064043</t>
  </si>
  <si>
    <t>SAFM770857868</t>
  </si>
  <si>
    <t>PK5669462</t>
  </si>
  <si>
    <t>BETTER FEET INC.</t>
  </si>
  <si>
    <t>837 AVENUE Z BROOKLYN, NY 11235 U.S.A.</t>
  </si>
  <si>
    <t>360 CTNS DECORATIVE ARTICL ES OF WOOD HS CODE: 4403. 99 420 CTNS AQUARIUM PET SUPPLIES NON-FOOD/CRUSHE D GRAVEL HS CODE: 251710</t>
  </si>
  <si>
    <t>R.C. HAGEN (USA) CORP.</t>
  </si>
  <si>
    <t>FISAVE</t>
  </si>
  <si>
    <t>305 FORBES BLVD., MA. MANSFIELD MA 02048 UNITED STATES</t>
  </si>
  <si>
    <t>MEDU2597011</t>
  </si>
  <si>
    <t>MEDUDR069995</t>
  </si>
  <si>
    <t>838W</t>
  </si>
  <si>
    <t>ZA171642127</t>
  </si>
  <si>
    <t>NONCONIFEROUS WOOD IN THE ROUGH NESOI, NOT TR19.877 M3 - 44 WALNUT SAW LOGS HS CODE 4403.99.90 SHIPPER DECLARED NO WOOD PACKING MATERIAL</t>
  </si>
  <si>
    <t>YMLU8634540</t>
  </si>
  <si>
    <t>YMLUW195213540</t>
  </si>
  <si>
    <t>WOOD 1.152 POSTS 2 1/2 A 3 X 1,98 MTS 432 POSTS CALIBRADOS 6X 2,40 MTS PARTIDA ARANCELARIA 4403.1010 FREIGHT PREPAID (WOOD)</t>
  </si>
  <si>
    <t>MADERAS BAYAMON</t>
  </si>
  <si>
    <t>CARR 864 KM 2,1 BO HATO LEJAS,BAYAMON PUERTO RICO 00959 PUERTO RICO RC 0684119-0010 SS 66-0853841 APINEROMADELUXPR.COM</t>
  </si>
  <si>
    <t>FSCU6061511</t>
  </si>
  <si>
    <t>HLCUSCL180843158</t>
  </si>
  <si>
    <t>1837S</t>
  </si>
  <si>
    <t>3095 HLD4888254</t>
  </si>
  <si>
    <t>APINEROMADELUXPR.COM TELEFONO (787) 2693838</t>
  </si>
  <si>
    <t>PHARMACEUTICAL PRODUCTS 1X40 REFFER FCL CONTAINING 964 SHIPPER IN 33 PACKAGES ( NINE HUNDRED AND SIXTY FOUR SHIPPERS IN THIRTY THREE PACKAGES ONLY) PHARMACEUTICAL PRODUCTS, NDC NO 67877-216-20 RIZATRIPTAN BENZOATE10MGTABS USP 3X6S NDC NO 67877-262-18 NET WT. 4403.138 KGS HS CODE. 30049081, 30049072, 30042 019, 30049069</t>
  </si>
  <si>
    <t>PANALPINA INC.-CHS BSC</t>
  </si>
  <si>
    <t>PANALPINA WORLD TRANSPORT (I) PVT.</t>
  </si>
  <si>
    <t>ASCEND LABORATORIES LLC, PKG NOS. 1 TO 964 . . . . . . . . . . . . . . . . . . . . . . . . . . .</t>
  </si>
  <si>
    <t>207 EAST BAY ST.CHARLESTON,SC 29401 MAIL ADDRESS IMPORT.FCL-USA PANALPINA.COM.AS AGENTS FOR AND ON BEHALF OF PANTAINER (HK)LTD</t>
  </si>
  <si>
    <t>LTD.,LIBERTY TOWER,7TH FLOOR, UNIT NO.701,CLOUD CITY AIROLI, 400708 NAVI MUMBAI,INDIA.AS AGENT FOR AND ON BEHALF OF PANTAINER(H.K)LIMITED.</t>
  </si>
  <si>
    <t>HLXU8759572</t>
  </si>
  <si>
    <t>HLCUBO1180882286</t>
  </si>
  <si>
    <t>SAPWOOD 28.00 CUBIC METERS OF MORUS WOOD IN ROLLS WITHOUT SAPWOOD IN SEVERAL MEASURES(28.00 METROS CUBICOS DE MADERA DE PALO DE MORA EN ROLLO DESALBURADO EN VARIAS MEDIDAS) HS CODE 4403.99.99 SAPWOOD 28.00 CUBIC METERS OF MORUS WOOD IN ROLLS WITHOUT SAPWOOD IN SEVERAL MEASURES(28.00 METROS CUBICOS DE MADERA DE PALO DE MORA EN ROLLO DESALBURADO EN VARIAS MEDIDAS) HS CODE 4403.99.99</t>
  </si>
  <si>
    <t>UPS SCS (FRANCE) SAS</t>
  </si>
  <si>
    <t>UPS SCS MEXICO SA DE CV</t>
  </si>
  <si>
    <t>NO MARKS . . . . . . NO MARKS . . . . . .</t>
  </si>
  <si>
    <t>56-60 BLD. AMIRAL MOUCHEZ 76600 LE HAVRE FRANCE TAX ID FR87562055079 TEL 33232794972</t>
  </si>
  <si>
    <t>EUGENIA NO. 189 COL. NARVARTE ORIENTE DELEG. BENITO JUAREZ CP. 03020 MEXICO DF, RFC UME960604PZ7</t>
  </si>
  <si>
    <t>FCIU6205923 HLXU1132596</t>
  </si>
  <si>
    <t>HLCUME3180938678</t>
  </si>
  <si>
    <t>0090927 KPD180333021 KPD180333022</t>
  </si>
  <si>
    <t>MAN'S 97%WOOL 3% ELASTANE KNITTED JACKET, WOMEN'S 69%MODAL 26%WOOL 5%ELASTANE KNITTED JACKET, MAN'S 97%WOOL 3% ELASTANE KNITTED VEST, LADIES' 100%POLYESTER WOVEN SKORT, LADIES' 86% VISCOSE 14% ELASTANE WOVEN SKORT, PO: 4700833124-00020, 4700860152-00010, 4700867378-00010, 4700867379-00010, 4700833128-00010, 470083, 4403-00010, 4700857271-00010, 4700857313-00010, 4700857306-00010, AMS BY MSC</t>
  </si>
  <si>
    <t>RALPH LAUREN CORPORATION</t>
  </si>
  <si>
    <t>GEODIS CHINA LIMITED (CNSHA)</t>
  </si>
  <si>
    <t>9 POLITO AVENUE LYNDHURST NJ 07071 UNITED STATES</t>
  </si>
  <si>
    <t>3RD FLOOR, OOCL PLAZA NO.841, MIDDL SHANGHAI 31 200040 CHINA</t>
  </si>
  <si>
    <t>MEDU9511093</t>
  </si>
  <si>
    <t>MEDUS3279644</t>
  </si>
  <si>
    <t>836N</t>
  </si>
  <si>
    <t>FEX6350227</t>
  </si>
  <si>
    <t>GEODIS USA</t>
  </si>
  <si>
    <t>2155 E 220TH ST CARSON CA 90810 UNITED STATES</t>
  </si>
  <si>
    <t>CONIFEROUS WOOD IN THE ROUGH, NOT TREATED TOTAL 37 LOGS- 21.749 M3- 4,833 BFT 8 LOGS- 362 BFT, 1.629 M3 W. ASH LOGS 17 LOGS -2,975 BFT, 13.388 M3 WALNUT LOGS HS CODE 4403.99.90, 8 LOGS - 900 BFT, 4.050 M3 RED OAK LOGS HS CODE 4403.91.00 4 LOGS - 596 BFT, 2.682 M3 MAPLE LOGS HS CODE 4403.99.30 SHIPPER DECLARED NO WOOD PACKING MATERIAL</t>
  </si>
  <si>
    <t>HONG KONG EXPRESS</t>
  </si>
  <si>
    <t>SEGU5818848</t>
  </si>
  <si>
    <t>YMLUW195213479</t>
  </si>
  <si>
    <t>027W</t>
  </si>
  <si>
    <t>(ONE) 20' DV CNTR POLISHED MARBLE SLABS, AS FOLLOWS: 8 BUNDLE(S) WITH 50SLABS 03 CM 299,63 M2 DU-E: 18BR0003170046 RUC:, 8BR32440901100000000000000000220236 NCM: 6802.91.90 HS CODE: 6802.91 INVOICE: 9636/18 PO NUMBER: PO 4403 WOODEN PACKAGE USED: TREATED / CERTIFIED GRANITE</t>
  </si>
  <si>
    <t>GTS CARGO, INC.</t>
  </si>
  <si>
    <t>GTS LOGISTICS LTDA.</t>
  </si>
  <si>
    <t>MONTE ROSA</t>
  </si>
  <si>
    <t>6324 NW 97TH AVENUE DORAL, FL. 33178 DORAL, FL. 33178 FL 33178 US</t>
  </si>
  <si>
    <t>CNPJ 03965366000193 SAO PAULO, SAO PAULO. 01311-00 AV PAULISTA 575 CJ SP 01401-000 BR</t>
  </si>
  <si>
    <t>SUDU7799372</t>
  </si>
  <si>
    <t>SUDU68SSZIA640HX</t>
  </si>
  <si>
    <t>H6554933</t>
  </si>
  <si>
    <t>6324 NW 97TH AVENUE UNITED STATES</t>
  </si>
  <si>
    <t>VITORIA ES BR</t>
  </si>
  <si>
    <t>27CTN WOMENS KNIT OTHER TO P PO LC92KAA STYLE 213593 HS 6114.30 WOMENS KNIT TAN K TOP PO LC83FAA STYLE 10 4403 HS 6109.90</t>
  </si>
  <si>
    <t>VEGA TEXTILE LTD</t>
  </si>
  <si>
    <t>2 FOLSOM STREET SAN FRANCISCO CA 94105 UNITED STATE</t>
  </si>
  <si>
    <t>INDUSTRIAL ESTATE, AL-HUSSEIN BIN A AL KARAK KA 61112 JORDAN</t>
  </si>
  <si>
    <t>INKU2527610</t>
  </si>
  <si>
    <t>MEDUHA023488</t>
  </si>
  <si>
    <t>834A</t>
  </si>
  <si>
    <t>245 ROGER AVENUE INWOOD NY 11096 UNITED STATES</t>
  </si>
  <si>
    <t>ASSY B/R COMP 2S WOVEN FAB RIC - 240 NOS ASSY S/B COM P 2S WOVEN FABRIC - 240 NO S ASSY SEAT COMP 1S WOVEN FABRIC - 240 NOS ASSY SEAT COMP PREMIUM LAWN - 6 NOS ASSY SEAT HARDWARE KIT - 6 NOS ASSY SUSPENSION KIT LIGHT DUTY - 10 NOS PART N OS: AUC14429, AUC14430, AU C14426, AUC12404, AUC13019 , AUC12403 INV NO: 8100, 284 7 DT: 07.08.2018 SB NO: 67 54222 DT: 07.08.2018 HS CO DE: 94012000 NET WT: 4403. 300 KGS</t>
  </si>
  <si>
    <t>JOHN DEERE HORICON WORKS</t>
  </si>
  <si>
    <t>HARITA SEATING SYSTEMS LIMITED</t>
  </si>
  <si>
    <t>300 N. VINE HORICON WI 53032 UNITED STATES</t>
  </si>
  <si>
    <t>HOSUR-THALLI ROAD,BELAGONDAPALLI HOSUR KA 635114 INDIA</t>
  </si>
  <si>
    <t>TCNU5764748</t>
  </si>
  <si>
    <t>MEDUMB099593</t>
  </si>
  <si>
    <t>833W</t>
  </si>
  <si>
    <t>FJ02351418</t>
  </si>
  <si>
    <t>WB WAREHOUSING &amp; LOGISTICS</t>
  </si>
  <si>
    <t>KREILKAMP TRUCKING 3321 HWY D WEST WEST BEND WI 53090 UNITED STATES</t>
  </si>
  <si>
    <t>ON 39 PALLETS 000010/4403 4702 000010/44034701 CL INDAMYCIN I.V 900MG/50 ML 24 LIVI US CLINDAMYCIN I.V 6 00MG/50 ML 24 LIVI US ANDA N R 20-1692 HS CODE 3004.2000 PHARMACEUTICAL PRODUCTS, SHIPPER'S LOAD,STOW,WEIGHT &amp; COUNT FREIGHT PREPAID</t>
  </si>
  <si>
    <t>SANDOZ C/O EXCEL, INC.</t>
  </si>
  <si>
    <t>SANDOZ AG</t>
  </si>
  <si>
    <t>CONTI EVEREST</t>
  </si>
  <si>
    <t>SANDOZ INC (C/O EXCEL) 350 SALEM CHURCH ROAD MECHANICSBURG PA US A PO: 1050043156-43157-43351 IMP . OF RECORD SANDOZ INC. S/N 2555 W.MIDWAY BLVD. BROOMFIELD CO 80 020 USA</t>
  </si>
  <si>
    <t>350 SALEM CHURCH ROAD MECHANICSBURG PA 17050 UNITED STATES 1-3034662400</t>
  </si>
  <si>
    <t>LICHTSTRASSE 35 BASEL 4056 SWITZERLAND 41-916961111 TEL EX 41-91696 12</t>
  </si>
  <si>
    <t>MSWU9089905</t>
  </si>
  <si>
    <t>MAEU966139237</t>
  </si>
  <si>
    <t>835W</t>
  </si>
  <si>
    <t>M.A.C. SHIPPING CORPORATION</t>
  </si>
  <si>
    <t>184-45 147TH AVENUE JAMAICA NY 11430-0302 USA BALTIMORE NY PO BOX 302</t>
  </si>
  <si>
    <t>WOOD 720 POSTS 5 X 2,44 MTS PARTIDA ARANCELARIA 4403.1010 FREIGHT PREPAID</t>
  </si>
  <si>
    <t>HLXU6474971</t>
  </si>
  <si>
    <t>HLCUSCL180753547</t>
  </si>
  <si>
    <t>1835S</t>
  </si>
  <si>
    <t>2998 HLD4941578</t>
  </si>
  <si>
    <t>CARR 864 KM 2,1 BO HATO LEJAS,BAYAMON PUERTO RICO 00959 PUERTO RICO RC 0684119-0010 SS 66-0853841 APINEROMADELUXPR.CO</t>
  </si>
  <si>
    <t>WOOD 3.240 POSTS CALIBRADOS 3 X 1,98 MTS WOOD 3.456 POSTS CALIBRATED 3 X 1,98 MTS PDA 4403.1010</t>
  </si>
  <si>
    <t>P.O. BOX 29228 SAN JUAN, PR 00929-0228 PUERTO RICO CONTACTO CDONESTEMADERERAPR.COM</t>
  </si>
  <si>
    <t>UACU5321269 FCIU9236492</t>
  </si>
  <si>
    <t>HLCUSCL180753591</t>
  </si>
  <si>
    <t>2997 HLD4887852 2996 HLD4941631</t>
  </si>
  <si>
    <t>ON 39 PALLETS 000010/4403 4701 000010/44055812 CL INDAMYCIN I.V 600MG/50 ML 24 LIVI US CLINDAMYCIN I.V. NO V 600MG/50 ML 24 LIVI US ANDA NR 20-1692 HS CODE 30 04.2000 PHARMACEUTICAL PR, ODUCTS SHIPPER'S LOAD,STOW,W EIGHT &amp; COUNT ON 39 PALLETS 000010/4403 4701 000010/44034702 CL INDAMYCIN I.V 600MG/50 ML 24 LIVI US CLINDAMYCIN I.V 9 00MG/50 ML 24 LIVI US AND A NR 20-1692 HS CODE 3004.20 00 PHARMACEUTICAL PRODUCT, S SHIPPER'S LOAD,STOW,WEIGHT &amp; COUNT FREIGHT PREPA ID</t>
  </si>
  <si>
    <t>RIO NEGRO</t>
  </si>
  <si>
    <t>SANDOZ INC (C/O EXCEL) 350 SALEM CHURCH RD MECHANICSBURG PA USA - PO: 1050043153 -43159- 43158 I MP. OF RECORD SANDOZ INC. S/N 25 55 W.MIDWAY BLVD. BROOMFIELD CO 80020 USA SANDOZ INC (C/O EXCEL) 350 SALEM CHURCH RD MECHANICSBURG PA USA - PO: 1050043151-43152-43155 IMP . OF RECORD SANDOZ INC. S/N 2555 W.MIDWAY BLVD. BROOMFIELD CO 80 020 USA</t>
  </si>
  <si>
    <t>350 SALEM CHURCH ROAD MECHANICSBURG PA 17050 UNITED STATES 1-7176970975</t>
  </si>
  <si>
    <t>MNBU3596807 MNBU3509572</t>
  </si>
  <si>
    <t>4ER0 4ER0</t>
  </si>
  <si>
    <t>MAEU966119571</t>
  </si>
  <si>
    <t>834W</t>
  </si>
  <si>
    <t>876729 DHL0109070 876676 DHL0109071</t>
  </si>
  <si>
    <t>AS PER PO NO JA180808 2 PLASTIC DOCUMENT HOLDER 4403 6353 PLASTIC REEFER DRAIN 4406 7377 3 7 RUBBER VALVE 4406 7708 98CNTS 4PLTS</t>
  </si>
  <si>
    <t>SMCU2036430</t>
  </si>
  <si>
    <t>ONPLQDLGB1880010</t>
  </si>
  <si>
    <t>SMLMTAYH8F001100</t>
  </si>
  <si>
    <t>TB4109330</t>
  </si>
  <si>
    <t>WOOD 3456 POSTS CALIBRADOS 3 X 1,98 MTS PARTIDA ARANCELARIA 4403.1010 WOOD 3.456 POSTS CALIBRADO 3 X 1,98 MTS PARTIDA ARANCELARIA 4403.1010 WOOD 840 POSTS CALIBRADOS 5 X 2,44 MTS 216 POSTS CALIBRADO 3 X 1,98 MTS PARTIDA ARANCELARIA 4403.1010 FREIGHT PREPAID</t>
  </si>
  <si>
    <t>NO MARKS . . NO MARKS . . NO MARKS . . . .</t>
  </si>
  <si>
    <t>FCIU8966346 BSIU9099191 UACU5074960</t>
  </si>
  <si>
    <t>HLCUSCL180753503</t>
  </si>
  <si>
    <t>1834S</t>
  </si>
  <si>
    <t>2966 HLD4897070 HLD4897066 HLD4997066 2967 HLD4941458</t>
  </si>
  <si>
    <t>ON 21 PALLETS PLASTIC BOTTLES - 2978K ON 21 PALLETS PLASTIC BOTTLES - 2888K ON 21 PALLETS PLASTIC BOTTLES &amp; CAPS - 4636K ON 21 PALLETS PLASTIC BOTTLES/JARS - 4403 FREIGHT PREPAID</t>
  </si>
  <si>
    <t>M+H INC</t>
  </si>
  <si>
    <t>M&amp;H ELLOUGH(RPC)</t>
  </si>
  <si>
    <t>Liverpool</t>
  </si>
  <si>
    <t>ARCHIMIDIS</t>
  </si>
  <si>
    <t>485 BROOKE ROAD WINCHESTER 22602 VA 22602 US</t>
  </si>
  <si>
    <t>ELLOUGH ROAD UNITED KINGDOM BECCLES NR34 7TB GB</t>
  </si>
  <si>
    <t>MSKU8976653 HASU4182018 MRKU4390111 HASU4789418</t>
  </si>
  <si>
    <t>SUDU18001A42I030</t>
  </si>
  <si>
    <t>8339880 9261372 ZZB022078 EU14739094</t>
  </si>
  <si>
    <t>RAIA INTL</t>
  </si>
  <si>
    <t>ONE INDUSTRIAL PLAZA VALLEY STREAM</t>
  </si>
  <si>
    <t>BECCLES GB</t>
  </si>
  <si>
    <t>IN 01 CTNER 40'HC WITH 61 PACKAGES CONTAINING 4631 PIECES OF PANEL PURCHASE ORDER: PLBP78223792 / PLDC78223854 FREIGHT COLLECT PROFORMA INVOICE 4403/2018 COMMERCIAL INVOICE 281/2018 DU-E 18BR000238601-0 RUC 8BR00557713100000000000000 000165657 NCM: 44071100 HS CODE: 440710 WOODEN PACKAGE USED: TREATED / CERTIFIED, SHIPPED ON BOARD HBL: ALLITJ11304 SCAC CODE: SQST SHIPPER CONTINUATION: PHONE/FAX: +55 47 3241-1700 44071100 EXPORT REFERENCES EXPORTER'S REFERENCE NUMBER: 8BR00557713100000000000000 000165657 ITN (INTERNAL TRANSACTION NUMBER) AS PROVIDED BY THE US AES: 18BR000238601-0</t>
  </si>
  <si>
    <t>AGILITY DO BRASIL LOGISTICA INTERNA</t>
  </si>
  <si>
    <t>2501 SEAPORT DRIVE SUITE SH500 (5TH CHESTER PA 19103 UNITED STATES</t>
  </si>
  <si>
    <t>AV. JUSCELINO KUBITSCHEK, 1400, 9 A SAO PAULO SP 04543-000 BRAZIL</t>
  </si>
  <si>
    <t>BMOU5587124</t>
  </si>
  <si>
    <t>MEDUIJ095625</t>
  </si>
  <si>
    <t>FEX3416689</t>
  </si>
  <si>
    <t>100% COTTON MENS WOVEN DENIM JEANS PANTS. P.O NO: IB74TW A STYLE NO. 205756 QTY: 14 57 PCS INVOICE NO. AM6/EXP/5 4403/0718 HTS CODE# 620342 FORM'E' NO. AHB-2018-00000749 97 DATE: 17-07-2018 NET WEI, GHT 1,141.851KGS CONTA INER SUMMARY --------------- -------------------- MSKU466 1724 PK1455339 45X9'6 65CTN 4.600CBM 1201.740KGS B/L TOTAL SUMMARY ---------- ------------------------- 65 CTN 4.600CBM 1201.740KGS</t>
  </si>
  <si>
    <t>US EASTERN EAO (EAO) 100 MERRITT BL VD. FISHKILL, NY 12524 USA</t>
  </si>
  <si>
    <t>BANK AL HABIB LIMITED, MACKINNONS BUILDING, I.I CHUNDRIGAR ROAD, 1-4154277001 TEL EX 19</t>
  </si>
  <si>
    <t>1-973368</t>
  </si>
  <si>
    <t>MSKU4661724</t>
  </si>
  <si>
    <t>MAEUGPY853732</t>
  </si>
  <si>
    <t>0967365 PK1455339</t>
  </si>
  <si>
    <t>ON 39 PALLETS 000010/4403 4702 000010/44034701 CL INDAMYCIN I.V. 600MG/50 ML 2 4 LIVI US CLINDAMYCIN I.V. 900MG/50 ML 24 LIVI US ANDA NR 20-1692 HS CODE 3004.200 0 PHARMACEUTICAL PRODUCTS, SHIPPER'S LOAD,STOW,WEIGHT &amp; COUNT ADDITIONAL SEAL:87 6060 FREIGHT PREPAID ON 39 PALLETS 000010/4403 4702 000010/44034701 00001 0/44034700 CLINDAMYCIN I. V. 600MG/50 ML 24 LIVI US CLINDAMYCIN I.V. 900MG/50 ML 24 LIVI US CLINDAMYCIN I.V. 300MG/50 ML 24 LIVI US AN, DA NR 20-1692 HS CODE 3004.2 000 PHARMACEUTICAL PRODUC TS SHIPPER'S LOAD,STOW,WEIGH T &amp; COUNT ADDITIONAL SEAL:8 78240</t>
  </si>
  <si>
    <t>SANDOZ INC.</t>
  </si>
  <si>
    <t>MSC MARIANNA</t>
  </si>
  <si>
    <t>SANDOZ INC 4389(C/O EXCEL) 350 SA LEM CHURCH ROAD MECHANICSBURG PA USA - PO: 1050042326 -42322 - 42323 IMP. OF RECORD SANDOZ INC. S/N 2555 W.MIDWAY BLVD. BROOMFIELD CO 80020 USA SANDOZ INC 4389(C/O EXCEL) 350 SAL EM CHURCH ROAD MECHANICSBURG PA USA - PO: 1050042325 -42324 - 43 154 IMP. OF RECORD SANDOZ INC. S/N 2555 W.MIDWAY BLVD. BROOMFIEL D CO 80020 USA</t>
  </si>
  <si>
    <t>255 W.MIDWAY BLD. BROOMFIELD CO 80020 UNITED STATES 1-3034662400</t>
  </si>
  <si>
    <t>MWCU6663794 MSWU0017843</t>
  </si>
  <si>
    <t>MAEU606000578</t>
  </si>
  <si>
    <t>831W</t>
  </si>
  <si>
    <t>0109067 0109068</t>
  </si>
  <si>
    <t>PENCIL SHARPENER HS CODE 8472909000 604 CTNS 4403.51 KGS 19.55 CBM KT-3FOLDER HS CODE 3926100000 128 CTNS, 427.8 KGS 2.32 CBM KT-KIT1 HS CODE 3926100000 8302420000 8472909000 186 CTNS 1060.2 KGS 13.06 CBM PO# CA000209;CA000211; CA000221 PENCIL SHARPENER HS CODE 8472909000 2503 CTNS 5054.75 KGS 29.31 CBM KT-3FOLDER HS CODE 3926100000 64 CTNS, 245.67 KGS 1.73 CBM KT-KIT1 HS CODE 3926100000 8302420000 8472909000 370 CTNS 2109 KGS 25.98 CBM PO# CA000209;CA000211; CA000221 PENCIL SHARPENER HS CODE 8472909000 2753 CTNS 8131.5 KGS 44.06 CBM CUTTER HS CODE 8473409090 20 CTNS, 111 KGS 0.49 CBM PO# CA000125;CA000209; CA000211;CA000221;RI000304</t>
  </si>
  <si>
    <t>AMAX INC.</t>
  </si>
  <si>
    <t>ASIA SCOPE INTERNATIONAL LIMITED</t>
  </si>
  <si>
    <t>MOL BEACON</t>
  </si>
  <si>
    <t>AMAX INCORPORATED P.O.# MADE IN CHINA DESTINATION WARWICK, RI NO MARKS NO MARKS NO MARKS NO MARKS NO MARKS NO MARKS NO MARKS NO MARKS NO MARKS NO MARKS NO MARKS NO MARKS NO MARKS NO MARKS NO MARKS NO MARKS NO MARKS NO MARKS NO MARKS NO MARKS NO MARKS NO MARKS NO MARKS NO MARKS NO MARKS NO MARKS AMAX INCORPORATED P.O.# MADE IN CHINA DESTINATION WARWICK, RI NO MARKS NO MARKS NO MARKS NO MARKS NO MARKS NO MARKS NO MARKS NO MARKS NO MARKS NO MARKS NO MARKS NO MARKS NO MARKS NO MARKS NO MARKS NO MARKS NO MARKS NO MARKS AMAX INCORPORATED P.O.# MADE IN CHINA DESTINATION WARWICK, RI NO MARKS NO MARKS NO MARKS NO MARKS NO MARKS NO MARKS NO MARKS NO MARKS NO MARKS NO MARKS NO MARKS NO MARKS NO MARKS NO MARKS NO MARKS NO MARKS NO MARKS NO MARKS NO MARKS NO MARKS NO MARKS</t>
  </si>
  <si>
    <t>1575 SOUTH COUNTY ROAD EAST GREENWICH RI 02818 US</t>
  </si>
  <si>
    <t>NO.18 LANE 151,YOUN-CHEN N.ROAD TAI-PING TAI CHUNG TW</t>
  </si>
  <si>
    <t>DRYU4100612 FDCU0516342 TCLU4239305</t>
  </si>
  <si>
    <t>4CG0 4FG0 4CG0</t>
  </si>
  <si>
    <t>BANQSZX1277670</t>
  </si>
  <si>
    <t>ONEYSZPU64195300</t>
  </si>
  <si>
    <t>CNA089828 CNA065707 CNA089806</t>
  </si>
  <si>
    <t>NONCONIFEROUS WOOD IN THE ROUGH NESOI, NOT TR66 LOGS - 4,137 BFT - 23.448 M3 HARD MAPLE LOGS HS CODE 4403.99.30 ORIGIN ONTARIO, CANADA SHIPPER DECLARED NO WOOD PACKING MATERIAL</t>
  </si>
  <si>
    <t>TGBU6099426</t>
  </si>
  <si>
    <t>YMLUW195213188</t>
  </si>
  <si>
    <t>CO., LTD. ROOM 706, NO. 158 SOUTH BOLE ROAD, JIADING, SHANGHAI 201800 CHINA TAX ID 91310114577405977B</t>
  </si>
  <si>
    <t>CONIFEROUS WOOD IN THE ROUGH, NOT TREATED CONIFEROUS WOOD IN THE ROUGH, NOT TREATED CONIFEROUS WOOD IN THE ROUGH, NOT TREATED 185 LOGS - 12,686 BFT - 70.588 M3 HARD MAPLE LOGS HS CODE 4403.99.30 ORIGIN ONTARIO, CANADA SHIPPER DECLARED NO WOOD PACKING MATERIAL, EIN 91441300764931446J</t>
  </si>
  <si>
    <t>SEGU6063448 YMLU8456726 YMLU8525806</t>
  </si>
  <si>
    <t>YMLUW195213190</t>
  </si>
  <si>
    <t>782236 782233 782229</t>
  </si>
  <si>
    <t>W TT WTR OPP BOOT P.O.NO.:4357670492 PLACE OF DELIVERY: SUMNER DEPARTMENT NO.:00025 PO TYPE - 042 216 CARTON 1598.4 KGS 16.23 CBM W TT WTR OPP BOOT P.O.NO.:4357670492 PLACE OF DELIVERY: SUMNER DEPARTMENT NO.: 025, PO TYPE - 042 124 CARTON 1004.4 KGS 9.32 CBM W TT WTR OPP BOOT P.O.NO.:4357670492 PLACE OF DELIVERY: SUMNER 25 CARTON 203.75 KGS 1.88 CBM W TT WTR OPP BOOT P.O.NO.:4357670492 PLACE OF DELIVERY: SUMNER 719 CARTON, 6111.5 KGS 63.3 CBM W TT WTR OPP BOOT P.O.NO.:4357670492 PLACE OF DELIVERY: SUMNER W TT WTR OPP BOOT P.O.NO.:4357670492 PLACE OF DELIVERY: SUMNER 518 CARTON 4403 KGS 45.61 CBM W TT WTR OPP BOOT P.O.NO.:4357670492 PLACE OF DELIVERY: SUMNER 222 CARTON, 1953.6 KGS 19.55 CBM W TT WTR OPP BOOT P.O.NO.:4357670492 PLACE OF DELIVERY: SUMNER W TT WTR OPP BOOT P.O.NO.:4357670492 PLACE OF DELIVERY: SUMNER TOT PKGS 6668 CT 2ND NOTIFY: EXPEDITORS INTERNATIONAL OF WASHI19119 16TH AVE S SEATAC, WA 98188 EMAIL: JACOB.SIRLIN EXPEDITORS.COM, TOTAL: 10X40 HQ CONTAINER ONLY 180 CARTON 1584 KGS 15.85 CBM W TT WTR OPP BOOT P.O.NO.:4357670492 PLACE OF DELIVERY: SUMNER 560 CARTON, 5320 KGS 49.3 CBM W TT WTR OPP BOOT P.O.NO.:4357670492 PLACE OF DELIVERY: SUMNER DEPARTMENT NO.:00025 PO TYPE - 042 740 CARTON 5994 KGS 55.61 CBM W TT WTR OPP BOOT P.O.NO.:4357670492 PLACE OF DELIVERY: SUMNER 127 CARTON, 1035.05 KGS 9.54 CBM W TT WTR OPP BOOT P.O.NO.:4357670492 PLACE OF DELIVERY: SUMNER W TT WTR OPP BOOT P.O.NO.:4357670492 PLACE OF DELIVERY: SUMNER W TT WTR OPP BOOT P.O.NO.:4357670492 PLACE OF DELIVERY: SUMNER</t>
  </si>
  <si>
    <t>NOT APPLICABLE NOT APPLICABLE NOT APPLICABLE NOT APPLICABLE NOT APPLICABLE NOT APPLICABLE NOT APPLICABLE NOT APPLICABLE NOT APPLICABLE NOT APPLICABLE NOT APPLICABLE NOT APPLICABLE NOT APPLICABLE NOT APPLICABLE NOT APPLICABLE</t>
  </si>
  <si>
    <t>601 N. WALTON BLVD. BENTONVILLE, AR 72716-0410 USA</t>
  </si>
  <si>
    <t>TLLU4964172 TCNU5048553 ECMU9716903 TCNU5276661 APHU7297155 TRLU7005660 CMAU5841530 CMAU7501903 CMAU5744972 CMAU5122900</t>
  </si>
  <si>
    <t>CMDUSHZ2418882G</t>
  </si>
  <si>
    <t>0TN0Q</t>
  </si>
  <si>
    <t>K5642218 K5644118 K5644142 K5644138 K5645821 K5645848 K5644109 K5645937 K5644112 K5644068</t>
  </si>
  <si>
    <t>TRANSPORT BROKERAGE,INC.1101 BUSSE ROAD ELK GROVE VILLAGE,IL 60007 ATTN: MARINA ZONCA AND PARUL PARIKH</t>
  </si>
  <si>
    <t>SHIPPER'S LOAD, COUNT &amp; SEAL 1 X 40'HC CONTAINER: INVOICE NO:180844 4403 CARTONS (317016 PCS) DIE CAST CARS-TOYS HS CODE:9503 00 990 FREIGHT COLLECT</t>
  </si>
  <si>
    <t>MATTEL (M) SDN BHD</t>
  </si>
  <si>
    <t>Kwangyang</t>
  </si>
  <si>
    <t>HYUNDAI NEW YORK</t>
  </si>
  <si>
    <t>333 CONTINENTAL BLVD, EL SEGUNDO,CA.90245-5012 ATTN:SANDY HERRERA TE MI-0602</t>
  </si>
  <si>
    <t>PLOT 206, PRAI FREE TRADE ZONE PRAI INDUSTRIAL ESTATE 13600 PRAI</t>
  </si>
  <si>
    <t>BMOU4435410</t>
  </si>
  <si>
    <t>HDMUPNWB0779418</t>
  </si>
  <si>
    <t>B187362</t>
  </si>
  <si>
    <t>333 CONTINENTAL BLVD, EL SEGUNDO,CA.90245-5012 ATTN:SANDY HERRERA</t>
  </si>
  <si>
    <t>PENANG, MALAYSIA</t>
  </si>
  <si>
    <t>493 CTNS DECORATIVE ARTICL ES OF WOOD HS CODE: 4403.99 252 CTNS AQUARIUM PET SUPPLIE S NON-FOOD/CRUSHED GRAV EL HS CO DE: 251710</t>
  </si>
  <si>
    <t>305 FORBES BLVD., MA MANSFIELD MA 02048 UNITED STATES</t>
  </si>
  <si>
    <t>3 CONCORDE CRESCENT AIRPORT CITY, CAPE TOWN 8001 SOUTH AFRICA</t>
  </si>
  <si>
    <t>CAXU6272313</t>
  </si>
  <si>
    <t>MSCUP7475440</t>
  </si>
  <si>
    <t>POWER SUPPLY CORD 4403 20 0000</t>
  </si>
  <si>
    <t>ARTISTIC PRODUCTS LLC</t>
  </si>
  <si>
    <t>EXITO ELECTRONICS CO PHIL INC</t>
  </si>
  <si>
    <t>. 125 COMMERCE DRIVE HAUPPAUGE NY 117 88 USA</t>
  </si>
  <si>
    <t>. 14435 GOVERNOR S DR CARMONA 4116 CA VITE PHILIPPINES</t>
  </si>
  <si>
    <t>CAIU9471148</t>
  </si>
  <si>
    <t>4FG0</t>
  </si>
  <si>
    <t>DCCTS00034569</t>
  </si>
  <si>
    <t>APLU011468356</t>
  </si>
  <si>
    <t>K1198459</t>
  </si>
  <si>
    <t>DCCT</t>
  </si>
  <si>
    <t>DONGSUE CONSOL CO LTD</t>
  </si>
  <si>
    <t>PLUMBING SUPPLIES AND ACCESSORIES, NOS GOOSENECK FLEX ARM CORRUGATED TUBE CHROME PLATED COMMAND HOOK STAINLESS STEEL COMMAND HOOK SS304 SHIP TO-EXPRESS CROSS BORDER LOGISTICS, LLC - MIRSA MANUFA, 4403 W . MILITARY HWY STE 100 MCALLEN TX 78503 956-467-9948 TOTAL-1-20GP-STC-893CTNS- GENERAL CONTRACT RATE - NOT FIXED-</t>
  </si>
  <si>
    <t>KOTA PERABU</t>
  </si>
  <si>
    <t>01 FREIGHT COLLECT EI REF- 61X8055096 MPI P.O. MCALLEN,TX C-NO. 1-UP MADE IN CHINA</t>
  </si>
  <si>
    <t>CMAU0230590</t>
  </si>
  <si>
    <t>APLU051880955</t>
  </si>
  <si>
    <t>K4839635</t>
  </si>
  <si>
    <t>COOLADHESIVE PAD 4403 CASES LOADED ON 18 PALLETS HS-CODE 90189084</t>
  </si>
  <si>
    <t>AS ADDRESSED NO MARKS NO MARKS NO MARKS</t>
  </si>
  <si>
    <t>MSKU8806322</t>
  </si>
  <si>
    <t>BANQBAC0270829</t>
  </si>
  <si>
    <t>MAEU577114711</t>
  </si>
  <si>
    <t>829W</t>
  </si>
  <si>
    <t>Y787652</t>
  </si>
  <si>
    <t>151 CARTONS WINE 2055,00 P.O. 432 CASALFARNETO (SP 317 CARTONS WINE 4400,00 P.O. 432 KELLEREI KALTERN 110 CARTONS WINE 1584,00 P.O. 432 CANICATTI' VIT.A 259 CARTONS WINE 4403,00 P.O. 432 PALLADINO AZ. AG 168 CARTONS WINE 2480,00 P.O. 432 RODANO AZ. AG. ( 30 CARTONS WINE 450,00 P.O. 432 MARCHESINI MARCE 112 CARTONS, WINE 1624,00 P.O. 432 GRIMALDI LUIGINI 100 CARTONS WINE 800,00 P.O. 432 IL POGGIOLO DI E 53 CARTONS WINE 995,00 P.O. 432 TORRE ZECCHEI TE 4 CARTONS WINE 83,00 P.O. 432 KELLEREI KALTERN</t>
  </si>
  <si>
    <t>ENOTEC IMPORTS INC.</t>
  </si>
  <si>
    <t>MSC CHANNE</t>
  </si>
  <si>
    <t>P.O. NO. 432 SAME SAME SAME SAME SAME SAME SAME SAME SAME SAME SAME</t>
  </si>
  <si>
    <t>600 SO. CHERRY ST. SUITE 1110 GLENDALE CA 80246 UNITED STATES</t>
  </si>
  <si>
    <t>CXRU1202300</t>
  </si>
  <si>
    <t>MEDULH093196</t>
  </si>
  <si>
    <t>826A</t>
  </si>
  <si>
    <t>301833 319345</t>
  </si>
  <si>
    <t>PRTNTED FABRICS - CONTAINS 49668 MTS (119203 .20 M2) T-130 70% POLY 30% COTTON PRINTED FABRIC 240 CM WIDTH INVOICE NO: ACE/ 2437-2K18 ORDER NO.5282-3 INVOICE: ACE/2437-2K18 DAT E: 30-05-2018 21 DAYS FREE TIME AT DESTINATION FORM E NO: HMB-2018-0000062458 DATE: 30-05-2018 NET WT: 1 4403.72 KGS</t>
  </si>
  <si>
    <t>TO THE ORDER OF HABIB METROPOLITAN</t>
  </si>
  <si>
    <t>AL REHMAN CLOTH EXPORTS (PVT) LTD.</t>
  </si>
  <si>
    <t>ITEM: WIDTH: QUAN TITY: DESIGN #: C OLOR: ROLL NO. SAME SAME SAME SAME SAME</t>
  </si>
  <si>
    <t>KOTWALI ROAD BRANCH,. FAISALABAD PB PAKISTAN</t>
  </si>
  <si>
    <t>P-223/2 TEKA STREET NO.2, MONTGOMER FAISALABAD PB 38000 PAKISTAN</t>
  </si>
  <si>
    <t>MSCU6705587</t>
  </si>
  <si>
    <t>MSCUUZ159627</t>
  </si>
  <si>
    <t>FEX4136655</t>
  </si>
  <si>
    <t>TEXTIGLOBAL S.A.</t>
  </si>
  <si>
    <t>PSJE. MARIA EUFRASIA N25-91 Y MOSQU QUITO ECUADOR</t>
  </si>
  <si>
    <t>RED/WHITE OAK LOGS - 1 X 40 HIGHCUBE CONTAINER S.L.A.C. TOTAL OF 23 RED/WHITE OAK LOGS - 5053 BFT - 22.738 M3 HS CODE 4403.91.00 ORIGIN CANADA, --------------------------------------- ON BOARD OCEAN FREIGHT PREPAID OVERSEAS TERMINALS COLLECT CAED 01H556MC245220180700512 @FAX 0650 3639 060 E-MAIL FENGSHUN09@163.COM</t>
  </si>
  <si>
    <t>SHIP REF SHIP REF #CT-180618-2 THE SAME THE SAME THE SAME THE SAME THE SAME THE SAME THE SAME THE SAME THE SAME THE SAME THE SAME</t>
  </si>
  <si>
    <t>658, RUE POULIN, C. P. 2003, LAC-DROLET, QC, CANADA G0Y 1C0 PH: 8195492090 FAX: 8195492045</t>
  </si>
  <si>
    <t>EITU1799739</t>
  </si>
  <si>
    <t>EGLV465877078467</t>
  </si>
  <si>
    <t>133W</t>
  </si>
  <si>
    <t>THUA DAT SO 40, TO BAN DO SO 32, KHU PHO LONG BINH, PHUONG KHANH BINH THI XA TAN UYEN TINH BINH DUONG VIETNAM</t>
  </si>
  <si>
    <t>SHORT 1X40 HIGH CUBE CONTAINER: 654 CARTONS REF.: NH18-4403- HN 22383 PIECES OF:, BSIU9793371</t>
  </si>
  <si>
    <t>UNDER ARMOUR, INC</t>
  </si>
  <si>
    <t>NEW HOLLAND LINGERIE</t>
  </si>
  <si>
    <t>Puerto Cortes</t>
  </si>
  <si>
    <t>Honduras</t>
  </si>
  <si>
    <t>BSIU 9793371 R10023103 DITTO DITTO DITTO DITTO DITTO DITTO DITTO DITTO DITTO DITTO DITTO DITTO DITTO DITTO DITTO DITTO DITTO DITTO DITTO DITTO DITTO DITTO</t>
  </si>
  <si>
    <t>1020 HULL STREET EIN 52 199007800 BALTIMORE MD 21230 US</t>
  </si>
  <si>
    <t>27 CALLE,1ER 3ER AVE. BO. LA PAZ SAN PEDRO SULA, HN RTN 05019002186133</t>
  </si>
  <si>
    <t>BSIU9793371</t>
  </si>
  <si>
    <t>CLAMCOSN8M222182</t>
  </si>
  <si>
    <t>N8085</t>
  </si>
  <si>
    <t>R10023103</t>
  </si>
  <si>
    <t>UNDER ARMOUR DISTRIBUTION HOUSE</t>
  </si>
  <si>
    <t>1010 SWAN CREEK DRIVE EIN 52 199007800 CURTIS BAY MD 21226 US</t>
  </si>
  <si>
    <t>SAN PEDRO SULA</t>
  </si>
  <si>
    <t>SOFTWOOD LUMBER SOFTWOOD LUMBER 2 X 40' HIGH CUBE CONTAINER 30 PACKAGES SOFTWOOD LUMBER HT CODE 4403.20</t>
  </si>
  <si>
    <t>EXPRESS TRADE CAPITAL INC</t>
  </si>
  <si>
    <t>DVINSKOY DOK</t>
  </si>
  <si>
    <t>NO MARKS NO MARKS NO MARKS THE SAME THE SAME</t>
  </si>
  <si>
    <t>1410 BROADWAY, 26TH FLOOR, NEW YORK, NY 10018, TEL: +12129970155, MOB: +16465410444, FAX: +12128585785,</t>
  </si>
  <si>
    <t>164558, RUSSIA, ARKHANGELSK REGION, ARKHANGELSK, NABEREZHNAYA SEVERNOY DVINY, 68, OFFICE 7</t>
  </si>
  <si>
    <t>TCNU3263840 TEMU7156710</t>
  </si>
  <si>
    <t>EGLV507800030167</t>
  </si>
  <si>
    <t>0LB0T</t>
  </si>
  <si>
    <t>0632104 0632110</t>
  </si>
  <si>
    <t>ST. PETERSBURG, F</t>
  </si>
  <si>
    <t>SOFTWOOD LUMBER OCEAN FREIGHT PREPAID 1X40'HC HIGH CUBE CONTAINER SAID TO CONTAIN 24 PACKAGES SOFTWOOD LUMBER HT CODE 4403.20</t>
  </si>
  <si>
    <t>EXPRESS TRADE CAPITAL, INC</t>
  </si>
  <si>
    <t>TAHIS LLC</t>
  </si>
  <si>
    <t>NO NO THE SAME THE SAME THE SAME</t>
  </si>
  <si>
    <t>1410 BROADWAY 10018 NEW YORK UNITED STATES MOB:+16465410444 PH:+12129970155</t>
  </si>
  <si>
    <t>TARASOVA STREET, BLDG. 31 163016 ARKHANGELSK RUSSIA PH: (8182)61-02-24</t>
  </si>
  <si>
    <t>TCNU4505146</t>
  </si>
  <si>
    <t>EGLV507800031040</t>
  </si>
  <si>
    <t>WOOD - 85 PIECES BULLET WOOD ROUND LOGS L/C NO:000195418010114 DATE: 17.05.2018 HS CODE NO:4403.99.00 VAT. NO. 24031097927 WOOD - 85 PIECES BULLET WOOD ROUND LOGS L/C NO:000195418010114 DATE: 17.05.2018 HS CODE NO:4403.99.00 VAT. NO. 24031097927 WOOD - 85 PIECES BULLET WOOD ROUND LOGS L/C NO:000195418010114 DATE: 17.05.2018 HS CODE NO:4403.99.00 VAT. NO. 24031097927 WOOD - 85 PIECES BULLET WOOD ROUND LOGS L/C NO:000195418010114 DATE: 17.05.2018 HS CODE NO:4403.99.00 VAT. NO. 24031097927 WOOD - 85 PIECES BULLET WOOD ROUND LOGS L/C NO:000195418010114 DATE: 17.05.2018 HS CODE NO:4403.99.00 VAT. NO. 24031097927 WOOD - 85 PIECES BULLET WOOD ROUND LOGS L/C NO:000195418010114 DATE: 17.05.2018 HS CODE NO:4403.99.00 VAT. NO. 24031097927 WOOD - 85 PIECES BULLET WOOD ROUND LOGS L/C NO:000195418010114 DATE: 17.05.2018 HS CODE NO:4403.99.00 VAT. NO. 24031097927 WOOD - 85 PIECES BULLET WOOD ROUND LOGS L/C NO:000195418010114 DATE: 17.05.2018 HS CODE NO:4403.99.00 VAT. NO. 24031097927</t>
  </si>
  <si>
    <t>SOUTH ASIA TIMBER RESOURCES PTE. LT</t>
  </si>
  <si>
    <t>MSC AVNI</t>
  </si>
  <si>
    <t>SHENTON HOUSE,NO.3, SHENTON WAY,#10 SINGAPORE 068805 SINGAPORE</t>
  </si>
  <si>
    <t>MSCU7504503 CLHU8583863 FSCU8323349 TGHU6079421 GLDU7273224 TTNU9538335 MEDU7831462 FSCU6560228</t>
  </si>
  <si>
    <t>4510 4510 4510 4510 4510 4510 4510 4510</t>
  </si>
  <si>
    <t>MSCUPB030893</t>
  </si>
  <si>
    <t>827R</t>
  </si>
  <si>
    <t>D014959 EU14107985 D014952 EU14107991 D014950 EU14107990 D014948 EU14107988 D014951 EU14107986 D014945 EU14107987 D014946 EU14107989 D014954 EU14107984</t>
  </si>
  <si>
    <t>WOOD - 94 PIECES BULLET WOOD ROUND LOGS HS CODE NO:4403.99.00 WOOD - 94 PIECES BULLET WOOD ROUND LOGS HS CODE NO:4403.99.00 WOOD - 94 PIECES BULLET WOOD ROUND LOGS HS CODE NO:4403.99.00 WOOD - 94 PIECES BULLET WOOD ROUND LOGS HS CODE NO:4403.99.00 WOOD - 94 PIECES BULLET WOOD ROUND LOGS HS CODE NO:4403.99.00 WOOD - 94 PIECES BULLET WOOD ROUND LOGS HS CODE NO:4403.99.00 WOOD - 94 PIECES BULLET WOOD ROUND LOGS HS CODE NO:4403.99.00 WOOD - 94 PIECES BULLET WOOD ROUND LOGS HS CODE NO:4403.99.00 WOOD - 94 PIECES BULLET WOOD ROUND LOGS HS CODE NO:4403.99.00</t>
  </si>
  <si>
    <t>WAJILAM EXPORTS SINGAPORE PTE LIMIT</t>
  </si>
  <si>
    <t>INTERNATIONAL PLAZA 10 ANSON ROAD # SINGAPORE 079903 SINGAPORE</t>
  </si>
  <si>
    <t>MSCU9117355 TCNU1276874 BMOU6166074 GLDU0614078 MEDU8964958 TGHU6855633 TCLU5698314 TRIU5455160 TCNU7895500</t>
  </si>
  <si>
    <t>4510 4510 4510 4510 4510 4510 4510 4310 4510</t>
  </si>
  <si>
    <t>MSCUPB030901</t>
  </si>
  <si>
    <t>D014956 EU14108018 D014958 EU14108017 D014953 EU14108022 D014947 EU14108016 D014949 EU14108020 D014955 EU14108021 D014943 EU14108024 D014942 EU14108023 D014944 EU14108019</t>
  </si>
  <si>
    <t>LUMBER, TROPICAL HARDWOOD NES, SAWN LENGTHWIS LUMBER, TROPICAL HARDWOOD NES, SAWN LENGTHWISWALNUT ASH LOGS HS CODE 4403 SHIPPER DECLARED NO WOOD PACKING MATERIAL LUMBER, TROPICAL HARDWOOD NES, SAWN LENGTHWIS LUMBER, TROPICAL HARDWOOD NES, SAWN LENGTHWIS</t>
  </si>
  <si>
    <t>SHANGHAI EXPRESS</t>
  </si>
  <si>
    <t>NO. 103 HENGXING ROAD WEITANG TOWN JIASHAN, ZHEJIANG, CHINA TEL +86-573-89118286 TE FAX +86-573-84187655</t>
  </si>
  <si>
    <t>YMLU8614950 YMMU6127999 TCNU3563657 DFSU6874202</t>
  </si>
  <si>
    <t>YMLUW195212954</t>
  </si>
  <si>
    <t>782298 782265 782237 782300</t>
  </si>
  <si>
    <t>NO. 103 HENGXING ROAD WEITANG TOWN JIASHAN, ZHEJIANG, CHINA TEL +86-573-89118286</t>
  </si>
  <si>
    <t>35 PALLETS BOLLARDS AS PER PL 9/ROV 2ND NOTIFY: CIMOLAI USA LLC 225 WEST 34TH STREET, 9TH FLOOR NEW YORK,NY,10122 TEL. +1 (201) 844 4403, MR. GARY MCSORELY TEL.+1(501)772-75 17 GMCSORELY WWSTEEL.COM EXPRESS BILL OF LADING - NO ORIGINAL B/L ISSUED FREIGHT PREPAID</t>
  </si>
  <si>
    <t>CIMOLAI USA LLC</t>
  </si>
  <si>
    <t>CIMOLAI SPA</t>
  </si>
  <si>
    <t>CMA CGM PUGET</t>
  </si>
  <si>
    <t>225 WEST 34TH STREET,9TH FLOOR NEW YORK,NY,10122 TEL: +1 (201) 844 4403 TE INFO CIMOLAIUSA.COM</t>
  </si>
  <si>
    <t>C.SO LINO ZANUSSI, 26 33080 PORCIA (PN) ITALIA</t>
  </si>
  <si>
    <t>TRLU5951611</t>
  </si>
  <si>
    <t>CMDUGEN0926375</t>
  </si>
  <si>
    <t>0MR0A</t>
  </si>
  <si>
    <t>829831 R673014</t>
  </si>
  <si>
    <t>DEL CORONA SCARDIGLI U.S.A.</t>
  </si>
  <si>
    <t>15 WEST,36TH STREET - 11TH FLOOR 10018 NEW YORK,NY,USA TEL. +19734240011,FAX. +19734240015</t>
  </si>
  <si>
    <t>ROVEREDO IN PIANO</t>
  </si>
  <si>
    <t>WOOD 2400 POSTS 2 1/2 A 3 X 1,98 MTS 240 POSTS 5 X 2, 40 MTS PARTIDA ARANCELARIA 4403.1010, FREIGHT PREPAID</t>
  </si>
  <si>
    <t>SAINT NIKOLAOS</t>
  </si>
  <si>
    <t>HLBU1157771</t>
  </si>
  <si>
    <t>HLCUSCL180566366</t>
  </si>
  <si>
    <t>1826S</t>
  </si>
  <si>
    <t>2874 HLD4942396</t>
  </si>
  <si>
    <t>WOOD 2400 POSTS 2 1/2 A 3 X 1,98 MTS 240 POSTS 5 X 2,40 MTS PARTIDA ARANCELARIA 4403.1010, FREIGHT PREPAID WOOD 3168 POST 2 1/2 A 3X 1,98 MTS HS CODE 4403.1010 FREIGHT PREPAID</t>
  </si>
  <si>
    <t>FCL/FCL . . . . . . . FCL/FCL . . . .</t>
  </si>
  <si>
    <t>GLDU7170397 DRYU9564874</t>
  </si>
  <si>
    <t>HLCUSCL180566388</t>
  </si>
  <si>
    <t>2880 HLD4942398 2879 HLD4941370</t>
  </si>
  <si>
    <t>07 (SEVEN) PACKAGES CONTAI NING MARBLE RANDOM SLABS H S CODE # 68022190 FANTASY BROWN 3CM 41 SLABS (LEATHE R) SB NO: 5309764 DT: 02/0 6/2018 PO# 4403 FREIGHT-CO LLECT</t>
  </si>
  <si>
    <t>DAHNAY LOGISTICS USA INC</t>
  </si>
  <si>
    <t>DAHNAY LOGISTICS PVT LTD</t>
  </si>
  <si>
    <t>41 SLABS PKD IN 7 WOODEN CRATES (0 7 PACKAGES) SAME SAME</t>
  </si>
  <si>
    <t>ONE CRAGWOOD ROAD SUIT 305A SOUTH PLAINFIELD NJ 07080 UNITED ST</t>
  </si>
  <si>
    <t>OPPABHISHILP BUILDING,B/H KESHAVBAG AHMEDABAD GJ 380015 INDIA</t>
  </si>
  <si>
    <t>GLDU3654428</t>
  </si>
  <si>
    <t>MEDUMU359607</t>
  </si>
  <si>
    <t>824A</t>
  </si>
  <si>
    <t>FJ02321262</t>
  </si>
  <si>
    <t>ON 39 PALLETS 000010/440 34701 000010/44034702 0000 10/44055813 CLINDAMYCIN I .V. 600MG/50 ML 24 LIVI US CLINDAMYCIN I.V. 900MG/50 ML 24 LIVI US CLINDAMYCIN I.V. 900MG/50 ML NOVAPLUS, ANDA NR 20-1692 HS CODE 3004.2000 PHARMACEUTICAL PRODUCTS SHIPPER'S LOAD,STOW ,WEIGHT &amp; COUNT ON 39 PALLETS 000010/4403 4701 000010/44055813 CL INDAMYCIN I.V. 600MG/50 ML 2 4 LIVI US CLINDAMYCIN I.V. 900 MG/ 50 ML NOVAPLUS ANDA NR 20-1692 HS CODE 3004.2000 PHARMACEUTICAL, PRODUCTS SHIPPER'S LOAD,STO W,WEIGHT &amp; COUNT FREIG HT PREPAID</t>
  </si>
  <si>
    <t>SANDOZ INC 4404389(C/O EXCEL) 350 SALEM CHURCH ROAD MECHANICSBURG PA USA - PO: 1050041964 - 41967 -41504 IMP. OF RECORD SANDOZ INC . S/N 2555 W.MIDWAY BLVD. BROOMF IELD CO 80020 USA SANDOZ INC 4404389(C/O EXCEL) 350 SALEM CHURCH ROAD MECHANICSBURG PA USA - PO: 1050042330 - 42329 - 42317 IMP. OF RECORD SANDOZ IN C. S/N 2555 W.MIDWAY BLVD. BROOM FIELD CO 80020 USA</t>
  </si>
  <si>
    <t>255 W.MIDWAY BLD BROOMFIELD CO 80020 UNITED STATES 1-3034662400</t>
  </si>
  <si>
    <t>MNBU3424454 MSWU0005499</t>
  </si>
  <si>
    <t>MAEU965404642</t>
  </si>
  <si>
    <t>825W</t>
  </si>
  <si>
    <t>0109060 S488663 0109061 876107</t>
  </si>
  <si>
    <t>CONIFEROUS WOOD IN THE ROUGH, NOT TREATED CONIFEROUS WOOD IN THE ROUGH, NOT TREATED CONIFEROUS WOOD IN THE ROUGH, NOT TREATED ASH LOGS FUMIGATED CANADA HS CODE 4403.99.90 14 CALENDAR DAYS FREE DETENTION AT DESTINATION TOTAL 15.004 MBF</t>
  </si>
  <si>
    <t>COAST FRASER ENTERPRISES LTD.</t>
  </si>
  <si>
    <t>LEVERKUSEN EXPRESS</t>
  </si>
  <si>
    <t>DEVELOPMENT LTD. NO.88 WUSONG ROAD, FUQIAO, TAICANG, JIANGSU, CHINA TEL+86-512-53789538 FAX+86-512- TE 53789538 ENTERPRISE CODE</t>
  </si>
  <si>
    <t>13401 108TH AVENUE, SUITE 1820, SURREY B.C. V3T 5T3 CANADA TEL(604) 498-1110 TE FAX(604) 909-4803</t>
  </si>
  <si>
    <t>SEGU4503086 TCNU1965410 TLLU4099710</t>
  </si>
  <si>
    <t>YMLUW195212915</t>
  </si>
  <si>
    <t>781420 781408 781488</t>
  </si>
  <si>
    <t>DEVELOPMENT LTD. NO.88 WUSONG ROAD, FUQIAO, TAICANG, JIANGSU, CHINA TEL+86-512-53789538 FAX+86-512-</t>
  </si>
  <si>
    <t>TORONTO,CANADA</t>
  </si>
  <si>
    <t>P O 4501076093 CUSTOMER P O 4403 P O 4501076093 CUSTOMER P O 4403 P O 4501076093 CUSTOMER P O 4403 P O 4501076093 CUSTOMER P O 4403 P O 4501076093 CUSTOMER P O 4403 P O 4501076093 CUSTOMER P O 4403</t>
  </si>
  <si>
    <t>FNS INC ATL</t>
  </si>
  <si>
    <t>HAMBURG BRIDGE</t>
  </si>
  <si>
    <t>AS PER LABEL AS PER LABEL AS PER LABEL AS PER LABEL AS PER LABEL AS PER LABEL</t>
  </si>
  <si>
    <t>. 5550 TRIANGLE PARKWAY, SUITE 390 NO RCROSS GA 30092 US</t>
  </si>
  <si>
    <t>O B OF LG CHEM, LTD. 03184 3F GWANGHWAMUN B D. 58, SEOUL 150709 KR</t>
  </si>
  <si>
    <t>TTNU5684964 CAIU4014452 NYKU8471259 MOFU6747919 MOFU0726539 TRLU9498099</t>
  </si>
  <si>
    <t>4CG0 4CG0 4CG0 4CG0 4CG0 4CG0</t>
  </si>
  <si>
    <t>ONEYSELU26224800</t>
  </si>
  <si>
    <t>379345N 368009H 368809H 366214N 373399N 367633H 370377N</t>
  </si>
  <si>
    <t>LG CHEM AMERICA, INC.</t>
  </si>
  <si>
    <t>LG CHEM, LTD.</t>
  </si>
  <si>
    <t>. 3475 PIEDMONT RD NE, SUITE 1200, ATLANTA, GA 30305 USA</t>
  </si>
  <si>
    <t>. 128, YEOUI-DAERO, YEONGDEUNGPO-GU, SEOUL, KOREA</t>
  </si>
  <si>
    <t>ONEYSELU26224A01</t>
  </si>
  <si>
    <t>FNS, INC.</t>
  </si>
  <si>
    <t>. SUITE 390, 5550 TRIANGLE PARKWAY</t>
  </si>
  <si>
    <t>PARTS NESOI OF AIR CONDITIONING MACHINES 77CTNS 36.010CBM 4403.500KGS DUCT-I D-INVERTER-H P FLEXIBLE MULTI-I D(INV. MPS) MULTI V-I D BUYER MODEL QTY / PARTS NESOI OF AIR CONDITIONING MACHINES 35CTNS 11.192CBM 1645.000KGS INVERTER SINGLE SPLIT WALL BUYER MODEL QTY LSU240HEV1 35 EA PO NO 135391</t>
  </si>
  <si>
    <t>FNS INC.</t>
  </si>
  <si>
    <t>PANTOS LOGISTICS CO. LTD</t>
  </si>
  <si>
    <t>LG ELECTRONICS NEW JERSEY WAREHOUSE 159 MILFORD ROAD EAST WINDSOR, NJ 08520 // // //</t>
  </si>
  <si>
    <t>465 MOLA BLVD. BLDG B ELMWOOD PARK NJ 07407 TEL 201.868.8465 (EXT 302) TE FAX 201.868.6403</t>
  </si>
  <si>
    <t>18TH FL. HANA SECURITIES BLDG. 23-3 YEOUIDO-DONG YEONGDEUNGPO-GU SEOUL 150-876 TE KOREA REPUBLIC OF</t>
  </si>
  <si>
    <t>BMOU5698977</t>
  </si>
  <si>
    <t>YMLUE360765487</t>
  </si>
  <si>
    <t>YMAB377399</t>
  </si>
  <si>
    <t>465 MOLA BLVD. BLDG B ELMWOOD PARK NJ 07407 TEL 201.868.8465 (EXT 302)</t>
  </si>
  <si>
    <t>SAPWOOD 3159 POSTS 2 A 2 1/2 X 1,98 MTS 210 POSTS CALIBRADOS 5 X 2,40 MTS HS CODE 4403.1010 FREIGHT PREPAID SAPWOOD 840 POST CALIBRADOS 5 X 2,40 MTS HS CODE 4403.1010 FREIGHT PREPAID SAPWOOD 3.861 POSTS 2 A 2 1/2 X 1,98 MTS HS CODE 4403.1010 FREIGHT PREPAID SAPWOOD 3.168 POSTS 2- 1/2 A 3 X 1,98 MTS HS CODE 4403.1010 FREIGHT PREPAID</t>
  </si>
  <si>
    <t>FCL/FCL . . . . . . FCL/FCL . . . . FCL/FCL . . . . FCL/FCL . . . .</t>
  </si>
  <si>
    <t>TCLU8937623 CRSU9240014 TCNU8347959 TCLU8113995</t>
  </si>
  <si>
    <t>HLCUSCL180547355</t>
  </si>
  <si>
    <t>1825S</t>
  </si>
  <si>
    <t>2853 HLD4942330 2854 HLD4942070 2852 HLD4942285 2851 HLD4942367</t>
  </si>
  <si>
    <t>ADHESIVE 8 PALLETS SAID TO CONTAIN 279 BOXES OF ADHESIVO H5067-01-C4H (30851763) INVOICE A2270003816 NET WEIGHT 4403.10 KG PO 1214670 NCM 3506 WOODEN PACKAGE TREATED AND CERTIFIED</t>
  </si>
  <si>
    <t>TITO CADEMARTORI DE MEXICO SA DE CV</t>
  </si>
  <si>
    <t>E.R. BERLIN</t>
  </si>
  <si>
    <t>AV. BAR O HOMEM DE MELO 3.382, EDIF CIO AURORA OFFICE, SALAS 602, 701 E 702 BAIRRO ESTORIL, BELO HORI ZONTE /MG CNPJ 07.433.647/0001-56</t>
  </si>
  <si>
    <t>MARIANO ESCOBEDO NO. 396 INT. 201 COL. ANZURES DEL. MIGUEL HIDALGO CP. 11590 MEXICO DF RFC TCM 030721 TU5 TEL 5255245331</t>
  </si>
  <si>
    <t>TGHU2891015</t>
  </si>
  <si>
    <t>HLCUME3180608345</t>
  </si>
  <si>
    <t>1827S</t>
  </si>
  <si>
    <t>2158808 INT2158808</t>
  </si>
  <si>
    <t>WOOD - BASRALOCUS ROUND LOGS WOOD - BASRALOCUS ROUND LOGS WOOD - BASRALOCUS ROUND LOGS WOOD - BASRALOCUS ROUND LOGS 73 LOGS BASRALOCUS ROUND LOGS H S CODE : 4403.99.00 WOOD - BASRALOCUS ROUND LOGS</t>
  </si>
  <si>
    <t>SOUTH ASIA TIMBER RESOURCES PTE LTD</t>
  </si>
  <si>
    <t>SHENTON HOUSE, NO.3, SHENTON WAY,#1 SINGAPORE 068805 SINGAPORE</t>
  </si>
  <si>
    <t>CAIU8721427 MSCU7681026 INKU6723035 TGBU5719630 FSCU9670430</t>
  </si>
  <si>
    <t>MSCUPB030554</t>
  </si>
  <si>
    <t>824R</t>
  </si>
  <si>
    <t>D012913 EU14107780 D012916 EU14107781 D012915 EU14107782 D012917 EU14107784 D012914 EU14107783</t>
  </si>
  <si>
    <t>WOOD - BASRALOCUS LOGS WOOD - BASRALOCUS LOGS WOOD - BASRALOCUS LOGS 28 TOTAL PIECES BASRALOCUS ROUND LOGS L/C NO:0000195418010114 DATE:17.05.2018 HS CODE NO:4403.99.00 VAT NO: 24031097927</t>
  </si>
  <si>
    <t>WAJILAM EXPORTS SINGAPORE PTE LTD</t>
  </si>
  <si>
    <t>AFRO ASIA BLDG,63 ROBINSON ROAD #05 SINGAPORE 068894 SINGAPORE</t>
  </si>
  <si>
    <t>FBLU4131505 INKU6481250 TCLU5845441</t>
  </si>
  <si>
    <t>4310 4510 4510</t>
  </si>
  <si>
    <t>MSCUPB030604</t>
  </si>
  <si>
    <t>D012800 EU14107971 D012798 EU14107972 D012908 EU14107970</t>
  </si>
  <si>
    <t>WOOD - BASRALOCUS LOGS 18 TOTAL PIECES BASRALOCUS ROUND LOGS L/C NO:0000195418010114 DATE:17.05.2018 HS CODE NO:4403.99.00 VAT NO:24031097927 WOOD - BASRALOCUS LOGS</t>
  </si>
  <si>
    <t>TGHU9881092 SEGU6083681</t>
  </si>
  <si>
    <t>MSCUPB030737</t>
  </si>
  <si>
    <t>D012909 EU14107968 D012907 EU14107969</t>
  </si>
  <si>
    <t>WOOD - ROUNDLOGS ORDER NO: EXP-08122017-972 LCA NUMBER 136384 IRC NUMBER BA-148216 H.S. CODE NUMBER 4403.49.00 LC NO. 1341/18/01/0018 IMPORT UNDER CASH FOREIGN EXCHANGE RESOURCE (CFER) VAT/ BIN NO. 19011025625 FREIGHT PREPAID 14 FREE DAYS AT DESTINATION WOOD - ROUNDLOGS WOOD - ROUNDLOGS WOOD - ROUNDLOGS WOOD - ROUNDLOGS WOOD - ROUNDLOGS</t>
  </si>
  <si>
    <t>DELWAR TIMBER TRADERS</t>
  </si>
  <si>
    <t>151/A. ASADGONJ CHITTAGONG 4000 BANGLADESH</t>
  </si>
  <si>
    <t>MSCU7992054 BMOU6178990 CAIU9024181 MSCU7214417 MEDU4681923 CRSU9331243</t>
  </si>
  <si>
    <t>MSCUPB030778</t>
  </si>
  <si>
    <t>D015053 EU14108027 D015050 EU14108025 D015052 EU14108028 D015055 EU14108029 D015054 EU14108031 D015051 EU14108026</t>
  </si>
  <si>
    <t>DECORATIVE ARTICLES OF W OOD TH: 4403.49</t>
  </si>
  <si>
    <t>MSC ANNICK</t>
  </si>
  <si>
    <t>4000 REDONDO BEACH AVENUE, SUITE 10 REDONDO BEACH CA 90278 UNITED STATE</t>
  </si>
  <si>
    <t>CTX FRAZITTA PARK 20 MONTREAL DRIVE CAPE TOWN 7525 SOUTH AFRICA</t>
  </si>
  <si>
    <t>FSCU4833621</t>
  </si>
  <si>
    <t>MSCUP7438562</t>
  </si>
  <si>
    <t>N011</t>
  </si>
  <si>
    <t>FWDR REF: CAN8088356 PLUMBING SUPPLIES AND ACCESSORIES, CHROME PLATED COMMAND HOOK 793CTNS17PLTS SHIP TO:EXPRESS CROSS BORDER LOGISTICS, LLC / MIRSA MANUFA 4403 W . MILITARY HWY, STE 100 MCALLEN TX 78503 956-467-9948 TOTAL:1 20GP(793CTNS17PLTS) GENERAL CONTRACT RATE - NOT FIXED: HBL NO 61X8053818 FREIGHT COLLECT</t>
  </si>
  <si>
    <t>KOTA PAHLAWAN</t>
  </si>
  <si>
    <t>EI REF: 61X8053818 SHIPPING MARKS: MPI P.O. MCALLEN,TX C/NO. 1-UP MADE IN CHINA</t>
  </si>
  <si>
    <t>300 E OLMOS DRIVE SUITE B HIDALGO TX 78557 TE U S A</t>
  </si>
  <si>
    <t>AGENT CO ,LTD GUANGZHOU BRANCH ROOM 1509-1512, CENTRAL TOWER, 5 XIANCUN ROAD, GUANGZHOU, 510623 TE CHINA, PEOPLES REP</t>
  </si>
  <si>
    <t>XINU1460085</t>
  </si>
  <si>
    <t>CMDUGGZ0891972</t>
  </si>
  <si>
    <t>0SX0I</t>
  </si>
  <si>
    <t>K4843857</t>
  </si>
  <si>
    <t>300 E OLMOS DRIVE SUITE B HIDALGO TX 78557</t>
  </si>
  <si>
    <t>SOCKS - TIGHTS, KNITTED PO#326264 US Q-TY- 3169 PRS PO#326148 US Q-TY- 4403 PRS PO#326133 US Q-TY- 6773 PRS PO#326149 US Q-TY- 4491 PRS PO#326154 US Q-TY- 4791 PRS PO#326261 US Q-TY- 3420 PRS, PO# 235627US Q-TY- 6,502PACKS SHIPPER- FULKI ENTERPRISE CO., LTD. HTS- 6115.95, 6115.96</t>
  </si>
  <si>
    <t>GYMBOREE MANUFACTURING INC.</t>
  </si>
  <si>
    <t>OOCL LOGISTICS TAIWAN LTD.</t>
  </si>
  <si>
    <t>EVER STEADY</t>
  </si>
  <si>
    <t>AS PER INVOICE AS PER INVOICE AS PER INVOICE AS PER INVOICE AS PER INVOICE AS PER INVOICE AS PER INVOICE</t>
  </si>
  <si>
    <t>71 STEVENSON STREET, SUITE # 2200 SAN FRANCISCO, CA. 94105 TEL 1-415-2787000</t>
  </si>
  <si>
    <t>4F., NO. 222, SEC. 2, JIN-SHAN S. RD., TAIPEI, 106, TAIWAN</t>
  </si>
  <si>
    <t>TCLU3992084</t>
  </si>
  <si>
    <t>APLU408017757</t>
  </si>
  <si>
    <t>71 STEVENSON STREET, SUITE # 2200 SAN FRANCISCO, CA. 94105 TEL 415-278-7000</t>
  </si>
  <si>
    <t>TAOYUAN, TA</t>
  </si>
  <si>
    <t>WOOD IN THE ROUGH 3.456 POSTS CENTRALES CILINDRADOS 3 X 1,98 PARTIDA ARANCELARIA 4403.1010</t>
  </si>
  <si>
    <t>HC2 BOX 15387 AIBONITO PUERTO RICO 00705 ASOMANTE.TATOYAHOO.COMO</t>
  </si>
  <si>
    <t>TRLU8183836</t>
  </si>
  <si>
    <t>HLCUSCL180547322</t>
  </si>
  <si>
    <t>1824S</t>
  </si>
  <si>
    <t>2832 HLD4942980</t>
  </si>
  <si>
    <t>AT PLACIDO CRUZ MRN 0304545-0016 TAX ID 66-0390645 TELEFONO (787) 7357731</t>
  </si>
  <si>
    <t>WOOD 3.456 POSTS CALIBRADO 3 X 1,98 MTS HS CODE 4403.1010 FREIGHT PREPAID</t>
  </si>
  <si>
    <t>FCIU8483728</t>
  </si>
  <si>
    <t>HLCUSCL180554046</t>
  </si>
  <si>
    <t>2850 HLD4942324</t>
  </si>
  <si>
    <t>P.O. BOX 29228 SAN JUAN, PR 00929-0228 PUERTO RICO</t>
  </si>
  <si>
    <t>TRANSPORT TERM: CY / CY TOTAL 3314 CARTONS  4403 SETS  II-180332 100 PERCENT COTTON PRINTED COMFORTER BEDDING SET SIZE : FULL/QUEEN: 88X92INCH/20X26INCH(2), TRADE TERMS DECLARED BY THE SHIPPER: FOB THESE TERMS ARE APPLICABLE ONLY TO THE PARTIETO THE TRADE AND THE CARRIER UNDER THIS BILL OF LADING SHALL NOT BE SUBJECT THERETO IN ANYWAY WHATSOEVER TRANSPORT TERM: CY / CY TOTAL 3314 CARTONS  4403 SETS  II-180332 100 PERCENT COTTON PRINTED COMFORTER BEDDING SET SIZE : FULL/QUEEN: 88X92INCH/20X26INCH(2), TRADE TERMS DECLARED BY THE SHIPPER: FOB THESE TERMS ARE APPLICABLE ONLY TO THE PARTIETO THE TRADE AND THE CARRIER UNDER THIS BILL OF LADING SHALL NOT BE SUBJECT THERETO IN ANYWAY WHATSOEVER</t>
  </si>
  <si>
    <t>GRAND ORIENTAL INT'L LOGISTICS</t>
  </si>
  <si>
    <t>SEAGOLD (PRIVATE) LIMITED.SUITE</t>
  </si>
  <si>
    <t>SHIP TO JLA ITEM NO DESCRIPTION CUSTOMER SKU # CUSTOMER DEPT # UPC NO. CASE QTY. SIZE COLOR JLA PO NO N.W / G.W / ME AS SHIP TO JLA ITEM NO DESCRIPTION CUSTOMER SKU # CUSTOMER DEPT # UPC NO. CASE QTY. SIZE COLOR JLA PO NO N.W / G.W / ME AS</t>
  </si>
  <si>
    <t>21660 E COPLEY DRIVE, SUITE 215, DIAMOND BAR CA 91765 TEL:909-895-7900 ATTN: STEVEN LAI TE STEVENLAI@GRANDORIENTALINTL.COM</t>
  </si>
  <si>
    <t>418-421 4TH FLOOR THE PLAZA G-7 CLIFTON BLOCK 9 KDA SCHEME5 NEAR II TALWAR, KARACHI.TEL:35308691 TE ON BEHALF OF EXPORTERS:</t>
  </si>
  <si>
    <t>TCNU5888440 TCNU7403765</t>
  </si>
  <si>
    <t>HDMUKNOL0191857</t>
  </si>
  <si>
    <t>0088E</t>
  </si>
  <si>
    <t>A855160 A853809</t>
  </si>
  <si>
    <t>21660 E COPLEY DRIVE, SUITE 215, DIAMOND BAR CA 91765 TEL:909-895-7900 ATTN: STEVEN LAI</t>
  </si>
  <si>
    <t>KARACHI, PAKISTAN</t>
  </si>
  <si>
    <t>NONCONIFEROUS WOOD IN THE ROUGH NESOI, NOT TR NONCONIFEROUS WOOD IN THE ROUGH NESOI, NOT TR291 LOGS - 20,658BFT - 112.021M3 HARD MAPLE LOGS HS CODE 4403.99.30 ORIGIN ONTARIO, CANADA SHIPPER DECLARED NO WOOD PACKING MATERIAL NONCONIFEROUS WOOD IN THE ROUGH NESOI, NOT TR NONCONIFEROUS WOOD IN THE ROUGH NESOI, NOT TR NONCONIFEROUS WOOD IN THE ROUGH NESOI, NOT TR</t>
  </si>
  <si>
    <t>5265 HWY 26 E., RR2 STAYNER, ONTARIO L0M 1S0 CANADA</t>
  </si>
  <si>
    <t>SEGU5102848 YMMU6150134 CAIU7698364 BMOU6833238 YMLU8524311</t>
  </si>
  <si>
    <t>YMLUW195212798</t>
  </si>
  <si>
    <t>781403 781415 781430 781405 781409 781444</t>
  </si>
  <si>
    <t>CONIFEROUS WOOD IN THE ROUGH, NOT TREATED 3,769 BFT HARD MAPLE LOGS HS CODE 4403.99.30 ORIGIN ONTARIO, CANADA SHIPPER DECLARED NO WOOD PACKING MATERIAL</t>
  </si>
  <si>
    <t>TGBU5484921</t>
  </si>
  <si>
    <t>YMLUW195212816</t>
  </si>
  <si>
    <t>CO., LTD. ROOM 301, NO. 158 SOUTH BOLE ROAD, JIADING SHANGHAI 201800 CHINA</t>
  </si>
  <si>
    <t>CONIFEROUS WOOD IN THE ROUGH, NOT TREATED 160 LOGS - 11,528 BFT - 58.034 M3 HARD MAPLE LOGS HS CODE 4403.99.30 ORIGIN ONTARIO, CANADA SHIPPER DECLARED NO WOOD PACKING MATERIAL CONIFEROUS WOOD IN THE ROUGH, NOT TREATED CONIFEROUS WOOD IN THE ROUGH, NOT TREATED</t>
  </si>
  <si>
    <t>D5265 HWY 26 E., RR2 STAYNER, ONTARIO L0M 1S0 CANADA BN-102773686 RT0001 TE PHONE 705-428-6778</t>
  </si>
  <si>
    <t>TGBU5484921 TGBU5161641 MAGU5540032</t>
  </si>
  <si>
    <t>YMLUW195212693</t>
  </si>
  <si>
    <t>781451 781495 781437</t>
  </si>
  <si>
    <t>EXPRESS BILL OF LADING NO ORIGINAL B/L ISSUED FREIGHT PREPAID HS 73089098 BOLLARDS AS PER PL 5/ROV, HS 73089098 GALVANIZED GRILLED AS PER PACKING LIST 39/ROV, 17 GMCSORELY WWSTEEL.COM 73089098 (HS) 2ND NOTIFY: CIMOLAI USA LLC 225 WEST 34TH STREET,9TH FLOOR NEW YORK,NY,10122 TEL. +1 (2844 4403 INFO CIMOLAIUSA.COM</t>
  </si>
  <si>
    <t>APL DENVER</t>
  </si>
  <si>
    <t>SEGU7319914</t>
  </si>
  <si>
    <t>CMDUGEN0921588</t>
  </si>
  <si>
    <t>0MR02</t>
  </si>
  <si>
    <t>051341 902408</t>
  </si>
  <si>
    <t>ONE THOUSAND ONE HUNDRED SIX TY SIX CARTONS ONLY 50% CO TTON/35%POLYESTER/15%VISCOSE/ 5% OTHER FIBER WOVEN PLACEMA T - PO.577525 SKU#3605226 65% COTTON/20%VISCOSE/15%POLYE STER WOVEN TABLE RUNNER -, 4409267 24.04.18 4136490 11.04.18 4186967 13.04.1 8 4186962 13.04.18 4403 891 23.04.18 S/C # 2929081 69. FREIGHT ALL COLLECT</t>
  </si>
  <si>
    <t>PIER 1 IMPORTS (U.S.) INC.</t>
  </si>
  <si>
    <t>EXPEDITORS INT'L (I) PVT. LTD.</t>
  </si>
  <si>
    <t>HS SHACKLETON</t>
  </si>
  <si>
    <t>1166 CARTONS</t>
  </si>
  <si>
    <t>4175 PIONEER AVE DUPONT WA 98327 U.S.A. 1-2534146900 TEL EX 77</t>
  </si>
  <si>
    <t>BLOCK A&amp;D, 5TH FLR, 61 CHIMES BUILD PLOT NO.59 TO 62, SECTOR 44 GURGAON, HARYANA 122 003 INDIA 91-1244978500 TEL EX 91-12425 76</t>
  </si>
  <si>
    <t>MRKU6078904</t>
  </si>
  <si>
    <t>MAEU964785771</t>
  </si>
  <si>
    <t>821N</t>
  </si>
  <si>
    <t>184269 IN3401465</t>
  </si>
  <si>
    <t>INTL. TRANSPORTATION DEPT. 100 PIER 1 PLACE FORT WORTH, TX 76102</t>
  </si>
  <si>
    <t>GREATER NOIDA</t>
  </si>
  <si>
    <t>NONCONIFEROUS WOOD IN THE ROUGH NESOI, NOT TR NONCONIFEROUS WOOD IN THE ROUGH NESOI, NOT TR234 LOGS - 17,020 BFT - 83.348 M3 HARD MAPLE LOGS HS CODE 4403.99.30 ORIGIN ONTARIO, CANADA SHIPPER DECLARED NO WOOD PACKING MATERIAL NONCONIFEROUS WOOD IN THE ROUGH NESOI, NOT TR NONCONIFEROUS WOOD IN THE ROUGH NESOI, NOT TR</t>
  </si>
  <si>
    <t>ESSEN EXPRESS</t>
  </si>
  <si>
    <t>TCNU3165083 YMMU6021121 TCNU1877601 BMOU5528029</t>
  </si>
  <si>
    <t>YMLUW195212607</t>
  </si>
  <si>
    <t>781489 781438 781493 781492</t>
  </si>
  <si>
    <t>EXPRESS BILL OF LADING - NO ORIGINAL B/L ISSUED FREIGHT PREPAID 24 PACKAGES SHOES, PLATES, SHIMS,SCREWS, FILTENE AND PLASTAZONE, ALUMINIUM HONEYCOMB, CLOSURE SHET, 17 GMCSORELY WWSTEEL.COM 73089098 (HS) 2ND NOTIFY: CIMOLAI USA LLC 225 WEST 34TH STREET,9TH FLOOR NEW YORK,NY,10122 TEL. +1 (2844 4403 INFO CIMOLAIUSA.COM</t>
  </si>
  <si>
    <t>CMA CGM CORAL</t>
  </si>
  <si>
    <t>TLLU1262064</t>
  </si>
  <si>
    <t>CMDUGEN0916389</t>
  </si>
  <si>
    <t>228MR</t>
  </si>
  <si>
    <t>122736 168738</t>
  </si>
  <si>
    <t>OXY VINYLS, LP 4403 PASADENA FREEWAY PASADENA RESINS PASADENA TX 77503 US / SCREW COMPRESSOR, COMPRESSOR SPARE PARTS DETAILS AS PER INVOICE 576975 WITH REF NO L 52293 PART LOAD WITH REF NO L50373</t>
  </si>
  <si>
    <t>NIPPON EXPRESS USA INC</t>
  </si>
  <si>
    <t>ATLAS COPCO AIRPOWER N.V.</t>
  </si>
  <si>
    <t>WACO THERMAL PLANT 8400 IMPERIAL DRIVE WACO TX 76712 US WACO THERMAL PLANT 8400 IMPERIAL DRIVE WACO TX 76712 US SAME</t>
  </si>
  <si>
    <t>4835, SIRONA DRIVE - SUITE 900 CHARLOTTE NC 28273 UNITED STATES</t>
  </si>
  <si>
    <t>BOOMSESTEENWEG 957 WILRIJK VAN 2610 BELGIUM</t>
  </si>
  <si>
    <t>MSCU7543161</t>
  </si>
  <si>
    <t>MEDUAN189454</t>
  </si>
  <si>
    <t>821W</t>
  </si>
  <si>
    <t>LOADED INTO 40'HIGH CUBE CON TAINER GRODAN / MINERAL WOOL STC 361 CARTONS AND 191 PAC KAGES NET WEIGHT :4403.2530 KGS HS-NO 68061000 FRE IGHT PREPAID + DESTINATION CHA RGES PREPAID FREIGHT PREPAID, MADRID MAERSK VOY# 821E AT GDANSK, POLAND 5775627 271 622 FCL CARGO PORT TO PORT</t>
  </si>
  <si>
    <t>Felixstowe</t>
  </si>
  <si>
    <t>MAERSK NOTTINGHAM</t>
  </si>
  <si>
    <t>4594 CAYCE ROAD 38611-7550 BYHALIA UNITED STATES 1-9056360611 TEL EX 78</t>
  </si>
  <si>
    <t>UL. KWIATOWA 14 66-131 CIGACICE, LB POLAND 31-102630590 TEL EX 31-10263 05</t>
  </si>
  <si>
    <t>MRSU3399117</t>
  </si>
  <si>
    <t>MAEU605844679</t>
  </si>
  <si>
    <t>0297067 UCPU3555</t>
  </si>
  <si>
    <t>SAVINO DEL BENE</t>
  </si>
  <si>
    <t>1905-D SOUTH MOUNT PROSPECT ROAD 60018 DES PLAINES, ILLINOIS UNITED STATES</t>
  </si>
  <si>
    <t>OTHER CAST ARTICLES OF IRON (H .S.CODE 73259999) SB NO. 4403 494 DT. 23/04/2018 TOTAL : NETT WT.:- 18436 KGS TOTAL : GROSS WT.:- 19246 KGS. TOT AL : 24 CRATES INVOICE NO.KIS /18-19/017 MARKS AND NOS S, IGMA/ NEW YORK</t>
  </si>
  <si>
    <t>SIGMA CORPORATION</t>
  </si>
  <si>
    <t>KAJARIA IRON &amp; STEEL CO. PVT. LTD</t>
  </si>
  <si>
    <t>700 GOLDMAN DRIVE CREAM RIDGE, NJ 08514 U.S.A. 1-9099837944 TEL EX 65</t>
  </si>
  <si>
    <t>27 SAILENDER ROAD. LILUAH HOWRAH - 711 204 (INDIA) 91-3322820942 TEL EX 91-33228 20</t>
  </si>
  <si>
    <t>TEMU2437382</t>
  </si>
  <si>
    <t>MAEU964745908</t>
  </si>
  <si>
    <t>IN1363462</t>
  </si>
  <si>
    <t>CH POWELL COMPANY</t>
  </si>
  <si>
    <t>3663 NORTH SAM HOUSTON PKWY EAST SUITE 150, HOUSTON, TX 77032 PHONE : (281) 442-5363 EXT.110</t>
  </si>
  <si>
    <t>KOLKATA</t>
  </si>
  <si>
    <t>P.O. BOX 362290 SAN JUAN, PR 00936-2290 PUERTO RICO TELEFONO (787) 2693838 TAX ID 660-530280</t>
  </si>
  <si>
    <t>CAIU9007040</t>
  </si>
  <si>
    <t>HLCUSCL180452243</t>
  </si>
  <si>
    <t>1820S</t>
  </si>
  <si>
    <t>2747 HLD4949703</t>
  </si>
  <si>
    <t>WOOD 210 POSTS CALIBRADO 5 X 2,44 MTS 2.808 POSTS CALIBRADO 3 X 1,98 MTS PARTIDA ARANCELARIA 4403.1010 FREIGHT PREPAID</t>
  </si>
  <si>
    <t>TGHU6628901</t>
  </si>
  <si>
    <t>HLCUSCL180452265</t>
  </si>
  <si>
    <t>2748 HLD4949707</t>
  </si>
  <si>
    <t>WOOD 3.168 POSTS 2-1/2 A 3 X 1,98 MTS PARTIDA ARANCELARIA 4403.1010 FREIGHT PREPAID</t>
  </si>
  <si>
    <t>HLBU1671986</t>
  </si>
  <si>
    <t>HLCUSCL180503074</t>
  </si>
  <si>
    <t>2756 HLD4949185</t>
  </si>
  <si>
    <t>OAK WOOD, SAWN, SLICED ETC, OVER 6 MM THICK OAK WOOD, SAWN, SLICED ETC, OVER 6 MM THICK HARD MAPLE LOGS HS CODE 4403.99.30 ORIGIN CANADA SHIPPER DECLARED NO WOOD PACKING MATERIAL</t>
  </si>
  <si>
    <t>// // SHIP REF TY051-18 //</t>
  </si>
  <si>
    <t>BMOU5747747 TCNU6718691</t>
  </si>
  <si>
    <t>YMLUW195212215</t>
  </si>
  <si>
    <t>781316 781314</t>
  </si>
  <si>
    <t>PORT CO., LTD. 198 CHANGHONG STREET, WUKANG TOWN, DEQING COUNTY, ZHEJIANG, CHINA 313200</t>
  </si>
  <si>
    <t>NONCONIFEROUS WOOD IN THE ROUGH NESOI, NOT TR NONCONIFEROUS WOOD IN THE ROUGH NESOI, NOT TR141 LOGS - 57.448 M3 HARD MAPLE LOGS-12,766MBF HS CODE 4403.99.30 2 LOGS- 0.918 M3 RED ELM LOGS-0.204MBF HS CODE 4403.99.90, ORIGIN ONTARIO, CANADA SHIPPER DECLARED NO WOOD PACKING MATERIAL FAX 86 755 2552 7311 NONCONIFEROUS WOOD IN THE ROUGH NESOI, NOT TR</t>
  </si>
  <si>
    <t>// // SHIP REF TY050-18 // //</t>
  </si>
  <si>
    <t>BSIU9829812 TEMU7031082 CXDU2299329</t>
  </si>
  <si>
    <t>YMLUW195212223</t>
  </si>
  <si>
    <t>781391 781389 781382</t>
  </si>
  <si>
    <t>OAK WOOD, IN THE ROUGH, NOT TREATED OAK WOOD, IN THE ROUGH, NOT TREATED OAK WOOD, IN THE ROUGH, NOT TREATED OAK WOOD, IN THE ROUGH, NOT TREATED OAK WOOD, IN THE ROUGH, NOT TREATED OAK WOOD, IN THE ROUGH, NOT TREATED OAK WOOD, IN THE ROUGH, NOT TREATED TOTAL OF 410 LOGS - 29,142 BF - 145.71 M3 HS CODE 4403.91.00 SHIPPER DECLARED NO WOOD PACKING MATERIALS</t>
  </si>
  <si>
    <t>HOOSICK FOREST PRODUCTS INC.</t>
  </si>
  <si>
    <t>3600A STATE ROUTE 7 HOOSICK FALLS, NY 12090, USA</t>
  </si>
  <si>
    <t>BMOU5689569 TCNU1052895 SEGU4470362 TCNU3004134 BEAU4299915 BMOU4721521 YMLU8787529</t>
  </si>
  <si>
    <t>YMLUW195212250</t>
  </si>
  <si>
    <t>781352 781348 781334 781336 781362 781355 781390</t>
  </si>
  <si>
    <t>(ONE) 20' DV CNTR WITH POLISHED GRANITE SLABS, AS FOLLOWS: 08 BUNDLES AND 1 BOX DALLAS WHITE 03CM CO - 276,642M2 DALLAS WHITE 03CM SD - 27,985M2 SAMPLES OF GRANITE - 10 PIECES 55 SLABS AND 10 PIECES NET WEIGHT: 26527.720 INVOICE: 1122/2018 PO#4403 DE: 2185899418/7 - QT VOLUME: 9 RE: 18/0660671-001 WOODEN PACKAGE:, TREATED AND CERTIFIED 68029390 HS CODE:680293 EXPORT REFERENCES FORWARDER REFERENCE: SWN: 5719 PURCHASE ORDER NUMBER: PO#4403 SHIPPER'S REFERENCE NUMBER: 1122/2018</t>
  </si>
  <si>
    <t>SAVINO DEL BENE INC</t>
  </si>
  <si>
    <t>3400 INTERNATIONAL AIRPORT DRIVE SU CHARLOTTE NC 28208 UNITED STATES</t>
  </si>
  <si>
    <t>AV. N S DOS NAVEGANTES,451/SL 1105/ VITORIA ES 29050-420 BRAZIL</t>
  </si>
  <si>
    <t>IRNU1197372</t>
  </si>
  <si>
    <t>MSCUVT770293</t>
  </si>
  <si>
    <t>818R</t>
  </si>
  <si>
    <t>FEX2117309</t>
  </si>
  <si>
    <t>SHIPPER'S LOAD &amp; COUNT (624CTNS) CY / DR COPY NON-NEGOTIABLE B/L RELEASE PROCEDURES COMMODITYLAMPS HTS NO. 9405.20.8010 1X40HQ FREIGHT COLLECT CONTAINER NO. HDMU6733630, SEAL NO. HMM2615880 TOTAL CTN 624 TOTAL KGS 4403 TOTAL CBM 67.4</t>
  </si>
  <si>
    <t>BASSETT MIRROR CO.</t>
  </si>
  <si>
    <t>LEO LIGHTING LTD</t>
  </si>
  <si>
    <t>ADRIAN MAERSK</t>
  </si>
  <si>
    <t>BMC C/NO. 1-UP</t>
  </si>
  <si>
    <t>1290 PHILPOTT DRIVE BASSETT, VA 24055 TEL : 276-629-3341</t>
  </si>
  <si>
    <t>ROOM 1112, 11/F., BRILL PLAZA 82-84 TO KWA WAN ROAD, KLN., HK CONTACT PERSON: ANITA WONG TE TEL NO : 852-2303 1661</t>
  </si>
  <si>
    <t>HDMU6733630</t>
  </si>
  <si>
    <t>HDMUYNWB1579649</t>
  </si>
  <si>
    <t>0816E</t>
  </si>
  <si>
    <t>HMM2615880</t>
  </si>
  <si>
    <t>HANDICRAFTS OF ALUMINUM, IRON, WOOD ARTWARES WITH MDF PO N O. : 20906952PBR SKU NO. : 56 77930, 7555690 INVOICE NO. : S. BILL NO. DATE S.B NO/DT .:4413945 24-APR-18 SHIPPER: BRASSEX INDIA NEAR OVERHEAD, BRIDGE RAMPUR ROAD / PILLOW COVER: 60% SILK 40% CO TTON WOVEN S.B NO/DT.:4419895 24-APR-18 SHIPPER: ECO TAS AR SILK P LTD KISHANGARH NEAR FORTIS HOSPITAL VASANT KUNJ / VARIOUS HOUSEHOLD GOOD OR ACC ESSORIES (HANDWOVEN VISCOSE C ARPETS) FLOOR COVERING PURCHA SE ORDER NUMBER : 1578111-WEM DTD. 28/12/2017 SKU NUMBER S : 9992236 THE DESCRIPTION A S PER COMMERCIAL INVOICE NUM, BER : E/P/18-19/00033 DTD. 24/04/2018 SHIPPING BILL NUMB ER: FREIGHT COLLECT QTY 13 P CS S.B NO/DT.:4425156 24-APR -18 SHIPPER: OBEETEE PVT LT D BISUNDERPUR, CIVIL LINES P O BOX A 4, MIRZAPUR / VVARIOUS HOUSEHOLD GOOD OR AC CESSORIES (HANDWOVEN JUTE DHU RRIE) FLOOR COVERING PURCHASE ORDER NUMBER 1599024-WEM DT D 21/02/2018 SKU NUMBERS : 2750271 THE DESCRIPTION AS PER COMMERCIAL INVOICE NUMBE, R : E/P/18-19/00035 DTD. 24 /04/2018 SHIPPING BILL NUMBER FREIGHT COLLECT QTY 1 PCS S.B NO/DT.:4425165 24-APR-18 / VARIOUS HOUSEHOLD GOOD OR ACC ESSORIES (HANDWOVEN JUTE DHU RRIE) FLOOR COVERING PURCHASE ORDER NUMBER 1599026-WEM D TD 21/02/2018 SKU NUMBERS : 1230903 1232289 1232701 39 16087 7090228 THE DESCRIPTIO, N AS PER COMMERCIAL INVOICE NUMBER : E/P/18-19/00034 DTD . 24/04/2018 SHIPPING BILL N UMBER FREIGHT COLLECT QTY 6 PCS S.B NO/DT.:4425257 24-A PR-18 / HANDICRAFTS OF GLASS,IRON,ROPE AND MANGO WOOD ARTWARES S.B NO/DT.:4427051 24-APR-18 SH IPPER: A C BROTHERS LAKRI FA ZALPUR NH-24 DELHI ROAD / HS680291 HS732393 HS820551 HS8 21192 HS821599 UTENSIL ITE MS MADE OF STAINLESS STEEL, ALUMINIUM, MARBLE, FELT &amp; ENA MEL COLOR INVOICE # EXP/VENUS /6831/18-19 DT # 23/04/2018 PO # 20913070WER , DT : 27/0, 2/2018 SB# 4406501, DT:24/04/ 2018 SHIPPER: VENUS INDIA NEAR MINI BYPASS, MAINATHAIR NEAR DEPUTY SAHAB KA MANDIR UP / HANDICRAFTS OF FURNITURE WITH MDF &amp; BONE PO# 1567086PKM S KU#1434713 HTS# 9403608081 TOTAL QTY.42 PCS INV.NO.786/3 2469 DT.10.03.2018 S.B.NO.440 0706 DT.23.04.18 SHIPPER: MARQUE IMPEX CHANDUSI ROAD O, PP NOORPUR VILLAGE / JUTE / RAYON CHENILLE RUGS ( FLOOR COVERINGS) (P/L WOVEN, NOT PILED) PURCHASE ORDER#158 28158PBM DPET:202, HSCODE:570 2.99.20.00 SKU#4224309, 4413 40 INV#AIM0131/18-19 DT.03-0 4-2018 FREIGHT COLLECT S.B N, O/DT.:4309939 19-APR-18 SHIP PER: ABC INDUSTRIES NAKAHARA ROAD, SADAR, MIRZAPUR (UP) I NDIA / :HANDICRAFTS OF CHRISTMAS FES TIVITIES INVOICE NO. 3236 S HIPPING BILL NO. 4401832 DTD. 23.04.2018 SHIPPER: ASIAN HANDICRAFTS PVT LTD 310 UDYOG VIHAR PHASE 2 () / VARIOUS HOUSEHOLD FURNITURE OR ACCESSORIES (WOODEN FURNITUR E/ HOME DECORATIVE/ RATTAN B ASKETS) COVERING PURCHASE ORD ER NO.20909917PBR/ SKU NO. 1 715387- FRAMED ROUND MIRROR W ITH MDF BACKING REFLECTING GL, ASS AREA 7396 CM2. UNDER COMM ERCIAL INVOICE # 786/5827/50 DT. 20/04/2018 S.B NO/DT.:44 02738 23-APR-18 FREIGHT COLL ECT H.T.S.# 7009925000 SHI PPER: DYNATECH EXPORTS 7 KM STONE PREM NAGAR EXPORT Z ONE KANTH ROAD / QUILT: 100% COTTON WOVEN SHE LL NO EMBELLISHMENT QUILTED SHAM: 100% COTTON WOVEN NO E MBELLISHMENT QUILTED SHAM: 10 0% COTTON WOVEN SHELL WITH F LANGE 100% POLYESTER BATTING QUILT: 100% COTTON WOVEN WITH, 37 UDYOG VIHAR PHASE-VI / QUILT: 100% COTTON WOVEN SHE LL NO EMBELLISHMENT QUILTED SHAM: 100% COTTON WOVEN NO E MBELLISHMENT QUILTED SHAM: 10 0% COTTON WOVEN SHELL WITH F LANGE 100% POLYESTER BATTING QUILT: 100% COTTON WOVEN WITH, FLANGE 100% POLYESTER BATTI NG INV.: 103/FA/WSI/PKR/18-19 DT.: 16/04/2018 PO.: 20894 184PKR, 20874148PKR QTY.: 238 PCS S.B NO.:23-04-2018 4403 143 DT.: FREIGHT COLLECT / HAND TUFTED WOOLEN CARPETS OR DER NO.: 1600629WER QUANTITY: 2PCS HTS CODE: 5703102000 I NVOICE NO.:E-0343 DATED:5/4/ 2018 S.B NO/DT.:4411597 24-AP R-18 SHIPPER: RAJ OVERSEAS PLOT NO 149-154 SECTOR 25 HUD, A INDUSTRIAL AREA PANIPAT 132 103 / HS570242 HS570210 HAND WOVEN WOOLEN KILM RUG/ HAND WOVEN VISCOSE/COTTON/WOOL PRINTED CARPET/ HAND WOVEN WOOLLEN R UG &amp; HAND WOVEN MANMADE FIBE R RUG ORDER NO.: 1578866WEM QUANTITY: 188 PCS HTS CODE:, 5702913000,5702422020,57021090 10,5702913000 &amp; 5702422020 INVOICE NO.:E-0452 DATED:7/4 /18 S.B NO/DT.:4429553 24-APR -18 / INDIAN HANDICRAFTS OF STAINLE SS STEEL ART WARES PO # 20901 281WER S.B NO/DT.:4428062 24- APR-18 SHIPPER: KISHORIJI E XIM PRIVATE LIMITED NIRYAT NA GAR, DELHI ROAD MORADABAD UTT ARPRADESH / 29CRTN(TWENTY NINE CARTON ONL Y) CONTAINING: ITEM MADE OF BRASS,IRON INV# ALM/LG/007/18 -19 DTD: 13-04-2018 PO# 209 02566PBR,20902561PBR SKUNO#51 21751 PCS:58 TOTAL N. WT: 10 6.720KGS SB# 4401798 DT :, 23-APR-18 SHIPPER: AESTHETI C LIVING MERCHANTS PVT PLOT 1 18, SEC 08, IMT MANESAR</t>
  </si>
  <si>
    <t>01-249 TOTAL 249 CARTON SKU#: 340141 DES: PILLOW COVER: 60 % SILK 40% COTTON WOVEN PO: 2091 5122WER QTY: MADE IN( )FOR( ) WEIGHT: WILLIAMS-SON OMA, SINGAPORE PTE L TD. 1/13 WILLIAMS-SON OMA, SINGAPORE PTE L TD. 1/1 WILLIAMS-SON OMA, SINGAPORE PTE L TD. 1/6 1-5050 CARTONS # 01-157 CARTONS # 157 01 TO 4242 CTNS 17 ROLLS 17 ROLLS CASE NO. 1 TO 156 ORDER NO: 20909917PBR DEPARTMENT NO: 212 PB WALL DECOR SKU NO: 171 5387 CASE NO: 01 TO 50 QUANTITY: 50 PCS. MADE IN INDIA 1-83 CTN 1-83 CTN ONLY 2 BALES 1 TO 188 PCS CTN FROM 01 TO 116 01 TO 29</t>
  </si>
  <si>
    <t>7755 POLK LANE OLIVE BRANCH, MS 38654 UNITED STATES 1-6628925523 TEL EX 58</t>
  </si>
  <si>
    <t>MRKU3756490</t>
  </si>
  <si>
    <t>MAEU576237276</t>
  </si>
  <si>
    <t>243343 IN3382804</t>
  </si>
  <si>
    <t>PIYALA</t>
  </si>
  <si>
    <t>AS PER PO LA180226 2 PLASTIC DOCUMENT HOLDER 4403 6353 2 4 AS PER PO LA180418 4 PLASTIC DOCUMENT HOLDER 4403 6353 130CNTS 4PLTS</t>
  </si>
  <si>
    <t>BUFFERS USA INC NO QTY MADE IN CHINA</t>
  </si>
  <si>
    <t>CARU2723497</t>
  </si>
  <si>
    <t>ONPLQDLGB1850007</t>
  </si>
  <si>
    <t>MEDUQI230416</t>
  </si>
  <si>
    <t>819N</t>
  </si>
  <si>
    <t>FEX4864319</t>
  </si>
  <si>
    <t>CHASSIS PARTS OF STEEL HB/L NO.: QDLGB1850006 SCAC: ONPL VIP CODE: 18-230TPC CY/CY / AS PER PO#LA180226-2 PLASTIC DOCUMENT HOLDER 4403-6353-2/4 AS PER PO#LA180418-4 PLASTIC DOCUMENT HOLDER 4403-6353 HB/L NO.: QDLGB1850007 SCAC: ONPL VIP CODE: 18-230TPC CY/CY / CONT. VENT COVER HB/L NO.: QDLGB1850008 SCAC: ONPL VIP CODE: 18-230TPC CY/CY</t>
  </si>
  <si>
    <t>BUFFERS USA, INC PO NO:LA180319-2 CONT. VENT COVER MODEL NO.: QNTY: MADE IN CHINA BUFFERS USA, INC PO NO:LA180319-2 CONT. VENT COVER MODEL NO.: QNTY: MADE IN CHINA SAME SAME BUFFERS USA, INC PO NO:LA180319-2 CONT. VENT COVER MODEL NO.: QNTY: MADE IN CHINA</t>
  </si>
  <si>
    <t>EXPRESS LINE ROOM C-406, FULLHOPE P QINGDAO 37 266071 CHINA</t>
  </si>
  <si>
    <t>WOOD IN THE ROUGH, WHETHER OR NOT STRIPPED OF BARK - WALNUT LOGS HS CODE. 4403.9900 N L R NO SED REQUIRED AES 510254727 351432183 'SHIPPED ON BOARD' MAERSK SAIGON 819W AS PER BELOW SHIPPED ON BOARD DATE LOCAL SHIPPING AGENT AT FINAL DESTINATION MSC AGENCY PAKISTAN (PVT) LTD, FAYSAL BANK BUILDING 1ST FLOOR 16, ABDU, LLAH HAROON ROAD KARACHI PAKISTAN 74000 PHONE: +92 21 35632001 FAX: +92 21 35632014 EMAIL: MSCPAKSSAPAK.COM 14 FREE DAYS AT DESTINATION FREIGHT PREPAID</t>
  </si>
  <si>
    <t>TO THE ORDER OF MEEZAN BANK LIMITED</t>
  </si>
  <si>
    <t>CROWN HARDWOOD CO., INC.</t>
  </si>
  <si>
    <t>KORANGI INDUSTRIAL AREA KARACHI SD PAKISTAN</t>
  </si>
  <si>
    <t>1270 BALTIMORE PIKE WEST GROVE PA 19390 UNITED STATES</t>
  </si>
  <si>
    <t>MEDU8951966</t>
  </si>
  <si>
    <t>MSCUWK884341</t>
  </si>
  <si>
    <t>816A</t>
  </si>
  <si>
    <t>PAKITEX BOARDS (PVT) LTD.</t>
  </si>
  <si>
    <t>PLOT NO. 24/25/26 SECTOR NO.17 KORA KARACHI CITY 74900 PAKISTAN</t>
  </si>
  <si>
    <t>POPLAR LOGS 27 LOGS 19958,268KGS HS CODE 4403.20.0064 WHITE OAK LOGS US GOOD RETURN</t>
  </si>
  <si>
    <t>EF FITZGERALD LUMBER</t>
  </si>
  <si>
    <t>CAROLINA OCEAN LINES, INC</t>
  </si>
  <si>
    <t>COSCO VIETNAM</t>
  </si>
  <si>
    <t>NO MARKS NO MARKS THE SAME THE SAME THE SAME</t>
  </si>
  <si>
    <t>297 HIDEAWAY FARM RD AMHERST VA 24521</t>
  </si>
  <si>
    <t>727 ARENDELL STREET, PO BOX 605 MOREHEAD CITY NC 28557</t>
  </si>
  <si>
    <t>EITU1752650</t>
  </si>
  <si>
    <t>EGLV573800006299</t>
  </si>
  <si>
    <t>TMX SHIPPING COMPANY</t>
  </si>
  <si>
    <t>727 ARENDELL ST, MOREHEAD CITY NC 28557 SHEREE MARKEL EMAIL:SMARKEL@TMXSHIP.COM TEL: 252-726-1111 EXT. 1038</t>
  </si>
  <si>
    <t>01X40HC CONTAINER CONTAINING 22 PACKAGES WITH WOOD MOULDING IN PINE FREIGHT PREPAID - AS PER AGREEMENT INVOICE: 7513 PO#00500817 RE: 18/0628146-001 SD: 2185813536/2 NCM: 4401.10.00 ALSO NOTIFY: COURTNEY CRUM 10,000 NORTH LOOP EAST HOUSTON, TX 77029 USA PHONE: (713) 921-4403 CCRUMCEDARCREEK.COM ALSO NOTIFY (2, ): DANIEL WHITE 10,000 NORTH LOOP EAST HOUSTON, TX 77029 USA PHONE: (713) 921-1977 DWHITECEDARCREEK.COM</t>
  </si>
  <si>
    <t>CEDAR CREEK HOUSTON</t>
  </si>
  <si>
    <t>SALVARO INDUSTRIA E COMERCIO DE MAD</t>
  </si>
  <si>
    <t>N/M SAME SAME SAME SAME SAME SAME SAME SAME SAME</t>
  </si>
  <si>
    <t>10000 NORTH LOOP EAST HOUSTON TX 77029 UNITED STATES</t>
  </si>
  <si>
    <t>RUA GERAL, S/N - METROPOLITANA CRICIUMA SC 88819-140 BRAZIL</t>
  </si>
  <si>
    <t>MSCU7915891</t>
  </si>
  <si>
    <t>MSCUJ7641945</t>
  </si>
  <si>
    <t>84N</t>
  </si>
  <si>
    <t>MSCFEX3405204</t>
  </si>
  <si>
    <t>SCM SOLUTIONS CORP.</t>
  </si>
  <si>
    <t>32938 TAMINA ROAD SUITE 100 MAGNOLIA TX 77354 UNITED STATES</t>
  </si>
  <si>
    <t>SHIPPER LOAD COUNT AND STOWAGE 1X20'ST CY/CY CONTAINER 677 CARTONS FOOD STUFF KITCHEN WARE FORM'E'NO:BAF-2018-0000013421 DATED:13/04/2018 NET WEIGHT:4403.100 KGS FREIGHT PREPAID</t>
  </si>
  <si>
    <t>FATIMA BROTHERS INC</t>
  </si>
  <si>
    <t>IRFAN YAQOOB</t>
  </si>
  <si>
    <t>ZIM VIRGINIA</t>
  </si>
  <si>
    <t>56-01 56TH DRIVE MASPETH NY 11378.</t>
  </si>
  <si>
    <t>ADD:M-R 5/137-138 VIRJEE STREET NEAR SONERI BANK. JODIA BAZAR KARACHI PAKISTAN</t>
  </si>
  <si>
    <t>BSIU2396095</t>
  </si>
  <si>
    <t>SSPHKHI0002666</t>
  </si>
  <si>
    <t>69E</t>
  </si>
  <si>
    <t>ZGLD403153</t>
  </si>
  <si>
    <t>PEXCO INC.</t>
  </si>
  <si>
    <t>55-64 56TH STREET MASPETH NY 11378 PHONE # 718 786 9191</t>
  </si>
  <si>
    <t>KARACHI PORT</t>
  </si>
  <si>
    <t>WOOD - BASRALOCUS ROUND LOGS WOOD - BASRALOCUS ROUND LOGS WOOD - BASRALOCUS ROUND LOGS WOOD - BASRALOCUS ROUND LOGS WOOD - BASRALOCUS ROUND LOGS TIN NO.114403298089, H.S. CODE NO.4403.99.00, 4403.49.00, IRC NO. BA-92359 LC NO. 147218010019 DATED 140 PCS TOTAL FREIGHT PREPAID LC DATED 11 FEBRUARY 2018 LCA NO 34906 14 DETENTION FREE AT POD WOOD - BASRALOCUS ROUND LOGS WOOD - BASRALOCUS ROUND LOGS WOOD - BASRALOCUS ROUND LOGS WOOD - BASRALOCUS ROUND LOGS WOOD - BASRALOCUS ROUND LOGS</t>
  </si>
  <si>
    <t>TO ORDER OF EASTERN BANK LTD,</t>
  </si>
  <si>
    <t>30, AGRABAD C/A, CHITTAGONG BIN NO.</t>
  </si>
  <si>
    <t>BMOU6587221 TGHU6489447 CAXU9000068 MEDU4217759 TRLU7553279 TRLU6597328 CLHU4119659 FCIU8805613 MSCU5889860 CAXU7297656</t>
  </si>
  <si>
    <t>4510 4510 4510 4310 4510 4310 4310 4510 4310 4310</t>
  </si>
  <si>
    <t>MSCUPB029234</t>
  </si>
  <si>
    <t>D004978 EU12312586 D004985 EU12312593 D004979 EU12312588 D004984 EU12312592 D004980 EU12312595 D004976 EU12312594 D004982 EU12312589 D004983 EU12312590 D004981 EU12312591 D004977 EU12312587</t>
  </si>
  <si>
    <t>WOOD - BASRALOCUS ROUND LOGS WOOD - BASRALOCUS ROUND LOGS WOOD - BASRALOCUS ROUND LOGS WOOD - BASRALOCUS ROUND LOGS WOOD - BASRALOCUS ROUND LOGS WOOD - BASRALOCUS ROUND LOGS WOOD - BASRALOCUS ROUND LOGS L/C NO. 043917010365 IP-NO.: 12.11.2015.039.41.050.17.0 1620 IMPORTERS BANK BIN NO. 19031014590 IRC NO.: BA-155338 TIN NO.: 185330858124 VAT/BIN NO.: 24121013610 HS CODE 4403.49.00 WOOD - BASRALOCUS ROUND LOGS WOOD - BASRALOCUS ROUND LOGS WOOD - BASRALOCUS ROUND LOGS WOOD - BASRALOCUS ROUND LOGS WOOD - BASRALOCUS ROUND LOGS WOOD - BASRALOCUS ROUND LOGS WOOD - BASRALOCUS ROUND LOGS WOOD - BASRALOCUS ROUND LOGS WOOD - BASRALOCUS ROUND LOGS</t>
  </si>
  <si>
    <t>TO THE ORDER OF UTTARA BANK LIMITED</t>
  </si>
  <si>
    <t>ULTIMATE FORESTRY I N.V.</t>
  </si>
  <si>
    <t>BANGLADESH</t>
  </si>
  <si>
    <t>WILLYLAAN 9 PARAMARIBO SURINAME</t>
  </si>
  <si>
    <t>BMOU5928940 GLDU7673703 MEDU7352691 MEDU7573521 MEDU8062254 MEDU7297526 TCNU5764049 MSCU9740067 MSCU9979350 MSCU7034884 TCNU1253816 CAIU7462701 SEGU6237262 CAIU7462419 MEDU7069721 MEDU8665807</t>
  </si>
  <si>
    <t>MSCUPB029259</t>
  </si>
  <si>
    <t>D004989 EU14107291 D004723 EU14107299 D004726 EU14107302 D004728 EU14107292 D004724 EU14107288 D004720 EU14107295 D004719 EU14107290 D004721 EU14107293 D004990 EU14107298 D004988 EU14107289 D004729 EU14107301 D004727 EU14107297 D004722 EU14107294 D004987 EU14107296 D004725 EU14107300 D004986 EU14107303</t>
  </si>
  <si>
    <t>M/S. S.N. ENTERPRISE</t>
  </si>
  <si>
    <t>214 CDA AVENUE BISSA ROAD CHITTAGONG 4000 BANGLADESH</t>
  </si>
  <si>
    <t>OAK WOOD, SAWN, SLICED ETC, OVER 6 MM THICK OAK WOOD, SAWN, SLICED ETC, OVER 6 MM THICK OAK WOOD, SAWN, SLICED ETC, OVER 6 MM THICK TOTAL 13,482 BFT 80 LOGS- 4,831 BFT W. ASH LOGS 25 LOGS- 1,982 BFT HICKORY LOGS 14 LOGS -2,777 BFT WALNUT LOGS 10 LOGS - 612 BFT BLACK ASH LOGS HS CODE 4403.99.90, 24 LOGS - 3,280 BFT RED OAK LOGS HS CODE 4403.91.00 SHIPPER DECLARED NO WOOD PACKING MATERIAL</t>
  </si>
  <si>
    <t>// // // SHIP REF TY 055-18 //</t>
  </si>
  <si>
    <t>BSIU9776055 TCNU3972608 YMMU6070487</t>
  </si>
  <si>
    <t>YMLUW195212375</t>
  </si>
  <si>
    <t>781307 781310 781359</t>
  </si>
  <si>
    <t>CONTAINER 01X40 HC CONTAINING: 10 WOODEN CASES (TREATED / CERTIFIED / HT) WITH: AUTOMOTIVE SAFETY GLASS PARTS QUARTER - NCM: 7007.11.00 BACKLIGHT - NCM: 7007.11.00 WINDSHIELD - NCM: 8708.29.99 RE: 18/0650410-001 (8550446501) RE: 18/0650411-001 (8550446421) DDE:2185865820/9 PART LOT NET WEIGHT: 3894,500 KGS FREIGHT, PREPAID CLEAN ON BOARD AS DECLARED BY SHIPPER SHIPPED ON BOARD CONSOLIDATED CARGO SCAC CODE: BWLE HBL: SSZ802488811 REFERENCE TYPE (ABT) - 700711 GOVERNMENT TAX ID NUMBER: 36.181.089/0001-87 / CONTAINER 01X40 HC CONTAINING: 14 WOODEN CASES (TREATED / CERTIFIED / HT) WITH: AUTOMOTIVE SAFETY GLASS PARTS QUARTER - NCM: 7007.11.00 BACKLIGHT - NCM: 7007.11.00 RE: 18/0650413-001 (8550446897) D.E: 2185865820/9 PART LOT NET WEIGHT: 4403,980 KGS FREIGHT PREPAID CLEAN ON BOARD AS DECLARED BY SHIPPER SHIPPED ON BO, ARD CONSOLIDATED CARGO SCAC CODE: BWLE HBL: SSZ802488816 REFERENCE TYPE (ABT) - 700711 / CONTAINER 01X40 HC CONTAINING: 03 WOODEN CASES (TREATED / CERTIFIED / HT) WITH: AUTOMOTIVE SAFETY GLASS PARTS WINDSHIELD - NCM: 7007.11.00 QUARTER - NCM: 7007.21.00 RE: 18/0650414-002 (8550446988) D.E: 2185865820/9 PART LOT NET WEIGHT: 435,992 KGS FREIGHT PREPAID CLEAN ON BOARD AS DECLARED BY SHIPPER SHIPPED ON BO, ARD CONSOLIDATED CARGO SCAC CODE: BWLE HBL: SSZ802488809 REFERENCE TYPE (ABT) - 700711 / CONTAINER 01X40 HC CONTAINING: 04 WOODEN CASES (TREATED/ CERTIFIED / HT) WITH: AUTOMOTIVE SAFETY GLASS PARTS VENT - NCM: 7007.11.00 RE: 18/0650415-001 (8550446863) D.E: 2185865820/9 PART LOT NET WEIGHT: 1254,000 KGS FREIGHT PREPAID CLEAN ON BOARD AS DECLARED BY SHIPPER SHIPPED ON BOARD CONSOLIDATED CARGO SCAC CODE, : BWLE HBL: SSZ802488813 REFERENCE TYPE (ABT) - 700711 / CONTAINER 01X40 HC CONTAINING: 16 WOODEN CASES (TREATED / CERTIFIED / HT) WITH: AUTOMOTIVE SAFETY GLASS PARTS QUARTER - NCM: 7007.11.00 RE: 18/0650416-001 (8550446899) D.E: 2185865820/9 NET WEIGHT: 3024,000 KGS FREIGHT PREPAID CLEAN ON BOARD SHIPPED ON BOARD CONSOLIDATED CARGO SCAC CODE: BWLE HBL: SSZ802488787 REF, ERENCE TYPE (ABT) - 700711</t>
  </si>
  <si>
    <t>JAS DO BRASIL AGENCIAMENTO</t>
  </si>
  <si>
    <t>PILKINGTON BRASIL LTDA PILKINGTON NORTH AMERICA COLUMBUS DISTRIBUTION CENTER 8550446501-001 TO 006 8550446421-001 TO 004 PILKINGTON BRASIL LTDA PILKINGTON / PHOENIX DEPOT/226 8550446897-001 TO 014 PILKINGTON BRASIL LTDA PILKINGTON NORTH AMERICA INC ROSSFORD 8550446988-001 TO 003 PILKINGTON BRASIL LTDA PILKINGTON NORTH AMERI CA, (FRANKLIN) 8550446863-001 TO 004 PILKINGTON BRASIL LTDA PILKINGTON NORTH AMERICA NILES 8550446899-001 TO 016</t>
  </si>
  <si>
    <t>4249-A CROSSPOINT DRIVE OTI LICENSE #: 002122 LADSON SC 29456 UNITED STATES</t>
  </si>
  <si>
    <t>LOGISTICO LTDA AS AGENT FOR BLUE WORLD LINE RUA FIDENCIO RAMOS, 223, 6TH FLOOR SAO PAULO SP 04551- -010 BRAZIL</t>
  </si>
  <si>
    <t>TGHU6276170</t>
  </si>
  <si>
    <t>ZIMUSNT8025001</t>
  </si>
  <si>
    <t>38S</t>
  </si>
  <si>
    <t>ZZZS849852</t>
  </si>
  <si>
    <t>JAS FORWARDING (USA) INC</t>
  </si>
  <si>
    <t>4249-A CROSSPOINT DRIVE LADSON SC 29456 UNITED STATES</t>
  </si>
  <si>
    <t>SANTOS (SP)</t>
  </si>
  <si>
    <t>74 UNITS OF AGGLOMERATED QUARTZ SLABS INVOICE NO.1018504327 ----------------------- H.T.S.-681099.0010 I.D.-95-4747697 -----------------------, SHIP TO CS NEW ENGLAND, 675 CANTON STREET, NORWOOD, MASSACHUSETTS 02062 USA 60 UNITS OF AGGLOMERATED QUARTZ SLABS (14124 KG) 3580 UNITS OF SAMPLE (4570 KG) 30 UNITS OF CHIP (40 KG), INVOICE NO.1018504329-4335 4326 56 UNITS OF AGGLOMERATED QUARTZ SLABS (16692 KG) 2500 UNITS OF SAMPLE (2310 KG) 10 UNITS OF CHIP (13 KG), 120 UNITS OF SAMPLE BOOK (336 KG) INVOICE NO.1018504397-4403 60 UNITS OF AGGLOMERATED QUARTZ SLABS INVOICE NO.1018504307</t>
  </si>
  <si>
    <t>CAESARSTONE USA INC.</t>
  </si>
  <si>
    <t>CAESARSTONE LTD</t>
  </si>
  <si>
    <t>MSC ZLATA R</t>
  </si>
  <si>
    <t>. NO MARKS NO MARKS NO MARKS NO MARKS NO MARKS NO MARKS NO MARKS NO MARKS NO MARKS NO MARKS NO MARKS . NO MARKS NO MARKS NO MARKS NO MARKS NO MARKS NO MARKS NO MARKS NO MARKS . NO MARKS NO MARKS NO MARKS NO MARKS NO MARKS NO MARKS NO MARKS NO MARKS NO MARKS . NO MARKS NO MARKS</t>
  </si>
  <si>
    <t>9275 CORBIN AVE NORTHRIDE CA NORTHRIDE CA 91324 US</t>
  </si>
  <si>
    <t>SDOT-YAM M.P.MENASHE 38805 ISRAEL, IL SDOT YAM IL</t>
  </si>
  <si>
    <t>BMOU2656582 FSCU7763214 MEDU6134355 MSCU3227524</t>
  </si>
  <si>
    <t>BANQTLV1473630</t>
  </si>
  <si>
    <t>MSCUJ9770429</t>
  </si>
  <si>
    <t>818B</t>
  </si>
  <si>
    <t>394765 59142 59182 394851</t>
  </si>
  <si>
    <t>9275 CORBIN AVE NORTHRIDGE CA 91324 US</t>
  </si>
  <si>
    <t>74 UNITS OF: AGGLOMERATED QUARTZ SLABS INVOICE NO.10 18504327 ----------------- ------ H.T.S.-681099.0010 I.D.-95-4747697 ---------- ------------- SHIP TO: CS NEW ENGLAND 675 CANTON ST REET NORWOOD, MASSACHUSETT S 02062 USA 3670 UNITS OF: 60 UNIT OF: AGGLOMERATED QUARTZ SLABS (14124 KG) 3580 UNITS OF: SAMPLE (4570 KG) 30 UNITS OF:CHIP (40 KG) INVOICE NO .1018504329-4335 +4326 2686 UNITS 56 UNIT OF: AGG LOMERATED QUARTZ SLABS (16 692 KG) 2500 UNIT OF: SAMP LE (2310 KG) 10 UNITS OF: CHIP (13 KG) 120 UNITSOF: SAMPLE BOOK (336 KG) INVOI CE NO.1018504397-4403 60 UNITS OF: AGGLOMERATED QUARTZ SLABS INVOICE NO.10 18504307</t>
  </si>
  <si>
    <t>. SAME SAME SAME SAME . SAME SAME SAME . SAME SAME SAME SAME . SAME</t>
  </si>
  <si>
    <t>M.P. MENSHE SDOT YAM 3780400 ISRAEL</t>
  </si>
  <si>
    <t>818W</t>
  </si>
  <si>
    <t>PARTS OF FUEL-INJECTION PUMPS . 2 WOODEN CASES WITH: 1 CASING RDL500-890 DISASSEMBLED FOR TRANSPORT EFFECT, . WOODEN PACKAGE : TREATED AND CERTIFIED . GWT 4403.000 KGS NWT 3843.000 KGS M3 8.551 HBL # 1SZ067965</t>
  </si>
  <si>
    <t>GIW INDUSTRIES, INC</t>
  </si>
  <si>
    <t>KSB BRASIL LTDA.</t>
  </si>
  <si>
    <t>TABEA</t>
  </si>
  <si>
    <t>BRASIL/KSB GIW INDUSTRIES PO 4504137613 GROSS WT: 4.403,00 KG NET WT: 3.843,00 KG MADE IN BRAZIL</t>
  </si>
  <si>
    <t>5000 WRIGHTSBORO ROAD GROVETOWN GA 0 GROVETOWN GA 30813 US</t>
  </si>
  <si>
    <t>RUA JOSE RABELLO PORTELLA 638 13220-540 VARZEA PAULISTA SP SAO PAULO 13220 540 BR</t>
  </si>
  <si>
    <t>SUDU8841672</t>
  </si>
  <si>
    <t>DMAL1SZ067965</t>
  </si>
  <si>
    <t>SUDU68SSZIA7142X</t>
  </si>
  <si>
    <t>025N</t>
  </si>
  <si>
    <t>H6451182/3860</t>
  </si>
  <si>
    <t>BRIAN MCCLAIN</t>
  </si>
  <si>
    <t>TEL: 1 706 863 1011 2462 E-MAIL: BRIAN.MCCLAIN@KSB.COM</t>
  </si>
  <si>
    <t>PARTS FOR ELECTRIC MOTORS GENERATORS SETS 64 CARTONS 787 KGS 0.830 CBM AUTOMOTIVE PARTS 64 CTN ON 3 PLT HS-CODE 850300 / COMPRESSORS USED IN REFRIGERATING EQUIPMENT 5 PACKAGES 2266 KGS 3.950 CBM COMPRESSORS AND ACCESSORIES HTS-CODE 84143020 / COMPRESSORS USED IN REFRIGERATING EQUIPMENT 9 PACKAGES 7104 KGS 9.311 CBM COMPRESSORS AND ACCESSORIES HTS-CODE 84143020 SHIPPED ON BOARD / REFRACTORY CEMENTS MORTARS CONCRETES ETC. 4 PACKAGES 4088 KGS 2.971 CBM REFRACTORY MATERIAL HS CODE 38160000 / REFRACTORY CEMENTS MORTARS CONCRETES ETC. 1 PACKAGE 1022 KGS 0.743 CBM REFRACTORY MATERIAL HS CODE 38160000 / OTH ARTICLES OF STONE OR OTH MIN SUBSTNCES NE6 PACKAGES 4403 KGS 4.274 CBM REFRACTORY MATERIAL HS CODE 69032090 69039090 69021000 681599 / ARTICLES OF IRON OR STEEL NESOI 1 PACKAGE 106 KGS 0.701 CBM MECHANICAL PARTS FOR ELECTRONICS HS 73269098 / LITHIUM-ION 3 PACKSTUCKE 2133 KGS 1.440 CBM LITHIUM ION BATTERIES AND STATIC CONVERTER IMO 9 UN 3480 HS CODE 850760 / STATIC CONVERTERS 32 PACKAGES 756 KGS 6.060 CBM 32 PIECES PHOTOVOLTAIK NVERTER 32 CARTONS PACKED ON 2 PALLETS / TUBES PIPES HOSES OF PLASTICS NESOI 4 CARTONS 275 KGS 2.726 CBM UW-PVC HT-ISO 4 CARTONS ON 2 PALLETS HS-CODE 39173900 / TUBES PIPES HOSES OF PLASTICS NESOI 6 CARTONS 413 KGS 3.744 CBM UW-PVC HT-ISO 6 CARTONS ON 3 PALLETS HS-CODE 39173900 / PARTS FOR ELECTRIC MOTORS GENERATORS SETS 64 PACKAGES 993 KGS 0.964 CBM AUTOMOTIVE PARTS 64 CTN ON 4 PLT HS-CODE 850300</t>
  </si>
  <si>
    <t>SCHENKER DEUTSCHLAND AG</t>
  </si>
  <si>
    <t>// // // RHI US SAP 952259 // RHI US SAP 938858 // RHI US LTD SAP 942456 SAP 952228 SAP 952230 SAP 953344 // CLOUD NETWORK TECHNOLOGY SINGAPORE PTE. LTD. EL PASO // HEPECA LOGISTICS, INC 12118 J.E.F. DR. SUITE B LAREDO, TX 78045 // KACO NEW ENERGY SAN ANTONIO USA // REF. 38015145 // REF. 38015949 // ROCKWELL/MASTERFORM PO 3006918116 / 3006918123 / 3006921 822 / 3006918108 / // //</t>
  </si>
  <si>
    <t>3 GATEWAY CENTER 100 MULBERRY ST FL 12 NEWARK NJ 07102 TE UNITED STATES OF AMERICA</t>
  </si>
  <si>
    <t>AS AGENT OF SCHENKEROCEAN LIMITED HEIDENKAMPSWEG 79 20097 HAMBURG TE GERMANY</t>
  </si>
  <si>
    <t>FCIU9427415</t>
  </si>
  <si>
    <t>YMLUT670053737</t>
  </si>
  <si>
    <t>ISG021239</t>
  </si>
  <si>
    <t>WOOD 3.564 POST CILINDRADOS 3 X 1,98 MTS PARTIDA ARANCELARIA 4403.1010 FREIGHT PREPAID</t>
  </si>
  <si>
    <t>BLACKPOOL TOWER</t>
  </si>
  <si>
    <t>FCL/FCL . . . . .</t>
  </si>
  <si>
    <t>TRLU7176010</t>
  </si>
  <si>
    <t>HLCUSCL180416958</t>
  </si>
  <si>
    <t>1817S</t>
  </si>
  <si>
    <t>2688 HLD4941870</t>
  </si>
  <si>
    <t>(BOXES, BUNDLES, LOOSE ITEM &amp; PALLETS) HOME FURNISHINGS AND BUILDING SUPPLIES HS# 1509.90, 2530.90, 3402.90, 4202.92, 4403.21, 7019.51, 7317.00, 7610.90, 8208.10, 8302.42, 8428.90, 8516.79, 8521.90, 8609.00, 9603.21, POR: CAED# 01I554PC351720180500158</t>
  </si>
  <si>
    <t>BOMAR REBECCA</t>
  </si>
  <si>
    <t>BSIU9447173</t>
  </si>
  <si>
    <t>TSCW13115375</t>
  </si>
  <si>
    <t>SGT34961</t>
  </si>
  <si>
    <t>STREET FURNITURE HS 4403 4995 HS 3917 2190</t>
  </si>
  <si>
    <t>BENSON WOODWORKING</t>
  </si>
  <si>
    <t>STREETLIFE DESIGN PROJECTS BV</t>
  </si>
  <si>
    <t>299 PRATT RD ALSTEAD NH 03602 US</t>
  </si>
  <si>
    <t>HERENGRACHT 36 2312 LD LEIDEN LEIDEN ZH 2312 LD NL</t>
  </si>
  <si>
    <t>TRIU0701528</t>
  </si>
  <si>
    <t>CHSL260562161RTM</t>
  </si>
  <si>
    <t>MSCUOH662378</t>
  </si>
  <si>
    <t>NQ817</t>
  </si>
  <si>
    <t>LEIDEN NL</t>
  </si>
  <si>
    <t>EXPRESS BILL OF LADING - NO ORIGINAL B/L ISSUED FREIGHT PREPAID SHOES, PLATES, WASHER PLAIN AND GROWER, SEPARATOR POLYETHILENE, SCREWS HS CODE: 73089098, 17 GMCSORELY WWSTEEL.COM 2ND NOTIFY: CIMOLAI USA LLC 225 WEST 34TH STREET,9TH FLOOR NEW YORK,NY,10122 TEL. +1 (2844 4403 INFO CIMOLAIUSA.COM</t>
  </si>
  <si>
    <t>TCLU7576207</t>
  </si>
  <si>
    <t>CMDUGEN0909731</t>
  </si>
  <si>
    <t>218MR</t>
  </si>
  <si>
    <t>989703 H1341433</t>
  </si>
  <si>
    <t>WOOD 720 POST 5X 2,44 MTS M3 26,93 HS CODE 4403.1010 FREIGHT PREPAID</t>
  </si>
  <si>
    <t>CPSU6461110</t>
  </si>
  <si>
    <t>HLCUSCL180334471</t>
  </si>
  <si>
    <t>1816S</t>
  </si>
  <si>
    <t>2637 HLD5010818</t>
  </si>
  <si>
    <t>WOOD 630 POSTS CILINDRADOS 5X 2,40 MTS 1.152 POSTS 2 1/2- 3 X 1,98 MTS M3 29,27 HS CODE 4403.1010, XMRN 0063700-0018 TAX ID 66-0390367</t>
  </si>
  <si>
    <t>FCL/FCL . . . . . . . .</t>
  </si>
  <si>
    <t>BARRIO ALMACIGO BAJO CARR. 371 KM 1,4 YAUCO PUERTO RICO 00698-3035 OCEALMACIGOGMAIL.COM TELEFONO (787) 8562670X</t>
  </si>
  <si>
    <t>00698-3035</t>
  </si>
  <si>
    <t>HLBU1667857</t>
  </si>
  <si>
    <t>HLCUSCL180334493</t>
  </si>
  <si>
    <t>2636 HLD5010867</t>
  </si>
  <si>
    <t>WOOD 3.168 POSTS 2-1/2 A 3 X 1.98 MTS M3 24,08 HS CODE 4403.1010 FREIGHT PREPAID</t>
  </si>
  <si>
    <t>HLXU8218623</t>
  </si>
  <si>
    <t>HLCUSCL180335536</t>
  </si>
  <si>
    <t>HLD5010870</t>
  </si>
  <si>
    <t>WOOD 3.861 POSTS CENTRALES 2 A 2 1/2 X 1,98 MTS M3 23,17 HS CODE 4403.1010 FREIGHT PREPAID</t>
  </si>
  <si>
    <t>TCLU5042917</t>
  </si>
  <si>
    <t>HLCUSCL180335558</t>
  </si>
  <si>
    <t>2624 HLD5010226</t>
  </si>
  <si>
    <t>WOOD 3.564 POSTS CALIBRADO 3 X 1,98 MTS HS CODE 4403.1010 XTELEFONO (787)2693838</t>
  </si>
  <si>
    <t>TCNU6039520</t>
  </si>
  <si>
    <t>HLCUSCL180339782</t>
  </si>
  <si>
    <t>2626 HLD5010161</t>
  </si>
  <si>
    <t>PO# IN9VXQ PZF118 RUSTIC LAMP AST 2 PO# IN9VXK PZF118 CL ASSIC LAMP AST 1 PO# IN9VXN PZF118 RUSTIC LAMP AST 4 PO # IN9VXJ PZF118 CLASSIC LAMP AST 2 PO# IN9VXH PZF118 CLA SSIC LAMP AST 3 PO# IN9VXP, ER LOAD &amp; COUNT MRKU3815232| 4400|1530|CT||CY/CY|4403|KGM|6 2.7|MTQ|964448149</t>
  </si>
  <si>
    <t>DOLLAR GENERAL CORPORATION</t>
  </si>
  <si>
    <t>MASTERCRAFT INTERNATIONAL LIMITED</t>
  </si>
  <si>
    <t>EI REF:51N0293417 SKU# DEPARTMENT P.O.# (IN DIA.) CASE PACK INNER PACK CARTON# GR.WT. CU.FT. MADE IN CHINA DESCRIPTION</t>
  </si>
  <si>
    <t>100 MISSION RIDGE GOODLETTSVILLE, TN 37072-2170 U.S.A. 1-6158554000 TEL EX 44</t>
  </si>
  <si>
    <t>RM 503, 5/F, TOWER B, HUNGHOM COMMERCIAL CTR 37 MA TAU WAI RD HUNGHOM KOWLOON HONG KONG 852-27658362 TEL EX 852-2362 80</t>
  </si>
  <si>
    <t>37072-2170</t>
  </si>
  <si>
    <t>MRKU3815232</t>
  </si>
  <si>
    <t>MAEU964448149</t>
  </si>
  <si>
    <t>814E</t>
  </si>
  <si>
    <t>CN6811744</t>
  </si>
  <si>
    <t>EXPEDITORS INTL- SAV</t>
  </si>
  <si>
    <t>2 EAST BRYAN STREET SUITE 901 SAVANNAH GA 31401 U.S.A. CTC:MICHELLE ANDERSON</t>
  </si>
  <si>
    <t>BAMBOO AND WILLOW DECORATIONS BAMBOO - HTS# 4403.10.0060 WILLOW - HTS# 4601.29.4000 PO#1657034 THIS SHIPMENT DOES NOT CONTAINS ANY SOLID WOOD PACKING MATERIALS.</t>
  </si>
  <si>
    <t>M+R FORWARDING (CHINA) LTD AS AGENT</t>
  </si>
  <si>
    <t>CASE LABEL BOX# PO# DEPT# CASE PACK QUANTITY VENDOR PART# SKU# MADE IN CHINA AT HOME SAME SAME</t>
  </si>
  <si>
    <t>D/B/A TRANSPAC CARGO LINE UNIT 06,7 NANJING 32 210001 CHINA</t>
  </si>
  <si>
    <t>TGBU5978713</t>
  </si>
  <si>
    <t>MSCUUL550748</t>
  </si>
  <si>
    <t>815N</t>
  </si>
  <si>
    <t>FEX4281557</t>
  </si>
  <si>
    <t>SPOT: 8231536 MACHINERY AN D PARTS, NOS TOTAL SIXTY SEV EN PACKAGES ONLY MASS TRANSF ER EQUIPMENT INV NO.17-18/EX /321 DT:16.03.2018 INV NO.1 7-18/EX/322 DT:16.03.2018 I NV NO.17-18/EX/323 DT:16.03.2, 018 INV NO.17-18/EX/324 DT: 16.03.2018 NET WT:50919.00 K GS HS NO.84199090 SHIP TO : GCAW, INC 4403 THEISS RD, HUMBLE, TX 77338 SB NO.35903 67 DTD 19.03.2018 SPOT: 8231536 MACHINERY AN D PARTS, NOS TOTAL SIXTY SEV EN PACKAGES ONLY MASS TRANSF ER EQUIPMENT INV NO.17-18/EX /321 DT:16.03.2018 INV NO.1 7-18/EX/322 DT:16.03.2018 I NV NO.17-18/EX/323 DT:16.03.2, 018 INV NO.17-18/EX/324 DT: 16.03.2018 NET WT:50919.00 K GS HS NO.84199090 SHIP TO : GCAW, INC 4403 THEISS RD, HUMBLE, TX 77338 SB NO.35903 67 DTD 19.03.2018 SPOT: 8231536 MACHINERY AN D PARTS, NOS TOTAL SIXTY SEV EN PACKAGES ONLY MASS TRANSF ER EQUIPMENT INV NO.17-18/EX /321 DT:16.03.2018 INV NO.1 7-18/EX/322 DT:16.03.2018 I NV NO.17-18/EX/323 DT:16.03.2, 018 INV NO.17-18/EX/324 DT: 16.03.2018 NET WT:50919.00 K GS HS NO.84199090 SHIP TO : GCAW, INC 4403 THEISS RD, HUMBLE, TX 77338 SB NO.35903 67 DTD 19.03.2018 SPOT: 8231536 MACHINERY AN D PARTS, NOS TOTAL SIXTY SEV EN PACKAGES ONLY MASS TRANSF ER EQUIPMENT INV NO.17-18/EX /321 DT:16.03.2018 INV NO.1 7-18/EX/322 DT:16.03.2018 I NV NO.17-18/EX/323 DT:16.03.2, 018 INV NO.17-18/EX/324 DT: 16.03.2018 NET WT:50919.00 K GS HS NO.84199090 SHIP TO : GCAW, INC 4403 THEISS RD, HUMBLE, TX 77338 SB NO.35903 67 DTD 19.03.2018</t>
  </si>
  <si>
    <t>EI REF: 6630007006 SHIPPING MARKS TA RGA DOWNSTREAM LLC - HAA PO#31009-00 0006593 9 COUNTRY OF ORIGIN: INDIA EI REF: 6630007006 SHIPPING MARKS TA RGA DOWNSTREAM LLC - HAA PO#31009-00 0006593 9 COUNTRY OF ORIGIN: INDIA EI REF: 6630007006 SHIPPING MARKS TA RGA DOWNSTREAM LLC - HAA PO#31009-00 0006593 9 COUNTRY OF ORIGIN: INDIA EI REF: 6630007006 SHIPPING MARKS TA RGA DOWNSTREAM LLC - HAA PO#31009-00 0006593 9 COUNTRY OF ORIGIN: INDIA</t>
  </si>
  <si>
    <t>18255 HUMBLE PARKWAY HUMBLE TX 77338 U.S.A. 1-2819132900 TEL EX 28</t>
  </si>
  <si>
    <t>310 ISCON ELEGANCE NEAR JAIN TEMPLE PRHALD NAGAR CROSS ROADS, SG HIGHWA AHMEDABAD, GUJARAT 380 051 91-2242911104</t>
  </si>
  <si>
    <t>MSKU8813384 MRKU2811947 MSKU8105174 MRKU9222152</t>
  </si>
  <si>
    <t>4EB0 4EB0 4EB0 2CB0</t>
  </si>
  <si>
    <t>MAEU964303631</t>
  </si>
  <si>
    <t>IN3202122 IN3202134 IN3202135 IN3202139</t>
  </si>
  <si>
    <t>18255 HUMBLE PARKWAY HUMBLE TX 77338 U.S.A.</t>
  </si>
  <si>
    <t>BARODA</t>
  </si>
  <si>
    <t>485 CTNS DECORATIVE ARTICL ES OF WOOD HS CODE: 4403.9 9 336 CTNS AQUARIUM PET S UPPLIES NON-FOOD/CRUSHE D GRAVEL HS CODE: 2517.10 VGM: 11280 KGS TARE: 228 0 KGS SHIPPED ON BOARD FR EIGHT COLLECT HS CODE: 44 0399</t>
  </si>
  <si>
    <t>MEDU3255728</t>
  </si>
  <si>
    <t>MSCUP7345999</t>
  </si>
  <si>
    <t>816W</t>
  </si>
  <si>
    <t>WOOD 3564 POSTS CALIBRADO 3 X 1,98 MTS PARTIDA ARANCELARIA 4403.1010 FREIGHT PREPAID</t>
  </si>
  <si>
    <t>HLBU1600719</t>
  </si>
  <si>
    <t>HLCUSCL180328231</t>
  </si>
  <si>
    <t>1815S</t>
  </si>
  <si>
    <t>100PCT COTTON WOVEN FABRIC PO NO:4259/4266/4269/4274/ 4295/4298/4340/4387/4392/ 4403/4404/4405/4410/ 4429/4436/4464/4321/ 4335/4315/4371/4378</t>
  </si>
  <si>
    <t>TREND-TEX FABRICS INC</t>
  </si>
  <si>
    <t>DAECHUN COMPANY LTD.</t>
  </si>
  <si>
    <t>APL DUBLIN</t>
  </si>
  <si>
    <t>HOFFMAN FABRICS DSN NO COL NO Q'TY C/T NO MADE IN KOREA (TOTAL 18 C/T)</t>
  </si>
  <si>
    <t>1317 KEBET WAY, PORT COQUITLAM BC C ANADA</t>
  </si>
  <si>
    <t>3RD FL, WOODO BLDG., 34 WORLD CUP B UK-PO, MAPO-GU, SEOUL</t>
  </si>
  <si>
    <t>OOLU7768153</t>
  </si>
  <si>
    <t>OOCOSELN817380AB</t>
  </si>
  <si>
    <t>OOLU4045551660</t>
  </si>
  <si>
    <t>OOLFDA7512</t>
  </si>
  <si>
    <t>LUMBER, TROPICAL HARDWOOD NES, SAWN LENGTHWISASH LOGS HS CODE 4403.95.00 SHIPPER DECLARED NO WOOD PACKING MATERIAL LUMBER, TROPICAL HARDWOOD NES, SAWN LENGTHWIS LUMBER, TROPICAL HARDWOOD NES, SAWN LENGTHWIS LUMBER, TROPICAL HARDWOOD NES, SAWN LENGTHWIS</t>
  </si>
  <si>
    <t>ANTWERPEN EXPRESS</t>
  </si>
  <si>
    <t>NO. 103 HENGXING ROAD WEITANG TOWN JIASHAN, ZHEJIANG, CHINA TE TEL +86-573-89118286</t>
  </si>
  <si>
    <t>TEMU8770425 FSCU8044196 TEMU7708234 DRYU9818449</t>
  </si>
  <si>
    <t>YMLUW195212161</t>
  </si>
  <si>
    <t>781330 781331 781376 781394</t>
  </si>
  <si>
    <t>NO. 103 HENGXING ROAD WEITANG TOWN JIASHAN, ZHEJIANG, CHINA</t>
  </si>
  <si>
    <t>11.45 CUBIC METERS OF LOGWOOD IN ROLLS WITHOUSAPWOOD IN SEVERAL MEASURES. (11.45 METROS C BICOS DE MADERA DE PALO DE CAMPECHE (TINTO)EN ROLLOS DESALBURADA EN VARIAS MEDIDAHS CODE:4403.99.99 FREIGHT COLLECT 11.45 CUBIC METERS OF LOGWOOD IN ROLLS WITHOUSAPWOOD IN SEVERAL MEASURES. (11.45 METROS C BICOS DE MADERA DE PALO DE CAMPECHE (TINTO)EN ROLLOS DESALBURADA EN VARIAS MEDIDAHS CODE:4403.99.99</t>
  </si>
  <si>
    <t>E.R. LONDON</t>
  </si>
  <si>
    <t>76600 LE HAVRE FRANCE 56-60 BLD. AMIRAL MOUCHEZ CTC: MARYLINE CASIEZ TE TEL: 33232794987</t>
  </si>
  <si>
    <t>AV. EUGENIA NO. 189 COL. NARVARTE ORIENTE CP. 03020 MEXICO D.F. RFC: UME960604PZ7 TE CTC: LUIS ARAIZA</t>
  </si>
  <si>
    <t>SEGU1766941 APZU3820086</t>
  </si>
  <si>
    <t>CMDUMXO0404133</t>
  </si>
  <si>
    <t>302VB</t>
  </si>
  <si>
    <t>CMACGMG1433015 G1433015 CMACGMG1433016 G1433016</t>
  </si>
  <si>
    <t>76600 LE HAVRE FRANCE 56-60 BLD. AMIRAL MOUCHEZ CTC: MARYLINE CASIEZ</t>
  </si>
  <si>
    <t>------------ SEGU1766941 DESCRIPTION---------11.45 CUBIC METERS OF LOGWOOD IN ROLLS WITHOUSAPWOOD IN SEVERAL MEASURES. (11.45 METROS C BICOS DE MADERA DE PALO DE CAMPECHE (TINTO)EN ROLLOS DESALBURADA EN VARIAS MEDIDAHS CODE:4403.99.99, -------------GENERIC DESCRIPTION-------------FREIGHT COLLECT ------------ APZU3820086 DESCRIPTION---------11.45 CUBIC METERS OF LOGWOOD IN ROLLS WITHOUSAPWOOD IN SEVERAL MEASURES. (11.45 METROS C BICOS DE MADERA DE PALO DE CAMPECHE (TINTO)EN ROLLOS DESALBURADA EN VARIAS MEDIDAHS CODE:4403.99.99, -------------GENERIC DESCRIPTION-------------FREIGHT COLLECT</t>
  </si>
  <si>
    <t>76600 LE HAVRE FRANCE 56-60 BLD. AMIRAL MOUCHEZ CTC. MARYLINE CASIEZ TE TEL: 33232794987</t>
  </si>
  <si>
    <t>AV. EUGENIA NO. 189 COL. NARVARTE ORIENTE CP. 03020 MEXICO D.F. RFC: UME960604PZ7 TE PH: +522299319394</t>
  </si>
  <si>
    <t>CMDUMXO0405870</t>
  </si>
  <si>
    <t>20 CTN 20 CTNS S.T.C. 1 PLT COMPUTER SYSTEM HS CODE_8471.41, 8528.52 21 CTN SAFETY GOOGLES H.S.CODE_ 9004.90, SO_ 4061 4401 4402 4403 4404 4405 5115 5117 5124 5136 5336 5337 5338 IRI/L_ 16-MAR-2018</t>
  </si>
  <si>
    <t>VANGUARD LOGISTICS SERVICES (USA),</t>
  </si>
  <si>
    <t>ORIENTAL VANGUARD LOGISTICS CO.,</t>
  </si>
  <si>
    <t>PRAGUE EXPRESS</t>
  </si>
  <si>
    <t>20 CTN 20 CTNS S.T.C. 1 PLT COMPUTER SYSTEM HS CODE_8471.41, 8528.52 21 CTN SAFETY GOOGLES H.S.CODE_ 9004.90 10 CTN 10 CTNS S.T.C. 1 PLT HELMET SHELL TARIFF CODE_ 6506.91.0060 57 CTN 57 CTNS S.T.C. 3 PLTS PLASTIC PARTS H.S.CODE_ 6506.91 36 CTN SAFETY EYEWEAR H.S.CODE_ 9004.90 81 CTN 81 CTNS S.T.C. 2 PLTS CASTOR PARTS H.S.CODE_ 8302.20.0000 108 CTN 108 CTNS S.T.C. 6 PALLETS EMPTY COSMETIC CASES HS CODE_ 3923.10/3923.50/3926.90 194 CTN 194 CTNS S.T.C. 5 PAPER PLTS ETHERNET SWITCHES HS CODE_8517.62 282 CTN 282 CTNS S.T.C. 9 PLTS ALP SCREW SETS. SHUTTER DOG WITH LAG. SHUTTER HINGES,MORTISE. SCROLL SHUTTER DOG VALUE PACK. FAUX SHUTTER DOG W/2PCS SCREWS. HS CODE_8308.90 120 CTN 120 CTNS S.T.C. 4 PLTS HORN LDSPKR HS CODE_ 851821 720 CTN 720 CTNS S.T.C. 6 PLTS LOUDSPEAKER PARTS H.S.CODE_ 8518.90 16 CTN 16 CTNS S.T.C. 1 PLT AUTOMOTIVE PARTS H.S.CODE_ 8708.99 30 CTN NEW AUTO PARTS AND ACCESSORIES (OVERRIDER, REAR VERTICAL OVEREIDER, FUEL FILTER) H.S.CODE_ 8708.10 SO_ 4061 4401 4402 4403 4404 4405 5115 5117 5124 5136 5336 5337 5338 IRI/L_ 16-MAR-2018</t>
  </si>
  <si>
    <t>INC. 300 MIDDLESEX AVE.CARTERET,NJ0 TEL_(732) 802-4611 FAX_(732) 802-40 HERNANDEZ</t>
  </si>
  <si>
    <t>LTD. 2FL., NO. 90., SEC.2, NANJING TAIPEI, TAIWAN TEL_886-2-25365115 FAX_886-2-660801</t>
  </si>
  <si>
    <t>TEMU8718896</t>
  </si>
  <si>
    <t>MOLU13502402981</t>
  </si>
  <si>
    <t>MOL163944N</t>
  </si>
  <si>
    <t>MOLU</t>
  </si>
  <si>
    <t>MITSUI O S K LINES LTD</t>
  </si>
  <si>
    <t>160 FIELDCREST AVE BOX 7804</t>
  </si>
  <si>
    <t>TAO YUAN - CY</t>
  </si>
  <si>
    <t>CONIFEROUS WOOD IN THE ROUGH, NOT TREATED TOTAL OF 154 LOGS - 7,634 BFT - 38.17 M3 HARD MAPLE SAWLOGS HS CODE 4403.91.00 SHIPPER DECLARED NO WOOD PACKING MATERIALS, FREIGHT PREPAID DEST TERMINALS COLLECT CONIFEROUS WOOD IN THE ROUGH, NOT TREATED</t>
  </si>
  <si>
    <t>YMMU6090040 YMMU6009390</t>
  </si>
  <si>
    <t>YMLUW195212092</t>
  </si>
  <si>
    <t>781370 781366</t>
  </si>
  <si>
    <t>PORT CO., LTD NO. 198 CHANGHONG STREET, WUKANG TOWN, DEQING COUNTY,</t>
  </si>
  <si>
    <t>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HEMLOCK LOGS - / PIECES HEMLOCK LOGS 32 X 40 CONTAINERS689 PIECES ' HEMLOCK LOGS H.S CODE : 4403.250.60 FREIGHT PREPAID CAED NUMBER# SUMMARY NUMBER SUM 3011 HEMLOCK LOGS - / PIECES HEMLOCK LOGS HEMLOCK LOGS - / PIECES HEMLOCK LOGS HEMLOCK LOGS - / PIECES HEMLOCK LOGS HEMLOCK LOGS - / PIECES HEMLOCK LOGS HEMLOCK LOGS - / PIECES HEMLOCK LOGS HEMLOCK LOGS - / PIECES HEMLOCK LOGS HEMLOCK LOGS - / PIECES HEMLOCK LOGS</t>
  </si>
  <si>
    <t>ZHONGLIN (SHENZHEN) INT'L LOGISTICS</t>
  </si>
  <si>
    <t>CHINA NATIONAL FOREST PRODUCTS NORT</t>
  </si>
  <si>
    <t>MSC ORNELLA</t>
  </si>
  <si>
    <t>QIANHAISHEN PORT COOPERATIVE DISTRI SHENZHEN 44 518000 CHINA</t>
  </si>
  <si>
    <t>SUITE 1510, 200 BURRARD STREET, VANCOUVER BC V6C 3L6 CANADA</t>
  </si>
  <si>
    <t>MSCU7984779 CAIU7536234 MSCU9865188 CAIU7748784 TCLU4992319 TCLU9500582 CAIU7546248 CARU9966863 BMOU5955782 MSCU9403549 MSCU9294710 TEMU6996590 CAIU9868325 MEDU7139372 TEMU8622412 DFSU6588030 TCLU7733610 TEMU8250568 MEDU7856516 TEMU7959728 MEDU8466404 MSCU7241367 MSCU7769014 TCLU7736840 TGHU7891050 MEDU8489673 MSCU7501274 FCIU8556491 CRSU9183104 BMOU4537643 GLDU0777286 GLDU7724360</t>
  </si>
  <si>
    <t>4510 4510 4510 4510 4510 4510 4510 4510 4510 4510 4510 4510 4510 4510 4510 4510 4510 4510 4510 4510 4510 4510 4510 4510 4510 4510 4510 4510 4510 4510 4510 4510</t>
  </si>
  <si>
    <t>MSCUV7751414</t>
  </si>
  <si>
    <t>813N</t>
  </si>
  <si>
    <t>395167 395168 395178 395177 395184 395196 395171 395200 395198 395169 395172 395174 395176 395185 395154 395155 395179 395152 395153 395180 395197 395183 395189 395199 395173 395188 395151 395181 394182 395170 395166 395175</t>
  </si>
  <si>
    <t>WOOD 3.168 POST CENTRALES 2 1/2-3 X 1, 98 MTS PARTIDA ARANCELARIA 4403.1010 FREIGHT PREPAID</t>
  </si>
  <si>
    <t>LOS PORTALES DE MADECO</t>
  </si>
  <si>
    <t>JENNIFER SCHEPERS</t>
  </si>
  <si>
    <t>LOS PORTALES DE MADECO CARRETERA 8338 KM 6,5 SECTOR INDUSTRIAL EL CINCO RIO PEDRAS PUERTO RICO 00927</t>
  </si>
  <si>
    <t>GESU5654400</t>
  </si>
  <si>
    <t>HLCUSCL180316419</t>
  </si>
  <si>
    <t>2538 HLD5010081</t>
  </si>
  <si>
    <t>TELEFONO (787) 2501737 MAIL INESMADECOPR.COM</t>
  </si>
  <si>
    <t>14 PACKAGES GROSS WEIGHT:1 4403,68 KG GLAZED PORCELAI N TILES HS CODE:690721 2 P ACKAGES GROSS WEIGHT:2041, 46 KG FLOOR TILES HS CODE: 690722 6 PACKAGES GROSS WE IGHT:6815,38 KG WALL TILES HS CODE:690723 1 PACKAGE GW:89,48 KG FINISHING CERA MICS HS CODE:690740 23 PACKAGES GROSS WEIGHT:2 2474,64 KG GLAZED PORCELAI N TILES HS CODE:690721 1 P ACKAGE GROSS WEIGHT:1125,2 7 KG WALL TILES HS CODE:69 0723 1 PACKAGE GROSS WEIGH T:100,09 KG FINISHING CERA MICS HS CODE:690740 19 PACKAGES GROSS WEIGHT:1 5990.17 KG WALL TILES HS C ODE:690723 8 PACKAGES GROS S WEIGHT:7459,83 KG GLAZED PORCELAIN TILES HS CODE:6 90721</t>
  </si>
  <si>
    <t>BARSAN GLOBAL LOGISTICS INC.</t>
  </si>
  <si>
    <t>BARSAN GLOBAL LOJISTIK A.S</t>
  </si>
  <si>
    <t>MSC SINDY</t>
  </si>
  <si>
    <t>17-09 ZINK PLACE UNIT 5 FAIR LAWN NJ 07410 UNITED STATES</t>
  </si>
  <si>
    <t>1456 SOK. NO:16 BAROHAN ALSANCAK IZ IZMIR 35 35000 TURKEY</t>
  </si>
  <si>
    <t>MSCU6069762 GLDU9693946 MSCU6448529</t>
  </si>
  <si>
    <t>MSCUZD746872</t>
  </si>
  <si>
    <t>812A</t>
  </si>
  <si>
    <t>13520138 13525419 13525595</t>
  </si>
  <si>
    <t>AS PER PO HU180103 7 PLASTIC DOCUMENT HOLDER 4403 6353</t>
  </si>
  <si>
    <t>MSC ROBERTA</t>
  </si>
  <si>
    <t>8000 MARKET ST STE 140 HOUSTON TX 77029</t>
  </si>
  <si>
    <t>MEDU2126963</t>
  </si>
  <si>
    <t>ONPLQDHOU1830002</t>
  </si>
  <si>
    <t>MSCUPX387496</t>
  </si>
  <si>
    <t>FR811</t>
  </si>
  <si>
    <t>FEX4440269</t>
  </si>
  <si>
    <t>CHASSIS PARTS OF STEEL HB/L NO.: QDHOU1830001 SCAC: ONPL VIP CODE: 17-330TPC CY/CY / AS PER PO#HU180103-7 PLASTIC DOCUMENT HOLDER 4403-6353 HB/L NO.: QDHOU1830002 SCAC: ONPL VIP CODE: 17-330TPC CY/CY</t>
  </si>
  <si>
    <t>BUFFERS USA INC. NO.: QTY: MADE IN CHINA SAME BUFFERS USA INC. NO.: QTY: MADE IN CHINA SAME SAME</t>
  </si>
  <si>
    <t>811E</t>
  </si>
  <si>
    <t>637 TROPICAL MANGO ROSA STELLA WINE 12X0,750LT KGM 10829 / PO 13552 SANTERO F.LLI &amp; C. SPA-C.TO DEP. 259 TROPICAL MANGO ROSA STELLA WINE 12X0,750LT KGM 4403 / PO 13552 SANTERO F.LLI &amp; C. SPA-C.TO DEP. 70 PEACH ROSA STELLA COCKTAIL WINE 12X0,750LT KGM 1190 / PO 13552 SANTERO F.LLI &amp; C. SPA-C.TO DEP. 25 BLACK ROS, A STELLA COCKTAIL WINE 12X0,750LT KGM 425 / PO 13552 SANTERO F.LLI &amp; C. SPA-C.TO DEP. 115 BLACK ROSA STELLA COCKTAIL WINE 12X0,750LT KGM 1955 / PO 13552 SANTERO F.LLI &amp; C. SPA-C.TO DEP. 13 BLACK ALUMINIUM 6-4 PACK STELL WINE 24X0,250LT KGM 98 / PO 13552 SANTERO F.LLI &amp; C. SPA-C.TO DEP.</t>
  </si>
  <si>
    <t>SEALAND MICHIGAN</t>
  </si>
  <si>
    <t>TCLU8132300 SAME SAME SAME SAME SAME SAME SAME SAME SAME SAME SAME SAME SAME</t>
  </si>
  <si>
    <t>715 LAMAR STREET LOS ANGELES CA 90031 UNITED STATES</t>
  </si>
  <si>
    <t>TCLU8132300</t>
  </si>
  <si>
    <t>MSCUYK803420</t>
  </si>
  <si>
    <t>812W</t>
  </si>
  <si>
    <t>302755 313450</t>
  </si>
  <si>
    <t>BARINCO INTERNATIONAL CORP.</t>
  </si>
  <si>
    <t>5777 W. CENTURY BLVD., SUITE 900 LOS ANGELES CA 90045 UNITED STATES</t>
  </si>
  <si>
    <t>SHOESFILAPO#:DD000286/R 0000766/R000 0730/R000 0729/R0000728 R0000741/R0000742/R0000743 /R0000727 /0092317P SHOES FILA PO#:A0014403/B0014403/S001 4403/A001 5261 B0015261/S0015261/00546382 /00552834 00552853 COMM:FOOTWEAR SHOESFILAPO#:DD000286/R 0000766/R000 0730/R000 0729/R0000728 R0000741/R0000742/R0000743 /R0000727 /0092317P SHOES FILA PO#:A0014403/B0014403/S001 4403/A001 5261 B0015261/S0015261/00546382 /00552834 00552853 COMM:FOOTWEAR SHOESFILAPO#:DD000286/R 0000766/R000 0730/R000 0729/R0000728 R0000741/R0000742/R0000743 /R0000727 /0092317P SHOES FILA PO#:A0014403/B0014403/S001 4403/A001 5261 B0015261/S0015261/00546382 /00552834 00552853 COMM:FOOTWEAR SHOESFILAPO#:DD000286/R 0000766/R000 0730/R000 0729/R0000728 R0000741/R0000742/R0000743 /R0000727 /0092317P SHOES FILA PO#:A0014403/B0014403/S001 4403/A001 5261 B0015261/S0015261/00546382 /00552834 00552853 COMM:FOOTWEAR SHOESFILAPO#:DD000286/R 0000766/R000 0730/R000 0729/R0000728 R0000741/R0000742/R0000743 /R0000727 /0092317P SHOES FILA PO#:A0014403/B0014403/S001 4403/A001 5261 B0015261/S0015261/00546382 /00552834 00552853 COMM:FOOTWEAR</t>
  </si>
  <si>
    <t>DIRECT SERVICES INC</t>
  </si>
  <si>
    <t>MASTER INTERNATIONAL LOGISTICS (CHI</t>
  </si>
  <si>
    <t>MSC KALINA</t>
  </si>
  <si>
    <t>DIVISION#: PO#: STYLE#: COLOR: WIDTH: SIZE QNTY CARTON# UPC# MADE IN CHINA DIVISION#:10 PO#: STYLE#: COLOR: WIDTH: M SIZE: QNTY: CARTON#:OF UPC# MADE IN CHINA SAME DIVISION#: PO#: STYLE#: COLOR: WIDTH: SIZE QNTY CARTON# UPC# MADE IN CHINA DIVISION#:10 PO#: STYLE#: COLOR: WIDTH: M SIZE: QNTY: CARTON#:OF UPC# MADE IN CHINA SAME DIVISION#: PO#: STYLE#: COLOR: WIDTH: SIZE QNTY CARTON# UPC# MADE IN CHINA DIVISION#:10 PO#: STYLE#: COLOR: WIDTH: M SIZE: QNTY: CARTON#:OF UPC# MADE IN CHINA SAME DIVISION#: PO#: STYLE#: COLOR: WIDTH: SIZE QNTY CARTON# UPC# MADE IN CHINA DIVISION#:10 PO#: STYLE#: COLOR: WIDTH: M SIZE: QNTY: CARTON#:OF UPC# MADE IN CHINA SAME DIVISION#: PO#: STYLE#: COLOR: WIDTH: SIZE QNTY CARTON# UPC# MADE IN CHINA DIVISION#:10 PO#: STYLE#: COLOR: WIDTH: M SIZE: QNTY: CARTON#:OF UPC# MADE IN CHINA SAME</t>
  </si>
  <si>
    <t>1209 JOHN REED COURT CITY OF INDUSTRY CA 91745 UNITED ST</t>
  </si>
  <si>
    <t>ROOM 1902, JINLING INTERNATIONAL BL SHANGHAI 31 200081 CHINA</t>
  </si>
  <si>
    <t>MEDU9530529 MEDU9543969 MEDU8589137 MEDU9522610 MEDU9510203</t>
  </si>
  <si>
    <t>9400 9400 4510 9400 9400</t>
  </si>
  <si>
    <t>MSCUXS632268</t>
  </si>
  <si>
    <t>812N</t>
  </si>
  <si>
    <t>FJ01785114 FJ01785122 FJ01785605 FJ01785673 FJ01785766</t>
  </si>
  <si>
    <t>ITOCHU LOGISTICS (USA) CORP.</t>
  </si>
  <si>
    <t>708 THIRD AVE. SUITE 1020 NEW YORK NY 10017 UNITED STATES</t>
  </si>
  <si>
    <t>WEARING APPAREL, NOS SLAC 1532 CTN T-SHIRTS MANIFEST NO:JX04391/92/97/4403 DC CODE:VI SC039384</t>
  </si>
  <si>
    <t>HANESBRANDS INC UNWWSA</t>
  </si>
  <si>
    <t>M&amp;T GLOBAL</t>
  </si>
  <si>
    <t>VEGA SACHSEN</t>
  </si>
  <si>
    <t>CMCU 4550211 0972688 013044 ALL MOTOR TRUCK DITTO</t>
  </si>
  <si>
    <t>UNDERWEAR DIVISION 1000 EAST HANES MILL ROAD WINSTON SALEM NC 27105 USA</t>
  </si>
  <si>
    <t>CALLE JOSE CORONADO FREE ZONE</t>
  </si>
  <si>
    <t>CMCU4550211</t>
  </si>
  <si>
    <t>CLAMCOSN8M171072</t>
  </si>
  <si>
    <t>D8028</t>
  </si>
  <si>
    <t>R10410009</t>
  </si>
  <si>
    <t>CUSTOMS &amp; TRADE SERVICES</t>
  </si>
  <si>
    <t>5900 NW 97TH AVE SUITE C7 AND C8 DORAL FL 33178 US</t>
  </si>
  <si>
    <t>WOOD 3.168 POST CENTRALES 2 1/2-3 X 1,98 MTS PARTIDA ARANCELARIA 4403.1010 FREIGHT PREPAID</t>
  </si>
  <si>
    <t>VIKING MERLIN</t>
  </si>
  <si>
    <t>CARRETERA 8338 KM 6,5 SECTOR INDUSTRIAL EL CINCO RIO PEDRAS PUERTO RICO 00927 TELEFONO (787) 2501737</t>
  </si>
  <si>
    <t>GESU6421300</t>
  </si>
  <si>
    <t>HLCUSCL180252247</t>
  </si>
  <si>
    <t>1814N</t>
  </si>
  <si>
    <t>WOOD 3.168 POST CENTRALES 2 1/2-3 X 1, 98 MTS PARTIDA ARANCELARIA 4403.1010 WOOD 840 POST CILINDRADOS 5X 2,40 MTS</t>
  </si>
  <si>
    <t>NO MARKS . . . NO MARKS .</t>
  </si>
  <si>
    <t>AV. PROVIDENCIA 2601 OF. 32 SANTIAGO - CHILE FONO 56 2 2341288 CT VILMA GARRIDO</t>
  </si>
  <si>
    <t>HLXU6487768 BMOU6603662</t>
  </si>
  <si>
    <t>HLCUSCL180316760</t>
  </si>
  <si>
    <t>POLYVINYL ALCOHOL KURARAYPOVAL 48-80 36,000 KGS (PVA-424H) SEA WAYBILL H.S.CODE 3905.30.0000 OXY P O 4502453030 MATERIAL 14432 KAI P.O. NO D50US00410 DELIVERY TO OXY VINYLS, LP 4403 PASADENA FREEWAY PASADENA,TX 77503-1119 USATEL 281-884-4174 ATTN SYLVIA ENRIQUEZ SHIP, PER S REFERENCE ONLY FREIGHT PREPAID ASARRANGED POLYVINYL ALCOHOL KURARAYPOVAL 48-80 36,000 KGS (PVA-424H) SEA WAYBILL H.S.CODE 3905.30.0000 OXY P O 4502453030 MATERIAL 14432 KAI P.O. NO D50US00410 DELIVERY TO OXY VINYLS, LP 4403 PASADENA FREEWAY PASADENA,TX 77503-1119 USATEL 281-884-4174 ATTN SYLVIA ENRIQUEZ SHIP, PER S REFERENCE ONLY FREIGHT PREPAID ASARRANGED</t>
  </si>
  <si>
    <t>KURARAY AMERICA INC PVOH DIVISION</t>
  </si>
  <si>
    <t>HANNOVER BRIDGE</t>
  </si>
  <si>
    <t>OXY VINYLS,PASADENA OXY PO 4502453030 MATERIAL 14432 CAS MADE IN JAPAN NA NA NA NA NA NA NA OXY VINYLS,PASADENA OXY PO 4502453030 MATERIAL 14432 CAS MADE IN JAPAN NA NA NA NA NA NA NA</t>
  </si>
  <si>
    <t>2625 BAY AREA BLVD,SUITE 600 HOUSTON,TX 77058 TEL 281-283-1711 FAX 281-283-1722 HOUSTON TX</t>
  </si>
  <si>
    <t>KKFU1289853 KKFU1148639</t>
  </si>
  <si>
    <t>42G1 42G1</t>
  </si>
  <si>
    <t>KKLUJPTF006399</t>
  </si>
  <si>
    <t>069E</t>
  </si>
  <si>
    <t>UBM55465 UBM55464</t>
  </si>
  <si>
    <t>NIIGATA, JAPAN</t>
  </si>
  <si>
    <t>5 CASES NEW AND UNUSED AGRICULTURAL EQUIPMENT 4403.000 KGM 13 CASES NEW AND UNUSED AGRICULTURAL EQUIPMENT 14957.000 KGM 2ND NOTIFY :, SAVINO DEL BENE USA INC. ORD 1905 SOUTH MT.PROSPECT RD.,UNIT D 60018 DES PLAINES, IL UNITED STATES MR.HAGERDON T:0018473903600 F:0018476356257 EXPRESS BILL OF LADING - NO ORIGINAL B/L ISSUED FREIGHT COLLECT</t>
  </si>
  <si>
    <t>DEERE COMPANY</t>
  </si>
  <si>
    <t>SAVINO DEL BENE S.P.A. FIRENZE AS N</t>
  </si>
  <si>
    <t>BLANDINE</t>
  </si>
  <si>
    <t>4509304660 5500713117</t>
  </si>
  <si>
    <t>3400 80TH STREET 61265 MOLINE IL UNITED STATES 36-238258000 TE T:309-765-5167</t>
  </si>
  <si>
    <t>VIA DELLE NAZIONI UNITE, 19 50018 SCANDICCI FI ITALY T:+39 055 5219 1 TE F:+39 055 7212 88</t>
  </si>
  <si>
    <t>CMAU8388670</t>
  </si>
  <si>
    <t>CMDUGEN0901859</t>
  </si>
  <si>
    <t>208MR</t>
  </si>
  <si>
    <t>A02218 A19533</t>
  </si>
  <si>
    <t>SAVINO DEL BENE USA INC. ORD</t>
  </si>
  <si>
    <t>1905 SOUTH MT.PROSPECT RD.,UNIT D 60018 DES PLAINES, IL UNITED STATES MR.HAGERDON T:0018473903600</t>
  </si>
  <si>
    <t>4403 PCE KNUCKLE,STEERING,RH,LH (4,403PIECE)(41 PALLETINA) TCKU2034510 2,219PCS MOAU0747930 2,184PCS HS CODE_8708.50 WAY BILL 4403 PCE KNUCKLE,STEERING,RH,LH (4,403PIECE)(41 PALLETINA) TCKU2034510 2,219PCS MOAU0747930 2,184PCS HS CODE_8708.50 WAY BILL</t>
  </si>
  <si>
    <t>MITSUI-SOKO (U.S.A.) INC.</t>
  </si>
  <si>
    <t>MITSUI-SOKO EXPRESS CO., LTD.</t>
  </si>
  <si>
    <t>BAI CHAY BRIDGE</t>
  </si>
  <si>
    <t>1651 E.GLENN CURTISS STREET CARSON, CALIFORNIA 90746 USA TEL_310-639-3060 FAX_310-639-4060</t>
  </si>
  <si>
    <t>KS HAMAMACHI BUILDING 3F, 10-16 HAMAMACHI, MOJI-KU, KITAKYUSHU-SHI, FUKUOKA,801-0856,JAPAN TEL_ 093-288 FAX_ 093-280-2231 S/C_ JP0</t>
  </si>
  <si>
    <t>TCKU2034510 MOAU0747930</t>
  </si>
  <si>
    <t>MOLU12024461756</t>
  </si>
  <si>
    <t>MOL307802N MOL343039N</t>
  </si>
  <si>
    <t>NAGOYA CY</t>
  </si>
  <si>
    <t>14 PKG CUMARU DECKING - S4S/E4E/KD (DIPTERYX ODORATA (AUBL.) WILLD)_ __ NCM_ 4409.29.00 ANGELIM PEDRA - BURLS - KD__ _, (HYMENOLOBIUM PETRAEUM DUCKE)__ _ NCM_ 4401.39.00 - HARM TARIFF_ 4403.99 RE_18/0333777-001/004 DDE_2185411710/6 FREIGHT COLLECT</t>
  </si>
  <si>
    <t>CEVA FREIGHT LLC AS AGENTS FOR AND</t>
  </si>
  <si>
    <t>MOL MAGNIFICENCE</t>
  </si>
  <si>
    <t>14 PKG CUMARU DECKING - S4S/E4E/KD (DIPTERYX ODORATA (AUBL.) WILLD)_ __ NCM_ 4409.29.00 ANGELIM PEDRA - BURLS - KD__ _ (HYMENOLOBIUM PETRAEUM DUCKE)__ _ NCM_ 4401.39.00 - HARM TARIFF_ 4403.99 RE_18/0333777-001/004 DDE_2185411710/6 FREIGHT COLLECT</t>
  </si>
  <si>
    <t>ON BEHALF OF PYRAMID LINES 19600 S.WESTERN AVE PH_ 310-9725500 / FX 310-9725976/97 TORRANCE CA.90501 - USA</t>
  </si>
  <si>
    <t>AS AGENT FOR AND ON BEHALF OF PYRAM RUA HERTA THIEME, 103-88305-645-ITA CNPJ_ 03.537.774/0001-44 P_55-4733414800 /F_55-4733414814</t>
  </si>
  <si>
    <t>DRYU9940544</t>
  </si>
  <si>
    <t>MOLU27804212085</t>
  </si>
  <si>
    <t>MOL679780F</t>
  </si>
  <si>
    <t>VILA DO CONDE, PA</t>
  </si>
  <si>
    <t>SHIPPER'S LOAD &amp; COUNT SAID TO CONTAIN P.O.NO.4500010071GOHSENO L KH-20 900 BAGS 18,000 KGS LOT: 79722, 79723 REF PO#4502448406 MARUBENI CONTRACT #SCH473AB 1CONTAINER(18PALLETS  900BAGS)  DIRECT DELIVERY TO: OXYVINYLS, LP PASADENA RESINS 4403 PASADENA FREEWAY PASADENA TX 77503 CONTACT:, TOMMY MAY TEL: (281) 884-4130 FREIGHT PREPAID WAYBILL</t>
  </si>
  <si>
    <t>BMOU3045736</t>
  </si>
  <si>
    <t>MSCUJX808148</t>
  </si>
  <si>
    <t>809E</t>
  </si>
  <si>
    <t>FEX2688827</t>
  </si>
  <si>
    <t>IKEA FURNITURE AND HOME FURNISHING PRODUCTS SHIPMENT ID:037-TSO-S967362 CONSIGNMENT:23078-SUP-ECIS 4403 ITEM NO:00341155/50399318/60341 138/70341147/90341151/2034 7161 92 PCS</t>
  </si>
  <si>
    <t>ANJI UES FURNITURE CO.,LTD.</t>
  </si>
  <si>
    <t>MSC BERYL</t>
  </si>
  <si>
    <t>N/M SAME SAME SAME</t>
  </si>
  <si>
    <t>NO.1 YONGYI WEST ROAD,DIPU SUBDIST ANJI 313300 CN</t>
  </si>
  <si>
    <t>TGHU7730918</t>
  </si>
  <si>
    <t>MSCUUL218379</t>
  </si>
  <si>
    <t>810N</t>
  </si>
  <si>
    <t>FEX3196918</t>
  </si>
  <si>
    <t>PACKAGES RAW LOGS WHITE ASH HTS: 4403.99.0040 NET 25870 KGS TARE 3720 KGS GROSS 29590 KGS PACKAGES RAW LOGS WHITE ASH HTS: 4403.99.0040 NET 24060 KGS TARE 3680 KGS GROSS 27740 KGS PACKAGES RAW LOGS WHITE ASH HTS: 4403.99.0040 NET 25990 KGS TARE 3890 KGS GROSS 29880 KGS PACKAGES RAW LOGS WHITE ASH HTS: 4403.99.0040 NET 25160 KGS TARE 3900 KGS GROSS 29060 KGS PACKAGES RAW LOGS WHITE ASH HTS: 4403.99.0040 NET 25270 KGS TARE 3720 KGS GROSS 28990 KGS</t>
  </si>
  <si>
    <t>CARGO SERVICES (CHINA) LIMITED</t>
  </si>
  <si>
    <t>MAINE BIOMASS EXPORTS</t>
  </si>
  <si>
    <t>CMA CGM MEDEA</t>
  </si>
  <si>
    <t>. S/C 18-5012 . S/C 18-5012 . . S/C 18-5012 . S/C 18-5012</t>
  </si>
  <si>
    <t>SHENZHEN BRANCH 37 FLOOR, TOWER A, BLOCK 1, XINTIAN CENTURY BUS CTR NO. TE 89 STREET 2 SHIXIA NORTH, FUTIAN</t>
  </si>
  <si>
    <t>177 E MAIN ST SEARSPORT ME 04974 UNITED STATES PHONE: +1 207-548-2625</t>
  </si>
  <si>
    <t>ECMU4487580 CMAU8360456 UESU4774106 FCIU8005890 CMAU9029571</t>
  </si>
  <si>
    <t>4200 4200 4500 4500 4200</t>
  </si>
  <si>
    <t>CMDUNAM3035501</t>
  </si>
  <si>
    <t>0TU02</t>
  </si>
  <si>
    <t>B504872 B504875 B504852 B504874 B504873</t>
  </si>
  <si>
    <t>SHENZHEN BRANCH 37 FLOOR, TOWER A, BLOCK 1, XINTIAN CENTURY BUS CTR NO.</t>
  </si>
  <si>
    <t>PORTLAND, ME</t>
  </si>
  <si>
    <t>AS PER PO DE180108 1 PLASTIC DOCUMENT HOLDER 4403 6353</t>
  </si>
  <si>
    <t>GUNVOR MAERSK</t>
  </si>
  <si>
    <t>MEDU1039015</t>
  </si>
  <si>
    <t>ONPLQDDET1830002</t>
  </si>
  <si>
    <t>MSCUPX361186</t>
  </si>
  <si>
    <t>FEX4387779</t>
  </si>
  <si>
    <t>FOOTWEAR ORDER NO.:024462,02 4403, 024373,024463,024049, 024052,024050,024053, 0244 04,024497,024389, 024388,024 387,024386, 024464 STYLE N O.:GG2664,GG1637, GG2740,GG1 637A,GG2386, GG2855 FOOTWEAR ORDER NO.:024462,02 4403, 024373,024463,024049, 024052,024050,024053, 0244 04,024497,024389, 024388,024 387,024386, 024464 STYLE N O.:GG2664,GG1637, GG2740,GG1 637A,GG2386, GG2855</t>
  </si>
  <si>
    <t>PANALPINA INC.-BSC CHARLESTON</t>
  </si>
  <si>
    <t>PANALPINA WORLD TRANSPORT(PRC)LTD.</t>
  </si>
  <si>
    <t>MAERSK SHENZHEN</t>
  </si>
  <si>
    <t>MIA (IN DIA.) MIAMI C/NO.: OF MADE IN CHINA SHOE SHOW (IN DIA.) MIAMI C/NO.: OF MADE IN CHINA STAGE STORES (IN DIA.) MIAMI C/N O.: OF MADE IN CHINA VON MAUR ( IN DIA.) MIAMI C/NO.: OF MADE I N CHINA FRANCESCA'S (IN DIA.) MI AMI C/NO.: OF MADE IN CHINA MIA (IN DIA.) MIAMI C/NO.: OF MADE IN CHINA SHOE SHOW (IN DIA.) MIAMI C/NO.: OF MADE IN CHINA STAGE STORES (IN DIA.) MIAMI C/N O.: OF MADE IN CHINA VON MAUR ( IN DIA.) MIAMI C/NO.: OF MADE I N CHINA FRANCESCA'S (IN DIA.) MI AMI C/NO.: OF MADE IN CHINA</t>
  </si>
  <si>
    <t>207 EAST BAY ST., SUITE 209 CHARLESTON, SC 29401 AS AGENT FOR AND ON BEHALF OF PANTAINER(H.K.)LTD 1-8435779982 TEL EX 43</t>
  </si>
  <si>
    <t>SHENZHEN BRANCH 42F,GOLDEN BUSINESS CENTRE, NO.2028 EAST SHENNAN RD., 518007 SHENZHEN,CHINA AS AGENT FOR 86-75522191252 TEL EX 86-75522 19</t>
  </si>
  <si>
    <t>MRKU4675562 MRKU0124643</t>
  </si>
  <si>
    <t>4CB0 4CB0</t>
  </si>
  <si>
    <t>MAEU575007474</t>
  </si>
  <si>
    <t>805W</t>
  </si>
  <si>
    <t>CN7252942 CN7252916</t>
  </si>
  <si>
    <t>PANALPINA, INC.</t>
  </si>
  <si>
    <t>12430 NW 25 STREET, SUITE 100 BEACON LAKES CORP. PARK - #10 MIAMI 33182 USA FLORIDA AS AGENT FOR AND</t>
  </si>
  <si>
    <t>GOHSENOL KH-20 SHIPPER'S LOAD &amp; COUNT SAID TO CONTAIN P.O.NO.4500010069GOHSENO L KH-20 900 BAGS 18,000 KGS LOT: 79722 1CONTAINER(18PALLETS  900BAGS)  DIRECT DELIVERY TO: OXYVINYLS, LP PASADENA RESINS 4403 PASADENA FREEWAY PASADENA TX 77503 CONTACT: TOMMY MAY TEL: (281) 884-4130 FREIGHT, PREPAID WAYBILL</t>
  </si>
  <si>
    <t>GRACE BRIDGE</t>
  </si>
  <si>
    <t>GOHSENOL KH-20 PASADENA TX P/NO. 1-18 MADE IN JAPAN SAME SAME SAME SAME SAME SAME</t>
  </si>
  <si>
    <t>MSCU5956042</t>
  </si>
  <si>
    <t>MSCUJX803321</t>
  </si>
  <si>
    <t>807E</t>
  </si>
  <si>
    <t>FEX2688873</t>
  </si>
  <si>
    <t>WOOD IN THE ROUGH, WHETHER OR NOT STRIPPED OF BARK - HARDWOOD ROUND LOGS 14 FREE DAYS AT DESTINATION SALES CONTRACT DVA-3158 LC1 DATED 22.AUG.2017 NO WOOD PACKING MATERIAL IMPORTER'S N.T.N. 0295112-6 L/C # ILC00070757617PK DATED 170926 HABIB BANK LIMITED H.S. CODE NUMBER: 4403.4910 SHIPPING AGENT IN PAKISTAN: MSC, AGENCY PAKISTAN (PVT) LTD FAYSAL BANK BUILDING 1ST FLOOR 16, ABDULLAH HAROON ROAD KARACHI PAKISTAN 74000 PHONE: +92 21 35632001 FAX: +92 21 35632014 EMAIL: MSCPAKSSAPAK.COM FREIGHT PREPAID</t>
  </si>
  <si>
    <t>TO THE ORDER OF HABIB BANK LIMITED</t>
  </si>
  <si>
    <t>ASF, INC.</t>
  </si>
  <si>
    <t>MAIN MARKET BRANCHGULBERG LAHORE, P LAHORE PB 000000 PAKISTAN</t>
  </si>
  <si>
    <t>17 PARK OF COMMERCE BLVD. SUITE 103 SAVANNAH GA 31405 UNITED STATES</t>
  </si>
  <si>
    <t>SEGU4735230</t>
  </si>
  <si>
    <t>MSCUOZ878957</t>
  </si>
  <si>
    <t>806A</t>
  </si>
  <si>
    <t>MLUS7056566</t>
  </si>
  <si>
    <t>HABIB BANK LIMITED</t>
  </si>
  <si>
    <t>INDUSTRIAL ESTATE COMM. CENTRE B-5 KARACHI SD 75650 PAKISTAN</t>
  </si>
  <si>
    <t>LOUISVILLE, KY</t>
  </si>
  <si>
    <t>MSKU 688996-6 40/DRY 8'6 SHIPP ER'S SEAL: GW142069 20 PKGS. GROSS WEIGHT: 13700.000 KGS ME ASUREMENT: 60.000 CBM PALETAS DE MADERA TC PONU 152961-1 4 0/DRY 8'6 SHIPPER'S SEAL: GW14 2101 20 PKGS. GROSS WEIGHT: 1, 3700.000 KGS MEASUREMENT: 60.0 00 CBM PALETAS DE MADERA TC  2640 SACO A VALVULA ARBOCE L PWC 500 PEDIDO: 18530205 R ETTMEX-4403 CFR VERACRUZ FR EIGHT PREPAID - SHIPPED ON BOA RD MSKU 688996-6 40/DRY 8'6 SHIPP ER'S SEAL: GW142069 20 PKGS. GROSS WEIGHT: 13700.000 KGS ME ASUREMENT: 60.000 CBM PALETAS DE MADERA TC PONU 152961-1 4 0/DRY 8'6 SHIPPER'S SEAL: GW14 2101 20 PKGS. GROSS WEIGHT: 1, 3700.000 KGS MEASUREMENT: 60.0 00 CBM PALETAS DE MADERA TC  2640 SACO A VALVULA ARBOCE L PWC 500 PEDIDO: 18530205 R ETTMEX-4403 CFR VERACRUZ FR EIGHT PREPAID - SHIPPED ON BOA RD</t>
  </si>
  <si>
    <t>FMS LOGISTICS MEXICO S DE RL DE CV.</t>
  </si>
  <si>
    <t>FR. MEYERS SOHN (GMBH &amp; CO.)</t>
  </si>
  <si>
    <t>AV. PASEO DE LA REFORMA 505. P. 32 COL CUAUHTEMOC. DEL. CUAUHTEMOC. 06500 MEXICO D.F. RFC FLM110413EGA 52-5588511074 TEL EX 11</t>
  </si>
  <si>
    <t>GRUENER DEICH 19 20097 HAMBURG, GERMANY AS AGENTS OF 49-4023931412 TEL EX 49-40239 31</t>
  </si>
  <si>
    <t>PONU1529611 MSKU6889966</t>
  </si>
  <si>
    <t>MAEU575113076</t>
  </si>
  <si>
    <t>809W</t>
  </si>
  <si>
    <t>GW142101 GW142069</t>
  </si>
  <si>
    <t>AV. PASEO DE LA REFORMA 505. P. 32 COL CUAUHTEMOC. DEL. CUAUHTEMOC. 06500 MEXICO D.F. RFC FLM110413EGA</t>
  </si>
  <si>
    <t>READYMADE GARMENTS TOTAL 573 BOXES ONLY. ( FIVE HUNDRED SEVENTY THREE ONLY) READYMADE GARMENTS (AS PER INVOICE AE-116 DT. 05.02.2018) P.O. NO. 4104, 4402, 4403, 3637, SHPR AARTI EXPORTS FREIGHT COLLECT</t>
  </si>
  <si>
    <t>KESCO LOGISTICS INC</t>
  </si>
  <si>
    <t>MATRIX FREIGHT SYSTEMS PVT. LTD.</t>
  </si>
  <si>
    <t>01 TO 573 . . . . . . . . . . . . . . . .</t>
  </si>
  <si>
    <t>20 EAST SUNRISE HWY SUIT 308, VALLEY STREAM, NY 11581, USA T 516-341-7310</t>
  </si>
  <si>
    <t>F-1210, BASEMENT, C.R. PARK, NEW DELHI - 110019</t>
  </si>
  <si>
    <t>UACU3515521</t>
  </si>
  <si>
    <t>HLCUBO1180209972</t>
  </si>
  <si>
    <t>1385247 2005168</t>
  </si>
  <si>
    <t>ON 39 PALLETS 000010/4405 5813 000010/44034701 00001 0/44034702 CLINDAMYCIN I. V. 900MG/50 ML NOVAPLUS CL INDAMYCIN I.V. 900MG/50 ML 2 4 LIVI US CLINDAMYCIN I.V. 600MG/50 ML 24 LIVI US A, NDA NR 20-1692 HS CODE 3004. 2000 PHARMACEUTICAL PROD UCTS ON 39 PALLETS 000010/4403 4701 000010/44034702 CL INDAMYCIN I.V. 900MG/50 ML 2 4 LIVI US ANDA NR 20-1692 HS CODE 3004.2000 PHARMA CEUTICAL PRODUCTS</t>
  </si>
  <si>
    <t>SANDOZ INC 4389(C/O EXCEL) 350 SAL EM CHURCH ROAD MECHANICSBURG PA USA - PO: 1050039949 - 39981 - 1050040918 IMP. OF RECORD SANDO Z INC. S/N 2555 W.MIDWAY BLVD. B ROOMFIELD CO 80020 USA SANDOZ INC 4389(C/O EXCEL) 350 SAL EM CHURCH ROAD MECHANICSBURG PA USA - PO: 1050040919-40921 IMP. OF RECORD SANDOZ INC. S/N 2555 W.MIDWAY BLVD. BROOMFIELD CO 800 20 USA</t>
  </si>
  <si>
    <t>MNBU0051830 MNBU3278914</t>
  </si>
  <si>
    <t>MAEU963994353</t>
  </si>
  <si>
    <t>807W</t>
  </si>
  <si>
    <t>0229380 886253 0109261 879906</t>
  </si>
  <si>
    <t>LUMBER, TROPICAL HARDWOOD NES, SAWN LENGTHWIS LUMBER, TROPICAL HARDWOOD NES, SAWN LENGTHWIS436 LOGS - 28,180 BFT - 147.811 M3 HARD MAPLE LOGS HS CODE 4403.99.30 ORIGIN ONTARIO, CANADA SHIPPER DECLARED NO WOOD PACKING MATERIAL, TCNU4193583/3,954 BFT TEMU7076472/4,146 BFT SEGU4302250/3,862 BFT YMLU8919883/4,021 BFT SEGU5612409/4,106 BFT YMLU8619361/4,236 BFT TEMU7034775/3,855 BFT LUMBER, TROPICAL HARDWOOD NES, SAWN LENGTHWIS LUMBER, TROPICAL HARDWOOD NES, SAWN LENGTHWIS LUMBER, TROPICAL HARDWOOD NES, SAWN LENGTHWIS LUMBER, TROPICAL HARDWOOD NES, SAWN LENGTHWIS LUMBER, TROPICAL HARDWOOD NES, SAWN LENGTHWIS</t>
  </si>
  <si>
    <t>YMLU8619361 YMLU8919883 SEGU4302250 SEGU5612409 TCNU4193583 TEMU7076472 TEMU7034775</t>
  </si>
  <si>
    <t>YMLUW195211811</t>
  </si>
  <si>
    <t>431332 431369 431330 431324 431318 431326 431322</t>
  </si>
  <si>
    <t>WOOD IN THE ROUGH, WHETHER OR NOT STRIPPED OF BARK - ROUND LOGS HS CODE: 4403-2100 FREIGHT PREPAID, USA ORIGIN,NLR, G DEST</t>
  </si>
  <si>
    <t>NASIR TRADING COMPANY</t>
  </si>
  <si>
    <t>MSC CHICAGO</t>
  </si>
  <si>
    <t>NAZIMBAD NO 4 PLOT 10/4 KARACHI SD 74000 PAKISTAN</t>
  </si>
  <si>
    <t>45 POND STREET SUITE 200 NORWELL MA 02061 UNITED STATES</t>
  </si>
  <si>
    <t>TLLU5180555</t>
  </si>
  <si>
    <t>MSCUOZ981132</t>
  </si>
  <si>
    <t>805A</t>
  </si>
  <si>
    <t>CENTRALES CILINDRADOS 3.564 POSTS CENTRALES CILINDRADOS 3 X 1,98 PARTIDA ARANCELARIA 4403.1010 FREIGHT PREPAID XXXCONSIGNEE/NOTIFY, MRN 0304545-0016 TAX ID 66-0390645 TELEFONO (787)7357731XXX LUMBER</t>
  </si>
  <si>
    <t>FCL/FCL . . . . . . . . . .</t>
  </si>
  <si>
    <t>HC2 BOX 15387 AIBONITO PUERTO RICO 00705 TAX ID 66-0390645 ASOMANTE.TATOYAHOO.COM TELEFONO (787) 7357731 XXXX</t>
  </si>
  <si>
    <t>HLXU8422257</t>
  </si>
  <si>
    <t>HLCUSCL180203935</t>
  </si>
  <si>
    <t>1807S</t>
  </si>
  <si>
    <t>02030 HLD5007672</t>
  </si>
  <si>
    <t>FLAKES OF POTATOES 200 BAGS 5140 KGS POTATO FLAKES (EMPURE KF1500) HS-CODE 1105 2000 PACKAGING 25 KG BAGS / FLAKES OF POTATOES 420 BAGS 8722 KGS POTATO FLAKES (EMPURE KF1100) HS-CODE 1105 2000 PACKAGING 20 KG BAGS / FLAKES OF POTATOES 210 BAGS 4403 KGS POTATO FLAKES (EMFLAKE 3869) HS-CODE 1105 2000 PACKAGING 20 KG BAGS</t>
  </si>
  <si>
    <t>YM EXPRESS</t>
  </si>
  <si>
    <t>// // NO MARKS US INLAND  // //</t>
  </si>
  <si>
    <t>6755 ENGLE ROAD SUITE C MIDDLEBURG HEIGHTS OH 44130 UNITED STATES OF AMERICA TE ATTN. SUSAN WILD</t>
  </si>
  <si>
    <t>OCEAN EXPORT - EMSLAND STAERKE GETREIDESTR. 5 28217 BREMEN TE GERMANY</t>
  </si>
  <si>
    <t>BMOU6339945</t>
  </si>
  <si>
    <t>YMLUT650062012</t>
  </si>
  <si>
    <t>PS781845</t>
  </si>
  <si>
    <t>6755 ENGLE ROAD SUITE C MIDDLEBURG HEIGHTS OH 44130 UNITED STATES OF AMERICA</t>
  </si>
  <si>
    <t>COILS WITH STEEL WIRE STRAND. REF T 1 2-PP VEN BPRET 1X7 NN IZQ N COILS WITH STEEL WIRE STRAND. REF T 1 2-PP VEN BPRET 1X7 NN IZQ N COILS WITH STEEL WIRE STRAND. REF T 1 2-PP VEN BPRET 1X7 NN IZQ N COILS WITH STEEL WIRE STRAND. REF T 1 2-PP VEN BPRET 1X7 NN IZQ N COILS WITH STEEL WIRE STRAND. REF T 1 2-PP VEN BPRET 1X7 NN IZQ N COILS WITH STEEL WIRE STRAND. REF T 1 2-PP VEN BPRET 1X7 NN IZQ N COILS WITH STEEL WIRE STRAND. REF T 1 2-PP VEN BPRET 1X7 NN IZQ N COILS WITH STEEL WIRE STRAND. REF T 1 2-PP VEN BPRET 1X7 NN IZQ N COILS WITH STEEL WIRE STRAND. REF T 1 2-PP VEN BPRET 1X7 NN IZQ N COILS WITH STEEL WIRE STRAND. REF T 1 2-PP VEN BPRET 1X7 NN IZQ N COILS WITH STEEL WIRE STRAND. REF T 1 2-PP VEN BPRET 1X7 NN IZQ N . INVOICE NO. EX-4407 EX-4403 EX-4405 EX-4406 EXP065 18 DO.I26100084, FREIGHT PREPAID FORMULARIO MOVIMIENTO DE MERCANCIA ZONA FRANCA TAYRONA NO.940-042266 940-042159 940-042208 940-042224 TOTAL NET WEIGHT 279,196.00 KGS. TOTAL GROSS WEIGHT 280,666.00 KGS. COILS WITH STEEL WIRE STRAND. REF T 3 8-PP VEN BPRET 1X7 NN IZQ N COILS WITH STEEL WIRE STRAND. REF T 1 2-PP VEN BPRET 1X7 NN IZQ N COILS WITH STEEL WIRE STRAND. REF T 1 2-PP VEN BPRET 1X7 NN IZQ N</t>
  </si>
  <si>
    <t>AG ROYCE METAL MARKETING</t>
  </si>
  <si>
    <t>KNIGHT S A S</t>
  </si>
  <si>
    <t>Santa Marta</t>
  </si>
  <si>
    <t>HANSA AUGSBURG</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</si>
  <si>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</si>
  <si>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1381 SAWGRASS CORPORATE PKWY S SUNRISE FL 33323 USA</t>
  </si>
  <si>
    <t>KM 12 VIA ALTERNA AL PUERTO ZONA FRANCA TAYRONA SANTA MARTA, COLOMBIA COL</t>
  </si>
  <si>
    <t>SMLU3112193 SMLU3113965 SMLU2590644 SMLU3109034 SMLU2572614 SMLU3122566 SMLU3110293 TTNU1962223 SMLU3123080 SMLU2568430 SMLU2540941 SMLU3105152 CRSU1300544 SMLU2571156</t>
  </si>
  <si>
    <t>SMLU5158681A</t>
  </si>
  <si>
    <t>CO310778 G2394821 CO310836 G2394815 1297FB CO310760 1390FB CO310825 CO310767 G2394809 CO310823 G2394804 CO310835 G2394803 1492FB CO310777 5584FA CO310816 CO310755 G2394802 CO310807 G2394806 CO310819 G2394814 5659FB CO310782 CO310785 G2394812</t>
  </si>
  <si>
    <t>SANTA MARTA, COL.</t>
  </si>
  <si>
    <t>WEARING APPAREL, NOS SLAC 1208 CTN T SHIRTS MANIFEST NO.MS14394/95/4403 DC CODE:G4 . 1253 CTN T SHIRTS MANIFEST NO.MS14411, DCCODE:G4 TOTAL 2461 SC039384 WEARING APPAREL, NOS SLAC 1208 CTN T SHIRTS MANIFEST NO.MS14394/95/4403 DC CODE:G4 . 1253 CTN T SHIRTS MANIFEST NO.MS14411, DCCODE:G4 TOTAL 2461 SC039384</t>
  </si>
  <si>
    <t>HANESBRANDS INC OUTWSA</t>
  </si>
  <si>
    <t>MD INDUSTRIES SA</t>
  </si>
  <si>
    <t>K-STORM</t>
  </si>
  <si>
    <t>CMCU 4507391 8886624 . CMCU 4584063 0886630 ALL MOTOR TRUCK DITTO DITTO DITTO DITTO CMCU 4507391 8886624 . CMCU 4584063 0886630 ALL MOTOR TRUCK DITTO DITTO DITTO DITTO</t>
  </si>
  <si>
    <t>OUTERWEAR DIVISION 1000 EAST HANES MILL RD WINSTON SALEM NC 27105 USA</t>
  </si>
  <si>
    <t>ZONA FRANCA QUANAMINTHE PROYECTO CODEVI</t>
  </si>
  <si>
    <t>CMCU4584063 CMCU4507391</t>
  </si>
  <si>
    <t>9510 9510</t>
  </si>
  <si>
    <t>CLAMCOSN8M151878</t>
  </si>
  <si>
    <t>D8017</t>
  </si>
  <si>
    <t>012621 012624</t>
  </si>
  <si>
    <t>STAINLESS STEEL COILS G18JHK04 5051, G18JGY89 4946, G18JGY90 5011, G18JHF51 2024, G 18JHF52 2044, G18JHF53 2060, G18JHF54 2118, G18JHF56 2104, G18JHK48 3807, HS CODE:7 220201080 - 7219340035 STAINLESS STEEL COILS G18JHG10 4892, G18JHF63 4666, G18JHG35 6186, G18JHG36 6311, G 18JHG37 6356, HS CODE:7220201080 - 7219340 035 STAINLESS STEEL COILS G18JHG14 4901, G18JGY91 5071, G18JHF57 2128, G18JHF59 4403, G 18JHF62 4552, G18JHG56 4921, G18JHG58 5506, HS CODE:7220201080 - 7219340035 STAINLESS STEEL COILS G18JGY65 2743, G18JGY66 2763, G18JGY67 2743, G18JGY68 2773, G 18JGY69 2778, G18JHF55 2144, G18JHF60 2215, G18JHG59 4277, G18JHK25 3394, HS CODE:7 220201080 - 7219340035 STAINLESS STEEL COILS G18JGW40 1803, G18JGY70 2783, G18JGY71 4441, G18JGY72 2265, G 18JHK22 3867, G18JHK23 3831, G18JHK24 3438, G18JHK26 3822, G18JHK47 3803, HS CODE:7 220201080 - 7219340035 STAINLESS STEEL COILS G18JHG12 5046, G18JHG13 4881, G18JHK01 1978, G18JHF61 4562, G 18JHG60 4647, G18JHG61 4632, G18JHG62 4652, HS CODE:7220201080 - 7219340035 STAINLESS STEEL COILS G18JHF19 4500, G18JHF20 4482, G18JHG09 4907, G18JHG11 5066, G 18JHG15 5161, G18JHG34 6166, HS CODE:72 20201080 - 7219340035</t>
  </si>
  <si>
    <t>APERAM STAINLESS SERVICES AND SOLUT</t>
  </si>
  <si>
    <t>APERAM STAINLESS EUROPE</t>
  </si>
  <si>
    <t>Chester, Pennsylvania</t>
  </si>
  <si>
    <t>INDEPENDENT SPIRIT</t>
  </si>
  <si>
    <t>NO MARKS AND NUMBERS NO MARKS AND NUMBERS NO MARKS AND NUMBERS NO MARKS AND NUMBERS NO MARKS AND NUMBERS NO MARKS AND NUMBERS NO MARKS AND NUMBERS</t>
  </si>
  <si>
    <t>98 FLORAL AVENUE SUITE 102 NEW PROVIDENCE, NJ 07974</t>
  </si>
  <si>
    <t>6 RUE ANDRE CAMPRA NONE LA PLAINE ST DENIS, FR 93210</t>
  </si>
  <si>
    <t>ICUU3752697 ICUU2371741 ICUU3722183 ICUU2371649 ICUU2371280 ICUU3720386 ICUU3722291</t>
  </si>
  <si>
    <t>IILU72122700</t>
  </si>
  <si>
    <t>622W</t>
  </si>
  <si>
    <t>N056992 N056501 N056306 N056512 N056505 N056508 N056514</t>
  </si>
  <si>
    <t>BOLLORE LOGISTICS USA</t>
  </si>
  <si>
    <t>150-10 132ND AVENUE NONE JAMAICA, NY 11434</t>
  </si>
  <si>
    <t>POLYVINYL ALCOHOL KURARAYPOVAL 48-80 36,000 KGS (PVA-424H) SEA WAY BILL H.S.CODE 3905.30.0000 OXY PO 4502440882 KAI P.O. NO D50US00406 DELIVERY TO OXY VINYLS, LP 4403 PASADENA FREEWAY PASADENA,TX 77503-1119 USA, TEL 281-844-4174 ------------ ---- ATTN SYLVIA ENRIQUEZ SHIPPER S REFERENCE ONLY FREIGHT PREPAID ASARRANGED POLYVINYL ALCOHOL KURARAYPOVAL 48-80 36,000 KGS (PVA-424H) SEA WAY BILL H.S.CODE 3905.30.0000 OXY PO 4502440882 KAI P.O. NO D50US00406 DELIVERY TO OXY VINYLS, LP 4403 PASADENA FREEWAY PASADENA,TX 77503-1119 USA, TEL 281-844-4174 ------------ ---- ATTN SYLVIA ENRIQUEZ SHIPPER S REFERENCE ONLY FREIGHT PREPAID ASARRANGED</t>
  </si>
  <si>
    <t>OXY VINYLS,PASADENA OXY PO 4502440882 MATERIAL 14432 CAS MADE IN JAPAN NA NA NA NA NA NA NA NA NA OXY VINYLS,PASADENA OXY PO 4502440882 MATERIAL 14432 CAS MADE IN JAPAN NA NA NA NA NA NA NA NA NA</t>
  </si>
  <si>
    <t>FCLU9401816 TCLU9929957</t>
  </si>
  <si>
    <t>KKLUJPTF022147</t>
  </si>
  <si>
    <t>UBM55461 UBM55462</t>
  </si>
  <si>
    <t>WOOD - BULLETWOOD H.S. CODE: 4403.49.00 WOOD - BULLETWOOD H.S. CODE: 4403.49.00 WOOD - BULLETWOOD H.S. CODE: 4403.49.00 WOOD - BULLETWOOD H.S. CODE: 4403.49.00 WOOD - BULLETWOOD H.S. CODE: 4403.49.00</t>
  </si>
  <si>
    <t>TO THE ORDER OF UTTARA BANK LTD</t>
  </si>
  <si>
    <t>BMOU5815820 TCLU9524650 MEDU7200636 CAIU9379535 MEDU7781171</t>
  </si>
  <si>
    <t>MSCUPB027550</t>
  </si>
  <si>
    <t>806R</t>
  </si>
  <si>
    <t>D003293 EU12311787 D002758 EU12311675 D002759 EU12311673 D003197 EU12311786 D002756 EU12311671</t>
  </si>
  <si>
    <t>SRS LOGISTICS LIMITED</t>
  </si>
  <si>
    <t>AKHTARUZZAMAN CENTER 21/22, AGRABAD CHITTAGONG 4100 BANGLADESH</t>
  </si>
  <si>
    <t>. 1 X 40'HC CONTAINER TOTAL 4403 CARTONS ONLY TOTAL FOUR THOUSAND FOUR HUNDRED THREE CARTONONLY OTHER HANDICRAFT OF IRON,OTHER HANDICRAFT OF ALUMINUM,OTHER HANDICRAFT OF WOOD,FITTED IRON, 800 WEST MAPLE LANE BENSENVILLE, IL 60106, USA TEL:630-766-0202 FAX:630-766-2729 E-MAIL: YOSA LIVINGSTONINTL.COM</t>
  </si>
  <si>
    <t>. CARTONS 1 TO 4403(4403 CARTONS)</t>
  </si>
  <si>
    <t>CITICORP NORTH AMERICA ,INC. X</t>
  </si>
  <si>
    <t>UETU5564350</t>
  </si>
  <si>
    <t>CMDUCAD0322820</t>
  </si>
  <si>
    <t>286IN</t>
  </si>
  <si>
    <t>0174162 G1564071</t>
  </si>
  <si>
    <t>HG GLOBAL LLC</t>
  </si>
  <si>
    <t>6750, DANIEL BURNHAM DRIVE, PORTAGE, IN 46368 U.S.A.</t>
  </si>
  <si>
    <t>DADRI, UP</t>
  </si>
  <si>
    <t>WOOD IN THE ROUGH, WHETHER OR NOT STRIPPED OF BARK - SUPPLY OF WOODEN POLES WOOD IN THE ROUGH, WHETHER OR NOT STRIPPED OF BARK - SUPPLY OF WOODEN POLES WOOD IN THE ROUGH, WHETHER OR NOT STRIPPED OF BARK - SUPPLY OF WOODEN POLES APPLICANTS PURCHASE ORDER NO. P015384 158 PIECES: (35) 11 METER; (103) 12 METER;(20) 13.5 METER HC 4403.10.0030 AGENT AT PORT OF DISCHARGE: NATIONAL SHIPPING AGENCY AL A'AMERA COMMERCIAL BUILDING 0767 ROAD 3629 BLOCK 336, AL ADLIYAH P.O. B, OX 762 MANAMA BAHRAIN P: +973 17 515 050 F: +973 17 515 052 EMAIL: GENERALBAHRAGENTS.COM FREIGHT PREPAIDLADEN ON BOARD AT MOBILE, ALABAMA, USA ON BELOW SHIPPED ON BOARD DATE</t>
  </si>
  <si>
    <t>TO THE ORDER OF COMSIP AL AALI</t>
  </si>
  <si>
    <t>NIEDERMEYER INTERTRADE CORP</t>
  </si>
  <si>
    <t>NO MARKS NO MARKS NO MARKS NO MARKS COMSIP AL A'ALI/BAHRAIN SAME SAME SAME SAME SAME SAME SAME SAME SAME SAME</t>
  </si>
  <si>
    <t>PO BOX 26979, MANAMA, KINGDOM OF BA BAHRAIN BAHRAIN</t>
  </si>
  <si>
    <t>1497 WINDSOR STREET ASHLAND OR 97520 UNITED STATES</t>
  </si>
  <si>
    <t>HCIU8004196 MEDU7454760 MEDU9514981</t>
  </si>
  <si>
    <t>4510 4510 9400</t>
  </si>
  <si>
    <t>MSCUOZ669026</t>
  </si>
  <si>
    <t>802A</t>
  </si>
  <si>
    <t>07200 07189 20991492</t>
  </si>
  <si>
    <t>COMSIP AL AALI</t>
  </si>
  <si>
    <t>202CTNS ARTIFICIAL STONE PLANTERS HS CODE 6810990000 167CTNS PLASTIC PLANTERS HS CODE 3924905600 TOTAL 369CTNS PO # 4403, THIS SHIPMENT CONTAINS NO SOLID WOOD PACKING MATERIALS. KN.REF 4358-0388-712.018 AMS NO. BANQ XMN2787075 SCAC NO. BANQ NAC ARCHITECTURAL SUPPLEMENT</t>
  </si>
  <si>
    <t>ARCHITECTURAL SUPPLEMENTS</t>
  </si>
  <si>
    <t>GREENER GLOBE TRADING CO., LTD</t>
  </si>
  <si>
    <t>EVER LAMBENT</t>
  </si>
  <si>
    <t>ARCHITECTURAL SUPPLEMENTS LLC ITEM# QTY CARTON# MADE IN CHINA NO MARKS NO MARKS NO MARKS NO MARKS NO MARKS NO MARKS NO MARKS NO MARKS NO MARKS</t>
  </si>
  <si>
    <t>567-1 SOUTH LEONARD STREET WATERBURY CT 06777 US</t>
  </si>
  <si>
    <t>ROOM 1105 11 F TOWER 1 LIPPO CENTER NO.89 QUEENSWAY HONG KONG HK</t>
  </si>
  <si>
    <t>CMAU5068121</t>
  </si>
  <si>
    <t>BANQXMN2787075</t>
  </si>
  <si>
    <t>CMDUXIA0298760</t>
  </si>
  <si>
    <t>147TS</t>
  </si>
  <si>
    <t>K2566713</t>
  </si>
  <si>
    <t>2 CRT WATER FILTER ELEMENTS HS CODE_842199 76 CTN COMPRESSOR PARTS H.S CODE_8481.80 45 CTN, TELL BRAND DOOR LOCKSET AND PARTS HTS CODE_830140,830160 S/O NO_ 4057 4196 4271 4272 4273 4275 4276 4279 4402 4403 4404 5119 5131 5338 5811 IRI/L 12-JAN-2018</t>
  </si>
  <si>
    <t>MALIK AL ASHTAR</t>
  </si>
  <si>
    <t>2 CRT WATER FILTER ELEMENTS HS CODE_842199 76 CTN COMPRESSOR PARTS H.S CODE_8481.80 45 CTN 45 CTNS S.T.C. 2 PLTS HARDWARE (BOLT) HS CODE_7318.15/7318.24 70 CTN 70 CTNS S.T.C. 2 PLTS FACE MASK HS CODE_3304.99 21 CTN 21 CTNS S.T.C. 2 PLTS EYE MASK HS CODE_3304.99 115 CTN 115 CTNS S.T.C. 3 PLTS FACE MASK HS CODE_3304.99 29 CTN 29 CTNS S.T.C. 2 PLTS EYE MASK HS CODE_3304.99 971 CTN 971 CTNS S.T.C. 11 PLASTIC PALLETS CH-16C WITH DOUBLE STEEL MASCARA BRUSH/ FILLED 7.5G/8G/ JET PRINTING BATCH CODE ON THE LABEL _ FOLDING CARTON H.S. CODE_3304.20 5 CTN SUNGLASSES H.S. CODE_ 9004.10 6 CTN SAFETY GLASSES H.S. CODE_ 9004.90 6 CTN GLASSES H.S. CODE_ 9004.90 40 CTN 40 CTNS S.T.C. 2 PALLETS ALUMINUM FOUNDATION STICK HS CODE_ 7616.99 3 PKG 3 PKGS S.T.C. 3 W/CRATES AIR MOTOR HS CODE_8412.39 260 CTN STAPLER DESKTOP SOT HS CODE_ 8472.90 236 CTN TELL BRAND DOOR LOCKSET AND PARTS HTS CODE_830140,830160 S/O NO_ 4057 4196 4271 4272 4273 4275 4276 4279 4402 4403 4404 5119 5131 5338 5811 IRI/L 12-JAN-2018</t>
  </si>
  <si>
    <t>LTD. 2FL., NO. 90., SEC.2, NANJING TAIPEI, TAIWAN TEL_886-2-25365115 FAX_886-2-66080108</t>
  </si>
  <si>
    <t>TCLU1672306</t>
  </si>
  <si>
    <t>MOLU13502352880</t>
  </si>
  <si>
    <t>MOL149358N</t>
  </si>
  <si>
    <t>TAICHUNG - CY</t>
  </si>
  <si>
    <t>WOOD 3.168 POSTS 2-1/2 -3 X 1,98 MTS PARTIDA ARANCELARIA 4403.1010 FREIGHT PREPAID WOOD 3.168 POSTS 2-1/2 -3 X 1,98 MTS PARTIDA ARANCELARIA 4403.1010 FREIGHT PREPAID</t>
  </si>
  <si>
    <t>CAXU9274794 CAIU8175774</t>
  </si>
  <si>
    <t>HLCUSCL180117638</t>
  </si>
  <si>
    <t>1805S</t>
  </si>
  <si>
    <t>18054 HLD2055560 18055 HLD2055559</t>
  </si>
  <si>
    <t>WOOD - SURINAME ROUND LOGS WOOD - SURINAME ROUND LOGS WOOD - SURINAME ROUND LOGS WOOD - SURINAME ROUND LOGS 2ND NOTIFY: EXPORT IMPORT BANK OF BANGLADESH LTD, DHAKA SHIPPED ON BOARD DATE: 04.01.2018 CREDIT NUMBER: 0000196417010695 DATED 170928 WE HEREBY CERTIFY THAT A) H.S. CODE NO. 4403.49.00 AND 4403.99.00 B) IMPORTER'S NAME BABUL TIMBER AND SAW MILL, GOURIPUR BAZAR, DAUDKANDI, COMILLA, BANGL, ADESH, TIN NO. 511782474116, VAT NO. 230310208899, IRC NO. BA 021812, LCAF NO. 277263 AND BANK BIN NO. 18141072226 C) NAME, ADDRESS AND TELEPHONE NUMBER(S) OF THE CARRYING VESSEL'S AGENT AT PORT OF DISCHARGE. D) 14 CALENDERS DAYS FREE DETENTION AT THE PORT OF DESTINATION. WOOD - SURINAME ROUND LOGS</t>
  </si>
  <si>
    <t>M/S BABUL TIMBER &amp; SAW MILL</t>
  </si>
  <si>
    <t>PVS INTERNATIONAL(S) PTE LTD</t>
  </si>
  <si>
    <t>GOURIPUR BAZAR DAUDKANDI COMILLA 3516 BANGLADESH</t>
  </si>
  <si>
    <t>FAR EAST FINANCE BUILDING 14 ROBINS SINGAPORE 069535 SINGAPORE</t>
  </si>
  <si>
    <t>MEDU4040961 BMOU6167907 CAIU7424960 TGHU7873708 MEDU7235972</t>
  </si>
  <si>
    <t>4310 4510 4510 4510 4510</t>
  </si>
  <si>
    <t>MSCUPB026875</t>
  </si>
  <si>
    <t>805R</t>
  </si>
  <si>
    <t>EU12311338 SD0313640 EU12311336 SD0313649 EU12311360 SD0313680 EU12311359 SD0313647 EU12311339 SD0313652</t>
  </si>
  <si>
    <t>WOOD - SURINAME ROUND LOGS WOOD - SURINAME ROUND LOGS SHIPPED ON BOARD DATE: 04.01.2018 CREDIT NUMBER: 043217010318 DATED 170919 WE HEREBY CERTIFY THAT A) IMPORTER'S NAME BHUIYAN AND SONS 121 JIBON BIMA BHABAN, MOTIJHEEL C/A, DHAKA, BANGLADESH TIN NO. 59533173822, VAT NO. 19011053817, H.S. CODE 4403.49.00, 4403.99.00, LCA NUMBER 208972 LC N, UMBER 043217010318 DATE 170919 AND IRC NUMBER BA-160735 UTTARA BANK LTD. TIN NO. 320907783858 AND BIN NO. 000000839 B) NAME, ADDRESS AND TELEPHONE NUMBER (S) OF THE CARRYING VESSEL'S AGENT AT PORT OF DISCHARGE. C) 14 CALENDERS DAYS FREE DETENTION AT THE PORT OF DESTINATION WOOD - SURINAME ROUND LOGS WOOD - SURINAME ROUND LOGS WOOD - SURINAME ROUND LOGS</t>
  </si>
  <si>
    <t>CAIU7433350 TCNU7953571 MEDU7165941 MEDU4044150 MSCU5826861</t>
  </si>
  <si>
    <t>4510 4510 4510 4310 4310</t>
  </si>
  <si>
    <t>MSCUPB026883</t>
  </si>
  <si>
    <t>EU12311355 SD0313646 EU12311333 SD0313651 EU12311334 SD0313648 EU12311337 SD0313650 EU12311335 SD0313645</t>
  </si>
  <si>
    <t>WOOD - SURINAME ROUND LOGS ( WANA) TOTAL PIECES:-----62 PIECES TOTAL VOLUME:------119.626 CBM TOTAL GROSS WEIGHT:---- 113350 KGS 14 FREE DAYS AT DESTINATION FREIGHT COLLECT H.S. CODE 4403.49.00 WOOD - SURINAME ROUND LOGS ( WANA) WOOD - SURINAME ROUND LOGS ( WANA) WOOD - SURINAME ROUND LOGS ( WANA) WOOD - SURINAME ROUND LOGS ( WANA) WOOD - SURINAME ROUND LOGS ( WANA)</t>
  </si>
  <si>
    <t>#15-03 MANHATTAN HOUSE 151, CHIN SW SINGAPORE 169876 SINGAPORE</t>
  </si>
  <si>
    <t>TGHU9643242 TGHU6421637 MSCU7251874 MEDU8848705 FCIU7012045 TCNU7837340</t>
  </si>
  <si>
    <t>MSCUPB026925</t>
  </si>
  <si>
    <t>EU12311264 SD0182330 EU12311345 SD0182326 EU12311344 SD0182325 EU12311260 SD0182329 EU12311340 SD0182327 EU12311257 SD0182328</t>
  </si>
  <si>
    <t>WOOD - BASRALOCUS ROUND LOGS WOOD - BASRALOCUS ROUND LOGS WOOD - BOLLETRIE ROUND LOGS WOOD - BOLLETRIE ROUND LOGS WOOD - BOLLETRIE ROUND LOGS WOOD - BOLLETRIE ROUND LOGS WOOD - BOLLETRIE ROUND LOGS WOOD - BOLLETRIE ROUND LOGS HS CODE: 4403.49.00 &amp; 4403.99.00 LC NO:073117010177; LCAF NO:125389; IRC NO:BA 180680 FREIGHT PREPAID 14 FREE DAYS AT POD WOOD - BOLLETRIE ROUND LOGS WOOD - BASRALOCUS ROUND LOGS</t>
  </si>
  <si>
    <t>TO THE ORDER OF THE CITY BANK LIMIT</t>
  </si>
  <si>
    <t>BANANI COMPLEX,942/A SK.MUJIB ROAD</t>
  </si>
  <si>
    <t>MEDU8368347 MEDU8265185 BMOU6540414 TCNU2649870 SLSU6359909 FSCU9563529 MEDU8931701 TGHU9770530 MEDU8200878 FSCU8968060</t>
  </si>
  <si>
    <t>MSCUPB027006</t>
  </si>
  <si>
    <t>DS001189 EU12311420 DS001181 EU12311419 DS001411 EU12311416 DS001185 EU12311413 DS001413 EU12311412 DS001184 EU12311418 DS001183 EU12311421 EU12311415 SD001415 DS001188 EU12311414 EU12311417 SD001410</t>
  </si>
  <si>
    <t>M/S. ALHAJ MOZZAM HOSSAIN SOWDAGOR</t>
  </si>
  <si>
    <t>10 SHIB BARI LANE, FERINGHEE BAZAR CHITTAGONG 4100 BANGLADESH</t>
  </si>
  <si>
    <t>WOOD - SURINAME ROUND LOGS WOOD - SURINAME ROUND LOGS L/C NUMBER: 147217010135 DATED 170912 WE HEREBY CERTIFY THAT A) TIN NO. 177459489483, VAT REG NO.24031109334, H.S. CODE NO. 4403.99.00, 4403.49.00 IRC NO. BA-102073 AND LCA NO. 20836 B) APPLICANT BIN NO. 24031109334 AND BANK BIN NO. 19011031698 WOOD - SURINAME ROUND LOGS WOOD - SURINAME ROUND LOGS WOOD - SURINAME ROUND LOGS</t>
  </si>
  <si>
    <t>TO THE ORDER OF EASTERN BANK LIMITE</t>
  </si>
  <si>
    <t>C/A CHITTAGONG, BANGLADESH</t>
  </si>
  <si>
    <t>MSCU7108122 TTNU9864990 BMOU6131118 TCNU7952744 CARU9770417</t>
  </si>
  <si>
    <t>MSCUPB026891</t>
  </si>
  <si>
    <t>EU12311357 SD0313637 EU12311332 SD0313638 EU12311330 SD0313653 EU12311331 SD0313681 EU12311356 SD0313636</t>
  </si>
  <si>
    <t>AL MULTAZIM CONSORT</t>
  </si>
  <si>
    <t>280/1,SHIB BARI LANE, FERINGHEE BAZ CHITTAGONG 4000 BANGLADESH</t>
  </si>
  <si>
    <t>WOOD - BASRALOCUS ROUND LOGS WOOD - BASRALOCUS ROUND LOGS WOOD - BOLLETRIE ROUND LOGS WOOD - BASRALOCUS ROUND LOGS WOOD - BOLLETRIE ROUND LOGS HS CODE: 4403.49.00 &amp; 4403.99.00 LC NO:073117010177; LCAF NO:125389; IRC NO:BA 180680 FREIGHT PREPAID 14 FREE DAYS AT POD WOOD - BASRALOCUS ROUND LOGS WOOD - BASRALOCUS ROUND LOGS WOOD - BASRALOCUS ROUND LOGS WOOD - BOLLETRIE ROUND LOGS WOOD - BASRALOCUS ROUND LOGS</t>
  </si>
  <si>
    <t>DRYU9111498 DRYU9047758 BMOU6199118 MEDU7484888 SEGU6112630 MSCU8378740 MEDU7156702 BMOU6581075 MEDU7339730 FSCU8007211</t>
  </si>
  <si>
    <t>MSCUPB027014</t>
  </si>
  <si>
    <t>DS001416 EU12311124 DS001417 EU12311125 DS001187 EU12311131 DS001418 EU12311126 DS001409 EU12311123 DS001412 EU12311127 DS001186 EU12311129 DS001180 EU12311128 DS001414 EU12311130 DS001182 EU12311122</t>
  </si>
  <si>
    <t>1X40HC 2784 POSTS CENTRALES 2-1/2 -3 X 1,98 MTS 432 POSTS CENTRALES (CIL) 3 X 2,15 MTS PARTIDA ARANCELARIA 4403.1010, FREIGHT PREPAID</t>
  </si>
  <si>
    <t>P.O. BOX 362290 SAN JUAN PR 00936-2290 PR 00936-2290 00960 PR</t>
  </si>
  <si>
    <t>AV. PROVIDENCIA NRO 2601 OF. 3 FONO 56 2 2341288 SANTIAGO - CHILE RM CL</t>
  </si>
  <si>
    <t>FCIU8183700</t>
  </si>
  <si>
    <t>SUDUB8603A24R0MY</t>
  </si>
  <si>
    <t>H4631301</t>
  </si>
  <si>
    <t>P.O. BOX 362290 SAN JUAN TELEFONO: (787) 2693838</t>
  </si>
  <si>
    <t>1X40HC 3564 POSTS CALIBRADOS 3 X 1,98 MTS PARTIDA ARANCELARIA 4403.1010 FREIGHT PREPAID</t>
  </si>
  <si>
    <t>P.O. BOX 29228 SAN JUAN, PR 00929-0228 PUERTO RICO PR 00929-0228 PUERT 00985 PR</t>
  </si>
  <si>
    <t>AV. PROVIDENCIA 2601 OF. 32 FONO 56 2 2341288 SANTIAGO - CHILE RM CL</t>
  </si>
  <si>
    <t>HASU4884014</t>
  </si>
  <si>
    <t>SUDUB8603A24RSR0</t>
  </si>
  <si>
    <t>15872 H4631255</t>
  </si>
  <si>
    <t>P.O. BOX 29228 SAN JUAN, CTC:CDONESTE MADERERAPR.COM</t>
  </si>
  <si>
    <t>94 CTN 94 CTNS S.T.C. 2 PLTS TERMINALS HS CODE_8536.90 300 CTN 300 CTNS S.T.C. 9 PLTS HEAT SHRINKABLE FILM, HS CODE_8504.40 SO NO._4057 4274 4401 4402 4403 5111 5114 5116 5117 5119 5121 5136 5137 5337 IRI/L 05-JAN-2018</t>
  </si>
  <si>
    <t>ORIENTAL VANGUARD LOGISTICS CO., LT</t>
  </si>
  <si>
    <t>94 CTN 94 CTNS S.T.C. 2 PLTS TERMINALS HS CODE_8536.90 300 CTN 300 CTNS S.T.C. 9 PLTS HEAT SHRINKABLE FILM HTS CODE 3926.40 22 CTN SUNGLASSES _ PARTS H.S. CODE_ 9004.10 14 CTN SAFETY GLASSES H.S. CODE_ 9004.90 18 CTN GLASSES H.S. CODE_ 9004.90 506 CTN 506 CTNS S.T.C. 7 PLTS MACHINERY PARTS FOR VEHICLE BRAKE SYSTEM (MATERIALS_ ALLOY STEEL) HS CODE_8708.30 13 CTN PLAYING CARDS HS CODE_ 9504.40 117 CTN 117 CTNS S.T.C. 4 PLTS HEAT SHRINKABLE FILM HS CODE_3926.40 29 CTN 29 CTNS S.T.C. 1 WOODEN PALLET PLUMBING PARTS HS CODE_7418.20 12 CTN WALL CONTROL CONTROL BOARD THERMOCOUPLE HS CODE_ 9032.89 9 DRUM 9 DRUMS S.T.C. 8 DRUMS (2 PLTS) + 1 DRUM  3 PKGS SUNCRYL EU 127 PL460 HS CODE_3403.19 58 CTN 58 CTNS S.T.C. 4 PLTS ADV LINE OUTDOOR WALL MOUNT HS CODE NO.7616.99.90.00-5 146 CTN 146 CTNS S.T.C. 6 PLTS STEEL MACHINE SCREW STEEL TRITAP SCREW HS CODE_7318.15/7318.14 14 CTN CONVERTER HS CODE_8504.40 SO NO._4057 4274 4401 4402 4403 5111 5114 5116 5117 5119 5121 5136 5137 5337 IRI/L 05-JAN-2018</t>
  </si>
  <si>
    <t>2FL., NO. 90., SEC.2, NANJING E. RD TAIPEI, TAIWAN TEL_886-2-25365115 F</t>
  </si>
  <si>
    <t>TCLU9666608</t>
  </si>
  <si>
    <t>MOLU13502345120</t>
  </si>
  <si>
    <t>012E</t>
  </si>
  <si>
    <t>MOL149406N</t>
  </si>
  <si>
    <t>40 CTNS OF LADIES SHOES PO 43103 ART NO. D825DC STYLE D LAMULAY C COLOR NAVY WHITE C O1 - 3 PO 44131 ART NO. J82E2B STYLE J S .GIGLIO B COLOR WHITE C O 1 - 1 PO 44427ART NO. J824FA STYLE J THYMAR G. A COLOR WHITE SILVER C O 1 - 1 PO 44435 ART NO. J 824FC STYLE J THYMAR G. C COLOR NAVY C O, Y C O 1 - 2 PO 42759 ART NO. D82V8D STYLE D CAREY D COLOR NAVY C O 1 - 1 PO 4403 6 ART NO. J82D1C STYLE J SANDAL MILK C COLOR NAVY C O 1 - 4 HTS CODE W6403 MADE INCAMBODIA 189 CTNS OF FOOTWEAR JUNIOR SHOES</t>
  </si>
  <si>
    <t>LAUFER GROUP INTERNATIONAL LTD. (NE</t>
  </si>
  <si>
    <t>T.H.I.GROUP ( CAMBODIA) CO., LTD.</t>
  </si>
  <si>
    <t>AS PER PACKING LIST MADE IN CAMBODIA NA NA NA NA NA NA NA NA NA NA NA NA NA NA NA NA NA NA NA</t>
  </si>
  <si>
    <t>372 DOUGHTY BLVD., SUITE 250 INWOOD, NY 11096 TEL (718) 304-1230 INWOOD NY</t>
  </si>
  <si>
    <t>ROOM 3FA ,VTRUST OFFICE CENTER, ST. 109, SANGKAT MITTAPHEAP, KHAN 7 MAKARA,PHNOM PENH,CAMBODIA PHNOM PENH</t>
  </si>
  <si>
    <t>CAIU2020230</t>
  </si>
  <si>
    <t>KKLUKOS062768</t>
  </si>
  <si>
    <t>CCDG313319</t>
  </si>
  <si>
    <t>ARTIST TOOLS &amp; PET HS CODE:4403.94</t>
  </si>
  <si>
    <t>TODAY S PRODUCTS</t>
  </si>
  <si>
    <t>EAST RICH BRUSH PRODUCTS (SHENZHEN)</t>
  </si>
  <si>
    <t>ER</t>
  </si>
  <si>
    <t>12576 KIRKHAM CT. SUITE #1 POWAY, CA 92064, USA TE 1-858-717-2088</t>
  </si>
  <si>
    <t>NO.1 CUILI ROAD, LUOWU COUNTRY, LIU PINGDI TOWN, LONGGANG DISTRICT,</t>
  </si>
  <si>
    <t>GESU5449792</t>
  </si>
  <si>
    <t>AMIGL180032181A</t>
  </si>
  <si>
    <t>MOLU13023048523</t>
  </si>
  <si>
    <t>MOL429479N</t>
  </si>
  <si>
    <t>AMIG</t>
  </si>
  <si>
    <t>AMASS INTERNATIONAL GROUP INC</t>
  </si>
  <si>
    <t>13191 CROSSROADS PARKWAY NORTH</t>
  </si>
  <si>
    <t>12576 KIRKHAM CT. SUITE #1 POWAY, CA 92064, USA</t>
  </si>
  <si>
    <t>WOOD - KOPI ROUND LOGS WOOD - BOLLETRIE ROUND LOGS WOOD - BOLLETRIE ROUND LOGS WOOD - BOLLETRIE ROUND LOGS WOOD - BOLLETRIE ROUND LOGS WOOD - BASRALOCUS ROUND LOGS WOOD - BOLLETRIE ROUND LOGS WOOD - KOPI ROUND LOGS WOOD - KOPI ROUND LOGS HS CODE: 4403.49.00 &amp; 4403.99.00 LC NO:073117010177; LCAF NO:125389; IRC NO:BA 180680 FREIGHT PREPAID 14 FREE DAYS AT POD WOOD - KOPI ROUND LOGS</t>
  </si>
  <si>
    <t>MEDU7715478 MEDU8868208 INKU2503270 INBU5463840 MEDU8092032 DRYU9068811 BMOU5955648 MEDU7193162 MSCU7146267 CAIU8087842</t>
  </si>
  <si>
    <t>4510 4510 4510 4310 4510 4510 4510 4510 4510 4510</t>
  </si>
  <si>
    <t>MSCUPB027147</t>
  </si>
  <si>
    <t>804R</t>
  </si>
  <si>
    <t>DS001811 EU12311493 DS001815 EU12311497 DS001812 EU12311500 DS001813 EU12311483 DS001819 EU12311485 DS001824 EU12311498 DS001820 EU12311484 DS001826 EU12311495 DS001825 EU12311491 DS001822 EU12311482</t>
  </si>
  <si>
    <t>WOOD - SURINAME ROUND LOGS (BASRALOCUS) WOOD - SURINAME ROUND LOGS (BASRALOCUS) WOOD - SURINAME ROUND LOGS (BASRALOCUS) WOOD - SURINAME ROUND LOGS (BASRALOCUS) H.S CODE: 4403.49.00 FREIGHT COLLECT TOTAL PIECES: 51 TOTAL GROSSWEIGHT: 113180 KGS QUANTITY/VOLUME: 97.8590 CBM WOOD - SURINAME ROUND LOGS (BASRALOCUS)</t>
  </si>
  <si>
    <t>MEDU7155861 GLDU7398880 DFSU6830056 MSCU9980936 MEDU8704842</t>
  </si>
  <si>
    <t>MSCUPB027220</t>
  </si>
  <si>
    <t>D001796 EU12311425 D001797 EU12311428 D001699 EU12311427 D001700 EU12311437 D001698 EU12311429</t>
  </si>
  <si>
    <t>WOOD - SURINAME ROUND LOGS ( BASRA) WOOD - SURINAME ROUND LOGS ( BASRA) WOOD - SURINAME ROUND LOGS ( BASRA) WOOD - SURINAME ROUND LOGS ( BASRA) WOOD - SURINAME ROUND LOGS ( BASRA) WOOD - SURINAME ROUND LOGS ( BASRA) TOTAL PIECES:-----99 PIECES TOTAL VOLUME:------199.455 CBM TOTAL GROSS WEIGHT:---- 235210 KGS 14 FREE DAYS AT DESTINATION FREIGHT COLLECT H.S. CODE 4403.49.00 WOOD - SURINAME ROUND LOGS ( BASRA) WOOD - SURINAME ROUND LOGS ( BASRA) WOOD - SURINAME ROUND LOGS ( BASRA) WOOD - SURINAME ROUND LOGS ( BASRA)</t>
  </si>
  <si>
    <t>FCIU8113446 MEDU4315863 MEDU8083241 GLDU7268402 GATU8590941 MSCU7022311 INKU6623144 CRSU9206690 GLDU7509330 GLDU7327866</t>
  </si>
  <si>
    <t>4510 4310 4510 4510 4510 4510 4510 4510 4510 4510</t>
  </si>
  <si>
    <t>MSCUPB026859</t>
  </si>
  <si>
    <t>EU12311341 SD0182315 EU12311263 SD0182323 EU12311261 SD0182320 EU12311343 SD0182319 EU12311342 SD0182316 EU12311256 SD0182321 EU12311259 SD0182322 EU12311258 SD0182324 EU12311265 SD0182318 EU12311262 SD0182317</t>
  </si>
  <si>
    <t>WOOD - BOLLETRIE ROUND LOGS WOOD - BASRALOCUS ROUND LOGS WOOD - BASRALOCUS ROUND LOGS WOOD - KOPI ROUND LOGS WOOD - BASRALOCUS ROUND LOGS WOOD - BOLLETRIE ROUND LOGS WOOD - KOPI ROUND LOGS HS CODE: 4403.49.00 &amp; 4403.99.00 LC NO: 073117010177 LCAF NO: 125389 IRC NO: BA 180680 FREIGHT PREPAID 14 FREE DAYS AT POD WOOD - KOPI ROUND LOGS WOOD - BASRALOCUS ROUND LOGS WOOD - BOLLETRIE ROUND LOGS</t>
  </si>
  <si>
    <t>TRLU5692589 TEMU7600759 TGHU8326114 TCLU8963330 TEMU8204515 TCNU5772384 TRLU7006230 TGHU8933479 TCNU1149653 MSCU7193649</t>
  </si>
  <si>
    <t>MSCUPB027154</t>
  </si>
  <si>
    <t>DS001818 EU12311492 DS001809 EU12311487 DS001807 EU12311488 DS001823 EU12311496 DS001821 EU12311490 DS001816 EU12311494 DS001810 EU12311481 D001814 EU12311499 DS001817 EU12311489 DS001808 EU12311486</t>
  </si>
  <si>
    <t>WOOD - BASRALOCUS LOGS WOOD - BASRALOCUS LOGS WOOD - BASRALOCUS LOGS WOOD - BASRALOCUS LOGS TOTAL: 145 PIECES  296.336 CBM B) UTTARA BANK LTD LOCAL OFFICE, 50, BIR UTTAM SHAHID ASHFAKUSSAMAD SARANI, MOTIJHEEL C/A, DHAKA- 1000,BANGLADESH (OLD:129- 130, MOTIJHEEL C/A, DHAKA-1000, BANGLADESH) IMPORTER'S NAME, ADDRESS: BHUIYAN AND SONS, 121, MOTIJHEEL C/A, JIBON BIMA BHABAN DHAKA-10, 00, BANGLADESH. TIN NO. 595233173822, VAT NO. 19011053817, H.S.CODE 4403.49.00, LCA NUMBER 217202, LC NUMBER 043217010412 DATED 171217 AND IRC NUMBER BA- 160735. UTTARA BANK LTD. TIN NO. 320907783858 AND BIN NO. 000000839. WOOD - BASRALOCUS LOGS WOOD - BASRALOCUS LOGS WOOD - BASRALOCUS LOGS WOOD - BASRALOCUS LOGS WOOD - BASRALOCUS LOGS WOOD - BASRALOCUS LOGS WOOD - BASRALOCUS LOGS WOOD - BASRALOCUS LOGS WOOD - BASRALOCUS LOGS WOOD - BASRALOCUS LOGS WOOD - BASRALOCUS LOGS</t>
  </si>
  <si>
    <t>DHAKA-1000, BANGLADESH</t>
  </si>
  <si>
    <t>MSCU9168408 MSCU7022667 MEDU8165761 TGHU6240855 CAIU7441015 TCNU8913655 MEDU8120242 MEDU4603896 MEDU8755243 TCLU4937570 TCNU1147835 MSCU9840488 MEDU4513600 BEAU4253679 MEDU4060850</t>
  </si>
  <si>
    <t>4510 4510 4510 4510 4510 4510 4510 4510 4510 4510 4510 4510 4510 4510 4310</t>
  </si>
  <si>
    <t>MSCUPB027204</t>
  </si>
  <si>
    <t>D001784 EU12311439 D001793 EU12311432 D001781 EU12311438 D001790 EU12311434 D001782 EU12311435 D001789 EU12311431 D001794 EU12311422 D001786 EU12311423 D001792 EU12311436 D001785 EU12311440 D001788 EU12311433 D001783 EU12311441 D001791 EU12311424 D001787 EU12311426 D001795 EU12311430</t>
  </si>
  <si>
    <t>REFRIGERATOR PO#4403 REL#1 REFRIGERATOR MODEL VF306 262 CARTONS SPARE PARTS OF REFRIGERATOR 1 CARTON</t>
  </si>
  <si>
    <t>AVANTI PRODUCTS,LLC</t>
  </si>
  <si>
    <t>QINGDAO XINXING HOUSEHOLD</t>
  </si>
  <si>
    <t>10880 N.W. 30TH STREET, MIAMI, FL 33172, ATTN.GISELLE DRESDA TEL. # 305-592-7830</t>
  </si>
  <si>
    <t>APPLIANCE CO.,LTD NO.7 ROAD BEIAN OFFICE JIMO QINGDAO,CHINA TEL:0086-532-87500999</t>
  </si>
  <si>
    <t>BMOU5443298</t>
  </si>
  <si>
    <t>EGLV140701515487</t>
  </si>
  <si>
    <t>0830E</t>
  </si>
  <si>
    <t>EMCKYE9907</t>
  </si>
  <si>
    <t>WASHER SCRE W GOOSENEC K TUBE GOOSENECK FL EX ARM LOOP RECTANGLE CORRUGATED TUBE SHIP TO:EXPRESS CROSS BORDER LOGISTICS, LLC / SA, MANUFACTURING LLC 4403 W . MILITARY HWY STE 100 MCALLEN TX 785 03 956-467-9948 HS CODE :7318220001/7 318159001/73071100/83081/37173 2</t>
  </si>
  <si>
    <t>CEVA FREIGHT SHANGHAI LIMITED</t>
  </si>
  <si>
    <t>19600 WESTERN AVENUE TORRANCE, CA 90501 USA 1-3109725500 TEL EX 59</t>
  </si>
  <si>
    <t>GUANGZHOU BRANCH AS AGENTS FOR AND ON BEHALF OF PYRAMID LINES 86-2081350090 TEL EX 86-20813 50</t>
  </si>
  <si>
    <t>CLHU3375949</t>
  </si>
  <si>
    <t>MAEU963289257</t>
  </si>
  <si>
    <t>801E</t>
  </si>
  <si>
    <t>CN4413549</t>
  </si>
  <si>
    <t>19600 WESTERN AVENUE TORRANCE, CA 90501 USA</t>
  </si>
  <si>
    <t>NANSHA NEW PORT</t>
  </si>
  <si>
    <t>BEECH WOOD IN THE ROUGH NOT TREATED ON 10 PALLETS WOODEN MOLDS HTS CODE 4403</t>
  </si>
  <si>
    <t>FRATELLI AURIANA INC.</t>
  </si>
  <si>
    <t>ORAL ENGINEERING S.R.L.</t>
  </si>
  <si>
    <t>BREVIK BRIDGE</t>
  </si>
  <si>
    <t>FRATELLI AURIANA // //</t>
  </si>
  <si>
    <t>839 LAKE AVENUE 06831 GREENWICH CT</t>
  </si>
  <si>
    <t>VIA DECORATI AL VALOR MILITARE 40 41100 BAGGIOVARA DI MODENA MO</t>
  </si>
  <si>
    <t>BEAU2618079</t>
  </si>
  <si>
    <t>YMLUT616059146</t>
  </si>
  <si>
    <t>046W</t>
  </si>
  <si>
    <t>1425129 LSCTL322402</t>
  </si>
  <si>
    <t>ALL SHORE FORWARDERS LTD</t>
  </si>
  <si>
    <t>ONE RIVER CENTRE 331 NEWMAN SPRINGS RD BLDG 1 07701 RED BANK - NEW JERSEY</t>
  </si>
  <si>
    <t>LA SPEZIA Italy</t>
  </si>
  <si>
    <t>WORKING GLOVES VENDOR NAME:QUANZHOU HUAFEI P.O.NUMBER: 18561,18546A ITEM NUMBER:3104-24,53615-23, 53616-23,53617-23,53622-23, 54580-23,54581-23,54582-23, 7605-23,7626-23,7654-23,77212-23, 9081-23,9082-23,9083-23,9812-23, 9813-23,9815-23, HTS#6216.00.5820 NAME ACC:BIG TIME/USBGTMP WORKING GLOVES VENDOR NAME:QUANZHOU HUAFEI P.O.NUMBER: 18703,18704B,18743,18799A ITEM NUMBER: R7673,R77861,R77862, 67806-16,67807-16,67808-16, 67811-16,67812-16,67813-16, 22703-23,9613-23,9864-23, 4402-THD,4403-THD,8677-23, 8681-23,8751-23,22005-23, 22504-23,53582-23 HTS#6216.00.5820 NAME ACC:BIG TIME/USBGTMP WORKING GLOVES VENDOR NAME:QUANZHOU HUAFEI P.O.NUMBER: 18799A,18545,18546A ITEM NUMBER:53583-23,7651-23, 7652-23,77225-23,53561-23, 53563-23,22103-23,22104-23, 22503-23,22603-23,22604-23, 53578-23,53581-23,53582-23, 53583-23,53616-23,53622-23, 54561-23,54562-23,54563-23, 54564-23,54580-23,54581-23, 54582-23,7654-2, 3,77212-23, HT66662-23,9081-23,9083-23, 9084-23,9613-23,9704-23, 9705-23,HT77772-23,9844-23 HTS#6216.00.5820 NAME ACC:BIG TIME/USBGTMP FAX:86 2151171705 THIS SHIPMENT CONTAINS NO WOOD PACKING MATERIALS</t>
  </si>
  <si>
    <t>OTS ASTRACON LLC(CLT)</t>
  </si>
  <si>
    <t>OTS FORWARDING (CHINA) LTD</t>
  </si>
  <si>
    <t>ASKLIPIOS</t>
  </si>
  <si>
    <t>3115 BEAM ROAD, CHARLOTTE NC 28217,U.S.A. TEL:1-704-424-5522 FAX:1-704-424-5622</t>
  </si>
  <si>
    <t>RM1002-1003,1ST MANSION,NO.268 SOUTH ZHONGSHAN ROAD,RESOURCE PLAZA SHANGHAI 200010,CHINA TEL:86 2151082366-18</t>
  </si>
  <si>
    <t>ZCSU8926549 CRSU9077442 ZCSU8235845</t>
  </si>
  <si>
    <t>ZIMUXIA8052717</t>
  </si>
  <si>
    <t>ZGLC917203 ZGLC930217 ZGLC917274</t>
  </si>
  <si>
    <t>XIAMEN (FJ)</t>
  </si>
  <si>
    <t>AS PER PO DE1712012 PLASTIC MOUNTING FLANG 440673772 RUBBER VALVE 44067708 AS PER PO DE1711102 PLASTIC DOCUMENT HOLDER 4403 6353 46CTNS 2PLTS</t>
  </si>
  <si>
    <t>MSCU6923613</t>
  </si>
  <si>
    <t>ONPLQDDET1810005</t>
  </si>
  <si>
    <t>MSCUPX030716</t>
  </si>
  <si>
    <t>802N</t>
  </si>
  <si>
    <t>FEX3726213</t>
  </si>
  <si>
    <t>BAMBOO AND WILLOW DECORATIONS BAMBOO - HTS 4403.10.0060 WILLOW - HTS 4601.29.4000 PO 1649324 THIS SHIPMENT DOES NOT CONTAINS ANYSOLID WOOD PACKING MATERIALS. NAC:AT HOME, NANJING,JIANGSU,CHINA,210001 TEL:52377916 FAX:52377644 EMAIL: ATHOME MODETRANSPORTATION.COM</t>
  </si>
  <si>
    <t>MODE TRANSPORTATION</t>
  </si>
  <si>
    <t>EVER LIVELY</t>
  </si>
  <si>
    <t>CASE LABEL BOX PO DEPT CASE PACK QUANTITY VENDOR PART SKU MADE IN CHINA AT HOME</t>
  </si>
  <si>
    <t>100 STEWART LANE CHALFONT, PA 18914 TEL: 215-766-3080 X 206 TE FAX: 215-766-3093</t>
  </si>
  <si>
    <t>OF MCL-MULTI CONTAINER LINE,INC. D/B/A TRANSPAC CARGO LINE UNIT 06,7TH FLOOR SINOTRANS TE JIANGSU MANISON 129 ZHONGHUA RD,</t>
  </si>
  <si>
    <t>TCLU1664928</t>
  </si>
  <si>
    <t>CMDUNJHL020995</t>
  </si>
  <si>
    <t>082TB</t>
  </si>
  <si>
    <t>K2964512</t>
  </si>
  <si>
    <t>100 STEWART LANE CHALFONT, PA 18914 TEL: 215-766-3080 X 206</t>
  </si>
  <si>
    <t>NANJING</t>
  </si>
  <si>
    <t>OFFICE CHAIR PO # 19-30136-769 HS CODE 9401.30 3442.76 KGS 30.392 CBM HS CODE 9401.71 4403.20 KGS 38.400 CBM THIS SHIPMENT CONTAINS, NO SOLID WOOD PACKING MATERIALS NAME ACCOUNT HNI</t>
  </si>
  <si>
    <t>HON COMPANY</t>
  </si>
  <si>
    <t>FOSHAN SHUNDE HUI CHANG FURNITURE C</t>
  </si>
  <si>
    <t>P N HWBM201 Q TY 1 PCE G.W. -DO- P N HWBM420 -DO- P N HVL516 NO MARKS NO MARKS NO MARKS</t>
  </si>
  <si>
    <t>200 OAK STREET PO BOX 1109 MUSCATINE IA 52761 US</t>
  </si>
  <si>
    <t>O LTD NO 7 XIN DE ROAD GAO XIN TECHNOLOGY CHAN YE YUAN RONG GUI ZHEN SHUNDE FOSHAN CN</t>
  </si>
  <si>
    <t>CAIU9779383</t>
  </si>
  <si>
    <t>BANQSZX1126505</t>
  </si>
  <si>
    <t>COSU6161673300</t>
  </si>
  <si>
    <t>059E</t>
  </si>
  <si>
    <t>CD897756</t>
  </si>
  <si>
    <t>WOOD - BASRALOCUS ROUND LOGS WOOD - BASRALOCUS ROUND LOGS WOOD - BASRALOCUS ROUND LOGS WOOD - BASRALOCUS ROUND LOGS LCAF NO. NCCBL 148344, IRC NO. BA-174059, HS CODE NO. 4403.49.00, 4403.99.00 APPLICANT'S TIN NO. 167717708021 APPLICANT'S BIN/VAT REG NO. 24041246810 WOOD - BASRALOCUS ROUND LOGS WOOD - BASRALOCUS ROUND LOGS</t>
  </si>
  <si>
    <t>MAWA SAW MILLS AND INDUSTRIES</t>
  </si>
  <si>
    <t>GENWOOD INDUSTRIES LTD</t>
  </si>
  <si>
    <t>MSC SASHA</t>
  </si>
  <si>
    <t>1676/ 25/1 , ASHRAF ALI ROAD, PATHA CHITTAGONG 1212 BANGLADESH</t>
  </si>
  <si>
    <t>240, SAINT-JACQUES STREET OUEST, SU MONTREAL QC H2Y 1L9 CANADA</t>
  </si>
  <si>
    <t>INKU6546177 MEDU8881792 DRYU9381338 MSCU7015966 MEDU8326634 INKU6514992</t>
  </si>
  <si>
    <t>MSCUPB026651</t>
  </si>
  <si>
    <t>802R</t>
  </si>
  <si>
    <t>EU12311248 SD0182053 EU12311252 SD0182057 EU12311253 SD0182054 EU12311251 SD0182055 EU12311250 SD0182056 EU12311249 SD0182052</t>
  </si>
  <si>
    <t>WOOD - BASRALOCUS LOGS WOOD - BASRALOCUS LOGS WOOD - BASRALOCUS LOGS WOOD - BASRALOCUS LOGS WOOD - BASRALOCUS LOGS WOOD - BASRALOCUS LOGS WOOD - BASRALOCUS LOGS WOOD - BASRALOCUS LOGS WOOD - BASRALOCUS LOGS WOOD - BASRALOCUS LOGS TOTAL 81 PIECES  213.3550 CBM 2ND NOTIFY B) UTTARA BANK LTD LOCAL OFFICE, 50, BIR UTTAM SHAHID ASHFAKUSSAMAD SARANI, MOTIJHEEL C/A, DHAKA-1000, BANGLADESH (OLD:129-130), MOTIJHEEL C/A, DHAKA-1000, BANGLADESH LC NO.043217010412 DATED 171217. IMPORTER'S NAME, ADDRESS: BHUIYAN AND SONS., 121,, MOTIJHEEL C/A, JIBON BIMA BHADAN, DHAKA-1000, BANGLADESH. TIN NO. 595233173822, VAT NO. 19011050381, H.S. CODE 4403.49.00, LCA NUMBER 217202, IRC NUMBER BA-160735 UTTARA BANK LTD. TIN NO. 320907783858 AND BIN NO. 000000839 WOOD - BASRALOCUS LOGS</t>
  </si>
  <si>
    <t>DHAKA, BANGLADESH</t>
  </si>
  <si>
    <t>MEDU8103395 MSCU9687527 MSCU9095528 GLDU7338979 TRLU7247113 MSCU9879670 GLDU7529595 CAIU8750322 CAXU9226158 TTNU9593306 GLDU9834828</t>
  </si>
  <si>
    <t>4510 4510 4510 4510 4510 4510 4510 4510 4510 4510 4510</t>
  </si>
  <si>
    <t>MSCUPB026669</t>
  </si>
  <si>
    <t>EU12311012 SD0181765 EU12311011 SD0181761 EU12311006 SD0181753 EU12311013 SD0181758 EU12311187 SD0181754 EU12311005 SD0181762 EU12311009 SD0181760 EU12311096 SD0181763 EU12311138 SD0181750 EU12311004 SD0181759 EU12311266 SD0181755</t>
  </si>
  <si>
    <t>WOOD - BASRALOCUS ROUND LOGS 14 DAYS FREE AT DESTINATION FREIGHT PREPAID ORIGIN SURINAME IMPORTERS TIN NO. 475886306526, VAT REG NO. 24041156382 LCA FORM NO. 93054, IRC NO. BA-0166198, HS CODE NO. 4403.49.00 AND 4403.99.00 ISSUING BANK BIN NO. 19031074504 L/C NO. 121217010322, 171205</t>
  </si>
  <si>
    <t>TO THE ORDER OF SOCIAL ISLAMI BANK</t>
  </si>
  <si>
    <t>CHAMBER, KHATUN GONJ, CHITTAGONG, B</t>
  </si>
  <si>
    <t>BMOU5102590</t>
  </si>
  <si>
    <t>MSCUPB026693</t>
  </si>
  <si>
    <t>EU12311291 SD0182146</t>
  </si>
  <si>
    <t>KTS AND BROTHERS</t>
  </si>
  <si>
    <t>248, HAQUE SUPER MARKET KHATUNGONJ CHITTAGONG 1424 BANGLADESH</t>
  </si>
  <si>
    <t>WOOD - BASRALOCUS LOGS WOOD - BASRALOCUS LOGS WOOD - BASRALOCUS LOGS WOOD - BASRALOCUS LOGS WOOD - BASRALOCUS LOGS WOOD - BASRALOCUS LOGS WOOD - BASRALOCUS LOGS WOOD - BASRALOCUS LOGS WOOD - BASRALOCUS LOGS WOOD - BASRALOCUS LOGS TOTAL 89 PIECES  192.5334 CBM B) EXPORT IMPORT BANK OF BANGLADESH LTD,. CENTRALIZED TRADE PROCESSING DIVISION (CTPD), HEAD OFFICE: JL BHABAN (3RD FLOOR), HOUSE NO. 01, ROAD NO. 01 GULSHAN AVENUE, DHAKA-1212. DHAKA, BANGLADESH LC NO. 0000196417010867 DATED 171219. IMPORTER'S NAME, ADDRESS: M, /S BABUL TIMBER AND SAW MILL., GOURIPUR BAZAR, DAUDKANDI, COMILLA, BANGLADESH. TIN NO. 511782474116, VAT NO. 23031020889, IRC NO-BA 021812, LCAF NO. 277265 AND BANK BIN NO. 18141072226. H.S. CODE NO. 4403.49.00 AND DESCRIPTION OF GOODS: BASRALOCUS LOGS.</t>
  </si>
  <si>
    <t>TO THE ORDER OF EXPORT IMPORT BANK</t>
  </si>
  <si>
    <t>MEDU8484970 TCNU7869840 MSCU7238511 TGHU6120572 TCNU7816096 INKU2559448 MEDU8882783 FSCU9210223 TGHU7667230 TGHU8065073</t>
  </si>
  <si>
    <t>MSCUPB026768</t>
  </si>
  <si>
    <t>EU12311318 SD0181785 EU12311140 SD0181781 EU12311133 SD0181782 EU12311048 SD0181786 EU12311141 SD0181780 EU12311139 SD0181783 EU12311136 SD0181788 EU12311134 SD0181779 EU12311142 SD0181787 EU12311189 SD0181784</t>
  </si>
  <si>
    <t>SPOT: 8231536 PHARMACEUTIC AL PRODUCTS, NOS TOTAL ONE H UNDRED FIFTY FIVE PACKAGES O NLY LEVETIRACETAM USP INV NO:5117500816 &amp; 13.12.2017 PO NO:12451 0P &amp; 11.11 2016 HS CODE:29337900 NET WT:3875, .00 KGS GROSS WT:4403.75KGS HTS 29337900</t>
  </si>
  <si>
    <t>EI REF: 6650001848 155X25KG NET HDPE DRUMS BATCH NOS: OS-0200217 OS-1891 117 OS-2041117 OS-2051117 DRUM NOS:0 01/155 TO 155/155 NVOCC</t>
  </si>
  <si>
    <t>6-3-552, GROUND FLOOR, SRI RAM TOWERS, (TAJ DECCAN LANE, E SOMAJIGUDA, HYDERABAD, TELANGANA 50 91-7966168931 TEL EX 91-79661 68</t>
  </si>
  <si>
    <t>CAIU2387138</t>
  </si>
  <si>
    <t>MAEU963236013</t>
  </si>
  <si>
    <t>IN3247826</t>
  </si>
  <si>
    <t>KATTUPALLI</t>
  </si>
  <si>
    <t>130 CTN FABRIC HS CODE_6115.96 6 CTN 6 CTNS S.T.C. 1 PLT FITTING DISPLAY FIXTURES HS CODE_ 9403.20, SO NO._4057 4058 4059 4060 4272 4274 4275 4277 4278 4401 4402 4403 5119 5120 5126 5131 5132 5336 IRI/L 15-DEC-2017</t>
  </si>
  <si>
    <t>130 CTN FABRIC HS CODE_6115.96 6 CTN 6 CTNS S.T.C. 1 PLT FITTING DISPLAY FIXTURES HS CODE_ 9403.20 100 CTN 100 CTNS S.T.C. 4 PLTS EMPTY PLASTIC CASE HS CODE_3923.10 14 CTN 14 CTNS S.T.C. 1 PLT BOLT HS CODE_7318.29 400 CTN 400 CTNS S.T.C. 5 PLTS PLAYFUL MEOW 100ML EDP HS CODE_7010.90 5 W/C STAINLESS STEEL SPRING WIRE H.S.CODE_7223.00 9 CTN 9 CTNS S.T.C. 1 PLTS PLASTIC TUBE/CAP HS CODE_3926.90 56 CTN 56 CTNS S.T.C. 2 PLTS FURNITURE PARTS H.S.CODE_7616.99 8 ROLL FABRIC H.S.CODE_6001.29 28 CTN SUNGLASSES _ PARTS H.S. CODE_ 9004.10 8 CTN SAFETY GLASSES H.S.CODE_ 9004.90 23 CTN SAFETY GLASSES/GLASSES HS CODE_ 9004.90 10 CTN DYESTUFFS HS CODE_3204.16 189 CTN 189 CTNS S.T.C. 3 PAPER PLTS ETHERNET SWITCHES HS CODE_8517.62 38 CTN 38 CTNS S.T.C. 1 PLT NUT HS CODE_7318.16 63 CTN WHEEL 10DIA (5/8B) HS CODE_4013.90 43 CTN EN WORLD CHAIR EXTRUSION, SEAT SLIDE HS CODE_ 9403.90 81 CTN 81 CTNS S.T.C. 3 PLTS OFFICE CASTER H.S. CODE_8302.20 SO NO._4057 4058 4059 4060 4272 4274 4275 4277 4278 4401 4402 4403 5119 5120 5126 5131 5132 5336 IRI/L 15-DEC-2017</t>
  </si>
  <si>
    <t>2FL., NO. 90., SEC.2, NANJING E. RD TAIPEI, TAIWAN TEL_886-2-25365115 FAX_886-2-660801</t>
  </si>
  <si>
    <t>TCNU4883953</t>
  </si>
  <si>
    <t>MOLU13502324282</t>
  </si>
  <si>
    <t>MOL162630N</t>
  </si>
  <si>
    <t>MACHINE MADE CARPETS SPOT Q1710MER02513 RUGS, NOS MACHINE MADE CARPETS HTS 5702.42.90.0000 PO 4360-4384-4394-4403-4456</t>
  </si>
  <si>
    <t>EXPEDITORS INTERNATIONAL-QIN</t>
  </si>
  <si>
    <t>Adana</t>
  </si>
  <si>
    <t>EI REF 616424690 . . . . .</t>
  </si>
  <si>
    <t>INTERNATIONAL TRADE CENTER 510 MCCORMICK DRIVE, SUITES K-N GLEN BURNIE MD 21061 U.S.A.</t>
  </si>
  <si>
    <t>TAS. VE TIC AS SARIIBRAHIMLI MAHALLESI KIZILKAYA MEVKII, D-400 K 33100 NO 26 AKDENIZ/MERSIN TURKEY</t>
  </si>
  <si>
    <t>HLXU6225881</t>
  </si>
  <si>
    <t>HLCUIZ1171241131</t>
  </si>
  <si>
    <t>53W</t>
  </si>
  <si>
    <t>MERSIN, TR</t>
  </si>
  <si>
    <t>MADERAS PRESERVA LTDA</t>
  </si>
  <si>
    <t>PROVIDENCIA 2601 OF 301 SANTIAGO 8320000 CL SANTIAGO RM CL</t>
  </si>
  <si>
    <t>SUDU8656191</t>
  </si>
  <si>
    <t>SUDUB7603A2150KR</t>
  </si>
  <si>
    <t>087N</t>
  </si>
  <si>
    <t>15872 H4536657</t>
  </si>
  <si>
    <t>1X40HC CONTAINER 3168 POSTS CENTRALES 2-1/2 -3 X 1,98 MTS PARTIDA ARANCELARIA: 4403.1010 FREIGHT PREPAID 1X40HC CONTAINER 2.880 POSTS CENTRALES 2-1/2 -3 X 1,98 MTS PARTIDA ARANCELARIA 4403.1010 FREIGHT PREPAID</t>
  </si>
  <si>
    <t>FCL/FCL FCL/FCL</t>
  </si>
  <si>
    <t>P.O. BOX 362290 SAN JUAN PR 00936-2290 PR 00936-2290 00952 PR</t>
  </si>
  <si>
    <t>TEMU8414379 SUDU8558636</t>
  </si>
  <si>
    <t>SUDUB7603A227BHU</t>
  </si>
  <si>
    <t>H4624182 H4629932</t>
  </si>
  <si>
    <t>STEEL NUT --------- HS CODE-7318.16 ; 4403 CTNS  131 PLTS STEEL NUT --------- HS CODE-7318.16 ; 4403 CTNS  131 PLTS STEEL NUT --------- HS CODE-7318.16 ; 4403 CTNS  131 PLTS STEEL NUT --------- HS CODE-7318.16 ; 4403 CTNS  131 PLTS STEEL NUT --------- HS CODE-7318.16 ; 4403 CTNS  131 PLTS</t>
  </si>
  <si>
    <t>SCANWELL LOGISTICS CHI INC.</t>
  </si>
  <si>
    <t>SCANWELL LOGISTICS TAIWAN LTD -</t>
  </si>
  <si>
    <t>BRIGHTON</t>
  </si>
  <si>
    <t>MARKS AND NUMBERS WITH CONTAINER APZU357265 MARKS AND NUMBERS WITH CONTAINER APZU357265 P-O#074367 CHICAGO MADE IN TAIWAN R.O.C. -DOP- O#074611 P-O#074787 P-O#074839 P-O#074876 P-O#074900 P-O#075033 P-O#075405 ; P-O#075119 CHICAGO MADE IN TAIWAN R.O.C. ; P-O#073793 CHICAGO MADE IN TAIWAN R.O.C. -DO- ; P-O#074700 ; P-O#075119 CHICAGO MADE IN TAIWAN R.O.C. ; P-O#074366 CHICAGO MADE IN TAIWAN R.O.C. -DOP- O#074559 P-O#074563 P-O#074588 P-O#074589 P-O#075033 MARKS AND NUMBERS WITH CONTAINER APZU357265 MARKS AND NUMBERS WITH CONTAINER APZU357265</t>
  </si>
  <si>
    <t>2455 ARTHUR AVENUE, ELK GROVE VILLA IL 60007-6016, UNITED STATES TEL. 1-847-228-6789 TE FAX. 1-847-228-0421</t>
  </si>
  <si>
    <t>OCEAN 2 F., NO.21, LANE 50, SEC. 3, NANKANG ROAD, TAIPEI, TAIWAN R.O.C. O B SCANWELL CONTAINER LINE LTD. TE ATTN. GRACE TEL. 886-2-2651-3536</t>
  </si>
  <si>
    <t>ECMU2019337 CMAU1489246 APZU3572652 CLHU3326991 FCIU3733969</t>
  </si>
  <si>
    <t>APLU437188829</t>
  </si>
  <si>
    <t>APL6158761 APL6158765 APL6158766 APL6158768 APL6158775</t>
  </si>
  <si>
    <t>KAOHSIUNG, TA</t>
  </si>
  <si>
    <t>WOOD IN THE ROUGH, WHETHER OR NOT STRIPPED OF BARK - WHITE ASH SAW LOGS WOOD IN THE ROUGH, WHETHER OR NOT STRIPPED OF BARK - WHITE ASH SAW LOGS HS CODE: 4403.91.00.20 COUNTRY OF ORIGIN: UNITED STATES FREIGHT PREPAID WOOD IN THE ROUGH, WHETHER OR NOT STRIPPED OF BARK - WHITE ASH SAW LOGS WOOD IN THE ROUGH, WHETHER OR NOT STRIPPED OF BARK - WHITE ASH SAW LOGS</t>
  </si>
  <si>
    <t>LUHAIHANG IMPORT &amp; EXPORT (SHENZHEN</t>
  </si>
  <si>
    <t>VINPAC CONTAINER LINE (LA) INC.</t>
  </si>
  <si>
    <t>GERDA MAERSK</t>
  </si>
  <si>
    <t>ROOM 201, BLOCK A, QIANWAN ROAD NO. SHENZHEN 44 518000 CHINA</t>
  </si>
  <si>
    <t>470 CLOVERLEAF DRIVE, UNIT A &amp; B BALDWIN PARK CA 91706 UNITED STATES</t>
  </si>
  <si>
    <t>TTNU5573718 CARU5780905 MSCU8359040 TCLU9801760</t>
  </si>
  <si>
    <t>4310 4310 4510 4510</t>
  </si>
  <si>
    <t>MSCUOZ294684</t>
  </si>
  <si>
    <t>747P</t>
  </si>
  <si>
    <t>ME210725 1242694 210615 ME210724</t>
  </si>
  <si>
    <t>GOODS (WOVEN GARMENTS) 1 X40'HC FCL 940CTN 1677.75 DZN 20133PCS CAT:347 M EN'S JEANS HTS#6203.42.451 1/9819.11.1200 PO NR. STYLE NR PCS CARTON MMMH27881A 92TMWMF 1, 7112 789 LTCH24181A 2 014147 3021 151 NGC ID#571532 NGC ID#571533 FAC INV#32170307,308 GOODS (WOVEN GARMENTS) 1 X40'HC FCL 824CTN 1332.83 DZN 15994PCS CAT:347 M EN'S JEANS HTS#6203.42.451 1/9819.11.1200 PO NR. STYLE NR PCS CARTON LTCH23581A 2013639 65, 28 334 LTCH34781A 2013605 506 3 275 LTCH24281A 2014147 4403 215 NGC ID#571534 NGC ID#571534 NGC ID#5715 34 FAC INV#32170309</t>
  </si>
  <si>
    <t>VF CORP</t>
  </si>
  <si>
    <t>NIEN HSING INTERNATIONAL LESOTHO</t>
  </si>
  <si>
    <t>VF JEANSWEAR LIMITED PARTNERSHIP 400 NORTH ELM STREET, GREENSBORO, N TEL: 213 353 0800 1-3366653616 TEL EX 26</t>
  </si>
  <si>
    <t>SITE NO. 009 THETSANE INDUSTRIAL AR MASERU LESOTHO 266-22326655 TEL EX 266-2232 66</t>
  </si>
  <si>
    <t>1-336665</t>
  </si>
  <si>
    <t>MSKU8953961 MRKU4779799</t>
  </si>
  <si>
    <t>MAEU963209294</t>
  </si>
  <si>
    <t>N043</t>
  </si>
  <si>
    <t>ZA4658017 ZA4658018</t>
  </si>
  <si>
    <t>533 GLENDALE BLVD 90026 LOS ANGELES CA LOS ANGELES UNITED STATES.</t>
  </si>
  <si>
    <t>WOOD HS: 4403</t>
  </si>
  <si>
    <t>KALAHARI RESORT C/O NATASHA LUCKE</t>
  </si>
  <si>
    <t>EMIAC (PTY) LTD</t>
  </si>
  <si>
    <t>250 KALAHARI BVLD PACONO MANOR PA, 1839 TEL: 608 963 0589 1-7189777700 TEL EX 82</t>
  </si>
  <si>
    <t>53 MAPLE STREET POMONA KEMPTON PARK GAUTENG, SOUTH AFRICA 27-113921657</t>
  </si>
  <si>
    <t>1-718977</t>
  </si>
  <si>
    <t>MRKU4881408</t>
  </si>
  <si>
    <t>SAFM770141921</t>
  </si>
  <si>
    <t>ZA4770345 ZA4770345</t>
  </si>
  <si>
    <t>FAUNA &amp; FLORA CHB, A DIVISION MIQ</t>
  </si>
  <si>
    <t>152-31 135TH AVENUE, JAMAICA NEW YORK, 11434 ATT: JOHN MEEHAN</t>
  </si>
  <si>
    <t>WOOD IN THE ROUGH, WHETHER OR NOT STRIPPED OF BARK - TEAK ROUND LOGS TARE: 3870 44039900 WOOD IN THE ROUGH, WHETHER OR NOT STRIPPED OF BARK - TEAK ROUND LOGS TARE: 3890 44039900 WOOD IN THE ROUGH, WHETHER OR NOT STRIPPED OF BARK - TEAK ROUND LOGS 04X40 HC CONTAINERS WITH 226 TEAK ROUND LOGS TEAK ROUND LOGS WITH BARK- LOT 1229 - 8.61 MTRS TEAK ROUND LOGS WITH BARK- LOT 1227,1220 &amp; 1212 - 9.34/9.48/9.36 MTRS FREIGHT PREPAID ABROAD FREIGHT AS PER AGREEMENT NCM: 4403.99.00 RE: 17/1887100-001, SD: 2176469491/0 SHIPPED ON BOARD INVOICE: 550-17 15 DAYS FREE TIME DEMURRAGE AT DESTINATION TARE:3890 44039900 WOOD IN THE ROUGH, WHETHER OR NOT STRIPPED OF BARK - TEAK ROUND LOGS TARE: 3810 44039900</t>
  </si>
  <si>
    <t>TEAKRC PTE. LTD.</t>
  </si>
  <si>
    <t>TRC AGROFLORESTAL LTDA</t>
  </si>
  <si>
    <t>175A BENCOOLEN STREET, #11-06, BURL SINGAPORE 189650 SINGAPORE</t>
  </si>
  <si>
    <t>AV.RAMIRES, S/N ESQ.DA RUA DOS CEBA CACERES MT 78200-000 BRAZIL</t>
  </si>
  <si>
    <t>TGHU8709026 INKU6413024 INKU6608052 TCNU7813672</t>
  </si>
  <si>
    <t>MSCUZC474492</t>
  </si>
  <si>
    <t>752R</t>
  </si>
  <si>
    <t>FEX2246908 FEX2282106 FEX2187718 FEX2294302</t>
  </si>
  <si>
    <t>RONDONOPOLIS, BRA</t>
  </si>
  <si>
    <t>WOOD IN THE ROUGH, WHETHER OR NOT STRIPPED OF BARK - TEAK ROUND LOGS 04X40 HC CONTAINERS WITH 246 TEAK ROUND LOGS TEAK ROUND LOGS WITH BARK- LOT 1145 -8.69 MTRS TEAK ROUND LOGS WITH BARK- LOT 1165 - 8.55 MTRS TEAK ROUND LOGS WITH BARK- LOT 1135 &amp; 1146 - 8.71/8.58 MTRS FREIGHT PREPAID ABROAD FREIGHT AS PER AGREEMEN, T NCM: 4403.99.00 RE: 17/1859030-001 SD: 2176463008/4 SHIPPED ON BOARD INVOICE: 516-17 15 DAYS FREE TIME DEMURRAGE AT DESTINATION TARE: 3840 44039900 WOOD IN THE ROUGH, WHETHER OR NOT STRIPPED OF BARK - TEAK ROUND LOGS TARE: 3900 44039900 WOOD IN THE ROUGH, WHETHER OR NOT STRIPPED OF BARK - TEAK ROUND LOGS TARE: 3940 44039900 WOOD IN THE ROUGH, WHETHER OR NOT STRIPPED OF BARK - TEAK ROUND LOGS TARE: 3880 44039900</t>
  </si>
  <si>
    <t>MEDU7120206 FSCU9472645 MEDU8967155 CLHU9034370</t>
  </si>
  <si>
    <t>MSCUZC469807</t>
  </si>
  <si>
    <t>FEX2307694 FEX3270033 FEX2246618 FEX2246748</t>
  </si>
  <si>
    <t>WOOD IN THE ROUGH, WHETHER OR NOT STRIPPED OF BARK - TEAK ROUND LOGS 06X40 HC CONTAINERS WITH 538 TEAK ROUND LOGS TEAK ROUND LOGS WITH BARK- LOT 1084,1049,1050,1085,1014 &amp; 1015 -5.75/5.80/5.78/5.75/5.78/ 5.78 MTRS FREIGHT PREPAID ABROAD FREIGHT AS PER AGREEMENT NCM: 4403.99.00 RE: 17/1918038-001 SD:2176463327/0 SH, IPPED ON BOARD INVOICE: 421-17 PRODUCT COMES FROM FOREST CERTIFIED FSC 100% RA-COC-005658 15 DAYS FREE TIME DEMURRAGE AT DESTINATION TARE: 3900 44039900 WOOD IN THE ROUGH, WHETHER OR NOT STRIPPED OF BARK - TEAK ROUND LOGS TARE: 3890 44039900 WOOD IN THE ROUGH, WHETHER OR NOT STRIPPED OF BARK - TEAK ROUND LOGS TARE: 3820 44039900 WOOD IN THE ROUGH, WHETHER OR NOT STRIPPED OF BARK - TEAK ROUND LOGS TARE: 3930 44039900 WOOD IN THE ROUGH, WHETHER OR NOT STRIPPED OF BARK - TEAK ROUND LOGS TARE: 3840 44039900 WOOD IN THE ROUGH, WHETHER OR NOT STRIPPED OF BARK - TEAK ROUND LOGS TARE: 3850 44039900</t>
  </si>
  <si>
    <t>FSCU9801993 INKU6654335 TGHU6117202 GLDU7376813 TCLU7745884 BMOU6796730</t>
  </si>
  <si>
    <t>MSCUZC471787</t>
  </si>
  <si>
    <t>FEX2287070 FEX3270037 FEX2287001 FEX2187705 FEX3270038 FEX2287010</t>
  </si>
  <si>
    <t>WOOD IN THE ROUGH, WHETHER OR NOT STRIPPED OF BARK - TEAK ROUND LOGS TARE: 3940 44039900 WOOD IN THE ROUGH, WHETHER OR NOT STRIPPED OF BARK - TEAK ROUND LOGS 04X40 HC CONTAINERS WITH 201 TEAK ROUND LOGS TEAK ROUND LOGS WITH BARK- LOT 1185,1218 &amp; 1216 - 8.93/8.97/9.21 MTRS TEAK ROUND LOGS WITH BARK- LOT 1215 - 8.70 MTRS FREIGHT PREPAID ABROAD FREIGHT AS PER AGREEMENT NCM: 4403.99.00 RE: 17/1886672-001, SD: 2176469356/6 SHIPPED ON BOARD INVOICE: 552-17 PRODUCT COMES FROM FOREST CERTIFIED FSC 100% RA-COC-005658 15 DAYS FREE TIME DEMURRAGE AT DESTINATION TARE:3910 44039900 WOOD IN THE ROUGH, WHETHER OR NOT STRIPPED OF BARK - TEAK ROUND LOGS TARE: 3890 44039900 WOOD IN THE ROUGH, WHETHER OR NOT STRIPPED OF BARK - TEAK ROUND LOGS TARE: 3910 44039900</t>
  </si>
  <si>
    <t>MEDU8471397 TGHU8612674 TEMU7567408 TGHU8367031</t>
  </si>
  <si>
    <t>MSCUZC474971</t>
  </si>
  <si>
    <t>FEX2294303 FEX2294254 FEX2266941 FEX2303172</t>
  </si>
  <si>
    <t>WOOD IN THE ROUGH, WHETHER OR NOT STRIPPED OF BARK - TEAK ROUND LOGS TARE: 3900 44039900 WOOD IN THE ROUGH, WHETHER OR NOT STRIPPED OF BARK - TEAK ROUND LOGS TARE: 3860 44039900 WOOD IN THE ROUGH, WHETHER OR NOT STRIPPED OF BARK - TEAK ROUND LOGS TARE: 3820 44039900 WOOD IN THE ROUGH, WHETHER OR NOT STRIPPED OF BARK - TEAK ROUND LOGS TARE: 3890 44039900 WOOD IN THE ROUGH, WHETHER OR NOT STRIPPED OF BARK - TEAK ROUND LOGS 05X40 HC CONTAINERS WITH 279 TEAK ROUND LOGS TEAK ROUND LOGS WITH BARK- LOT 1228 - 9.70 MTRS TEAK ROUND LOGS WITH BARK- LOT 1232,1235,1181 &amp; 1186 - 8.96/8.73/9.00/8.91 MTRS FREIGHT PREPAID ABROAD FREIGHT AS PER AGREEMENT NCM: 4403.99.00 RE: 17/18, 84565-001 SD: 2176468807/4 SHIPPED ON BOARD INVOICE: 551-17 PRODUCT COMES FROM FOREST CERTIFIED FSC 100% RA-COC-005658 15 DAYS FREE TIME DEMURRAGE AT DESTINATION TARE:3850 44039900</t>
  </si>
  <si>
    <t>GLDU7213930 CAIU9078110 TEMU6629085 INKU6428220 BMOU6154221</t>
  </si>
  <si>
    <t>MSCUZC475374</t>
  </si>
  <si>
    <t>FEX2294279 FEX2266991 FEX2246789 FEX3270026 FEX3270027</t>
  </si>
  <si>
    <t>WOOD IN THE ROUGH, WHETHER OR NOT STRIPPED OF BARK - TEAK ROUND LOGS TARE: 3840 44039900 WOOD IN THE ROUGH, WHETHER OR NOT STRIPPED OF BARK - TEAK ROUND LOGS TARE: 3860 44039900 WOOD IN THE ROUGH, WHETHER OR NOT STRIPPED OF BARK - TEAK ROUND LOGS TARE: 3910 44039900 WOOD IN THE ROUGH, WHETHER OR NOT STRIPPED OF BARK - TEAK ROUND LOGS TARE: 3860 44039900 WOOD IN THE ROUGH, WHETHER OR NOT STRIPPED OF BARK - TEAK ROUND LOGS TARE: 3940 44039900 WOOD IN THE ROUGH, WHETHER OR NOT STRIPPED OF BARK - TEAK ROUND LOGS 06X40 HC CONTAINERS WITH 746 TEAK ROUND LOGS TEAK ROUND LOGS WITH BARK- LOT 550,574,530,546 &amp; 524 - 5.66/5.66/5.66/5.65/5.58 MTRS TEAK ROUND LOGS WITH BARK- LOT 526 - 5.67 MTRS FREIGHT PREPAID ABROAD FREIGHT AS PER AGREEMENT NCM: 4403.99.00 RE: 1, 7/1890656-001 SD: 2176469859/2 SHIPPED ON BOARD INVOICE: 486-17 15 DAYS FREE TIME DEMURRAGE AT DESTINATION TARE: 3810 44039900</t>
  </si>
  <si>
    <t>TCLU5875678 AXIU1971985 TGHU9810545 TCLU5284037 MEDU8711306 TCNU8916192</t>
  </si>
  <si>
    <t>MSCUZC477719</t>
  </si>
  <si>
    <t>FEX2266992 FEX2292298 FEX2246802 FEX2246975 FEX2266948 FEX2246809</t>
  </si>
  <si>
    <t>WOOD IN THE ROUGH, WHETHER OR NOT STRIPPED OF BARK - TEAK ROUND LOGS 04X40 HC CONTAINERS WITH 251 TEAK ROUND LOGS TEAK ROUND LOGS WITH BARK- LOT 1171 &amp; 1139 - 8.09/9.49 MTRS TEAK ROUND LOGS WITH BARK- LOT 1136 - 9.37 MTRS TEAK ROUND LOGS WITH BARK- LOT 1144 - 9.08 MTRS FREIGHT PREPAID ABROAD FREIGHT AS PER AGREEME, NT NCM: 4403.99.00 RE: 17/1857955-001 SD: 2176470088/0 SHIPPED ON BOARD INVOICE: 515-17 15 DAYS FREE TIME DEMURRAGE AT DESTINATION TARE:3910 44039900 WOOD IN THE ROUGH, WHETHER OR NOT STRIPPED OF BARK - TEAK ROUND LOGS TARE: 3830 44039900 WOOD IN THE ROUGH, WHETHER OR NOT STRIPPED OF BARK - TEAK ROUND LOGS TARE: 3910 44039900 WOOD IN THE ROUGH, WHETHER OR NOT STRIPPED OF BARK - TEAK ROUND LOGS TARE: 3900 44039900</t>
  </si>
  <si>
    <t>FLORESTECA S/A</t>
  </si>
  <si>
    <t>AV. RAMIRES, S/N - DIST. INDUSTRIAL CACERES MT 78200-000 BRAZIL</t>
  </si>
  <si>
    <t>TGHU9353578 FSCU8853919 TGHU6790846 TCNU7900870</t>
  </si>
  <si>
    <t>MSCUZC478774</t>
  </si>
  <si>
    <t>FEX2246617 FEX2246506 FEX3270025 FEX2246505</t>
  </si>
  <si>
    <t>PET RESIN EASTLON BRAND BOTTLE GRADE CB-612 FREIGHT PREPAID EIN 660-71-4403 MRN NO.0375018-0036 PET RESIN EASTLON BRAND BOTTLE GRADE CB-612 FREIGHT PREPAID EIN 660-71-4403 MRN NO.0375018-0036 PET RESIN EASTLON BRAND BOTTLE GRADE CB-612 FREIGHT PREPAID EIN 660-71-4403 MRN NO.0375018-0036 PET RESIN EASTLON BRAND BOTTLE GRADE CB-612 FREIGHT PREPAID EIN 660-71-4403 MRN NO.0375018-0036</t>
  </si>
  <si>
    <t>TO ORDER OF PET PLASTICS, LLC</t>
  </si>
  <si>
    <t>FAR EASTERN NEW CENTURY CORPORATION</t>
  </si>
  <si>
    <t>JAN</t>
  </si>
  <si>
    <t>PET PLASTICS (IN DIAMOND) SAN JUAN B/NO:1-80 MADE IN TAIWAN PET PLASTICS (IN DIAMOND) SAN JUAN B/NO:1-80 MADE IN TAIWAN PET PLASTICS (IN DIAMOND) SAN JUAN B/NO:1-80 MADE IN TAIWAN PET PLASTICS (IN DIAMOND) SAN JUAN B/NO:1-80 MADE IN TAIWAN</t>
  </si>
  <si>
    <t>MONTONES WARD ROAD 9939 SUITE A LOT 2 LAS PIEDRAS PR 00771 PUERTO RICO TE TEL: +1(787)275-7527</t>
  </si>
  <si>
    <t>207, SEC. 2, TUN HWA SOUTH ROAD, TAIPEI TAIWAN FAX NO:02-27361422 TE TEL NO:02-27338000</t>
  </si>
  <si>
    <t>TGHU3693987 FCIU3432923 TCKU3571935 APZU3614491</t>
  </si>
  <si>
    <t>2200 2200 2200 2200</t>
  </si>
  <si>
    <t>CMDUTWN0304124</t>
  </si>
  <si>
    <t>303UA</t>
  </si>
  <si>
    <t>G0181931 G0181943 G0181911 G0181918</t>
  </si>
  <si>
    <t>PET PLASTICS, LLC</t>
  </si>
  <si>
    <t>MONTONES WARD ROAD 9939 SUITE A LOT 2 LAS PIEDRAS PR 00771 PUERTO RICO</t>
  </si>
  <si>
    <t>TAOYUAN</t>
  </si>
  <si>
    <t>ELECTRONIC GOODS - WORKING DISPLAY CONTAINER NO. CMAU4717360 SEAL NO. K2509730 40HQ-GPA(FULL) 664CTNS 4403.6KGS 52.73CBM, VANITY DEMO MODEL NO. DW12CVBT7 P.O. NO. 4400003599 HTS NO. 9811.00.60 ELECTRONIC GOODS - WORKING DISPLAY CONTAINER NO. TGHU0336707 SEAL NO. K2520320 20GP-GPA(FULL) 336CTNS 1646.4KGS 25.13CBM, ALSO NOTIFY: UPS SUPPLY CHAIN SOLUTIONS INC 4950 GATEWAY BLVD EAST EL PASO UNITED STATES FREIGHT COLLECT</t>
  </si>
  <si>
    <t>SDI TECHNOLOGIES</t>
  </si>
  <si>
    <t>COMTRAD TRADING LTD</t>
  </si>
  <si>
    <t>SDIUS SO HKA1658408 (FULL) 40'HQ - GPA ELECTRONIC GOODS - WORKING DISPLAY C/NO.337-500 C/NO.1-500 SDIUS SO HKA1661208 (FULL) 20'GP - GPA ELECTRONIC GOODS - WORKING DISPLAY C/NO.1-336</t>
  </si>
  <si>
    <t>1299 MAIN STREET RAHWAY UNITED STATES</t>
  </si>
  <si>
    <t>RM 504-6 5/F HARBOUR CENTRE TOWER 2 NO 8 HOK CHEUNG STREET HUNGHOM TE KOWLOON</t>
  </si>
  <si>
    <t>CMAU4717360 TGHU0336707</t>
  </si>
  <si>
    <t>CMDUHKA1658408</t>
  </si>
  <si>
    <t>076TG</t>
  </si>
  <si>
    <t>K2509730 K2520320</t>
  </si>
  <si>
    <t>UPS SUPPLY CHAIN SOLUTIONS INC</t>
  </si>
  <si>
    <t>4950 GATEWAY BLVD EAST EL PASO UNITED STATES</t>
  </si>
  <si>
    <t>SPOT: ESBCNUSA MEDICAL SUPPLIES, NOS ZMOU8812900 1536CS HOSPITAL MEDICAL SUPPLIES 17270 KILOS 40.78 CBM PROFORMA INVOICE: 4405 NCM: 3004901000 ZMOU8811822 1528CS HOSPITAL MEDICAL SUPPLIES 14433 KILOS 40.59 CBM PROFORMA INVOICE: 4404 NCM: 3004901000 ZMOU8815854 1440CS HOSPITAL MEDICAL SUPPLIES 16267 KILOS 38.65 CBM, PROFORMA INVOICE: 4403 NCM: 3004901000 SPOT: ESBCNUSA MEDICAL SUPPLIES, NOS ZMOU8812900 1536CS HOSPITAL MEDICAL SUPPLIES 17270 KILOS 40.78 CBM PROFORMA INVOICE: 4405 NCM: 3004901000 ZMOU8811822 1528CS HOSPITAL MEDICAL SUPPLIES 14433 KILOS 40.59 CBM PROFORMA INVOICE: 4404 NCM: 3004901000 ZMOU8815854 1440CS HOSPITAL MEDICAL SUPPLIES 16267 KILOS 38.65 CBM, PROFORMA INVOICE: 4403 NCM: 3004901000 SPOT: ESBCNUSA MEDICAL SUPPLIES, NOS ZMOU8812900 1536CS HOSPITAL MEDICAL SUPPLIES 17270 KILOS 40.78 CBM PROFORMA INVOICE: 4405 NCM: 3004901000 ZMOU8811822 1528CS HOSPITAL MEDICAL SUPPLIES 14433 KILOS 40.59 CBM PROFORMA INVOICE: 4404 NCM: 3004901000 ZMOU8815854 1440CS HOSPITAL MEDICAL SUPPLIES 16267 KILOS 38.65 CBM, PROFORMA INVOICE: 4403 NCM: 3004901000</t>
  </si>
  <si>
    <t>EXPEDITORS INT'L ESPANA (BCN)</t>
  </si>
  <si>
    <t>EI REF: 6470030633 EI REF: 6470030633 EI REF: 6470030633</t>
  </si>
  <si>
    <t>6005 FREEPORT AVENUE SUITE 102 MEMPHIS TN 38141 U.S.A.</t>
  </si>
  <si>
    <t>C/BERGUEDA 1, ESC. A, PLT. BAJA, A5 EL PRAT DE LLOBREGAT 08820 BARCELONA SPAIN &amp; BALEARIC &amp; CANARY ISLS</t>
  </si>
  <si>
    <t>ZMOU8815854 ZMOU8811822 ZMOU8812900</t>
  </si>
  <si>
    <t>45R1 45R1 45R1</t>
  </si>
  <si>
    <t>ZIMUBCN0101785</t>
  </si>
  <si>
    <t>70E</t>
  </si>
  <si>
    <t>X123 X123 X123</t>
  </si>
  <si>
    <t>WOOD - BASRALOCUS ROUNDLOGS WOOD - BASRALOCUS ROUNDLOGS NOTIFY 2: SOCIAL ISLAMI BANK LTD, KHATUNGONJ BRANCH. M RAHAMAN, CHAMBER, 276/277 KHATUNGONJ, CHITTAGONG, BANGLADESH LCA FORM NO. 93054, IRC NO. BA-0166198, HS CODE NO. 4403.49.00 AND 4403.99.00 ISSUING BANK BIN NO. 19031074504 L/C NO. 121217010322, 171205 WOOD - BASRALOCUS ROUNDLOGS WOOD - BASRALOCUS ROUNDLOGS WOOD - BASRALOCUS ROUNDLOGS</t>
  </si>
  <si>
    <t>MSC DOMITILLE</t>
  </si>
  <si>
    <t>CHITTAGONG, BANGLADESH</t>
  </si>
  <si>
    <t>MSCU7501910 TCNU9922292 MEDU8827831 CRXU9757077 GESU6365274</t>
  </si>
  <si>
    <t>MSCUPB026222</t>
  </si>
  <si>
    <t>751R</t>
  </si>
  <si>
    <t>EU12311091 SD0180728 EU12311094 SD0180726 EU12311095 SD0180730 EU12311092 SD0180729 EU12311093 SD0180727</t>
  </si>
  <si>
    <t>WOOD - BASRALOCUS ROUNDLOGS NOTIFY: NATIONAL CREDIT AND COMMERCE BANK LTD., (AGRABAD BRANCH), CHITTAGONG, BANGLADESH. LCAF NO. NCCBL 148344, IRC NO. BA-174059, HS CODE 4403.49.00, 4403.99.00 APPLICANT'S BIN/VAT REGISTRATION NO. 24041246810, TIN NO. 167717708021 BIN OF INTERNATIONAL CREDIT AND COMMERCE BANK LTD; 00, 0483356 WOOD - BASRALOCUS ROUNDLOGS WOOD - BASRALOCUS ROUNDLOGS WOOD - BASRALOCUS ROUNDLOGS</t>
  </si>
  <si>
    <t>TO THE ORDER OF NATIONAL CREDIT AND</t>
  </si>
  <si>
    <t>CHITTAGONG, BANGLADESH.</t>
  </si>
  <si>
    <t>TCNU2906643 MEDU8873631 MSCU9712358 TCLU1866209</t>
  </si>
  <si>
    <t>MSCUPB026214</t>
  </si>
  <si>
    <t>EU12311088 SD0180733 EU12311087 SD0180731 EU12311089 SD0180732 EU12311090 SD0180734</t>
  </si>
  <si>
    <t>WOOD - 44 LOGS BASRALOCUS ROUND LOGS L/C NO: 0000345317010103 DATE:09.11.2017 LCA NO 217262, IRC NO. BA-0231093 TIN NO.779464352033, H.S CODE NO 4403.99.00 WOOD - 44 LOGS BASRALOCUS ROUND LOGS L/C NO: 0000345317010103 DATE:09.11.2017 LCA NO 217262, IRC NO. BA-0231093 TIN NO.779464352033, H.S CODE NO 4403.99.00 WOOD - 44 LOGS BASRALOCUS ROUND LOGS L/C NO: 0000345317010103 DATE:09.11.2017 LCA NO 217262, IRC NO. BA-0231093 TIN NO.779464352033, H.S CODE NO 4403.99.00 WOOD - 44 LOGS BASRALOCUS ROUND LOGS L/C NO: 0000345317010103 DATE:09.11.2017 LCA NO 217262, IRC NO. BA-0231093 TIN NO.779464352033, H.S CODE NO 4403.99.00 WOOD - 44 LOGS BASRALOCUS ROUND LOGS L/C NO: 0000345317010103 DATE:09.11.2017 LCA NO 217262, IRC NO. BA-0231093 TIN NO.779464352033, H.S CODE NO 4403.99.00</t>
  </si>
  <si>
    <t>TCNU2869581 CAIU4093934 SEGU4712316 CXDU1925006 BEAU4229986</t>
  </si>
  <si>
    <t>4510 4310 4510 4510 4510</t>
  </si>
  <si>
    <t>MSCUPB026495</t>
  </si>
  <si>
    <t>EU12311223 SD0181345 EU12311220 SD0181343 EU12311219 SD0181344 EU12311222 SD0181342 EU12311221 SD0181341</t>
  </si>
  <si>
    <t>NURI TIMBER SUPPLY</t>
  </si>
  <si>
    <t>280, SHIB BARI LANE, FERINGI BAZAR CHITTAGONG 4000 BANGLADESH</t>
  </si>
  <si>
    <t>LUMBER CONTAINING 6 BUNDLES - 15/16 1C WHITE ASH - 5168 BFT 7 BUNDLES - 15/16 2A WHITE ASH - 7168 BFT HS CODE 4403.91.00.20, COUNTRY OF ORIGIN UNITED STATES</t>
  </si>
  <si>
    <t>SHANGHAI SUNLINE WOOD CO.</t>
  </si>
  <si>
    <t>ENDEAVOR HARDWOODS INC.</t>
  </si>
  <si>
    <t>RM 1516, BLD3,926 ZHEN HUA RD SHANGHAI,CN 200442</t>
  </si>
  <si>
    <t>100 E. INDUSTRIAL DR. PO BOX 21. LYNDON STATION, WI 53944</t>
  </si>
  <si>
    <t>BSIU4077712</t>
  </si>
  <si>
    <t>HLCUMTR171201999</t>
  </si>
  <si>
    <t>1X40HC 3168 POSTS CENTRALES 2 -2 1/2 - 3 X 1,98MTS PARTIDA ARANCELARIA 4403.1010 FREIGHT PREPAID 1X40HC 3861 POSTS CENTRALES 2 A 2 1/2 X 1,98 MTS PARTIDA ARANCELARIA 4403.1010</t>
  </si>
  <si>
    <t>TCNU6036752 TCNU8612625</t>
  </si>
  <si>
    <t>SUDUB7603A20ID0Z</t>
  </si>
  <si>
    <t>086N</t>
  </si>
  <si>
    <t>H4665206 15872 H4665229</t>
  </si>
  <si>
    <t>P.O. BOX 362290 SAN JUAN PUERTO RICO</t>
  </si>
  <si>
    <t>1X40HC 1989 POSTS 2 A 2 1/2 X 1,98 MTS 1536 POSTS 2- 1/2 -3 X 1,98 MTS PARTIDA ARANCELARIA 4403.1010, FREIGHT PREPAID</t>
  </si>
  <si>
    <t>TGHU9482600</t>
  </si>
  <si>
    <t>SUDUB7603A20IG3E</t>
  </si>
  <si>
    <t>15872 H4533039</t>
  </si>
  <si>
    <t>1X40HC CONTAINER 3861 POSTS 2 A 2 1/2 X 1,98 MTS 3 X 1,98 PARTIDA ARANCELARIA: 4403.1010 1X40HC CONTAINER 2.880 POSTS CENTRALES CILINDRADOS 2 -2 1/2 A 3 X 1,98MTS 288 POSTS CENTRALES CALIBRADO 5 X2,44 MTS, PARTIDA ARANCELARIA 4403.1010 FREIGHT PREPAID</t>
  </si>
  <si>
    <t>GESU6502778 DFSU6768659</t>
  </si>
  <si>
    <t>SUDUB7SCL0093301</t>
  </si>
  <si>
    <t>H4538774 H4539956</t>
  </si>
  <si>
    <t>400 CTNS DECORATIVE ARTICL ES OF WOOD HS CODE: 4403. 99 420 CTNS AQUARIUM PET SUPPLIES NON-FOOD/CRUS HED GRAVEL HS CODE: 2517.1 0</t>
  </si>
  <si>
    <t>3 CONCORDE CRESCENT AIRPORT CITY, A CAPE TOWN 7490 SOUTH AFRICA</t>
  </si>
  <si>
    <t>TCLU2129382</t>
  </si>
  <si>
    <t>MSCUP7235307</t>
  </si>
  <si>
    <t>751W</t>
  </si>
  <si>
    <t>278 CTN 278 CTNS S.T.C. 215 CTNS (6 PLTS) + 63 CTNS  69 PKGS EMPTY COSMETIC CASES 80 CTN SAFETY SPECTACLE HS CODE_9004.90, SO_4056 4401 4402 4403 4404 5131 5133 5336 5337 5345 IRI/L 10-NOV-2017</t>
  </si>
  <si>
    <t>VANGUARD LOGISTICS SERVICES (USA),I</t>
  </si>
  <si>
    <t>ORIENTAL VANGUARD LOGISTICS CO.,LTD</t>
  </si>
  <si>
    <t>MOL BELIEF</t>
  </si>
  <si>
    <t>278 CTN 278 CTNS S.T.C. 215 CTNS (6 PLTS) + 63 CTNS  69 PKGS EMPTY COSMETIC CASES 80 CTN SAFETY SPECTACLE HS CODE_9004.90 35 CTN 35 CTNS S.T.C. 2 PLTS HELMET SHELL TARIFF CODE_6506.91.0060 20 CTN 20 CTNS S.T.C. 1 PLT HELMET SHELL TARIFF CODE_6506.91.0060 A-TECH ESAB-CARBON (EU) 21 CTN LENS CLEANER KIT H.S.CODE_ 3402.90 252 CTN 252 CTNS S.T.C. 90 CTNS (3 PLTS) + 162 CTNS  165 PKGS FURNITURE PARTS,ARMREST _ CASTER 83 CTN VINYL MOUSE PAD MOUSE PAD PVC STRAIGHT MOUSE GUARD PALM REST 345 CTN 345 CTNS S.T.C. 7 PLTS TACKER HS CODE 8205.59 23 CTN 23 CTNS S.T.C. 1 PLT PACKAGING TOOLS 15 CTN CLUTCH CABLE HS CODE_8708.93 SO_4056 4401 4402 4403 4404 5131 5133 5336 5337 5345 IRI/L 10-NOV-2017</t>
  </si>
  <si>
    <t>300 MIDDLESEX AVE.CARTERET,NJ07008. TEL_(732) 802-4611 FAX_(732) 802-40 PIC_ WILMA HERNANDEZ</t>
  </si>
  <si>
    <t>2FL., NO. 90., SEC.2, NANJING E. RD TAIPEI, TAIWAN TEL_886-2-25365115 FAX_886-2-6608</t>
  </si>
  <si>
    <t>TCLU5972277</t>
  </si>
  <si>
    <t>MOLU13502291949</t>
  </si>
  <si>
    <t>MOL160570N</t>
  </si>
  <si>
    <t>. PARTIAL SHIPMENT OF ROUND LOGS AS PER BENEFICIARY'S PROFORMA INVOICE NO. KMLC/DTD/018/17 DATED 16.04.2018 FREIGHT PREPAID LC NUMBER 147218010059 DATED 180426 TIN NO. 779548999691, VAT REG NO. 28041250045H.S. CODE NO. 4403.20.00 IRC NO. BA 209110 AN, LCA NO. 34959 APPLICANT BIN NO. 24041250045 AND BANK BIN NO000001349 REFERENCE NO. 1814-17-01-0295 KHATUNGONJ, CTG. . .</t>
  </si>
  <si>
    <t>TO THE ORDER OF EASTERN BANK</t>
  </si>
  <si>
    <t>KAMI METALS LLC</t>
  </si>
  <si>
    <t>Saint Thomas, St. Thomas</t>
  </si>
  <si>
    <t>MIDAS</t>
  </si>
  <si>
    <t>US Virgin Is</t>
  </si>
  <si>
    <t>NO MARKS BKG PUE0101829 NO MARKS NO MARKS</t>
  </si>
  <si>
    <t>LIMITED, TRADE OPERATIONS, SURAIYA MANSION (2ND FLOOR) 30, AGRABAD C/A CHITTAGONG, BANGLADESH</t>
  </si>
  <si>
    <t>144 THOMSON AVE. MOUNTAIN VIEW CA 94043</t>
  </si>
  <si>
    <t>CMAU4756900 ECMU4451123 FSCU8101969 CMAU8379446</t>
  </si>
  <si>
    <t>4500 4200 4500 4200</t>
  </si>
  <si>
    <t>CMDUPUE0101829</t>
  </si>
  <si>
    <t>150AH</t>
  </si>
  <si>
    <t>0338149 0338148 0338125 0338123</t>
  </si>
  <si>
    <t>FINLAND</t>
  </si>
  <si>
    <t>EASTERN BANK LIMITED, TRADE</t>
  </si>
  <si>
    <t>OPERATIONS, SURAIYA MANSION (2ND FLOOR)30,AGRABAD C/A,CHITTAGONG,BAN GLADESH AND THE APPLICANT DOMINOX</t>
  </si>
  <si>
    <t>CHARLOTTE AMALIE,</t>
  </si>
  <si>
    <t>1X40HC 3861 POSTS 2 A 2 1/2 X 1,98MTS PARTIDA ARANCELARIA: 4403.1010 FREIGHT PREPAID 1X40HC 3861 POSTS 2 A 2 1/2 X 1,98MTS PARTIDA ARANCELARIA: 4403.1010 FREIGHT PREPAID</t>
  </si>
  <si>
    <t>SUDU8810389 SUDU8931544</t>
  </si>
  <si>
    <t>SUDUB7603A1YO53D</t>
  </si>
  <si>
    <t>041N</t>
  </si>
  <si>
    <t>H4536190 15872 H4536181</t>
  </si>
  <si>
    <t>466 CTNS (FOUR HUNDRED SIX TY SIX) CARTONS CONTAINING HAND TOOLS &amp; WELDING MAC HINE TOOLS &amp; ACCESSORIES S/BILL NO.9594573 DT.31/10 /17 INV. NO.WU-GGS-4403 DT .27/10/17 PO NO.112196 HTS CODE.8205.59.5510,8536.30 .8000 9403.90.5080,9403.20 .0026,9403.20.0030 3606.90 .3090 NET WT. 6390.960 KGS DOOR DELIVERY KANSAS C, ITY , MO</t>
  </si>
  <si>
    <t>GRAINGER INTERNATIONAL INC. AKA GRA</t>
  </si>
  <si>
    <t>CENTURY DISTRIBUTION SYSTEMS, INC.</t>
  </si>
  <si>
    <t>MSC MARIA ELENA</t>
  </si>
  <si>
    <t>GGSKANSAS01-466 SAME SAME SAME SAME SAME SAME SAME</t>
  </si>
  <si>
    <t>11200 EAST 210 HIGHWAY KANSAS CITY MO 64161 UNITED STATES</t>
  </si>
  <si>
    <t>G-16&amp;24, HANS BHAWAN 1, BHADURSHAH DELHI DL 110002 INDIA</t>
  </si>
  <si>
    <t>MSCU6091365</t>
  </si>
  <si>
    <t>MSCUUG415104</t>
  </si>
  <si>
    <t>746A</t>
  </si>
  <si>
    <t>FJ00069938</t>
  </si>
  <si>
    <t>TUGHLAKABAD, INDI</t>
  </si>
  <si>
    <t>OZARK TRAIL 3PERSON DOME TENT 1308 CTNS OF CAMPING TENT PO #8857065783 OT 3P DOME TENT VNDR STK NBR : WT170707-1 2 616PCS...2PCS/CTN....TOTAL:13 08CTNS INV. NO:HKDCZ17-0976 DT. 18-OCT-2017 EXP. NO:4403, SOUTH GATE, CA 90280 USA F OR ESCALATIONS: 323-568-2526 EMAIL: DCM_LA DAMCO.COM --CHI TTAGONG, CTG BANGLADESH</t>
  </si>
  <si>
    <t>APL MEXICO CITY</t>
  </si>
  <si>
    <t>CATEGORY NAME :TENTS AND SCREENHO USES ITEM DESCRIPTION : 3P DOME TENT PO #8857065783 SUPPLIER ST K# WT170707-1 CASE : 1 - 1308</t>
  </si>
  <si>
    <t>THE HONGKONG AND SHANGHAI BANKING CORPORATION LIMITED. 1-4792738420 TEL EX 19</t>
  </si>
  <si>
    <t>1-479273</t>
  </si>
  <si>
    <t>MRKU1065695</t>
  </si>
  <si>
    <t>MAEUBAN537569</t>
  </si>
  <si>
    <t>165S</t>
  </si>
  <si>
    <t>BD0448259 KWBD079510</t>
  </si>
  <si>
    <t>SHIPPER'S LOAD &amp; COUNT SAID TO CONTAIN P.O.NO.4500009566GOHSENO L KH-20 900 BAGS 18,000 KGS LOT: 79721, 79722 REF PO#4502407184 CONTRACT #SCH050AB 1CONTAINER(18PALLETS  900BAGS)  DIRECT DELIVERY TO: OXYVINYLS, LP PASADENA RESINS 4403 PASADENA FREEWAY PASADENA TX 77503 CONTACT: TOMMY MA, Y TEL: (281) 884-4130 FREIGHT PREPAID WAYBILL</t>
  </si>
  <si>
    <t>NIPPON SYNTHETIC CHEMICAL INDUSTRY</t>
  </si>
  <si>
    <t>MSC NURIA</t>
  </si>
  <si>
    <t>OSAKA FUKOKU SEIMEI BUILDING2-4,KOM KITA-KU, OSAKA-SHI 530-0018 JP</t>
  </si>
  <si>
    <t>INKU6606661</t>
  </si>
  <si>
    <t>MSCUJX718230</t>
  </si>
  <si>
    <t>745E</t>
  </si>
  <si>
    <t>FEX2690438</t>
  </si>
  <si>
    <t>PLASTIC AND METAL WARE CUSTOMS TARIFF NR 84818081 39235090 39235010 NET WEIGHT 4403.0000 KGS</t>
  </si>
  <si>
    <t>MAUSER CORPORATION IBC</t>
  </si>
  <si>
    <t>MAUSER ITALIA SPA</t>
  </si>
  <si>
    <t>1800 COLEMAN RD 36207 ANNISTON, ALABAMA UNITED STATES</t>
  </si>
  <si>
    <t>VIA LAZIO N.16 20056 GREZZAGO MI GREZZAGO, MI ITALY</t>
  </si>
  <si>
    <t>TCLU8946585</t>
  </si>
  <si>
    <t>HLCUGOA171126703</t>
  </si>
  <si>
    <t>045W</t>
  </si>
  <si>
    <t>4337558 HLD337558</t>
  </si>
  <si>
    <t>BDP INTERNATIONAL - HOU</t>
  </si>
  <si>
    <t>15333 JFK BLVD, 7TH FLOOR 77032 HOUSTON UNITED STATES</t>
  </si>
  <si>
    <t>GREZZAGO, IT</t>
  </si>
  <si>
    <t>1068 CASES CONTAINING 868 CASES OF ROASTED RED PEPPER STRIPS 105 OZ X 06 ITEM 611330 HTS: 2005.99 200 CASES OF JALAPENO TRICOLOR SLICES IN CANS 105 OZ X 06 LABEL LABRANZA HTS: 2001.90 PO NUMBER: 4403 OP NUMBER: 10016115 REGISTRATION NUMBER: 16806826482 FREIGHT PREPAID</t>
  </si>
  <si>
    <t>SAVOR BRANDS INC.</t>
  </si>
  <si>
    <t>GANDULES INC. S.A.C.</t>
  </si>
  <si>
    <t>17050 BAXTER ROAD SUITE 130 CHESTERFIELD MO 63005 UNITED STATES</t>
  </si>
  <si>
    <t>OFICINA 402 EDIFICIO PARK OFFICE AV LA MOLINA LIM PERU</t>
  </si>
  <si>
    <t>MSCU3821259</t>
  </si>
  <si>
    <t>MSCUP6254259</t>
  </si>
  <si>
    <t>743R</t>
  </si>
  <si>
    <t>2978CZZ EU11261770</t>
  </si>
  <si>
    <t>PAITA</t>
  </si>
  <si>
    <t>SOUTHERN YELLOW PINE -KD - PRIME &amp; BETTER SCHEDULE B#: 4403.20.0020 ITN: X20171109169575</t>
  </si>
  <si>
    <t>TO ORDER OF</t>
  </si>
  <si>
    <t>TRADELANES, INC.</t>
  </si>
  <si>
    <t>UASC BUBIYAN</t>
  </si>
  <si>
    <t>61 ST.JOSEPH STREET SUITE 1200 MOBILE, AL 36602</t>
  </si>
  <si>
    <t>ZCSU8442647</t>
  </si>
  <si>
    <t>ZIMUORF0746759</t>
  </si>
  <si>
    <t>MADEIRA S.A.</t>
  </si>
  <si>
    <t>4 TOSITSA STREET KIFISSIA GR-14561 GREECE</t>
  </si>
  <si>
    <t>MOBILE (AL)</t>
  </si>
  <si>
    <t>CARPET TOTAL BALES 1024 TOTAL PIECES 1024 NET WEIGHT 14432 KGS. GROSS WEIGHT 15060 KGS. POP009416-P011558-P010570 7849.91 SQ. MTRS. MACHINE MADE, POLYPROPELENE CARPET OF PILE CONSTRUCTION -WOVEN INVOICE NO. 4403 -2017</t>
  </si>
  <si>
    <t>PRIORITY</t>
  </si>
  <si>
    <t>400 UNICORN PARK DRIVE 4TH FLOOR WOBURN, MA 01801 TEL 781.994.0006</t>
  </si>
  <si>
    <t>C/O TIFFANY CARGO SYSTEMS 79 EL MOLTAKA EL ARABY DISTRICT SHERATON HELIOPOLIS , CAIRO , EGYPT .</t>
  </si>
  <si>
    <t>FSCU9416723</t>
  </si>
  <si>
    <t>HLCUAL1171100352</t>
  </si>
  <si>
    <t>B3591787</t>
  </si>
  <si>
    <t>FLEMISH MASTER WEAVERS</t>
  </si>
  <si>
    <t>96 GATE HOUSE ROAD SANFORD, ME 04073 U.S.A</t>
  </si>
  <si>
    <t>HELIOPOLIS, CAIRO, EGYPT.</t>
  </si>
  <si>
    <t>HLCUAL1HK00352AA</t>
  </si>
  <si>
    <t>BXS.CONT. UNDERGARMENTS FOR WOMENS MANIFEST 8A04397 4403 DC CODE (PW) (CU)</t>
  </si>
  <si>
    <t>HANESBRANDS INC</t>
  </si>
  <si>
    <t>BALI DOMINICANA TEXTILES SA</t>
  </si>
  <si>
    <t>SEABOARD RANGER</t>
  </si>
  <si>
    <t>SVC 201701443 NO MARKS NO MARKS NO MARKS</t>
  </si>
  <si>
    <t>1000 EAST HANES MILL ROAD WINSTON SALEM NC 27105-1384 USA</t>
  </si>
  <si>
    <t>ZONA FRANCA INDUSTRIAL SAN PEDRO DE MACORIS,REP DOM DOM</t>
  </si>
  <si>
    <t>27105-1384</t>
  </si>
  <si>
    <t>SMLU8311639</t>
  </si>
  <si>
    <t>SMLU5066553A</t>
  </si>
  <si>
    <t>0959412 G2324542</t>
  </si>
  <si>
    <t>CUSTOMS AND TRADE SERVICES INC</t>
  </si>
  <si>
    <t>5900 NW 97TH AVE STE C7 &amp; C8 DORAL FL 33178-1641 USA</t>
  </si>
  <si>
    <t>RIO HAINA, D.R.</t>
  </si>
  <si>
    <t>BUTTER HS 04051011 PACKED ON 4 PALLETS REF. 517111014401 HERRING FILLETS HS 16041291 PA CKED ON 2 PALLETS REF. 517111014402 BAKERY PRODUCTS REF. 517111014403 BAKERY PRODUCTS HS18069050 PACKED ON 9 PALLETS REF. 51711101 4403 LIQUEUR CAKE HS 19059060 PACKED ON 2 PALLETS REF. 517111014404 CHEESE HS 04069025,, Y SAUCE CURRY HS 21032000 PACKED ON 1 PALLETREF. 517111014410 CHOCOLATE HS 18063290, 1 8063211, 18063212, 18063290 PACKED ON 1 PALLET REF. 517111014411 CHOCOLATE GOODS HS 18069019 PACKED ON 1 PALLET REF. 517111014412 VE</t>
  </si>
  <si>
    <t>HARAM CHRISTENSEN CORP.</t>
  </si>
  <si>
    <t>ETS TRANSPORT LOGISTICS GMBH</t>
  </si>
  <si>
    <t>MOL GLIDE</t>
  </si>
  <si>
    <t>MEGGLE 499218 LARSEN 499211 CONTINENTAL BAKERIES 499236+499212 SCHLUENDER 499214 KIRKEBY 499220 HALLOREN 499238 NORDIC SUGAR 499231 TCHIBO 499210 ISIGNY 499221 HELA 499232 MAESTRANI 419209 HEINDL 499225 MICHAEL ZUEGNER NA NA NA NA NA NA NA NA NA NA NA NA NA NA</t>
  </si>
  <si>
    <t>125 ASIA PLACE U S A - CARLSTADT , 07072 PH +1 (201) 5078544 CARLSTADT NY</t>
  </si>
  <si>
    <t>AS AGENT OF ETS EXPRESS LINE LTD. FDA REG.-NO. 10742757392 VIOLENSTRASSE 27 BREMEN HB</t>
  </si>
  <si>
    <t>SZLU9119375</t>
  </si>
  <si>
    <t>KKLUHAM933844</t>
  </si>
  <si>
    <t>CORCORAN INTERNATIONAL CORP.</t>
  </si>
  <si>
    <t>147-35 FARMERS BLVD, SUITE 202 U S A - JAMAICA , NY 11434 T +1(718) 2446063F +1(718) 2446203 JAMAICA NY</t>
  </si>
  <si>
    <t>BREMERHAVEN,HB</t>
  </si>
  <si>
    <t>BOOKS HS CODE 4901.9900 ITEM 903756039 978-1-4403-4890-7 HAND TOOL BASICS ; PO#C4789071DST, . . . . . . . .</t>
  </si>
  <si>
    <t>F W MEDIA, INC.</t>
  </si>
  <si>
    <t>SHENZHEN DONNELLEY PRINTING CO LTD</t>
  </si>
  <si>
    <t>OOCL HO CHI MINH CITY</t>
  </si>
  <si>
    <t>TITLE HAND TOOL BASICS AUTHOR STEVE BRANAM PUBLISHER F W MEDIA CINCINNATI,OH PRINTED IN CHINA SRN R2425 PRINTING# 1 CTN QTY 10 CTN WGT 27.4 LBS ISBN-10 1-4403-4890-1 ISBN-13 978-1-4403- 4890-7 COVER PRICE TITLE WARMAN S HOT WHEELS FIELD GUIDE, 4TH EDITION AUTHOR MICHAEL ZARNOCK PUBLISHER KRAUSE PUBLICATIONS, IOLA WI USA PRINTED IN CHINA SRN V8195 PRINTING# 7 CTN QTY 40 CTN WGT LBS 38.4 LB ISBN-10 1-4402-3209-1 ISBN-13 978-1-4402- 3209-1 COVER PRICE TITLE WATERCOLOR TECHNIQUES AUTHOR MICHAEL REARDON PUBLISHER F W MEDIA CINCINNATI,OH PRINTED IN CHINA SRN T5829 PRINTING# 3 CTN QTY 20 CTN WGT 37.6 LBS ISBN-10 1-4403-4076-5 ISBN-13 978-1-4403- 4076-5 COVER PRICE TITLE CREATING TEXTURED LANDSCAPES WITH PEN, INK AND WATERCOLOR AUTHOR CLAUDIA NICE PUBLISHER F W MEDIA CINCINNATI,OH PRINTED IN CHINA SRN W6013 PRINTING# 8 CTN QTY 20 CTN WGT 26.5 LBS ISBN-10 1-4403-1856-5 ISBN-13 978-1-4403- 1856-6 COVER PRICE</t>
  </si>
  <si>
    <t>10151 CARVER RD BLUE ASH OH 45242 US</t>
  </si>
  <si>
    <t>WU HE DA DAO, BAN TIAN IND. ZONE, SHENZHEN CN</t>
  </si>
  <si>
    <t>CSLU1013849</t>
  </si>
  <si>
    <t>BANQHKG6139603</t>
  </si>
  <si>
    <t>COSU6171447780</t>
  </si>
  <si>
    <t>W860603</t>
  </si>
  <si>
    <t>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t>
  </si>
  <si>
    <t>COACH SERVICES INC.</t>
  </si>
  <si>
    <t>DHL ISC (VIETNAM) O/B</t>
  </si>
  <si>
    <t>MOL BRAVO</t>
  </si>
  <si>
    <t>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 4403 CTN BAGS INSTRUCTIONS FROM THE BEFORE METIONED SHIPPER/EXPORTER THIS MERCHANDISE IS DESTINED FOR ADMISSION TO COACH_S FOREIGN TRADE ZONE NUMBER 64 IN THE UNITED STATES S/C NO_ US0002H9K038</t>
  </si>
  <si>
    <t>ONE COACH WAY JACKSONVILLE, FL. 32218 USA ATTN_ ANA RIVERA</t>
  </si>
  <si>
    <t>YAMANI DYNASTY CO.,LTD NAM HONG INDUSTRIAL GROUP, NAM HONG NAM TRUC DISTRICT, NAM DINH PROVINC</t>
  </si>
  <si>
    <t>TCNU6642615 TEMU8048310 CAIU5824329 TEMU8047015 MOEU0717826 TEMU8002469 MOTU0624819</t>
  </si>
  <si>
    <t>4500 9500 9500 9500 9500 9500 4500</t>
  </si>
  <si>
    <t>MOLU15457073150</t>
  </si>
  <si>
    <t>052607L 052551L 052738L 052552L 061674N 052737L 052606L</t>
  </si>
  <si>
    <t>INTERNATIONAL SUPPLY CHAIN 1 KALISA WAY SUITE 112 PARAMUS, NJ 07652 CONTACT_ _ ANGELIQUE HALL PHONE_ 41</t>
  </si>
  <si>
    <t>HAIPHONG-TAN VU -</t>
  </si>
  <si>
    <t>WHITE ASH LOGS - 4927 BF HS CODE 4403.99.90 CAED 01H556MC245220171100763</t>
  </si>
  <si>
    <t>GENERAL FOREST (SHANGHAI)</t>
  </si>
  <si>
    <t>CORPORATION ROOM 203 OF MAIN BUILDING, FUREN MARKET, NO.1800-6 WENCHUAN RD, BAOSHAN DISTRICT</t>
  </si>
  <si>
    <t>658, RUE POULIN, C. P. 2003, LAC-DROLET, QC, CANADA G0Y 1C0 CANADA</t>
  </si>
  <si>
    <t>HLXU8396224</t>
  </si>
  <si>
    <t>HLCUMTR171032230</t>
  </si>
  <si>
    <t>1 X 20'FT FCL CONTAINER TOTAL 457 CARTONS 100% COTTON TERR Y TOWELS ( 08 PCS SET ) PO # ECM.FLT.60111 HS CODE : 6302. 6010 NET WEIGHT : 4403.65 KGS GROSS WEIGHT : 4920.06 KGS FREIGHT COLLECT CY / CY FCL, +1 (877) 326-1722</t>
  </si>
  <si>
    <t>TO THE ORDER</t>
  </si>
  <si>
    <t>MEEZAN BANK LIMITED SITE BRANCH, KARACHI. FORM E NUMBER: MBL-2017-0000060028 1-7327055100 TEL EX 51</t>
  </si>
  <si>
    <t>1-732705</t>
  </si>
  <si>
    <t>MRKU9702629</t>
  </si>
  <si>
    <t>MAEU962608272</t>
  </si>
  <si>
    <t>PK1388418 0687</t>
  </si>
  <si>
    <t>WINE IN BOTTLES 246 CASES FINE WINE IN BOTTLES PO P000786 4403.4 KGS 364 CASES WINE, SAI/MIA/02448 SAI/MIA/02450 SAI/SJU/00419</t>
  </si>
  <si>
    <t>ECUWORLDWIDE ( USA ) INC</t>
  </si>
  <si>
    <t>ECUWORLDWIDE ( CHILE ) S.A.</t>
  </si>
  <si>
    <t>JPO CAPRICORNUS</t>
  </si>
  <si>
    <t>NO MARKS . . . . . . . . . . . . . . . . . . . . . . . . . . . . . . . . . . . . . . . . . . . . . . . . . . . . . . . . . . . . . . . . .</t>
  </si>
  <si>
    <t>2401 N.W. 69TH STREET FL 33147 MIAMI U.S.A.</t>
  </si>
  <si>
    <t>AVDA.AMERICO VESPUCIO SUR 80 PISO 8 LAS CONDES SANTIAGO CHILE PH 56-2-4306600/FAX 56-2-3660164</t>
  </si>
  <si>
    <t>UACU5640517</t>
  </si>
  <si>
    <t>HLCUSCL171006680</t>
  </si>
  <si>
    <t>0014N</t>
  </si>
  <si>
    <t>hlag0066630</t>
  </si>
  <si>
    <t>2401 N.W. 69TH STREET FL 33147 MIAMI U.S.A. TEL 00 1 305 693 5133 FAX 00 1 3</t>
  </si>
  <si>
    <t>SAN ANTONIO, CL</t>
  </si>
  <si>
    <t>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 PET RESIN EASTLON BRAND BOTTLE GRADE CB-612 CONSIGNEE NOTIFY: EIN 660-71-4403 MRN NO.0375018-0036 FREIGHT PREPAID</t>
  </si>
  <si>
    <t>ARIAN</t>
  </si>
  <si>
    <t>N/M N/M N/M N/M N/M N/M N/M N/M N/M N/M N/M N/M N/M N/M N/M N/M</t>
  </si>
  <si>
    <t>207, SEC. 2, TUN HWA SOUTH ROAD, TAIPEI TAIWAN TEL NO:02-27338000 TE FAX NO:02-27361422</t>
  </si>
  <si>
    <t>GLDU5342455 TGHU3691897 CMAU0359309 TLLU2032425 TRHU1631735 CMAU2174979 TRHU1384379 CMAU0628579 CMAU0666619 CMAU0777000 ECMU2001981 CMAU0800395 ETTU0817568 TRHU1068832 TEMU2747500 CAIU3852466</t>
  </si>
  <si>
    <t>2200 2200 2200 2200 2200 2200 2200 2200 2200 2200 2200 2200 2200 2200 2200 2200</t>
  </si>
  <si>
    <t>CMDUTWN0301588</t>
  </si>
  <si>
    <t>287UA</t>
  </si>
  <si>
    <t>G0186214 G0186216 G0186217 G0186211 G0186220 G0186219 G0186230 G0186228 G0183232 G0186213 G0186227 G0186218 G0186225 G0186229 G0186215 G0183234</t>
  </si>
  <si>
    <t>ELECTRIC DEVICE INVOICE 2221456961,6960,6968,6962,6958, 6959,6965,6966,6963,6964,6967,6924, 6923 6922,6921,6920,6935,6937,6936,6929, 6926,6938,6932,6933,7008,7009,7010, 2214394390,4402 2214394247,4248,4250,4403 ALL CHARGE TO BE PREPAID IN SINGAPORE HOUSE BL ISSUED HBL DMCQSIN0154203 DAMCO SCAC DMCQ ELECTRIC DEVICE INVOICE 2221456961,6960,6968,6962,6958, 6959,6965,6966,6963,6964,6967,6924, 6923 6922,6921,6920,6935,6937,6936,6929, 6926,6938,6932,6933,7008,7009,7010, 2214394390,4402 2214394247,4248,4250,4403 ALL CHARGE TO BE PREPAID IN SINGAPORE HOUSE BL ISSUED HBL DMCQSIN0154203 DAMCO SCAC DMCQ</t>
  </si>
  <si>
    <t>NO MARKS . . . . . . . . . . . . . . . . . . . . . . . . . . . . . . . . . . . . . NO MARKS . . . . . . . . . . . . . . . . . . . . . . . . . . . . . . . . . . . . .</t>
  </si>
  <si>
    <t>HLBU1519119 HLXU5052056</t>
  </si>
  <si>
    <t>HLCUSIN170909212</t>
  </si>
  <si>
    <t>HLB3267413 HLB3267374</t>
  </si>
  <si>
    <t>SHIPPER'S LOAD &amp; COUNT SAID TO CONTAIN P.O.NO.4500009565GOHSENO L KH-20 900 BAGS 18,000 KGS LOT: 62709, 62710, 79721 REF PO#4502407183 CONTRACT #SCH049AB 1CONTAINER(18PALLETS  900BAGS)  DIRECT DELIVERY TO: OXYVINYLS, LP PASADENA RESINS 4403 PASADENA FREEWAY PASADENA TX 77503 CONTACT: T, OMMY MAY TEL: (281) 884-4130 FREIGHT PREPAID WAYBILL</t>
  </si>
  <si>
    <t>OSAKA FUKOKU SEIMEI BUILDING 2-4,KO KITA-KU, OSAKA-SHI 27 530-0018 JAPA</t>
  </si>
  <si>
    <t>TCLU4458160</t>
  </si>
  <si>
    <t>MSCUJX686031</t>
  </si>
  <si>
    <t>741E</t>
  </si>
  <si>
    <t>FEX2660232</t>
  </si>
  <si>
    <t>4403 PKG 87 PACKAGES 7 CARTONS (CT ) _ 12 CASES (CS ) _ 68 PALLETS (PP ) ( 949 CARTONS (CT ) _ 23 PALLETS ( 75 CARTONS (CT ) ) _ 11 PACKAGES ( 4 CARTONS (CT ) ) _ 7 PALLETS (PP ) (85 CARTONS (CT ) ) _, ROLLER BEARINGS PARTS FOR BEARINGS HS CODE_8482.20,8482.40,8482.50 8482.99 ROLLERS PARTS FOR BEARINGS HS CODE_8482.91,8482.99 4403 PKG 87 PACKAGES 7 CARTONS (CT ) _ 12 CASES (CS ) _ 68 PALLETS (PP ) ( 949 CARTONS (CT ) _ 23 PALLETS ( 75 CARTONS (CT ) ) _ 11 PACKAGES ( 4 CARTONS (CT ) ) _ 7 PALLETS (PP ) (85 CARTONS (CT ) ) _, ROLLER BEARINGS PARTS FOR BEARINGS HS CODE_8482.20,8482.40,8482.50 8482.99 ROLLERS PARTS FOR BEARINGS HS CODE_8482.91,8482.99 4403 PKG 87 PACKAGES 7 CARTONS (CT ) _ 12 CASES (CS ) _ 68 PALLETS (PP ) ( 949 CARTONS (CT ) _ 23 PALLETS ( 75 CARTONS (CT ) ) _ 11 PACKAGES ( 4 CARTONS (CT ) ) _ 7 PALLETS (PP ) (85 CARTONS (CT ) ) _, ROLLER BEARINGS PARTS FOR BEARINGS HS CODE_8482.20,8482.40,8482.50 8482.99 ROLLERS PARTS FOR BEARINGS HS CODE_8482.91,8482.99 4403 PKG 87 PACKAGES 7 CARTONS (CT ) _ 12 CASES (CS ) _ 68 PALLETS (PP ) ( 949 CARTONS (CT ) _ 23 PALLETS ( 75 CARTONS (CT ) ) _ 11 PACKAGES ( 4 CARTONS (CT ) ) _ 7 PALLETS (PP ) (85 CARTONS (CT ) ) _, ROLLER BEARINGS PARTS FOR BEARINGS HS CODE_8482.20,8482.40,8482.50 8482.99 ROLLERS PARTS FOR BEARINGS HS CODE_8482.91,8482.99 4403 PKG 87 PACKAGES 7 CARTONS (CT ) _ 12 CASES (CS ) _ 68 PALLETS (PP ) ( 949 CARTONS (CT ) _ 23 PALLETS ( 75 CARTONS (CT ) ) _ 11 PACKAGES ( 4 CARTONS (CT ) ) _ 7 PALLETS (PP ) (85 CARTONS (CT ) ) _, ROLLER BEARINGS PARTS FOR BEARINGS HS CODE_8482.20,8482.40,8482.50 8482.99 ROLLERS PARTS FOR BEARINGS HS CODE_8482.91,8482.99</t>
  </si>
  <si>
    <t>NAIGAI NITTO AMERICA INC.</t>
  </si>
  <si>
    <t>NAIGAI NITTO CO., LTD.</t>
  </si>
  <si>
    <t>BAY BRIDGE</t>
  </si>
  <si>
    <t>4403 PKG 87 PACKAGES 7 CARTONS (CT ) _ 12 CASES (CS ) _ 68 PALLETS (PP ) ( 949 CARTONS (CT ) _ 23 PALLETS ( 75 CARTONS (CT ) ) _ 11 PACKAGES ( 4 CARTONS (CT ) ) _ 7 PALLETS (PP ) (85 CARTONS (CT ) ) _ 47 PALLETS ( 1,561 CARTONS (CT ) ) _ 44 PALLETS ( 1,710 CARTONS (CT ) ) BALL _ ROLLER BEARINGS PARTS FOR BEARINGS ROLLERS ROLLER CLUTCHES . HS CODE_8482.10,8482.20,8482.30 8482.40,8482.50,8482.99 8482.91,8483.60 WOODEN BOX HS CODE_4415.10 TAPERED ROLLER BEARINGS PULLEYS AUTOMOTIVE PARTS FOR WHEEL HS CODE_8482.20,8483.90,8708.70 ROLLER BEARINGS PARTS FOR BEARINGS HS CODE_8482.20,8482.40,8482.50 8482.99 ROLLERS PARTS FOR BEARINGS HS CODE_8482.91,8482.99 4403 PKG 87 PACKAGES 7 CARTONS (CT ) _ 12 CASES (CS ) _ 68 PALLETS (PP ) ( 949 CARTONS (CT ) _ 23 PALLETS ( 75 CARTONS (CT ) ) _ 11 PACKAGES ( 4 CARTONS (CT ) ) _ 7 PALLETS (PP ) (85 CARTONS (CT ) ) _ 47 PALLETS ( 1,561 CARTONS (CT ) ) _ 44 PALLETS ( 1,710 CARTONS (CT ) ) BALL _ ROLLER BEARINGS PARTS FOR BEARINGS ROLLERS ROLLER CLUTCHES . HS CODE_8482.10,8482.20,8482.30 8482.40,8482.50,8482.99 8482.91,8483.60 WOODEN BOX HS CODE_4415.10 TAPERED ROLLER BEARINGS PULLEYS AUTOMOTIVE PARTS FOR WHEEL HS CODE_8482.20,8483.90,8708.70 ROLLER BEARINGS PARTS FOR BEARINGS HS CODE_8482.20,8482.40,8482.50 8482.99 ROLLERS PARTS FOR BEARINGS HS CODE_8482.91,8482.99 4403 PKG 87 PACKAGES 7 CARTONS (CT ) _ 12 CASES (CS ) _ 68 PALLETS (PP ) ( 949 CARTONS (CT ) _ 23 PALLETS ( 75 CARTONS (CT ) ) _ 11 PACKAGES ( 4 CARTONS (CT ) ) _ 7 PALLETS (PP ) (85 CARTONS (CT ) ) _ 47 PALLETS ( 1,561 CARTONS (CT ) ) _ 44 PALLETS ( 1,710 CARTONS (CT ) ) BALL _ ROLLER BEARINGS PARTS FOR BEARINGS ROLLERS ROLLER CLUTCHES . HS CODE_8482.10,8482.20,8482.30 8482.40,8482.50,8482.99 8482.91,8483.60 WOODEN BOX HS CODE_4415.10 TAPERED ROLLER BEARINGS PULLEYS AUTOMOTIVE PARTS FOR WHEEL HS CODE_8482.20,8483.90,8708.70 ROLLER BEARINGS PARTS FOR BEARINGS HS CODE_8482.20,8482.40,8482.50 8482.99 ROLLERS PARTS FOR BEARINGS HS CODE_8482.91,8482.99 4403 PKG 87 PACKAGES 7 CARTONS (CT ) _ 12 CASES (CS ) _ 68 PALLETS (PP ) ( 949 CARTONS (CT ) _ 23 PALLETS ( 75 CARTONS (CT ) ) _ 11 PACKAGES ( 4 CARTONS (CT ) ) _ 7 PALLETS (PP ) (85 CARTONS (CT ) ) _ 47 PALLETS ( 1,561 CARTONS (CT ) ) _ 44 PALLETS ( 1,710 CARTONS (CT ) ) BALL _ ROLLER BEARINGS PARTS FOR BEARINGS ROLLERS ROLLER CLUTCHES . HS CODE_8482.10,8482.20,8482.30 8482.40,8482.50,8482.99 8482.91,8483.60 WOODEN BOX HS CODE_4415.10 TAPERED ROLLER BEARINGS PULLEYS AUTOMOTIVE PARTS FOR WHEEL HS CODE_8482.20,8483.90,8708.70 ROLLER BEARINGS PARTS FOR BEARINGS HS CODE_8482.20,8482.40,8482.50 8482.99 ROLLERS PARTS FOR BEARINGS HS CODE_8482.91,8482.99 4403 PKG 87 PACKAGES 7 CARTONS (CT ) _ 12 CASES (CS ) _ 68 PALLETS (PP ) ( 949 CARTONS (CT ) _ 23 PALLETS ( 75 CARTONS (CT ) ) _ 11 PACKAGES ( 4 CARTONS (CT ) ) _ 7 PALLETS (PP ) (85 CARTONS (CT ) ) _ 47 PALLETS ( 1,561 CARTONS (CT ) ) _ 44 PALLETS ( 1,710 CARTONS (CT ) ) BALL _ ROLLER BEARINGS PARTS FOR BEARINGS ROLLERS ROLLER CLUTCHES . HS CODE_8482.10,8482.20,8482.30 8482.40,8482.50,8482.99 8482.91,8483.60 WOODEN BOX HS CODE_4415.10 TAPERED ROLLER BEARINGS PULLEYS AUTOMOTIVE PARTS FOR WHEEL HS CODE_8482.20,8483.90,8708.70 ROLLER BEARINGS PARTS FOR BEARINGS HS CODE_8482.20,8482.40,8482.50 8482.99 ROLLERS PARTS FOR BEARINGS HS CODE_8482.91,8482.99</t>
  </si>
  <si>
    <t>LOS ANGELES OFFICE 12839 FLORENCE AVENUE, SUITE 102 SANTA FE SPRINGS, CA 9067 TEL(562)777-7610 FAX_(562)777-7611</t>
  </si>
  <si>
    <t>1-38-8 HIGASHI-SHINAGAWA SHINAGAWA-KU, TOKYO 140-0002 JAPAN TEL_03-5460-9715 FAX_03-5460-9744 S/C_ JP0</t>
  </si>
  <si>
    <t>TEMU8486949 TCNU7431670 TEMU7459933 TCLU8483114 MOAU0683522</t>
  </si>
  <si>
    <t>4500 4500 4500 4500 2200</t>
  </si>
  <si>
    <t>MOLU12023453210</t>
  </si>
  <si>
    <t>MOL889582M MOL889586M MOL889655M MOL889572M MOL889557M</t>
  </si>
  <si>
    <t>- SAME AS CONSIGNEE -</t>
  </si>
  <si>
    <t>TOKYO CY</t>
  </si>
  <si>
    <t>NSK CORPORATION</t>
  </si>
  <si>
    <t>NSK LTD.</t>
  </si>
  <si>
    <t>PLAINFIELD DISTRIBUTION CENTER 1581 PERRY ROAD, SUITE A, PLAINFIELD, INDIANA 46168, USA</t>
  </si>
  <si>
    <t>NISSEI BLDG., 6-3 OHSAKI 1-CHOME, SHINAGAWA-KU, TOKYO 141-8560, JAPAN</t>
  </si>
  <si>
    <t>MOLUH2000423937</t>
  </si>
  <si>
    <t>LOS ANGELES OFFICE 12839 FLORENCE AVENUE, SUITE 102 SANTA FE SPRINGS, CA 9067 TEL_ (562)777-7610 FAX_ (562)777-76</t>
  </si>
  <si>
    <t>BOOKS HS CODE 4901.9900 ITEM 903754074 978-1-4403-4877-8 WATERCOLORIST S ESSENTIAL NOTEBOOK - KEEP PAINTING ;, . . . . . .</t>
  </si>
  <si>
    <t>OOCL MEMPHIS</t>
  </si>
  <si>
    <t>TITLE WATERCOLORIST S ESSENTIAL NOTEBOOK - KEEP PAINTING AUTHOR GORDON MACKENZIE PUBLISHER F W MEDIA CINCINNATI,OH PRINTED IN CHINA SRN R2336 PRINTING# 1 CTN QTY 20 CTN WGT 36.9 LBS ISBN-10 1-4403-4877-4 ISBN-13 978-1-4403-4877-8 COVER PRICE TITLE LESSONS IN MASTERFUL PORTRAIT DRAWING AUTHOR MAU-KUN YIM, IRIS YIM PUBLISHER F W MEDIA CINCINNATI,OH PRINTED IN CHINA SRN R3417 PRINTING# 2 CTN QTY 20 CTN WGT 37.1 LBS ISBN-10 1-4403-4976-2 ISBN-13 978-1-4403-4976-8 COVER PRICE TITLE OF BOOK JELLY ROLL SAMPLER QUILTS AUTHOR PAM &amp; NICKY LINTOTT PUBLISHER F W MEDIA COUNTRY OF ORIGIN PRINTED IN CHINA SRN Y3005 PRINTING# 4 CTN QTY 30 CTN WGT 35.1 LBS ISBN-13 978-0-7153-3844-5 ISBN-10 0-7153-3844-7 COVER PRICE TITLE OF BOOK MY KNITTED DOLL AUTHOR LOUISE CROWTHER PUBLISHER F W MEDIA COUNTRY OF ORIGIN PRINTED IN CHINA SRN R2667 PRINTING# 3 CTN QTY 30 CTN WGT 35.1 LBS ISBN-13 978-1-4463-0635-2 ISBN-10 1-4463-0635-6 COVER PRICE TITLE FUN FACE PAINTIN</t>
  </si>
  <si>
    <t>CBHU4456602</t>
  </si>
  <si>
    <t>BANQHKG6129609</t>
  </si>
  <si>
    <t>COSU6171423900</t>
  </si>
  <si>
    <t>MRSU0291005 20/DRY 8'6 SHIPPE R'S SEAL: 8454412 22 PACKAGE GROSS WEIGHT: 22265 KGS MEASUR EMENT: 23 CBM 21 PLTS. EACH WITH 40 BAGS IPUSAGRO F (C LINO PUR) 1 PLT. 60 BAGS I PUS P400 (CLINO PUR) NCM, S: NO MARKS MRKU6874136 2 0/DRY 8'6 SHIPPER'S SEAL: 845 4403 22 PACKAGE GROSS WEIGHT: 22555 KGS MEASUREMENT: 23 CBM 22 PLTS. EACH WITH 40 BAGS IPUSAGRO F (CLINO PUR) NCM 2530 90 99 MARKS AND NUMB ERS: NO MARKS 7910794 MRSU0291005 20/DRY 8'6 SHIPPE R'S SEAL: 8454412 22 PACKAGE GROSS WEIGHT: 22265 KGS MEASUR EMENT: 23 CBM 21 PLTS. EACH WITH 40 BAGS IPUSAGRO F (C LINO PUR) 1 PLT. 60 BAGS I PUS P400 (CLINO PUR) NCM, S: NO MARKS MRKU6874136 2 0/DRY 8'6 SHIPPER'S SEAL: 845 4403 22 PACKAGE GROSS WEIGHT: 22555 KGS MEASUREMENT: 23 CBM 22 PLTS. EACH WITH 40 BAGS IPUSAGRO F (CLINO PUR) NCM 2530 90 99 MARKS AND NUMB ERS: NO MARKS 7910794 MRSU0291005 20/DRY 8'6 SHIPPE R'S SEAL: 8454412 22 PACKAGE GROSS WEIGHT: 22265 KGS MEASUR EMENT: 23 CBM 21 PLTS. EACH WITH 40 BAGS IPUSAGRO F (C LINO PUR) 1 PLT. 60 BAGS I PUS P400 (CLINO PUR) NCM, S: NO MARKS MRKU6874136 2 0/DRY 8'6 SHIPPER'S SEAL: 845 4403 22 PACKAGE GROSS WEIGHT: 22555 KGS MEASUREMENT: 23 CBM 22 PLTS. EACH WITH 40 BAGS IPUSAGRO F (CLINO PUR) NCM 2530 90 99 MARKS AND NUMB ERS: NO MARKS 7910794</t>
  </si>
  <si>
    <t>KUEHNE + NAGEL S.A. DE C.V.</t>
  </si>
  <si>
    <t>KUEHNE + NAGEL GESELLSCHAFT M.B.H</t>
  </si>
  <si>
    <t>MSC KLEVEN</t>
  </si>
  <si>
    <t>CALLE 28 NO. 90-A, COL.FEDERAL 15700 CIUDAD DE MEXICO CMX MEXICO RFC:KSN0308143M5 P:+525 55133 3830 52-9988821637 TEL EX 21</t>
  </si>
  <si>
    <t>AM TERMINAL 1C 8402 WERNDORF AUSTRIA AGENT OF BLUE ANCHOR LINE 43-3135906900 TEL EX 43-31359 06</t>
  </si>
  <si>
    <t>55133 3830</t>
  </si>
  <si>
    <t>MRKU6874136 TRHU3848674 MRSU0291005</t>
  </si>
  <si>
    <t>MAEU573997174</t>
  </si>
  <si>
    <t>743W</t>
  </si>
  <si>
    <t>8454403 845387 8454412</t>
  </si>
  <si>
    <t>CALLE 28 NO. 90-A, COL.FEDERAL 15700 CIUDAD DE MEXICO CMX MEXICO RFC:KSN0308143M5 P:+525 55133 3830</t>
  </si>
  <si>
    <t>(PCS 4745) (HS CODE: 94039090) WOODEN FRAMES NET WEIGHT KG. 19313,88 IKEA SHIPPING NUMBER: 010 - TSO - S527795 INVOICE NR. 4403 DD. 20/09/2017</t>
  </si>
  <si>
    <t>IKEA DISTRIBUTION SERVICES INC. - L</t>
  </si>
  <si>
    <t>3 B SPA</t>
  </si>
  <si>
    <t>MSC ARBATAX</t>
  </si>
  <si>
    <t>4104 INDUSTRIAL PARKWAY LEBEC CA 93243 UNITED STATES</t>
  </si>
  <si>
    <t>VIA CALNUOVA 18 SALGAREDA 31040 ITALY</t>
  </si>
  <si>
    <t>CAXU9862252</t>
  </si>
  <si>
    <t>MSCUVU641451</t>
  </si>
  <si>
    <t>740A</t>
  </si>
  <si>
    <t>PP175808</t>
  </si>
  <si>
    <t>THE NAVY YARD 5101 S. BROAD STREET PHILADELPHIA PA 19019 UNITED STATES</t>
  </si>
  <si>
    <t>SALGAREDA,ITALY</t>
  </si>
  <si>
    <t>FORMED ASSEMBLED ALUMINUM SHEET METAL SIDING UNITS FOR BUILDINGS(12 CRATES) AND LAMINATED GLASS SAMPLE ( 1 CRATE) PO # MGO -4403 AND SHS REPLACEMENT THIS SHIPMENT CONTAINS NO SOLID WOOD PACKING MATERIALS</t>
  </si>
  <si>
    <t>OEM SOURCE LLC</t>
  </si>
  <si>
    <t>KAM PIN PAINT WORKS LTD.</t>
  </si>
  <si>
    <t>2080 WAYCROSS ROAD CINCINNATI OH 45240 USA TE 513-577-7980</t>
  </si>
  <si>
    <t>5/F, UNION INDUSTRIAL BUILDING, 116 WAI YIP STREET, KWUN TONG, KOWLOON, HONG KONG</t>
  </si>
  <si>
    <t>XINU8020534</t>
  </si>
  <si>
    <t>SABC202724G00221</t>
  </si>
  <si>
    <t>APLU750499735</t>
  </si>
  <si>
    <t>249TX</t>
  </si>
  <si>
    <t>B0207286</t>
  </si>
  <si>
    <t>2080 WAYCROSS ROAD CINCINNATI OH 45240 USA</t>
  </si>
  <si>
    <t>BUILDING MATERIALS A-C- ME GLOBAL FORMED ASSEMBLED ALUMINUM SHEET METAL SIDING UNITS FOR BUILDINGS-12 CRATES- AND LAMINATED GLASS SAMPLE - 1 CRATE- PO # MGO -4403 AND SHS REPLACEMENT -THIS SHIPMENT CONTAINS NO SOLID, WOOD PACKING MATERIALS- #1 TEL-075533391828</t>
  </si>
  <si>
    <t>STAR ASIA INTERNATIONAL INC.</t>
  </si>
  <si>
    <t>ORIENT EXPRESS CONTAINER CO., LIMIT</t>
  </si>
  <si>
    <t>208 CHURCH STREET DECATUR, GA30030-3328, U.S.A. TEL 404-7616900 EMAIL ATTACH@STAR TE -TRACK.COM ATTN BRUCE SHECHER</t>
  </si>
  <si>
    <t>ROOM A, 16TH FL, NO 726 WEST YAN AN ROAD HUAMIN EMPIRE PLAZA,CHANGNING DIST SHANGHAI TE 20004#</t>
  </si>
  <si>
    <t>STAR ASIA INTERNATIONAL</t>
  </si>
  <si>
    <t>14805 DETROIT AVENUE SUITE 310 LAKEWOOD OHIO 44107 TEL 216-586-5700</t>
  </si>
  <si>
    <t>YANTIAN, PC</t>
  </si>
  <si>
    <t>1X40HC CONTAINER 2.880 POSTS CENTRALES CILINDRADOS 3 X 1,98 PARTIDA ARANCELARIA: 4403.1010 FREIGHT PREPAID, TELEFONO: (787) 7357731</t>
  </si>
  <si>
    <t>HC2 BOX 15387 AIBONITO PUERTO 00705 ASOMANTE.TATO YAHOO.COM 00705 ASOMANTE.TATO 00705 PR</t>
  </si>
  <si>
    <t>HASU4324323</t>
  </si>
  <si>
    <t>SUDUB7SCLAG53251</t>
  </si>
  <si>
    <t>038N</t>
  </si>
  <si>
    <t>H4543807</t>
  </si>
  <si>
    <t>HC2 BOX 15387 AIBONITO PUERTO AT: PLACIDO CRUZ MRN: 0304545-</t>
  </si>
  <si>
    <t>288 POSTS CENTRALESCILINDRADOS 3 X 1,98 MTS 1.160 POSTS 2 1/2 -3 X 1,98 MTS 370 POSTS 5-6 X 2,44 MTS PARTIDA ARANCELARIA: 4403.1010 FREIGHT PREPAID</t>
  </si>
  <si>
    <t>BARRIO ALMACIGO BAJO CARR 371 KM 1,4 YAUCO PUERTO RICO MRN : 0063700-0018 00698 PR</t>
  </si>
  <si>
    <t>AV. PROVIDENCIA 2601 OF. 32 PH: 56 2 2341288 SANTIAGO - CHILE RM CL</t>
  </si>
  <si>
    <t>HASU4508505</t>
  </si>
  <si>
    <t>SUDUB7SCLAG53331</t>
  </si>
  <si>
    <t>H4543842</t>
  </si>
  <si>
    <t>BARRIO ALMACIGO BAJO CARR 006983035 OCEALMACIGO GMAIL.CO</t>
  </si>
  <si>
    <t>BUNDLES OF 4/4 RED CEDAR KD 18,354 BF HS CODE : 4403.99 CIF CAPETOWN 5 DAYS MERGED FREE TIME AT DESTINATION CAED: 01A998VC194820171000885, FREIGHT PREPAID</t>
  </si>
  <si>
    <t>ITM WOOD DESIGN</t>
  </si>
  <si>
    <t>MACDONALD OWEN LUMBER COMPANY</t>
  </si>
  <si>
    <t>CMA CGM NORMA</t>
  </si>
  <si>
    <t>11 VAN DER BERG CRESENT GRANTS CENTRE STRAND TE SOUTH AFRICA</t>
  </si>
  <si>
    <t>1900 RILEY ROAD SPARTA UNITED STATES</t>
  </si>
  <si>
    <t>FCIU8703437</t>
  </si>
  <si>
    <t>CMDUCAN9020773</t>
  </si>
  <si>
    <t>052TN</t>
  </si>
  <si>
    <t>11 VAN DER BERG CRESENT GRANTS CENTRE STRAND</t>
  </si>
  <si>
    <t>AHS LOGS - 4108 BFT ASH LOGS - 4108 BFT HS CODE 4403.91.00.20 COUNTRY OF ORIGIN UNITED STATES AHS LOGS - 4191 BFT ASH LOGS - 4191 BFT HS CODE 4403.91.00.20 COUNTRY OF ORIGIN UNITED STATES AHS LOGS - 4260 BFT ASH LOGS - 4260 BFT HS CODE 4403.91.00.20 COUNTRY OF ORIGIN UNITED STATES AHS LOGS - 4287 BFT ASH LOGS - 4287 BFT HS CODE 4403.91.00.20 COUNTRY OF ORIGIN UNITED STATES</t>
  </si>
  <si>
    <t>DEQING SENRUIHUA IMPORT &amp; EXPORT</t>
  </si>
  <si>
    <t>UMM SALAL</t>
  </si>
  <si>
    <t>CO., LTD 2 BUILDING 23, JIADELI, WUKANG TOWN, DEQING COUNTY, HUZHOU CITY, ZHEJIANG 313200, CHINA</t>
  </si>
  <si>
    <t>470 CLOVERLEAF DRIVE BALDWIN PARK UNITED STATES T +1-626-3333988</t>
  </si>
  <si>
    <t>HLBU1496040 CAIU9534441 HLXU8309338 HLXU6318808</t>
  </si>
  <si>
    <t>HLCUMTR170939479</t>
  </si>
  <si>
    <t>11479978 11479974 11479979 11479975</t>
  </si>
  <si>
    <t>FREIGHT PREPAID WITH 7665 PIECES OF HAMMERS, BARS AND PLANES. ( MARTILLO, CEPILLO, BARRETAS) INVOICE: A-4403, NET WEIGHT:8242.00 KGS PO: 1800131072 4501274652 HS-CODE(S):8205</t>
  </si>
  <si>
    <t>BLACK DECKER LIMITED BVBA</t>
  </si>
  <si>
    <t>HERRAMIENTAS STANLEY SA DE CV</t>
  </si>
  <si>
    <t>LISBON</t>
  </si>
  <si>
    <t>DE KLEETLAAN 5BC, 1831, DIEGEM BELGIUM BE 0467071826</t>
  </si>
  <si>
    <t>KM 124 AUTOPISTA MEXICO PUEBLA SN ZONA INDUSTRIAL NORTE PUEBLA PUE 72014 MEXICO TE RFC HST781101TJ8</t>
  </si>
  <si>
    <t>CMAU5905378</t>
  </si>
  <si>
    <t>CMDUMXO0385084</t>
  </si>
  <si>
    <t>248VB</t>
  </si>
  <si>
    <t>F4801781 532739</t>
  </si>
  <si>
    <t>KANAALWEG 112.3890,TESSENDERLO, BELGIUM/EXPEDITORS INTERNATIONAL NV OCEAN IMPORT, NOORDERLAAN 111, 2030</t>
  </si>
  <si>
    <t>PUEBLA</t>
  </si>
  <si>
    <t>LUMBER SOUTHERN YELLOW PINE LUMBER SOUTHERN YELLOW PINE LUMBER SOUTHERN YELLOW PINE HS CODE 4403.20.0020 AES NO: X20170919235653</t>
  </si>
  <si>
    <t>MAUVILA TIMBER LLC</t>
  </si>
  <si>
    <t>597 KDHT 596 KDHT 598 KDHT</t>
  </si>
  <si>
    <t>OF MAUVILA TIMBER LLC PO BOX 493 LOXLEY AL 36551 LANE MERCHANT 251-964-2539</t>
  </si>
  <si>
    <t>PO BOX 493 LOXLEY AL 36551 LANE MERCHANT 251-964-2539</t>
  </si>
  <si>
    <t>ZCSU8650532 BMOU4522860 FSCU6777131</t>
  </si>
  <si>
    <t>ZIMUORF0735514</t>
  </si>
  <si>
    <t>12E</t>
  </si>
  <si>
    <t>7702463 7702462 7702464</t>
  </si>
  <si>
    <t>BASARANLAR ORMAN URUNLERI LTD.</t>
  </si>
  <si>
    <t>STI ESSENSEHIR MH. BOSTANCI YOLU CAD.NO: 83 JAVIER MONTESINOS 34-934694950</t>
  </si>
  <si>
    <t>GIFT BAGS MINI DIFFUSER, FRA GRANCE GREETING CARDS ARTI FICIAL FLOWERS TABLE LAMP CERAMIC MUGS PO#565457,56585 7,563577,562998,562998 56299 8,564075,563533,563685,564502 566111,568265,568262,564448,, 04.1KGM66.12MTQ573914617 MAE U83668634400735CTCY/CY4403.45K GM66.59MTQ573939902 TGHU810571 04400691CTCY/CY6970.8KGM66.11M TQ573914631 TCLU173433144006 56CTCY/CY3878.82KGM68.15MTQ962 190266 GIFT BAGS MINI DIFFUSER, FRA GRANCE GREETING CARDS ARTI FICIAL FLOWERS TABLE LAMP CERAMIC MUGS PO#565457,56585 7,563577,562998,562998 56299 8,564075,563533,563685,564502 566111,568265,568262,564448,, 04.1KGM66.12MTQ573914617 MAE U83668634400735CTCY/CY4403.45K GM66.59MTQ573939902 TGHU810571 04400691CTCY/CY6970.8KGM66.11M TQ573914631 TCLU173433144006 56CTCY/CY3878.82KGM68.15MTQ962 190266 GIFT BAGS MINI DIFFUSER, FRA GRANCE GREETING CARDS ARTI FICIAL FLOWERS TABLE LAMP CERAMIC MUGS PO#565457,56585 7,563577,562998,562998 56299 8,564075,563533,563685,564502 566111,568265,568262,564448,, 057|CT||CY/CY|5204.1|KGM|66.12 |MTQ|573914617 MAEU8366863|4 400|735|CT||CY/CY|4403.45|KGM| 66.59|MTQ|573939902 TGHU810571 0|4400|691|CT||CY/CY|6970.8|KG M|66.11|MTQ|573914631 TCLU17 34331|4400|656|CT||CY/CY|3878. 82|KGM|68.15|MTQ|962190266 GIFT BAGS MINI DIFFUSER, FRA GRANCE GREETING CARDS ARTI FICIAL FLOWERS TABLE LAMP CERAMIC MUGS PO#565457,56585 7,563577,562998,562998 56299 8,564075,563533,563685,564502 566111,568265,568262,564448,, 04.1KGM66.12MTQ573914617 MAE U83668634400735CTCY/CY4403.45K GM66.59MTQ573939902 TGHU810571 04400691CTCY/CY6970.8KGM66.11M TQ573914631 TCLU173433144006 56CTCY/CY3878.82KGM68.15MTQ962 190266 GIFT BAGS MINI DIFFUSER, FRA GRANCE GREETING CARDS ARTI FICIAL FLOWERS TABLE LAMP CERAMIC MUGS PO#565457,56585 7,563577,562998,562998 56299 8,564075,563533,563685,564502 566111,568265,568262,564448,, 04.1KGM66.12MTQ573914617 MAE U83668634400735CTCY/CY4403.45K GM66.59MTQ573939902 TGHU810571 04400691CTCY/CY6970.8KGM66.11M TQ573914631 TCLU173433144006 56CTCY/CY3878.82KGM68.15MTQ962 190266</t>
  </si>
  <si>
    <t>PIER 1 IMPORTS (U.S.), INC.</t>
  </si>
  <si>
    <t>EXPEDITORS CARGO MANAGEMENT SYSTE</t>
  </si>
  <si>
    <t>N/M N/M EI REF:51N0279469 PIER 1 IMPORTS D ESCRIPTION: DEPT CLASS SKU NO.: PO NO.: QTY.: MADE IN CHINA N/M N/M</t>
  </si>
  <si>
    <t>2200 HERITAGE PKWY MANSFIELD, TX 76063 1-8172527842 TEL EX 89</t>
  </si>
  <si>
    <t>EXPEDITORS 31F,BLOCK A, REITH 86-75525181678 TEL EX 86-75525 18</t>
  </si>
  <si>
    <t>MRKU3567373 MAEU8366863 MSKU0543214 TGHU8105710 TCLU1734331</t>
  </si>
  <si>
    <t>MAEU573914614</t>
  </si>
  <si>
    <t>738N</t>
  </si>
  <si>
    <t>CN2289711 CN2283497 CN2285558 CN2282092 CN2285600</t>
  </si>
  <si>
    <t>100 PIER 1 PLACE FORT WORTH,TX76102 ATTN: INTL.TRANSPORTATION DEPT. EMAIL:SHIPMENTADVICE@PIER1.COM</t>
  </si>
  <si>
    <t>8546103 - GLASS REF.TF. 270-4403 PO. 239551 22022-1101 N.W. 6,540.00</t>
  </si>
  <si>
    <t>DELTA AIRLINES</t>
  </si>
  <si>
    <t>DESTER CO., LTD.</t>
  </si>
  <si>
    <t>DESTER</t>
  </si>
  <si>
    <t>1880 CAMPUS COMMONS DR RESTON, VA 20191 US</t>
  </si>
  <si>
    <t>175 MOO 5 T. THATOOM, PRACHIN BURI, 25140 TH</t>
  </si>
  <si>
    <t>UACU5038428</t>
  </si>
  <si>
    <t>SHKK764910481525</t>
  </si>
  <si>
    <t>HLCUBKK170904340</t>
  </si>
  <si>
    <t>HLB3840817</t>
  </si>
  <si>
    <t>PRACHIN BURI</t>
  </si>
  <si>
    <t>8546103 - GLASS REF.TF. 270-4403 PO. 239551 / 22022-1101 N.W. 6,540.00 KG H.S.CODE 39241000 NAC DESTER S/C 1027716, SCHENKER SCAC SHKK</t>
  </si>
  <si>
    <t>DB SCHENKER</t>
  </si>
  <si>
    <t>SCHENKER (THAI) LTD.</t>
  </si>
  <si>
    <t>DESTER . . . . . . .</t>
  </si>
  <si>
    <t>635 AIRPORT SOUTH PKWY ATLANTA, GEORGIA 30349</t>
  </si>
  <si>
    <t>7TH FLOOR, TALAY THONG TOWER 53 MOO 9 SUKHUMVIT ROAD, TUNGSUKHLA,SRIRACHA, CHONBURI 20230 THAILAND</t>
  </si>
  <si>
    <t>SCHENKER NV</t>
  </si>
  <si>
    <t>NOORDERLAAN 147, ATLANTIC HOUSE, 2030 ANTWERPEN, BELGIUM</t>
  </si>
  <si>
    <t>PILLOW AND MATTRESS COVE SLAC 4403 CTNS CONTAINING: PILLOW &amp; MATRESS COVER POLYESTER . FREIGHT COLLECT .</t>
  </si>
  <si>
    <t>AMERICAN TEXTILE CO INC.</t>
  </si>
  <si>
    <t>DENEB J</t>
  </si>
  <si>
    <t>CMCU 4563841 R10372001 DITTO DITTO DITTO DITTO DITTO</t>
  </si>
  <si>
    <t>500 OAKRIDGE CHURCH RD, TIFTON, GA 31794 USA</t>
  </si>
  <si>
    <t>CMCU4563841</t>
  </si>
  <si>
    <t>CLAMCOSN7M074522</t>
  </si>
  <si>
    <t>N7119</t>
  </si>
  <si>
    <t>R10372001</t>
  </si>
  <si>
    <t>LA LIBERTAD, SV</t>
  </si>
  <si>
    <t>1X40HC 3.400 POSTS 2 A 2 1/2 X 1,98 MTS 90 POSTS 6 X 3,65 MTS PARTIDA ARANCELARIA: 4403.1010, FREIGHT PREPAID</t>
  </si>
  <si>
    <t>TRINIDAD TRADER</t>
  </si>
  <si>
    <t>HASU4375064</t>
  </si>
  <si>
    <t>SUDUB7603A1NKBKP</t>
  </si>
  <si>
    <t>H4539715</t>
  </si>
  <si>
    <t>1X40HC 3200 POSTS 2,5 A 3 X 1,98 MTS PARTIDA ARANCELARIA: 4403.1010 FREIGHT PREPAID</t>
  </si>
  <si>
    <t>SUDU6707900</t>
  </si>
  <si>
    <t>SUDUB7603A1OCN4P</t>
  </si>
  <si>
    <t>15872 H3995785</t>
  </si>
  <si>
    <t>WEIN-GUT NIGL GESMBH 23 CASE(S) WINES ; CUSTOMS CODE 220421 GROSS WEIGHT 352.00 KGM / WEINGUT BRUENDLMAYER LANGENLOIS 31 CASE(S) WINES ; CUSTOMS CODE 220421 GROSS WEIGHT 518.00 KGM / SCHLOSS GOBELSBURG GMBH WEINGUT 141 CASE(S) WINES ; CUSTOMS CODE 220421 GROSS WEIGHT 2008.00 KGM / WEINGUT HIRSCH GMBH 60 CASE(S) WINES ; CUSTOMS CODE 220421 GROSS WEIGHT 810.00 KGM / WEINGUT WALTER GLATZER 30 CASE(S) WINES ; CUSTOMS CODE 220421 GROSS WEIGHT 430.00 KGM / WEINGUT BERGER 28 CASE(S) WINES ; CUSTOMS CODE 220421 210 CASE(S) WINES ; CUSTOMS CODE 220421 GROSS WEIGHT 4403.00 KGM / SETZER GMBH 70 CASE(S) WINES ; CUSTOMS CODE 220421 GROSS WEIGHT 1260.00 KGM / WEINGUT BERNHARD OTT GMBH 45 CASE(S) WINES ; CUSTOMS CODE 220421 GROSS WEIGHT 702.00 KGM / WINES J.&amp; H. SELBACH GMBH &amp; CO.KG WEINK. 198 CASE(S) 12 X 0.750 LT WINES ; CUSTOMS CODE 220421 1 CASE(S) 6 X 0.750 LT WINES ; CUSTOMS CODE 220421 GROSS WEIGHT 3176.00 KGM / WINES WEINGUT KRUGER-RUMPF 29 CASE(S) 12 X 0.750 LT WINES ; CUSTOMS CODE 220421 1 CASE(S) 6 X 0.750 LT WINES ; CUSTOMS CODE 220421 GROSS WEIGHT 460.20 KGM / WINES WINECONSALE GMBH 1 CASE(S) 6 X 0.750 LT WINES ; CUSTOMS CODE 220421 30 CASE(S) 12 X 0.750 LT WINES ; CUSTOMS CODE 220421 GROSS WEIGHT 476.00 KGM / WINES WEINGUT LEITZ KG 159 CASE(S) WINES ; CUSTOMS CODE 220421 GROSS WEIGHT 2387.76 KGM</t>
  </si>
  <si>
    <t>GRASSROOTS WINE WHOLESALERS</t>
  </si>
  <si>
    <t>2752 10687 62990/GSC1702 EAZ9102Z10 . . 1700461 10687 62991/GSC1702 EAZ9102Z10 . . 21809051 10687 62992/GSC1702 EAZ9102Z10 . . RE-2017/170608 10687 62993/GSC1702 EAZ9102Z10 . . 1750584 10687 62994/GSC1702 EAZ9102Z10 . . 20170562/2017003910687 62995/GSC1702 EAZ9102Z10 . . . . 1850162 10687 62996/GSC1702 EAZ9102Z10 . . 1850081 10687 62997/GSC1702 EAZ9102Z10 . . 10687 62989/GSC1702 EAZ9102Z10 . . . . . 10687 62998/GSC1702 EAZ9102Z10 . . . . . 10645 DE17SC2 EAZ9102Z10 . . . . . 1701400 10645 NO PO EAZ9102Z10 . . .</t>
  </si>
  <si>
    <t>7397 WEST SPARTAN BLVD UNIT A CHARLESTON, SC 29418 USA</t>
  </si>
  <si>
    <t>HLBU9093499</t>
  </si>
  <si>
    <t>HLCUVIE170906032</t>
  </si>
  <si>
    <t>JFH041959</t>
  </si>
  <si>
    <t>SKURNIK WINES</t>
  </si>
  <si>
    <t>48 W. 25TH STREET NEW YORK, NY 10010 , US T+1 212 273 9463 F+1 5166779301</t>
  </si>
  <si>
    <t>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 HS-CODE: 4403.24-2000 SPRUCE LOG 7X45' + 4X40'HC CONTAIN ERS CFR MASAN PORT, SOUTH KO REA ORIGIN: CANADA L/C NO. : M3173709NU00019 CAED 01I25 9 KC2119 20171000522</t>
  </si>
  <si>
    <t>TO ORDER TENRYU CANADA CORPORATION</t>
  </si>
  <si>
    <t>TENRYU CANADA CORPORATION</t>
  </si>
  <si>
    <t>NO. 1225-200 GRANVILLE STREET, VANC V6C 1S4 TEL: 604-687-8929 FAX: 604 69-1472 82-549316707 TEL EX 67</t>
  </si>
  <si>
    <t>NO. 1225-200 GRANVILLE STREET, VANC V6C 1S4 TEL: 604-687-8929 FAX: 604 69-1472 1-6048731666 TEL EX 1-604295 32</t>
  </si>
  <si>
    <t>82-54931</t>
  </si>
  <si>
    <t>DAYU6123459 MSKU4632238 MSKU4525374 MSKU4756753 MSKU4726954 MSKU4559775 MRKU5331284 MSKU4715380 MSKU4789124 MSKU8748870 INKU6336740</t>
  </si>
  <si>
    <t>4EB0 LEB0 LEB0 LEB0 LEB0 LEB0 4EB0 LEB0 LEB0 4EB0 4EB0</t>
  </si>
  <si>
    <t>MAEU962272708</t>
  </si>
  <si>
    <t>364364 364361 364393 364395 364308 364389 364365 364351 364384 364363 364356</t>
  </si>
  <si>
    <t>WOOJIN TIMBER CO., LTD.</t>
  </si>
  <si>
    <t>44-6 DAEJANG GIL, CHOJEON-MYUN, SUNGJU-GUN, KYUNG-BUK, KOREA</t>
  </si>
  <si>
    <t>4403 CASE 4,403 CASES OF FROZEN FISH P.O. NO. 146033 NETT WEIGHT _ 44,030.00 LBS  19,989.62 KGS GROSS WEIGHT _ 51,037.93 LBS  23,171.22, TEMPERATURE STATED BY SHIPPER TO BE SET AT -25 DEGREES C. CARRIAGE SUBJECT TO CLAUSE 15OF THIS B/L. S/C_ ID0000R1U</t>
  </si>
  <si>
    <t>CHICKEN OF THE SEA FROZEN FOODS</t>
  </si>
  <si>
    <t>PT. BUMI MENARA INTERNUSA</t>
  </si>
  <si>
    <t>GLEN CANYON BRIDGE</t>
  </si>
  <si>
    <t>4403 CASE 4,403 CASES OF FROZEN FISH P.O. NO. 146033 NETT WEIGHT _ 44,030.00 LBS  19,989.62 KGS GROSS WEIGHT _ 51,037.93 LBS  23,171.22 TEMPERATURE STATED BY SHIPPER TO BE SET AT -25 DEGREES C. CARRIAGE SUBJECT TO CLAUSE 15OF THIS B/L. S/C_ ID0000R1U</t>
  </si>
  <si>
    <t>222 N. SEPULVEDA BLVD SUITE 1550 EL SEGUNDO, CA 90245 PHONE _ 1 310.469.7030 FAX _ 1 310.</t>
  </si>
  <si>
    <t>JL.MARGOMULYO 4E.TANDES SURABAYA, INDONESIA</t>
  </si>
  <si>
    <t>BMOU9751576</t>
  </si>
  <si>
    <t>MOLU14604594472</t>
  </si>
  <si>
    <t>086E</t>
  </si>
  <si>
    <t>MOLBU71777</t>
  </si>
  <si>
    <t>222 N. SEPULVEDA BLVD SUITE 1550 EL SEGUNDO, CA 90245 PHONE _ 310-242-8610 FAX _ 310-242-</t>
  </si>
  <si>
    <t>SURABAYA, INDONES</t>
  </si>
  <si>
    <t>BAMBOO AND WILLOW DECORATIONS BAMBOO - HTS 4403.10.0060 WILLOW - HTS 4601.29.4000 PO 1634558 THIS SHIPMENT DOES NOT CONTAINS ANY SOLID WOOD PACKING MATERIALS. NAC:AT HOME, JIANGSU MANISON 129 ZHONGHUA RD, NANJING,JIANGSU,CHINA,210001 TEL:52377916 FAX:52377644 EMAIL: ATHOME MODETRANSPORTATION.COM EMAIL: ATHOME MODETRANSPORTATION.COM IMPORTS MODETRANSPORTATION.COM</t>
  </si>
  <si>
    <t>OOCL LUXEMBOURG</t>
  </si>
  <si>
    <t>100 STEWART LANE CHALFONT, PA 18914 TEL: 215-766-3080 X TE 206 FAX: 215-766-3093</t>
  </si>
  <si>
    <t>AS AGENT OF MCL-MULTI CONTAINER LINE, INC. D/B/A TRANSPAC CARGO LINE TE UNIT 06,7TH FLOOR SINOTRANS</t>
  </si>
  <si>
    <t>ECMU4381936</t>
  </si>
  <si>
    <t>CMDUNJHL020523</t>
  </si>
  <si>
    <t>050TI</t>
  </si>
  <si>
    <t>K0111450</t>
  </si>
  <si>
    <t>CHEESES - ORDER NO 363943584 MARKS: ARLA FOODS P.O. 4403 NEW YORK THC COLLECT (USA)</t>
  </si>
  <si>
    <t>MSC SPAIN</t>
  </si>
  <si>
    <t>106 ALLEN ROAD, 4TH FLOOR THE OFFIC BASKING RIDGE NJ 07920 UNITED STATE</t>
  </si>
  <si>
    <t>SOENDERHOEJ 14 VIBY J 8260 DENMARK</t>
  </si>
  <si>
    <t>TEMU9485361</t>
  </si>
  <si>
    <t>MSCUVQ084328</t>
  </si>
  <si>
    <t>739W</t>
  </si>
  <si>
    <t>4384606 035546</t>
  </si>
  <si>
    <t>VIDEBAEK,DENMARK</t>
  </si>
  <si>
    <t>TUMMY STUFFER CONTAINER NO M RKU4841792 SHIPPER: JAY AT P LAY INTERNATIONAL HONG KONG LTD. / TUMMY STUFFER / TUMMY STUFFER TUMMY STUFFER CONTAINER NO M SKU1514606 / TUMMY STUFFER / TUMMY STUFFER / TUMMY STUFFER / FLIPAZOO / FLIPAZOO / FLIPAZOO / FLIPAZOO / FLIPAZOO / FLIPAZOO NO WOOD PACKAGI NG MATERIAL CONTAINER SUMMAR Y -------------------------- --------- MRKU4841792 CN854 4673 40X9'6 587CTN 64. 611CBM 1537.940KGS MSKU15146 06 CN8544679 40X9'6 8, 72CTN 67.129CBM 2865.890KGS B/L TOTAL SUMMARY ---------- ------------------------- 14 59CTN 131.740CBM 4403.830KGS</t>
  </si>
  <si>
    <t>TOYS R US - DELAWARE, INC.</t>
  </si>
  <si>
    <t>GRETE MAERSK</t>
  </si>
  <si>
    <t xml:space="preserve">TOYS R US IMPORT TRU IN DIA U.S . IMPORT ASOTV JAY AT PLAY INTL H K LTD. TUMMY STUFFER DATE CODE: S K02-05/17L193 PO # 748054 ITEM # 276575 CARTON :1-834 STYLE # 403 COUNTRY OF ORIGIN CHINA NUMBER OF PIECES 6 PCS  DITTO   DITTO  TOYS R US IMPORT TRU IN DIA U.S . IMPORT ASOTV JAY AT PLAY INTL H K LTD. TUMMY STUFFER DATE CODE: S K02-05/17L193 PO # 748054 ITEM # 276575 CARTON :1-834 STYLE # 403 COUNTRY OF ORIGIN CHINA NUMBER OF PIECES 6 PCS  DITTO   DITTO   DITTO   DITTO  FLIPAZOO ITEM # 278035 CARTON :1-625 STYLE # 657 8 PCS  DITTO   DITTO   DITTO   DITTO   DITTO </t>
  </si>
  <si>
    <t>DBA TOYS R US ONE GEOFFREY WAY WAYNE, NJ 07470-2030,UNITED STATES 1-9732521488 TEL EX 21</t>
  </si>
  <si>
    <t>1-973252</t>
  </si>
  <si>
    <t>MRKU4841792 MSKU1514606</t>
  </si>
  <si>
    <t>MAEU583190001</t>
  </si>
  <si>
    <t>737N</t>
  </si>
  <si>
    <t>CN8544673 CN8544679</t>
  </si>
  <si>
    <t>1 X 40 GP CONTAINER HS C ODE: 4403.99</t>
  </si>
  <si>
    <t>AIR AND CARGO SERVICE INC.</t>
  </si>
  <si>
    <t>PATHFINDER COMMUNICATIONS PTY LTD</t>
  </si>
  <si>
    <t>5324 GA HIGHWAY 85 SUITE 500 FOREST PARK OH 30297 UNITED STATES</t>
  </si>
  <si>
    <t>36 DURBAN ROAD CHELSEA WYNBERG CAPE TOWN 8000 SOUTH AFRICA</t>
  </si>
  <si>
    <t>MEDU4322482</t>
  </si>
  <si>
    <t>MSCUP7198034</t>
  </si>
  <si>
    <t>N045</t>
  </si>
  <si>
    <t>BOOKS HS CODE 4901.9900 1709S010 PO# C5407401JSB ITEM 903749596 978-1-4403-5074-0 THIS IS NOT A MAZE, . . .</t>
  </si>
  <si>
    <t>TITLE THIS IS NOT A MAZE AUTHOR MATTHEW COLE PUBLISHER F W MEDIA CINCINNATI,OH PRINTED IN CHINA SRN R4442 PRINTING# 1 CTN QTY 20 CTN WGT 20.9 LBS ISBN-10 1-4403-5074-4 ISBN-13 978-1-4403- 5074-0 COVER PRICE</t>
  </si>
  <si>
    <t>TCLU4798469</t>
  </si>
  <si>
    <t>BANQHKG6093112</t>
  </si>
  <si>
    <t>HDMUHKWB8382079</t>
  </si>
  <si>
    <t>E928066</t>
  </si>
  <si>
    <t>1)P.O. NO. 4403 FROZEN SQUID TUBE FROZEN SQUID RING 2)TEM PERATURE SETTING AS:-20'C VEN T:CLOSED GOODS ARE STOWED IN EACH REFRIGERATED CONTAINER A T MINUS 20 DEGREES CENTIGRADE . 3) THIS SHIPMENT CONTAINS N, O SOLID WOOD PACKING MATERIAL S. -E-MAIL: SMORELAN@FLEGENHE IMER.COM TEL: 310-322-4366 4 ) OCEAN FREIGHT PREPAID (INCL UDING DDC &amp; BAF&amp;CLEANING FEE) N/M</t>
  </si>
  <si>
    <t>OCEAN TOUCH CORPORATION</t>
  </si>
  <si>
    <t>RONGCHENG SANLI AQUATIC CO.,LTD</t>
  </si>
  <si>
    <t>17280 FREMONT LANE YORBA LINDA ,CA 92886,USA E MAIL:SALES@OCEANTOUCH.COM 1-7148722638 TEL EX 27</t>
  </si>
  <si>
    <t>CAIYUAN VILLAGE,YATOU TOWN, RONGCHENG,SHANDONG,CHINA FDA REGISTRATION#:17519437824 86-53286077222 TEL EX 86-53285 79</t>
  </si>
  <si>
    <t>MNBU3812212</t>
  </si>
  <si>
    <t>MAEU961763068</t>
  </si>
  <si>
    <t>733E</t>
  </si>
  <si>
    <t>CN6361146</t>
  </si>
  <si>
    <t>FLEGENHEIMER INTERNATIONAL,</t>
  </si>
  <si>
    <t>INC. 227 W.GRAND AVE,EL SEGUNDO, CA 90245, USA</t>
  </si>
  <si>
    <t>FOOTWEAR CONT/ SEAL NO.:MSKU0 837543 / ML-VN 2597194 PO. 4500413409 4500413594 45004 13595 4500413917 4500413935 4500432208 4500432226 TOTA L: 774 CTNS / 9115 PRS / 64. 995 CBM /4403.833 KGS CONT/ S, 487000 FOOTWEAR CONT/ SEAL NO.:MSKU0 837543 / ML-VN 2597194 PO. 4500413409 4500413594 45004 13595 4500413917 4500413935 4500432208 4500432226 TOTA L: 774 CTNS / 9115 PRS / 64. 995 CBM /4403.833 KGS CONT/ S, 487000 FOOTWEAR CONT/ SEAL NO.:MSKU0 837543 / ML-VN 2597194 PO. 4500413409 4500413594 45004 13595 4500413917 4500413935 4500432208 4500432226 TOTA L: 774 CTNS / 9115 PRS / 64. 995 CBM /4403.833 KGS CONT/ S, 487000</t>
  </si>
  <si>
    <t>CROCS, INC.</t>
  </si>
  <si>
    <t>EVA WORLDWIDE TRADING CO., LTD</t>
  </si>
  <si>
    <t>SHIPPING MARK ITEM: QUANTITY: PO NO.: CARTON NO.: G.W.: MADE IN VIETNAM SHIPPING MARK ITEM: QUA NTITY: PO NO.: CARTON NO.: G.W.: MADE IN VIETNAM SHIPPING MARK ITEM: QUANTITY: PO NO.: CARTON NO .: G.W.: MADE IN VIETNAM SHIPPING MARK ITEM: QUANTITY: PO NO.: CARTON NO.: G.W.: MADE IN VIETNAM SHIPPING MARK ITEM: QUA NTITY: PO NO.: CARTON NO.: G.W.: MADE IN VIETNAM SHIPPING MARK ITEM: QUANTITY: PO NO.: CARTON NO .: G.W.: MADE IN VIETNAM SHIPPING MARK ITEM: QUANTITY: PO NO.: CARTON NO.: G.W.: MADE IN VIETNAM SHIPPING MARK ITEM: QUA NTITY: PO NO.: CARTON NO.: G.W.: MADE IN VIETNAM SHIPPING MARK ITEM: QUANTITY: PO NO.: CARTON NO .: G.W.: MADE IN VIETNAM</t>
  </si>
  <si>
    <t>7477 EAST DRY CREEK PARKWAY NIWOT CO 80503 PH: 303 848-7000 1-3038487629 TEL EX 76</t>
  </si>
  <si>
    <t>C/O GREEN SHOES (VIETNAM) ENTERPRISE., LTD-NEW 2 HAMLET MY HANH NAM WARD,DUC HOA DIST, 84-835203999 TEL EX 84-08393 60</t>
  </si>
  <si>
    <t>MSKU0837543 PONU8065180 PONU7453010</t>
  </si>
  <si>
    <t>MAEU961772881</t>
  </si>
  <si>
    <t>093E</t>
  </si>
  <si>
    <t>VN2597173 VN2597566 VN2597194</t>
  </si>
  <si>
    <t>CROCS WAREHOUSE</t>
  </si>
  <si>
    <t>PRO-LOGIS PARK ONTARIO AIRPORT BUILDING 4,4060 E. FRANCIS ST.STE.200, ONTARIO CA 91761</t>
  </si>
  <si>
    <t>1X40HC 2.880 POSTS CILINDRADOS 3 X 1,98 PARTIDA ARANCELARIA: 4403.1010 FREIGHT PREPAID</t>
  </si>
  <si>
    <t>HC2 BOX 15387 AIBONITO PUERTO 00705 ASOMANTE.TATO YAHOO.COMO TELEFONO: (787) 735 00705 PR</t>
  </si>
  <si>
    <t>HASU4055440</t>
  </si>
  <si>
    <t>SUDUB7603A1N3MHJ</t>
  </si>
  <si>
    <t>079N</t>
  </si>
  <si>
    <t>H4665234 15586</t>
  </si>
  <si>
    <t>HC2 BOX 15387 AIBONITO PUERTO AT: PLACIDO CRUZ</t>
  </si>
  <si>
    <t>BOOKS HS CODE 4901.9900 ITEM 903747646 978-1-4403-4706-1 STROKES OF GENIUS 9V1 PO# C5470611JSB (2548 PCS 255 CTNS 5 PLTS), . .</t>
  </si>
  <si>
    <t>OOCL GENOA</t>
  </si>
  <si>
    <t>TITLE STROKES OF GENIUS 9 AUTHOR EDITED BY RACHEL RUBIN WOLF PUBLISHER F W MEDIA CINCINNATI, OH PRINTED IN CHINA SRN R0821 PRINTING# 1 CTN QTY 10 CTN WGT 26.8 LBS ISBN-10 1-4403-4706-9 ISBN-13 978-1-4403-4706-1 COVER PRICE TITLE OF BOOK BEETLES, BUGS, AND BUTTERFLIES AUTHOR LYDIA TRESSELT PUBLISHER F W MEDIA COUNTRY OF ORIGIN PRINTED IN CHINA SRN R5830 PRINTING# 1 CTN QTY 20 CTN WGT 28.3 LBS ISBN-13 978-1-4463-0666-6 ISBN-10 1-4463-0666-6 COVER PRICE TITLE HERITAGE DOLL CLOTHES AUTHOR JOAN HINDS PUBLISHER F W MEDIA CINCINNATI,OH PRINTED IN CHINA SRN T4983 PRINTING# 4 CTN QTY 20 CTN WGT 25 LBS ISBN-10 1-4402-4316-6 ISBN-13 978-1-4402-4316-5 COVER PRICE TITLE POKEMON CARDS AUTHOR RYAN MAJESKE PUBLISHER KRAUSE PUBLICATIONS, IOLA WI USA PRINTED IN CHINA SRN R6497 PRINTING# 1 CTN QTY 16 CTN WGT LBS 37.8 LB ISBN-10 1-4402-4846-X ISBN-13 978-1-4402-4846-7 COVER PRICE TITLE ORGANIZED SIMPLICITY AUTHOR OXENREIDER, TSH PUBLISHER F W MEDIA C</t>
  </si>
  <si>
    <t>CCLU4832736</t>
  </si>
  <si>
    <t>BANQHKG6086121</t>
  </si>
  <si>
    <t>COSU6162237760</t>
  </si>
  <si>
    <t>1X20'GP CNTR ONLY. TTL: 36CTN S, 4403.52KGS, 21.30CBM MSKU3 382556 / CN3983354 CHRISTMAS DESCORATION TRIM A TREE PO.N O. LINE DESCRIPTION 60221595 847996 LIGHTS NET 400 LT LED EZTREE MULTI 60221595, ING MATERIALS. CONTRACT # 295 149346</t>
  </si>
  <si>
    <t>LG SOURCING, INC.,</t>
  </si>
  <si>
    <t>TRIM-A-TREE SET CODE: SS LOWE'S RDC LOCATION # VENDOR PREPARED CROS S-DOCK ORDER ATTENTION STORE ASSOCI ATES: THIS IS A DIRECT PURCHASE ORD ER. YOU MUST RECEIVE ON P.O. LISTED BELOW STORE # : P.O.# PALLET CON UT: # OF VENDOR NAME: NICOLAS HOLIDAY INC. VENDOR CONTACT #: (20 3) 452 - 9570 LEAD P.O. #</t>
  </si>
  <si>
    <t>1605 CURTIS BRIDGE ROAD,WILKESBORO, NC 28697,USA IMPORTDOCS@LOWES.COM 1-3369030225 TEL EX 56</t>
  </si>
  <si>
    <t>1-336667</t>
  </si>
  <si>
    <t>MSKU3382556</t>
  </si>
  <si>
    <t>MAEUL00007340</t>
  </si>
  <si>
    <t>735N</t>
  </si>
  <si>
    <t>CN3983354</t>
  </si>
  <si>
    <t>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 EASTLON BRAND PET RESIN BOTTLE GRADE CB-612 FREIGHT PREPAID 12 CONTAINERS  12 BAGS CONSIGNEE NOTIFY: ATTN: MANUEL CORIANO EIN 660-71-4403, MRN NO.0375018-0036</t>
  </si>
  <si>
    <t>TRHU3588900 CAIU3239691 CMAU0585250 SEGU1990777 TRHU1074959 SGCU2210370 CMAU0620602 TRHU1105448 CMAU0630370 CMAU0641890 CMAU0544776 CMAU0919928</t>
  </si>
  <si>
    <t>2200 2200 2200 2200 2200 2200 2200 2200 2200 2200 2200 2200</t>
  </si>
  <si>
    <t>CMDUTWN0296314</t>
  </si>
  <si>
    <t>269UA</t>
  </si>
  <si>
    <t>F4041292 F4041287 F4041297 F4043142 F4043236 F4043232 F4041288 F4041299 F4041296 F4041285 F4041286 F4043239</t>
  </si>
  <si>
    <t>EASTLON BRAND PET RESIN BOTTLE GRADE CB-612 FREIGHT PREPAID 8 CONTAINERS  8 BAGS CONSIGNEE NOTIFY: EIN 660-71-4403 MRN NO.0375018-0036 EASTLON BRAND PET RESIN BOTTLE GRADE CB-612 FREIGHT PREPAID 8 CONTAINERS  8 BAGS CONSIGNEE NOTIFY: EIN 660-71-4403 MRN NO.0375018-0036 EASTLON BRAND PET RESIN BOTTLE GRADE CB-612 FREIGHT PREPAID 8 CONTAINERS  8 BAGS CONSIGNEE NOTIFY: EIN 660-71-4403 MRN NO.0375018-0036 EASTLON BRAND PET RESIN BOTTLE GRADE CB-612 FREIGHT PREPAID 8 CONTAINERS  8 BAGS CONSIGNEE NOTIFY: EIN 660-71-4403 MRN NO.0375018-0036 EASTLON BRAND PET RESIN BOTTLE GRADE CB-612 FREIGHT PREPAID 8 CONTAINERS  8 BAGS CONSIGNEE NOTIFY: EIN 660-71-4403 MRN NO.0375018-0036 EASTLON BRAND PET RESIN BOTTLE GRADE CB-612 FREIGHT PREPAID 8 CONTAINERS  8 BAGS CONSIGNEE NOTIFY: EIN 660-71-4403 MRN NO.0375018-0036 EASTLON BRAND PET RESIN BOTTLE GRADE CB-612 FREIGHT PREPAID 8 CONTAINERS  8 BAGS CONSIGNEE NOTIFY: EIN 660-71-4403 MRN NO.0375018-0036 EASTLON BRAND PET RESIN BOTTLE GRADE CB-612 FREIGHT PREPAID 8 CONTAINERS  8 BAGS CONSIGNEE NOTIFY: EIN 660-71-4403 MRN NO.0375018-0036</t>
  </si>
  <si>
    <t>TCLU7196104 CMAU0465173 CMAU0457795 TEMU4179780 TEMU0558019 CAIU3816330 CMAU0834266 CMAU0453953</t>
  </si>
  <si>
    <t>2200 2200 2200 2200 2200 2200 2200 2200</t>
  </si>
  <si>
    <t>CMDUTWN0296334</t>
  </si>
  <si>
    <t>F4043136 F4043154 F4043161 F4043174 F4043135 F4043170 F4043178 F4043160</t>
  </si>
  <si>
    <t>BOOKS HS CODE 4901.9900 1708S053B ITEM 903745788 978-1-4403-5185-3 HOW TO DRAW VIDEO GAMES ; F&amp;W-R5297V1, . . / BOOKS HS CODE 4901.9900 1708S053C ITEM 903748429 978-1-63250-495-1 CROCHET TO CALMV2 ; IW-V2, . . .</t>
  </si>
  <si>
    <t>OOCL TAIPEI</t>
  </si>
  <si>
    <t>TITLE HOW TO DRAW VIDEO GAMES AUTHOR STEVE HARPSTER PUBLISHER F W MEDIA CINCINNATI,OH PRINTED IN CHINA SRN R5297 PRINTING# 1 CTN QTY 20 CTN WGT 23.8 LBS ISBN-10 1-4403-5185-6 ISBN-13 978-1-4403-5185-3 COVER PRICE TITLE CROCHET TO CALM AUTHOR THE EDITORS AT INTERWEAVE PUBLISHER F W MEDIA CINCINNATI, OH PRINTED IN CHINA SRN 16CR11 PRINTING# 4 CTN QTY 20 CTN WGT 16.7 LB ISBN-10 1-63250-495-2 ISBN-13 978-1-63250-495-1 COVER PRICE</t>
  </si>
  <si>
    <t>UETU2547196</t>
  </si>
  <si>
    <t>BANQHKG6076630</t>
  </si>
  <si>
    <t>COSU6147887920</t>
  </si>
  <si>
    <t>ELECTRIC DEVICE . FACTORY INVOICE : 2221444384,4383,4391,4392,4390 ,4389,4401,4398,4402,4407,4409 ,4408,4404 4403,4406,4405,4399,4400,4396,, ,8282,8285,8286,8287,8288,8289 ,8292,8299 8301,8306,8254,8324,8395,8255, 8396,8405,8268,8269,8337,8388, 8270,8272,8335,8269,8337,8388, . FREIGHT PAYABLE IN SINGAPORE</t>
  </si>
  <si>
    <t>NIL . . . . . . . . . . . . . . . . . . . . .</t>
  </si>
  <si>
    <t>HLXU5198797</t>
  </si>
  <si>
    <t>DMCQSIN0151768</t>
  </si>
  <si>
    <t>HLCUSIN170728187</t>
  </si>
  <si>
    <t>HLB1774344</t>
  </si>
  <si>
    <t>SCHNEIDER ELECTRIC LOG ASIA PTE LTD</t>
  </si>
  <si>
    <t>ELECTRIC DEVICE INVOICE 2221444384,4383,4391,4392,4390, 4389,4401,4398,4402,4407,4409,4408, 4404 4403,4406,4405,4399,4400,4396,4395, 4410,4394,4393,4397,4472,4473, 8405,8268,8269,8337,8388,8270,8272, 8335 HBL DMCQSIN0151768 DAMCO SCAC DMCQ</t>
  </si>
  <si>
    <t>MILITARY HOUSEHOLD GOODS SHIPMENT MOVING UNDER SERVICE CONTRACT-TAAFLO/ISA SC 17-NE HOUSE/HOUSE NO EEI REQUIRED PER FTR 30.40 (B) HOUSEHOLD GOODS AND PERSONAL EFFECTS, AIFD WKFS0069257 SAMUEL FAIRBANK 4/7 BOXES 4403 LBS/G 607 CFT CONSIGNEE III CORPS &amp; FT HOOD, FORT HOOD, TX TEXAS US / MILITARY HOUSEHOLD GOODS SHIPMENT MOVING UNDER SERVICE CONTRACT-TAAFLO/ISA SC 17-NE HOUSE/HOUSE NO EEI REQUIRED PER FTR 30.40 (B) HOUSEHOLD GOODS AND PERSONAL EFFECTS, ANVL WKAS0148776 AARON STENSRUD 1/8 BOXES 549 LBS/G 151 CFT CONSIGNEE JPPSO-SAN ANTONIO, TX ARKANSAS US / MILITARY HOUSEHOLD GOODS SHIPMENT MOVING UNDER SERVICE CONTRACT-TAAFLO/ISA SC 17-NE HOUSE/HOUSE NO EEI REQUIRED PER FTR 30.40 (B) HOUSEHOLD GOODS AND PERSONAL EFFECTS, HTSQ WKAS0147516 CHRISTOPHER WAGGONER 1/9 BOXES 46 LBS/G 18 CFT CONSIGNEE III CORPS &amp; FT HOOD, FORT HOOD, TX TEXAS US / MILITARY HOUSEHOLD GOODS SHIPMENT MOVING UNDER SERVICE CONTRACT-TAAFLO/ISA SC 17-NE HOUSE/HOUSE NO EEI REQUIRED PER FTR 30.40 (B) HOUSEHOLD GOODS AND PERSONAL EFFECTS, JMFD WKFS0068254 ADAM PARKER 1/17 BOXES 289 LBS/G 60 CFT CONSIGNEE JPPSO-COLORADO SPRINGS, CO JPPSO-COS COLORADO SPRINGS COLORADO US / MILITARY HOUSEHOLD GOODS SHIPMENT MOVING UNDER SERVICE CONTRACT-TAAFLO/ISA SC 17-NE HOUSE/HOUSE NO EEI REQUIRED PER FTR 30.40 (B) HOUSEHOLD GOODS AND PERSONAL EFFECTS, NDRC WKFS0069393 ISAIAH MACIAS 1/1 BOXES 348 LBS/G 48 CFT CONSIGNEE III CORPS &amp; FT HOOD, FORT HOOD, TX TEXAS US / MILITARY HOUSEHOLD GOODS SHIPMENT MOVING UNDER SERVICE CONTRACT-TAAFLO/ISA SC 17-NE HOUSE/HOUSE NO EEI REQUIRED PER FTR 30.40 (B) HOUSEHOLD GOODS AND PERSONAL EFFECTS, STIE WKFS0069056 JAROD CURTIS 2/6 BOXES 1328 LBS/G 304 CFT CONSIGNEE JPPSO-COLORADO SPRINGS, CO JPPSO-COS COLORADO SPRINGS COLORADO US / MILITARY HOUSEHOLD GOODS SHIPMENT MOVING UNDER SERVICE CONTRACT-TAAFLO/ISA SC 17-NE HOUSE/HOUSE NO EEI REQUIRED PER FTR 30.40 (B) HOUSEHOLD GOODS AND PERSONAL EFFECTS, UVLN WKAS0148034 ORION DELGADO 2/12 BOXES 2399 LBS/G 338 CFT CONSIGNEE PPSO FLC JACKSONVILLE, FL FLORIDA US / MILITARY HOUSEHOLD GOODS SHIPMENT MOVING UNDER SERVICE CONTRACT-TAAFLO/ISA SC 17-NE HOUSE/HOUSE NO EEI REQUIRED PER FTR 30.40 (B) HOUSEHOLD GOODS AND PERSONAL EFFECTS, UVLN WKFS0069305 KELLY PATTEN 2/2 BOXES 2068 LBS/G 240 CFT CONSIGNEE JPPSO-COLORADO SPRINGS, CO JPPSO-COS COLORADO SPRINGS COLORADO US</t>
  </si>
  <si>
    <t>TRI STAR FREIGHT SYSTEM, INC. HOUST</t>
  </si>
  <si>
    <t>PASHA INTERNATIONAL</t>
  </si>
  <si>
    <t>NO MARKS . . . . . . . . . . . . NO MARKS . . . . . . . . . . . NO MARKS . . . . . . . . . . . . . NO MARKS . . . . . . . . . . . . . NO MARKS . . . . . . . . . . . . NO MARKS . . . . . . . . . . . . . NO MARKS . . . . . . . . . . . NO MARKS . . . . . . . . . . . . .</t>
  </si>
  <si>
    <t>5407 MESA DRIVE 77028,HOUSTON TEXAS USA</t>
  </si>
  <si>
    <t>AS AGENT FOR ISA SAN RAFAEL, CA C/O WILHELM ROSEBROCK, 28197 BREMEN GERMANY</t>
  </si>
  <si>
    <t>HLXU8547640</t>
  </si>
  <si>
    <t>HLUSUSF170800559</t>
  </si>
  <si>
    <t>PR833888</t>
  </si>
  <si>
    <t>MILITARY HOUSEHOLD GOODS SHIPMENT MOVING UNDER SERVICE CONTRACT-TAAFLO/ISA SC 17-NE HOUSE/HOUSE NO EEI REQUIRED PER FTR 30.40 (B) HOUSEHOLD GOODS AND PERSONAL EFFECTS, AIFD WKFS0069257 SAMUEL FAIRBANK 4/7 BOXES 4403 LBS/G 607 CFT CONSIGNEE III CORPS &amp; FT HOOD, FORT HOOD, TX TEXAS US</t>
  </si>
  <si>
    <t>SAMUEL FAIRBANK</t>
  </si>
  <si>
    <t>III CORPS &amp; FT HOOD, FORT HOOD, TX TEXAS US</t>
  </si>
  <si>
    <t>HLUSUSFHH00559AA</t>
  </si>
  <si>
    <t>(TWO) POWERBULLY 12RT SIDE TIP DUMPER #17-440 2 + #17-4403 CHASSISNO.: WKU4876CQHM01001 9 + WKU4876CQHM010020 FREIGHT PREPAID / SHIPPED ON BOARD AMS HB/L: SOL181705 186 SCAC CODE: EMLT .</t>
  </si>
  <si>
    <t>EMO-TRANS GMBH</t>
  </si>
  <si>
    <t>HOEGH BEIJING</t>
  </si>
  <si>
    <t>480 MCCLELLAN HWY SUITE 306 EAST BOSTON, MA 02128 TE UNITED STATES</t>
  </si>
  <si>
    <t>OBER DER MHLE 30 DE 42699 SOLINGEN AS AGENTS FOR EM-LINES LTD.</t>
  </si>
  <si>
    <t>HOEGSD66BRJX0002</t>
  </si>
  <si>
    <t>HOEG</t>
  </si>
  <si>
    <t>HOEGH AUTOLINERS AS</t>
  </si>
  <si>
    <t>OSLO</t>
  </si>
  <si>
    <t>DRAMMENSVEIEN 134</t>
  </si>
  <si>
    <t>480 MCCLELLAN HWY SUITE 306 EAST BOSTON, MA 02128</t>
  </si>
  <si>
    <t>BREMERHAVEN, GERM</t>
  </si>
  <si>
    <t>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 PARTS FOR TV LGE PO NO. ZNN11 7068586/ ZNN117068584 1277PAL LETS15964CARTONS ---SHIPPER- -- 86-755-83516710 TAX:4403 00763491856</t>
  </si>
  <si>
    <t>PANTOS LOGISTICS (SHENZHEN) CO LT</t>
  </si>
  <si>
    <t>1545 W. FRANCISCO ST. TORRANCE, CA 90501 UNITED STATES 1-3106674852 TEL EX 33</t>
  </si>
  <si>
    <t>RM05/06,10/F,TOWER B,TILEY CENTRAL PLAZA, NO.3 HAIDE ROAD,NANSHAN DISTRICT,518054 SHENZHEN, CHINA 86-75583516702 TEL EX 86-75583 51</t>
  </si>
  <si>
    <t>MRKU4520745 MRKU4393661 MSKU0766692 MSKU6503796 TGHU8151171 MRKU3225149 TGHU8914041 TRLU6942743 MIEU2018872 MRKU7636425 MSKU9376210 MSKU1201330 MSKU9854840 MRKU0784020 MRKU5921465 MRKU5704433 PONU8231700 MSKU1018329 TRLU8034004 MSKU0630392</t>
  </si>
  <si>
    <t>4EB0 4EB0 4EB0 4CB0 4EB0 4EB0 4EB0 4EB0 4EB0 2CB0 4EB0 4EB0 4EB0 4CB0 4EB0 4EB0 4EB0 4EB0 4EB0 4EB0</t>
  </si>
  <si>
    <t>MAEU573257568</t>
  </si>
  <si>
    <t>CN8318434 CN8318496 CN8318437 CN8369861 CN8369864 CN8369865 CN8318433 CN8318435 CN8318491 CN8316237 CN8318495 CN8369863 CN8369862 CN8318439 CN8318438 CN8318494 CN8318493 CN8318440 CN8318492 CN8318436</t>
  </si>
  <si>
    <t>1545 W. FRANCISCO ST. TORRANCE, CA 90501 UNITED STATES</t>
  </si>
  <si>
    <t>LOTADER 4403 NW:6600 KG LOTADER 3410 NW:7150 KG LOTADER 4700 NW:1650 KG LOTADER AX8 8 40 NW:2750</t>
  </si>
  <si>
    <t>ARKEMA INC</t>
  </si>
  <si>
    <t>ARKEMA FRANCE</t>
  </si>
  <si>
    <t>PO 4500854227 HS 390190</t>
  </si>
  <si>
    <t>900 FIRST AVENUE, KING OF PRUSSIA ANTONELLA RAKUS TEL 6102057041 ANTONELLA.RAKUS@ARKEMA.COM, .. PA 1</t>
  </si>
  <si>
    <t>420, RUE D''ESTIENNES D''ORVES . ., 92705 COLOMBES CEDEX FRANCE FR</t>
  </si>
  <si>
    <t>CAIU8661288</t>
  </si>
  <si>
    <t>IILU64105200</t>
  </si>
  <si>
    <t>597W</t>
  </si>
  <si>
    <t>GEODIS FREIGHT FORWARDING</t>
  </si>
  <si>
    <t>THE NAVY YARD 5101 SOUTH BROAD STR ARKEMAIMPORT.FF.US@GEODIS.COM TEL 267 570 2822, 19112 PHILADELPHI</t>
  </si>
  <si>
    <t>FURNITURE 85 CLL, GROSS 4403,6 KG 70,75 CBM FURNITURE HTS CODE / CN CODE 9401.61.4011 / 94016100 9404.90.1085 / 94019030 9403.60.8081 / 94036010, 9404.90.1000 / 94049090 3920.10.0000 / 39201025 9401.40.0000 / 94014000</t>
  </si>
  <si>
    <t>LUONTO FURNITURE INC.,</t>
  </si>
  <si>
    <t>POHJANMAAN KALUSTE LTD</t>
  </si>
  <si>
    <t>EVER LISSOME</t>
  </si>
  <si>
    <t>NO MARKS NO MARKS THE SAME THE SAME THE SAME THE SAME THE SAME THE SAME THE SAME THE SAME</t>
  </si>
  <si>
    <t>NC WAREHOUSE, 1150 PLEASANT, 27409 RIDGE ROAD, SUITE B, GREENSBORO PHONE # 561-313-1029 FAX: 866-228-3638</t>
  </si>
  <si>
    <t>KALUSTEKATU 7, 61300 KURIKKA FINLAND</t>
  </si>
  <si>
    <t>EITU1507360</t>
  </si>
  <si>
    <t>EGLV501795007302</t>
  </si>
  <si>
    <t>0409W</t>
  </si>
  <si>
    <t>KTC0042393</t>
  </si>
  <si>
    <t>OCHI LOGISTICS, INC.</t>
  </si>
  <si>
    <t>61-43 186TH STREET, SUITE # 561 FRESH MEADOWS, NY 11365 EMAIL: INFO@OCHILOGISTICS.COM TEL: 917-470-9315</t>
  </si>
  <si>
    <t>TALLINN</t>
  </si>
  <si>
    <t>WALNUT KD LUMBER HS CODE: 4403.99 NLR, G DEST USA ORIGIN FREIGHT PREPAID 14 DAYS FREE TIME</t>
  </si>
  <si>
    <t>TGHU5095496</t>
  </si>
  <si>
    <t>MSCUUN701083</t>
  </si>
  <si>
    <t>729E</t>
  </si>
  <si>
    <t>CHICAGO, IL</t>
  </si>
  <si>
    <t>BOOKS HS CODE 4901.9900 ITEM 903746204 978-1-4403-2957-9 PAINTING BEAUTIFUL WATERCOLORLANDSCAPES PO# C5495794DST, . . . . . . .</t>
  </si>
  <si>
    <t>TITLE PAINTING BEAUTIFUL WATERCOLOR LANDSCAPES AUTHOR JOYCE HICKS PUBLISHER F W MEDIA CINCINNATI,OH PRINTED IN CHINA SRN U3158 PRINTING# 4 CTN QTY 20 CTN WGT 34.2 LBS ISBN-10 1-4403-2957-5 ISBN-13 978-1-4403-2957-9 COVER PRICE TITLE 502 NEW QUILTING MOTIFS AUTHOR FROM THE EDITORS OF QUILTMAKER MAGAZINE PUBLISHER F W MEDIA CINCINNATI,OH PRINTED IN CHINA SRN T4986 PRINTING# 4 CTN QTY 10 CTN WGT 26.7 LBS ISBN-10 1-4402-4319-0 ISBN-13 978-1-4402-4319-6 COVER PRICE TITLE NANCY ZIEMAN S CONFIDENT SEWING COLLECTION AUTHOR NANCY ZIEMAN PUBLISHER F W MEDIA CINCINNATI,OH PRINTED IN CHINA SRN T2668 PRINTING# 3 CTN QTY 10 CTN WGT 31.5 LBS ISBN-10 1-4402-4157-0 ISBN-13 978-1-4402-4157-4 COVER PRICE TITLE STORY OF MY LIFE AUTHOR SUNNY JANE MORTON PUBLISHER F W MEDIA CINCINNATI,OH PRINTED IN CHINA SRN R0835 PRINTING# 3 CTN QTY 20 CTN WGT 24.5 LBS ISBN-10 1-4403-4714-X ISBN-13 978-1-4403-4714-6 COVER PRICE TITLE THE KNITTED HAT BOOK AUTHOR INTERWEAV</t>
  </si>
  <si>
    <t>CBHU4295215</t>
  </si>
  <si>
    <t>BANQHKG6067524</t>
  </si>
  <si>
    <t>COSU6147893420</t>
  </si>
  <si>
    <t>409 CTNS DECORATIVE ARTICL ES OF WOOD HS CODE: 4403. 99 420 CTNS AQUARIUM PET SUPPLIES NON-FOOD/CRUSH ED GRAVEL HS CODE: 2517.1 0 HS CODE: 440399</t>
  </si>
  <si>
    <t>8 PETERSHOF ROAD HOUT BAY WC 7806 SOUTH AFRICA</t>
  </si>
  <si>
    <t>MSCU6886720</t>
  </si>
  <si>
    <t>MSCUP7106250</t>
  </si>
  <si>
    <t>733A</t>
  </si>
  <si>
    <t>BOSTON OFFICE 580 CHELSEA STREET EAST BOSTON MA 02128 UNITED STATES</t>
  </si>
  <si>
    <t>BOOKS HS CODE 4901.9900 ITEM 903755072 978-1-4403-1029-4 MASTERFUL COLOR F&amp;W-Y1288PSV2, . . . / BOOKS HS CODE 4901.9900 1710S061B ITEM 903755079 978-1-4463-0615-4 TILDA S TOY BOX UK 006, . . . / BOOKS HS CODE 4901.9900 1710S061C ITEM 903755220 978-1-4403-2703-2 ACRYLIC LLLUMINATIONS, . . / BOOKS HS CODE 4901.9900 1710S061D ITEM 903755842 978-1-4403-4448-0 ACRYLIC EXPRESSIONS, . . / BOOKS HS CODE 4901.9900 1710S061E ITEM 903756460 978-1-4403-3672-0 FANTASY CREATURES IN CLAY, STANDARD OF ISPM 15. .</t>
  </si>
  <si>
    <t>TITLE MASTERFUL COLOR AUTHOR STEINBERG,ARLENE PUBLISHER F W MEDIA CINCINNATI,OH PRINTED IN CHINA SRN Y1288 PRINTING# 4 CTN QTY 20 CTN WGT 26.7 LBS ISBN-10 1-4403-1029-7 ISBN-13 978-1-4403-1029-4 COVER PRICE TITLE OF BOOK TILDA S TOY BOX AUTHOR TONE FINNANGER PUBLISHER F W MEDIA COUNTRY OF ORIGIN PRINTED IN CHINA SRN S6899 PRINTING# 6 CTN QTY 20 CTN WGT 31.2 LBS ISBN-13 978-1-4463-0615-4 ISBN-10 1-4463-0615-1 COVER PRICE TITLE ACRYLIC LLLUMINATIONS AUTHOR NANCY REYNER PUBLISHER F W MEDIA CINCINNATI,OH PRINTED IN CHINA SRN U1065 PRINTING# 4 CTN QTY 20 CTN WGT 39.2 LBS ISBN-10 1-4403-2703-3 ISBN-13 978-1-4403-2703-2 COVER PRICE TITLE ACRYLIC EXPRESSIONS AUTHOR STACI SWIDER PUBLISHER F W MEDIA CINCINNATI,OH PRINTED IN CHINA SRN S6291 PRINTING# 2 CTN QTY 20 CTN WGT 26.4 LBS ISBN-10 1-4403-4448-5 ISBN-13 978-1-4403-4448-0 COVER PRICE TITLE FANTASY CREATURES IN CLAY AUTHOR EMILY COLEMAN PUBLISHER F W MEDIA CINCINNATI,OH PRINTED IN CHINA SRN T2368 PRINTING# 3 CTN QTY 20 CTN WGT 29.1 LBS ISBN-10 1-4403-3672-5 ISBN-13 978-1-4403-3672-0 COVER PRICE</t>
  </si>
  <si>
    <t>FCIU5208804</t>
  </si>
  <si>
    <t>BANQHKG6133360</t>
  </si>
  <si>
    <t>COSU6171432930</t>
  </si>
  <si>
    <t>W860565</t>
  </si>
  <si>
    <t>FREIGHT COLLECT THIS MASTER BILL COVERS AUTOMATED NVOCC HOUSEBILL 6760062073 CARGO IS STOWED IN A REFRIGERATED CONTAINER SAT THE SHIPPER'S REQUESTED CARRYING TEMPERATUOF 20 DEGREES CELSIUS, CONTAINER CONTAINING 7002 PIECES PHARMACEUTICALS 7002 CASES PACKED ON TO 40 PALLETS MUCINEX HEALTHCARE CONTAINER CONTAINING 5481 PIECES PHARMACEUTICALS 5481 CASES PACKED ON TO 31 PALLETS MUCINEX HEALTHCARE CONTAINER CONTAINING 4403 PIECES PHARMACEUTICALS 4403 CASES PACKED ON TO 31 PALLETS MUCINEX HEALTHCARE</t>
  </si>
  <si>
    <t>EXPEDITORS INTL OF WASH INC</t>
  </si>
  <si>
    <t>EXPEDITORS INTERNATIONAL (UK) LTD</t>
  </si>
  <si>
    <t>EI REF:6760062073 EI REF:6760062073 EI REF:6760062073</t>
  </si>
  <si>
    <t>245 ROGER AVENUE INWOOD NY 11096 U.S.A.</t>
  </si>
  <si>
    <t>BUILDING 314 WORLD FREIGHT TERMINAL, MANCHESTER MANCHESTER M90 5EX TE UNITED KINGDOM</t>
  </si>
  <si>
    <t>CGMU9372974 CGMU9371941 CGMU9409646</t>
  </si>
  <si>
    <t>CMDULPL0761422</t>
  </si>
  <si>
    <t>072LB</t>
  </si>
  <si>
    <t>093306 MFUK093308 MFUK093307</t>
  </si>
  <si>
    <t>COLESHILL</t>
  </si>
  <si>
    <t>TEAK LOGS - TEAK ROUGH SQUARES 1770 T EAK ROUGH SQUARES TOTAL GR OSS WEIGHT: 75396.55 KG TO TAL CBM: 55.163 M3 DAE: 02 8-2017-40-00533961 HS CODE : 4403.49.00 FREIGHT ELSE WHERE TEAK LOGS - TEAK ROUGH SQUARES TEAK LOGS - TEAK ROUGH SQUARES</t>
  </si>
  <si>
    <t>OLAM INTERNATIONAL LIMITED</t>
  </si>
  <si>
    <t>REYBANPAC, REY BANANO DEL PACIFICO</t>
  </si>
  <si>
    <t>Balboa</t>
  </si>
  <si>
    <t>MSC CHLOE</t>
  </si>
  <si>
    <t>N/A SAME SAME SAME N/A NO MARKS</t>
  </si>
  <si>
    <t>9 TEMASEK BOULEVARD, HEX 11-02 SUNT SINGAPORE 038989 SINGAPORE</t>
  </si>
  <si>
    <t>AV. CARLOS JULIO AROSEMENA KM 2 1/5 GUAYAQUIL G ECUADOR</t>
  </si>
  <si>
    <t>MSCU6605783 MEDU1839050 MEDU1826833</t>
  </si>
  <si>
    <t>MSCUQ6240439</t>
  </si>
  <si>
    <t>732A</t>
  </si>
  <si>
    <t>ME5M46840 ME5M46775 ME5P31298</t>
  </si>
  <si>
    <t>WOOD - BASRA LOCUST ROUND LOGS 204.284 CBM 73 PCS 10X 40' CONTAINERS STC FREIGHT PREPAID SHIPPED ON BOARD LC NO: 1336/17/02/0107 DATED 170706 H.S.CODE NO.4403.49.00, IRC NO. BA-0229850, LCA NO: 212702 TIN NO.114136826687, ISSUING BANK BIN NO: 000000248 BIN.NO: 000193658 WOOD - BASRA LOCUST ROUND LOGS 204.284 CBM 73 PCS 10X 40' CONTAINERS STC FREIGHT PREPAID SHIPPED ON BOARD LC NO: 1336/17/02/0107 DATED 170706 H.S.CODE NO.4403.49.00, IRC NO. BA-0229850, LCA NO: 212702 TIN NO.114136826687, ISSUING BANK BIN NO: 000000248 BIN.NO: 000193658 WOOD - BASRA LOCUST ROUND LOGS 204.284 CBM 73 PCS 10X 40' CONTAINERS STC FREIGHT PREPAID SHIPPED ON BOARD LC NO: 1336/17/02/0107 DATED 170706 H.S.CODE NO.4403.49.00, IRC NO. BA-0229850, LCA NO: 212702 TIN NO.114136826687, ISSUING BANK BIN NO: 000000248 BIN.NO: 000193658 WOOD - BASRA LOCUST ROUND LOGS 204.284 CBM 73 PCS 10X 40' CONTAINERS STC FREIGHT PREPAID SHIPPED ON BOARD LC NO: 1336/17/02/0107 DATED 170706 H.S.CODE NO.4403.49.00, IRC NO. BA-0229850, LCA NO: 212702 TIN NO.114136826687, ISSUING BANK BIN NO: 000000248 BIN.NO: 000193658 WOOD - BASRA LOCUST ROUND LOGS 204.284 CBM 73 PCS 10X 40' CONTAINERS STC FREIGHT PREPAID SHIPPED ON BOARD LC NO: 1336/17/02/0107 DATED 170706 H.S.CODE NO.4403.49.00, IRC NO. BA-0229850, LCA NO: 212702 TIN NO.114136826687, ISSUING BANK BIN NO: 000000248 BIN.NO: 000193658 WOOD - BASRA LOCUST ROUND LOGS 204.284 CBM 73 PCS 10X 40' CONTAINERS STC FREIGHT PREPAID SHIPPED ON BOARD LC NO: 1336/17/02/0107 DATED 170706 H.S.CODE NO.4403.49.00, IRC NO. BA-0229850, LCA NO: 212702 TIN NO.114136826687, ISSUING BANK BIN NO: 000000248 BIN.NO: 000193658 WOOD - BASRA LOCUST ROUND LOGS 204.284 CBM 73 PCS 10X 40' CONTAINERS STC FREIGHT PREPAID SHIPPED ON BOARD LC NO: 1336/17/02/0107 DATED 170706 H.S.CODE NO.4403.49.00, IRC NO. BA-0229850, LCA NO: 212702 TIN NO.114136826687, ISSUING BANK BIN NO: 000000248 BIN.NO: 000193658 WOOD - BASRA LOCUST ROUND LOGS 204.284 CBM 73 PCS 10X 40' CONTAINERS STC FREIGHT PREPAID SHIPPED ON BOARD LC NO: 1336/17/02/0107 DATED 170706 H.S.CODE NO.4403.49.00, IRC NO. BA-0229850, LCA NO: 212702 TIN NO.114136826687, ISSUING BANK BIN NO: 000000248 BIN.NO: 000193658 WOOD - BASRA LOCUST ROUND LOGS 204.284 CBM 73 PCS 10X 40' CONTAINERS STC FREIGHT PREPAID SHIPPED ON BOARD LC NO: 1336/17/02/0107 DATED 170706 H.S.CODE NO.4403.49.00, IRC NO. BA-0229850, LCA NO: 212702 TIN NO.114136826687, ISSUING BANK BIN NO: 000000248 BIN.NO: 000193658 WOOD - BASRA LOCUST ROUND LOGS 204.284 CBM 73 PCS 10X 40' CONTAINERS STC FREIGHT PREPAID SHIPPED ON BOARD LC NO: 1336/17/02/0107 DATED 170706 H.S.CODE NO.4403.49.00, IRC NO. BA-0229850, LCA NO: 212702 TIN NO.114136826687, ISSUING BANK BIN NO: 000000248 BIN.NO: 000193658</t>
  </si>
  <si>
    <t>THE ORDER OF SOUTH EAST BANK LTD,</t>
  </si>
  <si>
    <t>ALTRUSTIC SERVICE PTE LTD</t>
  </si>
  <si>
    <t>SHENTON HOUSE 3 SHENTON WAY HEX #12 SINGAPORE 068805 SINGAPORE</t>
  </si>
  <si>
    <t>MEDU8493539 MEDU8035752 MEDU7296730 BMOU6754313 MSCU7891676 BMOU6742441 MEDU8036147 MEDU8982099 FSCU8335740 MEDU7193985</t>
  </si>
  <si>
    <t>MSCUPB023302</t>
  </si>
  <si>
    <t>SD0268077 EU10743881 SD0268091 EU10743879 EU10743878 SD0268075 SD0268076 EU10743875 EU10743883 SD0268078 SD0268072 EU10743874 SD0268074 EU10743880 EU10743882 SD0268073 SD0268079 EU10743876 EU10743877 SD0268080</t>
  </si>
  <si>
    <t>MOHIUDDIN AND BROTHERS</t>
  </si>
  <si>
    <t>FAC:SHAH SUFI AZIZ NAGAR 58/1,ASAD- CHITTAGONG 4100 BANGLADESH</t>
  </si>
  <si>
    <t>WOOD - BASRA LOCUST ROUND LOGS 202.819 CBM 75 PCS 10X 40' CONTAINERS STC FREIGHT PREPAID SHIPPED ON BOARD LC NO: 1336/17/02/0107 DATED 170706 H.S.CODE NO.4403.49.00, IRC NO. BA-0229850, LCA NO: 212702 TIN NO.114136826687, ISSUING BANK BIN NO: 000000248 BIN.NO: 000193658 WOOD - BASRA LOCUST ROUND LOGS 202.819 CBM 75 PCS 10X 40' CONTAINERS STC FREIGHT PREPAID SHIPPED ON BOARD LC NO: 1336/17/02/0107 DATED 170706 H.S.CODE NO.4403.49.00, IRC NO. BA-0229850, LCA NO: 212702 TIN NO.114136826687, ISSUING BANK BIN NO: 000000248 BIN.NO: 000193658 WOOD - BASRA LOCUST ROUND LOGS 202.819 CBM 75 PCS 10X 40' CONTAINERS STC FREIGHT PREPAID SHIPPED ON BOARD LC NO: 1336/17/02/0107 DATED 170706 H.S.CODE NO.4403.49.00, IRC NO. BA-0229850, LCA NO: 212702 TIN NO.114136826687, ISSUING BANK BIN NO: 000000248 BIN.NO: 000193658 WOOD - BASRA LOCUST ROUND LOGS 202.819 CBM 75 PCS 10X 40' CONTAINERS STC FREIGHT PREPAID SHIPPED ON BOARD LC NO: 1336/17/02/0107 DATED 170706 H.S.CODE NO.4403.49.00, IRC NO. BA-0229850, LCA NO: 212702 TIN NO.114136826687, ISSUING BANK BIN NO: 000000248 BIN.NO: 000193658 WOOD - BASRA LOCUST ROUND LOGS 202.819 CBM 75 PCS 10X 40' CONTAINERS STC FREIGHT PREPAID SHIPPED ON BOARD LC NO: 1336/17/02/0107 DATED 170706 H.S.CODE NO.4403.49.00, IRC NO. BA-0229850, LCA NO: 212702 TIN NO.114136826687, ISSUING BANK BIN NO: 000000248 BIN.NO: 000193658 WOOD - BASRA LOCUST ROUND LOGS 202.819 CBM 75 PCS 10X 40' CONTAINERS STC FREIGHT PREPAID SHIPPED ON BOARD LC NO: 1336/17/02/0107 DATED 170706 H.S.CODE NO.4403.49.00, IRC NO. BA-0229850, LCA NO: 212702 TIN NO.114136826687, ISSUING BANK BIN NO: 000000248 BIN.NO: 000193658 WOOD - BASRA LOCUST ROUND LOGS 202.819 CBM 75 PCS 10X 40' CONTAINERS STC FREIGHT PREPAID SHIPPED ON BOARD LC NO: 1336/17/02/0107 DATED 170706 H.S.CODE NO.4403.49.00, IRC NO. BA-0229850, LCA NO: 212702 TIN NO.114136826687, ISSUING BANK BIN NO: 000000248 BIN.NO: 000193658 WOOD - BASRA LOCUST ROUND LOGS 202.819 CBM 75 PCS 10X 40' CONTAINERS STC FREIGHT PREPAID SHIPPED ON BOARD LC NO: 1336/17/02/0107 DATED 170706 H.S.CODE NO.4403.49.00, IRC NO. BA-0229850, LCA NO: 212702 TIN NO.114136826687, ISSUING BANK BIN NO: 000000248 BIN.NO: 000193658 WOOD - BASRA LOCUST ROUND LOGS 202.819 CBM 75 PCS 10X 40' CONTAINERS STC FREIGHT PREPAID SHIPPED ON BOARD LC NO: 1336/17/02/0107 DATED 170706 H.S.CODE NO.4403.49.00, IRC NO. BA-0229850, LCA NO: 212702 TIN NO.114136826687, ISSUING BANK BIN NO: 000000248 BIN.NO: 000193658 WOOD - BASRA LOCUST ROUND LOGS 202.819 CBM 75 PCS 10X 40' CONTAINERS STC FREIGHT PREPAID SHIPPED ON BOARD LC NO: 1336/17/02/0107 DATED 170706 H.S.CODE NO.4403.49.00, IRC NO. BA-0229850, LCA NO: 212702 TIN NO.114136826687, ISSUING BANK BIN NO: 000000248 BIN.NO: 000193658</t>
  </si>
  <si>
    <t>MSCU9975272 MSCU7934525 FCIU8554821 BMOU6793984 MSCU9305007 GLDU9731711 MSCU5712998 MEDU7259090 FCIU9018438 INKU6655096</t>
  </si>
  <si>
    <t>4510 4510 4510 4510 4510 4510 4310 4510 4510 4510</t>
  </si>
  <si>
    <t>MSCUPB023310</t>
  </si>
  <si>
    <t>EU10743894 SD0268081 SD0268086 EU10743892 SD0268085 EU10743885 SD0268084 EU10743884 SD0268090 EU10743893 EU10743887 SD0268083 SD0268089 EU10743891 EU10743890 SD0268087 SD0268088 EU10743886 EU10743888 SD0268082</t>
  </si>
  <si>
    <t>WOOD - BOLLETRIE LOGS DIA 50 CM UP H.S. CODE:4403.49.00 TOTAL 46 PIECES  103.068 CBM B) BANK ASIA LIMITED INTERNATIONAL DIVISION, CENTRAL TRADE SERVICES UNIT (CTSU), 12, DILKUSHA C/A, DHAKA-1000, BANGLADESH. CREDIT NUMBER 209717011432 DATED 170723 APPLICANT'S NAME AND ADDRESS: M/S DULAL TIMBER TRADERS, ROKEYA M, ONJIL (1ST FLOOR) 1265/95, CHAMRAGUDAM, ASHRAF ALI ROAD, PATHARGHATA, CHITTAGONG, BANGLADESH. VAT REGISTRATION NUMBER: 24041245995, NAME OF ISSUING BANK: BANK ASIA LIMITED, BANK ASIA BIN NUMBER: 19031048128. LC AUTHORISATION FORM NUMBER - 307433 AND H.S.CODE NUMBER:4403.49.00. NET WEIGHT AND GROSS WEIGHT OF THE GOODS: 130,950.00 KGS WOOD - BOLLETRIE LOGS DIA 50 CM UP H.S. CODE:4403.49.00 WOOD - BOLLETRIE LOGS DIA 50 CM UP H.S. CODE:4403.49.00 WOOD - BOLLETRIE LOGS DIA 50 CM UP H.S. CODE:4403.49.00 WOOD - BOLLETRIE LOGS DIA 50 CM UP H.S. CODE:4403.49.00</t>
  </si>
  <si>
    <t>TO THE ORDER OF BANK ASIA LIMITED</t>
  </si>
  <si>
    <t>UNIT (CTSU), 12, DILKUSHA C/A, DHAK</t>
  </si>
  <si>
    <t>THE CONCOURSE 330 BEACH ROAD #13-03 SINGAPORE 199555 SINGAPORE</t>
  </si>
  <si>
    <t>TGHU9620587 CAIU9057293 MEDU7493771 DRYU9408090 MEDU4031790</t>
  </si>
  <si>
    <t>4510 4510 4510 4510 4310</t>
  </si>
  <si>
    <t>MSCUPB023443</t>
  </si>
  <si>
    <t>EU10744141 DS0268589 DS0268591 EU10744143 EU10744142 DS0268590 EU10744144 DS0268592 DS0268593 EU10744138</t>
  </si>
  <si>
    <t>DULAL TIMBER TRADERS</t>
  </si>
  <si>
    <t>POKEYA MANJIL (1ST FLOOR), 1265/95 CHITTAGONG 4000 BANGLADESH</t>
  </si>
  <si>
    <t>WOOD - BASRALOCUS LOGS H.S. CODE 4403.49.00 TOTAL 62 PIECES  140.228 CBM B) SOCIAL ISLAMI BANK LTD KHATUNGONJ BRANCH, M.RAHMAN CHAMBER, 276/277, KHATUNGONJ, CHITTAGONG, BANGLADESH LC NO. 121217010132 DATED 170515. LCA FORM NO. 90388, IRC NO. BA-0166198, H.S.CODE NO. 4403.49.00, TIN NO. 475886306526, VAT REG. NO, . 24041156382, LC ISSUING BANK BIN NO. 19031074504 WOOD - BASRALOCUS LOGS H.S. CODE 4403.49.00 WOOD - BASRALOCUS LOGS H.S. CODE 4403.49.00 WOOD - BASRALOCUS LOGS H.S. CODE 4403.49.00 WOOD - BASRALOCUS LOGS H.S. CODE 4403.49.00 WOOD - BASRALOCUS LOGS H.S. CODE 4403.49.00 WOOD - BASRALOCUS LOGS H.S. CODE 4403.49.00</t>
  </si>
  <si>
    <t>276/277, KHATUNGONJ, CHITTAGONG, BA</t>
  </si>
  <si>
    <t>TGHU9652162 MSCU7096823 MSCU8621530 BMOU6898542 TCLU7728320 TCKU9061712 MEDU7664534</t>
  </si>
  <si>
    <t>MSCUPB023468</t>
  </si>
  <si>
    <t>EU10744120 DS0268754 DS0268748 EU10744121 EU10744112 DS0268750 EU10744123 DS0268742 DS0268753 EU10744122 DS0268752 EU10744118 EU10744116 DS0268746</t>
  </si>
  <si>
    <t>WOOD - BASRALOCUS LOGS H.S. CODE 4403.49.00 WOOD - BASRALOCUS LOGS H.S. CODE 4403.49.00 WOOD - BASRALOCUS LOGS H.S. CODE 4403.49.00 WOOD - BASRALOCUS LOGS H.S. CODE 4403.49.00 WOOD - BASRALOCUS LOGS H.S. CODE 4403.49.00 WOOD - BASRALOCUS LOGS H.S. CODE 4403.49.00 TOTAL 69 PIECES  158.482 CBM B) SOCIAL ISLAMI BANK LTD KHATUNGONJ BRANCH, M.RAHMAN CHAMBER, 276/277, KHATUNGONJ, CHITTAGONG, BANGLADESH LC NO. 121217010132 DATED 170515. LCA FORM NO. 90388, IRC NO. BA-0166198, H.S.CODE NO. 4403.49.00, TIN NO. 475886306526, VAT REG. NO, . 24041156382, LC ISSUING BANK BIN NO. 19031074504 WOOD - BASRALOCUS LOGS H.S. CODE 4403.49.00 WOOD - BASRALOCUS LOGS H.S. CODE 4403.49.00</t>
  </si>
  <si>
    <t>FCIU8476971 MEDU7327831 CAXU9935718 MSCU9093994 MSCU8358912 TRLU5737488 BMOU6792020 MEDU8347982</t>
  </si>
  <si>
    <t>MSCUPB023476</t>
  </si>
  <si>
    <t>EU10744119 DS0268744 DS0268745 EU10744110 DS0268743 EU10744113 DS0268751 EU10744111 DS0268749 EU10744114 DS0268700 EU10744117 DS0268741 EU10744124 EU10744115 DS0268747</t>
  </si>
  <si>
    <t>WOOD - 32 PCS BASRALOCUS ROUND LOGS H.S. CODE:4403.99.00 / 4403.49.00 FREIGHT PREPAID L/C NUMBER 106917010223 DATED 18 JUNE 2017 LCAF NO.41023, IRC NO.BA- 0219038 CONSIGNEE: AL-ARAFAH ISLAMI BANK LTD,AGRABAD BRANCH, 96 AGRABAD C/A CHITTAGONG, BANGLADESH NOTIFY: SHAKIL ENTERPRISE AND AUTO SAW MILL ADAMSHAR BAZAR, B, ARURA, COMILLA, BANGLADESH VAT REG.NO.23031006573 ; TIN-853443117395 WOOD - 32 PCS BASRALOCUS ROUND LOGS H.S. CODE:4403.99.00 / 4403.49.00 FREIGHT PREPAID L/C NUMBER 106917010223 DATED 18 JUNE 2017 LCAF NO.41023, IRC NO.BA- 0219038 CONSIGNEE: AL-ARAFAH ISLAMI BANK LTD,AGRABAD BRANCH, 96 AGRABAD C/A CHITTAGONG, BANGLADESH NOTIFY: SHAKIL ENTERPRISE AND AUTO SAW MILL ADAMSHAR BAZAR, B, ARURA, COMILLA, BANGLADESH VAT REG.NO.23031006573 ; TIN-853443117395 WOOD - 32 PCS BASRALOCUS ROUND LOGS H.S. CODE:4403.99.00 / 4403.49.00 FREIGHT PREPAID L/C NUMBER 106917010223 DATED 18 JUNE 2017 LCAF NO.41023, IRC NO.BA- 0219038 CONSIGNEE: AL-ARAFAH ISLAMI BANK LTD,AGRABAD BRANCH, 96 AGRABAD C/A CHITTAGONG, BANGLADESH NOTIFY: SHAKIL ENTERPRISE AND AUTO SAW MILL ADAMSHAR BAZAR, B, ARURA, COMILLA, BANGLADESH VAT REG.NO.23031006573 ; TIN-853443117395 WOOD - 32 PCS BASRALOCUS ROUND LOGS H.S. CODE:4403.99.00 / 4403.49.00 FREIGHT PREPAID L/C NUMBER 106917010223 DATED 18 JUNE 2017 LCAF NO.41023, IRC NO.BA- 0219038 CONSIGNEE: AL-ARAFAH ISLAMI BANK LTD,AGRABAD BRANCH, 96 AGRABAD C/A CHITTAGONG, BANGLADESH NOTIFY: SHAKIL ENTERPRISE AND AUTO SAW MILL ADAMSHAR BAZAR, B, ARURA, COMILLA, BANGLADESH VAT REG.NO.23031006573 ; TIN-853443117395 WOOD - 32 PCS BASRALOCUS ROUND LOGS H.S. CODE:4403.99.00 / 4403.49.00 FREIGHT PREPAID L/C NUMBER 106917010223 DATED 18 JUNE 2017 LCAF NO.41023, IRC NO.BA- 0219038 CONSIGNEE: AL-ARAFAH ISLAMI BANK LTD,AGRABAD BRANCH, 96 AGRABAD C/A CHITTAGONG, BANGLADESH NOTIFY: SHAKIL ENTERPRISE AND AUTO SAW MILL ADAMSHAR BAZAR, B, ARURA, COMILLA, BANGLADESH VAT REG.NO.23031006573 ; TIN-853443117395</t>
  </si>
  <si>
    <t>TO THE ORDER OF AL-ARAFAH ISLAMI BA</t>
  </si>
  <si>
    <t>COLOMBUS TIMBER NV</t>
  </si>
  <si>
    <t>BANGLADESH BIN NO.19011031524</t>
  </si>
  <si>
    <t>DOMINEESTRAAT 2-4 PARAMARIBO SURINAME</t>
  </si>
  <si>
    <t>BMOU4234647 TGCU5000759 MEDU8154978 INKU6686950 GLDU7378755</t>
  </si>
  <si>
    <t>MSCUPB023633</t>
  </si>
  <si>
    <t>EU10744156 SD0268861 SD0268865 EU10744160 EU10744159 SD0268862 SD0268864 EU10744158 SD0268863 EU10744157</t>
  </si>
  <si>
    <t>SHAKIL ENTERPRISE AND AUTO SAW MILL</t>
  </si>
  <si>
    <t>ADAMSHAR WEST BAZAR, BARURA, COMILLA 3510 BANGLADESH</t>
  </si>
  <si>
    <t>WOOD - BOLLETRI SURINAME ROUND LOGS HS CODE: 4403.49.00 WOOD - BOLLETRI SURINAME ROUND LOGS HS CODE: 4403.49.00 TOTAL PIECES OF ROUND LOGS: 34 PCS TOTAL VOLUME: 87.1840 CBM TOTAL GROSS WEIGHT: 119690.000 KGS WOOD - BOLLETRI SURINAME ROUND LOGS HS CODE: 4403.49.00 WOOD - BOLLETRI SURINAME ROUND LOGS HS CODE: 4403.49.00 WOOD - BOLLETRI SURINAME ROUND LOGS HS CODE: 4403.49.00</t>
  </si>
  <si>
    <t>FIRST TIMBER N.V</t>
  </si>
  <si>
    <t>FISRT METAL N.V COPERNICUSTRAAT 71 PARAMARIBO SURINAME</t>
  </si>
  <si>
    <t>MSCU7242928 TCKU9271323 MSCU8645403 INKU6546351 MSCU7223804</t>
  </si>
  <si>
    <t>MSCUPB023369</t>
  </si>
  <si>
    <t>SD0268556 EU10744180 SD0268237 EU10744109 EU10744107 SD0268238 SD0268235 EU10744105 SD0268236 EU10744108</t>
  </si>
  <si>
    <t>NEW ZEALAND FROZEN INEDIBLE PETFOOD 11 PKGS LAMB MECHANICALLY DEBONED MEAT BLOCKS UNDENATURED NET WEIGHT 9455, GROSS WEIGHT 9481.4 6 PKGS LAMB LIVERS DENATURED BLOCKS NET WEIGHT 4389, GROSS WEIGHT 4403.4 3 PKGS LAMB SKIRTS UNDENATURED BLOCKS NET WEIGHT 1972, GROSS WEIGHT 1979.2 1 PKG OVINE SPLEEN UNDENATURED BLOCK, GS OVINE HEARTS UNDENATURED BLOCKS NET WEIGHT 136.74, GROSS WEIGHT 140.04 57 PKGS INEDIBLE LAMB HEARTS NET WEIGHT 1554.83, GROSS WEIGHT 1594.16 HS CODE:051199</t>
  </si>
  <si>
    <t>NATURES VARIETY INC</t>
  </si>
  <si>
    <t>PASTURE PETFOODS NEW ZEALAND LTD 1S</t>
  </si>
  <si>
    <t>6200 NORTH 56TH STREET LINCOLN NE 68504 UNITED STATES</t>
  </si>
  <si>
    <t>210 MARAEKAKAHO ROAD STORTFORD LODG HASTINGS HKB 4120 NEW ZEALAND</t>
  </si>
  <si>
    <t>MSCU7470379</t>
  </si>
  <si>
    <t>MSCUZ7897193</t>
  </si>
  <si>
    <t>730P</t>
  </si>
  <si>
    <t>3480776 NZMPI00839572</t>
  </si>
  <si>
    <t>DHL GLOBAL FOWARDING</t>
  </si>
  <si>
    <t>850 CALCON HOOK ROAD SHARON HILL PA 19079 UNITED STATES</t>
  </si>
  <si>
    <t>NAPIER</t>
  </si>
  <si>
    <t>936 CTN 936CTN 509CTN + 328CTN(14PLT) + 99CTN(3CARDBOARD PLT) MINI SCOOTER PARTS(9503.00.0800) STAPLES CABLE LOCK PO_ AUM611, PO_._972979 CARRERA-RED PMS 485C P.O.NO. 972662-00 COVER LENS FOR HELMETS HS CODE_ 9001.90.90.90-4 IRI/L_ 14/JUL/2017 SO.5338 5339 5341 5342 5343 4401 4402 4403 4404 4405</t>
  </si>
  <si>
    <t>FEDEX TRADE NETWORKS TRANSPORT _ BR</t>
  </si>
  <si>
    <t>FEDEX INTERNATIONAL FREIGHT FORWARD</t>
  </si>
  <si>
    <t>936 CTN 936CTN 509CTN + 328CTN(14PLT) + 99CTN(3CARDBOARD PLT) MINI SCOOTER PARTS(9503.00.0800) STAPLES CABLE LOCK PO_ AUM611 PO_ 10876354 SKU_ 2661760 SKU_ 51205-US AC METAL FAN HS CODE_8414.59 STAPLER ONE TOUCH DX4 BLACK PO_10880758 SBU PO AVA350 ITEM _25110-US SBU SKU 219306 STAPLER CX4 BLACK PO_10880758 SBU PO AVA350 ITEM _42913-US SBU SKU 576346 STAPLER ONE TOUCH DX4 ASSORTED SBU PO AVA350 ITEM _25107-US SBU SKU 219979 AEROMASK CPR MASK IN BAG AEROSHIELD FACE SHIELD DISPOSABLE CASTOR AND CASTOR PARTS WHIPS, BATS _ GIRTHS PLASTIC PARTS HELMET SHELL TARIFF CODE_6506.91.0060 A-TECH PO_._972916 ESAB-CARBON (EU) CARRERA PO_._972979 CARRERA-RED PMS 485C P.O.NO. 972662-00 COVER LENS FOR HELMETS HS CODE_ 9001.90.90.90-4 IRI/L_ 14/JUL/2017 SO.5338 5339 5341 5342 5343 4401 4402 4403 4404 4405</t>
  </si>
  <si>
    <t>15022 132ND AVE 2ND FL JAMAICA, NY 11434-3500 UNITED STATES TEL _+001-718-4818888 FAX _+001-718</t>
  </si>
  <si>
    <t>AGENCY (TAIWAN) COMPANY LIMITED. 5F, NO. 58, JHOUZIH ST., NEIHU DIST TAIPEI TAIWAN</t>
  </si>
  <si>
    <t>11434-3500</t>
  </si>
  <si>
    <t>TCLU7823858</t>
  </si>
  <si>
    <t>MOLU13502169186</t>
  </si>
  <si>
    <t>MOL831906L</t>
  </si>
  <si>
    <t>21 PACKAGES WITH 5238 PIECES MARKED FON LEO4347 4367 CONTAINING SEMIFINISHED COWHIDE LEATHER P.A. 4104.49.20.200K P.O. 125426 P.E 17001EC03008173J 20 PACKAGES WITH 4956 PIECES MARKED FON LEO 4384 4403 CONTAINING SEMIFINISHED COWHIDE LEATHER P.A. 4104.49.20.200K P.O. 126323 P.E. 17001EC03008382L GOODS IN TRANSIT TO LEON</t>
  </si>
  <si>
    <t>EAGLE OTTAWA S.A DE C.V</t>
  </si>
  <si>
    <t>CURTIEMBRES FONSECA S.A.</t>
  </si>
  <si>
    <t>ALLEGORIA</t>
  </si>
  <si>
    <t>LINE SEAL HLH0080586 LINE SEAL HLH0080531</t>
  </si>
  <si>
    <t>BLVD. STIVA LEON 301 SAN JOSE DE CEMENTOS LEON GU 37555 MX</t>
  </si>
  <si>
    <t>CALLE GRAL DEHEZA 521 B1824BQG LANUS LANUS B B1824BQG AR</t>
  </si>
  <si>
    <t>HLXU5039584 HLXU5020608</t>
  </si>
  <si>
    <t>CHSL237527809EZE</t>
  </si>
  <si>
    <t>HLCUBU3170704019</t>
  </si>
  <si>
    <t>1725N</t>
  </si>
  <si>
    <t>AAB47337 AAB43222</t>
  </si>
  <si>
    <t>ALUMINIUM STRIPS 42 PACKAGES GROSS: 4403 KGS</t>
  </si>
  <si>
    <t>ARTIZAN GENERAL CONSTRUCTION</t>
  </si>
  <si>
    <t>BAUTAM-DAWID TAMAS</t>
  </si>
  <si>
    <t>11 NEWBURY STREET QUINCY MA 02171 UNITED STATES</t>
  </si>
  <si>
    <t>UL.BROWARNA 41/8 NOWY SACZ 33-300 PL</t>
  </si>
  <si>
    <t>MEDU3239727</t>
  </si>
  <si>
    <t>MSCURP655252</t>
  </si>
  <si>
    <t>730A</t>
  </si>
  <si>
    <t>AC203017</t>
  </si>
  <si>
    <t>DOLLIFF &amp; CO. INC</t>
  </si>
  <si>
    <t>395 MAVERICK STREET EAST BOSTON MA 02128 UNITED STATES</t>
  </si>
  <si>
    <t>1X40'HC CONTAINER CONTAINI NG 3515 PIECES OF TIMBER P OLES HS CODE: 4403.11 NET T WEIGHT: 18940.000</t>
  </si>
  <si>
    <t>VEGA SCORPIO</t>
  </si>
  <si>
    <t>GESU5407971</t>
  </si>
  <si>
    <t>MSCUJH853481</t>
  </si>
  <si>
    <t>731S</t>
  </si>
  <si>
    <t>9603 SATELLITE BLVD, SUITE 150 ORLANDO FL 32837 UNITED STATES</t>
  </si>
  <si>
    <t>SOFA AS PER PI 15030 PURCHASE ORDER- PI# 15030 CUSTOMER ORDER-PO# KENFEB17G3 FREIGHT PREPAID S-C-EB17-1141 AMS PREPAID CY-CY, FREIGHT PREPAID # TEL--86-532-88900306 FAX--86-532-88900301 TAX ID-4403 0066 1046 989 ; HBL# 300864244</t>
  </si>
  <si>
    <t>UNITY GLOBAL LOGISTICS</t>
  </si>
  <si>
    <t>QINGDAO PARISI GRAND SMOOTH</t>
  </si>
  <si>
    <t>APL SAVANNAH</t>
  </si>
  <si>
    <t>3601 HIGHWAY 7 E, SUITE 400, MARKHAM, ONTARIO L3R 0M3 TEL FAX 416-399-9441 TE KELVIN@UNITYGLOBALLOGISTICS.COM</t>
  </si>
  <si>
    <t>LOGISTICS LTD. ADD ROOM9C,BUILDING NO.7, SOFTWARE PARK,NO.288, TE NINGXIA ROAD,QINGDAO,266071,CHINA#</t>
  </si>
  <si>
    <t>ECMU9867181</t>
  </si>
  <si>
    <t>APLU067838403</t>
  </si>
  <si>
    <t>AN60165031</t>
  </si>
  <si>
    <t>3601 HIGHWAY 7 E, SUITE 400, MARKHAM, ONTARIO L3R 0M3 TEL FAX 416-399-9441</t>
  </si>
  <si>
    <t>LIANYUNGANG, PC</t>
  </si>
  <si>
    <t>1X40HC 3190 POSTS 2, 5 A 3 X 1,98 MTS 1X40HC 784 POSTS 5 X 2,44 MTS PARTIDA ARANCELARIA: 4403.1010 FREIGHT PREPAID</t>
  </si>
  <si>
    <t>SUDU8988869 TGHU9893750</t>
  </si>
  <si>
    <t>SUDUB7SCLAG34681</t>
  </si>
  <si>
    <t>13717 H4659218 H4665078</t>
  </si>
  <si>
    <t>STC 748 CARTON(S) UACU8525230-40GP-695633 8CTNS-12610KGS-50.69CBMINVERTER HS CODE 8 03090POWER OPTIMIZERHS CODE 8543709990FRE PREPAID STC 498 CARTON(S) UACU8488291-40GP-695654 8CTNS-8856KGS-50.69CBMINVERTERHS CODE 4403 090POWER OPTIMIZERHS CODE 854370999 IGHT PREPAID</t>
  </si>
  <si>
    <t>ALISON TRANSPORT INC.</t>
  </si>
  <si>
    <t>MENTFIELD-TLI LOGISTICSINTERNATIONA</t>
  </si>
  <si>
    <t>HANJIN JUNGIL</t>
  </si>
  <si>
    <t>120 NASSAU AVENUE INWOOD US</t>
  </si>
  <si>
    <t>ROOM 745, GUANGFA MANSION, 2007 DO NG MEN NAN ROAD SHENZHEN 518005 CN</t>
  </si>
  <si>
    <t>UACU8525230 UACU8488291</t>
  </si>
  <si>
    <t>UASUCNSZXD22047</t>
  </si>
  <si>
    <t>6956330 6956546</t>
  </si>
  <si>
    <t>UASU</t>
  </si>
  <si>
    <t>UNITED ARAB SHIPPING CO SAG</t>
  </si>
  <si>
    <t>SAFAT</t>
  </si>
  <si>
    <t>FERGPANTS SCARLECTN  32 CTNQ TY  543 PCSPO  0117813604CU ST-ORDER/NO  0282598605STYLE  F17ASMFERGSART. NR  CG0 851CUST. NR  600000HTS CODE  6103.42INV#  KHG35402017TO TAL GW  298.58KGS FERGPANTS, FAX: 310-353-3222 BRANDED SP ORT APPAREL PT. TUNTEX GARMEN T INDONESIA / FASHION CREW BLACK/BLACK/BLAC KCTN  48 CTNQTY  1077 PCSPO  0118099858CUST-ORDER/NO  0282749031STYLE  F17SPT013 ART. NR  CF0300CUST. NR  60 0000HTS CODE  6110.20INV#  KHG36992017TOTAL GW : 415.26, 0 KGS / FASHION CREW TACRED/MGREYH/MG SOGRCTN  9 CTNQTY  156 PCSP O  0118045089CUST-ORDER/NO  0282690468STYLE  F17SPT01 3ART. NR  CF0301CUST. NR  6 00000HTS CODE  6110.20INV#  KHG37012017TOTAL GW  336.2K, GS FASHION CREW TACRED/MGRE YH/MGSOGRCTN  31 CTNQTY  71 4 PCSPO  0118099870CUST-ORDE R/NO  0282749032STYLE  F17 SPT013ART. NR  CF0301CUST. NR  600000HTS CODE  6110.20 INV#  KHG37012017 / 96 CTNS  3725 PCS WOMEN'S/ME N'S KNITTED T SHIRT/MEN'S SIN GLETHS CODE:6109.90STYLE:RS L S TEE W/RS SINGLET M/RS LS TE E M/PRF HI LO TEEPO NO:0117 523897/0117814379/4381/ 3863/ 4091/4403/7669/0117967420 /01, IT / 91 CTNS  4013 PCS WOMEN'S KN ITTED TIGHTSHS CODE:6104.63ST YLE:TIG 3/4 LOGPO NO:A117817 662/0117499371/A1176 34901/A 117817654G.W:954.120KGS INV N O:0881 TGI/06/17 TIG 3/4 LOG BLACK TIG 3/4 LOG MYSRUB TIG, 3/4 LOG MYSINK / 56 CTNS  2070 PCS MEN'S KNIT TED PANTS/WOMEN'S T SHIRTHS CODE:6103.43/6109.10STYLE:RSP ASTRO PT M/PRF HI LO TEEPO NO:0118044069/8103935/8122823/ 0117817666/7668G.W:562.890KG SI NV NO:0880 TGI/06/17 PRF, HI LO TEE MYSINK RSP ASTRO PT M BLACK/WHITE RSP ASTRO PT M BLACK/WHITE RSP ASTRO PT M BLACK/WHITE / SPTID JRSY PNT MYSINKCTN  16 CTNQTY  408 PCSPO  0118099 654CUST-ORDER/NO  0282748816 STYLE  F17AAM001ART. NR  CD0835CUST. NR  600000HTS CO DE  6103.42INV#  KHG3762201 7TOTAL GW  189.62KGS / SPTID JRSY PNT MGREYHCTN  9 CTNQTY  200 PCSPO  01180449 23CUST-ORDER/NO  0282690256S TYLE  F17AAM001ART. NR  C D0834CUST. NR  600000HTS COD E  6103.42INV#  KHG37612017 TOTAL GW  1402.86KGS SPTID, JRSY PNT MGREYHCTN  99 CTNQ TY  2873 PCSPO  0118099647C UST-ORDER/NO  0282748815STYL E  F17AAM001ART. NR  CD083 4CUST. NR  600000HTS CODE  6103.42INV#  KHG37612017 / PANT 3STRIPES BLACKCTN  31 C TNQTY  661 PCSPO  011814686 3CUST-ORDER/NO  0282827081ST YLE  ISC174OW010ART. NR  CY7479CUST. NR  600000HTS CO DE  6104.62INV#  KHG3828201 7TOTAL GW : 290.600 KGS / FERGTSHIRT WHITE/EQTYEL/BOPIN KCTN  5 CTNQTY  22 PCSPO  0118081107CUST-ORDER/NO  02 82683837STYLE  F17ASMFERGTA RT. NR  CG0850CUST. NR  600 000HTS CODE  6110.20INV#  KHG38412017TOTAL GW  157.24K, GS FERGTSHIRT WHITE/EQTYEL/ BOPINKCTN  15 CTNQTY  739 P CSPO  0118087915CUST-ORDER/N O  0282737997STYLE  F17AS MFERGTART. NR  CG0850CUST. N R  600000HTS CODE  6110.20I NV#  KHG38412017 / ID REV LS T BLACK/MGREYHCTN  49 CTNQTY  977 PCSPO  0118 152570CUST-ORDER/NO  0282836 305STYLE  F17AAM962ART. NR  BR3299CUST. NR  600000HTS CODE  6110.20INV#  KHG3873 2017TOTAL GW  535.38KGS / SPTID JRSY PO MYSINK/BLACK/MY SINKCTN  28 CTNQTY  534 PCS PO  0118152576CUST-ORDER/NO  0282836332STYLE  F17AAM0 03ART. NR  BR3389CUST. NR  600000HTS CODE  6110.20INV#  KHG39102017TOTAL GW  310., 16KGS / SPTID JRSY PO MGREYH/BLACK/RE FSILCTN  28 CTNQTY  564 PCS PO  0118152647CUST-ORDER/NO  0282836328STYLE  F17AAM0 03ART. NR  BR3387CUST. NR  600000HTS CODE  6110.20INV#  KHG39092017TOTAL GW  325., 76KGS / ID REV LS T TACYEL/MGREYHCTN  45 CTNQTY  877 PCSPO  011 8152572CUST-ORDER/NO  028283 6308STYLE  F17AAM962ART. NR  BR3302CUST. NR  600000HTS CODE  6110.20INV#  KHG392 32017TOTAL GW : 483.580 KGS / SPTID JRSY PO BLACK/BLACK/WHI TECTN  28 CTNQTY  564 PCSPO  0118152596CUST-ORDER/NO  0282836324STYLE  F17AAM003 ART. NR  BR3384CUST. NR  60 0000HTS CODE  6110.20INV#  KHG39082017TOTAL GW  325.76, KGS / SPTID LS TEE MGREYH/TRABLU/TR ABLUCTN  7 CTNQTY  180 PCSP O  0118044905CUST-ORDER/NO  0282690226STYLE  F17AAM00 9ART. NR  BR3420CUST. NR  6 00000HTS CODE  6110.20INV#  KHG39202017TOTAL GW  57.63K, GS / JERSEY SHORT MGREYHCTN  97 C TNQTY  3352 PCSPO  01181524 52CUST-ORDER/NO  0282836226S TYLE  S17AAM904ART. NR  B R1446CUST. NR  600000HTS COD E  6103.42INV#  KHG39362017 TOTAL GW  1114.06KGS / FASHION CREW MGREYH/MYSINK/MY SINKCTN  10 CTNQTY  181 PCS PO  0118152746CUST-ORDER/NO  0282836557STYLE  F17SPT0 13ART. NR  CF0299CUST. NR  600000HTS CODE  6110.20INV#  KHG39312017TOTAL GW  72.5K, GS / FASHION HOODY MGREYH/TACRED/T ACREDCTN  8 CTNQTY  156 PCS PO  0118099855CUST-ORDER/NO  0282749028STYLE  F17SPT0 12ART. NR  CF0297CUST. NR  600000HTS CODE  6110.20INV#  KHG39292017TOTAL GW  61.3K, GS / FASHION HOODY MGREYH/TACRED/T ACREDCTN  28 CTNQTY  621 PC SPO  0118152757CUST-ORDER/NO  0282836555STYLE  F17SPT 012ART. NR  CF0297CUST. NR  600000HTS CODE  6110.20INV#  KHG39282017TOTAL GW  239, .48KGS / FASHION HOODY MYSINK/MGREYH/N OBINKCTN  30 CTNQTY  670 PC SPO  0118118417CUST-ORDER/NO  0282774939STYLE  F17SPT 012ART. NR  CF0296CUST. NR  600000HTS CODE  6110.20INV#  KHG39272017TOTAL GW  258, .24KGS / JERSEY SHORT DGREYHCTN  76 C TNQTY  2614 PCSPO  01181524 19CUST-ORDER/NO  0282836232S TYLE  S17AAM904ART. NR  B R1450CUST. NR  600000HTS COD E  6103.42INV#  KHG39382017 TOTAL GW  870.66KGS / JERSEY SHORT CONAVYCTN  5 CT NQTY  100 PCSPO  0118152447 CUST-ORDER/NO  0282836228STY LE  S17AAM904ART. NR  BR1 448CUST. NR  600000HTS CODE  6103.42INV#  KHG39392017TO TAL GW  34.7KGS / SPTID JRSY PO MYSINK/BLACK/MY SINKCTN  10 CTNQTY  148 PCS PO  0118062818CUST-ORDER/NO  0282706102STYLE  F17AAM0 03ART. NR  BR3389CUST. NR  600000HTS CODE  6110.20INV#  KHG39122017TOTAL GW : 86.20, 0 KGS / FERGPANTS SCARLECTN  5 CTNQT Y  25 PCSPO  0117787620CUST -ORDER/NO  0282450423STYLE  F17ASMFERGSART. NR  CG085 1CUST. NR  600000HTS CODE  6103.42INV#  KHG38402017TOTA L GW : 27.410 KGS FERGTSHIRT, WHITE/EQTYEL/BOPINKCTN  5 CTNQTY  25 PCSPO  01180810 07CUST-ORDER/NO  0282450422S TYLE  F17ASMFERGTART. NR  CG0850CUST. NR  600000HTS C ODE  6110.20INV#  KHG384020 17</t>
  </si>
  <si>
    <t>ADIDAS INTERNATIONAL TRADING BV</t>
  </si>
  <si>
    <t>DAMCO AS AGENT OF:</t>
  </si>
  <si>
    <t>ALBERT MAERSK</t>
  </si>
  <si>
    <t>PLANT CODE  6041 PLANT CODE  6041 PLANT CODE  6041 PLANT CODE  6041 PLANT CODE  6041 PLANT CODE  6041 PLANT CODE  6041 PLANT CODE  6041 N/M PLANT CODE  6041 PLANT CODE  6041 PLANT CODE  6041 PLANT CODE  6041 PLANT CODE  6041 PLANT CODE  6041 PLANT CODE  6041 PLANT CODE  6041 PLANT CODE  6041 PLANT CODE  6041 PLANT CODE  6041 PLANT CODE  6041 PLANT CODE  6041 PLANT CODE  6041 PLANT CODE  6041 PLANT CODE  6041</t>
  </si>
  <si>
    <t>FOR DELIVERY TO: 670 FALLING CREEK ROAD, SPARTANBURG, SC 29301 1-8645870700 TEL EX 38</t>
  </si>
  <si>
    <t>P.T KAHATEX NO.16 JL. CIJERAH CIGONDEWAH GIRAN CIMAHI SELATAN RT001/RW032 MELONG - 62-215745124 TEL EX 62-21574 51</t>
  </si>
  <si>
    <t>MSKU4747279</t>
  </si>
  <si>
    <t>MAEU961144995</t>
  </si>
  <si>
    <t>725W</t>
  </si>
  <si>
    <t>ID2448511</t>
  </si>
  <si>
    <t>FEDEX TRADE NETWORKS TRANSPORT &amp;</t>
  </si>
  <si>
    <t>BROKERAGE, INC INTERNATIONAL 19601 HAMILTON AVE TORRANCE CA 90502-1309 ATTN:OCEAN IMPORT DEPT/ --</t>
  </si>
  <si>
    <t>249 CARTONS 4403 KGS 13.67 CBM RATE BASIS: FAK/ GDSM, EXCLUDING TEXTILES, NOS HAND TOOLS I/V NO. TL052317, SHIPPERS LOAD AND COUNT 11 PLTS  306 CTNS HAND TOOLS I/V NO.9690139890 WOOD PACKAGING MATERIALS ARE IN FULL COMPLIANCE WITH ISPM 15 REGULATIONS HS CODE: 8204.12 FREIGHT COLLECT</t>
  </si>
  <si>
    <t>ECI TAIWAN CO., LTD.</t>
  </si>
  <si>
    <t>EI REF:6810651091 --- PLS SEE ATTACHED LIST --- EI REF:6810652018 --- PLS SEE COMMERCAIL DOCUMENTS ---</t>
  </si>
  <si>
    <t>10205 N.W. 19TH STREET SUITES 107 - 114 MIAMI FL 33172 TE U.S.A.</t>
  </si>
  <si>
    <t>11 FL,NO.181,FU-HSING NORTH ROAD TAIPEI 10596 TAIWAN</t>
  </si>
  <si>
    <t>TCLU7650644</t>
  </si>
  <si>
    <t>CMDUTWN0293414</t>
  </si>
  <si>
    <t>204PG</t>
  </si>
  <si>
    <t>F4040290</t>
  </si>
  <si>
    <t>BOOKS HS CODE 4901.9900 1707S002 ITEM 903741677 978-1-4403-5092-4 LEARN TO DRAW ACTION, . .</t>
  </si>
  <si>
    <t>TITLE LEARN TO DRAW ACTION HEROES AUTHOR ROBERT A. MARZULLO PUBLISHER F W MEDIA CINCINNATI,OH PRINTED IN CHINA SRN R4571 PRINTING# 01 CTN QTY 20 CTN WGT 26.4 LBS ISBN-10 1-4403-5092-2 ISBN-13 978-1-4403-5092-4 COVER PRICE TITLE QUILTMAKER S 1,000 BLOCKS AUTHOR EDITORS OF QUILTMAKER S MAGAZINE PUBLISHER F W MEDIA CINCINNATI,OH PRINTED IN CHINA SRN S0475 PRINTING# 05 CTN QTY 6 CTN WGT 25.5 LBS ISBN-10 1-4402-4541-X ISBN-13 978-1-4402-4541-1 COVER PRICE TITLE QUILT LOVELY AUTHOR JEN KINGWELL PUBLISHER F W MEDIA CINCINNATI,OH PRINTED IN CHINA SRN T1091 PRINTING# 04 CTN QTY 20 CTN WGT 25.4 LBS ISBN-10 1-4402-4058-2 ISBN-13 978-1-4402-4058-4 COVER PRICE TITLE SEE KATE SEW AUTHOR KATE BLOCHER PUBLISHER F W MEDIA CINCINNATI,OH PRINTED IN CHINA SRN S3420 PRINTING# 02 CTN QTY 20 CTN WGT 24 LBS ISBN-10 1-4402-4560-6 ISBN-13 978-1-4402-4560-2 COVER PRICE TITLE COLLECTING AGATES AND JASPERS OF NORTH AMERICA AUTHOR PATTI POLK PUBLISHER KRAUSE P</t>
  </si>
  <si>
    <t>FCIU5755490</t>
  </si>
  <si>
    <t>BANQHKG6039451</t>
  </si>
  <si>
    <t>COSU6147833710</t>
  </si>
  <si>
    <t>WOOD IN THE ROUGH, WHETHER OR NOT STRIPPED OF BARK - / PIECE(S) AS FOLLOWS CEDAR LUMBER HS: 4403.25.30CAED NO: 01A761 TCR161 20170600013</t>
  </si>
  <si>
    <t>NET LOGISTICS SAL</t>
  </si>
  <si>
    <t>WAREHOUSE #5 PERE YOUSSEF HAYEK STR BEIRUT FREE ZONE LEBANON</t>
  </si>
  <si>
    <t>CARU9778059</t>
  </si>
  <si>
    <t>MSCUUJ061649</t>
  </si>
  <si>
    <t>725P</t>
  </si>
  <si>
    <t>SSC1622991</t>
  </si>
  <si>
    <t>SAINT JOHN</t>
  </si>
  <si>
    <t>AS PER PO NO. LA170523 3 PLASTIC DOCUMENT HOLDER 4403 6353</t>
  </si>
  <si>
    <t>EJAY INDUSTRY CO. LTD</t>
  </si>
  <si>
    <t>BEIWAN INDUSTRIAL ZONE CHENGYANG QINGDAO 266111 CHINA</t>
  </si>
  <si>
    <t>MSCU3874264</t>
  </si>
  <si>
    <t>ONPLQDLGB1770003</t>
  </si>
  <si>
    <t>MSCUQU794593</t>
  </si>
  <si>
    <t>727N</t>
  </si>
  <si>
    <t>FEX2481915</t>
  </si>
  <si>
    <t>KD FURNITURE(CHAIR,GLASS TOP) PO#58963 SHIP TO ADDRESS MACY'S HOME STORE- CENTRAL %ST MT FED LOG D.C./FURNITURE 4403 SARR PARKWAY STONE MOUNTAIN GA 30083 US ALSO NOTIFY: APL LOGISTICS 17600 N. PERIMETER DRIVE SUITE#150 SCOTTSDALE, AZ 85225 THIS SHIPMENT CONTAINS NO WOOD PACK AGING MATERIALS</t>
  </si>
  <si>
    <t>BASSETT MIRROR COMPANY,INC</t>
  </si>
  <si>
    <t>CARVEN INDUSTRIES LIMITED (HK)</t>
  </si>
  <si>
    <t>ZIM HAIFA</t>
  </si>
  <si>
    <t>BASSETT MIRROR COMPANY INC. BASSETT,VIRGINIA 24055 DESIGNED AND ENGINEERED IN AMERICA BUILT IN CHINA PO#: CUSTOMER PO#: ITEM NO: DESC: QTY: N.W: G.W: CUFT: MADE IN CHINA</t>
  </si>
  <si>
    <t>P.O. BOX 627 1290 PHILPOTT DRIVE BASSETT,VA 24055 USA TEL:276-629-3341 FAX:276-629-3709</t>
  </si>
  <si>
    <t>JUQI MANAGEMENT DIST.HUMEN TOWN. DONGGUAN CITY,GUANGDONG,CHINA</t>
  </si>
  <si>
    <t>BSIU3014920</t>
  </si>
  <si>
    <t>ZIMUHKG8369333</t>
  </si>
  <si>
    <t>57E</t>
  </si>
  <si>
    <t>ZGL234644C</t>
  </si>
  <si>
    <t>GLOBAL SHIPPERS ASSOCIATION</t>
  </si>
  <si>
    <t>P.O. BOX 1733 215 CHURCH STREET NW LENOIR, NC 28645 PH: 828-759-2444 FAX: 828-759-3165</t>
  </si>
  <si>
    <t>4403 CARTONS IN TOTAL 4X40HC CONTAINER(S) SAID TO CO NTAIN: 4403 CARTONS PLASTIC CUP DOLOMITE ITEM, PLASTIC BOTTLE DOLOMITE ITEM THIS SHIPMENT CONTAINSNO SOLID WOOD PACKING MATERIALS . SHIPPER S LOAD STOW COUNT &amp; SE AL 4403 CARTONS IN TOTAL 4X40HC CONTAINER(S) SAID TO CO NTAIN: 4403 CARTONS PLASTIC CUP DOLOMITE ITEM, PLASTIC BOTTLE DOLOMITE ITEM THISSHIPMENT CONTAINS NO SOLID WOOD PACKING MATERIALS . SHIPPER S LOAD STOW COUNT &amp; SE AL 4403 CARTONS IN TOTAL 4X40HC CONTAINER(S) SAID TO CO NTAIN: 4403 CARTONS PLASTIC CUP DOLOMITE ITEM, PLASTIC BOTTLE DOLOMITE ITEM THIS SHIPMENT CONTAINS NO SOLID WOOD PACKING MATERIALS . SHIPPER S LOAD STOW COUNT &amp; SE AL 4403 CARTONS IN TOTAL 4X40HC CONTAINER(S)SAID TO CO NTAIN: 4403 CARTONS PLASTIC CUP DOLOMITE ITEM, PLASTIC BOTTLE DOLOMITE ITEM THIS SHIPMENT CONTAINS NO SOLID WOOD PACKING MATERIALS . SHIPPER S LOAD STOW COUNT &amp; SE AL</t>
  </si>
  <si>
    <t>CLEARFREIGHT INC</t>
  </si>
  <si>
    <t>HONOUR LANE SHIPPING LTD.</t>
  </si>
  <si>
    <t>PROGRESSIVE SPECIALTY GLASS COMPANY,INC. NO MARKS NO MARKS NO MARKS NO MARKS NO MARKS NO MARKS NO MARKS NO MARKS NO MARKS NO MARKS NO MARKS NO MARKS PROGRESSIVE SPECIALTY GLASS COMPANY,INC. NO MARKS NO MARKS NO MARKS NO MARKS NO MARKS NO MARKS NO MARKS NO MARKS NO MARKS NO MARKS NO MARKS NO MARKS PROGRESSIVE SPECIALTY GLASS COMPANY,INC. NO MARKS NO MARKS NO MARKS NO MARKS NO MARKS NO MARKS NO MARKS NO MARKS NO MARKS NO MARKS NO MARKS NO MARKS PROGRESSIVE SPECIALTY GLASS COMPANY,INC. NO MARKS NO MARKS NO MARKS NO MARKS NO MARKS NO MARKS NO MARKS NO MARKS NO MARKS NO MARKS NO MARKS NO MARKS</t>
  </si>
  <si>
    <t>1960 EAST GRAND AVENUE, SUITE 700 EL SEGUNDO, CA 90245 TEL:310-726-0400 FAX:310-726-0420</t>
  </si>
  <si>
    <t>ROOM 1501,15-F.,TOWER 2, NINA TOWER,8 YEUNG UK ROAD, TSUEN WAN,N.T.,HONG KONG T:25441366 F:25441869</t>
  </si>
  <si>
    <t>PCIU8812865 PCIU8969406 PCIU8883534 CAIU8192848</t>
  </si>
  <si>
    <t>PABVXMMX70348800</t>
  </si>
  <si>
    <t>0219E</t>
  </si>
  <si>
    <t>Y0946157 W0544388 W0544381 W0693075</t>
  </si>
  <si>
    <t>PABV</t>
  </si>
  <si>
    <t>PACIFIC INTERNATIONAL LINES (PTE) LTD</t>
  </si>
  <si>
    <t>140 CECIL STREET #03-00 PIL BLDG</t>
  </si>
  <si>
    <t>NOT AVAILABLE</t>
  </si>
  <si>
    <t>BOOKS HS CODE 4901.9900 1706S082 PO# C5485667DST 903740502 978-1-4403-1856-6 CREATING TEXTURED, WHICH COMPLIED THE STANDARD OF ISPM 15. . . . .</t>
  </si>
  <si>
    <t>TITLE CREATING TEXTURED LANDSCAPES WITH PEN, INK AND WATERCOLOR AUTHOR CLAUDIA NICE PUBLISHER F W MEDIA CINCINNATI,OH PRINTED IN CHINA SRN W6013 PRINTING# 07 CTN QTY 20 CTN WGT 26.5 LBS ISBN-10 1-4403-1856-5 ISBN-13 978-1-4403-1856-6 COVER PRICE</t>
  </si>
  <si>
    <t>CAIU3525648</t>
  </si>
  <si>
    <t>BANQHKG6027949</t>
  </si>
  <si>
    <t>COSU6147804680</t>
  </si>
  <si>
    <t>440 CARTONS; 3950.000 KG.; 55.000 MC BASE SALAD LARGE 440 CARTONS; 3960.000 KG.; 55.000 MC BASE SALAD LARGE 790 CARTONS; 4403.000 KG.; 55.000 MC BASE SALAD SMALL</t>
  </si>
  <si>
    <t>SCHENKER ITALIANA SPA (NOLA)</t>
  </si>
  <si>
    <t>ASTRID SCHULTE</t>
  </si>
  <si>
    <t>_ SAME _ SAME _ SAME</t>
  </si>
  <si>
    <t>3 GATEWAY CENTER 100 MULBERRY STREE NEWARK NJ 07102 UNITED STATES</t>
  </si>
  <si>
    <t>VIA BOSCOFANGONE - LOTTO A/CIV .BA1 NOLA 80035 ITALY</t>
  </si>
  <si>
    <t>MSCU7043382 MSCU9652650 MEDU8067317</t>
  </si>
  <si>
    <t>MSCUVU132634</t>
  </si>
  <si>
    <t>726W</t>
  </si>
  <si>
    <t>048191 048193 048187</t>
  </si>
  <si>
    <t>PARTS AND ACCESSORIES OF PRINTING MACHINERY ITN X20170302376899 WHITE OAK LOGS 3.500 MBF HS CODE 4403.91 AMERICAN GOODS RETURNING</t>
  </si>
  <si>
    <t>TRADELANES INC.</t>
  </si>
  <si>
    <t>TONELERIA DEL SUR RAFAEL CABELLO SL</t>
  </si>
  <si>
    <t>ZIM TARRAGONA</t>
  </si>
  <si>
    <t>61 ST JOSEPH STREET SUITE 1200 MOBILE AL 36602 ATTNBILL TURNCLIFF BTURNCLIFFTRADELANES.US TE P 251-445-5482</t>
  </si>
  <si>
    <t>AVENIDA MARQUES DE LA VEGA DE ARMIJO 110 MONTILLA CORDOBA - SPAIN</t>
  </si>
  <si>
    <t>TCNU6491550</t>
  </si>
  <si>
    <t>YMLUT912002140</t>
  </si>
  <si>
    <t>CK INTERNATIONAL LLC</t>
  </si>
  <si>
    <t>3604 SHANNON ROAD SUITE 300 NORTH CAROLINA 27707</t>
  </si>
  <si>
    <t>VALENCIA Spain</t>
  </si>
  <si>
    <t>POLYVINYL ALCOHOL KURARAYPOVAL 48-80 36,000 KGS (PVA-424H) H.S.C ODE 3905.30.0000 OXY P.O.NO 4502346421 KAI P.O. NO D50US00215 MATERIAL 14432 DELIVERY TO OXY VINYLS, LP 4403 PASADENA FREEWAY PASADENA,TX 77503-1119 USA TEL 281-884-4174 ---------------- ATTN SYLVIA ENRIQUEZ SHI, PPER S REFERENCE ONLY SEA WAY BILL FREIGHT PREPAID AS ARRANGED POLYVINYL ALCOHOL KURARAYPOVAL 48-80 36,000 KGS (PVA-424H) H.S.C ODE 3905.30.0000 OXY P.O.NO 4502346421 KAI P.O. NO D50US00215 MATERIAL 14432 DELIVERY TO OXY VINYLS, LP 4403 PASADENA FREEWAY PASADENA,TX 77503-1119 USA TEL 281-884-4174 ---------------- ATTN SYLVIA ENRIQUEZ SHI, PPER S REFERENCE ONLY SEA WAY BILL FREIGHT PREPAID AS ARRANGED</t>
  </si>
  <si>
    <t>KURARAY AMERICA INC PVB DIVISION</t>
  </si>
  <si>
    <t>SHIPPING MARKS OXY VINYLS,PASADENA OXY PO 4502346421 CAS MADE IN JAPAN NA NA NA NA NA NA NA SHIPPING MARKS OXY VINYLS,PASADENA OXY PO 4502346421 CAS MADE IN JAPAN NA NA NA NA NA NA NA</t>
  </si>
  <si>
    <t>2625 BAY AREA BVLD,SUITE 600 HOUSTON,TX 77058 TEL 281-283-1711 FAX 281-283-1722 HOUSTON TX</t>
  </si>
  <si>
    <t>KKFU1692874 KKFU7783210</t>
  </si>
  <si>
    <t>42G1 45G1</t>
  </si>
  <si>
    <t>KKLUJPTF005182</t>
  </si>
  <si>
    <t>UBM55422 UBM55423</t>
  </si>
  <si>
    <t>CAMPHORS BLOCKS HS CODE 4403.10</t>
  </si>
  <si>
    <t>MR HENG VANN</t>
  </si>
  <si>
    <t>RUSS</t>
  </si>
  <si>
    <t>376 REED STREET SANTA CLARA, CA 95050 USA</t>
  </si>
  <si>
    <t>#135, 125 STREET, SANGKAT DEPOT 2, KHAN TOULKORK, PHNOM PENH CAMBODIA</t>
  </si>
  <si>
    <t>NYKU4630856</t>
  </si>
  <si>
    <t>PLUASLA0517016</t>
  </si>
  <si>
    <t>NYKSSINT19320302</t>
  </si>
  <si>
    <t>SG6864036</t>
  </si>
  <si>
    <t>READY MADE GARMENTS / READY MADE GARMENTS --------------------------- TOTAL G.W 4702 KG TOTAL N.W 4403.80 KG TOTAL CARTONS 877</t>
  </si>
  <si>
    <t>KESCO LOGISTICS, INC.</t>
  </si>
  <si>
    <t>H.G.M C/O AM CARGO FOR WORLD</t>
  </si>
  <si>
    <t>NO MARKS NO MARKS . . . .</t>
  </si>
  <si>
    <t>20 EAST SUNRISE HIGHWAY, SUITE 308 VALLEY STREAM, NY 11581 TEL 5163417310 FAX 5168870752</t>
  </si>
  <si>
    <t>TRANSPORTAION 21 AMIN FEKRY ST, RAML STATION ALEXANDIA , EGYPT</t>
  </si>
  <si>
    <t>FCIU9104496</t>
  </si>
  <si>
    <t>HLCUAL1170617751</t>
  </si>
  <si>
    <t>B3569469</t>
  </si>
  <si>
    <t>READY MADE GARMENTS --------------------------- TOTAL G.W 4702 KG TOTAL N.W 4403.80 KG TOTAL CARTONS 877</t>
  </si>
  <si>
    <t>8 TO 20 PARTNERS LLC.</t>
  </si>
  <si>
    <t>H.G.M FASHION</t>
  </si>
  <si>
    <t>20 WEST 33RD, NEW YORK, NY 10001</t>
  </si>
  <si>
    <t>AHMED BADAWY STR,-QUALIFIED INDUSTRIAL ZONE 624 - ABO EL NOMROS - GIZA - EGYPT 01112479942</t>
  </si>
  <si>
    <t>HLCUAL1HF17751AB</t>
  </si>
  <si>
    <t>WOLMAN E RUSTIC ROPE FENCING / TAN E POLES / WOLMAN E POLES / SOLID ROD FENCING - NO ROP E SPECIES: EUCALYPTUS GRANDIS / SALIGNA HS CODE: 4403.1 1</t>
  </si>
  <si>
    <t>SEARIDERS BROKERAGE CORPORATION</t>
  </si>
  <si>
    <t>DN FREIGHT</t>
  </si>
  <si>
    <t>PRIMAVERA</t>
  </si>
  <si>
    <t>11401 INTERCHANGE CIRCLE SOUTH MIRAMAR, FLORIDA 33025 USA TEL: 954-764-0616 1-9547640616 TEL EX 08</t>
  </si>
  <si>
    <t>12 TERRACE ROAD EASTLEIGHT EDENVALE 27-114522292</t>
  </si>
  <si>
    <t>MRSU3246870</t>
  </si>
  <si>
    <t>MAEU960815726</t>
  </si>
  <si>
    <t>N003</t>
  </si>
  <si>
    <t>11401 INTERCHANGE CIRCLE SOUTH MIRAMAR, FLORIDA 33025 USA TEL: 954-764-0616</t>
  </si>
  <si>
    <t>CONIFEROUS WOOD IN THE ROUGH, NOT TREATED CONIFEROUS WOOD IN THE ROUGH, NOT TREATED 190 LOGS - 11,729 BFT - 75.075 M3 HARD MAPLE LOGS HS CODE 4403.99.30 ORIGIN ONTARIO, CANADA SHIPPER DECLARED NO WOOD PACKING MATERIAL CONIFEROUS WOOD IN THE ROUGH, NOT TREATED</t>
  </si>
  <si>
    <t>TGCU5041383 SEGU4566490 YMLU8450203</t>
  </si>
  <si>
    <t>YMLUW195210236</t>
  </si>
  <si>
    <t>431898 431859 431810</t>
  </si>
  <si>
    <t>SAID TO CONTAIN 1 X 40 HQ SAWN TIMBER HS CODE - 4403.20.0025 GROSS WEIGHT- 25721 KGS ---FREIGHT PREPAID--- ; EQUIPMENT FREETIME AT DESTINATION, KARACHI, PAKISTAN WILL BE 14 CALENDAR DAYS</t>
  </si>
  <si>
    <t>MIKDAR TRADERS</t>
  </si>
  <si>
    <t>SEALINK INTERNATIONAL INC. C O</t>
  </si>
  <si>
    <t>SIDDIQ WAHAB ROAD, TIMBER MARKET, KARACHI 75660, PAKISTAN KARACHI,,PA,2</t>
  </si>
  <si>
    <t>7 SEAS GROUP U.S.A 3537 SUMMERFIELD DRIVE PLANO TX 75074</t>
  </si>
  <si>
    <t>FCIU8115412</t>
  </si>
  <si>
    <t>APLU080410986</t>
  </si>
  <si>
    <t>DELTA, CD</t>
  </si>
  <si>
    <t>SAID TO CONTAIN 3 X 40 HQ SAWN TIMBER HS CODE - 4403.20.0025 ; ---FREIGHT PREPAID--- ; EQUIPMENT FREETIME AT DESTINATION, KARACHI, PAKISTAN WILL BE 14 CALENDAR DAYS SAID TO CONTAIN 3 X 40 HQ SAWN TIMBER HS CODE - 4403.20.0025 ; ---FREIGHT PREPAID--- ; EQUIPMENT FREETIME AT DESTINATION, KARACHI, PAKISTAN WILL BE 14 CALENDAR DAYS</t>
  </si>
  <si>
    <t>K.U. TRADING CO</t>
  </si>
  <si>
    <t>MARKS AND NUMBERS WITH CONTAINER CMAU551319 NO MARKS</t>
  </si>
  <si>
    <t>SIDDIQ WAHAB ROAD, TIMBER MARKET, KARACHI 75660, PAKISTAN</t>
  </si>
  <si>
    <t>TCNU9834735 CMAU5513192</t>
  </si>
  <si>
    <t>APLU086618906</t>
  </si>
  <si>
    <t>137425 137421</t>
  </si>
  <si>
    <t>278 PINOT NOIR 15 T.SICIL. NO W.P. WINE 12X0,750LT KGM 4403 / PO IL172320 FRANZ HAAS SRL 107 PINOT NOIR 15 T.SICIL. NO W.P. WINE 12X0,750LT KGM 1694 / PO IL172320 FRANZ HAAS SRL 245 LA CUEVA DE CONTADOR 14 WINE 6X0,750LT KGM 2548 / PO IL172320 DELATIERRA CONTADOR SL 145 CONTADOR 14 WINE 6X0,750LT KGM 1682 / PO, O IL172320 DELATIERRA CONTADOR SL</t>
  </si>
  <si>
    <t>WINEBOW INC.</t>
  </si>
  <si>
    <t>MSC KALAMATA</t>
  </si>
  <si>
    <t>FSCU9911563 SAME SAME SAME SAME SAME SAME SAME SAME SAME SAME SAME SAME SAME SAME SAME</t>
  </si>
  <si>
    <t>20 HOOK MOUNTAIN ROAD PINE BROOK NJ 07058 UNITED STATES</t>
  </si>
  <si>
    <t>FSCU9911563</t>
  </si>
  <si>
    <t>MSCUYK119207</t>
  </si>
  <si>
    <t>723W</t>
  </si>
  <si>
    <t>295077 280109</t>
  </si>
  <si>
    <t>COSMETIC BASE PRODUCT 12 PALLETS NON HAZ COSMETIC BASE PRODUCT HS CODE 33049900 . BOOKED THROUGH TO MCALLEN TEXAS SERVICE TYPE - PIER TO PIER, DELIVERY TO IDENTIPAK 300 EAST BEECH AVE MCALLEN TX 78501 TEL 956 630 4403</t>
  </si>
  <si>
    <t>W.J. BYRNES &amp; CO</t>
  </si>
  <si>
    <t>CARGOCALL UK LTD</t>
  </si>
  <si>
    <t>. . . . . . . . . .</t>
  </si>
  <si>
    <t>8383 NE SANDY BLVD. STE. 138 PORTLAND, OR 97220</t>
  </si>
  <si>
    <t>CENTURIAN HOUSE LONDON RD, STAINES TW18 4AW GB TELEPHONE NUMBER 01784 410165</t>
  </si>
  <si>
    <t>TCKU4102697</t>
  </si>
  <si>
    <t>HLCULIV170607844</t>
  </si>
  <si>
    <t>8383 NE SANDY BLVD. STE. 138 PORTLAND, OR 97220 TEL 650-266-8309</t>
  </si>
  <si>
    <t>PORT TALBOT, GB</t>
  </si>
  <si>
    <t>IDENTIPAK</t>
  </si>
  <si>
    <t>MONTAGNE JEUNESSE INT LTD</t>
  </si>
  <si>
    <t>BEECH AVENUE TEXAS 78501 USA .</t>
  </si>
  <si>
    <t>THE GREEN BARN ASTRAL COURT PORT TALBOT SA12 7AX</t>
  </si>
  <si>
    <t>HLCULIVHF07844AA</t>
  </si>
  <si>
    <t>CONTAINING 4383 WHEELS HARD SHEEP'S MILK CHEESE 04069086 (HS) CONTAINING 4403 WHEELS HARD SHEEP'S MILK CHEESE 04069086 (HS) 3 TCS WITH 13201 WHEELS OF SHEEP'S MILK CHEESDETAILED SHIPMENT EFFECTED IN REEFER CONTAINER UNDER DIRIGED TEMPERATURE +3 DEGRES CELSIUS FREIGHT PREPAID DTHC AT DESTINATION PREPAID AT LE HAVRE DAP CHICAGO RAMP, AT THE SHIPPER'S REQUESTED CARRYING TEMPERATUOF 3 DEGREES CELSIUS CONTAINING 4415 WHEELS HARD SHEEP'S MILK CHEESE 04069086 (HS)</t>
  </si>
  <si>
    <t>SORRENTO LACTALIS INC.</t>
  </si>
  <si>
    <t>SOCIETE DES CAVES</t>
  </si>
  <si>
    <t>FOS Sur Mer</t>
  </si>
  <si>
    <t>RYAN NO 49909410 RYAN NO 49909411 RYAN NO 49909616</t>
  </si>
  <si>
    <t>2375 SOUTH PARK AVENUE BUFFALO, NY 14220 (USA)</t>
  </si>
  <si>
    <t>2, AV F. GALTIER 12250 ROQUEFORT S/SOULZON FRANCE</t>
  </si>
  <si>
    <t>TRIU8856300 TCLU1057009 APRU5738971</t>
  </si>
  <si>
    <t>CMDULHV1591399</t>
  </si>
  <si>
    <t>128MR</t>
  </si>
  <si>
    <t>0035643 0035641 0035649</t>
  </si>
  <si>
    <t>ALL-WAYS FORWARDING INT'L INC.</t>
  </si>
  <si>
    <t>701 NEWARK AVENUE SUITE 300 ELIZABETH, NJ 07208 (USA)</t>
  </si>
  <si>
    <t>FOS SUR MER</t>
  </si>
  <si>
    <t>1 X 40'HC CONTAINER: 4403 CARTONS (317016 PCS) DIE CAST CARS - TOYS HS: 9503 00 500 INVOICE NO: 170882 FREIGHT COLLECT</t>
  </si>
  <si>
    <t>MATTEL IMPORT SERVICES CORP.,</t>
  </si>
  <si>
    <t>MATTEL MALAYSIA SDN BHD</t>
  </si>
  <si>
    <t>333 CONTINENTAL BLVD EL SEGUNDO, CA.90245, U.S.A.</t>
  </si>
  <si>
    <t>CLHU8627806</t>
  </si>
  <si>
    <t>CMDUAYN0435798</t>
  </si>
  <si>
    <t>074TU</t>
  </si>
  <si>
    <t>CMACGMF7257053</t>
  </si>
  <si>
    <t>4403 PACKAGES BABY FOOD PRODUCTS NET WEIGHT: 14041.164 KGS FREIGHT PREPAID CONTAINING</t>
  </si>
  <si>
    <t>MORGAN VERNEX</t>
  </si>
  <si>
    <t>BLEDINA SAS</t>
  </si>
  <si>
    <t>CMA CGM POINTE ALLEGRE</t>
  </si>
  <si>
    <t>GPE 1001783753 CDE 6124487</t>
  </si>
  <si>
    <t>FARE UTE BP 449 PAPEETE TE POLYNESIE FRANCAISE</t>
  </si>
  <si>
    <t>383 RUE PHILIPPE HERON 69400 VILLEFRANCHE SUR SAONE FRANCE</t>
  </si>
  <si>
    <t>GLDU5548045</t>
  </si>
  <si>
    <t>CMDULHV1623452</t>
  </si>
  <si>
    <t>105RP</t>
  </si>
  <si>
    <t>1669899 69899</t>
  </si>
  <si>
    <t>FARE UTE BP 449 PAPEETE</t>
  </si>
  <si>
    <t>WOOD - 19 PACKAGES 4 PACKAGES (VI ROLA SPP) WOOD DOORS SUBPA RTIDA NANDINA:4418.20.00.0 0 HS CODE: 4418.20 4 PACKA GES VIROLA (VIROLA SPP) WO OD BLANKS SUBPARTIDA NANDI NA: 4409.29.20.00 HS CODE: 4409.29 5 PACKAGES SAMAN (SAMANEA SAMAN) MASCAREY ( HYERONIMA ALCHORNEOIDES) W OOD BLANKS SUBPARTIDA NAN DINA:4403.49., 00.00 HS CODE : 4403.49 6 PACKAGES SOLID TEAK (TECTONA GRANDIS) WO OD EDGE GLUED BOARD SUBPAR TIDA NANDINA : 4410.19.00. 00 HS CODE:4410.19 DAE: 02 8-2017-40-00348352 NET WEI GHT: 17570.00 KLS GROSS WE IGHT: 21340.00 KLS FREIGHT COLLECT</t>
  </si>
  <si>
    <t>DETALLES EN MADERA INC</t>
  </si>
  <si>
    <t>INDUMAD INDUSTRIA MADERERA S.A</t>
  </si>
  <si>
    <t>BOMAR RENAISSANCE</t>
  </si>
  <si>
    <t>INDUMAD S.A. SAME SAME SAME SAME SAME SAME SAME SAME SAME SAME SAME SAME</t>
  </si>
  <si>
    <t>MARGINAL AVE KENNEDY SECTOR BECHARA SAN JUAN 00922 PUERTO RICO</t>
  </si>
  <si>
    <t>KM 4 1/2 VIA DURAN TAMBO POER LA EN DURAN G ECUADOR</t>
  </si>
  <si>
    <t>GLDU9951830</t>
  </si>
  <si>
    <t>MSCUQ6191764</t>
  </si>
  <si>
    <t>021N</t>
  </si>
  <si>
    <t>ME5A25590</t>
  </si>
  <si>
    <t>1X40HC 784 POSTS 5 X 2,44 MTS PARTIDA ARANCELARIA: 4403.1010 FREIGHT PREPAID</t>
  </si>
  <si>
    <t>SUDU6728224</t>
  </si>
  <si>
    <t>SUDUB7603A1BA4VE</t>
  </si>
  <si>
    <t>073N</t>
  </si>
  <si>
    <t>H4666046 13717</t>
  </si>
  <si>
    <t>WALNUT KD LUMBER USA ORIGIN AES: X20170515326704 HS CODE : 4403.99</t>
  </si>
  <si>
    <t>C AND D GUANGZHOU CO. LTD.</t>
  </si>
  <si>
    <t>ALLY GLOBAL</t>
  </si>
  <si>
    <t>MAERSK LOME</t>
  </si>
  <si>
    <t>RM 806-807, 810-812 GOLDLION DIGITA NETWORK CENTER, NO. 138 TIYUDONG RD GUANGZHOU CHINA 510620 CONTACT: MS 86-2038780389 TEL EX 97</t>
  </si>
  <si>
    <t>LOGISTICS LLC AS AGENTS FOR MIDWEST HARDWOOD CORPORATION 45 POND STREET SUITE 200 1-7815443970 TEL EX 1-781499 62</t>
  </si>
  <si>
    <t>86-20387</t>
  </si>
  <si>
    <t>MRKU4649917</t>
  </si>
  <si>
    <t>MAEU960703499</t>
  </si>
  <si>
    <t>720N</t>
  </si>
  <si>
    <t>B875065</t>
  </si>
  <si>
    <t>RM 806-807, 810-812 GOLDLION DIGITA NETWORK CENTER, NO. 138 TIYUDONG RD GUANGZHOU CHINA 510620 CONTACT: MS</t>
  </si>
  <si>
    <t>NASHVILLE</t>
  </si>
  <si>
    <t>UNIF JASMINE TEA DRINK(FLAVORED TEA DRINKS) 523CTNS,4403.66KGS,7.950CBM HS CODE:2202990099 UNIF SNEAKING AROUND TEA DRINK 2000CTNS,16840.00KGS,30.400CBMHS CODE:2202990099 DRY NOODLE PIECE 10CTNS,136.00KGS,0.420CBM HS CODE:1902303000 POTATO CHIPS(BAKE) 108CTNS,325.54KGS,9.884CBM, HS CODE:1904100000 POTATO CHIPS(FRENCH FRIES)300CTNS,1048.80KGS,9.600CBM HS CODE:1904100000 POTATO CHIPS(FRENCH FRIES) 90CTNS,306.00KGS,7.983CBM HS CODE:1904100000 THIS SHIPMENT CONTAINS NO WOODEN PACKAGING MATERIALS</t>
  </si>
  <si>
    <t>KUIYI INTERNATIONAL INC.</t>
  </si>
  <si>
    <t>HONGKONG GOY INTERNATIONAL TRADING</t>
  </si>
  <si>
    <t>MAERSK EDIRNE</t>
  </si>
  <si>
    <t>N M NO MARKS NO MARKS NO MARKS NO MARKS NO MARKS NO MARKS NO MARKS NO MARKS NO MARKS NO MARKS NO MARKS NO MARKS</t>
  </si>
  <si>
    <t>19295 E. WALNUT DR,NORTH CITY OF INDUSTRY CA 91748</t>
  </si>
  <si>
    <t>LIMITED OFFICE 3A,12 F,KAISER CENTRE,NO.18 CENTRE STREET,SAI YING PUN,HONGKONG</t>
  </si>
  <si>
    <t>TGHU6252521</t>
  </si>
  <si>
    <t>CCLTCNCAN071663</t>
  </si>
  <si>
    <t>MSCUC5874809</t>
  </si>
  <si>
    <t>FEJ8520847</t>
  </si>
  <si>
    <t>CCLT</t>
  </si>
  <si>
    <t>CASA CHINA LIMITED</t>
  </si>
  <si>
    <t>#1105 11F HANG SENG TST BLD 18 CARNARVON</t>
  </si>
  <si>
    <t>LIGHTING FIXTURE PO#4410 THIS SHIPMENT CONTAINS NOWOOD PACKAGING MATERIAL LIGHTING FIXTURE PO#4403</t>
  </si>
  <si>
    <t>ROYAL PACIFIC LTD.</t>
  </si>
  <si>
    <t>RISINGSUN LIGHTING FACTORY</t>
  </si>
  <si>
    <t>MOL BEAUTY</t>
  </si>
  <si>
    <t>LIGHTING FIXTURE PO#4410 THIS SHIPMENT CONTAINS NO WOOD PACKAGING MATERIAL LIGHTING FIXTURE PO#4403</t>
  </si>
  <si>
    <t>4931 PASEO NEL NORTE NE ALBUQUERQUE N.M 87113 ATTN: JOSHUA PARKS JSPARKS@RPLIGHTING.COM P:800-937-6925 EXT.106</t>
  </si>
  <si>
    <t>SUCUN INDUSTRIAL YINGHE DISTRICT DANZAO TOWN NANHAI FOSHAN CITY GUANGDONG</t>
  </si>
  <si>
    <t>TEMU7090927 TCNU4977076</t>
  </si>
  <si>
    <t>YASVNL2SZ0002325</t>
  </si>
  <si>
    <t>MOLU13020521421</t>
  </si>
  <si>
    <t>MOL924097L MOL279370M</t>
  </si>
  <si>
    <t>YASV</t>
  </si>
  <si>
    <t>ILS INC</t>
  </si>
  <si>
    <t>18618 S. FERRIS PLACE RANCHO DOMINGUEZ, CA 90220 ATTN: LINDA KIM EMAIL: LINDA@ILSINC.NET TEL. 310-671-8300</t>
  </si>
  <si>
    <t>UNIF JASMINE TEA DRINK(FLAVORED TEA DRINKS) 523CTNS,4403.66KGS,7.950CB M HS CODE:2202990099 UNIF SNEAKING AROUND TEA DRINK 2000CTNS,16840.00KGS,30.40 0CBM HS CODE:2202990099 DRY NOODLE PIECE 10CTNS,136.00KGS,0.420CBM HS CODE:1902303000 POTATO CHIPS(BAKE) 108CTNS,325.54KGS,9.884CBM HS CODE:1904100000 POTATO CHIPS(F, RENCH FRIES) 300CTNS,1048.80KGS,9.600CB M HS CODE:1904100000 POTATO CHIPS(FRENCH FRIES) 90CTNS,306.00KGS,7.983CBM HS CODE:1904100000 SHIPPER DECLARE THAT: THIS SHIPMENT CONTAINS NO WOODEN PACKAGING MATERIALS COMM.:HOUSEHOLD GOODS T/C FM HUANGPU OLD PORT TO LONG BEACH, UNITED STATES VIA HONG KONG</t>
  </si>
  <si>
    <t>US PACIFIC TRANSPORT INC</t>
  </si>
  <si>
    <t>N/M SAME SAME SAME SAME SAME SAME SAME SAME SAME SAME SAME SAME SAME</t>
  </si>
  <si>
    <t>17890 CASTLETON STREET, SUITE 220 CITY OF INDUSTRY CA 91748 UNITED ST</t>
  </si>
  <si>
    <t>ROOM 702-704,SZ-HK FILM CREATIVEPAR SHENZHEN 44 518000 CHINA</t>
  </si>
  <si>
    <t>HUANGPU OLD PORT,</t>
  </si>
  <si>
    <t>BOOKS HS CODE 4901.9900 ITEM 903737318 978-1-4403-5093-1 HAPPY HAND LETTERING PO# C6309311JSB (3420 PCS 171 CTNS 4 PLTS), . . . . . . .</t>
  </si>
  <si>
    <t>TITLE HAPPY HAND LETTERING AUTHOR JEN WAGNER PUBLISHER F W MEDIA CINCINNATI,OH PRINTED IN CHINA SRN R4572 PRINTING# 1 CTN QTY 20 CTN WGT 26.5 LBS ISBN-10 1-4403-5093-0 ISBN-13 978-1-4403-5093-1 COVER PRICE TITLE HANDS ON RIGID HEDDLE WEAVING AUTHOR BETTY LINN DAVENPORT PUBLISHER F W MEDIA CINCINNATI, OH PRINTED IN CHINA SRN # 576 PRINTING# 19 CTN QTY 20 CTN WGT 22.9 LB ISBN-10 0-93402-625-4 ISBN-13 978-0-934026-25-3 COVER PRICE TITLE DOWN BY THE SEA WITH BRUSH AND PEN AUTHOR CLAUDIA NICE PUBLISHER F W MEDIA CINCINNATI,OH PRINTED IN CHINA SRN Z2523 PRINTING# 08 CTN QTY 20 CTN WGT 35.7 LBS ISBN-10 1-60061-163-X ISBN-13 978-1-60061-163-6 COVER PRICE TITLE CONFIDENT COLOR AUTHOR NITA LELAND PUBLISHER F W MEDIA CINCINNATI,OH PRINTED IN CHINA SRN Z1059 PRINTING# 09 CTN QTY 10 CTN WGT 21.1 LBS ISBN-10 1-60061-012-9 ISBN-13 978-1-60061-012-7 COVER PRICE TITLE PAINTED PAPER ART WORKSHOP AUTHOR ELIZABETH ST. HILAIRE NELSON PUBLISHER F W MEDIA</t>
  </si>
  <si>
    <t>MRKU8444427</t>
  </si>
  <si>
    <t>BANQHKG6018449</t>
  </si>
  <si>
    <t>MAEU572905589</t>
  </si>
  <si>
    <t>722N</t>
  </si>
  <si>
    <t>CN4336834 CN4336834</t>
  </si>
  <si>
    <t>CHEMICAL N H PRINTCOM 314F (XCP BEARER RING OIL)IN 1 LTR CONTAINERS PRINTCOM 314F (XCP BEARER RING OIL) IN 25 LTR CONTAINERS, PRINTCOM 818F (XCP PRESSGUARD PLUS)IN 25 LTR CONTAINERS SHIPPERS REF 4403 HS-CODE 34031980</t>
  </si>
  <si>
    <t>MANSFIELD GAS EQUIPMENT SYSTEMS</t>
  </si>
  <si>
    <t>MAROTT GRAPHIC SERVICES (UK) LTD.</t>
  </si>
  <si>
    <t>Chicago, Illinois</t>
  </si>
  <si>
    <t>ITEA</t>
  </si>
  <si>
    <t>MANROLAND WEB SYSTEMS INC USA NO MARKS NO MARKS NO MARKS NO MARKS NO MARKS NO MARKS NO MARKS NO MARKS NO MARKS</t>
  </si>
  <si>
    <t>8753 LION STREET RANCHO CUCAMONGA CALIFORNIA CA 91730 US</t>
  </si>
  <si>
    <t>SPOTT ROAD INDUSTRIAL ESTATE DUNBAR GB</t>
  </si>
  <si>
    <t>ACLU9639460</t>
  </si>
  <si>
    <t>BANQGLA0337804</t>
  </si>
  <si>
    <t>ACLU72265829233</t>
  </si>
  <si>
    <t>VLS099288</t>
  </si>
  <si>
    <t>DBR</t>
  </si>
  <si>
    <t>1800 BAG 40 PALLETS POLYVINYL ALCOHOL KURARAY POVAL 48-80 (PVA-424H) 36,000 KGS H.S.CODE _ 3905.30.0000 OXY P.O.NO _ 4502346420, KAI P.O.NO _ D50US00202 MATERIAL_ 14432 DELIVERY TO _ OXY VINYLS,LP 4403 PASADENA FREEWAY PASADENA, TX 77503-1119 USA TEL _ 281-884-4174 ATTN_ SYLVIA ENRIQUEZ 1800 BAG 40 PALLETS POLYVINYL ALCOHOL KURARAY POVAL 48-80 (PVA-424H) 36,000 KGS H.S.CODE _ 3905.30.0000 OXY P.O.NO _ 4502346420, KAI P.O.NO _ D50US00202 MATERIAL_ 14432 DELIVERY TO _ OXY VINYLS,LP 4403 PASADENA FREEWAY PASADENA, TX 77503-1119 USA TEL _ 281-884-4174 ATTN_ SYLVIA ENRIQUEZ</t>
  </si>
  <si>
    <t>KURARAY AMERICA INC.</t>
  </si>
  <si>
    <t>HONG KONG BRIDGE</t>
  </si>
  <si>
    <t>1800 BAG 40 PALLETS POLYVINYL ALCOHOL KURARAY POVAL 48-80 (PVA-424H) 36,000 KGS H.S.CODE _ 3905.30.0000 OXY P.O.NO _ 4502346420 KAI P.O.NO _ D50US00202 MATERIAL_ 14432 DELIVERY TO _ OXY VINYLS,LP 4403 PASADENA FREEWAY PASADENA, TX 77503-1119 USA TEL _ 281-884-4174 ATTN_ SYLVIA ENRIQUEZ 1800 BAG 40 PALLETS POLYVINYL ALCOHOL KURARAY POVAL 48-80 (PVA-424H) 36,000 KGS H.S.CODE _ 3905.30.0000 OXY P.O.NO _ 4502346420 KAI P.O.NO _ D50US00202 MATERIAL_ 14432 DELIVERY TO _ OXY VINYLS,LP 4403 PASADENA FREEWAY PASADENA, TX 77503-1119 USA TEL _ 281-884-4174 ATTN_ SYLVIA ENRIQUEZ</t>
  </si>
  <si>
    <t>PVB DIVISION 2625 BAY AREA BLVD, SUITE 600 HOUSTON,TX 77058 TEL_ 281-283-1711 FAX_ 281-283-1722</t>
  </si>
  <si>
    <t>MOFU5861547 MOFU0629631</t>
  </si>
  <si>
    <t>4300 4300</t>
  </si>
  <si>
    <t>MOLU12022302420</t>
  </si>
  <si>
    <t>MOL099553M MOL099554M</t>
  </si>
  <si>
    <t>NIIGATA CY</t>
  </si>
  <si>
    <t>BYPASS DISC (10 CASES) INVOICE NO 227306 NET WEIGHT 4403 KGS HTS CODE 7318.21.00.00.00 HOUSE B L IST0377127</t>
  </si>
  <si>
    <t>THYSSENKRUPP BILSTEIN OF AMERICA</t>
  </si>
  <si>
    <t>VALFSAN DIS TICARET LTD.STI.</t>
  </si>
  <si>
    <t>NILEDUTCH OSPREY</t>
  </si>
  <si>
    <t>LOADED INTO CNTR ICDU5090830 40HC NO MARKS NO MARKS NO MARKS</t>
  </si>
  <si>
    <t>HAMILTON PLANT 8685 BERK BLVD 45015 BILSTEIN,OH HAMILTON USA HAMILTON OH 45015 US</t>
  </si>
  <si>
    <t>ISTANBUL DERI VE END.SERBEST BOLG. ATATURK BULVARI NO 112 1 TUZLA ISTANBUL TR</t>
  </si>
  <si>
    <t>ICDU5090830</t>
  </si>
  <si>
    <t>BANQIST0377127</t>
  </si>
  <si>
    <t>TRKUISTNYC735075</t>
  </si>
  <si>
    <t>US171</t>
  </si>
  <si>
    <t>ISTANBUL</t>
  </si>
  <si>
    <t>4403 PKGS ON [4303 CTNS + 100 PCS^ PLASTIC LIDS TRAYS CONTAINERS PAPER CARTON (H.S.CODE:3923.10, 3923.50, 4819.10) FREIGHT PREPAID</t>
  </si>
  <si>
    <t>OEC FREIGHT (NY) INC.</t>
  </si>
  <si>
    <t>ONE CROSS ISLAND PLAZA 133-33 BROOKVILLE BLVD., SUITE 306 ROSEDALE, NY 11422 TEL:718 527 TE 7171 FAX:718 527 7077 ATTN:</t>
  </si>
  <si>
    <t>CMAU5156768</t>
  </si>
  <si>
    <t>CMDUTWN0289689</t>
  </si>
  <si>
    <t>074TS</t>
  </si>
  <si>
    <t>F4033515</t>
  </si>
  <si>
    <t>SOUTHERN YELLOW PINE LUMBER QUANTITY: 16,253 FBM 38353 M3 HS CODE: 4403.20.00</t>
  </si>
  <si>
    <t>TO ORDER INTERNATIONAL FOREST PRODU</t>
  </si>
  <si>
    <t>MSC STELLA</t>
  </si>
  <si>
    <t>AES: X20170511205671</t>
  </si>
  <si>
    <t>ONE PATRIOT PLACE, FOXBORO, MASSACHUSETTS 02035-1388, U.S.A. 34-953280106 TEL EX 11</t>
  </si>
  <si>
    <t>34-95328</t>
  </si>
  <si>
    <t>MRKU4278842</t>
  </si>
  <si>
    <t>MAEU960557648</t>
  </si>
  <si>
    <t>717W</t>
  </si>
  <si>
    <t>MADERAS RETAFER S.L.</t>
  </si>
  <si>
    <t>CTRA. BAILEN-MOTRIL, KM 32.10 JAEN, 23009 SPAIN</t>
  </si>
  <si>
    <t>791 CTN 395CTNS+396CTNS(10PLTS) NOVELTIES AND GIFTS WRIST BAND DRESSING AID MICRO CRISPER PAN DIVIDED PLATE _ LID SET, SO_5336 5337 5339 5340 4401 4402 4403 IRI/L 21-APR-2017</t>
  </si>
  <si>
    <t>791 CTN 395CTNS+396CTNS(10PLTS) NOVELTIES AND GIFTS WRIST BAND DRESSING AID MICRO CRISPER PAN DIVIDED PLATE _ LID SET COTTON BRA LINER - MEDIUM COTTON BRA LINER - LARGE COTTON BRA LINER - X-LARGE COTTON BRA LINER - XX-LARGE AS PER PO_12331 _ 12347 TACKER HS CODE 8205.59 H.S. CODE 851830 SPEAKER MICROPHONE ACCESSORY FOR TWO WAY RADIO INTERNAL SWITCHING POWER SUPPLY (168W,250W) POLYCARBONATE LENS SAFETY GLASSES AND BRIDGES H.S.CODE_9004.90 SAFETY GLASSES AND BRIDGES SO_5336 5337 5339 5340 4401 4402 4403 IRI/L 21-APR-2017</t>
  </si>
  <si>
    <t>BMOU9723527</t>
  </si>
  <si>
    <t>MOLU13502068323</t>
  </si>
  <si>
    <t>MOL820958L</t>
  </si>
  <si>
    <t>BOOKS HS CODE 4901.9900 1705S022 17005731 17006161 ITEM 903730262 978-1-4403-4704-7, . . . BOOKS HS CODE 4901.9900 1705S022 17005731 17006161 ITEM OLD CARS WEEKLY 2018 WALL CALENDARV1 ;, . . . . . .</t>
  </si>
  <si>
    <t>RR DONNELLEY ASIA PRINTIING</t>
  </si>
  <si>
    <t>MAERSK ESSEN</t>
  </si>
  <si>
    <t>TITLE SPLASH 18 AUTHOR EDITED BY RACHEL RUBIN WOLF PUBLISHER F W MEDIA CINCINNATI, OH PRINTED IN CHINA SRN R0819 PRINTING# 1 CTN QTY 14 CTN WGT 36.4 LBS ISBN-10 1-4403-4704-2 ISBN-13 978-1-4403-4704-7 COVER PRICE TITLE BUILDING SMALL AUTHOR DAVID AND JEANIE STILES PUBLISHER F W MEDIA CINCINNATI, OH PRINTED IN CHINA SRN S8138 PRINTING# 1 CTN QTY 20 CTN WGT 29.9 LBS ISBN-10 1-4403-4546-5 ISBN-13 978-1-4403-4546-3 COVER PRICE TITLE INCREDIBLE COSMOS 2018 DAILY CALENDAR AUTHOR EDITORS OF SKY&amp;TELESCOPE PUBLISHER F W MEDIA CINCINNATI, OH PRINTED IN CHINA SRN R6553 PRINTING# 1 CTN QTY 24 CTN WGT 26.4 LBS ISBN-10 1-9400-3845-6 ISBN-13 978-1-9400-3845-2 COVER PRICE TITLE 2018 BEAUTIFUL UNIVERS SKY &amp; TELESCOPE CALENDAR AUTHOR EDITORS OF SKY&amp;TELESCOPE PUBLISHER F W MEDIA CINCINNATI, OH PRINTED IN CHINA SRN R6654 PRINTING# 1 CTN QTY 50 CTN WGT 26.2 LBS ISBN-10 1-940038-46-4 ISBN-13 978-1-940038-46-9 COVER PRICE TITLE MILITARY VEHICLES 2018 COLLECTOR TITLE OLD CARS WEEKLY 2018 WALL CALENDAR AUTHOR OLD CARS WEEKLY EDITOR PUBLISHER KRAUSE PUBLICATIONS, IOLA WI USA PRINTED IN CHINA SRN R6684 PRINTING# 01 CTN QTY 150 CTN WGT 45 LB UPC 074962020192 COVER PRICE TITLE DEER AND DEER HUNTING 2018 WALL CALENDAR AUTHOR EDITORS OF DEER &amp; DEER HUNTING PUBLISHER KRAUSE PUBLICATIONS, IOLA WI USA PRINTED IN CHINA SRN R6382 PRINTING# 01 CTN QTY 150 CTN WGT 45 LB COVER PRICE TITLE DEER AND DEER HUNTING 2018 WALL CALENDAR-CURTIS AUTHOR EDITORS OF DEER &amp; DEER HUNTING PUBLISHER KRAUSE PUBLICATIONS, IOLA WI USA PRINTED IN CHINA SRN R6798 PRINTING# 01 CTN QTY 150 CTN WGT 45 LB UPC 0-71486-50259-3 COVER PRICE TITLE STANDARD CATALOG OF SMITH &amp; WESSON, 4TH EDITION AUTHOR JIM SUPICA &amp; RICHARD NAHAS PUBLISHER KRAUSE PUBLICATIONS, IOLA WI USA PRINTED IN CHINA SRN S3594 PRINTING# 2 CTN QTY 8 CTN WGT 37.3 LB ISBN-10 1-4402-4563-0 ISBN-13 978-1-4402-4563-3 COVER PRICE</t>
  </si>
  <si>
    <t>SOLUTIONS LIMITED UNIT 2010 11 20 F C BONS INTERNATIONAL CENTER 108 WAI YIP HONG KONG HK</t>
  </si>
  <si>
    <t>CLHU4726360 MEDU3348986</t>
  </si>
  <si>
    <t>4310 2210</t>
  </si>
  <si>
    <t>BANQHKG5990573</t>
  </si>
  <si>
    <t>MSCUC5849223</t>
  </si>
  <si>
    <t>718N</t>
  </si>
  <si>
    <t>FEJ0128581 FEJ8128590</t>
  </si>
  <si>
    <t>LUMBER, TROPICAL HARDWOOD NES, SAWN LENGTHWIS181 LOGS - 12,868 BFT - 52.934 M3 10,526 BFT (44.786 M3) HARD MAPLE LOGS HS CODE 4403.99.30 1,872 BFT (7.024 M3) WHITE ASH LOGS HS CODE 4403.99.90, 470 BFT (1.124 M3) RED OAK LOGS HS CODE 4403.91.00 ORIGIN MAINE, U.S.A. SHIPPER DECLARED NO WOOD PACKING MATERIAL BEAU 4329202 4,374 BFT - 48495102 TEMU 7025881 4,239 BFT - 48495103 YMLU 8966484 4,255 BFT - 48495101 LUMBER, TROPICAL HARDWOOD NES, SAWN LENGTHWIS LUMBER, TROPICAL HARDWOOD NES, SAWN LENGTHWIS</t>
  </si>
  <si>
    <t>COLUMBIA FOREST PRODUCTS</t>
  </si>
  <si>
    <t>SANTOS EXPRESS</t>
  </si>
  <si>
    <t>395 MISSILE STREET PRESQUE ISLE, ME 04769 U.S.A.</t>
  </si>
  <si>
    <t>TEMU7025881 YMLU8966484 BEAU4329202</t>
  </si>
  <si>
    <t>YMLUW190206181</t>
  </si>
  <si>
    <t>TW45306 TW45228 TW45389</t>
  </si>
  <si>
    <t>27C WEST TOWER OF WENHUA BUILDING, NO. 1025 SHENNAN EAST ROAD, LUOHU DISTRICT, SHENZHEN</t>
  </si>
  <si>
    <t>CONIFEROUS WOOD IN THE ROUGH, NOT TREATED 142 LOGS/143 TAGS - 12,447 BFT - 56.012 M3 11,837 BFT (53.266 M3) HARD MAPLE LOGS HS CODE 4403.99.30 610 BFT (2.746 M3) WHITE ASH LOGS, BMOU5755613 51 TAGS/4,117 BFT CONIFEROUS WOOD IN THE ROUGH, NOT TREATED CONIFEROUS WOOD IN THE ROUGH, NOT TREATED</t>
  </si>
  <si>
    <t>NORTH AMERICA HARDWOOD LLC</t>
  </si>
  <si>
    <t>9 GLOUCESTER CT., EAST BRUNSWICK, NJ 08816 U.S.A.</t>
  </si>
  <si>
    <t>YMLU8542125 BMOU5755613 BEAU4325911</t>
  </si>
  <si>
    <t>YMLUW190206182</t>
  </si>
  <si>
    <t>TW45282 TW45288 TW45281</t>
  </si>
  <si>
    <t>SHANGHAI HOWELL IMPORTS AND EXPORTS</t>
  </si>
  <si>
    <t>CO., LTD. 5FL, NO. 19, LANE 888, DONGDAMING ROAD, SHANGHAI 200082, CHINA</t>
  </si>
  <si>
    <t>BOOKS HS CODE 4901.9900 1705S004A ITEM 903731966 978-1-4403-4368-1 PERSPECTIVE FOR THE, . . . . . / BOOKS HS CODE 4901.9900 1705S004B ITEM 903731967 978-1-4403-4935-5 STORYTELLING ART STUDIO ;, . . . . / BOOKS HS CODE 4901.9900 1705S004C ITEM 903734221 978-1-4402-3689-1 WARMAN S HOT WHEELS, WHICH COMPLIED THE STANDARD OF ISPM 15. . . . . . .</t>
  </si>
  <si>
    <t>TITLE PERSPECTIVE FOR THE ABSOLUTE BEGINNER AUTHOR MARK AND MARY WILLENBRINK PUBLISHER F W MEDIA CINCINNATI,OH PRINTED IN CHINA SRN S3149 PRINTING# 1 CTN QTY 20 CTN WGT 24.7 LBS ISBN-10 1-4403-4368-3 ISBN-13 978-1-4403- 4368-1 COVER PRICE TITLE STORYTELLING ART STUDIO AUTHOR CATHY NICHOLS PUBLISHER F W MEDIA CINCINNATI,OH PRINTED IN CHINA SRN R3136 PRINTING# 1 CTN QTY 20 CTN WGT 26.4 LBS ISBN-10 1-4403-4935-5 ISBN-13 978-1-4403- 4935-5 COVER PRICE TITLE WARMAN S U.S. COINS &amp; CURRENCY FIELD GUIDE, 5TH EDITION AUTHOR ARLYN G. SIEBER PUBLISHER KRAUSE PUBLICATIONS, IOLA WI USA PRINTED IN CHINA SRN U4707 PRINTING# 3 CTN QTY 40 CTN WGT LBS 38.4 LB ISBN-10 1-4402-3689-5 ISBN-13 978-1-4402- 3689-1 COVER PRICE</t>
  </si>
  <si>
    <t>DFSU4236805</t>
  </si>
  <si>
    <t>BANQHKG5988339</t>
  </si>
  <si>
    <t>HDMUHKWB8382419</t>
  </si>
  <si>
    <t>080E</t>
  </si>
  <si>
    <t>E290676</t>
  </si>
  <si>
    <t>PART OF 1X40'HC CONTAINER : 32 (CT) WOMEN'S KNIT TOP 95% RAYON 5% SPANDEX SUB/CONTRACT/SUFFIX: 768/1626038/C LOT NO: 768-4403, THE LIEN OF WELLS FARGO BANK, NATIONAL ASSOCIATION, AS ADMINISTRATIVE AGENT. SHIPPER'S LOAD COUNT AND WEIGHT FREIGHT COLLECT FCL/FCL CY/CY NON NEGOTIABLE WAYBILL RELEASE PROCEDURE</t>
  </si>
  <si>
    <t>J C PENNEY PURCHASING CORPORATION</t>
  </si>
  <si>
    <t>PT HJ BUSANA INDAH</t>
  </si>
  <si>
    <t>BUENA PARK RLC #97055 6800 VALLEY VIEW AVE #202 BUENA PARK, CA 90620 DIRECT: 714-523-6537 FAX: 714-523-6905</t>
  </si>
  <si>
    <t>6501 LEGACY DRIVE PLANO,TX 75024-3698, USA</t>
  </si>
  <si>
    <t>KP BENTENG KALER, RT02/04 DESA KUTA JAYA JAWA BARAT 43157 SUKABUMI SUKABUMI INDONESIA</t>
  </si>
  <si>
    <t>SEGU5850330</t>
  </si>
  <si>
    <t>HDMUJTWB0350276</t>
  </si>
  <si>
    <t>HMMG039874</t>
  </si>
  <si>
    <t>5757 WEST CENTURY BLVD. STE. 200 LOS ANGELES, CA 90045 ATTN: COURTNEY TEL.: 310-343-6200</t>
  </si>
  <si>
    <t>JAKARTA, INDONESI</t>
  </si>
  <si>
    <t>WOOD SAWN OR CHIPPED LENGTHWISE, SLICED OR PEELED, - BASRA LOCUST ROUND LOGS TOTAL VOLUME: 114.423 CBM TOTAL PIECES: 44 14 FREE DAYS AT DESTINATION FREIGHT PAYABLE IN SINGAPORE LC NO: 087717010123 DATED 170327 H.S.CODE NO.4403.49.00, IRC NO. BA-0229726 LCAP NO: 289785 TIN NO.470118241816 VAT REGN/BIN. NO.240610065, 40 STATION ROAD, CHITTAGONG, BANGLADESH. WOOD SAWN OR CHIPPED LENGTHWISE, SLICED OR PEELED, - BASRA LOCUST ROUND LOGS TOTAL VOLUME: 114.423 CBM TOTAL PIECES: 44 14 FREE DAYS AT DESTINATION FREIGHT PAYABLE IN SINGAPORE LC NO: 087717010123 DATED 170327 H.S.CODE NO.4403.49.00, IRC NO. BA-0229726 LCAP NO: 289785 TIN NO.470118241816 VAT REGN/BIN. NO.240610065, 40 STATION ROAD, CHITTAGONG, BANGLADESH. WOOD SAWN OR CHIPPED LENGTHWISE, SLICED OR PEELED, - BASRA LOCUST ROUND LOGS TOTAL VOLUME: 114.423 CBM TOTAL PIECES: 44 14 FREE DAYS AT DESTINATION FREIGHT PAYABLE IN SINGAPORE LC NO: 087717010123 DATED 170327 H.S.CODE NO.4403.49.00, IRC NO. BA-0229726 LCAP NO: 289785 TIN NO.470118241816 VAT REGN/BIN. NO.240610065, 40 STATION ROAD, CHITTAGONG, BANGLADESH. WOOD SAWN OR CHIPPED LENGTHWISE, SLICED OR PEELED, - BASRA LOCUST ROUND LOGS TOTAL VOLUME: 114.423 CBM TOTAL PIECES: 44 14 FREE DAYS AT DESTINATION FREIGHT PAYABLE IN SINGAPORE LC NO: 087717010123 DATED 170327 H.S.CODE NO.4403.49.00, IRC NO. BA-0229726 LCAP NO: 289785 TIN NO.470118241816 VAT REGN/BIN. NO.240610065, 40 STATION ROAD, CHITTAGONG, BANGLADESH. WOOD SAWN OR CHIPPED LENGTHWISE, SLICED OR PEELED, - BASRA LOCUST ROUND LOGS TOTAL VOLUME: 114.423 CBM TOTAL PIECES: 44 14 FREE DAYS AT DESTINATION FREIGHT PAYABLE IN SINGAPORE LC NO: 087717010123 DATED 170327 H.S.CODE NO.4403.49.00, IRC NO. BA-0229726 LCAP NO: 289785 TIN NO.470118241816 VAT REGN/BIN. NO.240610065, 40 STATION ROAD, CHITTAGONG, BANGLADESH.</t>
  </si>
  <si>
    <t>TO THE ORDER OF ISLAMI BANK BANGLAD</t>
  </si>
  <si>
    <t>MSC BRUNELLA</t>
  </si>
  <si>
    <t>STATION ROAD BRANCH, NISHA PLAZA 52</t>
  </si>
  <si>
    <t>MEDU8695421 INKU6474647 MEDU8530864 MSCU9275915 MEDU8661838</t>
  </si>
  <si>
    <t>MSCUPB021397</t>
  </si>
  <si>
    <t>719R</t>
  </si>
  <si>
    <t>EU10743411 DS0292673 EU10743331 DS0292395 EU10743332 DS0292396 EU10743330 DS0292394 DS0292397 EU10743333</t>
  </si>
  <si>
    <t>KHAWJA TIMBER AN SAW MILLS LTD</t>
  </si>
  <si>
    <t>28/C-2KALURGHAT HEAVY INDUSTRIAL AR CHITTAGONG 4212 BANGLADESH</t>
  </si>
  <si>
    <t>(ONE) 20 DV CNTR WITH POLISHED MARBLE SLABS, AS FOLLOWS: SUPER WHITE BLOCK 5398 03CM - 159,27M2 SUPER WHITE BLOCK 5398 03CM - 120,37M2 7 BUNDLE(S) 49 SLAB(S) NET WEIGHT: 25900.000 NCM: 6802.91.00 INVOICE: 0003/17 DE: 2175479883/7 RE: 17/0626331-001 WOODEN PACKAGE: TREATED AND CERTIFIED ''SHIPPED ON BOARD'' - FREI, GHT ELSEWHERE PAYABLE BY DANESI AS PER AGREEMENT. - PRATICA#R20671 68029100 HS CODE:680291 EXPORT REFERENCES FORWARDER REFERENCE: SWN: 4403 SHIPPER'S REFERENCE NUMBER: 0003/17</t>
  </si>
  <si>
    <t>NSI GRANITE CORP</t>
  </si>
  <si>
    <t>PAMIGRAN COMERCIO DE IMPORTACAO E E</t>
  </si>
  <si>
    <t>PAMIGRAN/BRAZIL SAME SAME SAME SAME SAME SAME SAME SAME SAME SAME</t>
  </si>
  <si>
    <t>343 STAGG STREET, BROOKLYN NY 11206 UNITED STATES</t>
  </si>
  <si>
    <t>74 NOVAES MELLO CACHOEIRO DE ITAPEMIRIM ES 29306220</t>
  </si>
  <si>
    <t>MEDU6845918</t>
  </si>
  <si>
    <t>MSCUVT540936</t>
  </si>
  <si>
    <t>717R</t>
  </si>
  <si>
    <t>MSCEU10418197</t>
  </si>
  <si>
    <t>DANESI USA</t>
  </si>
  <si>
    <t>7500 NW 25TH ST MIAMI FL 33122 UNITED STATES</t>
  </si>
  <si>
    <t>1X40HC 1.450 POSTS 2 1/2 A 3 X 1,98 MTS 266 POSTS CILINDRADOS 5 X 2,44 MTS 128 POSTES CILINDRADOS 6 X 2,44 MTS, PARTIDA ARANCELARIA: 4403.1010 FREIGHT PREPAID 1X40HC 1450 POSTS 2 1/2 A 3 X 1,98 MTS 45 POSTS CILINDRADOS 5 X 2,44 MTS 322 POSTS CILINDRADOS 6 X 2,44 MTS, PARTIDA ARANCELARIA: 4403.1010 FREIGHT PREPAID</t>
  </si>
  <si>
    <t>SUDU5751364 SUDU6563401</t>
  </si>
  <si>
    <t>SUDUB7603A17R6HU</t>
  </si>
  <si>
    <t>028N</t>
  </si>
  <si>
    <t>H4660694 H4660711 11771</t>
  </si>
  <si>
    <t>TEXTILE P.O.#: 4500466861 2N D INVOICE NO. KMA/5065/17 H. S CODE # 9506.99.2000 H.S COD E # 9506.99.1500 NET WEIGHT 4000-KGS FORM-E-NO: HBL- 2017-0000021701 DT: 20-APR-201 7 NORTH RIDGEVILLE, OH 4403, 9 DOOR DELIVERY CARGO</t>
  </si>
  <si>
    <t>SPORTS PLEX USA INTERNATIONAL INC</t>
  </si>
  <si>
    <t>K.M.ASHRAF &amp; SONS (PVT) LTD.</t>
  </si>
  <si>
    <t>109 WHITE OAK LANE - STE. 54 OLD BRIDGE, NJ 08857 USA TEL: 732 607 6312 1-7326076312 TEL EX 63</t>
  </si>
  <si>
    <t>PUL AIK AMINABAD ROAD SIALKOT - PAKISTAN TEL:- 0092-52-3540645 - 7 92-2137010599 TEL EX 92-21324 01</t>
  </si>
  <si>
    <t>MSKU6901444</t>
  </si>
  <si>
    <t>MAEU960305169</t>
  </si>
  <si>
    <t>PK1133405</t>
  </si>
  <si>
    <t>AFIC CUSTOM HOUSE BROKER</t>
  </si>
  <si>
    <t>147-38, 182 ND STREET, SUITE # 201 JAMAICA NY 11413 U.S.A.</t>
  </si>
  <si>
    <t>LUMBER AND WOOD - CUMARU DECKING, QUALITY: A, S4S-E4E. KILN DRIED. IN 19MM THICKNESS. CUMARU SLAB ESPECIAL AD IN 12 THICKNESS P.A. DECK # 4409.29.20.00 P.A. LAS DEMAS # 4403.49.90.00 TOTAL MEASUREMENT: 22.782377 M3 FREIGHT PREPAID</t>
  </si>
  <si>
    <t>LITTLE BEAR</t>
  </si>
  <si>
    <t>MADERERA BOZOVICH S.A.C.</t>
  </si>
  <si>
    <t>LIEU-DIT SPEHIS CLARAC 31 31210 FRANCE</t>
  </si>
  <si>
    <t>CALLE F S/N, URB. SANTA GENOVEVA LURIN LIM PERU</t>
  </si>
  <si>
    <t>MEDU4180140</t>
  </si>
  <si>
    <t>MSCUP6116409</t>
  </si>
  <si>
    <t>718R</t>
  </si>
  <si>
    <t>ANH4291 EU11168266</t>
  </si>
  <si>
    <t>PIECES TIMBER PILING HS CODE: 4403.10 EXPORT LICENSE NLR</t>
  </si>
  <si>
    <t>COMPLETE MARINE SERVICES</t>
  </si>
  <si>
    <t>USA SHIPPING, LLC</t>
  </si>
  <si>
    <t>FRISIA INN</t>
  </si>
  <si>
    <t>MARIGOT BAY PO BOX CP5437 CASTRIES, ST. LUCIA, WEST INDIES</t>
  </si>
  <si>
    <t>1343 TERRELL MILL RD,SUITE 200 MARIETTA,GA 30067 UNITED STATES</t>
  </si>
  <si>
    <t>APHU6608308</t>
  </si>
  <si>
    <t>CMDUNAM2721307</t>
  </si>
  <si>
    <t>1439H</t>
  </si>
  <si>
    <t>SAVANNAH, GA</t>
  </si>
  <si>
    <t>------------ APHU6608308 DESCRIPTION---------PIECES TIMBER PILING HS CODE: 4403.10 EXPORT LICENSE NLR -------------GENERIC DESCRIPTION-------------</t>
  </si>
  <si>
    <t>MARINE CONSTRUCTION SUPPLY CO.</t>
  </si>
  <si>
    <t>4480 SOUTH COBB DR., SUITE H383 SMYRNA, GA</t>
  </si>
  <si>
    <t>CMDUNAM2731143</t>
  </si>
  <si>
    <t>WOOD DOORS - 20 PACKAGES 2 PACKAGES VIR OLA (VIROLA SPP) WOOD DOOR S SUBPARTIDA NANDINA:4418. 20.00.00 HS CODE:4418.20 4 PACKAGES VIROLA (VIROLA S PP) BLANKS AND WOOD MOULDI NG SUBPARTIDA NANDINA:4409 .29.20.00 HS CODE: 4409.29 4 PACKAGES SAMAN (SAMANEA SAMAN) WOOD BLANKS SUBPA RTIDA NANDINA:4403.49.00.0 0 HS COD, 0.00 KLS</t>
  </si>
  <si>
    <t>INDUMAD S.A. SAME SAME SAME SAME SAME SAME SAME SAME SAME SAME SAME SAME SAME SAME SAME</t>
  </si>
  <si>
    <t>MEDU8475068</t>
  </si>
  <si>
    <t>MSCUQ6168465</t>
  </si>
  <si>
    <t>019N</t>
  </si>
  <si>
    <t>ME5E38116</t>
  </si>
  <si>
    <t>MACHINE MADE CARPET NET WEIGHT 15500,00 KGS - 4403,16 SQM MACHINE MADE CARPET COUNTRY OF ORIGIN TURKEY PO 14461-14456-14405-14610 HTS CODE 570242</t>
  </si>
  <si>
    <t>MTS LOGISTICS INC.</t>
  </si>
  <si>
    <t>MTS ULUSLARARASI TASIMACILIK VE</t>
  </si>
  <si>
    <t>5WEST 37TH STREET SUITE 300 NEW YORK NY 10018 USA TEL 2125943117 FAX 2125946821</t>
  </si>
  <si>
    <t>TICARET A.S. HAMIDIYE MAH. CENGIZ TOPEL CAD. TAYLAN APT. NO 3/6 33010 AKDENIZ / MERSIN</t>
  </si>
  <si>
    <t>HLXU6291420</t>
  </si>
  <si>
    <t>HLCUIZ1170333319</t>
  </si>
  <si>
    <t>14W17</t>
  </si>
  <si>
    <t>3213200 HLD3213260</t>
  </si>
  <si>
    <t>CONIFEROUS WOOD IN THE ROUGH, NOT TREATED MAPLE LOGS HS CODE 4403.99.30 4995 MBFT SHIPPER DECLARED NO WOOD PACKING MATERIAL</t>
  </si>
  <si>
    <t>PREMIUM LOG YARDS, INC.</t>
  </si>
  <si>
    <t>1180 ROUTE 2, SUITE 5 RUMFORD, ME 04276 U.S.A.</t>
  </si>
  <si>
    <t>YMMU6148498</t>
  </si>
  <si>
    <t>YMLUW190206158</t>
  </si>
  <si>
    <t>TW49411</t>
  </si>
  <si>
    <t>SHENZHEN SAMMO TRADE CO., LTD</t>
  </si>
  <si>
    <t>SHENZHEN CITY LUOHU DISTRICT WONG PUI STREET NO. 1086 SHENNAN EAST ROAD JIHAO BUILDING 26 FLOOR B02</t>
  </si>
  <si>
    <t>CONIFEROUS WOOD IN THE ROUGH, NOT TREATED CONIFEROUS WOOD IN THE ROUGH, NOT TREATED HARD MAPLE LOGS HS CODE 4403.99.30 ORIGIN ONTARIO, CANADA 163 LOGS/165 TAGS - 13,500 BFT SHIPPER DECLARED NO WOOD PACKING MATERIAL. CONIFEROUS WOOD IN THE ROUGH, NOT TREATED</t>
  </si>
  <si>
    <t>TCNU3895440 TCNU7370105 MAGU5512323</t>
  </si>
  <si>
    <t>YMLUW190206159</t>
  </si>
  <si>
    <t>TW48344 TW49450 TW49454</t>
  </si>
  <si>
    <t>CO., LTD. 5FL, NO. 19, LANE 888, DONGDAMING ROAD, SHANGHAI 200082, CHINA TEL 0086 21 65851639</t>
  </si>
  <si>
    <t>A FURNITURE-SOFA PO NO.: 11827456 PI NO.: 3999271 THIS SHIPMENT DOES NOT CONTAIN ANY SOLID WOODPACKING MATERIAL CY/RAMP, FAX: 305-639-4206 MIA.OPERATIONS HITACHI-VHT.COM 4)MACY'S INC 2101 E. KEMPER ROAD, CINCINNATI, OHIO 45241 5)STONE MOUNTAIN MACY'S LOGISTICS DC 4403 SARR PARKWAY STONE MOUNTAIN, GA 30083 FREIGHT PREPAID</t>
  </si>
  <si>
    <t>668 N.MAIN STREET HIGH POINT, NC 27260-5018 TEL:(828) 638-3000</t>
  </si>
  <si>
    <t>OFFSHORE) LIMITED ALAMEDA DR. CARLOS D'ASSUMPCAO NO.411-417, PRACA WONG CHIO J K 19, MACAU</t>
  </si>
  <si>
    <t>27260-5018</t>
  </si>
  <si>
    <t>CMAU4196832</t>
  </si>
  <si>
    <t>CMDUSHZ2114638</t>
  </si>
  <si>
    <t>042TU</t>
  </si>
  <si>
    <t>F8621954</t>
  </si>
  <si>
    <t>PORT CITY TRANSPORTATION INC.</t>
  </si>
  <si>
    <t>4888 OLD LOUISVILLE RD SAVANNAH, GA 31408 PHONE: 912-966-0335</t>
  </si>
  <si>
    <t>CONIFEROUS WOOD IN THE ROUGH, NOT TREATED CONIFEROUS WOOD IN THE ROUGH, NOT TREATED 4,354 BFT 3,896 BFT HARD MAPLE LOGS HS CODE 4403.99.30 458 BFT WHITE ASH LOGS HS CODE 4403.99.90 ORIGIN ONTARIO, CANADA, NO WOOD PACKING MATERIAL. CONIFEROUS WOOD IN THE ROUGH, NOT TREATED</t>
  </si>
  <si>
    <t>YMLU8800554 YMLU8810911 YMLU8467968</t>
  </si>
  <si>
    <t>YMLUW190206115</t>
  </si>
  <si>
    <t>TW37050 TW37002 TW37027</t>
  </si>
  <si>
    <t>SHANGHAI HOWELL IMPORTS AND</t>
  </si>
  <si>
    <t>EXPORTS CO., LTD. 5FL, NO. 19, LANE 888, DONGDAMING ROAD, SHANGHAI 200082,</t>
  </si>
  <si>
    <t>POLYVINYL ALCOHOL KURARAYPOVAL 48-80 36,600 KGS (PVA-424H) SEA WAYBILL H.S.CODE 3905.30.0000 OXY P.O.NO 4502325346 KAI P.O. NO D50US0 0181 MATERIAL 14432 DELIVERY TO OXY-PASADENA PVC PLANT 4403 PASADENA FREEWAY PASADENA,TX 77503-1119 USA TEL 281-884-4174 ----, ------------ ATTN SYLVIA ENRIQUEZ SHIPPER S REFERENCE ONLY FREIGHT PREPAID AS ARRANGED POLYVINYL ALCOHOL KURARAYPOVAL 48-80 36,600 KGS (PVA-424H) SEA WAYBILL H.S.CODE 3905.30.0000 OXY P.O.NO 4502325346 KAI P.O. NO D50US0 0181 MATERIAL 14432 DELIVERY TO OXY-PASADENA PVC PLANT 4403 PASADENA FREEWAY PASADENA,TX 77503-1119 USA TEL 281-884-4174 ----, ------------ ATTN SYLVIA ENRIQUEZ SHIPPER S REFERENCE ONLY FREIGHT PREPAID AS ARRANGED</t>
  </si>
  <si>
    <t>KURARAY AMERICA, INC. PVB DIVISION</t>
  </si>
  <si>
    <t>KURARAY CO., LTD.</t>
  </si>
  <si>
    <t>HARBOUR BRIDGE</t>
  </si>
  <si>
    <t>OXY VINYLS,PASADENA OXY PO 4502325346 MATERIAL 14432 CAS MADE IN JAPAN NA NA NA NA NA NA NA NA OXY VINYLS,PASADENA OXY PO 4502325346 MATERIAL 14432 CAS MADE IN JAPAN NA NA NA NA NA NA NA NA</t>
  </si>
  <si>
    <t>2625 BAY AREA BVLD,SUITE 600 HOUSTON TX77058 TEL 281-283-1711 HOUSTON TX</t>
  </si>
  <si>
    <t>OTE CENTER BUILDING 1-1-3 OTEMACHI, CHIYODA-KU, TOKYO, 100-8115, JAPAN TOKYO</t>
  </si>
  <si>
    <t>TCKU4775770 KKFU7818471</t>
  </si>
  <si>
    <t>KKLUJPTF004911</t>
  </si>
  <si>
    <t>UBM55401 UBM55402</t>
  </si>
  <si>
    <t>MITSUBISHI LOGISTICS AMERICA PATTY</t>
  </si>
  <si>
    <t>OFIICE 61 BROADWAY, SUITE 1115 NEW YORK, NY 10006 NEW YORK NY</t>
  </si>
  <si>
    <t>116 CTN PLUMBING SUPPLIES 41 CTN 41 CTNS S.T.C. 1 PLT TERMINALS 109 CTN BENT WOOD, P.P. COVERS SO NO._4056 4058 4059 4271 4274 4275 4401 4402 4403 5121 5131 5132 5133 5337 5586 5587 5812 IRI/L_ 30-MAR-2017</t>
  </si>
  <si>
    <t>116 CTN PLUMBING SUPPLIES 41 CTN 41 CTNS S.T.C. 1 PLT TERMINALS 109 CTN BENT WOOD CHAIR WITH IRON LEGS 12 CTN FABRIC 29 CTN 29 CTNS S.T.C. 1 PLT STEEL MACHINE SCREW 278 CTN 278 CTNS S.T.C. 10 PLTS HEAT SHRINKABLE FILM 128 CTN 128 CTNS S.T.C. 5 PLTS RUBBER NUT-INSERT 6 CTN ACCESSORY 11 CTN POWER SUPPLY _ AC CORD 117 CTN 117 CTNS S.T.C. 5 PLTS HEAT SHRINKABLE FILM 2 PKG 2 PKGS S.T.C. 2 W/CRATES AIR MOTOR 34 CTN IRON ROTARY DRUMP PUMP DRUM BUNG ADAPTER 99 CTN HARDWARE 44 CTN HOUSING+HEATER+BLOWER BRACKET COLLOCATED FOR STREETLAMP POLE 150 CTN 150 CTNS S.T.C. 3 PLTS CRAFTSMAN ELECTRIC STAPLE _ NAIL GUN 66 CTN STATIONERY FOR THE OFFICE OR COMMERCIAL USES 180 BOX 180 BOXES S.T.C. 1 PALLET P.P. COVERS SO NO._4056 4058 4059 4271 4274 4275 4401 4402 4403 5121 5131 5132 5133 5337 5586 5587 5812 IRI/L_ 30-MAR-2017</t>
  </si>
  <si>
    <t>INC. 300 MIDDLESEX AVE.CARTERET, NJ ATTN_ANGELA KIRKISH TEL_732-802-401 FAX_732-661-4055</t>
  </si>
  <si>
    <t>FCIU9757274</t>
  </si>
  <si>
    <t>MOLU13502044321</t>
  </si>
  <si>
    <t>539E</t>
  </si>
  <si>
    <t>MOL820911L</t>
  </si>
  <si>
    <t>(755CTNS) CY / CY MEN'S 100% COTTON WOVEN SHIRTS HS CODE: 6205.20 NET WEIGHT: 4403.70 KGS FREIGHT COLLECT FCL/FCL</t>
  </si>
  <si>
    <t>SMART APPAREL (U.S.), INC.</t>
  </si>
  <si>
    <t>MAC SUPPLY CHAIN SOLUTIONS PRIVATE</t>
  </si>
  <si>
    <t>DC STORE PO NO STYLE DEPT:PO TYPE CARTON NBR OF QTY PCS MADE IN SRI LANKA LA USA</t>
  </si>
  <si>
    <t>141 WEST 36TH STREET, 10TH FLOOR NEW YORK, NY 10018 TE USA</t>
  </si>
  <si>
    <t>LIMITED ON BEHALF OF SMART SHIRTS (LANKA) LTD LOT 10 ,OFF AIR PORT ROAD, TE I.P.Z. KATUNAYKE, SRI LANKA</t>
  </si>
  <si>
    <t>HMMU9025123</t>
  </si>
  <si>
    <t>HDMULKWB0123601</t>
  </si>
  <si>
    <t>0100E</t>
  </si>
  <si>
    <t>F178532</t>
  </si>
  <si>
    <t>141 WEST 36TH STREET, 10TH FLOOR NEW YORK, NY 10018</t>
  </si>
  <si>
    <t>COLOMBO, SRILANKA</t>
  </si>
  <si>
    <t>WOOD - BASRALOCUS LOGS WOOD - BASRALOCUS LOGS WOOD - BASRALOCUS LOGS WOOD - BASRALOCUS LOGS TOTAL 77 PIECES - 200.166CBM LC NO.043317010171 DATED 170312. VAT REG NO. 21221012970. TIN NO. 556686266828. H.S.CODE NO. 4403.49.00. BANK'S BIN NO. 19031014590. WOOD - BASRALOCUS LOGS WOOD - BASRALOCUS LOGS WOOD - BASRALOCUS LOGS WOOD - BASRALOCUS LOGS WOOD - BASRALOCUS LOGS WOOD - BASRALOCUS LOGS</t>
  </si>
  <si>
    <t>MSC SOFIA CELESTE</t>
  </si>
  <si>
    <t>MEDU8481939 MSCU9918272 MEDU8979855 TCLU4023194 INBU4935752 MSCU8648249 FSCU9868364 FSCU4238383 CAXU4963379 MSCU9980788</t>
  </si>
  <si>
    <t>4510 4510 4510 4310 4310 4510 4510 4310 4510 4510</t>
  </si>
  <si>
    <t>MSCUPB020696</t>
  </si>
  <si>
    <t>716R</t>
  </si>
  <si>
    <t>EU10742862 DS0238230 EU10742865 DS0238235 EU10742863 DS0238240 DS0238226 EU10742867 DS0238234 EU10742861 EU10742864 DS0238236 EU10742860 DS0238231 EU10742859 DS0238232 EU10742858 DS0238233 DS0238228 EU10742866</t>
  </si>
  <si>
    <t>KAMAL TIMBER AND SAW MILLS</t>
  </si>
  <si>
    <t>158/3, UTTAR JATRABARI, DHAKA CHITTAGONG 1204 BANGLADESH</t>
  </si>
  <si>
    <t>PARIS SPRT SHOR CHSOGR/WHITE INV#S521762920MENS 70% COTTON 30% POLYESTER KNIT SHORT DYED . 6103.4900MENS 100% HS CODE : 610342 E-FORM# MCB-2017-00 00009018 DATE: 18-MAR-17 CUS T. ORDER NO.: 282028586 2820, 9 58 3298 247 4403 44 2548 TTL GROSS WEIGHT: 44 50.417 FREIGHT COLLECT / 3STRIPES LS TEE CBURGU INV#S5 21763411WOMENS 93% COTTON 7% SPENDEX KNIT SHIRT DYED. 6106 .1000 HS CODE: 611020 E-FOR M# MBL-2017-0000015600 DATE: 16-MAR-17 CUST. ORDER NO.: 28 2078835 PO NO.: A117329004 A, RTICLE NO.: BP9511 NO. OF CA RTONS: 66 NO. OF PIECES: 308 2 TTL GROSS WEIGHT: 845.413 K G FREIGHT COLLECT / J TRF TEE WHITE/BLUE INV#S521 763530BOYS 100% COTTON KNIT T -SHIRT WHITE. 6109.1000MENS 1 00% COTTON KN HS CODE: 611020 E-FOMR: ABP-2017-0000002085 DATE: 17-MAR-17 CUSTOMER OR DER NO. 281954469 282009394, PO NO. ARTICLE NO. 0 117002894 BJ8904 0117047538 B K7161 NO. OF CTNS NO. OF PCS 7 442 1 1 533 TOTAL GRO SS WT.: 241.71 KGS FREIGHT CO LLECT TREFOIL CREW MGREYH/BLACK INV #S521763243116866926 MENS 70% COTTON 30% POLYESTER KNIT SH IRT DYED. 6105.900 HS CODE: 6 11020 E-FORM# MBL-2017-00000 16035 DATE: 18-MAR-17 CUST. ORDER NO.: 281779555281940852, 8 2105 395 14 1213 TTL GROSS WEIGH T: 2234.716 FREIGHT COLLECT / ARCHIVE TEE CWHITE INV#S52176 3640WOMENS 70% COTTON 30% POL YESTER KNIT SHIRT DYED. 6106. 9000MENS 10 HS CODE: 611020 E-FORM# MBL-2017-0000016438 DATE: 20-MAR-17 CUST. ORDER N O.: 281729646 PO NO.: 0116960, 049 ARTICLE NO.: BJ8224 NO. OF CARTONS: 5 NO. OF PIECES: 39 TTL GROSS WEIGHT: 14.557 FREIGHT COLLECT TREFOIL SWEAT WHITE INV#S5217 62917 WOMENS 70% COTTON 30% P OLYESTER KNIT SHIRT WHITE. 61 06.9000 HS CODE: 611020 E-F ORM# MCB-2017-0000008699 DATE : 16-MAR-17 CUST. ORDER NO.: 282078911 PO NO.: 0117329005, ARTICLE NO.: BP9498 NO. OF CARTONS: 400 NO. OF PIECES: 7200 TTL GROSS WEIGHT: 2588.1 03 KG FREIGHT COLLECT / TREFOIL HOODIE MGREYH INV#S52 1762915 WOMENS 70% COTTON 30% POLYESTER KNIT PULLOVER DYED . 6110.9000 HS CODE: 611020 E-FORM# ABP-2017-0000002051 DATE: 16-MAR-17 CUST. ORDER N O.: 282078909 PO NO.: 0117328, 953 ARTICLE NO.: BP9486 NO. OF CARTONS: 532 NO. OF PIECE S: 7945 TTL GROSS WEIGHT: 41 44.990 KG FREIGHT COLLECT / 3STRIPES TEE BLACK INV#S52176 2912 WOMENS 100% COTTON KNIT T-SHIRT DYED. 6109.1000 HS C ODE: 611020 E-FORM# MBL-2017 -0000015596 DATE: 16-MAR-17 CUST. ORDER NO.: 0117326099 P O NO.: AY4619 ARTICLE NO.: AY, 4619 NO. OF CARTONS: 83 NO. OF PIECES: 5487 TTL GROSS W EIGHT: 971.180 KG FREIGHT COL LECT</t>
  </si>
  <si>
    <t>STYLE TEXTILE (PVT) LIMITED</t>
  </si>
  <si>
    <t>PLANT CODE  6041 PLANT CODE  6041 PLANT CODE  6041 PLANT CODE  6041 PLANT CODE  6041 PLANT CODE  6041 PLANT CODE  6041 PLANT CODE  6041</t>
  </si>
  <si>
    <t>FOR DELIVERY TO: 670 FALLING CREEK ROAD, SPARTANBURG, SC 29301 31-402321128</t>
  </si>
  <si>
    <t>126/3 KOT LAKHPAT INDUSTRIAL ESTATE KOT LAKHPAT INDUSTRIAL ESTATE 54770 LAHORE PB PAKISTAN 92-4235113064 TEL EX 92-42351 13</t>
  </si>
  <si>
    <t>MRKU4014602 MSKU8500688 MSKU4761852</t>
  </si>
  <si>
    <t>4EB0 4EB0 LEB0</t>
  </si>
  <si>
    <t>MAEUADD012963</t>
  </si>
  <si>
    <t>PK1413911 PK1407505 PK1407502</t>
  </si>
  <si>
    <t>19601 HAMILTON AVE. 90502 TORRANCE CA UNITED STATES</t>
  </si>
  <si>
    <t>ADAPTER HS CODE:8504401400 MARKS: GDPS-C005-4A-UL GDPS -C115D-UL GDPS-C121D-UL -T AX ID:4403 0067 4818 386</t>
  </si>
  <si>
    <t>NNR GLOBAL LOGISTICS (GUANGZHOU) CO</t>
  </si>
  <si>
    <t>10400 NW 21ST ST SUITE 115 DORAL, FL 33172 US TEL: 305-599-0804 FAX: 305-477-0840 1-3055990804 TEL EX 08</t>
  </si>
  <si>
    <t>ROOM NO 1707, 17/F, TIANXIA INTERNA TAOYUAN ROAD AND NANGUANG ROAD INTERSECTION, SHENZHEN,GUANGDONG,CH 86-75586571135 TEL EX 86-75586 57</t>
  </si>
  <si>
    <t>TEMU5543095</t>
  </si>
  <si>
    <t>MAEU959906200</t>
  </si>
  <si>
    <t>711W</t>
  </si>
  <si>
    <t>CN5301597</t>
  </si>
  <si>
    <t>10400 NW 21ST ST SUITE 115 DORAL, FL 33172 US TEL: 305-599-0804 FAX: 305-477-0840</t>
  </si>
  <si>
    <t>BOOKS HS CODE 4901.9900 1704S002A ITEM# 903726365 978-1-4402-4389-9 JEWEL LOOM INSPIRATIONS ; F&amp;W-T6146V2, . . / BOOKS HS CODE 4901.9900 1704S002B ITEM# 903727558 978-1-4403-1067-6 DRACOPEDIA THE GREAT DRAGONS ;, . . / BOOKS HS CODE 4901.9900 1704S002C ITEM# 903728848 978-1-4403-5029-0 LUSH LIFE CREATIVE COLORING ;, . . / BOOKS HS CODE 4901.9900 1704S002D ITEM# 903729088 978-1-4402-4059-1 ULTIMATE GUIDE TO VINTAGE STAR WARS, . . . . . / BOOKS HS CODE 4901.9900 1704S002E ITEM#903730823 978-1-59668-155-2 RESPECT THE SPINEDLEV5 ; IW-V5, . .</t>
  </si>
  <si>
    <t>TITLE JEWEL LOOM INSPIRATIONS AUTHOR JULIANNA C. AVELAR PUBLISHER F W MEDIA CINCINNATI, OH PRINTED IN CHINA SRN T6146 PRINTING# 2 CTN QTY 20 CTN WGT 17.3 LBS ISBN-10 1-4402-4389-1 ISBN-13 978-1-4402-4389-9 COVER PRICE TITLE DRACOPEDIA THE GREAT DRAGONS AUTHOR O CONNOR, WILLIAM PUBLISHER F W MEDIA CINCINNATI, OH PRINTED IN CHINA SRN Y1760 PRINTING# 4 CTN QTY 20 CTN WGT 39.7 LBS ISBN-10 1-4403-1067-X ISBN-13 978-1-4403-1067-6 COVER PRICE TITLE LUSH LIFE CREATIVE COLORING AUTHOR DOREEN KASSEL PUBLISHER F W MEDIA CINCINNATI, OH PRINTED IN CHINA SRN R3916 PRINTING# 01 CTN QTY 20 CTN WGT 22.5 LBS ISBN-10 1-4403-5029-9 ISBN-13 978-1-4403-5029-0 COVER PRICE TITLE ULTIMATE GUIDE TO VINTAGE STAR WARS ACTION FIGURES 1977-1985 AUTHOR MARK BELLOMO PUBLISHER KRAUSE PUBLICATIONS, IOLA WI USA PRINTED IN CHINA SRN T1177 PRINTING# 4 CTN QTY 16 CTN WGT LBS 34.6 LB ISBN-10 1-4402-4059-0 ISBN-13 978-1-4402-4059-1 COVER PRICE TITLE RESPECT THE SPINDLE AUTHOR ABBY FRANQUEMONT PUBLISHER F W MEDIA CINCINNATI, OH PRINTED IN CHINA SRN 09SP02 PRINTING# 11 CTN QTY 20 CTN WGT 21.9 LB ISBN-10 1-59668-155-1 ISBN-13 978-1-59668-155-2 COVER PRICE</t>
  </si>
  <si>
    <t>MAGU2230917</t>
  </si>
  <si>
    <t>BANQHKG5966675</t>
  </si>
  <si>
    <t>COSU6147694890</t>
  </si>
  <si>
    <t>CASKS, BARRELS, VATS, TUBS AND OTHER COOPERS' PROD - 35 BARREL(S) 1 X 230 LTR FENIX OAK EMPTY BARRELS NCM 4416 2 PALLET(S) OAK TIMBERS NCM 4407 1 BAG OENOLOGICAL CHIPS 30 KG - SAMPLES NCM 4401 / CASKS, BARRELS, VATS, TUBS AND OTHER COOPERS' PROD - 100 BARREL(S) 1 X 230 LTR EMPTY BARRELS - FENIX PF/ FRENCH OAK BARRELS NCM 4416 1 PALLET(S) - 400 UNITS FIR WEDGES NCM 4403 SEAL AFFIXED BY SUPPLIER FREIGHT PAYABLE AT LE HAVRE DTHC PAYABLE AT LE HAVRE ON BOARD</t>
  </si>
  <si>
    <t>JF HILLEBRAND MEXICO SA DE CV</t>
  </si>
  <si>
    <t>JF HILLEBRAND FRANCE (BEAUNE)...</t>
  </si>
  <si>
    <t>MAERSK KAWASAKI</t>
  </si>
  <si>
    <t>CV170008 SAME SAME SAME SAME CV170008 SAME SAME SAME SAME SAME</t>
  </si>
  <si>
    <t>OFICINA 3A AV MEXICO 2760, COLONIA GUADALAJARA JAL 44190 MEXICO</t>
  </si>
  <si>
    <t>11 RUE LOUIS ET GASTON CHEVROLET VIGNOLES 21 21200 FRANCE</t>
  </si>
  <si>
    <t>MEDU8931050</t>
  </si>
  <si>
    <t>MSCUUF861589</t>
  </si>
  <si>
    <t>716S</t>
  </si>
  <si>
    <t>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P4600122805/19 260 SACS DE TOURTEAUX DE CACAO S HS CODE: 1803200 BESC: EX 1 NO: E 4403 DU 23/03/17 PN: 260.000 KGS PB: 265.920,2 KG S FCL / FCL FRET PRE-PAID BY BARRY CALLEBAUT COCOA AG, ZU RICH PLACE OF DELIVERING: NE, 0122805/18 - P4600122805/19</t>
  </si>
  <si>
    <t>BARRY CALLEBAUT USA LLC</t>
  </si>
  <si>
    <t>BOLLORE TRANSPORT LOGISTICS P/C</t>
  </si>
  <si>
    <t>400 INDUSTRIAL PARK RD ST-ALBANS, VERMONT 05478-1875 USA 1-4507749131 TEL EX 51</t>
  </si>
  <si>
    <t>SOCIETE INDUSTRIELLE CAMEROUNAISES DES CACAOS B.P 570 DOUALA RUE DE DEIDO DOUALA - CAMEROUN 237-233501283 TEL EX 237-2334 26</t>
  </si>
  <si>
    <t>05478-1875</t>
  </si>
  <si>
    <t>MRKU8928946 MRKU9668041 MRKU6702883 MRKU9352942 MRKU9472547 MRKU8492873 MRSU0056705 MRKU9021538 MRSU0044807 MRSU0319714 MRKU8244497 MRKU9147444 MRKU9639001</t>
  </si>
  <si>
    <t>2CB0 2CB0 2CB0 2CB0 2CB0 2CB0 2CB0 2CB0 2CB0 2CB0 2CB0 2CB0 2CB0</t>
  </si>
  <si>
    <t>MAEU959993286</t>
  </si>
  <si>
    <t>CM0258971 CM0158253 CM0258990 CM0245528 CM0245530 CM0158251 CM0056705 CM0258988 0223535 CM0258981 CM0258989 CM0258960 CM0258987 CM0181387</t>
  </si>
  <si>
    <t>E-MAIL: LUCETTE LASNIER@BARRY-CALLE 400 INDUSTRIAL PARK ROAD, ST. ALBAN TEL: 450 774 9131 EXT: 2365</t>
  </si>
  <si>
    <t>DOUALA</t>
  </si>
  <si>
    <t>BULLET BULLET C CAPACITORS, NOS CAPACITOR SHIP TO WHITESELL INDIANA CORPORATION 4403 DELP STREET MEMPHIS, TN 38118, USA CONTACT PERSON JEREMY MEYER PHONE 901-794-5020 CELL 901-299-2763 EMAIL JEREMY.MEYER WHITESELLGR OUP.COM TRADE TERM DDU MEMPHIS U.S.A CAPACITORS, NOS CAPACITOR SHIP TO WHITESELL INDIANA, CORPORATION 4403 DELP STREET MEMPHIS, TN 38118, USA CONTACT PERSON JEREMY MEYER PHONE 901-794-5020 CELL 901-299-2763 EMAIL JEREMY.MEYER WHITESELLGROUP.COM TRADE TERM DDU MEMPHIS,U.S.A FREIGHT COLLECT</t>
  </si>
  <si>
    <t>BEIJING KANG-JIE-KONG INTERNATIONAL</t>
  </si>
  <si>
    <t>NYK AQUARIUS</t>
  </si>
  <si>
    <t>EI REF 6395174386 CARRIER CVL MEMPHIS CARRIER CORPORATION, END USER A.C CAPACITOR C NO. MADE IN CHINA EI REF 6395176953 CARRIE CE MEMPHIS CARRIER CORPORATION, END USER A.C CAPACITOR C NO. MADE IN CHINA NA NA NA NA NA NA NA</t>
  </si>
  <si>
    <t>5395 DISTRIPLEX FARMS DRIVE MEMPHIS, TN 38141 U.S.A. MEMPHIS TN</t>
  </si>
  <si>
    <t>BRANCH NO.1,LANE 128,, LINGHONG ROAD SHANGHAI 200335, CHINA, PEOPLES REP. SHANGHAI</t>
  </si>
  <si>
    <t>KKFU1864382</t>
  </si>
  <si>
    <t>KKLUSH5484623</t>
  </si>
  <si>
    <t>TAH13849</t>
  </si>
  <si>
    <t>SHIPPERS LOAD, COUNT, SEAL AND WEIGHT 3X40'HC CY/CY 3 CNTRS. 379 CARTONS AS ITEMIZED COPY NON-NEGOTIABLE WAYBILL RELEASE PROCEDUREFREIGHT COLLECT SCAC : OSTI, JACKSON NIGHTSTAND JACKSON GUARDRAIL PO. 4403 VIENNA CHIFFEROBE SHIPPER CERTIFY THAT NO WOOD PACKAGING MATERIAL IS USED IN THE SHIPMENT SHIPPERS LOAD, COUNT, SEAL AND WEIGHT 3X40'HC CY/CY 3 CNTRS. 379 CARTONS AS ITEMIZED COPY NON-NEGOTIABLE WAYBILL RELEASE PROCEDUREFREIGHT COLLECT SCAC : OSTI, JACKSON NIGHTSTAND JACKSON GUARDRAIL PO. 4403 VIENNA CHIFFEROBE SHIPPER CERTIFY THAT NO WOOD PACKAGING MATERIAL IS USED IN THE SHIPMENT SHIPPERS LOAD, COUNT, SEAL AND WEIGHT 3X40'HC CY/CY 3 CNTRS. 379 CARTONS AS ITEMIZED COPY NON-NEGOTIABLE WAYBILL RELEASE PROCEDUREFREIGHT COLLECT SCAC : OSTI, JACKSON NIGHTSTAND JACKSON GUARDRAIL PO. 4403 VIENNA CHIFFEROBE SHIPPER CERTIFY THAT NO WOOD PACKAGING MATERIAL IS USED IN THE SHIPMENT</t>
  </si>
  <si>
    <t>ORIENT STAR INTERNATIONAL LOGISTICS</t>
  </si>
  <si>
    <t>OOCL KUALA LUMPUR</t>
  </si>
  <si>
    <t>MODEL# PO# PROD.DATE : MUNIRE FURNITURE 91 NEW ENGLAND AVENUE PISCATAWAY, NEW JERSEY 08854 PHONE 732 339 6070 MADE IN THAILAND MODEL# PO# PROD.DATE : MUNIRE FURNITURE 91 NEW ENGLAND AVENUE PISCATAWAY, NEW JERSEY 08854 PHONE 732 339 6070 MADE IN THAILAND MODEL# PO# PROD.DATE : MUNIRE FURNITURE 91 NEW ENGLAND AVENUE PISCATAWAY, NEW JERSEY 08854 PHONE 732 339 6070 MADE IN THAILAND</t>
  </si>
  <si>
    <t>20 EAST SUNRISE HIGHWAY, SUITE 308 VALLEY STREAM, NY 11581 TEL# 516-341-7310 FAX# 516-887-0752</t>
  </si>
  <si>
    <t>COMPANY LIMITED 71/30 BAROM-RATCHONANEE ROAD, AROON-AMRIN, BANGKOKNOI, TE BANGKOK 10700 THAILAND</t>
  </si>
  <si>
    <t>HDMU6800018 HDMU6820890 TCLU5566365</t>
  </si>
  <si>
    <t>HDMUBKWB0729432</t>
  </si>
  <si>
    <t>HD337031 HD340394 HD340390</t>
  </si>
  <si>
    <t>CONIFEROUS WOOD IN THE ROUGH, NOT TREATED 41 LOGS - 3,958 BFT - 17.811 M3 1,704 BFT (7.668 M3) HARD MAPLE LOGS HS CODE 4403.99.30 2,254 BFT (10.143 M3) RED OAK LOGS HS CODE 4403.91.00, ORIGIN ONTARIO, CANADA SHIPPER DECLARED NO WOOD PACKING MATERIAL CELL 139 67306318</t>
  </si>
  <si>
    <t>SEASPAN ZAMBEZI</t>
  </si>
  <si>
    <t>YMMU6098972</t>
  </si>
  <si>
    <t>YMLUW195209654</t>
  </si>
  <si>
    <t>LTD. ADD 100KM, 320 ROAD, JIASHAN, ZHEJIANG, CHINA 314100 CONTACT MS. GAO - EMAIL GAOQIUJINGHOTMAIL.COM</t>
  </si>
  <si>
    <t>CONIFEROUS WOOD IN THE ROUGH, NOT TREATED 219 LOGS - 18,000 BFT - 76.000 M3 HARD MAPLE LOGS HS CODE 4403.99.30 ORIGIN ONTARIO, CANADA SHIPPER DECLARED NO WOOD PACKING MATERIAL, TCNU8878554 4,500 BFT YMLU8458349 4,500 BFT BMOU6276343 4,500 BFT YMLU8587393 4,500 BFT CONIFEROUS WOOD IN THE ROUGH, NOT TREATED CONIFEROUS WOOD IN THE ROUGH, NOT TREATED CONIFEROUS WOOD IN THE ROUGH, NOT TREATED</t>
  </si>
  <si>
    <t>YMLU8587393 TCNU8878554 BMOU6276343 YMLU8458349</t>
  </si>
  <si>
    <t>YMLUW190206100</t>
  </si>
  <si>
    <t>TW37087 TW37168 TW37089 TW37082</t>
  </si>
  <si>
    <t>CONIFEROUS WOOD IN THE ROUGH, NOT TREATED CONIFEROUS WOOD IN THE ROUGH, NOT TREATED CONIFEROUS WOOD IN THE ROUGH, NOT TREATED CONIFEROUS WOOD IN THE ROUGH, NOT TREATED 266 LOGS - 22,500 BFT - 95.000 M3 HARD MAPLE LOGS HS CODE 4403.99.30 ORIGIN ONTARIO, CANADA SHIPPER DECLARED NO WOOD PACKING MATERIAL CONIFEROUS WOOD IN THE ROUGH, NOT TREATED</t>
  </si>
  <si>
    <t>TCNU3785680 YMLU8520949 SEGU4443412 YMLU8534979 SEGU4568934</t>
  </si>
  <si>
    <t>YMLUW195209656</t>
  </si>
  <si>
    <t>431829 431899 431831 431802 431847</t>
  </si>
  <si>
    <t>LTD. ADD 100KM, 320 ROAD, JIASHAN, ZHEJIANG, CHINA 314100 CONTACT MS. GAO -</t>
  </si>
  <si>
    <t>UPS, BATTERY BANKS AND PARTS O F UPS SAY TOTAL : 35 PKGS S TC 218 CTNS ONLY. MARKS : INFOSEC (IN DIA.) MIAMI P /NO.: 1B-20B C/NO.: T2262,T2 280-T2282, T2421,K145,F974, F875,B1-B2, T2569-T2570,X1419, , WA659-WA660 MADE IN CHINA -TAX ID:4403 0067 4818 38 6</t>
  </si>
  <si>
    <t>NNR GLOBAL LOGISTICS (GUANGZHOU)</t>
  </si>
  <si>
    <t>10400 NW 21ST ST SUITE 115 DORAL, FL 33172 1-3055990804 TEL EX 08</t>
  </si>
  <si>
    <t>ROOM NO 1707, 17/F, TIANXIA INTERNA TAOYUAN ROAD AND NANGUANG ROAD INTERSECTION, SHENZHEN,GUANGDONG,CH 86-2038795680 TEL EX 86-20875 54</t>
  </si>
  <si>
    <t>GATU0811970</t>
  </si>
  <si>
    <t>MAEU959828884</t>
  </si>
  <si>
    <t>710W</t>
  </si>
  <si>
    <t>CN5410454</t>
  </si>
  <si>
    <t>10400 NW 21ST ST SUITE 115 DORAL, FL 33172</t>
  </si>
  <si>
    <t>TRAY-18 RSC SIZE 1 HEART UTU DRWG 5437 PO NO. 67344 ITEM NO. 914214-NP QUANTITY 26200 EACH 131 CTNS 2882.00 KGS 11.790 CBM, MATERIALS WHICH MAY RESULT IN CONTAMINATION. 7238 PET FANCY HRT V 17 BN PO NO. 66645 ITEM NO. 970294 QUANTITY 14832 EACH 309 CTNS 2564.70 KGS 26.203 CBM HS CODE 4819.50.2000, BASE-96 2Z RSC(8616)FLSTD DRWG#4403 PO NO. 67283 ITEM NO. 912770-P QUANTITY 2000 EACH 80 CTNS 1080.00 KGS 9.872 CBM HS CODE 4819.10.0040</t>
  </si>
  <si>
    <t>RUSSELL STOVER CHOCOLATES. LLC.</t>
  </si>
  <si>
    <t>SABRINA MANUFACTURING GROUP LIMITED</t>
  </si>
  <si>
    <t>RUSSELL STOVER ITEM NO. SUPPLIER SABRINA SUPPLIER NO. 332661 SHIP DATE PURCHASE ORDER NO. UNIT LOT NUMBER CTN NO. MADE IN CHINA NO MARKS NO MARKS NO MARKS NO MARKS NO MARKS NO MARKS NO MARKS NO MARKS NO MARKS NO MARKS NO MARKS NO MARKS NO MARKS NO MARKS NO MARKS NO MARKS NO MARKS NO MARKS NO MARKS NO MARKS NO MARKS NO MARKS NO MARKS NO MARKS NO MARKS NO MARKS NO MARKS NO MARKS NO MARKS RUSSELL STOVER ITEM NO. SUPPLIER SABRINA SUPPLIER NO. 332661 SHIP DATE PURCHASE ORDER NO. UNIT LOT NUMBER CTN NO. MADE IN CHINA NO MARKS NO MARKS NO MARKS NO MARKS NO MARKS NO MARKS NO MARKS NO MARKS NO MARKS NO MARKS NO MARKS NO MARKS NO MARKS NO MARKS NO MARKS NO MARKS NO MARKS NO MARKS NO MARKS NO MARKS NO MARKS NO MARKS NO MARKS NO MARKS NO MARKS NO MARKS NO MARKS</t>
  </si>
  <si>
    <t>4900 OAK STREET KANSAS CITY MO 64112 US</t>
  </si>
  <si>
    <t>ROOM 1801 18 F PUBLIC BANK CENTRE 120 DES VOUEX ROAD CENTRAL HONG KONG HK</t>
  </si>
  <si>
    <t>TCLU9096207 FCIU8505848</t>
  </si>
  <si>
    <t>BANQSZX0986406</t>
  </si>
  <si>
    <t>MSCUYG449286</t>
  </si>
  <si>
    <t>713N</t>
  </si>
  <si>
    <t>FEJ9911322 FEJ9911184</t>
  </si>
  <si>
    <t>486 SQFT 719.931 SQFT 395. 590 SQFT INV NO : 56 DATE : 23.02.2017 S.B NO : 4403 522 DATE : 27.02.2017 IEC NO : 0992001331 NET WT : 2 1000.000 KGS 6 WOODEN CRATES + 1 SAMPLE BOX POLISHED GRANITE RAND OM SLABS ABSOLUTE BLACK - 3 CM SAPPHIRE BLUE - 3 CM STEEL GREY - 3 CM BLACK PE ARL - 3 CM SAMPLE SAPPHIRE BLUE 3 X, 3 - 250 PCS QU ANTITY : 819.465 SQFT 412.</t>
  </si>
  <si>
    <t>GRANITECH INTERNATIONAL</t>
  </si>
  <si>
    <t>01 - 07 SAME SAME SAME SAME SAME SAME SAME</t>
  </si>
  <si>
    <t>G-2 CHAKKILAM RESIDENCY 1-11-220, S HYDERABAD AP 500016 INDIA</t>
  </si>
  <si>
    <t>TRLU8920743</t>
  </si>
  <si>
    <t>MSCUUB164434</t>
  </si>
  <si>
    <t>712A</t>
  </si>
  <si>
    <t>FEJ8294754</t>
  </si>
  <si>
    <t>KRISHNAPATNAM</t>
  </si>
  <si>
    <t>WOOD IN THE ROUGH, WHETHER OR NOT STRIPPED OF BARK - FRAME COMPONENTS 1 X 6 X VARIOUS LENGTHS P.O. #: NELSON0324 HS CODE: 4403.49.00 CAED: 01H515DC453720170300139 AGENT AT DESTINATION: MSC MEDITERRANEAN SHIPPING COMPANY DOMINICANA, SRL EDIF. ADMINISTRATIVO 3ER PISO ZONA FRANCA MULTIMODAL CAUCEDO PUNTA CAUCEDO, BOC, A CHICA DOMINICAN REPUBLIC PHONE: +1 809 227 3260 EMAILDO344-DOSDQDOCUMENTAT IONDPTMSC.COM FAX+1 809 683 9567</t>
  </si>
  <si>
    <t>COLCHONERIA Y MUEBLERIA LA NACIONAL</t>
  </si>
  <si>
    <t>DMM FOREST PRODUCTS INC.</t>
  </si>
  <si>
    <t>CARRETERA DE MENDOZA #219 EN VILLA SANTO DOMINGO 01 DOMINICAN REPUBL</t>
  </si>
  <si>
    <t>568, 25E AVENUESAINT-EUSTACHE (QUEB QUEBEC QC J7P 5T4 CANADA</t>
  </si>
  <si>
    <t>MEDU7616773</t>
  </si>
  <si>
    <t>MSCUOT242218</t>
  </si>
  <si>
    <t>WOOD IN THE ROUGH, WHETHER OR NOT STRIPPED OF BARK - FRAME COMPONENTS 1 X 6 X VARIOUS LENGTHS P.O. #: NELSON HS CODE: 4403.49.00 CAED: 01H515DC453720170300144 AGENT AT DESTINATION:MSC MEDITERRANEAN SHIPPING COMPANY DOMINICANA, SRL EDIF. ADMINISTRATIVO 3ER PISO ZONA FRANCA MULTIMODAL CAUCEDO PUNTA CAUCEDO, BOCA CHI, CA DOMINICAN REPUBLIC PHONE+1 809 227 3260 EMAILDO344-DOSDQDOCUMENTAT IONDPTMSC.COM FAX+1 809 683 9567</t>
  </si>
  <si>
    <t>MSCU7598204</t>
  </si>
  <si>
    <t>MSCUOT246979</t>
  </si>
  <si>
    <t>WOOD IN THE ROUGH, WHETHER OR NOT STRIPPED OF BARK - FRAME COMPONENTS 1 X 6 X VARIOUS LENGTHS P.O. #: NELSON HS CODE: 4403.49.00 CAED: 01H515DC453720170400151 AGENT AT DESTINATION:MSC MEDITERRANEAN SHIPPING COMPANY DOMINICANA, SRL EDIF. ADMINISTRATIVO 3ER PISO ZONA FRANCA MULTIMODAL CAUCEDO PUNTA CAUCEDO, BOCA CHI, CA DOMINICAN REPUBLIC PHONE+1 809 227 3260 EMAILDO344-DOSDQDOCUMENTAT IONDPTMSC.COM FAX+1 809 683 9567</t>
  </si>
  <si>
    <t>TCLU7846200</t>
  </si>
  <si>
    <t>MSCUOT254163</t>
  </si>
  <si>
    <t>SLIPPERS ADILETTE PO 011695 4403 0116981961 0116981966 0116981971 0116983555 011698 3556 0116983650</t>
  </si>
  <si>
    <t>CALZATURIFICIO JUMBO SPA UNIPERSONA</t>
  </si>
  <si>
    <t>CHAMPS SPORTS DIVISION 3210 SOUTH US HIGHWAY 77 JUNCTION CITY KS, 66441 1-3103533442</t>
  </si>
  <si>
    <t>VIA FENIL NOVO, 6 37036 SAN MARTINO BUON ALBERGO (VR) ITALY 39-522233811 TEL EX 39-05222 33</t>
  </si>
  <si>
    <t>MAEU6364120</t>
  </si>
  <si>
    <t>MAEU959866822</t>
  </si>
  <si>
    <t>IT0601190</t>
  </si>
  <si>
    <t>FEDEX TRADE NETWORKS TRANSPORT &amp; BR</t>
  </si>
  <si>
    <t>INTERNATIONAL 19601 HAMILTON AVE. T 90502-1309 ATTN:OCEAN IMPORT DEPT DAVID HUSKEY TEL:3103533442</t>
  </si>
  <si>
    <t>SAN MARTINO BUON</t>
  </si>
  <si>
    <t>WOOD IN THE ROUGH, WHETHER OR NOT STRIPPED OF BARK - H MAPLE LOGS 4.500 MBF WOOD IN THE ROUGH, WHETHER OR NOT STRIPPED OF BARK - H MAPLE LOGS 4.500 MBF 2 X 40FT HIGHCUBE CONTAINER 9.000 MBF - 38.000 M3 H MAPLE LOGS HS CODE #4403.99.30 ORIGIN: ONTARIO, CANADA NO WOOD PACKING MATERIAL SHIP REF #TY 049-17 CAED #01H556WC796020170400304 14 FREE DEMURRAGE DAYS AT DESTINATION</t>
  </si>
  <si>
    <t>TO ORDER OF K. TOWER ENTERPRISE CO.</t>
  </si>
  <si>
    <t>NO MARKS NO MARKS INV #04917 SAME SAME SAME SAME SAME SAME</t>
  </si>
  <si>
    <t>4F. NO. 30 ALLEY, 19 LANE 22 BAO SH TAIPEI 234 TAIWAN</t>
  </si>
  <si>
    <t>36 TAMARACK CIRCLE TORONTO ON M9P 3T9 CANADA</t>
  </si>
  <si>
    <t>CXDU2015119 MEDU8453243</t>
  </si>
  <si>
    <t>MSCUV7663296</t>
  </si>
  <si>
    <t>431854 431812</t>
  </si>
  <si>
    <t>MACHINERY, NOT SPECIFIED OR INCLUDED ELSEWHERE IN - PRENSA HIDRAULICA TIPO A 4 COLUMNAS MODELO KZP 50 - 1 1050 X 1250 SERIAL NUMBER 4403 HS CODE 8462 FREIGHT PREPAID</t>
  </si>
  <si>
    <t>CIE CELAYA S.A.P.I. DE C.V.</t>
  </si>
  <si>
    <t>TECNOPRES SRL</t>
  </si>
  <si>
    <t>. SAME SAME SAME</t>
  </si>
  <si>
    <t>AV. NORTE CUATRO NO. 100 CIUDAD IND CELAYA GUA 38010 MEXICO</t>
  </si>
  <si>
    <t>VIA FLLI GAMBINO 6ZI FONTANETO10023 CHIERI TO 10023 ITALY</t>
  </si>
  <si>
    <t>MSCU4557372</t>
  </si>
  <si>
    <t>MSCUVK516648</t>
  </si>
  <si>
    <t>712W</t>
  </si>
  <si>
    <t>038299 199441</t>
  </si>
  <si>
    <t>CHIERI, ITALY</t>
  </si>
  <si>
    <t>WOOD SAWN OR CHIPPED LENGTHWISE, SLICED OR PEELED, - SURINAME BASRALOCUS ROUND LOGS WOOD SAWN OR CHIPPED LENGTHWISE, SLICED OR PEELED, - SURINAME BASRALOCUS ROUND LOGS WOOD SAWN OR CHIPPED LENGTHWISE, SLICED OR PEELED, - SURINAME BASRALOCUS ROUND LOGS LC.NO. AND LC DATE 0685160125417, DTD 20.11.2016 HS CODE NO. 4403.99.00 LCA FORM NO. 50813 IRC NO. BA-0180330 TIN NO. 572560912596 IP NO. 12.11.2016.039.41.050.16-0 1406, DTD 13.11.2016 VAT / BIN NO. 24121020870 WOOD SAWN OR CHIPPED LENGTHWISE, SLICED OR PEELED, - SURINAME BASRALOCUS ROUND LOGS WOOD SAWN OR CHIPPED LENGTHWISE, SLICED OR PEELED, - SURINAME BASRALOCUS ROUND LOGS WOOD SAWN OR CHIPPED LENGTHWISE, SLICED OR PEELED, - SURINAME BASRALOCUS ROUND LOGS WOOD SAWN OR CHIPPED LENGTHWISE, SLICED OR PEELED, - SURINAME BASRALOCUS ROUND LOGS</t>
  </si>
  <si>
    <t>TO THE ORDER OF AB BANK LIMITED CDA</t>
  </si>
  <si>
    <t>ET INTERNATIONAL PRIVATE LIMITED</t>
  </si>
  <si>
    <t>BIN/VATNO.19011017598</t>
  </si>
  <si>
    <t>RUBY INDUSTRIAL COMPLEX, 80 GENTING SINGAPORE 349565 SINGAPORE</t>
  </si>
  <si>
    <t>BMOU6783461 FSCU6259678 MEDU7174732 FCIU8652181 INKU6723230 CLHU4743686 MEDU7052837</t>
  </si>
  <si>
    <t>4510 4510 4510 4510 4510 4310 4510</t>
  </si>
  <si>
    <t>MSCUPB020134</t>
  </si>
  <si>
    <t>711P</t>
  </si>
  <si>
    <t>DS0219709 EU10742564 DS0219712 EU10742567 EU10742570 DS0219713 DS0219718 EU10742566 DS0219719 EU10742568 EU10742565 DS0219717 DS0219714 EU10742569</t>
  </si>
  <si>
    <t>RAJ CORPORATION</t>
  </si>
  <si>
    <t>403-575 SHOLAK BAHAR CDA AVENUE BAH CHITTAGONG 4212 BANGLADESH</t>
  </si>
  <si>
    <t>WOOD SAWN OR CHIPPED LENGTHWISE, SLICED OR PEELED, - SURINAME WANA ROUND LOGS WOOD SAWN OR CHIPPED LENGTHWISE, SLICED OR PEELED, - SURINAME WANA ROUND LOGS WOOD SAWN OR CHIPPED LENGTHWISE, SLICED OR PEELED, - SURINAME WANA ROUND LOGS WOOD SAWN OR CHIPPED LENGTHWISE, SLICED OR PEELED, - SURINAME WANA ROUND LOGS WOOD SAWN OR CHIPPED LENGTHWISE, SLICED OR PEELED, - SURINAME WANA ROUND LOGS WOOD SAWN OR CHIPPED LENGTHWISE, SLICED OR PEELED, - SURINAME WANA ROUND LOGS WOOD SAWN OR CHIPPED LENGTHWISE, SLICED OR PEELED, - SURINAME WANA ROUND LOGS LC.NO. AND LC DATE 107617010078, DTD : 14.02.2017 HS CODE NO. 4403.49.00 LCA FORM NO. 44075 IRC NO. BA-0202125 TIN NO. 3390-4324-9501 IP NO. 12.11.2015.039.41.050.16-0 2439, DTD : 09.02.2017 VAT / BIN NO. 2404-120-8878 WOOD SAWN OR CHIPPED LENGTHWISE, SLICED OR PEELED, - SURINAME WANA ROUND LOGS WOOD SAWN OR CHIPPED LENGTHWISE, SLICED OR PEELED, - SURINAME WANA ROUND LOGS WOOD SAWN OR CHIPPED LENGTHWISE, SLICED OR PEELED, - SURINAME WANA ROUND LOGS</t>
  </si>
  <si>
    <t>NO MARKS NO MARKS NO MARKS NO MARKS NO MARKS NO MARKS NO MARKS NO MARKS NO MARKS NO MARKS NO MARKS NO MARKS NO MARKS NO MARKS NO MARKS NO MARKS NO MARKS NO MARKS NO MARKS NO MARKS NO MARKS NO MARKS NO MARKS NO MARKS NO MARKS</t>
  </si>
  <si>
    <t xml:space="preserve">CHITTAGONG, BANGLADESH </t>
  </si>
  <si>
    <t>DFSU7637102 CAXU7302536 TRIU9033456 FCIU7017896 MSCU9692863 MEDU8392261 TTNU9752820 FSCU9327689 TCNU9761270 AMFU8807570</t>
  </si>
  <si>
    <t>MSCUPB020290</t>
  </si>
  <si>
    <t>DS0237210 EU10742749 EU10742748 DS0237202 EU10742754 DS0237204 DS0237208 EU10742750 EU10742752 DS0237203 EU10742756 DS0237209 DS0237211 EU10742755 EU10742751 DS0237207 EU10742753 DS0237205 EU10742747 DS0237206</t>
  </si>
  <si>
    <t>SHAHANA ENTERPRISE</t>
  </si>
  <si>
    <t>NO. 297 ASHRAF ALI ROAD, ASADGONJ CHITTAGONG 1000 BANGLADESH</t>
  </si>
  <si>
    <t>MSCU7203691 MSCU5698420 TTNU4215915 TCLU4038928 TRIU5178390 MEDU8633081 TTNU4021360</t>
  </si>
  <si>
    <t>4510 4310 4310 4310 4310 4510 4310</t>
  </si>
  <si>
    <t>MSCUPB020357</t>
  </si>
  <si>
    <t>DS0219708 EU10742573 DS0219711 EU10742572 DS0219716 EU10742577 EU10742574 DS0219706 EU10742575 DS0219707 EU10742571 DS0219710 EU10742576 DS0219715</t>
  </si>
  <si>
    <t>WOOD SAWN OR CHIPPED LENGTHWISE, SLICED OR PEELED, - SURINAME BASRALOCUS ROUND LOGS WOOD SAWN OR CHIPPED LENGTHWISE, SLICED OR PEELED, - SURINAME BASRALOCUS ROUND LOGS WOOD SAWN OR CHIPPED LENGTHWISE, SLICED OR PEELED, - SURINAME BASRALOCUS ROUND LOGS WOOD SAWN OR CHIPPED LENGTHWISE, SLICED OR PEELED, - SURINAME BASRALOCUS ROUND LOGS LC.NO. AND LC DATE 1341/17/01/0061, DTD 23.01.2017 HS CODE NO. 4403.49.00 LCA FORM NO. 111982 IRC NO. BA-148216 VAT / BIN NO. 24041110702 WOOD SAWN OR CHIPPED LENGTHWISE, SLICED OR PEELED, - SURINAME BASRALOCUS ROUND LOGS WOOD SAWN OR CHIPPED LENGTHWISE, SLICED OR PEELED, - SURINAME BASRALOCUS ROUND LOGS</t>
  </si>
  <si>
    <t>TO THE ORDER OF SOUTH EAST BANK LTD</t>
  </si>
  <si>
    <t>VAT / BIN NO. 19011025625</t>
  </si>
  <si>
    <t>MSCU7593938 CXDU2007406 TGHU6945070 TGHU8557617 TCNU6565376 BMOU5633493</t>
  </si>
  <si>
    <t>MSCUPB020373</t>
  </si>
  <si>
    <t>DS0237526 EU10742807 DS0237528 EU10742808 DS0237529 EU10742804 EU10742805 DS0237524 EU10742803 DS0237525 EU10742806 DS0237527</t>
  </si>
  <si>
    <t>WOOD SAWN OR CHIPPED LENGTHWISE, SLICED OR PEELED, - ZWK (ZWARTE KABBES) DIPLOTROPIS PURPUREA ROUND LOGS WOOD SAWN OR CHIPPED LENGTHWISE, SLICED OR PEELED, - ZWK (ZWARTE KABBES) DIPLOTROPIS PURPUREA ROUND LOGS WOOD SAWN OR CHIPPED LENGTHWISE, SLICED OR PEELED, - ZWK (ZWARTE KABBES) DIPLOTROPIS PURPUREA ROUND LOGS / ROK (RODE KABBES) ANDIRA INERMIS ROUND LOGS FOLLOWING NUMBERS TO BE STATED ON B/L L/C NO. 0000196416010554 DATED 16.08.16 PROFORMA INVOICE NO. 14991 DATED 05.05.2016 H.S. CODE NO. 4403.49.00 AND 4403.99.00 TI, N NO. 511782474116 VAT REG. NO. 23031020889 IRC NO. BA-021812 LCAF NO. 229647 IMPORT PERMIT 12.11.0000.012.39.026.15-1 6500 DATED 15.06.2016 INSURANCE COVER NOTE NO. AICL/HO/MC-0989/08/2016 DATED 16.08.2016 ISSUING BANK'S BIN NO. 18141072226</t>
  </si>
  <si>
    <t>TCLU7790219 MSCU7568489 TGHU8155583</t>
  </si>
  <si>
    <t>MSCUPB020449</t>
  </si>
  <si>
    <t>EU10742894 DS0235133 EU10742893 DS0235132 EU10742895 DS0235134</t>
  </si>
  <si>
    <t>WOOD SAWN OR CHIPPED LENGTHWISE, SLICED OR PEELED, - SURINAME BASRALOCUS ROUND LOGS LC.NO. AND LC DATE 043216010426, DTD 30.11.2016 HS CODE NO. 4403.49.00 LCA FORM NO. 199490 IRC NO. BA-160735 TIN NO. 595233173822 IP NO. 12.11.0000.012.39.026.16-4 390, DTD 09.10.2016 VAT / BIN NO. 19011053817 WOOD SAWN OR CHIPPED LENGTHWISE, SLICED OR PEELED, - SURINAME BASRALOCUS ROUND LOGS WOOD SAWN OR CHIPPED LENGTHWISE, SLICED OR PEELED, - SURINAME BASRALOCUS ROUND LOGS WOOD SAWN OR CHIPPED LENGTHWISE, SLICED OR PEELED, - SURINAME BASRALOCUS ROUND LOGS WOOD SAWN OR CHIPPED LENGTHWISE, SLICED OR PEELED, - SURINAME BASRALOCUS ROUND LOGS</t>
  </si>
  <si>
    <t>TO THE ORDER OFUTTARA BANK LTD.,LOC</t>
  </si>
  <si>
    <t xml:space="preserve">DHAKA-1000,BANGLADESH </t>
  </si>
  <si>
    <t>TTNU9063991 MEDU4123325 BMOU6763589 MEDU8938481 TGHU6037811</t>
  </si>
  <si>
    <t>MSCUPB020514</t>
  </si>
  <si>
    <t>EU10742900 DS0237927 DS0237923 EU10742896 DS0237924 EU10742899 EU10742897 DS0237926 EU10742898 DS0237925</t>
  </si>
  <si>
    <t>WOOD SAWN OR CHIPPED LENGTHWISE, SLICED OR PEELED, - BASRALOCUS ROUND LOGS WOOD SAWN OR CHIPPED LENGTHWISE, SLICED OR PEELED, - BASRALOCUS ROUND LOGS FREIGHT PREPAID 14 FREE DAYS AT DESTINATION L/C NO.0000181717020001, 170117 OFF DOCK DELIVERY: HAJI SABER AHMED TIMBER CO.LTD CONTAINER YARD, 50 KALURGHAT HEAVY INDUSTRIAL AREA CHITTAGONG, BANGLADESH, OFF DOCK ID 3697, ASYCUDA WORLD ID: 301, LCA FORM NO.SBL-173983, IRC NO.BA-102453, TIN NO.170027860481, VAT REGN (BIN) NO. 24041185787 DATED AUGUST 30, 2015 HS CODE 4403.49.00/4403.99.00 ISSUING BANK'S BIN NO.19011032860 IMPORT UNDER CASH FOREIGHN EXCHANGE RESOURCES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 WOOD SAWN OR CHIPPED LENGTHWISE, SLICED OR PEELED, - BASRALOCUS ROUND LOGS</t>
  </si>
  <si>
    <t>TO ORDER OF SUPER TIMBER</t>
  </si>
  <si>
    <t>1655, OLD PAK BUILDING AMIR MARKET, CHITTAGONG 3900 BANGLADESH</t>
  </si>
  <si>
    <t>MEDU7212998 TEMU8333195 MEDU8813057 TCNU8279350 FCIU8947921 CXDU2012892 CLHU8768790 DFSU6830816 FSCU4439979 BMOU6771938 CLHU4540903 MSCU7266426 TEMU7191748</t>
  </si>
  <si>
    <t>4510 4510 4510 4510 4510 4510 4510 4510 4310 4510 4310 4510 4510</t>
  </si>
  <si>
    <t>MSCUPB020464</t>
  </si>
  <si>
    <t>EU10742559 DS0237345 DS0237350 EU10742563 EU10742560 DS0237341 EU10742561 DS0237346 DS0237348 EU10742557 EU10742555 DS0237349 EU10742906 DS0237715 EU10742556 DS0237344 DS0237342 EU10742558 DS0237343 EU10742554 EU10742907 DS0237714 EU10742691 DS0237352 DS0237347 EU10742562</t>
  </si>
  <si>
    <t>SUPER TIMBER</t>
  </si>
  <si>
    <t>WOOD SAWN OR CHIPPED LENGTHWISE, SLICED OR PEELED, - BASRALOKUS ROUND LOGS (DICORYNIA GUIANENSIS) WOOD SAWN OR CHIPPED LENGTHWISE, SLICED OR PEELED, - BASRALOKUS ROUND LOGS (DICORYNIA GUIANENSIS) WOOD SAWN OR CHIPPED LENGTHWISE, SLICED OR PEELED, - BASRALOKUS ROUND LOGS (DICORYNIA GUIANENSIS) WOOD SAWN OR CHIPPED LENGTHWISE, SLICED OR PEELED, - BASRALOKUS ROUND LOGS (DICORYNIA GUIANENSIS) WOOD SAWN OR CHIPPED LENGTHWISE, SLICED OR PEELED, - BASRALOKUS ROUND LOGS (DICORYNIA GUIANENSIS) WOOD SAWN OR CHIPPED LENGTHWISE, SLICED OR PEELED, - BASRALOKUS ROUND LOGS (DICORYNIA GUIANENSIS) WOOD SAWN OR CHIPPED LENGTHWISE, SLICED OR PEELED, - BASRALOKUS ROUND LOGS (DICORYNIA GUIANENSIS) WOOD SAWN OR CHIPPED LENGTHWISE, SLICED OR PEELED, - BASRALOKUS ROUND LOGS (DICORYNIA GUIANENSIS) WOOD SAWN OR CHIPPED LENGTHWISE, SLICED OR PEELED, - BASRALOKUS ROUND LOGS (DICORYNIA GUIANENSIS) L/C NO. 020917010002 DATED 28/03/2017 ISSUED BY PUBALI BANK LIMITED, COMILLA LCAF NO. 0172486, H. S. CODE NO. 4403.49.00, 4403.99.00 IRC NO. BA-111422, VAT NO. 23031000279, TIN NO. 180395227286 IMPORT PERMIT NO. 12.11, .2016.039.41.050.16-0 1337 DATE 27.03.2017 WOOD SAWN OR CHIPPED LENGTHWISE, SLICED OR PEELED, - BASRALOKUS ROUND LOGS (DICORYNIA GUIANENSIS)</t>
  </si>
  <si>
    <t>TO ORDER OF MAYA SAW MILL AND FURNI</t>
  </si>
  <si>
    <t>OLAM INTERNATIONAL LTD</t>
  </si>
  <si>
    <t>DAUDKANDI COMILLA 1340 BANGLADESH</t>
  </si>
  <si>
    <t>11-02 SUNTEC TOWER TWO 9 TEMASEK BO SINGAPORE 038989 SINGAPORE</t>
  </si>
  <si>
    <t>MSCU5950548 MEDU4288372 BMOU6585785 TRLU7015381 FCIU8073560 TGHU9249481 MSCU9936790 TRIU5959942 TTNU4892480 GATU4010710</t>
  </si>
  <si>
    <t>4310 4310 4510 4510 4510 4510 4510 4310 4310 4310</t>
  </si>
  <si>
    <t>MSCUPB020225</t>
  </si>
  <si>
    <t>DS174863 EU10742744 EU10742616 DS174914 EU10742611 DS174907 DS174910 EU10742626 DS174919 EU10742630 DS174908 EU10742623 DS174909 EU10742621 EU10742625 DS174904 EU10742742 DS174862 DS174911 EU10742613</t>
  </si>
  <si>
    <t>MAYA SAW MILL AND FURNITURE</t>
  </si>
  <si>
    <t>WOOD SAWN OR CHIPPED LENGTHWISE, SLICED OR PEELED, - BASRALOCUS ROUND LOGS (DICORYNIA GUIANENSIS) WOOD SAWN OR CHIPPED LENGTHWISE, SLICED OR PEELED, - BASRALOCUS ROUND LOGS (DICORYNIA GUIANENSIS) WOOD SAWN OR CHIPPED LENGTHWISE, SLICED OR PEELED, - BASRALOCUS ROUND LOGS (DICORYNIA GUIANENSIS) WOOD SAWN OR CHIPPED LENGTHWISE, SLICED OR PEELED, - BASRALOCUS ROUND LOGS (DICORYNIA GUIANENSIS) WOOD SAWN OR CHIPPED LENGTHWISE, SLICED OR PEELED, - BASRALOCUS ROUND LOGS (DICORYNIA GUIANENSIS) WOOD SAWN OR CHIPPED LENGTHWISE, SLICED OR PEELED, - BASRALOCUS ROUND LOGS (DICORYNIA GUIANENSIS) L/C NO. 297617010451 DATED 28/03/2017 ISSUED BY SHAHJALAL ISLAMI BANK LIMITED, DHAKA LCAF NO. SJIBL COM-41011, IRC NO. BA-124326, ETIN. 778291692800, VAT REG. NO.19321001886, H. S.CODE NO. 4403.49.00/4403.99.00, IMPOR, T PERMIT (IP) NO. 12.11.0000.012.39.026.16-1 5314 DATED 27.03.2017 ISSUING BANK'S VAT REG. NO. 18141072234 02. SHAHJALAL ISLAMI BANK LIMITED CENTRAL PROCESSING CENTRE, HEAD OFFICE UDAY SANZ, 2/B GULSHAN SOUTH AVENUE DHAKA, BANGLADESH (VAT REG. NO. 18141072234) WOOD SAWN OR CHIPPED LENGTHWISE, SLICED OR PEELED, - BASRALOCUS ROUND LOGS (DICORYNIA GUIANENSIS) WOOD SAWN OR CHIPPED LENGTHWISE, SLICED OR PEELED, - BASRALOCUS ROUND LOGS (DICORYNIA GUIANENSIS) WOOD SAWN OR CHIPPED LENGTHWISE, SLICED OR PEELED, - BASRALOCUS ROUND LOGS (DICORYNIA GUIANENSIS) WOOD SAWN OR CHIPPED LENGTHWISE, SLICED OR PEELED, - BASRALOCUS ROUND LOGS (DICORYNIA GUIANENSIS)</t>
  </si>
  <si>
    <t>TO ORDER OF M/S. MOJIBUR TIMBER AND</t>
  </si>
  <si>
    <t>KAMARKHARA DIGIRPAR BAZAR TONGIBARI CHITTAGONG BANGLADESH</t>
  </si>
  <si>
    <t>TCLU7893639 GLDU4039819 MSCU7806674 MSCU9770740 CAXU9096727 TRIU5723495 MSCU5888673 MEDU4058512 BMOU5936904 FSCU4870950</t>
  </si>
  <si>
    <t>4510 4310 4510 4510 4510 4310 4310 4310 4510 4310</t>
  </si>
  <si>
    <t>MSCUPB020191</t>
  </si>
  <si>
    <t>DS174901 EU10742622 DS174913 EU10742614 DS174912 EU10742619 EU10742620 DS174906 EU10742659 DS174895 EU10742624 DS174918 EU10742617 DS174903 EU10742615 DS174902 EU10742610 DS174905 EU10742612 DS174916</t>
  </si>
  <si>
    <t>M/S. MOJIBUR TIMBER AND SAW MILL</t>
  </si>
  <si>
    <t>KAMARKHARA DIGIRPAR BAZAR,TONGIBARI CHITTAGONG BANGLADESH</t>
  </si>
  <si>
    <t>FURNITURE - SOFA PO NO.: 1145948 PI NO.: 11817238 SHIPPER'S LOAD AND COUNT (1 X 40' HQ) CONTAINER CY/RAMP RACHEL PORTCITYTRANS.COM TRACIE PORTCITYTRANS.COM, 3)MACY'S INC 2101 E. KEMPER ROAD, CINCINNATI, OHIO 45241 4)STONE MOUNTAIN MACY'S LOGISTICS DC 4403 SPARKWAY STONE MOUNTAIN, GA 30083 THIS SHIPMENT DOES NOT CONTAIN ANY SOLID WOODPACKING MATERIALS . FREIGHT PREPAID</t>
  </si>
  <si>
    <t>668 N.MAIN STREET, HIGHT POINT,NC 27260-5018 TEL : (828) 855-9200 TE FAX:(828) 855-9202</t>
  </si>
  <si>
    <t>TGHU6307619</t>
  </si>
  <si>
    <t>CMDUSHZ2108116</t>
  </si>
  <si>
    <t>382US</t>
  </si>
  <si>
    <t>F8621238</t>
  </si>
  <si>
    <t>CAPS AS PO#51184397/51184398/5 1184399/51184400/51184401/ 51184402/5118 4403/51184404/51184405/5118440 6/ 5118440 7/51184408/51184409/51184410/5 1184411/ 5, INDIANAPOLIS,IN,USA</t>
  </si>
  <si>
    <t>SLD OF THE ADIDAS GROUP LLC</t>
  </si>
  <si>
    <t>DHAKAREA LTD</t>
  </si>
  <si>
    <t>5 INDUSTRIAL DRIVE MATTAPOISETT,MA 02739 U.S.A. ATTN:SUE MOTHA 1-3178957028 TEL EX 72</t>
  </si>
  <si>
    <t>PLOT NO 56-60 AND 73-77 (NEW 23-27) DEPZ-EXTENSION ZONE,GANAKBARI SAVAR 880-27701709 TEL EX 880-2770 17</t>
  </si>
  <si>
    <t>MSKU2635407</t>
  </si>
  <si>
    <t>MAEU959782374</t>
  </si>
  <si>
    <t>BD0371382</t>
  </si>
  <si>
    <t>HAT WORLD DISTRIBUTION CTR-USA</t>
  </si>
  <si>
    <t>5304 WEST 74TH ST. INDIANAPOLIS,IN 46268,USA---</t>
  </si>
  <si>
    <t>OUTDOOR FURNITURES OUTDOOR FURNITURES OUTDOOR FURNITURES 2ND NOTIFY: A.G.O. TRANSPORTATION INC. 500, ALEPINE AVE. MONTREAL, QC CANADA H9P 2V6 ATTN:KRYSTAL TEL:514-631-6456 FAX:514-631-4403 EMAKRYSTALM AGOTRANS.COM FREIGHT PREPAID</t>
  </si>
  <si>
    <t>IMPORT DES MEUBLES SIRIO</t>
  </si>
  <si>
    <t>STARSONG ITEM PO BOX OF DESC: NT WT: GW: BOX: W X D X H STARSONG ITEM PO BOX OF DESC: NT WT: GW: BOX: W X D X H STARSONG ITEM PO BOX OF DESC: NT WT: GW: BOX: W X D X H</t>
  </si>
  <si>
    <t>QUEBEC INC . C/O RESOURCE DISTRIBUTION ADD,:1065 AVENUE DES PERRON,LAVAL, TE QUEBEC,CANADA H7H 3C5</t>
  </si>
  <si>
    <t>ECMU9833330 TCLU6716182 TGHU8437458</t>
  </si>
  <si>
    <t>CMDUZSN0225615</t>
  </si>
  <si>
    <t>348US</t>
  </si>
  <si>
    <t>F9873131 F9882142 F9873235</t>
  </si>
  <si>
    <t>500, AVE. LEPINE AVE. MONTREAL, QC CANADA H9P 2V6 ATTN: KRYSTAL TEL:514-631-6456 FAX:514-631-4403</t>
  </si>
  <si>
    <t>WOOD SAWN OR CHIPPED LENGTHWISE, SLICED OR PEELED, - WANA ROUND LOGS WOOD SAWN OR CHIPPED LENGTHWISE, SLICED OR PEELED, - WANA ROUND LOGS WOOD SAWN OR CHIPPED LENGTHWISE, SLICED OR PEELED, - WANA ROUND LOGS WOOD SAWN OR CHIPPED LENGTHWISE, SLICED OR PEELED, - WANA ROUND LOGS WOOD SAWN OR CHIPPED LENGTHWISE, SLICED OR PEELED, - WANA ROUND LOGS WOOD SAWN OR CHIPPED LENGTHWISE, SLICED OR PEELED, - WANA ROUND LOGS WOOD SAWN OR CHIPPED LENGTHWISE, SLICED OR PEELED, - WANA ROUND LOGS WOOD SAWN OR CHIPPED LENGTHWISE, SLICED OR PEELED, - WANA ROUND LOGS WOOD SAWN OR CHIPPED LENGTHWISE, SLICED OR PEELED, - WANA ROUND LOGS WOOD SAWN OR CHIPPED LENGTHWISE, SLICED OR PEELED, - WANA ROUND LOGS WOOD SAWN OR CHIPPED LENGTHWISE, SLICED OR PEELED, - WANA ROUND LOGS TOTAL : 109 PIECES  326.346 CBM L/C NBR: 101217010017 DATED 170108 IMPORTER'S TIN: 150844313543, BIN/VAT REGN NO. 19111013232 AND BANK'S BIN/VAT REGN NO. 18131058770, IRC NO. BA-157799 H.S.CODE NBR: 4403.49.00 WOOD SAWN OR CHIPPED LENGTHWISE, SLICED OR PEELED, - WANA ROUND LOGS WOOD SAWN OR CHIPPED LENGTHWISE, SLICED OR PEELED, - WANA ROUND LOGS WOOD SAWN OR CHIPPED LENGTHWISE, SLICED OR PEELED, - WANA ROUND LOGS WOOD SAWN OR CHIPPED LENGTHWISE, SLICED OR PEELED, - WANA ROUND LOGS</t>
  </si>
  <si>
    <t>TO THE ORDER OF UNITED COMMERCIAL B</t>
  </si>
  <si>
    <t>MAERSK KURE</t>
  </si>
  <si>
    <t>DHAKA, BANGLADESH.</t>
  </si>
  <si>
    <t>CAIU9056255 CLHU8368937 PGTU4160836 TCLU9104581 FSCU4767181 MSCU8384932 FSCU4774030 MEDU7325593 MEDU8769951 MSCU7137795 TGHU7263990 AMFU8806608 MEDU8811413 MSCU4368717 MSCU7068375</t>
  </si>
  <si>
    <t>4510 4510 4310 4510 4310 4510 4310 4510 4510 4510 4510 4510 4510 4310 4510</t>
  </si>
  <si>
    <t>MSCUPB020076</t>
  </si>
  <si>
    <t>710P</t>
  </si>
  <si>
    <t>EU10742515 DS0219647 DS0219644 EU10742513 DS0219652 EU10742510 EU10742512 DS0219656 DS0219650 EU10742514 DS0219642 EU10742506 DS0219651 EU10742509 DS0219646 EU10742508 DS0219643 EU10742499 DS0219648 EU10742507 DS0219649 EU10742498 DS0219653 EU10742516 DS0219654 EU10742505 EU10742511 DS0219645 DS0219655 EU10742500</t>
  </si>
  <si>
    <t>MELLINIUM ENTERPRISE</t>
  </si>
  <si>
    <t>30 KAWRAN BAZAR DHAKA 1215 BANGLADESH</t>
  </si>
  <si>
    <t>WOOD SAWN OR CHIPPED LENGTHWISE, SLICED OR PEELED, - BASRALOCUS LOGS DIA 50 CM UP WOOD SAWN OR CHIPPED LENGTHWISE, SLICED OR PEELED, - BASRALOCUS LOGS DIA 50 CM UP WOOD SAWN OR CHIPPED LENGTHWISE, SLICED OR PEELED, - BASRALOCUS LOGS DIA 50 CM UP WOOD SAWN OR CHIPPED LENGTHWISE, SLICED OR PEELED, - BASRALOCUS LOGS DIA 50 CM UP WOOD SAWN OR CHIPPED LENGTHWISE, SLICED OR PEELED, - BASRALOCUS LOGS DIA 50 CM UP WOOD SAWN OR CHIPPED LENGTHWISE, SLICED OR PEELED, - BASRALOCUS LOGS DIA 50 CM UP TOTAL 84 PIECES 239.576 CBM LC NUMBER: 335517010088 DATED 14.02.2017. LCA NUMBER: 2604. HS CODE NO. 4403.49.00 TIN NUMBER: 125932252171. IRC NUMBER: BA-0216103. VAT: 21011056592. APPLICANT'S FULL NAME AND ADDRESS: NEW POPULAR TIMBER, TRADING AND SAW MILL., 4 KHATHERA, NARSINGDI SADAR, NARSINGDI, BANGLADESH. WOOD SAWN OR CHIPPED LENGTHWISE, SLICED OR PEELED, - BASRALOCUS LOGS DIA 50CM UP WOOD SAWN OR CHIPPED LENGTHWISE, SLICED OR PEELED, - BASRALOCUS LOGS DIA 50 CM UP WOOD SAWN OR CHIPPED LENGTHWISE, SLICED OR PEELED, - BASRALOCUS LOGS DIA 50 CM UP WOOD SAWN OR CHIPPED LENGTHWISE, SLICED OR PEELED, - BASRALOCUS LOGS DIA 50 CM UP WOOD SAWN OR CHIPPED LENGTHWISE, SLICED OR PEELED, - BASRALOCUS LOGS DIA 50 CM UP WOOD SAWN OR CHIPPED LENGTHWISE, SLICED OR PEELED, - BASRALOCUS LOGS DIA 50 CM UP</t>
  </si>
  <si>
    <t>TO THE ORDER OF TRADE AND SUPPLY CH</t>
  </si>
  <si>
    <t>(LEVEL10), 30 GULSHAN AVENUE, NORTH</t>
  </si>
  <si>
    <t>MSCU9017295 GESU6105662 FSCU6341765 MEDU8455879 MEDU7020486 TEMU8359440 FSCU6073214 MSCU8334757 MEDU7173926 TCNU3287287 TCNU8735635 TCLU7792090</t>
  </si>
  <si>
    <t>MSCUPB020019</t>
  </si>
  <si>
    <t>EU10742585 DS0219555 EU10742580 DS0219550 EU10742579 DS0219549 EU10742583 DS0219553 EU10742581 DS0219551 DS0219559 EU10742589 DS0219548 EU10742578 EU10742584 DS0219554 DS0219552 EU10742582 DS0219557 EU10742587 EU10742588 DS0219558 DS0219556 EU10742586</t>
  </si>
  <si>
    <t>TEXTILES FAK INCLUDING APPARELS AND TEXTILES, NOS FOUR THOUSAND SIXTY SEVEN CARTONS ONLY WOMENS 92% NYLON 8% SPANDEX KNITTED TOPS INV PS16171361 DT. 09.03.2017 PO 11041218 QTY 16268, HS 61143010 SB 4653713 DT. 10.03.2017 NET WT. 2203.463 KGS / FAK INCLUDING APPARELS AND TEXTILES, NOS ONE THOUSAND TWO HUNDRED AND FIFTY CARTONS ONLY 60% COTTON 40% POLYESTER KNITTED BLENDED BOYS T-SHIRTS INV SHIV/7609/2016-17 DT 14.02.2017 PO 11088733, QTY 10000 HS 61091000 S.B 4686538 DT. 11.03.2017 NET WT 1148.270 KGS TEXTILES FAK INCLUDING APPARELS AND TEXTILES, NOS ONE THOUSAND FOUR CARTONS ONLY POLYESTER KNITTED RUGS(FLOOR COVERINGS) (PILED) INV DP2306/16-17 DT. 17.02.2017 PO 10800777, QTY 6024 HS 57050041 SB 4685989 DT. 11.03.2017 NET WT. 8402.400 KGS / TEXTILES FAK INCLUDING APPARELS AND TEXTILES, NOS NINE HUNDRED AND FIFTY SIX CARTONS ONLY WOMENS 92% NYLON 8% SPANDEX KNITTED TOP INV PS16171359 DT 09.03.2017 PO 11011250 QTY 3824 PCS, HS 61143010 S.B 4711760 DT. 14.03.2017 NET WT 499.353 KGS TEXTILES FAK INCLUDING APPARELS AND TEXTILES, NOS FOUR HUNDRED AND FORTY FIVE CARTONS ONLY 100% COTTON TERRY KITCHEN TOWEL &amp; DISH CLOTH SETS (PIECE DYED) INV 2131T1617 DT. 27.02.2017 PO, 10906737 QTY 5340 HS 63071010 SB 4538258 DT. 04.03.2017 NET WT. 1334.26 KGS / TEXTILES FAK INCLUDING APPARELS AND TEXTILES, NOS FIVE HUNDRED AND SIXTY THREE CARTONS WOMENS 92% NYLON 8% SPANDEX KNITTED TOPS INV PS16171360 DT 09.03.2017 PO 11011142 QTY 2252 PCS, HS 61143010 S.B 4711275 DT. 14.03.2017 NET WT 232.265 KGS / TEXTILES FAK INCLUDING APPARELS AND TEXTILES, NOS TWO THOUSAND TWO HUNDRED AND SIXTY TWO CARTONS ONLY WOMENS 92% NYLON 8% SPANDEX KNITTED TOPS INV PS16171358 DT 09.03.2017, PO 11011231 QTY 9048 PCS HS 61143010 S.B 4711752 DT. 14.03.2017 NET WT 1176.526 KGS / FAK INCLUDING APPARELS AND TEXTILES, NOS ONE THOUSAND THREE HUNDRED AND FORTY FIVE CARTONS ONLY 60% COTTON 40% POLYESTER KNITTED BLENDED BOYS T-SHIRTS INV SHIV/7610/2016-17 DT 14.02.2017 PO 10963669, QTY 9288 HS 61091000 S.B 4686561 DT. 11.03.2017 NET WT 928.050 KGS / FAK INCLUDING APPARELS AND TEXTILES FAK INCLUDING APPARELS AND TEXTILES, NOS SIX HUNDRED AND EIGHTEEN CARTONS ONLY 60% COTTON 40% POLYESTER KNITTED BLENDED BOYS T-SHIRTS INV SHIV/7606/2016-17 DT 14.02.2017 PO 14.02.2017, QTY 4326 HS 61091000 S.B 4686541 DT. 11.03.2017 NET WT 346.080 KGS / FAK INCLUDING APPARELS AND TEXTILES FAK INCLUDING APPARELS AND TEXTILES, NOS SIX HUNDRED AND TWENTY SIX CARTONS ONLY 60% COTTON 40% POLYESTER KNITTED BLENDED BABIES OTHER VESTS INV SHIV/7600/ 2016-17 DT 14.02.2017 PO, 10962958 QTY 5008 PCS HS 61112000 S.B 4686536 DT. 11.03.2017 NET WT 672.714 KGS / FAK INCLUDING APPARELS AND TEXTILES FAK INCLUDING APPARELS AND TEXTILES, NOS NINE HUNDRED CARTONS ONLY 60% COTTON 40% POLYESTER KNITTED BLENDED BOYS OTHER VESTS INV SHIV/7608/2016-17 DT 14.02.2017 PO 11014496, QTY 6300 HS 61091000 S.B 4686535 DT. 11.03.2017 NET WT 507.600 KGS TEXTILES FAK INCLUDING APPARELS AND TEXTILES, NOS TWO THOUSAND FIVE HUNDRED AND SEVENTY NINE CARTONS ONLY 60% COTTON 40% POLYESTER KNITTED BLENDED BOYS T-SHIRTS INV SHIV/7611/2016-17 DT, 14.02.2017 PO 10926733 QTY 20632 HS 61091000 S.B 4686519 DT. 11.03.2017 NET WT 2376.066 KGS / FAK INCLUDING APPARELS AND TEXTILES FAK INCLUDING APPARELS AND TEXTILES, NOS ONE THOUSAND ONE HUNDRED AND FIFTY FIVE CARTONS ONLY 60% COTTON 40% POLYESTER KNITTED BLENDED TODDLER OTHER VESTS INV SHIV/7601/2016-17 DT, 14.02.2017 PO 10967980 QTY 9240 PCS HS 61091000 S.B 4686498 DT. 11.03.2017 NET WT 482.376 KGS / FAK INCLUDING APPARELS AND TEXTILES FAK INCLUDING APPARELS AND TEXTILES, NOS TWO THOUSAND AND EIGHTY TWO CARTONS ONLY 60% COTTON 40% POLYESTER KNITTED BLENDED MENS SHIRTS INV SHIV/7605/2016-17 DT 14.02.2017 PO 11004890, QTY 24984 HS 61051020 S.B 4686494 DT. 11.03.2017 NET WT 6999.684 KGS FAK INCLUDING APPARELS AND TEXTILES FAK INCLUDING APPARELS AND TEXTILES, NOS TWO HUNDRED AND FORTY SIX CARTONS ONLY 60% COTTON 40% POLYESTER KNITTED BLENDED MENS SHIRTS INV SHIV/7607/2016-17 DT 14.02.2017 PO 11014419, QTY 5904 HS 61051020 S.B 4686549 DT. 11.03.2017 NET WT 1738.728 KGS / FAK INCLUDING APPARELS AND TEXTILES FAK INCLUDING APPARELS AND TEXTILES, NOS NINE HUNDRED AND SEVENTY THREE CARTONS 58% COTTON 40% POLYESTER 2% VISCOSE/ RAYON KNITTED BLENDED BABIES T-SHIRTS INV SHIV/7602/2016-17 DT, 14.02.2017 PO 10972971 QTY 5838 HS 61112000 S.B 4686537 DT. 11.03.2017 NET WT 312.876 KGS / FAK INCLUDING APPARELS AND TEXTILES FAK INCLUDING APPARELS AND TEXTILES, NOS EIGHTY SEVEN CARTONS ONLY POWERLOOM MADE-UPS COLD SPRING VELVET DEC GR PILLOW FILLED COVER SHELL 100% COTTON, EMBROIDERY 100% POLYESTER, LINING, INV RE/16-17/1721 DTD. 09.03.2017 PO 10859090 QTY 234 HS 94049099 SB 4643887 DT. 09.03.2017 NET WT. 104.46 KGS / FAK INCLUDING APPARELS AND TEXTILES FAK INCLUDING APPARELS AND TEXTILES, NOS FOUR HUNDRED AND TWENTY EIGHT CARTONS POWERLOOM MADE-UPS COLD SPRING VELVET DEC GR PILLOW FILLED COVER SHELL 100% COTTON, EMBROIDERY 100%, INV RE/16-17/1722 DTD. 09.03.2017 PO 10847540 QTY 920 HS 94049099 SB 4643838 DT. 09.03.2017 NET WT. 452.72 KGS / FAK INCLUDING APPARELS AND TEXTILES FAK INCLUDING APPARELS AND TEXTILES, NOS EIGHTY ONE CARTONS ONLY POWERLOOM MADE-UPS HUDSON RIVER VALLEY KNIT PILLOW FILLED COVER SHELL 100% COTTON FILLER SHELL 100% OLEFIN, NET WT. 110.28 KGS / FAK INCLUDING APPARELS AND TEXTILES FAK INCLUDING APPARELS AND TEXTILES, NOS ONE HUNDRED AND TWENTY FIVE CARTONS ONLY POWERLOOM MADE-UPS HUDSON RIVER VALLEY KNIT PILLOW FILLED COVER SHELL 100% COTTON FILLER SHELL 100% OLEFIN, NET WT. 139.85 KGS / FAK INCLUDING APPARELS AND TEXTILES, NOS TWO HUNDRED AND FORTY NINE CARTONS ONLY GIRLS 100% COTTON WOVEN TOPS INV 101604457 DT 10/03/2017 PO 10988066 QTY 1494 HS 62092000, SB 4751929 DT. 15.03.2017 NET WT. 87.150 KGS / FAK INCLUDING APPARELS AND TEXTILES, NOS SIX HUNDRED AND TWENTY NINE CARTONS ONLY GIRLS 100% COTTON WOVEN TOPS INV 101604459 DT 10/03/2017 PO 10954460 QTY 4403 HS 62114290, SB 4751935 DT. 15.03.2017 NET WT. 188.700 KGS / FAK INCLUDING APPARELS AND TEXTILES, NOS SIXTY SIX CARTONS ONLY 100% COTTON GIRLS WOVEN TANK INV 101604456 DT 10/03/2017 PO 10991944 QTY 396 HS 62092000, SB 4752013 DT. 15.03.2017 NET WT. 23.100 KGS / FAK INCLUDING APPARELS AND TEXTILES, NOS FOUR HUNDRED AND EIGHTY TWO CARTONS ONLY GIRLS 100% COTTON WOVEN TOPS INV 101604458 DT 10/03/2017 PO 10955597 QTY 3374 HS 62114290, SB 4756776 DT. 15.03.2017 NET WT. 144.600 KGS</t>
  </si>
  <si>
    <t>SUEZ CANAL</t>
  </si>
  <si>
    <t>EI REF 6621091247 4067 CARTONS 01 - 4067 . . . . . . . . EI REF 6621091255 1250 CARTONS 01 TO 1250 . . . . . . . . . EI REF 6621091248 1004 CARTONS 01 - 1004 . . . . . . . . . EI REF 6621091253 956 CARTONS . . . . . . . . EI REF 6621091249 445 CARTONS 01 - 445 . . . . . . . . . EI REF 6621091250 563 CARTONS . . . . . . . . EI REF 6621091251 2262 CARTONS . . . . . . . . . . EI REF 6621091254 1345 CARTONS 01 TO 1345 . . . . . . . . . EI REF 6621091256 618 CARTONS 01 TO 618 . . . . . . . . . EI REF 6621091257 626 CARTONS 01 TO 626 . . . . . . . . . EI REF 6621091259 900 CARTONS 01 TO 900 . . . . . . . . . EI REF 6621091252 2579 CARTONS 01 TO 2579 . . . . . . . . . . EI REF 6621091258 1155 CARTONS 01 TO 1155 . . . . . . . . . . EI REF 6621091260 2082 CARTONS 01 TO 2082 . . . . . . . . . EI REF 6621091261 246 CARTONS 01 TO 246 . . . . . . . . . EI REF 6621091262 973 CARTONS 01 TO 973 . . . . . . . . . . EI REF 6621091263 87 CARTONS 01 - 87 . . . . . . . . . . . . . . . . . . . EI REF 6621091264 428 CARTONS 01 - 428 . . . . . . . . . . . . . . . . . . . EI REF 6621091265 89 CARTONS 01 - 89 . . . . . . . . . . . . . . EI REF 6621091266 125 CARTONS 01 - 125 . . . . . . . . . . . . . . EI REF 6621091267 249 CARTONS 01 - 249 . . . . . . . EI REF 6621091268 629 CARTONS 01 - 629 . . . . . . . EI REF 6621091269 66 CARTONS 01 - 66 . . . . . . . EI REF 6621091272 482 CARTONS 01 - 482 . . . . . . .</t>
  </si>
  <si>
    <t>5TH FLOOR 61, CHIMES BUILDING, SECTOR 44 GURGAON, HARYANA 122003 INDIA</t>
  </si>
  <si>
    <t>GESU5927762 TGHU6228546 BMOU6700132 GESU5458069 FSCU6847990</t>
  </si>
  <si>
    <t>HLCUDE1170308423</t>
  </si>
  <si>
    <t>1715523 1715524 1715521 1715522 1715445</t>
  </si>
  <si>
    <t>FARIDABAD, IN</t>
  </si>
  <si>
    <t>AS PER PO# LA170202-1 PLASTIC DOCUMENT HOLDER 4403-6353 PLASTIC DOCUMENT HOLDER 4403-6353-2/4 THIS SHIPMENT CONTAINS NO SOLID WOOD PACKING MATERIALS</t>
  </si>
  <si>
    <t>10180 NEW BERLIN RD, JACKSONVILLE, FL 32226 USA</t>
  </si>
  <si>
    <t>BEIWAN INDUSTRIAL ZONE,CHENGYANG, QINGDAO 266111,CHINA</t>
  </si>
  <si>
    <t>MEDU1378580</t>
  </si>
  <si>
    <t>ONPLQDLGB1730012</t>
  </si>
  <si>
    <t>MSCUQU086347</t>
  </si>
  <si>
    <t>711N</t>
  </si>
  <si>
    <t>FEX1897498</t>
  </si>
  <si>
    <t>BOOKS HS CODE 4901.9900 ITEM 903725688 978-1-4403-4705-4 ACRYLICWORKS 4 PO# C5470541JSB (464 PCS 29 CTNS 1 PLT), . . . . . .</t>
  </si>
  <si>
    <t>MAERSK EFFINGHAM</t>
  </si>
  <si>
    <t>TITLE ACRYLICWORKS 4 AUTHOR JAMIE MARKLE PUBLISHER F W MEDIA CINCINNATI,OH PRINTED IN CHINA SRN R0820 PRINTING# 1 CTN QTY 16 CTN WGT 38.9 LBS ISBN-10 1-4403-4705-0 ISBN-13 978-1-4403-4705-4 COVER PRICE TITLE NEW STAMPED METAL JEWELRY AUTHOR LISA NIVEN KELLY AND TARYN MCCABE PUBLISHER F W MEDIA CINCINNATI, OH PRINTED IN CHINA SRN 17JM01 PRINTING# 1 CTN QTY 20 CTN WGT 26.4 LB ISBN-10 1-63250-502-9 ISBN-13 978-1-63250-502-6 COVER PRICE TITLE MODERN BOHEMIAN CROCHET AUTHOR BETH NIELSEN PUBLISHER F W MEDIA CINCINNATI, OH PRINTED IN CHINA SRN 15CR07 PRINTING# 1 CTN QTY 20 CTN WGT 21.5 LB ISBN-10 1-63250-287-9 ISBN-13 978-1-63250-287-2 COVER PRICE TITLE OF BOOK LAYER CAKE, JELLY ROLL &amp; CHARM QUILTS AUTHOR PAM &amp; NICKY LINTOTT PUBLISHER F W MEDIA COUNTRY OF ORIGIN PRINTED IN CHINA SRN Z4202 PRINTING# 12 CTN QTY 30 CTN WGT 35.1 LBS ISBN-13 978-0-7153-3208-5 ISBN-10 0-7153-3208-2 COVER PRICE TITLE WARMAN S COINS AND PAPER MONEY,6TH EDITION AUTHO</t>
  </si>
  <si>
    <t>BEAU2011552</t>
  </si>
  <si>
    <t>BANQHKG5946991</t>
  </si>
  <si>
    <t>MSCUJZ020924</t>
  </si>
  <si>
    <t>712N</t>
  </si>
  <si>
    <t>FEJ8142583</t>
  </si>
  <si>
    <t>20.00MT LAURIC ACID TOTAL 800 BAGS PACKAGING: IN 25-KG NET BAG AND PALLETISED PO NO.: 4403 DELIVERY APPOINTMENT IS REQUIRED CONTACTERNIE AT 973-256-4374 CIF PIER NEW YORK,NJ ALSO NOTIFY: 2) CJC LOGISTICS 186 ALPS ROAD, WAYNE, NJ 07470 USA TEL: 973-706-6787 FAX: 973-706-6790 ATTN: OLIVER ROSCA E-MAIL: INFO@CJ, CLOGISTICS.COM</t>
  </si>
  <si>
    <t>PROTAMEEN CHEMICALS, INC.</t>
  </si>
  <si>
    <t>GREENWELL OLEOCHEMICAL SDN. BHD</t>
  </si>
  <si>
    <t>APL YANGSHAN</t>
  </si>
  <si>
    <t>PROTAMEEN CHEMICALS, INC. 375 MINNISINK ROAD TOTOWA, NEW JERSEY, 07511 USA</t>
  </si>
  <si>
    <t>18 JALAN BULAN BT U5/BT, SEKSYEN U5, 40150 SHAH ALAM, SELANGOR, MALAYSIA</t>
  </si>
  <si>
    <t>GESU6678900</t>
  </si>
  <si>
    <t>4CG0</t>
  </si>
  <si>
    <t>OERT111702G00379</t>
  </si>
  <si>
    <t>APLU075475449</t>
  </si>
  <si>
    <t>AS60195660</t>
  </si>
  <si>
    <t>1) PROTAMEEN CHEMICALS, INC.</t>
  </si>
  <si>
    <t>375 MINNISINK ROAD TOTOWA, NEW JERSEY, 07511 USA TEL: 973-256- 4374 FAX: 973-256-6764 ATTN: MR</t>
  </si>
  <si>
    <t>PASIR GUDANG, MAL</t>
  </si>
  <si>
    <t>800 BAGS 20.00MT LAURIC ACID TOTAL 800 BAGS ; PACKAGING- IN 25-KG NET BAG AND PALLETISED PO NO.- 4403, ; NAC- MUSIM MAS ; FREIGHT PREPAID</t>
  </si>
  <si>
    <t>OEC FREIGHT NY INC.</t>
  </si>
  <si>
    <t>ORIENT CONTAINERS SDN. BHD.</t>
  </si>
  <si>
    <t>ONE CROSS ISLAND PLAZA 133-33 BROOKVILLE BLVD., SUITE#306 ROSEDALE, NY 11422 TE TEL 7185277171 FAX 7185277077</t>
  </si>
  <si>
    <t>PUSAT DAGANGAN PHILEO DAMANSARA BLOCK G,JLN 16 11,OFF JLN DAMANSARA 46350 PJ, SELANGOR TE TEL 603-79547959 FAX 603-7955795</t>
  </si>
  <si>
    <t>ONE CROSS ISLAND PLAZA 133-33 BROOKVILLE BLVD., SUITE#306 ROSEDALE, NY 11422</t>
  </si>
  <si>
    <t>PASIR GUDANG, ML</t>
  </si>
  <si>
    <t>BAMBOO AND WILLOW DECORATIONS BAMBOO - HTS 4403.10.0060 WILLOW - HTS 4601.29.4000 NAME ACCOUNT:AT HOME THIS SHIPMENT DOES NOT CONTAINS ANY SOLID WOOPACKING MATERIALS. NANJING,JIANGSU,CHINA,210001, TEL:52377916 FAX:52377644 MODETRANSPORTATION.COM MODETRANSPORTATION.COM IMPORTS MODETRANSPORTATION.COM FREIGHT COLLECT</t>
  </si>
  <si>
    <t>M+R FORWARDING (CHINA) LTD AS</t>
  </si>
  <si>
    <t>CSCL YELLOW SEA</t>
  </si>
  <si>
    <t>AGENT OF MCL-MULTI CONTAINER LINE, INC. D/B/A TRANSPAC CARGO LINE TE UNIT 06,7TH FLOOR SINOTRANS</t>
  </si>
  <si>
    <t>TCNU4491377</t>
  </si>
  <si>
    <t>CMDUNJHL019600</t>
  </si>
  <si>
    <t>082YL</t>
  </si>
  <si>
    <t>F8474751</t>
  </si>
  <si>
    <t>FREIGHT COLLECT 198 PIECE(S) 118 PIECES ROUGH SAWN GREENHEART LUMBER - 6,6- 15.76 CBM 80 PIECES ROUGH SAWN KABUKALLI LUMBER - 1,4403.40 CBM</t>
  </si>
  <si>
    <t>WOODS DIRECT INTERNATIONAL LLC</t>
  </si>
  <si>
    <t>VARIETY WOODS GREENHEART LTD</t>
  </si>
  <si>
    <t>PL PO 9834/POG/YELLOW ENDS</t>
  </si>
  <si>
    <t>16877 EAST COLONIAL DRIVE 305 ORLANDO, FLORIDA, 33820 UNITED STATES</t>
  </si>
  <si>
    <t>99 LALUNI STREET QUEENSTOWN GEORGETOWN TE GUYANA</t>
  </si>
  <si>
    <t>SEGU4747462</t>
  </si>
  <si>
    <t>CMDUCUY0104633</t>
  </si>
  <si>
    <t>221UA</t>
  </si>
  <si>
    <t>D5547294 CTA390091</t>
  </si>
  <si>
    <t>GEORGETOWN, GY</t>
  </si>
  <si>
    <t>(ONE) 20 DV CNTR WITH POLISHED ORNAMENTAL STONES, AS FOLLOWS: 1 BOX(S) AND 8 BUNDLE(S) RE: 17/0311844-001 DE: 2175212209/7 NCM: 6802.93.90 NALADI / HS CODE: 6802.93 INVOICE: 90040833 / PO#: 4403 QUANT. SLABS: 48 SLAB(S) WOODEN PACKAGE TREATED AND CERTIFIED TREATMENT CODE HT THIS CLAUSE IS SHOWN AT SHIPPERS REQUES, T FOR THEIR REQUIREMENTS. THE CARRIER IS NOT AWARE OF ITS CONTENTS AND HAS NO LIABILITY IN THIS RESPECT SHIPPED ON BOARD FREIGHT COLLECT 17/0311844-001 DE 68029390 2175212209/7 HS CODE:680293 INVOICE IS SHOWN AT SHIPPERS REQUEST FOR THEIR FINANCIAL REQUIREMENTS. THE CARRIER IS NOT AWARE OF ITS CONTENTS AND HAS NO LIABILITY IN THIS RESPECT</t>
  </si>
  <si>
    <t>JUIST TRADER</t>
  </si>
  <si>
    <t>ZUCCHI/BRAZIL SAME SAME SAME SAME SAME SAME SAME SAME SAME SAME SAME SAME SAME SAME</t>
  </si>
  <si>
    <t>RUA CANTAGALO, 692 CJ. 1314/1316 - SAO PAULO SP 03319-000 BRAZIL</t>
  </si>
  <si>
    <t>MSCU6689824</t>
  </si>
  <si>
    <t>MSCUVT500542</t>
  </si>
  <si>
    <t>713R</t>
  </si>
  <si>
    <t>MSCEU10412826</t>
  </si>
  <si>
    <t>BOOKS HS CODE 4901.9900 1703S043 903725267 978-1-4403-4847-1 PAINTING THE SACRED WITHIN;, .</t>
  </si>
  <si>
    <t>MAERSK EUBANK</t>
  </si>
  <si>
    <t>TITLE PAINTING THE SACRED WITHIN AUTHOR FAITH EVANS-SILLS, MATI ROSE MCDONOUGH PUBLISHER F W MEDIA CINCINNATI,OH PRINTED IN CHINA SRN R2056 PRINTING# 1 CTN QTY 20 CTN WGT 26.4 LBS ISBN-10 1-4403-4847-2 ISBN-13 978-1-4403-4847-1 COVER PRICE TITLE ACRYLICWORKS 4 AUTHOR JAMIE MARKLE PUBLISHER F W MEDIA CINCINNATI,OH PRINTED IN CHINA SRN R0820 PRINTING# 1 CTN QTY 16 CTN WGT 38.9 LBS ISBN-10 1-4403-4705-0 ISBN-13 978-1-4403-4705-4 COVER PRICE TITLE PASTEL INNOVATIONS AUTHOR DAWN EMERSON PUBLISHER F W MEDIA CINCINNATI,OH PRINTED IN CHINA SRN R4132 PRINTING# 1 CTN QTY 20 CTN WGT 37 LBS ISBN-10 1-4403-5046-9 ISBN-13 978-1-4403-5046-7 COVER PRICE TITLE 2018 U.S. COIN DIGEST AUTHOR DAVID C HARPER PUBLISHER KRAUSE PUBLICATIONS, IOLA WI USA PRINTED IN CHINA SRN R4964 PRINTING# 1 CTN QTY 10 CTN WGT LBS 20.5 LB ISBN-10 1-4402-4796-X ISBN-13 978-1-4402-4796-5 COVER PRICE TITLE SKY &amp; TELESCOPES POCKET SKY ATLAS AUTHOR ROGER W. SINNOTT PUBLISHER KR</t>
  </si>
  <si>
    <t>TGHU8564339</t>
  </si>
  <si>
    <t>BANQHKG5947011</t>
  </si>
  <si>
    <t>MSCUJZ020973</t>
  </si>
  <si>
    <t>FEJ8145147</t>
  </si>
  <si>
    <t>1800 BAG 40 PALLETS KURARAY POVAL 48-80 (PVA-424H) 36,000 KGS H.S.CODE _ 3905.30.0000 OXY PO_ 4502325344 KAI P.O.NO _ D50US00180, MATERIAL_ 14432 DELIVERY TO _ OXY-PASADENA PVC PLANT 4403 PASADENA FREEWAY PASADENA, TX 77503-1119 USA TEL _ 281-884-4174 ATTN_ SYLVIA ENRIQUEZ 1800 BAG 40 PALLETS KURARAY POVAL 48-80 (PVA-424H) 36,000 KGS H.S.CODE _ 3905.30.0000 OXY PO_ 4502325344 KAI P.O.NO _ D50US00180, MATERIAL_ 14432 DELIVERY TO _ OXY-PASADENA PVC PLANT 4403 PASADENA FREEWAY PASADENA, TX 77503-1119 USA TEL _ 281-884-4174 ATTN_ SYLVIA ENRIQUEZ</t>
  </si>
  <si>
    <t>OOCL LONDON</t>
  </si>
  <si>
    <t>1800 BAG 40 PALLETS KURARAY POVAL 48-80 (PVA-424H) 36,000 KGS H.S.CODE _ 3905.30.0000 OXY PO_ 4502325344 KAI P.O.NO _ D50US00180 MATERIAL_ 14432 DELIVERY TO _ OXY-PASADENA PVC PLANT 4403 PASADENA FREEWAY PASADENA, TX 77503-1119 USA TEL _ 281-884-4174 ATTN_ SYLVIA ENRIQUEZ 1800 BAG 40 PALLETS KURARAY POVAL 48-80 (PVA-424H) 36,000 KGS H.S.CODE _ 3905.30.0000 OXY PO_ 4502325344 KAI P.O.NO _ D50US00180 MATERIAL_ 14432 DELIVERY TO _ OXY-PASADENA PVC PLANT 4403 PASADENA FREEWAY PASADENA, TX 77503-1119 USA TEL _ 281-884-4174 ATTN_ SYLVIA ENRIQUEZ</t>
  </si>
  <si>
    <t>PVB DIVISION 2625 BAY AREA BLVD, SUITE 600 HOUSTON,TX 77058 UNITED STATES OF AMERICA TEL_ 281-283-1711 FAX_ 281-283-1722</t>
  </si>
  <si>
    <t>MOFU6837036 DRYU4254618</t>
  </si>
  <si>
    <t>MOLU12021496240</t>
  </si>
  <si>
    <t>MOL617510L MOL617509L</t>
  </si>
  <si>
    <t>SHIPPER'S LOAD,COUNT &amp; WEIGHT: CAED #01H556UC369220170300215 1 X 40'HC CONTAINER 61 LOGS HARD MAPLE LOGS HS CODE #4403.99.30 ORIGIN: ONTARIO, CANADA, NO WOOD PACKING MATERIAL FREIGHT PREPAID</t>
  </si>
  <si>
    <t>IKE TRADING CO., LTD.</t>
  </si>
  <si>
    <t>8905 S.W. NIMBUS AVENUE, SUITE 475A BEAVERTON, OREGON 97008 U.S.A.</t>
  </si>
  <si>
    <t>BSIU9625697</t>
  </si>
  <si>
    <t>HDMUTOHM3358631</t>
  </si>
  <si>
    <t>0021W</t>
  </si>
  <si>
    <t>TAM PHUOC COMMUNE, BIEN HOA CITY DONG NAI PROVINCE</t>
  </si>
  <si>
    <t>1X40HC 8-CA5:F58 MEN'S 100% POLYESTER KNITTED JACQUARD PIECED SHORTS GROSS WEIGHT CARTONS PCS 80.00 KGS 8 96 PO# ST YLE# CBM 207337316 15368 0.43 PG-26274, NS PCS 1170.00 KGS 260 62 40 PO# STYL E# CBM 207355858 1 4403 10.4 PG-26280</t>
  </si>
  <si>
    <t>MEIJER DISTRIBUTION INC.</t>
  </si>
  <si>
    <t>2350 THREE MILE ROAD NW MICHIGAN, 49544 USA 1-6164536711 TEL EX 63</t>
  </si>
  <si>
    <t>MSKU0882347</t>
  </si>
  <si>
    <t>MAEU572036456</t>
  </si>
  <si>
    <t>N038</t>
  </si>
  <si>
    <t>ZA4470601</t>
  </si>
  <si>
    <t>BOOKS HS CODE 4901.9900 1702S081A ITEM 903723783 978-1-4403-5167-9 SIMPLE &amp; STYLISH, . . . . . . / BOOKS HS CODE 4901.9900 1702S081B ITEM 903715938 978-1-4402-4661-6 WEEKEND QUILTING ;, . . / BOOKS HS CODE 4901.9900 1702S081C ITEM 903723904 978-1-4402-4551-0 DAWN OF AMERICAN DEER, . . . . . / BOOKS HS CODE 4901.9900 1702S081D ITEM 903723943 978-1-4463-0659-8 SUPERSIZE CROCHET, STANDARD OF ISPM 15. . . .</t>
  </si>
  <si>
    <t>TITLE SIMPLE &amp; STYLISH WOODWORKING AUTHOR SCOTT FRANCIS AND POPULAR WOODWORKING EDITORS PUBLISHER F W MEDIA CINCINNATI,OH PRINTED IN CHINA SRN R5121 PRINTING# 01 CTN QTY 20 CTN WGT 21.7 LBS ISBN-10 1-4403-5167-8 ISBN-13 978-1-4403-5167-9 COVER PRICE TITLE WEEKEND QUILTING AUTHOR JEMIMA FLENDT PUBLISHER F W MEDIA CINCINNATI,OH PRINTED IN CHINA SRN R0175 PRINTING# 01 CTN QTY 20 CTN WGT 19.4 LBS ISBN-10 1-4402-4661-0 ISBN-13 978-1-4402-4661-6 COVER PRICE TITLE DAWN OF AMERICAN DEER HUNTING AUTHOR DUNCAN DOBIE PUBLISHER KRAUSE PUBLICATIONS, IOLA WI USA PRINTED IN CHINA SRN S3320 PRINTING# 3 CTN QTY 16 CTN WGT LBS 40.5 LB ISBN-10 1-4402-4551-7 ISBN-13 978-1-4402-4551-0 COVER PRICE TITLE OF BOOK SUPERSIZE CROCHET AUTHOR SARAH SHRIMPTON PUBLISHER F W MEDIA COUNTRY OF ORIGIN PRINTED IN CHINA SRN R4954 PRINTING# 1 CTN QTY 30 CTN WGT 31.2 LBS ISBN-13 978-1-4463-0659-8 ISBN-10 1-4463-0659-3 COVER PRICE</t>
  </si>
  <si>
    <t>CBHU3985643</t>
  </si>
  <si>
    <t>BANQHKG5937264</t>
  </si>
  <si>
    <t>COSU6147647750</t>
  </si>
  <si>
    <t>51E</t>
  </si>
  <si>
    <t>W882440</t>
  </si>
  <si>
    <t>BOOKS HS CODE 4901.9900 1703S021 903724941 978-1-4403-5160-0 ART JOURNEY - ABSTRACT PAINTING ;, . . . . . . .</t>
  </si>
  <si>
    <t>TITLE ART JOURNEY - ABSTRACT PAINTING AUTHOR JAMIE MARKLE, EDITOR PUBLISHER F W MEDIA CINCINNATI, OH PRINTED IN CHINA SRN R5004 PRINTING# 1 CTN QTY 10 CTN WGT 37.5 LBS ISBN-10 1-4403-5160-0 ISBN-13 978-1-4403-5160-0 COVER PRICE TITLE OF BOOK MODERN FOLK EMBROIDERY AUTHOR NANCY NICHOLSON PUBLISHER F W MEDIA COUNTRY OF ORIGIN PRINTED IN CHINA SRN R2666 PRINTING# 3 CTN QTY 30 CTN WGT 30.4 LBS ISBN-13 978-1-4463-0629-1 ISBN-10 1-4463-0629-1 COVER PRICE TITLE WHITE- TAILED DEER MANNAGEMENT &amp; HABITAT IMPROVEMENT AUTHOR STEVE BARTYLLA PUBLISHER KRAUSE PUBLICATIONS, IOLA WI USA PRINTED IN CHINA SRN S3321 PRINTING# 2 CTN QTY 10 CTN WGT LBS 31.1 LB ISBN-10 1-4402-4552-5 ISBN-13 978-1-4402-4552-7 COVER PRICE TITLE OF BOOK TILDA S SUMMER IDEAS AUTHOR TONE FINNANGER PUBLISHER F W MEDIA COUNTRY OF ORIGIN PRINTED IN CHINA SRN Y1411 PRINTING# 12 CTN QTY 60 CTN WGT 32 LBS ISBN-13 978-0-7153-3864-3 ISBN-10 0-7153-3864-1 COVER PRICE</t>
  </si>
  <si>
    <t>BSIU2777677</t>
  </si>
  <si>
    <t>BANQHKG5939122</t>
  </si>
  <si>
    <t>COSU6147649430</t>
  </si>
  <si>
    <t>SHIPPER'S LOAD, COUNT, STOW &amp; SEAL (1254CTNS) CY / CY FOOTWEAR HS CODE : 640299,640399,640419, 640192 HTS: 6401.92, HTS: 6402.99 HTS: 6403.99 HTS: 6404.19 HBL#: SGN120093 SCAC CODE: DMAL S/C: 1617010A NAC : CROCS FSCU8511897:510 CTNS/ 3315.868KGS / 44.803CBMBMOU4154670:744 CTNS/ 4403.413KGS / 66.105CBM SHIPPER'S LOAD, COUNT, STOW &amp; SEAL (1254CTNS) CY / CY FOOTWEAR HS CODE : 640299,640399,640419, 640192 HTS: 6401.92, HTS: 6402.99 HTS: 6403.99 HTS: 6404.19 HBL#: SGN120093 SCAC CODE: DMAL S/C: 1617010A NAC : CROCS FSCU8511897:510 CTNS/ 3315.868KGS / 44.803CBMBMOU4154670:744 CTNS/ 4403.413KGS / 66.105CBM</t>
  </si>
  <si>
    <t>DHL GLOBAL FORWARDING AS AGENTS FOR</t>
  </si>
  <si>
    <t>DHL GLOBAL FORWARDING(VIETNAM) CORP</t>
  </si>
  <si>
    <t>MOL CONTRIBUTION</t>
  </si>
  <si>
    <t>FCL/FCL FREIGHT PREPAID NON-NEGOTIABLE WAYBILL RELEASE PROCEDURES . FCL/FCL FREIGHT PREPAID NON-NEGOTIABLE WAYBILL RELEASE PROCEDURES .</t>
  </si>
  <si>
    <t>DANMAR LINES LTD. 4000 REDONDO BEACH AVE., SUITE 103 REDONDO BEACH, TE CA 90278 USA</t>
  </si>
  <si>
    <t>ETOWN 2. 11TH FLOOR 364 CONG HOA STREET WARD 13. TAN BINH DISTRICT TE HO CHI MINH CITY</t>
  </si>
  <si>
    <t>BMOU4154670 FSCU8511897</t>
  </si>
  <si>
    <t>HDMUHMWB0217978</t>
  </si>
  <si>
    <t>0022E</t>
  </si>
  <si>
    <t>G377450 G377541</t>
  </si>
  <si>
    <t>DANMAR LINES LTD. 4000 REDONDO BEACH AVE., SUITE 103 REDONDO BEACH,</t>
  </si>
  <si>
    <t>ENTRY CLOSET AND MILLWORK H.S.CODE:9403609990 HBL :NNRSZX706895 ZIP:518131 TEL:+86)0755-86571135 FAX:+86)0755-86571210 TAX ID:4403 0067 4818 3FREIGHT COLLECT</t>
  </si>
  <si>
    <t>GRM-427 GRM-442</t>
  </si>
  <si>
    <t>145 HOOK CREEK BLVD. UNIT C-1A VALLEY STREAM, NY 11581 US TE TEL: 516-561-5010</t>
  </si>
  <si>
    <t>CO.,LTD SHENZHEN BRANCH ROOM NO 1707, 17/F, TIANXIA INTERNATIONAL CENTER,TAOYUAN ROAD TE AND NANGUANG ROAD INTERSECTION,</t>
  </si>
  <si>
    <t>TCNU7691234</t>
  </si>
  <si>
    <t>CMDUSHZ2094405</t>
  </si>
  <si>
    <t>370US</t>
  </si>
  <si>
    <t>F1650671</t>
  </si>
  <si>
    <t>145 HOOK CREEK BLVD. UNIT C-1A VALLEY STREAM, NY 11581 US</t>
  </si>
  <si>
    <t>FREIGHT PREPAID WENDY CABRERA (WCABRERA GRUPOM.COM.DO)/ NINOSKA PE A (NPENA GRUPOM.COM.DO) PHONE: 809-570-5144 53 ROLLS: DENIM FABRIC 100 COTTON 4 ROLLS: DENIM FABRIC 100 COTTON 1 ROLL: DENIM SWATCHES 100 COTTON, INTERNATIONAL TRANSIT TO HAITI UNDER CONSIGNERISK ACCOUNT AND ARRANGEMENT INCOTERMS: CPT ORDER: G-4403</t>
  </si>
  <si>
    <t>COMPAGNIE DE D VELOPPMENT</t>
  </si>
  <si>
    <t>CONE DENIM YECAPIXTLA</t>
  </si>
  <si>
    <t>HANNAH SCHULTE</t>
  </si>
  <si>
    <t>INDUSTRIEL, S.A. (CODEVI) ZONE FRANCHE OUANAMINTHE, HAITI TE IMMATRICULATION FISCALE:</t>
  </si>
  <si>
    <t>S. DE R.L. DE C.V. KM. 2.5 CARR. YECAPIXTLA- AGUA HEDIONDA SN. YECAPIXTLA, MORELOS MX. TE C.P. 62820 RFC: CDY9702137F7</t>
  </si>
  <si>
    <t>FCIU3494355</t>
  </si>
  <si>
    <t>CMDUMXO0366400</t>
  </si>
  <si>
    <t>131MG</t>
  </si>
  <si>
    <t>F0715122</t>
  </si>
  <si>
    <t>CERON ASOCIADOS SRL</t>
  </si>
  <si>
    <t>ALEXANDER FLEMING 79 LA AGUSTINA, SANTO DOMINGO REP. DOMINICANA TEL.</t>
  </si>
  <si>
    <t>WOOD IN THE ROUGH, WHETHER OR NOT STRIPPED OF BARK - FRAME COMPONENTS 1 X 6 X VARIOUS LENGTHS P.O. #: NELSON HS CODE: 4403.49.00 CAED: 01H515DC453720170200084 AGENT ADDRESS:MSC MEDITERRANEAN SHIPPING COMPANY DOMINICANA, SRL EDIF. ADMINISTRATIVO 3ER PISO ZONA FRANCA MULTIMODAL CAUCEDO PUNTA CAUCEDO, BOCA CHICA DOMI, NICAN REPUBLIC PHONE+1 809 227 3260 EMAILDO344-DOSDQDOCUMENTAT IONDPTMSC.COM FAX+1 809 683 9567</t>
  </si>
  <si>
    <t>AGGELIKI P</t>
  </si>
  <si>
    <t>MEDU8593245</t>
  </si>
  <si>
    <t>MSCUOT200208</t>
  </si>
  <si>
    <t>711R</t>
  </si>
  <si>
    <t>FREIGHT PREPAID DDC PREPAID TEXTILE GARMENTS P.O. : 4500466860, 4500467669, 4500467668 INVOICE NO. KMA/4997/17 H.S CODE 9506.99.2000 H.S CODE 9506.99.1500, H.S CODE 6114.30.3060 INVOICE NO. KMA/4997/17 FORM E NO. ABL-2017- 0000002370 DT:11-FEB-201NET WEIGHT 3000-KGS DOOR DELIVERY CARGO NORTH RIDGEVILLE, OH 4403</t>
  </si>
  <si>
    <t>K M ASHRAF SONS PVT LTD</t>
  </si>
  <si>
    <t>109 WHITE OAK LANE - STE. 54 OLD BRIDGE NJ 08857 USA TEL: 732 607 6312 TE FAX: 732 607 6313</t>
  </si>
  <si>
    <t>PUL AIK AMINABAD ROAD SIALKOT - PAKISTAN TEL:- 0092-52-3540645 - 7 TE FAX:- 0092-52-3614923 / 3540514</t>
  </si>
  <si>
    <t>APZU3991371</t>
  </si>
  <si>
    <t>CMDUAHE0141537</t>
  </si>
  <si>
    <t>190IN</t>
  </si>
  <si>
    <t>F3056167</t>
  </si>
  <si>
    <t>147 38 182 ND STREET SUITE 201 JAMAICA NY 11413 U.S.A. TEL: 718-244-8274</t>
  </si>
  <si>
    <t>SLAC: 11 PACKAGES OF METAL PARTS MARKED 4388 4390 4391 4392 4393 4394 4396 4401 4402 4403 4404 H.S. 8505.19 .</t>
  </si>
  <si>
    <t>AQUATEC WATER SYSTEMS, INC.</t>
  </si>
  <si>
    <t>MAGMA MAGNETS MANUFACT</t>
  </si>
  <si>
    <t>AQUATEC WATER SYSTEMS INC. 17422 PULLMAN ST. IRNIVE, CA 92614 USA</t>
  </si>
  <si>
    <t>17422 PULLMAN STR. IRVINE CA 92614 US</t>
  </si>
  <si>
    <t>KIBBUTZ GESHER JORDAN VALLEY 15157 IL</t>
  </si>
  <si>
    <t>FSCU6725903</t>
  </si>
  <si>
    <t>SMRK2020229</t>
  </si>
  <si>
    <t>ZIMUHFA332238</t>
  </si>
  <si>
    <t>SMRK</t>
  </si>
  <si>
    <t>SEAMAR FREIGHT INTERNATIONAL INC</t>
  </si>
  <si>
    <t>175-01 ROCKAWAY BLVD</t>
  </si>
  <si>
    <t>AMERICAN LAMPRECHT TRANSPORT INC</t>
  </si>
  <si>
    <t>LOS ANGELES 9841 AIRPORT BLVD. SUITE 1516 LOS ANGELES CA 90045 US</t>
  </si>
  <si>
    <t>AS PER DETAILS 24 BUNDLES OF FRENCH WHITE OAK 27 MM (M3) AS PER DETAILS 23 BUNDLES OF FRENCH WHITE OAK 27 MM (M3) HS CODE 4403.91THC DESTINATION + CUC + ISPS POD PAYABLE AT DEPARTURE FREIGHT PAYABLE AT DEPARTURE ON BOARD AS PER DETAILS 22 BUNDLES OF FRENCH WHITE OAK 27 MM (M3)</t>
  </si>
  <si>
    <t>MOXON TIMBERS</t>
  </si>
  <si>
    <t>MOXON TIMBER EUROPE</t>
  </si>
  <si>
    <t>121 DEVELOPMENT LANE WINCHESTER VA 22602 UNITED STATES</t>
  </si>
  <si>
    <t>41 RUE BAS VERMELLE NIVOLAS VERMELLE 38 38300 FRANCE</t>
  </si>
  <si>
    <t>DFSU6878595 CAIU8711218 BMOU6594600</t>
  </si>
  <si>
    <t>MSCUJF205833</t>
  </si>
  <si>
    <t>706W</t>
  </si>
  <si>
    <t>125722 FIS125722 125725 FIS125725 FIS125724 125724</t>
  </si>
  <si>
    <t>FOS-SUR-MER</t>
  </si>
  <si>
    <t>NAME BEDSPREAD,SHAM,PILLOW SUB CONTRACT SUFFIX 721 1600784 RT LOT 721-0378,0379,0389,0390,0409 WHS 94656 WHS ADD LATHROP,CA QTY 1680EA HTS CODE 9404908040,9404901000 CARTONS 694 GROSS WEIGHT 4403.92KGS THE GOODS REFERENCED IN THIS BILL OF LADING ARE SUBJECT TO THE LIEN OF WELLS FARGO BANK, NATIONAL ASSOCIATION,, AS ADMINISTRATIVE AGENT PART OF CARGO IN CONTAINER</t>
  </si>
  <si>
    <t>JC PENNEY PURCHASING CORP</t>
  </si>
  <si>
    <t>WENDENG WONDER DRAWNWORKS</t>
  </si>
  <si>
    <t>YM ELIXIR</t>
  </si>
  <si>
    <t>NET WEIGHT GROSS WEIGHT MEASUREMENT MADE IN CHINA NA NA NA NA NA NA NA</t>
  </si>
  <si>
    <t>6501 LEGACY DRIVE PLANO,TX 75024-3698 USA PLANO TX</t>
  </si>
  <si>
    <t>NORTH KUNYU ROAD, WENDENG,SHANGDONG PROVINCE WENDENG CHINA SHANDONG</t>
  </si>
  <si>
    <t>75024-3698</t>
  </si>
  <si>
    <t>KKFU8117882</t>
  </si>
  <si>
    <t>KKLUTAO689050A</t>
  </si>
  <si>
    <t>070E</t>
  </si>
  <si>
    <t>TAK50262</t>
  </si>
  <si>
    <t>EXPEDITORS INTL.OF WASHINGTON INC.</t>
  </si>
  <si>
    <t>5757 W CENTURY BLVD 90045 LOS ANGELES, CA. LOS ANGELES UNITED STATES LOS ANGELES CA</t>
  </si>
  <si>
    <t>QINGDAO,SD,CN</t>
  </si>
  <si>
    <t>FURNITURE - SOFA PO NO.-3057502 3057337 3170538 PI NO.-11711750 11711753 11719369 THIS SHIPMENT DOES NOT CONTAIN ANY SOLID WOOD PACKING MATERIALS. ; -EMAIL- TINA@PORTCITYTRANS.COM, STONE MOUNTAIN MACY-S LOGISTICS DC 4403 SARR PARKWAY STONE MOUNTAIN, GA 30083 FURNITURE - SOFA PO NO.-3057502 3057337 3170538 PI NO.-11711750 11711753 11719369 THIS SHIPMENT DOES NOT CONTAIN ANY SOLID WOOD PACKING MATERIALS. ; -EMAIL- TINA@PORTCITYTRANS.COM, STONE MOUNTAIN MACY-S LOGISTICS DC 4403 SARR PARKWAY STONE MOUNTAIN, GA 30083 FURNITURE - SOFA PO NO.-3057502 3057337 3170538 PI NO.-11711750 11711753 11719369 THIS SHIPMENT DOES NOT CONTAIN ANY SOLID WOOD PACKING MATERIALS. ; -EMAIL- TINA@PORTCITYTRANS.COM, STONE MOUNTAIN MACY-S LOGISTICS DC 4403 SARR PARKWAY STONE MOUNTAIN, GA 30083</t>
  </si>
  <si>
    <t>MAN WAH USA , INC.</t>
  </si>
  <si>
    <t>MAN WAH MACAO COMMERCIAL</t>
  </si>
  <si>
    <t>OOCL SEOUL</t>
  </si>
  <si>
    <t>MARKS AND NUMBERS WITH CONTAINER CAIU940281 MARKS AND NUMBERS WITH CONTAINER CAIU940281 N-M</t>
  </si>
  <si>
    <t>668 N.MAIN STREET, HIGHT POINT,NC 27260-5018 TEL 828 855-9200 TE FAX 828 855-9202</t>
  </si>
  <si>
    <t>OFFSHORE LIMITED ALAMEDA DR.CARLOS D ASSUMPCAO NO.411-417. TE PRACA WONG CHIO J 19.MACAU</t>
  </si>
  <si>
    <t>CMAU5164444 UESU5169460 CAIU9402810</t>
  </si>
  <si>
    <t>APLU750190289</t>
  </si>
  <si>
    <t>AH50135682 AH30356639 AH30430033</t>
  </si>
  <si>
    <t>4888 OLD LOUISVILLE RD SAVANNAH, GA 31408 PHONE 912-966-0335</t>
  </si>
  <si>
    <t>1X40HC 1450 POSTS 2 1/2'' A 3'' X 1.98 430 POSTS 5'' X 2.44 MTS PARTIDA ARANCELARIA:4403.1010 FREIGHT PREPAID</t>
  </si>
  <si>
    <t>GESU6236111</t>
  </si>
  <si>
    <t>SUDUB7603A0ZGTA9</t>
  </si>
  <si>
    <t>066N</t>
  </si>
  <si>
    <t>H3189277 11883</t>
  </si>
  <si>
    <t>1X40HC 2880 POSTS POSTS 3 X 1,98 PARTIDA ARANCELARIA: 4403.1010 FREIGHT PREPAID</t>
  </si>
  <si>
    <t>HC2 BOX 15387 AIBONITO PUERTO RICO 00705 PUERTO RICO 00705 00705 PR</t>
  </si>
  <si>
    <t>SUDU6630095</t>
  </si>
  <si>
    <t>SUDUB7SCLAG03331</t>
  </si>
  <si>
    <t>11771 H3189242</t>
  </si>
  <si>
    <t>HC2 BOX 15387 AIBONITO ASOMANTE.TATO YAHOO.COM</t>
  </si>
  <si>
    <t>BOOKS HS CODE 4901.9900 1702S006A ITEM 903721530 978-1-4403-4832-7 CREATING PERSONAL, . . . . / BOOKS HS CODE 4901.9900 1702S006B ITEM 903722435 978-1-4463-0657-4 JELLY ROLL QUILTS, WHICH COMPLIED THE STANDARD OF ISPM 15. . . . .</t>
  </si>
  <si>
    <t>OOCL MIAMI</t>
  </si>
  <si>
    <t>TITLE CREATING PERSONAL MANDALAS AUTHOR CASSIA COGGER PUBLISHER F W MEDIA CINCINNATI,OH PRINTED IN CHINA SRN R1984 PRINTING# 1 CTN QTY 20 CTN WGT 26.5 LBS ISBN-10 1-4403-4832-4 ISBN-13 978-1-4403-4832-7 COVER PRICE TITLE OF BOOK JELLY ROLL QUILTS IN A WEEKEND AUTHOR PAM AND NICKY LINTOTT PUBLISHER F W MEDIA COUNTRY OF ORIGIN PRINTED IN CHINA SRN R4953 PRINTING# 1 CTN QTY 30 CTN WGT 35.1 LBS ISBN-13 978-1-4463-0657-4 ISBN-10 1-4463-0657-7 COVER PRICE</t>
  </si>
  <si>
    <t>BMOU4528322</t>
  </si>
  <si>
    <t>BANQHKG5921073</t>
  </si>
  <si>
    <t>HLCUHKG1702KUGD9</t>
  </si>
  <si>
    <t>HLB2414913</t>
  </si>
  <si>
    <t>------------ TGHU6334759 DESCRIPTION---------PIECE(S) TIMBER PILING HS CODE: 4403.10 EXPORT LICENSE NLR -------------GENERIC DESCRIPTION-------------</t>
  </si>
  <si>
    <t>MARINE CONSTRUCTION SUPPLY</t>
  </si>
  <si>
    <t>TGHU6334759</t>
  </si>
  <si>
    <t>CMDUNAM2657120</t>
  </si>
  <si>
    <t>CMDUNAM2644639</t>
  </si>
  <si>
    <t>1329H</t>
  </si>
  <si>
    <t>PIECE(S) TIMBER PILING HS CODE: 4403.10 EXPORT LICENSE NLR</t>
  </si>
  <si>
    <t>MARIGOT BAY PO BOX CP5437 CASTRIES, ST. LUCIA, TE WEST INDIES</t>
  </si>
  <si>
    <t>MARIGOT BAY PO BOX CP5437 CASTRIES, ST. LUCIA,</t>
  </si>
  <si>
    <t>FURNITURE - SOFA PO NO.: 3168492 3026306/3026163 4217860 421733413924 3414375 3214736 3214780 PI NO.: 11714599 11711758 11739814 11739826 11715648 11715649 11715573 11715575 THIS SHIPMENT DOES NOT CONTAIN ANY SOLID WOOD PACKMATERIALS ., FAX: 305-639-4206 CDSMIA US.CDSFH.COM 3.MACY'S INC 2101 E. KEMPER ROAD, CINCINNATI, OHIO 45241 4.STONE MOUNTAIN MACY'S LOGISTICS DC 4403 SARR PARKWAY STONE MOUNTAIN, GA 30083 FREIGHT PREPAID FURNITURE - SOFA PO NO.: 3168492 3026306/3026163 4217860 421733413924 3414375 3214736 3214780 PI NO.: 11714599 11711758 11739814 11739826 11715648 11715649 11715573 11715575 THIS SHIPMENT DOES NOT CONTAIN ANY SOLID WOOD PACKMATERIALS ., FAX: 305-639-4206 CDSMIA US.CDSFH.COM 3.MACY'S INC 2101 E. KEMPER ROAD, CINCINNATI, OHIO 45241 4.STONE MOUNTAIN MACY'S LOGISTICS DC 4403 SARR PARKWAY STONE MOUNTAIN, GA 30083 FREIGHT PREPAID FURNITURE - SOFA PO NO.: 3168492 3026306/3026163 4217860 421733413924 3414375 3214736 3214780 PI NO.: 11714599 11711758 11739814 11739826 11715648 11715649 11715573 11715575 THIS SHIPMENT DOES NOT CONTAIN ANY SOLID WOOD PACKMATERIALS ., FAX: 305-639-4206 CDSMIA US.CDSFH.COM 3.MACY'S INC 2101 E. KEMPER ROAD, CINCINNATI, OHIO 45241 4.STONE MOUNTAIN MACY'S LOGISTICS DC 4403 SARR PARKWAY STONE MOUNTAIN, GA 30083 FREIGHT PREPAID FURNITURE - SOFA PO NO.: 3168492 3026306/3026163 4217860 421733413924 3414375 3214736 3214780 PI NO.: 11714599 11711758 11739814 11739826 11715648 11715649 11715573 11715575 THIS SHIPMENT DOES NOT CONTAIN ANY SOLID WOOD PACKMATERIALS ., FAX: 305-639-4206 CDSMIA US.CDSFH.COM 3.MACY'S INC 2101 E. KEMPER ROAD, CINCINNATI, OHIO 45241 4.STONE MOUNTAIN MACY'S LOGISTICS DC 4403 SARR PARKWAY STONE MOUNTAIN, GA 30083 FREIGHT PREPAID FURNITURE - SOFA PO NO.: 3168492 3026306/3026163 4217860 421733413924 3414375 3214736 3214780 PI NO.: 11714599 11711758 11739814 11739826 11715648 11715649 11715573 11715575 THIS SHIPMENT DOES NOT CONTAIN ANY SOLID WOOD PACKMATERIALS ., FAX: 305-639-4206 CDSMIA US.CDSFH.COM 3.MACY'S INC 2101 E. KEMPER ROAD, CINCINNATI, OHIO 45241 4.STONE MOUNTAIN MACY'S LOGISTICS DC 4403 SARR PARKWAY STONE MOUNTAIN, GA 30083 FREIGHT PREPAID FURNITURE - SOFA PO NO.: 3168492 3026306/3026163 4217860 421733413924 3414375 3214736 3214780 PI NO.: 11714599 11711758 11739814 11739826 11715648 11715649 11715573 11715575 THIS SHIPMENT DOES NOT CONTAIN ANY SOLID WOOD PACKMATERIALS ., FAX: 305-639-4206 CDSMIA US.CDSFH.COM 3.MACY'S INC 2101 E. KEMPER ROAD, CINCINNATI, OHIO 45241 4.STONE MOUNTAIN MACY'S LOGISTICS DC 4403 SARR PARKWAY STONE MOUNTAIN, GA 30083 FREIGHT PREPAID FURNITURE - SOFA PO NO.: 3168492 3026306/3026163 4217860 421733413924 3414375 3214736 3214780 PI NO.: 11714599 11711758 11739814 11739826 11715648 11715649 11715573 11715575 THIS SHIPMENT DOES NOT CONTAIN ANY SOLID WOOD PACKMATERIALS ., FAX: 305-639-4206 CDSMIA US.CDSFH.COM 3.MACY'S INC 2101 E. KEMPER ROAD, CINCINNATI, OHIO 45241 4.STONE MOUNTAIN MACY'S LOGISTICS DC 4403 SARR PARKWAY STONE MOUNTAIN, GA 30083 FREIGHT PREPAID FURNITURE - SOFA PO NO.: 3168492 3026306/3026163 4217860 421733413924 3414375 3214736 3214780 PI NO.: 11714599 11711758 11739814 11739826 11715648 11715649 11715573 11715575 THIS SHIPMENT DOES NOT CONTAIN ANY SOLID WOOD PACKMATERIALS ., FAX: 305-639-4206 CDSMIA US.CDSFH.COM 3.MACY'S INC 2101 E. KEMPER ROAD, CINCINNATI, OHIO 45241 4.STONE MOUNTAIN MACY'S LOGISTICS DC 4403 SARR PARKWAY STONE MOUNTAIN, GA 30083 FREIGHT PREPAID</t>
  </si>
  <si>
    <t>THURINGIA</t>
  </si>
  <si>
    <t>LIMITED ALAMEDA DR.CARLOS D'ASSUMPCAO NO.411-417.PRACA WONG CHIO J 19. TE MACAU</t>
  </si>
  <si>
    <t>GLDU7162827 ECMU9478030 APHU6420347 GESU5119738 FCIU8167550 ECMU9295682 TCLU9780499 TRLU7432723</t>
  </si>
  <si>
    <t>CMDUSHZ2066318</t>
  </si>
  <si>
    <t>25SUS</t>
  </si>
  <si>
    <t>F7446271 F7446329 F7446328 F7446330 F7446325 F7446321 F5750629 F5750630</t>
  </si>
  <si>
    <t>APL LOGISTICS</t>
  </si>
  <si>
    <t>17600 N PERIMETER DR SUITE 150 SCOTTSDALE UNITED STATES</t>
  </si>
  <si>
    <t>MINIBAR (H.S.CODE: 940360 23CTNS 1990.4 KGS 22.72 2DR-UNIT (H.S.CODE: 940360 15CTNS 1166.2 KGS 16.45 LUGGAGE (H.S.CODE: 940360 15CTNS 1316.5 KGS 18.43 CROWN, (H.S.CODE: 442199 4CTNS 196.9 KGS 0.701 CB MINIBAR (H.S.CODE: 940360 20CTNS 1791.2 KGS 19.88 2DR-UNIT (H.S.CODE: 940360 16CTNS 1270.5 KGS 17.68 LUGGAGE (H.S.CODE: 940360 14CTNS 1242.5 KGS 17.2 CCROWN, (H.S.CODE: 442199 5CTNS 217.3 KGS 0.65 CBMSINK (H.S.CODE: 940360 6CTNS 328.5 KGS 4.09 CBM ZIP:518131 TEL:+86)0755-86571135 FAX:+86)0755-86571210 TAX ID:4403 0067 4818 3FREIGHT COLLECT</t>
  </si>
  <si>
    <t>GRM-435 GRM-436 GRM-436 GRM-437</t>
  </si>
  <si>
    <t>TCLU1801044 APHU7390099</t>
  </si>
  <si>
    <t>CMDUSHZ2088928</t>
  </si>
  <si>
    <t>F7971474 F1593607</t>
  </si>
  <si>
    <t>QUARTZ HS CODE :6810999000 ,CHINA ZIP:518131 TEL+86)0755-86571135 FAX+86)0755-86571210 TAX ID:4403 0067 4818 386 FREIGHT COLLECT</t>
  </si>
  <si>
    <t>145 HOOK CREEK BLVD. UNIT C-1A VALLEY STREAM, NY 11581 US TEL: 516-561-5010 FAX: 516-561-5012</t>
  </si>
  <si>
    <t>CO.,LTD SHENZHEN BRANCH ROOM NO 1707, 17/F, TIANXIA INTERNATIONAL CENTER, TE TAOYUAN ROAD AND NANGUANG ROAD</t>
  </si>
  <si>
    <t>APZU3582429</t>
  </si>
  <si>
    <t>CMDUSHZ2087612</t>
  </si>
  <si>
    <t>F7965617</t>
  </si>
  <si>
    <t>SOFA HS CODE: 9401619000 ,CHINA ZIP:518131 TEL+86)0755-86571135 FAX+86)0755-86571210 TAX ID:4403 0067 4818 386 FREIGHT COLLECT</t>
  </si>
  <si>
    <t>BEAU4001403</t>
  </si>
  <si>
    <t>CMDUSHZ2088909</t>
  </si>
  <si>
    <t>F5218186</t>
  </si>
  <si>
    <t>FURNITURE AND FURNITURE PARTS H.S.CODE:940350 ,CHINA ZIP:518131 TEL+86)0755-86571135 FAX+86)0755-86571210 TAX ID:4403 0067 4818 386 FURNITURE AND FURNITURE PARTS H.S.CODE:940350</t>
  </si>
  <si>
    <t>XTCU3695256 TCLU6600931</t>
  </si>
  <si>
    <t>CMDUSHZ2090133</t>
  </si>
  <si>
    <t>F5212889 F7963433</t>
  </si>
  <si>
    <t>LOTADER 8200 - 4125KG BONDINE HX8290 - 2750KGLOTYL 24MA005 - 1375KG LOTRYL BESTPEEL 2407 - 1375KG LOTADER 4403 - 6050KG LOTADER 3210 -2750KG HS CDOE 390190 PLASTIC RESIN FOR CH EMICAL EMERGENCY SPILL LEAK FIRE EXPOSURE OR ACCIDENT IN THE USA ONLY CALL CHEMTREC AT 800-424-9300 OR CALL COLLECT AT 706-527-3887- CH, EMTREC CONTRACT CCN1698 FREIGHT AND THC AT LOADING AND UNLOADING PORT PREPAID POST CARRIAGE PREPAID FREIGHT 1700 USD POST CARRIAGE PREPAID DELIVERY ADDRESS A DUIE PYLE 100 S LIMESTONE RD- PARKESB PA 19365 FREIGHT PREPAID</t>
  </si>
  <si>
    <t>ARKEMA INC IMPORT CUSTOMER SERVICE</t>
  </si>
  <si>
    <t>E.R. INDIA</t>
  </si>
  <si>
    <t>PO 4500822379 SC LEH0001503 NA NA NA NA NA NA NA NA NA NA NA</t>
  </si>
  <si>
    <t>900 FIRST AVENUE KING OF PRUSSIA PA USA. 19406 HILARY LEAR . KING OF PRUSSIA PA</t>
  </si>
  <si>
    <t>420, RUE D ESTIENNES D ORVES 92705 COLOMBES CEDEX FRANCE . COLOMBES CEDEX J</t>
  </si>
  <si>
    <t>TCNU6031452</t>
  </si>
  <si>
    <t>KKLULEH919590</t>
  </si>
  <si>
    <t>THE NAVY YARD 5101,SOUTH BROAD STR TEL 267 570 2741 FAX 215-238-8672 PHILADELPHIA PA PHILADELPHIA PA</t>
  </si>
  <si>
    <t>ST AVOLD</t>
  </si>
  <si>
    <t>1X40HC SAID TO CONTAIN 900 POSTS CALIBRADOS 5 X 2,44 PARTIDA ARANCELARIA: 4403.1010 FREIGHT PREPAID</t>
  </si>
  <si>
    <t>SOLAR N</t>
  </si>
  <si>
    <t>P.O. BOX 362290 SAN JUAN PR -2290 PUERTO RICO</t>
  </si>
  <si>
    <t>PROVIDENCIA 2601 OF 301 SANTIAGO SANTIAGO 00 CL</t>
  </si>
  <si>
    <t>MSKU1159820</t>
  </si>
  <si>
    <t>PNEP17793721271</t>
  </si>
  <si>
    <t>SEAU571830941</t>
  </si>
  <si>
    <t>0013N</t>
  </si>
  <si>
    <t>CL0638690 11702</t>
  </si>
  <si>
    <t>PNEP</t>
  </si>
  <si>
    <t>PANTAINER EXPRESS LINE PANALPINA INC AS AGENTS</t>
  </si>
  <si>
    <t>TORRANCE</t>
  </si>
  <si>
    <t>19900 VERMONT AVE STE A</t>
  </si>
  <si>
    <t>SAN JUAN</t>
  </si>
  <si>
    <t>BOOKS HS CODE 4901.9900 ITEM 903720310 978-1-4403-4976-8 LESSONS IN MASTERFUL PORTRAITDRAWING PO# C5497681JSB, . . . . BOOKS HS CODE 4901.9900 ITEM 903721694 978-1-4402-4699-9 R1218 LEGO MINIFIGURESV2 (2600 PCS 130 CTNS 4 PLTS) ITEM 903710145, .</t>
  </si>
  <si>
    <t>COSCO ASIA</t>
  </si>
  <si>
    <t>TITLE LESSONS IN MASTERFUL PORTRAIT DRAWING AUTHOR MAU-KUN YIM, IRIS YIM PUBLISHER F W MEDIA CINCINNATI,OH PRINTED IN CHINA SRN R3417 PRINTING# 1 CTN QTY 20 CTN WGT 37.1 LBS ISBN-10 1-4403-4976-2 ISBN-13 978-1-4403-4976-8 COVER PRICE TITLE INTERWEAVE PRESENTS - CLASSIC KNIT SHAWLS AUTHOR INTERWEAVE EDITORS PUBLISHER F W MEDIA CINCINNATI, OH PRINTED IN CHINA SRN 17KN05 PRINTING# 1 CTN QTY 20 CTN WGT 22 LB ISBN-10 1-63250-600-9 ISBN-13 978-1-63250-600-9 COVER PRICE TITLE DRACOPEDIA AUTHOR O CONNOR, WILLIAM PUBLISHER F W MEDIA CINCINNATI,OH PRINTED IN CHINA SRN Z2922 PRINTING# 9 CTN QTY 20 CTN WGT 41.6 LBS ISBN-10 1-60061-315-2 ISBN-13 978-1-60061-315-9 COVER PRICE TITLE DAWN OF AMERICAN DEER HUNTING AUTHOR DUNCAN DOBIE PUBLISHER KRAUSE PUBLICATIONS, IOLA WI USA PRINTED IN CHINA SRN S3320 PRINTING# 2 CTN QTY 16 CTN WGT LBS 40.5 LB ISBN-10 1-4402-4551-7 ISBN-13 978-1-4402-4551-0 COVER PRICE TITLE THE COLLECTIBLE LEGO MINIFIGURE AUTHOR ED AND JEFF MACIOROWSKI PUBLISHER KRAUSE PUBLICATIONS, IOLA WI USA PRINTED IN CHINA SRN R1218 PRINTING# 2 CTN QTY 20 CTN WGT LBS 39.7 LB ISBN-10 1-4402-4699-8 ISBN-13 978-1-4402-4699-9 COVER PRICE TITLE STEP INTO CROCHET AUTHOR ROHN STRONG PUBLISHER F W MEDIA CINCINNATI, OH PRINTED IN CHINA SRN 16CR10 PRINTING# 01 CTN QTY 20 CTN WGT 24 LB ISBN-10 1-63250-478-2 ISBN-13 978-1-63250-478-4 COVER PRICE TITLE ENCHANTING FAIRIES AUTHOR LANZA, BARBARA PUBLISHER F W MEDIA CINCINNATI,OH PRINTED IN CHINA SRN Z0667 PRINTING# 09 CTN QTY 20 CTN WGT 22.3 LBS ISBN-10 1-58180-956-5 ISBN-13 978-1-58180-956-5 COVER PRICE TITLE ZOLTAN SZABO S 70 FAVORITE WATERCOLOR TECHNIQUES AUTHOR SZABO, ZOLTAN PUBLISHER F W MEDIA CINCINNATI,OH PRINTED IN CHINA SRN Z7615 PRINTING# 4 CTN QTY 20 CTN WGT 26.5 LBS ISBN-10 1-4403-0671-1 ISBN-13 978-1-4403-0671-6 COVER PRICE TITLE DRAW GROOVY AUTHOR THANEEYA MCARDLE PUBLISHER</t>
  </si>
  <si>
    <t>IPXU3658818 TGHU0455373</t>
  </si>
  <si>
    <t>BANQHKG5910062</t>
  </si>
  <si>
    <t>KKLUHC03035500</t>
  </si>
  <si>
    <t>044E</t>
  </si>
  <si>
    <t>TAG39281 TAG39250</t>
  </si>
  <si>
    <t>FURNITURE - SOFA PO NO.:1816460 3413671 PI NO.:11719039 11715646 THIS SHIPMENT DOES NOT CONTAIN ANY SOLID WOODPACKING MATERIALS . FREIGHT PREPAID RACHEL PORTCITYTRANS.COM, FAX: 305-639-4206 CDSMIA US.CDSFH.COM 4)MACY'S INC 2101 E. KEMPER ROAD, CINCINNATI, OHIO 45241 5)STONE MOUNTAIN MACY'S LOGISTICS DC 4403 SARR PARKWAY STONE MOUNTAIN, GA 30083 FURNITURE - SOFA PO NO.:1816460 3413671 PI NO.:11719039 11715646 THIS SHIPMENT DOES NOT CONTAIN ANY SOLID WOODPACKING MATERIALS . FREIGHT PREPAID RACHEL PORTCITYTRANS.COM, FAX: 305-639-4206 CDSMIA US.CDSFH.COM 4)MACY'S INC 2101 E. KEMPER ROAD, CINCINNATI, OHIO 45241 5)STONE MOUNTAIN MACY'S LOGISTICS DC 4403 SARR PARKWAY STONE MOUNTAIN, GA 30083</t>
  </si>
  <si>
    <t>CMA CGM TARPON</t>
  </si>
  <si>
    <t>OFFSHORE) LIMITED ALAMEDA DR.CARLOS D'ASSUMPCAO NO.411-417.PRACA WONG CHIO J 19. TE MACAU</t>
  </si>
  <si>
    <t>GLDU7416393 APHU6915876</t>
  </si>
  <si>
    <t>CMDUSHZ2074570</t>
  </si>
  <si>
    <t>36SPG</t>
  </si>
  <si>
    <t>F7446270 F6852070 F6852214</t>
  </si>
  <si>
    <t>8290 N W 27TH STREET SUITE 603 MIAMI</t>
  </si>
  <si>
    <t>FURNITURE - SOFA PO NO.: 1468948 1468893 4622769 PI NO.: 11654591 11654593 11728869 THIS SHIPMENT DOES NOT CONTAIN ANY SOLID WOODPACKING MATERIALS . (3 X 40' HQ) CONTAINER ALSO NOTIIFY:, STONE MOUNTAIN MACY'S LOGISTICS DC 4403 SARR PARKWAY STONE MOUNTAIN, GA 30083 RACHEL PORTCITYTRANS.COM CTC: TINA CANNON, RACHEL REDDICK CDSMIA US.CDSFH.COM FREIGHT PREPAID FURNITURE - SOFA PO NO.: 1468948 1468893 4622769 PI NO.: 11654591 11654593 11728869 THIS SHIPMENT DOES NOT CONTAIN ANY SOLID WOODPACKING MATERIALS . (3 X 40' HQ) CONTAINER ALSO NOTIIFY:, STONE MOUNTAIN MACY'S LOGISTICS DC 4403 SARR PARKWAY STONE MOUNTAIN, GA 30083 RACHEL PORTCITYTRANS.COM CTC: TINA CANNON, RACHEL REDDICK CDSMIA US.CDSFH.COM FREIGHT PREPAID FURNITURE - SOFA PO NO.: 1468948 1468893 4622769 PI NO.: 11654591 11654593 11728869 THIS SHIPMENT DOES NOT CONTAIN ANY SOLID WOODPACKING MATERIALS . (3 X 40' HQ) CONTAINER ALSO NOTIIFY:, STONE MOUNTAIN MACY'S LOGISTICS DC 4403 SARR PARKWAY STONE MOUNTAIN, GA 30083 RACHEL PORTCITYTRANS.COM CTC: TINA CANNON, RACHEL REDDICK CDSMIA US.CDSFH.COM FREIGHT PREPAID</t>
  </si>
  <si>
    <t>MAN WAH USA INC</t>
  </si>
  <si>
    <t>668 NORTH MAIN STREET HIGH POINT, NC 27260-5018 TEL : (828) 855-9200 TE FAX:(828) 855-9202</t>
  </si>
  <si>
    <t>OFFSHORE) LIMITED ALAMEDA DR. CARLOS D'ASSUMPCAO NO.411-417 PRACA WONG CHIO J K 19, MACAU</t>
  </si>
  <si>
    <t>CMAU5506336 AMFU8932226 TCLU1503841</t>
  </si>
  <si>
    <t>CMDUSHZ2066000</t>
  </si>
  <si>
    <t>F7446372 F6862458 F6862459</t>
  </si>
  <si>
    <t>INC.8290 N W 27TH STREET SUITE 603 MIAMI, FL. 33122 TEL:: 305-639-4205</t>
  </si>
  <si>
    <t>4403 CTN PHOTO FRAMES PO_0227734573 _NO.20 ZHUZHOU ROAD, LAOSHAN DISTRICT, QINGDAO CITY, SHANDONG PROVINCE, CHINA. __CONTACT_ CHRIS WITT CHRIS.WITT@MARISOLINTL.COM, PARTS WITH THAT IS GREATER THAN 1 CENTIMETER IN DIAMETER. CARRIER HAS NOT VERIFIED THIS INFORMATION. PLEASE REFER TO THE APPROPRIATE CERTIFICATION FOR DETAILS. SAY TOTAL FOUR THOUSAND FOUR HUNDRED AND THREE CARTONS ONLY.</t>
  </si>
  <si>
    <t>MICHAELS STORES PROCUREMENT CO. INC</t>
  </si>
  <si>
    <t>4403 CTN PHOTO FRAMES PO_0227734573 _NO.20 ZHUZHOU ROAD, LAOSHAN DISTRICT, QINGDAO CITY, SHANDONG PROVINCE, CHINA. __CONTACT_ CHRIS WITT CHRIS.WITT@MARISOLINTL.COM ___ATTN_ IMPORT FREIGHT AUDIT/ LOGISTICS DEPARTMENT S/C__US0001GUX AMS COLLECT COLLECT ACCORDING TO SHIPPER_ SHIPMENT CONTAINS NO SOLID WOOD PACKING MATERIAL. SHIPMENT DOES NOT CONTAIN PROHIBITED WOODEN PARTS WITH THAT IS GREATER THAN 1 CENTIMETER IN DIAMETER. CARRIER HAS NOT VERIFIED THIS INFORMATION. PLEASE REFER TO THE APPROPRIATE CERTIFICATION FOR DETAILS. SAY TOTAL FOUR THOUSAND FOUR HUNDRED AND THREE CARTONS ONLY.</t>
  </si>
  <si>
    <t>8000 BENT BRANCH DRIVE IRVING TX 75 US</t>
  </si>
  <si>
    <t>TCLU9620058</t>
  </si>
  <si>
    <t>MOLU11037615402</t>
  </si>
  <si>
    <t>MOL851520L</t>
  </si>
  <si>
    <t>PO# IN9K44 SPACE TOY WATER B LASTER PO# IN9K3R DELUXE S WIM SET PO# IN9K3Y FLOATIN G NUNCHUCK PO# IN9K42 GREN ADE TOY WATER BLASTER PO# IN 9K3Q KIDS COMBO SWIM SET P O# IN9K41 SPLASH SEA SQUIRT, ED 6OZ BUBBLE PO# IN9K44 SPACE TOY WATER B LASTER PO# IN9K3R DELUXE S WIM SET PO# IN9K3Y FLOATIN G NUNCHUCK PO# IN9K42 GREN ADE TOY WATER BLASTER PO# IN 9K3Q KIDS COMBO SWIM SET P O# IN9K41 SPLASH SEA SQUIRT, |CY/CY|5698|KGM|52.1|MTQ|57167 4403 PO# IN9K44 SPACE TOY WATER B LASTER PO# IN9K3R DELUXE S WIM SET PO# IN9K3Y FLOATIN G NUNCHUCK PO# IN9K42 GREN ADE TOY WATER BLASTER PO# IN 9K3Q KIDS COMBO SWIM SET P O# IN9K41 SPLASH SEA SQUIRT, ED 6OZ BUBBLE PO# IN9K44 SPACE TOY WATER B LASTER PO# IN9K3R DELUXE S WIM SET PO# IN9K3Y FLOATIN G NUNCHUCK PO# IN9K42 GREN ADE TOY WATER BLASTER PO# IN 9K3Q KIDS COMBO SWIM SET P O# IN9K41 SPLASH SEA SQUIRT, ED 6OZ BUBBLE PO# IN9K44 SPACE TOY WATER B LASTER PO# IN9K3R DELUXE S WIM SET PO# IN9K3Y FLOATIN G NUNCHUCK PO# IN9K42 GREN ADE TOY WATER BLASTER PO# IN 9K3Q KIDS COMBO SWIM SET P O# IN9K41 SPLASH SEA SQUIRT, ED 6OZ BUBBLE PO# IN9K44 SPACE TOY WATER B LASTER PO# IN9K3R DELUXE S WIM SET PO# IN9K3Y FLOATIN G NUNCHUCK PO# IN9K42 GREN ADE TOY WATER BLASTER PO# IN 9K3Q KIDS COMBO SWIM SET P O# IN9K41 SPLASH SEA SQUIRT, ED 6OZ BUBBLE</t>
  </si>
  <si>
    <t>AUXO INTERNATIONAL LTD</t>
  </si>
  <si>
    <t>Chiwan</t>
  </si>
  <si>
    <t>N/M EI REF:51N0252232 SKU# DEPARTMENT P.O.# (IN DIA.) CASE PACK INNER PACK CARTON# GR.WT. CU.FT. MADE IN CHINA DESCRIPTION N/M N/M N/M N/M</t>
  </si>
  <si>
    <t>100 MISSION RIDGE GOODLETTSVILLE TN 37072-2170 U.S.A. 1-0000000000 TEL EX 44</t>
  </si>
  <si>
    <t>RM 1425, 14/F, BLOCK A 55 HOI YUEN ROAD, HOI YUEN IND.CTR KWUN TONG, KOWLOON 852-27636293 TEL EX 852-2763 76</t>
  </si>
  <si>
    <t>PONU1262192 MAEU9197027 MSKU6760011 MAEU6182912 CAXU7427277 INBU5113565</t>
  </si>
  <si>
    <t>4CB0 LEB0 4CB0 4CB0 4CB0 4CB0</t>
  </si>
  <si>
    <t>MAEU571674390</t>
  </si>
  <si>
    <t>652W</t>
  </si>
  <si>
    <t>CN7043929 CN3921088 CN3925450 CN3962451 CN7043926 CN7043931</t>
  </si>
  <si>
    <t>CHIWAN</t>
  </si>
  <si>
    <t>TRAVERTINE 742,30 M2 3750 PIECES REF:4404 HS CODE : 680221 TRAVERTINE 1008 M2 100800 PIECES REF:4403 HS CODE : 680221</t>
  </si>
  <si>
    <t>EMSER TILE LLC</t>
  </si>
  <si>
    <t>IZM IC VE DIS TIC. LTD. STI.</t>
  </si>
  <si>
    <t>REF: 618475-30/618475-80 REF: 601703-50</t>
  </si>
  <si>
    <t>8431 SANTA MONICA BLVD. LOS ANGELES CA 90069 UNITED STATES TEL: 001 323 650 2000</t>
  </si>
  <si>
    <t>2040 SOK. NO:152/62 KARSIYAKA IZMIR TURKEY TEL: 902323244019</t>
  </si>
  <si>
    <t>DFSU1614347 TCKU3757832</t>
  </si>
  <si>
    <t>ZIMUIZM16937721</t>
  </si>
  <si>
    <t>13E</t>
  </si>
  <si>
    <t>ZZAD199204 ZZAD199221</t>
  </si>
  <si>
    <t>BARSAN GLOBAL LOGISTICS INC</t>
  </si>
  <si>
    <t>17-09 ZINK PLACE UNIT#5 FAIR LAWN 07410 NJ USA TEL: 0012017730730 FAX: 0012017730731</t>
  </si>
  <si>
    <t>H.S.CODE: 4403.20.2020 CANADI AN ROUND LOGS(HEMLOCK) 36.32M BF 118PCS CAED#01R713NC7719 20170200018 H.S.CODE: 4403.20.2020 CANADI AN ROUND LOGS(HEMLOCK) 36.32M BF 118PCS CAED#01R713NC7719 20170200018 H.S.CODE: 4403.20.2020 CANADI AN ROUND LOGS(HEMLOCK) 36.32M BF 118PCS CAED#01R713NC7719 20170200018 H.S.CODE: 4403.20.2020 CANADI AN ROUND LOGS(HEMLOCK) 36.32M BF 118PCS CAED#01R713NC7719 20170200018 H.S.CODE: 4403.20.2020 CANADI AN ROUND LOGS(HEMLOCK) 36.32M BF 118PCS CAED#01R713NC7719 20170200018 H.S.CODE: 4403.20.2020 CANADI AN ROUND LOGS(HEMLOCK) 36.32M BF 118PCS CAED#01R713NC7719 20170200018 H.S.CODE: 4403.20.2020 CANADI AN ROUND LOGS(HEMLOCK) 36.32M BF 118PCS CAED#01R713NC7719 20170200018</t>
  </si>
  <si>
    <t>MK SEA &amp; AIR CO., LTD.</t>
  </si>
  <si>
    <t>HANS TIMBER CORPORATION</t>
  </si>
  <si>
    <t>3RD FLOOR, 4 47-GIL, DANGSAN-RO, YEONGDEUNGPO-GU, SEOUL, KOREA TEL: 82-2-2069-1360 FAX: 82-2-2069- 82-220691360 TEL EX 13</t>
  </si>
  <si>
    <t>7929 149TH PL SE NEWCASTLE, WA 98059 TEL:425-277-3299 1-4252773299</t>
  </si>
  <si>
    <t>82-22069</t>
  </si>
  <si>
    <t>MSKU8391972 MRKU5347470 PONU7504713 MSKU9819242 MSKU9529135 MSKU9867174 MRKU3911616</t>
  </si>
  <si>
    <t>MAEU571896452</t>
  </si>
  <si>
    <t>703N</t>
  </si>
  <si>
    <t>651826 651828 651827 651822 651823 651824 651825</t>
  </si>
  <si>
    <t>3RD FLOOR, 4 47-GIL, DANGSAN-RO, YEONGDEUNGPO-GU, SEOUL, KOREA TEL: 82-2-2069-1360 FAX: 82-2-2069-</t>
  </si>
  <si>
    <t>FURNITURE - SOFA PO NO.:6520092 PI NO.:11649888 THIS SHIPMENT DOES NOT CONTAIN ANY SOLID WOODPACKING MATERIALS. RACHEL PORTCITYTRANS.COM CTC: TINA CANNON,, 2101 E. KEMPER ROAD, CINCINNATI, OHIO 45241 4)STONE MOUNTAIN MACY'S LOGISTICS DC 4403 SARR PARKWAY STONE MOUNTAIN, GA 30083 FREIGHT PREPAID</t>
  </si>
  <si>
    <t>668 N.MAIN STREET, HIGHT POINT, NC 27260-5018 TEL : (828) 855-9200 TE FAX:(828) 855-9202</t>
  </si>
  <si>
    <t>LIMITED ALAMEDA DR.CARLOS D'ASSUMPCAO NO.411-417. PRACA WONG CHIO J 19.MACAU</t>
  </si>
  <si>
    <t>TCNU4291403</t>
  </si>
  <si>
    <t>CMDUSHZ2060413</t>
  </si>
  <si>
    <t>342US</t>
  </si>
  <si>
    <t>F6857350</t>
  </si>
  <si>
    <t>FURNITURE - SOFA PO NO.:1816361/1776673 1816427/1776849 302670PI NO.:11719036 11719038 11711643 THIS SHIPMENT DOES NOT CONTAIN ANY SOLID WOODPACKING MATERIALS . ALSO NOTIFY: 1)APL LOGISTICS, 4403 SARR PARKWAY STONE MOUNTAIN, GA 30083 RACHEL PORTCITYTRANS.COM CTC: TINA CANNON, RACHEL REDDICK CDSMIA US.CDSFH.COM FREIGHT PREPAID FURNITURE - SOFA PO NO.:1816361/1776673 1816427/1776849 302670PI NO.:11719036 11719038 11711643 THIS SHIPMENT DOES NOT CONTAIN ANY SOLID WOODPACKING MATERIALS . ALSO NOTIFY: 1)APL LOGISTICS, 4403 SARR PARKWAY STONE MOUNTAIN, GA 30083 RACHEL PORTCITYTRANS.COM CTC: TINA CANNON, RACHEL REDDICK CDSMIA US.CDSFH.COM FREIGHT PREPAID FURNITURE - SOFA PO NO.:1816361/1776673 1816427/1776849 302670PI NO.:11719036 11719038 11711643 THIS SHIPMENT DOES NOT CONTAIN ANY SOLID WOODPACKING MATERIALS . ALSO NOTIFY: 1)APL LOGISTICS, 4403 SARR PARKWAY STONE MOUNTAIN, GA 30083 RACHEL PORTCITYTRANS.COM CTC: TINA CANNON, RACHEL REDDICK CDSMIA US.CDSFH.COM FREIGHT PREPAID</t>
  </si>
  <si>
    <t>TCNU6783871 BMOU4336150 CLHU8821806</t>
  </si>
  <si>
    <t>CMDUSHZ2060477</t>
  </si>
  <si>
    <t>F6852070 F7446410 F6852061</t>
  </si>
  <si>
    <t xml:space="preserve">GARMENTS, NOS 4403 CARTON S READYMADE GARMENTS, NET WEIGHT : 7584.624 KGS SB NO.:2976109 DT 22/12/2016 INV NO:KGL379/2016-17 DTD. 14/12/2016 GROSS WT:9068. 677 KGS MARKS &amp; NO.S NO &amp; KIND OF PACKAGES DESCRIP TION HTS CODE QUANTITY (PKS OR CTN) STYLE # PO NO. 700200774 95781001WBO3AST 12 PKS/CT N INFAN, SET 4 BOYS ASSTD - 54 DZN PCS (100% COTTON KNITTED 1X1 RIB) 6111.20.6020 216 97612306H BO5AST 6 PKS/CTN INFANTS GB 3PC SET 5 BOYS ASSTD - 54 DZN PCS (100% COTTON KNITTED 1X1 RIB) 6111.20 .6020 216 97612306HBO8AST 6 PKS/CTN INFANTS GB 3PC SET 8 BOYS ASSTD - 54 DZ N PCS (100% COTTON KNITTE D 1X1 RIB) 6111.20.6020 2 16 </t>
  </si>
  <si>
    <t>. EI REF:61343809 3 GERBER PO NO. 7 00200774, 7002009 62, 700200926, 70 0200964, 70020092 7, 700200963, 700 200928, 70020104 8  PO NO. 7002 00963 9753730 60BO8AST 6 PKS/C TN INFANTS GB 3P C SET 8 BOYS ASST D - 108 DZN PCS (100% COTTON KNI TTED 1X1 RIB) 61 11.20.6020 432 97 6123060BO2AST 6 PKS/CTN INFANTS GB 3PC SET 2 BOYS ASSTD - 60 DZN PCS ( 100% COTTON KNITTED 1X1 RIB) 6111.20.6020 24 0 976123060BO8AST 6 PKS/CTN INFA NTS GB 3PC SET 8 BOYS ASSTD - 60 DZN PCS (100% CO TTON KNITTED 1X1 RIB) 6111.20.602 0 240 PO NO. 7002 00964 9753731 6ABO303M 6 PKS/C TN INFANTS GB 3P C SET 3 BOYS 0-3M - 60 DZN PCS ( 100% COTTON KNITT ED 1X1 RIB) 6111 .20.6020 240 9753 7316ABO306M 6 PK S/CTN INFANTS GB 3PC SET 3 BOYS 3 -6M - 51 DZN PCS (100% COTTON KN ITTED 1X1 RIB) 6 111.20.6020 204 9 7537316ABO309M 6 PKS/CTN INFANTS GB 3PC SET 3 BOY S 6-9M - 45 DZN PCS (100% COTTON KNITTED 1X1 RIB) 6111.20.6020 18 0 97537316ABO312M 6 PKS/CTN INFA NTS GB 3PC SET 3 BOYS 12M - 25.5 DZN PCS (100% CO TTON KNITTED 1X1 RIB) 6111.20.602 0 102 97537316ABO 318M 6 PK S/CTN INFANTS GB 3PC SE T 3 BOYS 18M - 9 DZN PCS (100% C OTTON KNITTED 1X1 RIB) 6111.20.60 20 36 97537316ABO 324M 6 PKS/CTN INFANTS GB 3PC SE T 3 BOYS 24M - 7 .5 DZN PCS (100% COTTON KNITTED 1 X1 RIB) 6111.20. 6020 30 97537316A BO3NBI 6 PKS/CTN INFANTS GB 3PC SET 3 BOYS NWBRN - 15 DZN PCS (1 00% COTTON KNITTE D 1X1 RIB) 6111. 20.6020 60 975373 16ABO403M 6 PKS/ CTN INFANTS GB 3 PC SET 4 BOYS 0-3 M - 66 DZN PCS (100% COTTON KNIT TED 1X1 RIB) 611 1.20.6020 264 975 37316ABO406M 6 P KS/CTN INFANTS G B 3PC SET 4 BOYS 3-6M - 55.5 DZN PCS (100% COTTON KNITTED 1X1 RIB) 6111.20.6020 22 2 97537316ABO412M 6 PKS/CTN INFA NTS GB 3PC SET 4 BOYS 12M - 28.5 DZN PCS (100% CO TTON KNITTED 1X1 RIB) 6111. 20.602 0 114 97537316ABO 418M 6 PKS/CTN INFANTS GB 3PC SE T 4 BOYS 18M - 1 2 DZN PCS (100% COTTON KNITTED 1X 1 RIB) 6111.20.6 020 48 97537316AB O503M 6 PKS/CTN INFANTS GB 3PC S ET 5 BOYS 0-3M - 22.5 DZN PCS (1 00% COTTON KNITTE D 1X1 RIB) 6111. 20.6020 90 975373 16ABO803M 6 PKS/ CTN INFANTS GB 3 PC SET 8 BOYS 0-3 M - 15 DZN PCS (100% COTTON KNIT TED 1X1 RIB) 611 1.20.6020 60 9753 7316ABO806M 6 PK S/CTN INFANTS GB 3PC SET 8 BOYS 3 -6M - 12 DZN PCS (100% COTTON KN ITTED 1X1 RIB) 6 111.20.6020 48 97 537316ABO809M 6 PKS/CTN INFANTS GB 3PC SET 8 BOYS 6-9M - 15 DZN P CS (100% COTTON KNITTED 1X1 RIB) 6111.20.6020 60 97537316ABO818M 6 PKS/CTN INFANT S GB 3PC SET 8 BO YS 18M - 7.5 DZN PCS (100 % COTTO N KNITTED 1X1 RIB ) 6111.20.6020 3 0 97537316ABO824M 6 PKS/CTN INFA NTS GB 3PC SET 8 BOYS 24M - 6 DZN PCS (100% COTTO N KNITTED 1X1 RIB ) 6111.20.6020 2 4 97537316ABO8NBI 6 PKS/CTN INFA NTS GB 3PC SET 8 BOYS NWBRN - 10. 5 DZN PCS (100% COTTON KNITTED 1X 1 RIB) 6111.20.6 020 42 PO NO. 700 201048 930235 230G1706I 6 PKS/ CTN INFANTS GB 5 PK CAP GIRL 2017 0-6M - 2375 DZN PCS (100% COTTON KNITTED 1X1 RIB) 6505.00.1515 57 00 SAME SAME SAME SAME SAME SAME SAME SAME SAME SAME SAME SAME SAME SAME SAME SAME SAME SAME SAME SAME SAME</t>
  </si>
  <si>
    <t>2265 CLEMENTS FERRY RD SUITE 310 CHARLESTON SC 29492 UNITED STATES</t>
  </si>
  <si>
    <t>TGHU6029288</t>
  </si>
  <si>
    <t>MSCUKD536864</t>
  </si>
  <si>
    <t>701A</t>
  </si>
  <si>
    <t>FEJ7564793</t>
  </si>
  <si>
    <t>FURNITURE AND FURNITURE PARTS XCHINA ZIP 518131 TEL +86)0755-86571135 FAX +86)0755-86571210 TAX ID 4403 0067 4818 386</t>
  </si>
  <si>
    <t>145 HOOK CREEK BLVD. UNIT C-1A VALLEY STREAM, NY 11581 US TEL 516-561-5010 FAX 516-561-5012</t>
  </si>
  <si>
    <t>CO.,LTD SHENZHEN BRANCH ROOM NO 1707, 17/F, TIANXIA INTERNATIONAL CENTER, TAOYUAN ROAD AND NANGUANG ROAD</t>
  </si>
  <si>
    <t>FSCU6617025</t>
  </si>
  <si>
    <t>HLCUSZX1612BNAS4</t>
  </si>
  <si>
    <t>028E</t>
  </si>
  <si>
    <t>HLD1846783</t>
  </si>
  <si>
    <t>ONE 40.9FT CONTAINER HOUSEHOLD GOODS AND PERSONAL EFFECTS NO EEI REQUIRED PER FTR 30.40-B- CODE- 4 ALICEA, JOSE QENQ0047393 3 STIE PS-3 OF 3, GRS-4403 NET-3438 CFT-585</t>
  </si>
  <si>
    <t>ALICEA, JOSE QENQ0047393</t>
  </si>
  <si>
    <t>APL KOREA</t>
  </si>
  <si>
    <t>TRANSP.OF.ATTN CD 306 CPPSO NORFOLK FLEET IND. SUP. CTR 7920 14TH ST. NORFOLK VA 23505-1216</t>
  </si>
  <si>
    <t>SEACO SHIPPING SA AS AGENTS FOR ART INTERNATIONAL FORWARDING INC. CASE POSTALE 6262. 1211 GENEVA SWIT</t>
  </si>
  <si>
    <t>FCIU8848934</t>
  </si>
  <si>
    <t>APLU300836271</t>
  </si>
  <si>
    <t>APLU021994238</t>
  </si>
  <si>
    <t>AJ60104284</t>
  </si>
  <si>
    <t>MID ATLANTIC PORT SERVICE</t>
  </si>
  <si>
    <t>1225 BENGIES ROAD SUITE C BALTIMORE, MD. 21220 LAND</t>
  </si>
  <si>
    <t>FURNITURE-SOFA PO NO.: 6582561 PI NO.: 11649869 THIS SHIPMENT DOES NOT CONTAIN ANY SOLID WOODPACKING MATERIALS . RACHEL PORTCITYTRANS.COM CTC: TINA CANNON,, CDSMIA US.CDSFH.COM 4)MACY'S INC 2101 E. KEMPER ROAD, CINCINNATI, OHIO 45241 5)STONE MOUNTAIN MACY'S LOGISTICS DC 4403 SPARKWAY STONE MOUNTAIN, GA 30083 FREIGHT PREPAID</t>
  </si>
  <si>
    <t>CSCL ASIA</t>
  </si>
  <si>
    <t>OFFSHORE) LIMITED ALAMEDA DR. CARLOS D'ASSUMPCAO NO.411-417, PRACA WONG CHIO J 19, MACAU</t>
  </si>
  <si>
    <t>ECMU9508793</t>
  </si>
  <si>
    <t>CMDUSHZ2058490</t>
  </si>
  <si>
    <t>338US</t>
  </si>
  <si>
    <t>F6857449</t>
  </si>
  <si>
    <t>275 BAGS OF COFFEE OF 69 KGS. NET EACH WASHED HONDURAS COFF EE STRICTLY HIGH GROWN EUROPEA N PREPARATION CROP: 2016/2017 TOTAL NET WEIGHT: 18,975.0 0 KGS TOTAL NET WEIGHT: 19,11 2.50 KGS CTR#P27591/C-4403 I, 69.00 KG CROP: 2016/2017 1 3-97-078 LOT#170 CONTAINER NR. SEAL# LO T# MSKU3889129 ML-HN009975 3 170</t>
  </si>
  <si>
    <t>STC-NJ</t>
  </si>
  <si>
    <t>COMPANIA HONDURENA DE MERCADEO AG</t>
  </si>
  <si>
    <t>MAERSK WILMINGTON</t>
  </si>
  <si>
    <t>19100 HAMILTON POOL ROAD DRIPPING SPRINGS, TX 78620 P.512.358.9595 1-5123589595 TEL EX 95</t>
  </si>
  <si>
    <t>COHMASA BARRIO LA GUARDIA 28 CALLE 2DA AVE SO 504-25565160 TEL EX 504-2556 66</t>
  </si>
  <si>
    <t>MSKU3889129</t>
  </si>
  <si>
    <t>SEAUSLD373005</t>
  </si>
  <si>
    <t>HN0099753</t>
  </si>
  <si>
    <t>SERENGETI TRADING</t>
  </si>
  <si>
    <t>19100 HAMILTON POOL ROAD DRIPPING SPRINGS, TX 78620 P. 512 . 358 . 9595</t>
  </si>
  <si>
    <t>PUERTO CORTES</t>
  </si>
  <si>
    <t>MENS 100% POLYESTER COATED MICROFIBER SWIM TRUNKS 1) P.O. NO.: 26073, STYLE NO .: 3450 NAV, BRD 2) P.O. N O.: 25869, STYLE NO.: 2465 3) P.O. NO.: 25404, STYLE NO.: 1776 4) P.O. NO.: 25 893, STYLE NO.: 1468 5) P. O. NO.: 25870, STYLE NO: 2 472 BLU, NAV, BLK 6) P.O. NO.: 25871, STYLE NO.:2472 X BLU, NAV, BLK CATEGOR, A NGER, 3418 FLAT, 3419 HANG ER, 3419 FLAT STYLE NAME: MONTAGUE, BYRON, CHARLES, MARINA, ARUBA, REGATTA,TID AL, CONDOR, PALMA, TROY HT S CODE # 6211.11.1010, 620 4.43.4030, 6203.43.4030 I NVOICE NO: AJ/EXP/334/2016 DATE:12.12.2016 EXP NO: 1 003-06099-2016 DATE:15.12. 2016 L/C NO: RERI-485402 D ATE:25.07.2016 BD201602759 ,BD201602760 AMZ,3463 AMZ,3465 AMZ, 818 1X, 8181, 4403 HANGER, 440 3 FLAT, 4404 HANGER,4404 F LAT, 4415 HANGER, 4415 FLA T, 4416 HANGER, 4416 FLAT, 4425 HANGER, 4425 FLAT, 4 427 HANGER, 4427 FLAT, 442 8 HANGER, 4428 FLAT, 4435 HANGER, 4435 FLAT, 3418 HA NGER, 3418 FLAT, 3419 HANG ER, 3419 FLAT STYLE NAME: MONTAGUE, BYRON, CHAR, 6 READYMADE GARME NTS MENS SWIM TRUNKS, 100 PERCENT POLYESTER PRINTED MICROFIBER NON-QUOTA CAT.6 59 MISSES BOARD SHORTS, 88 PERCENT POLYESTER 12 PERC ENT SPANDEX NON-QUOTA CAT. 648 BOYS BOARD SHORTS, 100 PERCENT POLYESTER MICROFI BER NON-QUOTA CAT.647 P.O # 25570,26032, 25575, 2591 9, 25860, 26035 REF# M5002 , M5003, M5001 STYLE#3460</t>
  </si>
  <si>
    <t>STD LOGISTICS LTD</t>
  </si>
  <si>
    <t>TRANSPORT TEAM WORLDWIDE LTD.</t>
  </si>
  <si>
    <t>SDS SPORTS WEAR L TD EDISON, N J 08 817 PO#STYLE# QTY #CARTON# OF GROSS WT: NET WT:CARTO N MEASUREMENT: IN CH MADE IN BANGLA DESH SDS SPORTSWE AR LTD. EDISON, N J 08817 PO #STYLE # QTY SAME SAME SAME SAME SAME SAME SAME SAME SAME SAME SAME SAME SAME SAME SAME SAME SAME SAME SAME SAME SAME SAME SAME SAME SAME SAME SDS SPORTS WEAR L TD EDISON, N J 08 817 PO#STYLE# QTY #CARTON# OF GROSS WT: NET WT:CARTO N MEASUREMENT: IN CH MADE IN BANGLA DESH SDS SPORTSWE AR LTD. EDISON, N J 08817 PO #STYLE # QTY SAME SAME SAME SAME SAME SAME SAME SAME SAME SAME SAME SAME SAME SAME SAME SAME SAME SAME SAME SAME SAME SAME SAME SAME SAME SAME</t>
  </si>
  <si>
    <t>ONE CROSS ISLAND PLAZA, STE 304 JAMAICA/QUEENS NY NY11422 UNITED ST</t>
  </si>
  <si>
    <t>FLOOR 4TH RUPAYAN GOLDEN AGE, 99, G DHAKA 1212 BANGLADESH</t>
  </si>
  <si>
    <t>TRLU4874110 MSCU5960192</t>
  </si>
  <si>
    <t>40ST 40ST</t>
  </si>
  <si>
    <t>MSCUDQ865349</t>
  </si>
  <si>
    <t>651W</t>
  </si>
  <si>
    <t>FEJ9000821 FEJ9000830</t>
  </si>
  <si>
    <t>WOOD 5000 POSTS 2 A 2 1/2 X 1,98 PARTIDA ARANCELARIA: 4403.1010 FREIGHT PREPAID</t>
  </si>
  <si>
    <t>PROVIDENCIA 2601 OF 301 SANTIAGO SANTIAGO 00 CL 83200 CL</t>
  </si>
  <si>
    <t>PONU7991930</t>
  </si>
  <si>
    <t>PNEP16793721123</t>
  </si>
  <si>
    <t>SEAU571699497</t>
  </si>
  <si>
    <t>0011N</t>
  </si>
  <si>
    <t>CL0636183</t>
  </si>
  <si>
    <t>BOOKS HS CODE 4901.9900 BOOKING REF NO 1701S006 903716416 978-1-4402-4777-4 WARMAN S ANTIQUES &amp; COLLECTIBLESV1 ;, . . . . BOOKS HS CODE 4901.9900 BOOKING REF NO 1701S006 903716226 978-1-4403-4733-7 DOODLE ARTS AND LETTERING WITH JOANNE SHARPE ;, . . . . . . .</t>
  </si>
  <si>
    <t>TITLE WARMAN S ANTIQUES &amp; COLLECTIBLES AUTHOR NOAH FLEISHER PUBLISHER KRAUSE PUBLICATIONS, IOLA WI USA PRINTED IN CHINA SRN R4316 PRINTING# 1 CTN QTY 10 CTN WGT LBS 38.8 LB ISBN-10 1-4402-4777-3 ISBN-13 978-1-4402-4777-4 COVER PRICE TITLE DOODLE ARTS AND LETTERING WITH JOANNE SHARPE AUTHOR JOANNE SHARPE PUBLISHER F W MEDIA CINCINNATI,OH PRINTED IN CHINA SRN R1226 PRINTING# 1 CTN QTY 20 CTN WGT 31.8 LBS ISBN-10 1-4403-4733-6 ISBN-13 978-1-4403-4733-7 COVER PRICE TITLE WARMAN S ANTIQUES &amp; COLLECTIBLES AUTHOR NOAH FLEISHER PUBLISHER KRAUSE PUBLICATIONS, IOLA WI USA PRINTED IN CHINA SRN R4316 PRINTING# 1 CTN QTY 10 CTN WGT LBS 38.8 LB ISBN-10 1-4402-4777-3 ISBN-13 978-1-4402-4777-4 COVER PRICE TITLE STATE QUARTERS 1999-2009 COLLECTOR S FOLDER AUTHOR DAVE HARPER PUBLISHER KRAUSE PUBLICATIONS, IOLA WI USA PRINTED IN CHINA SRN Z7657 PRINTING# 12 CTN QTY 50 CTN WGT LBS 22.8 LB ISBN-10 1-4402-1295-3 ISBN-13 978-1-4402-1295-6 COVER PRICE TITLE ACRYLIC REVOLUTION AUTHOR REYNER, NANCY PUBLISHER F W MEDIA CINCINNATI, OH PRINTED IN CHINA SRN 33483 PRINTING# 12 CTN QTY 20 CTN WGT 38.6 LBS ISBN-10 1-58180-804-6 ISBN-13 978-1-58180-804-9 COVER PRICE TITLE THE SEWING MACHINE CLAS</t>
  </si>
  <si>
    <t>CCLU3634741 CCLU4892864</t>
  </si>
  <si>
    <t>22G1 42G1</t>
  </si>
  <si>
    <t>BANQHKG5900536</t>
  </si>
  <si>
    <t>COSU6134074560</t>
  </si>
  <si>
    <t>28E</t>
  </si>
  <si>
    <t>3621181 3621324</t>
  </si>
  <si>
    <t>PERFUMES AND COSMETICS 861 BOXES DANGEROUS GOODS CL3, UN1266 PGII IN LIMITED QUANTITY PB: 4403.968 KGS HS CODE: 33030090/33030010</t>
  </si>
  <si>
    <t>LVMH FRAGRANCE BRANDS LLC</t>
  </si>
  <si>
    <t>LVMH FRAGRANCE BRANDS</t>
  </si>
  <si>
    <t>BARBARA</t>
  </si>
  <si>
    <t>SPECIAL PACKAGING BART HANSON 7 SANTA FE WAY SUITE 701 08512 NJ CRANBURY USA SCAC CODE:DMAL HBL:LEH229011</t>
  </si>
  <si>
    <t>208 FERNWOOD AVENUE NJ 08837 USA 0 EDISON NJ 08837 US</t>
  </si>
  <si>
    <t>7 AVENUE DE MONTAIGNE 60000 FRANCE BEAUVAIS 60000 FR</t>
  </si>
  <si>
    <t>CAXU9000052</t>
  </si>
  <si>
    <t>DMALLEH229011</t>
  </si>
  <si>
    <t>MSCUUF540639</t>
  </si>
  <si>
    <t>702W</t>
  </si>
  <si>
    <t>0003491 1337516</t>
  </si>
  <si>
    <t>INTERFREIGHT HARMONIZED LOGISTICS</t>
  </si>
  <si>
    <t>221 SHERIDAN BLVD 11096 US</t>
  </si>
  <si>
    <t>FONTAINE VERVINS</t>
  </si>
  <si>
    <t>2612CTNS 2220.2KGS 15.672CBM HAND BLENDER H.S. CODE: 85094090 1450CTNS 4640KGS 17.4CBM A 5 SPEED HAND MIXER - B H.S. CODE: 85094090 1450CTNS 4640KGS 17.4CBM A 5 SPEED HAND MIXER- B H.S. CODE: 85094090 1450CTNS 4640KGS 18.85CBM PS HAND MIXER H.S. CODE: 85094090 TOASTER OVEN H.S. CODE: 851660 1010CTNS 4403.6KGS 34.34CBM FOOD PROCESSOR H.S. CODE: 85094090 1010CTNS 4403.6KGS 34.34CBM FOOD PROCESSOR H.S. CODE: 85094090 THIS SHIPMENT CONTAINS NOSOLID WOOD PACKING MATERIALS 612CTNS 3121.2KGS 18.238CBM WAVESTATION BLENDER, BLACK H.S. CODE: 85094090 884CTNS 4287.4KGS 33.946CBM B PS 2SPD+PULSE 56OZ PLAST (BLENDER) H.S. CODE: 85094090 531CTNS 3610.8KGS 17.523CBM D BLACK BLENDER W POUR H.S. CODE: 85094090 1301CTNS 4423.4KGS 16.913CBM H OPEN HANDLE W PULSE HA H.S. CODE: 85094090 1115CTNS 3902.5KGS 17.84CBM BLACK MIXER IN CASE BTRS&amp;WHISK H.S. CODE: 85094090 863CTNS 2934.2KGS 17.26CBM HAND BLENDER W WHISK &amp; CHOPPE H.S. CODE: 85094090 863CTNS 2934.2KGS 17.26CBM HAND BLENDER, W WHISK &amp; CHOPPE H.S. CODE: 85094090 .</t>
  </si>
  <si>
    <t>HAMILTON BEACH BRANDS INC.</t>
  </si>
  <si>
    <t>GUANGDONG XINBAO ELECTRICAL</t>
  </si>
  <si>
    <t>MAERSK ENFIELD</t>
  </si>
  <si>
    <t>N M HAMILTON BEACH BRANDS INC UNIT OF 4 MODEL NO. 62515RY PS HAND MIXER MADE IN CHINA C NO. NO MARKS NO MARKS NO MARKS NO MARKS N M N M NO MARKS NO MARKS NO MARKS NO MARKS N M NO MARKS NO MARKS NO MARKS NO MARKS NO MARKS N M HAMILTON BEACH BRANDS INC. UNIT OF 2 MODEL NO. 62691 BLACK MIXER IN CASE BTRS&amp;WHISK MADE IN CHINA C NO. HAMILTON BEACH BRANDS INC. UNIT OF 2 MODEL NO. 59765 HAND BLENDER W WHISK &amp; CHOPPE MADE IN CHINA C NO. HAMILTON BEACH BRANDS INC. UNIT OF 2 MODEL NO. 59765 HAND BLENDER W WHISK &amp; CHOPPE MADE IN CHINA C NO.</t>
  </si>
  <si>
    <t>100 PARK AVENUE, 14TH FLOOR NEW YORK NY 10017</t>
  </si>
  <si>
    <t>APPLIANCES HOLDINGS CO.LTD.LONGZHOU ROAD,LELIU TOWN,SHUNDE DISTRICT, FOSHAN CITY GUANGDONG,CHINA</t>
  </si>
  <si>
    <t>TCNU5648389 GESU6074134 MEDU8591448 CRSU9101019 INKU6533755</t>
  </si>
  <si>
    <t>CCLTHOLV17010030</t>
  </si>
  <si>
    <t>MSCUJS208609</t>
  </si>
  <si>
    <t>701N</t>
  </si>
  <si>
    <t>FEJ9482614 FEJ9482746 FEJ9482747 FEJ9482591 FEJ9482594</t>
  </si>
  <si>
    <t>NANSHA</t>
  </si>
  <si>
    <t>14990 PCE BULKPACKED DECORATIVE ARTICLES OF WOOD ( 14000 X PCS - MEDIUM; 990 X PCS LARGE) HS CODE_ 4403.49</t>
  </si>
  <si>
    <t>MOL COMPETENCE</t>
  </si>
  <si>
    <t>3650 SACRAMENTO DRIVE SAN LUIS OBISPO CA 93401-9946 USA</t>
  </si>
  <si>
    <t>TCKU4773972</t>
  </si>
  <si>
    <t>MOLU27401825638</t>
  </si>
  <si>
    <t>049E</t>
  </si>
  <si>
    <t>701739J</t>
  </si>
  <si>
    <t>CAPE TOWN - CY</t>
  </si>
  <si>
    <t>TOY,HAIR CLIPS, HEADBAND,CLO THING, HAIR STRAIGHTENER, RAZOR,HEADPHONES,HAIRDRYER Z 506-13788 TOY,CHAIR,BAG Z5 06-13788 INLAND FROM ENSENAD A TO MEXICALI BY ALL TRUCK -SHPR SHOWN AS: TAX ID:4403, 0721 IG5 TEL: +52 55 3547700 0 FAX: +52 55 35477020 EMA IL: MX-IMPORT-OCEAN@JAS.COM MX-OPERATIONS@JASCHINA.COM / / COPPEL, S.A. DE C.V.</t>
  </si>
  <si>
    <t>JAS FORWARDING DE MEXICO, S.A. DE C</t>
  </si>
  <si>
    <t>JAS FORWARDING (CHINA ) CO.,LTD.</t>
  </si>
  <si>
    <t>COPPEL IMPORTACOP</t>
  </si>
  <si>
    <t>.V. AS AGENT FOR BLUE WORLD LINE HERSCHEL 70, PISO 3,PH,COLONIA 52-5535477005 TEL EX 77</t>
  </si>
  <si>
    <t>SHENZHEN BRANCH UNIT D-G, 25/F, TOWER A, WORLD FINANCE CENTRE, 4003 SHENNAN ROAD 86-75522388070 TEL EX 86-75582 13</t>
  </si>
  <si>
    <t>52-55354</t>
  </si>
  <si>
    <t>UESU4713733</t>
  </si>
  <si>
    <t>MAEU605015215</t>
  </si>
  <si>
    <t>CN3921813</t>
  </si>
  <si>
    <t>.V. AS AGENT FOR BLUE WORLD LINE HERSCHEL 70, PISO 3,PH,COLONIA</t>
  </si>
  <si>
    <t>FURNITURE - SOFA PO NO.:3855562 PI NO.:11632602 RACHEL PORTCITYTRANS.COM CTC: TINA CANNON, RACHEL REDDICK CDSMIA US.CDSFH.COM, MACY'S INC 2101 E. KEMPER ROAD, CINCINNATI, OHIO 45241 5TH NOTIFY: STONE MOUNTAIN MACY'S LOGISTICS DC 4403 SARR PARKWAY STONE MOUNTAIN, GA 30083 THIS SHIPMENT DOES NOT CONTAIN ANY SOLID WOODPACKING MATERIALS FREIGHT PREPAID</t>
  </si>
  <si>
    <t>668 NORTH MAIN STREET HIGH POINT, NC 27260 TEL:(828) 638-3000</t>
  </si>
  <si>
    <t>TCLU1514390</t>
  </si>
  <si>
    <t>CMDUSHZ2055940</t>
  </si>
  <si>
    <t>334US</t>
  </si>
  <si>
    <t>F6857369</t>
  </si>
  <si>
    <t>518 CARTON 4403 KGS 34.927 CBM PO NO.: SKU NO.: HS CODE: 9403609990 ISSUE SWB, SKU NO.: TOT PKGS 864 CT 2ND NOTIFY: TRANSPACIFIC CONTAINER TERMINAL L1275 KINGSWAY AVENUE PORT COQUITLAM, BC, V3C TEL: (604) 941-8228 EMAIL: QUEENY`SO RYDER.CO</t>
  </si>
  <si>
    <t>HUDSON'S BAY COMPANY</t>
  </si>
  <si>
    <t>GUANGDONG GUANGXIN FURNITURE CO LTD</t>
  </si>
  <si>
    <t>ORDER NO./ NO. COMMANDE: BUYER / ACHETEUR : STYLE NO. / MODELE : SKN / NO. REF. : CASE NO. / NO. BOITE : QTY / QTE : MADE IN / ORIGINE ORDER NO./ NO. COMMANDE: BUYER / ACHETEUR : STYLE NO. / MODELE : SKN / NO. REF. : CASE NO. / NO. BOITE : QTY / QTE : MADE IN / ORIGINE ORDER NO./ NO. COMMANDE: BUYER / ACHETEUR : STYLE NO. / MODELE : SKN / NO. REF. : CASE NO. / NO. BOITE : QTY / QTE : MADE IN / ORIGINE ORDER NO./ NO. COMMANDE: BUYER / ACHETEUR : STYLE NO. / MODELE : SKN / NO. REF. : CASE NO. / NO. BOITE : QTY / QTE : MADE IN / ORIGINE ORDER NO./ NO. COMMANDE: BUYER / ACHETEUR : STYLE NO. / MODELE : SKN / NO. REF. : CASE NO. / NO. BOITE : QTY / QTE : MADE IN / ORIGINE ORDER NO./ NO. COMMANDE: BUYER / ACHETEUR : STYLE NO. / MODELE : SKN / NO. REF. : CASE NO. / NO. BOITE : QTY / QTE : MADE IN / ORIGINE ORDER NO./ NO. COMMANDE: BUYER / ACHETEUR : STYLE NO. / MODELE : SKN / NO. REF. : CASE NO. / NO. BOITE : QTY / QTE : MADE IN / ORIGINE ORDER NO./ NO. COMMANDE: BUYER / ACHETEUR : STYLE NO. / MODELE : SKN / NO. REF. : CASE NO. / NO. BOITE : QTY / QTE : MADE IN / ORIGINE</t>
  </si>
  <si>
    <t>8925 TORBRAM ROAD, BRAMPTON, ONTARIO, CANADA, L6T 4G1</t>
  </si>
  <si>
    <t>RM1706 17/F GUANGDONG FOREIGN ECONOMIC TRADE BUILDING 351 TI CN GUANGZHOU TE CHINA</t>
  </si>
  <si>
    <t>APZU4502840</t>
  </si>
  <si>
    <t>CMDUCNML239537</t>
  </si>
  <si>
    <t>300US</t>
  </si>
  <si>
    <t>F3971113</t>
  </si>
  <si>
    <t>TRANSPACIFIC CONTAINER TERMINAL LTD</t>
  </si>
  <si>
    <t>1275 KINGSWAY AVENUE PORT COQUITLAM, BC, V3C 1S2 TEL: (604) 941-8228</t>
  </si>
  <si>
    <t>TGHU7015680</t>
  </si>
  <si>
    <t>PNEP16793721033</t>
  </si>
  <si>
    <t>SEAU571629130</t>
  </si>
  <si>
    <t>CL0647113 11064</t>
  </si>
  <si>
    <t>01 X 40'HC CONTAINER CONTAINING 54 PACKAGES 2,200 PIECES OF TAEDA PINE STAIR WOOD MOLDING 21/32 X 7-1/2 X 48 4,300 PIECES OF ELLIOTTIS/TAEDA PINE STAIR WOOD MOLDING 1-1/32 X 11-1/4 X 48'' CUSTOMER PO#: 4403 NCM: 44.18.2000 HS/HTS #: 44.18.2000 FOB - FREE ON BOARD - FREIGHT COLLECT RE 16/1934595-001 DDE 2165539244, ARE OF ITS CONTENTS AND HAS NO LIABILITY IN THIS RESPECT</t>
  </si>
  <si>
    <t>PORTLINK LOGISTICA MULTIMODAL LTDA</t>
  </si>
  <si>
    <t>MADE IN BRAZIL ATLANTIC 0001 / 0054 SAME SAME SAME SAME SAME SAME SAME SAME SAME SAME SAME SAME SAME SAME SAME SAME SAME SAME SAME SAME SAME SAME SAME SAME</t>
  </si>
  <si>
    <t>AV. MINISTRO VICTOR KONDER, 530 SAL ITAJAI SC 88301-700 BRAZIL</t>
  </si>
  <si>
    <t>MSCU7205605</t>
  </si>
  <si>
    <t>MSCUJ7136235</t>
  </si>
  <si>
    <t>650R</t>
  </si>
  <si>
    <t>MSCEU09368922</t>
  </si>
  <si>
    <t>BOOKS HS CODE 4901.9900 ITEM 903716226 978-1-4403-4733-7 DOODLE ARTS AND LETTERING WITH JOANNE SHARPE, . . .</t>
  </si>
  <si>
    <t>TITLE DOODLE ARTS AND LETTERING WITH JOANNE SHARPE AUTHOR JOANNE SHARPE PUBLISHER F W MEDIA CINCINNATI,OH PRINTED IN CHINA SRN R1226 PRINTING# 1 CTN QTY 20 CTN WGT 31.8 LBS ISBN-10 1-4403-4733-6 ISBN-13 978-1-4403-4733-7 COVER PRICE TITLE ZIG ZAG ZEN AUTHOR VALERIE CARR PUBLISHER F W MEDIA CINCINNATI,OH PRINTED IN CHINA SRN R3137 PRINTING# 01 CTN QTY 20 CTN WGT 20.2 LBS ISBN-10 1-4403-4936-3 ISBN-13 978-1-4403-4936-2 COVER PRICE TITLE MASTERING TORCH-FIRED ENAMEL JEWELRY AUTHOR BARBARA LEWIS PUBLISHER F W MEDIA CINCINNATI,OH PRINTED IN CHINA SRN U5669 PRINTING# 02 CTN QTY 20 CTN WGT 26.5 LBS ISBN-10 1-4403-1174-9 ISBN-13 978-1-4403-1174-1 COVER PRICE TITLE ARTIST S GUIDE TO DRAWING REALISTIC ANIMALS AUTHOR LINDSTRAND, DOUG PUBLISHER F W MEDIA CINCINNATI,OH PRINTED IN CHINA SRN 33400 PRINTING# 13 CTN QTY 20 CTN WGT 27.8 LBS ISBN-10 1-58180-728-7 ISBN-13 978-1-58180-728-8 COVER PRICE TITLE OF BOOK MODERN FOLK EMBROIDERY AUTHOR NANC</t>
  </si>
  <si>
    <t>TRHU2595885</t>
  </si>
  <si>
    <t>BANQHKG5895241</t>
  </si>
  <si>
    <t>COSU6134038300</t>
  </si>
  <si>
    <t>62E</t>
  </si>
  <si>
    <t>T443373</t>
  </si>
  <si>
    <t>ALUMINUM TUBE XFAX 86-755-82186345 TAX ID 4403 0066 1046 989 XXRFC EME020824U4A XXXRFC EME020824U4A</t>
  </si>
  <si>
    <t>EUROPARTNERS MEXICO SA DE CV</t>
  </si>
  <si>
    <t>PARISI GRAND SMOOTH LOGISTICS LTD</t>
  </si>
  <si>
    <t>Tampico</t>
  </si>
  <si>
    <t>Tampa, Florida</t>
  </si>
  <si>
    <t>CALZ. DEL VALLE ALBERTO SANTOS PTE. NO. 404, LOCAL 28 COL. DEL VALLE, SAN PEDRO GARZA GARCIA, N.L., C.P. 66220XX</t>
  </si>
  <si>
    <t>ROOM 2402,A,BLDG.,SHENFANG PLAZA, RENMIN SOUTH ROAD SHENZHEN 518001 CHINA TEL 86-755-82186458X</t>
  </si>
  <si>
    <t>TCLU4158380</t>
  </si>
  <si>
    <t>HLCUTA1160933760</t>
  </si>
  <si>
    <t>0228S</t>
  </si>
  <si>
    <t>HLD2639063 SY2639063</t>
  </si>
  <si>
    <t>CALZ. DEL VALLE ALBERTO SANTOS PTE. NO. 404, LOCAL 28 COL. DEL VALLE, SAN PEDRO GARZA GARCIA, N.L., C.P. 66220XXX</t>
  </si>
  <si>
    <t>QINGDAO, CN</t>
  </si>
  <si>
    <t>HLXU5170932</t>
  </si>
  <si>
    <t>HLCUTA1160934444</t>
  </si>
  <si>
    <t>2588594 HLD2588594</t>
  </si>
  <si>
    <t>1(ONE)UNITS KMC1168D3 LIGHT TRUCK VIN NO./ENGINE NO.AS FOLLOWS LWU5PM3C1HKM00001/E3611E00007 1(ONE)UNITS KMC1142P3 LIGHTTRUCK VIN NO./ENGINE NO.AS FOLLOWS LWU4PM3C0HKM00003/E3611E00007 GROSS WEIGHT 8340 KGS, MEASUREMENT 50CBM XFAX 86-755-82186345 TAX ID 4403 0066 1046 989 XXRFC EME020824U4A XXXRFC EME020824U4A / FIVE PALLETS WATER PUMPS GROSS WEIGHT 1664KGS MEASUREMENT 8.448CBM XFAX 86-755-82186345 TAX ID 4403 0066 1046 989 XXRFC EME020824U4A XXXRFC EME020824U4A</t>
  </si>
  <si>
    <t>N/M . . . . . . . . . . . NO MARKS . . . . . .</t>
  </si>
  <si>
    <t>CAIU8351765</t>
  </si>
  <si>
    <t>HLCUTA1160934455</t>
  </si>
  <si>
    <t>2594426 HLD2594426</t>
  </si>
  <si>
    <t>01X40 CONTAINER FCL/FCL WITH 22 PALLETS CONTAINING: PAPEL TERMICO NET WEIGHT: 20,475 TM FREIGHT PREPAID EE: 16/4403-9 SD:2160948743/5 RE: 16/1963911-001 NCM: 4811.90.90 EXP. 8025701519 PEDIDO 25155705 NET WEIGHT: 20.475,000 KGS 'MATERIA PRIMA PARA MANUFACTURA' WOOD PACKAGING: TREATED AND CERTIFIED (MATERIALS HAVE, BEEN TREATED AND / OR FUMIGATED AND HAS A CERTIFICATE) REFERENCE TYPE (ABT) - 48119090</t>
  </si>
  <si>
    <t>GENERAL OFFICE INDUSTRIES, INC</t>
  </si>
  <si>
    <t>OJI PAPEIS ESPECIAIS LTDA -</t>
  </si>
  <si>
    <t>PTC - 115011 GENERAL OFFICE INDUSTRIES, INC. VIA SAN JUAN MADE IN BRAZIL</t>
  </si>
  <si>
    <t>CALLE 869 ESQUINA CALLE 4 PALMAS CATANO, 962 PUERTO RICO - SSP 66-0394812</t>
  </si>
  <si>
    <t>CNPJ: 11.547.756/0001-71 VIA COMEN DADOR PEDRO MORGANTI, 3.393 13415-900 MONTE ALEGRE - PIRACICABA-SP. BRAZIL</t>
  </si>
  <si>
    <t>TCNU5370235</t>
  </si>
  <si>
    <t>ZIMUSNT8017100</t>
  </si>
  <si>
    <t>19E</t>
  </si>
  <si>
    <t>ZZZS797654</t>
  </si>
  <si>
    <t>READYMADE GARMENTS (FORTY EIGHT CARTONS ONLY). DESCRIPTION OF GOODS STRIPED POLO TOP,100PERCENTS COTTON STYLE NO. 23860OK,PO NO. 4403 DESIGN REFERENCE CRAFTED 1 STRIPED POLO TOP,100PERCENTS COTTON, L/C NUMBER RFB-LEW-02-2016 DATE 20-07-2016 H.B.L NO UNI-X-14449 RA NO168597(MRPRIMEF 012)</t>
  </si>
  <si>
    <t>PRIME FREIGHT LOGISTICS INC</t>
  </si>
  <si>
    <t>RUPA FABRICS LTD.</t>
  </si>
  <si>
    <t>LEISUREWEAR INTERNATIONAL LTD CUSTOMER STYLE DESIGN REFERENCE ORDER NUMBER SIZE RANGE COLOUR QUANTITY . . . . . . . . . . . . . .</t>
  </si>
  <si>
    <t>4 PLACE DU COMMERCE SUITE 512 ILE DES SOEURS (NUNS ISLAND), VERDUN -PQ H3E 1J4 CANADA, TEL 514-287-7227,FAX 514-287-8978</t>
  </si>
  <si>
    <t>KUNIA, BOARD BAZAR, GAZIPUR-1704,BANGLADESH TEL 9345841-2, 9345882-3, 9292997</t>
  </si>
  <si>
    <t>BMOU4970210</t>
  </si>
  <si>
    <t>HLCUCG2161212521</t>
  </si>
  <si>
    <t>HLB3086910 INTACT</t>
  </si>
  <si>
    <t>OK KIDS</t>
  </si>
  <si>
    <t>200 BL.LEBEAU ST-LAURENT QUEBEC,CANADA H4N 1R4 PH 514-332-5437</t>
  </si>
  <si>
    <t>9071-7851 QUEBEC INC 200 LEBEAU BLVD ST. LAURENT, QUEBEC CANADA H4N 1R4</t>
  </si>
  <si>
    <t>HLCUCG2GL12521AA</t>
  </si>
  <si>
    <t>BUILDERS' WARE OF PLASTICS, NOT ELSEWHERE SPECIFIE - FIBERGLASS PATIO DOORS/WINDOWS HS CODE: 3925.26.00 / WOOD IN THE ROUGH, WHETHER OR NOT STRIPPED OF BARK - LUMBER H.S CODE: 4403.20.29 / CLOTH (INCLUDING ENDLESS BANDS), GRILL, NETTING AN - STEEL ROOFING H.S CODE: 7314.31.00 / FABRICATED ASBESTOS FIBRES; MIXTURES WITH A BASIS - CERAMIC TILE H.S CODE: 6812.80.10 / ELECTRIC GENERATING SETS AND ROTARY CONVERTERS- - GENERATORS H.S CODE: 8502.13.00 / MATTRESS SUPPORTS; ARTICLES OF BEDDING AND SIMILAR - MATTRESSES H.S CODE: 9404.21.00 / REFRIGERATORS, FREEZERS AND OTHER REFRIGERATING OR - REFRIGERATOR H.S CODE: 8418.40 / REFRIGERATORS, FREEZERS AND OTHER REFRIGERATING OR - FREEZER H.S CODE: 8418.40.00 / MACHINE TOOLS FOR PLANING, SHAPING, SLOTTING, BROA - SAW H.S CODE: 8461.50.19 / AIR OR VACUUM PUMPS, AIR OR OTHER GAS COMPRESSORS - COMPRESSOR H.S CODE: 8414.80.90 / BUILDERS' WARE OF PLASTICS, NOT ELSEWHERE SPECIFIE - EAVESTROUGH H.S CODE: 3925.30.00 / OTHER CERAMIC ARTICLES- OF PORCELAIN OR CHINA - SINKS/TOILETS H.S CODE: 6914.10.00 CAED: 2016/12/19/15:00 459000007 / CARPETS AND OTHER TEXTILE FLOOR COVERINGS, KNOTTED - CARPETS H.S CODE: 5701.90.00 / STOVES, RANGES, GRATES, COOKERS (INCLUDING THOSE W - GAS STOVES H.S CODE: 7321.81.00 / TABLE, KITCHEN OR OTHER HOUSEHOLD ARTICLES AND PAR - STAINLESS COOKWARE H.S CODE: 7323.93.00 / SEATS (OTHER THAN THOSE OF HEADING 9402), WHETHER - FURNITURE H.S CODE: 9401.51.00 / OTHER FURNITURE AND PARTS THEREOF- FURNITURE OF - FURNITURE/PLASTIC H.S CODE: 9403.70.90 / SEATS (OTHER THAN THOSE OF HEADING 9402), WHETHER - FURNITURE/COUCHES H.S CODE: 9401.61.10</t>
  </si>
  <si>
    <t>MICHAEL OAKES</t>
  </si>
  <si>
    <t>R&amp;K CLARK ENTERPRISES</t>
  </si>
  <si>
    <t>CITY OF HANOI</t>
  </si>
  <si>
    <t>ARROWACK CAY NASSAU NEW PROVIDENCE NASSAU NP BAHAMAS</t>
  </si>
  <si>
    <t>1885 BEAVER CREEK DR GRAVENHURST ON P1P 1T8 CANADA</t>
  </si>
  <si>
    <t>FSCU8328799</t>
  </si>
  <si>
    <t>MSCUOT110779</t>
  </si>
  <si>
    <t>702S</t>
  </si>
  <si>
    <t>AOL05681</t>
  </si>
  <si>
    <t>GRAVENHURST, ON,</t>
  </si>
  <si>
    <t>SHIPPER'S LOAD, COUNT, STOW &amp; SEAL (4403UNITS) CY / CY 4403 UNIT  143 CNTS + 4260 PCS LADIES DRESS, SHRUG FREIGHT PREPAID</t>
  </si>
  <si>
    <t>MI LOGIX, INC.</t>
  </si>
  <si>
    <t>MI LOGIX CO.,LTD (BR.) HOCHIMINH</t>
  </si>
  <si>
    <t>FCL/FCL N/M</t>
  </si>
  <si>
    <t>350 S. CRENSHAW BLVD. SUITE A 206A TORRANCE, CA 90503 TEL: 310-212-0060 FAX: 310-212- TE 0062</t>
  </si>
  <si>
    <t>53/10 TRAN KHANH DU ST., DIST. 1, HOCHIMINH, VIETNAM</t>
  </si>
  <si>
    <t>HDMU4904796</t>
  </si>
  <si>
    <t>HDMUHMWB0201864</t>
  </si>
  <si>
    <t>0032E</t>
  </si>
  <si>
    <t>F895863</t>
  </si>
  <si>
    <t>350 S. CRENSHAW BLVD. SUITE A 206A TORRANCE, CA 90503 TEL: 310-212-0060 FAX: 310-212-</t>
  </si>
  <si>
    <t>4403 CARTONS LADIES KNIT SHIRT 93- POLYESTER 7- SPANDEX STYLE ---FREIGHT COLLECT--- 4403 CARTONS LADIES KNIT SHIRT 93- POLYESTER 7- SPANDEX STYLE ---FREIGHT COLLECT--- 4403 CARTONS LADIES KNIT SHIRT 93- POLYESTER 7- SPANDEX STYLE ---FREIGHT COLLECT---</t>
  </si>
  <si>
    <t>ESKO, INC.</t>
  </si>
  <si>
    <t>PT. TRIO EAGLE LOGISTIC</t>
  </si>
  <si>
    <t>APL BOSTON</t>
  </si>
  <si>
    <t>NM MARKS AND NUMBERS WITH CONTAINER APZU449286 MARKS AND NUMBERS WITH CONTAINER APZU449286</t>
  </si>
  <si>
    <t>17870 CASTLETON ST. STE#317 CITY OF INDUSTRY, CA 91748 TEL 626-213-3289 TE ATTN FRANKIE TEMES</t>
  </si>
  <si>
    <t>JL. BOULEVARD RAYA BLOK QF1 NO.22 KELAPA GADING - JAKARTA 14240 INDONESIA</t>
  </si>
  <si>
    <t>APZU4492865 APZU4817641 APZU4625119</t>
  </si>
  <si>
    <t>APLU078550050</t>
  </si>
  <si>
    <t>AS60035748 AS60035683 AS60035711</t>
  </si>
  <si>
    <t>17870 CASTLETON ST. STE#317 CITY OF INDUSTRY, CA 91748 TEL 626-213-3289</t>
  </si>
  <si>
    <t>RADIATA KILN DRIED DRESSED LUMBER TOTAL PKGS 35 PACKAGES HS CODE: 4403 AMS HBL MFGT CH2357377 FREIGHT PREPAID DESTINATION CHARGES PREPAID</t>
  </si>
  <si>
    <t>MAINFREIGHT INC - BWI</t>
  </si>
  <si>
    <t>MAINFREIGHT AIR OCEAN LTD</t>
  </si>
  <si>
    <t>Port Lyttelton</t>
  </si>
  <si>
    <t>IRENES REMEDY</t>
  </si>
  <si>
    <t>METRIE INC (BALTIMORE)</t>
  </si>
  <si>
    <t>3901 BENSON AVENUE BALTIMORE MD 21227 UNITED STATES</t>
  </si>
  <si>
    <t>(SEAFREIGHT) 31 BAIGENT WAY MIDDLETON CHRISTCHURCH CAN 8024 TE NEW ZEALAND</t>
  </si>
  <si>
    <t>TGHU6301056</t>
  </si>
  <si>
    <t>ANLCACD0279559</t>
  </si>
  <si>
    <t>072RP</t>
  </si>
  <si>
    <t>NZSEP847413 847413</t>
  </si>
  <si>
    <t>RADIATA KILN DRIED DRESSED LUMBER HS CODE: 4403 TOTAL PKGS 37 PACKAGES AMS HBL MFGT CH2357535 FREIGHT PREPAID DESTINATION CHARGES PREPAID</t>
  </si>
  <si>
    <t>MAINFREIGHT, INC. - ORD</t>
  </si>
  <si>
    <t>METRIE INC (CHICAGO)</t>
  </si>
  <si>
    <t>1500 CHASE AVE ELK GROVE VILLAGE IL 60007 UNITED STATES</t>
  </si>
  <si>
    <t>UNIU5030386</t>
  </si>
  <si>
    <t>ANLCACD0279544</t>
  </si>
  <si>
    <t>847415 NZSEP847415</t>
  </si>
  <si>
    <t>FURNITURE - SOFA PO NO.: 5903002 PI NO.: 11590316 THIS SHIPMENT DOES NOT CONTAIN ANY SOLID WOODPACKING MATERIALS FREIGHT PREPAID RACHEL PORTCITYTRANS.COM, 4403 SARR PARKWAY STONE MOUNTAIN, GA 30083</t>
  </si>
  <si>
    <t>CMA CGM ALMAVIVA</t>
  </si>
  <si>
    <t>LIMITED ALAMEDA DR.CARLOS D'ASSUMPCAO NO 411-417, PRACA WONG CHIO TE J 19 .MACAU</t>
  </si>
  <si>
    <t>ECMU9219255</t>
  </si>
  <si>
    <t>CMDUSHZ2046974</t>
  </si>
  <si>
    <t>322US</t>
  </si>
  <si>
    <t>F6862396</t>
  </si>
  <si>
    <t>17600 N. PERIMETER DRIVE SUITE 150 SCOTTSDALE, AZ 85225 CONTACT: CONOR HOVLAND</t>
  </si>
  <si>
    <t>1X40HC 450 POSTS 6 X 2,4 4 193 POSTS 5 X 2,44 PA RTIDA ARANCELARIA: 4403.1010 FREIGHT PREPAID SHIPP ER'S LOAD, STOWAGE, COUNT AND SEAL</t>
  </si>
  <si>
    <t>P.O. BOX 362290 SAN JUAN PR 00936-2290 PUERTO RICO 1-7872693838 TEL EX 38</t>
  </si>
  <si>
    <t>AV. PROVIDENCIA 2601 OF. 32 SANTIAGO-CHILE FONO 56 2 2341288 56-57427874 TEL EX 56-23875 10</t>
  </si>
  <si>
    <t>MRKU2712950</t>
  </si>
  <si>
    <t>SEAU571248233</t>
  </si>
  <si>
    <t>009N</t>
  </si>
  <si>
    <t>10713 CL0577825</t>
  </si>
  <si>
    <t>P.O. BOX 362290 SAN JUAN PR 00936-2290 PUERTO RICO</t>
  </si>
  <si>
    <t>USA SHIPPING LLC</t>
  </si>
  <si>
    <t>1343 TERRELL MILL RD, SUITE 200 MARIETTA, GA 30067 UNITED STATES</t>
  </si>
  <si>
    <t>CAIU9315588</t>
  </si>
  <si>
    <t>CMDUNAM2601120</t>
  </si>
  <si>
    <t>1239H</t>
  </si>
  <si>
    <t>5441463 NONE</t>
  </si>
  <si>
    <t>COMPLETE MARINE SERVICES LTD</t>
  </si>
  <si>
    <t>------------ CAIU9315588 DESCRIPTION---------PIECE(S) TIMBER PILING HS CODE: 4403.10 EXPORT LICENSE NLR -------------GENERIC DESCRIPTION-------------</t>
  </si>
  <si>
    <t>CMDUNAM2607472</t>
  </si>
  <si>
    <t>STC 48 PACKAGE(S) 30 BUNDLES OF YELLOW BI KD (BETULA ALLEGHNIS) HS CODE 4403.99.0 18 BOXES POLYURETHANE RESIN 400ML PER T - 12 TUBES PER BOXES HS CODE 3909.50 DANGEROUS CIF VIETNAM CAED 01A998AC9 0161200952 FREIGHT PREPAID OVERSEAS T NAL COLLECT</t>
  </si>
  <si>
    <t>KUANGXING CO. LTD.3RD. HAMLET, MINH</t>
  </si>
  <si>
    <t>CANADEL INC.700 CANADEL AVENUE, CP5</t>
  </si>
  <si>
    <t>CMA CGM RHONE</t>
  </si>
  <si>
    <t>3RD. HAMLET, MINH LONG VILLAGE CHO N THANH DISTRICT BINH PHUOC PROVINC CHONTHANH . VN</t>
  </si>
  <si>
    <t>700 CANADEL AVENUE, CP5 LOUSEVILLE QCJ5V 2L6 CA</t>
  </si>
  <si>
    <t>TCNU8465519</t>
  </si>
  <si>
    <t>UASUCAVAN008822</t>
  </si>
  <si>
    <t>326N</t>
  </si>
  <si>
    <t>HALIFAX</t>
  </si>
  <si>
    <t>1 X 40' CONTAINERS SHIPPERS LOAD AND COU NT, SOUTHERN YELLOW PINE QUANTITY: 18 BUN DLES FBM: 16.960 NET WEIGHT: 18.143.88 KG S AES: X20161122219552 HS CODE: 4403.10.0 020</t>
  </si>
  <si>
    <t>MADERAS ZUBIZARETTA</t>
  </si>
  <si>
    <t>NORTHERN DECENCY</t>
  </si>
  <si>
    <t>CAREAGA S/N BARAKALDO (VIZCAYA) 489 03 SPAIN</t>
  </si>
  <si>
    <t>ZCSU8473925</t>
  </si>
  <si>
    <t>ZIMUORF0673972</t>
  </si>
  <si>
    <t>BOOKS HS CODE 4901.9900 BOOKING REF NO 1612S007 ITEM 903713706 978-1-4403-2703-2 ACRYLIC LLLUMINATIONS ;, . . . . . .</t>
  </si>
  <si>
    <t>GRANVILLE BRIDGE</t>
  </si>
  <si>
    <t>TITLE ACRYLIC LLLUMINATIONS AUTHOR NANCY REYNER PUBLISHER F W MEDIA CINCINNATI, OH PRINTED IN CHINA SRN U1065 PRINTING# 3 CTN QTY 20 CTN WGT 39.7 LBS ISBN-10 1-4403-2703-3 ISBN-13 978-1-4403-2703-2 COVER PRICE TITLE WATERCOLOR ESSENTIALS AUTHOR BIRGIT O CONNOR PUBLISHER F W MEDIA CINCINNATI, OH PRINTED IN CHINA SRN Z2003 PRINTING# 9 CTN QTY 20 CTN WGT 38.1 LBS ISBN-10 1-60061-094-3 ISBN-13 978-1-60061-094-3 COVER PRICE TITLE ULTIMATE GUIDE TO COLORED PENCIL, THE(W DVD) AUTHOR GARY GREENE PUBLISHER F W MEDIA CINCINNATI, OH PRINTED IN CHINA SRN Z3751 PRINTING# 08 CTN QTY 10 CTN WGT 21.2 LBS ISBN-10 1-60061-391-8 ISBN-13 978-1-60061-391-3 COVER PRICE TITLE NATIONAL PARK QUARTERS AUTHOR DAVE HARPER PUBLISHER KRAUSE PUBLICATIONS, IOLA WI USA PRINTED IN CHINA SRN Z7929 PRINTING# 11 CTN QTY 50 CTN WGT LBS 21.7 LB ISBN-10 1-4402-1395-X ISBN-13 978-1-4402-1395-3 COVER PRICE TITLE WEAVER S IDEA BOOK AUTHOR JANE PATRICK PUBLISHER F W MEDIA CINCI</t>
  </si>
  <si>
    <t>CLHU4738782</t>
  </si>
  <si>
    <t>BANQHKG5874993</t>
  </si>
  <si>
    <t>KKLUHC02691700</t>
  </si>
  <si>
    <t>TAG36307</t>
  </si>
  <si>
    <t>BOOKS HS CODE 4901.9900 ITEM 903713019 978-1-4403-4407-7 WATERCOLOR 365 ; PO#C5440771JSB, STANDARD OF ISPM 15. . . . .</t>
  </si>
  <si>
    <t>TITLE WATERCOLOR 365 AUTHOR LESLIE REDHEAD PUBLISHER F W MEDIA CINCINNATI,OH PRINTED IN CHINA SRN S4098 PRINTING# 01 CTN QTY 20 CTN WGT 31.5 LBS ISBN-10 1-4403-4407-8 ISBN-13 978-1-4403-4407-7 COVER PRICE</t>
  </si>
  <si>
    <t>TCLU4752766</t>
  </si>
  <si>
    <t>BANQHKG5873848</t>
  </si>
  <si>
    <t>KKLUHC02690700</t>
  </si>
  <si>
    <t>TAG36314</t>
  </si>
  <si>
    <t>SHIPPER'S LOAD, COUNT, SEALED &amp; WEIGHT 1 X 20'CONTAINER : 93 CARTONS 6 PALLETS  93 CTNS  4403 PCS OF PARTS FOR PRINTER N.W: 263.01 KGS PEB NO/TGL:6510066/24.08.16 KPBC:040300, HS CODE : 4819 50 000 1. THIS SHIPMENT CONTAINS NO SOLID WOOD PACKING MATERIALS CONT'D.... CY/DR FREIGHT COLLECT</t>
  </si>
  <si>
    <t>YUSEN LOGISTICS (SINGAPORE) PTE LTD</t>
  </si>
  <si>
    <t>NYK APOLLO</t>
  </si>
  <si>
    <t>EAI-IA IEI-0306014 81179735 PARTS FOR PRINTER PLAINFIELD (INDIANA) P/O AS ATTAHED C/NO : 1-3 ASSEMBLED IN INDONESIA TOTAL PALLET NO: 3 TOTAL CARTON NO: 60 EAI-IA</t>
  </si>
  <si>
    <t>PLAINFIELD DISTRIBUTION CENTER 2350 EAST STAFFORD ROAD, SUITE 167 PLAINFIELD, IN 46168, US TE ATTN: MR. PHILIP ZMICH</t>
  </si>
  <si>
    <t>O/B OF PT INDONESIA EPSON INDUSTRY EJIP INDUSTRIAL PARK PLOT 4E CIKARANG SELATAN, BEKASI 17550 TE INDONESIA PHONE: 021-8970101,</t>
  </si>
  <si>
    <t>TRHU2254153</t>
  </si>
  <si>
    <t>HDMUSGWB0515553</t>
  </si>
  <si>
    <t>0085E</t>
  </si>
  <si>
    <t>F512257</t>
  </si>
  <si>
    <t>PLAINFIELD DISTRIBUTION CENTER 2350 EAST STAFFORD ROAD, SUITE 167 PLAINFIELD, IN 46168, US</t>
  </si>
  <si>
    <t>BOOKS HS CODE 4901.9900 ITEM 903709871 978-1-4403-4975-1 SUPER CUTE WORLD R3416 ; F&amp;WR3416V1, WHICH COMPLIED THE STANDARD OF ISPM 15. .</t>
  </si>
  <si>
    <t>TITLE SUPER CUTE WORLD AUTHOR JANE MADAY PUBLISHER F W MEDIA CINCINNATI,OH PRINTED IN CHINA SRN R3416 PRINTING# 1 CTN QTY 20 CTN WGT 18.3 LBS ISBN-10 1-4403-4975-4 ISBN-13 978-1-4403-4975-1 COVER PRICE</t>
  </si>
  <si>
    <t>HLXU5045988</t>
  </si>
  <si>
    <t>BANQHKG5873771</t>
  </si>
  <si>
    <t>HLCUHKG1611KUHP2</t>
  </si>
  <si>
    <t>HLB3453859</t>
  </si>
  <si>
    <t>AS PER DETAILS BUNDLES OF FRENCH WHITE OAK 27 MM (M3) AS PER DETAILS BUNDLES OF FRENCH WHITE OAK 27 MM (M3) HS CODE 4403.91THC DESTINATION + CUC COLLECT ISPS PAYABLE AT DEPARTURE FREIGHT PAYABLE AT DEPARTURE</t>
  </si>
  <si>
    <t>DFSU6578807 MEDU8892225</t>
  </si>
  <si>
    <t>MSCUJF134264</t>
  </si>
  <si>
    <t>647W</t>
  </si>
  <si>
    <t>125683 125682</t>
  </si>
  <si>
    <t>RADIATA KILN DRIED DRESSED TIMBER TOTAL PKGS 42 PACKAGES HS CODE: 4403 AMS HBL MFGT CH2357560 FREIGHT PREPAID DESTINATION CHARGES PREPAID</t>
  </si>
  <si>
    <t>MOEN ISLAND</t>
  </si>
  <si>
    <t>METRIE INC</t>
  </si>
  <si>
    <t>1500 CHASE AVE (FIRMS: H789) ELK GROVE VILLAGE IL 60007</t>
  </si>
  <si>
    <t>(SEAFREIGHT) 31 BAIGENT WAY MIDDLETON CHRISTCHURCH CAN 8024</t>
  </si>
  <si>
    <t>CMAU4374940</t>
  </si>
  <si>
    <t>ANLCACD0279556</t>
  </si>
  <si>
    <t>070RP</t>
  </si>
  <si>
    <t>847409 NZSEP847409</t>
  </si>
  <si>
    <t>TIMBER PILING HS CODE: 4403.10 EXPORT LICENSE NLR PIECES PIECES</t>
  </si>
  <si>
    <t>MARIGOT BAY PO BOX CP5437 CASTRIES TE SAINT LUCIA</t>
  </si>
  <si>
    <t>1343 TERRELL MILL RD SUITE 200 MARIETTA, GA 30067</t>
  </si>
  <si>
    <t>GESU4963596 TCLU6564670</t>
  </si>
  <si>
    <t>CMDUNAM2586534</t>
  </si>
  <si>
    <t>1219H</t>
  </si>
  <si>
    <t>C2706158 143694</t>
  </si>
  <si>
    <t>MARIGOT BAY PO BOX CP5437 CASTRIES</t>
  </si>
  <si>
    <t>------------ GESU4963596 DESCRIPTION---------PIECES -------------GENERIC DESCRIPTION-------------TIMBER PILING HS CODE: 4403.10 EXPORT LICENSE NLR ------------ TCLU6564670 DESCRIPTION---------PIECES -------------GENERIC DESCRIPTION-------------TIMBER PILING HS CODE: 4403.10 EXPORT LICENSE NLR</t>
  </si>
  <si>
    <t>CMDUNAM2594469</t>
  </si>
  <si>
    <t>ATTN: SAM VERITY TEL: 758-485-1141</t>
  </si>
  <si>
    <t>16 WOODEN CRATES OF POLISHED COUNTERS QUATITY- 129 PCS-GRANITE- 115 PCS.-MARBLE- INV. NO. 4403-GSPL-16-17 DT. 18.10.2016 S.B NO. 1722579 DT. 19.10.2016, NUMBER OF LOCAL OFFICE AT PORT OF DESTINATION APL LIMITED 26 CENTURY BOULEVARD SUITE 405 NASHVILLE TENNESSEE 37214 TEL- -1- -800- 999 7733 EMAIL- APL_US_CS@APL.COM</t>
  </si>
  <si>
    <t>M.S.INTERNATIONAL INC</t>
  </si>
  <si>
    <t>GLOBAL STONES PVT LTD</t>
  </si>
  <si>
    <t>16 WOODEN CRATES</t>
  </si>
  <si>
    <t>NO. 2095 N. BATAVIA STREET ORANGE,CA 92865 USA</t>
  </si>
  <si>
    <t>RIICO INDUSTRIAL AREA PLOT NO.E-40 TO G- 47, BAGRU EXTN. BAGRU,DIST- JAIPUR</t>
  </si>
  <si>
    <t>FSCU7364301</t>
  </si>
  <si>
    <t>APLU551046996</t>
  </si>
  <si>
    <t>AI20027320 3110</t>
  </si>
  <si>
    <t>JAIPUR, IN</t>
  </si>
  <si>
    <t>PACKAGEPIECEIKEA HOME FURNISHING PRODUCTS HS CODE:940510 / PACKAGEPIECEIKEA HOME FURNISHING PRODUCTS HS CODE:940520 VIP: 054 SHIPMENT ID: 012-TSO-S849366 CONSIGNMENT:17118-SUP-ECIS 4403</t>
  </si>
  <si>
    <t>IKEA DISTRIBUTION SERVICES INC.</t>
  </si>
  <si>
    <t>NICE YOUNG LITE CO., LTD</t>
  </si>
  <si>
    <t>MSC JULIA R.</t>
  </si>
  <si>
    <t>100 IKEA DRIVE WESTAMPTON NJ 08060 UNITED STATES</t>
  </si>
  <si>
    <t>CHA SHAN ELECTRONIC AREA,CHA SHAN C DONGGUAN 44 523397 CHINA</t>
  </si>
  <si>
    <t>TCNU8764232</t>
  </si>
  <si>
    <t>MSCUXW091164</t>
  </si>
  <si>
    <t>648A</t>
  </si>
  <si>
    <t>FEJ8806699</t>
  </si>
  <si>
    <t>OHL INTERNATIONAL PNY</t>
  </si>
  <si>
    <t>THE NAVY YARD 5101 S. BROAD ST. PHILADELPHIA PA 19112 UNITED STATES</t>
  </si>
  <si>
    <t>FURNITURE AND FURNITURE PARTS -TAX ID:4403 0067 4818 38 6</t>
  </si>
  <si>
    <t>MAERSK EDMONTON</t>
  </si>
  <si>
    <t>145 HOOK CREEK BLVD. UNIT C-1A VALLEY STREAM, NY 11581 1-5165615011 TEL EX 1-516561 75</t>
  </si>
  <si>
    <t>MSKU8856405</t>
  </si>
  <si>
    <t>MAEU958521503</t>
  </si>
  <si>
    <t>646N</t>
  </si>
  <si>
    <t>CN4217929</t>
  </si>
  <si>
    <t>145 HOOK CREEK BLVD. UNIT C-1A VALLEY STREAM, NY 11581</t>
  </si>
  <si>
    <t>WOOD IN THE ROUGH, WHETHER OR NOT STRIPPED OF BARK - NCM: 4403.99.00 NW: 28.340,000 KGS TARE: 3.940 WOOD IN THE ROUGH, WHETHER OR NOT STRIPPED OF BARK - NCM: 4403.99.00 NW: 27.880,000 KGS TARE: 3.840 WOOD IN THE ROUGH, WHETHER OR NOT STRIPPED OF BARK - NCM: 4403.99.00 NW: 27.720,000 KGS TARE: 3.870 WOOD IN THE ROUGH, WHETHER OR NOT STRIPPED OF BARK - 05X40 HC CONTAINER CONTAINING: 875 UNITS ROUNDWOOD TEAK LOGS WITH 83,550M3. RE: 16/1713939-001 - 16/1714314-001 DDE: 2160838902/2 NCM: 4403.99.00 NW: 28.120,000 KGS TARE: 3.890 SHIPPED ON BOARD FREIGHT COLLECT - FREIGHT PAYABLE IN SINGAPORE BY SHAKYASINHA SINGA, PORE PTE LTD. WOOD IN THE ROUGH, WHETHER OR NOT STRIPPED OF BARK - NCM: 4403.99.00 NW: 27.780,000 KGS TARE: 3.860</t>
  </si>
  <si>
    <t>AGARWALLA TEAK INTERNATIONAL PRIVAT</t>
  </si>
  <si>
    <t>PINGO DE OURO MADEIRAS LTDA - EPP</t>
  </si>
  <si>
    <t>MSC BRANKA</t>
  </si>
  <si>
    <t>MANEK PLOT, SURVEY NO 487, MITHI RO GANDHIDHAM GJ 370201 INDIA</t>
  </si>
  <si>
    <t>ROD. BR 010, KM. 66 - ZONA RURAL ULIANOPOLIS PA 68632-000 BRAZIL</t>
  </si>
  <si>
    <t>MEDU8246647 TCLU1835445 TGHU9078706 TEMU7962608 TRLU6798678</t>
  </si>
  <si>
    <t>MSCULK261232</t>
  </si>
  <si>
    <t>647R</t>
  </si>
  <si>
    <t>EU07832992 EU07830968 EU07830967 EU07830969 EU07830669</t>
  </si>
  <si>
    <t>SHAKYASINHA SINGAPORE PET LTD</t>
  </si>
  <si>
    <t>THE BENCOOLEN 180 B BENCOOLEN STREE SINGAPORE 189645 SINGAPORE</t>
  </si>
  <si>
    <t>FURNITURE - SOFA PO NO.: 3479328 3455667 PI NO.: 11571400 11571418 THIS SHIPMENT DOES NOT CONTAIN ANY SOLID WOODPACKING MATERIALS FREIGHT PREPAID CTC: TINA CANNON,, 4)STONE MOUNTAIN MACY'S LOGISTICS DC 4403 SARR PARKWAY STONE MOUNTAIN, GA 30083 FURNITURE - SOFA PO NO.: 3479328 3455667 PI NO.: 11571400 11571418 THIS SHIPMENT DOES NOT CONTAIN ANY SOLID WOODPACKING MATERIALS FREIGHT PREPAID CTC: TINA CANNON,, 4)STONE MOUNTAIN MACY'S LOGISTICS DC 4403 SARR PARKWAY STONE MOUNTAIN, GA 30083</t>
  </si>
  <si>
    <t>MAN WAH (USA).INC</t>
  </si>
  <si>
    <t>MAN WAH (MACAO COMM OFFSHORE)</t>
  </si>
  <si>
    <t>668 N. MAIN STREET,HIGHT POINT,NC 27260-5018 TEL:(828)855-9200</t>
  </si>
  <si>
    <t>LIMITED ALAMEDA DR CARLOS D'ASSUMPCAO NO 411-417, PRACA WONG CHIO J 19</t>
  </si>
  <si>
    <t>ECMU9851138 TRLU6738133</t>
  </si>
  <si>
    <t>CMDUSHZ2037780</t>
  </si>
  <si>
    <t>310US</t>
  </si>
  <si>
    <t>F5761326 F5761405</t>
  </si>
  <si>
    <t>4888 OLD LOUISVILLE RD SAVANNAH,GA 31408 PHONE:912-966-0335 FAX:912-966-2552</t>
  </si>
  <si>
    <t>1800 BAG 40 PALLETS POLYVINYL ALCOHOL KURARAY POVAL 48-80(PVA-424H) 36,000 KGS H.S.CODE _ 3905.30.0000 OXY P.O.NO_ 4502242615 KAI P.O.NO _ D50US00117, DELIVERY TO _ OXY-PASADENA PVC PLANT 4403 PASADENA FREEWAY PASADENA, TX 77503-1119 USA TEL _ 281-884-4174 ATTN_ SYLVIA ENRIQUEZ 1800 BAG 40 PALLETS POLYVINYL ALCOHOL KURARAY POVAL 48-80(PVA-424H) 36,000 KGS H.S.CODE _ 3905.30.0000 OXY P.O.NO_ 4502242615 KAI P.O.NO _ D50US00117, DELIVERY TO _ OXY-PASADENA PVC PLANT 4403 PASADENA FREEWAY PASADENA, TX 77503-1119 USA TEL _ 281-884-4174 ATTN_ SYLVIA ENRIQUEZ</t>
  </si>
  <si>
    <t>OOCL SHENZHEN</t>
  </si>
  <si>
    <t>1800 BAG 40 PALLETS POLYVINYL ALCOHOL KURARAY POVAL 48-80(PVA-424H) 36,000 KGS H.S.CODE _ 3905.30.0000 OXY P.O.NO_ 4502242615 KAI P.O.NO _ D50US00117 DELIVERY TO _ OXY-PASADENA PVC PLANT 4403 PASADENA FREEWAY PASADENA, TX 77503-1119 USA TEL _ 281-884-4174 ATTN_ SYLVIA ENRIQUEZ 1800 BAG 40 PALLETS POLYVINYL ALCOHOL KURARAY POVAL 48-80(PVA-424H) 36,000 KGS H.S.CODE _ 3905.30.0000 OXY P.O.NO_ 4502242615 KAI P.O.NO _ D50US00117 DELIVERY TO _ OXY-PASADENA PVC PLANT 4403 PASADENA FREEWAY PASADENA, TX 77503-1119 USA TEL _ 281-884-4174 ATTN_ SYLVIA ENRIQUEZ</t>
  </si>
  <si>
    <t>2625 BAY AREA BLVD,SUITE 600 HOUSTON,TX 77058-1551 UNITED STATES PVOH DIVISION TEL_ 281-283-1711 FAX_ 281-283-1722</t>
  </si>
  <si>
    <t>77058-1551</t>
  </si>
  <si>
    <t>TGCU0197347 MOFU5818767</t>
  </si>
  <si>
    <t>MOLU12020680988</t>
  </si>
  <si>
    <t>MOL831924K MOL831925K</t>
  </si>
  <si>
    <t>MADERA 36 POSTS 6 X 3,65 147 POSTS 6 X 2,44 2.016 POSTS 2 1/2 A 3 X 2,15, PARTIDA ARANCELARIA 4403.1010 FREIGHT PREPAID</t>
  </si>
  <si>
    <t>P.O. BOX 362290 SAN JUAN PR 00936-2290 PR 00936-2290 PR</t>
  </si>
  <si>
    <t>HASU4966920</t>
  </si>
  <si>
    <t>SUDUB6603A0R5738</t>
  </si>
  <si>
    <t>016N</t>
  </si>
  <si>
    <t>H3135738</t>
  </si>
  <si>
    <t>MADERA 576 POSTS 3 X 1,98 2.304 POSTS 2,5 A 3 X 1,98 PARTIDA ARANCELARIA: 4403.1010 FREIGHT PREPAID</t>
  </si>
  <si>
    <t>CALLE SEGARRA SAN JUAN, PUERTO RICO 00922-1279 PUERTO RICO 00922-1 00921 PR</t>
  </si>
  <si>
    <t>SUDU5744386</t>
  </si>
  <si>
    <t>SUDUB6603A0R5S26</t>
  </si>
  <si>
    <t>H3135735</t>
  </si>
  <si>
    <t>CALLE SEGARRA SAN JUAN, PUERTO RICO</t>
  </si>
  <si>
    <t>BOOKS HS CODE 4901.9900 ITEM 903710081 978-1-4403-4267-7 PHYSICS OF BRANDV2 ;AM-V2 PO#T822002-JB, . . . . . . . . / BOOKS HS CODE 4901.9900 ITEM 903710276 978-1-4402-4640-1 THE ULTIMATE GUIDE TO VINTAGETRANSFORMERS, . . . . . . . / BOOKS HS CODE 4901.9900 ITEM 903710088 978-1-4463-0484-6 MY RAG DOLL ; D&amp;C V6 (1560 PCS), . . . / BOOKS HS CODE 4901.9900 ITEM 903710091 978-1-4463-0424-2 MY CROCHET DOLL ; D&amp;C-V5 PO#1160, STANDARD OF ISPM 15. . . .</t>
  </si>
  <si>
    <t>TITLE OF BOOK THE PHYSICS OF BRAND AUTHOR AARON KELLER, RENEE MARINO, AND DAN WALLACE PUBLISHER ADAMS MEDIA, A DIVISION OF F W MEDIA, INC COUNTRY OF ORIGIN PRINTED IN CHINA SRN T8220 PRINTING# 2 CTN QTY 20 CTN WGT 37.5 LB ISBN-10 1-4403-4267-9 ISBN-13 978-1-4403-4267-7 COVER PRICE TITLE THE ULTIMATE GUIDE TO VINTAGE TRANSFORMERS ACTION FIGURES AUTHOR MARK BELLOMO PUBLISHER KRAUSE PUBLICATIONS, IOLA WI USA PRINTED IN CHINA SRN S9135 PRINTING# 2 CTN QTY 18 CTN WGT LBS 41 LB ISBN-10 1-4402-4640-8 ISBN-13 978-1-4402-4640-1 COVER PRICE TITLE OF BOOK MY RAG DOLL AUTHOR CORINNE CRASBERCU PUBLISHER F W MEDIA COUNTRY OF ORIGIN PRINTED IN CHINA SRN T2851 PRINTING# 10 CTN QTY 20 CTN WGT 29.1 LBS ISBN-13 978-1-4463-0484-6 ISBN-10 1-4463-0484-1 COVER PRICE TITLE OF BOOK MY CROCHET DOLL AUTHOR ISABELLE KESSEDJIAN PUBLISHER F W MEDIA COUNTRY OF ORIGIN PRINTED IN CHINA SRN T0750 PRINTING# 13 CTN QTY 40 CTN WGT 35.8 LBS ISBN-13 978-1-4463-0424-2 ISBN-10 1-4463-0424-8 COVER PRICE</t>
  </si>
  <si>
    <t>HLXU5180648</t>
  </si>
  <si>
    <t>BANQHKG5862319</t>
  </si>
  <si>
    <t>HLCUHKG1610KULX0</t>
  </si>
  <si>
    <t>HLB3480733</t>
  </si>
  <si>
    <t>STC 590 CARTON(S) MASK, SNORKEL , FINSHS 9506290000THIS SHIPMENT CONTAINS NO WOOD INGMATERIALS ZIP CODE 518007 VAT NO. 4403 2569894 TEL 0755-25153718 FAX 0755-251534 EIGHT PREPAID</t>
  </si>
  <si>
    <t>UNIQUE LOGISTICS INTERNATIONAL</t>
  </si>
  <si>
    <t>UNITEX INTERNATIONAL FORWARDING (GU</t>
  </si>
  <si>
    <t>154-09 146TH AVE. JAMAICA NY11434 US</t>
  </si>
  <si>
    <t>21-22-F, HONGLONG CENTURY PLAZA, N O. 4002 SHENNAN RD., EAST, LUOHU DI SHENZHEN CN</t>
  </si>
  <si>
    <t>UACU8402493</t>
  </si>
  <si>
    <t>UASUCNSZXB93995</t>
  </si>
  <si>
    <t>309S</t>
  </si>
  <si>
    <t>LES PRODUCTIONS ATLAN INC</t>
  </si>
  <si>
    <t>DONGGUAN LONGWELL SPORTS CO., LTD.</t>
  </si>
  <si>
    <t>120,RUE DE ROTTERDAM,SAINT-AUGUSTIN SAINT-AUGUSTIN-DE-DESQCG3A 1T3 CA</t>
  </si>
  <si>
    <t>THE AREA OF ADMINISTRATION OF CHOWL DONGGUAN CN</t>
  </si>
  <si>
    <t>UASUCNSZXB93995A</t>
  </si>
  <si>
    <t>PRIME SCUBA</t>
  </si>
  <si>
    <t>360 ROUTE 211 E SUITE 202,MIDDLETOW MIDDLETOWN NY10940 US</t>
  </si>
  <si>
    <t>WEARING APPARELS HTS NO.: 62 0342 READYMADE GARMENTS. B OYS COTTON WOVEN PANTS DPO. NO. STYLE NO. XU5UCTA 359821 -00-1 359821-01-1 359821-0 2-1 359821-03-1 INVOICE NO .: AGL237A333816 DT.19-09-2016, X8'6 605CTN 21.800CBM 4403.2 50KGS B/L TOTAL SUMMARY -- ------------------------------ --- 605CTN 21.800CBM 4403.25 0KGS</t>
  </si>
  <si>
    <t>ANANTA GARMENTS LTD.</t>
  </si>
  <si>
    <t>TDC-0020 200 GAP BLVD. GALLATIN, T N 37066 3RD NOTIFY PARTY: SALSON L OGISTICS 888 DOREMUS AVE. NEWARK N J 07114</t>
  </si>
  <si>
    <t>PRIME BANK LTD.ELEPHANT ROAD BRANCH 136,ELEPHANT ROAD,DHAKA-1205 BANGLADESH. 1-4154277001 TEL EX 1-973368 19</t>
  </si>
  <si>
    <t>NISHCHINTAPUR, ASHULIA, DEPZ ROAD, SAVAR, DHAKA-1341, BANGLADESH. 880-28912962 TEL EX 880-2891 23</t>
  </si>
  <si>
    <t>MRKU0230624</t>
  </si>
  <si>
    <t>MAEUE71084907</t>
  </si>
  <si>
    <t>BD0351342</t>
  </si>
  <si>
    <t>5395 DISTRPLEX FARMS DR MEMPHIS, TN 38141 ATTN: ROB STOREY</t>
  </si>
  <si>
    <t>CALCIUM CHLORIDE XFAX 86-755-82186345 TAX ID 4403 0066 1046 989 XXRFC EME020824U4A XXXRFC EME020824U4A</t>
  </si>
  <si>
    <t>CALCIUM CHLORIDE N.W. 25KGS G.W. 25.1KGS LOT NO. KY160603 MADE IN CHINA . .</t>
  </si>
  <si>
    <t>CPSU1723500</t>
  </si>
  <si>
    <t>HLCUTA1160815329</t>
  </si>
  <si>
    <t>0221S</t>
  </si>
  <si>
    <t>HLD2584304 DBL</t>
  </si>
  <si>
    <t>CARBON STEEL FLANGES ANSI B16.5 MAT.ASTM A105N AND A350 LF2 (10 CRATES 1 PALLET) INV.4402 HS-CODE 7307915050 CARBON STEEL FLANGES ANSI B16.5 MAT.ASTM A105N AND A350 LF2 (9 CRATES 3 PALLETS) INV.4403 HS-CODE 7307915050 CARBON STEEL FLANGES ANSI B16.5 MAT.ASTM A105N AND A350 LF2 (11 CRATES 3 PALLETS) INV.4406 PO 19199 HS-CODE 7307915050</t>
  </si>
  <si>
    <t>ITEX PIPING PRODUCTS LLC</t>
  </si>
  <si>
    <t>ONTINENTAL FLANGES AND FITTING</t>
  </si>
  <si>
    <t>LOCKWOOD NO MARKS NO MARKS NO MARKS NO MARKS NO MARKS LOCKWOOD NO MARKS NO MARKS NO MARKS NO MARKS NO MARKS LOCKWOOD NO MARKS NO MARKS NO MARKS NO MARKS NO MARKS NO MARKS</t>
  </si>
  <si>
    <t>13411 WEST ROAD HOUSTON TEXAS TX 77041 US</t>
  </si>
  <si>
    <t>VIA MAGNI 113 INVERIGO FRAZ.CAR IT</t>
  </si>
  <si>
    <t>MSKU7664265 MSKU3946316 MRKU6742166</t>
  </si>
  <si>
    <t>BANQVRN0442332</t>
  </si>
  <si>
    <t>MAEU571050461</t>
  </si>
  <si>
    <t>IT0595417 IT0595284 IT0595278</t>
  </si>
  <si>
    <t>ALGECIRAS</t>
  </si>
  <si>
    <t>4403 PCS OF HARDWOOD DOORS AND MOULDINGS PO DSA 7706-2016 ALL GLASS IN THIS ORDER IS MANUFACTURED IN OCT 2016 ; NW- 21915.19 KGS, ; ---FREIGHT COLLECT---</t>
  </si>
  <si>
    <t>EXPRESS LINE USA INC.</t>
  </si>
  <si>
    <t>TOPWINNER TRANSPORTATION LIMITED</t>
  </si>
  <si>
    <t>OOCL ROTTERDAM</t>
  </si>
  <si>
    <t>167-16 146TH AVE. JAMAICA, N.Y. 11434 JACK LIM - OCEAN IMPORT DEPT.</t>
  </si>
  <si>
    <t>RM-607, ZONE-5 RONGHUA XINTAI BUILDING, NO. RONGHUA SOUTH ROAD, BDA, YIZHUANG NEW DISTRICT, BEIJING</t>
  </si>
  <si>
    <t>TCNU4457599</t>
  </si>
  <si>
    <t>APLU712005871</t>
  </si>
  <si>
    <t>AS50301625</t>
  </si>
  <si>
    <t>ON 4 PALLETS WITH 4382 PCS OF NIKE'S SOCKS PO#PO4504213297, 4504213298,4504213296 4504206388 BG#519136,519154,519168,519183 / ON 3 PALLETS WITH 2468 PCS OF NIKE'S SOCKS PO#4504197714, 4504206388 BG#499564,499586 / ON 4 PALLETS WITH 3882 PCS OF NIKE'S SOCKS PO#4504206388,4504237139 BG#526519,526581 / 4 CARTONS WITH 72 PCS OF NIKE'S SOCKS PO#4504236413 BG#526620 14 CARTONS WITH 516 PCS OF NIKE'S TERNINGS PO#4504195114 BG558512 ALL ON ONE PALLET / ON ONE PALLET WITH 343 PCS OF NIKE'S APPAREL DIVISION GOODS PO#4504223760,4504223761 BG#505997,505999 / ON 2 PALLETS WITH 840 PCS OF NIKE'S SOCKS PO#4504246181 BG#558241 / ON 2 PALLETS WITH 3000 PCS OF NIKE'S SOCKS PO#4504206388, 4504221061 BG#558266,558266 / ON 2 PALLETS WITH 1000 PCS OF NIKE'S TRAININGS PO#4504187309 BG#558553 / ON 1 PALLETS WITH 796 PCS OF NIKE'S TRAININGS POS#4504183809 BG#558464 / ON 7 PALLETS WITH 4403 PCS OF NIKE'S TRAININGS PO#4504187309 BG#537777</t>
  </si>
  <si>
    <t>EXPEDITORS (JFK) USA</t>
  </si>
  <si>
    <t>TRANSWORLD LOGISTICS LTD</t>
  </si>
  <si>
    <t>ZIM TEXAS</t>
  </si>
  <si>
    <t>245 ROGER AVENUE INWOOD NEW YORK 11696 NEW YORK 11696 U.S.A. TEL:0015163713330 FAX:0015163712979</t>
  </si>
  <si>
    <t>65 YIGAL ALON STR TEL AVIV 6744316 ISRAEL TEL:972-3-6279999 FAX:1972-3-5622199</t>
  </si>
  <si>
    <t>ZCSU8853817</t>
  </si>
  <si>
    <t>ZIMUHFA4028662</t>
  </si>
  <si>
    <t>44E</t>
  </si>
  <si>
    <t>EXPEDITORS (PDX) INTERNATIONAL OF</t>
  </si>
  <si>
    <t>WA, INC. 2508 N MARINE DRIVE PORTLAND 197217 U.S.A. TEL:503-419-2050 FAX:0015032543758</t>
  </si>
  <si>
    <t>------------ CMAU5132581 DESCRIPTION---------1 PKG AUTOMOTIVE PARTS FILE NO:372 4403 NOT STACKABLE 1PL/120 100 100 CMS 556.390 KGS, 1.200 CBM -------------GENERIC DESCRIPTION-------------</t>
  </si>
  <si>
    <t>CONTINENTAL AUTOMOTIVE MEXICANA SA</t>
  </si>
  <si>
    <t>THOMAS MAGNETE GMBH</t>
  </si>
  <si>
    <t>HAWK HUNTER</t>
  </si>
  <si>
    <t>DE CV PASEO DE LAS COLINAS 100-B P.IND Y DE NEGOCIOS LAS COLINAS</t>
  </si>
  <si>
    <t>SAN FERNANDO 35 HERDORF DE</t>
  </si>
  <si>
    <t>CMAU5132581</t>
  </si>
  <si>
    <t>CMDUHBGA0285635</t>
  </si>
  <si>
    <t>CMDUHBG1141331</t>
  </si>
  <si>
    <t>159VB</t>
  </si>
  <si>
    <t>BREMEN</t>
  </si>
  <si>
    <t>SOFA&amp;SPARE PART PO#L225553 SOFA PO#L225562 NO WOO D PACKAGING MATERIAL CONTAIN ER SUMMARY ----------------- ------------------ CLHU87182 33 ML-CN4244875 40X9'6 7 2PKG 68.680CBM 3800.000KGS P ONU7207654 ML-CN2244654 40, X9'6 66PKG 68.330CBM 4403.00 0KGS B/L TOTAL SUMMARY --- ------------------------------ -- 138PKG 137.010CBM 8203.00 0KGS</t>
  </si>
  <si>
    <t>EL DORADO FURNITURE CORPORATION</t>
  </si>
  <si>
    <t>DONGGUAN COCHEEN FURNITURE CO.,LTD</t>
  </si>
  <si>
    <t>EL DORADO FURNITURE PI NO.: PO NO. : SKU#: ITEM: DES.: COLOR: PACK AGE: MADE IN CHINA BATCH NO.: EL DORADO FURNITURE PI NO.: PO NO. : SKU#: ITEM: DES.: COLOR: PACK AGE: MADE IN CHINA BATCH NO.:</t>
  </si>
  <si>
    <t>4200 N.W. 167 STREET MIAMI GARDENS, FLORIDA 33054 USA PH: (305) 624-9700 1-3056249700 TEL EX 1-305623 26</t>
  </si>
  <si>
    <t>#15,HOUSHA ROAD,YONGKOU INDUSTRY, HOUJIE TOWN, DONGGUAN,GUANGDONG, CHINA 86-0000000000</t>
  </si>
  <si>
    <t>CLHU8718233 PONU7207654</t>
  </si>
  <si>
    <t>MAEU570925777</t>
  </si>
  <si>
    <t>640W</t>
  </si>
  <si>
    <t>CN4244875 CN2244654</t>
  </si>
  <si>
    <t>WILLIAM LEON CHB</t>
  </si>
  <si>
    <t>8245-5 N.W. 36 STREET MIAMI, FLORIDA 33166 USA FAX# (305)599-8923</t>
  </si>
  <si>
    <t>WOOD - ROUND LOGS 5 PCS X 40' DE 25 LOGS BASRALOCUS ROUND LOGS, QTY: 101.855 CBM DESCRIPTION, QUALITY, QUANTITY, UNIT PRICE AND ALL OTHERS SPECIFICATION OF THE MERCHANDISE AS PER PROFORMA INVOICE NO. 2016-ROB001 DATED 16/05/2016 OF THE BENEFICIARY IMPORT UNDER CFR L/C NO 108716010063 ISSUE DATED 25/07/2016, LCAF, NO: 54714, IRC NO. BA-0230805, IMPORTER'S TIN NO.252970521021, VAT REG. NO. 24041236050, IP NO- 12.11.2015.039.41.050.15.0 216 DATED: 21/07/2016 H.S.CODE NO.4403.99.00 FREIGHT PREPAID AT PARAMARIBO WOOD - ROUND LOGS WOOD - ROUND LOGS WOOD - ROUND LOGS WOOD - ROUND LOGS</t>
  </si>
  <si>
    <t>AL ARAFAH ISLAMI BANK LTD.</t>
  </si>
  <si>
    <t>BIN NO 19011031524</t>
  </si>
  <si>
    <t>MSCU9349772 MSCU5652883 MSCU5646788 CAXU7255943 GATU4438015</t>
  </si>
  <si>
    <t>4510 4310 4310 4310 4310</t>
  </si>
  <si>
    <t>MSCUPB017346</t>
  </si>
  <si>
    <t>644R</t>
  </si>
  <si>
    <t>DS14019 EU08225762 EU08225765 DS14017 EU08225764 DS14018 EU08225766 DS14021 DS14020 EU08225763</t>
  </si>
  <si>
    <t>WOOD IN THE ROUGH, WHETHER OR NOT STRIPPED OF BARK - TEAK TECTONA GRANDIS WOOD IN THE ROUGH, WHETHER OR NOT STRIPPED OF BARK - TEAK TECTONA GRANDIS WOOD IN THE ROUGH, WHETHER OR NOT STRIPPED OF BARK - TEAK TECTONA GRANDIS 5 X 40FT HC CONTAINING 255 TEAK TECTONA GRANDIS LOGS (85,782 M3) PURCHASE ORDER: 005/2016 COMMERCIAL INVOICE: 016/16 R.E.: 16/1351420-001 D.D.E.: 2160669212/7 N.C.M. / HS CODE: 4403.49.00 TOTAL NET WEIGHT: 132.240,00 KGS SHIPPED ON BOARD FRE, LIABILITY IN THIS RESPECT WOOD IN THE ROUGH, WHETHER OR NOT STRIPPED OF BARK - TEAK TECTONA GRANDIS WOOD IN THE ROUGH, WHETHER OR NOT STRIPPED OF BARK - TEAK TECTONA GRANDIS</t>
  </si>
  <si>
    <t>GULSHAN TIMBER PVT LTD</t>
  </si>
  <si>
    <t>BDX FLORESTAS EIRELI - ME</t>
  </si>
  <si>
    <t>73/2, SWARAN PARK ASSAM TIMEBER MAR DELHI DL 110041 INDIA</t>
  </si>
  <si>
    <t>RUA PANAMA, 2398/SL. D - EMBRATEL PORTO VELHO RO 76820-768 BRAZIL</t>
  </si>
  <si>
    <t>MSCU7041780 MSCU7157322 MSCU9355836 CARU9993175 MSCU8640968</t>
  </si>
  <si>
    <t>MSCUMF071833</t>
  </si>
  <si>
    <t>FEJ4577053 FEJ4576968 FEJ4576970 FEJ4576967 FEJ4576969</t>
  </si>
  <si>
    <t>PORTO VELHO, BRAZ</t>
  </si>
  <si>
    <t>WOOD IN THE ROUGH, WHETHER OR NOT STRIPPED OF BARK - 5 X 40FT HC CONTAINING 383 TEAK TECTONA GRANDIS LOGS (90,858 M3) COMMERCIAL INVOICE: 015/16 R.E.: 16/1305870-001 D.D.E.: 2160649191/1 N.C.M. / HS CODE: 4403.49.00 TOTAL NET WEIGHT: 139.920,00 KGS SHIPPED ON BOARD CLEAN ON BOARD FREIGHT COLLECT AS PER AGREEMENT, WOODEN LOGS : TREATED / CERTIFIED WOOD IN THE ROUGH, WHETHER OR NOT STRIPPED OF BARK - TEAK TECTONA GRANDIS WOOD IN THE ROUGH, WHETHER OR NOT STRIPPED OF BARK - TEAK TECTONA GRANDIS 5 X 40FT HC CONTAINING 383 TEAK TECTONA GRANDIS LOGS (90,858 M3) COMMERCIAL INVOICE : 015/16 R.E.: 16/1305870-001 D.D.E.: 2160649191/1 N.C.M. / HS CODE: 4403.49.00 TOTAL NET WEIGHT: 139.920,00 KGS SHIPPED ON BOARD FREIGHT COLLECT AS PER AGR, EEMENT WOODEN LOGS : TREATED / CERTIFIED THIS CLAUSE IS SHOWN AT SHIPPERS REQUEST FOR THEIR REQUIREMENTS. THE CARRIER IS NOT AWARE OF ITS CONTENTS AND HAS NO LIABILITY IN THIS RESPECT COMMERCIAL INVOICE IS SHOWN AT SHIPPERS REQUEST FOR THEIR FINANCIAL REQUIREMENTS. THE CARRIER IS NOT AWARE OF ITS CONTENTS AND HAS NO LIABILITY IN THIS RESPECT WOOD IN THE ROUGH, WHETHER OR NOT STRIPPED OF BARK - TEAK TECTONA GRANDIS WOOD IN THE ROUGH, WHETHER OR NOT STRIPPED OF BARK - TEAK TECTONA GRANDIS</t>
  </si>
  <si>
    <t>BDX FLORESTAS LTDA - ME</t>
  </si>
  <si>
    <t>PORTO VELHO - RO - BRASILCNPJ: 17.5 PORTO VELHO RO 78900-01 BRAZIL</t>
  </si>
  <si>
    <t>DFOU8028528 MEDU8320770 BMOU6161180 FCIU9234740 TCLU9098149</t>
  </si>
  <si>
    <t>MSCUMF070967</t>
  </si>
  <si>
    <t>FEJ4576978 FEJ4576980 FEJ4576977 FEJ4576979 FEJ4576981</t>
  </si>
  <si>
    <t>BOOKS HS CODE 4901.9900 ITEM 903704411 978-1-4403-4934-8 ART JOURNEY ANIMALS PO# C5493481JSB (2672 CPS 334 CTNS 7 PLTS), .</t>
  </si>
  <si>
    <t>TITLE ART JOURNEY ANIMALS AUTHOR EDITED BY JAMIE MARKLE PUBLISHER F W MEDIA CINCINNATI,OH PRINTED IN CHINA SRN R3135 PRINTING# 1 CTN QTY 8 CTN WGT 30.4 LBS ISBN-10 1-4403-4934-7 ISBN-13 978-1-4403-4934-8 COVER PRICE TITLE OF BOOK AWESOME WOMEN WHO CHANGED HISTORY AUTHOR CAROL DEL ANGEL PUBLISHER ADAMS MEDIA, A DIVISION OF F W MEDIA, INC COUNTRY OF ORIGIN PRINTED IN CHINA SRN R3813 PRINTING# 1 CTN QTY 24 CTN WGT 25 LB ISBN-10 1-4405-9987-4 ISBN-13 978-1-4405-9987-3 COVER PRICE TITLE THE COMPLETE GUIDE TO CONTRACTING YOUR HOME 5TH EDITION AUTHOR KENT LESTER AND DAVE MCGUERTY PUBLISHER F W MEDIA CINCINNATI,OH PRINTED IN CHINA SRN S9148 PRINTING# 1 CTN QTY 10 CTN WGT 29.1 LBS ISBN-10 1-4403-4601-1 ISBN-13 978-1-4403-4601-9 COVER PRICE TITLE ABSTRACT EXPLORATIONS IN ACRYLIC PAINTING AUTHOR JO TOYE PUBLISHER F W MEDIA CINCINNATI,OH PRINTED IN CHINA SRN T6421 PRINTING# 2 CTN QTY 20 CTN WGT 26.7 LBS ISBN-10 1-4403-4153-2 ISBN-13 978-1-4403</t>
  </si>
  <si>
    <t>INBU5466140</t>
  </si>
  <si>
    <t>BANQHKG5844187</t>
  </si>
  <si>
    <t>MSCUC5534528</t>
  </si>
  <si>
    <t>644N</t>
  </si>
  <si>
    <t>FEJ8147804</t>
  </si>
  <si>
    <t>PAINT WHIT 391FIBREBOARD BOXES (4G) GROSS WEIGHT 4403.6KG 1246 ALUMINUM DRUMS (1B 2) UN1263, PAINT, CLASS 3, F, LASHPOINT 27.77 C PG ILL, EMS F-E, S-E NON MARINE POLLUTANT / PAINT 108 FIBREBOARD BOXES (4G )GROSS WEIGHT 1541.490K G434ALUMINUM DRUMS (1B2 )UN1263, PAINT RELAT ED MATERIAL , CLASS 3, FLA SHPOINT 13.33 C PG LL, EMS, F-E, S-E NON MA RINE POLLUTANT</t>
  </si>
  <si>
    <t>EAFF S.A.</t>
  </si>
  <si>
    <t>LESCHACO MEXICANA,S.A. DE C.V.</t>
  </si>
  <si>
    <t>NO MARKS . . . . . . . . . NO MARKS . . . . . . . .</t>
  </si>
  <si>
    <t>CUIT NR.30-65789182-3 VIAMONTE 1145- 3 A (C1053ABW) BUENOS AIRES, ARGENTINA PH.+541143721300 CTC.JOSE SAGEL</t>
  </si>
  <si>
    <t>RFC LME980116R15 BLVD. MANUEL AVILA CAMACHO NO. 88 PISO 8, COL. LOMAS DE CHAPULTEPEC 11000 MEXICO, D.F.</t>
  </si>
  <si>
    <t>CAXU6885439</t>
  </si>
  <si>
    <t>HLCUME3161128771</t>
  </si>
  <si>
    <t>1647S</t>
  </si>
  <si>
    <t>FRENCH WHITE OAK 27 MM (M3) FRENCH WHITE OAK 27 MM (M3) FREIGHT PAYABLE AT DEPARTURE - ON BOARD THC DESTINATION + CUC COLLECT ISPS PAYABLE AT DEPARTURE HS CODE 4403.91</t>
  </si>
  <si>
    <t>41 RUE DU BAS VERMELLE NIVOLAS VERMELLE 38 38300 FRANCE</t>
  </si>
  <si>
    <t>TGHU8561710 AMFU8758876</t>
  </si>
  <si>
    <t>MSCUJF110900</t>
  </si>
  <si>
    <t>643W</t>
  </si>
  <si>
    <t>125630 042323</t>
  </si>
  <si>
    <t>FURNITURE - SOFA PO NO.- 4120979 PI NO.- 11533036 THIS SHIPMENT DOES NOT CONTAIN ANY SOLID WOOD PACKING MATERIALS . ; 3RD NOTIFY PARTY-, STONE MOUNTAIN MACY-S LOGISTICS DC 4403 SARR PARKWAY STONE MOUNTAIN, GA 30083</t>
  </si>
  <si>
    <t>MAN WAH MACAO COMMERCIAL OFFSHORE</t>
  </si>
  <si>
    <t>668 N.MAIN STREET, HIGHT POINT,NC 27260-5018 TEL 828 855-9200</t>
  </si>
  <si>
    <t>LIMITED ALAMEDA DR.CARLOS D ASSUMPCAO NO. 411-417.PRACA WONG CHIO J 19.MACAU</t>
  </si>
  <si>
    <t>TCNU7276681</t>
  </si>
  <si>
    <t>APLU750084909</t>
  </si>
  <si>
    <t>AH60328397</t>
  </si>
  <si>
    <t>14.00 CUBIC METERS OF WOOD OF LOGWOOD IN ROLLWITHOUT SAPWOOD IN SEVERAL MEASURES 14.00 METROS C BICOS DE MADERA DE PALO DE MORROLLOS DESALBURADA EN VARIAS MEDIDAS FRACCION ARANCELARIA 4403.99.99 FREIGHT COLLECT 14.00 CUBIC METERS OF WOOD OF LOGWOOD IN ROLLWITHOUT SAPWOOD IN SEVERAL MEASURES 14.00 METROS C BICOS DE MADERA DE PALO DE MORROLLOS DESALBURADA EN VARIAS MEDIDAS FRACCION ARANCELARIA 4403.99.99</t>
  </si>
  <si>
    <t>CMA CGM AMERICA</t>
  </si>
  <si>
    <t>TEL: 33232794987 CTC: MARYLINE CASIEZ 76600 LE HAVRE FRANCE 56-60 BLD. AMIRAL MOUCHEZ</t>
  </si>
  <si>
    <t>AV. EUGENIA NO 189 COL. NARVARTE ORIENTE CP. 03020 MEXICO D. F. RFC: UME960604PZ7 CTC: LUIS ARAIZA</t>
  </si>
  <si>
    <t>TEMU2879867 TCLU7342493</t>
  </si>
  <si>
    <t>CMDUMXO0354887</t>
  </si>
  <si>
    <t>154VB</t>
  </si>
  <si>
    <t>CMACGMF3965913 CMACGMF3965914</t>
  </si>
  <si>
    <t>17 CARTONS FOOTWEAR (ADIDAS B RANDED SPORTS SHOES) CUSTOME R NO: 600000 PO NO: 011558951 5 ORDER NO: 0280902329 ART NO: S76719 QTY: 2700 PRS INV OICE NO: AFIP2016-4551 HTS CO DE: 6404119020 PLANT CODE , 6040 -- APACHE FOOTWEAR 11 C ARTONS 19 CARTONS 11 CARTONS 49 CARTONS 27 CARTONS 41 CARTONS 27 CARTONS 27 CARTON S 11 CARTONS 19 CARTONS 14 CARTONS / 7 CARTONS FOOTWEAR(ADIDAS BRA NDED SPORT SHOES) CUSTOMER N O: 600000 PO NO: 0115910755 ORDER NO: 0281057778 ART NO: S74782 QTY: 300 PRS INVOICE NO: AFIP2016-4403 HTS CODE: 6403999041 PLANT CODE  6040, 1 CARTONS 6 CARTONS 1 CART ONS 6 CARTONS 1 CARTONS 4 CARTONS 1 CARTONS 4 CARTONS 1 CARTONS 3 CARTONS 2 CART ONS / 2 CARTONS FOOTWEAR ADIDAS BRA NDED SPORT SHOES CUSTOMER NO : 600000 PO NO: 0115643092 ORDER NO: 0280967952 ART NO: BB2396 QTY: 516 PRS INVOICE NO: AFIP2016-4353 HTS CODE: 6 404119020 PLANT CODE  6040, 1 CARTONS 5 CARTONS 3 CARTO NS 8 CARTONS 5 CARTONS 8 C ARTONS 5 CARTONS 7 CARTONS 2 CARTONS 6 CARTONS 1 CARTO NS 3 CARTONS 3 CARTONS / 5 CARTONS FOOTWEAR (ADIDAS BR ANDED SPORT SHOES) CUSTOMER NO: 600000 PO NO: 0115989514 ORDER NO: 0281166259 ART NO : BB0214 QTY: 404 PRS INVOIC E NO: AFIP2016-4525 HTS CODE: 6403999041 PLANT CODE  604, 0 3 CARTONS 5 CARTONS 3 CAR TONS 5 CARTONS 3 CARTONS 5 CARTONS 2 CARTONS 5 CARTONS 2 CARTONS 5 CARTONS 2 CAR TONS</t>
  </si>
  <si>
    <t>ADIDAS INTERNATIONAL TRADING BV,</t>
  </si>
  <si>
    <t>1-273 CARTONS 1-37 CARTONS 1-59 CARTONS 1-45 CARTONS</t>
  </si>
  <si>
    <t>495 CEDAR CREST ROAD, SPARTANBURG, SC 29301 1-8645870700 TEL EX 1-864587 38</t>
  </si>
  <si>
    <t>77 POTTIPATTI PLAZA, NUNGAMBAKKAM HIGH ROAD 600034 NUNGAMBAKKAM CHENNAI INDIA O/B -- 91-0000000000 TEL EX 91-44663 02</t>
  </si>
  <si>
    <t>MSKU6841134</t>
  </si>
  <si>
    <t>MAEU958118971</t>
  </si>
  <si>
    <t>IN2569032 IN2569032</t>
  </si>
  <si>
    <t>BROKERAGE, INC INTERNATIONAL 19601 HAMILTON AVE.TORRANCE,CA.90502-1309 ATTN:OCEAN IMPORT DEPT/DAVID HUSKEY</t>
  </si>
  <si>
    <t>KNOCK DOWN FURNITURE KNOCK DOWN FURNITURE KNOCK DOWN FURNITURE WOODEN FURNITURE PER PO# 4403+4510 CLARIDGE PATCHES BROWN COUNTER 55815BRNPU-01-KD-U CLARIDGE RED COUNTER STOOL, THIS SHIPMENT CONTAINS NO WOOD PACKING MATERIAL @ E-MAIL IMPORTS@LINON.COM EMAIL JP@LINON.COM @@ 347 475 1252 FAX EMAIL GCRISPO@GIFSERVICES.COM DOCUMENTS@GIFSERVICES.COM</t>
  </si>
  <si>
    <t>LINON HOME DECOR PRODUCTS,INC.</t>
  </si>
  <si>
    <t>HIEP HOA PHAT FURNITURE DECORATION</t>
  </si>
  <si>
    <t>EVER CONQUEST</t>
  </si>
  <si>
    <t>LINON HOME DECOR LINON HOME DECOR LINON HOME DECOR PRODUCTS, INC. PO # 4403+4510 MADE IN VIETNAM THE SAME THE SAME THE SAME THE SAME THE SAME THE SAME THE SAME THE SAME THE SAME THE SAME THE SAME THE SAME THE SAME THE SAME THE SAME THE SAME THE SAME THE SAME THE SAME THE SAME THE SAME THE SAME THE SAME THE SAME THE SAME</t>
  </si>
  <si>
    <t>22 JERICHO TURNPIKE, MINEOLA, NY 11501 PHONE # - 516-941-1119 X 319 FAX # 516-699-1001</t>
  </si>
  <si>
    <t>JOINT STOCK COMPANY. DT 743 STREET, NOI HOA 2 QUATER, BINH AN WARD, DI AN TOWN, BINH DUONG PROVINCE, VIET NAM.</t>
  </si>
  <si>
    <t>BMOU5762696 FSCU8284730</t>
  </si>
  <si>
    <t>EGLV235600644885</t>
  </si>
  <si>
    <t>0847E</t>
  </si>
  <si>
    <t>EMCBXS0715 EMCFZT3864</t>
  </si>
  <si>
    <t>GIF SERVICES, INC</t>
  </si>
  <si>
    <t>154-09 146TH AVENUE,3RD FLOOR, UNIT C JAMAICA, NY 11434 GINA FILARDO 347 960 2151 DIRECT LINE</t>
  </si>
  <si>
    <t>HO CHI MINH</t>
  </si>
  <si>
    <t>------------ CMAU5730069 DESCRIPTION---------CONTAINING 33 PARCELS LOTADER 4403 390190 (HS) FOR CHEMICAL EMERGENCY SPILL LEAK FIRE EXPOSURE, DELIVERY ADDRESS: PALMER HOLLAND C/O ALL SOUTH WHSE 1775 CONTINENTAL WAY ATLANTA GA 30316 TEL 6786122089 GW 19227.450</t>
  </si>
  <si>
    <t>PALMER HOLLAND INC</t>
  </si>
  <si>
    <t>CMA CGM AZURE</t>
  </si>
  <si>
    <t>1795 CONTINENTAL WAY ATLANTA GA US</t>
  </si>
  <si>
    <t>PLATEFORME DE CARLING NATIONAL 33 SAINT AVOLD</t>
  </si>
  <si>
    <t>CMAU5730069</t>
  </si>
  <si>
    <t>CMDUFR40266302</t>
  </si>
  <si>
    <t>CMDULHV1500042</t>
  </si>
  <si>
    <t>155VB</t>
  </si>
  <si>
    <t>ST AVOLD, 57</t>
  </si>
  <si>
    <t>------------ CMAU5224311 DESCRIPTION---------CONTAINING 33 PARCELS LOTADER 4403 390190 (HS) FOR CHEMICAL EMERGENCY SPILL LEAK FIRE EXPOSURE, DELIVERY ADDRESS: PALMER HOLLAND C/O ALL SOUTH WHSE 1795 CONTINENTAL WAY ATLANTA GA 30316 TEL 6786122089</t>
  </si>
  <si>
    <t>CMAU5224311</t>
  </si>
  <si>
    <t>CMDUFR40266228</t>
  </si>
  <si>
    <t>CMDULHV1500075</t>
  </si>
  <si>
    <t>KNOCK DOWN FURNITURE KNOCK DOWN FURNITURE WOODEN FURNITURE PER PO# 4403 CLARIDGE BLK BAR STOOL 55816BLK01U LINE NAILHEAD SADDLE STOOL 30, ### 347 475 1252 FAX EMAIL GCRISPO@GIFSERVICES.COM DOCUMENTS@GIFSERVICES.COM</t>
  </si>
  <si>
    <t>LINON HOME DECOR PRODUCTS, INC.</t>
  </si>
  <si>
    <t>HATSU CRYSTAL</t>
  </si>
  <si>
    <t>SHIPPING MARKS SHIPPING MARKS LINON HOME DECOR PRODUCTS, INC. PO # 4403 MADE IN VIETNAM THE SAME THE SAME THE SAME THE SAME THE SAME THE SAME THE SAME THE SAME THE SAME THE SAME THE SAME THE SAME</t>
  </si>
  <si>
    <t>22 JERICHO TURNPIKE MINEOLA, NY 11501 PHONE # - 516-941-1119 X 319 FAX # 516-699-1001</t>
  </si>
  <si>
    <t>MAGU5415621</t>
  </si>
  <si>
    <t>EGLV235600609478</t>
  </si>
  <si>
    <t>0846E</t>
  </si>
  <si>
    <t>EMCBWW6675</t>
  </si>
  <si>
    <t>154-09 146TH AVENUE 3RD FLOOR, UNIT C JAMAICA, NY 11434 GINA FILARDO 347 960 2151 DIRECT LINE</t>
  </si>
  <si>
    <t>EXHIBITION MATERIAL METAL PIECES, STEEL H.S. CODE 7308.90 WHITE PLASTIC BASE BOARDS H.S. CODE 3921.90 CLOTH, WHITE AND BLACK H.S. CODE 5310.90 ADHESIVE TAPE H.S. CODE 3919.10 PLASTIC FOIL H.S. CODE 3901.10 BANNERS H.S. CODE 4911.91 PLASTIC FOIL H.S. CODE 3901.10 EXHIBITION MATERIAL METAL PIECES H.S. CODE 7308.90 BAGS (FABRIC) H.S. CODE 4202.90 OFFICE SUPPLIES H.S. CODE 4411.13 FURNITURE H.S. CODE 4411.13 / 4403.20</t>
  </si>
  <si>
    <t>MAERSK CAROLINA</t>
  </si>
  <si>
    <t>TARE: 3940 KG ART BASEL MIAMI BEACH 2016 - NO CARNET ATA - SAME SAME SAME SAME TARE: 3780 KG ART BASEL MIAMI BEACH 2016 - NO CARNET ATA - SAME SAME</t>
  </si>
  <si>
    <t>MSCU9091190 SLSU8008858</t>
  </si>
  <si>
    <t>MSCUKZ532173</t>
  </si>
  <si>
    <t>5956888 4438445</t>
  </si>
  <si>
    <t>EXHIBITION MATERIAL FURNITURE H.S. CODE 4411.13, 4403.20</t>
  </si>
  <si>
    <t>ART BASEL U.S. CORP</t>
  </si>
  <si>
    <t>TARE: 3840 KG ART BASEL MIAMI BEACH 2016 CARNET ATA BS/2016/7436</t>
  </si>
  <si>
    <t>1111 BRICKELL AVENUE SUITE 1700 MIAMI BEACH FL 33131 UNITED STATES</t>
  </si>
  <si>
    <t>MEDU7280652</t>
  </si>
  <si>
    <t>MSCUKZ657103</t>
  </si>
  <si>
    <t>EXHIBITION MATERIAL PRINTER, CAMERA MEMORY STICK PC, CABLES BARCODE SCANNERS WEBCAMS LAPTOPS, MOUSE KEYPAD, MOSEPAD ANTI-THEFT DEVICE FIREWALL/SOFTWARE CABLES, ADAPTER, MONITOR, DOCKING STATION, KEYBOARD NOTEBOOK, IPAD NEW IPAD OLD FURNITURE, USED ALUMINIUM TRUSS H.S. CODE 8443.32 / 8525.80 / 8523.51 / 8517.61 / 8, 443.32 / 8544.42 / 8517.62 / 8525.80 / 8471.30 / 8443.32 / 8471.60 / 3926.10 / 8301.40 / 8544.42 / 8536.69 / 8517.61 / 8523.29 / 8544.20 / 8536.69 / 8528.51 / 8517.61 / 8471.60 / 3926.10 / 8443.32 / 8471.60 / 3926.10 / 8471.30 / 8443.32 / 4411.13 / 4403.20 / 7604.10</t>
  </si>
  <si>
    <t>TARE: 2280 KG ART BASEL MIAMI BEACH 2016 CARNET ATA BS/2016/7434 SAME SAME SAME SAME SAME SAME SAME SAME SAME SAME SAME</t>
  </si>
  <si>
    <t>MEDU3329836</t>
  </si>
  <si>
    <t>MSCUKZ649266</t>
  </si>
  <si>
    <t>739 CTNS DECORATIVE ARTICL ES OF WOOD HS CODE: 4403 .99 756 CTNS AQUARIUM PE T SUPPLIES NON-FOOD / CRU SHED GRAVEL HS CODE: 251 7.10 HARMONIZED CODE: 440 399</t>
  </si>
  <si>
    <t>R.C. HAGEN (USA)</t>
  </si>
  <si>
    <t>MSC KIM</t>
  </si>
  <si>
    <t>CORP. 305 FORBES BLVD. MA. MANSFIELD MA 02048 UNITED STATES</t>
  </si>
  <si>
    <t>8 PETERHOF ROAD HOUT BAY CAPE TOWN 7806 SOUTH AFRICA</t>
  </si>
  <si>
    <t>TCLU7737071</t>
  </si>
  <si>
    <t>MSCUP4812124</t>
  </si>
  <si>
    <t>643A</t>
  </si>
  <si>
    <t>DACHSER BOSTON</t>
  </si>
  <si>
    <t>580 CHELSEA STREET EAST BOSTON MA 02128 UNITED STATES</t>
  </si>
  <si>
    <t>AS PER INVOICE NR: 2016 E 1682 ORGANIC DEOD. COCOA BUTTER AGOSTONI TARIFF NUMBER: 18040000 ORG.DARK 70% CHOC. KG. 18,15 GLOBAL TARIFF NUMBER: 18062010 ORGANIC WHITE CHOCOLATE CHIPS / 400 0/LB TARIFF NUMBER: 17049030 ORGANIC DUTCH COCOA POWDER 1012 50 LBS TARIFF NUMBER: 18050000 ICAM BOOKING REFERENCE: PO 4402 / AS PER INVOICE NR: 2016 E 1683 ORGANIC FAIRTRADE DARK 48% CHOCOLAT E CHU TARIFF NUMBER: 18062030 ICAM BOOKING REFERENCE: PO 4403</t>
  </si>
  <si>
    <t>JODIE FITZMAURICEBENDER IN TRANSI T</t>
  </si>
  <si>
    <t>SEASPAN HAMBURG</t>
  </si>
  <si>
    <t>205 PARR BOULEVARD 89512 RENO NV (781)648-8844 X20 (T) (781)648-0774 (F)</t>
  </si>
  <si>
    <t>JXLU5873173</t>
  </si>
  <si>
    <t>ZIMUGOA1004049</t>
  </si>
  <si>
    <t>15W</t>
  </si>
  <si>
    <t>1X40HC STC: 800 POSTS 80 MM X 1,98 200 POSTS 5-6 X 2,40 1500 POSTS 2 1/2 -3 X 1,98 PARTIDA ARANCELARIA: 4403.1010, FREIGHT PREPAID</t>
  </si>
  <si>
    <t>BARRIO ALMACIGO BAJO CARR. 371 KM 1,4 YAUCO PUERTO RICO 00698-3035 OCEALMACIGO@GMAIL.COM</t>
  </si>
  <si>
    <t>MRKU2418441</t>
  </si>
  <si>
    <t>PNEP16793720471</t>
  </si>
  <si>
    <t>SEAU570872548</t>
  </si>
  <si>
    <t>0005N</t>
  </si>
  <si>
    <t>CL0597275</t>
  </si>
  <si>
    <t>BOOKS HS CODE 4901.9900 ITEM 903700749 978-1-5072-0108-4 FLOWER PAINT-BY-NUMBER KIT PO# R452201-BD, . . . . BOOKS HS CODE 4901.9900 ITEM 903703384 978-1-4403-4652-1 ABSTRACTS IN ACRYLIC AND INK PO# C6365211JSB, . . . . . . BOOKS HS CODE 4901.9900 ITEM 903700750 978-1-5072-0000-1 MANDALA PAINT-BY- NUMBER KIT PO# R392601-BD, . . . . . . . .</t>
  </si>
  <si>
    <t>TITLE OF BOOK FLOWERS A PAINT-BY-NUMBER KIT AUTHOR ADAMS MEDIA PUBLISHER ADAMS MEDIA, A DIVISION OF F W MEDIA, INC COUNTRY OF ORIGIN PRINTED IN CHINA SRN R4522 PRINTING# 1 CTN QTY 24 CTN WGT 29.6 LB ISBN-10 1-5072-0108-7 ISBN-13 978-1-5072-0108-4 COVER PRICE TITLE EXPLORING METAL JEWELRY AUTHOR TRACY STANLEY PUBLISHER F W MEDIA CINCINNATI, OH PRINTED IN CHINA SRN 16JM07 PRINTING# 1 CTN QTY 20 CTN WGT 28.7 LB ISBN-10 1-63250-456-1 ISBN-13 978-1-63250-456-2 COVER PRICE TITLE WEAVING MADE EASY REVISED AND UPDATED AUTHOR LIZ GIPSON PUBLISHER F W MEDIA CINCINNATI, OH PRINTED IN CHINA SRN 15WV04 PRINTING# 3 CTN QTY 20 CTN WGT 18.7 LB ISBN-10 1-62033-680-4 ISBN-13 978-1-62033-680-9 COVER PRICE TITLE ABSTRACTS IN ACRYLIC &amp; INK AUTHOR JODI OHL PUBLISHER F W MEDIA CINCINNATI,OH PRINTED IN CHINA SRN R0068 PRINTING# 1 CTN QTY 20 CTN WGT 28 LBS ISBN-10 1-4403-4652-6 ISBN-13 978-1-4403-4652-1 COVER PRICE TITLE WITH SAW, PLANE &amp; CHISEL AUTHOR ZACHARY DILLINGER PUBLISHER F W MEDIA CINCINNATI,OH PRINTED IN CHINA SRN S0522 PRINTING# 1 CTN QTY 20 CTN WGT 28.7 LBS ISBN-10 1-4403-4339-X ISBN-13 978-1-4403-4339-1 COVER PRICE TITLE DRAWING ATELIER - THE FIGURE AUTHOR JON DEMARTIN PUBLISHER F W MEDIA CINCINNATI,OH PRINTED IN CHINA SRN T8751 PRINTING# 2 CTN QTY 20 CTN WGT 42.8 LBS ISBN-10 1-4403-4285-7 ISBN-13 978-1-4403-4285-1 COVER PRICE TITLE GLOBAL STYLE JEWELRY AUTHOR ANNE POTTER PUBLISHER F W MEDIA CINCINNATI, OH PRINTED IN CHINA SRN 16JM05 PRINTING# 1 CTN QTY 20 CTN WGT 24 LB ISBN-10 1-63250-391-3 ISBN-13 978-1-63250-391-6 COVER PRICE TITLE SKY &amp; TELESCOPE S POCKET SKY ATLAS JUMBO EDITION AUTHOR ROGER W. SINNOTT PUBLISHER KRAUSE PUBLI TITLE OF BOOK MANDALAS A PAINT-BY-NUMBER KIT AUTHOR JIM GOGARTY PUBLISHER ADAMS MEDIA, A DIVISION OF F W MEDIA, INC COUNTRY OF ORIGIN PRINTED IN CHINA SRN R3926 PRINTING# 1 CTN QTY 24 CTN WGT 29.6 LB ISBN-10 1-5072-0000-5 ISBN-13 978-1-5072-0000-1 COVER PRICE</t>
  </si>
  <si>
    <t>KKFU1759751 KKTU8073454 KKFU1846795</t>
  </si>
  <si>
    <t>42G1 2200 42G1</t>
  </si>
  <si>
    <t>BANQHKG5828332</t>
  </si>
  <si>
    <t>KKLUHC02303300</t>
  </si>
  <si>
    <t>26E</t>
  </si>
  <si>
    <t>TAG22226 TAG30953 TAG32854</t>
  </si>
  <si>
    <t>RATTAN AND WOOD FURNITURE 406 PCS RATTAN &amp; WOOD FURNITURE 1. JLAN-50Q-GRY-LANAI BANANA LEAF QUEEN BED GREY 2. JCHR-B1G-GRY-BANANA LEAF CHAIR W/CUSHION-GREY WASH 3. JCHR-B1CSG-GRY-BANANA LEAF, NETT WEIGHT 4403.27 KGS HS CODE 9403509045, 9401590000 9403608081, 9401790046 9401698011 PO # 140703, 141560, 141633, 141837 142528, 142669</t>
  </si>
  <si>
    <t>FOUR HANDS LLC</t>
  </si>
  <si>
    <t>PT. EQUATOR JINGGA</t>
  </si>
  <si>
    <t>EVER USEFUL</t>
  </si>
  <si>
    <t>N/M N/M THE SAME THE SAME THE SAME THE SAME THE SAME THE SAME THE SAME THE SAME THE SAME THE SAME THE SAME THE SAME THE SAME THE SAME THE SAME THE SAME THE SAME THE SAME THE SAME THE SAME THE SAME THE SAME THE SAME THE SAME THE SAME THE SAME THE SAME</t>
  </si>
  <si>
    <t>2090 WOODWARD STREET 78744 AUSTIN, TEXAS, UNITED STATES T: +1 512 3717575</t>
  </si>
  <si>
    <t>GRAHA 415-4TH FLOOR JL.CIPUTAT RAYA NO.47 PONDOK PINANG JAKARTA 12310 - INDONESIA PHONE. +62 21-75918624/75918625</t>
  </si>
  <si>
    <t>CARU9997000</t>
  </si>
  <si>
    <t>EGLV080600269947</t>
  </si>
  <si>
    <t>0954E</t>
  </si>
  <si>
    <t>EMCAWG8656</t>
  </si>
  <si>
    <t>MADERA TECA EN ROLLO - TEAKWOOD ROUND LOGS / MADERA TECA EN ROLLO MADERA TECA EN ROLLO - TEAKWOOD ROUND LOGS / MADERA TECA EN ROLLO HS CODE 4403.49.00 MADERA TECA EN ROLLO - TEAKWOOD ROUND LOGS / MADERA TECA EN ROLLO MADERA TECA EN ROLLO - TEAKWOOD ROUND LOGS / MADERA TECA EN ROLLO</t>
  </si>
  <si>
    <t>ARON GLOBAL PTE LTD</t>
  </si>
  <si>
    <t>COMPANIA AZUCARERA CHUMBAGUA, S.A.</t>
  </si>
  <si>
    <t>BURLINGTON SQUARE 175A BENCOOLEN ST SINGAPORE 189650 SINGAPORE</t>
  </si>
  <si>
    <t>ALTIA BUSINESS PARK, TORRE 1 PISO 7 SAN PEDRO SULA HONDURAS</t>
  </si>
  <si>
    <t>MEDU8212400 TTNU9494685 MSCU8311263 DFSU6839520</t>
  </si>
  <si>
    <t>MSCUDE351061</t>
  </si>
  <si>
    <t>641R</t>
  </si>
  <si>
    <t>EU07690907 EU07690905 EU07689450 EU07689419</t>
  </si>
  <si>
    <t>------------ GESU4520807 DESCRIPTION---------CONTAINING 33 INTERMEDIATE BULK CONTAINER ON PALLETS LOTADER 4403 390190 (HS) FOR CHEMICAL EMERGENCY, SPILL LEAK FIRE EXPOSURE ACCIDENT IN THE USA ONLY CALL CHEMTREC AT 800-424-9300 OR CALL COLLECT AT 706-527-3887 CONTRACT CCN 1698 PLASTIC RESIN</t>
  </si>
  <si>
    <t>DERBY D</t>
  </si>
  <si>
    <t>GESU4520807</t>
  </si>
  <si>
    <t>CMDUFR40265676</t>
  </si>
  <si>
    <t>CMDULHV1484620</t>
  </si>
  <si>
    <t>149VB</t>
  </si>
  <si>
    <t>PACKS OF RADIATA KILN DRIED DRESSED TIMBER 4403 (HS) TOT PKGS 35 PACKAGES AMS HBL MFGT CH2315266 FREIGHT PREPAID DESTINATION CHARGES PREPAID</t>
  </si>
  <si>
    <t>MAINFREIGHT AIR OCEAN LTD (SEAFR</t>
  </si>
  <si>
    <t>SANTA BETTINA</t>
  </si>
  <si>
    <t>31 BAIGENT WAY MIDDLETON CHRISTCHURCH CAN 8024</t>
  </si>
  <si>
    <t>CMAU4202508</t>
  </si>
  <si>
    <t>ANLCACD0274793</t>
  </si>
  <si>
    <t>062RP</t>
  </si>
  <si>
    <t>NZSEP826868</t>
  </si>
  <si>
    <t>1X40HC STC: 2950 POSTS 3 X 1,98 PARTIDA ARANCELARIA : 4403.1010 FREIGHT PREPAID</t>
  </si>
  <si>
    <t>HC2 BOX 15387 AIBONITO PUERTO RICO 00705 ASOMANTE.TATO@YAHOO.COM</t>
  </si>
  <si>
    <t>TRLU8200548</t>
  </si>
  <si>
    <t>PNEP16793720344</t>
  </si>
  <si>
    <t>SEAU570778225</t>
  </si>
  <si>
    <t>0004N</t>
  </si>
  <si>
    <t>09650 CL0603085</t>
  </si>
  <si>
    <t>MSKU8388428</t>
  </si>
  <si>
    <t>PNEP16793720423</t>
  </si>
  <si>
    <t>SEAU570830694</t>
  </si>
  <si>
    <t>CL0588718 09715</t>
  </si>
  <si>
    <t>AS PER PO# LA160817-1 PLASTIC DOCUMENT HOLDER 4403-6353 RUBBER VALVE 4406-6950</t>
  </si>
  <si>
    <t>BUFFERS USA INC. NO.: QTY: MADE IN CHINA</t>
  </si>
  <si>
    <t>10180 NEW BERLIN RD. JACKSONVILLE, FL 32226 USA</t>
  </si>
  <si>
    <t>BEIWAN INDUSTRIAL ZONE CHENGYANG, QINGDAO 266111, CHINA</t>
  </si>
  <si>
    <t>BMOU2776736</t>
  </si>
  <si>
    <t>ONPLQDLGB16A0003</t>
  </si>
  <si>
    <t>MSCUQT003681</t>
  </si>
  <si>
    <t>639N</t>
  </si>
  <si>
    <t>FEX9074956</t>
  </si>
  <si>
    <t>BOOKS &amp; BOOKS WITH CD HS CODE 4901.9900 BOOKING REF NO 1609S058 ITEM 903701660 978-1-4403-2248-8 ART OF MANLINESS COLLECTION;, . . . . . . .</t>
  </si>
  <si>
    <t>TITLE ART OF MANLINESS COLLECTION AUTHOR RETT AND KATE MCKAY PUBLISHER F W MEDIA CINCINNATI,OH PRINTED IN CHINA SRN V6508 PRINTING# 7 CTN QTY 10 CTN WGT 30 LBS ISBN-10 1-4403-2248-1 ISBN-13 978-1-4403-2248-8 COVER PRICE TITLE ORGANIZE NOW REVISED EDITION AUTHOR JENNIFER FORD BERRY PUBLISHER F W MEDIA CINCINNATI,OH PRINTED IN CHINA SRN Z9321 PRINTING# 9 CTN QTY 20 CTN WGT 28 LBS ISBN-10 1-4403-0863-2 ISBN-13 978-1-4403-0863-5 COVER PRICE TITLE SHIMMER &amp; SHINE WORKSHOP AUTHOR CHRISTINE ADOLPH PUBLISHER F W MEDIA CINCINNATI,OH PRINTED IN CHINA SRN S6574 PRINTING# 1 CTN QTY 20 CTN WGT 23.8 LBS ISBN-10 1-4403-4476-0 ISBN-13 978-1-4403-4476-3 COVER PRICE TITLE THE CRYSTAL GUIDE AUTHOR PATTI POLK PUBLISHER KRAUSE PUBLICATIONS, IOLA WI USA PRINTED IN CHINA SRN R1723 PRINTING# 1 CTN QTY 20 CTN WGT LBS 24.2 LB ISBN-10 1-4402-4718-8 ISBN-13 978-1-4402-4718-7 COVER PRICE</t>
  </si>
  <si>
    <t>CBHU1944120</t>
  </si>
  <si>
    <t>BANQHKG5817923</t>
  </si>
  <si>
    <t>COSU6133933640</t>
  </si>
  <si>
    <t>TOTAL: 720 BAGS OF PERUVIAN ORGANIC COCOA BEANS STANDARD EEC 834/2007 AND NOP CERTIFIED BY CERES PE- BIO-140 TYPE INTI S U M A Q HS CODE 1801001900 OUR REF: INVOICE 001- 000583 /16SMQ54 LOTE SMQ972016 YOUR REF: 220PE16 / PF- 364-16-4403 U.S. FDA REGISTRATION NO 16920213066 FREIGHT PAYABLE IN BASEL, SWITZERLAND BY, MINKA SCS AG TOTAL: 720 BAGS OF PERUVIAN ORGANIC COCOA BEANS STANDARD EEC 834/2007 AND NOP CERTIFIED BY CERES PE- BIO-140 TYPE INTI S U M A Q HS CODE 1801001900 OUR REF: INVOICE 001- 000583 /16SMQ54 LOTE SMQ972016 YOUR REF: 220PE16 / PF- 364-16-4403 U.S. FDA REGISTRATION NO 16920213066 FREIGHT PAYABLE IN BASEL, SWITZERLAND BY, MINKA SCS AG</t>
  </si>
  <si>
    <t>TO ORDER OF FORTUNARE INC</t>
  </si>
  <si>
    <t>SUMAQAO SAC.</t>
  </si>
  <si>
    <t>701 PENCADER DRIVE # F NEWARK, DE 1 NEWARK DE 19702 UNITED STATES</t>
  </si>
  <si>
    <t>CALLE LAS CAMELIAS 491.DPTO 201 SAN ISIDRO LIM PERU</t>
  </si>
  <si>
    <t>MEDU4197945 TTNU5625766</t>
  </si>
  <si>
    <t>MSCUL3884222</t>
  </si>
  <si>
    <t>639R</t>
  </si>
  <si>
    <t>0928 EU09542443 0927 EU09542444</t>
  </si>
  <si>
    <t>MINKA SCS AG</t>
  </si>
  <si>
    <t>NEUMARKT 1 WINTERTHUR ZH 8400 SWITZERLAND</t>
  </si>
  <si>
    <t>HANDLOOM WOOLLEN CARPETS WITH POLYPROPELENE BACKING. PILE FIBER - 100 WOOL TUFTED WOOLLENCARPETS WITH POLYPROPELENE BACKING PILE FIBER- 100 WOOL HANDLOOM WOOLLEN CARPETS SWATCHES WITH POLYPROPELENE BACKING PILE FIBER - 100 WOOL TUFTED WOOLLEN CARPETS SWATCHES WITH POLYPROPELENE BACKING PILE FIBER - 100 WOOL, TOTAL QTY. 4403 PCS SHIPPING BILL NO. 9984071 DTD.10.09.2016 PO NO 0803-310316,</t>
  </si>
  <si>
    <t>RIVIERA CARPETS LLC</t>
  </si>
  <si>
    <t>RIVIERA HOME FURNISHINGS PVT.LTD.</t>
  </si>
  <si>
    <t>CMA CGM CORNEILLE</t>
  </si>
  <si>
    <t>BALE CTN NUMBER 643 TO 849</t>
  </si>
  <si>
    <t>402, BEAMER ROAD, CALHOUN GA30701 US</t>
  </si>
  <si>
    <t>PLOT NO. 235-237 264, SECTOR-29 PART-II, HUDA, PANIPAT HR132103 IN</t>
  </si>
  <si>
    <t>CMAU4881760</t>
  </si>
  <si>
    <t>CHSL211575686DEL</t>
  </si>
  <si>
    <t>CMDUIN80669789</t>
  </si>
  <si>
    <t>F3682730 108434</t>
  </si>
  <si>
    <t>PANIPAT IN</t>
  </si>
  <si>
    <t>FURNITURE HTS 9403.60.9000 HTS 7202.11.2000 HTS 4403.99.1000 HTS 7222.11.1900 HTS 9403.10.9800 HTS 9403.90.3090, P.O. 4507826403 INVOICE NBR 161</t>
  </si>
  <si>
    <t>PRADA USA CORP.</t>
  </si>
  <si>
    <t>POLVERINI ARREDAMENTI SRL</t>
  </si>
  <si>
    <t>PRADA STORE PALM BEACH GARDEN 1-6</t>
  </si>
  <si>
    <t>609 WEST 51TH STREET 918922 NEW YORK NY10019 US</t>
  </si>
  <si>
    <t>VIA CALAMANDREI 5 PERGINE VALDARNO AR 52020 IT</t>
  </si>
  <si>
    <t>MSKU0520440</t>
  </si>
  <si>
    <t>DMALFLRXF9239923</t>
  </si>
  <si>
    <t>MAEU957872544</t>
  </si>
  <si>
    <t>637W</t>
  </si>
  <si>
    <t>609 WEST 51TH STREET</t>
  </si>
  <si>
    <t>PERGINE VALDARNO</t>
  </si>
  <si>
    <t>FURNITURE - SOFA PO NO.: 4054791 4054615 PI NO.: 11491747 11491732 THIS SHIPMENT DOES NOT CONTAIN ANY SOLID WOODPACKING MATERIALS . FREIGHT PREPAID NOTIFY:, 2101 E. KEMPER ROAD, CINCINNATI, OHIO 45241 5)STONE MOUNTAIN MACY'S LOGISTICS DC 4403 SARR PARKWAY STONE MOUNTAIN, GA 30083 FURNITURE - SOFA PO NO.: 4054791 4054615 PI NO.: 11491747 11491732 THIS SHIPMENT DOES NOT CONTAIN ANY SOLID WOODPACKING MATERIALS . FREIGHT PREPAID NOTIFY:, 2101 E. KEMPER ROAD, CINCINNATI, OHIO 45241 5)STONE MOUNTAIN MACY'S LOGISTICS DC 4403 SARR PARKWAY STONE MOUNTAIN, GA 30083</t>
  </si>
  <si>
    <t>668 N.MAIN STREET, HIGHT POINT, NC 27260-5018 TEL : (828) 855-9200</t>
  </si>
  <si>
    <t>OFFSHORE) LIMITED ALAMEDA DR.CARLOS D'ASSUMPCAO NO.411-417.PRACA WONG CHIO J 19.</t>
  </si>
  <si>
    <t>CMAU4230747 TCNU4309225</t>
  </si>
  <si>
    <t>CMDUSHZ2003329</t>
  </si>
  <si>
    <t>274US</t>
  </si>
  <si>
    <t>F5751379 F5761452</t>
  </si>
  <si>
    <t>17600 N PERIMETER DRIVE SUITE 150 SCOTTSDALE UNITED STATES</t>
  </si>
  <si>
    <t>BASRALOCUS ROUND LOGS BASRALOCUS ROUND LOGS BASRALOCUS ROUND LOGS BASRALOCUS ROUND LOGS BASRALOCUS ROUND LOGS BASRALOCUS ROUND LOGS BASRALOCUS ROUND LOGS BASRALOCUS ROUND LOGS BASRALOCUS ROUND LOGS BASRALOCUS ROUND LOGS LC NUMBER:14721601 0121 TIN NO:177459489483 VAT REG NO:24031 109334 H.S. CODE:4403.99.00 4403.49.00 I RC NO: BA-102073 LCA NO:21827</t>
  </si>
  <si>
    <t>TO THE ORDER OF EASTERN</t>
  </si>
  <si>
    <t>PARANAM WOOD TRADING NV</t>
  </si>
  <si>
    <t>DOLPHIN II</t>
  </si>
  <si>
    <t>BANK LIMITED TRADE OPERATIONS, SURA IYA MANSION 2ND FLOOR 30, AGRABAD C/A, CHITTAGONG, BANGLADESH(BIN NO</t>
  </si>
  <si>
    <t>H.D. BENJAMINSTRAAT NO.41 SURINAME</t>
  </si>
  <si>
    <t>TCNU5347472 TCNU5389098 TCNU8393450 TCNU8185523 TCNU6394360 TCNU8542831 TEMU6796544 TCNU5415005 TCNU8705630 UESU4696641</t>
  </si>
  <si>
    <t>SSPHPRB0091297</t>
  </si>
  <si>
    <t>22E</t>
  </si>
  <si>
    <t>DS179493 ZZCO09976 ZZCO10019 DS179510 DS179512 ZZCO10022 ZZCO09987 DS179499 DS179530 ZZCO10021 DS179491 ZZCO09972 DS179539 ZZCO10024 DS179494 ZZCO09995 ZZCO09997 DS179475 ZZCO09922 DS179516</t>
  </si>
  <si>
    <t>280/1 SHIB BARI LANE, FERINGHEE BA ZAR CHITTAGONG, BANGLADESH TEL:880 1710805419 (BIN NO:24031109334)</t>
  </si>
  <si>
    <t>SURINAME ROUND LOGS SURINAME ROUND LOGS SURINAME ROUND LOGS SURINAME ROUND LOGS SURINAME ROUND LOGS 09 X 40'HC CONTAINER S STC 57 PIECES OF BASRALOKUS ROUND LOGS (DICORYNIA GUIANESIS) - 178.810 CBM L/C NO. 313716010680 DATED 05/09/2016 ISSUED BY NRB COMMERCIAL BANK LTD IRC NO. BA-0 191893, LCA FORM NO.5902, H.S.CODE NO. 44 03.49.00 AND 4403.99.00, TIN NO. 45493326, 1184, VAT/BIN NO. 21011056337 NRB COMMERC IAL BANK LIMITED TIN NO. 573596580604 AND BIN NO. 19011086452 SURINAME ROUND LOGS SURINAME ROUND LOGS SURINAME ROUND LOGS SURINAME ROUND LOGS</t>
  </si>
  <si>
    <t>TO THE ORDER OF NRB</t>
  </si>
  <si>
    <t>COMMERCIAL BANK LTD. PRINCIPAL BRA NCH, CENTRAL PROCESSING UNIT, 114 MOTIJHEEL C/A, DHAKA-1000, BANGLA</t>
  </si>
  <si>
    <t>9 TEMASEK BOULEVARD, 11-02, SUNTEC TOWER TWO, SINGAPORE 038989.</t>
  </si>
  <si>
    <t>CAIU8059780 UETU5275893 TGHU9359241 TCNU8241340 XINU8121782 TCNU8185673 BSIU9614687 TCNU5390484 UESU4501101</t>
  </si>
  <si>
    <t>SSPHPRB0091310</t>
  </si>
  <si>
    <t>ZZCO10042 DS179798 DS179797 ZZCO10054 DS179792 ZZCO10051 ZZCO09967 DS179791 DS179784 ZZCO10050 ZZCO10055 DS179790 ZZCO10041 DS179785 DS179782 ZZCO10045 DS179788 ZZCO10049</t>
  </si>
  <si>
    <t>NRB COMMERCIAL BANK LTD.</t>
  </si>
  <si>
    <t>PRINCIPAL BRANCH, CENTRAL PROCESSI NG UNIT, 114 MOTIJHEEL C/A,DHAKA-10 00, BANGLADESH (BIN NO. 190110864</t>
  </si>
  <si>
    <t>MEMORY FOAM MATTRESS MEMORY FOAM PILLOW COVER PO 4524 4403 4407 4401 MEMORY FOAM MATTRESS MEMORY FOAM PILLOW COVER PO 4524 4403 4407 4401 MEMORY FOAM MATTRESS MEMORY FOAM PILLOW COVER PO 4524 4403 4407 4401 MEMORY FOAM MATTRESS MEMORY FOAM PILLOW COVER PO 4524 4403 4407 4401</t>
  </si>
  <si>
    <t>CVB INC</t>
  </si>
  <si>
    <t>NINGBO MEGAFEAT BEDDING CO LTD</t>
  </si>
  <si>
    <t>APL SINGAPORE</t>
  </si>
  <si>
    <t>LUCID MEMORY FOAM MATTRESS DOUGH MEMORY FOAM PILLOW COVER NO MARKS LUCID MEMORY FOAM MATTRESS DOUGH MEMORY FOAM PILLOW COVER NO MARKS LUCID MEMORY FOAM MATTRESS DOUGH MEMORY FOAM PILLOW COVER NO MARKS LUCID MEMORY FOAM MATTRESS DOUGH MEMORY FOAM PILLOW COVER NO MARKS</t>
  </si>
  <si>
    <t>1525 WEST 2960 SOUTH LOGAN UT 84321 USA</t>
  </si>
  <si>
    <t>LONGSHAN INDUSTRY ZONE CIXI NINGBO CITY ZHEJIANG PROVINCE CHINA</t>
  </si>
  <si>
    <t>GESU5953360 TCNU5375392 GESU6092781 APHU6708122</t>
  </si>
  <si>
    <t>OSTINBSLC1690103</t>
  </si>
  <si>
    <t>APLU069389366</t>
  </si>
  <si>
    <t>202E</t>
  </si>
  <si>
    <t>AN60116578 AN60116625 AN60383496 AN60116575</t>
  </si>
  <si>
    <t>BASRALOCUS ROUND LOGS BASRALOCUS ROUND LOGS BASRALOCUS ROUND LOGS BASRALOCUS ROUND LOGS BASRALOCUS ROUND LOGS BASRALOCUS ROUND LOGS BASRALOCUS ROUND LOGS BASRALOCUS ROUND LOGS BASRALOCUS ROUND LOGS LC NUMBER:14721601 0121 TIN NO:177459489483 VAT REG NO:24031 109334 H.S. CODE:4403.99.00 4403.49.00 I RC NO: BA-102073 LCA NO:21827 BASRALOCUS ROUND LOGS</t>
  </si>
  <si>
    <t>TO ORDER OF EASTERN BANK</t>
  </si>
  <si>
    <t>LIMITED TRADE OPERATIONS, SURAIYA MANSION 2ND FLOOR 30, AGRABAD C/A,C HITTAGONG, BANGLADESH BIN NO:19011</t>
  </si>
  <si>
    <t>TCNU8117299 TCNU5413770 TCNU4870180 TCNU4853917 TEMU6797880 TCNU4765890 TEMU6675054 GLDU7037337 TGHU9357001 TCNU5502239</t>
  </si>
  <si>
    <t>SSPHPRB0091298</t>
  </si>
  <si>
    <t>ZZCO09996 DS179498 ZZCO09994 DS179506 ZZCO10017 DS179502 DS179476 ZZCO09986 DS179474 ZZCO09973 ZZCO09985 DS179477 DS179504 ZZCO10023 ZZCO09970 DS179479 DS179473 ZZCO09969 DS179503 ZZCO10020</t>
  </si>
  <si>
    <t>EASTERN BANK</t>
  </si>
  <si>
    <t>LIMITED TRADE OPERATIONS, SURAIYA MANSION 2ND FLOOR 30, AGRABAD C/A,C HITTAGONG, BANGLADESH</t>
  </si>
  <si>
    <t>H.D. BENJAMINSTRAAT NO.41 PARAMARIB O SURINAME</t>
  </si>
  <si>
    <t>CLHU8810490 CAIU9227506 BSIU9572010 CAIU9222588 FCIU8643087 BSIU9767921 DFSU6301812 CLHU8059820 FSCU6454308 CRSU9060476</t>
  </si>
  <si>
    <t>SSPHPRB0091299</t>
  </si>
  <si>
    <t>ZZCO09992 DS179484 DS179486 ZZCO09989 ZZCO09978 DS179488 DS179492 ZZCO09988 ZZCO09971 DS179481 DS179487 ZZCO09979 DS179482 ZZCO09977 ZZCO09990 DS179485 ZZCO09981 DS179500 DS179495 ZZCO09974</t>
  </si>
  <si>
    <t>280/1 SHIB BARI LANE, FERINGHEE BAZ AR CHITTAGONG, BANGLADESH BIN NO:24 031109334 TEL:8801710805419</t>
  </si>
  <si>
    <t>TEAKWOOD ROUND LOGS / MADERA TECA EN ROLLOVOLUMEN - TEAKWOOD ROUND LOGS / MADERA TECA EN ROLLO VOLUMEN MT3 SMALIAN 25.6 MTS3 PARTIDA ARANCELARIA 4403.49.00 TEAKWOOD ROUND LOGS / MADERA TECA EN ROLLOVOLUMEN - TEAKWOOD ROUND LOGS / MADERA TECA EN ROLLO VOLUMEN MT3 SMALIAN 26.20 MTS3 PARTIDA ARANCELARIA 4403.49.00 TEAKWOOD ROUND LOGS / MADERA TECA EN ROLLOVOLUMEN - TEAKWOOD ROUND LOGS / MADERA TECA EN ROLLO VOLUMEN MT3 SMALIAN 26.13 MTS3 PARTIDA ARANCELARIA 4403.49.00</t>
  </si>
  <si>
    <t>MSC ZEBRA</t>
  </si>
  <si>
    <t>RTN: 16219002059670 ALTIA BUSINESS SAN PEDRO SULA HONDURAS</t>
  </si>
  <si>
    <t>INKU6560811 MSCU7801517 DFSU7270892</t>
  </si>
  <si>
    <t>MSCUDE350873</t>
  </si>
  <si>
    <t>639A</t>
  </si>
  <si>
    <t>EU07689448 EU07689449 EU07690922</t>
  </si>
  <si>
    <t>San Vicente</t>
  </si>
  <si>
    <t>MAERSK GARONNE</t>
  </si>
  <si>
    <t>MSKU9147261</t>
  </si>
  <si>
    <t>PNEP16793720257</t>
  </si>
  <si>
    <t>SEAU570647243</t>
  </si>
  <si>
    <t>09427 CL0602667</t>
  </si>
  <si>
    <t>SHIPPER'S LOAD &amp; COUNT 5 X 40' HC CONTAINERS CANADIAN ROUND LOGS 114 PKGS 96.82MBF CFR BUSAN, S.KOREA PORTS FREIGHT PREPAID, DTHC COLLECT, CAED: 01A523 SCY971 20160900854 HS CODE: 4403.20.40 SHIPPER'S LOAD &amp; COUNT 5 X 40' HC CONTAINERS CANADIAN ROUND LOGS 114 PKGS 96.82MBF CFR BUSAN, S.KOREA PORTS FREIGHT PREPAID, DTHC COLLECT, CAED: 01A523 SCY971 20160900854 HS CODE: 4403.20.40 SHIPPER'S LOAD &amp; COUNT 5 X 40' HC CONTAINERS CANADIAN ROUND LOGS 114 PKGS 96.82MBF CFR BUSAN, S.KOREA PORTS FREIGHT PREPAID, DTHC COLLECT, CAED: 01A523 SCY971 20160900854 HS CODE: 4403.20.40 SHIPPER'S LOAD &amp; COUNT 5 X 40' HC CONTAINERS CANADIAN ROUND LOGS 114 PKGS 96.82MBF CFR BUSAN, S.KOREA PORTS FREIGHT PREPAID, DTHC COLLECT, CAED: 01A523 SCY971 20160900854 HS CODE: 4403.20.40 SHIPPER'S LOAD &amp; COUNT 5 X 40' HC CONTAINERS CANADIAN ROUND LOGS 114 PKGS 96.82MBF CFR BUSAN, S.KOREA PORTS FREIGHT PREPAID, DTHC COLLECT, CAED: 01A523 SCY971 20160900854 HS CODE: 4403.20.40</t>
  </si>
  <si>
    <t>CMK INTERNATIONAL HOLDINGS INC.</t>
  </si>
  <si>
    <t>3304-667 HOWE STREET, VANCOUVER, BC CANADA V6C 0B5 T.778.997.0667 F.778.710.3304</t>
  </si>
  <si>
    <t>BSIU9191604 GESU6516391 TCNU7455100 TCNU6981943 TCNU4316899</t>
  </si>
  <si>
    <t>HDMUVCBU3291894</t>
  </si>
  <si>
    <t>0020W</t>
  </si>
  <si>
    <t>651497 651500 651496 651499 651498</t>
  </si>
  <si>
    <t>WOOJIN TIMBER CO. LTD</t>
  </si>
  <si>
    <t>1666-1 SONGJUNG-DONG KANGSEO-GU BUSAN, SOUTH KOREA</t>
  </si>
  <si>
    <t>56-60 BLD. AMIRAL MOUCHEZ 76600 LE HAVRE FRANCE CTC: MARYLINE CASIEZ TETEL: 33232794987</t>
  </si>
  <si>
    <t>AV. EUGENIA NO 189 COL. NARVARTE ORIENTE CP. 03020 MEXICO D.F. RFC: UME960604PZ7 CTC: LUIS TEARAIZA PH: +52 229 931 9394</t>
  </si>
  <si>
    <t>APZU3450417 CMAU1713680</t>
  </si>
  <si>
    <t>CMDUMXO0349950</t>
  </si>
  <si>
    <t>142VB</t>
  </si>
  <si>
    <t>F3964952</t>
  </si>
  <si>
    <t>BOOKS HS CODE 4901.9900 ITEM 903688830 978-1-63250-352-7 EXOTIC ADORNMENTS PO# 16BD0501-BD, (2400 CPS 122 CTNS 2 PLTS) ITEM 903700292 978-0933346925 SKY ATLAS 2000.0 FIELD VERSION PO# K1169252KB (200 CPS 25 CTNS 1 PLT), ITEM 903700725 978-1-4403-4771-9 THE COLORING BOOK OF URBAN SKETCHES PO# C5477191JSB (7800 CPS 390 CTNS 13 PLTS), ITEM 903701885 978-1-5072-0001-8 INTROVERT DOODLES PO# R392501-BD (8600 CPS 215 CTNS 5 PLTS) ITEM 903702266, 978-1-4403-0813-0 DRAW COMIC BOOK ACTION PO# 1135 (2580 CPS 86 CTNS 2 PLTS) (23 WOOD PLTS WITH IPPC LOGO STC 838 CTNS) THIS SHIPMENT CONTAINS WOOD PACKAGING MATERIALS, WHICH COMPLIED THE STANDARD OF ISPM 15. . . . . . ., . . . . . . . ., . . . . . . . ., . . . . . . . ., . . . . . . . .</t>
  </si>
  <si>
    <t>COSCO JAPAN</t>
  </si>
  <si>
    <t>TITLE EXOTIC ADORNMENTS AUTHOR KELLY WIESE PUBLISHER F W MEDIA CIN SRN 16BD05 PRINTING# 1 CTN QTY 20 CTN WGT 24 LB ISBN-10 1-63250-352-2 ISB COVER PRICE TITLE SKY ATLAS 2000.0 FIELD VERSION AUTHOR EDITORS OF SKY &amp; TEL KRAUSE PUBLICATIONS, IOLA WI USA PRINTED IN CHINA SRN 46921 PRINTING# 2 CTN LBS 1.3 LB ISBN-10 0933346921 ISBN-13 978-0933346925 COVER PRICE TIT URBAN SKETCHES AUTHOR EDITED BY KRISTY CONLIN PUBLISHER F W MEDIA CINCINNATI,OH PRI PRINTING# 1 CTN QTY 20 CTN WGT 40.1 LBS ISBN-10 1-4403-4771-9 ISBN-13 978 TITLE OF BOOK INTROVERT DOODLES AUTHOR MAUREEN MARZI WILSON PUBLISHER ADAMS MED MEDIA, INC COUNTRY OF ORIGIN PRINTED IN CHINA SRN R3925 PRINTING# 1 CTN ISBN-10 1-5072-0001-3 ISBN-13 978-1-5072-0001-8 COVER PRICE TITLE OF BOOK DRA</t>
  </si>
  <si>
    <t>CCLU4791581</t>
  </si>
  <si>
    <t>BANQHKG5810198</t>
  </si>
  <si>
    <t>COSU6133915360</t>
  </si>
  <si>
    <t>N43459</t>
  </si>
  <si>
    <t>RADIATA KILN DRIED MOULDINGS HS CODE: 4403.20.00 TOTAL PKGS 33 PACKAGES AMS HBL MFGT CHACW2271370 FREIGHT PREPAID DESTINATION CHARGES COLLECT</t>
  </si>
  <si>
    <t>METRIE INC (BALTIMORE) FRM 65437293</t>
  </si>
  <si>
    <t>3901 BENSON AVENUE BALTIMORE MD 21227 UNITED STATES PHONE: +1 410-329-3520 TEFAX: +1 410-329-3525</t>
  </si>
  <si>
    <t>( SEAFREIGHT DIV) 31 BAIGENT WAY MIDDLETON CHRISTCHURCH 8024 NEW ZEALAND TEPHONE: +64 3-341 5750</t>
  </si>
  <si>
    <t>GESU4851528</t>
  </si>
  <si>
    <t>ANLCACD0269767</t>
  </si>
  <si>
    <t>058RP</t>
  </si>
  <si>
    <t>NZSEP826851</t>
  </si>
  <si>
    <t>ALM ZURICH</t>
  </si>
  <si>
    <t>MIEU0008427</t>
  </si>
  <si>
    <t>PNEP16793720183</t>
  </si>
  <si>
    <t>SEAU570579668</t>
  </si>
  <si>
    <t>09361 CL0601398</t>
  </si>
  <si>
    <t>SCAC CODE:UASI,DFDS,FTNV,SHPT,MIQO, 13 PIECES 198.4 KGS 0.39 CBM CTNS 11CTNS / 178.2 KGS / 0.33 CBM LINK-SWASHPLATE FEEDBACK, 11BOX/4400PC HS CODE : 84139100 1CTN / 12.2 KGS / 0.03 CBM SLEEVE-FEEDBACK 1BOX/100PC HS CODE :90329000 1CTN / 8 KGS / 0.03 CBM LINK-SWASHPLATE FEEDBACK, 1BOX/135PC HS CODE:84139100 TOTAL THIRTEEN (13) CARTONS ONLY. SHIPPER CERTIFIES THAT SHIPMENT DOES NOT CONTSOLID WOOD PACKING MATERIALS. 172 PIECES 1070.68 KGS 11.47 CBM, CTNS ENERGY SAVING LAMPS PO 808995 TOTAL : ONE HUNDRED SEVENTY TWO (172) CARTONS ONLY. SHIPPER CERTIFIES THAT SHIPMENT DOES NOT CONTSOLID WOOD PACKING MATERIALS. 2 PIECES, 3767 KGS 1.47 CBM PKGS SLAC 2 PKGS  2 PLYWOOD CASES PLASTIC INJECTION MOLD-MOLD 1982 PLASTIC INJECTION MOLD-MOLD 1983, HS CODE:8480719090 TOTAL TWO (2) PACKAGES ONLY. SHIPPER CERTIFIES THAT SHIPMENT DOES NOT CONTSOLID WOOD PACKING MATERIALS. 101 PIECES 1384.5 KGS 6.57 CBM CTNS SLAC, 101 CTNS SLAC PACKED ON 4 PLTS CORRUGATED PAPER BOXES TOTAL FOUR PACKAGES ONLY. SHIPPER CERTIFIES THAT SHIPMENT DOES NOT CONTSOLID WOOD PACKING MATERIALS. 1 PIECES 470 KGS 4.73 CBM, PKG 1 PKG  1 PLYWOOD CASE LASER CUTTER TOTAL ONE (1) PACKAGE ONLY SHIPPER CERTIFIES THAT SHIPMENT DOES NOT CONTSOLID WOOD PACKING MATERIALS. 88 PIECES 1377.5 KGS, 6.26 CBM CTNS CUTTER ASSEMBLY TOTAL EIGHTY EIGHT (88) CARTONS ONLY SHIPPER CERTIFIES THAT SHIPMENT DOES NOT CONTSOLID WOOD PACKING MATERIALS. 679 PIECES, 2523.2 KGS 10.741 CBM CTNS KNIFE TOTAL SIX HUNDRED SEVENTY NINE PACKAGES ONLY. SHIPPER CERTIFIES THAT SHIPMENT DOES NOT CONTSOLID WOOD PACKING MATERIALS. SHIPPER'S LOAD,, STOW, COUNT AND SEAL 24 PIECES 184.8 KGS 1.123 CBM CTNS 300 PCS OF CUPCAKE LINERS HS CODE:4823.69.0020 TOTAL : TWENTY FOUR (24) CARTONS, ONLY. SHIPPER'S LOAD, STOW, COUNT AND SEAL SHIPPER CERTIFIES THAT SHIPMENT DOES NOT CONTAIN SOLIWOOD PACKING MATERIALS. 117 PIECES 969.6 KGS 7.414 CBM CTNS, WATCH WINDER TOTAL ONE HUNDRED SEVENTEEN (117) CARTONS ONLY. SHIPPER CERTIFIES THAT SHIPMENT DOES NOT CONTSOLID WOOD PACKING MATERIALS. 65 PIECES 1312.5 KGS 8.62 CBM, CTNS SLAC 65 CTNS SLAC PACKED ON 4 PLTS LOCAL PART,TANK TOTAL: SIXTY-FIVE (65) CARTONS ONLY SHIPPER CERTIFIES THAT SHIPMENT DOES NOT CONTSOLID WOOD PACKING MATERIALS. SHIPPER'S LOAD,STOW, COUNT AND SEAL 39 PIECES, 511 KGS 0.82 CBM CTNS BUTTON BUTTON PARTS (635000 PCS) TOTAL:THIRTY-NINE (39) CARTONS ONLY TELI +86)0755-86571135 FAXI +86)0755-86571210, TAX ID:4403 0067 4818 386 SHIPPER'S LOAD, STOW, COUNT AND SEAL 16 PIECES 213 KGS 0.99 CBM CTNS SLAC 16 CTNS SLAC PACKED ON 1 PLT FOLDING MECHANISM 1,16 W, HS.CODE: 87082990 ORDER 32574, INV 90206301 P/N 14200200553 / 110535 1920PCS/ 1PLT TOTAL SIXTEEN (16) CARTONS ONLY. SHIPPER CERTIFIES THAT SHIPMENT DOES NOT CONTSOLID WOOD PACKING MATERIALS. 150 PIECES, 2500 KGS 5.43 CBM CTNS CUTTING BORD TOTAL ONE HUNDRED FIFTY (150) CARTONS ONLY. SHIPPER CERTIFIES THAT SHIPMENT DOES NOT CONTSOLID WOOD PACKING MATERIALS., S/C:16-5066, AMD 28</t>
  </si>
  <si>
    <t>SHIPCO TRANSPORT(CHICAGO) INC. 699</t>
  </si>
  <si>
    <t>SHIPPER: SHIPCO TRANSPORT</t>
  </si>
  <si>
    <t>CMA CGM GEMINI</t>
  </si>
  <si>
    <t>LINK- SWASHPLATE FEEDBACK SLEEVE- FEEDBACK LINK- SWA E.S.A.P.C.O. STK:109783 P.O.:808995 MADE IN CHINA VISION TDI MAD MADE IN CHINA AAA MOULD LTD 06179/06193 MADE IN CHINA C./1- MARKS NO: MSR PCH PO DESCRIPTION: MSR IMPORTS,INC, QUANTITY: G.W.: N.W.: MEA INFIN LUI CHUEN KEE OR04607106 PO00359616 MADE IN CHINA C/NO.0001-0013 OR0 MADE IN CHINA C/NO.0001-0026 16-316TH AN:SMR USA VON:CHINA PRODUKTION CUS PART NO.: 1420020055 3 PALLET NO:2016/001 PACKING QUANTITY: 192 AE CUTTING BOARD 40 PCS MADE IN CHINA CTN : 1-150</t>
  </si>
  <si>
    <t>SUPREME DRIVE BENSENVILLE BENSENVILLE IL 60106 TEL : 1-630-6169100 FAX : 1-630-61 69105</t>
  </si>
  <si>
    <t>(SHANGHAI)LTD., SHEN ZHEN BRANCH 27/F, BLOCK A, NANFANG SECURITIES BUILDING, JIAN SHE RD, LUOHU, SHEN TE518001, CHINA. TEL:0755-33227280</t>
  </si>
  <si>
    <t>ECMU9303685</t>
  </si>
  <si>
    <t>ANLCACN0579989</t>
  </si>
  <si>
    <t>136TX</t>
  </si>
  <si>
    <t>D6360666</t>
  </si>
  <si>
    <t>VENDOR NO:3811 ORDER NO:5500 013194 CARRYING CASE 2610031 552 1000 PCS/ CARTONS TOTA L:1000 PCS/CARTONS HS CODE:4 202920000 -LTD TAX ID:4403 00667058518 TEL:+86 (755) 25 180511 --TEL:+52 55 5716 631, 1 AS AGENT FOR AND ON BEHA LF OF PANTAINER (H.K.)LTD</t>
  </si>
  <si>
    <t>PANALPINA TRANSPORTES MUNDIALES</t>
  </si>
  <si>
    <t>SEALAND PHILADELPHIA</t>
  </si>
  <si>
    <t>CUSTOMER:ROBERT BOSCH TOOL CORPORA TION ORDER NO:5500013194 MATERIAL NUMBER: 2610031552 QUANTITY: 1 PC DESCRIPTION: CARRYING CASE VENDOR NO:3811</t>
  </si>
  <si>
    <t>S.A DE C.V. AV. PATRIOTISMO NO.48 PISOS 3B,4 Y 5 COL. ESCANDON I SECCION C.P. 11800 MEXICO 52-5557169800 TEL EX 52-5557169</t>
  </si>
  <si>
    <t>SHENZHEN BRANCH 42F,GOLDEN BUSINESS CENTRE,NO.2028 EAST SHENNAN RD., 518007 SHENZHEN,CHINA AS AGENT FOR 86-75522191252 TEL EX 86-7552219</t>
  </si>
  <si>
    <t>MSKU5021573</t>
  </si>
  <si>
    <t>MAEU570405365</t>
  </si>
  <si>
    <t>CN1451498</t>
  </si>
  <si>
    <t>BOOKS &amp; BOOKS WITH CD HS CODE 4901.9900 ITEM 903695762 978-1-4403-4276-9 STROKES OF GENIUS 8 PO# C5427691JSB (3600 CPS 360 CTNS, 6 PLTS) ITEM 903698160 978-1-4402-4596-1 THE BIBLE SAMPLER QUILT PO# S646801-BD (6800 CPS 340 CTNS 9 PLTS) ITEM 903699475 978-1-4402-4717-0, THE BEATLES _FAB FINDS OF THEFAB FOUR PO# K0271701_KB (4880 CPS 244 CTNS 6 PLTS) ITEM 903699481 978-1-4463-0635-2 MY KNITTED DOLL PO# 1125, (4170 CPS 139 CTNS 4 PLTS) 1608S072 (25 WOOD PLTS WITH IPPC LOGO STC 1083 CTNS) THIS SHIPMENT CONTAINS WOOD PACKAGING MATERIALS WHICH COMPLIED THE STANDARD OF ISPM 15., . . . . . . . ., . . . . . . . ., . . . . . . . ., . . . . . . . ., . . . . . . . ., . . . . .</t>
  </si>
  <si>
    <t>COSCO XIAMEN</t>
  </si>
  <si>
    <t>TITLE STROKES OF GENIUS 8 AUTHOR EDITED BY RACHEL RUBIN WOLF PUBLISHER F W PRINTED IN CHINA SRN T8449 PRINTING# 1 CTN QTY 10 CTN WGT 24.7 LBS ISBN-10 1-4 978-1-4403-4276-9 COVER PRICE TITLE THE BIBLE SAMPLER QUILT AUTHOR LAU PUBLISHER F W MEDIA CINCINNATI,OH PRINTED IN CHINA SRN S6468 PRINTING# 1 CTN ISBN-10 1-4402-4596-7 ISBN-13 978-1-4402-4596-1 COVER PRICE TITLE THE BEA FAB FOUR AUTHOR NOAH FLEISHER PUBLISHER KRAUSE PUBLICATIONS, IOL SRN R1722 PRINTING# 1 CTN QTY 20 CTN WGT LBS 39.5 LB ISBN-10 1-4 978-1-4402-4717-0 COVER PRICE TITLE OF BOOK MY KNITTED DOLL AUTHOR LOUISE CROWTHER PUB COUNTRY OF ORIGIN PRINTED IN CHINA SRN R2667 PRINTING# 1 CTN QTY 30 CTN 978-1-4463-0635-2 ISBN-10 1-4463-0635-6 COVER PRICE</t>
  </si>
  <si>
    <t>CCLU4888925</t>
  </si>
  <si>
    <t>BANQHKG5794531</t>
  </si>
  <si>
    <t>COSU6133888590</t>
  </si>
  <si>
    <t>(ONE) 20 DV CNTR WITH POLISHED SLABS OF STONE, AS FOLLOWS: 5 BOX(S) AND 7 BUNDLE(S) FIESTA GOLD 02 CM 194,25 M2 FIESTA GOLD 02 CM 161,19 M2 PIECE FIESTA GOLD 02 CM 0,75 M2 RE: 16/1213268-001 DE: 2165318165/6 NCM: 6802.93.90 HS CODE: 680293 INVOICE: 4403/16 PO # 127007815 QUANT.: 5 PIECE(S) AND 62 SLAB(S) WOODEN PA, CKAGE USED: TREATED / CERTIFIED THIS CLAUSE IS SHOWN AT SHIPPERS REQUEST FOR THEIR REQUIREMENTS. THE CARRIER IS NOT AWARE OF ITS CONTENTS AND HAS NO LIABILITY IN THIS RESPECT SHIPPED ON BOARD FREIGHT COLLECT 16/1213268-001 DE 68029390 2165318165/6 EXPORT DISPATCH DECLARATION: 2165318165/6 INVOICE AND PO ARE SHOWN AT SHIPPERS REQUEST FOR THEIR FINANCIAL REQUI, REMENTS. THE CARRIER IS NOT AWARE OF ITS CONTENTS AND HAS NO LIABILITY IN THIS RESPECT CONTINUATION OF SHIPPER GOVERNMENT REFERENCE NUMBER: 08.225.857/0001-11 FRANCINE 27 3019-4060 FOLIVEIRAINTERGLOBO.COM CONTINUATION OF CONSIGNEE DANIELA / ALBERTO DBASTAINTERGLOBO.COM; AARANAINTERGLOBO.COM; CONTINUATION OF NOTIFY DANIELA / ALBERTO DBASTAINTERGLOBO.COM;, AARANAINTERGLOBO.COM;</t>
  </si>
  <si>
    <t>NIKOLAS</t>
  </si>
  <si>
    <t>PEMAGRAN / BRAZIL SAME SAME SAME SAME SAME SAM SAME SAME SAME SAME SAME SAME SAM SAME SAME SAME SAME SAME SAME SAM</t>
  </si>
  <si>
    <t>MEDU3731260</t>
  </si>
  <si>
    <t>MSCUVT377180</t>
  </si>
  <si>
    <t>634A</t>
  </si>
  <si>
    <t>MSCEU07716554</t>
  </si>
  <si>
    <t>POLYVINYL ALCOHOL KURARAYPOVAL 48-80 36,000 KGS (PVA-424H) H.S.CODE 3905.30.0000 OXY P.O.NO 4502242613 KAI P .O. NO D50US00103 DELIVERY TO OXY-PASADENA PVC PLANT 4403 PASADENA FREEWAY PASADENA,TX 77503-1119 USA TEL 281-884-4174 ---------------- ATTN SYLVIA ENRIQUEZ SHIPPER S REFER, ENCE ONLY SEA WAYBILL FREIGHT PREPAID AS ARRANGED POLYVINYL ALCOHOL KURARAYPOVAL 48-80 36,000 KGS (PVA-424H) H.S.CODE 3905.30.0000 OXY P.O.NO 4502242613 KAI P .O. NO D50US00103 DELIVERY TO OXY-PASADENA PVC PLANT 4403 PASADENA FREEWAY PASADENA,TX 77503-1119 USA TEL 281-884-4174 ---------------- ATTN SYLVIA ENRIQUEZ SHIPPER S REFER, ENCE ONLY SEA WAYBILL FREIGHT PREPAID AS ARRANGED</t>
  </si>
  <si>
    <t>KURARAY AMERICA, INC.</t>
  </si>
  <si>
    <t>KACHIDOKI BRIDGE</t>
  </si>
  <si>
    <t>(PALLETSIDE MARK) OXY VINYLS,PASADENA OXY PO 4502242613 CAS MADE IN JAPAN NA NA NA NA NA NA (PALLETSIDE MARK) OXY VINYLS,PASADENA OXY PO 4502242613 CAS MADE IN JAPAN NA NA NA NA NA NA</t>
  </si>
  <si>
    <t>2625 BAY AREA BVLD,SUITE 600 HOUSTON,TX 77058-1551 UNITED STATES OF AMERICA AKIRA HOUSTON TX</t>
  </si>
  <si>
    <t>KKFU8058326 KKFU8147254</t>
  </si>
  <si>
    <t>KKLUJPTF052096</t>
  </si>
  <si>
    <t>UBM55344 UBM55345</t>
  </si>
  <si>
    <t>TOTAL 56 IBC TANKS INFANT SAFE ORGANIC BROWN RICE SY RUP 60DE BATCH#ISRS10H16D, ISRS10H16E, ISRS10H16F, I SRS11H16A PO # 97859 FDA # : 16855648578 INVOICE NO: 4403-8717 HS CODE: 1702.30 00 TOTAL NET WEIGHT: 168,0 00 LBS (76,363.64 KGS) TOT AL GROSS WEIGHT: 174,440 L BS (79,290.91 KGS) FORM E NO. BAF-2016-000003333, 4 DA TED: 16-08-2016 08 DAYS FR EE TIME AT DESTINATION TOTAL 56 IBC TANKS INFANT SAFE ORGANIC BROWN RICE SY RUP 60DE BATCH#ISRS10H16D, ISRS10H16E, ISRS10H16F, I SRS11H16A PO # 97859 FDA # : 16855648578 INVOICE NO: 4403-8717 HS CODE: 1702.30 00 TOTAL NET WEIGHT: 168,0 00 LBS (76,363.64 KGS) TOT AL GROSS WEIGHT: 174,440 L BS (79,290.91 KGS) FORM E NO. BAF-2016-000003333, 4 DA TED: 16-08-2016 08 DAYS FR EE TIME AT DESTINATION TOTAL 56 IBC TANKS INFANT SAFE ORGANIC BROWN RICE SY RUP 60DE BATCH#ISRS10H16D, ISRS10H16E, ISRS10H16F, I SRS11H16A PO # 97859 FDA # : 16855648578 INVOICE NO: 4403-8717 HS CODE: 1702.30 00 TOTAL NET WEIGHT: 168,0 00 LBS (76,363.64 KGS) TOT AL GROSS WEIGHT: 174,440 L BS (79,290.91 KGS) FORM E NO. BAF-2016-000003333, 4 DA TED: 16-08-2016 08 DAYS FR EE TIME AT DESTINATION TOTAL 56 IBC TANKS INFANT SAFE ORGANIC BROWN RICE SY RUP 60DE BATCH#ISRS10H16D, ISRS10H16E, ISRS10H16F, I SRS11H16A PO # 97859 FDA # : 16855648578 INVOICE NO: 4403-8717 HS CODE: 1702.30 00 TOTAL NET WEIGHT: 168,0 00 LBS (76,363.64 KGS) TOT AL GROSS WEIGHT: 174,440 L BS (79,290.91 KGS) FORM E NO. BAF-2016-000003333, 4 DA TED: 16-08-2016 08 DAYS FR EE TIME AT DESTINATION</t>
  </si>
  <si>
    <t>SUZANNES SPECIALTIES, INC</t>
  </si>
  <si>
    <t>SHAFI GLUCOCHEM (PVT) LTD</t>
  </si>
  <si>
    <t>PRODUCE OF PAKIST AN S.G.C SHAFI GLUCOCHEM LIQUID GLUCOSE 01 TO 56 NEW YORK SAME SAME SAME SAME SAME SAME PRODUCE OF PAKIST AN S.G.C SHAFI GLUCOCHEM LIQUID GLUCOSE 01 TO 56 NEW YORK SAME SAME SAME SAME SAME SAME PRODUCE OF PAKIST AN S.G.C SHAFI GLUCOCHEM LIQUID GLUCOSE 01 TO 56 NEW YORK SAME SAME SAME SAME SAME SAME PRODUCE OF PAKIST AN S.G.C SHAFI GLUCOCHEM LIQUID GLUCOSE 01 TO 56 NEW YORK SAME SAME SAME SAME SAME SAME</t>
  </si>
  <si>
    <t>421 JERSEY AVE, SUITE B NEW BRUNSWICK NJ 08901 UNITED STATE</t>
  </si>
  <si>
    <t>PL# B-22 TO 26 &amp; B-38 TO 42 HUB IND LASBELA 90050 PAKISTAN</t>
  </si>
  <si>
    <t>FCIU2168122 TTNU1966044 MEDU6340567 MSCU3921108</t>
  </si>
  <si>
    <t>MSCUPQ381696</t>
  </si>
  <si>
    <t>FEX9320893 FEX9320894 FEX9320891 FEX9320892</t>
  </si>
  <si>
    <t>DORF INT DIV KUEHNE NAGEL</t>
  </si>
  <si>
    <t>10 EXCHANGE PLACE 19TH FLOOR JERSEY CITY NJ 07302 UNITED STATES</t>
  </si>
  <si>
    <t>80% COTTON 20% POLYESTER KNITTED SH IRTS &amp; PANTS HS CODE : 61112000, 61142000, 61 061 000 L/C NO : N10101763 DATE : 17/02/2 01 6 INV NO : DPK/017 /16-2017 / DT: 18 .08.2016 S.B.NO : 9617788 / 23.08.2016 T OTAL QTY : 23136 PCS TOTAL NET WT : 3762. 240 KGS 3600 CARTONS ( THREE THOUSAND SIX HUNDRE D CARTON S ONLY) 95% COTTON 5% SPANDEX KN ITTED LEGGI NGS P.O # 2301422 , 2301426, 2301423 STYLE # E1KW07MKL2, E4KW07MKL2, E2K W07MKL2, E3KW07MKL2, E1KW12MKL2, E4KW 12MKL2, E2KW12MKL2, E3KW12MKL2, E1KW08MKL 2, E4KW08MKL2, E2KW08MKL2, E3KW08MKL2 HS, CODE : 61112000, 61142000, INV NO : DPK/ 018 /16-2017 / DT: 18 .08.2016 &amp; DPK/019 /16-2017 / DT : 24.08.2016 S.B.NO : 9617 723 / 23.08.2016 &amp; 9653897 / 24.08.2016 TOTAL QTY : 43200 PCS TOTAL NET WT : 97 30.800 KGS / TOTAL GROSS WT : 13210.800 K GS TOTAL CBM : 123.56 INV NO : DPK/018 / 16-2017 / DT: 18 .08.2016 QTY : 24000 PCS, / NET WT : 5122.800 KGS /GROSS WT : 7002 .800 KGS CBM : 64 CBM / NO OF CTNS : 01-2 000 (2000 CTNS) INV NO : DPK/019/16-2017 / DT: 24.0 8.2016 &amp; DPK/018/16-2017 / DT : 18.08.2016 QTY : 14400 &amp; 4800 PCS / NE T WT : 3 243.600 &amp; 1364.400 KGS / GROSS W T : 4403.600 &amp; 1804.400 KGS CBM : 59.56 C BM / NO OF CTNS : 2001 -2400 &amp; 01-1200 (, 1600 CTNS) FREIGHT COLLECT DTHC COLLECT 95% COTTON 5% SPANDEX KNITTED LEGGI NGS</t>
  </si>
  <si>
    <t>LAUFER GROUP INT'L20 VESEY STREET ,</t>
  </si>
  <si>
    <t>SEAGOLD SUPPLY CHAIN MANAGEMENT</t>
  </si>
  <si>
    <t>S SANTIAGO</t>
  </si>
  <si>
    <t>STRETCH-O-RAMA INC STRETCH-O-RAMA INC ...</t>
  </si>
  <si>
    <t>NEW YORK, NY 10007 DIRECT LINE: 646 -738-8766 MAIN LINE: 212-945-6000 F AX: 212-871-0043</t>
  </si>
  <si>
    <t>INDIA LLP KULKERNI PATIL BHAVAN, FO RT , MUMBAI - 400 001 A/C: D.P.K GA RMENTS</t>
  </si>
  <si>
    <t>ZCSU8430538 ZCSU8899839 SEGU5339444</t>
  </si>
  <si>
    <t>ZIMUTUT6011187</t>
  </si>
  <si>
    <t>ZGLI077818 ZGLI077819 ZGLI077820</t>
  </si>
  <si>
    <t>------------ TCLU1511894 DESCRIPTION---------33 PACKAGES LOTADER 4403 390190 (HS) FOR CHEMICAL EMERGENCY SPILL LEAK FIRE EXPOSURE ACCIDENT IN THE USA ONLY, CALL CHEMTREC AT 800-424-9300 OR CALL COLLECT AT 706-527-3887 CONTRACT CCN 1698 PLASTIC RESIN GW 19227.450</t>
  </si>
  <si>
    <t>CMA CGM SAMBHAR</t>
  </si>
  <si>
    <t>PLATEFORME DE CARLING NATIONAL 33 SAINT AVOLD TEFR</t>
  </si>
  <si>
    <t>TCLU1511894</t>
  </si>
  <si>
    <t>CMDUFR40265012</t>
  </si>
  <si>
    <t>CMDULHV1469669</t>
  </si>
  <si>
    <t>139VB</t>
  </si>
  <si>
    <t>BOOKS HS CODE 4901.9900 ITEM# 903698878 978-1-4403-4310-0 LANDSCAPE PAINTING IN PASTEL ; PO# C5431002DST, (1100 CPS 55 CTNS 1 PLT) ITEM# 903699476 978-1-4402-4699-9 THE COLLECTIBLE LEGO MINIFIGURE ; PO# K029991_KB (7025 CPS 352 CTNS 9 PLTS) ITEM# 903699979, 978-1-59668-141-5 101 WIRE EARRINGS ; PO#09BD0509-JB (1199 CPS 60 CTNS 1 PLT) ITEM# 903699994 978-1-59668-976-3 THE JEWELRY MAKER S FIELD GUIDE ;, PO# 13BD0502-JB (1199 CPS 60 CTNS 2 PLTS) ITEM# 903700003 978-1-59668-070-8 WIRE STYLE ; PO#08BD1013-JB (1199 CPS 60 CTNS 1 PLT) (14 WOOD PLTS WITH IPPC, LOGO STC 587 CTNS) THIS SHIPMENT CONTAINS WOOD PACKAGING MATERIALS WHICH COMPLIED THE STANDARD OF ISPM 15. . . ., . . . . . . . ., . . . . . . . ., . . . . . . . ., . . . . . . . ., . . . . . . . . BOOKS HS CODE 4901.9900 ITEM# 903694555 978-1-4403-4822-8 JOHN SALMINEN- MASTER OF THE URBAN LANDSCAPE ; PO# C5482281JSB, (4555 CPS 456 CTNS 14 PLTS) ITEM# 903698891 978-1-4403-4766-5 COLOR THE LIVING ISLAND PO# C6276651JSB (7260 CPS 363 CTNS 8 PLTS) ITEM# 903699484, 978-1-4405-7436-8 EVERYDAY GRAIN-FREE BAKING ; PO# T138003-RP (1760 CPS 74 CTNS 2 PLTS) ITEM# 903688828 978-1-63250-353-4 CELTIC CABLE CROCHET ;, PO# 16CR0601-BD (260 CPS 13 CTNS 1 PLT) ITEM 903698732 978-1-4405-9246-1 MY POCKET GURU ; PO# S586902-RP (440 CPS 11 CTNS 1 PLT) (26 WOOD PLTS WITH IPPC, LOGO STC 917 CTNS) . . . . . . ., . . . . . . . ., . . . . . . . ., . . . . . . . ., . . . . . . . ., . . . . . .</t>
  </si>
  <si>
    <t>COSCO SINGAPORE</t>
  </si>
  <si>
    <t>TITLE LANDSCAPE PAINTING IN PASTEL AUTHOR ELIZABETH MOWRY PUBLISHER F W MED PRINTED IN CHINA SRN T9084 PRINTING# 2 CTN QTY 20 CTN WGT 29.5 LBS ISBN-10 1-4 978-1-4403-4310-0 COVER PRICE TITLE THE COLLECTIBLE LEGO MINIFIGURE AUTHOR ED AND JEF KRAUSE PUBLICATIONS, IOLA WI USA PRINTED IN CHINA SRN R1218 PRINTING# 1 CTN LB ISBN-10 91-4402-4699-8 ISBN-13 978-1-4402-4699-9 COVER PRICE TIT AUTHOR DENISE PECK PUBLISHER F W MEDIA CINCINNATI, OH PRINTED IN CHINA SRN CTN QTY 20 CTN WGT 22.9 LB ISBN-10 1-59668-141-1 ISBN-13 978-1-59668-141-5 COV EARRINGS AUTHOR DENISE PECK PUBLISHER F W MEDIA CINCINNATI, OH PRI PRINTING# 09 CTN QTY 20 CTN WGT 22.9 LB ISBN-10 1-59668-141-1 ISBN-13 978 TITLE WIRE STYLE AUTHOR DENISE PECK PUBLISHER F W MEDIA CINCINNATI, OH P TITLE JOHN SALMINEN- MASTER OF THE URBAN LANDSCAPE AUTHOR JOHN SALMINEN PUB CINCINNATI,OH PRINTED IN CHINA SRN R1714 PRINTING# 1 CTN QTY 10 CTN WGT 36.7 LBS ISB ISBN-13 978-1-4403-4822-8 COVER PRICE TITLE COLOR THE LIVING ISLAND AUTHOR EMILY FIE PUBLISHER F W MEDIA CINCINNATI,OH PRINTED IN CHINA SRN R1412 PRINTING# 1 CTN ISBN-10 1-4403-4766-2 ISBN-13 978-1-4403-4766-5 COVER PRICE TITLE OF BOOK EVE BAKING AUTHOR KELLY SMITH PUBLISHER ADAMS MEDIA, A DIVISION OF F W MED ORIGIN PRINTED IN CHINA SRN T1380 PRINTING# 03 CTN QTY 24 CTN WGT 31.4 LB ISB ISBN-13 978-1-4405-7436-8 COVER PRICE TITLE CELTIC CABLE CROCHET AUTHOR BONNIE BAR MEDIA CINCINNATI, OH PRINTED IN CHINA SRN 16CR06 PRINTING# 1 CTN QTY 20 CTN 1-63250-353-0 ISBN-13 978-1-63250-353-4 COVER PRICE TITLE OF BOOK</t>
  </si>
  <si>
    <t>UETU2364554 CBHU6068864</t>
  </si>
  <si>
    <t>BANQHKG5785486</t>
  </si>
  <si>
    <t>COSU6133871310</t>
  </si>
  <si>
    <t>107E</t>
  </si>
  <si>
    <t>2551615 2624682</t>
  </si>
  <si>
    <t>BLOCK MACHINE XFAX 86-755-82186345 TAX ID 4403 0066 1046 989 XXRFC EME020824U4A XXXRFC EME020824U4ACONCRETE MIXER XFAX 86-755-82186345 TAX ID 4403 0066 1046 989 XXRFC EME020824U4A XXXRFC EME020824U4A BATCHING PLANT XFAX 86-755-82186345 TAX ID 4403 0066 1046 989 XXRFC EME020824U4A XXXRFC EME020824U4AWHEEL LOADER XFAX 86-755-82186345 TAX ID 4403 0066 1046 989 XXRFC EME020824U4A XXXRFC EME020824U4A</t>
  </si>
  <si>
    <t>N/M . . . . N/M . . . N/M . . . . N/M . . .</t>
  </si>
  <si>
    <t>HLXU6420661 TCNU8868200</t>
  </si>
  <si>
    <t>HLCUTA1160814041</t>
  </si>
  <si>
    <t>1633N</t>
  </si>
  <si>
    <t>HLD2607126 HLD2596983 2596983</t>
  </si>
  <si>
    <t>FURNITURE - SOFA FURNITURE - SOFA PO NO.: 5995881 6990093 PI NO.: 11431059 11404276 THIS SHIPMENT DOES NOT CONTAIN ANY SOLID WOOD PACKING MATERIALS . NOTIFY 4)MACY'S INC 2101 E. KEMPER ROAD,CINCINNATI, OHIO, 45241 NOTIFY 5)STONE MOUNTAIN MACY'S LOGISTICS DC 4403 SARR PARKWAY STONE MOUNTAIN, GA 30083</t>
  </si>
  <si>
    <t>668 N.MAIN STREET, HIGHT POINT 27260-5018 TEL : (828) 855-9 27260-5018 TEL : NC 27260US</t>
  </si>
  <si>
    <t>OFFSHORE) LIMITED ALAMEDA PRACA WONG CHIO J 19.MACAU DR.CARLOS D'ASSUMPC MO</t>
  </si>
  <si>
    <t>HASU4420667 HASU4292951</t>
  </si>
  <si>
    <t>SUDUN6KSZEK3643X</t>
  </si>
  <si>
    <t>164W</t>
  </si>
  <si>
    <t>H5086004 H5080246</t>
  </si>
  <si>
    <t>215 CHURCH STREET LENOIR, NC. 828-759-3165 EMAIL: SHICKS SHIPGSA.COM NC 28645US</t>
  </si>
  <si>
    <t>FREIGHT COLLECT 2ND NOTIFY: EXPEDITORS INTERNATIONAL OF WASHI506 E DALLAS RD STE 400 76051 GRAPEVINE GRAPEUNITED STATES TOTAL:736-CARTONS 4403-PCS MENS FLEECE FULL ZIP HOODY,,, 80 COTTON 20 POLYESTER, 280 GSM AS PER CONTRACT 1522218 HTS NO.: 6101.20.0020 COUNTRY OF ORIGIN: PAKISTAN INVOICE NO.38089/MTM/2016 DT.12/08/2016 L/C NO.9056547, FORM 'E .: SCB-2016-0000005625 DT.12/08/2016 TOTAL NET WEIGHT (IN KGS) : 3903.90 CONTAINER DETAILS FOR CY SHIPMENTS CONTAINER SIZE CTNS G.WT CBM CMAU5864094 40'HC 736 4639.90, 28.68 PART LOAD CONTAINER(S) COVERED BY BLS:AKI0205AKI0205692,AKI0205693,AKI0205694,AKI0205695,A5696,AKI0205697</t>
  </si>
  <si>
    <t>MASOOD TEXTILE MILLS LTD.,</t>
  </si>
  <si>
    <t>AS EPR PACKING LIST 9694-1</t>
  </si>
  <si>
    <t>6501 LEGACY DRIVE PLANO TEXAS TX 75024-3698, USA</t>
  </si>
  <si>
    <t>UNIVERSAL 17/1, NEW CIVIL LINES BILAL ROAD, FAISALABAD,PAKISTAN.</t>
  </si>
  <si>
    <t>CMAU5864094</t>
  </si>
  <si>
    <t>CMDUAKI0205251</t>
  </si>
  <si>
    <t>138IN</t>
  </si>
  <si>
    <t>D5296032 067007</t>
  </si>
  <si>
    <t>506 E DALLAS RD STE 400 76051 GRAPEVINE GRAPEVINE UNITED STATES</t>
  </si>
  <si>
    <t>STC 14 BUNDLE(S) 14 BUNDLES OF WALNUT KD 50.00KGS - 32.078CBM HS CODE 4403.99 ST BUNDLE(S) 16 BUNDLES OF WALNUT KD 20902 GS - 31.192CBM HS CODE 4403.99 CIF PORT O CHI MINH CITY,VIETNAM CAED 01A998BC2 0160800589 FREIGHT PREPAID OVERSEAS TE AL COLLECT STC 14 BUNDLE(S) 14 BUNDLES OF WALNUT KD 50.00KGS - 32.078CBM HS CODE 4403.99 ST BUNDLE(S) 16 BUNDLES OF WALNUT KD 20902 GS - 31.192CBM HS CODE 4403.99 CIF PORT O CHI MINH CITY,VIETNAM CAED 01A998BC2 0160800589 FREIGHT PREPAID OVERSEAS TE AL COLLECT</t>
  </si>
  <si>
    <t>BAOHUNG CO., LTDLOT NO.157, MAP NO.</t>
  </si>
  <si>
    <t>SIMON LUSSIER LTEE16, BOUL. DE LA S</t>
  </si>
  <si>
    <t>CMA CGM VIVALDI</t>
  </si>
  <si>
    <t>NO MARKS 999785 NO MARKS NO MARKS NO MARKS NO MARKS NO UACU5155321-40HC07999787 UACU5852012 -40 999785 NO MARKS NO MARKS NO MARKS NO MARKS NO</t>
  </si>
  <si>
    <t>LOT NO. 157, MAP NO. 15, KHANH LON G VILLAGE, TAN UYEN DISTRICT BINH DUONG . VN</t>
  </si>
  <si>
    <t>16, BOUL.DE LA SEIGNEURIE BLAINVILLE QCJ7C 3V5 CA</t>
  </si>
  <si>
    <t>UACU5155321 UACU5852012</t>
  </si>
  <si>
    <t>UASUCAVAN007596</t>
  </si>
  <si>
    <t>246N</t>
  </si>
  <si>
    <t>07999787 07999785</t>
  </si>
  <si>
    <t>PACKS OF RADIATA KILN DRIED MOULDING AMS HBL MFGT CHXNE2253499 4403 (HS) TOTAL PKGS 44 PACKAGES FREIGHT PREPAID DESTINATION CHARGES PREPAID</t>
  </si>
  <si>
    <t>MAINFREIGHT AIR OCEAN LTD ( SEAFR</t>
  </si>
  <si>
    <t>1500 CHASE AVE (FIRMS: H789) ELK GROVE VILLAGE IL 60007 TEUNITED STATES</t>
  </si>
  <si>
    <t>EIGHT DIV) 31 BAIGENT WAY MIDDLETON CHRISTCHURCH CAN 8024 TENEW ZEALAND</t>
  </si>
  <si>
    <t>CMAU5633182</t>
  </si>
  <si>
    <t>ANLCACD0267781</t>
  </si>
  <si>
    <t>056RP</t>
  </si>
  <si>
    <t>NZSEP798488</t>
  </si>
  <si>
    <t>PACKS OF RADIATA KILN DRIED DRESSED TIMBER 4403 (HS) TOTAL PKGS 37 PACKAGES HBL:CHNOX2253291 FREIGHT PREPAID DESTINATION CHARGES PREPAID</t>
  </si>
  <si>
    <t>(SEAFR EIGHT DIV) 31 BAIGENT WAY MIDDLETON CHRISTCHURCH CAN 8024 TENEW ZEALAND</t>
  </si>
  <si>
    <t>GATU8699418</t>
  </si>
  <si>
    <t>ANLCACD0267782</t>
  </si>
  <si>
    <t>NZSEP798489</t>
  </si>
  <si>
    <t>RADIATA KILN DRIED DRESSED LUMBER AMS HBL MFGT CHPHL2253535 HS CODE 4403 TOTAL PKGS 20 PACKAGES FREIGHT PREPAID DESTINATION CHARGES PREPAID</t>
  </si>
  <si>
    <t>MAINFREIGHT INC - PHL</t>
  </si>
  <si>
    <t>MAINFREIGHT AIR OCEAN LIMITED</t>
  </si>
  <si>
    <t>SHAMROCK BUILDING MATERIAL'S INC</t>
  </si>
  <si>
    <t>25 INDEPENDENCE CT FOLCROFT PA 19032 UNITED STATES</t>
  </si>
  <si>
    <t>(SEAFREIGHT DIV) 31 BAIGENT WAY MIDDLETON CHRISTCHURCH CAN 8024 TENEW ZEALAND</t>
  </si>
  <si>
    <t>ECMU9528491</t>
  </si>
  <si>
    <t>ANLCACD0267777</t>
  </si>
  <si>
    <t>NZSEP798491</t>
  </si>
  <si>
    <t>TRAVERTINE 891.41 M2 + 3888 PCS PO 4403</t>
  </si>
  <si>
    <t>GRA-MER US IMPORT &amp; EXPORT INC.</t>
  </si>
  <si>
    <t>EMEK MERMER SAN.TIC.A.S</t>
  </si>
  <si>
    <t>Cagliari</t>
  </si>
  <si>
    <t>1559 S. STATE COLLEGE BLVD ANAHEIM, CA 92806 TEL 714-863-4554 FAX 714-265-7117</t>
  </si>
  <si>
    <t>ANKARA KARAYOLU 15.KM ISCEHISAR/AFYONKARAHISAR TR TEL 90 272 341 2332 FAX 90 272 341 2091</t>
  </si>
  <si>
    <t>BSIU2110827</t>
  </si>
  <si>
    <t>HLCUIZ1GG07955AA</t>
  </si>
  <si>
    <t>HLCUIZ1160707955</t>
  </si>
  <si>
    <t>06W31</t>
  </si>
  <si>
    <t>XX HLD1362741</t>
  </si>
  <si>
    <t>IZMIR, TR</t>
  </si>
  <si>
    <t>CRAFT ITEMS - HANDMADE PAPER 673 CORRUGATED BOXES CRAFT ITEMS - HANDMADE PAPER WORKED &amp; ACCESSORIES INVOICE. 212225 DTD 02/08/2016 &amp; 212226 DTD 02/08/2016 PO NO 0093747 DTD. 06/ 05/2016 &amp; 0093914 DTD 08/06/2016, HTS CODE 4823.90.8600, 5310.10.0020, 4823.70.0000 SB NO 9212278 DTD 02/08/2016 &amp; 9213496 DTD 02/08/2016 IEC NO 0704006685 NET WEIGHT 1737.800 FREIGHT COLLECT MEM X4398P MEM 4411 MEM 4425 MEM 4439 MEM 4453 MEM 4629 MEM 4398, MEM 4412 MEM 4426 MEM 4440 MEM 4454 MEM 4630 MEM 4399 MEM 4413 MEM 4427 MEM 4441 MEM 4455 MEM 4632 MEM 4400 MEM 4414 MEM 4428 MEM 4442 MEM 4456 MEM 4633 MEM 4401 MEM 4415 MEM 4429 MEM 4443 MEM 4457 MEM 4402 MEM 4416 MEM 4430 MEM 4444 MEM 4458 MEM 4403 MEM 4417, MEM 4431 MEM 4445 MEM 4459 MEM 4404 MEM 4418 MEM 4432 MEM 4446 MEM 4461 MEM 4406 MEM 4420 MEM 4434 MEM 4448 MEM 4606 MEM 4407 MEM 4421 MEM 4435 MEM 4449 MEM 4611 MEM 4408 MEM 4422 MEM 4436 MEM 4450 MEM 4617 MEM 4409 MEM 4423 MEM 4437 MEM 4451 MEM 4622 MEM, 4410 MEM 4424 MEM 4438 MEM 4452 MEM 4627</t>
  </si>
  <si>
    <t>SBARS INC</t>
  </si>
  <si>
    <t>YANTIAN EXPRESS</t>
  </si>
  <si>
    <t>1 TO 673 . . . . . . . . . . . . . . . . . . . . . . . . . . . .</t>
  </si>
  <si>
    <t>14 SBAR BLVD (OFF LENOLA ROAD) MOORESTOWN, NJ08057 USA PHONE (856) 234-8220 FAX (856) 23</t>
  </si>
  <si>
    <t>O/B AEC OFFSHORE TRADING PVT LTD 77 POTTIPATTI PLAZA, NUNGAMBAKKAM HIGH ROAD 600034 CHENNAI, TN INDIA</t>
  </si>
  <si>
    <t>DRYU2007476</t>
  </si>
  <si>
    <t>HLCUMA3160800385</t>
  </si>
  <si>
    <t>091E</t>
  </si>
  <si>
    <t>1627525 XXXX</t>
  </si>
  <si>
    <t>UPS SUPPLY CHAIN SOLUTIONS /STATION</t>
  </si>
  <si>
    <t>052-JFK 150-20 132ND AVENUE, 2ND FL OOR JAMAICA, NEW YORK 11434 U.S.A. TEL718 481-4418</t>
  </si>
  <si>
    <t>FOLDING TABLE CONGO IBIZA II 1000PCS PO# 297014 BOOKIN G# 34878 INLAND FROM ENSENAD A TO MEXICALI BY ALL TRUCK -SHPR SHOWN AS: TAX ID:4403 00306097423 PHONE: 0755-8213 6878 FAX: 0755-82136877 --, CNEE SHOWN AS: RFC: JFM 9807 21 IG5 TEL: +52 55 35477000 FAX: +52 55 35477020 EMAIL : MX-IMPORT-OCEAN@JAS.COM MX -OPERATIONS@JASCHINA.COM --- NOTIFY SHOWN AS: RFC: JFM 98 0721 IG5 TEL: +52 55 3547700 0 FAX: +52 55 35477020 EMA, IL: MX-IMPORT-OCEAN@JAS.COM MX-OPERATIONS@JASCHINA.COM EMPTY GLASS BOTTLES 1 X 40FT HIGH CUBE CONTAINER STC: 21 PX 275ML AMB GUINNESS EMPTY GLASS BOTTLES</t>
  </si>
  <si>
    <t>JAS FORWARDING DE MEXICO, S.A. DE</t>
  </si>
  <si>
    <t>SEALAND LOS ANGELES</t>
  </si>
  <si>
    <t>N/M SEGU4215264 SN: R10156052 DITTO DITTO</t>
  </si>
  <si>
    <t>.V. AS AGENT FOR BLUE WORLD LINE HERSCHEL 70, PISO 3,PH,COLONIA 52-5535477005 TEL EX 52-5535477</t>
  </si>
  <si>
    <t>SHENZHEN BRANCH UNIT D-G, 25/F, TOWER A, WORLD FINANCE CENTRE, 4003 SHENNAN ROAD 86-75522388070 TEL EX 86-7558213</t>
  </si>
  <si>
    <t>MRKU3814529 SEGU4215264</t>
  </si>
  <si>
    <t>45G0 4510</t>
  </si>
  <si>
    <t>MAEU570162589</t>
  </si>
  <si>
    <t>CN1409906 R10156052</t>
  </si>
  <si>
    <t>LATCH ASM LH SHELL BASE B-SAFE 35 PO#4403-HNC PART#M04467900 44960 PCS 281 CTNS LATCH ASM RH SHELL BASE B-SAFE 35, PO#4403-HNC PART#M04468000 44960 PCS 281 CTNS 9 PLTS HS CODE 940190 THIS SHIPMENT DOES NOT CONTAIN ANY SOLID WOOD PACKING MATERIAL.</t>
  </si>
  <si>
    <t>WILBERT PLASTIC SERVICES</t>
  </si>
  <si>
    <t>INTERNATIONAL MARKETING SYSTEMS</t>
  </si>
  <si>
    <t>APL BARCELONA</t>
  </si>
  <si>
    <t>BRITAX CHILD SAFETY INC. P O NO P N DOM QTY CTN PCS CTN CTN NO MARKS NO MARKS NO MARKS NO MARKS NO MARKS NO MARKS NO</t>
  </si>
  <si>
    <t>MORTON CUSTOMS PLASTICS 7301 CALDWELL ROAD HARRISBURG NC 28075 US</t>
  </si>
  <si>
    <t>NO 19 SHIN LO ROAD ANPING INDUSTRIAL ZONE TAINAN TW</t>
  </si>
  <si>
    <t>HLXU3273269</t>
  </si>
  <si>
    <t>BANQSZX0859786</t>
  </si>
  <si>
    <t>HLCUSZX1607BDBD2</t>
  </si>
  <si>
    <t>HLD1893519</t>
  </si>
  <si>
    <t>10 CARTONS MEN'S 100% POLYEST ER KNITTED TROUSERSSC NO.168- 387672 PO NO.:A115428368 ART NO.:AJ3951 CUST NO.:600000 ORDER NO.:0280734586 HS CODE :610343 INV. NO.: 16/11726 - JINFU ENTERPRISE CO.,LIMITE2 CARTONS BOY'S 100% POLYESTE R KNITTED SHIRTSSC NO.168-392 103 PO NO.:A115538807 ART NO .:AI6244 CUST NO.:600000 OR DER NO.:0280851033 HS CODE:61 1030 INV. NO.: 16/11336 2 CA RTONS 2 CARTONS 1 CARTONS1 CARTONS MEN'S 85% POLYESTER 15% COTTON KNITTED TROUSERSS C NO.168-392312 PO NO.:01155 45983 ART NO.:AY7763 CUST N O.:600000 ORDER NO.:028085691 5 HS CODE:610343 INV. NO.: 1 6/11338 45 CARTONS 67 CARTO1 CARTONS MEN'S 100% POLYESTE R KNITTED SHIRTSSC NO.168-389 130 PO NO.:0115487315 ART NO .:AI7132 CUST NO.:600000 OR DER NO.:0280789603 HS CODE:61 1030 INV. NO.: 16/11335 1 CA RTONS 2 CARTONS 1 CARTONS1 CARTONS MEN'S 100% RECYCLE POLYESTER KNITTED SHIRTSSC NO .168-392049 PO NO.:0115538842 ART NO.:AI7180 CUST NO.:60 0000 ORDER NO.:0280851051 HS CODE:611030 INV. NO.: 16/113 37 1 CARTONS 1 CARTONS 1 C1 CARTONS BOY'S 100% RECYCLE POLYESTER KNITTED SHIRTSSC NO .168-386158 PO NO.:A115423518 ART NO.:AI7124 CUST NO.:60 0000 ORDER NO.:0280728420 HS CODE:611030 INV. NO.: 16/113 34 1 CARTONS 1 CARTONS 1 C1 CARTONS MEN'S 100% RECYCLE POLYESTER KNITTED SHIRTSSC NO .168-371547 PO NO.:0114340748 ART NO.:AI5014 CUST NO.:60 0000 ORDER NO.:0280204941 HS CODE:611030 INV. NO.: 16/115 08 2 CARTONS 1 CARTONS 1 C3 CARTONS MEN'S 100% RECYCLE POLYESTER KNITTED SHIRTSSC NO .168-375947 PO NO.:0114450484 ART NO.:AI5014 CUST NO.:60 0000 ORDER NO.:0280307709 HS CODE:611030 INV. NO.: 16/115 09 9 CARTONS 17 CARTONS 201 CARTONS MEN'S 100% RECYCLE POLYESTER KNITTED SHIRTSSC NO .168-392050 PO NO.:0115538833 ART NO.:AI7180 CUST NO.:60 0000 ORDER NO.:0280851052 HS CODE:611030 INV. NO.: 16/115 05 1 CARTONS 1 CARTONS 1 C1 CARTONS BOY'S 100% POLYESTE R KNITTED SHIRTSSC NO.168-392 044 PO NO.:0115538849 ART NO .:AI7134 CUST NO.:600000 OR DER NO.:0280851047 HS CODE:61 1030 INV. NO.: 16/11507 2 CA RTONS 2 CARTONS 1 CARTONS1 CARTONS BOY'S 100% RECYCLE POLYESTER KNITTED SHIRTSSC NO .168-386159 PO NO.:A115423517 ART NO.:AI7124 CUST NO.:60 0000 ORDER NO.:0280728421 HS CODE:611030 INV. NO.: 16/115 04 1 CARTONS 1 CARTONS 1 C2 CARTONS MEN'S 100%POLYESTER WOVEN COATSS/C NO.168-392831 PO NO.:0115538953 ART NO.:A Y2799 CUST NO.:600000 ORDER NO.:0280851146 HS CODE:62019 3 INV. NO.: 16/11333 10 CART ONS 14 CARTONS 15 CARTONS1 CARTONS MEN'S 100% POLYESTE R KNITTED SHIRTSSC NO.168-394 491CR PO NO.:0115575852 ART NO.:AJ6899 CUST NO.:600000 ORDER NO.:0280887244 HS CODE: 610520 INV. NO.: 16/11727 1 CARTONS 2 CARTONS 1 CARTONS1 CARTONS R MED ARMPO COV BL ACK/BLACK/SILVMT PO NO.:01155 07787 ART NO.:S94459 CUST N O.:600000 ORDER NO.:028081253 5 HS CODE:420292 1 CARTONS1 CARTONS PREMIUM ST TANK TE CSTE/FLARED87% POLYESTER 13% ELASTANE LADIES KNITTED TANK TOP PO NO.:0114456452 ART N O.:AY7915 CUST NO.:600000 OR DER NO.:0280314020 HS CODE:61 1430 INV. NO.: BH161712 3 C20 CARTONS LADIES' 87% POLYES TER / 13% COTTON KNITTED SHIR TSS/C NO.168-388697 PO NO.:0 115473467 ART NO.:AY6564 CU ST NO.:600000 ORDER NO.:02807 74866 HS CODE:611030 INV. NO .: 16/11343 41 CARTONS 35 C2 CARTONS MEN'S 100% POLYESTE R KNITTED COATSS/C NO.168-396 175CR PO NO.:0115644358 ART NO.:AP5204 CUST NO.:600000 ORDER NO.:0280969791 HS CODE: 611030 INV. NO.: 16/11344 2 CARTONS 2 CARTONS 1 CARTONS175 CARTONS ALL COURT BBANAT( BASKETBALLS) PO NO.:011548868 3 ART NO.:X35859 CUST NO.:60 0000 ORDER NO.:0280791010 H S CODE:950662, D SHANTOU YONG MAY GARMENT MF G F TY CO TOPBALL SPORTS INC . C/O TOPBAL L TRA 15 CARTO NS 29 CARTONS 33 CARTONS 22 CARTONS 14 CARTONS MEN'S 1 00% POLYESTER KNITTED TROUSER SSC NO.168-387672 PO NO.:A115 428382 ART NO.:AJ3951 CUST N, O.:600000 ORDER NO.:02807345 82 HS CODE:610343 38 CARTONS 76 CARTONS 79 CARTONS 48 CARTONS, 1 CARTONS, NS 45 CARTONS 23 CARTONS 1 CARTONS, 1 CARTONS, ARTONS 1 CARTONS 1 CARTONS, ARTONS 1 CARTONS, ARTONS, CARTONS 15 CARTONS, ARTONS 1 CARTONS 1 CARTONS, 1 CARTONS, ARTONS 1 CARTONS, 9 CARTONS 3 CARTONS, 1 CARTONS MEN'S 100% POLYES TER KNITTED SHIRTSSC NO.168-3 94491CR PO NO.:0115575907 A RT NO.:AP0358 CUST NO.:600000 ORDER NO.:0280887251 HS COD E:610520 1 CARTONS 1 CARTON S 1 CARTONS, ARTONS 3 CARTONS 2 CARTONS 1 CARTONS SN Q4 3/4 TGT W VA PGRE70% RECYELED POLYESTER 19 % POLYESTER 11% ELASTANE LAD IES KNITTED PANTS PO NO.:0115 423458 ART NO.:B43171 CUST NO.:600000 ORDER NO.:02807283 19 HS CODE:610463 1 CARTONS, 1 CARTONS 1 CARTONS 1 CART ONS 1 CARTONS SN Q4 3/4 TGT W TECINK70% RECYELED POLYEST ER 19% POLYESTER 11% ELASTANE LADIES KNITTED PANTS PO NO. :0115423476 ART NO.:B43172 CUST NO.:600000 ORDER NO.:028 0728325 HS CODE:610463 1 CAR, TONS 1 CARTONS 1 CARTONS 1 CARTONS 1 CARTONS GT SN BRA Q4 TECINK70% RECYCLED POLYES TER 19% POLYESTER 11% ELASTA NE LADIES KNITTED BRA TOP PO NO.:0115423799 ART NO.:B4317 8 CUST NO.:600000 ORDER NO. :0280728740 HS CODE:621210 1, CARTONS 2 CARTONS 1 CARTONS 1 CARTONS 1 CARTONS GT SN BRA Q4 VAPGRE70% RECYCLED PO LYESTER 19% POLYESTER 11% ELA STANE LADIES KNITTED BRA TOP PO NO.:0115423812 ART NO.:B 43177 CUST NO.:600000 ORDER NO.:0280728738 HS CODE:62121, 0 1 CARTONS 1 CARTONS 1 CAR TONS 1 CARTONS 1 CARTONS R S WARM GR TI W BLACK92% POLYE STER 8% ELASTANE LADIES KNITT ED PANTS PO NO.:0115423860 ART NO.:AX6004 CUST NO.:60000 0 ORDER NO.:0280728776 HS CO DE:610463 2 CARTONS 1 CARTO, NS 1 CARTONS 1 CARTONS 1 CA RTONS RS 3/4TGT W BLACK/SHOPI N83% POLYESTER 17% ELASTANE LADIES KNITTED PANTS PO NO.: 0115538730 ART NO.:B48025 CU ST NO.:600000 ORDER NO.:0280 850571 HS CODE:610463 1 CART ONS 1 CARTONS 1 CARTONS 1, CARTONS 2 CARTONS SN LNG TI M BLACK84% CD POLYESTER 16% E LASTANE MEN'S KNITTED PANTS PO NO.:0115538735 ART NO.:S9 4403 CUST NO.:600000 ORDER N O.:0280850588 HS CODE:610343 5 CARTONS 5 CARTONS 3 CART ONS 2 CARTONS RS LNG TIGHT M, BLACK/MSILVE83% POLYESTER 17% ELASTANE MEN'S KNITTED PA NTS PO NO.:0115538747 ART NO .:S93807 CUST NO.:600000 OR DER NO.:0280850581 HS CODE:61 0343 4 CARTONS 3 CARTONS 2 CARTONS, ARTONS 14 CARTONS 1 CARTONS 3 CARTONS MEN'S 100% POLYES TER WOVEN COATSS/C NO.168-394 502CR PO NO.:0115575848 ART NO.:AN9862 CUST NO.:600000 ORDER NO.:0280887250 HS CODE: 620193 2 CARTONS 2 CARTONS MEN'S 100% POLYESTER KNITTED, SHIRTSS/C NO.168-394477CR PO NO.:0115575896 ART NO.:S2233 9 CUST NO.:600000 ORDER NO.: 0280887303 HS CODE:611030 2 CARTONS 2 CARTONS 1 CARTONS 1 CARTONS, 1 CARTONS 1 CARTONS MEN'S 100% POLYESTER KNITTED SHIRT SS/C NO.168-396170CR PO NO.:0 115644366 ART NO.:M64023 CUS T NO.:600000 ORDER NO.:028096 9808 HS CODE:611030 2 CARTO NS 2 CARTONS 2 CARTONS 2 CA RTONS 1 CARTONS MEN'S 100%, POLYESTER KNITTED SHIRTSS/C N O.168-396170CR PO NO.:0115644 394 ART NO.:S22339 CUST NO. :600000 ORDER NO.:0280969822 HS CODE:611030 1 CARTONS 1 CARTONS 3 CARTONS 2 CARTONS 1 CARTONS MEN'S 100% POLYES TER KNITTED SHIRTSS/C NO.168-, 396170CR PO NO.:0115644398 ART NO.:S22338 CUST NO.:60000 0 ORDER NO.:0280969821 HS CO DE:611030 2 CARTONS 2 CARTO NS 1 CARTONS 1 CARTONS 2 CA RTONS MEN'S 100% POLYESTER K NITTED COATSS/C NO.168-396175 CR PO NO.:0115644430 ART NO., :AP5204 CUST NO.:600000 ORD ER NO.:0280969846 HS CODE:611 030 2 CARTONS 2 CARTONS 1 C ARTONS 1 CARTONS</t>
  </si>
  <si>
    <t>PLANT CODE  6041 PLANT CODE  6041 PLANT CODE  6041 PLANT CODE  6041 PLANT CODE  6041 PLANT CODE  6041 PLA PLANT CODE  6041 PLANT CODE  6041 PLANT CODE  6041 PLANT CODE  6041 PLANT CODE  6041 PLANT CODE  6041 PLA PLANT CODE  6041 PLANT CODE  6041</t>
  </si>
  <si>
    <t>FOR DELIVERY TO: 670 FALLING CREEK ROAD, SPARTANBURG, SC 29301 1-8645870700 TEL EX 1-86458738</t>
  </si>
  <si>
    <t>. O/B BOWKER ASIA LTD. 481 CASTLE PEAK ROAD 852-28596426 TEL EX 852-274568</t>
  </si>
  <si>
    <t>MAEU9212179</t>
  </si>
  <si>
    <t>MAEUSZH5XF552</t>
  </si>
  <si>
    <t>630W</t>
  </si>
  <si>
    <t>CN3061015</t>
  </si>
  <si>
    <t>BROKERAGE,INC INTERNATIONAL 19601 HAMILTON AVE.TORRANCE,CA.90502-1309 ATTN:OCEAN IMPORT DEPT/DAVID HUSKEY 1-3103533200 TEL EX 1-31035332</t>
  </si>
  <si>
    <t>BOOKS &amp; BOOKS WITH CD HS CODE 4901.9900 ITEM 903696384 978-1-60061-094-3 WATERCOLOR ESSENTIALS PO# C5409438DST (2000 CPS 100 CTNS, 4 PLTS) ITEM 903696437 978-1-4403-4409-1 DESIGNING CREATURES AND CHARACTERS PO# C6240911JSB (5900 CPS 295 CTNS 6 PLTS), ITEM 903697430 978-1-4402-4710-1 100 GREATEST GRAPHIC NOVELSV1 PO# K0271011_KB (4860 CPS 243 CTNS 5 PLTS) ITEM 903697541, 978-1-4403-4600-2 THE WOODWORKER S KITCHEN PO# C4760021DST (3520 CPS 176 CTNS 3 PLTS) ITEM 903697694 978-0-934026-67-3 6081 WEAVER S BOOK OF, 8 SHAFTPATTERNS PO# 6081-15-JB (1300 CPS 65 CTNS 2 PTLS) (20 WOOD PLTS WITH IPPC LOGO STC 879 CTNS) THIS SHIPMENT CONTAINS WOOD PACKAGING MATERIALS WHICH COMPLIED THE, STANDARD OF ISPM 15. . . . . . . ., . . . . . . . ., . . . . . . . ., . . . . . . . ., . . . . . . . ., . . .</t>
  </si>
  <si>
    <t>COSCO HONG KONG</t>
  </si>
  <si>
    <t>TITLE WATERCOLOR ESSENTIALS AUTHOR BIRGIT O CONNOR PUBLISHER F W PRINTED IN CHINA SRN Z2003 PRINTING# 8 CTN QTY 20 CTN WGT 38.1 LBS ISBN-10 1-6 978-1-60061-094-3 COVER PRICE TITLE DESIGNING CREATURES &amp; CHARACTERS AUT PUBLISHER F W MEDIA CINCINNATI,OH PRINTED IN CHINA SRN S4100 PRINTING# 1 CTN ISBN-10 1-4403-4409-4 ISBN-13 978-1-4403-4409-1 COVER PRICE TITLE 100 GRE AUTHOR ALEX LANGLEY PUBLISHER KRAUSE PUBLICATIONS, IOLA WI USA PRI PRINTING# 1 CTN QTY 20 CTN WGT LBS 27.8 LB ISBN-10 1-4402-4710-2 ISB COVER PRICE TITLE THE WOODWORKER S KITCHEN AUTHOR A.J. HAMLER PUB CINCINNATI,OH PRINTED IN CHINA SRN S9147 PRINTING# 1 CTN QTY 20 CTN WGT 23.8 LBS ISB ISBN-13 978-1-4403-4600-2 COVER PRICE TITLE A WEAVER S BOOK OF 8 SHAFT PAT STRICKLER PUBL</t>
  </si>
  <si>
    <t>CSLU2126069</t>
  </si>
  <si>
    <t>BANQHKG5776174</t>
  </si>
  <si>
    <t>COSU6133840710</t>
  </si>
  <si>
    <t>124E</t>
  </si>
  <si>
    <t>PLASTIC TOYS QTY: 4800 PCS TOTAL 800 CARTONS OF PLASTIC TOY H.S. CODE: 950 30040 CONTAINER SUMMARY ----------------- ------------------ DFSU6299818 ZGL-C8157 99 40X9'6 1218CTN 71.021CBM 4403.270K GS FCIU8749309 ZGL-C815795 40X9'6 14 27CTN 71.060CBM 5012.230KGS ZCSU8238187, ZGL-C815791 40X9'6 1084CTN 71.005CBM 5057.580KGS ZCSU8696960 ZGL-C742356 40X9'6 1061CTN 71.253CBM 5804.060KGS ZCSU 8876598 ZGL-C742391 40X9'6 1331CTN 7 1.094CBM 4904.910KGS B/L TOTAL SUMMARY -- --------------------------------- 6121CTN 355.433CBM 25182.050KGS TOYS PO#517297 ITEM#458533 THIS SHIPMENT CONTAINS NO WOOD PACKAGING MATERIAL. TOYS PO#513417 ITEM#376616 THIS SHIPMENT CONTAINS NO WOOD PACKAGING MATERIAL. TOYS AS PER P.O.# : 511353 DPPP WHT PLAY SET ITEM# 684756 STYLE# : 13686 213 CART ONS / 852 PIECES HTS NO. 9503.00.00.73 TH E SHIPMENT DOES NOT CONTAINS SOLID WOOD P ACKING MATERIALS TOYS AS PER P.O.# : 511353 DPPP GLITTER PETS ASST ITEM# 397043 STYLE# : 12770 18 8 CARTONS / 752 PIECES HTS NO. 9503.00.00 .73 THE SHIPMENT DOES NOT CONTAINS SOLID WOOD PACKING MATERIALS</t>
  </si>
  <si>
    <t>BUFFALO HUNTER</t>
  </si>
  <si>
    <t>TOYSRUS TOYS R US TOYS R US TOYS R US TOYS R US</t>
  </si>
  <si>
    <t>DBA TOYS R US ONE GEOFFREY WAY WAYN E, NJ 07470-2030 UNITED STATES</t>
  </si>
  <si>
    <t>07470-2030</t>
  </si>
  <si>
    <t>ZCSU8696960 ZCSU8876598 DFSU6299818 FCIU8749309 ZCSU8238187</t>
  </si>
  <si>
    <t>ZIMUSHH30085883</t>
  </si>
  <si>
    <t>ZGLC742356 ZGLC742391 ZGLC815799 ZGLC815795 ZGLC815791</t>
  </si>
  <si>
    <t>TRU</t>
  </si>
  <si>
    <t>703 BARTLEY CHESTER ROAD FLANDERS N J 07836 TEL: (973) 252-1488 FAX: (9 73) 584-1289</t>
  </si>
  <si>
    <t>1X40HC STC: 40 POSTS 6 X 3,65 600 POSTS 6 X 2,44 PARTIDA ARANCELARIA : 4403.1010, FREIGHT PREPAID</t>
  </si>
  <si>
    <t>MRKU4627667</t>
  </si>
  <si>
    <t>PNEP16793719919</t>
  </si>
  <si>
    <t>SEAU570293975</t>
  </si>
  <si>
    <t>0001N</t>
  </si>
  <si>
    <t>08970 CL0394366</t>
  </si>
  <si>
    <t>BOOKS HS CODE 4901.9900 ITEM 903695765 978-1-4405-9848-7 VERY MERRY COLORING PO# R286801-BD (28297 CPS 708 CTNS, 9 PLTS) ITEM 903695766 978-1-5072-0033-9 COLOR YOUR OWN CHRISTMAS ORNAMENTS PO# R414001-BD (13984 CPS 583 CTNS 10 PLTS), ITEM 903695820 978-1-4403-0922-9 COLOSSAL COLLECTION OF ACTIONPOSES PO# C6292293DST (1100 CPS 110 CTNS 2 PLTS) ITEM 903698347 978-1-4405-9368-0, PEACE JOY COLOR PO# S788104-RP (12044 CPS 302 CTNS 6 PLTS) ITEM 903698448 978-1931559430 BINOCULAR HIGHLIGHTS PO# K1194302_KB, (1040 CPS 52 CTNS 1 PLT) ITEM 903688828 978-1-63250-353-4 CELTIC CABLE CROCHET PO# 16CR0601-BD (6000 CPS 300 CTNS 4 PLTS) ITEM 903698732, 978-1-4405-9246-1 MY POCKET GURU PO# S586902-RP (1760 CPS 44 CTNS 1 PLT) (33 WOOD PLTS WITH IPPC LOGO STC 2099 CTNS) THIS SHIPMENT CONTAINS WOOD PACKAGING MATERIALS, WHICH COMPLIED THE STANDARD OF ISPM 15. . . . . . ., . . . . . . . ., . . . . . . . ., . . . . . . . ., . .</t>
  </si>
  <si>
    <t>TITLE OF BOOK VERY MERRY COLORING AUTHOR ADAMS MEDIA PUBLISHER ADA MEDIA, INC COUNTRY OF ORIGIN PRINTED IN CHINA SRN R2868 PRINTING# 1 CTN 16.7 LB ISBN-10 1-4405-9848-7 ISBN-13 978-1-4405-9848-7 COVER PRICE TIT CHRISTMAS ORNAMENTS AUTHOR ADAMS MEDIA PUBLISHER ADAMS MEDIA, A DIV COUNTRY OF ORIGIN PRINTED IN CHINA SRN R4140 PRINTING# 1 CTN QTY 24 CTN 1-5072-0033-1 ISBN-13 978-1-5072-0033-9 COVER PRICE TITLE COLOSSAL COLLECTION OF ACT SCALERA PUBLISHER F W MEDIA CINCINNATI,OH PRINTED IN CHINA SRN Y0635 PRI CTN WGT 29.3 LBS ISBN-10 1-4403-0922-1 ISBN-13 978-1-4403-0922-9 COV PEACE. JOY. COLOR. AUTHOR ADAMS MEDIA PUBLISHER ADAMS MEDIA, A D COUNTRY OF ORIGIN PRINTED IN CHINA SRN S7881 PRINTING# 4 CTN QTY 40 CTN 1-4405-9368</t>
  </si>
  <si>
    <t>CBHU6108530</t>
  </si>
  <si>
    <t>BANQHKG5782483</t>
  </si>
  <si>
    <t>COSU6133868290</t>
  </si>
  <si>
    <t>127TX</t>
  </si>
  <si>
    <t>1X20 STD PART OF CNTR STC- ; 300 CASES RED WINE MALBEC 2015 AGUIJON DE ABEJA 12X750 ML ; PO #- 02-16 FACTURA PROFORMA- 389, NCN O PA- 2204.21.00 FDA- 18949177068 TOTAL CASES- 300 NET WEIGHT- 2.700,00 KG GROSS WEIGHT- 4403,00 KG ; FREIGHT PREPAID -- EXPRESS RELEASE, ---FREIGHT PREPAID---</t>
  </si>
  <si>
    <t>THE ARTISAN COLLECTION</t>
  </si>
  <si>
    <t>PACHA CO SA</t>
  </si>
  <si>
    <t>MAERSK WEYMOUTH</t>
  </si>
  <si>
    <t>APZU 398456-2 ; 149841</t>
  </si>
  <si>
    <t>365 BRIDGE ST, 8 PRO BROOKLYN. NY11201 PH 718-596-0722 TECTC JOSE TORRES</t>
  </si>
  <si>
    <t>ROQUE SAENZ PENA 8450 LUJAN MENDOZA TEL 54 261 5629134 CONTACTO MA. PAOLA MARTIN TENRO DE C.U.I.T. 30-70936920-9</t>
  </si>
  <si>
    <t>APZU3984562</t>
  </si>
  <si>
    <t>APLU901080095</t>
  </si>
  <si>
    <t>149841 AAH76562 76563</t>
  </si>
  <si>
    <t>MARLEY TANNO, LCB</t>
  </si>
  <si>
    <t>1215 E. FORT AVENUE, SUITE 201 BALTIMORE, MD 21230 PH 410.539.054 EXT. 0277 FX 410.547.6935 TECTC MARLEY TANNO MTANNO@SHAPIRO.CO</t>
  </si>
  <si>
    <t>SAN ANTONIO, CH</t>
  </si>
  <si>
    <t>VENDING MACHINE PO-4305 48CTNS ; VENDING MACHINE TICKETS PO-4305-4306-3918-4403-4407, 30PKGS22CTNS-8PLTS-392CTNS- ; THIS SHIPMENT CONTAINS NO WOOD PACKAING MATERIAL ---FREIGHT COLLECT--- VENDING MACHINE PO-4305 48CTNS ; VENDING MACHINE TICKETS PO-4305-4306-3918-4403-4407, 30PKGS22CTNS-8PLTS-392CTNS- ; THIS SHIPMENT CONTAINS NO WOOD PACKAING MATERIAL ---FREIGHT COLLECT---</t>
  </si>
  <si>
    <t>CJC LOGISTICS</t>
  </si>
  <si>
    <t>COMBINE INT L LOGISTICS CO.,LTD</t>
  </si>
  <si>
    <t>NO.01-48 ; NO.01-22 NO.23-30 MARKS AND NUMBERS WITH CONTAINER APHU670311</t>
  </si>
  <si>
    <t>600 VALLEY ROAD SUITE 206 WAYNE, NJ 07470 TEL 973 706-6787 FAX 973 706-6790</t>
  </si>
  <si>
    <t>RM#201,2F,NO.183 COMBINED BUILDING, SUNGANG WAREHOUSE, TAOYUAN ROAD, LUOHU DISTRICT, SHENZHEN CITY, TE518023, CHINA</t>
  </si>
  <si>
    <t>APHU6703115 TCNU6229200</t>
  </si>
  <si>
    <t>APLU750001997</t>
  </si>
  <si>
    <t>AH60280289 AH60280288</t>
  </si>
  <si>
    <t>100% COTTON KNITTED MENS PULLO VER PO# XC3LAVA SB# 907 4403 FREIGHT AS ARRANGED</t>
  </si>
  <si>
    <t>THE GAP, INC.</t>
  </si>
  <si>
    <t>APL LOGISTICS INDIA PVT. LTD.</t>
  </si>
  <si>
    <t>FISHKILL FULFILLMENT 100 MERRITT BL DV FISHKILL NY 12524 US</t>
  </si>
  <si>
    <t>2 FOLSOM STREET SAN FRANCISCO, CA 94105, USA TEL: 415-427-6427 1-4154277001 TEL EX 1-97336819</t>
  </si>
  <si>
    <t>AGENTS FOR APL LOGISTICS LTD. 106F/4C&amp;D,II FLR,VTC,MILLERPURAM TUTICORIN-628008, INDIA 91-4613051552 TEL EX 91-4613051</t>
  </si>
  <si>
    <t>MSKU9218998</t>
  </si>
  <si>
    <t>MAEUK57419878</t>
  </si>
  <si>
    <t>IN2450040</t>
  </si>
  <si>
    <t>245 ROGER AVE INWOOD, NY 11096 USA ATTN: JAHAN RAZA 1-5163717078 TEL EX 1-51637129</t>
  </si>
  <si>
    <t>BOOKS &amp; BOOKS WITH CD HS CODE 4901.9900 ITEM 903695749 978-1-4402-4559-6 MOUNTAIN MIST HISTORICAL QUILT PO# 5341901-BD, (4980 CPS 249 CTNS 5 PLTS) ITEM 903696768 978-1-4402-4580-0 MODERN MACHINE EMBROIDERY PO# S530701-BD (4680 CPS 234 CTNS 5 PLTS) ITEM 903697132 978-1-4403-4532-6, THE FAMILY TREE GUIDE TO DNA TESTING AND GENETIC GENEALOGY PO# C4253261DST (4098 CPS 205 CTNS 4 PLTS) ITEM 903697429 978-1-4402-4708-8 STANDARD CATALOG OF, UNITED STATES PAPER MONEY, 35TH ED.V1 PO# K0970881_KB (2496 CPS 125 CTNS 4 PLTS) ITEM 903698016 978-1-4402-4202-1 WARMAN S COINS AND PAPER MONEY, PO# K0920212-RP (1240 CPS 62 CTNS 2 PLTS) (20 WOOD PLTS WITH IPPC LOGO STC 875 CTNS) THIS SHIPMENT CONTAINS WOOD PACKAGING MATERIALS WHICH COMPLIED THE STANDARD OF ISPM 15., . . . . . . . ., . . . . . . . ., . . . . . . . ., . . . . . . . ., . . . . . . .</t>
  </si>
  <si>
    <t>COSCO SHANGHAI</t>
  </si>
  <si>
    <t>TITLE MOUNTAIN MIST HISTORICAL QUILTS AUTHOR LINDA PUMPHREY PUBLISHER F W PRINTED IN CHINA SRN S3419 PRINTING# 1 CTN QTY 20 CTN WGT 25.1 LBS ISBN-10 1-4 978-1-4402-4559-6 COVER PRICE TITLE MODERN MACHINE EMBROIDERY AUTHOR LISA ARC F W MEDIA CINCINNATI,OH PRINTED IN CHINA SRN S5307 PRINTING# 1 CTN QTY 20 CTN 1-4402-4580-0 ISBN-13 978-1-4402-4580-0 COVER PRICE TITLE THE FAMILY TREE GUIDE TO DNA TES AUTHOR BLAINE T. BETTINGER PUBLISHER F W MEDIA CINCINNATI, OH PRINTED IN CHINA SRN CTN QTY 20 CTN WGT 24.3 LBS ISBN-10 1-4403-4532-5 ISBN-13 978-1-4403-4532-6 COV CATALOG OF UNITED STATES PAPER MONEY, 35TH ED. AUTHOR MAGGIE JUDKINS PUB PUBLICATIONS, IOLA WI USA PRINTED IN CHINA SRN R1313 PRINTING# 1 CTN QTY 20 CTN ISBN-10 1-4402-4708-0 ISBN-13 978-1-4402-4708-8 COVER PRICE TITLE</t>
  </si>
  <si>
    <t>TGHU3811230</t>
  </si>
  <si>
    <t>BANQHKG5765161</t>
  </si>
  <si>
    <t>COSU6133807110</t>
  </si>
  <si>
    <t>FURNITURE - SOFA PO NO.: 1155166 1017677 6989928 6988861 698852514614 PI NO.: 11403307 11404473 11404363 11404428 11404430 11446607 THIS SHIPMENT DOES NOT CONTAIN ANY SOLID WOODPACKING MATERIALS ., FREIGHT PREPAID NOTIFY: 2)APL LOGISTICS 17600 N. PERIMETER DRIVE SUITE 150 SCOTTSDALE, AZ 85225 CONTACT: CONOR HOVLAND EMAIL: CONOR`HOVLAND APLLOGISTICS.COM, PHONE: 602-457-4324 3) CUSTOMS BROKER: VANTEC HITACHI TRANSPORT SYSTEM USA INC. 8290 N.W. 27 STREET SUITE 603 MIAMI, FL. 33122 TEL:: 305-639-4205 FAX: 305-639-4206 CDSMIA US.CDSFH.COM, ILONKA: ILONKA.PANTALEON US.CDSFH.COM 4)MACY'S INC 2101 E. KEMPER ROAD, CINCINNATI, OHIO 45241 5)STONE MOUNTAIN MACY'S LOGISTICS DC 4403 SARR PARKWAY STONE MOUNTAIN, GA 30083 FURNITURE - SOFA PO NO.: 1155166 1017677 6989928 6988861 698852514614 PI NO.: 11403307 11404473 11404363 11404428 11404430 11446607 THIS SHIPMENT DOES NOT CONTAIN ANY SOLID WOODPACKING MATERIALS ., FREIGHT PREPAID NOTIFY: 2)APL LOGISTICS 17600 N. PERIMETER DRIVE SUITE 150 SCOTTSDALE, AZ 85225 CONTACT: CONOR HOVLAND EMAIL: CONOR`HOVLAND APLLOGISTICS.COM, PHONE: 602-457-4324 3) CUSTOMS BROKER: VANTEC HITACHI TRANSPORT SYSTEM USA INC. 8290 N.W. 27 STREET SUITE 603 MIAMI, FL. 33122 TEL:: 305-639-4205 FAX: 305-639-4206 CDSMIA US.CDSFH.COM, ILONKA: ILONKA.PANTALEON US.CDSFH.COM 4)MACY'S INC 2101 E. KEMPER ROAD, CINCINNATI, OHIO 45241 5)STONE MOUNTAIN MACY'S LOGISTICS DC 4403 SARR PARKWAY STONE MOUNTAIN, GA 30083 FURNITURE - SOFA PO NO.: 1155166 1017677 6989928 6988861 698852514614 PI NO.: 11403307 11404473 11404363 11404428 11404430 11446607 THIS SHIPMENT DOES NOT CONTAIN ANY SOLID WOODPACKING MATERIALS ., FREIGHT PREPAID NOTIFY: 2)APL LOGISTICS 17600 N. PERIMETER DRIVE SUITE 150 SCOTTSDALE, AZ 85225 CONTACT: CONOR HOVLAND EMAIL: CONOR`HOVLAND APLLOGISTICS.COM, PHONE: 602-457-4324 3) CUSTOMS BROKER: VANTEC HITACHI TRANSPORT SYSTEM USA INC. 8290 N.W. 27 STREET SUITE 603 MIAMI, FL. 33122 TEL:: 305-639-4205 FAX: 305-639-4206 CDSMIA US.CDSFH.COM, ILONKA: ILONKA.PANTALEON US.CDSFH.COM 4)MACY'S INC 2101 E. KEMPER ROAD, CINCINNATI, OHIO 45241 5)STONE MOUNTAIN MACY'S LOGISTICS DC 4403 SARR PARKWAY STONE MOUNTAIN, GA 30083 FURNITURE - SOFA PO NO.: 1155166 1017677 6989928 6988861 698852514614 PI NO.: 11403307 11404473 11404363 11404428 11404430 11446607 THIS SHIPMENT DOES NOT CONTAIN ANY SOLID WOODPACKING MATERIALS ., FREIGHT PREPAID NOTIFY: 2)APL LOGISTICS 17600 N. PERIMETER DRIVE SUITE 150 SCOTTSDALE, AZ 85225 CONTACT: CONOR HOVLAND EMAIL: CONOR`HOVLAND APLLOGISTICS.COM, PHONE: 602-457-4324 3) CUSTOMS BROKER: VANTEC HITACHI TRANSPORT SYSTEM USA INC. 8290 N.W. 27 STREET SUITE 603 MIAMI, FL. 33122 TEL:: 305-639-4205 FAX: 305-639-4206 CDSMIA US.CDSFH.COM, ILONKA: ILONKA.PANTALEON US.CDSFH.COM 4)MACY'S INC 2101 E. KEMPER ROAD, CINCINNATI, OHIO 45241 5)STONE MOUNTAIN MACY'S LOGISTICS DC 4403 SARR PARKWAY STONE MOUNTAIN, GA 30083 FURNITURE - SOFA PO NO.: 1155166 1017677 6989928 6988861 698852514614 PI NO.: 11403307 11404473 11404363 11404428 11404430 11446607 THIS SHIPMENT DOES NOT CONTAIN ANY SOLID WOODPACKING MATERIALS ., FREIGHT PREPAID NOTIFY: 2)APL LOGISTICS 17600 N. PERIMETER DRIVE SUITE 150 SCOTTSDALE, AZ 85225 CONTACT: CONOR HOVLAND EMAIL: CONOR`HOVLAND APLLOGISTICS.COM, PHONE: 602-457-4324 3) CUSTOMS BROKER: VANTEC HITACHI TRANSPORT SYSTEM USA INC. 8290 N.W. 27 STREET SUITE 603 MIAMI, FL. 33122 TEL:: 305-639-4205 FAX: 305-639-4206 CDSMIA US.CDSFH.COM, ILONKA: ILONKA.PANTALEON US.CDSFH.COM 4)MACY'S INC 2101 E. KEMPER ROAD, CINCINNATI, OHIO 45241 5)STONE MOUNTAIN MACY'S LOGISTICS DC 4403 SARR PARKWAY STONE MOUNTAIN, GA 30083 FURNITURE - SOFA PO NO.: 1155166 1017677 6989928 6988861 698852514614 PI NO.: 11403307 11404473 11404363 11404428 11404430 11446607 THIS SHIPMENT DOES NOT CONTAIN ANY SOLID WOODPACKING MATERIALS ., FREIGHT PREPAID NOTIFY: 2)APL LOGISTICS 17600 N. PERIMETER DRIVE SUITE 150 SCOTTSDALE, AZ 85225 CONTACT: CONOR HOVLAND EMAIL: CONOR`HOVLAND APLLOGISTICS.COM, PHONE: 602-457-4324 3) CUSTOMS BROKER: VANTEC HITACHI TRANSPORT SYSTEM USA INC. 8290 N.W. 27 STREET SUITE 603 MIAMI, FL. 33122 TEL:: 305-639-4205 FAX: 305-639-4206 CDSMIA US.CDSFH.COM, ILONKA: ILONKA.PANTALEON US.CDSFH.COM 4)MACY'S INC 2101 E. KEMPER ROAD, CINCINNATI, OHIO 45241 5)STONE MOUNTAIN MACY'S LOGISTICS DC 4403 SARR PARKWAY STONE MOUNTAIN, GA 30083</t>
  </si>
  <si>
    <t>668 N.MAIN STREET, HIGHT POINT, NC 27260-5018 TEL : (828) 855-9200 TEFAX:(828) 855-9202</t>
  </si>
  <si>
    <t>OFFSHORE) LIMITED ALAMEDA DR.CARLOS D'ASSUMPCAO NO.411-417.PRACA WONG TECHIO J 19.MACAU</t>
  </si>
  <si>
    <t>CMAU5438910 ECMU9874494 CMAU5368324 UESU5184608 ECMU9753954 GESU5245021</t>
  </si>
  <si>
    <t>CMDUSHZ1979318</t>
  </si>
  <si>
    <t>250US</t>
  </si>
  <si>
    <t>F2925301 F2925472 F2925271 F2925273 F2925425 F2925278</t>
  </si>
  <si>
    <t>215 CHURCH STREET LENOIR, NC. 28645 PH: 828-759-2444 FAX: 828-759-3165 EMAIL: CDSMIA US.CDSFH.COM TEEMAIL: SHICKS SHIPGSA.COM</t>
  </si>
  <si>
    <t>IKEA HOME FURNISHING PRODUCTS TARIFF NUMBER: 481960 CONS IGNMENT NUMBER: 21042-SUP-CON0 0006633 21042-SUP-CON0000663 4 14483-SUP-ECIS23065 2104 2-SUP-CON00006664 TOTAL GROS S WEIGHT: 4403.860 TOTAL VOLIKEA HOME FURNISHING PRODUCTS TARIFF NUMBER: 940350 CONS IGNMENT NUMBER: 21042-SUP-CON0 0006633 21042-SUP-CON0000663 4 14483-SUP-ECIS23065 2104 2-SUP-CON00006664 TOTAL GROS S WEIGHT: 4511.390 TOTAL VOL, UME: 35.245 TOTAL NUMBER OF PIECE(S): 6944, UME: 16.629 TOTAL NUMBER OF PIECE(S): 106</t>
  </si>
  <si>
    <t>IKEA DISTRIBUTION SERVICES INC. -</t>
  </si>
  <si>
    <t>DSV TRANSPORT UAB</t>
  </si>
  <si>
    <t>HS PARIS</t>
  </si>
  <si>
    <t>PANAWAY 4604 196TH STREET EAST SPANAWAY 1-2538479532 TEL EX 1-60926584</t>
  </si>
  <si>
    <t>CP KLAIPEDIA VERSLO G. 11 KLAIPEDA 370-52686247 TEL EX 370-526862</t>
  </si>
  <si>
    <t>MRKU4208090</t>
  </si>
  <si>
    <t>MAEU569901418</t>
  </si>
  <si>
    <t>631N</t>
  </si>
  <si>
    <t>LT0203342</t>
  </si>
  <si>
    <t>100 IKEA DRIVE WESTHAMPTON 08060, UNITED STATES, USNJ 1-6092611220 TEL EX 1-60926584</t>
  </si>
  <si>
    <t>R-22,4403 CARTONS IN 30LB CHINESE DOT 39 DISPOSABLE CYLINDER CLASS NO:2.2 UN NO: 1018 ORDER NO.41867 SHIPPER DECLARES THA T THE CONTENT OF THE CONSIGNMENT ARE FUL LY ACCURATELY DESCRIBED BY THE SHIPPING NAME AND ARE CLASSIFIED, PACKAGED, MARKE D AND LABELED, PLACARDED AND ARE IN ALL, RESPECTS IN PROPER CONDITION FOR TRANSPO RTATION TO APPLICABLE NATIONAL AND INTER NATIONAL GOVERNMENT REGULATIONS. R-22,4403 CARTONS IN 30LB CHINESE DOT 39 DISPOSABLE CYLINDER CLASS NO:2.2 UN NO: 1018 ORDER NO.41867 SHIPPER DECLARES THA T THE CONTENT OF THE CONSIGNMENT ARE FUL LY ACCURATELY DESCRIBED BY THE SHIPPING NAME AND ARE CLASSIFIED, PACKAGED, MARKE D AND LABELED, PLACARDED AND ARE IN ALL, RESPECTS IN PROPER CONDITION FOR TRANSPO RTATION TO APPLICABLE NATIONAL AND INTER NATIONAL GOVERNMENT REGULATIONS. R-22,4403 CARTONS IN 30LB CHINESE DOT 39 DISPOSABLE CYLINDER CLASS NO:2.2 UN NO: 1018 ORDER NO.41867 SHIPPER DECLARES THA T THE CONTENT OF THE CONSIGNMENT ARE FUL LY ACCURATELY DESCRIBED BY THE SHIPPING NAME AND ARE CLASSIFIED, PACKAGED, MARKE D AND LABELED, PLACARDED AND ARE IN ALL, RESPECTS IN PROPER CONDITION FOR TRANSPO RTATION TO APPLICABLE NATIONAL AND INTER NATIONAL GOVERNMENT REGULATIONS. R-22,4403 CARTONS IN 30LB CHINESE DOT 39 DISPOSABLE CYLINDER CLASS NO:2.2 UN NO: 1018 ORDER NO.41867 SHIPPER DECLARES THA T THE CONTENT OF THE CONSIGNMENT ARE FUL LY ACCURATELY DESCRIBED BY THE SHIPPING NAME AND ARE CLASSIFIED, PACKAGED, MARKE D AND LABELED, PLACARDED AND ARE IN ALL, RESPECTS IN PROPER CONDITION FOR TRANSPO RTATION TO APPLICABLE NATIONAL AND INTER NATIONAL GOVERNMENT REGULATIONS.</t>
  </si>
  <si>
    <t>ALTAIR PARTNERS, LP</t>
  </si>
  <si>
    <t>T.T.INTERNATIONAL CO.LTD.</t>
  </si>
  <si>
    <t>N M . . . . . . . . N M . . . . . . . . N M . . . . . . . . N M . . . . . . . .</t>
  </si>
  <si>
    <t>343 MILLBURN,AVENUE MILLBURN, N.J. 07041, USA</t>
  </si>
  <si>
    <t>ROOM 2911 MANHATTAN BUILDING 105 YOUHAO ROAD DALIAN 116001 CHINA</t>
  </si>
  <si>
    <t>KKFU7950657 KKFU7591726 KKFU8060365 TCKU2833706</t>
  </si>
  <si>
    <t>TOEJSPWG1607438</t>
  </si>
  <si>
    <t>KKLUSH4733367</t>
  </si>
  <si>
    <t>TAC81075 TAC86398 TAC81074 TAC81071</t>
  </si>
  <si>
    <t>TOEJ</t>
  </si>
  <si>
    <t>TRANS ORIENT EXPRESS INC</t>
  </si>
  <si>
    <t>11120 HINDRY AVE #B</t>
  </si>
  <si>
    <t>GROUP S GROUP A R-22,4403 CARTONS IN 30LB CHINESE DOT 39 DISPOSABLE CYLINDER CLASS NO 2.2 UN NO 1018 ORDER NO.41867 SHIPPER DECLARES THAT THE CONTENT OF THE CONSIGNMENT ARE FULLY ACCURATELY DESCRIBED BY THE SHIPPING NAME AND ARE CLASSIFIED, PACKAGED, MARKED AND LABELED,PLACARDED AND ARE IN ALL RESPECTS IN PROPER, CONDITION FOR TRANSPORTATION TO APPLICABLE NATIONAL AND INTERNATIONAL GOVERNMENT REGULATIONS. GROUP S GROUP A R-22,4403 CARTONS IN 30LB CHINESE DOT 39 DISPOSABLE CYLINDER CLASS NO 2.2 UN NO 1018 ORDER NO.41867 SHIPPER DECLARES THAT THE CONTENT OF THE CONSIGNMENT ARE FULLY ACCURATELY DESCRIBED BY THE SHIPPING NAME AND ARE CLASSIFIED, PACKAGED, MARKED AND LABELED,PLACARDED AND ARE IN ALL RESPECTS IN PROPER, CONDITION FOR TRANSPORTATION TO APPLICABLE NATIONAL AND INTERNATIONAL GOVERNMENT REGULATIONS. GROUP S GROUP A R-22,4403 CARTONS IN 30LB CHINESE DOT 39 DISPOSABLE CYLINDER CLASS NO 2.2 UN NO 1018 ORDER NO.41867 SHIPPER DECLARES THAT THE CONTENT OF THE CONSIGNMENT ARE FULLY ACCURATELY DESCRIBED BY THE SHIPPING NAME AND ARE CLASSIFIED, PACKAGED, MARKED AND LABELED,PLACARDED AND ARE IN ALL RESPECTS IN PROPER, CONDITION FOR TRANSPORTATION TO APPLICABLE NATIONAL AND INTERNATIONAL GOVERNMENT REGULATIONS. GROUP S GROUP A R-22,4403 CARTONS IN 30LB CHINESE DOT 39 DISPOSABLE CYLINDER CLASS NO 2.2 UN NO 1018 ORDER NO.41867 SHIPPER DECLARES THAT THE CONTENT OF THE CONSIGNMENT ARE FULLY ACCURATELY DESCRIBED BY THE SHIPPING NAME AND ARE CLASSIFIED, PACKAGED, MARKED AND LABELED,PLACARDED AND ARE IN ALL RESPECTS IN PROPER, CONDITION FOR TRANSPORTATION TO APPLICABLE NATIONAL AND INTERNATIONAL GOVERNMENT REGULATIONS.</t>
  </si>
  <si>
    <t>MARLI SHIPPING INC.</t>
  </si>
  <si>
    <t>CEGEN INTERNATIONAL SHIPPING CO.,LT</t>
  </si>
  <si>
    <t>N M NA NA NA NA NA NA NA NA N M NA NA NA NA NA NA NA NA N M NA NA NA NA NA NA NA NA N M NA NA NA NA NA NA NA NA</t>
  </si>
  <si>
    <t>155 ALGONQUIN PARKWAY WHIPPANY,NJ 07981 TEL 973-585-6997 FAX 973-585-6998 ATTN JUNE ZHANG WHIPPANY NJ</t>
  </si>
  <si>
    <t>ON BEHALF OF TRANS ORIENT EXPRESS INC RM 810 2 TOWER NO 1080 CHANGYANG ROAD SHANGHAI CHINA SHANGHAI</t>
  </si>
  <si>
    <t>FURNITURE - SOFA PO NO.:6989785 PI NO.:11404389 NOTIFY: 2)APL LOGISTICS 17600 N. PERIMETER DRIVE SUITE 150, SCOTTSDALE, AZ 85225 CONTACT: CONOR HOVLAND EMAIL: CONOR`HOVLAND APLLOGISTICS.COM PHONE: 602-457-4324 3) CUSTOMS BROKER: VANTEC HITACHI TRANSPORT SYSTEM USA INC. 8290 N.W. 27 STREET SUITE 603 MIAMI, FL. 33122, TEL:: 305-639-4205 FAX: 305-639-4206 CDSMIA US.CDSFH.COM ILONKA: ILONKA.PANTALEON US.CDSFH.COM 4)MACY'S INC 2101 E. KEMPER ROAD, CINCINNATI, OHIO 45241 5)STONE MOUNTAIN MACY'S LOGISTICS DC 4403 SARR PARKWAY STONE MOUNTAIN, GA 30083, THIS SHIPMENT DOES NOT CONTAIN ANY SOLID WOODPACKING MATERIALS. CY/RAMP FREIGHT PREPAID</t>
  </si>
  <si>
    <t>THE ARMORY BUILDING 201 GOVERNMENT AVENUE SW SUITE 200 HICKORY, NC 28602 TEL : (828) 855-9200 TEFAX:(828) 855-9202</t>
  </si>
  <si>
    <t>OFFSHORE) LIMITED ALAMEDA DR.CARLOS D'ASSUMPCAO NO.411-417 TEPRACA WONG CHIO J 19.MACAU</t>
  </si>
  <si>
    <t>CMAU4081598</t>
  </si>
  <si>
    <t>CMDUSHZ1975958</t>
  </si>
  <si>
    <t>246US</t>
  </si>
  <si>
    <t>F2925284</t>
  </si>
  <si>
    <t>40 PACKAGES 1 PACKAGE 27.37 KGS OTHER ARTICLES OF PLASTICS AND ARTICLES OF OTMATERIALS OF HEADINGS 3901 TO 3914 HS CODE:392600 HBL:HBGA0281327, 1 PACKAGE 25 KGS ELECTRICAL APPARATUS FOR SWITCHING OR PROTECTELECTRICAL CIRCUITS, OR FOR MAKING CONNECTIONOR IN ELECTRICAL CIRCUITS (FOR EXAMPLE, SWITCRELAYS, FUSES, SURGE SUPPRESSORS, PLUGS, SOCKLAMP HOLDERS AND OTHER CONNECTORS, JUNCTION BOXES), FOR A VOLTAGE NOT EXCEEDING 1 000 V, CONNECTORS FOR OPTICAL FIBRES, OPTICAL FIBRE BUNDLES OR CABLES HS CODE:853600 HBL:HBGA0281328 2 PACKAGES 192 KGS SCREWS, BOLTS, NUTS, COACH SCREWS, SCREW HOOKRIVETS, COTTERS, COTTER PINS, WASHERS (INCLUD, SPRING WASHERS) AND SIMILAR ARTICLES, OF IRONSTEEL HS CODE:731800 HBL:HBGA0281329 7 PACKAGES 963 KGS SEATS (OTHER THAN THOSE OF HEADING 9402), WHEOR NOT CONVERTIBLE INTO BEDS, AND PARTS THERE, HS CODE:940100 HBL:HBGA0281330 10 PACKAGES 1483.71 KGS PARTS AND ACCESSORIES OF THE MOTOR VEHICLES OHEADINGS 8701 TO 8705 HS CODE:870800 HBL:HBGA0281331, 2 PACKAGES 1005.5 KGS SCREWS, BOLTS, NUTS, COACH SCREWS, SCREW HOOKRIVETS, COTTERS, COTTER PINS, WASHERS (INCLUDSPRING WASHERS) AND SIMILAR ARTICLES, OF IRONSTEEL HS CODE:731800 HBL:HBGA0281332, 8 PACKAGES 60 KGS SEATS (OTHER THAN THOSE OF HEADING 9402), WHEOR NOT CONVERTIBLE INTO BEDS, AND PARTS THEREHS CODE:940100 HBL:HBGA0281333 2 PACKAGES 24 KGS, AUTOMATIC REGULATING OR CONTROLLING INSTRUMENAND APPARATUS HS CODE:903200 HBL:HBGA0281334 1 PACKAGE 27.37 KGS OTHER ARTICLES OF PLASTICS AND ARTICLES OF OTMATERIALS OF HEADINGS 3901 TO 3914, HS CODE:392600 HBL:HBGA0281335 1 PACKAGE 72 KGS OTHER ARTICLES OF PLASTICS AND ARTICLES OF OTMATERIALS OF HEADINGS 3901 TO 3914 HS CODE:392600 HBL:HBGA0281336, 1 PACKAGE 872 KGS FITTINGS FOR LOOSE-LEAF BINDERS OR FILES, LETCLIPS, LETTER CORNERS, PAPER CLIPS, INDEXING AND SIMILAR OFFICE ARTICLES, OF BASE METAL STAPLES IN STRIPS (FOR EXAMPLE, FOR OFFICES, UPHOLSTERY, PACKAGING), OF BASE METAL HS CODE:830500, HBL:HBGA0281337 4 PACKAGES 185 KGS SEATS (OTHER THAN THOSE OF HEADING 9402), WHEOR NOT CONVERTIBLE INTO BEDS, AND PARTS THEREHS CODE:940100 HBL:HBGA0281352 48 PACKAGES 6320 KGS SEATS (OTHER THAN THOSE OF HEADING 9402), WHEOR NOT CONVERTIBLE INTO BEDS, AND PARTS THEREHS CODE:940100 HBL:HBGA0281326 FREIGHT COLLECT, GENERAL CMA CGM TERMS AND CONDITIONS TO BE FOUNDER WWW.CMA-CGM.COM THIS MASTER BILL COVERS NON-AUTOMATED NVOCC HOUSE BILL 63 PACKAGES 1 PACKAGES 10.7 KGS HS CODE:58100 EMBROIDERY IN THE PIECE, IN STRIPS OR IN MOTIHBL:HBGA0281313 3 PACKAGES, 45 KGS HS CODE:940100 SEATS (OTHER THAN THOSE OF HEADING 9402), WHEOR NOT CONVERTIBLE INTO BEDS, AND PARTS THEREHBL:HBGA0281314 1 PACKAGES 523 KGS HS CODE:731800, SCREWS, BOLTS, NUTS, COACH SCREWS, SCREW HOOKRIVETS, COTTERS, COTTER PINS, WASHERS (INCLUDSPRING WASHERS) AND SIMILAR ARTICLES, OF IRONSTEEL HBL:HBGA0281315 3 PACKAGES 462 KGS HS CODE:854400, INSULATED (INCLUDING ENAMELLED OR ANODISED) WCABLE (INCLUDING COAXIAL CABLE) AND OTHER INSULATED ELECTRIC CONDUCTORS, WHETHER OR NOTFITTED WITH CONNECTORS OPTICAL FIBRE CABLES,MADE UP OF INDIVIDUALLY SHEATHED FIBRES, WHETOR NOT ASSEMBLED WITH ELECTRIC CONDUCTORS OR FITTED WITH CONNECTORS HBL:HBGA0281316, 6 PACKAGES 421.5 KGS HS CODE:392600 OTHER ARTICLES OF PLASTICS AND ARTICLES OF OTMATERIALS OF HEADINGS 3901 TO 3914 HBL:HBGA0281317 3 PACKAGES 354 KGS, HS CODE:392600 OTHER ARTICLES OF PLASTICS AND ARTICLES OF OTMATERIALS OF HEADINGS 3901 TO 3914 HBL:HBGA0281318 3 PACKAGES 501.42 KGS PLASTIC MATERIAL (PLATES, SHEETS, FILM, FOIAND STRIP, OF CELLULAR PLASTIC), HS CODE 392119 HBL:HBGA0281319 1 PACKAGES 72.5 KGS HS CODE:392600 OTHER ARTICLES OF PLASTICS AND ARTICLES OF OTMATERIALS OF HEADINGS 3901 TO 3914 HBL:HBGA0281320, 2 PACKAGES 390 KGS HS CODE:940100 SEATS (OTHER THAN THOSE OF HEADING 9402), WHEOR NOT CONVERTIBLE INTO BEDS, AND PARTS THEREHBL:HBGA0281321 31 PACKAGES 4403 KGS, HS CODE:940100 SEATS (OTHER THAN THOSE OF HEADING 9402), WHEOR NOT CONVERTIBLE INTO BEDS, AND PARTS THEREHBL:HBGA0281322 3 PACKAGES 242.4 KGS HS CODE:392600 OTHER ARTICLES OF PLASTICS AND ARTICLES OF OT, MATERIALS OF HEADINGS 3901 TO 3914 HBL:HBGA0281323 2 PACKAGES 13 KGS HS CODE:731800 SCREWS, BOLTS, NUTS, COACH SCREWS, SCREW HOOKRIVETS, COTTERS, COTTER PINS, WASHERS (INCLUDSPRING WASHERS) AND SIMILAR ARTICLES, OF IRON, STEEL HBL:HBGA0281324 4 PACKAGES 252.4 KGS HS CODE:940100 SEATS (OTHER THAN THOSE OF HEADING 9402), WHEOR NOT CONVERTIBLE INTO BEDS, AND PARTS THEREHBL:HBGA0281325 YZOPF SOSTMEIER.DE 48 PACKAGES 8520 KGS SEATS (OTHER THAN THOSE OF HEADING 9402), WHETHER OR NOT CONVERTIBLE INTO BEDS, THEREOF HS CODE:940100, HBL:HBGA0281353</t>
  </si>
  <si>
    <t>CONSORCIO INDUSTRIAL DE AUTOPARTES,</t>
  </si>
  <si>
    <t>SOSTMEIER GMBH CO.</t>
  </si>
  <si>
    <t>S. DE R.L. DE C.V. CALLE ACACIAS, NAVE 13 PARQUE IND FINSA PUEBLA, C.P. 72710 MEXICO TETAX ID: CIM8508097R4</t>
  </si>
  <si>
    <t>INTERNATIONALE SPEDITION BRUCHFELD 77-79 D47809 KREFELD TEGERMANY</t>
  </si>
  <si>
    <t>ECMU9338995 CMAU4084956 GESU6901090 CMAU5271355</t>
  </si>
  <si>
    <t>CMDUBRE0368339A</t>
  </si>
  <si>
    <t>131VB</t>
  </si>
  <si>
    <t>NONE EU133675 EU133618 NONE EU133611 NONE NONE EU133616</t>
  </si>
  <si>
    <t>CONSORCIO INDUSTRIAL MEXICANO</t>
  </si>
  <si>
    <t>DE AUTOPARTES, S. DE R.L. DE C.V. O/B DICEX S.A. DE C.V. AV. JUAREZ NO.100, DESPACHO 206/207 TE91700 VERACRUZ, MEXICO</t>
  </si>
  <si>
    <t>------------ GESU6901090 DESCRIPTION---------31 PACKAGES 4403 KGS HS CODE:940100 SEATS (OTHER THAN THOSE OF HEADING 9402), WHEOR NOT CONVERTIBLE INTO BEDS, AND PARTS THERE-------------GENERIC DESCRIPTION-------------</t>
  </si>
  <si>
    <t>LEAR PUEBLA</t>
  </si>
  <si>
    <t>MUBEA TRANSMISSION COMP. S.R.O.</t>
  </si>
  <si>
    <t>REFORMA SUR NUMERO 27 TLAXCALA, MUN. DE PAPALOTLA DE XICOTEHCATL TLAXCALA TEMX</t>
  </si>
  <si>
    <t>ZA DALNICI 510 ZEBR K CZ</t>
  </si>
  <si>
    <t>GESU6901090</t>
  </si>
  <si>
    <t>CMDUHBGA0281322</t>
  </si>
  <si>
    <t>EU133611 NONE</t>
  </si>
  <si>
    <t>868 CTNS DECORATIVE ARTICL ES OF WOOD HS CODE: 4403. 99 756 CTNS AQUARIUM PET SUPPLIES NON-FOOD/CRUSHED GRAVEL HS CODE: 2517.10 1 CTN TAGS (LABELS) HS CO DE: 4911.99 VGM: 18540KG S TARE: 3850KGS SHIPPED ON BOARD FREIGHT COLLECT HARMONIZED CODE: 440399</t>
  </si>
  <si>
    <t>305 FORBES BLVD. MA MANSFIELD MA 02048 UNITED STATES</t>
  </si>
  <si>
    <t>8 PETERHOF ROAD CAPE TOWN HOUT BAY WC 7806 SOUTH AFRICA</t>
  </si>
  <si>
    <t>BMOU5983845</t>
  </si>
  <si>
    <t>MSCUP4719980</t>
  </si>
  <si>
    <t>632A</t>
  </si>
  <si>
    <t>1112 CARTON 4403.52 KGS 35.495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116 CARTON 525.48 KGS, 3.703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268 CARTON 1061.28 KGS 8.555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80 CARTON 70.4 KGS 1.277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100 CARTON 91 KGS 1.596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310 CARTON 288.3 KGS 4.948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360 CARTON, 345.6 KGS 5.746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150 CARTON 151.5 KGS 2.394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6 CARTON 56.11 KGS 0.351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48 CARTON 43.68 KGS, 0.766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60 CARTON 54.6 KGS 0.958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186 CARTON 172.98 KGS 2.969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216 CARTON 200.88 KGS 3.447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90 CARTON 86.4 KGS 1.436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6 CARTON, 57.9 KGS 0.351 CBM WOMEN 65 RAYON 30 NYLON 5 SPANDEX KNIT CT BOOT LEG PONTE STYLE:101748 PO:234117 QUANTITY:1840 PCS, WOMEN 65 RAYON 30 NYLON 5 SPANDEX KNIT CT BOOT LEG PONTE STYLE:101749 PO:231636 QUANTITY:6672 PCS WOMEN 65 RAYON 30 NYLON 5 SPANDEX KNIT CT BOOT LEG, PONTE STYLE:101749 PO:232614 QUANTITY:2420 PCS TOT PKGS 3108 CT</t>
  </si>
  <si>
    <t>DAMCO USA INC (CHARLOTTE)</t>
  </si>
  <si>
    <t>DAMCO CHINA LIMITED SHANGHAI BRANCH</t>
  </si>
  <si>
    <t>CMA CGM AMBER</t>
  </si>
  <si>
    <t>FROM: SHANGHAI MAKALOT GARMENT CO., LTD. 3F/4F,NO.134 6 G DISTRICT SHANGHAI,CHI NA TO: THE CATO CORPORATION 8100 DENMARK ROA 28273-5975 PO: DEPT: CARTON ID: SIZE: QUANTITY: COL</t>
  </si>
  <si>
    <t>9300 ARROWPOINT BLVD 28273 CHARLOTTE, NC CHARLOTTE UNITED STATES</t>
  </si>
  <si>
    <t>338 WEST NANJING ROAD 3F 200003 SHENYANG SHANGHAI PEOPLES REPUBLIC OF CHINA</t>
  </si>
  <si>
    <t>ECMU8139730</t>
  </si>
  <si>
    <t>CMDUCNML232503</t>
  </si>
  <si>
    <t>270VC</t>
  </si>
  <si>
    <t>F5818009</t>
  </si>
  <si>
    <t>HYDRAULIC COMPONENTS HS CODE: 400941, 841290, 841229 INVOICE: RFEXP/4403, SFEXP/197-201</t>
  </si>
  <si>
    <t>TRANSGROUP WORLDWIDE LOGISTICS</t>
  </si>
  <si>
    <t>RHENUS LOGISTICS, S.A</t>
  </si>
  <si>
    <t>545 DOWD AVENUE ELIZABETH NJ 07201 UNITED STATES</t>
  </si>
  <si>
    <t>BAIRRO KALERO ZONA PORTUARIA ZAD-II SANTURTZI 48980 SPAIN</t>
  </si>
  <si>
    <t>INBU5249227</t>
  </si>
  <si>
    <t>MSCUJ4811046</t>
  </si>
  <si>
    <t>629A</t>
  </si>
  <si>
    <t>EU07089028</t>
  </si>
  <si>
    <t>WOOD - TECTONA GRANDIS MADERA EN TROZAS ESPECIE TECA TEC TGR H.S. 4403.20.00 COFFEE - 285 BAGS OF 69 KGS EACH ONE OF EL SALVADOR WASHED ARABICA GREEN COFFEE BEANS, SHG-EP. CROP 2015/2016. GROSS WEIGHT: 19,796.10 KGS NET WEIGHT: 19,665.00 KGS E.P. NO.: 1749/01516 BUYER S REF.: P-044-061-0001 SELLER S REF.: 81939 EORI NO.: IT 08014300159 S.C. NO.: R016080100000010 IBERO EL SALVADOR, S.A. DE, C.V. - FDA NO.: 10971990938 FREIGHT COLLECT AND PAYABLE AT DESTINATIOHN BY COMMODITY SUPPLIES AG WOOD - TECTONA GRANDIS MADERA EN TROZAS ESPECIE TECA TEC TGR H.S. 4403.20.00 WOOD - TECTONA GRANDIS MADERA EN TROZAS ESPECIE TECA TEC TGR H.S. 4403.20.00 WOOD - TECTONA GRANDIS MADERA EN TROZAS ESPECIE TECA TEC TGR H.S. 4403.20.00</t>
  </si>
  <si>
    <t>GABESCO ITALIA SRL</t>
  </si>
  <si>
    <t>IBERO EL SALVADOR S.A DE C.V.</t>
  </si>
  <si>
    <t>E.R. CAEN</t>
  </si>
  <si>
    <t>NO MARKS NO MARKS ARABICA WASHED EL SALVADOR SHG 09-0391-105 LOT: 132 SAME SAME SAME SAME SAM SAME SAME NO MARKS NO MARKS NO MARKS NO MARKS NO MARKS NO MARKS</t>
  </si>
  <si>
    <t>VIA GRIZIOTTI GIACOMO, 4 MILANO 20145 ITALY</t>
  </si>
  <si>
    <t>7A CALLE PTE. N0.4914 COLONIA ESCAL SAN SALVADOR EL SALVADOR</t>
  </si>
  <si>
    <t>MEDU8367696 MSCU1548042 TCNU8346280 MSCU9436584 DFSU6871008</t>
  </si>
  <si>
    <t>4510 2210 4510 4510 4510</t>
  </si>
  <si>
    <t>MSCULD130930</t>
  </si>
  <si>
    <t>EU07404279 EU04571713 EU07404267 EU07404280 EU07404278</t>
  </si>
  <si>
    <t>LOURDES, EL SALVA</t>
  </si>
  <si>
    <t>PO# IN9GWR CHR16 ARTIF KNIT PO T BUSH PO# IN9GWW CHR16 ARTI F BURLAP POIN PO# IN9GX3 CHR 16 ARTIF MASON CNDLHLD PO# I N9GXC CHR16 ARTIF SLEIGH AST PO# IN9GX5 CHR16 ARTIF HANG W HEEL PO# IN9GWJ CHR16 ARTIF, BOOT BUSH AST PO# IN9GWV CHR 16 ARTIF DRAWER POT PO# IN9G XF CHR16 ARTIF BIRCH STACK P O# IN9GWM CHR16 ARTIF WIRE XMS TREE NO WOOD PACKING MATERI AL CY/CY SERVICE FINAL DES TINATION: CALIFORNIA IMPORT CENTER PO# IN9GWR CHR16 ARTIF KNIT PO T BUSH PO# IN9GWW CHR16 ARTI F BURLAP POIN PO# IN9GX3 CHR 16 ARTIF MASON CNDLHLD PO# I N9GXC CHR16 ARTIF SLEIGH AST PO# IN9GX5 CHR16 ARTIF HANG W HEEL PO# IN9GWJ CHR16 ARTIF, BOOT BUSH AST PO# IN9GWV CHR 16 ARTIF DRAWER POT PO# IN9G XF CHR16 ARTIF BIRCH STACK P O# IN9GWM CHR16 ARTIF WIRE XMS TREE NO WOOD PACKING MATERI AL CY/CY SERVICE FINAL DES TINATION: CALIFORNIA IMPORT CENTER FF51N0236921 S, /C#:211668206 FREIGHT COLLEC T, SHIPPER LOAD &amp; COUNT MRKU 0858924|4200|4689|CT||CY/CY|43 44.17|KGM|58.12|MTQ|570260135 PONU8106376|4400|3525|CT||CY/C Y|5815.54|KGM|68.64|MTQ|570250 693 MRKU3601020|4400|3500|CT ||CY/CY|4210.24|KGM|68.3|MTQ|5, 70250702 MSKU4743118|9510|3420 |CT||CY/CY|4628.92|KGM|76.61|M TQ|570261659 MSKU4603672|951 0|5775|CT||CY/CY|6426.31|KGM|7 7.28|MTQ|570261637 PONU1340607 |4200|4658|CT||CY/CY|4403.9|KG M|58|MTQ|570260088 TTNU56008 29|4200|3720|CT||CY/CY|5452.18, |KGM|58.15|MTQ|570260118 PO# IN9GWR CHR16 ARTIF KNIT PO T BUSH PO# IN9GWW CHR16 ARTI F BURLAP POIN PO# IN9GX3 CHR 16 ARTIF MASON CNDLHLD PO# I N9GXC CHR16 ARTIF SLEIGH AST PO# IN9GX5 CHR16 ARTIF HANG W HEEL PO# IN9GWJ CHR16 ARTIF, BOOT BUSH AST PO# IN9GWV CHR 16 ARTIF DRAWER POT PO# IN9G XF CHR16 ARTIF BIRCH STACK P O# IN9GWM CHR16 ARTIF WIRE XMS TREE NO WOOD PACKING MATERI AL CY/CY SERVICE FINAL DES TINATION: CALIFORNIA IMPORT CENTER PO# IN9GWR CHR16 ARTIF KNIT PO T BUSH PO# IN9GWW CHR16 ARTI F BURLAP POIN PO# IN9GX3 CHR 16 ARTIF MASON CNDLHLD PO# I N9GXC CHR16 ARTIF SLEIGH AST PO# IN9GX5 CHR16 ARTIF HANG W HEEL PO# IN9GWJ CHR16 ARTIF, BOOT BUSH AST PO# IN9GWV CHR 16 ARTIF DRAWER POT PO# IN9G XF CHR16 ARTIF BIRCH STACK P O# IN9GWM CHR16 ARTIF WIRE XMS TREE NO WOOD PACKING MATERI AL CY/CY SERVICE FINAL DES TINATION: CALIFORNIA IMPORT CENTER PO# IN9GWR CHR16 ARTIF KNIT PO T BUSH PO# IN9GWW CHR16 ARTI F BURLAP POIN PO# IN9GX3 CHR 16 ARTIF MASON CNDLHLD PO# I N9GXC CHR16 ARTIF SLEIGH AST PO# IN9GX5 CHR16 ARTIF HANG W HEEL PO# IN9GWJ CHR16 ARTIF, BOOT BUSH AST PO# IN9GWV CHR 16 ARTIF DRAWER POT PO# IN9G XF CHR16 ARTIF BIRCH STACK P O# IN9GWM CHR16 ARTIF WIRE XMS TREE NO WOOD PACKING MATERI AL CY/CY SERVICE FINAL DES TINATION: CALIFORNIA IMPORT CENTER PO# IN9GWR CHR16 ARTIF KNIT PO T BUSH PO# IN9GWW CHR16 ARTI F BURLAP POIN PO# IN9GX3 CHR 16 ARTIF MASON CNDLHLD PO# I N9GXC CHR16 ARTIF SLEIGH AST PO# IN9GX5 CHR16 ARTIF HANG W HEEL PO# IN9GWJ CHR16 ARTIF, BOOT BUSH AST PO# IN9GWV CHR 16 ARTIF DRAWER POT PO# IN9G XF CHR16 ARTIF BIRCH STACK P O# IN9GWM CHR16 ARTIF WIRE XMS TREE NO WOOD PACKING MATERI AL CY/CY SERVICE FINAL DES TINATION: CALIFORNIA IMPORT CENTER PO# IN9GWR CHR16 ARTIF KNIT PO T BUSH PO# IN9GWW CHR16 ARTI F BURLAP POIN PO# IN9GX3 CHR 16 ARTIF MASON CNDLHLD PO# I N9GXC CHR16 ARTIF SLEIGH AST PO# IN9GX5 CHR16 ARTIF HANG W HEEL PO# IN9GWJ CHR16 ARTIF, BOOT BUSH AST PO# IN9GWV CHR 16 ARTIF DRAWER POT PO# IN9G XF CHR16 ARTIF BIRCH STACK P O# IN9GWM CHR16 ARTIF WIRE XMS TREE NO WOOD PACKING MATERI AL CY/CY SERVICE FINAL DES TINATION: CALIFORNIA IMPORT CENTER</t>
  </si>
  <si>
    <t>CREATIVE DESIGN LTD</t>
  </si>
  <si>
    <t>N/M EI REF:51N0236921 SKU# DEPARTMENT P.O.# (IN DIA.) CASE PACK INNER PACK CARTON# GR.WT. CU.FT. MADE IN CHINA DESCRIPTION N/M N/M N/M N/M N/M</t>
  </si>
  <si>
    <t>100 MISSION RIDGE GOODLETTSVILLE, TN 37072-2170 U.S.A. 1-6158554000 TEL EX 1-61585544</t>
  </si>
  <si>
    <t>ROOM 01-10,2/F VANTA IND.CENTER, 21-33 TAI LIN PAI ROAD,KWAI CHUNG HONG KONG 852-24801880 TEL EX 852-254182</t>
  </si>
  <si>
    <t>MRKU3601020 TTNU5600829 MSKU4743118 PONU1340607 MRKU0858924 MSKU4603672 PONU8106376</t>
  </si>
  <si>
    <t>4EB0 4CB0 LEB0 4CB0 4CB0 LEB0 4EB0</t>
  </si>
  <si>
    <t>MAEU570250693</t>
  </si>
  <si>
    <t>629N</t>
  </si>
  <si>
    <t>CN1420696 CN1405905 CN1404840 CN1405975 CN1420605 CN1404933 CN1428483</t>
  </si>
  <si>
    <t>EXPEDITORS INT'L - SEA</t>
  </si>
  <si>
    <t>19119 - 16TH AVE S. SEATAC; WA 98188 U.S.A. ATTN: SHAWN OUGHTON 1-2068264100 TEL EX 1-20683514</t>
  </si>
  <si>
    <t>------------ TCLU9537494 DESCRIPTION---------CONTAINING LOTADER 4403 NET WEIGHT: 18150 KGS 390190 (HS) FOR CHEMICAL EMERGENCY SPILL LEAK FIRE, EXPOSURE ACCIDENT IN THE USA ONLY CALL CHEMTREC AT 800-424-9300 OR CALL COLLECT AT 706-527-3887 CONTRACT CCN 1698 PLASTIC RESIN</t>
  </si>
  <si>
    <t>JPO VULPECULA</t>
  </si>
  <si>
    <t>TCLU9537494</t>
  </si>
  <si>
    <t>CMDUFR40264380</t>
  </si>
  <si>
    <t>CMDULHV1452056</t>
  </si>
  <si>
    <t>129VB</t>
  </si>
  <si>
    <t>READY MADE GARMENTS TOT. QTY. 3339 PCS. MEN?S JACKETS LOADED INSIDE 1X40HC AS BELOW 1X40 HC HLXU 8516309 HAVE 3339 PCS. AS BELOW 3339 PCS. MEN?S JACKETS, G.W. 3235 KGS - N.W. 2800.93 KGS (INV. 4403 / 2016 ) (INV. 4404 / 2016 )</t>
  </si>
  <si>
    <t>C. H. ROBINSON FREIGHT SERVICES</t>
  </si>
  <si>
    <t>MIDDLE EAST TAILORING CO (METCO)</t>
  </si>
  <si>
    <t>LTD.65 JACKSON DRIVE 2ND FLOOR CRANFORD NJ 07016 TEL 908.577.9001 FAX 908.956.8220</t>
  </si>
  <si>
    <t>C/O TIFFANY CARGO SYSTEMS 79 EL MOLTAKA EL ARABY DISTRICT SHERATONHELIOPOLIS , CAIRO , EGYPT .P.O.BOX 11361</t>
  </si>
  <si>
    <t>HLXU8516309</t>
  </si>
  <si>
    <t>HLCUAL1160713922</t>
  </si>
  <si>
    <t>083E</t>
  </si>
  <si>
    <t>XX B1089919</t>
  </si>
  <si>
    <t>BAGIR INTERNATIONAL INC</t>
  </si>
  <si>
    <t>MIDDLE EAST TAILORING CO(METCO)</t>
  </si>
  <si>
    <t>499 SEVENTH AVE. 16TH FLOOR SOUTH TOWER NY, NY 10018 NEW YORK , USA TEL. (212) 560-9550</t>
  </si>
  <si>
    <t>(PRIVATE FREE ZONE AREA) ARD EL GOLF, EL NASR ROAD PORT SAID, EGYPT TEL0663732994X FAX0663728619</t>
  </si>
  <si>
    <t>HLCUAL1GG13922AA</t>
  </si>
  <si>
    <t>150 RARITAN CENTER PARKWAY EDISON, NJ 08837 , USA TEL 732-225-8670</t>
  </si>
  <si>
    <t>FURNITURE - SOFA PO NO.:6989752 PI NO.:11404438 NOTIFY: 2) APL LOGISTICS 17600 N. PERIMETER DRIVE SUITE 150, SCOTTSDALE, AZ 85225 CONTACT: CONOR HOVLAND EMAIL: CONOR`HOVLAND APLLOGISTICS.COM PHONE: 602-457-4324 3)CUSTOMS BROKER: VANTEC HITACHI TRANSPORT SYSTEM USA INC. 8290 N.W. 27 STREET SUITE 603 MIAMI, FL.33122, TEL: 305-639-4205 FAX: 305-639-4206 CDSMIA US.CDSFH.COM ILONKA: ILONKA.PANTALEON US.CDSFH.COM 4)MACY'S INC 2101 E. KEMPER ROAD, CINCINNATI, OHIO 45241 5)STONE MOUNTAIN MACY'S LOGISTICS DC 4403 SARR PARKWAY STONE MOUNTAIN, GA 30083, THIS SHIPMENT DOES NOT CONTAIN ANY SOLID WOODPACKING MATERIALS. FREIGHT PREPAID</t>
  </si>
  <si>
    <t>CSCL AFRICA</t>
  </si>
  <si>
    <t>THE ARMORY BUILDING 201 GOVERNMENT AVENUE SW SUITE 200 HICKORY, NC 28602 TEL:(828) 855-9200 TEFAX:(828) 855-9202</t>
  </si>
  <si>
    <t>OFFSHORE) LIMITED ALAMEDA DR.CARLOS D'ASSUMPCAO NO.411-417. PRACA WONG CHIO TEJ 19.MACAU</t>
  </si>
  <si>
    <t>ECMU9942578</t>
  </si>
  <si>
    <t>CMDUSHZ1973184</t>
  </si>
  <si>
    <t>242US</t>
  </si>
  <si>
    <t>F4570369</t>
  </si>
  <si>
    <t>215 CHURCH STREET LENOIR, NC. 28645 PH: 828-759-2444FAX: 828-759-3165 EMAIL: CDSMIA US.CDSFH.COM TEEMAIL: SHICKS SHIPGSA.COM</t>
  </si>
  <si>
    <t>UPHOLSTERED FURNITURE PO WEI-1604 4401,WEI-1604 4402,WEI-1604-4403 THIS SHIPMENT CONTAINS NO SOLID WOOD PACKING MATERIALS. ROAD, NANCHENG DISTRICT, DONGGUAN CITY, GUANPROVINCE, CHINA 523073 FREIGHT FURNITURE.COM, 1804 TAUNIE SCHAYER.COM ALSO NOTIFY PARTY: PILLOW KINGDOM,INC 24000 E.19TH AVENUE AURORA,CO 80019 ATTN:BOB BRIM OR CATHY WEITZMAN P:(303)566-8311 F:(303)566-8399 S/C 16-0217 CY-DOOR UPHOLSTERED FURNITURE PO WEI-1604 4401,WEI-1604 4402,WEI-1604-4403 THIS SHIPMENT CONTAINS NO SOLID WOOD PACKING MATERIALS. ROAD, NANCHENG DISTRICT, DONGGUAN CITY, GUANPROVINCE, CHINA 523073 FREIGHT FURNITURE.COM, 1804 TAUNIE SCHAYER.COM ALSO NOTIFY PARTY: PILLOW KINGDOM,INC 24000 E.19TH AVENUE AURORA,CO 80019 ATTN:BOB BRIM OR CATHY WEITZMAN P:(303)566-8311 F:(303)566-8399 S/C 16-0217 CY-DOOR UPHOLSTERED FURNITURE PO WEI-1604 4401,WEI-1604 4402,WEI-1604-4403 THIS SHIPMENT CONTAINS NO SOLID WOOD PACKING MATERIALS. ROAD, NANCHENG DISTRICT, DONGGUAN CITY, GUANPROVINCE, CHINA 523073 FREIGHT FURNITURE.COM, 1804 TAUNIE SCHAYER.COM ALSO NOTIFY PARTY: PILLOW KINGDOM,INC 24000 E.19TH AVENUE AURORA,CO 80019 ATTN:BOB BRIM OR CATHY WEITZMAN P:(303)566-8311 F:(303)566-8399 S/C 16-0217 CY-DOOR</t>
  </si>
  <si>
    <t>PILLOW KINGDOM, INC</t>
  </si>
  <si>
    <t>SUPERIOR INTERNATIONAL</t>
  </si>
  <si>
    <t>CSCL SOUTH CHINA SEA</t>
  </si>
  <si>
    <t>ATTN:LIZ BOLT 5671 NORTH BROADWAY DENVER,CO 80216 TEP:(303)566-8573 F:(303)454-1960</t>
  </si>
  <si>
    <t>SOURCING,LTD. ROOM 1707,BUILDING A,BAIAN CENTER, TEFIRST INTERNATIONAL,NO.200 HONGFU</t>
  </si>
  <si>
    <t>CMAU4924265 INKU6291991 CMAU4765190</t>
  </si>
  <si>
    <t>ANLCZSZZ639711</t>
  </si>
  <si>
    <t>124YT</t>
  </si>
  <si>
    <t>F2068045 F2068021 F2068048</t>
  </si>
  <si>
    <t>CHARLES M.SCHAYER COMPANY</t>
  </si>
  <si>
    <t>ATTN:TAUNIE SCHUSTER 3839 NEWPORT STREET DENVER,CO 80207 TEP:(303)376-4610 F:(303)376-</t>
  </si>
  <si>
    <t>BOOKS &amp; BOOKS WITH CD HS CODE 4901.9900 ITEM 903694928 978-1-4403-4517-3 INCITE 4, RELAX RESTORE RENEWBOOKS &amp; BOOKS WITH CD ITEM 903695815 978-1-4463-0625-3 MAKING LUNA LAPIN D&amp;C-V1 PO#FW1118, F&amp;W-S7757V1 PO#C6351731JSB (2420 CPS) HS CODE 4901.9900 BOOKING REF NO 1607S045A (4 WOOD PLTS WITH IPPC LOGO STC 121 CTNS), . . ., (4092 CPS) HS CODE 4901.9900 BOOKING REF NO 1607S045B (4 WOOD PLTS WITH IPPC LOGO STC 137 CTNS) THIS SHIPMENT CONTAINS WOOD PACKAGING MATERIALS, WHICH COMPLIED THE STANDARD OF ISPM 15. .</t>
  </si>
  <si>
    <t>MOL CONTINUITY</t>
  </si>
  <si>
    <t>TITLE INCITE 4, RELAX RESTORE RENEW AUTHOR EDITED BY TONIA JENNY PUBLISHER F W PRINTED IN CHINA SRN S7757 PRINTING# 1 CTN QTY 20 CTN WGT 39.7 LBS ISBN-10 1-4 978-1-4403-4517-3 COVER PRICE NAME OF PUBLISHER DAVID &amp; CHARLES TITLE OF BOOK MAK 978-1-4463-0625-3 ISBN-10 1-4463-0625-9 PRICE GBP15.99 PACK QTY 30 PACK WT 17.4 KGS BIN DONNELLEY, SHENZHEN, PEOPLE S REPUBLIC OF CHINA</t>
  </si>
  <si>
    <t>TRLU9442021</t>
  </si>
  <si>
    <t>BANQHKG5771086</t>
  </si>
  <si>
    <t>HLCUHKG1607KUKE8</t>
  </si>
  <si>
    <t>HLB2497400 XX</t>
  </si>
  <si>
    <t>SHIPPER'S LOAD,COUNT &amp; WEIGHT: CAED #01H556UC369220160800521 1 X 40'HC CONTAINER 62 LOGS - 3028 BFT RED OAK LOGS HS CODE #4403.91.00 NO WOOD PACKING MATERIAL, SHIPPED ON BOARD FRANKFURT EXPRESS V 040W AT VANCOUVER DATE 08/15/2016 FREIGHT PREPAID</t>
  </si>
  <si>
    <t>HMMU6008884</t>
  </si>
  <si>
    <t>HDMUTOQI3275878</t>
  </si>
  <si>
    <t>0040W</t>
  </si>
  <si>
    <t>LINYI JIAHE WOOD INDUSTRY CO., LTD.</t>
  </si>
  <si>
    <t>NANLOU INDUSTRIAL PARK, YITANG TOWN, LINYI CITY, SHANDONG, CHINA TEL: 86-539-8560688 TEFAX: 86-539-8560088</t>
  </si>
  <si>
    <t>LIGHTING(CHRISTMAS MERCHANDISE PO#4403 DECORATION BULBS PO#4406) SHIPPER DECLEARD THAT: THIS SHIPMENT CONTAINS NO SOLID WOOD PACKING MATERIAL</t>
  </si>
  <si>
    <t>AMOY INTERNATIONAL LLC</t>
  </si>
  <si>
    <t>WORLDWIDE LOGISTICS CO.,LTD.SHENZHE</t>
  </si>
  <si>
    <t>MAERSK DANANG</t>
  </si>
  <si>
    <t>SEASONAL SOURCE SAME SAME SAME</t>
  </si>
  <si>
    <t>14145 PROCTOR AVENUE, SUITE 14 CITY OF INDUSTRY CA 91746 UNITED ST</t>
  </si>
  <si>
    <t>RM1403-1407,14/F,GUIDU BUILDING, NO SHENZHEN 44 518000 CHINA</t>
  </si>
  <si>
    <t>MSCU9544995</t>
  </si>
  <si>
    <t>MSCUXV750505</t>
  </si>
  <si>
    <t>628N</t>
  </si>
  <si>
    <t>FEJ7316544</t>
  </si>
  <si>
    <t>WORLDWIDE LOGISTICS CO., LTD</t>
  </si>
  <si>
    <t>14F-16F, JUNJIANG INTERNATIONAL BUI SHANGHAI 31 200000 CHINA</t>
  </si>
  <si>
    <t>MSKU 953197-6 40/DRY 9'6 SHIPP ER'S SEAL: PR876985 32 PACKAG ES GROSS WEIGHT: 12290.000 KGS MEASUREMENT: 50.000 CBM ON 1 2 PALLETS HORSE RIDING EQUIPM ENT HS CODE: 8479.90 2710.19 3917.31, 4403.20 732 1.89 MARKS AND NUMBERS: SEAL: PR876985 FREIGHT PREPAID</t>
  </si>
  <si>
    <t>GEODIS WILSON USA, INC.</t>
  </si>
  <si>
    <t>GEODIS WILSON GERMANY GMBH &amp; CO.</t>
  </si>
  <si>
    <t>10814 N.W. 33RD STREET SUITE 115 DORAL FL 33172 1-3057189442 TEL EX 1-30571893</t>
  </si>
  <si>
    <t>AS AGENT OF CARGO CONTAINER LINE HAMMERBROOKSTR. 89 D - 20097 HAMBURG 49-40301220 TEL EX 49-4030121</t>
  </si>
  <si>
    <t>MSKU9531976</t>
  </si>
  <si>
    <t>MAEU604729597</t>
  </si>
  <si>
    <t>PR876985</t>
  </si>
  <si>
    <t>CTNS WIRE SHELVING PO NO 0602969052 PL NO 129919 TOTAL TWO HUNDRED FIFTY SEVEN (257) CARTONS ONLY SHIPPER CERTIFIES THAT SHIPMENT DOES NOT CONTAIN SOLID WOOD PACKING MATERIALS. CTNS HOTEL KEY CARD TOTAL THREE HUNDRED AND SEVENTY-ONE (371) CARTONS ONLY TEL+86)0755-86571135 FAX+86)0755-86571210 TAX ID 4403 0067 481, 8 386 SHIPPER S LOAD, STOW, COUNT AND SEAL SHIPPER CERTIFIES THAT SHIPMENT DOES NOT CONTAIN SOLID WOOD PACKING MATERIALS. CTNS 14 CTNS SLAC PACKED 1 PLT PLASTIC STANDARD CHORD ROOTCOVER TOTAL FOURTEEN (14) CARTONS ONLY. SHIP PER CERTIFIES THAT SHIPMENT DOES NOT CONTAIN SOLID WOOD PACKING MATERIALS. CTNS EXT 6220 RUBBER EXTRUSION 2706V EXTRUSION 6213 CBL 2960, CBL 2750 LS TOTAL SIXTY FIVE (65) CARTONS O NLY. SHIPPER CERTIFIES THAT SHIPMENT DOES NOTCONTAIN SOLID WOOD PACKING MATERIALS. CTNS L ADIES 80 POLYESTER 12 RAYON 8 SPANDEX KNITTED PANTS LADIES 80 POLYESTER 12 RAYON 8</t>
  </si>
  <si>
    <t>SHIPCO TRANSPORT(SHANGHAI)</t>
  </si>
  <si>
    <t>HUMBER BRIDGE</t>
  </si>
  <si>
    <t>S.P.RICHARDS CO. MODEL P.O. 0602969052 C NO. 1 OF 257 MADE IN CHINA USFI PO R33448 ROBBINS AUTO TOP,LLC PO 8571 LIME VINE FOOT LOCKER INC. JUNCTION CITY S.C. 3210 SOUTH US HIGHWAY 77 JUNCTION CITY , KS 66441 MADE IN CHINA TEM NO. P2066-8G G.W. 8.7 KGS N.W. 5.7KG 42 MEAN. 40.5 X30.5 X 47 CM GROUP NAME D ESCRIPTION STYLE COLOR PO ROSETTI QUANTNA NA NA NA NA NA NA NA NA</t>
  </si>
  <si>
    <t>100 W VICTORIA STREET LONG BEACH CA 90805 TEL 1 562 295 2900 FAX 1-562 295 2 LONG BEACH CA</t>
  </si>
  <si>
    <t>27 F, BLOCK A, NANFANG SECURITIES BUILDING, JIAN SHE RD, LUOHU, SHENZHEN 518001, CHINA. CHINA</t>
  </si>
  <si>
    <t>KKFU7616676</t>
  </si>
  <si>
    <t>KKLUSX31335300</t>
  </si>
  <si>
    <t>TAA41383</t>
  </si>
  <si>
    <t>FURNITURE - SOFA PO NO.:6989675 6988542 PI NO.:11404446 11404458 THIS SHIPMENT DOES NOT CONTAIN ANY SOLID WOODPACKING MATERIALS . FREIGHT PREPAID NOTIFY: 2)APL LOGISTICS, 17600 N. PERIMETER DRIVE SUITE 150 SCOTTSDALE, AZ 85225 CONTACT: CONOR HOVLAND EMAIL: CONOR`HOVLAND APLLOGISTICS.COM PHONE: 602-457-4324 3)CUSTOMS BROKER: VANTEC HITACHI TRANSPORT SYSTEM USA INC., 8290 N.W. 27 STREET SUITE 603 MIAMI, FL. 33122 TEL:: 305-639-4205 FAX: 305-639-4206 CDSMIA US.CDSFH.COM ILONKA: ILONKA.PANTALEON US.CDSFH.COM 4)MACY'S INC 2101 E. KEMPER ROAD, CINCINNATI, OHIO 45241, 5)STONE MOUNTAIN MACY'S LOGISTICS DC 4403 SARR PARKWAY STONE MOUNTAIN, GA 30083 FURNITURE - SOFA PO NO.:6989675 6988542 PI NO.:11404446 11404458 THIS SHIPMENT DOES NOT CONTAIN ANY SOLID WOODPACKING MATERIALS . FREIGHT PREPAID NOTIFY: 2)APL LOGISTICS, 17600 N. PERIMETER DRIVE SUITE 150 SCOTTSDALE, AZ 85225 CONTACT: CONOR HOVLAND EMAIL: CONOR`HOVLAND APLLOGISTICS.COM PHONE: 602-457-4324 3)CUSTOMS BROKER: VANTEC HITACHI TRANSPORT SYSTEM USA INC., 8290 N.W. 27 STREET SUITE 603 MIAMI, FL. 33122 TEL:: 305-639-4205 FAX: 305-639-4206 CDSMIA US.CDSFH.COM ILONKA: ILONKA.PANTALEON US.CDSFH.COM 4)MACY'S INC 2101 E. KEMPER ROAD, CINCINNATI, OHIO 45241, 5)STONE MOUNTAIN MACY'S LOGISTICS DC 4403 SARR PARKWAY STONE MOUNTAIN, GA 30083</t>
  </si>
  <si>
    <t>THE ARMORY BUILDING 201 GOVERNMENT AVENUE SW SUITE 200 HICKORY, NC 28602 TETEL : (828) 855-9200</t>
  </si>
  <si>
    <t>OFFSHORE) LIMITED ALAMEDA DR.CARLOS D'ASSUMPCAO NO.411-417. TEPRACA WONG CHIO J 19.MACAU</t>
  </si>
  <si>
    <t>ECMU9879860 CARU9612089</t>
  </si>
  <si>
    <t>CMDUSHZ1971350</t>
  </si>
  <si>
    <t>238US</t>
  </si>
  <si>
    <t>F4570292 F4570341</t>
  </si>
  <si>
    <t>215 CHURCH STREET LENOIR, NC. 28645 PH: 828-759-2444 FAX: 828-759-3165 TEEMAIL: CDSMIA US.CDSFH.COM</t>
  </si>
  <si>
    <t>POLYVINYL ALCOHOL KURARAYPOVAL 48-80 36,000 KGS (PVA-424H) SEA WAY BILL H.S.CODE 3905.30.0000 OXY P.O.NO 4502242612 KAI P.O. NO D50US00102 DELIVERY TOOXY-PASADENA PVC PLANT 4403 PASADENA FREEWAY PASADENA,TX 77503-1119 USA, TEL 281-884-4174 ATT N SYLVIA ENRIQUEZ SHIPPER S REFERENCE ONLY FREIGHT PREPAID AS ARRANGED POLYVINYL ALCOHOL KURARAYPOVAL 48-80 36,000 KGS (PVA-424H) SEA WAY BILL H.S.CODE 3905.30.0000 OXY P.O.NO 4502242612 KAI P.O. NO D50US00102 DELIVERY TOOXY-PASADENA PVC PLANT 4403 PASADENA FREEWAY PASADENA,TX 77503-1119 USA, TEL 281-884-4174 ATT N SYLVIA ENRIQUEZ SHIPPER S REFERENCE ONLY FREIGHT PREPAID AS ARRANGED</t>
  </si>
  <si>
    <t>HANJIN KOREA</t>
  </si>
  <si>
    <t>(PALLETSIDE MARK) OXY VINYLS,PASADENA OXY PO 4502242612 CAS MADE IN JAPAN NA NA NA NA NA NA NA (PALLETSIDE MARK) OXY VINYLS,PASADENA OXY PO 4502242612 CAS MADE IN JAPAN NA NA NA NA NA NA NA</t>
  </si>
  <si>
    <t>AKIRA TSUKAMOTO-PVOH DIVISION 2625 BAY AREA BVLD, SUITE 600 HOUSTON,TX 77058-1551 HOUSTON TX</t>
  </si>
  <si>
    <t>TCNU7582146 KKFU7736809</t>
  </si>
  <si>
    <t>KKLUJPTF052010</t>
  </si>
  <si>
    <t>0037E</t>
  </si>
  <si>
    <t>UBM55338 UBM55337</t>
  </si>
  <si>
    <t>FURNITURE - SOFA PO NO.: 1155144 1017424 6989543 6988762 698836989070 3718969 3081354 3080958 PI NO.: 11404378 11404397 11404416 11404427 11404454 11411950 11411906 11411912 THIS SHIPMENT DOES NOT CONTAIN ANY SOLID WOODPACKING MATERIALS ., FREIGHT PREPAID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1155144 1017424 6989543 6988762 698836989070 3718969 3081354 3080958 PI NO.: 11404378 11404397 11404416 11404427 11404454 11411950 11411906 11411912 THIS SHIPMENT DOES NOT CONTAIN ANY SOLID WOODPACKING MATERIALS ., FREIGHT PREPAID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1155144 1017424 6989543 6988762 698836989070 3718969 3081354 3080958 PI NO.: 11404378 11404397 11404416 11404427 11404454 11411950 11411906 11411912 THIS SHIPMENT DOES NOT CONTAIN ANY SOLID WOODPACKING MATERIALS ., FREIGHT PREPAID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1155144 1017424 6989543 6988762 698836989070 3718969 3081354 3080958 PI NO.: 11404378 11404397 11404416 11404427 11404454 11411950 11411906 11411912 THIS SHIPMENT DOES NOT CONTAIN ANY SOLID WOODPACKING MATERIALS ., FREIGHT PREPAID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1155144 1017424 6989543 6988762 698836989070 3718969 3081354 3080958 PI NO.: 11404378 11404397 11404416 11404427 11404454 11411950 11411906 11411912 THIS SHIPMENT DOES NOT CONTAIN ANY SOLID WOODPACKING MATERIALS ., FREIGHT PREPAID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1155144 1017424 6989543 6988762 698836989070 3718969 3081354 3080958 PI NO.: 11404378 11404397 11404416 11404427 11404454 11411950 11411906 11411912 THIS SHIPMENT DOES NOT CONTAIN ANY SOLID WOODPACKING MATERIALS ., FREIGHT PREPAID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1155144 1017424 6989543 6988762 698836989070 3718969 3081354 3080958 PI NO.: 11404378 11404397 11404416 11404427 11404454 11411950 11411906 11411912 THIS SHIPMENT DOES NOT CONTAIN ANY SOLID WOODPACKING MATERIALS ., FREIGHT PREPAID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1155144 1017424 6989543 6988762 698836989070 3718969 3081354 3080958 PI NO.: 11404378 11404397 11404416 11404427 11404454 11411950 11411906 11411912 THIS SHIPMENT DOES NOT CONTAIN ANY SOLID WOODPACKING MATERIALS ., FREIGHT PREPAID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1155144 1017424 6989543 6988762 698836989070 3718969 3081354 3080958 PI NO.: 11404378 11404397 11404416 11404427 11404454 11411950 11411906 11411912 THIS SHIPMENT DOES NOT CONTAIN ANY SOLID WOODPACKING MATERIALS ., FREIGHT PREPAID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t>
  </si>
  <si>
    <t>N/M N/M N/M N/M N/M N/M N/M N/M N/M</t>
  </si>
  <si>
    <t>CMAU5641249 ECMU9683590 TTNU9597087 GLDU7652932 SEGU4011173 ECMU9771958 CMAU4590194 CMAU4385230 CMAU5255035</t>
  </si>
  <si>
    <t>CMDUSHZ1964749</t>
  </si>
  <si>
    <t>234US</t>
  </si>
  <si>
    <t>F4570474 F4570473 F4570472 F4570424 F4570478 F4570480 F4570471 F4570476 F4570372</t>
  </si>
  <si>
    <t>215 CHURCH STREET LENOIR, NC. 28645 PH: 828-759-2444 FAX: 828-759-3165 EMAIL: MFACKRELL SHIPGSA.COM TEEMAIL: SHICKS SHIPGSA.COM</t>
  </si>
  <si>
    <t>INFANT/TODDLER GIRLS JOGGER (P ANT) PO(ORDER) NO: B0QVZ REF(PO)NO: 802P ITEM CODE: 340086658317, 340086663135, 340086663234 STYLE NO: GF6W K20018 IT VENDOR NO: 4318 DEPT NO: 024 DIV NO: 4 CAT, NO: 239, 348 HTS CODE: 6104 .62.2028, 6111.20.5000 INV N O: 201611115710 DT: 18-06-20 16 EXP NO: 0117-000670-2016 DT: 23- 06 -2016 LC NO: 61 4403 DT: 20-04-2016 RECEIVED FOR SHIPMENT:25-JU NE-2016 CONTAINER GATE IN DA, TE:29-JUNE-2016 FEEDER VESEL NAME:SMILEY LADY V.015S MOT HER VESSEL NAME:MAERSK HARTFOR D V.1606</t>
  </si>
  <si>
    <t>PINERY TEXTILE LTD</t>
  </si>
  <si>
    <t>KMART B0QVZ ITEM CODE: 340086658 317, 340086663135, 340086663234 M ADE IN BANGLADESH CONTENTS:</t>
  </si>
  <si>
    <t>JANATA BANK LTD. FOREIGN EXCHANGE CORPORATE BRANCH, CDA ANNEX BUILDING, 1-9093904515 TEL EX 1-90939045</t>
  </si>
  <si>
    <t>1170/B, EAST SHOLASAHAR, SHAH AMANAT SETU ROAD, EAK KILOMETRE, BAHADDARHAT, 880-31895620 TEL EX 880-317656</t>
  </si>
  <si>
    <t>MSKU9089801</t>
  </si>
  <si>
    <t>MAEU589194479</t>
  </si>
  <si>
    <t>BD0350224</t>
  </si>
  <si>
    <t>KMART CORPORATION.</t>
  </si>
  <si>
    <t>3333 BEVERLY ROAD, HOFFMAN ESTATES, ILLINOIS 60179,U.S.A. 1-9093904515 TEL EX 1-90939045</t>
  </si>
  <si>
    <t>TOTAL 28 PACKAGES 7 PACKAGE (S) 5952.00 KGM 6.384 MTQ CAR PARTS INVOICE NO. 31017031, 31017029,, 31017030 MATERIAL NO. A74179-110, A66883-110, A68813-110 84960 PC HS-CODE: 870899 HS-CODE:870899 4 PACKAGE (S), 636.00 KGM 3.648 MTQ CAR PARTS INVOICE NO. 81550 MATERIAL NO. A16873-111, A63722-111, A02172-110, A02173-110,, A20997-110, A15268-110, A15255-110 394000 PC HS-CODE: 870899 HS-CODE:870899 1 PACKAGE (S) 432.00 KGM 0.912 MTQ, CAR PARTS INVOICE NO. 1610171 MATERIAL NO. A16968-110 395.91 PC HS-CODE: 870899 HS-CODE:870899, 7 PACKAGE (S) 4403.00 KGM 6.384 MTQ CAR PARTS INVOICE NO. 10246282, 10246281, 10246280, 10246279, 10246278, MATERIAL NO. A74212-110, A02974-110, A03657-110, A68171-110, A02972-110 74730 PC HS-CODE: 870899 HS-CODE:870899 5 PACKAGE (S), 3754.00 KGM 4.560 MTQ CAR PARTS INVOICE NO. 10246395, 10246394 MATERIAL NO. A68171-110, A54702-110 41700 PC, HS-CODE: 870899 HS-CODE:870899 4 PACKAGE (S) 3019.00 KGM 3.648 MTQ CAR PARTS INVOICE NO. 10246393, 10246392, MATERIAL NO. A70445-100, A62484-111 46560 PC HS-CODE: 870899 HS-CODE:870899 FREIGHT PREPAID THIS MASTER BILL COVERS AUTOMATED NVOCC HOUSEBILL, GENERAL CMA CGM TERMS AND CONDITIONS TO BE FOUNDER WWW.CMA-CGM.COM</t>
  </si>
  <si>
    <t>KUEHNE NAGEL S.A. DE C.V.</t>
  </si>
  <si>
    <t>BROSE MEXICO, S.A FRACC. IND. BENIT CALLE 2 NO. 7 76120 QUERETARO MEXICO BRO CALLE 2 NO. 7 76120 QUERETARO MEXICO BROSE MEXICO, S.A FRACC. IND. BENIT CAL QUERETARO MEXICO BROSE MEXICO, S.A FRACC. IND. BENIT CALLE 2 NO. 7 76120 QUE BROSE MEXICO, S.A FRACC. IND. BENIT CALLE 2 NO. 7 76120 QUERETARO MEXICO BRO CALLE 2 NO. 7 76120 QUERETARO MEXICO</t>
  </si>
  <si>
    <t>CALLE 28 NO. 90-A, COL. FEDERAL MEXICO CITY, MEXICO RFC: KSN0308143M5 P:+525 55133 3830 TEAGENT OF BLUE ANCHOR LINE</t>
  </si>
  <si>
    <t>BEIM SCHROEDERSCHEN HOF 7 21109 HAMBURG AGENT OF BLUE ANCHOR LINE</t>
  </si>
  <si>
    <t>ECMU9497723</t>
  </si>
  <si>
    <t>CMDUHBG1115115D</t>
  </si>
  <si>
    <t>125VB</t>
  </si>
  <si>
    <t>PS228285</t>
  </si>
  <si>
    <t>40 PKG FRESH (GREEN) SAWN ORIGINAL FRENCH OAK CANTS SELECTED RUSTIC SIZE 305X318 MM (12 X12 1/2), THEN SLICED INTO BULLS OF 22MM FRESH (GREEN) SAWN ORIGINAL, FRENCH OAK CANTS SELECTED RUSTIC SIZE 305X395 MM (12 X15,5), THEN SLICED INTO BULLS OF 22MM FRESH (GREEN) SAWN ORIGINAL FRENCH OAK CANTS SELECTED RUSTIC SIZE 305X457 MM (12 X 18),, THEN SLICED INTO BULLS OF 22MM -LENGTHS 15 BETWEEN 3500-3900 MM (11,5 -13 )/ 85 BETWEEN 4000-4600MM (13 -15 ) -ENDS GOOD WAXED -BLACK FOIL AT ENDS OF HUNDLES -NO SPONGY KNOTS -GRAIN AS TIGHT AS POSSIBLE, ORDER NO 25808 HS CODE 4403.91. INV. 20160652 HBL NO. 019361600006 S/C US0000QYJ</t>
  </si>
  <si>
    <t>ACS LINES</t>
  </si>
  <si>
    <t>HERFURTH MARITIME B.V.</t>
  </si>
  <si>
    <t>SEOUL EXPRESS</t>
  </si>
  <si>
    <t>40 PKG FRESH (GREEN) SAWN ORIGINAL FRENCH OAK CANTS SELECTED RUSTIC SIZE 305X318 MM (12 X12 1/2), THEN SLICED INTO BULLS OF 22MM FRES RUSTIC SIZE 305X395 MM (12 X15,5), THEN SLICED INTO BULLS OF 22MM FRESH (GREEN) SAWN ORIGINAL FRENCH OAK CANTS SELECTED RUSTIC SIZE -LENGTHS 15 BETWEEN 3500-3900 MM (11,5 -13 )/ 85 BETWEEN 4000-4600MM (13 -15 ) -ENDS GOOD WAXED -BLACK FOIL AT ENDS OF HUNDLES -NO SPONGY KNOTS -GR HS CODE 4403.91. INV. 20160652 HBL NO. 019361600006 S/C US0000QYJ</t>
  </si>
  <si>
    <t>370 W PASSAIC ST UITE 3000 ROCHELLE PARK, NJ 07662 S/C US0000QYJ</t>
  </si>
  <si>
    <t>WAALHAVEN ZZ 12 ROTTERDAM NETHERLANDS AS AGENTS FOR ACS LINES</t>
  </si>
  <si>
    <t>SEGU2070623</t>
  </si>
  <si>
    <t>MOLU28011344508</t>
  </si>
  <si>
    <t>015WT</t>
  </si>
  <si>
    <t>PON4381957</t>
  </si>
  <si>
    <t>UTC INTERNATIONAL INC</t>
  </si>
  <si>
    <t>802 CROMWELL PARK DRIVE SUITE K GLEN BURNIE, MD ATTN TINA BONHOFF PH 4105900284 EMAIL T.BONHOFF@UTCOV</t>
  </si>
  <si>
    <t>ROTTERDAM - CY</t>
  </si>
  <si>
    <t>SHIPPER: MILESTONE TEXTILES 01X40'HC (PART) FCL 1390 CART ONS CONTAINING 32442 PIECES: KNITTED GARMENTS GARMENTS D ESCRITIPON / CONTENT / PO &amp; STYLES AS PER COMMERCIAL INVOI CE NUMBER MST/551/FBL/16 C, FI3305216A HBL NO: ACS-PF-CS T-1161A ACTUAL CONSIGNEE: MI LLTEX SPORTSWEAR INC FORM 'E ' NO: FBL-2016-0000003803 DT:2 2/06/2016 FORM 'E' NO: FBL-2 016-0000003804 DT:22/06/2016 FORM 'E' NO: FBL-2016-0000003 811 DT:22/06/2016 GROSS WEIG, HT: 16051.000 KGS NET WEIGHT : 14337.000 KGS CBM: 28.4800 SHIPPER: MARVA EXPORTS 01 X40'HC (PART) FCL 709 CARTONS ; KNITTED GARMENTS GARMENT S DESCRITIPON / CONTENT / PO &amp; STYLES AS PER COMMERCIAL IN VOICE NUMBER MEX/022/MBL/16, AMS# CFI3305216B HBL NO: A CS-PF-CST-1161B ACTUAL CONSI GNEE: MILLTEX SPORTSWEAR INC FORM 'E' NO: MBL-2016-0000031 331 DT:20/06/2016 GROSS WEIG HT: 4968.000 KGS NET WEIGHT: 4403.000 KGS CBM: 9.5900 CONTAINER #: MRKU497773-1 /40', HC SEAL NO: PK1282845 TOTAL CARTONS: 2099 CTNS TOTAL GROS S WEIGHT: 21019.00 KGS TOTAL NET WEIGHT: 18740.00 KGS FREIGHT /DDC PREPAID AMS AU TOMATED SCAC CODE: CFIQ</t>
  </si>
  <si>
    <t>SEKO LOGISTICS - CHARLOTTE</t>
  </si>
  <si>
    <t>CFI-COMBINED FREIGHT INTERNATIONA</t>
  </si>
  <si>
    <t>3101 YORKMONT RD., STE 1500 CHARLOTTE, NC 28208 PHONE: 704-423-5630, FAX: 704-423-0 92-2134525968 TEL EX 92-2134386</t>
  </si>
  <si>
    <t>07/04 ARKAY SQUARE (EXT) NEW CHALLI SHAHRA-E-LIAQUAT, KARACHI-PAKISTAN. TEL: 0092-21-7010598, 92- 2137010599 TEL EX 92- 213240</t>
  </si>
  <si>
    <t>MRKU4977731</t>
  </si>
  <si>
    <t>SAFM769016641</t>
  </si>
  <si>
    <t>PK1282845</t>
  </si>
  <si>
    <t>3101 YORKMONT RD., STE 1500 CHARLOTTE, NC 28208 PHONE: 704-423-5630, FAX: 704-423-0 1-8003447356 TEL EX 1-97369066</t>
  </si>
  <si>
    <t>BOOKS ITEM 903688826 978-1-63250-089-2 URBAN KNIT COLLECTION PO# 16KN0201-BD (5680 CPS 284 CTNS 6 PLTS) ITEM 903693835, 978-1-4402-1395-3 NATIONAL PARK QUARTERS PO# K093953A-KB (2000 CPS 40 CTNS 1 PLT) ITEM 903693845 978-1-4402-1295-6 STATE QUARTERS 1999- 2009 COLLECTOR S FOLDER, PO# K092918B-KB (2000 CPS 40 CTNS 1 PLT) ITEM 903694501 978-1-4403-4816-7 I CAN DO THAT WOODWORKING PROJECTS 3RD EDITION PO# C4781671DST, (4270 CPS 214 CTNS 5 PLTS) ITEM 903694728 978-1-63250-006-9 POETIC CROCHET PO# 15CR0501-JB (1568 CPS 79 CTNS 2 PLTS) ITEM 903695010 978-1-4403-2216-7, DRAW GROOVY PO# C6221674DST (2720 CPS 68 CTNS 2 PLTS) 1607S003 (17 WOOD PLTS WITH IPPC LOGO STC 725 CTNS) THIS SHIPMENT CONTAINS WOOD PACKAGING MATERIALS, WHICH COMPLIED THE STANDARD OF ISPM 15. . . . . . ., . . . . . . . ., . . . . . . . ., . . . . . . . ., . . . . . . . ., . .</t>
  </si>
  <si>
    <t>MSC TRIESTE</t>
  </si>
  <si>
    <t>TITLE URBAN KNIT COLLECTION AUTHOR KYLE KUNNECKE PUBLISHER F W MEDIA CIN SRN 16KN02 PRINTING# 1 CTN QTY 20 CTN WGT 26.4 LB ISBN-10 1-63250-089-2 ISB COVER PRICE TITLE NATIONAL PARK QUARTERS AUTHOR DAVE HARPER PUBLISHER KRA IOLA WI USA PRINTED IN CHINA SRN Z7929 PRINTING# 10 CTN QTY 50 CTN WGT LBS 23. 1-4402-1395-X ISBN-13 978-1-4402-1395-3 COVER PRICE TITLE STATE QUARTERS 199 FOLDER AUTHOR DAVE HARPER PUBLISHER KRAUSE PUBLICATIONS, IOL SRN Z7657 PRINTING# 11 CTN QTY 50 CTN WGT LBS 22.8 LB ISBN-10 1-4 978-1-4402-1295-6 COVER PRICE TITLE I CAN DO THAT WOODWORKING PROJECTS 3RD EDI WOODWORKING EDITORS PUBLISHER F W MEDIA CINCINNATI,OH PRINTED IN CHINA SRN CTN QTY 20 CTN WGT 33.5 LBS ISBN-10 1-4403-4816-2 ISBN-13 978-1-4403-4816-7 COV CROCHE</t>
  </si>
  <si>
    <t>GLDU5639058</t>
  </si>
  <si>
    <t>BANQHKG5754287</t>
  </si>
  <si>
    <t>MSCUC5473040</t>
  </si>
  <si>
    <t>FL626</t>
  </si>
  <si>
    <t>FEJ6942580</t>
  </si>
  <si>
    <t>PVC BACKED COIR MATS TOTAL 1125 PKGS 1125 BALES PVC BACKED COIR MATS 15MM NATURAL PRINTED PVC MAT PO 7910155 HS CODE 57039090, INVOICE NO EP-4403 DT. 28.05.2016 S/BILL NO.8330467 DT.17.06.2016 GROSS WT 19708.00 KGS NET WT 19322.00 KGS CBM 62.00 FREIGHT COLLECT</t>
  </si>
  <si>
    <t>MOHAWK HOME</t>
  </si>
  <si>
    <t>N.C. JOHN AND SONS (P) LTD</t>
  </si>
  <si>
    <t>AGIOS MINAS</t>
  </si>
  <si>
    <t>3032 SUGAR VALLEY ROAD SUGAR VALLEY, GA 30746 U S A.ATTN RICHARD PETTEY 706-624-4666</t>
  </si>
  <si>
    <t>POST BOX NO. 17, VAZHICHERRY ALLEPPEY 688001 KERALA. INDIA</t>
  </si>
  <si>
    <t>GESU4108868</t>
  </si>
  <si>
    <t>HLCUCO1160601054</t>
  </si>
  <si>
    <t>1572228 446867</t>
  </si>
  <si>
    <t>EXPEDITORS INTERNATIONAL INC</t>
  </si>
  <si>
    <t>ATTN ALISH BECKER CUSTOMER SERVICE,300 TRADE PORT DR, SUITE 300,ATLANTA GA30354 770-994-5156</t>
  </si>
  <si>
    <t>COCHIN, IN</t>
  </si>
  <si>
    <t>CERTIFICATE DISPLAY KIT PO 4237686 HS CODE 4820 50 0000 DIPLOMA SEAL (STICKER) HS CODE 4911 91 4040 TOTAL FOUR HUNDRED ONE (401) CARTONS ONLY. SHIPPER CERTIFIES THAT SHIPMENT DOES NOT CONTAIN SOLID WOOD PACKING MATERIALS. HOTEL KEY CARD TEL+86)0755-86571135 FAX+86)0755-86571210 TAX ID 4403 0067 4818 386 TOTAL F, IVE HUNDRED AND SIXTEEN (516) CARTONS ONLY SHIPPER CERTIFIES THAT SHIPMENT DOES NOT CONTAIN SOLID WOOD PACKING MATERIALS. ZINC ALLOY MEDALS TOTAL ONE HUNDRED THIRTY FOUR (134) CARTONS ONLY. SHIPPER CERTIFIES THAT SHIPMENT DOES NOT CONTAIN SOLID WOOD PACKING MATERIALS. 600PRS OF SAFETY FOOTWEAR LCL FREIGHT COLLECT ORDER NO.6P58068 CLIENT ORDER NO.CDBO2202 SHI, PMENT TERMS FOB SHENZHEN H.S.CODE 640340 CARGO READY DATE 5.JUL,2016 DEPT 67 SEARS PO NO.042476 ITEM 84333 TOTAL SEVENTY FIVE (75) C ARTONS ONLY SHIPPER CERTIFIES THAT SHIPMENT DOES NOT CONTAIN SOLID WOOD PACKING MATERIALS.</t>
  </si>
  <si>
    <t>SHIPCO TRANSPORT (SHANGHAI)</t>
  </si>
  <si>
    <t>HAMMERSMITH BRIDGE</t>
  </si>
  <si>
    <t>PO 4237686 ITEM NTHS MEMBERSHIP CERTIFICATE DISPLAY KIT ITEM NTHS EMBOSSED DIPLOMA SEAL (STICKER) USFI 1ST PLACE SPORT NEVER QUIT. DEWALT ITEM NO MAIN MARK (2 SIDE(S)) MORE THANCHRISTMAS SKU MORE THAN CHRISTMAS COARSEG OLD, CA 93614 (831) 274-2448 EMAIL INFO MORETHA CO., LTD. REACH --MFG-- MADE IN CHINA TOTAL SOLUTION AUTOPOT GLOBAL LTD DESCRIPTION QUANTNA NA NA NA NA NA NA NA NA</t>
  </si>
  <si>
    <t>100 W VICTORIA STREET LONG BEACH 1-562 295 2900 LONG BEACH CA</t>
  </si>
  <si>
    <t>ZHEN BRANCH 27 F, BLOCK A, NANFANG SECURITIES BUILDING, JIAN SHE RD, LUOHU, SHENZHEN 518001, CHINA. CHINA</t>
  </si>
  <si>
    <t>TCLU9827359</t>
  </si>
  <si>
    <t>KKLUSX31283800</t>
  </si>
  <si>
    <t>039E</t>
  </si>
  <si>
    <t>EAP34732</t>
  </si>
  <si>
    <t>COTTON POWERLOOM MADE-UPS -8X10 SEPI WVN WL TIE DYE GRY -5X8 NASIM WOV EN PRNTD WL BLUE -8X10 NASIM WVN PRNTD WL BLUE 100- COTTON NET FABRIC -GAUZE CANOPY- AQUA MEDALLION CRINKLE 40X84 OTHERS LAMPS MADE OF WROUG HT IRON,BRASS,, HOLDER - CORD HANDICRAFTS-ARTWARES OF IRON, 4E OLIVE BR ANCH HOOK HS CODE-63049260, 63049299,94049099, 57024110,63049270, 6303 9100,94059900, 73269099,74199930, INV NO-4403-2016 DT-13.05.2016 DP027 0-16-17 DT-12.05.2016 LR-2204-16-17 DATE 12.05.2016 43123, DT-21.05.201 6 DC-EXP-16-20750 DT-2 8.05.2016 DC-EXP-16-20751 DT-28.05.2016 AAC-023 DT-24.05.2016 PO NO-20 0520798, 200518909,200523798 200523797,200521829 200524306,200524809 S -BILL NO-8063082 DT-03-06-2016 8019074, DT-01-06-2016 8075410 DT-04-06- ; NAME, ADDRESS AND TELEPHONE NUMBER OF LOCAL OFFICE AT PORT OF DESTINATION APL LIMITED 26 CENTURY BOULEVARD SUITE 405 NASHVILLE TENNESSEE 37214, TEL- -1- -800- 999 7733 EMAIL-APL_US_CS@APL.COM -APL_US_CS@APL.COM-</t>
  </si>
  <si>
    <t>COST PLUS MANAGEMENT SERVICES INC.</t>
  </si>
  <si>
    <t>AGILITY LOGISTICS PRIVATE LIMITED</t>
  </si>
  <si>
    <t>01 TO 18 01 TO 46 01 TO 21 01 TO 08 01 TO 87 01 TO 792 01 NO-128916</t>
  </si>
  <si>
    <t>200 4TH STREET,OAKLAND,CA 94607,USA ATTN INTERNATIONAL LOGISTICS PHONE 510-893-7300 TEFAX 510-893-3776</t>
  </si>
  <si>
    <t>ENKAY CENTRE, 1ST FLOOR,BLOCK A, VANIJYA NIKUNJ,UDYOG VIHAR,PHASE-5, GURGAON-122016,INDIA TEA C OF VARIOUS SHIPPERS</t>
  </si>
  <si>
    <t>TCKU9777538</t>
  </si>
  <si>
    <t>APLU501115655</t>
  </si>
  <si>
    <t>128916 AI40133648</t>
  </si>
  <si>
    <t>1X40HC STC: 3750 POSTS 2 1/2 - 3 X 2,15 PARTIDA ARANCELARIA : 4403.1010 FREIGHT PREPAID FREIGHT PREPAID</t>
  </si>
  <si>
    <t>SVENDBORG MAERSK</t>
  </si>
  <si>
    <t>MSKU0147722</t>
  </si>
  <si>
    <t>PNEP16793719561</t>
  </si>
  <si>
    <t>SEAU569925165</t>
  </si>
  <si>
    <t>MLCL0460967</t>
  </si>
  <si>
    <t>BOOKS ITEM 903692413 978-1-4403-4130-4 ARTFUL PAPER CLAY; PO# C6313041JSB (5160 CPS 258 CTNS 5 PLTS), ITEM 903693690 978-1-4402-4686-9 BLADE S GUIDE TO MAKING KNIVES; PO# K0768691_KB (3952 CPS 198 CTNS 5 PLTS) ITEM, 903693823 978-1-62033-775-2 CUSTOM SOCKS KNIT TO FIT YOURFEET; PO# 15KN0403-JB (3199 CPS 160 CTNS 4 PLTS) ITEM 903693830, 978-1-59668-647-2 THE WEAVER S INKLE PATTERN DIRECTORY ; PO# 12WV0106-JB (2030 CPS 203 CTNS 4 PLTS) ITEM 903693832 978-1-59668-314-3, KNITTER S COMPANION DELUXE EDITION WITH DVD ; PO# 10KN2307-JB (2020 CPS 101 CTNS 2 PLTS) ITEM 903694018 978-1-4463-0632-1, SIMPLE SASHIKO ; PO# 1111 (420 CPS 7 CTNS 1 PLT) HS CODE 4901.9900 (21 WOOD PLTS WITH IPPC LOGO STC 927 CTNS) THIS SHIPMENT CONTAINS WOOD PACKAGING MATERIALS, WHICH COMPLIED THE STANDARD OF ISPM 15. . . . . . ., . . . . . . . ., . . . . . . . ., . . . . . . .</t>
  </si>
  <si>
    <t>MAERSK ERVING</t>
  </si>
  <si>
    <t>TITLE ARTFUL PAPER CLAY AUTHOR ROGENE MANAS PUBLISHER F W MEDIA CIN SRN T6234 PRINTING# 1 CTN QTY 20 CTN WGT 26.5 LBS ISBN-10 1-4403-4130-3 ISB COVER PRICE TITLE BLADE S GUIDE TO MAKING KNIVES AUTHOR JOE KERTZMAN PUB WI USA PRINTED IN CHINA SRN R0860 PRINTING# 1 CTN QTY 20 CTN WGT LBS 36. 1-4402-4686-6 ISBN-13 978-1-4402-4686-9 COVER PRICE TITLE CUSTOM SOCKS KNIT TO FIT YOU ATHERLEY PUBLISHER F W MEDIA CINCINNATI, OH PRINTED IN CHINA SRN 15KN04 PRI CTN WGT 31.7 LB ISBN-10 1-62033-775-4 ISBN-13 978-1-62033-775-2 COVER PRICE TIT PATTERN DIRECTORY AUTHOR ANNE DIXON PUBLISHER F W MEDIA CINCINNATI, OH PRI PRINTING# 6 CTN QTY 10 CTN WGT 17.9 LB ISBN-10 1-59668-647-2 ISBN-13 978 TITLE THE KNITTER S COMPANION DELUXE EDITION AUTHOR VICKI SQUARE</t>
  </si>
  <si>
    <t>MSCU5032223</t>
  </si>
  <si>
    <t>BANQHKG5747848</t>
  </si>
  <si>
    <t>MSCUC5474089</t>
  </si>
  <si>
    <t>625N</t>
  </si>
  <si>
    <t>FEJ6917450</t>
  </si>
  <si>
    <t>NEW ZEALAND FROZEN LAMB PRODUCT 154 CT LAMB BONELESS SHOULDER 85CL NFF SF 25KHTSUS CODE 020443 NET WEIGHT: 3850.00KGS GROSS WEIGHT: 3954.6 KGM 360 CT LAMB BONELESS SHOULDER 85CL NFF SF 25KHTSUS CODE 020443, NET WEIGHT: 9000.00KGS GROSS WEIGHT: 9231.96 KGM 172 CT LAMB BONELESS SHOULDER 85CL NFF SF 25KHTSUS CODE 020443 NET WEIGHT: 4300.00KGS GROSS WEIGHT: 4403.2 KGM TOTAL PKGS 686 CARTONS FREIGHT PREPAID, CARGO IS STOWED IN A REFRIGERATED CONTAINER SAT THE SHIPPER'S REQUESTED CARRYING TEMPERATUOF -20 DEGREES CELSIUS</t>
  </si>
  <si>
    <t>SILVER FERN FARMS SHEEPMEAT LIMITED</t>
  </si>
  <si>
    <t>M01656506 M03456506 M05856506</t>
  </si>
  <si>
    <t>THE NEW ZEALAND AND AUSTRALIAN LAMB COMPANY LIMITED 10 SHORNCLIFFE ROAD ETOBICOKE TEONTARIO M9B 3S3 CANADA</t>
  </si>
  <si>
    <t>283 PRINCES STREET PO BOX 941 DUNEDIN 9016 NEW ZEALAND</t>
  </si>
  <si>
    <t>TRIU6646578</t>
  </si>
  <si>
    <t>CMDUAKD0219127</t>
  </si>
  <si>
    <t>048RP</t>
  </si>
  <si>
    <t>00742343 NZMPI00742343</t>
  </si>
  <si>
    <t>LAMB COMPANY LIMITED 10 SHORNCLIFFE ROAD ETOBICOKE ONTARIO M9B 3S3 CANADA</t>
  </si>
  <si>
    <t>M04467900 LATCH ASM LH SHELLBASE B-SAFE 35 94 CTNS 15040PCS M03358100 LATCH ASM RH SHELLBASE B-SAFE 35 94 CTNS 15040PCS P.O.NO. 4403-HNC, HS-CODE 9401909000 3 PLTS STC 188 CTNS THES SHIPMENT DOESN T HAVE CONTAIN SOLID WOOD PACKING MATERIAL. THE SHIPMENT HAS BEEN FUMIGATED.</t>
  </si>
  <si>
    <t>BRITAX CHILD SAFETY INC. P O NO P N DOM QTY CTN PCS CTN CTN NO MARKS NO MARKS NO MARKS NO MARKS NO MARKS NO MARKS</t>
  </si>
  <si>
    <t>TCNU7244128</t>
  </si>
  <si>
    <t>BANQSZX0843893</t>
  </si>
  <si>
    <t>HLCUSZX1606BATX7</t>
  </si>
  <si>
    <t>024E</t>
  </si>
  <si>
    <t>HLB1549211</t>
  </si>
  <si>
    <t>4403 CASES OF WALL MOUNT LIGHT INVOICE U16 0</t>
  </si>
  <si>
    <t>C.H. ROBINSON INTERNATIONAL INC</t>
  </si>
  <si>
    <t>C.H. ROBINSON WORLDWIDE LOGISTICS</t>
  </si>
  <si>
    <t>NYK ATLAS</t>
  </si>
  <si>
    <t>PO 42114 1 13PO 42050 14 16PO 42192 17 18PO 2114 19 21</t>
  </si>
  <si>
    <t>. 680 KNOX ST STE 210 TORRANCE CA 905 02-1325 US</t>
  </si>
  <si>
    <t>(DALIAN) CO.,LTD NINGBO BRANCH ROOM 1308, HENG FU BUILDING 2 NINGB O 33 315000 CN</t>
  </si>
  <si>
    <t>TTNU4183464</t>
  </si>
  <si>
    <t>NYKSNB6EI2052700</t>
  </si>
  <si>
    <t>088E</t>
  </si>
  <si>
    <t>CN1239458</t>
  </si>
  <si>
    <t>NYKS</t>
  </si>
  <si>
    <t>NYK LINE (NIPPON YUSEN KAISHA)</t>
  </si>
  <si>
    <t>NINGBO, ZHEJIANG</t>
  </si>
  <si>
    <t>2 PIECES ZETOR PROXIMA 80 8 022 KOS HS CODE 87019025 1 P IECE ZETOR PROXIMA POWER 12 0 4403 KOS HS CODE 87019035 2 PIECES ZETOR PROXIMA 100 1 PIECE ZETOR PROXIMA POWER 10 0 HS CODE 87019031 2 PIECES ZETOR PROXIMA 100 1 PIECE ZETOR PROXIMA POWER 100 HS CODE 87019031</t>
  </si>
  <si>
    <t>DSV AIR &amp; SEA S R O</t>
  </si>
  <si>
    <t>5950 HAZELTINE NATIONAL DR SUITE 690 ORLANDO FL 32822 1-4078160030 TEL EX 1-40781600</t>
  </si>
  <si>
    <t>1048/12 AVIATICKA 161 00 PRAHA CZECH REPUBLIC 420-311332251 TEL EX 420-311332</t>
  </si>
  <si>
    <t>MRKU2583256 MRKU5886554 MRKU4831114</t>
  </si>
  <si>
    <t>MAEU956896944</t>
  </si>
  <si>
    <t>626W</t>
  </si>
  <si>
    <t>CZ0166153 CZ0166124 CZ0189519</t>
  </si>
  <si>
    <t>BRNO</t>
  </si>
  <si>
    <t>BOOKS ITEM 903689355 978-1-4403-4311-7 PAINTED PAPER ART WORKSHOP PO# C6331171JSB (4580 CPS 229 CTNS 4 PLTS) ITEM 903688824, 978-1-63250-431-9 DIY WOVEN ART PO# 16WV0301-BD (5000 CPS 250 CTNS 6 PLTS) ITEM 903691538 978-1-4403-4515-9 EXPLORING COLOR WORKSHOP, 30THANNIVERSARY EDITION, PO# C5451591JSB (4880 CPS 244 CTNS 6 PLTS) ITEM 903691825 978-1-4403-4878-5 FURNITURE FUNDAMENTALS- CASEWORK PO# C4787851DST (3280 CPS 164 CTNS 2 PLTS), ITEM 903688825 978-1-63250-495-1 CROCHET TO CALM PO# 16CR1101-BD (5140 CPS 257 CTNS 3 PLTS) ITEM 903692559 978-1-4402-3665-5 LIQUIDATING AN ESTATE, PO# K0266556-RP (1100 CPS 55 CTNS 1 PLT) ITEM 903692643 978-1-4463-0158-6 TILDA S STUDIO-USV1 PO# FW1101 (1040 CPS 52 CTNS 2 PLTS) ITEM 903692858, 978-1-4403-4240-0 INTUITIVE PAINTING WORKSHOP PO# C6324002DST (2200 CPS 110 CTNS 4 PLTS) ITEM 903693257 978-1-59668-155-2 RESPECT THE SPINDLE, PO# 09SP0210-JB (1240 CPS 62 CTNS 1 PLT) (29 WOOD PLTS WITH IPPC LOGO STC 1423 CTNS) THIS SHIPMENT CONTAINS WOOD PACKAGING MATERIALS WHICH COMPLIED THE STANDARD OF ISPM 15., . . . . . . . ., . . . . . . . ., . . . . . . . ., . . .</t>
  </si>
  <si>
    <t>MSC KATRINA</t>
  </si>
  <si>
    <t>TITLE PAINTED PAPER ART WORKSHOP AUTHOR ELIZABETH ST. HILAIRE NELSON PUB CINCINNATI,OH PRINTED IN CHINA SRN T9085 PRINTING# 1 CTN QTY 20 CTN WGT LBS 23. 1-4403-4311-X ISBN-13 978-1-4403-4311-7 COVER PRICE TITLE DIY WOVEN ART AUT PUBLISHER F W MEDIA CINCINNATI, OH PRINTED IN CHINA SRN 16WV03 PRINTING# 1 CTN ISBN-10 1-63250-431-6 ISBN-13 978-1-63250-431-9 COVER PRICE TITLE EXP 30TH ANNIVERSARY EDITION AUTHOR NITA LELAND PUBLISHER F W PRINTED IN CHINA SRN S7755 PRINTING# 1 CTN QTY 20 CTN WGT LBS 31.7 LB ISB ISBN-13 978-1-4403-4515-9 COVER PRICE TITLE FURNITURE FUNDAMENTALS- CAS BY SCOTT FRANCIS PUBLISHER F W MEDIA CINCINNATI,OH PRINTED IN CHINA SRN R2337 PRI CTN WGT LBS 21.7 LB ISBN-10 1-4403-4878-2 ISBN-13 978-1-4403-4878-5 COV TO CALM AUTHOR THE</t>
  </si>
  <si>
    <t>SEAU7874125</t>
  </si>
  <si>
    <t>BANQHKG5742534</t>
  </si>
  <si>
    <t>MAEU578089842</t>
  </si>
  <si>
    <t>624N</t>
  </si>
  <si>
    <t>CN3246573</t>
  </si>
  <si>
    <t>FURNITURE - SOFA PO NO.: 2073764 2074655 PI NO.: 11376744 11376742 THIS SHIPMENT DOES NOT CONTAIN ANY SOLID WOODPACKING MATERIALS . FREIGHT PREPAID ALSO NOTIFY:, 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2073764 2074655 PI NO.: 11376744 11376742 THIS SHIPMENT DOES NOT CONTAIN ANY SOLID WOODPACKING MATERIALS . FREIGHT PREPAID ALSO NOTIFY:, 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t>
  </si>
  <si>
    <t>CSCL AMERICA</t>
  </si>
  <si>
    <t>OFFSHORE) LIMITED ALAMEDA DR.CARLOS D'ASSUMPCAO NO.411-417.PRACA WONG CHIO J 19. TEMACAU</t>
  </si>
  <si>
    <t>TGHU8480794 ECMU9303495</t>
  </si>
  <si>
    <t>CMDUSHZ1959031</t>
  </si>
  <si>
    <t>222US</t>
  </si>
  <si>
    <t>F4576799 F4576850</t>
  </si>
  <si>
    <t>MICRO FIBER FALL BATH HTS 6302931000 BLACK CHECK KITCHEN TWOEL HTS 6302931000 WASHCLOTH MICROFIBER HTS 6307102028 S/C 16-0835, FREIGHT COLLECT SHIPPER ZHANGJIAGANG CITY CHINA TEL 0512-56761000 FAX 0512-5676100 0 NOTIFY 29803PH :803-502-6898 FAX :803-502-7995 EMAIL: UPSUSDT UPS.COM TOTAL PKGS 4403 CARTON</t>
  </si>
  <si>
    <t>DOLLAR TREE DISTRIBUTION INC</t>
  </si>
  <si>
    <t>UPS SCS CHINA LIMITED SHANGHAI</t>
  </si>
  <si>
    <t>CSCL OCEANIA</t>
  </si>
  <si>
    <t>500 VOLVO PARKWAY CHESAPEAKE VA 23320PH :757-321-5026 FAX :757-321-5214</t>
  </si>
  <si>
    <t>BRANCH AS AGENT FOR JIANGSU BIG WELL MICRO FIBER MANUFATURING CO LTD 1 TESHUANGFENG RD TANGQIAO TOWN</t>
  </si>
  <si>
    <t>CMAU4277404</t>
  </si>
  <si>
    <t>CMDUCNUP006945</t>
  </si>
  <si>
    <t>188US</t>
  </si>
  <si>
    <t>F3575772</t>
  </si>
  <si>
    <t>1.GREENBRIER INTERNATIONAL INC</t>
  </si>
  <si>
    <t>500 VOLVO PARKWAY CHESAPEAKE VA 23320 PH :757-321-5026 FAX :757-321-52142.UPS-SCS TE2031 S.CENTENNIAL AVE AIKEN SC</t>
  </si>
  <si>
    <t>2150 BOXES LOADED ON 20 PALLETS JOINT, JOINT TUBE, PIPE OIL LEVEL GAUGE, DOWEL PIN AS PER INVOICE NO: 4402, 4403, 4404</t>
  </si>
  <si>
    <t>ISS AMERICA, INC.</t>
  </si>
  <si>
    <t>PHILIPPINE IINO CORP.</t>
  </si>
  <si>
    <t>301 CARTER AVE. BELLEFONTAINE OHIO 43311 BELLFONTAINE OH 43311US</t>
  </si>
  <si>
    <t>DINAGYANG ST., MEZ-II, BASAK LAPU-LAPU CITY, CEBU, PHILIPPINES LAPU-LAPU 6015PH</t>
  </si>
  <si>
    <t>HMCU1103744</t>
  </si>
  <si>
    <t>NPNECECMOSE11084</t>
  </si>
  <si>
    <t>EGLV061600018751</t>
  </si>
  <si>
    <t>EMCGSX3014</t>
  </si>
  <si>
    <t>NPNE</t>
  </si>
  <si>
    <t>NIPPON EXPRESS U S A (ILLINOIS) INC</t>
  </si>
  <si>
    <t>WOOD DALE</t>
  </si>
  <si>
    <t>950 N EDGEWOOD AVE</t>
  </si>
  <si>
    <t>DELIVER TO: NKP COLUMBUS 13434 STATE ROUTE, 287 EAST LIBERTY OHIO 43319 OH 43319US</t>
  </si>
  <si>
    <t>DOD-SPONSORED HHG- USED MILITARY HHG-S-H-B- PERSONAL EFCT MILITARY CONTAINERS --- CODE-4 --- 05 NAIL, SHANNON CPT -AHLE- GBL#QIFL0024012 05878# 0950- ; NET- 4403, 04 OWENS, NEIL LTC -AHLE- GBL#QENQ0038385 05352# 0760- ; NET- 4172 03 ROGERS, CHRISTOPHER C -FOSO- GBL#QENQ0038563 02130# 0270- ; NET- 1653 ; ETD 2016-06-16, ETA 2016-07-16 CY-CY -40-- ; FREIGHT PAYABLE BY- SEACO SHIPPING SA UNDER TERMS OF SREVICE CONTRACT TPAFBO-ISA SC 14A NAIL, SHANNON, HBL# 300805665 OWENS, NEIL HBL# 300805666 ROGERS, CHRISTOPHER HBL# 300805667</t>
  </si>
  <si>
    <t>AAA HEARTLAND EXPRESS, INC.</t>
  </si>
  <si>
    <t>APL BELGIUM</t>
  </si>
  <si>
    <t>C O TRI STAR FREIGHT SYSTEMS 1301 CHESAPEAKE AVE BALTIMROE,MD 21226 TETEL 410-354-2670 FAX 410-354-2714</t>
  </si>
  <si>
    <t>SEACO SHIPPING SA P A-AVENUE DE FRONTENEX.6 CASE POSTALE 6262 1211 GENEVA SWESERLAND</t>
  </si>
  <si>
    <t>TCNU4466749</t>
  </si>
  <si>
    <t>APLU059012148</t>
  </si>
  <si>
    <t>AJ60022875</t>
  </si>
  <si>
    <t>NAHA, JA</t>
  </si>
  <si>
    <t>DOD-SPONSORED HHG- USED MILITARY HHG-S-H-B- PERSONAL EFCT MILITARY CONTAINERS --- CODE-4 --- 05 NAIL, SHANNON CPT -AHLE- GBL#QIFL0024012 05878# 0950- ; NET- 4403</t>
  </si>
  <si>
    <t>NAIL, SHANNON</t>
  </si>
  <si>
    <t>TRI STAR FRIEGHT 1301 CHESAPEAKE AVE, BALTIMORE, MDL 21226</t>
  </si>
  <si>
    <t>APLU300805665</t>
  </si>
  <si>
    <t>FURNITURE - SOFA PO NO.: 2110515/2100780 3732377 3732608 PI NO.: 11382324 11384061 11384099 NOTIFY: 2) CUSTOMS BROKER: VANTEC HITACHI TRANSPORT SYSTEM USA INC. 8290 N.W. 27 STREET SUITE 603, MIAMI, FL.33122 TEL: 305-639-4205 FAX: 305-639-4206 CDSMIA US.CDSFH.COM ADIEL: ADIEL.GARCIA US.CDSFH.COM ILONKA: ILONKA.PANTALEON US.CDSFH.COM 3)MACY'S INC 2101 E. KEMPER ROAD, CINCINNATI, OHIO 45241, 4)STONE MOUNTAIN MACY'S LOGISTICS DC 4403 SARR PARKWAY STONE MOUNTAIN, GA 30083 THIS SHIPMENT DOES NOT CONTAIN ANY SOLID WOODPACKING MATERIALS. FREIGHT PREPAID FURNITURE - SOFA PO NO.: 2110515/2100780 3732377 3732608 PI NO.: 11382324 11384061 11384099 NOTIFY: 2) CUSTOMS BROKER: VANTEC HITACHI TRANSPORT SYSTEM USA INC. 8290 N.W. 27 STREET SUITE 603, MIAMI, FL.33122 TEL: 305-639-4205 FAX: 305-639-4206 CDSMIA US.CDSFH.COM ADIEL: ADIEL.GARCIA US.CDSFH.COM ILONKA: ILONKA.PANTALEON US.CDSFH.COM 3)MACY'S INC 2101 E. KEMPER ROAD, CINCINNATI, OHIO 45241, 4)STONE MOUNTAIN MACY'S LOGISTICS DC 4403 SARR PARKWAY STONE MOUNTAIN, GA 30083 THIS SHIPMENT DOES NOT CONTAIN ANY SOLID WOODPACKING MATERIALS. FREIGHT PREPAID FURNITURE - SOFA PO NO.: 2110515/2100780 3732377 3732608 PI NO.: 11382324 11384061 11384099 NOTIFY: 2) CUSTOMS BROKER: VANTEC HITACHI TRANSPORT SYSTEM USA INC. 8290 N.W. 27 STREET SUITE 603, MIAMI, FL.33122 TEL: 305-639-4205 FAX: 305-639-4206 CDSMIA US.CDSFH.COM ADIEL: ADIEL.GARCIA US.CDSFH.COM ILONKA: ILONKA.PANTALEON US.CDSFH.COM 3)MACY'S INC 2101 E. KEMPER ROAD, CINCINNATI, OHIO 45241, 4)STONE MOUNTAIN MACY'S LOGISTICS DC 4403 SARR PARKWAY STONE MOUNTAIN, GA 30083 THIS SHIPMENT DOES NOT CONTAIN ANY SOLID WOODPACKING MATERIALS. FREIGHT PREPAID</t>
  </si>
  <si>
    <t>UASC ZAMZAM</t>
  </si>
  <si>
    <t>AMFU8761761 GESU5868058 TCNU9703099</t>
  </si>
  <si>
    <t>CMDUSHZ1957000</t>
  </si>
  <si>
    <t>218US</t>
  </si>
  <si>
    <t>F4576905 F4576906 F4576965</t>
  </si>
  <si>
    <t>8290 N W 27TH STREET SUITE 603 MIAMI TEUNITED STATES</t>
  </si>
  <si>
    <t>BOOKS ITEM 903689359 978-1-4403-4271-4 ART JOURNAL YOUR ARCHETYPES PO# C6327141JSB (5340 CPS 267 CTNS 4 PLTS), ITEM 903689541 978-1-60061-086-8 AN ILLUSTRATED LIFE PO# C580868A-DST (2700 CPS 135 CTNS 4 PLTS) ITEM 903673215 978-1-63250-421-0, MAKE IT SPARKLE PO# 16JM0601-BD (5680 CPS 284 CTNS 4 PLTS) ITEM 903692407 978-1-60061-163-6 DOWN BY THE SEA WITH BRUSH ANDPEN PO# C5316367DST, (1100 CPS 55 CTNS 2 PLTS) ITEM 903692410 978-1-60061-908-3 LANDSCAPE PAINTING INSIDE &amp; OUT PO# C5490837DST (1100 CPS 55 CTNS 1 PLT) (15 WOOD PLTS WITH IPPC, LOGO STC 796 CTNS) THIS SHIPMENT CONTAINS WOOD PACKAGING MATERIALS WHICH COMPLIED THE STANDARD OF ISPM 15. . . ., . . . . . . . ., . . . . . . . ., . . . . . . . ., . . . . . . . ., . . . . . . . ., . . . .</t>
  </si>
  <si>
    <t>COSCO MALAYSIA</t>
  </si>
  <si>
    <t>TITLE ART JOURNAL YOUR ARCHETYPES AUTHOR GABRIELLE JAVIER-CERULLI PUB CINCINNATI,OH PRINTED IN CHINA SRN T8250 PRINTING# 1 CTN QTY 20 CTN WGT LBS 23. 1-4403-4271-7 ISBN-13 978-1-4403-4271-4 COVER PRICE TITLE AN ILLUSTRATED LIF DANNY GREGORY PUBLISHER F W MEDIA CINCINNATI,OH PRINTED IN CHINA SRN Z1947 PRI CTN WGT LBS 42.3 LB ISBN-10 1-60061-086-2 ISBN-13 978-1-60061-086-8 COV IT SPARKLE AUTHOR LINDSAY BURKE PUBLISHER F W MEDIA CINCINNATI,OH PRI PRINTING# 1 CTN QTY 20 CTN WGT 21.7 LB ISBN-10 1-63250-421-9 ISBN-13 978 TITLE DOWN BY THE SEA WITH BRUSH AND PEN AUTHOR CLAUDIA NICE PUB CINCINNATI,OH PRINTED IN CHINA SRN Z2523 PRINTING# 7 CTN QTY 20 CTN WGT LBS 35. 1-60061-163-X ISBN-13 978-1-60061-163-6 COVER PRICE TITLE LANDSCAPE PAI AUTHOR KEVIN MACPHERSON PUBLISHER</t>
  </si>
  <si>
    <t>FCIU5347219</t>
  </si>
  <si>
    <t>BANQHKG5736557</t>
  </si>
  <si>
    <t>COSU6123697650</t>
  </si>
  <si>
    <t>052E</t>
  </si>
  <si>
    <t>INFANTS GIRL 100- ACRYLIC KNITTED LONGSLEEVES SWEATER SIZE-3-6, 6-12, 12-18, 18-24, QTY-1671 PCS GIRL-S 100- ACRYLIC KNITTED LONGSLEEVES SWEATER SIZE-2T, 3, 4, 5, 6, 7, 8, 10, 12, QTY- 2570 PCS P.O.NO.-321804 REF NO.-JG81055K MULTI PACK-40CTNS - 1896PCS WEB PACK-56CTNS - 1377PCS SINGLE PACK-18CTNS - 968PCS INFANTS BOY 100- COTTON KNITTED SWEATER VEST., SIZE-3-6, 6-12, 12-18, 18-24, QTY-2287 PCS BOY-S 100- COTTON KNITTED SWEATER VEST. SIZE-2T, 3, 4, 5, 6, 7, 8, 10, 12 QTY-4245 PCS P.O.NO.- 321816 REF NO.- JB80488K, MULTI PACK-24CTNS - 2431PCS WEB PACK-52CTNS - 2106PCS SINGLE PACK-21CTNS - 1995PCS INFANTS BOY 100- COTTON KNITTED LONGSLEEVES SWEATER. SIZE-3-6, 6-12, 12-18, 18-24, QTY-2848 PCS BOY-S 100- COTTON KNITTED, LONGSLEEVES SWEATER. SIZE-2T, 3, 4, 5, 6, 7, 8 QTY-4759 PCS P.O.NO.-321818 REF NO.-JB80490 MULTI PACK-47CTNS - 2431PCS WEB PACK-109CTNS - 2671PCS SINGLE PACK-44CTNS - 2505PCS, INFANTS GIRL 100- COTTON KNITTED LONGSLEEVES SWEATER DRESS. SIZE- 0-3, 3-6, 6-12, 12-18, 18-24 QTY-2926 PCS P.O.NO.-321826 REF NO.-JLG80745T MULTI PACK-21CTNS - 1608PCS WEB PACK-9CTNS - 400PCS, SINGLE PACK-11CTNS - 918PCS SHIPPER- WING FORWARD COMPANY LTD UNIT 13,4-F.,HENG NGAI JEWELRY CENTRE NO.4 HOK YUEN STREET EAST HUNGHON, HONG KONG UNISEX 100- COTTON KNIT TO SHAPE, BLANKET. SIZE- NSI QTY-445 PCS P.O.NO.-321843 REF NO.-JALU60060 MULTI PACK-9CTNS - 247PCS WEB PACK-9CTNS - 108PCS SINGLE PACK-4CTNS - 90PCS, SHIPPER- WING FORWARD COMPANY LTD UNIT 13,4-F.,HENG NGAI JEWELRY CENTRE NO.4 HOK YUEN STREET EAST HUNGHON, HONG KONG P-O NO. 321841 REF NO. JALU12044, INFANT UNISEX 55- COTTON 25- VISCOSE 20- NYLON KNITTED BEANIE HAT P-O NO. 321840 REF NO. JALU12252 INFANT UNISEX 53- COTTON 25- RAYON 22- NYLON KNITTED HAT W-SELF-FABRIC 3-D -EARS- APPLIQUE, SHIPPER- GATEX INDUSTRIAL CO LTD UNIT 2 16-F CHEUNG FUNG IND BLDG, 23-39 PAK TIN PAR ST TSUEN WAN NT HONG KONG INFANT GIRLS- - GIRLS- 73- COTTON 27- POLYESTER WOVEN HAT W-SELF-FABRIC BOW, INFANT BOYS- - BOYS- WOVEN REVERSIBLE BUCKET HAT BOTH SIDES ARE 100- POLYESTER SHIPPER- NEW KOU TIM TRADING LIMITED AV. VENCESLAU DE MORAIS EDIF. IND. CENTRO INDUSTRIAL DE MACAU 10 AND., -G- MACAU INFANT-S GIRL 100- POLYESTER WOVEN SLEEVELESS DRESS - DIAPER COVER SET SIZE- 3-6, 6-12, 12-18, 18-24 GIRL-S 100- POLYESTER WOVEN SLEEVELESS DRESS SIZE- 2T,3,4,5,6,7,8,10,12, MPP - 2172 SETS WEB - 1552 SETS SPP - 938 SETS TOTAL QTY- 4662 SETS INFANT-S GIRL 72- COTTON 28- POLYESTER WOVEN SLEEVELESS DRESS - 100- POLYESTER WOVEN DIAPER COVER SET, SIZE- 3-6, 6-12, 12-18, 18-24 GIRL-S 72- COTTON 28- POLYESTER WOVEN SLEEVELESS DRESS SIZE- 2T,3,4,5,6,7,8,10,12 MPP - 2232 SETS WEB - 2143 SETS SPP - 1541 SETS TOTAL QTY- 5916 SETS, INFANT-S GIRL 100- POLYESTER WOVEN PUFFED LONGSLEEVES A-LINE BLOUSE SIZE- 3-6, 6-12, 12-18, 18-24 GIRL-S 100- POLYESTER WOVEN PUFFED LONGSLEEVES A-LINE BLOUSE SIZE- 2T,3,4,5,6,7,8,10,12 MPP - 1672 PCS WEB - 1124 PCS, SPP - 325 PCS TOTAL QTY- 3121 PCS INFANT-S GIRL 72- COTTON 28- POLYESTER WOVEN SHORTS SIZE- 3-6, 6-12, 12-18, 18-24 GIRL-S 72- COTTON 28- POLYESTER WOVEN SHORTS SIZE- 2T,3,4,5,6,7,8,10,12, MPP - 2431 PCS WEB - 1292 PCS SPP - 596 PCS TOTAL QTY- 4319 PCS INFANT-S GIRL 72- COTTON 28- POLYESTER WOVEN HIP LENGTH BUTTON UP TWEED JACKET SIZE- 6-12, 12-18, 18-24, GIRL-S 72- COTTON 28- POLYESTER WOVEN HIP LENGTH BUTTON UP TWEED JACKET SIZE- 2T,3,4,5,6,7,8,10,12 MPP - 2002 PCS WEB - 1471 PCS SPP - 930 PCS TOTAL QTY- 4403 PCS, INFANT-S GIRL 100- COTTON WOVEN SLEEVELESS DRESS W- GROSGRAIN RIBBON BOW ON SHOULDER STRAPS SIZE- 3-6, 6-12, 12-18, 18-24 GIRL-S 100- COTTON WOVEN SLEEVELESS DRESS W- GROSGRAIN RIBBON BOW ON SHOULDER STRAPS SIZE- 2T,3,4,5,6,7,8,10,12, WEB - 1248 PCS SHIPPER- WORLDMAX GARMENT LTD. ROOM 101, 1-F., TRUST CENTRE, 912-914 CHEUNG SHA WAN ROAD, LAI CHI KOK, KOWLOON, HONG KONG INFANTS BOY 100- COTTON WOVEN HAT -1784 PCS- -QUOTA CAT - 239 , SIZE, - 0-6,6-12,12-24- BOY 100- COTTON WOVEN HAT -2011 PCS- -QUOTA CAT - 359 , SIZE - 2-3, 4-5, 6-8, 10-12- P-M NO. - 16-CJANIAC-0084-1 MASTER PO NO. # 321640 COUNTRY OF ORIGIN - CHINA SHIPPER-, RADAR TOP LTD. FLAT C9, 3-F, BLK C HONG KONG IND CTR. 489-491 CASTLE PEAK ROAD KOWLOON, HONG KONG</t>
  </si>
  <si>
    <t>OOCL LOGISTICS HK LTD.</t>
  </si>
  <si>
    <t>JANIE - JACK P.O.#321804 DEPT#-52 PACK SKU-900038260 MASTER COL FINAL DESTINATION-DI XON, CA C-O-MADE IN CHINA CARTON#-1-40 -DO SKU-200304219- 31 CARTON#-41-96 -DO- PACK SKU-200304219- 27 JANIE - JACK P.O.#321816 DEPT#-53 PACK SKU-900038005 MASTER COL FINAL DESTINATION-DI XON, CA C-O-MADE IN CHINA CARTON#-1-24 -DO SKU-200304394- 406 CARTON#-25-76 -DO- PACK SKU-200304394- 402 JANIE - JACK P.O.#321818 DEPT#-53 PACK SKU-900038007 MASTER COL FINAL DESTINATION-DI XON, CA C-O-MADE IN CHINA CARTON#-1-47 -DO SKU-200304424- 34 CARTON#-48-156 -DO- PACK SKU-200304424- 32 0 JANIE - JACK P.O.#321826 DEPT#-54 PACK SKU-900038308 MAS JJ TIERED SB2 BASIC FINAL DESTINATION-DI XON, CA C-O-MADE IN CHI -DO- PACK SKU-200309487- 91 CARTON#-22-30 -DO- PAC 91 CARTON#-31-41 JANIE - JACK P.O.#321843 DEPT#-55 PACK SKU COLLECTION-16 JJ FALL GIFT LAY FINAL DESTINATION-DI XON, CA C-O CARTON#-1-9 -DO- PACK SKU-200304774 CARTON#-10-18 -DO- PAC CARTON#-19-22 GYMBOREE PO#- DEPT#- PACK SKU#- MASTER COL LAY DESTINATION-DI XON,CA COUNTRY OF ORIGIN- MADE IN CHINA CAR PO#- DEPT#- PACK SKU#- MASTER COLLECTION-16 JJ FALL GIFT LAY XON,CA COUNTRY OF ORIGIN- MADE IN CHINA CARTON#- GYMBOREE PRE DEPT# 58-JJ ACCESSORIES PACK SKU# 900038212 MASTER COLLECTION- 16 DESTINATION- DIXON, CA COUNTRY OF ORIGIN- MADE IN CHINA CARTON # 1-12 GY 200308778-79-8 0-81-82-83-84 DESTINATION- DIXON, CA CARTON # 13-28 GYMBOREE PAC 0-81-82-83- DESTINATION- DIXON, CA CARTON # 29-37 GYMBOREE PRE-PACK PO# ACCESSORIES PACK SKU# 900038232 MASTER COLLECTION- 16 JJ TIERED SB2 DESTINATION- DIXON, CA COUNTRY OF ORIGIN- MADE IN CHINA CARTON # 1 GY 200309434-35-3 6-37-38-39-40 DESTINATION- DIXON, CA CARTON # 2-11 GYMBOREE PAC 7-8-9 DESTINATION- DIXON, CA CARTON # 12 JANIE - JACK PRE-PACK PO- PACK SKU NO- 900038237 PACK SKU NO- 200303136 -148 PACK SKU NO- 200303136 -144 MAS 16 JJ FALL 0 FINAL DESTINATION- DIXON,CA COUNTRY OF ORIGIN- MAD JANIE - JACK PRE-PACK PO-321784 DEPT-52 PACK SKU NO- 900038238 PAC PACK SKU NO- 200303151 -159 MASTER COLLECTION- 16 JJ FALL 0 FINAL DES COUNTRY OF ORIGIN- MADE IN CHINA CARTON NO-1-140 JANIE - JACK PRE DEPT-52 PACK SKU NO- 900038262 PACK SKU NO- 200304014 -026 PACK SKU NO- 200 COLLECTION- 16 JJ FALL 0 FINAL DESTINATION- DIXON,CA COUNTRY OF ORI CARTON NO-1-27 JANIE - JACK PRE-PACK PO-321791 DEPT-52 PACK SKU NO- 900 200304029 -041 PACK SKU NO- 200304029 -037 MASTER COLLECTION- 16 JJ FALL 0 FIN DIXON,CA COUNTRY OF ORIGIN- MADE IN CHINA CARTON NO-1-79 JANIE - JACK PRE DEPT-52 PACK SKU NO- 900038561 PACK SKU NO- 200304075 - 086 PAC 082 MASTER COLLECTION- 16 JJ FALL 0 FINAL DESTINATION- DIX ORIGIN- MADE IN CHINA CARTON NO-1-125 JANIE - JACK PRE-PACK PO- PACK SKU NO- 200309608 -620 MASTER COLLECTION- 16 JJ TIERED SB2 BASIC FIN DIXON,CA COUNTRY OF ORIGIN- MADE IN CHINA CARTON NO-1-26 GYMBOREE PO# ACCESSORIES MPP PACK SKU NO. 900038225 WEB PACK SKU NO. 200308725-26-2 7-2 NO. 200308725-26-2 7-28-29-30 MASTER COLLECTION# 16 JJ FALL 0 FIN USA, DIXON COUNTRY OF ORIGIN - CHINA CARTON NO. 1-38</t>
  </si>
  <si>
    <t>500 HOWARD STREET SAN FRANCISCO, CA. 94105 TEL 1-415-2787000</t>
  </si>
  <si>
    <t>12 F, ONE HARBOUR SQUARE 181 HOI BUN ROAD, KWUN TONG KOWLOON, HONG KONG, CHINA</t>
  </si>
  <si>
    <t>TGHU8355107</t>
  </si>
  <si>
    <t>APLU032841156</t>
  </si>
  <si>
    <t>APA10811726</t>
  </si>
  <si>
    <t>HONG KONG, HK</t>
  </si>
  <si>
    <t>EZ HANGER AND EZ SAW EZ HANGER AND EZ SAW EZ HANGER &amp; EZ SAW HS CODE 73269090 . . @ SHENZHEN,GUANGDONG,CHINA ZIP 518131, TEL 86 0755-86571135 FAX 86 0755-86571210 TAX ID 4403 0067 4818 386</t>
  </si>
  <si>
    <t>JORDAN OUTDOOR ENTERPRISES, LTD</t>
  </si>
  <si>
    <t>YANGDONG JINHENG INDUSTRIES LIMITED</t>
  </si>
  <si>
    <t>COSCO PRINCE RUPERT</t>
  </si>
  <si>
    <t>ITEM NO ITEM NO ITEM NO ITEM DESCRIPTION PO NUMBER QUANTITY THE SAME THE THE SAME THE SAME</t>
  </si>
  <si>
    <t>1390 BOX CIRCLE COLUMBUS, GA 31907 ATTN: CAROL PAUL/FABRIC DEPARTMENT</t>
  </si>
  <si>
    <t>NO.93,SHIXING SOUTH ROAD,YANGDONG , YANGJIANG CITY,GUANGDONG,CHINA ZIP:529900</t>
  </si>
  <si>
    <t>HMCU1058861 XINU4043085</t>
  </si>
  <si>
    <t>42G1 42G0</t>
  </si>
  <si>
    <t>EGLV149601275607</t>
  </si>
  <si>
    <t>0042W</t>
  </si>
  <si>
    <t>EMCCGN8145 EMCGNB6364</t>
  </si>
  <si>
    <t>LINCOLN M. BLACKWOOD, CHB</t>
  </si>
  <si>
    <t>10400 NW 21ST STREET, STE 115 DORAL, FL 33172 TEL: (305)715-7023 FAX: (305)715-7025</t>
  </si>
  <si>
    <t>840CTNS21PLTS 3D GLASSES HS CODE:900490 THIS SHIPMENT CONTAINS NO SOLID WOOD PACKING MATERIALS TEL:+86)0755-86571135 FAX:+86)0755-86571210 TAX ID:4403 0067 4818 386</t>
  </si>
  <si>
    <t>IIMAX CORPORATION C/O VISION MEDIA</t>
  </si>
  <si>
    <t>IMAX CORPORATION</t>
  </si>
  <si>
    <t>GUANG DONG BRIDGE</t>
  </si>
  <si>
    <t>IMAX 3D GLASSES</t>
  </si>
  <si>
    <t>MANAGEMENT. 5402 SHEPHERDSVILLE ROAD LOUISVILLE KY 40228</t>
  </si>
  <si>
    <t>3450 RIDGEWAY DR.UNIT 13 MISSISSAUGA ON,L5L 0A2,CANADA</t>
  </si>
  <si>
    <t>TCLU8050135</t>
  </si>
  <si>
    <t>OERT210704F00062</t>
  </si>
  <si>
    <t>KKLUSX30231400</t>
  </si>
  <si>
    <t>TAA86197</t>
  </si>
  <si>
    <t>15.024 M3 - RED OAK SAW LOGS 5 X 40' STD / HC CONTAINER 1 X FLEX STD OR HC CONTAINER 15.137 M3 - RED OAK SAW LOGS 15.071 M3 - RED OAK SAW LOGS 14.917 M3 - RED OAK SAW LOGS 15.138 M3 - RED OAK SAW LOGS HS CODE: 4403.91.00 NO WOOD PACKING MATERIAL AES ITN: X20160601047444 ON BOARD FREIGHT PREPAID REF:FATI12362 14 DAYS COMBINED FREE TIME 14.857 M3 - RED OAK SAW LOGS</t>
  </si>
  <si>
    <t>NO. 103 HENGXING ROAD WEITANG TOWN, JIASHAN, ZHEJIANG CHINA TEL: 86 573 89118286 FAX: 86 573 84187655</t>
  </si>
  <si>
    <t>ZCSU2674028 TTNU5191058 ZCSU2687107 ZCSU2698903 ZCSU2572432 DFSU6300122</t>
  </si>
  <si>
    <t>4200 4200 4200 4200 4200 4500</t>
  </si>
  <si>
    <t>ZIMUORF0643484</t>
  </si>
  <si>
    <t>40W</t>
  </si>
  <si>
    <t>3209919 3209911 3209918 3209913 3209912 3209908</t>
  </si>
  <si>
    <t>DETROIT (MI)</t>
  </si>
  <si>
    <t>BOOKS ITEM 903686851 978-1-4402-3518-4 SEW CLASSIC CLOTHES FOR GIRLS ; F&amp;W- U2256 (1CD)V3BOOKS ITEM 903688923 978-1-4403-4714-6 STORY OF MY LIFE ; F&amp;W-R0835 V1 PO# C4271461DST, PO# K0451843DST (1100 CPS) BOOKING REF NO 1605S067B (2 WOOD PLTS WITH IPPC LOGO STC 55 CTNS) . ., . . ., (4400 CPS) BOOKING REF NO 1605S067C (5 WOOD PLTS WITH IPPC LOGO STC 220 CTNS) THIS SHIPMENT CONTAINS WOOD PACKAGING MATERIALS WHICH COMPLIED THE, STANDARD OF ISPM 15. DELIVERY ADDRESS F W PUBLICATIONS, INC C O AERO FULFILLMENT SERVICES 6023 UNION CENTRE BOULEVARD FAIRFIELD, OH 45014 USA JOSH KOENIG AARON WILSON, 866-834-1964.</t>
  </si>
  <si>
    <t>TITLE SEW CLASSIC CLOTHES FOR GIRLS AUTHOR LINDSAY WILKES PUBLISHER F W MED PRINTED IN CHINA SRN U2256 PRINTING# 3 CTN QTY 20 CTN WGT 25 LBS ISBN-10 1-4 978-1-4402-3518-4 COVER PRICE TITLE STORY OF MY LIFE AUTHOR SUNNY JANE MORTON PUB OH PRINTED IN CHINA SRN R0835 PRINTING# 1 CTN QTY 20 CTN WGT 24.5 LBS ISB ISBN-13 978-1-4403-4714-6 COVER PRICE NO MARKS NO MARKS NO MARKS NO NO MARKS NO MARKS</t>
  </si>
  <si>
    <t>CBHU4201807</t>
  </si>
  <si>
    <t>BANQHKG5725653</t>
  </si>
  <si>
    <t>COSU6123680320</t>
  </si>
  <si>
    <t>23E</t>
  </si>
  <si>
    <t>SCAC CODE: UASI, TGFH, OWLQ, TNNF, SHPT 85 PIECES 663 KGS 5.17 CBM CTNS 660 100ML SILICONE TUBES (2PK) WITH PP PACKAGING, HS CODE 3923300000 TOTAL : EIGHTY FIVE (85) CARTONS ONLY. SHIPPER CERTIFIES THAT SHIPMENT DOES NOT CONTSOLID WOOD PACKING MATERIALS. 10 PIECES 118 KGS 5.3 CBM, PKG AIR FILTER HBL 7790040489 TOTAL: TEN (10) CARTONS ONLY 344 PIECES 4472 KGS 9.87 CBM CTNS, PUMP-CYC-3 CYCLONE PUMP - OK400 ITEM NO. PAC400UL01 PO NO. 52868 HS CODE:8413603990 TOTAL THREE HUNDRED FORTY FOUR (344) CARTONS ONLY. SHIPPER CERTIFIES THAT SHIPMENT DOES NOT CONT, SOLID WOOD PACKING MATERIALS. 106 PIECES 1456 KGS 5.02 CBM CTNS KNIFE PEN PO NO.:0006452,0006275,0006143, 0006518,0006499,0006355, KNIVES PENS CUTLERY SET TOTAL ONE HUNDRED SIX (106) CARTONS ONLY. SHIPPER CERTIFIES THAT SHIPMENT DOES NOT CONTSOLID WOOD PACKING MATERIALS. 419 PIECES, 1617.28 KGS 10.77 CBM CTNS MOUSE TABLE CLEANER MUSHROOM TABLE CLEANER TOTAL FOUR HUNDRED NINETEEN (419) CARTONS ONLY 626 PIECES, 1247.2 KGS 7.54 CBM CTNS PAPER CARTONS, PLASTIC EARPHONE TOTAL SIX HUNDRED TWENTY SIX (626) CARTONS ONLY. 25 PIECES 332.5 KGS, 1.25 CBM CARTONS KNIFE TOTAL TWENTY FIVE CARTONS ONLY. 15 PIECES 244 KGS 2 CBM CTNS, CHOKE RING RADOME 5/16 OPEN END HAND WRENCH HBL :7790016256 15CTNS SLAC PACKED ON 2PLTS TOTAL: FIFTEEN (15) CARTONS ONLY 410 PIECES 4098.7 KGS, 17.99 CBM CTNS PLASTIC TOYS HS CODE : 950300 TOTAL : FOUR HUNDRED TEN (410) CARTONS ONLY. SHIPPER CERTIFIES THAT SHIPMENT DOES NOT CONTSOLID WOOD PACKING MATERIALS., 32 PIECES 134.7 KGS 1.77 CBM CTNS CLAMP 7171-6116 32CTNS SLAC PACKED ON 1PLT TELI +86)0755-86571135 FAXI +86)0755-86571210, TAX ID:4403 0067 4818 386 TOTAL THIRTY TWO(32) CARTONS ONLY. SHIPPER'S LOAD, STOW, COUNT AND SEAL SHIPPER CERTIFIES THAT SHIPMENT DOES NOT CONTAIN SOLIWOOD PACKING MATERIALS. 27 PIECES 149 KGS 1.18 CBM, CTNS Y20461 LED NSBLL055A-00005 27CTNS SLAC PACED ON 1PLT TOTAL TWENTY SEVEN (27) CARTONS ONLY SHIPPER CERTIFIES THAT SHIPMENT DOES NOT CONTSOLID WOOD PACKING MATERIALS. SHIPPER'S LOAD COUNT, S/C:16-5066, AMD 6</t>
  </si>
  <si>
    <t>SHIPCO TRANSPORT INC. 100 W</t>
  </si>
  <si>
    <t>SHIPCO TRANSPORT(SHANGHAI )LTD</t>
  </si>
  <si>
    <t>CMA CGM LIBRA</t>
  </si>
  <si>
    <t>AS PER ATTACHED SHEET PO : PART : DESCRIPTION: QTY PORT-A-COOL USA 2141 (IN DIA) C/NO.1-42 BOKER ITE C/NO.: MADE IN CHINA SHIPPING MARKS MINI VAC-MOUSE SHAPE ITE QTY:24PCS CARTON NO: MADE IN CHINA MINI VAC-MUSHROOM SHAPE(PINK) ITE QTY:24PCS CARTON NO: MADE IN CHINA MINI VAC-MUSHROOM SHAPE(GREEN) ITE QTY:24PCS CARTON NO: MADE IN CHINA SIDE MARKS ITEM NP3037 P.O. 80778 QTY NET.WT:````LBS MEAS:`````X``` `X```INCH ITEM NP3038 P.O. 80778 QTY:24PCS G.W MEAS:````X```X ```INCH ITEM NP3039 P.O. 80778 QTY:24PCS G.WT:````LBS NET ```INCH MIZCO ETC BK IN (TRI) CO, USA MADE IN CHINA AER . ITEM NO: QTY COLOR G.W.: KG N.W KG C/N MADE IN CHINA SKID NO,1-32 OSRAM SYLVANIA INC.</t>
  </si>
  <si>
    <t>VICTORIA STREET LONG BEACH, CA 90805 TEL:1 562 295 2650 FAX:1 562 295 2695</t>
  </si>
  <si>
    <t>SHENZHEN BRANCH 27/F, BLOCK A, NANFANG SECURITIES BUILDING, JIAN SHE RD, LUOHU, SHEN 518001, CHINA. TETEL:0755-33227280 FAX:0755-332272</t>
  </si>
  <si>
    <t>CLHU8406322</t>
  </si>
  <si>
    <t>ANLCACN0566018</t>
  </si>
  <si>
    <t>110TX</t>
  </si>
  <si>
    <t>F4577360</t>
  </si>
  <si>
    <t>SCAC CODE: UASI , FTNV, SHPT 10 PIECES 154 KGS 0.66 CBM CTNS VAPOR SEAL CELON TOTAL TEN (10) CARTONS ONLY., SHIPPER CERTIFIES THAT SHIPMENT DOES NOT CONTSOLID WOOD PACKING MATERIALS. 290 PIECES 3574.65 KGS 11.65 CBM CTNS SLAC COMPONENT OF CHAIR HBL 7789971475, 290CTNS SLAC PACKED ON 10PLTS TOTAL: TWO HUNDRED NINETY (290) CARTONS ONLY SHIPPER'S LOAD AND COUNT 571 PIECES 3537.5 KGS 4.97 CBM CTNS, HOTEL KEY CARD TELI +86)0755-86571135 FAXI +86)0755-86571210 TAX ID:4403 0067 4818 386 TOTAL FIVE HUNDRED SEVENTY ONE(571) CARTONS ONLY. SHIPPER CERTIFIES THAT SHIPMENT DOES NOT CONTSOLID WOOD PACKING MATERIALS., 53 PIECES 753.08 KGS 11.87 CBM CTNS HELMETS HBL 7789903968 TOTAL: FIFTY THREE (53) CARTONS ONLY, 50 PIECES 597.2 KGS 0.74 CBM CTNS SLAC COPPER TERMINAL LUGS 50CTNS SLAC PACKED ON 2PLT TOTAL FIFITY (50) CARTONS ONLY SHIPPER CERTIFIES THAT SHIPMENT DOES NOT CONT, SOLID WOOD PACKING MATERIALS. SHIPPER'S LOAD COUNT 24 PIECES 228.64 KGS 2.76 CBM CTNS 100 COTTON WOVEN HAT 100 ACRYLIC WOVEN HAT, 55 COTTON, 45 POLYESTER WOVEN HAT HBL 7789982695 TOTAL: TWENTY FOUR (24) CARTONS ONLY 103 PIECES 1050 KGS 6.34 CBM CTNS, 100 POLYESTER WOVEN BAGS HS CODE:4202220000 TOTAL ONE HUNDRED THREE (103) CARTONS ONLY SHIPPER CERTIFIES THAT SHIPMENT DOES NOT CONTSOLID WOOD PACKING MATERIALS. 89 PIECES 973 KGS, 9.57 CBM CTNS LADY SHOES TOTAL EIGHTY NINE (89) CARTONS ONLY. SHIPPER CERTIFIES THAT SHIPMENT DOES NOT CONTSOLID WOOD PACKING MATERIALS. 128 PIECES, 1328 KGS 6.76 CBM CTNS CUFF PART HS CODE: 90219090 TOTAL ONE HUNDRED TWENTY EIGHT (128) CARTONS ONLY 278 PIECES, 2889 KGS 3.53 CBM CTNS KEYCHAIN TOTAL TWO HUNDRED SEVENTY EIGHT (278) CARTONS ONLY SHIPPER CERTIFIES THAT SHIPMENT DOES NOT CONTSOLID WOOD PACKING MATERIALS., 70 PIECES 1050 KGS 2.82 CBM CTNS SKETCH BOOK TOTAL : SEVENTY (70) CARTONS ONLY. SHIPPER CERTIFIES THAT SHIPMENT DOES NOT CONTSOLID WOOD PACKING MATERIALS., 42 PIECES 1025.1 KGS 6.08 CBM CTNS PENOMET CYLINDER/STANDARD SILICONE GAITER/PREMIUM HS CODE: 3926909090 TOTAL : FORTY TWO (42) CARTONS, ONLY. SHIPPER CERTIFIES THAT SHIPMENT DOES NOT CONTSOLID WOOD PACKING MATERIALS. S/C:16-5066, AMD 6</t>
  </si>
  <si>
    <t>J ROYAL P/O 26174 C/NO.1-10 MADE IN CHINA D N (IN DIA.) CHA PART ITEM: C/NO. MADE IN CHINA P.R.C. USFI SIM PRODUCTS DESC: C/NO: MADE IN CHINA APOLLO/MIZE P/O 004003/004 090 MADE IM CHINA CTN/NO.:1-50 CAMP DAVID PO ART LOGO STY QUANTITY CARTON MADE IN CHINA PRESTIGE MEDICAL P/O.: WD05-16 ITEM: MAD TATE PO STYLE NAME: COLOR SIZE WIDTH QUANTITY N.W: G.W SGC/VQ ORTHOCARE P/N 23-09003-003 PO CPO CUFF UPPER LEFT WEI SIZE: 53 35 31 CM QTY: 200 PCS/CTN CARTON NO.: 1-32 MAD SGC/VQ ORTHOCARE P/N 23-09003-004 PO CPO CUFF LOWER LEFT WEI 53 35 31 CM QTY: 200 PCS/CTN CARTON NO.: 1-32 MADE IN CHINA SHI ORTHOCARE P/N 23-09004-003 PO CPO CUFF UPPER RIGHT WEIGHT:12.4 KG 53 35 31 CM QTY: 200 PCS/CTN CARTON NO.: 1-32 MADE IN CHINA SHI ORTHOCARE P/N 23-09004-004 PO CPO CUFF LOWER RIGHT WEIGHT:9.6 KG CAR QTY: 200 PCS/CTN CARTON NO.: 1-32 MADE IN CHINA SHIP DATE: TIP PO COUNTRY OF ORIGIN: NET WEIGHT IN KGS: GROSS WEIGHT IN KGS PA MACHER O/N:NY014862 MADE IN CHINA DESCRIPTION:SK ETCH BOOK PO PART:AMNOB1EAB LKB1 KALI</t>
  </si>
  <si>
    <t>MAGU5344045</t>
  </si>
  <si>
    <t>ANLCACN0564912</t>
  </si>
  <si>
    <t>F4576135</t>
  </si>
  <si>
    <t>POLYVINYL ALCOHOL KURARAYPOVAL 48-80 (PVA-424H) 36,000 KGS H.S.COD E 3905.30.0000 OXY P.O.NO 4502236283 KAI P.O.NO D50US00097 MATERIAL 14432 DELIVERY TO OXY-PASADENA PVC PLANT 4403 PASADENA FREEWAY PASADENA, TX 77503-1119 USA TE, L 281-884-4174 ATTN SYLVIA ENRIQUEZ SHIPPER S REFERENCE ONLY FREIGHT PREPAID AS ARRANGED POLYVINYL ALCOHOL KURARAYPOVAL 48-80 (PVA-424H) 36,000 KGS H.S.COD E 3905.30.0000 OXY P.O.NO 4502236283 KAI P.O.NO D50US00097 MATERIAL 14432 DELIVERY TO OXY-PASADENA PVC PLANT 4403 PASADENA FREEWAY PASADENA, TX 77503-1119 USA TE, L 281-884-4174 ATTN SYLVIA ENRIQUEZ SHIPPER S REFERENCE ONLY FREIGHT PREPAID AS ARRANGED</t>
  </si>
  <si>
    <t>HANJIN BUDDHA</t>
  </si>
  <si>
    <t>(PALLETSIDE MARK) OXY VINYLS, PASADENA OXY PO4502236283 MATERIAL 14432 CAS MADE IN JA PAN NA NA NA NA NA NA (PALLETSIDE MARK) OXY VINYLS, PASADENA OXY PO4502236283 MATERIAL 14432 CAS MADE IN JA PAN NA NA NA NA NA NA</t>
  </si>
  <si>
    <t>2625 BAY AREA BLVD,SUITE 600 HOUSTON, TX 77058-1551 UNITED STATES OF AMERICA AKIRA HOUSTON TX</t>
  </si>
  <si>
    <t>OTE CENTER BUILDING 1-1-3 OTEMACHI, CHIYODA-KU, TOKYO, 100-8115,JAPAN TOKYO</t>
  </si>
  <si>
    <t>SEGU4164995 TCLU5024430</t>
  </si>
  <si>
    <t>KKLUJPTF003485</t>
  </si>
  <si>
    <t>0012E</t>
  </si>
  <si>
    <t>UBM55321 UBM55322</t>
  </si>
  <si>
    <t>MITSUBISHI LOGISTICS AMERICA P</t>
  </si>
  <si>
    <t>OCEAN FREIGHT OFFICE 61 BROADWAY, SUITE 1115 NEW YORK,NY 10006 NEW YORK NY</t>
  </si>
  <si>
    <t>NIIGATA,JAPAN</t>
  </si>
  <si>
    <t>FURNITURE - SOFA PO NO.: 2081849/2081640 PI NO.: 11376732 THIS SHIPMENT DOES NOT CONTAIN ANY SOLID WOODPACKING MATERIALS . FREIGHT PREPAID ALSO NOTIFY:, CUSTOMS BROKER: VANTEC HITACHI TRANSPORT SYSTEM USA INC. 8290 N.W. 27 STREET SUITE 603 MIAMI, FL. 33122 TEL:: 305-639-4205 FAX: 305-639-4206 CDSMIA US.CDSFH.COM ADIEL: ADIEL.GARCIA US.CDSFH.COM, ILONKA: ILONKA.PANTALEON US.CDSFH.COM MACY'S INC 2101 E. KEMPER ROAD, CINCINNATI, OHIO 45241 STONE MOUNTAIN MACY'S LOGISTICS DC 4403 SARR PARKWAY STONE MOUNTAIN, GA 30083</t>
  </si>
  <si>
    <t>LIMITED ALAMEDA DR.CARLOS D'ASSUMPCAO NO.411-417. PRACA WONG CHIO J 19. TEMACAU</t>
  </si>
  <si>
    <t>TGHU9778588</t>
  </si>
  <si>
    <t>CMDUSHZ1955340</t>
  </si>
  <si>
    <t>214US</t>
  </si>
  <si>
    <t>F2179656</t>
  </si>
  <si>
    <t>4403 CTN LADIES WEARING APPAREL LADIES WOVEN TOP + KNIT DRESS SCAC CODE SHZS AMS HBL SHZS SHLAX602671 N/A NYCAL INC 2 X C4 SUBSTITUE FOR 2 X S4, S/C VN0000GRJ-090 4403 CTN LADIES WEARING APPAREL LADIES WOVEN TOP + KNIT DRESS SCAC CODE SHZS AMS HBL SHZS SHLAX602671 N/A NYCAL INC 2 X C4 SUBSTITUE FOR 2 X S4, S/C VN0000GRJ-090</t>
  </si>
  <si>
    <t>TRANSLINK SHIPPING, INC. (LAX OFFIC</t>
  </si>
  <si>
    <t>SEAHORSE SHIPPING CORPORATION</t>
  </si>
  <si>
    <t>4403 CTN LADIES WEARING APPAREL LADIES WOVEN TOP + KNIT DRESS SCAC CODE SHZS AMS HBL SHZS SHLAX602671 N/A NYCAL INC 2 X 4403 CTN LADIES WEARING APPAREL LADIES WOVEN TOP + KNIT DRESS SCAC CODE SHZS AMS HBL SHZS SHLAX602671 N/A NYCAL INC 2 X</t>
  </si>
  <si>
    <t>10900 E. 183RD STREET, SUITE 268 CERRITOS, CA. 90703 TEL (714)527-0938 FAX (714)527-09</t>
  </si>
  <si>
    <t>KICOTRANS OFFICE BUILDING, 1ST NO. TAN BINH DIST, HO CHI MINH CITY, VI TEL 84.8.38488000 FAX 84.8.38489000</t>
  </si>
  <si>
    <t>TCKU4703893 DRYU4303029</t>
  </si>
  <si>
    <t>MOLU15455439379</t>
  </si>
  <si>
    <t>047749K 047750K</t>
  </si>
  <si>
    <t>CAIMEP - TCIT, VU</t>
  </si>
  <si>
    <t>KD FURNITURE(CHAIR) KD FURNITURE(CHAIR) PO#479885 . SHIP TO ADDRESS MACY'S HOME STORE- CENTRAL %ST MT FED LOG D.C./FURNITURE, 4403 SARR PARKWAY STONE MOUNTAIN GA 30083 US . . THIS SHIPMENT CONTAINS NO SOLID WOOD PACKAGING MATERIALS THE SAME THE SAME, THE SAME</t>
  </si>
  <si>
    <t>HANJIN MIAMI</t>
  </si>
  <si>
    <t>BASSETT MIRROR COMPANY BASSETT MIRROR COMPANY INC. BASSETT,VIRGINIA 24055 DESIGNED AND ENGINEERED IN AMERICA BUI CUSTOMER PO# ITEM NO DESC MADE IN CHINA QTY N.W G.W</t>
  </si>
  <si>
    <t>BMOU5462256</t>
  </si>
  <si>
    <t>EGLV149601168851</t>
  </si>
  <si>
    <t>0092W</t>
  </si>
  <si>
    <t>EMCCGN7185</t>
  </si>
  <si>
    <t>THE LIVINGSTON INT'L</t>
  </si>
  <si>
    <t>532-D NORTH REGIONAL ROAD GREENSBORO, NC 27409 PH: 336-665-9685 CONTACT: KELLI CAPES</t>
  </si>
  <si>
    <t>1026 CARTONS 1026 (ONE THOUSAND AND TWENTY SIX ONLY ) BIG MENS 100% COTTON KNITTED YARN DYED JERSEY V NECK T SHIRT WITH GRINDLE INSERTS PO NO :4403 &amp; 4402 STYLE NO :BKT-1000X, MEN'S 97% COTTON 3% SPANDEX KNITTED THERMAL LONG SLEEVE HOODED T SHIRT FREIGHT PREPAID CY/CY SHIPPERS LOAD STOW &amp; COUNT LINE NOT RESPONSIBANNEXURE ATTACHED PO NO :10117 STYLE NO : TH-5036M &amp; TH-5036MS INV NO : HBF-032,HBF-032A,HBF-033&amp;, HBF-033A DT :10.05.2016 SB NO : 7624642,7615276 SB DATE: 12.05.2016 SB NO : 7631463,7631111 SB DATE: 13.05.2016 NET WT : 7490.000KGS SHIPPER : HIGH BREETD FASHIONS, CONSIGNEE: NOTHIN'BUT NET END OF MBL</t>
  </si>
  <si>
    <t>SEAMAN LOGISTIKS,</t>
  </si>
  <si>
    <t>CTN NOS 11-25, 56-70, 71-85, 86-100, 131-145, 161 191-205, 236-250, 281-295, 311-325, 26-40, 41-55, 101 206-235, 251-280, 296-310, 326-338, 01-404, 505-604, 405 605-704 MADE IN INDIA</t>
  </si>
  <si>
    <t>18618 S.FERRIS PLACE RANCHO DOMINGUEZ,CA 90220 TEL.NO:310-671-8300 TEFAX NO:310-671-1547</t>
  </si>
  <si>
    <t>FLAT NO.FA1, BWC TOWERS, NO.37A,VARADHARAJA STREET, CHENNAI-600001.INDIA</t>
  </si>
  <si>
    <t>HDMU6838501</t>
  </si>
  <si>
    <t>HDMUIHWB1597565</t>
  </si>
  <si>
    <t>0101E</t>
  </si>
  <si>
    <t>CHENNAI, INDIA</t>
  </si>
  <si>
    <t>1026 (ONE THOUSAND AND TWENTY SIX ONLY) CARTONS CONTAINING:- DESCRIPTION: BIG MENS 100% COTTON KNITTED YARN DYED JERSEY V NECK T SHIRT WITH GRINDLE INSERTS PO NO :4403,4402, STYLE NO : BKT-1000X MEN'S 97% COTTON 3% SPANDEX KNITTED THERMAL LONG SLEEVE HOODED T SHIRT PO NO : 10117 STYLE NO :TH-5036M &amp; TH-5036MS INV NO : HBF-032,HBF-032A,HBF-033&amp; HBF-033A INV DT : 10.05.2016, SB NO : 7624642,7615276 SB DT : 12.05.2016 SB NO : 7631463,7631111 SB DT : 13.05.2016 NET WT : 7490.000 KGS IEC NO : 3204005313 H.S. CODE: 61091000</t>
  </si>
  <si>
    <t>HIGH BREETD FASHIONS,</t>
  </si>
  <si>
    <t>MARKING SIDE A PO #: STYLE #: COLORS #: SIZE: RATIO: QTY GROSS WEIGHT: MEASUREMENT: MARKING SIDE B BG CARTON # : 11-25,56-70, 71- 161-175, 176-190, 191-205, 236-250, 281-295, 311-325, 26- 101-130, 146-154, 206-235, 251-280, 296-310, 326-338, 1-4 405-504, 545-554, 605-704 MADE IN INDIA</t>
  </si>
  <si>
    <t>418/1, VAI THOTTAM, MUTHANAMPALAYAM (PO), SEVENTHAMPALAYAM, TETIRUPUR-641606,</t>
  </si>
  <si>
    <t>HDMUIHWB1597565A</t>
  </si>
  <si>
    <t>NOTHIN' BUT NET,</t>
  </si>
  <si>
    <t>CLOTHING COMPANY, 13220 MOORE STREET, CERRITOS, CA 90703, USA</t>
  </si>
  <si>
    <t>01 X 40'HC CONTAINER 10 PACKAGES 15.010,000 KG WITH LOGS OF EUCALYPTUS URO-GRANDIS (MARKEDAS NR. 1 TO 3 ), EUCALYPTUS SALIGNA(MARKED AS NR. 4 AND 5) AND EUCALYPTUS GRANDIS (MARKED AS NR. 6 TO 10), R.E. NR.: 16/0728606-001 DE NR.: 2165175954/5 A-0002E16 NCM: 4403.9900 FREIGHT PREPAID SAMPLE FOR TEST NO COMMERCIAL VALUE THESE WOOD SAMPLES HAVE NO COMMERCIAL, VALUE. THE SPECIES OF GENUSEUCALYPTUS IS NOT ANY ENDANGERED SPECIE OF WOOD AS COVERED BY THE CITES ACT. WOODEN PACKAGE MATERIAL: TREATED AND CERTIFICATED</t>
  </si>
  <si>
    <t>FR. MEYER'S SOHN NORTH AMERICA, LLC</t>
  </si>
  <si>
    <t>FR. MEYER'S SOHN LOGISTICA BRASIL</t>
  </si>
  <si>
    <t>NO MARKS MADE IN BRASIL FROM KLABIN'S REFORESTATION ARE AS</t>
  </si>
  <si>
    <t>5 COMMERCE DRIVE READING, PA 19607, USA READING, PA 19607, PA 19607US</t>
  </si>
  <si>
    <t>CNPJ 07.066.037/0001-61 SAEGEREISTRASSE 24 AS AGENTS OF FMS SE SP 01414-901BR</t>
  </si>
  <si>
    <t>CNIU2454362</t>
  </si>
  <si>
    <t>ANRM66930A0MK907</t>
  </si>
  <si>
    <t>072N</t>
  </si>
  <si>
    <t>BOLT4776683</t>
  </si>
  <si>
    <t>ANRM</t>
  </si>
  <si>
    <t>ALIANCA NAVEGACAO &amp; LOGISTICA LTDA</t>
  </si>
  <si>
    <t>MORRISTOWN</t>
  </si>
  <si>
    <t>465 SOUTH ST - #301</t>
  </si>
  <si>
    <t>5 COMMERCE DRIVE TEL: +1 610-396-9550 READING, PA 19607, PA 19607US</t>
  </si>
  <si>
    <t>PARANAGUA PR BR</t>
  </si>
  <si>
    <t>ANDRITZ PILOT PLANT AND R&amp;D LAB</t>
  </si>
  <si>
    <t>KLABIN S.A. CNPJ 89.637.490/0001-45</t>
  </si>
  <si>
    <t>NO MARKS MADE IN BRASIL FROM KLABIN'S REFORESTATION ARE AS E-MAIL: ERIC.XU ANDRITZ.COM</t>
  </si>
  <si>
    <t>3200 UPPER VALLEY PIKE SPRINGFIELD, OH, 45504, USA PH 768-3257 ATT: ERIC GA 30076US</t>
  </si>
  <si>
    <t>AV. BRIG. FARIA LIMA, 3.600 - 04538-132 - ITAIM BIBI - 4 E 5 FLOORS SP 04538-132BR</t>
  </si>
  <si>
    <t>ANRM66ITJAI1447X</t>
  </si>
  <si>
    <t>ERIC XU</t>
  </si>
  <si>
    <t>ANDRITZ INC. - MECHANICAL PULP SPRINGFIELD, OH, 45505, USA E-MAIL: ERIC.XU AND OH 45504US</t>
  </si>
  <si>
    <t>ON PALLETS LOTADER 4403 ORDER A29Z490101 FOR CHEMICAL EMERGENCY SPILL LEAK FIRE EXPOSURE ACCIDENT IN THE USA ONLY CALL CHEMTREC AT 800-424-9300 OR CALL COLLECT AT 706-527-3887 CONTRACT CCN 1698 PLASTIC RESINFREIGHT AND THC PAYABLE AT LE HAVRE AT LOADING AND UNLOADING PORT ON BOARD EXPRESS SEA WAY BILL DELIVERY ADD, RESS:PALMER HOLLAND C/O ALL SOUTH WHSE 1775 CONTINENTAL WAY ATLANTA GA 30316 TEL 6786122089</t>
  </si>
  <si>
    <t>PALMER HOLLAND</t>
  </si>
  <si>
    <t>ARKEMA USINE DE CARLING</t>
  </si>
  <si>
    <t>PALMER 006183 SAME SAME SAME SAME SAME SAM SAME SAME</t>
  </si>
  <si>
    <t>1775 CONTINENTAL WAY ATLANTA GA 30316 UNITED STATES</t>
  </si>
  <si>
    <t>USINE DE CARLING SAINT-AVOLD 57 57508 FRANCE</t>
  </si>
  <si>
    <t>MEDU7319311</t>
  </si>
  <si>
    <t>MSCUUF131959</t>
  </si>
  <si>
    <t>623S</t>
  </si>
  <si>
    <t>THE NAVY YARD 5101 S. BRAOD ST. PHILADELPHIA PA 19112 UNITED STATES</t>
  </si>
  <si>
    <t>COFFEE ON 22 PALLETS OF COFFEE FILTER PAPER 121/2/CO3 NW 4403.80 KGS HS-CODE 48232000</t>
  </si>
  <si>
    <t>SEASPAN NINGBO</t>
  </si>
  <si>
    <t>. SHIPPING MARKS TREASURE VALLEY BOISE, ID 83713 USA . .</t>
  </si>
  <si>
    <t>4724 ENTRANCE DRIVE CHB4455 CHARLOTTE, NC 28273 USA</t>
  </si>
  <si>
    <t>HLXU1183150</t>
  </si>
  <si>
    <t>HLCULE1160414749</t>
  </si>
  <si>
    <t>13W19</t>
  </si>
  <si>
    <t>470690 XX</t>
  </si>
  <si>
    <t>SCAER, FR</t>
  </si>
  <si>
    <t>22 PALLETS OF COFFEE FILTER PAPER 121 2 CO3 NW 4403.80 KGS ON BOARD FREIGHT PREPAID UP TO DOOR DELIVERY HS-CODE 48232000</t>
  </si>
  <si>
    <t>GLATFELTER COMPOSITE FIBERS NA INC</t>
  </si>
  <si>
    <t>GLATFELTER SCAER</t>
  </si>
  <si>
    <t>. SHIPPING MARKS TREASURE VALLEY BOISE, ID 83713 USA NO MARKS NO</t>
  </si>
  <si>
    <t>200 BROAD STREET SUITE 206 TEL. 00.1.7705362400 GAINESVILLE GA 30501 US</t>
  </si>
  <si>
    <t>COMPOSITE FIBERS BUSINESS UNIT CASCADEC SCAER FR</t>
  </si>
  <si>
    <t>BANQCDG3881484</t>
  </si>
  <si>
    <t>12W17</t>
  </si>
  <si>
    <t>TREASURE VALLEY</t>
  </si>
  <si>
    <t>11875 PRESIDENTS DRIVE BOISE ID 83713 US</t>
  </si>
  <si>
    <t>SCAER</t>
  </si>
  <si>
    <t>BOOKS ITEM 903687023 978-1-4405-9636-0 A MINDFUL MORNING ; AM-V1 PO# R136401-BD (9156 CPS), BOOKS ITEM 903689057 978-1-59668-483-6 THE KNITTER S HANDY BOOK OF TOP-DOWN SWEATERS; IW-V8, BOOKS ITEM 903689333 978-1-4403-0856-7 PERSONAL GEOGRAPHIES ; F&amp;W-Z9239PS V2 PO# C6385673DST, BOOKING REF NO 1605S053A (7 WOOD PLTS WITH IPPC LOGO STC 382 CTNS) . . . ., . . . . . ., PO# 12KN0208-JB (2590 CPS) BOOKING REF NO 1605S053B (5 WOOD PLTS WITH IPPC LOGO STC 259 CTNS) . ., . . ., (1320 CPS) BOOKING REF NO 1605S053C (1 WOOD PLT WITH IPPC LOGO STC 66 CTNS) THIS SHIPMENT CONTAINS WOOD PACKAGING MATERIALS WHICH COMPLIED THE, STANDARD OF ISPM 15. DELIVERY ADDRESS F W PUBLICATIONS, INC C O AERO FULFILLMENT SERVICES 6023 UNION CENTRE BOULEVARD FAIRFIELD, OH 45014 USA JOSH KOENIG AARON WILSON, 866-834-1964.</t>
  </si>
  <si>
    <t>COSCO HELLAS</t>
  </si>
  <si>
    <t>TITLE OF BOOK A MINDFUL MORNING AUTHOR DAVID DILLARD-WRIGHT PHD PUBLISHER ADA F W MEDIA, INC COUNTRY OF ORIGIN PRINTED IN CHINA SRN R1364 PRINTING# 1 CTN ISBN-10 1-4405-9636-0 ISBN-13 978-1-4405-9636-0 COVER PRICE TITLE THE KNI SWEATERS AUTHOR ANN BUDD PUBLISHER F W MEDIA CINCINNATI, OH PRINTED IN CHINA SRN CTN QTY 10 CTN WGT 21.7 LB ISBN-10 1-59668-483-6 ISBN-13 978-1-59668-483-6 COV GEOGRAPHIES AUTHOR JILL K. BERRY PUBLISHER F W MEDIA CINCINNATI, OH PRI PRINTING# 3 CTN QTY 20 CTN WGT 26.5 LBS ISBN-10 1-4403-0856-X ISBN-13 978 NO MARKS NO MARKS NO MARKS NO MARKS NO MARKS NO MARKS NO</t>
  </si>
  <si>
    <t>DFSU2124405</t>
  </si>
  <si>
    <t>BANQHKG5726724</t>
  </si>
  <si>
    <t>COSU6123688060</t>
  </si>
  <si>
    <t>BOOKS &amp; BOOKS WITH CD ITEM 903688515 978-1-4403-4448-0 ACRYLIC EXPRESSIONS PO# C6344801JSB (5155 CPS 258 CTNS 5 PLTS) ITEM 903689059, 978-1-59668-177-4 STAMPED METAL JEWELRY PO# 10BD0511-JB (1699 CPS 85 CTNS 2 PLTS) ITEM 903689351 978-1-4403-4663-7 HOW TO BUILD BOOKCASES &amp; BOOKSHELVES, PO# C4766371DST (3216 CPS 161 CTNS 2 PLTS) ITEM 903689529 978-1-4403-1856-6 CREATING TEXTURED LANDSCAPES WITH PEN, INK AND WATERCOLOR PO# C5485665DST, (1100 CPS 55 CTNS 1 PLT) ITEM 903689747 978-1-59668-554-3 THE FINER EDGE PO# 12CR0203-JB (1640 CPS 82 CTNS 2 PLTS) ITEM 903689885 978-1-59668-645-8, CHAIN MAILLE JEWELRY WORKSHOP PO# 12BD1006-JB (2500 CPS 125 CTNS 3 PLTS) ITEM 903689886 978-1-62033-624-3 NO-SEW KNITS PO# 14KN1003-JB, (1177 CPS 59 CTNS 2 PLTS) ITEM 903690232 978-1-4402-3944-1 WARMAN S COSTUME JEWELRY PO# K0294413-RP (1100 CPS 55 CTNS 2 PLTS) (19 WOOD PLTS WITH IPPC LOGO STC 880 CTNS), THIS SHIPMENT CONTAINS WOOD PACKAGING MATERIALS WHICH COMPLIED THE STANDARD OF ISPM 15. . . . ., . . . . . . . ., . . . . . . . ., . . . . . .</t>
  </si>
  <si>
    <t>YM UNISON</t>
  </si>
  <si>
    <t>TITLE ACRYLIC EXPRESSIONS AUTHOR STACI SWIDER PUBLISHER F W MEDIA CIN SRN S6291 PRINTING# 1 CTN QTY 20 CTN WGT 26.4 LBS ISBN-10 1-4403-4448-5 ISB COVER PRICE TITLE STAMPED METAL JEWELRY AUTHOR LISA NIVEN KELLY PUBLISHER F W PRINTED IN CHINA SRN 10BD05 PRINTING# 11 CTN QTY 20 CTN WGT 22.9 LB ISBN-10 1-5 978-1-59668-177-4 COVER PRICE TITLE HOW TO BUILD BOOKCASES &amp; BOOKSHELVES AUTHOR EDITED BY F W MEDIA CINCINNATI,OH PRINTED IN CHINA SRN R0167 PRINTING# 1 CTN QTY 20 CTN 1-4403-4663-1 ISBN-13 978-1-4403-4663-7 COVER PRICE TITLE CREATING TEXTURED LAN AND WATERCOLOR AUTHOR CLAUDIA NICE PUBLISHER F W MEDIA CINCINNATI,OH PRI PRINTING# 5 CTN QTY 20 CTN WGT 26.5 LBS ISBN-10 1-4403-1856-5 ISBN-13 978 TITLE THE FINER EDGE AUTHOR KRISTIN OMDAHL PUB</t>
  </si>
  <si>
    <t>CCLU3663903</t>
  </si>
  <si>
    <t>BANQHKG5725564</t>
  </si>
  <si>
    <t>COSU6123658450</t>
  </si>
  <si>
    <t>60E</t>
  </si>
  <si>
    <t>ELECTRONIC GOODS AND PARTS, NOS ----------------------------------- ----- 1 CTNR(4403 CTN) 36.258 CBM 6301.38 K TOTAL 40PLTS &amp; 1 CTN AVIH-700510155-TAA ASSY_OTHER,S1K3,HANDSET,ROHS, 213.5X55.1X 56.8,HANDSET_S_SERIES,, W/MIC CLOTH TAA HS CODE 8517709000 AVIH-700507946-MB SELL_PROD, 9608D03A-1009 IP PHONE, 9608G GLOBAL GSA MB HS CODE 8517709000 AVIH-700507946-MB SELL_PROD, 9608D03A-1009 IP PHONE, 9608G GLOBAL GSA MB, HS CODE 8517709000 SELL_PROD, 9608D03A-1009 IP PHONE, 9608G GLOBAL GSA PLASTIC HS CODE 8517709000 PO 608380 608442 608442, 608443 USPCM1 NO WOOD PACKAGING MATERIALS(WPM) TOTAL 1 X 40GP CTNR ONLY ----------------------------------- ----- .</t>
  </si>
  <si>
    <t>EXPEDITORS HONG KONG LIMITED</t>
  </si>
  <si>
    <t>NYK ORION</t>
  </si>
  <si>
    <t>EI REF 6911240466 ------------------ --------------- --- EI REF S914050141 AVAYA ------------------ . . . . . . . . . . . . . . . . . . . . . . .</t>
  </si>
  <si>
    <t>2265 CLEMENTS FERRY ROAD SUITE 310 CHARLESTON SC 29492 U.S.A.</t>
  </si>
  <si>
    <t>36/F-37/F, ENTERPRISE SQUARE THREE 39 WANG CHIU ROAD KOWLOON BAY, KOWLOON HONG KONG</t>
  </si>
  <si>
    <t>TGHU5159559</t>
  </si>
  <si>
    <t>HLCUHKG160582053</t>
  </si>
  <si>
    <t>041E</t>
  </si>
  <si>
    <t>HLD1896683</t>
  </si>
  <si>
    <t>1X40HC STC: 2250 POSTS 2-1/2-3 X 2,15 450 POSTS 6 X 2,44 MTS PARTIDA ARANCELARIA : 4403.1010, FREIGHT PREPAID</t>
  </si>
  <si>
    <t>BUXFAVOURITE</t>
  </si>
  <si>
    <t>MSKU9672378</t>
  </si>
  <si>
    <t>PNEP16793719190</t>
  </si>
  <si>
    <t>SEAU569755303</t>
  </si>
  <si>
    <t>MLCL0499367</t>
  </si>
  <si>
    <t>FURNITURE - SOFA PO NO.: 4738172 4991887 PI NO.: 11356753 11357126 THIS SHIPMENT DOES NOT CONTAIN ANY SOLID WOODPACKING MATERIALS . FREIGHT PREPAID ALSO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 FURNITURE - SOFA PO NO.: 4738172 4991887 PI NO.: 11356753 11357126 THIS SHIPMENT DOES NOT CONTAIN ANY SOLID WOODPACKING MATERIALS . FREIGHT PREPAID ALSO NOTIFY:, 2)CUSTOMS BROKER: VANTEC HITACHI TRANSPORT SYSTEM USA INC. 8290 N.W. 27 STREET SUITE 603 MIAMI, FL. 33122 TEL:: 305-639-4205 FAX: 305-639-4206 CDSMIA US.CDSFH.COM ADIEL: ADIEL.GARCIA US.CDSFH.COM, ILONKA: ILONKA.PANTALEON US.CDSFH.COM 3)MACY'S INC 2101 E. KEMPER ROAD, CINCINNATI, OHIO 45241 4)STONE MOUNTAIN MACY'S LOGISTICS DC 4403 SARR PARKWAY STONE MOUNTAIN, GA 30083</t>
  </si>
  <si>
    <t>UASC UMM QASR</t>
  </si>
  <si>
    <t>CNCU5506318 INKU6327374</t>
  </si>
  <si>
    <t>CMDUSHZ1952003</t>
  </si>
  <si>
    <t>206US</t>
  </si>
  <si>
    <t>F2179666 F2180681</t>
  </si>
  <si>
    <t>SCAC CODE: UASI, SQST, MIQO, EMLT, SHPT 10 PIECES 210 KGS 1.12 CBM CTNS S.L.A.C. 10CTNS SLAC PACKED ON 1PLT 01200129 REV B, BRACKET, BOX, MOUNT, BLACK IRON SHELL HBL 7789855216 TOTAL TEN (10)CARTONS ONLY. SHIPPER CERTIFIES THAT SHIPMENT DOES NOT CONTSOLID WOOD PACKING MATERIALS. 70 PIECES 1821 KGS, 6.39 CBM CTNS MEASURING TOOLS TOTAL ONE HUNDRED FORTY CARTONS ONLY. 300 PIECES 4491 KGS 7.63 CBM, CARTONS S.L.A.C. 300CTNS SLAC PACKED ON 6PLTS TITLE: ABANDONED PLACES TOTAL SIX CARTONS ONLY. SHIPPER CERTIFIES THAT SHIPMENT DOES NOT CONTSOLID WOOD PACKING MATERIALS. 101 PIECES 558.53 KGS, 3.85 CBM CTNS ORDER NO.54462 TIMER SWITCH HBL 7789917707 TOTAL ONE HUNDRED ONE(101) CARTONS ONLY. SHIPPER CERTIFIES THAT SHIPMENT DOES NOT CONT, SOLID WOOD PACKING MATERIALS. 820 PIECES 4929.5 KGS 6.93 CBM CTNS HOTEL KEY CARD FAXI +86)0755-86571210 TAX ID:4403 0067 4818 386, TOTAL EIGHT HUNDRED TWENTY (820) CARTONS ONLY. SHIPPER CERTIFIES THAT SHIPMENT DOES NOT CONTSOLID WOOD PACKING MATERIALS. 120 PIECES 1828 KGS 13.64 CBM CTNS S.L.A.C., 120CTNS SLAC PACKED ON (8PLTS AND 40CTNS) AQ CLEANSCREEN KIT 217 RECBRUSH SINGLE AQ RECORD BURSH HS CODE: 6307100000,3402110000, 9603909090, TOTAL ONE HUNDRED TWENTY (120) CARTONS ONLY SHIPPER CERTIFIES THAT SHIPMENT DOES NOT CONTSOLID WOOD PACKING MATERIALS. 84 PIECES 1289 KGS 6.5 CBM CTNS, SNOW STEIN-LEOPARD C PLASTIC TOY HTS CODE 95030030 TOTAL EIGHTY FOUR (84) CARTONS ONLY. SHIPPER CERTIFIES THAT SHIPMENT DOES NOT CONTSOLID WOOD PACKING MATERIALS. 60 PIECES, 654.55 KGS 2.7 CBM CTNS LADIES' 65 POLYESTER 30 RAYON 5 SPANDEX KNITTED TOP LADIES' 65 POLYESTER 30 RAYON 5 SPANDEX KNITTED CARDIGAN TOTAL SIXTY (60) CARTONS ONLY., SHIPPER CERTIFIES THAT SHIPMENT DOES NOT CONTSOLID WOOD PACKING MATERIALS. 32 PIECES 116.16 KGS 1.69 CBM CTNS EVA FOAM HS CODE: 3921199000, TOTAL : THIRTY TWO (32) CARTONS ONLY. SHIPPER CERTIFIES THAT SHIPMENT DOES NOT CONTSOLID WOOD PACKING MATERIALS. 20 PIECES 271.88 KGS 3.64 CBM CTNS, PLASTIC WATERPROOF ENCLOSURE ALUMINUM MOUNTING TABS TOTAL TWENTY (20) CARTONS ONLY. SHIPPER CERTIFIES THAT SHIPMENT DOES NOT CONTSOLID WOOD PACKING MATERIALS. 41 PIECES 847.25 KGS 3.69 CBM, CTNS PLASTIC COVER MICAS CABLE DDC PREPAID THIS SHIPMENT CONTAINS NO SOLID WOOD PACKING MATERIAL, TOTAL : FORTY ONE (41) CARTONS ONLY. SHIPPER'S LOAD, STOW, COUNT AND SEAL SHIPPER CERTIFIES THAT SHIPMENT DOES NOT CONTAIN SOLIWOOD PACKING MATERIALS. 61 PIECES 409.9 KGS 3.66 CBM, CTNS S.L.A.C. 61CTNS SLAC PACKED ON 2PLTS PROACTIV CLEANSING REPLACEMENT PO 100122775 GRC SI LICON BRUSH APPLICATOR PO 100122530 THIS SHIPMENT CONTAINS NO SOLID WOOD PACKING MATERIALS, PROACTIV CLEANSING, TOTAL SIXTY ONE (61)CARTONS ONLY. SHIPPER CERTIFIES THAT SHIPMENT DOES NOT CONTSOLID WOOD PACKING MATERIALS. 114 PIECES 1336.4 KGS 5.37 CBM CTNS, 63-501003417 MY MELAGEL DISK SS JAR 63-503013417 MY MELAGEL DISKSCREEN TOP 34-591000055 JAR-1/2.COLTAINER SLIMLINE 34-591000024 CAP-1/2OZ. SLIMLINE COLTAINER, 34-591000055 JAR-1/2. COLTAINER SLIMLINE TOTAL ONE HUNDRED FOURTEEN (114) CARTONS ONLY. SHIPPER CERTIFIES THAT SHIPMENT DOES NOT CONTSOLID WOOD PACKING MATERIALS. 27 PIECES 449 KGS, 1.28 CBM CTNS S.L.A.C. 27CTNS SLAC PACKED ON 1PLT PLASTIC PRINTED POUCHES (100G BEEF STEAK BAGS AND 34G BEEF STEAK BAGS) TOTAL: TWENTY SEVEN (27) CARTONS ONLY, SHIPPER CERTIFIES THAT SHIPMENT DOES NOT CONTSOLID WOOD PACKING MATERIALS. S/C:16-5066, AMD 4</t>
  </si>
  <si>
    <t>AIRSPEED (IN DIA) CUSTOMER: ESP (USA) P/O: 212484 P/N: 01200129 QTY (TTL: 10 CTNS) MADE IN CHINA MATCO TOOLS P/O C/NO. MADE IN CHINA SID DESCRIPTION: Q'TY PCS (SETS) N.W.: KGS G.W.: KGS TITLE: ABA 434072 ISBN-13:978-1- 78274-394-1 CARTON QUANTITY: 10 COPIES CAR DESTINATION ADDRESS: 4350 BRYSON BLVD FLORENCE, AL 35630 NSI NC, C/NO.: 1 - 101 0416 USFI CNEE PO LOS PO NO:954467 STOCK NO: 00021676 DESCRIPTION: SNOW STEIN-LEOPARD C CASE COUNT: 36 55 X 40 X 33 CM GROSS WEIGHT: 15.42 KG NET WEIGHT: 14. SIZE SCALE: COLOR: STYLE NO.: QTY: MADE IN CHINA: CAR DESCRIPTION: EVA FOAM COLOR: BLACK QUANTITY: 19 PCS WEI CARTON NO.: OF 32 CARTONS SIZE: 60.5CMX35CMX24 CM DOORKING,INC. PO CYBERTEC SKU DESCR: QTY: PO EXP DATE: N/A LOT CUSTOMER: MELALEUCA PRODUCTION DESCRIPTION: ITEM NO : PO NO : QUA VENDOR: KKP J J CECINA</t>
  </si>
  <si>
    <t>BMOU6392699</t>
  </si>
  <si>
    <t>ANLCACN0563633</t>
  </si>
  <si>
    <t>106TX</t>
  </si>
  <si>
    <t>D2112389</t>
  </si>
  <si>
    <t>HCS4402 HCS,VINYL GLOVES,EXAM, POWDER FREE,CLEAR,MEDIUM HCS 4403 HCS,VINYL GLOVES,EXAM,POW DER FREE,CLEAR,LARGE HCS5502 HCS,SYNTHETIC VINYL GLOVES,E XAM,YELLOW,POWDER FREE ,LARGE HCS5503 HCS,SYNTHETIC VINYL, GLOVES,EXAM,YELLOW,POWDER FREE ,XLARGE LDPE ZIPPER BAG S/C :528159 SCAC:SABC HS:39232 THIS SHIPMENT CONTAINS NO WOOD PACKING MATERIALS THIS IS AU TO-NVO.WE FILE HOUSE BILL DIRE CTLY</t>
  </si>
  <si>
    <t>ORIENT EXPRESS CONTAINER CO.,LTD.</t>
  </si>
  <si>
    <t>14805 DETROIT AVENUE SUITE 310 LAKE 1-4047616900 TEL EX 1-00000000</t>
  </si>
  <si>
    <t>17 FLOOR, TIMES SQUARE, 52 HONGKONG MID ROAD, QINGDAO, CHINA ZIP CODE 266071 86-53283990000 TEL EX 86-5328399</t>
  </si>
  <si>
    <t>MRKU0482272</t>
  </si>
  <si>
    <t>MAEU956464589</t>
  </si>
  <si>
    <t>620N</t>
  </si>
  <si>
    <t>CN2631788</t>
  </si>
  <si>
    <t>840CTNS21PLTS 3D GLASSES THIS SHIPMENT CONTAINS NO SOLID WOOD PACKING MATERIALS TEL:+86)0755-86571135 FAX:+86)0755- 86571210 TAX ID:4403 0067 4818 386</t>
  </si>
  <si>
    <t>IMAX CORPORATION C/O VISION MEDIA M</t>
  </si>
  <si>
    <t>TSING MA BRIDGE</t>
  </si>
  <si>
    <t>5402 SHEPHERDSVILLE ROAD LOUISVILLE, KY 40228,U.S.A. TEL: 502-966-2167 ATTN: GUILLERMO</t>
  </si>
  <si>
    <t>BSIU9557740</t>
  </si>
  <si>
    <t>OERT210704F00046</t>
  </si>
  <si>
    <t>KKLUSX29391500</t>
  </si>
  <si>
    <t>TAA67733</t>
  </si>
  <si>
    <t>CALCIUM CHLORIDE XFAX 86-755-82186345 TAX ID 4403 0066 1046 989 XXRFC EME020824U4A XXXRFC EME020824U4A, CALCIUM CHLORIDE XFAX 86-755-82186345 TAX ID 4403 0066 1046 989 XXRFC EME020824U4A XXXRFC EME020824U4A,</t>
  </si>
  <si>
    <t>NO MARKS . . . . NO MARKS . . . .</t>
  </si>
  <si>
    <t>HLXU3058230 TGHU3056211</t>
  </si>
  <si>
    <t>2210 2200</t>
  </si>
  <si>
    <t>HLCUTA1160226932</t>
  </si>
  <si>
    <t>0196S</t>
  </si>
  <si>
    <t>HLB2302025 DOCUMENTAL HLB2302026 DOCUMENTAL</t>
  </si>
  <si>
    <t>SCAC CODE: UASI, POLN, FTNV, SHPT, ACDF, GBFW270 PIECES 1350.8 KGS 4.56 CBM CTNS PEPPER GRINDER BELLE INSULATED SERVER, CAPPUCCINO CUP BANQUET TREE SQ.PLATE HOLDER BANQUET TREE WD.PLATE HOLDER 5 3/4 CAPPUCCINO SAUCER 4 3/4 ESPRESSO SAUCER TOTAL TWO HUNDRED SEVENTY (270) CARTON ONLY. SHIPPER CERTIFIES THAT SHIPMENT DOES NOT CONT, SOLID WOOD PACKING MATERIALS. 120 PIECES 336 KGS 4.25 CBM CTNS 120 CTNS SLAC PACKED ON 3 PLTS MCA PO NO.126055 S2-HP WHT SOLID2 HEADPHONES W/MIC, WHITE MCA ITEM NO.290107, QUANTITY :720PCS(3 PLTS) TOTAL ONE HUNDRED TWENTY (120) CARTONS ONLY. SHIPPER CERTIFIES THAT SHIPMENT DOES NOT CONTSOLID WOOD PACKING MATERIALS. 3 PIECES, 3062 KGS 4.37 CBM PKGS RECTANGULAR STAINLESS STEEL TUBES HS CODEI 7306610000 TOTAL THREE (3) PACKAGES ONLY. SHIPPER CERTIFIES THAT SHIPMENT DOES NOT CONTSOLID WOOD PACKING MATERIALS., 255 PIECES 1500 KGS 5.81 CBM CTNS SLAC 255 CTNS SLAC PACKED ON 4 PLTS LEG PLAT METC LEG CAST CRM PLD LEG STL MTBK, LEG STL PLAT TOTAL TWO HUNDRED FIFTY FIVE (255) CARTONS ONLY. SHIPPER CERTIFIES THAT SHIPMENT DOES NOT CONTSOLID WOOD PACKING MATERIALS. 2 PIECES 1130 KGS 1.52 CBM, PKGS CARBON STEEL PARTS FOR PUPMS TOTAL TWO (2) PACKAGES ONLY. SHIPPER CERTIFIES THAT SHIPMENT DOES NOT CONTSOLID WOOD PACKING MATERIALS. 228 PIECES 7063.7 KGS 12.35 CBM, CTNS SLAC 228 CTNS SLAC PACKED ON 8 PLTS HEATING ELEMENTS TOTAL:TWO HUNDRED AND TWENTY-EIGHT (228) CARTONS ONLY SHIPPER CERTIFIES THAT SHIPMENT DOES NOT CONTSOLID WOOD PACKING MATERIALS. 95 PIECES, 1425 KGS 8.09 CBM CTNS CANVAS BAGS TOTAL NINETY FIVE (95) CARTONS ONLY. SHIPPER CERTIFIES THAT SHIPMENT DOES NOT CONTSOLID WOOD PACKING MATERIALS., 1 PIECES 662 KGS 0.3 CBM CASE PLASTIC INJECTION MOLD PO 19548 HS CODE:8480 71 9090 TOTAL ONE (1) CASE ONLY., 100 PIECES 660 KGS 7.24 CBM CTNS ST58 EDISON BULBS TOTAL : ONE HUNDRED (100) CARTONS ONLY. SHIPPER CERTIFIES THAT SHIPMENT DOES NOT CONT, SOLID WOOD PACKING MATERIALS. 15 PIECES 194.3 KGS 0.17 CBM CTNS BUTTON BUTTON PARTS TOTAL 15 CARTONS ONLY TELI +86)0755-86571135, FAXI +86)0755-86571210 TAX ID:4403 0067 4818 386 TOTAL FIFTEEN(15) CARTONS ONLY. 14 PIECES 142 KGS 1.09 CBM CTNS MOTOR, 14CTNS PACK IN 1PLT TOTAL FOURTEEN(14) CARTON ONLY. SHIPPER'S LOAD, STOW, COUNT AND SEAL 70 PIECES 865.5 KGS 2.74 CBM CARTONS STATIONERT VIZ, TOTAL SEVENTY (70) CARTONS ONLY SHIPPER CERTIFIES THAT SHIPMENT DOES NOT CONTSOLID WOOD PACKING MATERIALS. 84 PIECES 1011.3 KGS 10.49 CBM CTNS CLICKIT SWITCH LID WIRELESS MOUSE, 5000PCS TOTAL EIGHTY FOUR CARTONS (84) CARTONS ONLY. SHIPPER CERTIFIES THAT SHIPMENT DOES NOT CONTSOLID WOOD PACKING MATERIALS. TOT PKGS 1257 PP S/C:16-5066, AMD 3</t>
  </si>
  <si>
    <t>P.O. ITEM NO. DESCRIPTION QTY G.W. N.W. CAR MCA PO : 126055 ITEM NO.: 290107 40 CARTONS/PALLET MAD TECHNOLOGY CO. M2714080 LEG PLAT METC QUANTITY: 60 PO/LINE: P4501435325000 01 JL16051335325 M2641652 LEG CAST CRM PLD QUANTITY: 60 PO/LINE: P45 LOT NUMBER: JL16051335325 M2749198 LEG STL MTBK QUANTITY: 8 PO/LINE: P45 LOT NUMBER: JL16051335325 M2747504 LEG STL PLAT QUANTITY: 8 PO/LINE: P45 LOT NUMBER: JL16051335325 TO:LIQUID CONTROLS,LLC (USA) FM:TYCON ALLOY P.O C/N:1-2/2 BY SEA PO :72723 PART NO.:302012 -008/302012-00 9/3 LEVEL: EH103/ EH104 QUANTITY:20 /40PCS DATE: SKU: CBB AQUATIC LOTUS DESIGN CANVAS BAGS TOTAL QUANTITY:700PC S SHIPPING :UNITED STA SKU: CBB-HPWY-002 DESCRIPTION: HOPA DESIGN CANVAS BAGS TOTAL QUA :UNITED STATES MADE IN CHINA SKU: CBB-MYNE-003 DESCRIPTION: MAY BAGS TOTAL QUANTITY:300PC S SHIPPING :USA MADE IN CHINA SKU: CBB NAZAR DESIGN CANVAS BAGS TOTAL QUANTITY:400PC S SHIPPING :UNITED STA C/N: 1-1 JU2035 UTM6702 M160031 G40 120V 5W CLEAR BULBS C/N OR01731006 PO00269366 MADE IN CHINA C/NO.0001-0005 OR01856596 PO00271916 MAD FROM: ELECTROCRAFT (ASIA) LTD TO:ECOH MADE IN CHINA PALLET NO.:1-1 WEI CO LTD TEL 2309-7441 SCI NORTH CANTON PO NO: 137991 ITEM: 2PPICB C/N 46.5X25X31.3CM MADE IN CHINA -DO- ITEM:A1157/4 4 COIN BAG PK:2000PCS C/N 43X33X54CM -DO- ITEM BRASSPLAT E/COIN COIN BAG PK: 2000PCS C/N CM PC TREASURES, INC</t>
  </si>
  <si>
    <t>INKU2414676</t>
  </si>
  <si>
    <t>ANLCACN0562279</t>
  </si>
  <si>
    <t>104TX</t>
  </si>
  <si>
    <t>B2396979</t>
  </si>
  <si>
    <t>AS PER PO# LA160406-3 PLASTIC DOCUMENT HOLDER 4403-6353 PLASTIC DOCUMENT HOLDER 4403-6353-2/4</t>
  </si>
  <si>
    <t>ADD:BEIWAN INDUSTRIAL ZONE CHENGYANG, QINGDAO 266111, CHINA</t>
  </si>
  <si>
    <t>MSCU1463412</t>
  </si>
  <si>
    <t>ONPLQDLGB1650016</t>
  </si>
  <si>
    <t>MSCUQX040176</t>
  </si>
  <si>
    <t>619N</t>
  </si>
  <si>
    <t>FEX8794154</t>
  </si>
  <si>
    <t>CHASSIS PARTS OF STEEL HBL NO.: QDLGB1650015 SCAC:ONPL VIP CODE: 16-238TPC-526 N/A:BUFFER USA CY/CY FREIGHT COLLECT, AS PER PO# LA160406-3 PLASTIC DOCUMENT HOLDER 4403-6353 PLASTIC DOCUMENT HOLDER 4403-6353-2/4 HBL NO.: QDLGB1650016 SCAC:ONPL VIP CODE: 16-238TPC-526 N/A:BUFFER USA CY/CY FREIGHT COLLECT</t>
  </si>
  <si>
    <t>LIVINGSTON INTERNATIONAL INC</t>
  </si>
  <si>
    <t>PARAMOUNT,CA BUFFERS USA INC. PO#:LA160121 LA160419 MADE IN CHINA BUFFERS USA INC. NO.: QTY: MADE IN CHINA PARAMOUNT,CA BUFFERS USA INC. PO#:LA160121 LA160419 MADE IN CHINA BUFFERS USA INC. NO.: QTY: MADE IN CHINA SAM</t>
  </si>
  <si>
    <t>2209 - TWO THOUSAND TWO HUNDRED AND CARTONS CONTAINING-- MENS 100- COTTON YARN DYED JERSEY V-NECK T SHIRT WITH GRINDLE INSERTS PO NO- 4403 -STYLE NO - BKT-1000MS- MENS 97- COTTON 3- SPANDEX KNITTED THERMAL LONG SLEEVE HOODED T-, SHIRT PO NO- 10117 - STYLE NO - TH-5036MS - TH-5036M - NETT WT-12277.000 KGS INV NO- HBF-023, HBF-024-2016-17 DT.02.05.2016 SB NO-7426978 - 7426985 DT.03.05.2016, IEC NO-3204005313</t>
  </si>
  <si>
    <t>NOTHIN BUT NET,</t>
  </si>
  <si>
    <t>MARKING SIDE A PO # - STYLE # COLORS SIZES RATIO QTY GROSS WEIGHT MEASUREMENT MARKING SIDE B BG CARTON # 01-60,66-188, 191 364,375-614 620-980,982- 1229,1231-129 01-604,701- 1000,651-692 MADE IN INDIA</t>
  </si>
  <si>
    <t>CLOTHING COMPANY, 13220 MOORE STREET, CERRITOS, CA 90703, U</t>
  </si>
  <si>
    <t>418 1 VAI THOTTAM, MUTHANAMPALAYAM PO ,SEVENTHAMPALAY TIRUPUR - 641 606, TAMILNADU. INDI</t>
  </si>
  <si>
    <t>DRYU4529654</t>
  </si>
  <si>
    <t>APLU300800399</t>
  </si>
  <si>
    <t>APLU501128109</t>
  </si>
  <si>
    <t>AI40146112</t>
  </si>
  <si>
    <t>TUTICORIN, IN</t>
  </si>
  <si>
    <t>ARTICLES OF PLASTICS NESOI 438 CTNS (4403 PCS) OF TERMINAL BOX ARTICLES OF PLASTICS NESOI 438 CTNS (4403 PCS) OF TERMINAL BOX</t>
  </si>
  <si>
    <t>C.H.ROBINSON FREIGHT SERVICES LTD.</t>
  </si>
  <si>
    <t>YM MODESTY</t>
  </si>
  <si>
    <t>DSE HI BOX P/O NO. 35788,35829 ,35848,35854, 35867 C/T NO. 1-126 // // DSE HI BOX P/O NO. 35788,35829 ,35848,35854, 35867 C/T NO. 1-126 // //</t>
  </si>
  <si>
    <t>GLOBAL FORWARDING (624) -CHARLESTON 3955 FABER PLACE DRIVE SUITE 200 NORTH CHARLESTON SC 29405 TETEL843-308-0388 FAX-843-308-0387</t>
  </si>
  <si>
    <t>3FL HANLIM BUILDING 62 WORLD CUP-RO MAPO-GU SEOUL KOREA</t>
  </si>
  <si>
    <t>TCKU4369174 YMLU3479056</t>
  </si>
  <si>
    <t>42G0 22G0</t>
  </si>
  <si>
    <t>YMLUW360821572</t>
  </si>
  <si>
    <t>YMLN818417 YMLN818839</t>
  </si>
  <si>
    <t>BEER - CORONA EXTRA LOOSE PACK 24/330 ML. CANADA' 44244OR_4500751289/OR-4424 4 BEER MADE FROM MALT- IN CONTAINERS HOLDING 10 LI - MODELO ESPECIAL BOTELLA 12 PACK 12/355ML CANADA 44689OR_4500760306/OR-4468 9 BEER MADE FROM MALT- IN CONTAINERS HOLDING 10 LI - CORONA EXTRA LOOSE PACK 24/330 ML. CANADA' CANADA 44960OR_4500760170/OR-4496 0 BEER MADE FROM MALT- IN CONTAINERS HOLDING 10 LI - CORONA EXTRA 12 PACK 24/330 ML. CANADA' CANADA 44629OR_4500760066/OR-4462 9 BEER MADE FROM MALT- IN CONTAINERS HOLDING 10 LI - CORONA EXTRA 12 PACK 24/330 ML. CANADA' CANADA 44576OR_4500759992/OR-4457 6 BEER MADE FROM MALT- IN CONTAINERS HOLDING 10 LI - MODELO ESPECIAL BOTELLA 12 PACK 12/355ML CANADA 44684OR_4500760301/OR-4468 4 BEER MADE FROM MALT- IN CONTAINERS HOLDING 10 LI - CORONA EXTRA 6 PACK 24/330 ML. CANADA' 44353OR_4500751510/OR-4435 3 BEER MADE FROM MALT- IN CONTAINERS HOLDING 10 LI - MODELO ESPECIAL BOTELLA 12 PACK 12/355ML CANADA 45260OR_4500765514/OR-4526 0 BEER MADE FROM MALT- IN CONTAINERS HOLDING 10 LI - CORONA EXTRA SLEEK CAN 12 PACK 24/355ML CANADA 45242OR_4500765496/OR-4524 2 BEER MADE FROM MALT- IN CONTAINERS HOLDING 10 LI - CORONA EXTRA LOOSE PACK 24/330 ML. CANADA' CANADA 44880OR_4500760081/OR-4488 0 BEER MADE FROM MALT- IN CONTAINERS HOLDING 10 LI - CORONA EXTRA SLEEK CAN 12 PACK 24/355ML CANADA 44704OR_4500760321/OR-4470 4 BEER MADE FROM MALT- IN CONTAINERS HOLDING 10 LI - CORONA EXTRA 12 PACK 24/330 ML. CANADA' CANADA 44641OR_4500760188/OR-4464 1 BEER MADE FROM MALT- IN CONTAINERS HOLDING 10 LI - CORONA EXTRA SLEEK CAN 6 PACK HI CONE 24/355ML CANADA 45375OR_4500766291/OR-4537 5 BEER MADE FROM MALT- IN CONTAINERS HOLDING 10 LI - CORONA EXTRA 12 PACK 24/330 ML. CANADA' CANADA 44567OR_4500759970/OR-4456 7 BEER MADE FROM MALT- IN CONTAINERS HOLDING 10 LI - CORONA EXTRA 6 PACK 24/330 ML. CANADA' CANADA 44356OR_4500751513/OR-4435 6 BEER MADE FROM MALT- IN CONTAINERS HOLDING 10 LI - CORONA EXTRA 12 PACK 24/330 ML. CANADA' CANADA 44621OR_4500760043/OR-4462 1 BEER MADE FROM MALT- IN CONTAINERS HOLDING 10 LI - CORONA EXTRA LOOSE PACK 24/330 ML. CANADA' CANADA 44056OR_4500751067/OR-4405 6 BEER MADE FROM MALT- IN CONTAINERS HOLDING 10 LI - CORONA EXTRA SLEEK CAN 12 PACK 24/355ML CANADA 44701OR_4500760318/OR-4470 1 BEER MADE FROM MALT- IN CONTAINERS HOLDING 10 LI - CORONA EXTRA 12 PACK 24/330 ML. CANADA' CANADA 44776OR_4500760394/OR-4477 6 IMPORTER REFERENCE LABATT PO: 4500745209 HS CODE: 22030001 BEER MADE FROM MALT- IN CONTAINERS HOLDING 10 LI - CORONA EXTRA 12 PACK 24/330 ML. CANADA' CANADA 44765OR_4500760383/OR-4476 5 BEER MADE FROM MALT- IN CONTAINERS HOLDING 10 LI - CORONA EXTRA 12 PACK 24/330 ML. CANADA' CANADA 44631OR_4500760088/OR-4463 1 BEER MADE FROM MALT- IN CONTAINERS HOLDING 10 LI - CORONA EXTRA SLEEK CAN 6 PACK HI CONE 24/355ML CANADA 45379OR_4500766295/OR-4537 9 BEER MADE FROM MALT- IN CONTAINERS HOLDING 10 LI - CORONA EXTRA 12 PACK 24/330 ML. CANADA' CANADA 44018OR_4500751028/OR-4401 8 BEER - CORONA EXTRA LOOSE PACK 24/330 ML. CANADA' 44203OR_4500751228/OR-4420 3 BEER MADE FROM MALT- IN CONTAINERS HOLDING 10 LI - CORONA EXTRA 12 PACK 24/330 ML. CANADA' CANADA 44783OR_4500760401/OR-4478 3 BEER MADE FROM MALT- IN CONTAINERS HOLDING 10 LI - CORONA EXTRA LOOSE PACK 24/330 ML. CANADA' CANADA 44337OR_4500751391/OR-4433 7 BEER MADE FROM MALT- IN CONTAINERS HOLDING 10 LI - CORONA EXTRA 6 PACK 24/330 ML. CANADA' CANADA 44358OR_4500751515/OR-4435 8 COFFEE, WHETHER OR NOT ROASTED OR DECAFFEINATED; - MEXICAN HG DD QUALITY CROP 2015/2016 COFFEE BEANS, NOT ROASTED NOT DECAFFEINATED ARABICA HS CODE:09011199 BEER MADE FROM MALT- IN CONTAINERS HOLDING 10 LI - CORONA EXTRA SLEEK CAN 12 PACK 24/355ML CANADA 45240OR_4500765494/OR-4524 0 BEER MADE FROM MALT- IN CONTAINERS HOLDING 10 LI - CORONA EXTRA LOOSE PACK 24/330 ML. CANADA' CANADA 44882OR_4500760083/OR-4488 2 BEER MADE FROM MALT- IN CONTAINERS HOLDING 10 LI - CORONA EXTRA 12 PACK 24/330 ML. CANADA' CANADA 44634OR_4500760121/OR-4463 4 BEER MADE FROM MALT- IN CONTAINERS HOLDING 10 LI - CORONA EXTRA SLEEK CAN 6 PACK HI CONE 24/355ML CANADA 45380OR_4500766296/OR-4538 0 BEER - CORONA EXTRA LOOSE PACK 24/330 ML. CANADA' 44243OR_4500751288/OR-4424 3 BEER MADE FROM MALT- IN CONTAINERS HOLDING 10 LI - CORONA EXTRA LOOSE PACK 24/330 ML. CANADA' CANADA 44962OR_4500760172/OR-4496 2 BEER MADE FROM MALT- IN CONTAINERS HOLDING 10 LI - CORONA EXTRA SLEEK CAN 12 PACK 24/355ML CANADA 44691OR_4500760308/OR-4469 1 BEER MADE FROM MALT- IN CONTAINERS HOLDING 10 LI - CORONA EXTRA SLEEK CAN 6 PACK HI CONE 24/355ML CANADA 45382OR_4500766298/OR-4538 2 BEER MADE FROM MALT- IN CONTAINERS HOLDING 10 LI - CORONA EXTRA 12 PACK 24/330 ML. CANADA' CANADA 44598OR_4500760014/OR-4459 8 BEER MADE FROM MALT- IN CONTAINERS HOLDING 10 LI - CORONA EXTRA 12 PACK 24/330 ML. CANADA' CANADA 44051OR_4500751062/OR-4405 1 BEER MADE FROM MALT- IN CONTAINERS HOLDING 10 LI - CORONA EXTRA SLEEK CAN 6 PACK HI CONE 24/355ML CANADA 45378OR_4500766294/OR-4537 8 BEER MADE FROM MALT- IN CONTAINERS HOLDING 10 LI - CORONA EXTRA 12 PACK 24/330 ML. CANADA' CANADA 44656OR_4500760204/OR-4465 6 IMPORTER REFERENCE LABATT PO: 4500745209 HS CODE: 22030001 COFFEE, WHETHER OR NOT ROASTED OR DECAFFEINATED; - MEXICAN HG DD QUALITY CROP 2015/2016 COFFEE BEANS, NOT ROASTED NOT DECAFFEINATED ARABICA ROTHFOS REF: 33527.1 SHIPPED REF: KS150732 FREIGHT COLLECT AND PAYABLE BY ROTHFOS CORPORATION IN NEW YORK SC 12-419WW FDA SHIPPER:10319033800 HARMONIZED CODE 0901.11 CANADA DE, LIVERY NAME AND ADDRESS TO BE REPORTED AT CANADA CUSTOMS IS: PHILBURN INC. 2501 STANFIELD ROAD MISSISSAUGA ONTARIO L4Y 1R6 CANADA CONTACT: MARK PHILBURN TEL:4167989956 EXT 235 FAX: 4167983932 EAMIL: MARKPHILBURN.COM HS CODE:09011199 BEER MADE FROM MALT- IN CONTAINERS HOLDING 10 LI - CORONA EXTRA LOOSE PACK 24/330 ML. CANADA' CANADA 44917OR_4500760122/OR-4491 7 IMPORTER REFERENCE LABATT PO: 4500745209 HS CODE: 22030001 BEER MADE FROM MALT- IN CONTAINERS HOLDING 10 LI - CORONA EXTRA 12 PACK 24/330 ML. CANADA' CANADA 44633OR_4500760110/OR-4463 3 BEER MADE FROM MALT- IN CONTAINERS HOLDING 10 LI - MODELO ESPECIAL BOTELLA 12 PACK 12/355ML CANADA 44685OR_4500760302/OR-4468 5 BEER MADE FROM MALT- IN CONTAINERS HOLDING 10 LI - CORONA EXTRA SLEEK CAN 12 PACK 24/355ML CANADA 44703OR_4500760320/OR-4470 3 BEER - CORONA EXTRA LOOSE PACK 24/330 ML. CANADA' 44257OR_4500751302/OR-4425 7 BEER MADE FROM MALT- IN CONTAINERS HOLDING 10 LI - CORONA EXTRA SLEEK CAN 6 PACK HI CONE 24/355ML CANADA 45389OR_4500766305/OR-4538 9 BEER MADE FROM MALT- IN CONTAINERS HOLDING 10 LI - CORONA EXTRA 12 PACK 24/330 ML. CANADA' CANADA 44024OR_4500751034/OR-4402 4 VEGETABLES, FRUIT, NUTS AND OTHER EDIBLE PARTS OF - WITH NACHO SLICED JALAPENO PEPPERS DANIELS BRAND HARMONIZED CODE: 20.01.90.01 BEER MADE FROM MALT- IN CONTAINERS HOLDING 10 LI - CORONA EXTRA 12 PACK 24/330 ML. CANADA' CANADA 44647OR_4500760195/OR-4464 7 BEER MADE FROM MALT- IN CONTAINERS HOLDING 10 LI - CORONA EXTRA 12 PACK 24/330 ML. CANADA' CANADA 44782OR_4500760400/OR-4478 2 BEER MADE FROM MALT- IN CONTAINERS HOLDING 10 LI - CORONA EXTRA 12 PACK 24/330 ML. CANADA' CANADA 44639OR_4500760166/OR-4463 9 BEER MADE FROM MALT- IN CONTAINERS HOLDING 10 LI - CORONA EXTRA 6 PACK 24/330 ML. CANADA' CANADA 44360OR_4500751517/OR-4436 0 BEER MADE FROM MALT- IN CONTAINERS HOLDING 10 LI - CORONA EXTRA 6 PACK 24/330 ML. CANADA' CANADA 44354OR_4500751511/OR-4435 4 BEER MADE FROM MALT- IN CONTAINERS HOLDING 10 LI - CORONA EXTRA 12 PACK 24/330 ML. CANADA' CANADA 44775OR_4500760393/OR-4477 5. BEER - CORONA EXTRA LOOSE PACK 24/330 ML. CANADA' 44230OR_4500751275/OR-4423 0 BEER MADE FROM MALT- IN CONTAINERS HOLDING 10 LI - CORONA EXTRA LOOSE PACK 24/330 ML. CANADA' CANADA 44870OR_4500760070/OR-4487 0 BEER MADE FROM MALT- IN CONTAINERS HOLDING 10 LI - CORONA EXTRA SLEEK CAN 12 PACK 24/355ML CANADA 44692OR_4500760309/OR-4469 2 BEER MADE FROM MALT- IN CONTAINERS HOLDING 10 LI - CORONA EXTRA LOOSE PACK 24/330 ML. CANADA' CANADA 44953OR_4500760162/OR-4495 3 BEER MADE FROM MALT- IN CONTAINERS HOLDING 10 LI - CORONA EXTRA SLEEK CAN 12 PACK 24/355ML CANADA 44705OR_4500760322/OR-4470 5 BEER MADE FROM MALT- IN CONTAINERS HOLDING 10 LI - MODELO ESPECIAL BOTELLA 12 PACK 12/355ML CANADA 45255OR_4500765509/OR-4525 5 BEER - CORONA EXTRA LOOSE PACK 24/330 ML. CANADA' 44252OR_4500751297/OR-4425 2 BEER - CORONA EXTRA LOOSE PACK 24/330 ML. CANADA' 44229OR_4500751274/OR-4422 9 BEER MADE FROM MALT- IN CONTAINERS HOLDING 10 LI - CORONA EXTRA LOOSE PACK 24/330 ML. CANADA' CANADA 44883OR_4500760084/OR-4488 3 COFFEE, WHETHER OR NOT ROASTED OR DECAFFEINATED; C - MEXICAN SHG ESMERALDA DECAF E.A. PROCESS BAGS WEIGHING 69 NET KILOS EACH COFFEE DECAFFEINATED, NOT ROASTED CONTRACT 2117 HS CODE 09011201 FREIGHT COLLECT BEER MADE FROM MALT- IN CONTAINERS HOLDING 10 LI - CORONA EXTRA SLEEK CAN 6 PACK HI CONE 24/355ML CANADA 45386OR_4500766302/OR-4538 6 IMPORTER REFERENCE LABATT PO: 4500745209 HS CODE: 22030001 BEER MADE FROM MALT- IN CONTAINERS HOLDING 10 LI - CORONA EXTRA SLEEK CAN 12 PACK 24/355ML CANADA 44697OR_4500760314/OR-4469 7 BEER MADE FROM MALT- IN CONTAINERS HOLDING 10 LI - CORONA EXTRA SLEEK CAN 6 PACK HI CONE 24/355ML CANADA 45383OR_4500766299/OR-4538 3 BEER - CORONA EXTRA LOOSE PACK 24/330 ML. CANADA' 44210OR_4500751255/OR-4421 0 BEER MADE FROM MALT- IN CONTAINERS HOLDING 10 LI - MODELO ESPECIAL BOTELLA 12 PACK 12/355ML CANADA 45254OR_4500765508/OR-4525 4 BEER MADE FROM MALT- IN CONTAINERS HOLDING 10 LI - MODELO ESPECIAL BOTELLA 12 PACK 12/355ML CANADA 44683OR_4500760300/OR-4468 3 BEER MADE FROM MALT- IN CONTAINERS HOLDING 10 LI - CORONA EXTRA 12 PACK 24/330 ML. CANADA' CANADA 44568OR_4500759981/OR-4456 8 BEER MADE FROM MALT- IN CONTAINERS HOLDING 10 LI - CORONA EXTRA SLEEK CAN 12 PACK 24/355ML CANADA 44702OR_4500760319/OR-4470 2 LAMINATED VINYL TILE COFFEE, WHETHER OR NOT ROASTED OR DECAFFEINATED; C - MEXICAN SHG ESMERALDA DECAF E.A. PROCESS BAGS WEIGHING 69 NET KILOS EACH COFFEE DECAFFEINATED, NOT ROASTED CONTRACT 2117 HS CODE 09011201 BEER MADE FROM MALT- IN CONTAINERS HOLDING 10 LI - CORONA EXTRA 12 PACK 24/330 ML. CANADA' CANADA 44371OR_4500751528/OR-4437 1 BEER - CORONA EXTRA LOOSE PACK 24/330 ML. CANADA' 44247OR_4500751292/OR-4424 7 BEER MADE FROM MALT- IN CONTAINERS HOLDING 10 LI - CORONA EXTRA LOOSE PACK 24/330 ML. CANADA' CANADA 44922OR_4500760127/OR-4492 2 BEER MADE FROM MALT- IN CONTAINERS HOLDING 10 LI - CORONA EXTRA 6 PACK 24/330 ML. CANADA' QUEBEC 44821OR_4500759950/OR-4482 1 BEER MADE FROM MALT- IN CONTAINERS HOLDING 10 LI - CORONA EXTRA 12 PACK 24/330 ML. CANADA' CANADA 44630OR_4500760077/OR-4463 0 BEER MADE FROM MALT- IN CONTAINERS HOLDING 10 LI - CORONA EXTRA SLEEK CAN 6 PACK HI CONE 24/355ML CANADA 45388OR_4500766304/OR-4538 8 BEER MADE FROM MALT- IN CONTAINERS HOLDING 10 LI - CORONA EXTRA LOOSE PACK 24/330 ML. CANADA' CANADA 44959OR_4500760169/OR-4495 9 BEER - CORONA EXTRA LOOSE PACK 24/330 ML. CANADA' 44261OR_4500751306/OR-4426 1 BEER MADE FROM MALT- IN CONTAINERS HOLDING 10 LI - CORONA EXTRA SLEEK CAN 6 PACK HI CONE 24/355ML CANADA 45377OR_4500766293/OR-4537 7 BEER - CORONA EXTRA LOOSE PACK 24/330 ML. CANADA' 44231OR_4500751276/OR-4423 1 BEER MADE FROM MALT- IN CONTAINERS HOLDING 10 LI - CORONA EXTRA SLEEK CAN 12 PACK 24/355ML CANADA 45241OR_4500765495/OR-4524 1 BEER MADE FROM MALT- IN CONTAINERS HOLDING 10 LI - CORONA EXTRA LOOSE PACK 24/330 ML. CANADA' CANADA 44899OR_4500760102/OR-4489 9 BEER MADE FROM MALT- IN CONTAINERS HOLDING 10 LI - CORONA EXTRA SLEEK CAN 6 PACK HI CONE 24/355ML CANADA 45387OR_4500766303/OR-4538 7 BEER MADE FROM MALT- IN CONTAINERS HOLDING 10 LI - CORONA EXTRA 12 PACK 24/330 ML. CANADA' CANADA 44780OR_4500760398/OR-4478 0 BEER MADE FROM MALT- IN CONTAINERS HOLDING 10 LI - CORONA EXTRA SLEEK CAN 12 PACK 24/355ML CANADA 45239OR_4500765493/OR-4523 9 BEER MADE FROM MALT- IN CONTAINERS HOLDING 10 LI - MODELO ESPECIAL BOTELLA 12 PACK 12/355ML CANADA 44686OR_4500760303/OR-4468 6 BEER MADE FROM MALT- IN CONTAINERS HOLDING 10 LI - CORONA EXTRA SLEEK CAN 12 PACK 24/355ML CANADA 44694OR_4500760311/OR-4469 4 CLOTHES, SHOES, ADORNMENTS, BOOKS, GAMES, PHOTOS - USED HOUSEHOLD GOODS CLOTHES, SHOES, ADORNMENTS, BOOKS, GAMES, PHOTOS, DOCUMENTS HS CODE:98040001 FREIGHT PREPAID BEER MADE FROM MALT- IN CONTAINERS HOLDING 10 LI - CORONA EXTRA SLEEK CAN 6 PACK HI CONE 24/355ML CANADA 45373OR_4500766289/OR-4537 3 BEER MADE FROM MALT- IN CONTAINERS HOLDING 10 LI - CORONA EXTRA 12 PACK 24/330 ML. CANADA' CANADA 44587OR_4500760003/OR-4458 7 BEER MADE FROM MALT- IN CONTAINERS HOLDING 10 LI - CORONA EXTRA SLEEK CAN 6 PACK HI CONE 24/355ML CANADA 45384OR_4500766300/OR-4538 4 BEER MADE FROM MALT- IN CONTAINERS HOLDING 10 LI - CORONA EXTRA 12 PACK 24/330 ML. CANADA' CANADA 44779OR_4500760397/OR-4477 9 BEER MADE FROM MALT- IN CONTAINERS HOLDING 10 LI - CORONA EXTRA LOOSE PACK 24/330 ML. CANADA' CANADA 44266OR_4500751312/OR-4426 6 BEER MADE FROM MALT- IN CONTAINERS HOLDING 10 LI - CORONA EXTRA LOOSE PACK 24/330 ML. CANADA' CANADA 44940OR_4500760147/OR-4494 0 BEER - CORONA EXTRA LOOSE PACK 24/330 ML. CANADA' 44253OR_4500751298/OR-4425 3 BEER - CORONA EXTRA LOOSE PACK 24/330 ML. CANADA' 44239OR_4500751284/OR-4423 9 BEER MADE FROM MALT- IN CONTAINERS HOLDING 10 LI - CORONA EXTRA SLEEK CAN 6 PACK HI CONE 24/355ML CANADA 45390OR_4500766306/OR-4539 0 BEER - CORONA EXTRA LOOSE PACK 24/330 ML. CANADA' 44265OR_4500751311/OR-4426 5 BEER MADE FROM MALT- IN CONTAINERS HOLDING 10 LI - CORONA EXTRA LOOSE PACK 24/330 ML. CANADA' CANADA 44316OR_4500751363/OR-4431 6 BEER - CORONA EXTRA LOOSE PACK 24/330 ML. CANADA' 44259OR_4500751304/OR-4425 9 BEER MADE FROM MALT- IN CONTAINERS HOLDING 10 LI - CORONA EXTRA 12 PACK 24/330 ML. CANADA' CANADA 44012OR_4500751021/OR-4401 2 BEER - CORONA EXTRA LOOSE PACK 24/330 ML. CANADA' 44130OR_4500751148/OR-4413 0 BEER MADE FROM MALT- IN CONTAINERS HOLDING 10 LI - CORONA EXTRA 12 PACK 24/330 ML. CANADA' CANADA 44636OR_4500760143/OR-4463 6 BEER MADE FROM MALT- IN CONTAINERS HOLDING 10 LI - CORONA EXTRA LOOSE PACK 24/330 ML. CANADA' CANADA 44902OR_4500760105/OR-4490 2 BEER - CORONA EXTRA LOOSE PACK 24/330 ML. CANADA' 44283OR_4500751329/OR-4428 3 BEER MADE FROM MALT- IN CONTAINERS HOLDING 10 LI - CORONA EXTRA 12 PACK 24/330 ML. CANADA' CANADA 44635OR_4500760132/OR-4463 5 BEER MADE FROM MALT- IN CONTAINERS HOLDING 10 LI - CORONA EXTRA 12 PACK 24/330 ML. CANADA' CANADA 44632OR_4500760099/OR-4463 2 BEER MADE FROM MALT- IN CONTAINERS HOLDING 10 LI - CORONA EXTRA 12 PACK 24/330 ML. CANADA' 44609OR_4500760028/OR-4460 9 COFFEE, WHETHER OR NOT ROASTED OR DECAFFEINATED; - MEXICAN HG DD QUALITY CROP 2015/2016 COFFEE BEANS, NOT ROASTED NOT DECAFFEINATED ARABICA HS CODE:09011199 BEER MADE FROM MALT- IN CONTAINERS HOLDING 10 LI - CORONA EXTRA LOOSE PACK 24/330 ML. CANADA' CANADA 44975OR_4500760186/OR-4497 5 BEER - CORONA EXTRA LOOSE PACK 24/330 ML. CANADA' 44221OR_4500751266/OR-4422 1 BEER MADE FROM MALT- IN CONTAINERS HOLDING 10 LI - CORONA EXTRA 12 PACK 24/330 ML. CANADA' CANADA 44667OR_4500760215/OR-4466 7 BEER MADE FROM MALT- IN CONTAINERS HOLDING 10 LI - CORONA EXTRA 12 PACK 24/330 ML. CANADA' CANADA 44628OR_4500760055/OR-4462 8 BEER MADE FROM MALT- IN CONTAINERS HOLDING 10 LI - CORONA EXTRA 12 PACK 24/330 ML. CANADA' CANADA 43884OR_4500750834/OR-4388 4 BEER MADE FROM MALT- IN CONTAINERS HOLDING 10 LI - MODELO ESPECIAL BOTELLA 12 PACK 12/355ML CANADA 45256OR_4500765510/OR-4525 6 BEER MADE FROM MALT- IN CONTAINERS HOLDING 10 LI - CORONA EXTRA SLEEK CAN 12 PACK 24/355ML CANADA 44700OR_4500760317/OR-4470 0 BEER MADE FROM MALT- IN CONTAINERS HOLDING 10 LI - CORONA EXTRA 12 PACK 24/330 ML. CANADA' CANADA 44777OR_4500760395/OR-4477 7 BEER MADE FROM MALT- IN CONTAINERS HOLDING 10 LI - CORONA EXTRA LOOSE PACK 24/330 ML. CANADA' 44098OR_4500751113/OR-4409 8 BEER MADE FROM MALT- IN CONTAINERS HOLDING 10 LI - MODELO ESPECIAL BOTELLA 12 PACK 12/355ML CANADA 45258OR_4500765512/OR-4525 8 BEER MADE FROM MALT- IN CONTAINERS HOLDING 10 LI - MODELO ESPECIAL BOTELLA 12 PACK 12/355ML CANADA 44690OR_4500760307/OR-4469 0 BEER MADE FROM MALT- IN CONTAINERS HOLDING 10 LI - CORONA EXTRA LOOSE PACK 24/330 ML. CANADA' CANADA 44879OR_4500760080/OR-4487 9 BEER MADE FROM MALT- IN CONTAINERS HOLDING 10 LI - CORONA EXTRA LOOSE PACK 24/330 ML. CANADA' CANADA 44901OR_4500760104/OR-4490 1 BEER MADE FROM MALT- IN CONTAINERS HOLDING 10 LI - CORONA EXTRA LOOSE PACK 24/330 ML. CANADA' CANADA 44942OR_4500760149/OR-4494 2 BEER MADE FROM MALT- IN CONTAINERS HOLDING 10 LI - MODELO ESPECIAL BOTELLA 12 PACK 12/355ML CANADA 45259OR_4500765513/OR-4525 9 BEER MADE FROM MALT- IN CONTAINERS HOLDING 10 LI - MODELO ESPECIAL BOTELLA 12 PACK 12/355ML CANADA 44682OR_4500760299/OR-4468 2 BEER MADE FROM MALT- IN CONTAINERS HOLDING 10 LI - CORONA EXTRA 6 PACK 24/330 ML. CANADA' CANADA 44362OR_4500751519/OR-4436 2 BEER MADE FROM MALT- IN CONTAINERS HOLDING 10 LI - CORONA EXTRA SLEEK CAN 12 PACK 24/355ML CANADA 44693OR_4500760310/OR-4469 3 BEER MADE FROM MALT- IN CONTAINERS HOLDING 10 LI - CORONA EXTRA SLEEK CAN 12 PACK 24/355ML CANADA 44696OR_4500760313/OR-4469 6 BEER - CORONA EXTRA LOOSE PACK 24/330 ML. CANADA' 44234OR_4500751279/OR-4423 4 BEER MADE FROM MALT- IN CONTAINERS HOLDING 10 LI - CORONA EXTRA SLEEK CAN 6 PACK HI CONE 24/355ML CANADA 45372OR_4500766288/OR-4537 2 BEER MADE FROM MALT- IN CONTAINERS HOLDING 10 LI - CORONA EXTRA SLEEK CAN 6 PACK HI CONE 24/355ML CANADA 45381OR_4500766297/OR-4538 1 BEER MADE FROM MALT- IN CONTAINERS HOLDING 10 LI - CORONA EXTRA LOOSE PACK 24/330 ML. CANADA' CANADA 44924OR_4500760129/OR-4492 4 VEGETABLES, FRUIT, NUTS AND OTHER EDIBLE PARTS OF - WITH HOT PEPPERS RINGS IN GALLON DANIELS BRAND HARMONIZED CODE: 20.01.90.01 FREIGHT COLLECT BEER MADE FROM MALT- IN CONTAINERS HOLDING 10 LI - CORONA EXTRA LOOSE PACK 24/330 ML. CANADA' CANADA 44890OR_4500760092/OR-4489 0 BEER MADE FROM MALT- IN CONTAINERS HOLDING 10 LI - CORONA EXTRA SLEEK CAN 6 PACK HI CONE 24/355ML CANADA 45391OR_4500766307/OR-4539 1 VEGETABLES, FRUIT, NUTS AND OTHER EDIBLE PARTS OF - WITH NACHO SLICED JALAPENO PEPPERS UNICO BRAND FCL/FCL HARMONIZED CODE: 20.01.90.01 FREIGHT COLLECT BEER MADE FROM MALT- IN CONTAINERS HOLDING 10 LI - MODELO ESPECIAL BOTELLA 12 PACK 12/355ML CANADA 44687OR_4500760304/OR-4468 7 BEER MADE FROM MALT- IN CONTAINERS HOLDING 10 LI - CORONA EXTRA SLEEK CAN 12 PACK 24/355ML CANADA 45243OR_4500765497/OR-4524 3 BEER MADE FROM MALT- IN CONTAINERS HOLDING 10 LI - CORONA EXTRA LOOSE PACK 24/330 ML. CANADA' CANADA 44910OR_4500760114/OR-4491 0 BEER MADE FROM MALT- IN CONTAINERS HOLDING 10 LI - CORONA EXTRA LOOSE PACK 24/330 ML. CANADA' CANADA 44955OR_4500760164/OR-4495 5 COFFEE, WHETHER OR NOT ROASTED OR DECAFFEINATED; - MEXICAN HG DD QUALITY CROP 2015/2016 COFFEE BEANS, NOT ROASTED NOT DECAFFEINATED ARABICA HS CODE:09011199 BEER MADE FROM MALT- IN CONTAINERS HOLDING 10 LI - CORONA EXTRA SLEEK CAN 12 PACK 24/355ML CANADA 44706OR_4500760323/OR-4470 6 BEER MADE FROM MALT- IN CONTAINERS HOLDING 10 LI - CORONA EXTRA 12 PACK 24/330 ML. CANADA' CANADA 44037OR_4500751047/OR-4403 7 BEER MADE FROM MALT- IN CONTAINERS HOLDING 10 LI - CORONA EXTRA SLEEK CAN 12 PACK 24/355ML CANADA 44695OR_4500760312/OR-4469 5 BEER - CORONA EXTRA LOOSE PACK 24/330 ML. CANADA' 44245OR_4500751290/OR-4424 5 BEER MADE FROM MALT- IN CONTAINERS HOLDING 10 LI - CORONA EXTRA LOOSE PACK 24/330 ML. CANADA' CANADA 44881OR_4500760082/OR-4488 1 BEER MADE FROM MALT- IN CONTAINERS HOLDING 10 LI - CORONA EXTRA 12 PACK 24/330 ML. CANADA' CANADA 44784OR_4500760402/OR-4478 4 BEER MADE FROM MALT- IN CONTAINERS HOLDING 10 LI - CORONA EXTRA SLEEK CAN 6 PACK HI CONE 24/355ML CANADA 45374OR_4500766290/OR-4537 4 BEER MADE FROM MALT- IN CONTAINERS HOLDING 10 LI - CORONA EXTRA 12 PACK 24/330 ML. CANADA' CANADA 44136OR_4500751154/OR-4413 6 BEER MADE FROM MALT- IN CONTAINERS HOLDING 10 LI - CORONA EXTRA SLEEK CAN 6 PACK HI CONE 24/355ML CANADA 45376OR_4500766292/OR-4537 6 BEER MADE FROM MALT- IN CONTAINERS HOLDING 10 LI - CORONA EXTRA SLEEK CAN 6 PACK HI CONE 24/355ML CANADA 45371OR_4500766287/OR-4537 1 BEER - CORONA EXTRA LOOSE PACK 24/330 ML. CANADA' 44175OR_4500751194/OR-4417 5 IMPORTER REFERENCE LABATT PO: 4500745209 HS CODE: 22030001 BEER MADE FROM MALT- IN CONTAINERS HOLDING 10 LI - CORONA EXTRA 12 PACK 24/330 ML. CANADA' CANADA 44778OR_4500760396/OR-4477 8 BEER - CORONA EXTRA LOOSE PACK 24/330 ML. CANADA' 44034OR_4500751044/OR-4403 4 BEER MADE FROM MALT- IN CONTAINERS HOLDING 10 LI - CORONA EXTRA 12 PACK 24/330 ML. CANADA' CANADA 44378OR_4500751535/OR-4437 8 BEER MADE FROM MALT- IN CONTAINERS HOLDING 10 LI - CORONA EXTRA 12 PACK 24/330 ML. CANADA' CANADA 44044OR_4500751055/OR-4404 4 BEER MADE FROM MALT- IN CONTAINERS HOLDING 10 LI - CORONA EXTRA LOOSE PACK 24/330 ML. CANADA' CANADA 44912OR_4500760116/OR-4491 2 BEER - CORONA EXTRA LOOSE PACK 24/330 ML. CANADA' 44088OR_4500751101/OR-4408 8 BEER MADE FROM MALT- IN CONTAINERS HOLDING 10 LI - MODELO ESPECIAL BOTELLA 12 PACK 12/355ML CANADA 44681OR_4500760298/OR-4468 1 BEER MADE FROM MALT- IN CONTAINERS HOLDING 10 LI - CORONA EXTRA LOOSE PACK 24/330 ML. CANADA' CANADA. BEER MADE FROM MALT- IN CONTAINERS HOLDING 10 LI - CORONA EXTRA LOOSE PACK 24/330 ML. CANADA' CANADA 44898OR_4500760101/OR-4489 8 BEER - CORONA EXTRA LOOSE PACK 24/330 ML. CANADA' 44108OR_4500751125/OR-4410 8 BEER MADE FROM MALT- IN CONTAINERS HOLDING 10 LI - CORONA EXTRA 12 PACK 24/330 ML. CANADA' CANADA 44638OR_4500760155/OR-4463 8 BEER MADE FROM MALT- IN CONTAINERS HOLDING 10 LI - CORONA EXTRA 12 PACK 24/330 ML. CANADA' CANADA 43893OR_4500750843/OR-4389 3 BEER MADE FROM MALT- IN CONTAINERS HOLDING 10 LI - MODELO ESPECIAL BOTELLA 12 PACK 12/355ML CANADA 45257OR_4500765511/OR-4525 7 BEER - CORONA EXTRA LOOSE PACK 24/330 ML. CANADA' 44260OR_4500751305/OR-4426 0 BEER MADE FROM MALT- IN CONTAINERS HOLDING 10 LI - CORONA EXTRA 6 PACK 24/330 ML. CANADA' CANADA 44365OR_4500751522/OR-4436 5 BEER - CORONA EXTRA LOOSE PACK 24/330 ML. CANADA' 44237OR_4500751282/OR-4423 7 BEER MADE FROM MALT- IN CONTAINERS HOLDING 10 LI - CORONA EXTRA LOOSE PACK 24/330 ML. CANADA' CANADA 44871OR_4500760071/OR-4487 1 BEER MADE FROM MALT- IN CONTAINERS HOLDING 10 LI - MODELO ESPECIAL BOTELLA 12 PACK 12/355ML CANADA 44680OR_4500760297/OR-4468 0 IMPORTER REFERENCE LABATT PO: 4500745209 HS CODE: 22030001 BEER MADE FROM MALT- IN CONTAINERS HOLDING 10 LI - CORONA EXTRA LOOSE PACK 24/330 ML. CANADA' CANADA 44926OR_4500760131/OR-4492 6 COFFEE, WHETHER OR NOT ROASTED OR DECAFFEINATED; - MEXICAN HG DD QUALITY CROP 2015/2016 COFFEE BEANS, NOT ROASTED NOT DECAFFEINATED ARABICA HS CODE:09011199 BEER MADE FROM MALT- IN CONTAINERS HOLDING 10 LI - CORONA EXTRA LOOSE PACK 24/330 ML. CANADA' CANADA 44951OR_4500760160/OR-4495 1 BEER MADE FROM MALT- IN CONTAINERS HOLDING 10 LI - CORONA EXTRA SLEEK CAN 12 PACK 24/355ML CANADA 44698OR_4500760315/OR-4469 8 BEER MADE FROM MALT- IN CONTAINERS HOLDING 10 LI - CORONA EXTRA 6 PACK 24/330 ML. CANADA' CANADA 44494OR_4500755481/OR-4449 4 BEER MADE FROM MALT- IN CONTAINERS HOLDING 10 LI - CORONA EXTRA SLEEK CAN 12 PACK 24/355ML CANADA 45238OR_4500765492/OR-4523 8 BEER MADE FROM MALT- IN CONTAINERS HOLDING 10 LI - CORONA EXTRA 12 PACK 24/330 ML. CANADA' CANADA 44566OR_4500759959/OR-4456 6 BEER MADE FROM MALT- IN CONTAINERS HOLDING 10 LI - CORONA EXTRA 6 PACK 24/330 ML. CANADA' CANADA 44487OR_4500755474/OR-4448 7 BEER MADE FROM MALT- IN CONTAINERS HOLDING 10 LI - CORONA EXTRA 6 PACK 24/330 ML. CANADA' CANADA 44497OR_4500755484/OR-4449 7 BEER - CORONA EXTRA LOOSE PACK 24/330 ML. CANADA' 44209OR_4500751254/OR-4420 9 BEER - CORONA EXTRA LOOSE PACK 24/330 ML. CANADA' 44228OR_4500751273/OR-4422 8 BEER - CORONA EXTRA LOOSE PACK 24/330 ML. CANADA' 44238OR_4500751283/OR-4423 8 BEER MADE FROM MALT- IN CONTAINERS HOLDING 10 LI - CORONA EXTRA LOOSE PACK 24/330 ML. CANADA' CANADA 44956OR_4500760165/OR-4495 6 BEER MADE FROM MALT- IN CONTAINERS HOLDING 10 LI - CORONA EXTRA 12 PACK 24/330 ML. CANADA' CANADA 44640OR_4500760177/OR-4464 0</t>
  </si>
  <si>
    <t>OEC FREIGHT WORLDWIDE COMPANY LIMIT</t>
  </si>
  <si>
    <t>COSCO COLOMBO</t>
  </si>
  <si>
    <t>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LOUIS DREYFUS MEXICO PRODUCT OF MEXICO HG DD QUALITY CROP 2015/2016 ARABICA COFFEE BEANS 016-1955-0309 X 275 NW:18,975 GW.19,250 SAME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LOUIS DREYFUS MEXICO PRODUCT OF MEXICO HG DD QUALITY CROP 2015/2016 ARABICA COFFEE BEANS 016-1955-0312 X 275 NW:18,975 GW.19,250 SAME SAME SAME SAM SAME SAME SAME SAME SAME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016 1265 0278 SAME SAME SAME SAME NO MARKS NO MARKS NO MARKS NO MARKS NO MARKS NO MARKS NO MARKS NO MARKS NO MARKS NO MARKS NO MARKS NO MARKS NO MARKS NO MARKS NO MARKS NO MARKS NO MARKS NO MARKS NO MARKS NO MARKS NO MARKS NO MARKS NO MARKS NO MARKS NO MARKS L.BORNSTEIN (IN REC.) BOSTON ORDER NO.97820 MADE IN TAIWAN NO.1-20 016 1265 0277 SAME SAME SAME SAME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LOUIS DREYFUS MEXICO PRODUCT OF MEXICO HG DD QUALITY CROP 2015/2016 ARABICA COFFEE BEANS 016-1955-0308 X 275 NW:18,975 GW.19,250 SAME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LOUIS DREYFUS MEXICO PRODUCT OF MEXICO HG DD QUALITY CROP 2015/2016 ARABICA COFFEE BEANS 016-1955-0311 X 275 NW:18,975 GW.19,250 SAME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LOUIS DREYFUS MEXICO PRODUCT OF MEXICO HG DD QUALITY CROP 2015/2016 ARABICA COFFEE BEANS 016-1955-0310 X 275 NW:18,975 GW.19,250 SAME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 NO MARKS</t>
  </si>
  <si>
    <t>SUITE 306 133-33 BROOKVILLE BOULEVA ROSEDALE NY 11422 UNITED STATES TE5277171 5277077</t>
  </si>
  <si>
    <t>7 FLOOR, 131, SECTION 3, NANKING E TAIPEI TAIPEI 10410 TAIWAN TE27173370 27173370</t>
  </si>
  <si>
    <t>TCLU9492717 MSCU9767221 MEDU8612181 TCLU7751059 MSCU7265060 MSCU9738239 TTNU9040390 MSCU7619396 MSCU8487761 MSCU8605761 MEDU7237403 MEDU8520465 MSCU9163685 SEGU4761624 MSCU9364062 TCNU5425282 MSCU7167017 TEMU6909234 TRLU5692552 MSCU9173770 DFSU6544200 TEMU8286529 MSCU7589408 MSCU7996213 MSCU7280384 MSCU8428331 MEDU7155157 MEDU1421727 GLDU7006439 FCIU8461170 TCLU7790477 MEDU8725172 MSCU9820250 TCNU7105014 TCLU4622783 MEDU8156543 MEDU7399087 MSCU8441204 FCIU8095002 MSCU9151853 MSCU6376732 TCLU9888816 MSCU9759289 TGHU7927450 TCLU4880160 INKU6634004 MSCU9486760 MEDU8782547 TCLU4039673 MEDU8834255 MEDU8270303 INKU6415140 TCNU8182041 MSCU8061987 TCNU7610607 CARU9615494 MEDU7326727 FSCU8347696 CXDU2138704 INKU2274717 MEDU7166803 MSCU7581639 GATU8737457 MSCU9943130 MEDU6149946 MSCU8090408 TCNU8790910 FCIU9743959 INKU6749359 CAIU8943661 BMOU5957580 MSCU7684581 TGHU8965769 DFSU2954531 MSCU1404533 MAXU6230344 CAIU8728437 MEDU8914350 TCLU4990445 MEDU8900676 MSCU7965552 INKU6701463 MSCU9103032 MSCU9127374 MSCU7880985 MSCU8520392 FSCU6141026 MSCU7969157 CAXU9357923 MEDU7053221 MSCU7679538 TCLU5468395 MSCU6994073 CLHU8683348 CXDU2179961 BMOU6159692 TGHU6604670 TCNU9927680 DFSU6772406 INKU6594196 MSCU7989852 TCNU7868320 MSCU8626342 MSCU9620729 DFSU6547827 MEDU7313714 CARU9622744 MEDU8545930 MSCU7990067 GLDU7513217 FCIU9487435 BMOU5558785 AMFU8448227 MEDU3514161 MSCU7933072 MEDU8258334 BMOU5585266 MSCU9319741 TCLU9740876 CAIU9454515 TCNU7679959 CARU9763742 MEDU7358323 BMOU5879851 INKU6591509 MEDU7119864 BMOU4232650 MEDU8250436 MSCU8096941 TCLU9482088 TCLU7863758 DRYU9389895 INKU6675913 INKU2273562 MSCU8645316 MSCU9822102 CARU9787024 TGHU4314054 TEMU8141016 MSCU7783938 TTNU3483723 TCLU5023861 GESU4276877 MSCU9138342 CRXU9932009 CLHU2938800 TRIU9263994 AMFU8811179 TCNU8181019 MSCU7944610 CRSU9191584 FCIU8845426 CRSU9100711 TEMU8337631 MEDU8668616 GLDU7388481 TRLU7092259 MEDU8292750 CAIU8732463 MSCU7920603 CAXU9756625 MEDU8703701 BMOU5546249 MSCU7506194 FSCU6650722 INKU6573721 TEMU8337040 MSCU9278350 TCLU7777665 TCLU5198371 MSCU7887634 DRYU9022913 TCLU5667669 MEDU8199890 TRLU7291482 TCLU4992263 TGHU3426213 TRLU7070455 CXDU2228433 MSCU9766930 INKU6740752 MSCU7541873 MSCU9437003 CAXU9042124 TCNU7830129 FSCU6236604 TCNU7806396 TEMU8299085 FSCU8070934</t>
  </si>
  <si>
    <t>4510 4510 4510 4510 4510 4510 4510 4510 4510 4510 4510 4510 4510 4510 4510 4510 4510 4510 4510 4510 4510 4510 4510 4510 4510 4510 4510 2210 4510 4510 4510 4510 4510 4510 4510 4510 4510 4510 4510 4510 2210 4510 4510 4510 4510 4510 4510 4510 4310 4510 4510 4510 4510 4510 4510 4510 4510 4510 4510 4510 4510 4510 4510 4510 2210 4510 4510 4510 4510 4510 4510 4510 4510 22G1 2210 4510 4510 4510 4510 4510 4510 4510 4510 4510 4510 4510 4510 4510 4510 4510 4510 4510 2210 4510 4510 4510 4510 4510 4510 4510 4510 4510 4510 4510 4510 4510 4510 4510 4510 4510 4510 4510 4510 2210 4510 4510 4510 4510 4510 4510 4510 4510 4510 4510 4510 4510 4510 4510 4510 4510 4510 4510 4510 4510 4510 4510 4510 4310 4510 4510 2210 4510 4510 4510 4510 2210 4510 4510 4510 4510 4510 4510 4510 4510 4510 4510 4510 4510 4510 4510 4510 4510 4510 4510 4510 4510 4510 4510 4510 4510 4510 4510 4510 4510 4510 4510 2210 4510 4510 4510 4510 4510 4510 4510 4510 4510 4510 4510 4510</t>
  </si>
  <si>
    <t>COSU6116234210</t>
  </si>
  <si>
    <t>SSM0002804 SSM0002869 SSM0002640 SSM0002778 SSM0002772 SSM0002865 SSM0002891 SSM0002858 SSM0002930 0002795 SSM0002795 SSM0002923 SSM0002769 SSM0002536 SSM0002638 SSM0002883 SSM0002776 SSM0002835 SSM0002940 SSM0002635 SSM0002645 SSM0002780 SSM0002540 SSM0002941 SSM0002811 SSM0002970 SSM0002833 SSM0002893 LDC03987 KOA0074184 SSM0002928 SSM0002797 SSM0002763 SSM0002542 SSM0002803 SSM0002652 SSM0002931 SSM0002544 SSM0002774 SSM0002961 SSM0002539 SSM0002751 LDC03990 KOA0074187 SSM0002786 SSM0002762 SSM0002866 SSM0002922 SSM0002807 SSM0002662 SSM0002965 256275 SSM0002770 SSM0002963 SSM0002767 SSM0002894 SSM0002892 SSM0002634 SSM0002817 002791 SSM0002791 SSM0002932 SSM0011333 SSM0002924 SSM0002853 SSM0002806 SSM0002816 SSM0002798 KOA0074156 SSM0002548 SSM0002937 SSM0002545 SSM0002813 SSM0002852 SSM0002864 SSM0002771 SSM0002921 COST790853 KOA0074157 SSM0002964 SSM0002823 SSM0002787 SSM0002876 SSM0002779 SSM0002550 SSM0011500 SSM0002810 SSM0002538 SSM0002818 SSM0002929 SSM0002781 0002781 SSM0002549 SSM0002949 SSM0002927 SSM0002867 SSM0002934 EU6265883 SSM0002534 SSM0002773 SSM0002546 SSM0002948 SSM0002639 SSM0002790 SSM0002847 SSM0002802 SSM0002019 SSM0002018 SSM0002675 SSM0002808 SSM0002621 SSM0002829 SSM0002765 SSM0002783 SSM0002831 SSM0002764 SSM0002761 SSM0002775 LDC03986 KOA0074183 SSM0011481 SSM0002814 SSM0002752 SSM0002777 SSM0002629 SSM0002854 SSM0002939 SSM0002946 SSM0002827 SSM0002856 SSM0002870 SSM0002794 0002794 SSM0002782 0002782 SSM0002760 SSM0002857 SSM0002863 SSM0002895 SSM0002933 SSM0002936 SSM0002820 SSM0002533 SSM0002543 SSM0002788 256276 SSM0002799 SSM0002665 256278 SSM0002868 SSM0002614 SSM0002784 0002784 SSM0011334 KOA0074186 LDC03989 SSM0002925 SSM0002944 SSM0002935 SSM0002805 SSM0002824 SSM0002898 SSM0002535 SSM0002962 SSM0002537 SSM0002532 SSM0002830 SSM0002947 SSM0002825 SSM0002945 SSM0002899 SSM0002785 SSM0002826 SSM0002862 0002793 SSM0002793 SSM0002800 0002800 SSM0002828 SSM0002766 SSM0002616 SSM0002855 SSM0002809 SSM0002896 SSM0002801 0002792 SSM0002792 SSM0002861 0002789 SSM0002789 LDC03988 KOA0074185 SSM0011335 SSM0002938 0002890 SSM0002890 SSM0002926 SSM0002637 SSM0002897 SSM0002879 SSM0002812 SSM0002815 SSM0002822 SSM0011498 SSM0002768</t>
  </si>
  <si>
    <t>COSU</t>
  </si>
  <si>
    <t>CHINA OCEAN SHIPPING COMPANY</t>
  </si>
  <si>
    <t>SECAUCUS</t>
  </si>
  <si>
    <t>100 LIGHTING WAY</t>
  </si>
  <si>
    <t>1 X 40 ST CONTAINER TOTAL 40 PACKAGES ONLY TOTAL FOURTY PACKAGES ONLY ELECTRICAL WIRING ACCESSORIES INV NO. SBD-4399, SBD-4400, SBD-4401, SBD-4402, SBD-4403, SBD-4404 DT. 02.05.2016 S.B. NO. 7442383, 7442749, 7443422, DT. 03.05.2016 IEC CODE: 0588065226 HTS CODE: 85389000 SAID TO WEIGH TOTAL GROSS WEIGHT : 19705.300 KGS FREIGHT COLLECT DDC COLLECT THC PREPAID, THIS MASTER BILL COVERS CMA-CGM NVOCC HOUSE BNO.IN80614519</t>
  </si>
  <si>
    <t>ORIENTAL LOGISTICS GROUP INC.</t>
  </si>
  <si>
    <t>SEATRANS AGENCIES PVT LTD</t>
  </si>
  <si>
    <t>MATAQUITO</t>
  </si>
  <si>
    <t>PACKAGES 4399/1 TO 4399/2 4400/3 TO 4400/16 4401/17 TO 4401/24 4402/25 TO 4402/38 4403/39 TO 4403/39 440 MADE IN INDIA</t>
  </si>
  <si>
    <t>NYC BRANCH ONE CROSS ISLAND PLAZA, SUITE 203D ROSEDALE, NY 11422 TETEL: (718)276-0686 X201,</t>
  </si>
  <si>
    <t>8, KRISHNA MARKET, 3RD FLOOR KALKAJI, NEW DELHI-110019 TEL: 011-26227250, FAX:011-26227297 TEA/C:SAGE METALS LIMITED</t>
  </si>
  <si>
    <t>ECMU4507270</t>
  </si>
  <si>
    <t>CMDUIN80610686</t>
  </si>
  <si>
    <t>108IN</t>
  </si>
  <si>
    <t>HAIR COSMETICS 21 PAL WITH 4403 CRT.REF.7100095935 INCL. DANGEROUS GOODS 3697 CRT. IMO 2.1 UN1950 GROSS 14649,2 / NET 13477,3102 CRT. IMO 3 UN1266 GROSS 724, 6 / NET 652,154 CRT. IMO 3 UN1993 GROSS 128, 6 / NET 118,3 550 CRT. NON HAZARDOUS HS CODE 330510,330530330590 FMC NO.2818-99-9000-0033 . AMS HB/L KWLD15330254684</t>
  </si>
  <si>
    <t>DACHSER TRANSPORT OF AMERICA INC</t>
  </si>
  <si>
    <t>DACHSER SE - AIR &amp; SEA LOGISTICS</t>
  </si>
  <si>
    <t>KAO . . . . . . ..</t>
  </si>
  <si>
    <t>CINCINNATI OFFICE 5495 NORTH BEND ROAD SUITE 104 BURLINGTON KY 41005 US</t>
  </si>
  <si>
    <t>FLUGHAFEN EUROPA CENTER HANNA-KUNATH-STRASSE 4 BREMEN 28199 DE</t>
  </si>
  <si>
    <t>FSCU8506376</t>
  </si>
  <si>
    <t>ACLU6250S6684101</t>
  </si>
  <si>
    <t>ES4607930</t>
  </si>
  <si>
    <t>BIEBESHEIM AM RHE</t>
  </si>
  <si>
    <t>ITC HS CODE : 68029200 19 CRATES OTHER CALCAREOUS ST ONE TILES (AS PER INVOICE AND PACKING LIST) TOTAL QU ANTITY - 3622.09 SQ.FT S B NO : 6907107 DT 06.04.201 6 IEC NO : 0991000846 INVO ICE NO : 4403/16-17/VSQ/HY D DT 02.04.2016 RBI CODE : HV 140024</t>
  </si>
  <si>
    <t>UPS OCEAN FREIGHT SERVICES INC</t>
  </si>
  <si>
    <t>UPS SCS (INDIA) PVT LTD</t>
  </si>
  <si>
    <t>CRATES NOS: 01 TO 19 SAME SAME SAME SAME SAME</t>
  </si>
  <si>
    <t>19701 HAMILTON AVENUE TORRANCE CA 90502 UNITED STATES</t>
  </si>
  <si>
    <t>PLOT NO 8 CHIKOTI GARDENS, BEGUMPET HYDERABAD AP 500016 INDIA</t>
  </si>
  <si>
    <t>CLHU2686170</t>
  </si>
  <si>
    <t>MSCUOI539690</t>
  </si>
  <si>
    <t>618N</t>
  </si>
  <si>
    <t>HYDERABAD, INDIA</t>
  </si>
  <si>
    <t>BOOKS AND CALENDER ITEM 903684481 978-1-4402-4689-0 GUN DIGEST GREAT GUNS 2017 DAILY CALENDAR; PO# K07689201_KB (13656 CPS 569 CTNS 16 PLTS) ITEM 903684488 978-1-940038-33-9 AWESOME UNIVERS 2017 DAILY CALENDAR; PO# K1183391_KB (4248 CPS 177 CTNS 5 PLTS) ITEM 903685497 978-1-4403-4662-0 COLOR SUPER CUTE ANIMALS; PO# C5466201JSB (15560 CPS 778 CTNS 14 PLTS) ITEM 903686839 978-1-4403-2957-9 PAINTING BEAUTIFUL WATERCOLORLANDSCAPES; PO# C5495793DST (1100 CPS 55 CTNS 2 PLTS) ITEM 903687736 978-1-62033-065-4 COZY KNITS; PO# 13KN1403-JB (1440 CPS 72 CTNS 2 PLTS) HS CODE 4910.00 &amp; 4901.99 (39 WOOD PLTS WITH IPPC LOGO STC 1651 CTNS) THIS SHIPMENT CONTAINS WOOD PACKAGING MATERIALS WHICH COMPLIED THE STANDARD OF ISPM 15. . . . . . . . . . . . . . . . . . . . . . . . . . . . . . . .</t>
  </si>
  <si>
    <t>YM MASCULINITY</t>
  </si>
  <si>
    <t>TITLE GUN DIGEST GREAT GUNS 2017 DAILY CALENDAR AUTHOR EDITORS OF GUN DIGEST PUBLISHER KRAUSE PUBLICATIONS, IOLA WI USAPRINTED IN CHINA SRN R0863 PRINTING# 1 CTN QTY 32 CTN WGT LBS30 LB ISBN-10 1-4402-4689-0 ISBN-13978-1-4402-4689-0 COVER PRICE TITLE 2017 AWESOME UNIVERSE CALENDAR AUTHOR EDITORS OF SKY &amp; TELESCOPEPUBLISHER KRAUSE PUBLICATIONS, IOLA WI USA PRINTED IN CHINA SRN R2030 PRINTING# 1 CTN QTY 32 CTN WGT LBS30 LBISBN-10 1-940038-33-2 ISBN-13 978-1-940038-33-9 COVER PRICE TITLE COLOR SUPER CUTE ANIMALSAUTHOR JANE MADAY PUBLISHER F W MEDIA CINCINNATI,OH PRINTED IN CHINA SRN R0166 PRINTING# 1CTN QTY 20 CTN WGT LBS22.5 LB ISBN-10 1-4403-4662-3 ISBN-13 978-1-4403-4662-0 COVER PRICETITLE PAINTING BEAUTIFUL WATERCOLOR LANDSCAPES AUTHOR JOYCE HICKS PUBLISHER F W MEDIACINCINNATI,OH PRINTED IN CHINA SRN U3158 PRINTING# 3 CTN QTY 20 CTN WGT LBS34.4 LB ISBN-101-4403-2957-5 ISBN-13 978-1-4403-2957-9 COVER PRICE TITLE COZY KNITS</t>
  </si>
  <si>
    <t>CSLU5169948</t>
  </si>
  <si>
    <t>BANQHKG5708504</t>
  </si>
  <si>
    <t>COSU6123664880</t>
  </si>
  <si>
    <t>32E</t>
  </si>
  <si>
    <t>BOOKS ITEM 903684721 978-1-4403-4603-3 THE COLORING BOOK OF TANGLE PATTERNS F&amp;W-S9150V1 PO#C6360331JSB (8740 CPS) BOOKING REF NO 1605S008B (11 WOOD PLTS WITH IPPC LOGO STC 437 CTNS) THIS SHIPMENT CONTAINS WOOD PACKAGING MATERIALS WHICH COMPLIED THE STANDARD OF ISPM 15. . . .</t>
  </si>
  <si>
    <t>TITLE THE COLORING BOOK OF TANGLE PATTERNS AUTHOR TIFFANY LOVERING PUBLISHER F W MEDIACINCINNATI,OH PRINTED IN CHINA SRN S9150 PRINTING# 1 CTN QTY 20 CTN WGT LBS36.1 LB ISBN-101-4403-4603-8 ISBN-13 978-1-4403-4603-3 COVER PRICE</t>
  </si>
  <si>
    <t>DFSU1088849</t>
  </si>
  <si>
    <t>BANQHKG5707311</t>
  </si>
  <si>
    <t>COSU6123667920</t>
  </si>
  <si>
    <t>TOTAL 55 PK 26 PACKAGE (S) 4403.00 KGM 23.712 MTQ CAR PARTS INVOICE NO. 6213824, MATERIAL NO. 966558-110, 966559-110 108576 PC HS-CODE: 870899 HS-CODE:870899 17 PACKAGE (S) 4926.00 KGM 15.504 MTQ, CAR PARTS INVOICE NO. 32023272 MATERIAL NO. C03776-105, C03777-104, C03778-104, C03779-103, C03780-103 78600 PC, HS-CODE: 870899 HS-CODE:870899 2 PIECES 504.00 KGM 1.824 MTQ CAR PARTS INVOICE NO. 97921236, 97921235, MATERIAL NO. 914444-101, 104749-102 44905 PC HS-CODE: 870899 HS-CODE:870899 5 PIECES 1397.00 KGM 4.560 MTQ, CAR PARTS INVOICE NO. 97920428, 97920427, 97920426, 97920425, 97920424 MATERIAL NO. 965872-102, 920058-100, 914444-101, 104749-102,, 924133-102 57686 PC HS-CODE: 870899 HS-CODE:870899 2 PIECES 511.00 KGM 1.824 MTQ CAR PARTS, INVOICE NO. 97922103 MATERIAL NO. 921322-101 29627 PC HS-CODE: 870899 HS-CODE:870899 2 PIECES, 416.00 KGM 1.824 MTQ CAR PARTS INVOICE NO. 97921738, 97921737 MATERIAL NO. 925349-103, C20190-100 18072 PC, HS-CODE: 870899 HS-CODE:870899 1 PACKAGE (S) 308.00 KGM 0.912 MTQ CAR PARTS INVOICE NO. 10239200, MATERIAL NO. 169577-103 400 PC HS-CODE: 870899 HS-CODE:870899 FREIGHT PREPAID GENERAL CMA CGM TERMS AND CONDITIONS TO BE FOUNDER WWW.CMA-CGM.COM, THIS MASTER BILL COVERS AUTOMATED NVOCC HOUSBILL NO:,</t>
  </si>
  <si>
    <t>BROSE MEXICO, S.A FRACC. IND. BENIT CALLE 2 NO. 7 76120 QUERETARO MEXICO BRO CALLE 2 NO. 7 76120 QUERETARO MEXICO BROSE MEXICO, S.A FRACC. IND. BENIT CAL QUERETARO MEXICO BROSE MEXICO, S.A FRACC. IND. BENIT CALLE 2 NO. 7 76120 QUE BROSE MEXICO, S.A FRACC. IND. BENIT CALLE 2 NO. 7 76120 QUERETARO MEXICO BRO CALLE 2 NO. 7 76120 QUERETARO MEXICO BROSE MEXICO, S.A FRACC. IND. BENIT CAL QUERETARO MEXICO</t>
  </si>
  <si>
    <t>CAXU8047245</t>
  </si>
  <si>
    <t>CMDUHBG1104911A</t>
  </si>
  <si>
    <t>107VB</t>
  </si>
  <si>
    <t>PR938698</t>
  </si>
  <si>
    <t>STC 1625 CARTON(S) PAPER BOXHS CODE 48192 HIS SHIPMENT DOES NOT CONTAINSOLID WOOD P NG MATERIALS ZIP CODE 518007 VAT NO. 4403 2569894 TEL 0755-25153718 FAX 0755-251534 EIGHT PREPAID STC 1400 CARTON(S) PAPER BOXHS CODE 48192 HIS SHIPMENT DOES NOT CONTAINSOLID WOOD P STC 1625 CARTON(S) PAPER BOXHS CODE 48192 HIS SHIPMENT DOES NOT CONTAINSOLID WOOD P NG MATERIALS ZIP CODE 518007 VAT NO. 4403 2569894 TEL 0755-25153718 FAX 0755-251534 EIGHT PREPAID STC 1400 CARTON(S) PAPER BOXHS CODE 48192 HIS SHIPMENT DOES NOT CONTAINSOLID WOOD P STC 1625 CARTON(S) PAPER BOXHS CODE 48192 HIS SHIPMENT DOES NOT CONTAINSOLID WOOD P NG MATERIALS ZIP CODE 518007 VAT NO. 4403 2569894 TEL 0755-25153718 FAX 0755-251534 EIGHT PREPAID STC 1400 CARTON(S) PAPER BOXHS CODE 48192 HIS SHIPMENT DOES NOT CONTAINSOLID WOOD P NG MATERIALS ZIP CODE 518007 VAT NO. 4403 2569894 TEL 0755-25153718 FAX 0755-251534 EIGHT PREPAID STC 1319 CARTON(S) PAPER BOXHS CODE 48192 HIS SHIPMENT DOES NOT CONTAINSOLID WOOD P NG MATERIALS ZIP CODE 518007 VAT NO. 4403 2569894 TEL 0755-25153718 FAX 0755-251534 EIGHT PREPAID NG MATERIALS ZIP CODE 518007 VAT NO. 4403 2569894 TEL 0755-25153718 FAX 0755-251534 EIGHT PREPAID STC 1319 CARTON(S) PAPER BOXHS CODE 48192 HIS SHIPMENT DOES NOT CONTAINSOLID WOOD P NG MATERIALS ZIP CODE 518007 VAT NO. 4403 2569894 TEL 0755-25153718 FAX 0755-251534 EIGHT PREPAID NG MATERIALS ZIP CODE 518007 VAT NO. 4403 2569894 TEL 0755-25153718 FAX 0755-251534 EIGHT PREPAID STC 1319 CARTON(S) PAPER BOXHS CODE 48192 HIS SHIPMENT DOES NOT CONTAINSOLID WOOD P NG MATERIALS ZIP CODE 518007 VAT NO. 4403 2569894 TEL 0755-25153718 FAX 0755-251534 EIGHT PREPAID</t>
  </si>
  <si>
    <t>CLEARPOINT INTERNATIONAL</t>
  </si>
  <si>
    <t>UNITEX INTERNATIONAL FORWARDING(GUA</t>
  </si>
  <si>
    <t>N-M N-M N-M NO MARKS NO MARKS NO MARKS NO MARKS NO MARKSNO MARKS NO MARKS NO MARKS NO MARKS NO MARKS NO MARKS NO MARKSN-M N-M N-M NO MARKS NO MARKS NO MARKS NO MARKS NO MARKSNO MARKS NO MARKS NO MARKS NO MARKS NO MARKS NO MARKS NO MARKSN-M N-M N-M NO MARKS NO MARKS NO MARKS NO MARKS NO MARKSNO MARKS NO MARKS NO MARKS NO MARKS NO MARKS NO MARKS NO MARKS</t>
  </si>
  <si>
    <t>2530 CORPORATE PLACE SUITE# A103 MONTEREY PARK CA91754 US</t>
  </si>
  <si>
    <t>UACU5297542 TEXU5532134 TGHU8781397</t>
  </si>
  <si>
    <t>UASUCNSZXA95371</t>
  </si>
  <si>
    <t>005S</t>
  </si>
  <si>
    <t>5862632 5723159 5723182</t>
  </si>
  <si>
    <t>BOOKS ITEM 903684967 978-1-4403-4129-8 SPLASH 17-THE BEST OF WATERCOLOR; PO# C5412981JSB, (6231 CPS 390 CTNS 10 PLTS) ITEM 903673212 978-1-63250-278-0 WEEKEND WRAPS ; PO# 16KN1001-BD (6273 CPS 314 CTNS, 5 PLTS) ITEM 903688680 978-1-59963-838-6 WRITE-BRAIN WORKBOOK REVISED AND EXPANDED ; PO# C2283863DST (2105 CPS 211 CTNS, 5 PLTS) ITEM 903686846 978-1-4402-1818-7 QUILTS FROM THE HOUSE OF TULAPINK ; PO# K0481874 (960 CPS 48 CTNS 1 PLT), (21 WOOD PLTS WITH IPPC LOGO STC 963 CTNS) THIS SHIPMENT CONTAINS WOOD PACKAGING MATERIALS WHICH COMPLIED THE STANDARD OF ISPM 15. . ., . . . . . . . ., . . . . . . . ., . . . . . . . ., . . . . . . . ., . . . . . .,</t>
  </si>
  <si>
    <t>TITLE SPLASH 17- THE BEST OF WATERCOLOR AUTHOR EDITED BY RACHEL RUBIN WOLF PUB OH PRINTED IN CHINA SRN T6233 PRINTING# 1 CTN QTY 16 CTN WGT LBS 1-4403-4129-X ISBN-13 978-1-4403-4129-8 COVER PRICE TITLE WEEKEND WRAPS AUT &amp; MELISSA LABARRE PUBLISHER F W MEDIA CINCINNATI, OH PRINTED IN CHINA SRN 16KN10 PRI CTN WGT 21.7 LB ISBN-10 1-63250-278-X ISBN-13 978-1-63250-278-0 COVER PRICE TIT REVISED AND EXPANDED AUTHOR BONNIE NEUBAUER PUBLISHER F W MEDIA CINCINNATI, OH SRN T1875 PRINTING# 3 CTN QTY 10 CTN WGT LBS28.4 LB ISBN-10 1-5 978-1-59963-838-6 COVER PRICE TITLE QUILTS FROM THE HOUSE OF TULA PINK AUTHOR TULA PIN MEDIA CINCINNATI, OH PRINTED IN CHINA SRN W1582 PRINTING# 4 CTN QTY 20 CTN ISBN-10 1-4402-1818-8 ISBN-13 978-1-4402-1818-7 COVER PRICE</t>
  </si>
  <si>
    <t>TGHU3717986</t>
  </si>
  <si>
    <t>BANQHKG5713050</t>
  </si>
  <si>
    <t>COSU6123670360</t>
  </si>
  <si>
    <t>1X40HC STC: 2210 POSTS 2-1/2-3' X 2,15 450 POSTS 6' X 2,44 MTS PARTIDA ARANCELARIA : 4403.1010 FREIGHT PREPAID</t>
  </si>
  <si>
    <t>SOFIE MAERSK</t>
  </si>
  <si>
    <t>MIEU2020972</t>
  </si>
  <si>
    <t>PNEP16793719056</t>
  </si>
  <si>
    <t>SEAU569399809</t>
  </si>
  <si>
    <t>CL057108807231</t>
  </si>
  <si>
    <t>MEN'S 100% COTTON WOVEN SH IRT. - DRESS CUSTOMER PO PLM PO NO. ----------- ---------- J005594 234404 J005589 23 4403 J005894 23542 3 J005928 238770 J 005945 235302 J005 947 235431 J005949 236916 J005952 235586 J005972 235615 J005979 235650 J006083 235 269 J006292 236190 J006004 235865 J0 06098 235797 . PO STYLE CT NS PCE ------- -------- -- ---- ---- J005 594 51J5C00460 19 4 4631 J005589 51J5H000 18 220 5245 J005 894 51J5C00429 7 0 1598 J005928 51J5C004 29 37 856 J005 945 51J5C00430 1 0 193 J005947 51J5C004 43 12 268 J005 949 51J5C00443 1 2 278 J005952 51J5C004 43 29 673 J005 972 51J5B00050 6 4 1477 J005979 51J5C004 55 5 120 J006 083 51J5C00429 1 5 300 J006292 51J5B000 62 48 1132 J006 004 51J5C00445/446/447 6 0 1398 J006098 51J5A000 55 9 209 . FR EIGHT COLLECT INVOI CE# AEG M14569 FRP DATE: 16 APR 20 16</t>
  </si>
  <si>
    <t>JOS A.BANK HAMPST EAD P.O. NO.: CUS TOMER P.O . NO.: S TYLE NO.: COLOR: SIZE : QUANTITY: CA RTON NO.: MADE IN MALAYSIA SAME SAME SAME SAME SAMESAME SAME SAME SAME SAME SAME SAME SAMESAME SAME SAME SAME SAME SAME SAME SAME</t>
  </si>
  <si>
    <t>100 PORT STREET NEWARK NJ 07114 UNITED STATES</t>
  </si>
  <si>
    <t>MSCU9429076</t>
  </si>
  <si>
    <t>4NG0</t>
  </si>
  <si>
    <t>MSCUPM036286</t>
  </si>
  <si>
    <t>615W</t>
  </si>
  <si>
    <t>FEJ6889916</t>
  </si>
  <si>
    <t>BOOKS AND CALENDER ITEM 903683864 978-1-4402-4157-4 NANCY ZIEMAN S CONFIDENT SEWING COLLECTION PO# K0415742DST (1320 CPS 132 CTNS, 3 PLTS) ITEM 903683888 978-1-4403-4201-1 SKETCHUP-A DESIGN GUIDE FOR WOODWORKERS PO# C4720112DST (1077 CPS 54 CTNS 2 PLTS) ITEM 903684665, 978-1-4402-4503-9 SISTER SAMPLER QUILTS PO# K0450392DST (4160 CPS 208 CTNS 3 PLTS) ITEM 903684721 978-1-4403-4603-3 THE COLORING BOOK OF, TANGLE PATTERNS PO# C6360331JSB (1600 CPS 80 CTNS 2 PLTS) ITEM 903685329 978-1-4403-4507-4 THE PERFECT TREEHOUSE PO# C4750741DST (4140 CPS 207 CTNS, 4 PLTS) ITEM 903685590 978-1-940038-32-2 2017 SKY&amp;TELESCOPE OUR SOLAR SSYSTEM WALL CALEND PO# K1183221_KB_R1 (4800 CPS 96 CTNS 3 PLTS), ITEM 903686244 SOUTHWEST ART 2017 LIMITED-F&amp;W-2017 PO# 75201APL_R2 (950 CPS 10 CTNS 1 PLT) ITEM 903686251 OLD CARS WEEKLY 2017 WALL CALE, PO# 75196PL_R1 (12500 CPS 125 CTNS 3 PLTS) ITEM 903686265 DEER &amp; DEER HUNTING WHITETAILS PO# 75197PL (18230 CPS 183 CTNS, 5 PLTS) ITEM 903686268 DEER &amp; DEER HUNTING WHITETAILS PO# 75197APL (6665 CPS 67 CTNS 2 PLTS) ITEM 903686269 HORTICULTURE 2017, LIMITED-EDIT PO# 75199APL (5600 CPS 56 CTNS 2 PLTS) ITEM 903686270 MILITARY VEHICLES 2017 CALENDA PO# 75198PL (875 CPS 9 CTNS 1 PLT), ITEM 903686271 SKY&amp; TELESCOPE 2017 OBERVING W PO# 751200PL_R1 (3500 CPS 35 CTNS 1 PLT) ITEM 903673211 978-1-63250-354-1 THE WEAVER S STUDIO -, WOVEN SHIBORI PO# 16WV0201-BD (4147 CPS 208 CTNS 3 PLTS) ITEM 903687027 978-1-4402-3259-6 JEFFERSON NICKELS 1970- 2015 PO# K0925964-KB, (2600 CPS 52 CTNS 2 PLTS) (37 WOOD PLTS WITH IPPC LOGO STC 1522 CTNS) THIS SHIPMENT CONTAINS WOOD PACKAGING MATERIALS WHICH COMPLIED THE STANDARD OF ISPM 15.,</t>
  </si>
  <si>
    <t>YM UBERTY</t>
  </si>
  <si>
    <t>TITLE NANCY ZIEMAN S CONFIDENT SEWING COLLECTION AUTHOR NANCY ZIEMAN PUB CINCINNATI,OH PRINTED IN CHINA SRN T2668 PRINTING# 2 CTN QTY 10 CTN WGT LBS 4157-0 ISBN-13 978-1-4402-4157-4 COVER PRICE TITLE SKETCHUP-A DES AUTHOR JOE ZEH PUBLISHER F W MEDIA CINCINNATI,OH PRINTED IN CHINA SRN T7072 PRI CTN WGT LBS35.3 LB ISBN-10 1-4403-4201-6 ISBN-13 978-1-4403-4201-1 COV SAMPLER QUILTS AUTHOR ANNEMARIE CHANY PUBLISHER F W MEDIA CINCINNATI,OH PRI PRINTING# 2 CTN QTY 20 CTN WGT LBS21.7 LB ISBN-101-4402- 4503-7 ISB COVER PRICE TITLE THE COLORING BOOK OF TANGLE PATTERNS AUTHOR TIFFANY LOV F W MEDIA CINCINNATI,OH PRINTED IN CHINA SRN S9150 PRINTING# 1 CTN QTY 20 CTN ISBN-101-4403- 4603-8 ISBN-13 978-1-4403-4603-3 COVER PRICE TITLE THE PER KR NO MARKS NO MARKS NO MARKS NO MARKS NO MARKS NO NO MARKS NO MARKS NO MARKS NO MARKS NO MARKS NO MARKS</t>
  </si>
  <si>
    <t>FSCU5145243</t>
  </si>
  <si>
    <t>BANQHKG5703044</t>
  </si>
  <si>
    <t>COSU6123657920</t>
  </si>
  <si>
    <t>50E</t>
  </si>
  <si>
    <t>HAIR COSMETICS21 PAL WITH 4403 CRT.REF.7100095990INCL. DANGEROUS GOODS401 CRT. IMO 5.1 UN2984 GROSS 2060,9 / NET 1793, 0720 CRT. IMO 2.1 UN1950GROSS 2773,2 / NET 2551,3101 CRT. IMO 3 UN1266GROSS 325,7 / NET 293,1 1300 CRT. IMO 3 UN1993GROSS 4139, 8 / NET 3808,61881 CRT. NON HAZARDOUSHS CODE 330510,330520330530,330590,3 92690, 960330 FMC NO. 2818-99-9000-0033 FREIGHT PREPAID EMERGENCY CONTACT TEL NUMBER 7035273887</t>
  </si>
  <si>
    <t>KAO . . . . . . .. . .</t>
  </si>
  <si>
    <t>ACLU9692341</t>
  </si>
  <si>
    <t>ACLU6249S6683400</t>
  </si>
  <si>
    <t>ES4607932</t>
  </si>
  <si>
    <t>BOOKS ITEM 903683507 978-1-4403-4267-7 PHYSICS OF BRAND AMV1 PO#T822001-BD BOOKS ITEM 903684186 978-1-4403-4667-5 COLOR GROOVY F&amp;WR0397V1 PO#C6366751JSB (3600 CPS) BOOKING REF NO 1604S040 (4 WOOD PLTS WITH IPPC LOGO STC 180 CTNS) . . . . . . . . . . . (12358 CPS) BOOKING REF NO 1604S040 (7 WOOD PLTS WITH IPPC LOGO STC 309 CTNS) THIS SHIPMENT CONTAINS WOOD PACKAGING MATERIALS WHICH COMPLIED THE STANDARD OF ISPM 15. . .</t>
  </si>
  <si>
    <t>CMA CGM COLUMBA</t>
  </si>
  <si>
    <t>TITLE OF BOOK THE PHYSICS OF BRAND AUTHOR AARON KELLER, RENEE MARINO, AND DAN WALLACE PUBLISHERADAMS MEDIA, A DIVISION OF F W MEDIA, INC COUNTRY OF ORIGIN PRINTED IN CHINA SRN T8220 PRINTING# 1CTN QTY 20 CTN WGT ____ LBS ISBN-10 1-4403-4267-9 ISBN-13 978-1-4403-4267-7 COVER PRICE TITLECOLOR GROOVY AUTHOR THANEEYA MCARDLE PUBLISHER F W MEDIA CINCINNATI,OH PRINTED IN CHINA SRN R0397PRINTING# 1 CTN QTY 40 CTN WGT LBS ISBN-10 1-4403-4667-4 ISBN-13 978-1-4403-4667-5COVER PRICE</t>
  </si>
  <si>
    <t>CAXU6983630</t>
  </si>
  <si>
    <t>BANQHKG5690319</t>
  </si>
  <si>
    <t>COSU6123656290</t>
  </si>
  <si>
    <t>097TX</t>
  </si>
  <si>
    <t>187 LOGS BSIU 9595165 - SEAL #431677 1 0 M3 - 48 HARD MAPLE LOGS 21276 KGS 48 L TCLU 1462399 - SEAL #431645 17.130 M3 HARD MAPLE LOGS 20556 KGS 48 LOGS TC 476046 - SEAL #431698 18.340 M3 - 45 HA APLE LOGS 22008 KGS 45 LOGS UACU 51404 SEAL #431699 18.250 M3 - 40 HARD MAPLE 187 LOGS BSIU 9595165 - SEAL #431677 1 0 M3 - 48 HARD MAPLE LOGS 21276 KGS 48 L TCLU 1462399 - SEAL #431645 17.130 M3 HARD MAPLE LOGS 20556 KGS 48 LOGS TC 476046 - SEAL #431698 18.340 M3 - 45 HA APLE LOGS 22008 KGS 45 LOGS UACU 51404 SEAL #431699 18.250 M3 - 40 HARD MAPLE 187 LOGS BSIU 9595165 - SEAL #431677 1 0 M3 - 48 HARD MAPLE LOGS 21276 KGS 48 L TCLU 1462399 - SEAL #431645 17.130 M3 HARD MAPLE LOGS 20556 KGS 48 LOGS TC 476046 - SEAL #431698 18.340 M3 - 45 HA APLE LOGS 22008 KGS 45 LOGS UACU 51404 SEAL #431699 18.250 M3 - 40 HARD MAPLE 187 LOGS BSIU 9595165 - SEAL #431677 1 0 M3 - 48 HARD MAPLE LOGS 21276 KGS 48 L TCLU 1462399 - SEAL #431645 17.130 M3 HARD MAPLE LOGS 20556 KGS 48 LOGS TC 476046 - SEAL #431698 18.340 M3 - 45 HA APLE LOGS 22008 KGS 45 LOGS UACU 51404 SEAL #431699 18.250 M3 - 40 HARD MAPLE S 21900 KGS 40 LOGS NO WOOD PACKING MAT L HS CODE: 4403.93.00 S 21900 KGS 40 LOGS NO WOOD PACKING MAT L HS CODE: 4403.93.00 S 21900 KGS 40 LOGS NO WOOD PACKING MAT L HS CODE: 4403.93.00 S 21900 KGS 40 LOGS NO WOOD PACKING MAT L HS CODE: 4403.93.00</t>
  </si>
  <si>
    <t>ZHEJIANG DEHUA TB IMPORT &amp; EXPORT C</t>
  </si>
  <si>
    <t>DANZER VENEER AMERICAS INC.119 AID</t>
  </si>
  <si>
    <t>SHIP REF #DVA2687 SHIP REF #DVA2687 SHIP REF #DVA2687 SHIP REF #DVA2687 NO MARKS NO MARKS NO MARKS NO MARKSNO MARKSSHIP REF #DVA2687 SHIP REF #DVA2687 SHIP REF #DVA2687 SHIP REF #DVA2687 NO MARKS NO MARKS NO MARKS NO MARKSNO MARKSSHIP REF #DVA2687 SHIP REF #DVA2687 SHIP REF #DVA2687 SHIP REF #DVA2687 NO MARKS NO MARKS NO MARKS NO MARKSNO MARKSSHIP REF #DVA2687 SHIP REF #DVA2687 SHIP REF #DVA2687 SHIP REF #DVA2687 NO MARKS NO MARKS NO MARKS NO MARKSNO MARKS</t>
  </si>
  <si>
    <t>NO. 588 LINXI STREET WUKANG . CN</t>
  </si>
  <si>
    <t>119 AID DRIVE DARLINGTON 16115 US</t>
  </si>
  <si>
    <t>TCNU8476046 UACU5140424 BSIU9595165 TCLU1462399</t>
  </si>
  <si>
    <t>LT</t>
  </si>
  <si>
    <t>UASUCAVAN007109</t>
  </si>
  <si>
    <t>156W</t>
  </si>
  <si>
    <t>431698 431699 431677 431645</t>
  </si>
  <si>
    <t>BOOKS AND CALENDER ITEM 903684058 978-1-4403-4002-4 ACRYLIC PAINTING FOR ENCAUSTICTS PO# C6300242DST (2180 CPS 109 CTNS 2 PLTS) BOOKS AND CALENDER ITEM 903299611 978-1-4405-9744-2 TULA PINK COLORING 2017 WALL CALENDAR PO# R315201-BD (8240 CPS 165 CTNS ITEM 903684187 978-1-4403-3839-7 COLORED PENCIL COLLAGE PO# C6383972DST (1650 CPS 83 CTNS 2 PLTS) ITEM 903684701 978-1-4403-3880-9 ARTIST S SKETCHBOOK PO# C5488091JSB (6240 CPS 312 CTNS 6 PLTS) ITEM 903685266 978-1-4402-4640-1 THE ULTIMATE GUIDE TO VINTAGETRANSFORMERS ACTION FIGURES PO# K0264011_KB (5122 CPS 285 CTNS 8 PLTS) ITEM 903673210 978-1-63250-120-2 RUGGED KNITS PO# 16KN0301-BD (6760 CPS 338 CTNS 5 PLTS) ITEM 903299609 978-1-4405-9645-2 365 DAYS OF BEER 2017 DAILY CALENDAR PO# R142201-BD (8112 CPS 338 CTNS 10 PLTS) (33 WOOD PLTS WITH IPPC LOGO STC 1465 CTNS) . . . . . . . . . . . . . . . . . . . . . . . . . . . . . . . . . . . . . . . 5 PLTS) ITEM 903299610 978-1-4405-9745-9 STRESS LESS COLORING 2017 WALLCALENDAR PO# R286901-BD (4000 CPS 80 CTNS 3 PLTS) ITEM 903299604 978-1-4405-9647-6 MORE WORDS YOU SHOULD KNOW TOSOUND SMART 2017 DAILY CALENDA PO# R142401-BD (11208 CPS 467 CTNS 13 PLTS) ITEM 903299606 978-1-4405-9818-0 WEED 2017 DAILY CALENDAR PO# R257301-BD (6720 CPS 280 CTNS 8 PLTS) ITEM 903299609 978-1-4405-9645-2 365 DAYS OF BEER 2017 DAILY CALENDAR PO# R142201-BD (1728 CPS 72 CTNS 2 PLTS) ITEM 903299605 978-1-4405-9648-3 WILDERNESS SURVIVAL 101 A 2017 DAILY CALENDAR PO# R142501-BD (4104 CPS 171 CTNS 5 PLTS) ITEM 903299607 978-1-4405-9646-9 365 MORE FACTS THAT WILL SCARETHE S# T OUT OF YOU 2017 DAIL PO# R142301-BD (5184 CPS 216 CTNS 6 PLTS) (42 WOOD PLTS WITH IPPC LOGO STC 1451 CTNS) THIS SHIPMENT CONTAINS WOOD PACKAGING MATERIALS WHICH COMPLIED THE STANDARD OF ISPM 15. . . . . . . . . . . . . . . . . . . . . . . . . . . . . .</t>
  </si>
  <si>
    <t>TITLE ACRYLIC PAINTING FOR ENCAUSTIC EFFECTS AUTHOR SANDRA DURAN WILSON PUBLISHER F W MEDIA CINCINNATI,OHPRINTED IN CHINA SRN T4853 PRINTING# 2 CTN QTY 20 CTN WGT LBS ISBN-10 1-4403-4002-1 ISBN-13978-1-4403-4002-4 COVER PRICE TITLE COLORED PENCIL COLLAGE AUTHOR KELLY HOERNIG PUBLISHERF W MEDIA CINCINNATI,OH PRINTED IN CHINA SRN T3612 PRINTING# 2 CTN QTY 20 CTN WGT LBS ISBN-101-4403-3839-6 ISBN-13 978-1-4403-3839-7 COVER PRICE TITLE ARTIST S SKETCHBOOK AUTHOR CATHY JOHNSONPUBLISHER F W MEDIA CINCINNATI,OH PRINTED IN CHINA SRN T3885 PRINTING# 1 CTN QTY 20 CTN WGT LBSISBN-10 1-4403-3880-9 ISBN-13 978-1-4403-3880-9 COVER PRICE TITLE THE ULTIMATE GUIDE TO VINTAGETRANSFORMERS ACTION FIGURES AUTHOR MARK BELLOMO PUBLISHER KRAUSE PUBLICATIONS, IOLA, WI USAPRINTED IN CHINA SRN S9135 PRINTING# 1 CTN QTY 18 CTN WGT LBS ISBN-10 1-4402-4640-8 ISBN-13978-1-4402-4640-1 COVER PRICE TITLE RUGGED KNITS AUTHOR ANDREA RANGEL PUBLISHER F W MEDITITLE OF BOOK TULA PINK COLORING CALENDAR AUTHOR TULA PINK PUBLISHER ADAMS MEDIA,A DIVISION OF F W MEDIA, INC COUNTRY OF ORIGIN PRINTED IN CHINA SRN R3152 PRINTING# 1CTN QTY 50 CTN WGT 25.6 LB ISBN-10 1-4405-9744-8 ISBN-13 978-1-4405-9744-2 COVER PRICE TITLE OF BOOKSTRESS LESS COLORING 2017 CALENDAR AUTHOR ADAMS MEDIA PUBLISHER ADAMS MEDIA, A DIVISION OFF W MEDIA, INC COUNTRY OF ORIGIN PRINTED IN CHINA SRN R2869 PRINTING# 1 CTN QTY 50 CTN WGT 25.6 LBISBN-10 1-4405-9745-6 ISBN-13 978-1-4405-9745-9 COVER PRICE TITLE OF BOOK WORDS YOU SHOULD KNOWTO SOUND SMART 2017 DAILY CALENDAR AUTHOR ROBERT W. BLY PUBLISHER ADAMS MEDIA,A DIVISION OF F W MEDIA, INC COUNTRY OF ORIGIN PRINTED IN CHINA SRN R1424 PRINTING# 1 CTN QTY 24CTN WGT 22.7 LB ISBN-10 1-4405-9647-6 ISBN-13 978-1-4405-9647-6 COVER PRICE TITLE OF BOOK WEED 2017DAILY CALENDAR AUTHOR I. M. STONED PUBLISHER ADAMS MEDIA, A DIVISION OF F W MEDIA, INCCOUNTRY OF ORIGIN PRINTE</t>
  </si>
  <si>
    <t>CBHU6184777 CCLU4884283</t>
  </si>
  <si>
    <t>4310 42G1</t>
  </si>
  <si>
    <t>BANQHKG5694962</t>
  </si>
  <si>
    <t>COSU6123650000</t>
  </si>
  <si>
    <t>2562250 2552316</t>
  </si>
  <si>
    <t>MDF WITH TWO SIDE RED MELAMINE 1220X2440X15MM MDF 1220X2440X15MM 1220X2440X12MM 1220X2440X6MM 24PACKAGES24PALLETS MDF WITH TWO SIDE RED MELAMINE 1220X2440X15MM MDF 1220X2440X15MM 1220X2440X12MM 1220X2440X6MM 24PACKAGES24PALLETS MDF WITH TWO SIDE RED MELAMINE 1220X2440X15MM MDF 1220X2440X15MM 1220X2440X12MM 1220X2440X6MM 24PACKAGES24PALLETS XFAX 86-755-82186345 TAX ID 4403 0066 1046 989 XFAX 86-755-82186345 TAX ID 4403 0066 1046 989 XFAX 86-755-82186345 TAX ID 4403 0066 1046 989</t>
  </si>
  <si>
    <t>GEO CARGO S.A. DE C.V.</t>
  </si>
  <si>
    <t>NYK CLARA</t>
  </si>
  <si>
    <t>NO MARKS . . . . . . ..NO MARKS . . . . . . ..NO MARKS . . . . . . ..</t>
  </si>
  <si>
    <t>TAX I.D GCA101221CV9 AVENIDA INSURGENTES SUR 476, INT. 402 COL. ROMA SUR CUAUHTEMOC C.P. 06700 MEXICO DF.</t>
  </si>
  <si>
    <t>IPXU3505660 HLXU1242377 TGHU2855580</t>
  </si>
  <si>
    <t>2210 2210 2200</t>
  </si>
  <si>
    <t>HLCUTA1160404477</t>
  </si>
  <si>
    <t>HLB2959174 HLB2959538 HLB2959175</t>
  </si>
  <si>
    <t>564 -FIVE HUNDRED SIXTY FOUR- CARTONS CONTAINING - 13,200 PCS  1100 DOZ OF MENS SHIRTS - P.O. DR-33-114881 LOT NO. 33K3129-100  5130 PCS LOT NO. 33K3129-400  4200 PCS 564 -FIVE HUNDRED SIXTY FOUR- CARTONS CONTAINING - 13,200 PCS  1100 DOZ OF MENS SHIRTS - P.O. DR-33-114881 LOT NO. 33K3129-100  5130 PCS LOT NO. 33K3129-400  4200 PCS 564 -FIVE HUNDRED SIXTY FOUR- CARTONS CONTAINING - 13,200 PCS  1100 DOZ OF MENS SHIRTS - P.O. DR-33-114881 LOT NO. 33K3129-100  5130 PCS LOT NO. 33K3129-400  4200 PCS 564 -FIVE HUNDRED SIXTY FOUR- CARTONS CONTAINING - 13,200 PCS  1100 DOZ OF MENS SHIRTS - P.O. DR-33-114881 LOT NO. 33K3129-100  5130 PCS LOT NO. 33K3129-400  4200 PCS 564 -FIVE HUNDRED SIXTY FOUR- CARTONS CONTAINING - 13,200 PCS  1100 DOZ OF MENS SHIRTS - P.O. DR-33-114881 LOT NO. 33K3129-100  5130 PCS LOT NO. 33K3129-400  4200 PCS LOT NO. 33K3129-534  3870 PCS . S.A. NO. 1481905 PAYMENT - CITIBANK INVOICE NO - 1371BAPL16 FACTORY INVOICE - 1371-UG-16 . GROSS WEIGHT - 4,917.22 KG MEASUREMENT - 53.17 M3 . CONTAINER NO - SEAL NO - FSCU8607875 - 40-HC-SUB- AS50205649 . PEB NO - 034482 PEB DATE - APRIL 6, 2016 . -THIS SHIPMENT DOES NOT CONTAIN ANY SOLID WOOD PACKING MATERIAL.- 2096 -TWO THOUSAND NINETY SIX- CARTONS CONTAINING - 35,788 PCS  2982 4-12 DOZ OF MENS SHIRTS - P.O. DR-20-113696 LOT NO. 20ZH560-20P  120 PCS P.O. DR-20-113356 LOT NO. 20KH231-495  2292 PCS LOT NO. 20KH242-409  585 PCS P.O. DR-20-113362 LOT NO. 20KH242-500  6545 PCS P.O. DR-20-113697 LOT NO. 20ZH562-16P  8960 PCS P.O. DR-20-113497 LOT NO. 20ZH565-16P  4530 PCS LOT NO. 20ZH563-20P  120 PCS P.O. DR-20-113498 LOT NO. 20ZH563-16P  3216 PCS P.O. DR-20-113502 LOT NO. 20ZH563-14P  5452 PCS P.O. DR-20-113515 LOT NO. 20ZH566-16P  3968 PCS S.A. NO. 1481908 PAYMENT - CITIBANK INVOICE NO - 1373BAPL16 FACTORY INVOICE - 1373-UG-16 GROSS WEIGHT - 13,303.90 KG MEASUREMENT - 142.99 M3 CONTAINER NO - SEAL NO - GESU6089833 - 40-HC-SUB- AS50205736 APHU7403215 - 40-HC-SUB- AS50205692 CAIU9270863 - 40-HC-SUB- AS50205650 TCNU4172169 - 40-HC AS50205647 PEB NO - 033919 PEB DATE - APRIL 5, 2016 -THIS SHIPMENT DOES NOT CONTAIN ANY SOLID WOOD PACKING MATERIAL.- - 508 -FIVE HUNDRED EIGHT- CARTONS CONTAINING - 12,030 PCS  1002 6-12 DOZ OF MENS SHIRTS - P.O. DR-24-114884 LOT NO. 24N0290-100  3780 PCS LOT NO. 24N0376-100  8250 PCS S.A. NO. 1481904 PAYMENT - CITIBANK INVOICE NO - 1374BAPL16 FACTORY INVOICE - 1374-UG-16 GROSS WEIGHT - 4,400.18 KG NETTO WEIGHT - 3,460.38 KG MEASUREMENT - 47.89 M3 CONTAINER NO - SEAL NO - TCNU4172169 - 40- HC AS50205647 PEB NO - 034320 PEB DATE - APRIL 5, 2016 -THIS SHIPMENT DOES NOT CONTAIN ANY SOLID WOOD PACKING MATERIAL.- ; 379 -THREE HUNDRED SEVENTY NINE- CARTONS CONTAINING - 8,968 PCS  747 4-12 DOZ OF MENS SHIRTS - P.O. DR-32-113286 LOT NO. 32R2250-488  4565 PCS LOT NO. 32R2250-091  4403 PCS . S.A. NO. 1481949 PAYMENT - CITIBANK INVOICE NO - 1372BAPL16 FACTORY INVOICE - 1372-UG-16 . GROSS WEIGHT - 3131.90 KG MEASUREMENT - 32.64 M3 . CONTAINER NO - SEAL NO - GESU6089833 - 40-HC-SUB- AS50205736 . PEB NO - 034069 PEB DATE - APRIL 5, 2016 . -THIS SHIPMENT DOES NOT CONTAIN ANY SOLID WOOD PACKING MATERIAL.- LOT NO. 33K3129-534  3870 PCS . S.A. NO. 1481905 PAYMENT - CITIBANK INVOICE NO - 1371BAPL16 FACTORY INVOICE - 1371-UG-16 . GROSS WEIGHT - 4,917.22 KG MEASUREMENT - 53.17 M3 . CONTAINER NO - SEAL NO - FSCU8607875 - 40-HC-SUB- AS50205649 . PEB NO - 034482 PEB DATE - APRIL 6, 2016 . -THIS SHIPMENT DOES NOT CONTAIN ANY SOLID WOOD PACKING MATERIAL.- 2096 -TWO THOUSAND NINETY SIX- CARTONS CONTAINING - 35,788 PCS  2982 4-12 DOZ OF MENS SHIRTS - P.O. DR-20-113696 LOT NO. 20ZH560-20P  120 PCS P.O. DR-20-113356 LOT NO. 20KH231-495  2292 PCS LOT NO. 20KH242-409  585 PCS P.O. DR-20-113362 LOT NO. 20KH242-500  6545 PCS P.O. DR-20-113697 LOT NO. 20ZH562-16P  8960 PCS P.O. DR-20-113497 LOT NO. 20ZH565-16P  4530 PCS LOT NO. 20ZH563-20P  120 PCS P.O. DR-20-113498 LOT NO. 20ZH563-16P  3216 PCS P.O. DR-20-113502 LOT NO. 20ZH563-14P  5452 PCS P.O. DR-20-113515 LOT NO. 20ZH566-16P  3968 PCS S.A. NO. 1481908 PAYMENT - CITIBANK INVOICE NO - 1373BAPL16 FACTORY INVOICE - 1373-UG-16 GROSS WEIGHT - 13,303.90 KG MEASUREMENT - 142.99 M3 CONTAINER NO - SEAL NO - GESU6089833 - 40-HC-SUB- AS50205736 APHU7403215 - 40-HC-SUB- AS50205692 CAIU9270863 - 40-HC-SUB- AS50205650 TCNU4172169 - 40-HC AS50205647 PEB NO - 033919 PEB DATE - APRIL 5, 2016 -THIS SHIPMENT DOES NOT CONTAIN ANY SOLID WOOD PACKING MATERIAL.- - 508 -FIVE HUNDRED EIGHT- CARTONS CONTAINING - 12,030 PCS  1002 6-12 DOZ OF MENS SHIRTS - P.O. DR-24-114884 LOT NO. 24N0290-100  3780 PCS LOT NO. 24N0376-100  8250 PCS S.A. NO. 1481904 PAYMENT - CITIBANK INVOICE NO - 1374BAPL16 FACTORY INVOICE - 1374-UG-16 GROSS WEIGHT - 4,400.18 KG NETTO WEIGHT - 3,460.38 KG MEASUREMENT - 47.89 M3 CONTAINER NO - SEAL NO - TCNU4172169 - 40- HC AS50205647 PEB NO - 034320 PEB DATE - APRIL 5, 2016 -THIS SHIPMENT DOES NOT CONTAIN ANY SOLID WOOD PACKING MATERIAL.- ; 379 -THREE HUNDRED SEVENTY NINE- CARTONS CONTAINING - 8,968 PCS  747 4-12 DOZ OF MENS SHIRTS - P.O. DR-32-113286 LOT NO. 32R2250-488  4565 PCS LOT NO. 32R2250-091  4403 PCS . S.A. NO. 1481949 PAYMENT - CITIBANK INVOICE NO - 1372BAPL16 FACTORY INVOICE - 1372-UG-16 . GROSS WEIGHT - 3131.90 KG MEASUREMENT - 32.64 M3 . CONTAINER NO - SEAL NO - GESU6089833 - 40-HC-SUB- AS50205736 . PEB NO - 034069 PEB DATE - APRIL 5, 2016 . -THIS SHIPMENT DOES NOT CONTAIN ANY SOLID WOOD PACKING MATERIAL.- LOT NO. 33K3129-534  3870 PCS . S.A. NO. 1481905 PAYMENT - CITIBANK INVOICE NO - 1371BAPL16 FACTORY INVOICE - 1371-UG-16 . GROSS WEIGHT - 4,917.22 KG MEASUREMENT - 53.17 M3 . CONTAINER NO - SEAL NO - FSCU8607875 - 40-HC-SUB- AS50205649 . PEB NO - 034482 PEB DATE - APRIL 6, 2016 . -THIS SHIPMENT DOES NOT CONTAIN ANY SOLID WOOD PACKING MATERIAL.- 2096 -TWO THOUSAND NINETY SIX- CARTONS CONTAINING - 35,788 PCS  2982 4-12 DOZ OF MENS SHIRTS - P.O. DR-20-113696 LOT NO. 20ZH560-20P  120 PCS P.O. DR-20-113356 LOT NO. 20KH231-495  2292 PCS LOT NO. 20KH242-409  585 PCS P.O. DR-20-113362 LOT NO. 20KH242-500  6545 PCS P.O. DR-20-113697 LOT NO. 20ZH562-16P  8960 PCS P.O. DR-20-113497 LOT NO. 20ZH565-16P  4530 PCS LOT NO. 20ZH563-20P  120 PCS P.O. DR-20-113498 LOT NO. 20ZH563-16P  3216 PCS P.O. DR-20-113502 LOT NO. 20ZH563-14P  5452 PCS P.O. DR-20-113515 LOT NO. 20ZH566-16P  3968 PCS S.A. NO. 1481908 PAYMENT - CITIBANK INVOICE NO - 1373BAPL16 FACTORY INVOICE - 1373-UG-16 GROSS WEIGHT - 13,303.90 KG MEASUREMENT - 142.99 M3 CONTAINER NO - SEAL NO - GESU6089833 - 40-HC-SUB- AS50205736 APHU7403215 - 40-HC-SUB- AS50205692 CAIU9270863 - 40-HC-SUB- AS50205650 TCNU4172169 - 40-HC AS50205647 PEB NO - 033919 PEB DATE - APRIL 5, 2016 -THIS SHIPMENT DOES NOT CONTAIN ANY SOLID WOOD PACKING MATERIAL.- - 508 -FIVE HUNDRED EIGHT- CARTONS CONTAINING - 12,030 PCS  1002 6-12 DOZ OF MENS SHIRTS - P.O. DR-24-114884 LOT NO. 24N0290-100  3780 PCS LOT NO. 24N0376-100  8250 PCS S.A. NO. 1481904 PAYMENT - CITIBANK INVOICE NO - 1374BAPL16 FACTORY INVOICE - 1374-UG-16 GROSS WEIGHT - 4,400.18 KG NETTO WEIGHT - 3,460.38 KG MEASUREMENT - 47.89 M3 CONTAINER NO - SEAL NO - TCNU4172169 - 40- HC AS50205647 PEB NO - 034320 PEB DATE - APRIL 5, 2016 -THIS SHIPMENT DOES NOT CONTAIN ANY SOLID WOOD PACKING MATERIAL.- ; 379 -THREE HUNDRED SEVENTY NINE- CARTONS CONTAINING - 8,968 PCS  747 4-12 DOZ OF MENS SHIRTS - P.O. DR-32-113286 LOT NO. 32R2250-488  4565 PCS LOT NO. 32R2250-091  4403 PCS . S.A. NO. 1481949 PAYMENT - CITIBANK INVOICE NO - 1372BAPL16 FACTORY INVOICE - 1372-UG-16 . GROSS WEIGHT - 3131.90 KG MEASUREMENT - 32.64 M3 . CONTAINER NO - SEAL NO - GESU6089833 - 40-HC-SUB- AS50205736 . PEB NO - 034069 PEB DATE - APRIL 5, 2016 . -THIS SHIPMENT DOES NOT CONTAIN ANY SOLID WOOD PACKING MATERIAL.- LOT NO. 33K3129-534  3870 PCS . S.A. NO. 1481905 PAYMENT - CITIBANK INVOICE NO - 1371BAPL16 FACTORY INVOICE - 1371-UG-16 . GROSS WEIGHT - 4,917.22 KG MEASUREMENT - 53.17 M3 . CONTAINER NO - SEAL NO - FSCU8607875 - 40-HC-SUB- AS50205649 . PEB NO - 034482 PEB DATE - APRIL 6, 2016 . -THIS SHIPMENT DOES NOT CONTAIN ANY SOLID WOOD PACKING MATERIAL.- 2096 -TWO THOUSAND NINETY SIX- CARTONS CONTAINING - 35,788 PCS  2982 4-12 DOZ OF MENS SHIRTS - P.O. DR-20-113696 LOT NO. 20ZH560-20P  120 PCS P.O. DR-20-113356 LOT NO. 20KH231-495  2292 PCS LOT NO. 20KH242-409  585 PCS P.O. DR-20-113362 LOT NO. 20KH242-500  6545 PCS P.O. DR-20-113697 LOT NO. 20ZH562-16P  8960 PCS P.O. DR-20-113497 LOT NO. 20ZH565-16P  4530 PCS LOT NO. 20ZH563-20P  120 PCS P.O. DR-20-113498 LOT NO. 20ZH563-16P  3216 PCS P.O. DR-20-113502 LOT NO. 20ZH563-14P  5452 PCS P.O. DR-20-113515 LOT NO. 20ZH566-16P  3968 PCS S.A. NO. 1481908 PAYMENT - CITIBANK INVOICE NO - 1373BAPL16 FACTORY INVOICE - 1373-UG-16 GROSS WEIGHT - 13,303.90 KG MEASUREMENT - 142.99 M3 CONTAINER NO - SEAL NO - GESU6089833 - 40-HC-SUB- AS50205736 APHU7403215 - 40-HC-SUB- AS50205692 CAIU9270863 - 40-HC-SUB- AS50205650 TCNU4172169 - 40-HC AS50205647 PEB NO - 033919 PEB DATE - APRIL 5, 2016 -THIS SHIPMENT DOES NOT CONTAIN ANY SOLID WOOD PACKING MATERIAL.- - 508 -FIVE HUNDRED EIGHT- CARTONS CONTAINING - 12,030 PCS  1002 6-12 DOZ OF MENS SHIRTS - P.O. DR-24-114884 LOT NO. 24N0290-100  3780 PCS LOT NO. 24N0376-100  8250 PCS S.A. NO. 1481904 PAYMENT - CITIBANK INVOICE NO - 1374BAPL16 FACTORY INVOICE - 1374-UG-16 GROSS WEIGHT - 4,400.18 KG NETTO WEIGHT - 3,460.38 KG MEASUREMENT - 47.89 M3 CONTAINER NO - SEAL NO - TCNU4172169 - 40- HC AS50205647 PEB NO - 034320 PEB DATE - APRIL 5, 2016 -THIS SHIPMENT DOES NOT CONTAIN ANY SOLID WOOD PACKING MATERIAL.- ; 379 -THREE HUNDRED SEVENTY NINE- CARTONS CONTAINING - 8,968 PCS  747 4-12 DOZ OF MENS SHIRTS - P.O. DR-32-113286 LOT NO. 32R2250-488  4565 PCS LOT NO. 32R2250-091  4403 PCS . S.A. NO. 1481949 PAYMENT - CITIBANK INVOICE NO - 1372BAPL16 FACTORY INVOICE - 1372-UG-16 . GROSS WEIGHT - 3131.90 KG MEASUREMENT - 32.64 M3 . CONTAINER NO - SEAL NO - GESU6089833 - 40-HC-SUB- AS50205736 . PEB NO - 034069 PEB DATE - APRIL 5, 2016 . -THIS SHIPMENT DOES NOT CONTAIN ANY SOLID WOOD PACKING MATERIAL.- LOT NO. 33K3129-534  3870 PCS . S.A. NO. 1481905 PAYMENT - CITIBANK INVOICE NO - 1371BAPL16 FACTORY INVOICE - 1371-UG-16 . GROSS WEIGHT - 4,917.22 KG MEASUREMENT - 53.17 M3 . CONTAINER NO - SEAL NO - FSCU8607875 - 40-HC-SUB- AS50205649 . PEB NO - 034482 PEB DATE - APRIL 6, 2016 . -THIS SHIPMENT DOES NOT CONTAIN ANY SOLID WOOD PACKING MATERIAL.- 2096 -TWO THOUSAND NINETY SIX- CARTONS CONTAINING - 35,788 PCS  2982 4-12 DOZ OF MENS SHIRTS - P.O. DR-20-113696 LOT NO. 20ZH560-20P  120 PCS P.O. DR-20-113356 LOT NO. 20KH231-495  2292 PCS LOT NO. 20KH242-409  585 PCS P.O. DR-20-113362 LOT NO. 20KH242-500  6545 PCS P.O. DR-20-113697 LOT NO. 20ZH562-16P  8960 PCS P.O. DR-20-113497 LOT NO. 20ZH565-16P  4530 PCS LOT NO. 20ZH563-20P  120 PCS P.O. DR-20-113498 LOT NO. 20ZH563-16P  3216 PCS P.O. DR-20-113502 LOT NO. 20ZH563-14P  5452 PCS P.O. DR-20-113515 LOT NO. 20ZH566-16P  3968 PCS S.A. NO. 1481908 PAYMENT - CITIBANK INVOICE NO - 1373BAPL16 FACTORY INVOICE - 1373-UG-16 GROSS WEIGHT - 13,303.90 KG MEASUREMENT - 142.99 M3 CONTAINER NO - SEAL NO - GESU6089833 - 40-HC-SUB- AS50205736 APHU7403215 - 40-HC-SUB- AS50205692 CAIU9270863 - 40-HC-SUB- AS50205650 TCNU4172169 - 40-HC AS50205647 PEB NO - 033919 PEB DATE - APRIL 5, 2016 -THIS SHIPMENT DOES NOT CONTAIN ANY SOLID WOOD PACKING MATERIAL.- - 508 -FIVE HUNDRED EIGHT- CARTONS CONTAINING - 12,030 PCS  1002 6-12 DOZ OF MENS SHIRTS - P.O. DR-24-114884 LOT NO. 24N0290-100  3780 PCS LOT NO. 24N0376-100  8250 PCS S.A. NO. 1481904 PAYMENT - CITIBANK INVOICE NO - 1374BAPL16 FACTORY INVOICE - 1374-UG-16 GROSS WEIGHT - 4,400.18 KG NETTO WEIGHT - 3,460.38 KG MEASUREMENT - 47.89 M3 CONTAINER NO - SEAL NO - TCNU4172169 - 40- HC AS50205647 PEB NO - 034320 PEB DATE - APRIL 5, 2016 -THIS SHIPMENT DOES NOT CONTAIN ANY SOLID WOOD PACKING MATERIAL.- ; 379 -THREE HUNDRED SEVENTY NINE- CARTONS CONTAINING - 8,968 PCS  747 4-12 DOZ OF MENS SHIRTS - P.O. DR-32-113286 LOT NO. 32R2250-488  4565 PCS LOT NO. 32R2250-091  4403 PCS . S.A. NO. 1481949 PAYMENT - CITIBANK INVOICE NO - 1372BAPL16 FACTORY INVOICE - 1372-UG-16 . GROSS WEIGHT - 3131.90 KG MEASUREMENT - 32.64 M3 . CONTAINER NO - SEAL NO - GESU6089833 - 40-HC-SUB- AS50205736 . PEB NO - 034069 PEB DATE - APRIL 5, 2016 . -THIS SHIPMENT DOES NOT CONTAIN ANY SOLID WOOD PACKING MATERIAL.-</t>
  </si>
  <si>
    <t>PT.UNGARAN SARI GARMENTS</t>
  </si>
  <si>
    <t>NYK OLYMPUS</t>
  </si>
  <si>
    <t>MARKS AND NUMBERS WITH CONTAINER APHU740321MAIN CARRIAGE- NYK OLYMPUS - 039 ; AS PER INVOICE AS PER INVOICE- AS PER INVOICE ; AS PER INVOICEMARKS AND NUMBERS WITH CONTAINER APHU740321MARKS AND NUMBERS WITH CONTAINER APHU740321MARKS AND NUMBERS WITH CONTAINER APHU740321</t>
  </si>
  <si>
    <t>1001 FRONTIER ROAD, SUITE 100, BRIDGEWATER, NJ 08807 U.S.A.</t>
  </si>
  <si>
    <t>JL. DIPONEGORO NO. 235 P.O. BOX 108 GENUK, UNGARAN BARAT, SEMARANG INDONESIA</t>
  </si>
  <si>
    <t>TCNU4172169 APHU7403215 CAIU9270863 FSCU8607875 GESU6089833</t>
  </si>
  <si>
    <t>APLU073773915</t>
  </si>
  <si>
    <t>AS50205647 AS50205692 AS50205650 AS50205649 AS50205736</t>
  </si>
  <si>
    <t>OHL INTERNATIONAL</t>
  </si>
  <si>
    <t>390 FRANKLIN AVENUE FRANKLIN SQUARE, NY 11010 ATTN PVH TEAM</t>
  </si>
  <si>
    <t>SEMARANG, ID</t>
  </si>
  <si>
    <t>1X40HC STC: 2250 POSTS 2-1/2-3' X 2,15 450 POSTS 6' X 2,44 MTS PARTIDA ARANCELARIA : 4403.1010 FREIGHT PREPAID</t>
  </si>
  <si>
    <t>MSKU0723710</t>
  </si>
  <si>
    <t>PNEP16793718932</t>
  </si>
  <si>
    <t>SEAU569315547</t>
  </si>
  <si>
    <t>CL0571076</t>
  </si>
  <si>
    <t>TABLE LEGS PO#ECR2016-1015 -SHPR SHOWN AS: TAX ID:4403 00306097423 PHONE: 0755-8213 6878 FAX: 0755-82136877 -- CNEE SHOWN AS: RFC: JFM 9807 21 IG5 TEL: +52 55 35477000 FAX: +52 55 35477020 EMAIL : MX-IMPORT-OCEAN@JAS.COM MX -OPERATIONS@JASCHINA.COM --- NOTIFY SHOWN AS: TAX ID 91-1 430765</t>
  </si>
  <si>
    <t>ITEM NO: BATCH ID: MFG DATE: QUAN TITY: NET WEIGHT: GROSS WEIGHT: C ARTON DIM:</t>
  </si>
  <si>
    <t>.V. AS AGENT FOR BLUE WORLD LINE HERSCHEL 70, PISO 3,PH,COLONIA 52-5535477005 TEL EX 52-55354 77</t>
  </si>
  <si>
    <t>MRKU3903797</t>
  </si>
  <si>
    <t>MAEU604498427</t>
  </si>
  <si>
    <t>CN1370841</t>
  </si>
  <si>
    <t>JAS FORWARDING (USA) INC.</t>
  </si>
  <si>
    <t>9335 AIRWAY RD SUITE 205 SAN DIEGO, CA 92154 TEL:(619)-382-2800 1-6196907534 TEL EX 1-619690 75</t>
  </si>
  <si>
    <t>STC 90 LOG 179 LOGS - 9.150 MBF - 41.176 ITE ASH LOGSHS CODE #4403.99.90ORIGIN C ANO WOOD PACKING MATERIALCAED #01H556WC79 160300228STC 89 LOG 179 LOGS - 9.150 MBF .176 M3WHITE ASH LOGSHS CODE #4403.99.90O N CANADANO WOOD PACKING MATERIALCAED #0 6WC796020160300228 STC 90 LOG 179 LOGS - 9.150 MBF - 41.176 ITE ASH LOGSHS CODE #4403.99.90ORIGIN C ANO WOOD PACKING MATERIALCAED #01H556WC79 160300228STC 89 LOG 179 LOGS - 9.150 MBF .176 M3WHITE ASH LOGSHS CODE #4403.99.90O N CANADANO WOOD PACKING MATERIALCAED #0 6WC796020160300228</t>
  </si>
  <si>
    <t>WOOD N WOOD LIMITED18 F, GINZA SQUA</t>
  </si>
  <si>
    <t>ONTARIO TIEN YOU TIMBER CO., LTD.36</t>
  </si>
  <si>
    <t>CSCL PUSAN</t>
  </si>
  <si>
    <t>SHIP REF #TYO22-16,-1UACU5975320-SE AL # 9089 LOGS SHIP REF #TY022-1 6CRXU9064576 L #43170890 LOGS SHIP REF #TYO22-16,-1UA 75320-SE AL #43179089 LOGS SHIP REF #TY0 6CRXU9064576-SEAL #43170890 LOGS NO MARKS NO MARKSSHIP REF #TYO22-16,-1UACU5975320-SE AL # 9089 LOGS SHIP REF #TY022-1 6CRXU9064576 L #43170890 LOGS SHIP REF #TYO22-16,-1UA 75320-SE AL #43179089 LOGS SHIP REF #TY0 6CRXU9064576-SEAL #43170890 LOGS NO MARKS NO MARKS</t>
  </si>
  <si>
    <t>ROOM 1806, SOLO 83 BEDFORD ROAD, T AI KOK TSUI, KOWLOON . HK</t>
  </si>
  <si>
    <t>36 TAMARACK CIRCLE TORONTO M9P 3T9 CA</t>
  </si>
  <si>
    <t>CRXU9064576 UACU5975320</t>
  </si>
  <si>
    <t>UASUCAVAN006796</t>
  </si>
  <si>
    <t>0114W</t>
  </si>
  <si>
    <t>431708 431790</t>
  </si>
  <si>
    <t>STC 45 LOG 99 LOGS - 9,186 MBF - 42.256 M APLE LOGSHS CODE #4403.99.30ORIGIN CANA WOOD PACKING MATERIALCAED #01H556WC79602 300227FREIGHT PREPAID OVERSEAS TERMINALS ECTSTC 54 LOG 99 LOGS - 9,186 MBF - 42.25 H MAPLE LOGSHS CODE #4403.99.30ORIGIN C ANO WOOD PACKING MATERIALCAED #01H556WC79 STC 45 LOG 99 LOGS - 9,186 MBF - 42.256 M APLE LOGSHS CODE #4403.99.30ORIGIN CANA WOOD PACKING MATERIALCAED #01H556WC79602 300227FREIGHT PREPAID OVERSEAS TERMINALS ECTSTC 54 LOG 99 LOGS - 9,186 MBF - 42.25 H MAPLE LOGSHS CODE #4403.99.30ORIGIN C ANO WOOD PACKING MATERIALCAED #01H556WC79 160300227FREIGHT PREPAID OVERSEAS TERMINA OLLECT 160300227FREIGHT PREPAID OVERSEAS TERMINA OLLECT</t>
  </si>
  <si>
    <t>HONG KONG TIEN SHIN COMPANY LIMITED</t>
  </si>
  <si>
    <t>SHIP REF #TY026-16UASU1001567-SEAL# 431 4 LOGSSHIP REF #TY026-16UAC U5191334-SEA 3173345 LOGS SHIP REF #TY026-16UASU10015 EAL# 43176954 LOGSSHIP REF #TY026-16UAC 191334-SEAL #43173345 LOGS NO MARKS NO MARKS NO MARKSNO MARKSSHIP REF #TY026-16UASU1001567-SEAL# 431 4 LOGSSHIP REF #TY026-16UAC U5191334-SEA 3173345 LOGS SHIP REF #TY026-16UASU10015 EAL# 43176954 LOGSSHIP REF #TY026-16UAC 191334-SEAL #43173345 LOGS NO MARKS NO MARKS NO MARKSNO MARKS</t>
  </si>
  <si>
    <t>FLAT B, 9-F, NATHAN COMMERCIAL BUI LDING, 430-436 NATHAN ROAD, YAU MA KOWLOON . HK</t>
  </si>
  <si>
    <t>UACU5191334 UASU1001567</t>
  </si>
  <si>
    <t>UASUCAVAN006869</t>
  </si>
  <si>
    <t>431733 431769</t>
  </si>
  <si>
    <t>FROZEN BONELESS BEEF WBE/USA20296C 194 CT NET WEIGHT 3508.3 KGS GROSS WEIGHT 3638.28KGS WBE/USA20296A 390 CT NET WEIGHT 7236.4 KGS GROSS WEIGHT 7497.7KGS WBE/USA20296B 235 CT NET WEIGHT 4403 KGS GROSS WEIGHT 4558.1KGS TOTAL NET WEIGHT 15147.7 KGS COMMODITY CODE:020230503899 ESTABLISHMENT NO : 154 BRAND : WINGHAM</t>
  </si>
  <si>
    <t>COLORADO FOOD PRODUCTS INC.</t>
  </si>
  <si>
    <t>WINGHAM BEEF EXPORTS PTY LTD</t>
  </si>
  <si>
    <t>3600 S. YOSEMITE STREET. SUITE DENVER, COLORADO, 80237 DENVER, COLORADO, 8 CO 80237 US</t>
  </si>
  <si>
    <t>1295 GLOUCESTER ROAD AUSTRALIA WINGHAM NSW 2429 NS 2429 AU</t>
  </si>
  <si>
    <t>SUDU1186856</t>
  </si>
  <si>
    <t>SUDU36SYDAA0607X</t>
  </si>
  <si>
    <t>064N</t>
  </si>
  <si>
    <t>3600 S. YOSEMITE STREET. SUITE USA DENVER, COLORADO, 8 CO 80237 US</t>
  </si>
  <si>
    <t>SYDNEY, AUSTRALIA</t>
  </si>
  <si>
    <t>FLOOR METAL DISPLAY RACK PO#4403 THIS SHIPMENT CONTAINS NO SOLID WOOD PACKING MATERIALS FLOOR METAL DISPLAY RACK PO#4403 THIS SHIPMENT CONTAINS NO SOLID WOOD PACKING MATERIALS</t>
  </si>
  <si>
    <t>FERMOS INC</t>
  </si>
  <si>
    <t>XIAMEN JIALIN FOREIGN TRADE CO.,LTD</t>
  </si>
  <si>
    <t>AKINADA BRIDGE</t>
  </si>
  <si>
    <t>FERMOS PO#: ITEM#: C/NO: MADE IN CHINAFERMOS PO#: ITEM#: C/NO: MADE IN CHINA</t>
  </si>
  <si>
    <t>4829 MAJEAU,MONTREAL N.,QC.H1H 2V7 MONTREAL,QC,H1H 2V7,CA</t>
  </si>
  <si>
    <t>UNIT 1802 NO.166 JIAHE ROAD,SIMING ,CHINA XIAMEN,FUJIAN,,CN</t>
  </si>
  <si>
    <t>TEMU7709098 CAIU8874220</t>
  </si>
  <si>
    <t>THGLXMN16040206</t>
  </si>
  <si>
    <t>YMLUW228110167</t>
  </si>
  <si>
    <t>YMLM332781 YMLM332780</t>
  </si>
  <si>
    <t>THGL</t>
  </si>
  <si>
    <t>XIAMEN,FUJIAN</t>
  </si>
  <si>
    <t>BOOKS ITEM 903682221 978-1-4402-3209-1 WARMAN S HOT WHEELS FIELD GUIDE, 4TH EDITION BOOKS ITEM 903682250 978-1-4403-4211-0 DOODLE TREES AND HAPPY BEES F&amp;WT7181V1 BOOKS ITEM 903673209 978-1-63250-231-5 NEW HEIGHTS IN LACE KNITTING IW V1 BOOKS ITEM 903684048 978-1-4463-0523-2 BEGINNERS GUIDE TO CROCHET D&amp;CV3 BOOKS ITEM 903684049 978-1-4463-0182-1 ANTIQUE TO HEIRLOOM JELLY ROLLQUILTS D&amp;CV2 K&amp;PV8195V3 PO#K0220915-RP (2720 CPS) BOOKING REF NO 1604S002 2 IPPC PLTS STC 68 CTNS . . . . . . . . PO#C6321101JSB (5900 CPS) BOOKING REF NO 1604S002 5 IPPC PLTS STC 295 CTNS . . . . . . . PO#16KN0701-BD (6751 CPS) BOOKING REF NO 1604S002 5 IPPC PLTS STC 338 CTNS . . . . . . PO#FW1059 (2100 CPS) BOOKING REF NO 1604S002 2 IPPC PLTS STC 70 CTNS . . . . . . . . PO#FW1060 (1050 CPS) BOOKING REF NO 1604S002 (1 WOOD PLTS WITH IPPC LOGO STC 35 CTNS) THIS SHIPMENT CONTAINS WOOD PACKAGING MATERIALS WHICH COMPLIED THE STANDARD OF ISPM 15. . . . .</t>
  </si>
  <si>
    <t>HANJIN NAMU</t>
  </si>
  <si>
    <t>TITLE WARMAN S HOT WHEELS FIELD GUIDE, 4TH EDITION AUTHOR MICHAEL ZARNOCK PUBLISHER KRAUSEPUBLICATIONS, IOLA, WI USA PRINTED IN CHINA SRN V8195 PRINTING# 5 CTN QTY 40 CTN WGT LBSISBN-10 1-4402-3209-1 ISBN-13 978-1-4402-3209-1 COVER PRICE TITLE DOODLE TREES AND HAPPY BEESAUTHOR KIM ANDERSON PUBLISHER F W MEDIA CINCINNATI,OH PRINTED IN CHINA SRN T7181 PRINTING# 1CTN QTY 20 CTN WGT LBS ISBN-10 1-4403-4211-3 ISBN-13 978-1-4403-4211-0 COVER PRICETITLE NEW HEIGHTS IN LACE KNITTING AUTHOR ANDREA JURGRAU PUBLISHER F W MEDIA CINCINNATI, OH PRINTED IN CHINASRN 16KN07 PRINTING# 1 CTN QTY 20 CTN WGT ______LBS ISBN-10 1-63250-231-3 ISBN-13978-1-63250-231-5 COVER PRICE TITLE OF BOOK BEGINNER S GUIDE TO CROCHET AUTHOR SARAH SHRIMPTON PUBLISHERF W MEDIA COUNTRY OF ORIGIN PRINTED IN CHINA SRN T6353 PRINTING# 5 CTN QTY 30 CTN WGT______LBS ISBN-13 978-1-4463-0523-2 ISBN-10 1-4463-0523-6 COVER PRICE TITLE OF BOOK ANTIQUE TOHEIRLOOM JELLY ROLL QUILTS AUTHOR PAM &amp; NICKY LINTOTT PUBLISHER F W MEDIA COUNTRY OF ORIGINPRINTED IN CHINA SRN V7941 PRINTING# 7 CTN QTY 30 CTN WGT ______LBS ISBN-13 978-1-4463-0182-1ISBN-10 1-4463-0182-6 COVER PRICE</t>
  </si>
  <si>
    <t>CBHU6072648</t>
  </si>
  <si>
    <t>BANQHKG5682878</t>
  </si>
  <si>
    <t>COSU6123643960</t>
  </si>
  <si>
    <t>0008E</t>
  </si>
  <si>
    <t>I-91680</t>
  </si>
  <si>
    <t>LADIES, WOMENS KNIT TANK TOPS OF MMF (24 PK WITH 4403 BOXES)</t>
  </si>
  <si>
    <t>INTRADECO APPAREL, INC.</t>
  </si>
  <si>
    <t>INTRATEXT DE EL SALVADOR, S.A DE C.</t>
  </si>
  <si>
    <t>9500 NW 108TH AVE MEDLEY FL 33178 UNITED STATES</t>
  </si>
  <si>
    <t>BLVD DEL EJERCITO NACIONAL KM 7.5 SOYAPANGO SS EL SALVADOR</t>
  </si>
  <si>
    <t>BMOU4460367</t>
  </si>
  <si>
    <t>MSCULD123463</t>
  </si>
  <si>
    <t>617A</t>
  </si>
  <si>
    <t>MSC005231</t>
  </si>
  <si>
    <t>SAN SALVADOR,EL S</t>
  </si>
  <si>
    <t>1X40 GP CONTAINER APPAREL PER PURCHASE ORDER NUMBER 64759896,64759911,64759912,648 06731,64806737,64806743, 64806747,64806807,64815849,648 15853, 64815861, 64815867, 64815871 &amp; 64815885 3792 PCS 65% POLYESTER 35% COTTON WOVEN MENS SHIRT, 5670 PCS 100 % POLYESTER WOVEN MENS SHIRT, 1494 PCS 55%COTTON 45% POLYESTER WOVEN MENS SHIRT, 2004 PCS 55% COTTON 45% POLYESTER WOVEN WOMENS SHIRT 1104 PCS 65% POLYESTER 35% COTTON WOVEN LADIES SHIRT, 9192 PCS 97% COTTON 3% SPANDEX WOVEN WOMENS SHIRT &amp; 1206 PCS 65% COTTON 35% POLYESTER WOVEN MENS SHIRT INVOICE NO. PFS 72-73 AO1,AO2,AO3,AO4,AO5,AO6, AO7,AO8,AO9,AO10,AO11,AO12,AO1 3 &amp; AO14 DATED 02.03.2016 TOTAL NET WEIGHT: 4403.160 KGS S.B NO: EF- 108 DATED. 18.03.2016</t>
  </si>
  <si>
    <t>BARTHCO INTERNATIONAL INC</t>
  </si>
  <si>
    <t>1-81 1-179 1-32 1-3 1-85 1-46 1-87 1-3171-6 1-36 1-46 1-56 N/M N/M N/M N/MN/M N/M N/M N/M N/M N/M N/M N/MN/M N/M N/M N/M N/M N/M</t>
  </si>
  <si>
    <t>2255 E 220TH STREET CARSON CA UNITED STATES</t>
  </si>
  <si>
    <t>8 MOIRA STREET KOLKATA WEST BENGAL 700017</t>
  </si>
  <si>
    <t>NYKU8257606</t>
  </si>
  <si>
    <t>NYKS3540439210</t>
  </si>
  <si>
    <t>077E</t>
  </si>
  <si>
    <t>IN3457871</t>
  </si>
  <si>
    <t>BRODER BROS., CO.</t>
  </si>
  <si>
    <t>PULSE FASHION SOLUTION PVT. LTD.</t>
  </si>
  <si>
    <t>6 NESHAMINY INTERPLEX, 6TH FL. TREVOSE PA UNITED STATES</t>
  </si>
  <si>
    <t>GANESH MAN SINGH PATH SOLTEE MODE KATHMANDU NEPAL</t>
  </si>
  <si>
    <t>NYKS354043921001</t>
  </si>
  <si>
    <t>IKEA HOME FURNISHING PRODUCTS TARIFF NUMBER: 732410 CONS IGNMENT NUMBER: 12524-SUP-ECIS 4403 TOTAL GROSS WEIGHT: 319 3.200 TOTAL VOLUME: 20.540 TOTAL NUMBER OF PIECE(S): 651</t>
  </si>
  <si>
    <t>PYRAMIS METALLOURGIA A.E.</t>
  </si>
  <si>
    <t>MARIA-KATHARINA S</t>
  </si>
  <si>
    <t>EBEC 4104 INDUSTRIAL PARKWAY LEBEC 1-6108340180 TEL EX 1-609265 84</t>
  </si>
  <si>
    <t>PYRAMIS SA 17 KM THESSALONIKI/SERRES STR. THESSALONIKI 30-2103543569 TEL EX 30-21094 01</t>
  </si>
  <si>
    <t>TGHU3399756</t>
  </si>
  <si>
    <t>MAEU568985772</t>
  </si>
  <si>
    <t>GR03738771342158</t>
  </si>
  <si>
    <t>100 IKEA DRIVE WESTHAMPTON 08060, UNITED STATES, USNJ 1-6092611220 TEL EX 1-609265 84</t>
  </si>
  <si>
    <t>DRIMOS</t>
  </si>
  <si>
    <t>EI REF: SHA8548990 N/A:OWENS &amp; MINOR HTS:3005905010 S/ C#:84071756. SCAC:EXDO 956 2040884088+4343+4348+4701+466 2+4403+ 4651+4382 ISSUE RA TED SEA WAY BILL O.R TOWEL EI REF: SHA8548990 N/A:OWENS &amp; MINOR HTS:3005905010 S/ C#:84071756. SCAC:EXDO 956 2040884088+4343+4348+4701+466 2+4403+ 4651+4382 ISSUE RA TED SEA WAY BILL O.R TOWEL EI REF: SHA8548990 N/A:OWENS &amp; MINOR HTS:3005905010 S/ C#:84071756. SCAC:EXDO 956 2040884088+4343+4348+4701+466 2+4403+ 4651+4382 ISSUE RA TED SEA WAY BILL O.R TOWEL EI REF: SHA8548990 N/A:OWENS &amp; MINOR HTS:3005905010 S/ C#:84071756. SCAC:EXDO 956 2040884088+4343+4348+4701+466 2+4403+ 4651+4382 ISSUE RA TED SEA WAY BILL O.R TOWELEI REF: SHA8548990 N/A:OWENS &amp; MINOR HTS:3005905010 S/ C#:84071756. SCAC:EXDO 956 2040884088+4343+4348+4701+466 2+4403+ 4651+4382 ISSUE RA TED SEA WAY BILL O.R TOWEL O.R TOWEL N/A:OWENS &amp; MINO R HTS:3005905010 S/C#:8407 1756. SCAC:EXDO 956204088 4088+4343+4348+4701+4662+4403+ 4651+4382 ISSUE RATED SEA WAY BILL</t>
  </si>
  <si>
    <t>BEIJING KANG-JIE-KONG INTERNATION</t>
  </si>
  <si>
    <t>SEA LAND EAGLE</t>
  </si>
  <si>
    <t>N/MN/MN/MN/MN/MN/MN/MEI REF: SHA8548990</t>
  </si>
  <si>
    <t>WASHINGTON,INC. 906 COMMERCE CIRCLE, HANAHAN, SC 29406, USA 1-8435546909</t>
  </si>
  <si>
    <t>CARGO AGENT CO.,LTD.SHANGHAI BRANCH NO.1, LANE 128,LINGHONG ROAD SHANGHAI,CHINA ZIP 200335 86-2152574698 TEL EX 86-21337 20</t>
  </si>
  <si>
    <t>MSKU9621046 MSKU0909936 MSKU8220429 MRKU2875026 MRKU4611819MRKU3953890 MRKU0874421 MRKU0811085</t>
  </si>
  <si>
    <t>4EB0 4EB0 4EB0 4EB0 4EB04EB0 4CB0 4CB0</t>
  </si>
  <si>
    <t>MAEU956204088</t>
  </si>
  <si>
    <t>613E</t>
  </si>
  <si>
    <t>CN5799042 CN5725623 CN5951347 CN5715445 CN5714560 CN5715444 CN5951221 CN5715491</t>
  </si>
  <si>
    <t>4X20FT CONTAINER 4403 PIECES O F LEAD WITH ANTIMONY TOTAL NE T WEIGHT : 99750 KGS TOTAL GR OSS WEIGHT: 99790 KGS TOTAL BUNDLES - 108 HS CODE - 7801 .91.0000 4X20FT CONTAINER 4403 PIECES O F LEAD WITH ANTIMONY TOTAL NE T WEIGHT : 99750 KGS TOTAL GR OSS WEIGHT: 99790 KGS TOTAL BUNDLES - 108 HS CODE - 7801 .91.0000 4X20FT CONTAINER 4403 PIECES O F LEAD WITH ANTIMONY TOTAL NE T WEIGHT : 99750 KGS TOTAL GR OSS WEIGHT: 99790 KGS TOTAL BUNDLES - 108 HS CODE - 7801 .91.0000 4X20FT CONTAINER 4403 PIECES O F LEAD WITH ANTIMONY TOTAL NE T WEIGHT : 99750 KGS TOTAL GR OSS WEIGHT: 99790 KGS TOTAL BUNDLES - 108 HS CODE - 7801 .91.0000</t>
  </si>
  <si>
    <t>GRAVITA GHANA LTD, ON BEHALF OF GRA</t>
  </si>
  <si>
    <t>MSC KINGSTON</t>
  </si>
  <si>
    <t>N/MN/MN/MN/M</t>
  </si>
  <si>
    <t>TRAFIGURA TRADING LLC. ONE STAMFORD PLAZA, 263 TRESSER BLV STAMFORD, CT 06901, USA 1-2033557316 TEL EX 1-203355 72</t>
  </si>
  <si>
    <t>402, GRAVITA TOWER, A 27-B, SHANTI TILAK NAGAR, JAIPUR 302 004 (INDIA) 233-312026629</t>
  </si>
  <si>
    <t>MSKU7782210 MSKU5669885 CAXU6766384 MSKU3597908</t>
  </si>
  <si>
    <t>SAFM768409868</t>
  </si>
  <si>
    <t>614W</t>
  </si>
  <si>
    <t>GH0168816 GH0168918 GH0168940 GH0168986</t>
  </si>
  <si>
    <t>CHARTER BROKERAGE</t>
  </si>
  <si>
    <t>125 PARK AVENUE, 18TH FLOOR, NEW YORK, NY 10017 METALS@CHARTERBROKERAGE.NET 1-2123639300 TEL EX 1-212682 31</t>
  </si>
  <si>
    <t>TEMA</t>
  </si>
  <si>
    <t>BOOKS ITEM 903682269 978-1-4403-4566-1 COLOR ME CHILLED OUT ; PO# C6356611JSB (7780 CPS 389 CTNS 9 PLTS) ITEM 903684185 978-1-59668-387-7 QUILTING MODERN ; PO# 11QM0307-JB (1659 CPS 83 CTNS 2 PLTS) ITEM 903683474 978-1-4402-4454-4 SUNDRESSING ; PO# T799401-BD (5940 CPS 297 CTNS 6 PLTS) ITEM 903684745 978-0-7153-2863-7 JELLY ROLL QUILTS ; PO# FW1065 (2100 CPS 70 CTNS 2 PLTS) ITEM 903685156 978-1-4463-0341-2 I LOVE CROSS STITCH DRAGONS &amp;&amp; UNICORNS ; PO# FW1066 (1500 CPS 15 CTNS 1 PLT) (20 WOOD PLTS WITH IPPC LOGO STC 854 CTNS) THIS SHIPMENT CONTAINS WOOD PACKAGING MATERIALS WHICH COMPLIED THE STANDARD OF ISPM 15. . . . . . . . . . . . . . . . . . . . . . . . . . . . . . . . . . . . . . . . . . . . . .</t>
  </si>
  <si>
    <t>TITLE COLOR ME CHILLED OUT AUTHOR ROBERT SCHRAG PUBLISHER F W MEDIA CINCINNATI, OH PRINTED IN CHINASRN S8496 PRINTING# 1 CTN QTY 20 CTN WGT LBS ISBN-10 1-4403-4566-X ISBN-13 978-1-4403-4566-1COVER PRICE TITLE QUILTING MODERN AUTHOR JACQUIE GERING, KATIE PEDERSEN PUBLISHER F W MEDIA CINCINNATI,OH PRINTED IN CHINA SRN 11QM03 PRINTING # 7 CTN QTY 20 CTN WGT _____LBS ISBN-10 1-59668-387-2ISBN-13 978-1-59668-387-7 COVER PRICE TITLE SUNDRESSING AUTHOR MELISSA MORA PUBLISHER F W MEDIA CINCINNATI,OH PRINTED IN CHINA SRN T7994 PRINTING# 1 CTN QTY 20 CTN WGT LBS ISBN-10 1-4402-4454-5ISBN-13 978-1-4402-4454-4 COVER PRICE TITLE OF BOOK JELLY ROLL QUILTS AUTHOR PAM &amp; NICKY LINTOTT PUBLISHER F WMEDIA COUNTRY OF ORIGIN PRINTED IN CHINA SRN Z2175 PRINTING# 23 CTN QTY 30 CTN WGT ______LBSISBN-13 978-0-7153-2863-7 ISBN-10 0-7153-2863-8 COVER PRICE TITLE OF BOOK I LOVE CROSS STITCH DRAGONS &amp;UNICORNS AUTHOR PUBLISHER F W MEDIA COUNTRY OF ORIGIN</t>
  </si>
  <si>
    <t>FCIU5262765</t>
  </si>
  <si>
    <t>BANQHKG5686467</t>
  </si>
  <si>
    <t>COSU6110490920</t>
  </si>
  <si>
    <t>1X40HC STC: 480 POSTS 2 A 2-1/2 X 2,15 2925 POSTS 2-1/2-3' X 2,15 300 POSTS 3' X 2,15 MTS CALIBRADOS 480 POSTS 6' X 2,44 MTS PARTIDA ARANCELARIA : 4403.1010 FREIGHT PREPAID</t>
  </si>
  <si>
    <t>TCLU5758202</t>
  </si>
  <si>
    <t>PNEP16793718752</t>
  </si>
  <si>
    <t>SEAU569135002</t>
  </si>
  <si>
    <t>MLCL0577923</t>
  </si>
  <si>
    <t>1X40 HC FCL CONTAINER STC TOTAL 3040 THREE THOUSAND FORTY CARTONS ONLY. 100 COTTON TERRY TOWEL AND MADE UPS. AS PER PO.NO0009473-B TOTAL QTY. 18240 PCS. INV. NO. 4403 15-16 DTD. 07.03.2016 S BILL NO. 6397095 DTD. 11.03.2016 IEC CODE NO. 3007009618 H.S.CODE 63026090 NET.WT 7760.780 KGS FREIGHT COLLECT</t>
  </si>
  <si>
    <t>SUNHAM HOME FASHIONS</t>
  </si>
  <si>
    <t>VALLABH TEXTILES COMPANY LIMITED</t>
  </si>
  <si>
    <t>CTNS NOS 001-3040</t>
  </si>
  <si>
    <t>700 CENTRAL AVE NEW PROVIDENCE NJ 07974 US</t>
  </si>
  <si>
    <t>G.T.ROAD, VILLAGE PAWA SAHNEWAL, LUDHIANA PB 141120 IN</t>
  </si>
  <si>
    <t>INKU6124063</t>
  </si>
  <si>
    <t>CHSL195491162BOM</t>
  </si>
  <si>
    <t>CMDUIN80586559</t>
  </si>
  <si>
    <t>F054936215104</t>
  </si>
  <si>
    <t>LUDHIANA IN</t>
  </si>
  <si>
    <t>PACKAGEPIECEIKEA HOME FURNISHING PRODUCTS HS CODE:392410 PACKAGEPIECEIKEA HOME FURNISHING PRODUCTS HS CODE:670210 PACKAGEPIECEIKEA HOME FURNISHING PRODUCTS HS CODE:691200 PACKAGEPIECEIKEA HOME FURNISHING PRODUCTS HS CODE:700719 PACKAGEPIECEIKEA HOME FURNISHING PRODUCTS HS CODE:700991 PACKAGEPIECEIKEA HOME FURNISHING PRODUCTS HS CODE:700992 PACKAGEPIECEIKEA HOME FURNISHING PRODUCTS HS CODE:732620 PACKAGEPIECEIKEA HOME FURNISHING PRODUCTS HS CODE:830400 PACKAGEPIECEIKEA HOME FURNISHING PRODUCTS HS CODE:940130 PACKAGEPIECEIKEA HOME FURNISHING PRODUCTS HS CODE:940140 PACKAGEPIECEIKEA HOME FURNISHING PRODUCTS HS CODE:940171 PACKAGEPIECEIKEA HOME FURNISHING PRODUCTS HS CODE:940179 PACKAGEPIECEIKEA HOME FURNISHING PRODUCTS HS CODE:940190 PACKAGEPIECEIKEA HOME FURNISHING PRODUCTS HS CODE:940310 PACKAGEPIECEIKEA HOME FURNISHING PRODUCTS HS CODE:940320 PACKAGEPIECEIKEA HOME FURNISHING PRODUCTS HS CODE:940390 PACKAGEPIECEIKEA HOME FURNISHING PRODUCTS HS CODE:940520 PACKAGEPIECEIKEA HOME FURNISHING PRODUCTS HS CODE:960390 VIP:054SHIPMENT ID:995-CP-S7136 CONSIGNMENT:10035-SUP-SZD3 6807 CONSIGNMENT:12011-SUP-SZD1 0406 CONSIGNMENT:14412-SUP-SZD3 7285 CONSIGNMENT:15540-SUP-SZD1 2962 CONSIGNMENT:16739-SUP-SZD4 9019 CONSIGNMENT:16778-SUP-SZD2 4403 CONSIGNMENT:16840-SUP-SZD1 2191 C ONSIGNMENT:16840-SUP-SZD1 2248 CONSIGNMENT:17907-SUP-SZD3 7606 CONSIGNMENT:18222-SUP-SZD3 0368 CONSIGNMENT:20248-SUP-SZD2 1133 CONSIGNMENT:20248-SUP-SZD2 1243 CONSIGNMENT:20383-SUP-SZD1 0658 CONSIGNMENT:20759-SUP-SZD1 5709 CONSIGNMENT:20759-SUP-SZD1 5830 CONSIGNMENT:21174-SUP-SZD2 7331 CONSIGNMENT:21877-SUP-SZD1 2315 CONSIGNMENT:21877-SUP-SZD1 2382 CONSIGNME NT:21919-SUP-SZD1 1836 CONSIGNMENT:22253-SUP-SZD1 0566 CONSIGNMENT:22349-SUP-SZD5 546</t>
  </si>
  <si>
    <t>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t>
  </si>
  <si>
    <t>432 YONGANBEIYI RD. DONGHAI AVENUE SHENZHEN 44 518083 CHINA</t>
  </si>
  <si>
    <t>TRLU6699274</t>
  </si>
  <si>
    <t>MSCUYM491216</t>
  </si>
  <si>
    <t>613R</t>
  </si>
  <si>
    <t>FEJ7201112</t>
  </si>
  <si>
    <t>TABLE LEGS PO#ECR2016-1013 -SHPR SHOWN AS: TAX ID:4403 00306097423 PHONE: 0755-8213 6878 FAX: 0755-82136877 -- CNEE SHOWN AS: RFC: JFM 9807 21 IG5 TEL: +52 55 35477000 FAX: +52 55 35477020 EMAIL : MX-IMPORT-OCEAN@JAS.COM MX -OPERATIONS@JASCHINA.COM --- NOTIFY SHOWN AS: TAX ID 91-1 430765</t>
  </si>
  <si>
    <t>PONU7944944</t>
  </si>
  <si>
    <t>MAEU604498307</t>
  </si>
  <si>
    <t>ML-CN1380492</t>
  </si>
  <si>
    <t>BEER - CORONA EXTRA LOOSE PACK 24/330 ML. CANADA' 44243OR_4500751288/OR-4424 3 BEER - CORONA EXTRA LOOSE PACK 24/330 ML. CANADA' 44203OR_4500751228/OR-4420 3 BEER - CORONA EXTRA LOOSE PACK 24/330 ML. CANADA' 44257OR_4500751302/OR-4425 7 BEER - CORONA EXTRA LOOSE PACK 24/330 ML. CANADA' 44210OR_4500751255/OR-4421 0BEER - CORONA EXTRA LOOSE PACK 24/330 ML. CANADA' 44253OR_4500751298/OR-4425 3 BEER - CORONA EXTRA LOOSE PACK 24/330 ML. CANADA' 44261OR_4500751306/OR-4426 1 BEER - CORONA EXTRA LOOSE PACK 24/330 ML. CANADA' 44259OR_4500751304/OR-4425 9BEER - CORONA EXTRA LOOSE PACK 24/330 ML. CANADA' 44175OR_4500751194/OR-4417 5 IMPORTER REFERENCE LABATT PO: 4500745209 HS CODE: 22030001 BEER - CORONA EXTRA LOOSE PACK 24/330 ML. CANADA' 44088OR_4500751101/OR-4408 8 BEER - CORONA EXTRA LOOSE PACK 24/330 ML. CANADA' 44209OR_4500751254/OR-4420 9BEER - CORONA EXTRA LOOSE PACK 24/330 ML. CANADA' 44230OR_4500751275/OR-4423 0 BEER - CORONA EXTRA LOOSE PACK 24/330 ML. CANADA' 44234OR_4500751279/OR-4423 4 BEER - CORONA EXTRA LOOSE PACK 24/330 ML. CANADA' 44130OR_4500751148/OR-4413 0BEER - CORONA EXTRA LOOSE PACK 24/330 ML. CANADA' 44252OR_4500751297/OR-4425 2 BEER - CORONA EXTRA LOOSE PACK 24/330 ML. CANADA' 44237OR_4500751282/OR-4423 7 BEER - CORONA EXTRA LOOSE PACK 24/330 ML. CANADA' 44229OR_4500751274/OR-4422 9BEER - CORONA EXTRA LOOSE PACK 24/330 ML. CANADA' 44034OR_4500751044/OR-4403 4 BEER - CORONA EXTRA LOOSE PACK 24/330 ML. CANADA' 44244OR_4500751289/OR-4424 4 BEER - CORONA EXTRA LOOSE PACK 24/330 ML. CANADA' 44245OR_4500751290/OR-4424 5 BEER MADE FROM MALT- IN CONTAINERS HOLDING 10 LI - CORONA EXTRA LOOSE PACK 24/330 ML. CANADA' 44098OR_4500751113/OR-4409 8</t>
  </si>
  <si>
    <t>LABATT BREWING COMPANY LIMITED</t>
  </si>
  <si>
    <t>EXTRADE II S.A DE C.V.</t>
  </si>
  <si>
    <t>NO MARKS NO MARKSNO MARKS NO MARKSNO MARKS NO MARKSNO MARKS NO MARKSNO MARKS NO MARKSNO MARKS NO MARKSNO MARKS NO MARKSNO MARKS NO MARKSNO MARKS NO MARKSNO MARKS NO MARKSNO MARKS NO MARKSNO MARKS NO MARKS NO MARKS NO MARKSNO MARKS NO MARKSNO MARKS NO MARKSNO MARKS NO MARKSNO MARKS NO MARKSNO MARKS NO MARKSNO MARKS NO MARKSNO MARKS NO MARKSNO MARKS NO MARKSNO MARKS NO MARKSNO MARKS NO MARKSNO MARKS NO MARKSNO MARKS NO MARKSNO MARKS NO MARKSNO MARKS NO MARKSNO MARKS NO MARKSNO MARKS NO MARKSNO MARKS NO MARKSNO MARKS NO MARKS NO MARKS</t>
  </si>
  <si>
    <t>207 QUEENS QUAY WEST, SUITE 299 TORONTO ON M5J 1A7 CANADA</t>
  </si>
  <si>
    <t>LAGO ALBERTO 156, COL ANAHUAC, MIGUEL HIDALGO DF 11320 MEXICO</t>
  </si>
  <si>
    <t>MSCU9820250 MSCU7996213 INKU6634004 INKU6749359 MSCU8626342TCNU7806396 INKU6594196 MSCU9103032 DFSU6547827 CAIU8728437MSCU7887634 TRLU7092259 BMOU5546249 TCNU7830129 FSCU6236604MSCU7880985 CARU9615494 INKU2273562 CARU9622744 MSCU7989852MEDU8258334 MSCU7581639 TCLU5667669 GATU8737457 GLDU7513217TEMU8337040 CAIU8732463 TCLU9492717 MSCU7944610 MEDU7358323</t>
  </si>
  <si>
    <t>4510 4510 4510 4510 45104510 4510 4510 4510 45104510 4510 4510 4510 45104510 4510 4510 4510 45104510 4510 4510 4510 45104510 4510 4510 4510 4510</t>
  </si>
  <si>
    <t>MSCUZY161441</t>
  </si>
  <si>
    <t>613S</t>
  </si>
  <si>
    <t>SSM0002803 SSM0002811 SSM0002807 SSM0002813 SSM0002018 SSM0002822 SSM0002847 SSM0002810 SSM0002808 SSM0002823 SSM0002809 SSM0002830 SSM0002826 SSM0002812 SSM0002815 SSM0002818 SSM0002817 SSM0002820 SSM0002829 SSM0002802 SSM0002814 SSM0002806 SSM0002801 SSM0002816 SSM0002831 SSM0002828 SSM0002825 SSM0002804 SSM0002805 SSM0002827</t>
  </si>
  <si>
    <t>21 ST. CLAIR AVENUE EAST, UNIT 402 TORONTO ON M4T 1L9 CANADA</t>
  </si>
  <si>
    <t>BEER MADE FROM MALT- IN CONTAINERS HOLDING 10 LI - MODELO ESPECIAL BOTELLA 12 PACK 12/355ML CANADA 44680OR_4500760297/OR-4468 0 IMPORTER REFERENCE LABATT PO: 4500745209 HS CODE: 22030001 BEER MADE FROM MALT- IN CONTAINERS HOLDING 10 LI - CORONA EXTRA SLEEK CAN 12 PACK 24/355ML CANADA 44694OR_4500760311/OR-4469 4 BEER MADE FROM MALT- IN CONTAINERS HOLDING 10 LI - MODELO ESPECIAL BOTELLA 12 PACK 12/355ML CANADA 44687OR_4500760304/OR-4468 7 BEER MADE FROM MALT- IN CONTAINERS HOLDING 10 LI - CORONA EXTRA 12 PACK 24/330 ML. CANADA' CANADA 43884OR_4500750834/OR-4388 4BEER MADE FROM MALT- IN CONTAINERS HOLDING 10 LI - CORONA EXTRA 12 PACK 24/330 ML. CANADA' CANADA 44371OR_4500751528/OR-4437 1 BEER MADE FROM MALT- IN CONTAINERS HOLDING 10 LI - MODELO ESPECIAL BOTELLA 12 PACK 12/355ML CANADA 44683OR_4500760300/OR-4468 3 BEER MADE FROM MALT- IN CONTAINERS HOLDING 10 LI - CORONA EXTRA LOOSE PACK 24/330 ML. CANADA' CANADA 44056OR_4500751067/OR-4405 6BEER MADE FROM MALT- IN CONTAINERS HOLDING 10 LI - CORONA EXTRA 12 PACK 24/330 ML. CANADA' CANADA 44044OR_4500751055/OR-4404 4 BEER MADE FROM MALT- IN CONTAINERS HOLDING 10 LI - CORONA EXTRA 12 PACK 24/330 ML. CANADA' CANADA 44136OR_4500751154/OR-4413 6 BEER MADE FROM MALT- IN CONTAINERS HOLDING 10 LI - CORONA EXTRA 12 PACK 24/330 ML. CANADA' CANADA 44012OR_4500751021/OR-4401 2BEER MADE FROM MALT- IN CONTAINERS HOLDING 10 LI - MODELO ESPECIAL BOTELLA 12 PACK 12/355ML CANADA 44681OR_4500760298/OR-4468 1 BEER MADE FROM MALT- IN CONTAINERS HOLDING 10 LI - MODELO ESPECIAL BOTELLA 12 PACK 12/355ML CANADA 44689OR_4500760306/OR-4468 9 BEER MADE FROM MALT- IN CONTAINERS HOLDING 10 LI - CORONA EXTRA SLEEK CAN 12 PACK 24/355ML CANADA 44691OR_4500760308/OR-4469 1BEER MADE FROM MALT- IN CONTAINERS HOLDING 10 LI - CORONA EXTRA 12 PACK 24/330 ML. CANADA' CANADA 43893OR_4500750843/OR-4389 3 BEER MADE FROM MALT- IN CONTAINERS HOLDING 10 LI - MODELO ESPECIAL BOTELLA 12 PACK 12/355ML CANADA 44682OR_4500760299/OR-4468 2 BEER MADE FROM MALT- IN CONTAINERS HOLDING 10 LI - CORONA EXTRA 6 PACK 24/330 ML. CANADA' CANADA 44356OR_4500751513/OR-4435 6BEER MADE FROM MALT- IN CONTAINERS HOLDING 10 LI - CORONA EXTRA 12 PACK 24/330 ML. CANADA' CANADA 44037OR_4500751047/OR-4403 7 BEER MADE FROM MALT- IN CONTAINERS HOLDING 10 LI - MODELO ESPECIAL BOTELLA 12 PACK 12/355ML CANADA 44685OR_4500760302/OR-4468 5 BEER MADE FROM MALT- IN CONTAINERS HOLDING 10 LI - CORONA EXTRA SLEEK CAN 12 PACK 24/355ML CANADA 44693OR_4500760310/OR-4469 3 BEER MADE FROM MALT- IN CONTAINERS HOLDING 10 LI - CORONA EXTRA 12 PACK 24/330 ML. CANADA' CANADA 44018OR_4500751028/OR-4401 8</t>
  </si>
  <si>
    <t>NO MARKS NO MARKS 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MARKSNO MARKS NO MARKS NO MARKS</t>
  </si>
  <si>
    <t>TRLU7291482 TCLU5468395 TCLU5023861 TCLU9740876 CAXU9042124MSCU9766930 MAXU6230344 BMOU5957580 MSCU7167017 MSCU8428331MSCU9738239 CAXU9756625 TEMU8337631 MEDU7313714 INKU6591509MSCU9437003 MSCU7506194 MSCU9767221 TCLU4622783 MEDU8782547MSCU8441204 TCLU7777665 TCLU9482088 MSCU9364062 MSCU7679538FSCU8347696 AMFU8811179 TGHU7927450 DRYU9389895 MSCU7589408</t>
  </si>
  <si>
    <t>MSCUZY166150</t>
  </si>
  <si>
    <t>SSM0002861 SSM0002934 SSM0002868 SSM0002629 SSM0002879 0002890SSM0002890 SSM0002964 SSM0002864 SSM0002835 SSM0002833 SSM0002865 SSM0002899 SSM0002962 SSM0002621 SSM0002870 SSM0002897 SSM0002862 SSM0002869 SSM0002931 SSM0002965 SSM0002961 SSM0002616 SSM0002863 SSM0002883 SSM0002867 SSM0002932 SSM0002944 SSM0002866 SSM0002933 SSM0002941</t>
  </si>
  <si>
    <t>STC 47 LOG 93 LOGS - 8,645 BFT - 38.913 M D MAPLE LOGSHS CODE #4403.99.30ORIGIN O IO, CANADAUASU 1011544-46 LOGS-4,338 BFT- 31 M3-23946KGSUACU 5981160-47 LOGS-4,307 19.382 M3-24637KGSNO WOOD PACKING MATERIA ED #01H556HC952220160300207FREIGHT PREPAI 46 LOG 93 LOGS - 8,645 BFT - 38.913 M3HA STC 47 LOG 93 LOGS - 8,645 BFT - 38.913 M D MAPLE LOGSHS CODE #4403.99.30ORIGIN O IO, CANADAUASU 1011544-46 LOGS-4,338 BFT- 31 M3-23946KGSUACU 5981160-47 LOGS-4,307 19.382 M3-24637KGSNO WOOD PACKING MATERIA ED #01H556HC952220160300207FREIGHT PREPAI 46 LOG 93 LOGS - 8,645 BFT - 38.913 M3HA APLE LOGSHS CODE #4403.99.30ORIGIN ONTA CANADAUASU 1011544-46 LOGS-4,338 BFT-19. M3-23946KGSUACU 5981160-47 LOGS-4,307 BFT 382 M3-24637KGSNO WOOD PACKING MATERIAL.C #01H556HC952220160300207FREIGHT PREPAID APLE LOGSHS CODE #4403.99.30ORIGIN ONTA CANADAUASU 1011544-46 LOGS-4,338 BFT-19. M3-23946KGSUACU 5981160-47 LOGS-4,307 BFT 382 M3-24637KGSNO WOOD PACKING MATERIAL.C #01H556HC952220160300207FREIGHT PREPAID</t>
  </si>
  <si>
    <t>NORTH AMERICA HARDWOOD LLC4 WESTWOO</t>
  </si>
  <si>
    <t>NO MARKS NO MARKS NO MARKS NO MARKS NO MARKS NO MARKS NO MARKS NO MARKSNO MARKS NO MARKS NO MARKS NO MARKSNO MARKS NO MARKS NO MARKS NO MARKS NO MARKS NO MARKS NO MARKS NO MARKSNO MARKS NO MARKS NO MARKS NO MARKS</t>
  </si>
  <si>
    <t>NO. 888 DONGDAMING ROAD, SHANGHAI . CN</t>
  </si>
  <si>
    <t>4 WESTWOOD ROAD EAST BRUNSWICK 08816 US</t>
  </si>
  <si>
    <t>UACU5981160 UASU1011544</t>
  </si>
  <si>
    <t>UASUCAVAN006755</t>
  </si>
  <si>
    <t>0121W</t>
  </si>
  <si>
    <t>TW353361 TW353767</t>
  </si>
  <si>
    <t>STC 43 LOG 424 LOGS-431 TAGS - 33,170 BFT 65.850 M3RED OAK LOGSHS CODE #4403.91.00H RY LOGSHS CODE #4403.99.90WHITE ASH LOGSH DE #4403.99.90ORIGIN ONTARIO, CANADA 1014395-57 LOGS-58 TAGS-3,700 BFT-18.500 6517 KGS (RO-HICK)UACU 5594659-45 LOGS-51 S-3,731 BFT-18.655M3-26426 KGS (RO)UACU 5 STC 43 LOG 424 LOGS-431 TAGS - 33,170 BFT 65.850 M3RED OAK LOGSHS CODE #4403.91.00H RY LOGSHS CODE #4403.99.90WHITE ASH LOGSH DE #4403.99.90ORIGIN ONTARIO, CANADA 1014395-57 LOGS-58 TAGS-3,700 BFT-18.500 6517 KGS (RO-HICK)UACU 5594659-45 LOGS-51 S-3,731 BFT-18.655M3-26426 KGS (RO)UACU 5 STC 43 LOG 424 LOGS-431 TAGS - 33,170 BFT 65.850 M3RED OAK LOGSHS CODE #4403.91.00H RY LOGSHS CODE #4403.99.90WHITE ASH LOGSH DE #4403.99.90ORIGIN ONTARIO, CANADA 1014395-57 LOGS-58 TAGS-3,700 BFT-18.500 6517 KGS (RO-HICK)UACU 5594659-45 LOGS-51 S-3,731 BFT-18.655M3-26426 KGS (RO)UACU 5 STC 43 LOG 424 LOGS-431 TAGS - 33,170 BFT 65.850 M3RED OAK LOGSHS CODE #4403.91.00H RY LOGSHS CODE #4403.99.90WHITE ASH LOGSH DE #4403.99.90ORIGIN ONTARIO, CANADA 1014395-57 LOGS-58 TAGS-3,700 BFT-18.500 6517 KGS (RO-HICK)UACU 5594659-45 LOGS-51 S-3,731 BFT-18.655M3-26426 KGS (RO)UACU 5STC 43 LOG 424 LOGS-431 TAGS - 33,170 BFT 65.850 M3RED OAK LOGSHS CODE #4403.91.00H RY LOGSHS CODE #4403.99.90WHITE ASH LOGSH DE #4403.99.90ORIGIN ONTARIO, CANADA 1014395-57 LOGS-58 TAGS-3,700 BFT-18.500 6517 KGS (RO-HICK)UACU 5594659-45 LOGS-51 S-3,731 BFT-18.655M3-26426 KGS (RO)UACU 5 STC 43 LOG 424 LOGS-431 TAGS - 33,170 BFT 65.850 M3RED OAK LOGSHS CODE #4403.91.00H RY LOGSHS CODE #4403.99.90WHITE ASH LOGSH DE #4403.99.90ORIGIN ONTARIO, CANADA 1014395-57 LOGS-58 TAGS-3,700 BFT-18.500 6517 KGS (RO-HICK)UACU 5594659-45 LOGS-51 S-3,731 BFT-18.655M3-26426 KGS (RO)UACU 5 06-51 LOGS-51 TAGS-3,462 BFT-17.310M3-263 GS (RO)UACU 5412327-52 LOGS-52 TAGS-3,501 -17.505M3-26340 KGS (RO)UACU 5997968-59 L 59 TAGS-4,337 BFT-21.685M3-26417 KGS (RO- ICK)UASU 1047260-TAGS-4,824 BFT-24.120M3- 0 KGS (WA)UACU 5592390-69 LOGS-69 TAGS-4, BFT-23.150M3-26490 KGS (RO-WA)26340 KGS.T 5116075-43 LOGS-43 TAGS-4,985 BFT-24.925M 340 KGS (WA)NO WOOD PACKING MATERIALCAED 556LC999720160300209STC 52 LOG 424 LOGS-4 AGS - 33,170 BFT - 165.850 M3RED OAK LOGS ODE #4403.91.00HICKORY LOGSHS CODE #4403. 0WHITE ASH LOGSHS CODE #4403.99.90ORIGIN TARIO, CANADAUASU 1014395-57 LOGS-58 T 3,700 BFT-18.500M3-26517 KGS (RO-HICK)UAC 94659-45 LOGS-51 TAGS-3,731 BFT-18.655M3- 6 KGS (RO)UACU 5598206-51 LOGS-51 TAGS-3, BFT-17.310M3-26381 KGS (RO)UACU 5412327-5 GS-52 TAGS-3,501 BFT-17.505M3-26340 KGS ( ACU 5997968-59 LOGS-59 TAGS-4,337 BFT-21. 3-26417 KGS (RO-WA-HICK)UASU 1047260-TAGS 24 BFT-24.120M3-26440 KGS (WA)UACU 559239 LOGS-69 TAGS-4,630 BFT-23.150M3-26490 KG O-WA)26340 KGS.TCLU 5116075-43 LOGS-43 TA ,985 BFT-24.925M3-26340 KGS (WA)NO WOOD P NG MATERIALCAED #01H556LC999720160300209S 9 LOG 424 LOGS-431 TAGS - 33,170 BFT - 16 0 M3RED OAK LOGSHS CODE #4403.91.00HICKOR GSHS CODE #4403.99.90WHITE ASH LOGSHS COD 403.99.90ORIGIN ONTARIO, CANADAUASU 395-57 LOGS-58 TAGS-3,700 BFT-18.500M3-26 KGS (RO-HICK)UACU 5594659-45 LOGS-51 TAGS 31 BFT-18.655M3-26426 KGS (RO)UACU 559820 LOGS-51 TAGS-3,462 BFT-17.310M3-26381 KG O)UACU 5412327-52 LOGS-52 TAGS-3,501 BFT- 05M3-26340 KGS (RO)UACU 5997968-59 LOGS-5 GS-4,337 BFT-21.685M3-26417 KGS (RO-WA-HI ASU 1047260-TAGS-4,824 BFT-24.120M3-26440 (WA)UACU 5592390-69 LOGS-69 TAGS-4,630 B 3.150M3-26490 KGS (RO-WA)26340 KGS.TCLU 5 75-43 LOGS-43 TAGS-4,985 BFT-24.925M3-263 GS (WA)NO WOOD PACKING MATERIALCAED #01H5 999720160300209STC 45 LOG 424 LOGS-431 TA 06-51 LOGS-51 TAGS-3,462 BFT-17.310M3-263 GS (RO)UACU 5412327-52 LOGS-52 TAGS-3,501 -17.505M3-26340 KGS (RO)UACU 5997968-59 L 59 TAGS-4,337 BFT-21.685M3-26417 KGS (RO- ICK)UASU 1047260-TAGS-4,824 BFT-24.120M3- 0 KGS (WA)UACU 5592390-69 LOGS-69 TAGS-4, BFT-23.150M3-26490 KGS (RO-WA)26340 KGS.T 5116075-43 LOGS-43 TAGS-4,985 BFT-24.925M 340 KGS (WA)NO WOOD PACKING MATERIALCAED 556LC999720160300209STC 52 LOG 424 LOGS-4 AGS - 33,170 BFT - 165.850 M3RED OAK LOGS ODE #4403.91.00HICKORY LOGSHS CODE #4403. 0WHITE ASH LOGSHS CODE #4403.99.90ORIGIN TARIO, CANADAUASU 1014395-57 LOGS-58 T 3,700 BFT-18.500M3-26517 KGS (RO-HICK)UAC 94659-45 LOGS-51 TAGS-3,731 BFT-18.655M3- 6 KGS (RO)UACU 5598206-51 LOGS-51 TAGS-3, BFT-17.310M3-26381 KGS (RO)UACU 5412327-5 GS-52 TAGS-3,501 BFT-17.505M3-26340 KGS ( ACU 5997968-59 LOGS-59 TAGS-4,337 BFT-21. 3-26417 KGS (RO-WA-HICK)UASU 1047260-TAGS 24 BFT-24.120M3-26440 KGS (WA)UACU 559239 LOGS-69 TAGS-4,630 BFT-23.150M3-26490 KG O-WA)26340 KGS.TCLU 5116075-43 LOGS-43 TA ,985 BFT-24.925M3-26340 KGS (WA)NO WOOD P NG MATERIALCAED #01H556LC999720160300209S 9 LOG 424 LOGS-431 TAGS - 33,170 BFT - 16 0 M3RED OAK LOGSHS CODE #4403.91.00HICKOR GSHS CODE #4403.99.90WHITE ASH LOGSHS COD 403.99.90ORIGIN ONTARIO, CANADAUASU 395-57 LOGS-58 TAGS-3,700 BFT-18.500M3-26 KGS (RO-HICK)UACU 5594659-45 LOGS-51 TAGS 31 BFT-18.655M3-26426 KGS (RO)UACU 559820 LOGS-51 TAGS-3,462 BFT-17.310M3-26381 KG O)UACU 5412327-52 LOGS-52 TAGS-3,501 BFT- 05M3-26340 KGS (RO)UACU 5997968-59 LOGS-5 GS-4,337 BFT-21.685M3-26417 KGS (RO-WA-HI ASU 1047260-TAGS-4,824 BFT-24.120M3-26440 (WA)UACU 5592390-69 LOGS-69 TAGS-4,630 B 3.150M3-26490 KGS (RO-WA)26340 KGS.TCLU 5 75-43 LOGS-43 TAGS-4,985 BFT-24.925M3-263 GS (WA)NO WOOD PACKING MATERIALCAED #01H5 999720160300209STC 45 LOG 424 LOGS-431 TA 06-51 LOGS-51 TAGS-3,462 BFT-17.310M3-263 GS (RO)UACU 5412327-52 LOGS-52 TAGS-3,501 -17.505M3-26340 KGS (RO)UACU 5997968-59 L 59 TAGS-4,337 BFT-21.685M3-26417 KGS (RO- ICK)UASU 1047260-TAGS-4,824 BFT-24.120M3- 0 KGS (WA)UACU 5592390-69 LOGS-69 TAGS-4, BFT-23.150M3-26490 KGS (RO-WA)26340 KGS.T 5116075-43 LOGS-43 TAGS-4,985 BFT-24.925M 340 KGS (WA)NO WOOD PACKING MATERIALCAED 556LC999720160300209STC 52 LOG 424 LOGS-4 AGS - 33,170 BFT - 165.850 M3RED OAK LOGS ODE #4403.91.00HICKORY LOGSHS CODE #4403. 0WHITE ASH LOGSHS CODE #4403.99.90ORIGIN TARIO, CANADAUASU 1014395-57 LOGS-58 T 3,700 BFT-18.500M3-26517 KGS (RO-HICK)UAC 94659-45 LOGS-51 TAGS-3,731 BFT-18.655M3- 6 KGS (RO)UACU 5598206-51 LOGS-51 TAGS-3, BFT-17.310M3-26381 KGS (RO)UACU 5412327-5 GS-52 TAGS-3,501 BFT-17.505M3-26340 KGS ( ACU 5997968-59 LOGS-59 TAGS-4,337 BFT-21. 3-26417 KGS (RO-WA-HICK)UASU 1047260-TAGS 24 BFT-24.120M3-26440 KGS (WA)UACU 559239 LOGS-69 TAGS-4,630 BFT-23.150M3-26490 KG O-WA)26340 KGS.TCLU 5116075-43 LOGS-43 TA ,985 BFT-24.925M3-26340 KGS (WA)NO WOOD P NG MATERIALCAED #01H556LC999720160300209S 9 LOG 424 LOGS-431 TAGS - 33,170 BFT - 16 0 M3RED OAK LOGSHS CODE #4403.91.00HICKOR GSHS CODE #4403.99.90WHITE ASH LOGSHS COD 403.99.90ORIGIN ONTARIO, CANADAUASU 395-57 LOGS-58 TAGS-3,700 BFT-18.500M3-26 KGS (RO-HICK)UACU 5594659-45 LOGS-51 TAGS 31 BFT-18.655M3-26426 KGS (RO)UACU 559820 LOGS-51 TAGS-3,462 BFT-17.310M3-26381 KG O)UACU 5412327-52 LOGS-52 TAGS-3,501 BFT- 05M3-26340 KGS (RO)UACU 5997968-59 LOGS-5 GS-4,337 BFT-21.685M3-26417 KGS (RO-WA-HI ASU 1047260-TAGS-4,824 BFT-24.120M3-26440 (WA)UACU 5592390-69 LOGS-69 TAGS-4,630 B 3.150M3-26490 KGS (RO-WA)26340 KGS.TCLU 5 75-43 LOGS-43 TAGS-4,985 BFT-24.925M3-263 GS (WA)NO WOOD PACKING MATERIALCAED #01H5 999720160300209STC 45 LOG 424 LOGS-431 TA 06-51 LOGS-51 TAGS-3,462 BFT-17.310M3-263 GS (RO)UACU 5412327-52 LOGS-52 TAGS-3,501 -17.505M3-26340 KGS (RO)UACU 5997968-59 L 59 TAGS-4,337 BFT-21.685M3-26417 KGS (RO- ICK)UASU 1047260-TAGS-4,824 BFT-24.120M3- 0 KGS (WA)UACU 5592390-69 LOGS-69 TAGS-4, BFT-23.150M3-26490 KGS (RO-WA)26340 KGS.T 5116075-43 LOGS-43 TAGS-4,985 BFT-24.925M 340 KGS (WA)NO WOOD PACKING MATERIALCAED 556LC999720160300209STC 52 LOG 424 LOGS-4 AGS - 33,170 BFT - 165.850 M3RED OAK LOGS ODE #4403.91.00HICKORY LOGSHS CODE #4403. 0WHITE ASH LOGSHS CODE #4403.99.90ORIGIN TARIO, CANADAUASU 1014395-57 LOGS-58 T 3,700 BFT-18.500M3-26517 KGS (RO-HICK)UAC 94659-45 LOGS-51 TAGS-3,731 BFT-18.655M3- 6 KGS (RO)UACU 5598206-51 LOGS-51 TAGS-3, BFT-17.310M3-26381 KGS (RO)UACU 5412327-5 GS-52 TAGS-3,501 BFT-17.505M3-26340 KGS ( ACU 5997968-59 LOGS-59 TAGS-4,337 BFT-21. 3-26417 KGS (RO-WA-HICK)UASU 1047260-TAGS 24 BFT-24.120M3-26440 KGS (WA)UACU 559239 LOGS-69 TAGS-4,630 BFT-23.150M3-26490 KG O-WA)26340 KGS.TCLU 5116075-43 LOGS-43 TA ,985 BFT-24.925M3-26340 KGS (WA)NO WOOD P NG MATERIALCAED #01H556LC999720160300209S 9 LOG 424 LOGS-431 TAGS - 33,170 BFT - 16 0 M3RED OAK LOGSHS CODE #4403.91.00HICKOR GSHS CODE #4403.99.90WHITE ASH LOGSHS COD 403.99.90ORIGIN ONTARIO, CANADAUASU 395-57 LOGS-58 TAGS-3,700 BFT-18.500M3-26 KGS (RO-HICK)UACU 5594659-45 LOGS-51 TAGS 31 BFT-18.655M3-26426 KGS (RO)UACU 559820 LOGS-51 TAGS-3,462 BFT-17.310M3-26381 KG O)UACU 5412327-52 LOGS-52 TAGS-3,501 BFT- 05M3-26340 KGS (RO)UACU 5997968-59 LOGS-5 GS-4,337 BFT-21.685M3-26417 KGS (RO-WA-HI ASU 1047260-TAGS-4,824 BFT-24.120M3-26440 (WA)UACU 5592390-69 LOGS-69 TAGS-4,630 B 3.150M3-26490 KGS (RO-WA)26340 KGS.TCLU 5 75-43 LOGS-43 TAGS-4,985 BFT-24.925M3-263 GS (WA)NO WOOD PACKING MATERIALCAED #01H5 999720160300209STC 45 LOG 424 LOGS-431 TA 06-51 LOGS-51 TAGS-3,462 BFT-17.310M3-263 GS (RO)UACU 5412327-52 LOGS-52 TAGS-3,501 -17.505M3-26340 KGS (RO)UACU 5997968-59 L 59 TAGS-4,337 BFT-21.685M3-26417 KGS (RO- ICK)UASU 1047260-TAGS-4,824 BFT-24.120M3- 0 KGS (WA)UACU 5592390-69 LOGS-69 TAGS-4, BFT-23.150M3-26490 KGS (RO-WA)26340 KGS.T 5116075-43 LOGS-43 TAGS-4,985 BFT-24.925M 340 KGS (WA)NO WOOD PACKING MATERIALCAED 556LC999720160300209STC 52 LOG 424 LOGS-4 AGS - 33,170 BFT - 165.850 M3RED OAK LOGS ODE #4403.91.00HICKORY LOGSHS CODE #4403. 0WHITE ASH LOGSHS CODE #4403.99.90ORIGIN TARIO, CANADAUASU 1014395-57 LOGS-58 T 3,700 BFT-18.500M3-26517 KGS (RO-HICK)UAC 94659-45 LOGS-51 TAGS-3,731 BFT-18.655M3- 6 KGS (RO)UACU 5598206-51 LOGS-51 TAGS-3, BFT-17.310M3-26381 KGS (RO)UACU 5412327-5 GS-52 TAGS-3,501 BFT-17.505M3-26340 KGS ( ACU 5997968-59 LOGS-59 TAGS-4,337 BFT-21. 3-26417 KGS (RO-WA-HICK)UASU 1047260-TAGS 24 BFT-24.120M3-26440 KGS (WA)UACU 559239 LOGS-69 TAGS-4,630 BFT-23.150M3-26490 KG O-WA)26340 KGS.TCLU 5116075-43 LOGS-43 TA ,985 BFT-24.925M3-26340 KGS (WA)NO WOOD P NG MATERIALCAED #01H556LC999720160300209S 9 LOG 424 LOGS-431 TAGS - 33,170 BFT - 16 0 M3RED OAK LOGSHS CODE #4403.91.00HICKOR GSHS CODE #4403.99.90WHITE ASH LOGSHS COD 403.99.90ORIGIN ONTARIO, CANADAUASU 395-57 LOGS-58 TAGS-3,700 BFT-18.500M3-26 KGS (RO-HICK)UACU 5594659-45 LOGS-51 TAGS 31 BFT-18.655M3-26426 KGS (RO)UACU 559820 LOGS-51 TAGS-3,462 BFT-17.310M3-26381 KG O)UACU 5412327-52 LOGS-52 TAGS-3,501 BFT- 05M3-26340 KGS (RO)UACU 5997968-59 LOGS-5 GS-4,337 BFT-21.685M3-26417 KGS (RO-WA-HI ASU 1047260-TAGS-4,824 BFT-24.120M3-26440 (WA)UACU 5592390-69 LOGS-69 TAGS-4,630 B 3.150M3-26490 KGS (RO-WA)26340 KGS.TCLU 5 75-43 LOGS-43 TAGS-4,985 BFT-24.925M3-263 GS (WA)NO WOOD PACKING MATERIALCAED #01H5 999720160300209STC 45 LOG 424 LOGS-431 TA 06-51 LOGS-51 TAGS-3,462 BFT-17.310M3-263 GS (RO)UACU 5412327-52 LOGS-52 TAGS-3,501 -17.505M3-26340 KGS (RO)UACU 5997968-59 L 59 TAGS-4,337 BFT-21.685M3-26417 KGS (RO- ICK)UASU 1047260-TAGS-4,824 BFT-24.120M3- 0 KGS (WA)UACU 5592390-69 LOGS-69 TAGS-4, BFT-23.150M3-26490 KGS (RO-WA)26340 KGS.T 5116075-43 LOGS-43 TAGS-4,985 BFT-24.925M 340 KGS (WA)NO WOOD PACKING MATERIALCAED 556LC999720160300209STC 52 LOG 424 LOGS-4 AGS - 33,170 BFT - 165.850 M3RED OAK LOGS ODE #4403.91.00HICKORY LOGSHS CODE #4403. 0WHITE ASH LOGSHS CODE #4403.99.90ORIGIN TARIO, CANADAUASU 1014395-57 LOGS-58 T 3,700 BFT-18.500M3-26517 KGS (RO-HICK)UAC 94659-45 LOGS-51 TAGS-3,731 BFT-18.655M3- 6 KGS (RO)UACU 5598206-51 LOGS-51 TAGS-3, BFT-17.310M3-26381 KGS (RO)UACU 5412327-5 GS-52 TAGS-3,501 BFT-17.505M3-26340 KGS ( ACU 5997968-59 LOGS-59 TAGS-4,337 BFT-21. 3-26417 KGS (RO-WA-HICK)UASU 1047260-TAGS 24 BFT-24.120M3-26440 KGS (WA)UACU 559239 LOGS-69 TAGS-4,630 BFT-23.150M3-26490 KG O-WA)26340 KGS.TCLU 5116075-43 LOGS-43 TA ,985 BFT-24.925M3-26340 KGS (WA)NO WOOD P NG MATERIALCAED #01H556LC999720160300209S 9 LOG 424 LOGS-431 TAGS - 33,170 BFT - 16 0 M3RED OAK LOGSHS CODE #4403.91.00HICKOR GSHS CODE #4403.99.90WHITE ASH LOGSHS COD 403.99.90ORIGIN ONTARIO, CANADAUASU 395-57 LOGS-58 TAGS-3,700 BFT-18.500M3-26 KGS (RO-HICK)UACU 5594659-45 LOGS-51 TAGS 31 BFT-18.655M3-26426 KGS (RO)UACU 559820 LOGS-51 TAGS-3,462 BFT-17.310M3-26381 KG O)UACU 5412327-52 LOGS-52 TAGS-3,501 BFT- 05M3-26340 KGS (RO)UACU 5997968-59 LOGS-5 GS-4,337 BFT-21.685M3-26417 KGS (RO-WA-HI ASU 1047260-TAGS-4,824 BFT-24.120M3-26440 (WA)UACU 5592390-69 LOGS-69 TAGS-4,630 B 3.150M3-26490 KGS (RO-WA)26340 KGS.TCLU 5 75-43 LOGS-43 TAGS-4,985 BFT-24.925M3-263 GS (WA)NO WOOD PACKING MATERIALCAED #01H5 999720160300209STC 45 LOG 424 LOGS-431 TA</t>
  </si>
  <si>
    <t>JOC INTERNATIONAL LTD.ROOM 302, 8 S</t>
  </si>
  <si>
    <t>WEST FOREST PRODUCTS CORP.340 EAST</t>
  </si>
  <si>
    <t>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t>
  </si>
  <si>
    <t>8 LIYUAN SOUTH ROAD NANJING . CN</t>
  </si>
  <si>
    <t>340 EAST RANDOLPH STREET UNIT 1103 CHICAGO IL60601 US</t>
  </si>
  <si>
    <t>UACU5592390 TCLU5116075 UACU5594659 UASU1014395 UACU5997968UACU5598206 UASU1047260 UACU5412327</t>
  </si>
  <si>
    <t>4500 4500 4500 4500 45004500 4500 4500</t>
  </si>
  <si>
    <t>UASUCAVAN006762</t>
  </si>
  <si>
    <t>431788 431761 431740 431729 431750 431751 431709 431712</t>
  </si>
  <si>
    <t>JOC INTERNATIONAL LTDROOM 302, 8 SO</t>
  </si>
  <si>
    <t>STC 52 LOG 9.667 M3 - 40 ASH SAW LOGS 4. 3 - 12 WHITE OAK SAW LOGS HS CODE 4403 00, 4407.91.00 NO WOOD PACKING MATERIAL D 01H556KC789820160300205</t>
  </si>
  <si>
    <t>JIAXING SANTING TRADING CO., LTD.NO</t>
  </si>
  <si>
    <t>LOYAL HARDWOODSRR# 1HANOVER, ONTARI</t>
  </si>
  <si>
    <t>NO. 103 HENGXING ROAD WEITANG TOWN JIASHAN, ZHEJIANG, ZHEJIANG . CN</t>
  </si>
  <si>
    <t>RR# 1 HANOVER ONTARIO N4N 3B8 CA</t>
  </si>
  <si>
    <t>UACU8580915</t>
  </si>
  <si>
    <t>UASUCAVAN006733</t>
  </si>
  <si>
    <t>01 CONTAINER 40HC CONTAINING 22 PACKAGES BEING: 22 PACKAGES WITH 468 PIECES EACH - 43,450M3 OF 11 16'X4-5 8'X81' FLAT JAMBS WOODEN PACKAGE: TREATED AND CERTIFIED AS DECLARED BY SHIPPER - CONTRATO PO 4403 - NCM - 44182000 SHIPPED ON BOARD 'FREIGHT COLLECT' RE: 160453643001 SD: 2160233582 6 HS CODE SH: 441820 NET WEIGHT: 19.400,00 KG INVOICE - 000.31.170 ALSO NOTIFY PARTY: HOLM WOODBROKERAGE.COM</t>
  </si>
  <si>
    <t>WOOD BROKERAGE INTERNATIONAL</t>
  </si>
  <si>
    <t>MADEIRAS SALAMONI LTDA.</t>
  </si>
  <si>
    <t>E.R. SWEDEN</t>
  </si>
  <si>
    <t>SALAMONI N/M N/M N/M N/M N/M N/M N/MN/M N/M N/M N/M N/M N/M N/M N/MN/M N/M N/M N/M N/M</t>
  </si>
  <si>
    <t>5285 MEADOWS RD. STE 130 LAKE OSWEGO OREGON 97035</t>
  </si>
  <si>
    <t>RODOVIA HONORINO MORO 5520 CACADOR SANTA CATARINA 89500-000</t>
  </si>
  <si>
    <t>NYKU4391915</t>
  </si>
  <si>
    <t>NYKS7101883810</t>
  </si>
  <si>
    <t>617S</t>
  </si>
  <si>
    <t>ECSA268034</t>
  </si>
  <si>
    <t>GLOBAL TRADING RESOURCES, INC.</t>
  </si>
  <si>
    <t>5933 N.E. 80TH AVENUE PORTLAND OREGON 97218</t>
  </si>
  <si>
    <t>FURNITURE-SOFA PO NO.:5124303 6048556 PI NO.:11315928 11323253 THIS SHIPMENT DOES NOT CONTAIN ANY WOOD PACKING MATERIALS EMAIL:SHICKS@SHIPGSA.COM 2)CUSTOMS BROKE R: VANTEC HITACHI TRANSPORT SYSTEM USA IN C. 8290 N.W.27 STREET SUITE 603 MIAMI,FL. 33122 TEL::305-639-4205 FAX:305-639-4206 FURNITURE-SOFA PO NO.:5124303 6048556 PI NO.:11315928 11323253 THIS SHIPMENT DOES NOT CONTAIN ANY WOOD PACKING MATERIALS EMAIL:SHICKS@SHIPGSA.COM 2)CUSTOMS BROKE R: VANTEC HITACHI TRANSPORT SYSTEM USA IN C. 8290 N.W.27 STREET SUITE 603 MIAMI,FL. 33122 TEL::305-639-4205 FAX:305-639-4206 CDSMIA@US.CDSFH.COM ADIEL:ADIEL.GARCIA@US .CDSFH.COM ILONKA:ILONKA.PANTALEON@ US.CD SFH.COM 3)MACY'S INC 2101 E.KEMPER ROAD,C INCINNATI, OHIO 45241 4)STONE MOUNTAIN MA CY'S LOGISTICS DC 4403 SARR PARKWAY STONE MOUNTAIN, GA 30083 CDSMIA@US.CDSFH.COM ADIEL:ADIEL.GARCIA@US .CDSFH.COM ILONKA:ILONKA.PANTALEON@ US.CD SFH.COM 3)MACY'S INC 2101 E.KEMPER ROAD,C INCINNATI, OHIO 45241 4)STONE MOUNTAIN MA CY'S LOGISTICS DC 4403 SARR PARKWAY STONE MOUNTAIN, GA 30083</t>
  </si>
  <si>
    <t>ARGOS</t>
  </si>
  <si>
    <t>N/MN/M</t>
  </si>
  <si>
    <t>THE ARMORY BUILDING 201 GOVERNMENT AVENUE SW SUITE 200 HICKORY, NC 286 02 TEL:(828)855-9200 FAX:(828)855-</t>
  </si>
  <si>
    <t>OFFSHORE) LIMITED ALAMEDA DR.CARLOS D'ASSUMPCAO NO.411-417, PRACA WONG CHIO J 19,MACAU</t>
  </si>
  <si>
    <t>TCNU8545471 ZCSU8707582</t>
  </si>
  <si>
    <t>ZIMUSHH30074500</t>
  </si>
  <si>
    <t>ZGLC814666 ZGLC838845</t>
  </si>
  <si>
    <t>1)GLOBAL SHIPPERS ASSOCIATION</t>
  </si>
  <si>
    <t>215 CHURCH STREET NW,LENOIR, NC 286 45 FAX:866.310.1155 PH:336.420.9116 EMAIL:MFACKRELL@SHIPGSA.COM</t>
  </si>
  <si>
    <t>FOREST PRODUCT Y. BIRCH LOGS HS CODE 4403</t>
  </si>
  <si>
    <t>OG CORPORATION</t>
  </si>
  <si>
    <t>2-8-7 NIHONBASHI-HONCHO CHUO-KU, TOKYO, 103-8417 JAPAN</t>
  </si>
  <si>
    <t>DFSU6609277</t>
  </si>
  <si>
    <t>HLCUHOU160437547</t>
  </si>
  <si>
    <t>XX2281507</t>
  </si>
  <si>
    <t>MONTREAL, QC, CA</t>
  </si>
  <si>
    <t>BOOKS ITEM 903673208 978-1-63250-500-2 HUBBLE STITCH IWV1 PO#16BD0601-BD (5680 CPS) BOOKS ITEM 903680103 978-1-4402-4420-9 SIGNATURE BAGS F&amp;WT67491CD)V1 PO#T674901_BD BOOKS ITEM 903680132 978-1-4403-4495-4 CREATIVE STRENGTH TRAINING F&amp;WS6792V1 PO#C6349541JSB BOOKING REF NO 1603S071 (3 WOOD PLTS WITH IPPC LOGO STC 284 CTNS) . . . . . . . (5840 CPS) BOOKING REF NO 1603S071 (6 WOOD PLTS WITH IPPC LOGO STC 292 CTNS) . . . . . . (5260 CPS) BOOKING REF NO 1603S071 (5 WOOD PLTS WITH IPPC LOGO STC 263 CTNS) THIS SHIPMENT CONTAINS WOOD PACKAGING MATERIALS WHICH COMPLIED THE STANDARD OF ISPM 15. . .</t>
  </si>
  <si>
    <t>TITLE HUBBLE STITCH AUTHOR MELANIE DE MIGUEL PUBLISHER F W MEDIA CINCINNATI, OH PRINTED IN CHINASRN 16BD06 PRINTING# 1 CTN QTY 20 CTN WGT ______LBS ISBN-10 1-63250-500-2 ISBN-13978-1-63250-500-2 COVER PRICE TITLE SIGNATURE BAGS AUTHOR MICHELLE GOLIGHTLY PUBLISHER F W MEDIACINCINNATI,OH PRINTED IN CHINA SRN T6749 PRINTING# 1 CTN QTY 20 CTN WGT LBS ISBN-101-4402-4420-0 ISBN-13 978-1-4402-4420-9 COVER PRICE TITLE CREATIVE STRENGTH TRAINING AUTHOR JANE DUNNEWOLDPUBLISHER F W MEDIA CINCINNATI,OH PRINTED IN CHINA SRN S6792 PRINTING# 1 CTN QTY 20 CTN WGTLBS ISBN-10 1-4403-4495-7 ISBN-13 978-1-4403-4495-4 COVER PRICE</t>
  </si>
  <si>
    <t>CBHU6195998</t>
  </si>
  <si>
    <t>BANQHKG5670977</t>
  </si>
  <si>
    <t>COSU6123633550</t>
  </si>
  <si>
    <t>038E</t>
  </si>
  <si>
    <t>BOOKS AND BOOKS WITH CD BOOKS ITEM 903680471 978-1-4402-4657-9 PICKER S POCKET GUIDE U.S. COINS &amp; CURRENCY ; PO# K0265791_KB (5175 CPS 130 CTNS 3 PLTS) BOOKS ITEM 903681270 978-1-4402-4447-6 HAPPY QUILTS PO# T717901-BD (5670 CPS 284 CTNS 6 PLTS) BOOKS ITEM 903681820 978-1-4403-4650-7 FAIRY WORLD COLORING PAGES ; PO# C5465071JSB (11420 CPS 571 CTNS 11 PLTS) (20 WOOD PLTS WITH IPPC LOGO STC 985 CTNS) THIS SHIPMENT CONTAINS WOOD PACKAGING MATERIALS WHICH COMPLIED THE STANDARD OF ISPM 15. . . . . . . . . . . . . . . . . . . . . . . . . .</t>
  </si>
  <si>
    <t>TITLE PICKER S POCKET GUIDE U.S. COINS &amp; CURRENCY AUTHOR ARLYN G. SIEBER PUBLISHER KRAUSE PUBLICATIONS, LOLA, WI USAPRINTED IN CHINA SRN R0171 PRINTING# 1 CTN QTY 40 CTN WGT LBS ISBN-10 1-4402-4657-2 ISBN-13978-1-4402-4657-9 COVER PRICE TITLE HAPPY QUILTS AUTHOR ANTONIE ALEXANDER PUBLISHER F W MEDIACINCINNATI,OH PRINTED IN CHINA SRN T7179 PRINTING# 1 CTN QTY 20 CTN WGT LBS ISBN-10 1-4402-4447-2ISBN-13 978-1-4402-4447-6 COVER PRICE TITLE FAIRY WORLD ADULT COLORING PAGES AUTHOR BARBARA LANZAPUBLISHER F W MEDIA CINCINNATI,OH PRINTED IN CHINA SRN R0066 PRINTING# 1 CTN QTY 20 CTN WGT LBSISBN-10 1-4403-4650-X ISBN-13 978-1-4403-4650-7 COVER PRICE</t>
  </si>
  <si>
    <t>CAIU3726806</t>
  </si>
  <si>
    <t>BANQHKG5674026</t>
  </si>
  <si>
    <t>COSU6123605740</t>
  </si>
  <si>
    <t>TEXTIL NON WOVEN NON WOVEN FF GREEN SURGE LAYER 40G/M2 WIDHT 60 MM NET WEIGHT 4403.62 KG INVOICE 50483 HS CODE 56.03.12.90.00</t>
  </si>
  <si>
    <t>IMPEX OF DORAL</t>
  </si>
  <si>
    <t>PGI COLOMBIA LTDA</t>
  </si>
  <si>
    <t>IMPEX OF DORAL INC FCL / FCL HBL NO. CLO022629 SCAC CODE: DMAL</t>
  </si>
  <si>
    <t>7850 NW 80TH STREET MEDLEY 0 UNITED STATES FL 33166 US</t>
  </si>
  <si>
    <t>AUTOPISTA JUMBO-AEROPUERTO ZONA FRANCA DEL PACIFICO MNZ F PALMIRA COLOMBIA CO</t>
  </si>
  <si>
    <t>MRKU3624874</t>
  </si>
  <si>
    <t>DMALCLO022629</t>
  </si>
  <si>
    <t>SEAUSLD178284</t>
  </si>
  <si>
    <t>HAROLD ULLOA</t>
  </si>
  <si>
    <t>ALLSTATES WORLDCARGO MIA 9990 NW 14 ST STE 103 UNITED STATES FL 33172 US</t>
  </si>
  <si>
    <t>BUENAVENTURA</t>
  </si>
  <si>
    <t>ALUMINIUM CLUTCH CASTING 15840 PIECES LOADED IN 10 COLLIES ORDER NO 5500022728 INVOICE NUMBER 850223 2016 850224 2016 NET WEIGHT 4403,-KG ALUMINIUM CLUTCH CASTING 38016 PIECES LOADED IN 24 COLLIES ORDER NO 5500022729 INVOICE NUMBER 850222 2016 NET WEIGHT 10568,-KG HS-CODE 84836080 HS-CODE(S) 84836080</t>
  </si>
  <si>
    <t>BORGWARNER LTD.</t>
  </si>
  <si>
    <t>GIBBS-HUNGARY DIE CASTING KFT</t>
  </si>
  <si>
    <t>. NO MARKS NO MARKS NO MARKS NO MARKS NO MARKS NO MARKS NO MARKS. NO MARKS NO MARKS NO MARKS NO MARKS NO MARKS NO MARKS</t>
  </si>
  <si>
    <t>40 CANE CREEK INDUSTRIAL PARK ROAD FLETCHER NC 28732 US</t>
  </si>
  <si>
    <t>IPARI PARK 4 RETSAG HU</t>
  </si>
  <si>
    <t>GESU3922864 FSCU5035708</t>
  </si>
  <si>
    <t>2200 4200</t>
  </si>
  <si>
    <t>BANQBUD0665450</t>
  </si>
  <si>
    <t>COSU4505240910</t>
  </si>
  <si>
    <t>BETA007604 KLW083561</t>
  </si>
  <si>
    <t>RETSAG</t>
  </si>
  <si>
    <t>SHIPPER'S LOAD &amp; COUNT 1 X 40FT HIGHCUBE CONTAINER S.T.C. 53 LOGS BASSWOOD LOGS HS CODE #4403.99.90 FREIGHT PREPAID DTHC COLLECT ON BOARD APRIL 15, 2016 CAED #01H556UC369220160400249 FSCU 8507095 / SEAL #431669</t>
  </si>
  <si>
    <t>IKE TRADING CO.LTD</t>
  </si>
  <si>
    <t>8905 S.W. NIMBUS AVE., STE 475A BEAVERTON, OR. 97008 USA</t>
  </si>
  <si>
    <t>FSCU8507095</t>
  </si>
  <si>
    <t>HDMUTOJP3243322</t>
  </si>
  <si>
    <t>0034W</t>
  </si>
  <si>
    <t>PO#4403 DECORATIVE POSTERS + THIS SHIPMENT CONTAINS NO SOLID WOOD PACKAGING MATERIALS</t>
  </si>
  <si>
    <t>PRO SOURCE SHOP</t>
  </si>
  <si>
    <t>CHISENG FRAME&amp;ART CO.,LIMITED</t>
  </si>
  <si>
    <t>N M NO MARKS</t>
  </si>
  <si>
    <t>19 INDUSTRIAL AVE,SUITE 3 MAHWAH,NJ 07430 MAHWAH US</t>
  </si>
  <si>
    <t>NO.958 ZHIJIANG ROAD,SHANGCHENG DIS HANGZHOU CHINA 310010 HANGZHOU CN</t>
  </si>
  <si>
    <t>AKLU6014767</t>
  </si>
  <si>
    <t>PACJ3054068</t>
  </si>
  <si>
    <t>KKLUSH9530795</t>
  </si>
  <si>
    <t>UKG72783</t>
  </si>
  <si>
    <t>PACJ</t>
  </si>
  <si>
    <t>P A C OCEAN LINES</t>
  </si>
  <si>
    <t>KOWLOON HONG KONG</t>
  </si>
  <si>
    <t>13 HOK YUEN ST, RM 703, CONIC INVESTMENT BUILDING</t>
  </si>
  <si>
    <t>01X40'GP CONTAINER STC 4403 CA SES OF TEA &amp; HERBS AMS # 9941 466 SCAQ : SCQH</t>
  </si>
  <si>
    <t>SCANWELL LOGISTICS (NYC) INC</t>
  </si>
  <si>
    <t>SCANWELL LOGISTICS COLOMBO</t>
  </si>
  <si>
    <t>1995 LINDEN BLVD ELMONT N.Y. 11003 U.S.A. TEL 516)285-8100 FAX 516)285-7763 1-5162858100 TEL EX 1-516285 77</t>
  </si>
  <si>
    <t>67/1, HUDSON RD,COLOMBO 03- SRI LAN KA TEL:0094 112426600 / FAX:0094 112 426602 CTC: LESLIE WIREKOON 94-112426600 TEL EX 94-11242 66</t>
  </si>
  <si>
    <t>MSKU6750883</t>
  </si>
  <si>
    <t>MAEU955987871</t>
  </si>
  <si>
    <t>LK0120869</t>
  </si>
  <si>
    <t>POLYVINYL ALCOHOL KURARAYPOVAL 48-80 (PVA-424H) 18,000KGS H.S.CODE 3905.30.0000 OXY PO 4502195543 - 2ND MATER IAL 14432 KAI P.O.NO D50US00074 DELIVERY TO OXY-PASADENA PVC PLANT 4403 PASADENA FREEWAY PASADENA, TX 77503-1119 USA SHIPPER S REF ERENCE ONLY FREIGHT PREPAID AS ARRANGED</t>
  </si>
  <si>
    <t>KURARAY AMERICA INC. A</t>
  </si>
  <si>
    <t>HANJIN SPAIN</t>
  </si>
  <si>
    <t>(PALLETSIDE MARK) OXY VINYLS, PASADENA OXY PO 4502195543 - 2ND CAS MADE IN JAPAN NA NA NA NA NA NA</t>
  </si>
  <si>
    <t>VIKKI LIMON-PVB DIVISION 2625 BAY AREA BLVD,SUITE 600 HOUSTON, TX 77058-1551 HOUSTON TX</t>
  </si>
  <si>
    <t>KKFU7760847</t>
  </si>
  <si>
    <t>KKLUJPTF003145</t>
  </si>
  <si>
    <t>0028E</t>
  </si>
  <si>
    <t>UBM55298</t>
  </si>
  <si>
    <t>MITSUBISHI LOGISTICS AMERICA V</t>
  </si>
  <si>
    <t>61 BROADWAY, SUITE 1115 NEW YORK, NY 10006 TEL 212-968-0610 EXT303 NEW YORK NY</t>
  </si>
  <si>
    <t>BOOKS &amp; BOOKS JACKET ITEM 903680001 978-1-4402-4674-6 2017 U.S. COIN DIGEST PO# K0967461_KB (7280 CPS 728 CTNS) ITEM 903680001 978-1-4402-4674-6 2017 U.S. COIN DIGEST PO# K0967461_KB (65 CPS 1 CTN) (15 PLTS) ITEM 903680257 978-1-59668-011-1 KNIT FIX PO# #06KN1210-JB (1132 CPS 57 CTNS 2 PLTS) ITEM 903680279 978-1-4403-0863-5 ORGANIZE NOW REVISED EDITION PO# C4186358DST (7875 CPS 394 CTNS 11 PLTS) ITEM 903680438 978-1-59668-283-2 HANDCRAFTED WIRE FINDINGS PO# 10BD1007-JB (1180 CPS 59 CTNS 1 PLT) ITEM 903680464 978-1-4403-4165-6 BUILD 25 BEAUTIFUL BOXES PO# C4716561DST (3200 CPS 160 CTNS 4 PLTS) ITEM 903681118 978-1-4403-2706-3 FUN FACE PAINTING IDEAS FOR KIDS PO# C6270633DST (1540 CPS 77 CTNS 2 PLTS) ITEM 903681119 978-1-4403-0263-3 ORGANIZED SIMPLICITY PO# C4126335DST (1210 CPS 61 CTNS 2 PLTS) ITEM 903681122 978-1-4403-4183-0 PAINTING BEAUTIFUL SKIN TONESWITH COLOR &amp; LIGHT PO# C5418302DST (1100 CPS 55 CTNS 1 PLT) ITEM 903682782 978-0-934026-61-1 CARD WEAVING PO# #00603119-JB (1049 CPS 53 CTNS 1 PLT) (39 WOOD PLTS WITH IPPC LOGO STC 1645 CTNS) THIS SHIPMENT CONTAINS WOOD PACKAGING MATERIALS WHICH COMPLIED THE STANDARD OF ISPM 15. . . . . . . . . . . . . . . . . . .</t>
  </si>
  <si>
    <t>TITLE 2017 U.S. COIN DIGEST AUTHOR DAVID C HARPER PUBLISHER KRAUSE PUBLICATIONS, IOLA, WI USAPRINTED IN CHINA SRN R0731 PRINTING# 1 CTN QTY 10 CTN WGT LBS ISBN-10 1-4402-4674-2 ISBN-13978-1-4402-4674-6 COVER PRICE BOOKS JACKET TITLE KNIT FIX AUTHOR LISA KARTUS PUBLISHER F W MEDIACINCINNATI, OH PRINTED IN CHINA SRN 06KN12 PRINTING # 10 CTN QTY 20 CTN WGT ISBN-10 1-59668-011-3ISBN-13 978-1-59668-011-1 COVER PRICE TITLE ORGANIZE NOW REVISED EDITION AUTHOR JENNIFERFORD BERRY PUBLISHER F W MEDIA CINCINNATI, OH PRINTED IN CHINA SRN Z9321 PRINTING# 8 CTN QTY 20CTN WGT LBS ISBN-10 1-4403-0863-2 ISBN-13 978-1-4403-0863-5 COVER PRICE TITLE HANDCRAFTEDWIRE FINDINGS AUTHOR DENISE PECK JANE DICKERSON PUBLISHER F W MEDIA CINCINNATI, OH PRINTED IN CHINASRN 10BD10 PRINTING # 7 CTN QTY 20 CTN WGT ISBN-10 1-59668-283-3 ISBN-13 978-1-59668-283-2COVER PRICE TITLE BUILD 25 BEAUTIFUL BOXES AUTHOR DOUG STOWE PUBLISHER F W MEDIACINCINNATI,OH</t>
  </si>
  <si>
    <t>CBHU6102146</t>
  </si>
  <si>
    <t>BANQHKG5670878</t>
  </si>
  <si>
    <t>COSU6123625080</t>
  </si>
  <si>
    <t>49E</t>
  </si>
  <si>
    <t>BOOKS ITEM 903679417 978-1-4403-3726-0 FEARLESS WATERCOLOR FOR BEGINNERS F&amp;W-T2653V2 BOOKS 903679920 978-1-4463-0484-6 MY RAG DOLL D&amp;CV5 PO#FW1032 (2310 CPS) PO#C5472602DST (2640 CPS) BOOKING REF NO 1603S016B (3 WOOD PLTS WITH IPPC LOGO STC 132 CTNS) . . . . . . BOOKING REF NO 1603S016C (3 WOOD PLTS WITH IPPC LOGO STC 116 CTNS) THIS SHIPMENT CONTAINS WOOD PACKAGING MATERIALS WHICH COMPLIED THE STANDARD OF ISPM 15. . . . .</t>
  </si>
  <si>
    <t>TITLE FEARLESS WATERCOLOR FOR BEGINNERS AUTHOR SANDRINE PELISSIER PUBLISHER F W MEDIA CINCINNATI,OHPRINTED IN CHINA SRN T2653 PRINTING# 2 CTN QTY 20 CTN WGT LBS ISBN-10 1-4403-3726-8ISBN-13 978-1-4403-3726-0 COVER PRICE TITLE OF BOOK MY RAG DOLL AUTHOR CORINNE CRASBERCU PUBLISHERF W MEDIA COUNTRY OF ORIGIN PRINTED IN CHINA SRN T2851 PRINTING# 09 CTN QTY 20 CTN WGT______LBS ISBN-13 978-1-4463-0484-6 ISBN-10 1-4463-0484-1 COVER PRICE</t>
  </si>
  <si>
    <t>TRHU2858744</t>
  </si>
  <si>
    <t>BANQHKG5658450</t>
  </si>
  <si>
    <t>COSU6123615050</t>
  </si>
  <si>
    <t>21E</t>
  </si>
  <si>
    <t>BOOKS AND BOOKS WITH DVD ITEM 903679877 978-1-4403-3866-3 MID-CENTURY MODERN FURNITURE PO# C4786632DST (1650 CPS 83 CTNS 2 PLTS) BOOKS AND BOOKS WITH DVD ITEM 903679411 978-1-55870-895-2 MADE BY HAND (W DVD) PO# C4789526DST (1500 CPS 75 CTNS 3 PLTS) ITEM 903679632 ITEM 903679885 978-1-4403-2944-9 ALTERNATIVE ART SURFACES PO# C6394492DST (1320 CPS 66 CTNS 2 PLTS) ITEM 903679886 978-1-4403-0671-6 ZOLTAN SZABO 70 FAVORITE WATERCOLOR TECHNIQUES PO# C5467163DST (1100 CPS 55 CTNS 1 PLT) ITEM 903679938 978-1-59668-330-3 ECO-COLOUR PO# 10FA0106-JB (1030 CPS 103 CTNS 3 PLTS) ITEM 903679974 978-1-4402-3713-3 THE OFFICIAL M.J HUMMEL PRICEGUIDE PO# K0771333-AP (1650 CPS 165 CTNS 4 PLTS) ITEM 903680040 978-0-7153-3864-3 TILDA S SUMMER IDEAS PO# FW1037 (1575 CPS 27 CTNS 1 PLT) ITEM 903680043 978-1-4463-0424-2 MY CROCHET DOLL PO# FW1036 (2100 CPS 53 CTNS 2 PLTS) ITEM 903673207 978-1-63250-217-9 3 SKEINS OR LESS - MODERN BABYCROCHET PO# 16CR0301-BD (5720 CPS 286 CTNS 4 PLTS) ITEM 903680128 978-1-4403-3756-7 FIGURE DRAWING IN PROPORTION PO# C5475671JSB (4812 CPS 241 CTNS 4 PLTS) ITEM 903680314 978-1-4402-4552-7 WHITETAIL DEER MANNAGEMENT ANDHABITAT IMPROVEMENT PO# K1055271_KB (3120 CPS 312 CTNS 8 PLTS) (31 WOOD PLTS WITH IPPC LOGO STC 1391 CTNS) . . . . . . . . . . . . . . . . . 978-1-59668-175-0 WEAVER S IDEA BOOK PO# 10WV0108-JB (2630 CPS 263 CTNS 7 PLTS) ITEM 903679635 978-1-59668-315-0 KNITTED LACE OF ESTONIA WITH DVD PO# 10KN2507-JB (1019 CPS 51 CTNS 1 PLT) PO# 903679879 978-1-4403-1067-6 DRACOPEDIA THE GREAT DRAGONS PO# C6206763DST (1857 CPS 93 CTNS 3 PLTS) ITEM 903679888 978-1-4403-4420-6 THE MANDALA GUIDEBOOK PO# C6342061JSB (7826 CPS 392 CTNS 7 PLTS) ITEM 903680048 978-1-4463-0166-1 THE STITCH BIBLE PO# FW1035 (1260 CPS 63 CTNS 2 PLTS) ITEM 903680053 978-1-4463-0261-3 SEWING FOR KIDS PO# FW1034 (1050 CPS 35 CTNS 1 PLT) ITEM 903650136 978-1-4463-0590-4 TILDA HOMEMADE &amp; HAPPY-UK PO# FW1038 (2620 CPS 131 CTNS 3 PLTS) ITEM 903680272 978-1-59869-525-0 FORBIDDEN KNOWLEDGE PO# 69525011-RP (1100 CPS 28 CTNS 1 PLT) ITEM 903680439 978-0-7153-3208-5 LAYER CAKE, JELLY ROLL &amp; CHARMQUILTS PO# FW1040 (1260 CPS 42 CTNS 1 PLT) ITEM 903680440 978-1-4463-0394-8 THE KNOTTING &amp; BRAIDING BIBLE PO# FW1050 (1560 CPS 78 CTNS 2 PLTS) ITEM 903680445 978-1-4463-0308-5 SIMPLE KNITS BLANKET &amp; THROWS PO# FW1041 (1223 CPS 13 CTNS 1 PLT) (32 WOOD PLTS WITH IPPC LOGO STC 1264 CTNS) THIS SHIPMENT CONTAINS WOOD PACKAGING MATERIALS WHICH COMPLIED THE STANDARD OF ISPM 15. . . . . . .</t>
  </si>
  <si>
    <t>TITLE MID-CENTURY MODERN FURNITURE AUTHOR MICHAEL CROW PUBLISHER F W MEDIA CINCINNATI,OH PRINTED IN CHINASRN T3823 PRINTING# 2 CTN QTY 20 CTN WGT LBS ISBN-10 1-4403-3866-3 ISBN-13 978-1-4403-3866-3COVER PRICE TITLE ALTERNATIVE ART SURFACES AUTHOR DARLENE OLIVIA MCELROY &amp; SANDRA DURAN WILSONPUBLISHER F W MEDIA CINCINNATI, OH PRINTED IN CHINA SRN U3039 PRINTING# 2 CTN QTY 20 CTN WGT LBSISBN-10 1-4403-2944-3 ISBN-13 978-1-4403-2944-9 COVER PRICE TITLE ZOLTAN SZABO S 70 FAVORITEWATERCOLOR TECHNIQUES AUTHOR ZOLTAN SZABO PUBLISHER F W MEDIA CINCINNATI,OH PRINTED IN CHINASRN Z7615 PRINTING# 3 CTN QTY 20 CTN WGT LBS ISBN-10 1-4403-0671-0 ISBN-13 978-1-4403-0671-6COVER PRICE TITLE ECO COLOUR AUTHOR INDIA FLINT PUBLISHER F W MEDIA CINCINNATI, OH PRINTED IN CHINASRN 10FA01 PRINTING # 6 CTN QTY 10 CTN WGT _____LBS ISBN-10 1-59668-330-9 ISBN-13978-1-59668-330-3 COVER PRICE TITLE THE OFFICIAL M.I. HUMMEL PRICE GUIDE, 2ND. ED. AUTHOR HEIDTITLE MADE BY HAND (W DVD) AUTHOR TOM FIDGEN PUBLISHER F W MEDIA CINCINNATI, OH PRINTED IN CHINASRN Z4270 PRINTING# 6 CTN QTY 20 CTN WGT LBS ISBN-10 1-55870-895-2 ISBN-13 978-1-55870-895-2COVER PRICE TITLE WEAVER S IDEA BOOK AUTHOR JANE PATRICK PUBLISHER F W MEDIA CINCINNATI, OHPRINTED IN CHINA SRN 10WV01 PRINTING # 8 CTN QTY 10 CTN WGT ISBN-10 1-59668-175-6 ISBN-13978-1-59668-175-0 COVER PRICE TITLE KNITTED LACE OF ESTONIA WITH DVD AUTHOR NANCY BUSH PUBLISHERF W MEDIA CINCINNATI, OH PRINTED IN CHINA SRN 10KN25 PRINTING# 7 CTN QTY 20 CTN WGT ______LBS ISBN-101-59668-315-5 ISBN-13 978-1-59668-315-0 COVER PRICE TITLE DRACOPEDIA THE GREAT DRAGONSAUTHOR WILLIAM O CONNOR PUBLISHER F W MEDIA CINCINNATI,OH PRINTED IN CHINA SRN Y1760 PRINTING# 3CTN QTY 20 CTN WGT LBS ISBN-10 1-4403-1067-X ISBN-13 978-1-4403-1067-6 COVER PRICE TITLE THEMANDALA GUIDEBOOK AUTHOR KATHRYN COSTA PUBLISHER F W MEDIA CINCINNATI,OH PRINTED IN CHINASRN S5</t>
  </si>
  <si>
    <t>CBHU6024207 CBHU1972293</t>
  </si>
  <si>
    <t>4200 4310</t>
  </si>
  <si>
    <t>BANQHKG5666104</t>
  </si>
  <si>
    <t>COSU6123620500</t>
  </si>
  <si>
    <t>2539397 2539487</t>
  </si>
  <si>
    <t>AS PER PO# LA160209-1 PLASTIC DOCUMENT HOLDER 4403-6353 PLASTIC DOCUMENT HOLDER 4403-6353-2/4</t>
  </si>
  <si>
    <t>MSC GISELLE</t>
  </si>
  <si>
    <t>MEDU3611372</t>
  </si>
  <si>
    <t>ONPLQDLGB1630008</t>
  </si>
  <si>
    <t>MSCUQS647371</t>
  </si>
  <si>
    <t>FO610</t>
  </si>
  <si>
    <t>FEX7926235</t>
  </si>
  <si>
    <t>CHASSIS PARTS OF STEEL HBL NO:QDLGB1630006 SCAC:ONPL VIP CODE: 15-257TPC-526 N/A:BUFFER USA CY/CY FREIGHT COLLECT HINGE, ALUMINUM HBL NO:QDLGB1630007 SCAC:ONPL VIP CODE: 15-257TPC-526 N/A:BUFFER USA CY/CY FREIGHT COLLECT AS PER PO# LA160209-1 PLASTIC DOCUMENT HOLDER 4403-6353 PLASTIC DOCUMENT HOLDER 4403-6353-2/4 HBL NO:QDLGB1630008 SCAC:ONPL VIP CODE: 15-257TPC-526 N/A:BUFFER USA CY/CY FREIGHT COLLECT</t>
  </si>
  <si>
    <t>PARAMOUNT,CA BUFFERS USA INC. PO#:LA160226 LA 160209 MADE IN CHINA P.O.LA150904-1 BUFFERS U SA INC. NO.: QTY: MADE IN CHINA PARAMOUNT,CA BUFFERS USA INC. PO#:LA160226 LA 160209 MADE IN CHINA P.O.LA150904-1 BUFFERS U SA INC. NO.: QTY: MADE IN CHINA PARAMOUNT,CA BUFFERS USA INC. PO#:LA160226 LA 160209 MADE IN CHINA P.O.LA150904-1 BUFFERS USA INC. NO.: QTY: MADE IN CHINA SAME SAME</t>
  </si>
  <si>
    <t>610N</t>
  </si>
  <si>
    <t>STC 541 CARTON(S) ACRYLIC DISPLAYROLLS TA ON FLOWER POTMICROPHONE STAND HOLDERDISC Y CASEDUAL KEYBOARD STANDKEYBOARD MOUSE S UCETPET CAGETHIS SHIPMENT CONTAINS NOSOLI OD PACKING MATERIAL ZIP CODE 518007 VAT N 40300792569894 ZIPCODE 518007VAT NO. 4403 2569894TEL 0755-25153718 FAX 0755-2515348 EL (201)941 0777 FAX (201)941 0755CONTA CONTACT .FREIGHT PREPAID</t>
  </si>
  <si>
    <t>C&amp;L GLOBAL INC</t>
  </si>
  <si>
    <t>N-M NO MARKS NO MARKS NO MARKS NO MARKS NO MARKS NO MARKS NO MARKSNO MARKS</t>
  </si>
  <si>
    <t>65 RAILROAD AVENUE SUITE #206 RIDGEFIELD NJ07657 US</t>
  </si>
  <si>
    <t>UACU5269371</t>
  </si>
  <si>
    <t>UASUCNSZXA74358</t>
  </si>
  <si>
    <t>0078S</t>
  </si>
  <si>
    <t>YAHEE TECHNOLOGIES CORP</t>
  </si>
  <si>
    <t>YAHEE TECHNOLOGIES CORP.,LTD.</t>
  </si>
  <si>
    <t>2A CORN RD, DAYTON, NJ,08810 UNITED DAYTON NJ08810 US</t>
  </si>
  <si>
    <t>6TH FLOOR,BUILDING A,1980 INDUSTRIA SHENZHEN CN</t>
  </si>
  <si>
    <t>UASUCNSZXA74358A</t>
  </si>
  <si>
    <t>2179 CARTON   MENS TEE SHIRT &amp; POLO SHIRT PO-4403 ,4404,4405,4406,4475,4476 STYLE-BA08420,1 6084003 HS CODE.6109100012. GFL064932</t>
  </si>
  <si>
    <t>FRACHT FWO INC</t>
  </si>
  <si>
    <t>TRANSMARINE LOGISTICS LTD</t>
  </si>
  <si>
    <t>LENA-S</t>
  </si>
  <si>
    <t>DYTEX APPAREL INC</t>
  </si>
  <si>
    <t>29W 30TH STREET 12TH FLOOR NEW YORK NY 10001,USA</t>
  </si>
  <si>
    <t>ON BEHALF OF, POLO COMPOSITE KNIT I NDUSTRY LTD</t>
  </si>
  <si>
    <t>CAIU9224153</t>
  </si>
  <si>
    <t>SSPHCGP8304785</t>
  </si>
  <si>
    <t>ZGLD089890</t>
  </si>
  <si>
    <t>POLO COMPOSITE KNIT INDUSTRY LTD</t>
  </si>
  <si>
    <t>HSBC 186 BIR UTTAM MIR SHAWKAT ALI ROAD 220B TEJGAON LINK ROAD, DHAKA</t>
  </si>
  <si>
    <t>226 SINGAIR ROAD, HEMAYETPUR, SAVAR , DHAKA-1340-BANGLADESH</t>
  </si>
  <si>
    <t>SSPHCGP908304785</t>
  </si>
  <si>
    <t>1601 BROADWAY, 12TH FLOOR,NEWYORK, NY 1001 USA</t>
  </si>
  <si>
    <t>CANADIAN LOGS CANADIAN LOGS CANADIAN LOGS CANADIAN LOGSCANADIAN LOGS CANADIAN LOGS CANADIAN LOGS CAED# 01R344NC210620160300180 QUANTITY 67.690 MBF HS CODE 4403.20.61 FREIGHT PREPAID CANADIAN LOGS</t>
  </si>
  <si>
    <t>OLYMPIC INDUSTRIES INC.</t>
  </si>
  <si>
    <t>EVER EXCEL</t>
  </si>
  <si>
    <t>NO MARKSNO MARKSNO MARKSNO MARKSNO MARKSNO MARKSNO MARKSNO MARKS NO MARKS THE SAME THE SAME THE SAME THE SAMENO MARKSNO MARKSNO MARKS</t>
  </si>
  <si>
    <t>KOREA</t>
  </si>
  <si>
    <t>402-221 W. ESPLANADE, NORTH VANCOUVER, BC, CANADA, V7M 3JB</t>
  </si>
  <si>
    <t>TEMU6094738 EISU9393660 EITU1503739 EISU9391462 EMCU9451764GATU8672654 EITU1387686 TEMU6271047 EITU1588377 MAGU5489373TCNU5802386</t>
  </si>
  <si>
    <t>45G0 45G1 45G1 45G1 45G145G1 45G1 45G0 45G1 45G045G0</t>
  </si>
  <si>
    <t>EGLV465677022298</t>
  </si>
  <si>
    <t>0048W</t>
  </si>
  <si>
    <t>334407 333972 333974 334422 333971 334426 334421 334403 333975 334425 334402</t>
  </si>
  <si>
    <t>SHIN YOO TIMBER CO.,LTD.</t>
  </si>
  <si>
    <t>375-2, WOOGE-RI,SANGDONG-MYEON KIMHAE-SI,GYEONGNAM,SOUTH KOREA</t>
  </si>
  <si>
    <t>FURNITURE-SOFA PO NO.:1013877 3424857 34 24791 PI NO.:11275394 11282569 11283618 T HIS SHIPMENT DOES NOT CONTAIN ANY WOOD P ACKING MATERIALS EMAIL:SHICKS@SHIPGSA.C OM 2)CUSTOMS BROKER: VANTEC HITACHI TRANS PORT SYSTEM USA INC. 8290 N.W.27 STREET S UITE 603 MIAMI,FL.33122 TEL::305-639-4205 FAX:305-639-4206 CDSMIA@US.CDSFH.COM ADI EL:ADIEL.GARCIA@US.CDSFH.COM ILONKA:ILONK A.PANTALEON@ US.CDSFH.COM 3)MACY'S INC 21 01 E.KEMPER ROAD,CINCINNATI, OHIO 45241 4 )STONE MOUNTAIN MACY'S LOGISTICS DC 4403 SARR PARKWAY STONE MOUNTAIN, GA 30083</t>
  </si>
  <si>
    <t>MAN WAH (USA),INC.</t>
  </si>
  <si>
    <t>TCNU6838151</t>
  </si>
  <si>
    <t>ZIMUSHH30073782</t>
  </si>
  <si>
    <t>ZGLC825341</t>
  </si>
  <si>
    <t>IKEA HOME FURNISHING PRODUCTS TARIFF NUMBER: 940350 CONS IGNMENT NUMBER: 10973-SUP-2400 081562 TOTAL GROSS WEIGHT: 1 4403.830 TOTAL VOLUME: 55.86 2 TOTAL NUMBER OF PIECE(S): 510 IKEA HOME FURNISHING PRODUCTS TARIFF NUMBER: 940360 CONS IGNMENT NUMBER: 10973-SUP-2400 081562 TOTAL GROSS WEIGHT: 1 532.007 TOTAL VOLUME: 5.922 TOTAL NUMBER OF PIECE(S): 69</t>
  </si>
  <si>
    <t>IKEA DISTRIBUTION SERVICES INC. - S</t>
  </si>
  <si>
    <t>CHRISTA SCHULTE</t>
  </si>
  <si>
    <t>PANAWAY 4604 196TH STREET EAST SPANAWAY 1-2538479532 TEL EX 1-609265 84</t>
  </si>
  <si>
    <t>BAWIE BOREK 3 LUBAWA 48-896455800 TEL EX 48-89645 58</t>
  </si>
  <si>
    <t>MRKU3463471</t>
  </si>
  <si>
    <t>MAEU568838578</t>
  </si>
  <si>
    <t>E1860331</t>
  </si>
  <si>
    <t>BOOKS ITEM 903679031 978-1-4403-4204-2 THE FAMILY TREE HISTORICAL MAPS BOOK - EUROPE F&amp;W-T7075V2 PO#C4220422DST (1880 CPS) BOOKING REF NO 1602S092B (4 WOOD PLTS WITH IPPC LOGO STC 188 CTNS) THIS SHIPMENT CONTAINS WOOD PACKAGING MATERIALS WHICH COMPLIED THE STANDARD OF ISPM 15. . . . . . .</t>
  </si>
  <si>
    <t>NORTHERN JAVELIN</t>
  </si>
  <si>
    <t>TITLE THE FAMILY TREE HISTORICAL MAPS BOOK - EUROPE AUTHOR ALLISON DOLAN AND THE EDITORS OF FAMILY TREEMAGAZINE PUBLISHER F W MEDIA CINCINNATI,OH PRINTED IN CHINA SRN T7075 PRINTING# 2 CTN QTY 10CTN WGT LBS ISBN-10 1-4403-4204-0 ISBN-13 978-1-4403-4204-2 COVER PRICE</t>
  </si>
  <si>
    <t>FCIU5716533</t>
  </si>
  <si>
    <t>BANQHKG5651975</t>
  </si>
  <si>
    <t>COSU6110360980</t>
  </si>
  <si>
    <t>BOOKS AND BOOKS WITH CD ITEM 903678305 978-1-4403-4126-7 PAINTING PARTY PO# C5412671JSB (6180 CPS 309 CTNS 5 PLTS) ITEM 903673206 978-1-63250-180-6 THE QUILTER S PAPER-PIECING WORKBOOK PO# 16QM0301-BD (6010 CPS 301 CTNS 6 PLTS) ITEM 903679399 978-1-4402-4319-6 502 NEW QUILTING MOTIFS PO# K0431963DST (2010 CPS 201 CTNS 7 PLTS) ITEM 903679408 978-1-60061-945-8 COLOR INSPIRATIONS PO# C5894584DST (1500 CPS 150 CTNS 4 PLTS) ITEM 903679412 978-1-4402-4544-2 SIMPLE SIMON GUIDE TO PATCHWORK QUILTING PO# S315801-BD (5440 CPS 272 CTNS 5 PLTS) ITEM 903679421 978-1-4403-0858-1 LEE HAMMOND S BIG BOOK OF ACRYLIC PAINTING PO# C5485815DST (2200 CPS 110 CTNS 3 PLTS) ITEM 903679631 978-1-59668-070-8 WIRE STYLE PO# #08BD1012-JB (1570 CPS 79 CTNS 2 PLTS) ITEM 903679925 978-1-4463-0452-5 VINTAGE TRAILER SYLE-US PO# FW1031 (1365 CPS 46 CTNS 1 PLT) (33 WOOD PLTS WITH IPPC LOGO STC 1468 CTNS) THIS SHIPMENT CONTAINS WOOD PACKAGING MATERIALS WHICH COMPLIED THE STANDARD OF ISPM 15. . . . . . . . . . . . . . . . . . . .</t>
  </si>
  <si>
    <t>TITLE PAINTING PARTY AUTHOR ANNA BARTLETT PUBLISHER F W MEDIA CINCINNATI, OH PRINTED IN CHINASRN T6230 PRINTING# 1 CTN QTY 20 CTN WGT LBS ISBN-10 1-4403-4126-5 ISBN-13 978-1-4403-4126-7COVER PRICE TITLE THE QUILTER S PAPER-PIECING WORKBOOK AUTHOR ELIZABETH DACKSON PUBLISHER F WMEDIA CINCINNATI, OH PRINTED IN CHINA SRN 16QM03 PRINTING# 1 CTN QTY 20 CTN WGT _LBS ISBN-101-63250-180-5 ISBN-13 978-1-63250-180-6 COVER PRICE TITLE 502 NEW QUILTING MOTIFS AUTHOR FROM THE EDITORS OFQUILTMAKER MAGAZINE PUBLISHER F W MEDIA CINCINNATI,OH PRINTED IN CHINA SRN T4986 PRINTING# 3CTN QTY 10 CTN WGT LBS ISBN-10 1-4402-4319-0 ISBN-13 978-1-4402-4319-6 COVER PRICE TITLE COLORINSPIRATIONS AUTHOR DARIUS A. MONSEF IV PUBLISHER F W MEDIA CINCINNATI,OH PRINTED IN CHINA SRN Z6068PRINTING# 4 CTN QTY 10 CTN WGT LBS ISBN-10 1-60061-945-2 ISBN-13 978-1-60061-945-8 COVER PRICETITLE THE SIMPLE SIMON GUIDE TO PATCHWORK QUILTING AUTHOR ELIZABETH EVANS AND LI</t>
  </si>
  <si>
    <t>CBHU6173113</t>
  </si>
  <si>
    <t>BANQHKG5658291</t>
  </si>
  <si>
    <t>COSU6110486140</t>
  </si>
  <si>
    <t>POLYVINYL ALCOHOL KURARAYPOVAL 48-80 (PVA-424H)18,000 KGS H.S.CODE 3905.30.0000 OXY PO 4502195543 MATERIAL 14432 KAI P.O.NO D50US00073 DELIVERY TO OXY-PASADENA PVC PLANT 4403 PASADENA FREEWAY PASADENA, TX 77503-1119 USA TEL 281-884-417 4 SHIPPER S REFERENCE ONLY FREIGHT PREPA ID AS ARRANGED</t>
  </si>
  <si>
    <t>HANJIN CHINA</t>
  </si>
  <si>
    <t>(PALLETSIDE MARK) OXY VINYLS, PASADENA OXY PO 4502195543 CAS MADE IN JAPAN NA NA NA NA NA NA</t>
  </si>
  <si>
    <t>2625 BAY AREA BLVD, SUITE 600 HOUSTON, TX 77058-1551 UNITED STATES OF AMERICA KRISTI HOUSTON TX</t>
  </si>
  <si>
    <t>KKFU7716021</t>
  </si>
  <si>
    <t>KKLUJPTF003053</t>
  </si>
  <si>
    <t>0029E</t>
  </si>
  <si>
    <t>UBM55294</t>
  </si>
  <si>
    <t>1X40HC STC: 3.120 POSTS 2 A 2-1/2 X 2,15 675 POSTS 2-1/2-3' X 2,15 600 POSTS 3' X 2,15 MTS CALIBRADOS PARTIDA ARANCELARIA: 4403.1010 FREIGHT PREPAID</t>
  </si>
  <si>
    <t>MAERSK SALINA</t>
  </si>
  <si>
    <t>MRKU2132099</t>
  </si>
  <si>
    <t>PNEP16793718614</t>
  </si>
  <si>
    <t>SEAU569022532</t>
  </si>
  <si>
    <t>CL052892706577</t>
  </si>
  <si>
    <t>BOOKS ITEM 903677643 978-1-4403-3526-6 WATERCOLOR MASTERS AND LEGENDS PO# C5452661JSB (5280 CPS 264 CTNS 8 PLTS) ITEM 903678928 978-1-4402-4625-8 STANDARD CATALOG OF WINCHESTERFIREARMS, 3RD EDITION PO# K0762581_KB (5246 CPS 375 CTNS 10 PLTS) ITEM 903679188 978-1-4403-3627-0 LANDSCAPE PAINTING ESSENTIALSWITH JOHANNES VLOOTHUIS PO# C5462702DST (3260 CPS 163 CTNS 3 PLTS) (21 WOOD PLTS WITH IPPC LOGO STC 802 CTNS) THIS SHIPMENT CONTAINS WOOD PACKAGING MATERIALS WHICH COMPLIED THE STANDARD OF ISPM 15. . . . . . . . . . . . . . . . . . . . . . . . . . . . . . .</t>
  </si>
  <si>
    <t>TITLE WATERCOLOR MASTERS AND LEGENDS AUTHOR BETSY DILLARD STROUD PUBLISHER F W MEDIA CINCINNATI,OH PRINTED IN CHINA SRN T0491 PRINTING# 1 CTN QTY 20 CTN WGT LBS ISBN-10 1-4403-3526-5ISBN-13 978-1-4403-3526-6 COVER PRICE TITLE STANDARD CATALOG OF WINCHESTER FIREARMS, 3RD EDITIONAUTHOR JOSEPH M. CORNELL CMA, ASA, ISA PUBLISHER KRAUSE PUBLICATIONS, IOLA, WI USA PRINTED IN CHINA SRN S8313PRINTING# 1 CTN QTY 14 CTN WGT LBS ISBN-10 1-4402-4625-4 ISBN-13 978-1-4402-4625-8 COVER PRICETITLE LANDSCAPE PAINTING ESSENTIALS WITH JOHANNES VLOOTHUIS AUTHOR JOHANNES VLOOTHUISPUBLISHER F W MEDIA CINCINNATI, OH PRINTED IN CHINA SRN T1872 PRINTING# 2 CTN QTY 20 CTN WGT LBSISBN-10 1-4403-3627-X ISBN-13 978-1-4403-3627-0 COVER PRICE</t>
  </si>
  <si>
    <t>CBHU3967470</t>
  </si>
  <si>
    <t>BANQHKG5654909</t>
  </si>
  <si>
    <t>COSU6123607980</t>
  </si>
  <si>
    <t>ESSENCES AND CONCENTRATES 150 BOXES COLCAFE ALL IN ONE (3 IN 1) 12 JAR X13.4 OZ (5749) NET W 684 KG 50 BOXES COLCAFE POWDERED SOLUBLE COFFEEST1 2 X JAR X 3.53OZ (5743) NET W 60 KG 100 BOXES COLCAFE POWDERED SOLUBLE COFFEEST 12 X JAR X 1.76OZ (5742) NET W 60 KG 50 BOXES COLCAFE CLASIC CAPPUCCINO DISPLAY 1 2X6X0.6OZ (5819) NET W 64.80 KG 250 BOXES COLCAFE VANILLA CAPPUCCINO DISPLAY 12X6X0.6OZ (5820) NET W 324 KG 50 BOXES COLCAFE MOCCA CAPPUCCINO DISPLAY 12 X6X0.6OZ (5821) NET W 64.80 KG 100 BOXES COLCAFE CLASIC CAPPUCCINO CAN 12X9. 5OZ (5746) NET W 324 KG 150 BOXES COLCAFE VANILLA CAPPUCCINO CAN 12X9.5OZ (5747) NET W 486 KG 100 BOXES COLCAFE MOCCA CAPPUCCINO CAN 12X9.5 OZ (5748) NET W 324 KG 150 BOXES COLCAFE 3 IN 1 DISPLAY 12X6X0.53OZ (5741) NET W 162 KG FACT.44-00015582 TOTAL GROSS W 4403.10 KG TOTAL NET W 2553.60 KG TOTAL BOXES 1150 PA. 2101120000/2101110090 EXPORT .14006864 FACT.44-00015587/44-00015582 LOTE 3-26-0493 PED.115490 FREIGHT COLLECT</t>
  </si>
  <si>
    <t>GOYA DE PUERTO RICO INC</t>
  </si>
  <si>
    <t>INDUSTRIA COLOMBIANA DE CAFE S.A.S.</t>
  </si>
  <si>
    <t>FACT.44-00015587/44-00015582 . . . . . . .. . . . . . . .. . . . . . . .. . . . . . . .. . . . . .</t>
  </si>
  <si>
    <t>BAYAMON PUERTO RICO FRANCISCO J DE GOYA AVENUE RD 28 CORNER 167 PR 00961 EIN 66-042909700- MERCHANT 0036727-0015 TAX ID T. 660429097</t>
  </si>
  <si>
    <t>COLCAFE NIT.890903532-1 CL 8 SUR 50 67 TEL 285 66 00 WELCOMECOLCAFE.COM.CO MEDELLIN-COLOMBIA</t>
  </si>
  <si>
    <t>GLDU7610449</t>
  </si>
  <si>
    <t>HLCUBO2160306776</t>
  </si>
  <si>
    <t>1610S</t>
  </si>
  <si>
    <t>XXA03667</t>
  </si>
  <si>
    <t>JAIME MADURO</t>
  </si>
  <si>
    <t>GUAYNABO PUERTO RICO CUSTOMS BROKER &amp; FREIGHT FORWARD ZIP CODE 009065 TAX ID T. 660429097 TEL 7872533445</t>
  </si>
  <si>
    <t>CARTAGENA (COLOMB</t>
  </si>
  <si>
    <t>01X40 HC CONTAINING: 25 CRATES WITH 30.625 PIECES WOODEN BROOM HANDLES- SHIPPED ON BOARD FREIGHT COLLECT PURCHASE ORDER NR. 13997 NCM: 44170090 NALADI: 44170020 PROCESSO NR. 2076/16 NET WEIGHT: 19.200 KGS RE NR. 16/0270283-001 SD.NR. 2160144858/9 WOODEN PACKAGE: TREATED AND CERTIFIED THIS CLAUSE IS SHOWN AT SHIPPERS REQUEST FOR THEIR REQUIREMENTS. THE CARRIER IS NOT AWARE OF ITS CONTENTS AND HAS NO LIABILITY IN THIS RESPECT PURCHASE ORDER AND CONTRACT ARE SHOWN AT SHIPPERS REQUEST FOR THEIR FINANCIAL REQUIREMENTS. THE CARRIER IS NOT AWARE OF ITS CONTENTS AND HAS NO LIABILITY IN THIS RESPECT EXPORT REFERENCES CONTRACT REFERENCE NUMBER: 4403/2016 SHIPPER'S R EFERENCE NUMBER: 13997</t>
  </si>
  <si>
    <t>DACHSER BRASIL LOGISTICA LTDA</t>
  </si>
  <si>
    <t>NO MARKS SAME SAME SAME SAME SAME SAME SAMESAME SAME SAME SAME SAME SAME SAME SAME</t>
  </si>
  <si>
    <t>1911 ASSOCIATES LANE, SUITE E CHARLOTTE NC 28217 UNITED STATES</t>
  </si>
  <si>
    <t>NOVA CAMPINAS AV. JOSE DE SOUZA CAM CAMPINAS SP 13092-123 BRAZIL</t>
  </si>
  <si>
    <t>MSCU9422410</t>
  </si>
  <si>
    <t>MSCUJ6222606</t>
  </si>
  <si>
    <t>608R</t>
  </si>
  <si>
    <t>FEJ4567071</t>
  </si>
  <si>
    <t>14.00 CUBIC METERS OF WOOD OF LOGWOOD IN ROLLWITHOUT SAPWOOD IN SEVERAL MEASURES 14.00 METROS C BICOS DE MADERA DE PALO DE MORROLLO DESALBURADA EN VARIAS MEDIDAS FRACCION ARANCELARIA 4403.99.99 FREIGHT COLLECT PH: +52 229 9319394 14.00 CUBIC METERS OF WOOD OF LOGWOOD IN ROLLWITHOUT SAPWOOD IN SEVERAL MEASURES 14.00 METROS C BICOS DE MADERA DE PALO DE MORROLLO DESALBURADA EN VARIAS MEDIDAS FRACCION ARANCELARIA 4403.99.99</t>
  </si>
  <si>
    <t>JACK LONDON</t>
  </si>
  <si>
    <t>NO MARKSNO MARKS</t>
  </si>
  <si>
    <t>56-60 BLD. AMIRAL MOUCHEZ 76600 LE HAVRE FRANCE CTC: MARYLINE CASIEZ</t>
  </si>
  <si>
    <t>AV. EUGENIA NO.189, COL. NARVARTE ORIENTE C.P. 03020, MEXICO, D.F</t>
  </si>
  <si>
    <t>ECMU2002864 CMAU1221593</t>
  </si>
  <si>
    <t>CMDUMXO0330812</t>
  </si>
  <si>
    <t>086VB</t>
  </si>
  <si>
    <t>D5518299 D5518298</t>
  </si>
  <si>
    <t>STC 59 LOG 173 LOGS-176 TAGS - 13,500 BFT 7.000 M3HARD MAPLE LOGSHS CODE #4403.99.3 GIN ONTARIO, CANADATRIU 9613881-53 LOGS AGS-4,500 BFT-19.000M3-26282 KGSPGTU 9146 59 LOGS-59 TAGS-4,500 BFT-19.000M3-26267 ACU 5106292-61 LOGS-63 TAGS-4,500 BFT-19. 3-26142 KGSNO WOOD PACKING MATERIAL.CAED STC 59 LOG 173 LOGS-176 TAGS - 13,500 BFT 7.000 M3HARD MAPLE LOGSHS CODE #4403.99.3 GIN ONTARIO, CANADATRIU 9613881-53 LOGS AGS-4,500 BFT-19.000M3-26282 KGSPGTU 9146 59 LOGS-59 TAGS-4,500 BFT-19.000M3-26267 ACU 5106292-61 LOGS-63 TAGS-4,500 BFT-19. 3-26142 KGSNO WOOD PACKING MATERIAL.CAED STC 59 LOG 173 LOGS-176 TAGS - 13,500 BFT 7.000 M3HARD MAPLE LOGSHS CODE #4403.99.3 GIN ONTARIO, CANADATRIU 9613881-53 LOGS AGS-4,500 BFT-19.000M3-26282 KGSPGTU 9146 59 LOGS-59 TAGS-4,500 BFT-19.000M3-26267 ACU 5106292-61 LOGS-63 TAGS-4,500 BFT-19. 3-26142 KGSNO WOOD PACKING MATERIAL.CAED 556HC952220160200083FREIGHT PREPAIDSTC 53 173 LOGS-176 TAGS - 13,500 BFT - 57.000 RD MAPLE LOGSHS CODE #4403.99.30ORIGIN RIO, CANADATRIU 9613881-53 LOGS-54TAGS-4, BFT-19.000M3-26282 KGSPGTU 9146527-59 LOG TAGS-4,500 BFT-19.000M3-26267 KGSUACU 51 2-61 LOGS-63 TAGS-4,500 BFT-19.000M3-2614 SNO WOOD PACKING MATERIAL.CAED #01H556HC9 0160200083FREIGHT PREPAIDSTC 61 LOG 173 L 176 TAGS - 13,500 BFT - 57.000 M3HARD MAP OGSHS CODE #4403.99.30ORIGIN ONTARIO, C ATRIU 9613881-53 LOGS-54TAGS-4,500 BFT-19 M3-26282 KGSPGTU 9146527-59 LOGS-59 TAGS- 0 BFT-19.000M3-26267 KGSUACU 5106292-61 L 63 TAGS-4,500 BFT-19.000M3-26142 KGSNO WO ACKING MATERIAL.CAED #01H556HC95222016020 FREIGHT PREPAID 556HC952220160200083FREIGHT PREPAIDSTC 53 173 LOGS-176 TAGS - 13,500 BFT - 57.000 RD MAPLE LOGSHS CODE #4403.99.30ORIGIN RIO, CANADATRIU 9613881-53 LOGS-54TAGS-4, BFT-19.000M3-26282 KGSPGTU 9146527-59 LOG TAGS-4,500 BFT-19.000M3-26267 KGSUACU 51 2-61 LOGS-63 TAGS-4,500 BFT-19.000M3-2614 SNO WOOD PACKING MATERIAL.CAED #01H556HC9 0160200083FREIGHT PREPAIDSTC 61 LOG 173 L 176 TAGS - 13,500 BFT - 57.000 M3HARD MAP OGSHS CODE #4403.99.30ORIGIN ONTARIO, C ATRIU 9613881-53 LOGS-54TAGS-4,500 BFT-19 M3-26282 KGSPGTU 9146527-59 LOGS-59 TAGS- 0 BFT-19.000M3-26267 KGSUACU 5106292-61 L 63 TAGS-4,500 BFT-19.000M3-26142 KGSNO WO ACKING MATERIAL.CAED #01H556HC95222016020 FREIGHT PREPAID 556HC952220160200083FREIGHT PREPAIDSTC 53 173 LOGS-176 TAGS - 13,500 BFT - 57.000 RD MAPLE LOGSHS CODE #4403.99.30ORIGIN RIO, CANADATRIU 9613881-53 LOGS-54TAGS-4, BFT-19.000M3-26282 KGSPGTU 9146527-59 LOG TAGS-4,500 BFT-19.000M3-26267 KGSUACU 51 2-61 LOGS-63 TAGS-4,500 BFT-19.000M3-2614 SNO WOOD PACKING MATERIAL.CAED #01H556HC9 0160200083FREIGHT PREPAIDSTC 61 LOG 173 L 176 TAGS - 13,500 BFT - 57.000 M3HARD MAP OGSHS CODE #4403.99.30ORIGIN ONTARIO, C ATRIU 9613881-53 LOGS-54TAGS-4,500 BFT-19 M3-26282 KGSPGTU 9146527-59 LOGS-59 TAGS- 0 BFT-19.000M3-26267 KGSUACU 5106292-61 L 63 TAGS-4,500 BFT-19.000M3-26142 KGSNO WO ACKING MATERIAL.CAED #01H556HC95222016020 FREIGHT PREPAID</t>
  </si>
  <si>
    <t>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t>
  </si>
  <si>
    <t>UACU5106292 TRIU9613881 PGTU9146527</t>
  </si>
  <si>
    <t>UASUCAVAN006555</t>
  </si>
  <si>
    <t>TW350227 TW353488 TW350259</t>
  </si>
  <si>
    <t>STC 52 LOG 402 LOGS - 29,171 BFT - 145.85 24,758 BFT (123.790 M3) HARD MAPLE LOGS - LOGSHS CODE #4403.99.304,148 BFT ( 20.740 RED OAK LOGS - 52 LOGSHS CODE #4403.91.0 BFT ( 0.985 M3) HICKORY LOGS - 2 LOGSHS #4403.99.9068 BFT( 0.340 M3) ASH LOGS - GHS CODE #4403.99.90ORIGIN ONTARIO, CAN STC 52 LOG 402 LOGS - 29,171 BFT - 145.85 24,758 BFT (123.790 M3) HARD MAPLE LOGS - LOGSHS CODE #4403.99.304,148 BFT ( 20.740 RED OAK LOGS - 52 LOGSHS CODE #4403.91.0 BFT ( 0.985 M3) HICKORY LOGS - 2 LOGSHS #4403.99.9068 BFT( 0.340 M3) ASH LOGS - GHS CODE #4403.99.90ORIGIN ONTARIO, CAN STC 52 LOG 402 LOGS - 29,171 BFT - 145.85 24,758 BFT (123.790 M3) HARD MAPLE LOGS - LOGSHS CODE #4403.99.304,148 BFT ( 20.740 RED OAK LOGS - 52 LOGSHS CODE #4403.91.0 BFT ( 0.985 M3) HICKORY LOGS - 2 LOGSHS #4403.99.9068 BFT( 0.340 M3) ASH LOGS - GHS CODE #4403.99.90ORIGIN ONTARIO, CAN STC 52 LOG 402 LOGS - 29,171 BFT - 145.85 24,758 BFT (123.790 M3) HARD MAPLE LOGS - LOGSHS CODE #4403.99.304,148 BFT ( 20.740 RED OAK LOGS - 52 LOGSHS CODE #4403.91.0 BFT ( 0.985 M3) HICKORY LOGS - 2 LOGSHS #4403.99.9068 BFT( 0.340 M3) ASH LOGS - GHS CODE #4403.99.90ORIGIN ONTARIO, CANSTC 52 LOG 402 LOGS - 29,171 BFT - 145.85 24,758 BFT (123.790 M3) HARD MAPLE LOGS - LOGSHS CODE #4403.99.304,148 BFT ( 20.740 RED OAK LOGS - 52 LOGSHS CODE #4403.91.0 BFT ( 0.985 M3) HICKORY LOGS - 2 LOGSHS #4403.99.9068 BFT( 0.340 M3) ASH LOGS - GHS CODE #4403.99.90ORIGIN ONTARIO, CAN ACU 5949110-60 LOGS-4,216 BFT-21.080 M3-2 KGS (HM)UACU 6016505-61 LOGS-4,011 BFT-20 M3-26481KGS (HM)TCNU 8467907-59 LOGS-4,4 FT-22.110 M3-26358KGS (HM)26422 KGS.UACU 567-58 LOGS-4,0955 M3-26258KGS (HM)TRLU 5 59-55 LOGS-4,237BFT-21.185 M3-26292KGS (H CU 6026490-57 LOGS-4,168 BFT-20.840 M3-26 GS (HM-RO)TCNU 8210930-52 LOGS-4,022 BFT- 10 M3-26422KGS (RO-HICK-ASH)NO WOOD PACKI ATERIALCAED #01H556KC751820160200085FREIG REPAIDSTC 59 LOG 402 LOGS - 29,171 BFT - 855 M324,758 BFT (123.790 M3) HARD MAPLE - 347LOGSHS CODE #4403.99.304,148 BFT ( 40 M3) RED OAK LOGS - 52 LOGSHS CODE #440 .00197 BFT ( 0.985 M3) HICKORY LOGS - 2 L S CODE #4403.99.9068 BFT( 0.340 M3) ASH L 1 LOGHS CODE #4403.99.90ORIGIN ONTARIO NADAUACU 5949110-60 LOGS-4,216 BFT-21.080 26535KGS (HM)UACU 6016505-61 LOGS-4,011 B 0.055 M3-26481KGS (HM)TCNU 8467907-59 LOG 422 BFT-22.110 M3-26358KGS (HM)26422 KGS. 5486567-58 LOGS-4,0955 M3-26258KGS (HM)T 5239459-55 LOGS-4,237BFT-21.185 M3-26292K M)UACU 6026490-57 LOGS-4,168 BFT-20.840 M 417KGS (HM-RO)TCNU 8210930-52 LOGS-4,022 20.110 M3-26422KGS (RO-HICK-ASH)NO WOOD P NG MATERIALCAED #01H556KC751820160200085F HT PREPAIDSTC 55 LOG 402 LOGS - 29,171 BF 45.855 M324,758 BFT (123.790 M3) HARD MAP OGS - 347LOGSHS CODE #4403.99.304,148 BFT .740 M3) RED OAK LOGS - 52 LOGSHS CODE #4 91.00197 BFT ( 0.985 M3) HICKORY LOGS - 2 SHS CODE #4403.99.9068 BFT( 0.340 M3) ASH S - 1 LOGHS CODE #4403.99.90ORIGIN ONTA CANADAUACU 5949110-60 LOGS-4,216 BFT-21. M3-26535KGS (HM)UACU 6016505-61 LOGS-4,01 T-20.055 M3-26481KGS (HM)TCNU 8467907-59L 4,422 BFT-22.110 M3-26358KGS (HM)26422 KG CU 5486567-58 LOGS-4,0955 M3-26258KGS (HM U 5239459-55 LOGS-4,237BFT-21.185 M3-2629 (HM)UACU 6026490-57 LOGS-4,168 BFT-20.84 -26417KGS (HM-RO)TCNU 8210930-52 LOGS-4,0 FT-20.110 M3-26422KGS (RO-HICK-ASH)NO WOO ACU 5949110-60 LOGS-4,216 BFT-21.080 M3-2 KGS (HM)UACU 6016505-61 LOGS-4,011 BFT-20 M3-26481KGS (HM)TCNU 8467907-59 LOGS-4,4 FT-22.110 M3-26358KGS (HM)26422 KGS.UACU 567-58 LOGS-4,0955 M3-26258KGS (HM)TRLU 5 59-55 LOGS-4,237BFT-21.185 M3-26292KGS (H CU 6026490-57 LOGS-4,168 BFT-20.840 M3-26 GS (HM-RO)TCNU 8210930-52 LOGS-4,022 BFT- 10 M3-26422KGS (RO-HICK-ASH)NO WOOD PACKI ATERIALCAED #01H556KC751820160200085FREIG REPAIDSTC 59 LOG 402 LOGS - 29,171 BFT - 855 M324,758 BFT (123.790 M3) HARD MAPLE - 347LOGSHS CODE #4403.99.304,148 BFT ( 40 M3) RED OAK LOGS - 52 LOGSHS CODE #440 .00197 BFT ( 0.985 M3) HICKORY LOGS - 2 L S CODE #4403.99.9068 BFT( 0.340 M3) ASH L 1 LOGHS CODE #4403.99.90ORIGIN ONTARIO NADAUACU 5949110-60 LOGS-4,216 BFT-21.080 26535KGS (HM)UACU 6016505-61 LOGS-4,011 B 0.055 M3-26481KGS (HM)TCNU 8467907-59 LOG 422 BFT-22.110 M3-26358KGS (HM)26422 KGS. 5486567-58 LOGS-4,0955 M3-26258KGS (HM)T 5239459-55 LOGS-4,237BFT-21.185 M3-26292K M)UACU 6026490-57 LOGS-4,168 BFT-20.840 M 417KGS (HM-RO)TCNU 8210930-52 LOGS-4,022 20.110 M3-26422KGS (RO-HICK-ASH)NO WOOD P NG MATERIALCAED #01H556KC751820160200085F HT PREPAIDSTC 55 LOG 402 LOGS - 29,171 BF 45.855 M324,758 BFT (123.790 M3) HARD MAP OGS - 347LOGSHS CODE #4403.99.304,148 BFT .740 M3) RED OAK LOGS - 52 LOGSHS CODE #4 91.00197 BFT ( 0.985 M3) HICKORY LOGS - 2 SHS CODE #4403.99.9068 BFT( 0.340 M3) ASH S - 1 LOGHS CODE #4403.99.90ORIGIN ONTA CANADAUACU 5949110-60 LOGS-4,216 BFT-21. M3-26535KGS (HM)UACU 6016505-61 LOGS-4,01 T-20.055 M3-26481KGS (HM)TCNU 8467907-59L 4,422 BFT-22.110 M3-26358KGS (HM)26422 KG CU 5486567-58 LOGS-4,0955 M3-26258KGS (HM U 5239459-55 LOGS-4,237BFT-21.185 M3-2629 (HM)UACU 6026490-57 LOGS-4,168 BFT-20.84 -26417KGS (HM-RO)TCNU 8210930-52 LOGS-4,0 FT-20.110 M3-26422KGS (RO-HICK-ASH)NO WOO ACU 5949110-60 LOGS-4,216 BFT-21.080 M3-2 KGS (HM)UACU 6016505-61 LOGS-4,011 BFT-20 M3-26481KGS (HM)TCNU 8467907-59 LOGS-4,4 FT-22.110 M3-26358KGS (HM)26422 KGS.UACU 567-58 LOGS-4,0955 M3-26258KGS (HM)TRLU 5 59-55 LOGS-4,237BFT-21.185 M3-26292KGS (H CU 6026490-57 LOGS-4,168 BFT-20.840 M3-26 GS (HM-RO)TCNU 8210930-52 LOGS-4,022 BFT- 10 M3-26422KGS (RO-HICK-ASH)NO WOOD PACKI ATERIALCAED #01H556KC751820160200085FREIG REPAIDSTC 59 LOG 402 LOGS - 29,171 BFT - 855 M324,758 BFT (123.790 M3) HARD MAPLE - 347LOGSHS CODE #4403.99.304,148 BFT ( 40 M3) RED OAK LOGS - 52 LOGSHS CODE #440 .00197 BFT ( 0.985 M3) HICKORY LOGS - 2 L S CODE #4403.99.9068 BFT( 0.340 M3) ASH L 1 LOGHS CODE #4403.99.90ORIGIN ONTARIO NADAUACU 5949110-60 LOGS-4,216 BFT-21.080 26535KGS (HM)UACU 6016505-61 LOGS-4,011 B 0.055 M3-26481KGS (HM)TCNU 8467907-59 LOG 422 BFT-22.110 M3-26358KGS (HM)26422 KGS. 5486567-58 LOGS-4,0955 M3-26258KGS (HM)T 5239459-55 LOGS-4,237BFT-21.185 M3-26292K M)UACU 6026490-57 LOGS-4,168 BFT-20.840 M 417KGS (HM-RO)TCNU 8210930-52 LOGS-4,022 20.110 M3-26422KGS (RO-HICK-ASH)NO WOOD P NG MATERIALCAED #01H556KC751820160200085F HT PREPAIDSTC 55 LOG 402 LOGS - 29,171 BF 45.855 M324,758 BFT (123.790 M3) HARD MAP OGS - 347LOGSHS CODE #4403.99.304,148 BFT .740 M3) RED OAK LOGS - 52 LOGSHS CODE #4 91.00197 BFT ( 0.985 M3) HICKORY LOGS - 2 SHS CODE #4403.99.9068 BFT( 0.340 M3) ASH S - 1 LOGHS CODE #4403.99.90ORIGIN ONTA CANADAUACU 5949110-60 LOGS-4,216 BFT-21. M3-26535KGS (HM)UACU 6016505-61 LOGS-4,01 T-20.055 M3-26481KGS (HM)TCNU 8467907-59L 4,422 BFT-22.110 M3-26358KGS (HM)26422 KG CU 5486567-58 LOGS-4,0955 M3-26258KGS (HM U 5239459-55 LOGS-4,237BFT-21.185 M3-2629 (HM)UACU 6026490-57 LOGS-4,168 BFT-20.84 -26417KGS (HM-RO)TCNU 8210930-52 LOGS-4,0 FT-20.110 M3-26422KGS (RO-HICK-ASH)NO WOO ACU 5949110-60 LOGS-4,216 BFT-21.080 M3-2 KGS (HM)UACU 6016505-61 LOGS-4,011 BFT-20 M3-26481KGS (HM)TCNU 8467907-59 LOGS-4,4 FT-22.110 M3-26358KGS (HM)26422 KGS.UACU 567-58 LOGS-4,0955 M3-26258KGS (HM)TRLU 5 59-55 LOGS-4,237BFT-21.185 M3-26292KGS (H CU 6026490-57 LOGS-4,168 BFT-20.840 M3-26 GS (HM-RO)TCNU 8210930-52 LOGS-4,022 BFT- 10 M3-26422KGS (RO-HICK-ASH)NO WOOD PACKI ATERIALCAED #01H556KC751820160200085FREIG REPAIDSTC 59 LOG 402 LOGS - 29,171 BFT - 855 M324,758 BFT (123.790 M3) HARD MAPLE - 347LOGSHS CODE #4403.99.304,148 BFT ( 40 M3) RED OAK LOGS - 52 LOGSHS CODE #440 .00197 BFT ( 0.985 M3) HICKORY LOGS - 2 L S CODE #4403.99.9068 BFT( 0.340 M3) ASH L 1 LOGHS CODE #4403.99.90ORIGIN ONTARIO NADAUACU 5949110-60 LOGS-4,216 BFT-21.080 26535KGS (HM)UACU 6016505-61 LOGS-4,011 B 0.055 M3-26481KGS (HM)TCNU 8467907-59 LOG 422 BFT-22.110 M3-26358KGS (HM)26422 KGS. 5486567-58 LOGS-4,0955 M3-26258KGS (HM)T 5239459-55 LOGS-4,237BFT-21.185 M3-26292K M)UACU 6026490-57 LOGS-4,168 BFT-20.840 M 417KGS (HM-RO)TCNU 8210930-52 LOGS-4,022 20.110 M3-26422KGS (RO-HICK-ASH)NO WOOD P NG MATERIALCAED #01H556KC751820160200085F HT PREPAIDSTC 55 LOG 402 LOGS - 29,171 BF 45.855 M324,758 BFT (123.790 M3) HARD MAP OGS - 347LOGSHS CODE #4403.99.304,148 BFT .740 M3) RED OAK LOGS - 52 LOGSHS CODE #4 91.00197 BFT ( 0.985 M3) HICKORY LOGS - 2 SHS CODE #4403.99.9068 BFT( 0.340 M3) ASH S - 1 LOGHS CODE #4403.99.90ORIGIN ONTA CANADAUACU 5949110-60 LOGS-4,216 BFT-21. M3-26535KGS (HM)UACU 6016505-61 LOGS-4,01 T-20.055 M3-26481KGS (HM)TCNU 8467907-59L 4,422 BFT-22.110 M3-26358KGS (HM)26422 KG CU 5486567-58 LOGS-4,0955 M3-26258KGS (HM U 5239459-55 LOGS-4,237BFT-21.185 M3-2629 (HM)UACU 6026490-57 LOGS-4,168 BFT-20.84 -26417KGS (HM-RO)TCNU 8210930-52 LOGS-4,0 FT-20.110 M3-26422KGS (RO-HICK-ASH)NO WOO ACU 5949110-60 LOGS-4,216 BFT-21.080 M3-2 KGS (HM)UACU 6016505-61 LOGS-4,011 BFT-20 M3-26481KGS (HM)TCNU 8467907-59 LOGS-4,4 FT-22.110 M3-26358KGS (HM)26422 KGS.UACU 567-58 LOGS-4,0955 M3-26258KGS (HM)TRLU 5 59-55 LOGS-4,237BFT-21.185 M3-26292KGS (H CU 6026490-57 LOGS-4,168 BFT-20.840 M3-26 GS (HM-RO)TCNU 8210930-52 LOGS-4,022 BFT- 10 M3-26422KGS (RO-HICK-ASH)NO WOOD PACKI ATERIALCAED #01H556KC751820160200085FREIG REPAIDSTC 59 LOG 402 LOGS - 29,171 BFT - 855 M324,758 BFT (123.790 M3) HARD MAPLE - 347LOGSHS CODE #4403.99.304,148 BFT ( 40 M3) RED OAK LOGS - 52 LOGSHS CODE #440 .00197 BFT ( 0.985 M3) HICKORY LOGS - 2 L S CODE #4403.99.9068 BFT( 0.340 M3) ASH L 1 LOGHS CODE #4403.99.90ORIGIN ONTARIO NADAUACU 5949110-60 LOGS-4,216 BFT-21.080 26535KGS (HM)UACU 6016505-61 LOGS-4,011 B 0.055 M3-26481KGS (HM)TCNU 8467907-59 LOG 422 BFT-22.110 M3-26358KGS (HM)26422 KGS. 5486567-58 LOGS-4,0955 M3-26258KGS (HM)T 5239459-55 LOGS-4,237BFT-21.185 M3-26292K M)UACU 6026490-57 LOGS-4,168 BFT-20.840 M 417KGS (HM-RO)TCNU 8210930-52 LOGS-4,022 20.110 M3-26422KGS (RO-HICK-ASH)NO WOOD P NG MATERIALCAED #01H556KC751820160200085F HT PREPAIDSTC 55 LOG 402 LOGS - 29,171 BF 45.855 M324,758 BFT (123.790 M3) HARD MAP OGS - 347LOGSHS CODE #4403.99.304,148 BFT .740 M3) RED OAK LOGS - 52 LOGSHS CODE #4 91.00197 BFT ( 0.985 M3) HICKORY LOGS - 2 SHS CODE #4403.99.9068 BFT( 0.340 M3) ASH S - 1 LOGHS CODE #4403.99.90ORIGIN ONTA CANADAUACU 5949110-60 LOGS-4,216 BFT-21. M3-26535KGS (HM)UACU 6016505-61 LOGS-4,01 T-20.055 M3-26481KGS (HM)TCNU 8467907-59L 4,422 BFT-22.110 M3-26358KGS (HM)26422 KG CU 5486567-58 LOGS-4,0955 M3-26258KGS (HM U 5239459-55 LOGS-4,237BFT-21.185 M3-2629 (HM)UACU 6026490-57 LOGS-4,168 BFT-20.84 -26417KGS (HM-RO)TCNU 8210930-52 LOGS-4,0 FT-20.110 M3-26422KGS (RO-HICK-ASH)NO WOO</t>
  </si>
  <si>
    <t>KASTER LOGGING LIMITED5265 HWY #26</t>
  </si>
  <si>
    <t>INV #251 INV #251 INV #251 INV #251 I 251 INV #251 INV #251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MARKSINV #251 INV #251 INV #251 INV #251 I 251 INV #251 INV #251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MARKSINV #251 INV #251 INV #251 INV #251 I 251 INV #251 INV #251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MARKSINV #251 INV #251 INV #251 INV #251 I 251 INV #251 INV #251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MARKSINV #251 INV #251 INV #251 INV #251 I 251 INV #251 INV #251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MARKSINV #251 INV #251 INV #251 INV #251 I 251 INV #251 INV #251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MARKSINV #251 INV #251 INV #251 INV #251 I 251 INV #251 INV #251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t>
  </si>
  <si>
    <t>5265 HWY #26 E., RR#2 ONTARIO L0M 1S0 CA</t>
  </si>
  <si>
    <t>UACU6016505 UACU5949110 TRLU5239459 UACU5486567 TCNU8467907TCNU8210930 UACU6026490</t>
  </si>
  <si>
    <t>4500 4500 4500 4500 45004500 4500</t>
  </si>
  <si>
    <t>UASUCAVAN006549</t>
  </si>
  <si>
    <t>412037 431426 431465 431407 431406 431434 431412</t>
  </si>
  <si>
    <t>FRENCH WHITE OAK 27 MM (M3) ISPS POD PAYABLE AT DEPARTURE THC ET CUC A DESTINATION COLLECT HS CODE : 4403.91 FREIGHT PAYABLE AT DEPARTURE ON BOARD FRENCH WHITE OAK 27 MM (M3)</t>
  </si>
  <si>
    <t>CONTI LYON</t>
  </si>
  <si>
    <t>NO MARKS NO MARKS NO MARKS NO MARKSNO MARKS</t>
  </si>
  <si>
    <t>GLDU0796769 MSCU8164270</t>
  </si>
  <si>
    <t>MSCUFY832450</t>
  </si>
  <si>
    <t>608W</t>
  </si>
  <si>
    <t>125644 125646</t>
  </si>
  <si>
    <t>O/F: USD 3287 PET TREATS/CHEWS PO 4501440909,4501440930,4501440941 UNDERDECK AND STOW THE CONTAINER AWAY FROM ENGINE AND BOILER ZHEJIANG PROVINCE 325405 CHINA TEL:86-577-63831555 FAX:86-577-63830321 E-MAIL: 642-UPG CHROBINSON.COM ATTENTION : ROXANA CORNEJO TOT PKGS 4403 CT SHIPPER'S LOAD COUNT SEAL</t>
  </si>
  <si>
    <t>UNITED PET GROUP,A DIVISION OF</t>
  </si>
  <si>
    <t>BDP INTERNATIONAL.(CHINA) ON BEHALF</t>
  </si>
  <si>
    <t>ITEM : DESCRIPTION: CASE QTY: LOT : MADE IN CHINA</t>
  </si>
  <si>
    <t>SPECTRUM BRANDS,INC. 3001 COMMERCE STREET BLACKSBURG,VA 24060</t>
  </si>
  <si>
    <t>OF PETPAL PET NUTRITION TECHNOLOGY CO., LTD. 2 CHONGLE ROAD,SHUITOU INDUSTRIAL</t>
  </si>
  <si>
    <t>PVCU4505532</t>
  </si>
  <si>
    <t>CMDUCNCT231133</t>
  </si>
  <si>
    <t>084BH</t>
  </si>
  <si>
    <t>F2982236</t>
  </si>
  <si>
    <t>C.H. ROBINSON</t>
  </si>
  <si>
    <t>1501 MITTEL BLVD SUITE A WOOD DALE, IL 60191 OFFICE 630.274.7950 X41002 FAX</t>
  </si>
  <si>
    <t>BRAKE PAD FOR MOTOR VEHICLES, HTS CODE NO: 8708.30.00 TOTAL SET-10795 TOTAL PCS-43180 INV NO. 1521012528 DT. 13.02.16 SB NO. 5933211 DT. 18.02.16 IE C NO. 0507056027 NET WT. 16243 .765 KGS DB 24369 TO DB 2 4403</t>
  </si>
  <si>
    <t>GRI ENGINEERING &amp; DEVELOPMENT LLC</t>
  </si>
  <si>
    <t>DANBLOCK BRAKES INDIA PVT LTD</t>
  </si>
  <si>
    <t>6700 WILDLIFE WAY LONG GROVE IL-60047(USA)PHONE/FAX NO.847-821 9 ATTN:IMPORT DEPARTMENT EMAIL ID:IMP 1-8478219630 TEL EX 1-000000 00</t>
  </si>
  <si>
    <t>VILLAGE JOSHI CHOHAN P.O.BAHALGARH SONEPAT-131021 HARYANA 91-1302110819 TEL EX 91-13021 10</t>
  </si>
  <si>
    <t>MRKU2414045</t>
  </si>
  <si>
    <t>MAEU955858216</t>
  </si>
  <si>
    <t>316632IN2259127</t>
  </si>
  <si>
    <t>E.BESLER &amp; COMPANY</t>
  </si>
  <si>
    <t>115 MARTIN LANE, ELK GROVE IL 60007, ATTN: JACK MOON EMAIL:- DOCUMENTATION@BESLERCO.NET 1-8473640300 TEL EX 1-847364 03</t>
  </si>
  <si>
    <t>NEW DELHI</t>
  </si>
  <si>
    <t>BOOKS ITEM 903677652 978-1-4403-3837-3 CREATIVE COLORED PENCIL F&amp;W-T3610V1 PO#C5483731JSB BOOKS ITEM 903673205 978-1-63250-152-3 3 SKEINS OR LESS - MODERN BABYKNITS IW-V1 (5020 CPS 251 CTNS) (4 WOOD PLTS WITH IPPC LOGO STC 251 CTNS) BOOKING REF NO 1602S044A . . . . . . PO#16KN0401-BD (5800 CPS 290 CTNS) BOOKING REF NO 1602S044B (4 WOOD PLTS WITH IPPC LOGO STC 290 CTNS) THIS SHIPMENT CONTAINS WOOD PACKAGING MATERIALS WHICH COMPLIED THE STANDARD OF ISPM 15. .</t>
  </si>
  <si>
    <t>TITLE CREATIVE COLORED PENCIL AUTHOR GARY GREENE PUBLISHER F W MEDIA CINCINNATI,OH PRINTED IN CHINASRN T3610 PRINTING# 1 CTN QTY 20 CTN WGT LBS ISBN-10 1-4403-3837-X ISBN-13978-1-4403-3837-3 COVER PRICE TITLE 3 SKEINS OR LESS - MODERN BABY KNITS AUTHOR TANIS GRAY PUBLISHER F W MEDIACINCINNATI, OH PRINTED IN CHINA SRN 16KN04 PRINTING# 1 CTN QTY 20 CTN WGT ______LBS ISBN-101-63250-152-X ISBN-13 978-1-63250-152-3 COVER PRICE</t>
  </si>
  <si>
    <t>HLXU5414392</t>
  </si>
  <si>
    <t>BANQHKG5649584</t>
  </si>
  <si>
    <t>HLCUHKG1602KULS1</t>
  </si>
  <si>
    <t>HLB2492286HLB2492266</t>
  </si>
  <si>
    <t>SHIPPER'S LOAD &amp; COUNT TOTAL 22 PCS. 35.65 MBF HS-CODE: 4403.20-7000 SPRUCE ORIGIN: CANADA CFR KOREA PORT DOCUMENTARY CREDIT NO. M3173603NU00019 SHIPPER'S LOAD &amp; COUNT TOTAL 22 PCS. 35.65 MBF HS-CODE: 4403.20-7000 SPRUCE ORIGIN: CANADA CFR KOREA PORT DOCUMENTARY CREDIT NO. M3173603NU00019 SHIPPER'S LOAD &amp; COUNT TOTAL 22 PCS. 35.65 MBF HS-CODE: 4403.20-7000 SPRUCE ORIGIN: CANADA CFR KOREA PORT DOCUMENTARY CREDIT NO. M3173603NU00019 SHIPPER'S LOAD &amp; COUNT TOTAL 22 PCS. 35.65 MBF HS-CODE: 4403.20-7000 SPRUCE ORIGIN: CANADA CFR KOREA PORT DOCUMENTARY CREDIT NO. M3173603NU00019 SHIPPER'S LOAD &amp; COUNT TOTAL 22 PCS. 35.65 MBF HS-CODE: 4403.20-7000 SPRUCE ORIGIN: CANADA CFR KOREA PORT DOCUMENTARY CREDIT NO. M3173603NU00019 DATE OF ISSUE: 160307 FREIGHT PREPAID SUMMARY REPORT#SUM2199 DATE OF ISSUE: 160307 FREIGHT PREPAID SUMMARY REPORT#SUM2199 DATE OF ISSUE: 160307 FREIGHT PREPAID SUMMARY REPORT#SUM2199 DATE OF ISSUE: 160307 FREIGHT PREPAID SUMMARY REPORT#SUM2199 DATE OF ISSUE: 160307 FREIGHT PREPAID SUMMARY REPORT#SUM2199</t>
  </si>
  <si>
    <t>A AND A TRADING LTD.</t>
  </si>
  <si>
    <t>ZIM DJIBOUTI</t>
  </si>
  <si>
    <t>NO MARKS AND NUMBERSNO MARKS AND NUMBERSNO MARKS AND NUMBERSNO MARKS AND NUMBERSNO MARKS AND NUMBERS</t>
  </si>
  <si>
    <t>STE 1210, 1111 MELVILLE ST. VANCOUVER, B.C. CANADA. V6E 3V6</t>
  </si>
  <si>
    <t>HMMU9014324 HDMU6659070 HDMU6690292 TCNU5071661 CRSU9130721</t>
  </si>
  <si>
    <t>HDMUVCBU3235044</t>
  </si>
  <si>
    <t>0047W</t>
  </si>
  <si>
    <t>652928 652930 652927 652926 652929</t>
  </si>
  <si>
    <t>AUDI GTODNE 4091 PACKAGE FURNITURE 9000 KGS HS CODE 6601 1000 HBL:HBGA0274764 65 PACKAGE FURNITURE 3220 KGS HS CODE 6601 1000 HBL: HBGA0274765 2 PACKAGE FURNITURE 250 KGS HS CODE 6601 1000 HBL: HBGA0274766 60 PACKAGE FURNITURE 780 KGS HS CODE 6601 1000 HBL: HBGA0274767 185 PACKAGE FURNITURE 1750 KGS HS CODE 6601 1000 HBL: HBGA0274768 SC OSA 2016 TOT PKGS 4403 PK FREIGHT PREPAID GENERAL CMA CGM TERMS AND CONDITIONS TO BE FOUNDER WWW.CMA-CGM.COM THIS MASTER BILL COVERS 5 NON AUTOMATED NVOCCHOUSE BILLS</t>
  </si>
  <si>
    <t>BEER GARDEN FURNITURE, LLC</t>
  </si>
  <si>
    <t>CARL HARTMANN GMBH CO.</t>
  </si>
  <si>
    <t>MICHAEL MULLMANN 8512 WOODBRIDGE BLVD. TAMPA, FL 33615</t>
  </si>
  <si>
    <t>OELMUEHLENSTR. 11/13, 28195 BREMEN GERMANY</t>
  </si>
  <si>
    <t>TGHU8854106</t>
  </si>
  <si>
    <t>CMDUBRE0350764</t>
  </si>
  <si>
    <t>085VB</t>
  </si>
  <si>
    <t>NONE031715</t>
  </si>
  <si>
    <t>CARRIE INT. FREIGHT SERVICES, LLC</t>
  </si>
  <si>
    <t>2050 SPAULDING DRIVE, SUITE 3A NORTH CHARLESTON, SC 29406 / USA ATTN DON MONTGOMERY</t>
  </si>
  <si>
    <t>SOFA SOFA OTTOMAN PO#MVP101614-6 @TAX ID 4403 0066 1046 989 @@TAX ID# 660508183 MRN# 00136470021 SSN 660508183 @@@CTC LINDA RAZICK / LRAZICK@DFF-INC.COM THE INFORMATION APPEARING ON THE DECLARATION RELATING TO THE QUANTITY AND DESCRIPTION OF THE CARGO IS IN EACH INSTANCE BASED ON THE SHIPPER'S LOAD AND COUNT. I HAVE NO KNOWLEDGE OR INFORMATION WHICH WOULD LEAD ME TO BELIEVE OR TO SUSPECT THAT THE INFORMATION FURNISHED BY THE SHIPPER IS INCOMPLETE, INACCURATE, OR FALSE IN ANY WAY.</t>
  </si>
  <si>
    <t>DFF INC.</t>
  </si>
  <si>
    <t>LOUISIANA TRADER</t>
  </si>
  <si>
    <t>N/M N/M THE SAME THE SAME THE SAME THE SAME THE SAME THE SAMETHE SAME THE SAME THE SAME THE SAME THE SAME THE SAME THE SAME THE SAMETHE SAME THE SAME THE SAME THE SAME</t>
  </si>
  <si>
    <t>CARR. 848, KM.1.3 BARRIO ST. JUST TRUJILLO ALTO, PR 00976 TEL. 787-257-1301 / FAX</t>
  </si>
  <si>
    <t>ROOM 2402,A,BLDG.,SHENFANG PLAZA, RENMIN SOUTH ROAD SHENZHEN 518001 CHINA TEL:86-755-82186458</t>
  </si>
  <si>
    <t>EITU1284477</t>
  </si>
  <si>
    <t>EGLV140695000794</t>
  </si>
  <si>
    <t>117N</t>
  </si>
  <si>
    <t>EMCGVL9574</t>
  </si>
  <si>
    <t>WOOD IN THE ROUGH, WHETHER OR NOT STRIPPED OF BARK - WHITE OAK LOGS NO WOOD PACKING MATERIAL SHIPPED ON BOARD MSC BARBARA UA607A AS PER BELOW SHIPPED ON BOARD DATE AT BALTIMORE, MD SCHEDULE B NUMBER: 4403.91.0040 (QUERCUS ALBA) FREIGHT PREPAID WOOD IN THE ROUGH, WHETHER OR NOT STRIPPED OF BARK - WHITE OAK LOGS</t>
  </si>
  <si>
    <t>KEDING ENTERPRISES CO., LTD.</t>
  </si>
  <si>
    <t>DANZER VENEER AMERICAS INC</t>
  </si>
  <si>
    <t>NO MARKS NO MARKS NO MARKS NO MARKS NO MARKS NO MARKSNO MARKS NO MARKS</t>
  </si>
  <si>
    <t>16, LANE 431, SEC. 5, NEW TAIPEI BL TAIPEI 243 TAIWAN</t>
  </si>
  <si>
    <t>119 A.I.D. DRIVE DARLINGTON PA 16115 UNITED STATES</t>
  </si>
  <si>
    <t>TCLU5602797 TGHU9238213</t>
  </si>
  <si>
    <t>MSCULF865384</t>
  </si>
  <si>
    <t>603P</t>
  </si>
  <si>
    <t>0488306 0488305</t>
  </si>
  <si>
    <t>BALTIMORE</t>
  </si>
  <si>
    <t>BOOKS ITEM 903676615 978-1-4403-4128-1 DISCOVER OIL PAINTING ; PO# C5412811JSB (6160 CPS 308 CTNS 5 PLTS) ITEM 903677836 978-1-4402-4615-9 COLLECTING ROCKS, GEMS &amp; MINERALS-3RD ; PO# K0261591_KB (7598 CPS 380 CTNS 8 PLTS) ITEM 903673204 978-1-63250-162-2 VINTAGE MODERN CROCHET ; PO# 16CR0101-BD (7100 CPS 355 CTNS 6 PLTS) (19 WOOD PLTS WITH IPPC LOGO STC 1043 CTNS) THIS SHIPMENT CONTAINS WOOD PACKAGING MATERIALS WHICH COMPLIED THE STANDARD OF ISPM 15. . . . . . . . . . . . . . . . . . . . . . . . . . . . .</t>
  </si>
  <si>
    <t>HOUSTON BRIDGE</t>
  </si>
  <si>
    <t>TITLE DISCOVER OIL PAINTING AUTHOR JULIE GILBERT POLLARD PUBLISHER F W MEDIA CINCINNATI,OH PRINTED IN CHINASRN T6232 PRINTING# 1 CTN QTY 20 CTN WGT LBS ISBN-10 1-4403-4128-1 ISBN-13 978-1-4403-4128-1COVER PRICE TITLE COLLECTING ROCKS, GEMS AND MINERALS-3RD AUTHOR PATTI POLK PUBLISHERKRAUSE PUBLICATIONS, IOLA, WI USA PRINTED IN CHINA SRN S7750 PRINTING# 1 CTN QTY 20 CTN WGT LBSISBN-10 1-4402-4615-7 ISBN-13 978-1-4402-4615-9 COVER PRICE TITLE VINTAGE MODERN CROCHET AUTHOR ROBYNCHACHULA PUBLISHER F W MEDIA CINCINNATI, OH PRINTED IN CHINA SRN 16CR01 PRINTING# 1 CTN QTY 20CTN WGT __LBS ISBN-10 1-63250-162-7 ISBN-13 978-1-63250-162-2 COVER PRICE</t>
  </si>
  <si>
    <t>TCKU2393016</t>
  </si>
  <si>
    <t>BANQHKG5640478</t>
  </si>
  <si>
    <t>COSU6110484920</t>
  </si>
  <si>
    <t>FOLDING TABLE CONGO IBIZA II 1000PCS PO# 282786 BOOKIN G# 30346 INLAND FROM ENSENAD A TO MEXICALI BY ALL TRUCK -SHPR SHOWN AS: TAX ID:4403 00306097423 PHONE: 0755-8213 6878 FAX: 0755-82136877 -- CNEE SHOWN AS: RFC: JFM 9807 21 IG5 TEL: +52 55 35477000 FAX: +52 55 35477020 EMAIL : MX-IMPORT-OCEAN@JAS.COM MX -OPERATIONS@JASCHINA.COM --- NOTIFY SHOWN AS: RFC: JFM 98 0721 IG5 TEL: +52 55 3547700 0 FAX: +52 55 35477020 EMA IL: MX-IMPORT-OCEAN@JAS.COM MX-OPERATIONS@JASCHINA.COM</t>
  </si>
  <si>
    <t>MRKU3484089</t>
  </si>
  <si>
    <t>MAEU604366012</t>
  </si>
  <si>
    <t>ML-CN1433138</t>
  </si>
  <si>
    <t>FURNITURE-SOFA PO NO.:1013877 3424857 34 24791 PI NO.:11275394 11282569 11283618 T HIS SHIPMENT DOES NOT CONTAIN ANY SOLID W OOD PACKING MATERIALS EMAIL:SHICKS@SHIP GSA.COM 2)CUSTOMS BROKER: VANTEC HITACHI TRANSPORT SYSTEM USA INC. 8290 N.W.27 STR EET SUITE 603 MIAMI,FL.33122 TEL::305-639 FURNITURE-SOFA PO NO.:1013877 3424857 34 24791 PI NO.:11275394 11282569 11283618 T HIS SHIPMENT DOES NOT CONTAIN ANY WOOD PA CKING MATERIALS FURNITURE-SOFA PO NO.:1013877 3424857 34 24791 PI NO.:11275394 11282569 11283618 T HIS SHIPMENT DOES NOT CONTAIN ANY SOLID W OOD PACKING MATERIALS EMAIL:SHICKS@SHIP GSA.COM 2)CUSTOMS BROKER: VANTEC HITACHI TRANSPORT SYSTEM USA INC. 8290 N.W.27 STR EET SUITE 603 MIAMI,FL.33122 TEL::305-639 -4205 FAX:305-639-4206 CDSMIA@US.CDSFH.CO M ADIEL:ADIEL.GARCIA@US.CDSFH.COM ILONKA: ILONKA.PANTALEON@ US.CDSFH.COM 3)MACY'S I NC 2101 E.KEMPER ROAD,CINCINNATI, OHIO 45 241 4)STONE MOUNTAIN MACY'S LOGISTICS DC 4403 SARR PARKWAY STONE MOUNTAIN, GA 3008 3 -4205 FAX:305-639-4206 CDSMIA@US.CDSFH.CO M ADIEL:ADIEL.GARCIA@US.CDSFH.COM ILONKA: ILONKA.PANTALEON@ US.CDSFH.COM 3)MACY'S I NC 2101 E.KEMPER ROAD,CINCINNATI, OHIO 45 241 4)STONE MOUNTAIN MACY'S LOGISTICS DC 4403 SARR PARKWAY STONE MOUNTAIN, GA 3008 3</t>
  </si>
  <si>
    <t>BARBADOS</t>
  </si>
  <si>
    <t>N/MN/MN/M</t>
  </si>
  <si>
    <t>ZCSU7080559 ZCSU8586460 ZCSU7002324</t>
  </si>
  <si>
    <t>ZIMUSHH30071973</t>
  </si>
  <si>
    <t>ZGL473578 ZGLC770399 ZGL463891</t>
  </si>
  <si>
    <t>TOYS, VIZ 2IN1 VACUUM SET ORDER# 419349 ITEM# 539425 HTS# 9503000073 90.0 EACHCAR TON15.0 EACH INVOICE # SHIPPER: PLAYGO TO YS ENTERPRISE LTD YTN 12F TOWER 1 S SEAS CTR 75 MODY RD CONTAINER, TYPE, SEAL(S) - -------------------------- ZCSU8603227 40 ' HC ZGL461084 15 CARTON, 161.947 KG, 2.0 31 CBMS NO WOOD PACKING MATERIAL. STORE DOOR DELIVERY SERVICE. FREIGHT COLLECT CO NTAINER PIECE CT. 1105 CARTONS TOYS, VIZ BUNCHEMS MEGA PACK ORDER# 4403 67 ITEM# 390039 HTS# 9503000073 1508.0 EA CHCARTON377.0 EACH INVOICE # SHIPPER: SPI N MASTER TOYS F.E. LTD YTN RM 1113, CHINA CHEM GOLDEN PLAZ 77 MODY RD. CONTAINER, T YPE, SEAL(S) --------------------------- ZCSU8603227 40' HC ZGL461084 377 CARTON, 1010.36 KG, 10.846 CBMS NO WOOD PACKING MATERIAL. STORE DOOR DELIVERY SERVICE. FR EIGHT COLLECT TOYS, VIZ BRU 10 PK HANGERS- GREY ORDER# 405854 ITEM# 291681 HTS# 3923900080 5880 .0 EACHCARTON245.0 EACH INVOICE # SHIPPER : WAI TEC FAR EAST IND CO YTN 1CUSTOMS EX P SUP WRH JINGANG 3 SHENZHEN, CN, CHINA C ONTAINER, TYPE, SEAL(S) ----------------- ---------- ZCSU8603227 40' HC ZGL461084 2 45 CARTON, 1543.586 KG, 12.084 CBMS NO W OOD PACKING MATERIAL. STORE DOOR DELIVERY SERVICE. FREIGHT COLLECT TOYS, VIZ SCOOT AROUND ANIMALS- HIPPO OR DER# 418086 ITEM# 226030 HTS# 9503000073 162.0 EACHCARTON81.0 EACH INVOICE # SHIPP ER: THE LITTLE TIKES COMPANY YNT 28F METR EPOLIS TOWER NO. 10 METROPOLIS DR. HUNGHO M CONTAINER, TYPE, SEAL(S) -------------- ------------- ZCSU8603227 40' HC ZGL46108 4 81 CARTON, 612.36 KG, 10.091 CBMS NO W OOD PACKING MATERIAL. STORE DOOR DELIVERY SERVICE. FREIGHT COLLECT TOYS, VIZ SW IMPERIAL AT AT ORDER# 44430 1 ITEM# 216262 HTS# 9503000073 392.0 EACH CARTON196.0 EACH INVOICE # SHIPPER: HASBR O INTL TRADING BV YTN 1501-9 WHARF T &amp;T T SIM SHA TSUI KOWLOON CONTAINER, TYPE, SEA L(S) --------------------------- ZCSU8603 227 40' HC ZGL461084 196 CARTON, 705.6 KG , 10.908 CBMS NO WOOD PACKING MATERIAL. STORE DOOR DELIVERY SERVICE. FREIGHT COLL ECT TOYS, VIZ CPK 14 IN KIDS AST ORDER# 4474 00 ITEM# 306187 HTS# 9503000073 600.0 EAC HCARTON75.0 EACH INVOICE # SHIPPER: WICKE D COOL HK LTD YTN FLT A 17F E-TRD PLZ 24 LEE CHUNG STREET CONTAINER, TYPE, SEAL(S) --------------------------- ZCSU8603227 40' HC ZGL461084 75 CARTON, 641.267 KG, 1 2.242 CBMS NO WOOD PACKING MATERIAL. STO RE DOOR DELIVERY SERVICE. FREIGHT COLLECT TOYS, VIZ THE JUNGLE BOOK DELUXE LARGE P LUSH ORDER# 429272 ITEM# 537131 HTS# 9503 000073 696.0 EACHCARTON116.0 EACH INVOICE # SHIPPER: JUST PLAY HK LTD YTN 10TH FL MIRRORTWR 61 MODY RD CONTAINER, TYPE, SEA L(S) --------------------------- ZCSU8603 227 40' HC ZGL461084 116 CARTON, 406.0 KG , 13.681 CBMS NO WOOD PACKING MATERIAL. STORE DOOR DELIVERY SERVICE. FREIGHT COLL ECT</t>
  </si>
  <si>
    <t>TOYS 'R' US - DELAWARE, INC.</t>
  </si>
  <si>
    <t>TO: TO: TO: TO: TO: TO: TO:</t>
  </si>
  <si>
    <t>ONE GEOFFREY WAY WAYNE, NJ 07470-20 30,UNITED STATES</t>
  </si>
  <si>
    <t>ZCSU8603227</t>
  </si>
  <si>
    <t>ZIMUSHH0355726</t>
  </si>
  <si>
    <t>39E</t>
  </si>
  <si>
    <t>ZGL461084</t>
  </si>
  <si>
    <t>MCDONOUGH(ATL)</t>
  </si>
  <si>
    <t>830 HIGHWAY 42 SOUTH, MCDONOUGH, GA 30252,UNITED STATES TE:7708985815F X:7708988334 CONTACT:LYNNRUSSELL</t>
  </si>
  <si>
    <t>4489 CTN NEW AUTOMOTIVE PARTS FORK TRUCK T/A AND FORK TRUCK SERVICE PARTS . HS CODE 870893, 848350, 848330 . INVOICE NO.IV-4402-160217, 4489 CTN NEW AUTOMOTIVE PARTS FORK TRUCK T/A AND FORK TRUCK SERVICE PARTS . HS CODE 870893, 848350, 848330 . INVOICE NO.IV-4402-160217, 4489 CTN NEW AUTOMOTIVE PARTS FORK TRUCK T/A AND FORK TRUCK SERVICE PARTS . HS CODE 870893, 848350, 848330 . INVOICE NO.IV-4402-160217, 4489 CTN NEW AUTOMOTIVE PARTS FORK TRUCK T/A AND FORK TRUCK SERVICE PARTS . HS CODE 870893, 848350, 848330 . INVOICE NO.IV-4402-160217, 4489 CTN NEW AUTOMOTIVE PARTS FORK TRUCK T/A AND FORK TRUCK SERVICE PARTS . HS CODE 870893, 848350, 848330 . INVOICE NO.IV-4402-160217, IV-4403-160217, IV-4404-160217 . COUNTRY OF ORIGIN JAPAN . 79 PALLET-BOXES (79 CARTONS) 123 PALLETS(4,410 CARTONS) ----------------------------- 202 PACKAGES (17,570 PCS) . SHIPPER S DESIRE TO STATE THAT IV-4403-160217, IV-4404-160217 . COUNTRY OF ORIGIN JAPAN . 79 PALLET-BOXES (79 CARTONS) 123 PALLETS(4,410 CARTONS) ----------------------------- 202 PACKAGES (17,570 PCS) . SHIPPER S DESIRE TO STATE THAT IV-4403-160217, IV-4404-160217 . COUNTRY OF ORIGIN JAPAN . 79 PALLET-BOXES (79 CARTONS) 123 PALLETS(4,410 CARTONS) ----------------------------- 202 PACKAGES (17,570 PCS) . SHIPPER S DESIRE TO STATE THAT IV-4403-160217, IV-4404-160217 . COUNTRY OF ORIGIN JAPAN . 79 PALLET-BOXES (79 CARTONS) 123 PALLETS(4,410 CARTONS) ----------------------------- 202 PACKAGES (17,570 PCS) . SHIPPER S DESIRE TO STATE THAT IV-4403-160217, IV-4404-160217 . COUNTRY OF ORIGIN JAPAN . 79 PALLET-BOXES (79 CARTONS) 123 PALLETS(4,410 CARTONS) ----------------------------- 202 PACKAGES (17,570 PCS) . SHIPPER S DESIRE TO STATE THAT</t>
  </si>
  <si>
    <t>YUSEN LOGISTICS (AMERICAS) INC.</t>
  </si>
  <si>
    <t>YUSEN LOGISTICS CO.,LTD.</t>
  </si>
  <si>
    <t>Kobe</t>
  </si>
  <si>
    <t>BEAR MOUNTAIN BRIDGE</t>
  </si>
  <si>
    <t>4489 CTN NEW AUTOMOTIVE PARTS FORK TRUCK T/A AND FORK TRUCK SERVICE PARTS . HS CODE 870893, 848350, 848330 . INVOICE NO.IV-4402-160217, IV-4403-160217,IV-4404-160217 . COUNTRY OF ORIGIN JAPAN . 79 PALLET-BOXES (79 CARTONS) 123 PALLETS(4,410 CARTONS) ----------------------------- 202 PACKAGES (17,570 PCS). SHIPPER S DESIRE TO STATE THAT4489 CTN NEW AUTOMOTIVE PARTS FORK TRUCK T/A AND FORK TRUCK SERVICE PARTS . HS CODE 870893, 848350, 848330 . INVOICE NO.IV-4402-160217, IV-4403-160217,IV-4404-160217 . COUNTRY OF ORIGIN JAPAN . 79 PALLET-BOXES (79 CARTONS) 123 PALLETS(4,410 CARTONS) ----------------------------- 202 PACKAGES (17,570 PCS). SHIPPER S DESIRE TO STATE THAT4489 CTN NEW AUTOMOTIVE PARTS FORK TRUCK T/A AND FORK TRUCK SERVICE PARTS . HS CODE 870893, 848350, 848330 . INVOICE NO.IV-4402-160217, IV-4403-160217,IV-4404-160217 . COUNTRY OF ORIGIN JAPAN . 79 PALLET-BOXES (79 CARTONS) 123 PALLETS(4,410 CARTONS) ----------------------------- 202 PACKAGES (17,570 PCS). SHIPPER S DESIRE TO STATE THAT4489 CTN NEW AUTOMOTIVE PARTS FORK TRUCK T/A AND FORK TRUCK SERVICE PARTS . HS CODE 870893, 848350, 848330 . INVOICE NO.IV-4402-160217, IV-4403-160217,IV-4404-160217 . COUNTRY OF ORIGIN JAPAN . 79 PALLET-BOXES (79 CARTONS) 123 PALLETS(4,410 CARTONS) ----------------------------- 202 PACKAGES (17,570 PCS). SHIPPER S DESIRE TO STATE THAT4489 CTN NEW AUTOMOTIVE PARTS FORK TRUCK T/A AND FORK TRUCK SERVICE PARTS . HS CODE 870893, 848350, 848330 . INVOICE NO.IV-4402-160217, IV-4403-160217,IV-4404-160217 . COUNTRY OF ORIGIN JAPAN . 79 PALLET-BOXES (79 CARTONS) 123 PALLETS(4,410 CARTONS) ----------------------------- 202 PACKAGES (17,570 PCS). SHIPPER S DESIRE TO STATE THAT</t>
  </si>
  <si>
    <t>NVOCC DEPT. 1300 BUSSE ROAD, ELK GROVE VILLAGE IL 60007 U.S.A. TEL 847-264-7700 FAX 847-264-7740</t>
  </si>
  <si>
    <t>SUMITOMO FUDOSAN SHIBA-KOEN TOWER 2-11-1 SHIBA-KOEN, MINATO-KU, TOKYO 105-0011 JAPAN TEL (03)6703- FAX (03)3578-3556 S/C JP0</t>
  </si>
  <si>
    <t>TGHU6119571 TCNU7235234 TCNU4868060 SEGU4050014 SEGU4540942</t>
  </si>
  <si>
    <t>MOLU12018153163</t>
  </si>
  <si>
    <t>MOL871413J MOL871312J MOL871442J MOL872840J MOL871395J</t>
  </si>
  <si>
    <t>KOBE,JAPAN CY</t>
  </si>
  <si>
    <t>1X40HC STC: 1.920 POSTS 2 A 2-1/2 X 2.15 90 POSTS 6' X 2,15 MTS CALIBRADO 450 POSTS 6' X 2,15 MTS CALIBRADO PARTIDA ARANCELARIA: 4403.1010 FREIGHT PREPAID</t>
  </si>
  <si>
    <t>SALLY MAERSK</t>
  </si>
  <si>
    <t>MRKU2963359</t>
  </si>
  <si>
    <t>PNEP16793718462</t>
  </si>
  <si>
    <t>SEAU568841301</t>
  </si>
  <si>
    <t>CL047461106103</t>
  </si>
  <si>
    <t>MARK &amp; NOS. : QUANTITY DESC RIPTION: G.W. MEAS. ( CT NS ) ( KGS ) ( CBM ) PKG13 625 P.O.NO.: 999.8396 718.75 13.46 CASABELLA ITE M NO.: 11305 ITEM NAME : SPARKLE SCRUB S PONGE-2PK SPARKLE SCRUB S PONGE-2PK QTY.: 15000 PCS - BILINGUAL ITEM N UMBER : 11305 PURCHASE ORDER NUMBER : 999.8396 QTY PER CARTON : 24 PACKS MADE IN CHINA C/NO. : 1 OF 625 PKG 13 1000 P.O.NO.: 999 .8396 900.00 11.68 CASABELLA ITEM NO. : 11397 ITEM NAME : MF SPONGE 3PK-PRPL/O/G MF SPONGE 3PK- P/O/G QTY.: 12000 PCS - BILINGUAL ITEM NUMBER : 11397 PURCHASE ORDER NUMBER : 999 .8396 QTY / CARTON : 12 PACKS MADE IN CHINA C/NO.: 1 OF 1000 PKG 15 485 P.O.NO.: 999.8230 679.00 4.64 CASABELL A ITEM NO.: 33060 ITEM NAME : WC MF FILAMENT DUSTER WC- MF FILAMENT DUSTER QTY.: 2 910 PCS - BILINGUAL ITEM NUMBER : 33060 P URCHASE ORDER NUMBER : 999.823 0 QTY / CARTON : 6 PCS MADE IN CHINA C/ NO.: 1 OF 485 PKG 13 167 P.O.NO.: 999.8382 551.1 0 2.96 CASABELLA ITEM NO.:85327 IT EM NAME : E XT MF FILAM DUSTER-PIVOT-RUBY EXT MF FILAM DUSTER W/PIV OT- QTY.: 1002 PCS RUBY- BI LINGUAL ITEM NUMB ER : 85327 PURCHASE ORD ER NUMBER : 999.8382 QT Y / CARTON : 6 PCS M ADE IN CHINA C/NO.: 1 O F 167 PKG 15 500 PO NUMBER :999.8374 1050 6. 4 CASABELLA ITEM NUMBER:53498 IT EM NAME:COOKIE DOUGH COOK IE DOUGH TRAY-W/LID-BILINGUAL TRAY-W/LID-BILINGUAL ITEM NUMBER:53498 P O NUMBER:999.8374 QTY/CART ON:6 MADE IN CHINA CARTON N UMBER : OF 500 PKG 15 250 PO NUM BER:999.8411 425 2. 09 CASABELLA ITEM NUMBER:53491 ITE M NAME:MICROEGG - MICROEG G - ROUND ROUND-BLINGUAL ITE M NUMBER:53491 PO NUMBER:999. 8411 QTY/CARTON:12 PCS MADE IN CHINA CARTON NUMBER : OF 250 PKG14 2668 #44037 2801.4 15 .2 CASABELLA CLIP ON SILICONE SQUEEGEE ITEM NAME: CLIP ON SILICONE SQ UEEGEE- BILINGUAL PACKAGING ITEM NUMBER: 44037 PO NUMBER: 999.8360 QTY / CARTON: 6 PCS MADE IN CHINA CARTON NUMBER : OF PKG14 1000 #44037 1050 5. 7 CASABELLA CLIP ON SILICON E SQUEEGEE- ITEM NAME: CLIP O N SILICONE SQUEEGEE- BILINGUA L PACKAGING ITEM NUMBER: 4403 7 PO NUMBER: 999.8413 QTY / CARTON: 6 PCS MADE IN CHINA CARTON NUMBER: OF</t>
  </si>
  <si>
    <t>CASABELLA HOLDINGS LLC</t>
  </si>
  <si>
    <t>TREAD FIT INDUSTRIAL CO LTD</t>
  </si>
  <si>
    <t>MSC ATLANTA</t>
  </si>
  <si>
    <t>225 NORTH ROUTE 303 UNIT 106 CONGER PHONE : 845-348-0012 FAX : 845-348-0017 1-8453480012 TEL EX 1-201413 02</t>
  </si>
  <si>
    <t>BLK C,1/F, BLK C, H.K. INDUSTRIAL C 489-491 CASTLE PEAK RD, KLN, H.K. 852-23108138 TEL EX 852-2370 82</t>
  </si>
  <si>
    <t>PONU8091609</t>
  </si>
  <si>
    <t>MAEU955603716</t>
  </si>
  <si>
    <t>604E</t>
  </si>
  <si>
    <t>CN1978370</t>
  </si>
  <si>
    <t>MENS N KIDS TSHIRTS 1258(ONE THOUSAND TWO HUNDRED FIFTY EIGHT) CARTONS CONTAINING 100%COTON KNITTED MENS,BOYS, KIDS T-SHIRTS S.B.NO. 5279564,5279553,5279499 DATED 14.01.2016 (61091000) IEC NO 0515025101 HS CODE 6109.10.0012,6109.10.0014 HBL NO. FDLA/LAX/10221 NET WEIGHT 4403.000 KGS. @ IMPORTS@MAXGLOBALX.COM</t>
  </si>
  <si>
    <t>MAXGLOBAL XPRESS INC.</t>
  </si>
  <si>
    <t>MARINETRANS INDIA PVT LTD</t>
  </si>
  <si>
    <t>EVER SMART</t>
  </si>
  <si>
    <t>1258 CARTONS ONLY 1258 CARTONS ONLY SHIPPING MARKS M.M.I ORDER NO 0171-15 STYLE NO. MADE IN INDIA CTN NOTHE SAME THE SAME THE SAME THE SAME</t>
  </si>
  <si>
    <t>14742 BEACH BLVD. SUITE# 128 LA MIRADA, CA. 90638 USA TEL: 714-525-8820 EXT 2 ( IMPORT) FAX: 714-525-8840@</t>
  </si>
  <si>
    <t>801/802, 8TH FLOOR VINDHYA COMMERCIA COMPLEX PLOT NO 1, SECTOR 11 CBD BALAPUR, NAVI MUMBAI- 400614</t>
  </si>
  <si>
    <t>HMCU3080838</t>
  </si>
  <si>
    <t>EGLV102600001507</t>
  </si>
  <si>
    <t>0810C</t>
  </si>
  <si>
    <t>584810EMCAFR0764</t>
  </si>
  <si>
    <t>13.30 CUBIC METERS OF WOOD OF LOGWOOD IN ROLWITHOUT SAPWOOD IN SEVERAL MEASURES 13.30 METROS C BICOS DE MADERA DE PALO DE CAMPECHE (TINTO) EN ROLLO DESALBURADA EN VARIMEDIDAS FRACCION ARANCELARIA 4403.99.99 FREIGHT COLLECT 13.30 CUBIC METERS OF WOOD OF LOGWOOD IN ROLWITHOUT SAPWOOD IN SEVERAL MEASURES 13.30 METROS C BICOS DE MADERA DE PALO DE CAMPECHE (TINTO) EN ROLLO DESALBURADA EN VARIMEDIDAS FRACCION ARANCELARIA 4403.99.99</t>
  </si>
  <si>
    <t>AV. EUGENIA NO.189, COL. NARVARTE ORIENTE C.P. 03020, MEXICO, D.F. RFC: UME 960604 PZ7</t>
  </si>
  <si>
    <t>TGHU1345600 TEMU2452047</t>
  </si>
  <si>
    <t>CMDUMXO0328129</t>
  </si>
  <si>
    <t>078VB</t>
  </si>
  <si>
    <t>D5526597 D5463412</t>
  </si>
  <si>
    <t>GROUND CUMIN 328 BAGS - 7440 KGS HTS:090 932 -LOT NO:4403 GROUND LAUREL LEAVES 158 BAGS - 3584 KGS HTS:091099 - LOT NO:4404 BLUE POPPYSEEDS 61 BAGS - 1522 KGS HTS:1 207.91 - LOT NO:4405 ANISSEED - 30 BAGS - 680 KGS HTS:090961 - LOT NO:4406 OREGANO - 340 BAGS - 10024 KGS HTS:091099 - LOT NO:4407 TOTAL 917 PACKAGES FDA NO:1127348 4310</t>
  </si>
  <si>
    <t>TO ORDER OF SCHIFF FOOD PRODUCTS</t>
  </si>
  <si>
    <t>ORBAY TARIM URUN.SAN. VE TIC.LTD.</t>
  </si>
  <si>
    <t>INC 994 RIVERVIEW DRIVE TOTWA NJ 07 512 USA TEL : 973-237-1990 FAX : 97 3-237-1999</t>
  </si>
  <si>
    <t>STI. KIZILUZUM KOYU SULUKIR MEVKII NO:1 KEMALPASA-IZMIR/TURKIYE TEL:02 32 4415064 FAX:02324255307</t>
  </si>
  <si>
    <t>ZCSU7104985</t>
  </si>
  <si>
    <t>ZIMUIZM16927498</t>
  </si>
  <si>
    <t>ZZAC58446</t>
  </si>
  <si>
    <t>SCHIFF FOOD PRODUCTS INC</t>
  </si>
  <si>
    <t>994 RIVERVIEW DRIVE TOTWA NJ 07512 USA TEL : 973-237-1990 FAX : 973-23 7-1999</t>
  </si>
  <si>
    <t>ALUMINIUM CLUTCH CASTING 38016 PIECES LOADED IN 24 COLLIES ORDER NO 5500022723 INVOICE NUMBER 850191 2016 NET WEIGHT 10568,-KG HS-CODE(S) 84836080 ALUMINIUM CLUTCH CASTING 15840 PIECES LOADED IN 10 COLLIES ORDER NO 5500022729, 5500022728 INVOICE NUMBER 850192 2016 850193 2016 NET WEIGHT 4403,-KG HS-CODE(S) 84836080</t>
  </si>
  <si>
    <t>KUALA LUMPUR EXPRESS</t>
  </si>
  <si>
    <t>. NO MARKS NO MARKS NO MARKS NO MARKS NO MARKS NO MARKS. NO MARKS NO MARKS NO MARKS NO MARKS NO MARKS NO MARKS NO MARKSNO MARKS</t>
  </si>
  <si>
    <t>TCLU4197637 BSIU2316910</t>
  </si>
  <si>
    <t>BANQBUD0665422</t>
  </si>
  <si>
    <t>HDMUHBWB1579322</t>
  </si>
  <si>
    <t>KLW083594 KLW105126</t>
  </si>
  <si>
    <t>BOOKS ITEM 903674692 978-1-4403-4054-3 SHOW POSTERS PO# T546301-BD (3940 CPS 197 CTNS 6 PLTS) ITEM 903663651 978-1-4403-4127-4 ACRYLIC WORKS 3 PO# C5412741JSB (2016 CPS 126 CTNS 3 PLTS) ITEM 903677509 978-1-4403-4568-5 CONTEMPORARY FURNITURE PO# C4756851-DST (3220 CPS 161 CTNS 2 PLTS) ITEM 903677677 978-1-60061-315-9 DRACOPEDIA PO# C6231598DST (5300 CPS 265 CTNS 10 PLTS) ITEM 903677753 978-1-59963-838-6 WRITE-BRAIN WORKBOOK REVISED AND EXPANDED PO# C2283862DST (2710 CPS 271 CTNS 6 PLTS) ITEM 903673202 978-1-63250-434-0 THE BEGINNER S GUIDE TO WRITING KNITTING PATTERNS PO# 16KN1301-BD (4120 CPS 206 CTNS 4 PLTS) (31 WOOD PLTS WITH IPPC LOGO STC 1226 CTNS) THIS SHIPMENT CONTAINS WOOD PACKAGING MATERIALS WHICH COMPLIED THE STANDARD OF ISPM 15. . . . . . . . . . . . . . . . . . . . . . . . . . . . . . . . . . . . . . . . . . .</t>
  </si>
  <si>
    <t>HANJIN NETHERLANDS</t>
  </si>
  <si>
    <t>TITLE OF BOOK SHOW POSTERS AUTHOR PAT JONES AND BEN NUNERY PUBLISHER ADAMS MEDIA,A DIVISION OF F W MEDIA, INC COUNTRY OF ORIGIN PRINTED IN CHINA SRN T5463 PRINTING# 1 CTN QTY 20CTN WGT ____ LBS ISBN-10 1-4403-4054-4 ISBN-13 978-1-4403-4054-3 COVER PRICE TITLEACRYLIC WORKS 3 AUTHOR EDITED BY JAMIE MARKLE PUBLISHER F W MEDIA CINCINNATI,OH PRINTED IN CHINASRN T6231 PRINTING# 1 CTN QTY 16 CTN WGT LBS ISBN-10 1-4403-4127-3 ISBN-13 978-1-4403-4127-4COVER PRICE TITLE CONTEMPORARY FURNITURE AUTHOR SCOTT FRANCIS PUBLISHER F W MEDIACINCINNATI,OH PRINTED IN CHINA SRN S8498 PRINTING# 1 CTN QTY 20 CTN WGT LBS ISBN-10 1-4403-4568-6ISBN-13 978-1-4403-4568-5 COVER PRICE TITLE DRACOPEDIA AUTHOR WILLIAM O CONNOR PUBLISHERF W MEDIA CINCINNATI,OH PRINTED IN CHINA SRN Z2922 PRINTING# 8 CTN QTY 20 CTN WGT LBS ISBN-101-60061-315-2 ISBN-13 978-1-60061-315-9 COVER PRICE TITLE THE WRITE-BRAIN WORKBOOK REVISED ANDEXPANDED AUTHOR BONNIE NEUBAUER</t>
  </si>
  <si>
    <t>MAGU4875005</t>
  </si>
  <si>
    <t>BANQHKG5638840</t>
  </si>
  <si>
    <t>COSU6110451740</t>
  </si>
  <si>
    <t>0033E</t>
  </si>
  <si>
    <t>SCRUBBER 36 PIECES 4091.-KG NET 4403.-KG GROSS HS CODE 84248900 VACUUM CLEANER PARTS 279 PIECES 716.-KG NET 722.-KG GROSS HS CODE 83023000 TOTAL NUMBER OF PACKAGES 315 PIECES COMMERCIAL INVOICE 92390118 NILFISK SEAL 003668</t>
  </si>
  <si>
    <t>NILFISK ADVANCE TERMELO KFT.</t>
  </si>
  <si>
    <t>. NO MARKS NO MARKS NO MARKS NO MARKS . NO MARKS NO MARKSNO MARKS NO MARKS NO MARKS NO MARKS NO MARKS NO MARKS NO MARKS</t>
  </si>
  <si>
    <t>TRLU7313724</t>
  </si>
  <si>
    <t>BANQBUD0660525</t>
  </si>
  <si>
    <t>COSU4505241420</t>
  </si>
  <si>
    <t>069W</t>
  </si>
  <si>
    <t>KLW124962</t>
  </si>
  <si>
    <t>LUMBER SPF KD S4S HT ECONOMY CIF NHAVA SHEVA, INDIA H.S. CODE: 4403.10.31 IMPORT PERMIT NO.: 23IC 539042, 23IC 539045, 23IC 539044 AGENT AT DESTINATION BUNDLES BUNDLES CMA CGM AGENCIES (INDIA) PVT LTD 2ND FLOOR AMEYA LOGISTICS VILLAGE DHASAKHOSHIPOST KOPROLI TALUKA URAN 410212 NHAVA SHEVA PHONE +91 226530 5700 EMAIL MBY.GENMBOX CMA-CGM.COM CAED: 04H469SCD65120160200222 14 DAYS FREE TIME AT DESTINATION FREIGHT PREPAID BUNDLES</t>
  </si>
  <si>
    <t>MAPLE MOULDINGS PVT LTD</t>
  </si>
  <si>
    <t>INTERPRO FOREST PRODUCTS</t>
  </si>
  <si>
    <t>NO MARKSNO MARKSNO MARKS</t>
  </si>
  <si>
    <t>M.S.S.I.D.C S, PLOT NO 24, WOOD BASED INDUSTRIAL COMPLEX, AT: WADA, DISTRICT THANE 411 716,</t>
  </si>
  <si>
    <t>SUITE 310, 233 WEST 1ST STREET, NORTH VANCOUVER BC CANADA V7M 1B3 TEL: 604 984 6125,</t>
  </si>
  <si>
    <t>TCLU6532190 CMAU5562601 TEMU6957309</t>
  </si>
  <si>
    <t>ANLCUSC0116649</t>
  </si>
  <si>
    <t>104US</t>
  </si>
  <si>
    <t>156102 156101 156103</t>
  </si>
  <si>
    <t>BOOKS ITEM 903663651 978-1-4403-4127-4 ACRYLIC WORKS 3 ; F&amp;W-T6231 V1 PO#C5412741JSB (1160 CPS) BOOKING REF NO 1602S011B (2 WOOD PLTS WITH IPPC LOGO STC 73 CTNS) THIS SHIPMENT CONTAINS WOOD PACKAGING MATERIALS WHICH COMPLIED THE STANDARD OF ISPM 15. . .</t>
  </si>
  <si>
    <t>TITLE ACRYLICWORKS 3 AUTHOR EDITED BY JAMIE MARKLE PUBLISHER F W MEDIA CINCINNATI,OH PRINTED IN CHINASRN T6231 PRINTING# 1 CTN QTY 16 CTN WGT LBS ISBN-10 1-4403-4127-3 ISBN-13978-1-4403-4127-4 COVER PRICE</t>
  </si>
  <si>
    <t>HDMU4772236</t>
  </si>
  <si>
    <t>BANQHKG5638845</t>
  </si>
  <si>
    <t>HDMUHKWB8309442</t>
  </si>
  <si>
    <t>E657804</t>
  </si>
  <si>
    <t>STUFFED VINE LEAVES 315 CARTONS VINE LEAVES STUFFED WITH RICE IN BRINE 6/70OZ PALI GW 4403.70 KGS - NW 3969 KGS 384 CARTONS VINE LEAVES STUFFED WITH RICE IN BRINE 24/10OZ PAL GW 3409.92 KGS - NW 2580.48 KGS BEANS 378 CARTONS GIANT BEANS IN TOMATO JUICE 6/70OZ PALIRRIA BRAND GW 5284.44 KGS - NW 4536 KGS 384 CARTONS GIANT BEANS IN TOMATO JUICE 24/10OZ PALIRRIA BRAND GW 3409.92 KGS - NW 2580.48 KGS EGGPLANTS &amp; TOMATO SAUCE &amp; OKRAS 32 CARTONS EGGPLANTS (CUT) IN OIL AND TOMATO SAUCE 24/10OZ PA GW 284.16 KGS - NW 215.04 KGS 32 CARTONS OKRAS (WHOLE) IN TOMATO JUICE 24/10OZ PALIRRIA BRA GW 284.16 KGS - NW 215.04 KGS HS CODE 2008.99.9090 64 CARTONS BEANS IN TOMATO JUICE 24/10OZ PALIRRIA BRAND GW 568.32 KGS - NW 430.08 KGS 63 CARTONS GIANT BEANS IN BRINE 6/70OZ PALIRRIA BRAND GW 880.74 KGS - NW 756 KGS 126 CARTONS GIANT BEANS IN TOMATO JUICE 6/70OZ ZENITH BRAND GW 1761.48 KGS - NW 1512 KGS HS CODE 2005.59.0000 HS CODE 2005.90.9700</t>
  </si>
  <si>
    <t>LOUMIDIS FOODS INC</t>
  </si>
  <si>
    <t>PALIRRIA - SOULIOTIS S.A.</t>
  </si>
  <si>
    <t>ZIM CONSTANZA</t>
  </si>
  <si>
    <t>NO MARKS . . . . . . .NO MARKS . . . . . . .. . . . . . . .. NO MARKS . . . . . ..</t>
  </si>
  <si>
    <t>33-01 20TH AVENUE ASTORIA NY U.S.A. NY 11105-2015, U.S.A.</t>
  </si>
  <si>
    <t>2ND KLM, OF COUNTRY ROAD PSAHNA - POLITIKA GREECE FACILITY REGISTRATION NUMBER</t>
  </si>
  <si>
    <t>HLBU1260141</t>
  </si>
  <si>
    <t>HLCUPI3160101335</t>
  </si>
  <si>
    <t>HLD1231331</t>
  </si>
  <si>
    <t>PIRAEUS, GR</t>
  </si>
  <si>
    <t>WOODEN DECORATION NO SWPM AMS INFORMATION WILL BE FILLED BY HECNY SCAC CODE:HYSL COMM:WOOD DECORATION N/A: KOEN PACK SQ QHOF065199 TLI 4403-10-0010-0001 CY-CY -5281 FREIGHT COLLECT</t>
  </si>
  <si>
    <t>HECNY TRANSPORTATION INC</t>
  </si>
  <si>
    <t>HECNY SHIPPING LTD</t>
  </si>
  <si>
    <t>19550 S.DOMINGUEZ HILLS DR RANCHO DOMINGUEZ,CA 90220 USA CONTACT PERSON: OCEAN IMPORT</t>
  </si>
  <si>
    <t>7/F,HECNY CARGO BUILDING , 111 WAI YIP STREET, KWUN TONG KOWLOON,HONG KONG</t>
  </si>
  <si>
    <t>UNXU2892291</t>
  </si>
  <si>
    <t>CMDUNBYG025153</t>
  </si>
  <si>
    <t>22SPG</t>
  </si>
  <si>
    <t>F1976393</t>
  </si>
  <si>
    <t>PHARMACEUTICAL PRODUCTS, NOS TOTAL TWENTY PACKAGES ONLY METFORMIN HYDROCHLORIDE TABLETS USP 500MG / QTY 19014 NDC 53746-218-05 / HTS CODE 3004.9099 USA HTS CODE 3004.90.9190 / FDA PRODUCT CODE 61 P C A 26 ANDA 77880 SPIRONOLACTONE TABLETS, USP 50MG / QTY 43866 NDC 53746-514-01 / HTS CODE 3004.9079 USA HTS CODE 3004.90.9165 / FDA PRODUCT CODE 64 B C A 37 ANDA 91426 SPIRONOLACTONE TABLETS, USP 50MG / QTY 4403 NDC 53746-514-05 / HTS CODE 3004.9079 USA HTS CODE 3004.90.9165 / FDA PRODUCT CODE 64 B C A 37 ANDA 91426 INV NO AML/1516/0204 DT 18-JAN- 2016 NET WGT 11723.300 KGS CORPORATE IDENTITY NUMBER (CIN) U24231GJ2006PTC048 FEI 3008223599 CONTACT PERSON RUSHABH SHAH RUSHABHSAMNEALINDIA.COM 918128671617 PRATIK PATEL PRATIKPAMNEALINDIA.COM 919998700550</t>
  </si>
  <si>
    <t>EI REF 62C0072322 . . . . . . .. . . . . . . .. . . . . . . .. . . . . . . .</t>
  </si>
  <si>
    <t>3881 BUSINESS PARK DRIVE LOUISVILLE KY 40213 U.S.A.</t>
  </si>
  <si>
    <t>LTD 501,TECHNIPLEX-I 5 FLOOR, OFF VEER SAVARKAR FLY OVER, S.V. RD GOREGAON(W), MUMBAI, MAHARASHTRA 40 INDIA</t>
  </si>
  <si>
    <t>CPSU5131937</t>
  </si>
  <si>
    <t>HLCUMU1160104169</t>
  </si>
  <si>
    <t>4403 PCS OF NARCISSE MARBL E FILLED POLISHED BRUSHE D BEIGE MARBLE POLISHED B EVEL BEIGE MARBLE POLISHED NARCISSE MARBLE FILLED PO LISHED BEVEL COUNTERTOP HT S CODE: 680221</t>
  </si>
  <si>
    <t>DENIZ MARBLE - FILIZ OZTURK</t>
  </si>
  <si>
    <t>ALIMOGLU MERMER SANAYI VE TICARET A</t>
  </si>
  <si>
    <t>834 SYBIL AVE SAN LEANDRO, CA 94577 SAN LEANDRO CA 94577 UNITED STATES</t>
  </si>
  <si>
    <t>ELEKTRIK SANTRALI YANI NO: 59 KOCAT AFYONKARAHISAR 03 03120 TURKEY</t>
  </si>
  <si>
    <t>MSCU6529739</t>
  </si>
  <si>
    <t>MSCUZI183980</t>
  </si>
  <si>
    <t>601S</t>
  </si>
  <si>
    <t>eu06747559</t>
  </si>
  <si>
    <t>SBB INTERNATIONAL SHIPPING LLC</t>
  </si>
  <si>
    <t>100 PLAZA DR. SUITE # 102 SECAUCUS NJ 07094 UNITED STATES</t>
  </si>
  <si>
    <t>BOOKS ITEM 903676058 978-1-4403-2248-8 ART OF MANLINESS COLLECTION PO# C5824886DST (2190 CPS 219 CTNS 7 PLTS) ITEM 903677834 978-1-4403-3725-3 THE ARTIST S GUIDE TO PAINTING PO# C5472532DST (1420 CPS 71 CTNS 2 PLTS) ITEM 903673203 978-1-63250-205-6 THE ART OF WHIMSICAL STITCHING PO# 16MM0101-BD (7278 CPS 364 CTNS 6 PLTS) ITEM 903677714 978-1-4405-6961-6 THE EVERYTHING WEDDING ORGANIZER, 4TH EDITION PO# U856004-RP (3024 CPS 126 CTNS 4 PLTS) (19 WOOD PLTS WITH IPPC LOGO STC 780 CTNS) THIS SHIPMENT CONTAINS WOOD PACKAGING MATERIALS WHICH COMPLIED THE STANDARD OF ISPM 15. . . . . . . . . . . . . . . . . . . . . . . . . . . . . . . . . . . . . . . . . . . . . . . . . . . .</t>
  </si>
  <si>
    <t>SAN FELIX</t>
  </si>
  <si>
    <t>TITLE ART OF MANLINESS COLLECTION AUTHOR BRETT AND KATE MCKAY PUBLISHER F W MEDIA CINCINNATI, OHPRINTED IN CHINA SRN V6508 PRINTING# 6 CTN QTY 10 CTN WGT LBS ISBN-10 1-4403-2248-1 ISBN-13978-1-4403-2248-8 COVER PRICE TITLE THE ARTIST S GUIDE TO PAINTING WATER IN WATERCOLOR AUTHOR RONHAZELL PUBLISHER F W MEDIA CINCINNATI,OH PRINTED IN CHINA SRN T2652 PRINTING# 2 CTN QTY 20CTN WGT LBS ISBN-10 1-4403-3725-X ISBN-13 978-1-4403-3725-3 COVER PRICE TITLE THE ART OF WHIMSICALSTITCHING AUTHOR JOANNE SHARPE PUBLISHER F W MEDIA CINCINNATI, OH PRINTED IN CHINA SRN 16MM01PRINTING# 1 CTN QTY 20 CTN WGT ______LBS ISBN-10 1-63250-205-4 ISBN-13 978-1-63250-205-6COVER PRICE TITLE OF BOOK THE EVERYTHING(R) WEDDING ORGANIZER, 4TH EDITION AUTHORSHELLY HAGEN PUBLISHER ADAMS MEDIA, A DIVISION OF F W MEDIA, INC COUNTRY OF ORIGINPRINTED IN CHINA SRN U8560 PRINTING# 04 CTN QTY 24 CTN WGT ____ LBS ISBN-10 1-4405-6961-4ISBN-13 978-1-4405-6961-6 C</t>
  </si>
  <si>
    <t>IPXU3425842</t>
  </si>
  <si>
    <t>BANQHKG5630480</t>
  </si>
  <si>
    <t>COSU6110481900</t>
  </si>
  <si>
    <t>BOOKS ITEM 903675607 978-1-4403-4475-6 COMIC ARTIST S ESSENTIAL PHOTOREFERENCE ; F&amp;W-S6573 V1 (2560 CPS) PO# C6247561JSB BOOKING REF NO 1601S079 (2 WOOD PLTS WITH IPPC LOGO STC 128 CTNS) THIS SHIPMENT CONTAINS WOOD PACKAGING MATERIALS WHICH COMPLIED THE STANDARD OF ISPM 15. DELIVERY ADDRESS F W PUBLICATIONS, INC C O AERO FULFILLMENT SERVICES 6023 UNION CENTRE BOULEVARD FAIRFIELD, OH 45014 USA JOSH KOENIG AARON WILSON 866-834-1964.</t>
  </si>
  <si>
    <t>TITLE COMIC ARTIST S ESSENTIA PHOTO REFERENCE AUTHOR BUDDY SCALERA PUBLISHER F W MEDIA CINCINNATI, OHPRINTED IN CHINA SRN S6573 PRINTING# 1 CTN QTY 20 CTN WGT LBS ISBN-10 1-4403-4475-2 ISBN-13978-1-4403-4475-6 COVER PRICE NO MARKS NO MARKS NO MARKS NO MARKS NO MARKS NO MARKSNO MARKS</t>
  </si>
  <si>
    <t>HLBU1798348</t>
  </si>
  <si>
    <t>BANQHKG5624412</t>
  </si>
  <si>
    <t>HLCUHKG1601KULH2</t>
  </si>
  <si>
    <t>HLB2492589</t>
  </si>
  <si>
    <t>HERBS PARSLEY FLAKES (LOT 7157-1120) HS CODE 071290 220 CARTONS GROSS WEIGHT OF CARTON 9.600 KGS NET WEIGHT OF CARTON 9.100 KGS (20 LBS) TOTAL GROSS WEIGHT 2112 KGS TOTAL NET WEIGHT 2002 KGS PARSLEY FLAKES (LOT 7157-1474) HS CODE 071290 208 CARTONS GROSS WEIGHT OF CARTON 9.600 KGS NET WEIGHT OF CARTON 9.100 KGS (20 LBS) TOTAL GROSS WEIGHT 1996.8 KGS TOTAL NET WEIGHT 1892.8 KGS CHAMOMILE FLOWERS HS CODE 060390 42 CARTONS GROSS WEIGHT OF CARTON 11.500 KGS NET WEIGHT OF CARTON 11 KGS (24.2 LBS) TOTAL GROSS WEIGHT 483 KGS TOTAL NET WEIGHT 462 KGS BASIL FLAKES HS CODE 121190 344 NEW PAPER BAGS GROSS WEIGHT OF BAG 13.100 KGS NET WEIGHT OF BAG 12.8 KGS ( 28 LBS) TOTAL GROSS WEIGHT 4506.4 KGS TOTAL NET WEIGHT 4403.2 KGS</t>
  </si>
  <si>
    <t>U.S. SPICE MILLS INC</t>
  </si>
  <si>
    <t>NABIL M. MORSI</t>
  </si>
  <si>
    <t>OOCL ITALY</t>
  </si>
  <si>
    <t>NO MARKS . . . . . . .. . . . . . . .. . . . . . . .. . . . . . . ..</t>
  </si>
  <si>
    <t>4537 W FULTON ST, CHICAGO, IL 60624, USA. TEL 773-378-6800</t>
  </si>
  <si>
    <t>ABOU DOKHAN, BEBA , BENI SUEF, EGYPT. TEL 0020822392778</t>
  </si>
  <si>
    <t>GESU4647520</t>
  </si>
  <si>
    <t>HLCUAL1160202140</t>
  </si>
  <si>
    <t>B1067924XX</t>
  </si>
  <si>
    <t>855 CARTON 4532 KGS 6.94 CBM STAINLESS STEEL FLATWARE PO 270-3089 AFD39475QV NORTH BAY 18/10 75 PIECE SET/ REMAILER HTS CODE:82152000 855 CARTON 4403 KGS 6.94 CBM PO 270-3089 AFD37475QV DARLINGTON 18/10 75 PIECE SET/ REMAILER 2ND NOTIFY: MAERSK CUSTOMS SERVICES INC 23079INTERNATIONAL AIRPORT CENTER BLVD STE 210 114JAMAICA NY JAMAICA UNITED STATES HBL DMCQYAT5590956 FREIGHT COLLECT</t>
  </si>
  <si>
    <t>DAMCO USA INC</t>
  </si>
  <si>
    <t>CMA CGM BENJAMIN FRANKL</t>
  </si>
  <si>
    <t>HAMPTON FORGE,LTD P.O.NO.: HF ITEM NO.: SKU NO.: DESCRIPTION: CARTON NO CUBE:NW: GW: MADE IN CHINA HAMPTON FORGE,LTD P.O.NO.: HF ITEM NO.:SKU NO.: DESCRIPTION: CARTON NO CUBE: NW: GW: MADE IN CHINA</t>
  </si>
  <si>
    <t>230-79 INTERNATIONAL AIRPORT CENTER BLVD., SUITE 210, JAMAICA, NY 11413 PHONE 1 718-425-1020</t>
  </si>
  <si>
    <t>12 01-12 UNIT 34F GOLDEN BUSINESS CENTER NO 2028 SHENNAN DONG R 51800 SHENZHEN PEOPLES REPUBLIC OF CHINA</t>
  </si>
  <si>
    <t>TEMU5072499</t>
  </si>
  <si>
    <t>CMDUSHZ1905686</t>
  </si>
  <si>
    <t>072TX</t>
  </si>
  <si>
    <t>F2657729</t>
  </si>
  <si>
    <t>MAERSK CUSTOMS SERVICES INC</t>
  </si>
  <si>
    <t>23079 INTERNATIONAL AIRPORT CENTER BLVD STE 210 11413 JAMAICA NY JAMAICA UNITED STATES</t>
  </si>
  <si>
    <t>WOOD IN THE ROUGH, WHETHER OR NOT STRIPPED OF BARK - RED OAK LOGS - 3,649 BFT HS CODE #4403.91.00 ORIGIN: VERMONT, U.S.A. NO WOOD PCKING MATERIAL FREIGHT PREPAID</t>
  </si>
  <si>
    <t>KING CITY FORWARDING USA, INC</t>
  </si>
  <si>
    <t>SANTA LAURA</t>
  </si>
  <si>
    <t>4 F., 19 BUILDING NO. 888 DONGDAMIN SHANGHAI 31 200082 CHINA</t>
  </si>
  <si>
    <t>386 SOUTH STREET PITTSFIELD MA 01201 UNITED STATES</t>
  </si>
  <si>
    <t>MSCU9709349</t>
  </si>
  <si>
    <t>MSCUBT845423</t>
  </si>
  <si>
    <t>553P</t>
  </si>
  <si>
    <t>SHANGHAI HOWELL IMPORTS &amp; EXPORTS C</t>
  </si>
  <si>
    <t>LOGS - 3,620 BFT/16.290 M3/20115 KGS (RO) LOGS - 3,717 BFT/16.727 M3/20653 KGS (RO/HICK) LOGS - 3,645 BFT/16.403 M3/20251 KGS (RO) 144 LOGS - 10,982 BFT - 49.420 M3 7,477 BFT (33.647 M3) RED OAK LOGS HS CODE #4403.91.00 3,505 BFT (15.773 M3) HICKORY LOGS HS CODE #4403.99.90 FREIGHT PREPAID ORIGIN:VERMONT+ CONNECTICUT,U.S.A. NO WOOD PACKING MATERIAL</t>
  </si>
  <si>
    <t>NO MARKSNO MARKS NO MARKSNO MARKS NO MARKS NO MARKS NO MARKS NO MARKS NO MARKS</t>
  </si>
  <si>
    <t>4F, NO.19 LANE 888, DONGDAMING ROAD SHANGHAI 31 210000 CHINA</t>
  </si>
  <si>
    <t>MSCU4785264 MSCU5584670 MSCU4274789</t>
  </si>
  <si>
    <t>MSCUBT848104</t>
  </si>
  <si>
    <t>2156481 2156425 2156329</t>
  </si>
  <si>
    <t>SHANGHAI HOWELL IMPORTS AN EXPORTS</t>
  </si>
  <si>
    <t>WOOD IN THE ROUGH, WHETHER OR NOT STRIPPED OF BARK - CANADIAN LOGS 14 DAYS DEMURRAGE: FREE TIME OFFERED AT DESTINATION) TOTAL : 26 LOGSH.S. CODE: 4403.20.61 CAED# 01R344NC210620160200066 WOOD SAWN OR CHIPPED LENGTHWISE, SLICED OR PEELED, - CANADIAN LOGS WOOD IN THE ROUGH, WHETHER OR NOT STRIPPED OF BARK - CANADIAN LOGS</t>
  </si>
  <si>
    <t>TO THE ORDER OF ITRADE PAKISTAN</t>
  </si>
  <si>
    <t>OLYMPIC INDUSTRIES INC</t>
  </si>
  <si>
    <t>NO MARKS NO MARKS NO MARKS NO MARKS NO MARKSNO MARKS NO MARKSNO MARKS NO MARKS</t>
  </si>
  <si>
    <t>SIDDIQUI WAHAB ROAD OLD HAJI CAMP, KARACHI SD 74000 PAKISTAN</t>
  </si>
  <si>
    <t>402-221 WEST ESPLANADE NORTH VANCOUVER BC V7M 3J8 CANADA</t>
  </si>
  <si>
    <t>INKU6530587 BMOU6024969 TGHU9567749</t>
  </si>
  <si>
    <t>MSCUV7574204</t>
  </si>
  <si>
    <t>303582 303584 303583</t>
  </si>
  <si>
    <t>ITRADE PAKISTAN</t>
  </si>
  <si>
    <t>STC 58 LOG 238 LOGS - 16,199 BFT - 105.48 HARD MAPLE LOGS HS CODE #4403.99.30 O N ONTARIO, CANADA  UACU 5103014-6 GS-4,068 BFT-26.896 M3-25551 KGS CRXU 90 0-58 LOGS-4,128 BFT-26.414 M3-25093 KGS 6847750-61 LOGS-4,039 BFT-26.028 M3-2472 S UACU 6013147-59 LOGS-3,964 BFT-26.146 STC 58 LOG 238 LOGS - 16,199 BFT - 105.48 HARD MAPLE LOGS HS CODE #4403.99.30 O N ONTARIO, CANADA  UACU 5103014-6 GS-4,068 BFT-26.896 M3-25551 KGS CRXU 90 0-58 LOGS-4,128 BFT-26.414 M3-25093 KGS 6847750-61 LOGS-4,039 BFT-26.028 M3-2472 S UACU 6013147-59 LOGS-3,964 BFT-26.146 STC 58 LOG 238 LOGS - 16,199 BFT - 105.48 HARD MAPLE LOGS HS CODE #4403.99.30 O N ONTARIO, CANADA  UACU 5103014-6 GS-4,068 BFT-26.896 M3-25551 KGS CRXU 90 0-58 LOGS-4,128 BFT-26.414 M3-25093 KGS 6847750-61 LOGS-4,039 BFT-26.028 M3-2472 S UACU 6013147-59 LOGS-3,964 BFT-26.146 STC 58 LOG 238 LOGS - 16,199 BFT - 105.48 HARD MAPLE LOGS HS CODE #4403.99.30 O N ONTARIO, CANADA  UACU 5103014-6 GS-4,068 BFT-26.896 M3-25551 KGS CRXU 90 0-58 LOGS-4,128 BFT-26.414 M3-25093 KGS 6847750-61 LOGS-4,039 BFT-26.028 M3-2472 S UACU 6013147-59 LOGS-3,964 BFT-26.146 4839 KGS NO WOODPACKING MATERIAL CAED # 56KC751820160200067 STC 61 LOG 238 LOGS ,199 BFT - 105.484 M3 HARD MAPLE LOGS H DE #4403.99.30 ORIGIN ONTARIO, CANADA  UACU 5103014-60 LOGS-4,068 BFT-26.896 5551 KGS CRXU 9067410-58 LOGS-4,128 BFT- 14 M3-25093 KGS TEMU 6847750-61 LOGS-4,0 FT-26.028 M3-24727 KGS UACU 6013147-59 L 3,964 BFT-26.146 M3-24839 KGS\ NO WOOD P NG MATERIAL CAED #01H556KC75182016020006 TC 60 LOG 238 LOGS - 16,199 BFT - 105.484 HARD MAPLE LOGS HS CODE #4403.99.30 OR ONTARIO, CANADA  UACU 5103014-60 S-4,068 BFT-26.896 M3-25551 KGS CRXU 906 -58 LOGS-4,128 BFT-26.414 M3-25093 KGS T 847750-61 LOGS-4,039 BFT-26.028 M3-24727 UACU 6013147-59 LOGS-3,964 BFT-26.146 M3 39 KGS NO WOODPACKING MATERIAL CAED #01 KC751820160200067 STC 59 LOG 238 LOGS - 99 BFT - 105.484 M3 HARD MAPLE LOGS HS #4403.99.30 ORIGIN ONTARIO, CANADA  UACU 5103014-60 LOGS-4,068 BFT-26.896 M3 51 KGS CRXU 9067410-58 LOGS-4,128 BFT-26 M3-25093 KGS TEMU 6847750-61 LOGS-4,039 -26.028 M3-24727 KGS UACU 6013147-59 LOG 964 BFT-26.146 M3-24839 KGS NO WOOD PACK MATERIAL CAED #01H556KC751820160200067 4839 KGS NO WOODPACKING MATERIAL CAED # 56KC751820160200067 STC 61 LOG 238 LOGS ,199 BFT - 105.484 M3 HARD MAPLE LOGS H DE #4403.99.30 ORIGIN ONTARIO, CANADA  UACU 5103014-60 LOGS-4,068 BFT-26.896 5551 KGS CRXU 9067410-58 LOGS-4,128 BFT- 14 M3-25093 KGS TEMU 6847750-61 LOGS-4,0 FT-26.028 M3-24727 KGS UACU 6013147-59 L 3,964 BFT-26.146 M3-24839 KGS\ NO WOOD P NG MATERIAL CAED #01H556KC75182016020006 TC 60 LOG 238 LOGS - 16,199 BFT - 105.484 HARD MAPLE LOGS HS CODE #4403.99.30 OR ONTARIO, CANADA  UACU 5103014-60 S-4,068 BFT-26.896 M3-25551 KGS CRXU 906 -58 LOGS-4,128 BFT-26.414 M3-25093 KGS T 847750-61 LOGS-4,039 BFT-26.028 M3-24727 UACU 6013147-59 LOGS-3,964 BFT-26.146 M3 39 KGS NO WOODPACKING MATERIAL CAED #01 KC751820160200067 STC 59 LOG 238 LOGS - 99 BFT - 105.484 M3 HARD MAPLE LOGS HS #4403.99.30 ORIGIN ONTARIO, CANADA  UACU 5103014-60 LOGS-4,068 BFT-26.896 M3 51 KGS CRXU 9067410-58 LOGS-4,128 BFT-26 M3-25093 KGS TEMU 6847750-61 LOGS-4,039 -26.028 M3-24727 KGS UACU 6013147-59 LOG 964 BFT-26.146 M3-24839 KGS NO WOOD PACK MATERIAL CAED #01H556KC751820160200067 4839 KGS NO WOODPACKING MATERIAL CAED # 56KC751820160200067 STC 61 LOG 238 LOGS ,199 BFT - 105.484 M3 HARD MAPLE LOGS H DE #4403.99.30 ORIGIN ONTARIO, CANADA  UACU 5103014-60 LOGS-4,068 BFT-26.896 5551 KGS CRXU 9067410-58 LOGS-4,128 BFT- 14 M3-25093 KGS TEMU 6847750-61 LOGS-4,0 FT-26.028 M3-24727 KGS UACU 6013147-59 L 3,964 BFT-26.146 M3-24839 KGS\ NO WOOD P NG MATERIAL CAED #01H556KC75182016020006 TC 60 LOG 238 LOGS - 16,199 BFT - 105.484 HARD MAPLE LOGS HS CODE #4403.99.30 OR ONTARIO, CANADA  UACU 5103014-60 S-4,068 BFT-26.896 M3-25551 KGS CRXU 906 -58 LOGS-4,128 BFT-26.414 M3-25093 KGS T 847750-61 LOGS-4,039 BFT-26.028 M3-24727 UACU 6013147-59 LOGS-3,964 BFT-26.146 M3 39 KGS NO WOODPACKING MATERIAL CAED #01 KC751820160200067 STC 59 LOG 238 LOGS - 99 BFT - 105.484 M3 HARD MAPLE LOGS HS #4403.99.30 ORIGIN ONTARIO, CANADA  UACU 5103014-60 LOGS-4,068 BFT-26.896 M3 51 KGS CRXU 9067410-58 LOGS-4,128 BFT-26 M3-25093 KGS TEMU 6847750-61 LOGS-4,039 -26.028 M3-24727 KGS UACU 6013147-59 LOG 964 BFT-26.146 M3-24839 KGS NO WOOD PACK MATERIAL CAED #01H556KC751820160200067 4839 KGS NO WOODPACKING MATERIAL CAED # 56KC751820160200067 STC 61 LOG 238 LOGS ,199 BFT - 105.484 M3 HARD MAPLE LOGS H DE #4403.99.30 ORIGIN ONTARIO, CANADA  UACU 5103014-60 LOGS-4,068 BFT-26.896 5551 KGS CRXU 9067410-58 LOGS-4,128 BFT- 14 M3-25093 KGS TEMU 6847750-61 LOGS-4,0 FT-26.028 M3-24727 KGS UACU 6013147-59 L 3,964 BFT-26.146 M3-24839 KGS\ NO WOOD P NG MATERIAL CAED #01H556KC75182016020006 TC 60 LOG 238 LOGS - 16,199 BFT - 105.484 HARD MAPLE LOGS HS CODE #4403.99.30 OR ONTARIO, CANADA  UACU 5103014-60 S-4,068 BFT-26.896 M3-25551 KGS CRXU 906 -58 LOGS-4,128 BFT-26.414 M3-25093 KGS T 847750-61 LOGS-4,039 BFT-26.028 M3-24727 UACU 6013147-59 LOGS-3,964 BFT-26.146 M3 39 KGS NO WOODPACKING MATERIAL CAED #01 KC751820160200067 STC 59 LOG 238 LOGS - 99 BFT - 105.484 M3 HARD MAPLE LOGS HS #4403.99.30 ORIGIN ONTARIO, CANADA  UACU 5103014-60 LOGS-4,068 BFT-26.896 M3 51 KGS CRXU 9067410-58 LOGS-4,128 BFT-26 M3-25093 KGS TEMU 6847750-61 LOGS-4,039 -26.028 M3-24727 KGS UACU 6013147-59 LOG 964 BFT-26.146 M3-24839 KGS NO WOOD PACK MATERIAL CAED #01H556KC751820160200067</t>
  </si>
  <si>
    <t>HUIZHOU EXCEL SPORTING GOODS CO., L</t>
  </si>
  <si>
    <t>INV #250 INV #250 INV #250 INV #250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MARKSINV #250 INV #250 INV #250 INV #250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MARKSINV #250 INV #250 INV #250 INV #250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MARKSINV #250 INV #250 INV #250 INV #250 NO MARKS NO MARKS NO MARKS NO MARKS NO MARKS NO MARKS NO MARKSNO MARKS NO MARKS NO MARKS NO MARKS NO MARKS NO MARKS NO MARKS NO MARKSNO MARKS NO MARKS NO MARKS NO MARKS NO MARKS NO MARKS NO MARKS NO MARKSNO MARKS NO MARKS NO MARKS NO MARKS NO MARKS NO MARKS NO MARKS NO MARKSNO MARKS NO MARKS</t>
  </si>
  <si>
    <t>BIANTANG VILLAGE QIUCHANG TOWN HUI YANG DISTRICT HUIZHOU (HUIYANG) 516221 CN</t>
  </si>
  <si>
    <t>TEMU6847750 UACU6013147 UACU5103014 CRXU9067410</t>
  </si>
  <si>
    <t>UASUCAVAN006406</t>
  </si>
  <si>
    <t>0077W</t>
  </si>
  <si>
    <t>431469 431453 431454 431431</t>
  </si>
  <si>
    <t>STC 63 LOG 136 LOGS - 7,697 BFT - 38.485 RD MAPLE LOGSHS CODE #4403.99.30ORIGIN RIO, CANADAUACU 5439550-73 LOGS-3,774 -18.870 M3-25583 KGSUACU 5037247-63 LOGS- 3 BFT-19.615 M3-25401 KGSNO WOOD PACKING RIAL.CAED #01H556LC999720160200066STC 73 136 LOGS - 7,697 BFT - 38.485 M3HARD MAPL STC 63 LOG 136 LOGS - 7,697 BFT - 38.485 RD MAPLE LOGSHS CODE #4403.99.30ORIGIN RIO, CANADAUACU 5439550-73 LOGS-3,774 -18.870 M3-25583 KGSUACU 5037247-63 LOGS- 3 BFT-19.615 M3-25401 KGSNO WOOD PACKING RIAL.CAED #01H556LC999720160200066STC 73 136 LOGS - 7,697 BFT - 38.485 M3HARD MAPL GSHS CODE #4403.99.30ORIGIN ONTARIO, CA UACU 5439550-73 LOGS-3,774 BFT-18.870 25583 KGSUACU 5037247-63 LOGS-3,923 BFT-1 5 M3-25401 KGSNO WOOD PACKING MATERIAL.CA 01H556LC999720160200066 GSHS CODE #4403.99.30ORIGIN ONTARIO, CA UACU 5439550-73 LOGS-3,774 BFT-18.870 25583 KGSUACU 5037247-63 LOGS-3,923 BFT-1 5 M3-25401 KGSNO WOOD PACKING MATERIAL.CA 01H556LC999720160200066</t>
  </si>
  <si>
    <t>INV #5008 INV #5008 NO MARKS NO MARKS NO MARKS NO MARKS NO MARKS NO MARKS NO MARKSNO MARKS NO MARKS NO MARKS NO MARKSINV #5008 INV #5008 NO MARKS NO MARKS NO MARKS NO MARKS NO MARKS NO MARKS NO MARKSNO MARKS NO MARKS NO MARKS NO MARKS</t>
  </si>
  <si>
    <t>340 EAST RANDOLPH STREET UNIT 1103 CHICAGO . US</t>
  </si>
  <si>
    <t>UACU5439550 UACU5037247</t>
  </si>
  <si>
    <t>UASUCAVAN006494</t>
  </si>
  <si>
    <t>TW351086 TW350397</t>
  </si>
  <si>
    <t>LUMBER CANADIAN SPF KD S4S HT ECONOMY CIF NHAVA SHEVA, INDIA TOTAL 31BUNDLES / 100 M3 H.S. CODE: 4403.10.31 IMPORT PERMIT NO.: 23IC 539052, 23IC 539048, 23IC 539049 BUNDLES CAED: 04H469SCD65120160200169 AGENT AT DESTINATION CMA CGM AGENCIES (INDIA) PVT LTD 2ND FLOOR AMEYA LOGISTICS VILLAGE DHASAKHOSHIPOST KOPROLI TALUKA URAN 410212 NHAVA SHEVA PHONE +91 226530 5700 EMAIL MBY.GENMBOX CMA-CGM.COM FREIGHT PREPAID BUNDLES</t>
  </si>
  <si>
    <t>DURIAN INDUSTRIES LTD</t>
  </si>
  <si>
    <t>401, THE SUMMIT, HANUMAN ROAD, W.E. HIGHWAY, VILE PARLE MUMBAI - 400 057 INDIA</t>
  </si>
  <si>
    <t>TCNU6999412 GESU5046380</t>
  </si>
  <si>
    <t>ANLCUSC0116718</t>
  </si>
  <si>
    <t>100US</t>
  </si>
  <si>
    <t>156030 156031</t>
  </si>
  <si>
    <t>PO#CRI2015-1727 PAINTED/CHRO ME CHAIR FRAME SUPPORT BAR PO#CRI2015-1727 PAINTED/CHRO ME CHAIR FRAME SUPPORT BAR PO#CRI2015-1727 PAINTED/CHRO ME CHAIR FRAME SUPPORT BAR -SHPR SHOWN AS: TAX ID:4403 00306097423 PHONE: 0755-8213 6878 FAX: 0755-82136877 -- CNEE SHOWN AS: RFC: JFM 9807 21 IG5 TEL: +52 55 35477000 PO#CRI2015-1727 PAINTED/CHRO ME CHAIR FRAME SUPPORT BAR PO#CRI2015-1727 PAINTED/CHRO ME CHAIR FRAME SUPPORT BAR FAX: +52 55 35477020 EMAIL : MX-IMPORT-OCEAN@JAS.COM MX -OPERATIONS@JASCHINA.COM --- NOTIFY SHOWN AS: TAX ID 91-1 430765</t>
  </si>
  <si>
    <t>ITEM NO: BATCH ID: MFG DATE: QUAN TITY: NET WEIGHT: GROSS WEIGHT: C ARTON DIM:ITEM NO: BATCH ID: MFG DATE: QUAN TITY: NET WEIGHT: GROSS WEIGHT: C ARTON DIM:ITEM NO: BATCH ID: MFG DATE: QUAN TITY: NET WEIGHT: GROSS WEIGHT: C ARTON DIM:ITEM NO: BATCH ID: MFG DATE: QUAN TITY: NET WEIGHT: GROSS WEIGHT: C ARTON DIM:ITEM NO: BATCH ID: MFG DATE: QUAN TITY: NET WEIGHT: GROSS WEIGHT: C ARTON DIM:</t>
  </si>
  <si>
    <t>MSKU0611480 MSKU9199183 CAIU8219933 INKU2797322 GATU8329250</t>
  </si>
  <si>
    <t>MAEU604357122</t>
  </si>
  <si>
    <t>CN1384034 CN1383886 CN1383891 CN1384040 CN1384030</t>
  </si>
  <si>
    <t>AIRLESS SPRAYER SO 1226 10.00 CTNS ALUMINUM DIECASTING PARTS ---------------------------- BLOCK-WHEEL MOUNT 1PLTS10CTNS SO 1229 15.00 CTNS AIRLESS SPRAYER 15PLTS15CTNS SO 1230 76.00 CTNS K.D. FURNITURE AND PARTS (MADE IN TAIWAN) SO 1231 73.00 CTNS DRIFT SOCK ACCORDING TO SHIPPER 'NO SOLID WOOD PACKING MATERIAL IN THE SHIPMENT.' SO 1232 41.00 CTNS O-RING ADAPTOR MANUAL CD NAVIGATIONAL AUTOPILOT DEVICE REMOTE CONTROLLER PLUG BATTERY TOTAL 41CTNS3PLTS 20.00 CTNS S/O 1236 ATV PARTS HS CODE 8708.99 12CTNS12PLTS/1495.20KGS S/O 1237 ATV ENGINE HS CODE 8407.33 8CTNS/2908.04KGS TOTAL 20CTNS12PLTS/4403.24KGS</t>
  </si>
  <si>
    <t>SUPERIOR BROKERAGE SERVICES INC.</t>
  </si>
  <si>
    <t>CONSOLIDATOR INTERNATIONAL CO.</t>
  </si>
  <si>
    <t>EVER ETHIC</t>
  </si>
  <si>
    <t>AS PER SHIPPER'S INVOICE AS PER SHIPPER'S INVOICE THE SAME THE SAME THE SAME THE SAME THE SAME THE SAMETHE SAME THE SAME THE SAME THE SAME THE SAME THE SAME THE SAME THE SAMETHE SAME THE SAME THE SAME THE SAME THE SAME THE SAME THE SAME THE SAMETHE SAME THE SAME THE SAME THE SAME THE SAME THE SAME THE SAME THE SAMETHE SAME THE SAME THE SAME THE SAME THE SAME THE SAME THE SAME THE SAMETHE SAME</t>
  </si>
  <si>
    <t>1700 WYNNE AVE ST. PAUL MN 55108 TEL:651-256-1555 FAX:651-256-1525</t>
  </si>
  <si>
    <t>LTD. 13F-2, NO.166, JIAN YI ROAD., CHUNG HO CITY, TAIPEI HSIEN, TAIWAN</t>
  </si>
  <si>
    <t>BMOU4650691</t>
  </si>
  <si>
    <t>EGLV003600088639</t>
  </si>
  <si>
    <t>0040E</t>
  </si>
  <si>
    <t>EMCBMM2754</t>
  </si>
  <si>
    <t>14.00 CUBIC METERS OF MORUS WOOD IN ROLLS WITSAPWOOD IN SEVERAL MEASURES 14.00 METROS CUBICOS DE MADERA DE PALO DE MORROLLO DESALBURADA EN VARIAS MEDIDAS FRACCION ARANCELARIA 4403.99.99 FREIGHT COLLECT 14.00 CUBIC METERS OF MORUS WOOD IN ROLLS WITSAPWOOD IN SEVERAL MEASURES 14.00 METROS CUBICOS DE MADERA DE PALO DE MORROLLO DESALBURADA EN VARIAS MEDIDAS FRACCION ARANCELARIA 4403.99.99</t>
  </si>
  <si>
    <t>AV. EUGENIA NO. 189 COL. NARVARTE ORIENTE C.P. 03020 MEXICO, D.F. RFC: UME 960604 PZ7</t>
  </si>
  <si>
    <t>GESU1102887 TRHU1769658</t>
  </si>
  <si>
    <t>CMDUMXO0327038</t>
  </si>
  <si>
    <t>072VB</t>
  </si>
  <si>
    <t>D5467963 D5467964</t>
  </si>
  <si>
    <t>TOYS, VIZ GRACO JANEY PACK 'N PALY PLAYARD CUDDLE ORDER# 417027 ITEM# 228417 HTS# 9403 200017 271.0 EACHCARTON271.0 EACH INVOICE # SHIPPER: GRAC O CHILDRENS PROD INC YNT 110 SECTION 1 OEN AN RD BLDG.1B TOYS, VIZ GRACO SIMPLE SWAY S WING-SKETCH SAFARI ORDER# 41 7425 ITEM# 227181 HTS# 940390 6010 386.0 EACHCARTON386.0 EA CH INVOICE # SHIPPER: GRACO CHILDRENS PROD INC YNT 110 S ECTION 1 OEN AN RD BLDG.1B CA CANTON PROVINCE CONTAINER, TY PE, SEAL(S) ----------------- ---------- MWMU6335413 40' NO R CN2024255 271 CARTON, 4403. 194 KG, 29.007 CBMS NO SOLID WOOD PACKING MATERIAL. STORE DOOR DELIVERY SERVICE. FREIG HT COLLECT TOYS,ONLY ODF+OHC PREPAID (SEAWAY B/L)/PIER-DOO R/FCL BILL ISSUE AT HKG WEIG HT 7518.037 KILOGRAMS VOLUME 54.256 CUBIC METERS CONTAIN ER PIECE CT. 657 CARTON NTON PROVINCE CONTAINER, TYPE , SEAL(S) ------------------- -------- MWMU6335413 40' NOR CN2024255 386 CARTON, 3114.84 3 KG, 25.249 CBMS NO SOLID W OOD PACKING MATERIAL. STORE D OOR DELIVERY SERVICE. FREIGHT COLLECT</t>
  </si>
  <si>
    <t>MSC LAURENCE</t>
  </si>
  <si>
    <t>TO: RIALTO,CA, US (5601) CONTACT SHIPPERTOYS R US - RIALTO 1110 MER RILL AVENUE RIALTO, CA 92376 US DEPT: ORDER# 417027 ITEM # 228417 271.0 EACH 271.0 EACH CASE PACK: 1.0 COO: CHINA TOYS 'R' US IMPORT TRU IN DIAMOND TO: RIALTO,CA, US (5601) CONTACTSHIPPERTOYS R US - RIALTO 1110 MER RILL AVENUE RIALTO, CA 92376 US DEPT: 58 ORDER# 417425 ITEM # 2271 81 386.0 EACH 386.0 EACH CASE PAC K: 1.0 COO: CHINA TOYS 'R' US IMP ORT TRU IN DIAMOND</t>
  </si>
  <si>
    <t>ONE GEOFFREY WAY WAYNE, NJ 07470-2030,UNITED STATES 1-9732521488 TEL EX 1-973252 21</t>
  </si>
  <si>
    <t>MWMU6335413</t>
  </si>
  <si>
    <t>MAEUTRU010191</t>
  </si>
  <si>
    <t>602N</t>
  </si>
  <si>
    <t>CN2024255</t>
  </si>
  <si>
    <t>1 TC WITH 18 INTERMEDIATE BULK CONTAINER CONSOLIDATED CARGO AS DETAILED FOR CHEMICAL EMERGENCY SPILL LEAK FIRE EXPOSURE OR ACCIDENT IN THE USA ONLY CALL CHEMTREC AT 800-424-9300 OR CALL COLLECT AT 706-527-3887- CHEMTREC CONTRACT CCN1698 FREIGHT AND THC PREPAID POST CARRIAGE PREPAID DELIVERY ADDRESS A DUIE PYLE 100 S LIMESTONE RD-PARKESB PA 19365 CONTAINING 5 INTERMEDIATE BULK CONTAINER 2920 KGM ON PALLETS LOTADER 4403 ORDER A29H6A0201 390190 (HS) 13 INTERMEDIATE BULK CONTAINER 7592 KGM ON PALLETS LOTADER MAH 3410 ORDER A29H6A0101 390190 (HS) PLASTIC RESIN</t>
  </si>
  <si>
    <t>YM MODERATION</t>
  </si>
  <si>
    <t>A DUIE PYLE 4500761045 A DUIE PYLE 4500761045</t>
  </si>
  <si>
    <t>DEPT / 900 FIRST AVENUE KING OF PRUSSIA PA 19406 USA</t>
  </si>
  <si>
    <t>420, RUE D'ESTIENNES D'ORVES 92705 COLOMBES CEDEX FRANCE</t>
  </si>
  <si>
    <t>CLHU3261294</t>
  </si>
  <si>
    <t>CMDULHV1341008</t>
  </si>
  <si>
    <t>038LY</t>
  </si>
  <si>
    <t>OHL THE NAVY YARD</t>
  </si>
  <si>
    <t>5101,SOUTH BROAD STR TEL 267 570 2741 FAX 215-238-8672</t>
  </si>
  <si>
    <t>5 INTERMEDIATE BULK CONTAINER 2920 KGM ON PALLETS LOTADER 4403 ORDER A29H6A0201 390190 (HS) 13 INTERMEDIATE BULK CONTAINER 7592 KGM ON PALLETS LOTADER MAH 3410 ORDER A29H6A0101 390190 (HS) PLASTIC RESIN FOR CHEMICAL EMERGENCY SPILL LEAK FIRE EXPOSURE OR ACCIDENT IN THE USA ONLY CALL CHEMTREC AT 800-424-9300 OR CALL COLLECT AT 706-527-3887- CHEMTREC CONTRACT CCN1698</t>
  </si>
  <si>
    <t>A DUIE PYLE</t>
  </si>
  <si>
    <t>ARKEMA CARLING</t>
  </si>
  <si>
    <t>100 S LIMESTONE RD PARKESBURG US</t>
  </si>
  <si>
    <t>BP 61005 ST AVOLD FR</t>
  </si>
  <si>
    <t>CMDUFR40259994</t>
  </si>
  <si>
    <t>FURNITURE-SOFA PO NO.:11237763 PI NO.:65 09640 THIS SHIPMENT DOES NOT CONTAIN ANY SOLID WOOD PACKING MATERIALS EMAIL:SHIC KS@SHIPGSA.COM 2)CUSTOMS BROKER: VANTEC H ITACHI TRANSPORT SYSTEM USA INC. 8290 N.W . 27 STREET SUITE 603 MIAMI,FL.33122 TEL: :305-639-4205 FAX:305-639-4206 CDSMIA@US. CDSFH.COM ADIEL:ADIEL.GARCIA@US.CDSFH.COM ILONKA:ILONKA.PANTALEON@ US.CDSFH.COM 3) MACY'S INC 2101 E.KEMPER ROAD,CINCINNATI, OHIO 45241 4)STONE MOUNTAIN MACY'S LOGIS TICS DC 4403 SARR PARKWAY STONE MOUNTAIN, GA 30083</t>
  </si>
  <si>
    <t>ZCSU8872376</t>
  </si>
  <si>
    <t>ZIMUSHH30070573</t>
  </si>
  <si>
    <t>16E</t>
  </si>
  <si>
    <t>ZGL462467</t>
  </si>
  <si>
    <t>MENS 100% COTTON KNITTED SHIRT STYLE # 710560846011 71 0560846012 710560846013 PO # 4700330969 CAT: 338 QTY: 137 CTNS / 3956 PCS HTS # 6110.20.2069 SHIPPER: BRIG HT SKY PTE LTD.N 9,STREET CHOA MENS 100% POLYESTER KNITTED SH ORT STYLE # 710596579001 710596579002 710596579004 710596579005 PO# 4700330970 CAT: 647 QTY: 46 CTNS / 1998 PCS HTS# 6103.43.155 0 MENS 91% POLYESTER 9% COTTON LS KNITTED SHIRT STYLE # 7 76596389001 776596389002 7 76596389003 776596389004 P O# 4700330971 CAT: 638 QTY : 202 CTNS / 5029 PCS HT S# 6110.30.3053 NO WOOD M PACKAGING MATERIAL RELAY VES SEL MSC GISELLE 553W CONTAINER SUMMARY -------- --------------------------- TGHU4016403 CCDG073645 4 0X8'6 385CTN 32.710CBM 4403. 980KGS B/L TOTAL SUMMARY - ------------------------------ ---- 385CTN 32.710CBM 4403.9 80KGS</t>
  </si>
  <si>
    <t>RALPH LAUREN RETAIL, INC.</t>
  </si>
  <si>
    <t>APL LOGISTICS ON BEHALF OF</t>
  </si>
  <si>
    <t>PO# MADE IN CAMBODIA GROSS WEIGHT: KGS. NET WEIGHT: KGS. MEASU REMENT: CM. PO# MADE IN CAMBODIA GROSS WEIGHT: KGS. NET WEIGHT: KGS. MEASU REMENT: CM. PO# MADE IN CAMBODIA GROSS WEIGHT: KGS. NET WEIGHT: KGS. MEASUREMENT: CM.</t>
  </si>
  <si>
    <t>9 POLITO AVE LYNDHURST, NJ 07071 U.S.A 1-3366325235 TEL EX 1-336632 54</t>
  </si>
  <si>
    <t>BRIGHT SKY PTE LTD.N 9,STREET CHOAM CHAO,SANGKAT CHOAM CHAO,KHAN POR SENCH EY,PO.BOX 1375,PHNOM PENH 855-23218000</t>
  </si>
  <si>
    <t>TGHU4016403</t>
  </si>
  <si>
    <t>MAEU589987728</t>
  </si>
  <si>
    <t>553W</t>
  </si>
  <si>
    <t>CCDG073645</t>
  </si>
  <si>
    <t>223 E. CITY HALL AVE SUITE 208 NORFOLK, VA 23510 1-7573144300 TEL EX 1-757314 43</t>
  </si>
  <si>
    <t>218 PIECES BEING YEW YAXUS BACCATA 76 STUKS4,29M33 300 KG4403 99 9500 OAK QUERUCUS 12 STUKS4,29M34000 K G4403 91 90 00 WENGE (MILLETTIA) 12 STUKS1,24M31 000 KG44 09 29 91 SIPO VENEERS, 118 STUKS,0,22M350 KG4407 29 00 INVOICE 619</t>
  </si>
  <si>
    <t>ECONOCARIBE CONSOLIDATORS INC</t>
  </si>
  <si>
    <t>VERMONT TRADER</t>
  </si>
  <si>
    <t>NO MARKS . . . . . . .. .</t>
  </si>
  <si>
    <t>2401 NW 69TH STREET FL 33147 MIAMI US T 001 3056935133 F 001 3055200322 E IRUIZECONOCARIBE.COM</t>
  </si>
  <si>
    <t>KRALINGSEWEG 213-217 3062 CE ROTTERDAM NL</t>
  </si>
  <si>
    <t>CLHU4771610</t>
  </si>
  <si>
    <t>HLCURTM151232055</t>
  </si>
  <si>
    <t>CUSTOM FLOORS UNLIMITED INC.</t>
  </si>
  <si>
    <t>TOUCHWOOD BV</t>
  </si>
  <si>
    <t>12405 SOWDEN RD. HOUSTON, TX 77080, UNITED STATES OF XXX T +1 713 861 41 39 F +1 713 462 99</t>
  </si>
  <si>
    <t>NIEUWE MOLENHEIDE 20 5482 ZV SCHIJNDEL NL THE NETHERLANDS</t>
  </si>
  <si>
    <t>HLCURTMFL32055AA</t>
  </si>
  <si>
    <t>CARPETS TOTAL BALES 256 TOTAL PIECES 1120 NET WEIGHT 6376 KGS. GROSS WEIGHT 7760 KGS. PO440436-440439-440529-439927-4403 46 5666.79 SQ. MTRS. MACHINE MADE POLYPROPYLENE CARPET OF PILE CONSTRUCTION - WOVEN LOADED IN METAL RACKS</t>
  </si>
  <si>
    <t>NINGBO EXPRESS</t>
  </si>
  <si>
    <t>NO MARKS . . . . . . .. . .</t>
  </si>
  <si>
    <t>LTD.400 UNICORN PARK DRIVE 4TH FLOOR WOBURN, MA 01801 TEL 781.994.0006</t>
  </si>
  <si>
    <t>C/O TIFFANY CARGO SYSTEMS 79 EL MOLTAKA EL ARABY DISTRICT SHERATON HELIOPOLIS , CAIRO , EGYPT .P.O.BOX 11361</t>
  </si>
  <si>
    <t>INKU6470765</t>
  </si>
  <si>
    <t>HLCUAL1160106684</t>
  </si>
  <si>
    <t>B1062335XX</t>
  </si>
  <si>
    <t>NATCO PRODUCTS CORPORATION</t>
  </si>
  <si>
    <t>155 BROOKSIDE AVENUE ,P.O .BOX 190.WEST WARWICK,RI 02893 0190,U.S.A TEL 001 7062785911</t>
  </si>
  <si>
    <t>HELIOPOLIS, CAIRO, EGYPT</t>
  </si>
  <si>
    <t>HLCUAL1GA06684AA</t>
  </si>
  <si>
    <t>BOC INTERNATIONAL, INC.</t>
  </si>
  <si>
    <t>23 DRYDOCK AVENUE, 5TH FLOOR BOSTON, MA 02210 DIRECT LINE 617-412-4716 BROKERAGE FAX 617-345-9661</t>
  </si>
  <si>
    <t>864 PCS. ART.NO.30202092 G RUNDTAL RAIL 59 STAINLESS STEEL CONSIGNMENT ID. ECIS 23905 SUPPLIER NO. 18612 S HIPMENT NO. 362-CP-S34403 HTS CODE : 830250 SHIPPER: ASIA STAINLESS STEEL CO., LTD. 53/1 MOO 3 T.THANOONK AD A.MUANG NAKORNPATHOM 73 000, THAILAND 432 PCS. ART.NO.60057098 D INERA SERVICE S18 BEIGE A CONSIGNMENT ID. ECIS21987 SUPPLIER NO. 10866 SHIPMEN T NO. 362-CP-S34403 HTS CO DE : 691200 SHIPPER: EASTE RN CHINAWARE CO.,LTD. 108 MOO 5, ROMKLAO ROAD, LARDK RABANG,BANGKOK, 10520 THAI LAND 576 PCS. ART.NO.80089927 P OLARVIDE NN THROW 130X170 RED CONSIGNMENT ID. ECIS21 301 SUPPLIER NO. 20504 SHI PMENT NO. 362-CP-S34403 HT S CODE : 630140 SHIPPER: F ASHION HOMETEX CO.,LTD. 47 0 BANGKUNTIEN-CHAITALAY R OAD, SAMAEDUM,BANGKUNTIEN, BANGKOK 10150 THAILAND 1,344 PCS. ART.NO.20089925 POLARVIDE NN THROW 130X17 0 WHITE ART.NO.50296990 PO LARVIDE THROW 130X170 GREY CONSIGNMENT ID. ECIS21349 SUPPLIER NO. 20504 SHIPME NT NO. 362-CP-S34403 HTS C ODE : 630140 864 PCS. ART.NO.80089927 P OLARVIDE NN THROW 130X170 RED ART.NO.20089925 POLARV IDE NN THROW 130X170 WHITE CONSIGNMENT ID. ECIS21350 SUPPLIER NO. 20504 SHIPME NT NO. 362-CP-S34403 HTS C ODE : 630140 2,988 PCS. / 18 SETS. 'NO BRAND' STONEWARE-DINNERWAR E 69120010 ART.NO.60252293 ART.NO.90247709 ART.NO.30 288321 CONSIGNMENT ID. ECI S25303 SUPPLIER NO. 15199 SHIPMENT NO. 362-CP-S34403 HTS CODE : 69120010 SHIPP ER: KASALONG CERAMICS CO., LTD. 107 PHAHOLYOTHIN ROAD , TAMBOL CHOMPOO, AMPHUR M UANG LAMPANG, 52100 TH 324 PCS. ART.NO.40178591 L AIVA BOOKCASE 62X165 BLACK -BROWN CONSIGNMENT ID. ECI S40426 SUPPLIER NO. 21209 SHIPMENT NO. 362-CP-S34403 HTS CODE : 940360 SHIPPER : S.P.S. INTERTECH CO.,LTD . 99 MOO 2 SUWINTHAWONG RO AD, TAMBON KLONG NAKHON NU ANG KHET,AMPHOE, MUEANG,CH ACHOENGSAO 24000 THAILAND 1,116 PCS. ART.NO.30178704 EKBY LAIVA SHELF 24X59 BL ACK-BROWN ART.NO.40178591 LAIVA BOOKCASE 62X165 BLAC K-BROWN CONSIGNMENT ID. EC IS40522 SUPPLIER NO. 21209 SHIPMENT NO. 362-CP-S3440 3 HTS CODE : 442090, 94036 0 10 PKGS / 2,700 PCS. ISTAD N PLASTIC BAG ASSORTED CO LOURS 30-P ART.NO.80251382 10 PKGS / 2,760 PCS. ISTA D N PLASTIC BAG ASSORTED C OLOURS 50-P ART.NO.6025138 3 4 PKGS / 1,344 PCS. ISTA D PLASTIC BAG GREEN 60-P A RT.NO.00233778 INV.NO.E150 3281 CONSIGNMENT ID. ECIS2 6390 SUPPLIER NO. 18868 SH IPMENT NO. 362-CP-S3 3,594 PCS. ART.NO.60202081 FINTORP CONDIMENT STAND 3 7X13 WHITE/BLACK ART.NO.00 202079 FINTORP CUTLERY STA ND 13X13 WHITE/BLACK ART.N O.20233541 GEMAK COLANDER OFF-WHITE ART.NO.80148465 SOCKERART VASE 22 WHITE CO NSIGNMENT ID. ECIS15776 SU PPLIER NO. 18914 SHIPMENT NO. 362-CP-S34403 HTS CODE : 732394 SHIPPER: TONG AILA ND 4403 H TS CODE : 392321 SHIPPER: THANTAWAN INDUSTRY PUBLIC COMPANY LIMITED. 143-144 S OI KANGVAL 2, PHETKASEM RO AD, OM-YAI, SAMPRAN NAKORN PATHOM 73160 THAILAND EK LTD PART. 72 MOO 3, NONTH ABURI 1 RD., TUMBOL BANGKR ASOR,AMPHOE MUANG, 11000 N ONTHABURI, THAILAND</t>
  </si>
  <si>
    <t>IKEA DISTRIBUTION SERVICES INC</t>
  </si>
  <si>
    <t>APL LOGISTICS SVCS (THAILAND) LTD</t>
  </si>
  <si>
    <t>NO MARK SAME SAME SAME SAME SAME NO MARK SAMESAME SAME SAME SAME NO MARK SAME SAME SAMESAME SAME NO MARK SAME SAME SAME SAME NO MARKSAME SAME SAME SAME NO MARK SAME SAME SAMESAME SAME SAME SAME NO MARK SAME SAME SAMESAME SAME SAME NO MARK SAME SAME SAME SAMENO MARK SAME SAME SAME SAME SAME SAME SAMESAME SAME SAME NO MARK SAME SAME SAME SAMESAME SAME SAME SAME SAME</t>
  </si>
  <si>
    <t>202 LITTLE HEARST PARKWAY PT WENTWORTH GA 31407 UNITED STATES</t>
  </si>
  <si>
    <t>5TH FLOOR VIBULTHANI TOWER I 3195 R BANGKOK 10110 THAILAND</t>
  </si>
  <si>
    <t>MSCU7022380</t>
  </si>
  <si>
    <t>MSCUWT590020</t>
  </si>
  <si>
    <t>552W</t>
  </si>
  <si>
    <t>FEX7776990</t>
  </si>
  <si>
    <t>LAT KRABANG, THAI</t>
  </si>
  <si>
    <t>1X40HC SAID TO CONTAIN 720 POSTS 2 A 2-1/2 X 2,15 3.375 POSTS 2-1/2 A 3 X 2,15 112 POSTS 3' X 2,15 MTS 45 POSTS 6' X 2,15 MTS M3 34.38 PARTIDA ARANCELARIA: 4403.1010 FREIGHT PREPAID</t>
  </si>
  <si>
    <t>AP MOLLER</t>
  </si>
  <si>
    <t>MRKU4348488</t>
  </si>
  <si>
    <t>PNEP15793718161</t>
  </si>
  <si>
    <t>SEAU568629351</t>
  </si>
  <si>
    <t>CL0575337</t>
  </si>
  <si>
    <t>BOOKS ITEM 903671082 978-1-4402-4629-6 WARMAN S ANTIQUES &amp; COLLECTIBLES PO# K0262961KB (10070 CPS 1007 CTNS BOOKS ITEM 903671103 978-1-4402-4614-2 ANTIQUE TRADER BOTTLES PO# K0261421_KB (5616 CPS 562 CTNS 10 PLTS) 26 PLTS) ITEM 903675181 978-1931559430 BINOCULAR HIGHLIGHTS PO# K11943012_KB (1238 CPS 62 CTNS 1 PLT) (27 WOOD PLTS WITH IPPC LOGO STC 1069 CTNS) THIS SHIPMENT CONTAINS WOOD PACKAGING MATERIALS WHICH COMPLIED THE STANDARD OF ISPM 15. . . . . . . . . . . . . . . . . . . . . ITEM 903615900 978-1-4463-0398-6 CONTEMPORARY BUTTERCREAM BIBLEUS PB PO# CO139865 (3140 CPS 157 CTNS 3 PLTS) ITEM 903676437 978-1-4403-0813-0 DRAW COMIC BOOK ACTION PO# CO18130A (2610 CPS 87 CTNS 2 PLTS) ITEM 903674966 978-1-4403-4279-0 AMPLIFIED ART PO# C6327901JSB (6620 CPS 331 CTNS 5 PLTS) ITEM 903673201 978-1-63250-165-3 CONTINUOUS CROCHET PO# 16CR0201-BD (7110 CPS 356 CTNS 7 PLTS) (27 WOOD PLTS WITH IPPC LOGO STC 1493 CTNS) . . . . . . . . . . . . . . . . . . . . . . . . . . . . . . . . . . . . . . . . . . . . . . . . . . . .</t>
  </si>
  <si>
    <t>TITLE WARMAN S ANTIQUES &amp; COLLECTIBLES AUTHOR NOAH FLEISHER PUBLISHER KRAUSE PUBLICATIONS,IOLA, WI USA PRINTED IN CHINA SRN S8735 PRINTING# 1 CTN QTY 10 CTN WGT 38 LBS ISBN-101-4402-4629-7 ISBN-13 978-1-4402-4629-6 COVER PRICE TITLE BINOCULAR HIGHLIGHTS AUTHOR GARYSERONIK PUBLISHER KRAUSE PUBLICATIONS, IOLA, WI USA PRINTED IN CHINA SRN 59430 PRINTING# 1CTN QTY 20 CTN WGT LBS ISBN-10 1931559430 ISBN-13 978-1931559430 COVER PRICETITLE ANTQIUE TRADER BOTTLES AUTHOR MICHAEL POLAK PUBLISHER KRAUSE PUBLICATIONS, IOLA, WI USAPRINTED IN CHINA SRN S7749 PRINTING# 1 CTN QTY 10 CTN WGT LBS ISBN-10 1-4402-4614-9 ISBN-13978-1-4402-4614-2 COVER PRICE TITLE OF BOOK THE CONTEMPORARY BUTTERCREAM BIBLE AUTHOR VALERI VALERIANO &amp;CHRISTINA ONG PUBLISHER F W MEDIA COUNTRY OF ORIGIN PRINTED IN CHINA SRN T1139 PRINTING# 5CTN QTY 20 CTN WGT _____LBS ISBN-13 978-1-4463-0398-6 ISBN-10 1-4463-0398-5 COVER PRICE TITLE OF BOOKDRAW COMIC BOOK ACTION AUTHOR LEE GARBETT PUBLISHER F W MEDIA COUNTRY OF ORIGINPRINTED IN CHINA SRN Z8106 PRINTING# 10 CTN QTY 30 CTN WGT _____LBS ISBN-13 978-1-4403-0813-0 ISBN-101-4403-0813-6 COVER PRICE TITLE AMPLIFIED ART AUTHOR KASS HALL PUBLISHER F W MEDIACINCINNATI,OH PRINTED IN CHINA SRN T8452 PRINTING# 1 CTN QTY 20 CTN WGT LBS ISBN-101-4403-4279-2 ISBN-13 978-1-4403-4279-0 COVER PRICE TITLE CONTINUOUS CROCHET AUTHORKRISTIN OMDAHL PUBLISHER</t>
  </si>
  <si>
    <t>CBHU6044820 CBHU1962443</t>
  </si>
  <si>
    <t>BANQHKG5620072</t>
  </si>
  <si>
    <t>COSU6110469830</t>
  </si>
  <si>
    <t>2555103 2578303</t>
  </si>
  <si>
    <t>SOFA SOFA PO#MVP101614-5 @TAX ID 4403 0066 1046 989 @@MRN# 00136470021 SSN IS 660508183 THE INFORMATION APPEARING ON THE DECLARATION RELATING TO THE QUANTITY AND DESCRIPTION OF THE CARGO IS IN EACH INSTANCE BASED ON THE SHIPPER'S LOAD AND COUNT. I HAVE NO KNOWLEDGE OR INFORMATION WHICH WOULD LEAD ME TO BELIEVE OR TO SUSPECT THAT THE INFORMATION FURNISHED BY THE SHIPPER IS INCOMPLETE, INACCURATE, OR FALSE IN ANY WAY.</t>
  </si>
  <si>
    <t>N/M N/M THE SAME THE SAME THE SAME THE SAME THE SAME THE SAMETHE SAME THE SAME THE SAME THE SAME THE SAME THE SAME THE SAME THE SAME</t>
  </si>
  <si>
    <t>EMCU9783244</t>
  </si>
  <si>
    <t>EGLV140595015021</t>
  </si>
  <si>
    <t>114N</t>
  </si>
  <si>
    <t>EMCGXQ7914</t>
  </si>
  <si>
    <t>TABLE LEGS PO#ECR2015-1768 -SHPR SHOWN AS: TAX ID:4403 00306097423 PHONE: 0755-8213 6878 FAX: 0755-82136877 -- CNEE SHOWN AS: RFC: JFM 9807 21 IG5 TEL: +52 55 35477000 FAX: +52 55 35477020 EMAIL : MX-IMPORT-OCEAN@JAS.COM MX -OPERATIONS@JASCHINA.COM --- NOTIFY SHOWN AS: TAX ID 91-1 430765</t>
  </si>
  <si>
    <t>MAXU6261129</t>
  </si>
  <si>
    <t>MAEU604337047</t>
  </si>
  <si>
    <t>ML-CN1402140</t>
  </si>
  <si>
    <t>DOUGLAS FIR LOGS DOUGLAS FIR LOGS DOUGLAS FIR LOGS DOUGLAS FIR LOGSDOUGLAS FIR LOGS DOUGLAS FIR LOGS DOUGLAS FIR LOGSDOUGLAS FIR LOGS DOUGLAS FIR LOGS DOUGLAS FIR LOGS DOUGLAS FIR LOGS CONTRACT NO. ITG1202 COMMODITY AND SPECIFICATION DOUGLAS FIR LOGS GRADE STD LOG QUANTITY 801.09 CBM PRICE TERM CFR QINGDAO,CHINA(INCOTERMSDOUGLAS FIR LOGS DOUGLAS FIR LOGS DOUGLAS FIR LOGSDOUGLAS FIR LOGS DOUGLAS FIR LOGS 2010) COUNTRY OF ORIGIN CANADA L/C NO. 85022010049631 FREIGHT PREPAID HS CODE 4403.20.80 CAED 01I259 KC2119 20160100044</t>
  </si>
  <si>
    <t>EVER UTILE</t>
  </si>
  <si>
    <t>NO MARKSNO MARKSNO MARKSNO MARKSNO MARKSNO MARKSNO MARKSNO MARKSNO MARKSNO MARKSNO MARKSNO MARKSNO MARKSNO MARKS NO MARKS THE SAME THE SAME THE SAME THE SAME THE SAME THE SAMETHE SAME THE SAME THE SAME THE SAME THE SAMENO MARKSNO MARKSNO MARKSNO MARKSNO MARKSNO MARKSNO MARKSNO MARKSNO MARKS</t>
  </si>
  <si>
    <t>NO. 1225-200, GRANVILLE STREET, VANCOUVER, B.C. CANADA V6C 1S4 T/F:(604)6878929/6691472</t>
  </si>
  <si>
    <t>TCLU6353195 DRYU9827121 EISU9205589 TEMU6453611 MAGU5254316EISU9424484 TCNU6821225 MAGU5252530 EMCU8066280 EMCU8067800EMCU8030760 MAGU5442798 MAGU5312536 TGHU6995595 TCNU9823448TCLU8670563 EITU1132828 EITU1365970 DRYU9576279 EMCU8047700LTIU8040903 CARU9455020 EISU8031585</t>
  </si>
  <si>
    <t>45G0 45G0 45G1 45G0 45G045G1 45G0 45G0 L5G1 L5G1L5G1 45G0 45G0 45G0 45G145G0 45G1 45G1 45G0 L5G145G1 45G0 L5G1</t>
  </si>
  <si>
    <t>EGLV465677005393</t>
  </si>
  <si>
    <t>0039W</t>
  </si>
  <si>
    <t>303536 303507 303503 303504 303539 303534 303533 303535 303464 303502 303462 303508 303538 303509 303506 303510 303537 303463 303532 303461 303540 303505 303531</t>
  </si>
  <si>
    <t>XIAMEN ITG GROUP CORP.,LTD.</t>
  </si>
  <si>
    <t>8-18/F,GUOMAO BLDG.,SOUTH HUBIN ROAD, XIAMEN,CHINA T/F:0592-5897523/5160265</t>
  </si>
  <si>
    <t>HTS CODE # 6204.62.4056 WO MEN'S 100 PCT COTTON WOVEN SHO RTS CAT NO. 348 CASE NO.PO NO.10215082 16-GKOHLW1-0018 STYLE NO. WS61D071RW IN VOICE NO:AGL/KDS-4403/15DT.08- 12-2015 EXPORT L/C NO.AAXLCK 452336DT.06-11-2015 EXP FORM NO:3085-010281-15DT.08-12-201 5</t>
  </si>
  <si>
    <t>DESTIANATION ADDRESS: KOHL'S DEPARTM ENT STORES . BUYING AGENT: LI &amp; FUNG TRDG. LTD. VENDOR NAME: APPAREL GAL LERY LTD. COUNTRY OF ORIGIN: BANGLAD ESH. CARTON SEQUENCE: 01--818</t>
  </si>
  <si>
    <t>BRAC BANK LTD., HEAD OFFICE, ANIK TOWER,220B, TEJGAON LINK RD., DHAKA, BANGLADESH. 1-2627037000 TEL EX 1-262703 29</t>
  </si>
  <si>
    <t>MRKU2878410</t>
  </si>
  <si>
    <t>MAEU568615352</t>
  </si>
  <si>
    <t>BD0241175</t>
  </si>
  <si>
    <t>BOOKS ITEM 903674909 978-1-4403-0863-5 ORGANIZE NOW REVISED EDITION ; F&amp;W- Z9321(Y-O)V7 (1440 CPS) PO# C4186357DST BOOKING REF NO 1601S014B (2 WOOD PLTS WITH IPPC LOGO STC 72 CTNS) THIS SHIPMENT CONTAINS WOOD PACKAGING MATERIALS WHICH COMPLIED THE STANDARD OF ISPM 15. DELIVERY ADDRESS F W PUBLICATIONS, INC C O AERO FULFILLMENT SERVICES 6023 UNION CENTRE BOULEVARD FAIRFIELD, OH 45014 USA JOSH KOENIG AARON WILSON 866-834-1964.</t>
  </si>
  <si>
    <t>TITLE ORGANIZE NOW REVISED EDITION AUTHOR JENNIFER FORD BERRY PUBLISHER F W MEDIA CINCINNATI, OHPRINTED IN CHINA SRN Z9321 PRINTING# 7 CTN QTY 20 CTN WGT LBS ISBN-10 1-4403-0863-2 ISBN-13978-1-4403-0863-5 COVER PRICE NO MARKS NO MARKS NO MARKS NO MARKS NO MARKS NO MARKSNO MARKS</t>
  </si>
  <si>
    <t>GESU6170164</t>
  </si>
  <si>
    <t>BANQHKG5616293</t>
  </si>
  <si>
    <t>HLCUHKG1601KUGD6</t>
  </si>
  <si>
    <t>HLB2449079XX</t>
  </si>
  <si>
    <t>893021 GS FF DRESS PANT WR HEMMED-SOR 886002 WR FF SHORT POLYESTER 886003 WR FF SHORT POLYESTER 886003 WR FF SHORT POLYESTER 908102 GS 1PLT WRDRSS PNT SORBTEK 902479 GS 1PLT WRDRSS PNT SORBTEK 902477 GS 1PLT WRDRSS PNT SORBTEK 886009 OH TWILL FF CARGO SHORTS 886010 OH TWILL FF CARGO SHORTS 886341 OH PLEATED YD TWILL SHORT 886342 OH PLEATED YD TWILL SHORT 910746 GS SUIT JACKET 902477 64/32/4 POLY/RAYON/SPANDEX GS SUIT JACKET 54/44/2 POLY/ WOOL/ STRETCH P.O.NO. STYLE PCS 910747 SJ-3352 3,064 GS SUIT JACKET 54/44/2 POLY/ WOOL/ STRETCH P.O.NO. STYLE PCS 910746 SJ-3352 3,080 893021 100% POLYESTER 886002 100% POLYESTER 886003 100% POLYESTER 886003 100% POLYESTER 908102 64/32/4 POLY/RAYON/SPANDEX 902479 64/32/4 POLY/RAYON/SPANDEX P.O.NO. STYLE PCS 893021 DP-3354 109 886002 CB-4403 600 886003 CB-4403 1,098 886003 CB-4403 11,526 908102 DP-3348 1,580 902479 DP-3348 424 TOTAL 15,337 1596 CARTONS HTS CODE 6203.43.4030, 6203.43.4010, 886009 100%COTTON 886010 100%COTTON 886341 100%COTTON 886342 100%COTTON 910746 54/44/2 POLY/ WOOL/ STRETCH P.O.NO. STYLE PCS 902477 DP-3348 2,400 886009 CB-5011 354 886010 CB-5011 1,187 886341 CB-5012 678 886342 CB-5012 718 910746 SJ-3352 1,378 TOTAL 8,377 601 CARTONS HTS CODE 6203.42.4051, 6211.33.0054, 6203.33.1040</t>
  </si>
  <si>
    <t>DESTINATION XL GROUP, INC.</t>
  </si>
  <si>
    <t>NYK ORPHEUS</t>
  </si>
  <si>
    <t>NO MARKS . . . . . . .. . . . . . . .. . . . . . . .NO MARKS . . . . . . .. . . . . . . .. . . . . . .NO MARKS . . .NO MARKS . . .</t>
  </si>
  <si>
    <t>555 TURNPIKE STREET, CANTON, MA 02021</t>
  </si>
  <si>
    <t>INC.ON BEHALF OF HOATHO TEXTILE - GARMENT JOINTSTOCK CORPORATION 36 ONG ICH DUONG STR, DANANG</t>
  </si>
  <si>
    <t>TGHU8045550 HLXU6590610 HLXU8345886 HLXU8167594</t>
  </si>
  <si>
    <t>HLCUDA2151251009</t>
  </si>
  <si>
    <t>HBL1880757 HLB1880758 HLB1880760 HLB1880759</t>
  </si>
  <si>
    <t>A/C DESTINATION XL 3 TECHNOLOGY DRIVE PEABODY, MA 01960 CASUAL-MALE-BOSEXPEDITORS.COM</t>
  </si>
  <si>
    <t>DA-NANG, VN</t>
  </si>
  <si>
    <t>BOOKS ITEM 903671469 978-1-4402-4428-5 DESIGNER JOI S FASHION SEWINGWORKSHOP PO# K0442851JSB (800 CPS 40 CTNS 1 PLT) ITEM 903670610 978-1-4463-0603-1 SIMPLY MODERN WEDDING CAKES-USPB PO# CO160311 (2100 CPS 70 CTNS 2 PLTS) ITEM 903675699 978-1-4463-0478-5 EDWARD S MENAGERIE 012 PO# C0147858 (6210 CPS 207 CTNS 6 PLTS) ITEM 903672960 978-1-4403-4076-5 WATERCOLOR TECHNIQUES PO# C5407651JSB (5388 CPS 270 CTNS 7 PLTS) ITEM 903674909 978-1-4403-0863-5 ORGANIZE NOW REVISED EDITION PO# C4186357DST (1860 CPS 93 CTNS 3 PLTS) ITEM 903675186 978-1931559317 SKY &amp; TELESCOPES POCKET SKY ATLAS PO# K1193173_KB (3120 CPS 71 CTNS 2 PLTS) (21 WOOD PLTS WITH IPPC LOGO STC 751 CTNS) THIS SHIPMENT CONTAINS WOOD PACKAGING MATERIALS WHICH COMPLIED THE STANDARD OF ISPM 15. . . . . . . . . . . . . . . . . . . . . . . . . . . . . . . . . . . . . . . . .</t>
  </si>
  <si>
    <t>TITLE DESIGNER JOI S FASHION SEWING WORKSHOP AUTHOR JOI MAHON PUBLISHER F W MEDIA CINCINNATI,OH PRINTED IN CHINASRN T6854 PRINTING# 1 CTN QTY 20 CTN WGT LBS ISBN-10 1-4402-4428-6 ISBN-13 978-1-4402-4428-5COVER PRICE TITLE OF BOOK SIMPLY MODERN WEDDING CAKES AUTHOR LINDY SMITH PUBLISHER F W MEDIACOUNTRY OF ORIGIN PRINTED IN CHINA SRN S3242 PRINTING# 1 CTN QTY 30 CTN WGT ______LBSISBN-13 978-1-4463-0603-1 ISBN-10 1-4463-0603-8 COVER PRICE TITLE OF BOOK EDWARD S MENAGERIEAUTHOR KERRY LORD PUBLISHER F W MEDIA COUNTRY OF ORIGIN PRINTED IN CHINA SRN T3087PRINTING# 12 CTN QTY 30 CTN WGT ____LBS ISBN-13 978-1-4463-0478-5 ISBN-10 1-4463-0478-7 COVER PRICETITLE WATERCOLOR TECHNIQUES AUTHOR MICHAEL REARDON PUBLISHER F W MEDIA CINCINNATI,OHPRINTED IN CHINA SRN T5829 PRINTING# 1 CTN QTY 20 CTN WGT LBS ISBN-10 1-4403-4076-5 ISBN-13978-1-4403-4076-5 COVER PRICE TITLE ORGANIZE NOW REVISED EDITION AUTHOR JENNIFERFORD BERRY PUBLISHER FC</t>
  </si>
  <si>
    <t>DFSU1332528</t>
  </si>
  <si>
    <t>BANQHKG5614029</t>
  </si>
  <si>
    <t>COSU6110457030</t>
  </si>
  <si>
    <t>HIGH PRESSURE DECORATIVE LAMINATED SHEET - 1X20 CONTAINER ONLY CONTAI NING HIGH PRESSURE DECORAT IVE LAMINATED SHEET(SINGLE SIDE DECORATIVE LAMINATE) AND INDUSTRIAL LAMINATES PAPER BASED ELECTRICAL A ND PROCESSED NATURAL STONE THIN TILE/SHEET WITH ERP PACKING DETAILS AS PER ORD ER CONFIRMATION NO.2000044 56/REV.1 ,200004457/REV.0, SV/2015-16/008/REV NO.0., DATE 06.11.2015 CIF : VERA CRUZ, MEXICO INVOICE NOS: MIL-900004575,MIL-90000457 6 &amp;MIL-900004577 DT.30.11. 2015 S.BILL NOS:4412429 DT .01.12.2015&amp; 4403250, 4403 293 DT.30.11.2015 IEC NO : 0288000226 NET WT: 19958 KGS</t>
  </si>
  <si>
    <t>MERINO LAMINATES DE MEXICO S.A.DE</t>
  </si>
  <si>
    <t>MERINO INDUSTRIES LTD.</t>
  </si>
  <si>
    <t>LESOTHO</t>
  </si>
  <si>
    <t>MERINO LAMINATES, O/C NO.200004456 , 20000445 7, SV/2 015-16/008/REV NO .0.,VERACRUZ, MEX I CO CRATE NO. 63 50 TO 6375 SAME SAME SAME SAME SAMESAME SAME SAME SAME SAME</t>
  </si>
  <si>
    <t>LAGO ISEO NO.65 COL ANAHUAC MIGUEL HIDALGO DF C.P.11320 MEXICO</t>
  </si>
  <si>
    <t>VILLA ACHHEJA, HAPUR UP 245101 INDIA</t>
  </si>
  <si>
    <t>MEDU2453673</t>
  </si>
  <si>
    <t>MSCUID992674</t>
  </si>
  <si>
    <t>351904FEJ6025325</t>
  </si>
  <si>
    <t>TURNERY MATERIAL : HS CODE : 4403.9 9.00. FREIGHT PREPAID SHIPPED ON B OARD</t>
  </si>
  <si>
    <t>ROCKY MEHTA</t>
  </si>
  <si>
    <t>PROSONO TIMBERS CC</t>
  </si>
  <si>
    <t>WEST PENN HARD WOOD 1405 DEB ORAH HERMAN RD NEW YORK</t>
  </si>
  <si>
    <t>PRESIDENT CHICAGO IL, IL 28613 US</t>
  </si>
  <si>
    <t>MAGALIES VIEW 2067, SOUTH AFRICA JOHANNESBURG 2067 ZA</t>
  </si>
  <si>
    <t>TGHU8585809</t>
  </si>
  <si>
    <t>SSLLJ98883</t>
  </si>
  <si>
    <t>MSCUJH553941</t>
  </si>
  <si>
    <t>N034</t>
  </si>
  <si>
    <t>14-940115</t>
  </si>
  <si>
    <t>JOHANNESBURG</t>
  </si>
  <si>
    <t>BOOKS ITEM# 903671486 978-1-62033-775-2 CUSTOM SOCKS KNIT TO FIT YOURFEET PO# 15KN0402-JB (2625 CPS) BOOKS PO# 09SP0209-JB ITEM# 903671487 978-1-59668-155-2 RESPECT THE SPINDLE (1050 CPS) BOOKING REF NO BOOKS PO# 15KN1301-BD ITEM# 903671483 978-1-63250-068-7 REFINED KNITS (6750 CPS) BOOKING REF NO BOOKS PO# C6305051JSB ITEM# 903671641 978-1-4403-4050-5 STORYTELLING WITH COLLAGE (5740 CPS) BOOKING REF NO BOOKS PO# C0109924 ITEM# 903669327 978-1-4463-0099-2 HOW YOUR HORSE MOVES UK (1050 CPS) (1 WOOD PLT WITH IPPC BOOKING REF NO 1512S112 (3 WOOD PLTS WITH IPPC LOGO STC 132 CTNS) . . . . . . . . 1512S112 (1 WOOD PLT WITH IPPC LOGO STC 53 CTNS) . . . . . . . 1512S112 (5 WOOD PLTS WITH IPPC LOGO STC 338 CTNS) . . . . . . . 1512S112 (5 WOOD PLTS WITH IPPC LOGO STC 287 CTNS) . . . . . . . . LOGO STC 44 CTNS) THIS SHIPMENT CONTAINS WOOD PACKAGING MATERIALS WHICH COMPLIED THE STANDARD OF ISPM 15. . . . . . . .</t>
  </si>
  <si>
    <t>COSCO NINGBO</t>
  </si>
  <si>
    <t>TITLE CUSTOM SOCKS KNIT TO FIT YOUR FEET AUTHOR KATE ATHERLEY PUBLISHER F W MEDIACINCINNATI, OH PRINTED IN CHINA SRN 15KN04 PRINTING# 2 CTN QTY 20 CTN WGT ______LBS ISBN-10 1-62033-775-4ISBN-13 978-1-62033-775-2 COVER PRICE TITLE RESPECT THE SPINDLE AUTHOR ABBY FRANQUEMONT PUBLISHERF W MEDIA CINCINNATI, OH PRINTED IN CHINA SRN 09SP02 PRINTING# 9 CTN QTY 20 CTN WGT ______ ISBN-101-59668-155-1 ISBN-13 978-1-59668-155-2 COVER PRICE TITLE REFINED KNITS AUTHOR JENNIFER WOODPUBLISHER F W MEDIA CINCINNATI, OH PRINTED IN CHINA SRN 15KN13 PRINTING# 1 CTN QTY 20 CTN WGT ______LBSISBN-10 1-63250-068-X ISBN-13 978-1-63250-068-7 COVER PRICE TITLE STORYTELLING WITH COLLAGEAUTHOR ROXANNE EVANS STOUT PUBLISHER F W MEDIA CINCINNATI,OH PRINTED IN CHINA SRN T5459 PRINTING# 1CTN QTY 20 CTN WGT LBS ISBN-10 1-4403-4050-1 ISBN-13 978-1-4403-4050-5 COVER PRICE TITLE OF BOOKHOW YOUR HORSE MOVES AUTHOR GILLIAN HIGGINS PUBLISHER F W MEDIA COUNTRY OF ORIGIN PRINTEDIN CHINA SRN V9985 PRINTING# 6 CTN QTY 24 CTN WGT ______LBS ISBN-13 978-1-4463-0099-2 ISBN-101-4463-0099-4 COVER PRICE</t>
  </si>
  <si>
    <t>TEMU2998085</t>
  </si>
  <si>
    <t>BANQHKG5602653</t>
  </si>
  <si>
    <t>COSU6110454600</t>
  </si>
  <si>
    <t>BOOKS ITEM 903671469 978-1-4402-4428-5 DESIGNER JOI S FASHION SEWINGWORKSHOP PO# K0442851JSB (3200 CPS 160 CTNS 4 PLTS) ITEM 903672358 978-1-4403-4285-1 DRAWING ATELIER-THE FIGURE PO# C5428511JSB (4605 CPS 231 CTNS 9 PLTS) ITEM 903674506 978-1-60061-757-7 HOW TO SEE, HOW TO DRAW PO# C5475777DST (4350 CPS 218 CTNS 8 PLTS) ITEM 903674508 978-1-4403-2216-7 DRAW GROOVY PO# C6221673DST (2720 CPS 68 CTNS 2 PLTS) ITEM 903671067 978-1-4402-4610-4 BEST OF GUN DIGEST-HANDGUNS &amp;HANDGUN SHOOTING PO# K0761041_KB (3640 CPS 182 CTNS 3 PLTS) ITEM 903675219 978-1-59869-764-3 BARTENDER S GUIDE PO# 69764310-RP (2388 CPS 100 CTNS 4 PLTS) ITEM 903673107 978-1-63250-359-6 INTERWEAVE PRESENTS CLASSIC CROCHET BLANKETS PO# 16CR0701-BD (5360 CPS 268 CTNS 4 PLTS) (34 WOOD PLTS WITH IPPC LOGO STC 1227 CTNS) THIS SHIPMENT CONTAINS WOOD PACKAGING MATERIALS WHICH COMPLIED THE STANDARD OF ISPM 15. . . . . . . . . . . . . . . . . . . . . . . . .</t>
  </si>
  <si>
    <t>TITLE DESIGNER JOI S FASHION SEWING WORKSHOP AUTHOR JOI MAHON PUBLISHER F W MEDIA CINCINNATI, OH PRINTED IN CHINASRN T6854 PRINTING# 1 CTN QTY 20 CTN WGT LBS ISBN-10 1-4402-4428-6 ISBN-13 978-1-4402-4428-5COVER PRICE TITLE DRAWING ATELIER- THE FIGURE AUTHOR JON DEMARTIN PUBLISHER F W MEDIA CINCINNATI,OH PRINTED IN CHINA SRN T8751 PRINTING# 1 CTN QTY 20 CTN WGT LBS ISBN-10 1-4403-4285-7ISBN-13 978-1-4403-4285-1 COVER PRICE TITLE HOW TO SEE, HOW TO DRAW AUTHOR CLAUDIA NICEPUBLISHER F W MEDIA CINCINNATI, OH PRINTED IN CHINA SRN Z4886 PRINTING# 7 CTN QTY 20 CTN WGT LBSISBN-10 1-60061-757-3 ISBN-13 978-1-60061-757-7 COVER PRICE TITLE DRAW GROOVY AUTHOR THANEEYA MCARDLEPUBLISHER F W MEDIA CINCINNATI, OH PRINTED IN CHINA SRN V6469 PRINTING# 3 CTN QTY 40 CTN WGT LBSISBN-10 1-4403-2216-3 ISBN-13 978-1-4403-2216-7 COVER PRICE TITLE BEST OF GUN DIGEST-HANDGUNS &amp; HANDGUN SHOOTINGAUTHOR DAVE MACCAR PUBLISHER KRAUSE PUBLICATIONS, IOLA, WI</t>
  </si>
  <si>
    <t>CBHU6041020</t>
  </si>
  <si>
    <t>BANQHKG5610893</t>
  </si>
  <si>
    <t>COSU6110459850</t>
  </si>
  <si>
    <t>212 CARTONS 4403 KGS 31.97 CBM LADIES' 63 POLYESTER 32 VISCOSE 5 ELASTANE WODRESS STYLE NO.: MS58S65G06 CAT.: 636 (HTS 6204434030) PO NBR: 0120070108735 SKU NBR: NIL 6204434030 (HS) 2 CARTONS 27 KGS 0.27 CBM LADIES' 56 COTTON 44 POLYESTER WOVEN COAT STYLE NO.: MH52HEPX36 CAT.: 335 (HTS 6202922061) PO NBR: 0120070108745 SKU NBR: NIL 6202922061 (HS) 5 CARTONS 95 KGS 0.7 CBM LADIES' 97 COTTON 3 ELASTANE WOVEN COAT STYLE NO.: MS62HD842Z CAT.: 335 (HTS 6202922061) PO NBR: 0120070109633 SKU NBR: NIL 6202922061 (HS) 92 CARTONS 967 KGS 6.29 CBM LADIES' 97 COTTON 3 ELASTANE WOVEN SHORTS STYLE NO.: MS63GBBC64 CAT.: 348 (HTS 6204624056) PO NBR: 0120070109665 SKU NBR: NIL 6204624056 (HS) 3 CARTONS 46 KGS 0.3 CBM LADIES' 94 POLYESTER 6 ELASTANE WOVEN PANTS STYLE NO.: MS63GLF3GZ CAT.: 648 (HTS 6204633510) PO NBR: 0120070112339 SKU NBR: NIL 6204633510 (HS) 5 CARTONS 71 KGS 0.62 CBM LADIES' 97 COTTON 3 ELASTANE WOVEN DRESS STYLE NO.: PS68W4U430 CAT.: 336 (HTS 6204423050) PO NBR: 0123070109672 SKU NBR: NIL 6204423050 (HS) 10 CARTONS 149 KGS 1.15 CBM LADIES' 97 COTTON 3 ELASTANE WOVEN PANTS STYLE NO.: PS63F54436 CAT.: 348 (HTS 6204624021) PO NBR: 0123070109673 SKU NBR: NIL 6204624021 (HS) 19 CARTONS 284 KGS 2.73 CBM LADIES' 97 COTTON 3 ELASTANE WOVEN PANTS STYLE NO.: PS63F54437 CAT.: 348 (HTS 6204624021) PO NBR: 0123070109674 SKU NBR: NIL 6204624021 (HS) 48 CARTONS 762 KGS 6.68 CBM LADIES' 63 POLYESTER 32 VISCOSE 5 ELASTANE WOJACKET STYLE NO.: PS61EFAG06 CAT.: 635 (HTS 6204335010) PO NBR: 0123070109675 SKU NBR: NIL 6204335010 (HS) 7 CARTONS 119 KGS 0.92 CBM LADIES' 97 COTTON 3 ELASTANE WOVEN COAT STYLE NO.: PS62HJ4C64 CAT.: 335 (HTS 6202922061) PO NBR: 0123070109678 SKU NBR: NIL 6202922061 (HS) 29 CARTONS 395 KGS 2.96 CBM LADIES' 97 COTTON 3 ELASTANE WOVEN PANTS STYLE NO.: PH53F54C64 CAT.: 348 (HTS 6204624021) PO NBR: 0123070109679 SKU NBR: NIL 6204624021 (HS) 14 CARTONS 267 KGS 1.92 CBM LADIES' 97 COTTON 3 ELASTANE WOVEN PANTS STYLE NO.: WS63F54436 CAT.: 348 (HTS 6204624021) PO NBR: 0124070109683 SKU NBR: NIL 6204624021 (HS) 5 CARTONS 99 KGS 0.72 CBM LADIES' 97 COTTON 3 ELASTANE WOVEN COAT STYLE NO.: WS62HJ4C64 CAT.: 335 (HTS 6202922061) PO NBR: 0124070109686 SKU NBR: NIL 6202922061 (HS) SHIPPER: PHONE NO. 852-29561128 FAX NO.852-29562129 O/B HONG KONG YING FENG FASHION FTY LTD. FLAT A7,7/F,BLOCK A,MERIT IND. CENTRE, 94 TOKWAWAN ROKOWLOON, HONG KONG SERVICE CONTRACT NO. 15-0164 SHIPPER DECLARED THAT THIS SHIPMENT CONTAINS WOODPACKAGING MATERIAL</t>
  </si>
  <si>
    <t>MICHAEL KORS (USA) INC.</t>
  </si>
  <si>
    <t>YUSEN LOGISTICS (HONG KONG) LIMITED</t>
  </si>
  <si>
    <t>STYLE PO GROSS WEIGHT KGS NET WEIGHT KGS MEASUREMENTS: CM COUNTRY OF ORIGIN: CHINA</t>
  </si>
  <si>
    <t>1 MEADOWLANDS PLAZA 12TH FL EAST RUTHERFORD, N.J. 07073 ATTN: IMPORT DEPT</t>
  </si>
  <si>
    <t>- OCM LEVEL 33, TOWER 1, KOWLOON COMMERCE CENTRE,</t>
  </si>
  <si>
    <t>GESU5170513</t>
  </si>
  <si>
    <t>ANLCHAD0119914</t>
  </si>
  <si>
    <t>062TX</t>
  </si>
  <si>
    <t>N450643F1703855</t>
  </si>
  <si>
    <t>C-AIR INTERNATIONAL</t>
  </si>
  <si>
    <t>9841 AIRPORT BLVD., SUITE 1400, LOS ANGELES,CA-90045, UNITED STATES ATTN : MAE ROMERO, TEL NO.</t>
  </si>
  <si>
    <t>LOTADER ON PALLETS LOTADER 4403 ORDER A29F7K0101</t>
  </si>
  <si>
    <t>PALMER HOLLAND C/O ALL</t>
  </si>
  <si>
    <t>PALMER 004367 . . .</t>
  </si>
  <si>
    <t>SOUTH WHSE 1775 CONTINENTAL WAY ATLANTA GA 30316 TEL 6786122089</t>
  </si>
  <si>
    <t>57501 ST AVOLD</t>
  </si>
  <si>
    <t>HLBU1086770</t>
  </si>
  <si>
    <t>HLCULE1FL14389AA</t>
  </si>
  <si>
    <t>HLCULE1151214389</t>
  </si>
  <si>
    <t>5101,SOUTH BROAD STR PHILADELPHIA PA19112 19112 USA .</t>
  </si>
  <si>
    <t>ST. AVOLD, FR</t>
  </si>
  <si>
    <t>CLOTHING,HANDBAG,TOY,HEADPHONE S, BRIEFCASE,BACKPACK LZ35 2-11620 BICYCLE HELMET LZ3 52-11620 INLAND FROM ENSENAD A TO MEXICALI BY ALL TRUCK -SHPR SHOWN AS: TAX ID:4403 00306097423 PHONE: 0755-8213 6878 FAX: 0755-82136877 -- CNEE SHOWN AS: RFC: JFM 9807 21 IG5 TEL: +52 55 35477000 FAX: +52 55 35477020 EMAIL : MX-IMPORT-OCEAN@JAS.COM MX -OPERATIONS@JASCHINA.COM --- NOTIFY SHOWN AS: RFC: JFM 98 0721 IG5 TEL: +52 55 3547700 0 FAX: +52 55 35477020 EMA IL: MX-IMPORT-OCEAN@JAS.COM MX-OPERATIONS@JASCHINA.COM</t>
  </si>
  <si>
    <t>AS PATRIA</t>
  </si>
  <si>
    <t>MRKU5342437</t>
  </si>
  <si>
    <t>MAEU604302029</t>
  </si>
  <si>
    <t>CN3593359</t>
  </si>
  <si>
    <t>AUTO SPARE PARTS HS CODE 8708.99 . . WOODEN WALKING STICK &amp; STAND AND SHOEHORN HS CODE.6602.00/6603.90 7616.99/4403.99/4417.00 MARINE EQUIPMENT HS CODE.8906.90 . . ELECTRONIC MICRO ASSEMBLIES 11CTNS1PLT HS CODE.8542.31 . CAR ACCESSORIES HS CODE.3926.30 . . HARDWARE (FORGED HOOK,RETRACTABLE TIE DOWNS) 556CTNS11PLTS H.S.CODE 8205.59 DISPLAY, LCD PANEL 256CTNS9PLTS HS CODE.8528.51 . PLASTIC CASES 28CTNS2PLASTIC PALLETS HS CODE.3923.10 . WRISTBAND HS CODE.6117.90 . . SPORTING GOODS HS CODE.3916.90 . . BELTS HS CODE.4203.30 . . DOOR PARTS 66CTNS2PLTS HS CODE 8302.41 . DRAWER SLIDE 70CTNS1PLT HS CODE 8302.49 .</t>
  </si>
  <si>
    <t>ECONOCARIBE CONSOLIDATORS, INC.</t>
  </si>
  <si>
    <t>GENERAL MERCHANDISE CONSOLIDATORS</t>
  </si>
  <si>
    <t>MOL EFFICIENCY</t>
  </si>
  <si>
    <t>S/O NO.4791 AS PER SHPRS DOCS SCAC CODE GMCC H.BLGMCCAOB1511274 S/O NO.4792 AS PER SHPRS DOCS SCAC CODE DFDS H.BLDFDSTPE0087081S/O NO.4798 AS PER SHPRS DOCS SCAC CODE DFDS H.BLDFDSTPE0087392 S/O NO.4796 AS PER SHPRS DOCS SCAC CODE FTNV H.BLFTNVTPS000034297S/O NO.4797 AS PER SHPRS DOCS SCAC CODE GMCC H.BLGMCCAOB1511278 S/O NO.5021 AS PER SHPRS DOCS SCAC CODE NMCL H.BLNMCLCKMIA15C004S/O NO.5022 AS PER SHPRS DOCS SCAC CODE NMCL H.BLNMCLKSEA1512017 S/O NO.2956 AS PER SHPRS DOCS SCAC CODE VGLT H.BLVGLTKAMA1512003S/O NO.8696 AS PER SHPRS DOCS SCAC CODE HCLL H.BLHCLLMIA10412208 S/O NO.8697 AS PER SHPRS DOCS SCAC CODE HCLL H.BLHCLLMIA10412209S/O NO.8698 AS PER SHPRS DOCS SCAC CODE GCLE H.BLGCLEKLMI1115291 S/O NO.5336 AS PER SHPRS DOCS SCAC CODE NMCL H.BLNMCLCKMIA15C003S/O NO.5337 AS PER SHPRS DOCS SCAC CODE NMCL H.BLNMCLPKMIA15C159</t>
  </si>
  <si>
    <t>2401 NW 69TH STREET , MIAMI, FL 33147 U.S.A. TEL 305-6935133 FAX 305-4337313</t>
  </si>
  <si>
    <t>INC. 5F., NO. 302, RUI-GUANG ROAD, NEI-HU DISTRICT,TAIPEI 11492, TAIWAN</t>
  </si>
  <si>
    <t>HLBU1592526</t>
  </si>
  <si>
    <t>HLCUTPE151208763</t>
  </si>
  <si>
    <t>075E</t>
  </si>
  <si>
    <t>HLT1015894</t>
  </si>
  <si>
    <t>TAOYUAN, TW</t>
  </si>
  <si>
    <t>1.)LADIES KNITTED SKIRT 60 PCT COTTON 40 PCT RAYON P.O. NO . STYLE UNITS 53014452 RM 21 841 2240 PCS 2.)LADIES 100 P CT COTTON &amp; 60:40 CP WOVEN LOU NGER P.O. NO. STYLE UNITS 53001285 WW 07684 4403 PCS 5 3001756 WW 80227 2685 PCS 3. ) LADIES 60:40 CP KNITTED LOUN GER. P.O. NO. STYLE UNITS 53071866 WW 29437 1273 PCS 5 3071874 WW 29439 416 PCS 530 19162 WW 29451 2295 PCS 4.) LADIES 100 PCT COTTON KNITTED PAJAMA SET. 2 PCS SET (TOP+B OTTOM) P.O. NO. STYLE UNITS 53071916 WW 31455 341 SETS 5.) LADIES 100 PCT COTTON KNI TTED SLEEP SHIRT. P.O. NO. S TYLE UNITS 53071965 WW 33491 492 PCS 6.) LADIES 100 PCT COTTON &amp; 90:10 CP KNITTED SH ORT SET. 2 PCS SET (TOP+SHORT) P.O. NO. STYLE UNITS 5299 6709 WW 81226 8855 SETS N ET WEIGHT: 10136.400 KGS NO. OF PIECES: 13804 PCS &amp; 9196 SETS FORM'E' NO.MBL-201 5-0000006783 DATED:14-DEC-2015 NO MATERIAL</t>
  </si>
  <si>
    <t>OSP GROUP, L.P.</t>
  </si>
  <si>
    <t>FMT (GARMENTS)</t>
  </si>
  <si>
    <t>M/S: FMT (GARMENTS) FAISALABAD P.O . # TO: ROAMANS TO: WOMAN WITHIN A DIVISON OF OSP GROUP LP, 2300 SO UTHEASTERN AVENUE INDIANAPOLIS IN 46201, U.S.A. STYLE #: QTY. CART ON NO. G. WT: KG N. WT: KG MADE I N PAKISTAN</t>
  </si>
  <si>
    <t>FOREIGN TRADE ZONE 2300 SOUTHEASTERN AVE INDIANAPOLIS, IN 46201-1947 1-3172663300</t>
  </si>
  <si>
    <t>11-5 KM, SHEIKHPURA ROAD, FAISALABAD, PAKISTAN. 92-21111275275</t>
  </si>
  <si>
    <t>MSKU8341689</t>
  </si>
  <si>
    <t>SAFM768263012</t>
  </si>
  <si>
    <t>000055PK1133172</t>
  </si>
  <si>
    <t>ROAMANS / WOMAN WITHIN</t>
  </si>
  <si>
    <t>A DIVISION OF OSP GROUP, LP 2300 SOUTHEASTERN AVENUE INDIANAPOLIS,IN 46201 USA 1-3172663899 TEL EX 1-317266 38</t>
  </si>
  <si>
    <t>864 MOSCATO ROSATELLO WINE 12X0,750LT KGM 14860 / PO 2751654 RUFFINO SRL-C.TO DEP. LI 256 MOSCATO ROSATELLO WINE 12X0,750LT KGM 4403 / PO 2751654 RUFFINO SRL-C.TO DEP. LI 136 MOSCATO ROSATELLO WINE 12X0,750LT KGM 2339 / PO 2751653 RUFFINO SRL-C.TO DEP. LI 984 MOSCATO ROSATELLO WINE 12X0,750LT KGM 16924 / PO 2751653 RUFFINO SRL-C.TO DEP. LI</t>
  </si>
  <si>
    <t>CBUSO LODI DISTRIBUTION CENTER</t>
  </si>
  <si>
    <t>MSC FLORIDA</t>
  </si>
  <si>
    <t>P.O. NO. 2751653 / 62400 P.O. NO. 2751654 SAME SAME SAMEMEDU8755773 SAME SAME SAME</t>
  </si>
  <si>
    <t>770 NORTH GUILD AVENUE LODI CA 95240 UNITED STATES</t>
  </si>
  <si>
    <t>INTERPORTO AMERIGO VESPUCCI GUASTICCE LI 57017 ITALY</t>
  </si>
  <si>
    <t>TCLU7861056 MEDU8755773</t>
  </si>
  <si>
    <t>MSCULS841397</t>
  </si>
  <si>
    <t>549A</t>
  </si>
  <si>
    <t>240856250030 250029 240859</t>
  </si>
  <si>
    <t>CONSTELLATION BRANDS U.S. OPERATION</t>
  </si>
  <si>
    <t>235 N. BLOOMFIELD ROAD CANANDAIGUA NY 14424 UNITED STATES</t>
  </si>
  <si>
    <t>2 LOGS SAPELE SAWN LUMBER KD HSS-CODE: 4407 27 19.74 CBM /WT: 12850KGS 6 PIECES MUKULUNGUTABLE TOPS KD HSS-CODE: 4403 99 3LOGS SAPELE SAWN LUMBER KD HSS-CODE: 4407 27 FCL / FCL 0.495 CBM, WEIGHT: 500 KGS</t>
  </si>
  <si>
    <t>XPO OCEAN WORLD LINES, INC.</t>
  </si>
  <si>
    <t>XPO OCEAN WORLD LINES EUROPE GMBH</t>
  </si>
  <si>
    <t>RIO DE JANEIRO EXPRESS</t>
  </si>
  <si>
    <t>8350 NW 52ND TERRACE, SUITE 20 MIAMI FL 33166, UNITED STATES MIAMI FL 33166, UNI FL 33166 US</t>
  </si>
  <si>
    <t>FRANKENSTRASSE 5 PHONE: +49 40 398 48110 20097 HAMBURG, GERM HH 20097 DE</t>
  </si>
  <si>
    <t>HASU4601665 FCIU8598901</t>
  </si>
  <si>
    <t>SUDUA5HAMPE0845X</t>
  </si>
  <si>
    <t>548W</t>
  </si>
  <si>
    <t>GW0510104 GW0510101</t>
  </si>
  <si>
    <t>8350 NW 52ND TERRACE, SUITE 20 PHONE: +1 (305) 639-1900 MIAMI FL 33166, UNI FL 33166 US</t>
  </si>
  <si>
    <t>HAMBURG DE</t>
  </si>
  <si>
    <t>1X40HC SAID TO CONTAIN 1.440 POSTS 2 A 2-1/2 X 2,15 1.350 POSTS 2-1/2 A 3 X 2,15 224 POSTS 3' X 2,15 MTS 270 POSTS 6' X 2,15 MTS M3 33.29 PARTIDA ARANCELARIA: 4403.1010 FREIGHT PREPAID</t>
  </si>
  <si>
    <t>MSKU1983347</t>
  </si>
  <si>
    <t>PNEP15793717939</t>
  </si>
  <si>
    <t>SEAU568361538</t>
  </si>
  <si>
    <t>MLCL0573045</t>
  </si>
  <si>
    <t>PALADIO SOB CARVAO EXAURIDO PURIFICADO 01 CONTAINER 40 DRYCONTAINING 83 DRUMS INTO 24 PALLETS WITH: PALADIO SOB CARVAO EXAURIDO PURIFICADO NCM: 7112.92.00 EM-009675-15 2006198819 REQUEST: 4925487794 ORDER: 7010822784 DELIVERY: 7611823148 INVOICE: 379132-1 REFERENCE: 7411610553 RE: 15/1711281-001 DDE: 2151039375/7 NET WEIGHT: 13.056,800 KG GROSS WEIGHT: 14.617,401 KG FREIGHT PREPAID NOTIFY 2 : BASF CORPORATION PASADENA FREEWAY 4403 77501-0000 PASADENA USA UN 3077 ENVIRONMENTALLY HAZARDOUS SUBSTANCE, SOLID, N.O.S. (4'-CHLORO-2-NITROBIPHENYL) CLASS: 9 , PG: III , FLASH POINT: NONE MARINE POLLUTANT : (P) 4'-CHLORO-2-NITROBIPHENYL IMDG CODE SEGREGATION GROUP (S): -- EMS: F-A,S-F STATE OF AGREGATE: S OUTER PACKAGING: 83STEEL DRUMS, REMOVABLE HEAD (1A2)(200L EACH) N.W.: 13.056,800 KG G.W.: 14.617,401 KG EMERGENCY PHONE: +5512 31281357 (BASF - BRAZIL CALL CENTER)- +1 800 832 4357 (BASF - US CALL CENTER)</t>
  </si>
  <si>
    <t>BASF CORPORATION</t>
  </si>
  <si>
    <t>NO MARKS 7010822784</t>
  </si>
  <si>
    <t>100 PARK AVENUE FLORHAM PARK NJ 07932-1089 FLORHAM PARK NJ 079 NJ 07932 US</t>
  </si>
  <si>
    <t>SUDU5485562</t>
  </si>
  <si>
    <t>SUDU65SSZIA7594X</t>
  </si>
  <si>
    <t>060N</t>
  </si>
  <si>
    <t>H1606624</t>
  </si>
  <si>
    <t>BOOKS ITEM 903671188 978-1-4403-4153-3 ABSTRACT EXPLORATIONS IN ACRYLIC PAINTING PO# C5415331HSB (6420 CPS 321 CTNS 6 PLTS) ITEM 903671489 978-1-4402-4351-6 YEAR-ROUND QUILTING WITH PATRICK LOSE PO# K0435162DST (1640 CPS 82 CTNS 2 PLTS) ITEM 903671607 978-1-4403-3469-6 SPLASH 16 - THE BEST OF WATERCOLOR PO# C5446962DST (1510 CPS 151 CTNS 3 PLTS) ITEM 903671639 978-1-58180-757-8 KEYS TO DRAWING WITH IMAGINATION PO# C5475789-DST (1650 CPS 165 CTNS 5 PLTS) ITEM 903671721 978-1-58180-728-8 ARTIST S GUIDE TO DRAWING REALISTIC ANIMALS PO# C547288BDST (3300 CPS 165 CTNS 3 PLTS) ITEM 903671738 978-1-4403-2346-1 BUILDING CABINETS, BOOKCASES AND SHELVES PO# C4734613DST (1320 CPS 66 CTNS 2 PLTS) (21 WOOD PLTS WITH IPPC LOGO STC 950 CTNS) THIS SHIPMENT CONTAINS WOOD PACKAGING MATERIALS WHICH COMPLIED THE STANDARD OF ISPM 15. . . . . . . . . . . . . . . . . . . . . . . . . . . . . .</t>
  </si>
  <si>
    <t>TITLE ABSTRACT EXPLORATIONS IN ACRYLIC PAINTING AUTHOR JO TOYE PUBLISHER F W MEDIA CINCINNATI,OHPRINTED IN CHINA SRN T6421 PRINTING# 1 CTN QTY 20 CTN WGT LBS ISBN-10 1-4403-4153-2 ISBN-13978-1-4403-4153-3 COVER PRICE TITLE YEAR-ROUND QUILTING WITH PATRICK LOSE AUTHOR PATRICK LOSE PUBLISHER F WMEDIA CINCINNATI,OH PRINTED IN CHINA SRN T5658 PRINTING# 2 CTN QTY 20 CTN WGT LBS ISBN-101-4402-4351-4 ISBN-13 978-1-4402-4351-6 COVER PRICE TITLE THE BEST OF WATERCOLOR - SPLASH 16 AUTHOR EDITED BYRACHEL RUBIN WOLF PUBLISHER F W MEDIA CINCINNATI,OH PRINTED IN CHINA SRN T0002 PRINTING# 2CTN QTY 10 CTN WGT LBS ISBN-10 1-4403-3469-2 ISBN-13 978-1-4403-3469-6 COVER PRICE TITLE KEYS TODRAWING WITH IMAGINATION AUTHOR BERT DODSON PUBLISHER F W MEDIA CINCINNATI,OH PRINTED IN CHINASRN 33424 PRINTING# 9 CTN QTY 10 CTN WGT LBS ISBN-10 1-58180-757-0 ISBN-13 978-1-58180-757-8COVER PRICE TITLE THE ARTIST S GUIDE TO DRAWING REALISTIC ANIMALS AUTHOR</t>
  </si>
  <si>
    <t>FCIU5077900</t>
  </si>
  <si>
    <t>BANQHKG5594200</t>
  </si>
  <si>
    <t>COSU6110443030</t>
  </si>
  <si>
    <t>BOOKS PO# C5485519DST ITEM# 903668513 978-1-58180-855-1 ART OF PERSPECTIVE (1736 CPS) BOOKING REF NO BOOKS PO# C5431001JSB ITEM# 903670219 978-1-4403-4310-0 LANDSCAPE PAINTING IN PASTEL (4555 CPS) BOOKS PO# K0439741JSB ITEM# 903671181 978-1-4402-4397-4 LINES BY DESIGN QUILTS (5740 CPS) BOOKING REF NO 1512S013 (3 WOOD PLTS WITH IPPC LOGO STC 87 CTNS) . . . . . . . . BOOKING REF NO 1512S013 (5 WOOD PLTS WITH IPPC LOGO STC 228 CTNS) . . . . . . . . 1512S013 (6 WOOD PLTS WITH IPPC LOGO STC 287 CTNS) THIS SHIPMENT CONTAINS WOOD PACKAGING MATERIALS WHICH COMPLIED THE STANDARD OF ISPM 15. . . .</t>
  </si>
  <si>
    <t>TITLE ART OF PERSPECTIVE AUTHOR PHIL METZGER PUBLISHER F W MEDIA CINCINNATI, OH PRINTED INCHINA SRN Z0163 PRINTING# 9 CTN QTY 20 CTN WGT LBS ISBN-10 1-58180-855-0 ISBN-13978-1-58180-855-1 COVER PRICE TITLE LANDSCAPE PAINTING IN PASTEL AUTHOR ELIZABETH MOWRY PUBLISHERF W MEDIA CINCINNATI,OH PRINTED IN CHINA SRN T9084 PRINTING# 1 CTN QTY 20 CTN WGT LBSISBN-10 1-4403-4310-1 ISBN-13 978-1-4403-4310-0 COVER PRICE TITLE LINES BY DESIGN QUILTS AUTHORDEBBIE GRIFKA PUBLISHER F W MEDIA CINCINNATI,OH PRINTED IN CHINA SRN T6438 PRINTING# 1 CTN QTY 20CTN WGT LBS ISBN-10 1-4402-4397-2 ISBN-13 978-1-4402-4397-4 COVER PRICE</t>
  </si>
  <si>
    <t>DFSU1099289</t>
  </si>
  <si>
    <t>BANQHKG5585231</t>
  </si>
  <si>
    <t>COSU6110445810</t>
  </si>
  <si>
    <t>IKEA SHIPMENT ID: 002-DSO- S153492 CONSIGNMENT NUMBER : ECIS 4403 VIP:54 HTS COD ES: 691090000000,392310000 000 65 PALLETS, 490 PIECES VITREOUS CHINA CERAMIC SA NITARYWARE, PLASTIC CUP</t>
  </si>
  <si>
    <t>KEY BANYO VE MUTFAK URUN DIS TIC AS</t>
  </si>
  <si>
    <t>MSC BHAVYA</t>
  </si>
  <si>
    <t>4604 196TH ST SPANAWAY WA 98387 UNITED STATES</t>
  </si>
  <si>
    <t>HAYAT APT BAGDAT CAD..NO-126/1 F KADIKOY 34 34726 TURKEY</t>
  </si>
  <si>
    <t>GLDU7535221</t>
  </si>
  <si>
    <t>MSCUJV047954</t>
  </si>
  <si>
    <t>548S</t>
  </si>
  <si>
    <t>EU07044709</t>
  </si>
  <si>
    <t>TUZLA, TURKEY</t>
  </si>
  <si>
    <t>CMA CGM JAMAICA</t>
  </si>
  <si>
    <t>CMAU2137743 TCKU2811498</t>
  </si>
  <si>
    <t>CMDUMXO0324049</t>
  </si>
  <si>
    <t>062VB</t>
  </si>
  <si>
    <t>D5463800 D5463799</t>
  </si>
  <si>
    <t>339 BALES 4 X 40HQ VISCOSE S TAPLE FIBRE 1.5X38-SEMI DULL AS PER PROFORMA INVOICE NO. 41 057860 DT. 06.10.2015 CIF NOR FOLK, VIRGINIA S/BILL NO : 4396075 DATE : 30/11/2015, 44 03853 DATE : 01/12/2015, 4403 339 BALES 4 X 40HQ VISCOSE S TAPLE FIBRE 1.5X38-SEMI DULL AS PER PROFORMA INVOICE NO. 41 057860 DT. 06.10.2015 CIF NOR FOLK, VIRGINIA S/BILL NO : 4396075 DATE : 30/11/2015, 44 03853 DATE : 01/12/2015, 4403 339 BALES 4 X 40HQ VISCOSE S TAPLE FIBRE 1.5X38-SEMI DULL AS PER PROFORMA INVOICE NO. 41 057860 DT. 06.10.2015 CIF NOR FOLK, VIRGINIA S/BILL NO : 4396075 DATE : 30/11/2015, 44 03853 DATE : 01/12/2015, 4403 339 BALES 4 X 40HQ VISCOSE S TAPLE FIBRE 1.5X38-SEMI DULL AS PER PROFORMA INVOICE NO. 41 057860 DT. 06.10.2015 CIF NOR FOLK, VIRGINIA S/BILL NO : 4396075 DATE : 30/11/2015, 44 03853 DATE : 01/12/2015, 4403 971 DATE : 01/12/2015, 447237 4 DATE: 02/12/2015 FREIGHT P REPAID GOODS ARE INDIAN ORIGIN 14 DAYS FREE TIME ALLOWED AT DISCHARGE PORT PO NO. PO1502 022_3-6/6 H.S.CODE : 5504.10. 00 GROSS WEIGHT : 85228.700 K G INVOICE WEIGHT : 87256.500 KG NET WEIGHT : 84855.800 KG NAME AND ADDRESS OF SHIPPING AGENT AT DISCHARGE PORT MAERS K INC. 1 COMMERCIAL PLACE, 20 TH FLOOR, NORFOLK, VA 23510 NORFOLK USA PHONE: +1 (757) 8 57-4800 FAX: +1 (757) 622-85 EXPORT:US.EXPORT@MAERSK.COM 971 DATE : 01/12/2015, 447237 4 DATE: 02/12/2015 FREIGHT P REPAID GOODS ARE INDIAN ORIGIN 14 DAYS FREE TIME ALLOWED AT DISCHARGE PORT PO NO. PO1502 022_3-6/6 H.S.CODE : 5504.10. 00 GROSS WEIGHT : 85228.700 K G INVOICE WEIGHT : 87256.500 KG NET WEIGHT : 84855.800 KG NAME AND ADDRESS OF SHIPPING AGENT AT DISCHARGE PORT MAERS K INC. 1 COMMERCIAL PLACE, 20 TH FLOOR, NORFOLK, VA 23510 NORFOLK USA PHONE: +1 (757) 8 57-4800 FAX: +1 (757) 622-85 EXPORT:US.EXPORT@MAERSK.COM 971 DATE : 01/12/2015, 447237 4 DATE: 02/12/2015 FREIGHT P REPAID GOODS ARE INDIAN ORIGIN 14 DAYS FREE TIME ALLOWED AT DISCHARGE PORT PO NO. PO1502 022_3-6/6 H.S.CODE : 5504.10. 00 GROSS WEIGHT : 85228.700 K G INVOICE WEIGHT : 87256.500 KG NET WEIGHT : 84855.800 KG NAME AND ADDRESS OF SHIPPING AGENT AT DISCHARGE PORT MAERS K INC. 1 COMMERCIAL PLACE, 20 TH FLOOR, NORFOLK, VA 23510 NORFOLK USA PHONE: +1 (757) 8 57-4800 FAX: +1 (757) 622-85 EXPORT:US.EXPORT@MAERSK.COM 971 DATE : 01/12/2015, 447237 4 DATE: 02/12/2015 FREIGHT P REPAID GOODS ARE INDIAN ORIGIN 14 DAYS FREE TIME ALLOWED AT DISCHARGE PORT PO NO. PO1502 022_3-6/6 H.S.CODE : 5504.10. 00 GROSS WEIGHT : 85228.700 K G INVOICE WEIGHT : 87256.500 KG NET WEIGHT : 84855.800 KG NAME AND ADDRESS OF SHIPPING AGENT AT DISCHARGE PORT MAERS K INC. 1 COMMERCIAL PLACE, 20 TH FLOOR, NORFOLK, VA 23510 NORFOLK USA PHONE: +1 (757) 8 57-4800 FAX: +1 (757) 622-85 EXPORT:US.EXPORT@MAERSK.COM</t>
  </si>
  <si>
    <t>MULTIFIBRES AND YARNS (USA) INC.</t>
  </si>
  <si>
    <t>GRASIM INDUSTRIES LIMITED</t>
  </si>
  <si>
    <t>....</t>
  </si>
  <si>
    <t>7300 CARMEL EXECUTIVE PARK, SUITE 3 CHARLOTTE, NC 28226, USA TEL: 704-910-2665 / FAX: 704-841-19 1-7049102665 TEL EX 1-704841 19</t>
  </si>
  <si>
    <t>BIRLA CELLULOSE (MARKETING HEAD OFF UNIT 501 A AND 502, HUBTOWN SOLARIS PROF.N.S. PHADKE MARG,VIJAY NAGAR, 91-2261957700 TEL EX 91-22619 57</t>
  </si>
  <si>
    <t>MRKU4491930 PONU7312217 MSKU9634526 MRKU4430404</t>
  </si>
  <si>
    <t>MAEU955231889</t>
  </si>
  <si>
    <t>15031836IN2076509 IN2076545 15031837 IN2076507 15031835 IN2076519 15031838</t>
  </si>
  <si>
    <t>1) NOTIFY PARTY</t>
  </si>
  <si>
    <t>SPUNTECH INDUSTREIS INC. 555 NORTH PARK DRIVE ROXBORO, NC 27573, USA 1-3363309016 TEL EX 1-336599 06</t>
  </si>
  <si>
    <t>62 PCS  4 BUNDLES ALLOY STEEL BARS INVOICE NO.:AAA808-2015-10 (2)COPPER AND BRASS SALES 13338 ORDEN DRIVE, SANTA FE SPRINGS, CA.90670 ATTN:BRENDA MUNOZ OR ERICA BATTIEST TEL:562-215-4400 EXT.54347 OR 54332 FAX:562-623-4403</t>
  </si>
  <si>
    <t>GLORIA MATERIAL TECHNOLOGY CORP.</t>
  </si>
  <si>
    <t>LOS ANGELES P.O.# GRADE: HEAT NO.: BUNDLE NO. : OF MADE IN TAIWAN R. O. C.</t>
  </si>
  <si>
    <t>7 EAST CONGRESS STREET SUITE 501 SAVANNAH GA 31401,,US</t>
  </si>
  <si>
    <t>1FL., NO.35, HSIN CHUNG RD., HSIN YING DIST., TAINAN,,TW</t>
  </si>
  <si>
    <t>TRIU8880780</t>
  </si>
  <si>
    <t>SLCCLASB1226702</t>
  </si>
  <si>
    <t>EGLV003503181841</t>
  </si>
  <si>
    <t>1071E</t>
  </si>
  <si>
    <t>EMCFQH3544</t>
  </si>
  <si>
    <t>INTERNATIONAL FORWARDER INC.</t>
  </si>
  <si>
    <t>KAOHSIUNG, TAIWAN</t>
  </si>
  <si>
    <t>885971 WR FF SHORT POLYESTER 885972 WR FF SHORT POLYESTER 893021 GS FF DRESS PANT WR HEMMED-SOR . FIBER CONTENT 885971 100% POLYESTER 885972 100% POLYESTER 893021 100% POLYESTER P.O.NO. STYLE PCS CTNS 885971 CB-4403 1348 164 885972 CB-4403 605 60 893021 DP-3354 5251 524 TOTAL 7,204 PCS</t>
  </si>
  <si>
    <t>NO MARKS . . . . . . .. . . . .</t>
  </si>
  <si>
    <t>INC.ON BEHALF OF HOATHO TEXTILE - GARMENT JOINTSTOCK CORPORATION 36 ONG ICH DUONG STR, DANANG CITY,VIETNAM</t>
  </si>
  <si>
    <t>HLXU4336037</t>
  </si>
  <si>
    <t>HLCUDA2151150739</t>
  </si>
  <si>
    <t>HLB0800053</t>
  </si>
  <si>
    <t>BOOKS ITEM# 903666470 978-1-58180-951-0 JERRY YARNELL S LANDSCAPE PAINTING SECRETS PO# C5395109DST (1640 CPS) BOOKS ITEM# 903669319 978-1-4403-4219-6 CARTOON ANIMAL FRIENDS PO# C6221961JSB (4240 CSP) BOOKING REF NO (2 WOOD PLTS WITH IPPC LOGO STC 82 CTNS) BOOKING REF NO 1511S144A . . . . . . . . . 1511S144B (4 WOOD PLTS WITH IPPC LOGO STC 212 CTNS) THIS SHIPMENT CONTAINS WOOD PACKAGING MATERIALS WHICH COMPLIED THE STANDARD OF ISPM 15. . . . .</t>
  </si>
  <si>
    <t>TITLE JERRY YARNELL S LANDSCAPE PAINTING SECRETS AUTHOR JERRY YARNELL PUBLISHER F W MEDIACINCINNATI, OH PRINTED IN CHINA SRN Z0660 PRINTING# 9 CTN QTY 20 CTN WGT LBS ISBN-101-58180-951-4 ISBN-13 978-1-58180-951-0 COVER PRICE TITLE CARTOON ANIMAL FRIENDS AUTHOR CHAR REEDPUBLISHER F W MEDIA CINCINNATI,OH PRINTED IN CHINA SRN T7389 PRINTING# 1 CTN QTY 20 CTN WGTLBS ISBN-10 1-4403-4219-9 ISBN-13 978-1-4403-4219-6 COVER PRICE</t>
  </si>
  <si>
    <t>FCIU5485901</t>
  </si>
  <si>
    <t>BANQHKG5576503</t>
  </si>
  <si>
    <t>COSU6110440580</t>
  </si>
  <si>
    <t>FURNITURE-SOFA PO NO.:1164300 PI NO.:112 05708 THIS SHIPMENT DOES NOT CONTAIN ANY WOOD PACKING MATERIALS EMAIL:SHICKS@SH IPGSA.COM 2)CUSTOMS BROKER: VANTEC HITACH I TRANSPORT SYSTEM USA INC. 8290 N.W.27 S TREET SUITE 603 MIAMI,FL.33122 TEL::305-6 39-4205 FAX:305-639-4206 CDSMIA@US.CDSFH. COM ADIEL:ADIEL.GARCIA@US.CDSFH.COM ILONK A:ILONKA.PANTALEON@ US.CDSFH.COM 3)MACY'S INC 2101 E.KEMPER ROAD,CINCINNATI, OHIO 45241 4)STONE MOUNTAIN MACY'S LOGISTICS D C 4403 SARR PARKWAY STONE MOUNTAIN, GA 30 083</t>
  </si>
  <si>
    <t>SCT DIAMOND</t>
  </si>
  <si>
    <t>SEGU5283664</t>
  </si>
  <si>
    <t>ZIMUSHH30068450</t>
  </si>
  <si>
    <t>ZGLC808517</t>
  </si>
  <si>
    <t>17 PALLETS SOYBEAN MEAL EXC 50 BAGS PER PALLET LOT 170 PRODUCT 55 3 PALLETS SOYBEAN MEAL EXC 45 BAGS PER PALLET LOT 170PRODUCT 55 NET WEIGHT : 24.625KGS PERRIER, E-MAIL MANONP AGOTRANS.COM PLEASE, TEL: (514)631-6663, FAX:(514) 631-4403 DELIVERY ADDRESS: ROSSLAND MUSHROOM FARM, 3555 ROSS ROAD, ABBOTSFORD, BC V4X 1T1, CANADA CONTACT: TAN TRUONG,TEL:604-862-2092 OR NICK TRUONG, TEL: 778-808-3367 OR DIRCK HIMSCHOOT, TEL: 604-825-1447 LOADED 17 PALLETS WITH 50 BAGS AND 3 PALLETS WITH 45 BAGS CUSTOM HARMONISATIONCODE 1208.10.20.00- ORIGIN THE NETHERLANDS. PRODUCT DOES NOT CONTAIN INGREDIENTS OF ANIMAL ORIGIN. PALLETS ARE HEAT TREATED BY ISPM 15 PROGRAM. REGISTRATION NUMBERNL-009 DB-HT. SHIPMENT BY CMA CGMAMERICA, ETS 25-11-2015, ETA 01-01-2016 FINALDESTINATION : ABBOTSFORD BC ADVANCE RULING T.R.S. 3253628 STERILE PRODUCT. PLEASE MAINTAIN STERILE CONDITION. FREIGHT PREPAID</t>
  </si>
  <si>
    <t>ROSSLAND MUSHROOM FARM</t>
  </si>
  <si>
    <t>BALTUSSEN WANROIJ B.V.</t>
  </si>
  <si>
    <t>NO MARKS AND A COPY TO MANON</t>
  </si>
  <si>
    <t>3555 ROSS ROAD, ABBOTSFORD, BC V4X 1T1, CANADA OR DIRCK HIMSCHOOT, MN 55033 US</t>
  </si>
  <si>
    <t>HOEVENSESTRAAT 17A THE NETHERLANDS 5446 PA WANROIJ 5446 PA NL</t>
  </si>
  <si>
    <t>AMFU8876164</t>
  </si>
  <si>
    <t>SUDUR5RTMPE0739A</t>
  </si>
  <si>
    <t>SUDUR5RTMPE0739X</t>
  </si>
  <si>
    <t>547W</t>
  </si>
  <si>
    <t>B-1224747</t>
  </si>
  <si>
    <t>ANTWERP, BELGIUM</t>
  </si>
  <si>
    <t>BUSINESS SOLUTIONS INT. INC.</t>
  </si>
  <si>
    <t>11921 LOFTON AVE - HASTINGS MINNESOTA 55033 USA MINNESOTA 55033 USA MN 55033 US</t>
  </si>
  <si>
    <t>ACTION CUSTOMS SERVICES INC.</t>
  </si>
  <si>
    <t>ATTN. CHRISTINE O'BRIEN, H9P 2V6 CANADA, 508 RUE LEPINE, DOR QC H9P 2V6 CA</t>
  </si>
  <si>
    <t>4146 CTN 133 (ONE HUNDRED THIRTY THREE) CARTONS CONTAINING 3,149 PCS  262 5/12 DOZ OF MENS SHIRTS . P.O. DR-37-110077 4146 CTN 133 (ONE HUNDRED THIRTY THREE) CARTONS CONTAINING 3,149 PCS  262 5/12 DOZ OF MENS SHIRTS . P.O. DR-37-110077 4146 CTN 133 (ONE HUNDRED THIRTY THREE) CARTONS CONTAINING 3,149 PCS  262 5/12 DOZ OF MENS SHIRTS . P.O. DR-37-110077 4146 CTN 133 (ONE HUNDRED THIRTY THREE) CARTONS CONTAINING 3,149 PCS  262 5/12 DOZ OF MENS SHIRTS . P.O. DR-37-110077 4146 CTN 133 (ONE HUNDRED THIRTY THREE) CARTONS CONTAINING 3,149 PCS  262 5/12 DOZ OF MENS SHIRTS . P.O. DR-37-110077 LOT NO. 37P2032/24P  2,511 PCS . P.O. DR-37-110079 LOT NO. 3701460/427  638 PCS . S.A NO. 1457736 PAYMENT CITIBANK . INVOICE NO 4403BAPL15 FACTORY INVOICE 4403/UG/15 . GROSS WEIGHT 1,125.30 KG NETTO WEIGHT 899.55 KG MEASUREMENT 12.82 M3 . CONTAINER NO GLDU9987278 / 40HC (SUB) . SEAL NO MOLBP16394 . PEB NO 111952 PEB DATE 11/18/2015 . 'THIS SHIPMENT DOES NOT CONTAIN ANY SOLID WOOD PACKING MATERIAL.' 259 (TWO HUNDRED FIFTY NINE) CARTONS CONTAINING 6,171 PCS  514 3/12 DOZ OF MENS SHIRTS . P.O. DR-01-110391 LOT NO. 01T0249/600  6121 PCS . P.O. DR-01-110390 LOT NO. 01T0249/600  50 PCS . S.A. NO. 1457739 PAYMENT CITIBANK . INVOICE NO 4402BAPL15 FACTORY INVOICE 4402/UG/15 . GROSS WEIGHT 2,347.62 KG NETTO WEIGHT 1,855.52 KG MEASUREMENT 24.41 M3 . CONTAINER NO GLDU 9987278/40 HC (SUB) . SEAL NO MOLBP 16394 . PEB NO 112117 PEB DATE NOVEMBER 19, 2015 . 'THIS SHIPMENT DOES NOT CONTAIN ANY SOLID WOOD PACKING MATERIAL.' 3152 (THREE THOUSAND ONE HUNDRED FIFTY TWO) CARTONS CONTAINING 37,726 PCS  3143 10/12 DOZ OF MENS SHIRTS . P.O. SP-40-496811 LOT NO. 40VW995/699  1863 PCS 40VW995/466  5060 PCS 40VW995/476  4250 PCS 40VW995/502 2398 PCS 40VW995/462  5737 PCS 40VW995/667  2217 PCS . P.O. SP-40-496805 LOT NO. 40VW196/423  6468 PCS 40VW196/510  6642 PCS . P.O. SP-40-498088 LOT NO. 40D9381/010  1390 PCS . P.O. SP-40-496809 LOT NO. 40VW152/100  321 PCS . P.O. SP-40-496810 LOT NO. 40VW153/051  688 PCS 40VW153/329  692 PCS . S.A. NO. 1458045 PAYMENT CITIBANK . INVOICE NO 4404BAPL15 FACTORY INVOICE 4404/UG/15 . GROSS WEIGHT 14,065.94 KG NETTO WEIGHT 10,723.14 KG MEASUREMENT 174.97 M3 . CONTAINER NO GLDU 9987278/40 HC (SUB) TCNU 6197649/40 HC (SUB) TEMU 7081988/40 HC (SUB) TCLU 9625954/40 HC (SUB) . SEAL NO MOLBP 16394 MOLBP 16393 MOLBP 16392 MOLBP 16395 . PEB NO 111746 PEB DATE NOVEMBER 18, 2015 . 'THIS SHIPMENT DOES NOT CONTAIN ANY SOLID WOOD PACKING MATERIAL.' 602 ( SIX HUNDRED TWO ) CARTONS CONTAINING 6,120 PCS  510 DOZ OF MENS SHIRTS . P.O. RTCO34451 LOT NO. 9370-400-0193  37 PCS 9370-400-0194  123 PCS 9370-400-0195  198 PCS 9370-400-0196  173 PCS 9370-400-0197  74 PCS 9370-400-0198  37 PCS . P.O. RTCO34450 LOT NO. 9370-901  1,794 PCS 9370-902  732 PCS . P.O. RTCO34640 LOT NO. 9265-901  1,876 PCS 9265-902  624 PCS 9265-903  266 PCS 9265-904  186 PCS . S.A NO. 1458049 PAYMENT CITIBANK . INVOICE NO 4411BAPL15 FACTORY INVOICE 4411/UG/15 . GROSS WEIGHT 1.867.54 KG NETTO WEIGHT 1,421.89 KG MEASUREMENT 22.98 M3 . CONTAINER / SEAL NO TCLU 9625954/40 HC (SUB) TEMU 5262890/20 . MOLBP 16395 MOLBP 16391 . PEB NO 111745 PEB DATE NOVEMBER 18, 2015 . 'THIS SHIPMENT DOES NOT CONTAIN ANY SOLID WOOD PACKING MATERIAL.' S/C NO US0000NFY INTENDED CONNECTING VESSEL BY MOL MAGNIFICENCE V.035E OR SUBSTITUTE LOT NO. 37P2032/24P  2,511 PCS . P.O. DR-37-110079 LOT NO. 3701460/427  638 PCS . S.A NO. 1457736 PAYMENT CITIBANK . INVOICE NO 4403BAPL15 FACTORY INVOICE 4403/UG/15 . GROSS WEIGHT 1,125.30 KG NETTO WEIGHT 899.55 KG MEASUREMENT 12.82 M3 . CONTAINER NO GLDU9987278 / 40HC (SUB) . SEAL NO MOLBP16394 . PEB NO 111952 PEB DATE 11/18/2015 . 'THIS SHIPMENT DOES NOT CONTAIN ANY SOLID WOOD PACKING MATERIAL.' 259 (TWO HUNDRED FIFTY NINE) CARTONS CONTAINING 6,171 PCS  514 3/12 DOZ OF MENS SHIRTS . P.O. DR-01-110391 LOT NO. 01T0249/600  6121 PCS . P.O. DR-01-110390 LOT NO. 01T0249/600  50 PCS . S.A. NO. 1457739 PAYMENT CITIBANK . INVOICE NO 4402BAPL15 FACTORY INVOICE 4402/UG/15 . GROSS WEIGHT 2,347.62 KG NETTO WEIGHT 1,855.52 KG MEASUREMENT 24.41 M3 . CONTAINER NO GLDU 9987278/40 HC (SUB) . SEAL NO MOLBP 16394 . PEB NO 112117 PEB DATE NOVEMBER 19, 2015 . 'THIS SHIPMENT DOES NOT CONTAIN ANY SOLID WOOD PACKING MATERIAL.' 3152 (THREE THOUSAND ONE HUNDRED FIFTY TWO) CARTONS CONTAINING 37,726 PCS  3143 10/12 DOZ OF MENS SHIRTS . P.O. SP-40-496811 LOT NO. 40VW995/699  1863 PCS 40VW995/466  5060 PCS 40VW995/476  4250 PCS 40VW995/502 2398 PCS 40VW995/462  5737 PCS 40VW995/667  2217 PCS . P.O. SP-40-496805 LOT NO. 40VW196/423  6468 PCS 40VW196/510  6642 PCS . P.O. SP-40-498088 LOT NO. 40D9381/010  1390 PCS . P.O. SP-40-496809 LOT NO. 40VW152/100  321 PCS . P.O. SP-40-496810 LOT NO. 40VW153/051  688 PCS 40VW153/329  692 PCS . S.A. NO. 1458045 PAYMENT CITIBANK . INVOICE NO 4404BAPL15 FACTORY INVOICE 4404/UG/15 . GROSS WEIGHT 14,065.94 KG NETTO WEIGHT 10,723.14 KG MEASUREMENT 174.97 M3 . CONTAINER NO GLDU 9987278/40 HC (SUB) TCNU 6197649/40 HC (SUB) TEMU 7081988/40 HC (SUB) TCLU 9625954/40 HC (SUB) . SEAL NO MOLBP 16394 MOLBP 16393 MOLBP 16392 MOLBP 16395 . PEB NO 111746 PEB DATE NOVEMBER 18, 2015 . 'THIS SHIPMENT DOES NOT CONTAIN ANY SOLID WOOD PACKING MATERIAL.' 602 ( SIX HUNDRED TWO ) CARTONS CONTAINING 6,120 PCS  510 DOZ OF MENS SHIRTS . P.O. RTCO34451 LOT NO. 9370-400-0193  37 PCS 9370-400-0194  123 PCS 9370-400-0195  198 PCS 9370-400-0196  173 PCS 9370-400-0197  74 PCS 9370-400-0198  37 PCS . P.O. RTCO34450 LOT NO. 9370-901  1,794 PCS 9370-902  732 PCS . P.O. RTCO34640 LOT NO. 9265-901  1,876 PCS 9265-902  624 PCS 9265-903  266 PCS 9265-904  186 PCS . S.A NO. 1458049 PAYMENT CITIBANK . INVOICE NO 4411BAPL15 FACTORY INVOICE 4411/UG/15 . GROSS WEIGHT 1.867.54 KG NETTO WEIGHT 1,421.89 KG MEASUREMENT 22.98 M3 . CONTAINER / SEAL NO TCLU 9625954/40 HC (SUB) TEMU 5262890/20 . MOLBP 16395 MOLBP 16391 . PEB NO 111745 PEB DATE NOVEMBER 18, 2015 . 'THIS SHIPMENT DOES NOT CONTAIN ANY SOLID WOOD PACKING MATERIAL.' S/C NO US0000NFY INTENDED CONNECTING VESSEL BY MOL MAGNIFICENCE V.035E OR SUBSTITUTE LOT NO. 37P2032/24P  2,511 PCS . P.O. DR-37-110079 LOT NO. 3701460/427  638 PCS . S.A NO. 1457736 PAYMENT CITIBANK . INVOICE NO 4403BAPL15 FACTORY INVOICE 4403/UG/15 . GROSS WEIGHT 1,125.30 KG NETTO WEIGHT 899.55 KG MEASUREMENT 12.82 M3 . CONTAINER NO GLDU9987278 / 40HC (SUB) . SEAL NO MOLBP16394 . PEB NO 111952 PEB DATE 11/18/2015 . 'THIS SHIPMENT DOES NOT CONTAIN ANY SOLID WOOD PACKING MATERIAL.' 259 (TWO HUNDRED FIFTY NINE) CARTONS CONTAINING 6,171 PCS  514 3/12 DOZ OF MENS SHIRTS . P.O. DR-01-110391 LOT NO. 01T0249/600  6121 PCS . P.O. DR-01-110390 LOT NO. 01T0249/600  50 PCS . S.A. NO. 1457739 PAYMENT CITIBANK . INVOICE NO 4402BAPL15 FACTORY INVOICE 4402/UG/15 . GROSS WEIGHT 2,347.62 KG NETTO WEIGHT 1,855.52 KG MEASUREMENT 24.41 M3 . CONTAINER NO GLDU 9987278/40 HC (SUB) . SEAL NO MOLBP 16394 . PEB NO 112117 PEB DATE NOVEMBER 19, 2015 . 'THIS SHIPMENT DOES NOT CONTAIN ANY SOLID WOOD PACKING MATERIAL.' 3152 (THREE THOUSAND ONE HUNDRED FIFTY TWO) CARTONS CONTAINING 37,726 PCS  3143 10/12 DOZ OF MENS SHIRTS . P.O. SP-40-496811 LOT NO. 40VW995/699  1863 PCS 40VW995/466  5060 PCS 40VW995/476  4250 PCS 40VW995/502 2398 PCS 40VW995/462  5737 PCS 40VW995/667  2217 PCS . P.O. SP-40-496805 LOT NO. 40VW196/423  6468 PCS 40VW196/510  6642 PCS . P.O. SP-40-498088 LOT NO. 40D9381/010  1390 PCS . P.O. SP-40-496809 LOT NO. 40VW152/100  321 PCS . P.O. SP-40-496810 LOT NO. 40VW153/051  688 PCS 40VW153/329  692 PCS . S.A. NO. 1458045 PAYMENT CITIBANK . INVOICE NO 4404BAPL15 FACTORY INVOICE 4404/UG/15 . GROSS WEIGHT 14,065.94 KG NETTO WEIGHT 10,723.14 KG MEASUREMENT 174.97 M3 . CONTAINER NO GLDU 9987278/40 HC (SUB) TCNU 6197649/40 HC (SUB) TEMU 7081988/40 HC (SUB) TCLU 9625954/40 HC (SUB) . SEAL NO MOLBP 16394 MOLBP 16393 MOLBP 16392 MOLBP 16395 . PEB NO 111746 PEB DATE NOVEMBER 18, 2015 . 'THIS SHIPMENT DOES NOT CONTAIN ANY SOLID WOOD PACKING MATERIAL.' 602 ( SIX HUNDRED TWO ) CARTONS CONTAINING 6,120 PCS  510 DOZ OF MENS SHIRTS . P.O. RTCO34451 LOT NO. 9370-400-0193  37 PCS 9370-400-0194  123 PCS 9370-400-0195  198 PCS 9370-400-0196  173 PCS 9370-400-0197  74 PCS 9370-400-0198  37 PCS . P.O. RTCO34450 LOT NO. 9370-901  1,794 PCS 9370-902  732 PCS . P.O. RTCO34640 LOT NO. 9265-901  1,876 PCS 9265-902  624 PCS 9265-903  266 PCS 9265-904  186 PCS . S.A NO. 1458049 PAYMENT CITIBANK . INVOICE NO 4411BAPL15 FACTORY INVOICE 4411/UG/15 . GROSS WEIGHT 1.867.54 KG NETTO WEIGHT 1,421.89 KG MEASUREMENT 22.98 M3 . CONTAINER / SEAL NO TCLU 9625954/40 HC (SUB) TEMU 5262890/20 . MOLBP 16395 MOLBP 16391 . PEB NO 111745 PEB DATE NOVEMBER 18, 2015 . 'THIS SHIPMENT DOES NOT CONTAIN ANY SOLID WOOD PACKING MATERIAL.' S/C NO US0000NFY INTENDED CONNECTING VESSEL BY MOL MAGNIFICENCE V.035E OR SUBSTITUTE LOT NO. 37P2032/24P  2,511 PCS . P.O. DR-37-110079 LOT NO. 3701460/427  638 PCS . S.A NO. 1457736 PAYMENT CITIBANK . INVOICE NO 4403BAPL15 FACTORY INVOICE 4403/UG/15 . GROSS WEIGHT 1,125.30 KG NETTO WEIGHT 899.55 KG MEASUREMENT 12.82 M3 . CONTAINER NO GLDU9987278 / 40HC (SUB) . SEAL NO MOLBP16394 . PEB NO 111952 PEB DATE 11/18/2015 . 'THIS SHIPMENT DOES NOT CONTAIN ANY SOLID WOOD PACKING MATERIAL.' 259 (TWO HUNDRED FIFTY NINE) CARTONS CONTAINING 6,171 PCS  514 3/12 DOZ OF MENS SHIRTS . P.O. DR-01-110391 LOT NO. 01T0249/600  6121 PCS . P.O. DR-01-110390 LOT NO. 01T0249/600  50 PCS . S.A. NO. 1457739 PAYMENT CITIBANK . INVOICE NO 4402BAPL15 FACTORY INVOICE 4402/UG/15 . GROSS WEIGHT 2,347.62 KG NETTO WEIGHT 1,855.52 KG MEASUREMENT 24.41 M3 . CONTAINER NO GLDU 9987278/40 HC (SUB) . SEAL NO MOLBP 16394 . PEB NO 112117 PEB DATE NOVEMBER 19, 2015 . 'THIS SHIPMENT DOES NOT CONTAIN ANY SOLID WOOD PACKING MATERIAL.' 3152 (THREE THOUSAND ONE HUNDRED FIFTY TWO) CARTONS CONTAINING 37,726 PCS  3143 10/12 DOZ OF MENS SHIRTS . P.O. SP-40-496811 LOT NO. 40VW995/699  1863 PCS 40VW995/466  5060 PCS 40VW995/476  4250 PCS 40VW995/502 2398 PCS 40VW995/462  5737 PCS 40VW995/667  2217 PCS . P.O. SP-40-496805 LOT NO. 40VW196/423  6468 PCS 40VW196/510  6642 PCS . P.O. SP-40-498088 LOT NO. 40D9381/010  1390 PCS . P.O. SP-40-496809 LOT NO. 40VW152/100  321 PCS . P.O. SP-40-496810 LOT NO. 40VW153/051  688 PCS 40VW153/329  692 PCS . S.A. NO. 1458045 PAYMENT CITIBANK . INVOICE NO 4404BAPL15 FACTORY INVOICE 4404/UG/15 . GROSS WEIGHT 14,065.94 KG NETTO WEIGHT 10,723.14 KG MEASUREMENT 174.97 M3 . CONTAINER NO GLDU 9987278/40 HC (SUB) TCNU 6197649/40 HC (SUB) TEMU 7081988/40 HC (SUB) TCLU 9625954/40 HC (SUB) . SEAL NO MOLBP 16394 MOLBP 16393 MOLBP 16392 MOLBP 16395 . PEB NO 111746 PEB DATE NOVEMBER 18, 2015 . 'THIS SHIPMENT DOES NOT CONTAIN ANY SOLID WOOD PACKING MATERIAL.' 602 ( SIX HUNDRED TWO ) CARTONS CONTAINING 6,120 PCS  510 DOZ OF MENS SHIRTS . P.O. RTCO34451 LOT NO. 9370-400-0193  37 PCS 9370-400-0194  123 PCS 9370-400-0195  198 PCS 9370-400-0196  173 PCS 9370-400-0197  74 PCS 9370-400-0198  37 PCS . P.O. RTCO34450 LOT NO. 9370-901  1,794 PCS 9370-902  732 PCS . P.O. RTCO34640 LOT NO. 9265-901  1,876 PCS 9265-902  624 PCS 9265-903  266 PCS 9265-904  186 PCS . S.A NO. 1458049 PAYMENT CITIBANK . INVOICE NO 4411BAPL15 FACTORY INVOICE 4411/UG/15 . GROSS WEIGHT 1.867.54 KG NETTO WEIGHT 1,421.89 KG MEASUREMENT 22.98 M3 . CONTAINER / SEAL NO TCLU 9625954/40 HC (SUB) TEMU 5262890/20 . MOLBP 16395 MOLBP 16391 . PEB NO 111745 PEB DATE NOVEMBER 18, 2015 . 'THIS SHIPMENT DOES NOT CONTAIN ANY SOLID WOOD PACKING MATERIAL.' S/C NO US0000NFY INTENDED CONNECTING VESSEL BY MOL MAGNIFICENCE V.035E OR SUBSTITUTE LOT NO. 37P2032/24P  2,511 PCS . P.O. DR-37-110079 LOT NO. 3701460/427  638 PCS . S.A NO. 1457736 PAYMENT CITIBANK . INVOICE NO 4403BAPL15 FACTORY INVOICE 4403/UG/15 . GROSS WEIGHT 1,125.30 KG NETTO WEIGHT 899.55 KG MEASUREMENT 12.82 M3 . CONTAINER NO GLDU9987278 / 40HC (SUB) . SEAL NO MOLBP16394 . PEB NO 111952 PEB DATE 11/18/2015 . 'THIS SHIPMENT DOES NOT CONTAIN ANY SOLID WOOD PACKING MATERIAL.' 259 (TWO HUNDRED FIFTY NINE) CARTONS CONTAINING 6,171 PCS  514 3/12 DOZ OF MENS SHIRTS . P.O. DR-01-110391 LOT NO. 01T0249/600  6121 PCS . P.O. DR-01-110390 LOT NO. 01T0249/600  50 PCS . S.A. NO. 1457739 PAYMENT CITIBANK . INVOICE NO 4402BAPL15 FACTORY INVOICE 4402/UG/15 . GROSS WEIGHT 2,347.62 KG NETTO WEIGHT 1,855.52 KG MEASUREMENT 24.41 M3 . CONTAINER NO GLDU 9987278/40 HC (SUB) . SEAL NO MOLBP 16394 . PEB NO 112117 PEB DATE NOVEMBER 19, 2015 . 'THIS SHIPMENT DOES NOT CONTAIN ANY SOLID WOOD PACKING MATERIAL.' 3152 (THREE THOUSAND ONE HUNDRED FIFTY TWO) CARTONS CONTAINING 37,726 PCS  3143 10/12 DOZ OF MENS SHIRTS . P.O. SP-40-496811 LOT NO. 40VW995/699  1863 PCS 40VW995/466  5060 PCS 40VW995/476  4250 PCS 40VW995/502 2398 PCS 40VW995/462  5737 PCS 40VW995/667  2217 PCS . P.O. SP-40-496805 LOT NO. 40VW196/423  6468 PCS 40VW196/510  6642 PCS . P.O. SP-40-498088 LOT NO. 40D9381/010  1390 PCS . P.O. SP-40-496809 LOT NO. 40VW152/100  321 PCS . P.O. SP-40-496810 LOT NO. 40VW153/051  688 PCS 40VW153/329  692 PCS . S.A. NO. 1458045 PAYMENT CITIBANK . INVOICE NO 4404BAPL15 FACTORY INVOICE 4404/UG/15 . GROSS WEIGHT 14,065.94 KG NETTO WEIGHT 10,723.14 KG MEASUREMENT 174.97 M3 . CONTAINER NO GLDU 9987278/40 HC (SUB) TCNU 6197649/40 HC (SUB) TEMU 7081988/40 HC (SUB) TCLU 9625954/40 HC (SUB) . SEAL NO MOLBP 16394 MOLBP 16393 MOLBP 16392 MOLBP 16395 . PEB NO 111746 PEB DATE NOVEMBER 18, 2015 . 'THIS SHIPMENT DOES NOT CONTAIN ANY SOLID WOOD PACKING MATERIAL.' 602 ( SIX HUNDRED TWO ) CARTONS CONTAINING 6,120 PCS  510 DOZ OF MENS SHIRTS . P.O. RTCO34451 LOT NO. 9370-400-0193  37 PCS 9370-400-0194  123 PCS 9370-400-0195  198 PCS 9370-400-0196  173 PCS 9370-400-0197  74 PCS 9370-400-0198  37 PCS . P.O. RTCO34450 LOT NO. 9370-901  1,794 PCS 9370-902  732 PCS . P.O. RTCO34640 LOT NO. 9265-901  1,876 PCS 9265-902  624 PCS 9265-903  266 PCS 9265-904  186 PCS . S.A NO. 1458049 PAYMENT CITIBANK . INVOICE NO 4411BAPL15 FACTORY INVOICE 4411/UG/15 . GROSS WEIGHT 1.867.54 KG NETTO WEIGHT 1,421.89 KG MEASUREMENT 22.98 M3 . CONTAINER / SEAL NO TCLU 9625954/40 HC (SUB) TEMU 5262890/20 . MOLBP 16395 MOLBP 16391 . PEB NO 111745 PEB DATE NOVEMBER 18, 2015 . 'THIS SHIPMENT DOES NOT CONTAIN ANY SOLID WOOD PACKING MATERIAL.' S/C NO US0000NFY INTENDED CONNECTING VESSEL BY MOL MAGNIFICENCE V.035E OR SUBSTITUTE</t>
  </si>
  <si>
    <t>4146 CTN 133 (ONE HUNDRED THIRTY THREE) CARTONS CONTAINING 3,149 PCS  262 5/12 DOZ OF MENS SHIRTS . P.O. DR-37-110077 LOT NO.37P2032/24P  2,511 PCS . P.O. DR-37-110079 LOT NO. 3701460/427  638 PCS . S.A NO. 1457736 PAYMENT CITIBANK. INVOICE NO 4403BAPL15 FACTORY INVOICE 4403/UG/15 . GROSS WEIGHT 1,125.30 KG NETTO WEIGHT 899.55 KG MEASUREMENT 12.82 M3 .CONTAINER NO GLDU9987278 / 40HC (SUB) . SEAL NO MOLBP16394 . PEB NO 111952 PEB DATE 11/18/2015. 'THIS SHIPMENT DOES NOT CONTAIN ANY SOLID WOOD PACKING MATERIAL.' 259 (TWO HUNDRED FIFTY NINE) CARTONS CONTAINING 6,171 PCS  514 3/12 DOZ OF MENS SHIRTS. P.O. DR-01-110391 LOT NO. 01T0249/600  6121 PCS . P.O. DR-01-110390 LOT NO. 01T0249/600  50 PCS. S.A. NO. 1457739 PAYMENT CITIBANK . INVOICE NO 4402BAPL15 FACTORY INVOICE 4402/UG/15 . GROSS WEIGHT 2,347.62 KGNETTO WEIGHT 1,855.52 KG MEASUREMENT 24.41 M3 . CONTAINER NO GLDU 9987278/40 HC (SUB) . SEAL NO MOLBP 16394. PEB NO 112117 PEB DATE NOVEMBER 19, 2015 . 'THIS SHIPMENT DOES NOT CONTAIN ANY SOLID WOOD PACKING MATERIAL.' 3152 (THREE THOUSAND ONEHUNDRED FIFTY TWO) CARTONS CONTAINING 37,726 PCS  3143 10/12 DOZ OF MENS SHIRTS . P.O. SP-40-496811 LOT NO. 40VW995/699  1863 PCS40VW995/466  5060 PCS 40VW995/476  4250 PCS 40VW995/502 2398 PCS 40VW995/462  5737 PCS 40VW995/667  2217 PCS . P.O. SP-40-496805 LOT NO.40VW196/423  6468 PCS 40VW196/510  6642 PCS . P.O. SP-40-498088 LOT NO. 40D9381/010  1390 PCS . P.O. SP-40-496809LOT NO. 40VW152/100  321 PCS . P.O. SP-40-496810 LOT NO. 40VW153/051  688 PCS 40VW153/329  692 PCS .S.A. NO. 1458045 PAYMENT CITIBANK . INVOICE NO 4404BAPL15 FACTORY INVOICE 4404/UG/15 . GROSS WEIGHT 14,065.94 KG NETTO WEIGHT 10,723.14 KGMEASUREMENT 174.97 M3 . CONTAINER NO GLDU 9987278/40 HC (SUB) TCNU 6197649/40 HC (SUB) TEMU 7081988/40 HC (SUB) TCLU 9625954/40 HC (SUB) .SEAL NO MOLBP 16394 MOLBP 16393 MOLBP 16392 MOLBP 16395 . PEB NO 111746 PEB DATE NOVEMBER 18, 2015. 'THIS SHIPMENT DOES NOT CONTAIN ANY SOLID WOOD PACKING MATERIAL.' 602 ( SIX HUNDRED TWO ) CARTONS CONTAINING 6,120 PCS  510 DOZ OF MENS SHIRTS. P.O. RTCO34451 LOT NO. 9370-400-0193  37 PCS 9370-400-0194  123 PCS 9370-400-0195  198 PCS 9370-400-0196  173 PCS 9370-400-0197  74 PCS9370-400-0198  37 PCS . P.O. RTCO34450 LOT NO. 9370-901  1,794 PCS 9370-902  732 PCS . P.O. RTCO34640LOT NO. 9265-901  1,876 PCS 9265-902  624 PCS 9265-903  266 PCS 9265-904  186 PCS . S.A NO. 1458049 PAYMENT CITIBANK. INVOICE NO 4411BAPL15 FACTORY INVOICE 4411/UG/15 . GROSS WEIGHT 1.867.54 KG NETTO WEIGHT 1,421.89 KG MEASUREMENT 22.98 M3 .CONTAINER / SEAL NO TCLU 9625954/40 HC (SUB) TEMU 5262890/20 . MOLBP 16395 MOLBP 16391 . PEB NO 111745PEB DATE NOVEMBER 18, 2015 . 'THIS SHIPMENT DOES NOT CONTAIN ANY SOLID WOOD PACKING MATERIAL.' S/C NO US0000NFY INTENDED CONNECTING VESSEL BY MOL MAGNIFICENCE V.035E OR SUBSTITUTE4146 CTN 133 (ONE HUNDRED THIRTY THREE) CARTONS CONTAINING 3,149 PCS  262 5/12 DOZ OF MENS SHIRTS . P.O. DR-37-110077 LOT NO.37P2032/24P  2,511 PCS . P.O. DR-37-110079 LOT NO. 3701460/427  638 PCS . S.A NO. 1457736 PAYMENT CITIBANK. INVOICE NO 4403BAPL15 FACTORY INVOICE 4403/UG/15 . GROSS WEIGHT 1,125.30 KG NETTO WEIGHT 899.55 KG MEASUREMENT 12.82 M3 .CONTAINER NO GLDU9987278 / 40HC (SUB) . SEAL NO MOLBP16394 . PEB NO 111952 PEB DATE 11/18/2015. 'THIS SHIPMENT DOES NOT CONTAIN ANY SOLID WOOD PACKING MATERIAL.' 259 (TWO HUNDRED FIFTY NINE) CARTONS CONTAINING 6,171 PCS  514 3/12 DOZ OF MENS SHIRTS. P.O. DR-01-110391 LOT NO. 01T0249/600  6121 PCS . P.O. DR-01-110390 LOT NO. 01T0249/600  50 PCS. S.A. NO. 1457739 PAYMENT CITIBANK . INVOICE NO 4402BAPL15 FACTORY INVOICE 4402/UG/15 . GROSS WEIGHT 2,347.62 KGNETTO WEIGHT 1,855.52 KG MEASUREMENT 24.41 M3 . CONTAINER NO GLDU 9987278/40 HC (SUB) . SEAL NO MOLBP 16394. PEB NO 112117 PEB DATE NOVEMBER 19, 2015 . 'THIS SHIPMENT DOES NOT CONTAIN ANY SOLID WOOD PACKING MATERIAL.' 3152 (THREE THOUSAND ONEHUNDRED FIFTY TWO) CARTONS CONTAINING 37,726 PCS  3143 10/12 DOZ OF MENS SHIRTS . P.O. SP-40-496811 LOT NO. 40VW995/699  1863 PCS40VW995/466  5060 PCS 40VW995/476  4250 PCS 40VW995/502 2398 PCS 40VW995/462  5737 PCS 40VW995/667  2217 PCS . P.O. SP-40-496805 LOT NO.40VW196/423  6468 PCS 40VW196/510  6642 PCS . P.O. SP-40-498088 LOT NO. 40D9381/010  1390 PCS . P.O. SP-40-496809LOT NO. 40VW152/100  321 PCS . P.O. SP-40-496810 LOT NO. 40VW153/051  688 PCS 40VW153/329  692 PCS .S.A. NO. 1458045 PAYMENT CITIBANK . INVOICE NO 4404BAPL15 FACTORY INVOICE 4404/UG/15 . GROSS WEIGHT 14,065.94 KG NETTO WEIGHT 10,723.14 KGMEASUREMENT 174.97 M3 . CONTAINER NO GLDU 9987278/40 HC (SUB) TCNU 6197649/40 HC (SUB) TEMU 7081988/40 HC (SUB) TCLU 9625954/40 HC (SUB) .SEAL NO MOLBP 16394 MOLBP 16393 MOLBP 16392 MOLBP 16395 . PEB NO 111746 PEB DATE NOVEMBER 18, 2015. 'THIS SHIPMENT DOES NOT CONTAIN ANY SOLID WOOD PACKING MATERIAL.' 602 ( SIX HUNDRED TWO ) CARTONS CONTAINING 6,120 PCS  510 DOZ OF MENS SHIRTS. P.O. RTCO34451 LOT NO. 9370-400-0193  37 PCS 9370-400-0194  123 PCS 9370-400-0195  198 PCS 9370-400-0196  173 PCS 9370-400-0197  74 PCS9370-400-0198  37 PCS . P.O. RTCO34450 LOT NO. 9370-901  1,794 PCS 9370-902  732 PCS . P.O. RTCO34640LOT NO. 9265-901  1,876 PCS 9265-902  624 PCS 9265-903  266 PCS 9265-904  186 PCS . S.A NO. 1458049 PAYMENT CITIBANK. INVOICE NO 4411BAPL15 FACTORY INVOICE 4411/UG/15 . GROSS WEIGHT 1.867.54 KG NETTO WEIGHT 1,421.89 KG MEASUREMENT 22.98 M3 .CONTAINER / SEAL NO TCLU 9625954/40 HC (SUB) TEMU 5262890/20 . MOLBP 16395 MOLBP 16391 . PEB NO 111745PEB DATE NOVEMBER 18, 2015 . 'THIS SHIPMENT DOES NOT CONTAIN ANY SOLID WOOD PACKING MATERIAL.' S/C NO US0000NFY INTENDED CONNECTING VESSEL BY MOL MAGNIFICENCE V.035E OR SUBSTITUTE4146 CTN 133 (ONE HUNDRED THIRTY THREE) CARTONS CONTAINING 3,149 PCS  262 5/12 DOZ OF MENS SHIRTS . P.O. DR-37-110077 LOT NO.37P2032/24P  2,511 PCS . P.O. DR-37-110079 LOT NO. 3701460/427  638 PCS . S.A NO. 1457736 PAYMENT CITIBANK. INVOICE NO 4403BAPL15 FACTORY INVOICE 4403/UG/15 . GROSS WEIGHT 1,125.30 KG NETTO WEIGHT 899.55 KG MEASUREMENT 12.82 M3 .CONTAINER NO GLDU9987278 / 40HC (SUB) . SEAL NO MOLBP16394 . PEB NO 111952 PEB DATE 11/18/2015. 'THIS SHIPMENT DOES NOT CONTAIN ANY SOLID WOOD PACKING MATERIAL.' 259 (TWO HUNDRED FIFTY NINE) CARTONS CONTAINING 6,171 PCS  514 3/12 DOZ OF MENS SHIRTS. P.O. DR-01-110391 LOT NO. 01T0249/600  6121 PCS . P.O. DR-01-110390 LOT NO. 01T0249/600  50 PCS. S.A. NO. 1457739 PAYMENT CITIBANK . INVOICE NO 4402BAPL15 FACTORY INVOICE 4402/UG/15 . GROSS WEIGHT 2,347.62 KGNETTO WEIGHT 1,855.52 KG MEASUREMENT 24.41 M3 . CONTAINER NO GLDU 9987278/40 HC (SUB) . SEAL NO MOLBP 16394. PEB NO 112117 PEB DATE NOVEMBER 19, 2015 . 'THIS SHIPMENT DOES NOT CONTAIN ANY SOLID WOOD PACKING MATERIAL.' 3152 (THREE THOUSAND ONEHUNDRED FIFTY TWO) CARTONS CONTAINING 37,726 PCS  3143 10/12 DOZ OF MENS SHIRTS . P.O. SP-40-496811 LOT NO. 40VW995/699  1863 PCS40VW995/466  5060 PCS 40VW995/476  4250 PCS 40VW995/502 2398 PCS 40VW995/462  5737 PCS 40VW995/667  2217 PCS . P.O. SP-40-496805 LOT NO.40VW196/423  6468 PCS 40VW196/510  6642 PCS . P.O. SP-40-498088 LOT NO. 40D9381/010  1390 PCS . P.O. SP-40-496809LOT NO. 40VW152/100  321 PCS . P.O. SP-40-496810 LOT NO. 40VW153/051  688 PCS 40VW153/329  692 PCS .S.A. NO. 1458045 PAYMENT CITIBANK . INVOICE NO 4404BAPL15 FACTORY INVOICE 4404/UG/15 . GROSS WEIGHT 14,065.94 KG NETTO WEIGHT 10,723.14 KGMEASUREMENT 174.97 M3 . CONTAINER NO GLDU 9987278/40 HC (SUB) TCNU 6197649/40 HC (SUB) TEMU 7081988/40 HC (SUB) TCLU 9625954/40 HC (SUB) .SEAL NO MOLBP 16394 MOLBP 16393 MOLBP 16392 MOLBP 16395 . PEB NO 111746 PEB DATE NOVEMBER 18, 2015. 'THIS SHIPMENT DOES NOT CONTAIN ANY SOLID WOOD PACKING MATERIAL.' 602 ( SIX HUNDRED TWO ) CARTONS CONTAINING 6,120 PCS  510 DOZ OF MENS SHIRTS. P.O. RTCO34451 LOT NO. 9370-400-0193  37 PCS 9370-400-0194  123 PCS 9370-400-0195  198 PCS 9370-400-0196  173 PCS 9370-400-0197  74 PCS9370-400-0198  37 PCS . P.O. RTCO34450 LOT NO. 9370-901  1,794 PCS 9370-902  732 PCS . P.O. RTCO34640LOT NO. 9265-901  1,876 PCS 9265-902  624 PCS 9265-903  266 PCS 9265-904  186 PCS . S.A NO. 1458049 PAYMENT CITIBANK. INVOICE NO 4411BAPL15 FACTORY INVOICE 4411/UG/15 . GROSS WEIGHT 1.867.54 KG NETTO WEIGHT 1,421.89 KG MEASUREMENT 22.98 M3 .CONTAINER / SEAL NO TCLU 9625954/40 HC (SUB) TEMU 5262890/20 . MOLBP 16395 MOLBP 16391 . PEB NO 111745PEB DATE NOVEMBER 18, 2015 . 'THIS SHIPMENT DOES NOT CONTAIN ANY SOLID WOOD PACKING MATERIAL.' S/C NO US0000NFY INTENDED CONNECTING VESSEL BY MOL MAGNIFICENCE V.035E OR SUBSTITUTE4146 CTN 133 (ONE HUNDRED THIRTY THREE) CARTONS CONTAINING 3,149 PCS  262 5/12 DOZ OF MENS SHIRTS . P.O. DR-37-110077 LOT NO.37P2032/24P  2,511 PCS . P.O. DR-37-110079 LOT NO. 3701460/427  638 PCS . S.A NO. 1457736 PAYMENT CITIBANK. INVOICE NO 4403BAPL15 FACTORY INVOICE 4403/UG/15 . GROSS WEIGHT 1,125.30 KG NETTO WEIGHT 899.55 KG MEASUREMENT 12.82 M3 .CONTAINER NO GLDU9987278 / 40HC (SUB) . SEAL NO MOLBP16394 . PEB NO 111952 PEB DATE 11/18/2015. 'THIS SHIPMENT DOES NOT CONTAIN ANY SOLID WOOD PACKING MATERIAL.' 259 (TWO HUNDRED FIFTY NINE) CARTONS CONTAINING 6,171 PCS  514 3/12 DOZ OF MENS SHIRTS. P.O. DR-01-110391 LOT NO. 01T0249/600  6121 PCS . P.O. DR-01-110390 LOT NO. 01T0249/600  50 PCS. S.A. NO. 1457739 PAYMENT CITIBANK . INVOICE NO 4402BAPL15 FACTORY INVOICE 4402/UG/15 . GROSS WEIGHT 2,347.62 KGNETTO WEIGHT 1,855.52 KG MEASUREMENT 24.41 M3 . CONTAINER NO GLDU 9987278/40 HC (SUB) . SEAL NO MOLBP 16394. PEB NO 112117 PEB DATE NOVEMBER 19, 2015 . 'THIS SHIPMENT DOES NOT CONTAIN ANY SOLID WOOD PACKING MATERIAL.' 3152 (THREE THOUSAND ONEHUNDRED FIFTY TWO) CARTONS CONTAINING 37,726 PCS  3143 10/12 DOZ OF MENS SHIRTS . P.O. SP-40-496811 LOT NO. 40VW995/699  1863 PCS40VW995/466  5060 PCS 40VW995/476  4250 PCS 40VW995/502 2398 PCS 40VW995/462  5737 PCS 40VW995/667  2217 PCS . P.O. SP-40-496805 LOT NO.40VW196/423  6468 PCS 40VW196/510  6642 PCS . P.O. SP-40-498088 LOT NO. 40D9381/010  1390 PCS . P.O. SP-40-496809LOT NO. 40VW152/100  321 PCS . P.O. SP-40-496810 LOT NO. 40VW153/051  688 PCS 40VW153/329  692 PCS .S.A. NO. 1458045 PAYMENT CITIBANK . INVOICE NO 4404BAPL15 FACTORY INVOICE 4404/UG/15 . GROSS WEIGHT 14,065.94 KG NETTO WEIGHT 10,723.14 KGMEASUREMENT 174.97 M3 . CONTAINER NO GLDU 9987278/40 HC (SUB) TCNU 6197649/40 HC (SUB) TEMU 7081988/40 HC (SUB) TCLU 9625954/40 HC (SUB) .SEAL NO MOLBP 16394 MOLBP 16393 MOLBP 16392 MOLBP 16395 . PEB NO 111746 PEB DATE NOVEMBER 18, 2015. 'THIS SHIPMENT DOES NOT CONTAIN ANY SOLID WOOD PACKING MATERIAL.' 602 ( SIX HUNDRED TWO ) CARTONS CONTAINING 6,120 PCS  510 DOZ OF MENS SHIRTS. P.O. RTCO34451 LOT NO. 9370-400-0193  37 PCS 9370-400-0194  123 PCS 9370-400-0195  198 PCS 9370-400-0196  173 PCS 9370-400-0197  74 PCS9370-400-0198  37 PCS . P.O. RTCO34450 LOT NO. 9370-901  1,794 PCS 9370-902  732 PCS . P.O. RTCO34640LOT NO. 9265-901  1,876 PCS 9265-902  624 PCS 9265-903  266 PCS 9265-904  186 PCS . S.A NO. 1458049 PAYMENT CITIBANK. INVOICE NO 4411BAPL15 FACTORY INVOICE 4411/UG/15 . GROSS WEIGHT 1.867.54 KG NETTO WEIGHT 1,421.89 KG MEASUREMENT 22.98 M3 .CONTAINER / SEAL NO TCLU 9625954/40 HC (SUB) TEMU 5262890/20 . MOLBP 16395 MOLBP 16391 . PEB NO 111745PEB DATE NOVEMBER 18, 2015 . 'THIS SHIPMENT DOES NOT CONTAIN ANY SOLID WOOD PACKING MATERIAL.' S/C NO US0000NFY INTENDED CONNECTING VESSEL BY MOL MAGNIFICENCE V.035E OR SUBSTITUTE4146 CTN 133 (ONE HUNDRED THIRTY THREE) CARTONS CONTAINING 3,149 PCS  262 5/12 DOZ OF MENS SHIRTS . P.O. DR-37-110077 LOT NO.37P2032/24P  2,511 PCS . P.O. DR-37-110079 LOT NO. 3701460/427  638 PCS . S.A NO. 1457736 PAYMENT CITIBANK. INVOICE NO 4403BAPL15 FACTORY INVOICE 4403/UG/15 . GROSS WEIGHT 1,125.30 KG NETTO WEIGHT 899.55 KG MEASUREMENT 12.82 M3 .CONTAINER NO GLDU9987278 / 40HC (SUB) . SEAL NO MOLBP16394 . PEB NO 111952 PEB DATE 11/18/2015. 'THIS SHIPMENT DOES NOT CONTAIN ANY SOLID WOOD PACKING MATERIAL.' 259 (TWO HUNDRED FIFTY NINE) CARTONS CONTAINING 6,171 PCS  514 3/12 DOZ OF MENS SHIRTS. P.O. DR-01-110391 LOT NO. 01T0249/600  6121 PCS . P.O. DR-01-110390 LOT NO. 01T0249/600  50 PCS. S.A. NO. 1457739 PAYMENT CITIBANK . INVOICE NO 4402BAPL15 FACTORY INVOICE 4402/UG/15 . GROSS WEIGHT 2,347.62 KGNETTO WEIGHT 1,855.52 KG MEASUREMENT 24.41 M3 . CONTAINER NO GLDU 9987278/40 HC (SUB) . SEAL NO MOLBP 16394. PEB NO 112117 PEB DATE NOVEMBER 19, 2015 . 'THIS SHIPMENT DOES NOT CONTAIN ANY SOLID WOOD PACKING MATERIAL.' 3152 (THREE THOUSAND ONEHUNDRED FIFTY TWO) CARTONS CONTAINING 37,726 PCS  3143 10/12 DOZ OF MENS SHIRTS . P.O. SP-40-496811 LOT NO. 40VW995/699  1863 PCS40VW995/466  5060 PCS 40VW995/476  4250 PCS 40VW995/502 2398 PCS 40VW995/462  5737 PCS 40VW995/667  2217 PCS . P.O. SP-40-496805 LOT NO.40VW196/423  6468 PCS 40VW196/510  6642 PCS . P.O. SP-40-498088 LOT NO. 40D9381/010  1390 PCS . P.O. SP-40-496809LOT NO. 40VW152/100  321 PCS . P.O. SP-40-496810 LOT NO. 40VW153/051  688 PCS 40VW153/329  692 PCS .S.A. NO. 1458045 PAYMENT CITIBANK . INVOICE NO 4404BAPL15 FACTORY INVOICE 4404/UG/15 . GROSS WEIGHT 14,065.94 KG NETTO WEIGHT 10,723.14 KGMEASUREMENT 174.97 M3 . CONTAINER NO GLDU 9987278/40 HC (SUB) TCNU 6197649/40 HC (SUB) TEMU 7081988/40 HC (SUB) TCLU 9625954/40 HC (SUB) .SEAL NO MOLBP 16394 MOLBP 16393 MOLBP 16392 MOLBP 16395 . PEB NO 111746 PEB DATE NOVEMBER 18, 2015. 'THIS SHIPMENT DOES NOT CONTAIN ANY SOLID WOOD PACKING MATERIAL.' 602 ( SIX HUNDRED TWO ) CARTONS CONTAINING 6,120 PCS  510 DOZ OF MENS SHIRTS. P.O. RTCO34451 LOT NO. 9370-400-0193  37 PCS 9370-400-0194  123 PCS 9370-400-0195  198 PCS 9370-400-0196  173 PCS 9370-400-0197  74 PCS9370-400-0198  37 PCS . P.O. RTCO34450 LOT NO. 9370-901  1,794 PCS 9370-902  732 PCS . P.O. RTCO34640LOT NO. 9265-901  1,876 PCS 9265-902  624 PCS 9265-903  266 PCS 9265-904  186 PCS . S.A NO. 1458049 PAYMENT CITIBANK. INVOICE NO 4411BAPL15 FACTORY INVOICE 4411/UG/15 . GROSS WEIGHT 1.867.54 KG NETTO WEIGHT 1,421.89 KG MEASUREMENT 22.98 M3 .CONTAINER / SEAL NO TCLU 9625954/40 HC (SUB) TEMU 5262890/20 . MOLBP 16395 MOLBP 16391 . PEB NO 111745PEB DATE NOVEMBER 18, 2015 . 'THIS SHIPMENT DOES NOT CONTAIN ANY SOLID WOOD PACKING MATERIAL.' S/C NO US0000NFY INTENDED CONNECTING VESSEL BY MOL MAGNIFICENCE V.035E OR SUBSTITUTE</t>
  </si>
  <si>
    <t>TCNU6197649 GLDU9987278 TCLU9625954 TEMU7081988 TEMU5262890</t>
  </si>
  <si>
    <t>MOLU14603301327</t>
  </si>
  <si>
    <t>MOLBP16393 MOLBP16394 MOLBP16395 MOLBP16392 MOLBP16391</t>
  </si>
  <si>
    <t>390 FRANKLIN AVENUE FRANKLIN SQUARE, NY 11010 ATTN PVH TEAM 516-616-2900</t>
  </si>
  <si>
    <t>SEMARANG - CY</t>
  </si>
  <si>
    <t>178 PKG TABLE TENNIS TABLES AND ACCESSORIES HS CODE 63026000,58061000,42050090, 34022090,95064000,39241000, 65050030, 64041100,42029298,35061000,48191000 PO 4403</t>
  </si>
  <si>
    <t>MARTIN KILPATRICK</t>
  </si>
  <si>
    <t>TAMASU BUTTERFLY E. GMBH</t>
  </si>
  <si>
    <t>TABLE TENNIS COMPANY 4482 TECHNOLOGY DRIVE US WILSON, NC 27896</t>
  </si>
  <si>
    <t>AM SCHUERMANNSHUETT 30H DE 47441 MOERS</t>
  </si>
  <si>
    <t>TCNU5616041</t>
  </si>
  <si>
    <t>MOLU28010349418</t>
  </si>
  <si>
    <t>SAIL LLC</t>
  </si>
  <si>
    <t>WILSON@SAIL.LI +1 252 243-SAIL 7245 2835 DAISY LANE, SUITE B 27893 WILSON, NC</t>
  </si>
  <si>
    <t>PULLENREUTH - DOO</t>
  </si>
  <si>
    <t>178 PKG TABLE TENNIS TABLES AND ACCESSORIES HS CODE 63026000,58061000,42050090, 34022090,95064000,39241000, 65050030, 64041100,42029298,35061000,4819100 PO 4403</t>
  </si>
  <si>
    <t>MOLUH2000329228</t>
  </si>
  <si>
    <t>CHASSIS PARTS OF STEEL HBL NO.: QDLGB15B0015 SCAC:ONPL VIP CODE: 15-257TPC-526 N/A:BUFFER USA CY/CY FREIGHT COLLECT AS PER PO# LA151007-2 PLASTIC DOCUMENT HOLDER 4403-6353 PLASTIC DOCUMENT HOLDER 4403-6353-2/4 HBL NO.: QDLGB15B0016 SCAC:ONPL VIP CODE: 15-257TPC-526 N/A:BUFFER USA CY/CY FREIGHT COLLECT</t>
  </si>
  <si>
    <t>PARAMOUNT,CA BUFFERS USA INC. PO#:LA150925 LA 151029 MADE IN CHINA BUFFERS USA INC. NO.: QT Y: MADE IN CHINA PARAMOUNT,CA BUFFERS USA INC. PO#:LA150925 LA 151029 MADE IN CHINA BUFFERS USA INC. NO.: QT Y: MADE IN CHINA SAME SAME</t>
  </si>
  <si>
    <t>MEDU3103854</t>
  </si>
  <si>
    <t>MSCUQR976641</t>
  </si>
  <si>
    <t>547N</t>
  </si>
  <si>
    <t>FEX8303362</t>
  </si>
  <si>
    <t>BOOKS ITEM 903664193 978-1-62033-943-5 NEW DIRECTIONS IN SOCK KNITTING PO# 16KN0101-BD (4860 CPS 243 CTNS 4 PLTS) ITEM 903669310 978-1-4403-3860-1 BOLD EXPRESSIVE PAINTING PO# C6386011JSB (6000 CPS 300 CTNS 5 PLTS) ITEM 903670443 978-1-58180-587-1 LIFELIKE DRAWING WITH LEE HAMMOND PO# C5458710DST (1100 CPS 55 CTNS 1 PLT) ITEM 903670124 978-1-4402-1395-3 NATIONAL PARK QUARTERS PO# K0939539-KB (15250 CPS 305 CTNS 8 PLTS) ITEM 903669828 978-1-59668-141-5 101 WIRE EARRINGS PO# 09BD0507-BD (1259 CPS 63 CTNS 1 PLT) (19 WOOD PLTS WITH IPPC LOGO STC 966 CTNS) THIS SHIPMENT CONTAINS WOOD PACKAGING MATERIALS WHICH COMPLIED THE STANDARD OF ISPM 15. . . . . . . . . . . . . . . . . . . . . . . . . . . . . . . . . . . . . . . . .</t>
  </si>
  <si>
    <t>TITLE NEW DIRECTIONS IN SOCK KNITTING AUTHOR ANN BUDD PUBLISHER F W MEDIA CINCINNATI, OH PRINTED IN CHINASRN 16KN01 PRINTING# 1 CTN QTY 20 CTN WGT ______LBS ISBN-10 1-62033-943-9 ISBN-13978-1-62033-943-5 COVER PRICE TITLE BOLD EXPRESSIVE PAINTING AUTHOR ANNIE O BRIEN GONZALES PUBLISHER F WMEDIA CINCINNATI,OH PRINTED IN CHINA SRN T3694 PRINTING# 1 CTN QTY 20 CTN WGT LBS ISBN-101-4403-3860-4 ISBN-13 978-1-4403-3860-1 COVER PRICE TITLE LIFELIKE DRAWING WITH LEE HAMMOND AUTHOR LEEHAMMOND PUBLISHER F W MEDIA CINCINNATI, OH PRINTED IN CHINA SRN 33058 PRINTING# 10 CTN QTY 20CTN WGT LBS ISBN-10 1-58180-587-X ISBN-13 978-1-58180-587-1 COVER PRICE TITLE NATIONAL PARK QUARTERSAUTHOR DAVE HARPER PUBLISHER KRAUSE PUBLICATIONS, IOLA WI USA PRINTED IN CHINA SRN Z7929 PRINTING# 9CTN QTY 50 CTN WGT LBS ISBN-10 1-4402-1395-X ISBN-13 978-1-4402-1395-3 COVER PRICETITLE 101 WIRE EARRINGS AUTHOR DENISE PECK PUBLISHER F W MEDIA CINCINNATI, OH PR</t>
  </si>
  <si>
    <t>CBHU4196850</t>
  </si>
  <si>
    <t>BANQHKG5572560</t>
  </si>
  <si>
    <t>COSU6110425560</t>
  </si>
  <si>
    <t>NEW AUTOPARTS AND ACCESSORIES 4403 PCS OF CARPET FLOOR, HS 87082990</t>
  </si>
  <si>
    <t>BDP INTERNATIONAL INC.</t>
  </si>
  <si>
    <t>BDP-WAKESTONE SRO</t>
  </si>
  <si>
    <t>MAERSK KLEVEN</t>
  </si>
  <si>
    <t>768 SOUTH CENTRAL AVE, SUITE 200 HAPEVILLE, GA 30345 USA 1-4044607685 TEL EX 1-404443 48</t>
  </si>
  <si>
    <t>1075/4 LAGLEROVE 161 00 PRAHA CZECH REPUBLIC 420-220115656 TEL EX 420-2201 16</t>
  </si>
  <si>
    <t>MRKU4952348</t>
  </si>
  <si>
    <t>MAEU955171300</t>
  </si>
  <si>
    <t>549W</t>
  </si>
  <si>
    <t>CZ0120063</t>
  </si>
  <si>
    <t>ATTN: CRYSTAL ROMERO PHONE: 404.443.4820 FAX: 404.443.4846 1-4044607685 TEL EX 1-404443 48</t>
  </si>
  <si>
    <t>STENOVICE</t>
  </si>
  <si>
    <t>INFANT 100PCT COTTON KNIT BODYSUIT INFANT 100PCT COTTON KNIT BODYSUIT INFANT 100PCT COTTON KNIT BODYSUIT INFANT 100% COTTON KNIT BODYSUIT AND INFANT 100% POLYESTER KNIT SKIRT INFANT 86%POLYESTER 14% SPANDEX KNIT SWUMSUIT GIRL'S 86%POLYESTER 14% SPANDEX INFANT 100PCT COTTON KNIT BODYSUIT KNIT SWUMSUIT INFANT 100% NYLON KNIT SKIRT INFANT 100% COTTON KNIT BODYSUIT INFANT 100% COTTON KNIT BODYSUIT AND INFANT 100% NYLON KNIT SKIRT INFANT 100% POLYESTER KNIT SKIRT INFANT 99% POLYESTER 1% SPANDEX KNIT SOCKS PO#WG/4427; WG/4499; WG/4500; WG/4501; WG/4502; WG/4503; WG/4504; WG/4505; WG/4506; WG/4507; WG/4508; WG/4509; WG/4510; WG/4511; WG/4512; WG/4513; WG/4514; WG/4515; WG/4516; WG/4433; WG/4407; WG/4408; WG/4409; WG/4410; WG/4411; WG/4144; WG/4145; WG/4625; WG/4628; WG/4150; WG/4151; WG/4152; WG/4141; WG/4142; WG/4143; WG/4377; WG/4378; WG/4379; WG/4380; WG/4183; WG/4428; WG/4433; WG/4428; WG/4422; WG/4424; WG/4425; WG/4426; WG/4631; WG/4632; WG/4633; WG/4634; WG/4635; WG/4636; WG/4637; WG/4638; WG/4372; WG/4373; WG/4374; WG/4375; WG/4376; WG/4397; WG/4398; WG/4399; WG/4400; WG/4401; WG/4402; WG/4403; WG/4404; WG/4405; WG/4406; WG/4640; WG/4641 FREIGHT COLLECT 40' GPX1 40' HCX3 @@@EMAIL MMUNNEE@OHL.COM SARA BERMEJO, TEAM SUPERVISOR PHONE (310) 642-5066</t>
  </si>
  <si>
    <t>RASHTI &amp; RASHTI</t>
  </si>
  <si>
    <t>DHL ISC (HONG KONG) LIMITED O/B</t>
  </si>
  <si>
    <t>EVER LUCKY</t>
  </si>
  <si>
    <t>HJRHJRHJR HJR PO# STYLE# QTY COUNTRY OF ORIGIN CHINA ASSORTMENTCARTON# CARTON SIZE WEIGHT DATE CODE THE SAME THE SAME THE SAME THE SAMETHE SAME THE SAME THE SAME THE SAME THE SAME THE SAME THE SAME THE SAMETHE SAME THE SAME THE SAME THE SAME THE SAME THE SAME THE SAME THE SAMETHE SAME THE SAME THE SAME THE SAME THE SAME THE SAME THE SAME THE SAMEHJR</t>
  </si>
  <si>
    <t>875 AVENUE OF THE AMERICAS, 5TH FLOOR NY, NY 10001 PHONE: 212-594-3733 FAX: 212-594-9102</t>
  </si>
  <si>
    <t>WEIHAI SANYANG CLOTHING CO.,LTD NO.1 JINSHAN ROAD CHUCUN TOWEN, HI-TECH DEVELOPMENT ZONE, WEIHAI,SHANDONG</t>
  </si>
  <si>
    <t>EITU1645780 EMCU1329317 MAGU5258292 EMCU9727678</t>
  </si>
  <si>
    <t>45G1 42G1 45G0 45G1</t>
  </si>
  <si>
    <t>EGLV140598038910</t>
  </si>
  <si>
    <t>0675E</t>
  </si>
  <si>
    <t>EMCDDS6584 EMCDDS6594 EMCDDS6564 EMCDDS6574</t>
  </si>
  <si>
    <t>OHL INT'L</t>
  </si>
  <si>
    <t>2255 EAST 220TH STREET CARSON, CA 90810 MARIAM, ACCOUNT REPRESENTATIVE PHONE: (310) 642-5075</t>
  </si>
  <si>
    <t>CARPETS TOTAL BOBBAINS 5760 TOTAL PALETTE 20 NET WEIGHT 12971 KGS. GROSS WEIGHT 14871 KGS. ----------------------------------- TOTAL 35399 KGS OF POLYPROPYLENE CARPETS TOTAL BOBBAINS 4403 TOTAL PALETTE 17 NET WEIGHT 9858 KGS. GROSS WEIGHT 11335 KGS. CARPETS TOTAL BOBBAINS 5501 TOTAL PALETTE 20 NET WEIGHT 12570 KGS. GROSS WEIGHT 14396 KGS. YARN 1900/1 D.TEX.</t>
  </si>
  <si>
    <t>ORIENTAL WEAVERS RUGS</t>
  </si>
  <si>
    <t>JADRANA</t>
  </si>
  <si>
    <t>NO MARKS . . . . . . .NO MARKS . . . .NO MARKS . . . .</t>
  </si>
  <si>
    <t>MANUFACTURING COMPANY INC 3295 LOWER DUG GAP ROAD DALTON, GA 30720 U.S.A</t>
  </si>
  <si>
    <t>TGHU8076400 GVCU5243187 INKU2550158</t>
  </si>
  <si>
    <t>4500 4510 4510</t>
  </si>
  <si>
    <t>HLCUAL1151109431</t>
  </si>
  <si>
    <t>B1058244 B1058245 B1058243</t>
  </si>
  <si>
    <t>3800 CAMP CREEK PARKWAY,BUILDING 1000 STE 180-ATLANTA, GA 30331. TEL 404.494.8750</t>
  </si>
  <si>
    <t>BOOKS ITEM 903664193 978-1-62033-943-5 NEW DIRECTIONS IN SOCK KNITTING ; PO#16KN0101-BD (4080 CPC 204 CTNS 3 PLTS) ITEM 903666195 978-1-62033-885-8 QUILT GIVING ; PO#15QM0401-BD (8290 CPS 415 CTNS 7 PLTS) ITEM 903670506 978-1-4463-0308-5 SIMPLE KNITS BLANKETS &amp; THROWS ; PO#CO130855 (1000 CPS 10 CTNS 1 PLT) ITEM 903666124 978-1-4403-4003-1 MIXED MEDIA IN CLAY ; PO#C6300311JSB (5760 CPS 288 CTNS 5 PLTS) ITEM 903669526 978-1-60061-012-7 CONFIDENT COLOR ; PO#C5401277DST (1140 CPS 114 CTNS 2 PLTS) ITEM 903670116 978-1-44021-326-7 COLLECTOR S LINCOLN CENT FOLDER ; PO#K0291192_59112_KB (2500 CPS 63 CTNS 2 PLTS) ITEM 903670714 978-1-931559119 40 DEGREE NORTH STAR WHEEL ; PO#K0291192_59112_KB (400 CPS 4 CTNS 1 PLT) (21 WOOD PLTS WITH IPPC LOGO STC 1098 CTNS) THIS SHIPMENT CONTAINS WOOD PACKAGING MATERIALS WHICH COMPLIED THE STANDARD OF ISPM 15. . . . . . . . . . . . . . . . . . . . . . . . . . . . . . . .</t>
  </si>
  <si>
    <t>COSCO DEVELOPMENT</t>
  </si>
  <si>
    <t>TITLE NEW DIRECTIONS IN SOCK KNITTING AUTHOR ANN BUDD PUBLISHER F W MEDIA CINCINNATI, OH PRINTED IN CHINASRN 16KN01 PRINTING# 1 CTN QTY 20 CTN WGT ______LBS ISBN-10 1-62033-943-9 ISBN-13 978-1-62033-943-5COVER PRICE TITLE QUILT GIVING AUTHOR DEBORAH FISHER PUBLISHER F W MEDIA CINCINNATI, OHPRINTED IN CHINA SRN 15QM04 PRINTING# 1 CTN QTY 20 CTN WGT ______LBS ISBN-10 1-62033-885-8 ISBN-13978-1-62033-885-8 COVER PRICE TITLE OF BOOK SIMPLE KNITS BLANKETS &amp; THROWS AUTHOR CLAIRE CROMPTON PUBLISHER F WMEDIA COUNTRY OF ORIGIN PRINTED IN CHINA SRN U2922 PRINTING# 5 CTN QTY 100 CTN WGT ______LBSISBN-13 978-1-4463-0308-5 ISBN-10 1-4463-0308-X COVER PRICE TITLE MIXED MEDIA IN CLAY AUTHOR DARLENEOLIVIA MCELROY AND PATRICIA CHAPMAN PUBLISHER F W MEDIA CINCINNATI, OH PRINTED IN CHINA SRN T4854PRINTING# 1 CTN QTY 20 CTN WGT LBS ISBN-10 1-4403-4003-X ISBN-13 978-1-4403-4003-1 COVER PRICETITLE CONFIDENT COLOR AUTHOR NITA LELAND PUBLISHER F W</t>
  </si>
  <si>
    <t>FCIU5763495</t>
  </si>
  <si>
    <t>BANQHKG5569045</t>
  </si>
  <si>
    <t>COSU6110338160</t>
  </si>
  <si>
    <t>VENEERS EUCALYPTUS LUMBER HS CODE 4403 9930 DISBURSEMENTS FOB CHARGES OF 465 EUR</t>
  </si>
  <si>
    <t>EXOTIC HARDWOODS &amp; VENEERS</t>
  </si>
  <si>
    <t>HERBERT OTTE</t>
  </si>
  <si>
    <t>EXOTIC HARDWOO &amp; VENEERS 4800 COLISEUM WAY OAKLAND, CA 94601-5010 USA OAK205426</t>
  </si>
  <si>
    <t>4800 COLISEUM WAY OAKLAND, CA 94601 US</t>
  </si>
  <si>
    <t>WIESENWEG 2B WIESMOOR 26639 DE</t>
  </si>
  <si>
    <t>DFSU6755409</t>
  </si>
  <si>
    <t>SSLLOAK205426</t>
  </si>
  <si>
    <t>HDMUBMWB1193874</t>
  </si>
  <si>
    <t>WWA0132115</t>
  </si>
  <si>
    <t>HAMBURG CFS</t>
  </si>
  <si>
    <t>'SHIPPER'S LOAD &amp; COUNT' AS PER ATTACHED STATEMENT SC: GER821436 CY / CY ALL CHARGES PREPAID NON-NEGOTIABLE WAYBILL RELEASE PROCEDURES 'SHIPPER'S LOAD &amp; COUNT' 1 X 40'HC CONTAINER 1 CASE 333(KGM) 2,079(MTQ) FIX &amp; FINISH SYSTEM HS-CODE# 84669370 SCAC: SSLL AMS REF: OAK205399 OAK205399 1 PKG 3780(KGM) 9,545(MTQ) MELANGER HS CODE:843810 SCAC: SHPT AMS REF: SFO28710056 SFO28710056 56 PKG 874(KGM) 1,848(MTQ) CONTAINING WINE WHEREOF: 56 CARTONS 12 X 750 ML PACKED ON ONE PALLET HS CODE 2204 21 SCAC CODE: SSLL AMS REF: OAK205412 OAK205412 3 PKG 2300(KGM) 3,082(MTQ) ON 3 PAL. CATALOGUES HS CODE: 49111010 SCAC: SSLL AMS-REF: OAK205415 OAK205415 30 PACKAGE 750(KGM) 4,631(MTQ) ALUMINIUM HOLLOW PROFILE HS CODE: 76042100 SCAC: SNIH AMS REF: S15SHAM0021718 OAK205417 1 PACKAGE 1017(KGM) 0,836(MTQ) SCREWS AND BOLTS PARTS FOR DRIVING AXLE HS CODE: 73181590, 87085099 SCAC: SNIH AMS REF: S15SHAM0021703 OAK205417 2 PACKAGE 404(KGM) 0,459(MTQ) BRAKES, BOLTS HS CODE: 99908704 SCAC: SNIH AMS REF: S15SHAM0021694 OAK205417 5 PACKAGE 2166(KGM) 2,563(MTQ) AUTOMOTIVE SPARE PARTS (WRIST JOINT, BRAKE CAMSHAFT, BLOC) HS CODE: 99908704 SCAC: SNIH AMS REF: S15SHAM0021711 OAK205417 1 PKG 500(KGM) 6,328(MTQ) REMOVAL GOODS HS CODE: 99050000 SCAC:SSLL AMS REF: OAK205422 OAK205422 1 PACKAGE 273(KGM) 2,681(MTQ) PERSONAL EFFECT HS CODE: 95050000 SCAC:SSLL OAK205423 36 PKG 779(KGM) 1,488(MTQ)  36 PLASTIC DRUMS A 20 KG LOADERD ON 1 PALLET FLIPCHART INK HS CODE: 32159000 SCAC CODE: ASQR HBL# SE150037166BRE OAK205425 1 PACKAGE 3200(KGM) 4,97(MTQ) VENEERS EUCALYPTUS LUMBER HS CODE 4403 9930 DISBURSEMENTS: FOB CHARGES OF 465 EUR OAK205426 2 PKG 318,58(KGM) 5,088(MTQ) SANITARY ARTICLES HS CODE: 73249000 DAP DELIVERY TO: MAX ABILITY INC. C/O BEKINS 701 STEWART ST. SANTA ROSA, CA 95404 USA CONTACT: CARLA CHRISTIANSEN CARLAC@MAX-ABILITY.COM T-707-575-5558 SCAC: SHPT AMS REF: SFO28855083 SFO28855083</t>
  </si>
  <si>
    <t>SHIPCO TRANSPORT INC.</t>
  </si>
  <si>
    <t>SACO SHIPPING GMBH</t>
  </si>
  <si>
    <t>1 X 40'HC DFSU6755409 SEAL WWA0132115 DMG MORI SEIKI USA DAVIS ORDER #PO15070257 OAK205399SFO28710056 OAK205407 1/1 SIEGRID CARROLL PO 2015-002 GK26899 SOMMER CABLE VOSSLOH KIEPESTANGE KPL. 92049002055 OAK205417 SELECTIVE TRANS IT PARTS INC. 1300 INDUSTRIAL RD. #394070 SAN CARLO S, CA OAK205418 S.T.P. OAKLAND 58301 NO. 1-2OAK205419 S.T.P. OAKLAND 58323 NO. 1-5 OAK205420 SCHNEIDER OAK205422MS. TANAKA MIE 1205 HAMILTON COU RT, MENLO PARK, C A94025 USA OAK205423C/NO. 1 GROVE TOOLS VIA SAN FRANCISCO MADE IN GERMANY EXOTIC HARDWOOD S &amp; VENEERS4800 COLISEUM WAY OAKLAND, CA 94601-5010 USA OAK205426 ORDER 309228 OAK205429</t>
  </si>
  <si>
    <t>400 OYSTER POINT BLVD., SUITE 335 SOUTH SAN FRANCISCO, CA 94080 TEL: (650) 588-0363</t>
  </si>
  <si>
    <t>WOLLKAMMEREISTR. 1 D-21107 HAMBURG / GERMANY AS AGENT OF SSL LINE LTD</t>
  </si>
  <si>
    <t>0032W</t>
  </si>
  <si>
    <t>'SHIPPER'S LOAD,COUNT &amp; WEIGHT:' S.L.A.C 45 LOGS IN TOTAL CANADIAN LOGS PRICE TERM: CFR KARACHI, PAKISTAN 14 DAYS FREE DETENTION TIME AT DESTINATION FREIGHT PREPAID H.S. CODE: 4403.20.61 'SHIPPER'S LOAD,COUNT &amp; WEIGHT:' S.L.A.C 45 LOGS IN TOTAL CANADIAN LOGS PRICE TERM: CFR KARACHI, PAKISTAN 14 DAYS FREE DETENTION TIME AT DESTINATION FREIGHT PREPAID H.S. CODE: 4403.20.61 'SHIPPER'S LOAD,COUNT &amp; WEIGHT:' S.L.A.C 45 LOGS IN TOTAL CANADIAN LOGS PRICE TERM: CFR KARACHI, PAKISTAN 14 DAYS FREE DETENTION TIME AT DESTINATION FREIGHT PREPAID H.S. CODE: 4403.20.61 'SHIPPER'S LOAD,COUNT &amp; WEIGHT:' S.L.A.C 45 LOGS IN TOTAL CANADIAN LOGS PRICE TERM: CFR KARACHI, PAKISTAN 14 DAYS FREE DETENTION TIME AT DESTINATION FREIGHT PREPAID H.S. CODE: 4403.20.61 CAED: 01R344NC2106201501100314 SEAL PKG G.W. KGS 304068 6 18110.0000 304067 9 21560.0000 304066 4 20500.0000 304063 8 22400.0000 304062 10 26150.0000 304061 8 20610.0000 CAED: 01R344NC2106201501100314 SEAL PKG G.W. KGS 304068 6 18110.0000 304067 9 21560.0000 304066 4 20500.0000 304063 8 22400.0000 304062 10 26150.0000 304061 8 20610.0000 CAED: 01R344NC2106201501100314 SEAL PKG G.W. KGS 304068 6 18110.0000 304067 9 21560.0000 304066 4 20500.0000 304063 8 22400.0000 304062 10 26150.0000 304061 8 20610.0000 CAED: 01R344NC2106201501100314 SEAL PKG G.W. KGS 304068 6 18110.0000 304067 9 21560.0000 304066 4 20500.0000 304063 8 22400.0000 304062 10 26150.0000 304061 8 20610.0000</t>
  </si>
  <si>
    <t>CONTAINER HDMU6571740 SEGU4324558 GESU6368720 HDMU6899338 DFSU6835823 TCNU8132708CONTAINER HDMU6571740 SEGU4324558 GESU6368720 HDMU6899338 DFSU6835823 TCNU8132708CONTAINER HDMU6571740 SEGU4324558 GESU6368720 HDMU6899338 DFSU6835823 TCNU8132708CONTAINER HDMU6571740 SEGU4324558 GESU6368720 HDMU6899338 DFSU6835823 TCNU8132708CONTAINER HDMU6571740 SEGU4324558 GESU6368720 HDMU6899338 DFSU6835823 TCNU8132708CONTAINER HDMU6571740 SEGU4324558 GESU6368720 HDMU6899338 DFSU6835823 TCNU8132708</t>
  </si>
  <si>
    <t>B-24 FARAN HOUSING SOCIETY, HAIDER ALI ROAD. BAHADURABAD, KARACHI - PAKISTAN</t>
  </si>
  <si>
    <t>402-221 W.ESPLANADE NORTH VANCOUVER, BC, CANADA V7M 3J3</t>
  </si>
  <si>
    <t>HDMU6571740 HDMU6899338 TCNU8132708 SEGU4324558 GESU6368720DFSU6835823</t>
  </si>
  <si>
    <t>45G0 45G0 45G0 45G0 45G045G0</t>
  </si>
  <si>
    <t>HDMUVCKN3203989</t>
  </si>
  <si>
    <t>304068 304063 304061 304067 304066 304062</t>
  </si>
  <si>
    <t>4403 CTN HDPE PLASTIC BAG LDPE PLASTIC BAG O/N 73 H.S.CODE 3923.21.0085 H.S.CODE 3923.21.0095 THIS SHIPMENT DOES NOT CONTAIN SOLID WOOD PACKING MATERIALS REDMED N/A N/A N/A</t>
  </si>
  <si>
    <t>N.Y.TRADE CENTRE INC.</t>
  </si>
  <si>
    <t>SAHACHIT WATANA PLASTIC INDUSTRY CO</t>
  </si>
  <si>
    <t>4403 CTN HDPE PLASTIC BAG LDPE PLASTIC BAG O/N 73 H.S.CODE 3923.21.0085 H.S.CODE 3923.21.0095 THIS SHIPMENT DOES NOT CONTAIN SOLID WOOD PACKING MATERIALSREDMED N/A N/A N/A</t>
  </si>
  <si>
    <t>317 ABBEY ROAD, MANHASSET N.Y.11030, U.S.A.</t>
  </si>
  <si>
    <t>55 SOI PETCHKASEM 110 YAK 3 NONGKAN NONGKAEM,BANGKOK 10160, THAILAND.</t>
  </si>
  <si>
    <t>MOFU6833597</t>
  </si>
  <si>
    <t>MOLU13804951467</t>
  </si>
  <si>
    <t>MOL581410H</t>
  </si>
  <si>
    <t>FRESH SUGAR PEAS, FRENCH SLAC 506 CTNS OF FRESH SUGAR PEAS 1546 CTNS OF FRESH FRENCH BEANS 1082 CTNS OF FRESH CARROTS 900 CTNS OF FRESH BRUSELAS 858 CTNS OF FRESH SQUASHES 501 CTNS OF FRESH RADICHIO TEMP SET AT 34 DEG F . SVC CLAM-14-0431 COS 033528 GROSS WEIGHT SUGAR PEAS 2795 FRENCH BEANS 4403 CARROTS 2923 BRUSELAS 1432 SQUASHES 1829 RADICHIO 1936</t>
  </si>
  <si>
    <t>DOCKSIDE MANAGEMENT INC</t>
  </si>
  <si>
    <t>COOP AGRICOLA INT MAGDALENA R.L.</t>
  </si>
  <si>
    <t>TUCANA J</t>
  </si>
  <si>
    <t>CMCU 5550540 10139369 0 COOPERATIVA DITTO DITTO DITTO DITTO DITTODITTO DITTO DITTO DITTO DITTO DITTO DITTO DITTO</t>
  </si>
  <si>
    <t>8725 NW 18TH TERRACE SUITE 217 MIAMI FL 33172 US</t>
  </si>
  <si>
    <t>6A AVENIDA 4 CALLE J-20 ZONA 1 MAGDALENA MILPAS ALTAS, SACATEPEQUEZ GT</t>
  </si>
  <si>
    <t>CMCU5550540</t>
  </si>
  <si>
    <t>CLAMCOSN5M745479</t>
  </si>
  <si>
    <t>N5171</t>
  </si>
  <si>
    <t>10139369 0</t>
  </si>
  <si>
    <t>WOOD CUT TO MEASURE HS 4403.99 FR EIGHT PREPAID SHIPPED ON BOARD</t>
  </si>
  <si>
    <t>NAGAHARA FLUTES NNI INC.</t>
  </si>
  <si>
    <t>MAERSK VISBY</t>
  </si>
  <si>
    <t>USA</t>
  </si>
  <si>
    <t>131 STEDMAN STREET 7 BOSTON MA, MA 01824 US</t>
  </si>
  <si>
    <t>MAGALIES VIEW SOUTH AFRICA JOHANNESBURG 2067 ZA</t>
  </si>
  <si>
    <t>CRXU9806166</t>
  </si>
  <si>
    <t>SSLLJ98257</t>
  </si>
  <si>
    <t>MSCUJH525105</t>
  </si>
  <si>
    <t>N031</t>
  </si>
  <si>
    <t>WEARING APPAREL 1X40' LADIES KNIT 4403 CARTONS</t>
  </si>
  <si>
    <t>NEW BALANCE ATHLETIC SHOE INC</t>
  </si>
  <si>
    <t>VALDOR APPAREL MANUFACTURING</t>
  </si>
  <si>
    <t>Port au Prince</t>
  </si>
  <si>
    <t>K BREEZE</t>
  </si>
  <si>
    <t>Haiti</t>
  </si>
  <si>
    <t>CMCU 4961573 R10025322 DITTO</t>
  </si>
  <si>
    <t>10 INTERNATIONAL WAY LAWRENCE MA 01843</t>
  </si>
  <si>
    <t>BLDG 14 ZONE FRANCHE SIDSA TABARREM CROIZ DES HAITI</t>
  </si>
  <si>
    <t>CMCU4961573</t>
  </si>
  <si>
    <t>CLAMHAIN5M000419</t>
  </si>
  <si>
    <t>D5093</t>
  </si>
  <si>
    <t>R10025322</t>
  </si>
  <si>
    <t>PORT AU PRINCE, H</t>
  </si>
  <si>
    <t>ASH FAS KD ROUGH LUMBER TOTA L BUNDLES-TOTAL BOARD FEET H S CODE: 4403 99 ASH FAS KD ROUGH LUMBER TOTA L BUNDLES-TOTAL BOARD FEET H S CODE: 4403 99 ASH FAS KD ROUGH LUMBER TOTA L BUNDLES-TOTAL BOARD FEET H S CODE: 4403 99 AES X20151113 926293</t>
  </si>
  <si>
    <t>OCEANWIDE LOGISTICS ASIA LIMITED</t>
  </si>
  <si>
    <t>TTS WORLDWIDE LLC</t>
  </si>
  <si>
    <t>BF - 13426 GRADE - FAS MARSK: 6570BF - 13474 GRADE - #1COM MARSK: 65 71BF - 13575 GRADE - FAS MARSK: 6569</t>
  </si>
  <si>
    <t>ROOM 2912-2916, CEO TOWER, 77 WING HONG STREET, LAI CHI KOK, KOWLOON,HONG KONG 852-27422902 TEL EX 852-2742 29</t>
  </si>
  <si>
    <t>9101 SOUTHERN PINE BLVD, SUITE 205 CHARLOTTE, NC 28273, NC (USA) TEL. 704-910-0741 1-7047100741 TEL EX 1-704910 07</t>
  </si>
  <si>
    <t>852-2742</t>
  </si>
  <si>
    <t>MIEU2006589 MRKU3074438 MAEU8375720</t>
  </si>
  <si>
    <t>MAEU955062634</t>
  </si>
  <si>
    <t>547E</t>
  </si>
  <si>
    <t>ANSON.LEE@OCEANWIDE-LOG.COM 852-27422902 TEL EX 852-2742 29</t>
  </si>
  <si>
    <t>AV. EUGENIA NO.189, COL. NARVARTE ORIENTE C.P. 03020, MEXICO, D.F. RFC: UME 960604 PZ7 CTC: LUIS</t>
  </si>
  <si>
    <t>ECMU1946258 GESU2457536</t>
  </si>
  <si>
    <t>CMDUMXO0320920</t>
  </si>
  <si>
    <t>052VB</t>
  </si>
  <si>
    <t>F1066882CMACGMD5467843 KOA0057049</t>
  </si>
  <si>
    <t>WINE 1050 DON DAVID MALBEC - 12 BOT. X 0,750 L - VINTAGE 2014 1050 TOTAL CASES 2204.21.00 NCM NET WEIGHT 9.450,00 KGS GROSS WEIGHT 18.654,00 KGS PROFORMA VX - 4403 ORDER PO 775512 M3 21 THE ORIGIN OF THIS WINE IS MENDOZA, ARGENTINA. IT HAS PASSED BY CHILE ONLY AS CARGO IN TRANSIT, UNDERGOING NO OPERATION OTHER THAN TRANSPORTATION. POINT AND COUNTRY OF ORIGIN ARGENTINEAN ORIGIN.</t>
  </si>
  <si>
    <t>GIORGIO GORI AS AGENT</t>
  </si>
  <si>
    <t>SEASPAN CHIWAN</t>
  </si>
  <si>
    <t>NO MARKS . . . . . . .. . . . . . . ..</t>
  </si>
  <si>
    <t>DISTRIBUTION BRANCH 2625 RUPERT STREET VANCOUVER, B.C., CANADA V5M 3T5 PH (604) 252 3090</t>
  </si>
  <si>
    <t>GRUPO PE AFLOR S.A. NUEVA MAYORGA S/N COQUIMBITO MAIPU M5522CHA MENDOZA</t>
  </si>
  <si>
    <t>TGHU0731830</t>
  </si>
  <si>
    <t>HLCUBU3151005080</t>
  </si>
  <si>
    <t>09W43</t>
  </si>
  <si>
    <t>AAH47280HLD1080688</t>
  </si>
  <si>
    <t>CONTAINERWORLD FORWARDING SERVICE</t>
  </si>
  <si>
    <t>INC 16133 BLUNDELL ROAD RICHMOND, BC V6W 0A3 PH (604) 276 1300</t>
  </si>
  <si>
    <t>CLOTHING 39 PCS CLOTHING 2337 PCS CLOTHING 3 PCS CLOTHING 4647 PCS CLOTHING 10 PCS CLOTHING 4403 PCS CLOTHING 156 PCS CLOTHING 6721 PCS NEW SEAL#F1064031</t>
  </si>
  <si>
    <t>MANUFACTURERA LEE DE MEXICO.</t>
  </si>
  <si>
    <t>054146AMFIZSNQ 054146AMFIZSQM 054146AMFTZSNQ 054146AMFTZSQM 054160AMFIZSNQ 054160AMFIZSQM 054160AMFTZSNQ 054160AMFTZSSQMSEMINOLE</t>
  </si>
  <si>
    <t>S.A. DE C.V. TABLAJE CATASTRAL 2287 ACANCEH YU 97380 MEXICO</t>
  </si>
  <si>
    <t>GESU6830838</t>
  </si>
  <si>
    <t>LPUS0170N00002</t>
  </si>
  <si>
    <t>W577554NA</t>
  </si>
  <si>
    <t>10801 N.W. 97TH ST., SUITE # 1 MIAMI FL 33178 U.S.A.</t>
  </si>
  <si>
    <t>4403 PACKAGES OLIVE OIL PO 4500749445 HS-CODE 220900 1716 PACKAGES OLIVE OIL PO 4500755590 HS-CODE 150910 4620 PACKAGES OLIVE OIL PO 4500751497 HS-CODE 150990</t>
  </si>
  <si>
    <t>DEOLEO USA, INC.</t>
  </si>
  <si>
    <t>DEOLEO S.A.</t>
  </si>
  <si>
    <t>DEOLEO NO MARKS NO MARKSDEOLEO NO MARKS NO MARKSDEOLEO NO MARKS NO MARKS</t>
  </si>
  <si>
    <t>10700 NORTH FREEWAY, SUITE 800 HOUSTON TX 77037 US</t>
  </si>
  <si>
    <t>C MARIE CURIE, 7 EDIF.BETA 4 PLTA RIVAS VACIAMADRID ES</t>
  </si>
  <si>
    <t>MRKU0517208 PONU1757015 PONU1697050</t>
  </si>
  <si>
    <t>4CB0 4CB0 4CB0</t>
  </si>
  <si>
    <t>BANQMAD2019194</t>
  </si>
  <si>
    <t>MAEU568261987</t>
  </si>
  <si>
    <t>545W</t>
  </si>
  <si>
    <t>TRV027082 TRV032687 TRV032188</t>
  </si>
  <si>
    <t>HALLS WAREHOUSE CORP.</t>
  </si>
  <si>
    <t>140 CIRCLE DRIVE PISCATAWAY NJ 08854 US</t>
  </si>
  <si>
    <t>ALCOLEA</t>
  </si>
  <si>
    <t>WHITE PAINT EXHIBITION MATERIAL WALLELEMENTS HS 4418.90 WHITE PAINT (ON 1 PALLET) WHITE PAINT HS 3209.90 EXHIBITION MATERIAL FIBREBOARD MDF + PINE SPECIES PINUS SYLVESTRIS PAINTED WHITE HS 4411.13, 4403.20</t>
  </si>
  <si>
    <t>ART BASEL MIAMI BEACH 2015 CARNET ATA BS/2015/7468 NO MARKS . . .ART BASEL MIAMI BEACH 2015 CARNET ATA BS/2015/7468 . .</t>
  </si>
  <si>
    <t>2355 SALZEDO STREET SUITE 205 US-CORAL GABLES, FL 33134</t>
  </si>
  <si>
    <t>PETER MERIAN-STR. 48 4002 BASEL / SWITZERLAND AS AGENT OF EXPOMOBILIA EFFRETIKON/SWITZERLAND</t>
  </si>
  <si>
    <t>HLXU8077530</t>
  </si>
  <si>
    <t>HLCUBSL151005945</t>
  </si>
  <si>
    <t>029W</t>
  </si>
  <si>
    <t>2355 SALZEDO STREET, SUITE 205 US-CORAL GABLES, FL 33134 CONTACT ANDRES ZARATE PHONE (305) 448-5010</t>
  </si>
  <si>
    <t>WHITE PAINT EXHIBITION MATERIAL WALLELEMENTS HS 4418.90 EXHIBITION MATERIAL FIBREBOARD MDF + PINE SPECIES PINUS SYLVESTRIS PAINTED WHITE HS 4411.13, 4403.20</t>
  </si>
  <si>
    <t>ART BASEL U.S. CORP.</t>
  </si>
  <si>
    <t>ART BASEL MIAMI BEACH 2015 CARNET ATA BS/2015/7468 ART BASEL MIAMI BEACH 2015 CARNET ATA BS/2015/7468. .</t>
  </si>
  <si>
    <t>1111 BRICKELL AVE SUITE 1700 (RFH) US-MIAMI, FL 33131</t>
  </si>
  <si>
    <t>MCH SWISS EXHIBITION (BASEL) LTD. MESSEPLATZ 4005 BASEL</t>
  </si>
  <si>
    <t>HLCUBSLFJ05945AA</t>
  </si>
  <si>
    <t>BOOKS ITEM 903663767 978-1-4403-4072-7 THE GREAT HALL OF DINOSAURS F&amp;W-T5746 V1 BOOKS ITEM 903658808 978-1-4405-9246-1 MY POCKET SERIES; AM-V1 PO# S586901-BD PO# C6207271JSB (7720 CPS) BOOKING REF NO 1510S028 (10 WOOD PLTS WITH IPPC LOGO STC 772 CTNS) . . . . (7820 CPS) BOOKING REF NO 1510S028 (4 WOOD PLTS WITH IPPC LOGO STC 196 CTNS) THIS SHIPMENT CONTAINS WOOD PACKAGING MATERIALS WHICH COMPLIED THE STANDARD OF ISPM 15. DELIVERY ADDRESS F W PUBLICATIONS, INC C O AERO FULFILLMENT SERVICES 6023 UNION CENTRE BOULEVARD FAIRFIELD, OH 45014 USA JOSH KOENIG AARON WILSON 866-834-1964.</t>
  </si>
  <si>
    <t>CMA CGM THALASSA</t>
  </si>
  <si>
    <t>TITLE THE GREAT HALL OF DINOSAURS AUTHOR WILLIAM O CONNOR PUBLISHER F W MEDIA CINCINNATI, OH PRINTED IN CHINASRN T5746 PRINTING# 1 CTN QTY 10 CTN WGT LBS ISBN-10 1-4403-4072-2 ISBN-13 978-1-4403-4072-7COVER PRICE TITLE OF BOOK MY POCKET GURU AUTHOR ADAMS MEDIA PUBLISHER ADAMS MEDIA, A DIVISION OF F W MEDIA, INCCOUNTRY OF ORIGIN PRINTED IN CHINA SRN S5869 PRINTING# 1 CTN QTY 40 CTN WGT ____ LBS ISBN-101-4405-9246-2 ISBN-13 978-1-4405-9246-1 COVER PRICE NO MARKS NO MARKS NO MARKS NO MARKSNO MARKS</t>
  </si>
  <si>
    <t>SUDU7748816</t>
  </si>
  <si>
    <t>BANQHKG5533477</t>
  </si>
  <si>
    <t>SUDUN15H44871610</t>
  </si>
  <si>
    <t>SUDH676613</t>
  </si>
  <si>
    <t>PRINTED BOOK ITEM 903663767 978-1-4403-4072-7 THE GREAT HALL OF DINOSAURS F&amp;W-T5746 V1 PO C6207271JSB (7720 CPS) BOOKING REF NO: 1510S028 (10 WOOD PLTS WITH IPPC LOGO STC 772 CTNS) (HB/L HKG5517929) (SCAC BANQ) BOOKS ITEM 903658808 978-1-4405-9246-1 MY POCKET SERIES; AM-V1 PO S586901-BD (7820 CPS) BOOKING REF NO: 1510S028 (4 WOOD PLTS WITH IPPC LOGO STC 196 CTNS) THIS SHIPMENT CONTAINS WOOD PACKAGING MATERIALS WHICH COMPLIED THE STANDARD OF ISPM 15. PRINTED BOOK - PO 12BD0302-BD (2 WOOD PLTS WITH IPPC LOGO STC 76 CTNS) THIS SHIPMENT CONTAINS WOOD PACKAGING MATERIALS WHICH COMPLIED THE STANDARD OF ISPM 15. EMPTY EMPTY</t>
  </si>
  <si>
    <t>KUEHNE + NAGEL,INC.</t>
  </si>
  <si>
    <t>KUEHNE &amp; NAGEL LTD.</t>
  </si>
  <si>
    <t>NO MARKS HALL OF DINOSAURS AUTHOR: WILLIAM O'CONNOR PUBLISHER: F+W MEDIA CINCINNATI, OH PRINTED IN CHINASRN:T5746 PRINTING :1 CTN QTY:10 CTN WGT: LBS ISBN-10: 1-4403-4072-2 ISBN-13: 978-1-4403-4072-7COVER PRICE: TITLE OF BOOK: MY POCKET GURU AUTHOR: ADAMS MEDIA PUBLISHER: ADAMS MEDIA, A DIVISION OF F+W MEDIA, INCCOUNTRY OF ORIGIN: PRINTED IN CHINA SRN:S5869 PRINTING : 1 CTN QTY:40 CTN WGT: LBS ISBN-10:1-4405-9246-2 ISBN-13: 978-1-4405-9246-1 COVER PRICE: AS PER BAR CODE LABEL TITLE: SIMPLE SOLDERINGNO MARKS NO MARKS</t>
  </si>
  <si>
    <t>1825 AIRPORT EXCHANGE BOULEVARD, SUITE 500 BOULEVARD, SUITE 50 KY 41018 US</t>
  </si>
  <si>
    <t>24/F MASSMUTUAL TOWER, WANCHAI HONG KONG 38 GLOUCESTER ROAD HK</t>
  </si>
  <si>
    <t>1825 AIRPORT EXCHANGE ERLANGER KY 41018 UNITED STATE BOULEVARD, SUITE 50 KY 41018 US</t>
  </si>
  <si>
    <t>'SHIPPER'S LOAD &amp; COUNT' (37175CTNS) CY / DR COPY NON-NEGOTIABLE B/L RELEASE PROCEDURES DETAIL AS PER ITEMIZED FREIGHT COLLECT 6690 (CT) FREIGHT COLLECT 'SHIPPER'S LOAD &amp; COUNT' (37175CTNS) CY / DR COPY NON-NEGOTIABLE B/L RELEASE PROCEDURES DETAIL AS PER ITEMIZED FREIGHT COLLECT 6690 (CT) FREIGHT COLLECT 'SHIPPER'S LOAD &amp; COUNT' (37175CTNS) CY / DR COPY NON-NEGOTIABLE B/L RELEASE PROCEDURES DETAIL AS PER ITEMIZED FREIGHT COLLECT 6690 (CT) FREIGHT COLLECT 'SHIPPER'S LOAD &amp; COUNT' (37175CTNS) CY / DR COPY NON-NEGOTIABLE B/L RELEASE PROCEDURES DETAIL AS PER ITEMIZED FREIGHT COLLECT 6690 (CT) FREIGHT COLLECT 'SHIPPER'S LOAD &amp; COUNT' (37175CTNS) CY / DR COPY NON-NEGOTIABLE B/L RELEASE PROCEDURES DETAIL AS PER ITEMIZED FREIGHT COLLECT 6690 (CT) FREIGHT COLLECT 2 X 40FT HQ, 2 X 45FT VENDOR/PICK UP CODE: ZC2528A/ 6 SHIP TO CODE : 990972 HFE PO#: 0451323261/ 00010 CUSTOMER PO#: 0451321437 MATERIAL #: A8240AT42 MATERIAL DESC: LPS BLIND BAG AST WV3 15 QUANTITY: 160560 LPS BLIND BAG AST HTS # :9503.00.0073 DIMENSION: 22.9 X 21.6 X 14.3 CM GROSS WT. PER CTN: 0.57 KG NW PER CTN: 0.43 KG 47.32 MTQ 3813.3 KGM 260 (CT) HFE PO#: 0451325894/ 00010 CUSTOMER PO#: 0451315825 MATERIAL #: A7109AS01 MATERIAL DESC: SHA MARVEL FIG URE 2PK AST W5 15 QUANTITY: 2080 HTS# 9503.00.0073 DIMENSION: 24.1 X 21.6 X 15.9 CM GROSS WT. PER CTN: 0.75 KG NW PER CTN: 0.59 KG 2.15 MTQ 195 KGM 250 (CT) HFE PO#: 0451333248/ 00010 CUSTOMER PO#: 0451330564 MATERIAL #: B0756AS04 MATERIAL DESC: TRA TINY TITAN AST W2 16 QUANTITY: 6000 HTS# 9503.00.0073 DIMENSION: 24.1 X 21.3 X 14 C M GROSS WT. PER CTN: 0.61 KG NW PER CTN : 0.5 KG 1.8 MTQ 152.5 KGM 2084 (CT) HFE PO#: 0451346834/ 00010 CUSTOMER PO#: 0451343357 MATERIAL #: A8240AT44 MATERIAL DESC: LPS BLIND BAG AST WV1 16 QUANTITY: 50016 HTS# 9503.00.0073 DIMENSION: 22.9 X 21.6 X 14.3 CM GROSS WT. PER CTN: 0.57 KG NW PER CTN: 0.43 KG 14.74 MTQ 1187.88 KGM 740 (CT) HFE PO#: 0451325894/ 00010 CUSTOMER PO#: 0451315825 MATERIAL #: A7109AS01 MATERIAL DESC: SHA MARVEL FIG URE 2PK AST W5 15 QUANTITY: 5920 HTS# 9503.00.0073 DIMENSION: 24.1 X 21.6 X 15.9 CM GROSS WT. PER CTN: 0.75 KG NW PER CTN: 0.59 KG 6.13 MTQ 555 KGM 1667 (CT) HFE PO#: 0451346799/ 00010 CUSTOMER PO#: 0451342374 MATERIAL #: B3808AS00 MATERIAL DESC: LPS COLLECTOR PARTY PACK QUANTITY: 10002 COLLECTOR PARTY PACK INCLUDES 14 SMALL PETS WITH 14 PARTY THEMED DECO BITS. PACK ALSO I NCLUDES A CHA HTS # :9503.00.0073 DIMENSION: 26 X 21.6 X 24.4 C M GROSS WT. PER CTN: 1.78 KG NW PER CTN: 1.59 KG 22.84 MTQ 2967.26 KGM 1667 (CT) HFE PO#: 0451346800/ 00010 CUSTOMER PO#: 0451342374 MATERIAL #: B3808AS00 MATERIAL DESC: LPS COLLECTOR PARTY PACK QUANTITY: 10002 COLLECTOR PARTY PACK INCLUDES 14 SMALL PETS WITH 14 PARTY THEMED DECO BITS. PACK ALSO I NCLUDES A CHA HTS # :9503.00.0073 DIMENSION: 26 X 21.6 X 24.4 C M GROSS WT. PER CTN: 1.78 KG NW PER CTN: 1.59 KG 22.84 MTQ 2967.26 KGM 1250 (CT) HFE PO#: 0451370928/ 00010 CUSTOMER PO#: 0451370607 MATERIAL #: 376480950 MATERIAL DESC: SH FIGURE SING LES AST QUANTITY: 30000 SH FIGURE SINGLES AST HTS # :9503.00.0073 DIMENSION: 31.4 X 21.3 X 17.1 CM GROSS WT. PER CTN: 0.79 KG NW PER CTN: 0.62KG 14.3 MTQ 987.5 KGM 198 (CT) FREIGHT COLLECT 1 X 45FT VENDOR CODE: ZC-001 FACTORY CODE: D PICK UP ADDRESS CODE: 4 SHIP TO CODE: 990972 SOLD TO CODE: 990860 HFE PO#: 0451320321/ 00010 CUSTOMER PO#: 0451318385 MATERIAL #: B4996AV40 MATERIAL DESC: SW E7 BLCK SRS 6IN IMPERIAL STORMTROOPER QUANTITY: 1188 PCS 1 6 INCH BLACK SERIES FIGURE HTS # :9503.00.0073 DIMENSION: 31.4 X 13.3 X 24.4 CM GROSS WT. PER CTN: 1.242 KG NET WT.PER CTN.: 1.05 KG 2.018 MTQ 245.916 KGM 572 (CT) HFE PO#: 0451324504/ 00010 CUSTOMER PO#: 0451304906 MATERIAL #: B3445AS01 MATERIAL DESC: SW E7 3.75IN F IG JUNG SPACE AST W2 15 QUANTITY: 6864 PCS SW E7 3.75 SINGLE FIGURE AST HTS # :9503.00.0073 DIMENSION: 29.21 X 23.84 X 15 .6 CM GROSS WT. PER CTN: 1.13 KG NET WT.PER CTN.: 0.91 KG 6.214 MTQ 646.36 KGM 697 (CT) HFE PO#: 0451324525/ 00010 CUSTOMER PO#: 0451322304 MATERIAL #: B3445AS02 MATERIAL DESC: SW E7 3.75IN F IG JUNG SPACE AST W2R1 15 QUANTITY: 8364 PCS HTS #9503.00.0073 DIMENSION: 29.21 X 23.81 X 15 .6 CM GROSS WT. PER CTN: 1.115 KG NET WT,PER CTN.; 0.89 KG 7.562 MTQ 777.155 KGM 697 (CT) HFE PO#: 0451324527/ 00010 CUSTOMER PO#: 0451322304 MATERIAL #: B3445AS02 MATERIAL DESC: SW E7 3.75IN F IG JUNG SPACE AST W2R1 15 QUANTITY: 8364 PCS HTS #9503.00.0073 DIMENSION: 29.21 X 23.81 X 15 .6 CM GROSS WT. PER CTN: 1.115 KG NET WT.PER CTN.: 0.89 KG 7.562 MTQ 777.155 KGM 572 (CT) HFE PO#: 0451328293/ 00010 CUSTOMER PO#: 0451304906 MATERIAL #: B3445AS01 MATERIAL DESC: SW E7 3.75IN F IG JUNG SPACE AST W2 15 QUANTITY: 6864 PCS SW E7 3.75 SINGLE FIGURE AST HTS # :9503.00.0073 DIMENSION: 29.21 X 23.84 X 15 .6 CM GROSS WT. PER CTN: 1.13 KG NET WT.PER CTN.: 0.91 KG 6.214 MTQ 646.36 KGM 781 (CT) HFE PO#: 0451335763/ 00010 CUSTOMER PO#: 0451329662 MATERIAL #: B3955AS01 MATERIAL DESC: SW E7 3.75 IN FIG 2 PACKS AST W1R1 15 QUANTITY: 6248 PCS HTS #9503.00.0073 DIMENSION: 32.1 X 16.51 X 20 CM GROSS WT. PER CTN: 1.41 KG NET WT,PER CTN.; 1.21 KG 8.278 MTQ 1101.21 KGM 781 (CT) HFE PO#: 0451335764/ 00010 CUSTOMER PO#: 0451329662 MATERIAL #: B3955AS01 MATERIAL DESC: SW E7 3.75 IN FIG 2 PACKS AST W1R1 15 QUANTITY: 6248 PCS HTS #9503.00.0073 DIMENSION: 32.1 X 16.51 X 20 CM GROSS WT. PER CTN: 1.41 KG NET WT.PER CTN.: 1.21 KG 8.278 MTQ 1101.21 KGM 550 (CT) HFE PO#: 0451336389/ 00010 CUSTOMER PO#: 0451322304 MATERIAL #: B3963AS01 MATERIAL DESC: SW E7 3.75IN F IG SNOW DESERT AST W2 15 QUANTITY: 6600 PCS SW E7 FIGURE SNOW DESERT AST HTS # :9503.00.0073 DIMENSION: 29.2 X 23.8 X 15.6 CM GROSS WT. PER CTN: 1.093 KG NET WT,PER CTN.: 0.864 KG 5.962 MTQ 601.15 KGM 550 (CT) HFE PO#: 0451336390/ 00010 CUSTOMER PO#: 0451322304 MATERIAL #: B3963AS01 MATERIAL DESC: SW E7 3.75IN F IG SNOW DESERT AST W2 15 QUANTITY: 6600 PCS SW E7 FIGURE SNOW DESERT AST HTS # :9503.00.0073 DIMENSION: 29.2 X 23.8 X 15.6 CM GROSS WT. PER CTN: 1.093 KG NET WT.PER CTN.: 0.864 KG 5.962 MTQ 601.15 KGM 834 (CT) HFE PO#: 0451340749/ 00010 CUSTOMER PO#: 0451340542 MATERIAL #: B3445AS01 MATERIAL DESC: SW E7 3.75IN F IG JUNG SPACE AST W2 15 QUANTITY: 10008 PCS SW E7 3.75 SINGLE FIGURE AST HTS # :9503.00.0073 DIMENSION: 29.21 X 23.84 X 15 .6 CM GROSS WT. PER CTN: 1.13 KG NET WT.PER CTN.: 0.91 KG 9.06 MTQ 942.42 KGM 834 (CT) HFE PO#: 0451340750/ 00010 CUSTOMER PO#: 0451340542 MATERIAL #: B3445AS01 MATERIAL DESC: SW E7 3.75IN F IG JUNG SPACE AST W2 15 QUANTITY: 10008 PCS SW E7 3.75 SINGLE FIGURE AST HTS # :9503.00.0073 DIMENSION: 29.21 X 23.84 X 15 .6 CM GROSS WT. PER CTN: 1.13 KG NET WT.PER CTN.: 0.91 KG 9.06 MTQ 942.42 KGM 198 (CT) HFE PO#: 0451352497/ 00010 CUSTOMER PO#: 0451318385 MATERIAL #: B4996AV40 MATERIAL DESC: SW E7 BLK SRS 6IN IMPERIAL SHOCK TROOPER QUANTITY: 1188 PCS 1 6 INCH BLACK SERIES FIGURE HTS # :9503.00.0073 DIMENSION: 31.4 X 13.3 X 24.4 CM GROSS WT. PER CTN: 1.242 KG NET WT.PER CTN.: 1.05 KG 2.018 MTQ 245.916 KGM 50 (CT) HFE PO#: 0451362219/ 00010 CUSTOMER PO#: 0451359573 MATERIAL #: B4048AV60 MATERIAL DESC: SW E7 3.75 IN ARMOR MISSION PACK AST QUANTITY: 400 PCS HTS #9503.00.0073 DIMENSION: 30.5 X 16.2 X 17.8 CM GROSS WT. PER CTN: 1.203 KG NET WT.PER CTN.: 1.03 KG THE CARGO ARE READY DATE ON/ABOUT OCT.27.2015 0.44 MTQ 60.15 KGM 7430 (CT) HFE PO#: 0451336763/ 00020 CUSTOMER PO#: 0451336076 MATERIAL #: B5946AS00 MATERIAL DESC: YKA YOKAI CONV ERTING CHAR AST W1 16 QUANTITY: 29720 YK YOKAI CONVERTING CHARACTER S AST HTS # :9503.00.0073 DIMENSION: 30.8 X 17.1 X 19.7 CM GROSS WT. PER CTN: 0.92 KG NW PER CTN : 0.67 KG 77.09 MTQ 6835.6 KGM 900 (CT) FREIGHT COLLECT 2 X 40FT HQ, 2 X 45FT VENDOR/PICK UP CODE: ZC2528A/ 6 SHIP TO CODE : 990972 HFE PO#: 0451323261/ 00010 CUSTOMER PO#: 0451321437 MATERIAL #: A8240AT42 MATERIAL DESC: LPS BLIND BAG AST WV3 15 QUANTITY: 21600 LPS BLIND BAG AST HTS # :9503.00.0073 DIMENSION: 22.9 X 21.6 X 14.3 CM GROSS WT. PER CTN: 0.57 KG NW PER CTN: 0.43 KG 6.37 MTQ 513 KGM 436 (CT) HFE PO#: 0451324795/ 00010 CUSTOMER PO#: 0451291571 MATERIAL #: B4482AS00 MATERIAL DESC: LPS PET TALES AST W1 16 QUANTITY: 2616 HTS # :9503.00.0073 DIMENSION: 32.7 X 15.2 X 23.5 CM GROSS WT. PER CTN: 1.06 KG NW PER CTN: 0.87 KG 5.09 MTQ 462.16 KGM 2084 (CT) HFE PO#: 0451324796/ 00010 CUSTOMER PO#: 0451291571 MATERIAL #: B4847AS00 MATERIAL DESC: LPS PETS AND F ASHIONS AST W1 16 QUANTITY: 12504 LPS PETS AND FASHIONS AST HTS # :9503.00.0073 DIMENSION: 32.1 X 12.4 X 23.8 CM GROSS WT. PER CTN: 0.93 KG NW PER CTN: 0.78 KG 19.74 MTQ 1938.12 KGM 4403 (CT) HFE PO#: 0451336763/ 00020 CUSTOMER PO#: 0451336076 MATERIAL #: B5946AS00 MATERIAL DESC: YKA YOKAI CONV ERTING CHAR AST W1 16 QUANTITY: 17612 YK YOKAI CONVERTING CHARACTER S AST HTS # :9503.00.0073 DIMENSION: 30.8 X 17.1 X 19.7 CM GROSS WT. PER CTN: 0.92 KG NW PER CTN : 0.67 KG 45.68 MTQ 4050.76 KGM 2 X 40FT HQ, 2 X 45FT VENDOR/PICK UP CODE: ZC2528A/ 6 SHIP TO CODE : 990972 HFE PO#: 0451323261/ 00010 CUSTOMER PO#: 0451321437 MATERIAL #: A8240AT42 MATERIAL DESC: LPS BLIND BAG AST WV3 15 QUANTITY: 160560 LPS BLIND BAG AST HTS # :9503.00.0073 DIMENSION: 22.9 X 21.6 X 14.3 CM GROSS WT. PER CTN: 0.57 KG NW PER CTN: 0.43 KG 47.32 MTQ 3813.3 KGM 260 (CT) HFE PO#: 0451325894/ 00010 CUSTOMER PO#: 0451315825 MATERIAL #: A7109AS01 MATERIAL DESC: SHA MARVEL FIG URE 2PK AST W5 15 QUANTITY: 2080 HTS# 9503.00.0073 DIMENSION: 24.1 X 21.6 X 15.9 CM GROSS WT. PER CTN: 0.75 KG NW PER CTN: 0.59 KG 2.15 MTQ 195 KGM 250 (CT) HFE PO#: 0451333248/ 00010 CUSTOMER PO#: 0451330564 MATERIAL #: B0756AS04 MATERIAL DESC: TRA TINY TITAN AST W2 16 QUANTITY: 6000 HTS# 9503.00.0073 DIMENSION: 24.1 X 21.3 X 14 C M GROSS WT. PER CTN: 0.61 KG NW PER CTN : 0.5 KG 1.8 MTQ 152.5 KGM 2084 (CT) HFE PO#: 0451346834/ 00010 CUSTOMER PO#: 0451343357 MATERIAL #: A8240AT44 MATERIAL DESC: LPS BLIND BAG AST WV1 16 QUANTITY: 50016 HTS# 9503.00.0073 DIMENSION: 22.9 X 21.6 X 14.3 CM GROSS WT. PER CTN: 0.57 KG NW PER CTN: 0.43 KG 14.74 MTQ 1187.88 KGM 740 (CT) HFE PO#: 0451325894/ 00010 CUSTOMER PO#: 0451315825 MATERIAL #: A7109AS01 MATERIAL DESC: SHA MARVEL FIG URE 2PK AST W5 15 QUANTITY: 5920 HTS# 9503.00.0073 DIMENSION: 24.1 X 21.6 X 15.9 CM GROSS WT. PER CTN: 0.75 KG NW PER CTN: 0.59 KG 6.13 MTQ 555 KGM 1667 (CT) HFE PO#: 0451346799/ 00010 CUSTOMER PO#: 0451342374 MATERIAL #: B3808AS00 MATERIAL DESC: LPS COLLECTOR PARTY PACK QUANTITY: 10002 COLLECTOR PARTY PACK INCLUDES 14 SMALL PETS WITH 14 PARTY THEMED DECO BITS. PACK ALSO I NCLUDES A CHA HTS # :9503.00.0073 DIMENSION: 26 X 21.6 X 24.4 C M GROSS WT. PER CTN: 1.78 KG NW PER CTN: 1.59 KG 22.84 MTQ 2967.26 KGM 1667 (CT) HFE PO#: 0451346800/ 00010 CUSTOMER PO#: 0451342374 MATERIAL #: B3808AS00 MATERIAL DESC: LPS COLLECTOR PARTY PACK QUANTITY: 10002 COLLECTOR PARTY PACK INCLUDES 14 SMALL PETS WITH 14 PARTY THEMED DECO BITS. PACK ALSO I NCLUDES A CHA HTS # :9503.00.0073 DIMENSION: 26 X 21.6 X 24.4 C M GROSS WT. PER CTN: 1.78 KG NW PER CTN: 1.59 KG 22.84 MTQ 2967.26 KGM 1250 (CT) HFE PO#: 0451370928/ 00010 CUSTOMER PO#: 0451370607 MATERIAL #: 376480950 MATERIAL DESC: SH FIGURE SING LES AST QUANTITY: 30000 SH FIGURE SINGLES AST HTS # :9503.00.0073 DIMENSION: 31.4 X 21.3 X 17.1 CM GROSS WT. PER CTN: 0.79 KG NW PER CTN: 0.62KG 14.3 MTQ 987.5 KGM 198 (CT) FREIGHT COLLECT 1 X 45FT VENDOR CODE: ZC-001 FACTORY CODE: D PICK UP ADDRESS CODE: 4 SHIP TO CODE: 990972 SOLD TO CODE: 990860 HFE PO#: 0451320321/ 00010 CUSTOMER PO#: 0451318385 MATERIAL #: B4996AV40 MATERIAL DESC: SW E7 BLCK SRS 6IN IMPERIAL STORMTROOPER QUANTITY: 1188 PCS 1 6 INCH BLACK SERIES FIGURE HTS # :9503.00.0073 DIMENSION: 31.4 X 13.3 X 24.4 CM GROSS WT. PER CTN: 1.242 KG NET WT.PER CTN.: 1.05 KG 2.018 MTQ 245.916 KGM 572 (CT) HFE PO#: 0451324504/ 00010 CUSTOMER PO#: 0451304906 MATERIAL #: B3445AS01 MATERIAL DESC: SW E7 3.75IN F IG JUNG SPACE AST W2 15 QUANTITY: 6864 PCS SW E7 3.75 SINGLE FIGURE AST HTS # :9503.00.0073 DIMENSION: 29.21 X 23.84 X 15 .6 CM GROSS WT. PER CTN: 1.13 KG NET WT.PER CTN.: 0.91 KG 6.214 MTQ 646.36 KGM 697 (CT) HFE PO#: 0451324525/ 00010 CUSTOMER PO#: 0451322304 MATERIAL #: B3445AS02 MATERIAL DESC: SW E7 3.75IN F IG JUNG SPACE AST W2R1 15 QUANTITY: 8364 PCS HTS #9503.00.0073 DIMENSION: 29.21 X 23.81 X 15 .6 CM GROSS WT. PER CTN: 1.115 KG NET WT,PER CTN.; 0.89 KG 7.562 MTQ 777.155 KGM 697 (CT) HFE PO#: 0451324527/ 00010 CUSTOMER PO#: 0451322304 MATERIAL #: B3445AS02 MATERIAL DESC: SW E7 3.75IN F IG JUNG SPACE AST W2R1 15 QUANTITY: 8364 PCS HTS #9503.00.0073 DIMENSION: 29.21 X 23.81 X 15 .6 CM GROSS WT. PER CTN: 1.115 KG NET WT.PER CTN.: 0.89 KG 7.562 MTQ 777.155 KGM 572 (CT) HFE PO#: 0451328293/ 00010 CUSTOMER PO#: 0451304906 MATERIAL #: B3445AS01 MATERIAL DESC: SW E7 3.75IN F IG JUNG SPACE AST W2 15 QUANTITY: 6864 PCS SW E7 3.75 SINGLE FIGURE AST HTS # :9503.00.0073 DIMENSION: 29.21 X 23.84 X 15 .6 CM GROSS WT. PER CTN: 1.13 KG NET WT.PER CTN.: 0.91 KG 6.214 MTQ 646.36 KGM 781 (CT) HFE PO#: 0451335763/ 00010 CUSTOMER PO#: 0451329662 MATERIAL #: B3955AS01 MATERIAL DESC: SW E7 3.75 IN FIG 2 PACKS AST W1R1 15 QUANTITY: 6248 PCS HTS #9503.00.0073 DIMENSION: 32.1 X 16.51 X 20 CM GROSS WT. PER CTN: 1.41 KG NET WT,PER CTN.; 1.21 KG 8.278 MTQ 1101.21 KGM 781 (CT) HFE PO#: 0451335764/ 00010 CUSTOMER PO#: 0451329662 MATERIAL #: B3955AS01 MATERIAL DESC: SW E7 3.75 IN FIG 2 PACKS AST W1R1 15 QUANTITY: 6248 PCS HTS #9503.00.0073 DIMENSION: 32.1 X 16.51 X 20 CM GROSS WT. PER CTN: 1.41 KG NET WT.PER CTN.: 1.21 KG 8.278 MTQ 1101.21 KGM 550 (CT) HFE PO#: 0451336389/ 00010 CUSTOMER PO#: 0451322304 MATERIAL #: B3963AS01 MATERIAL DESC: SW E7 3.75IN F IG SNOW DESERT AST W2 15 QUANTITY: 6600 PCS SW E7 FIGURE SNOW DESERT AST HTS # :9503.00.0073 DIMENSION: 29.2 X 23.8 X 15.6 CM GROSS WT. PER CTN: 1.093 KG NET WT,PER CTN.: 0.864 KG 5.962 MTQ 601.15 KGM 550 (CT) HFE PO#: 0451336390/ 00010 CUSTOMER PO#: 0451322304 MATERIAL #: B3963AS01 MATERIAL DESC: SW E7 3.75IN F IG SNOW DESERT AST W2 15 QUANTITY: 6600 PCS SW E7 FIGURE SNOW DESERT AST HTS # :9503.00.0073 DIMENSION: 29.2 X 23.8 X 15.6 CM GROSS WT. PER CTN: 1.093 KG NET WT.PER CTN.: 0.864 KG 5.962 MTQ 601.15 KGM 834 (CT) HFE PO#: 0451340749/ 00010 CUSTOMER PO#: 0451340542 MATERIAL #: B3445AS01 MATERIAL DESC: SW E7 3.75IN F IG JUNG SPACE AST W2 15 QUANTITY: 10008 PCS SW E7 3.75 SINGLE FIGURE AST HTS # :9503.00.0073 DIMENSION: 29.21 X 23.84 X 15 .6 CM GROSS WT. PER CTN: 1.13 KG NET WT.PER CTN.: 0.91 KG 9.06 MTQ 942.42 KGM 834 (CT) HFE PO#: 0451340750/ 00010 CUSTOMER PO#: 0451340542 MATERIAL #: B3445AS01 MATERIAL DESC: SW E7 3.75IN F IG JUNG SPACE AST W2 15 QUANTITY: 10008 PCS SW E7 3.75 SINGLE FIGURE AST HTS # :9503.00.0073 DIMENSION: 29.21 X 23.84 X 15 .6 CM GROSS WT. PER CTN: 1.13 KG NET WT.PER CTN.: 0.91 KG 9.06 MTQ 942.42 KGM 198 (CT) HFE PO#: 0451352497/ 00010 CUSTOMER PO#: 0451318385 MATERIAL #: B4996AV40 MATERIAL DESC: SW E7 BLK SRS 6IN IMPERIAL SHOCK TROOPER QUANTITY: 1188 PCS 1 6 INCH BLACK SERIES FIGURE HTS # :9503.00.0073 DIMENSION: 31.4 X 13.3 X 24.4 CM GROSS WT. PER CTN: 1.242 KG NET WT.PER CTN.: 1.05 KG 2.018 MTQ 245.916 KGM 50 (CT) HFE PO#: 0451362219/ 00010 CUSTOMER PO#: 0451359573 MATERIAL #: B4048AV60 MATERIAL DESC: SW E7 3.75 IN ARMOR MISSION PACK AST QUANTITY: 400 PCS HTS #9503.00.0073 DIMENSION: 30.5 X 16.2 X 17.8 CM GROSS WT. PER CTN: 1.203 KG NET WT.PER CTN.: 1.03 KG THE CARGO ARE READY DATE ON/ABOUT OCT.27.2015 0.44 MTQ 60.15 KGM 7430 (CT) HFE PO#: 0451336763/ 00020 CUSTOMER PO#: 0451336076 MATERIAL #: B5946AS00 MATERIAL DESC: YKA YOKAI CONV ERTING CHAR AST W1 16 QUANTITY: 29720 YK YOKAI CONVERTING CHARACTER S AST HTS # :9503.00.0073 DIMENSION: 30.8 X 17.1 X 19.7 CM GROSS WT. PER CTN: 0.92 KG NW PER CTN : 0.67 KG 77.09 MTQ 6835.6 KGM 900 (CT) FREIGHT COLLECT 2 X 40FT HQ, 2 X 45FT VENDOR/PICK UP CODE: ZC2528A/ 6 SHIP TO CODE : 990972 HFE PO#: 0451323261/ 00010 CUSTOMER PO#: 0451321437 MATERIAL #: A8240AT42 MATERIAL DESC: LPS BLIND BAG AST WV3 15 QUANTITY: 21600 LPS BLIND BAG AST HTS # :9503.00.0073 DIMENSION: 22.9 X 21.6 X 14.3 CM GROSS WT. PER CTN: 0.57 KG NW PER CTN: 0.43 KG 6.37 MTQ 513 KGM 436 (CT) HFE PO#: 0451324795/ 00010 CUSTOMER PO#: 0451291571 MATERIAL #: B4482AS00 MATERIAL DESC: LPS PET TALES AST W1 16 QUANTITY: 2616 HTS # :9503.00.0073 DIMENSION: 32.7 X 15.2 X 23.5 CM GROSS WT. PER CTN: 1.06 KG NW PER CTN: 0.87 KG 5.09 MTQ 462.16 KGM 2084 (CT) HFE PO#: 0451324796/ 00010 CUSTOMER PO#: 0451291571 MATERIAL #: B4847AS00 MATERIAL DESC: LPS PETS AND F ASHIONS AST W1 16 QUANTITY: 12504 LPS PETS AND FASHIONS AST HTS # :9503.00.0073 DIMENSION: 32.1 X 12.4 X 23.8 CM GROSS WT. PER CTN: 0.93 KG NW PER CTN: 0.78 KG 19.74 MTQ 1938.12 KGM 4403 (CT) HFE PO#: 0451336763/ 00020 CUSTOMER PO#: 0451336076 MATERIAL #: B5946AS00 MATERIAL DESC: YKA YOKAI CONV ERTING CHAR AST W1 16 QUANTITY: 17612 YK YOKAI CONVERTING CHARACTER S AST HTS # :9503.00.0073 DIMENSION: 30.8 X 17.1 X 19.7 CM GROSS WT. PER CTN: 0.92 KG NW PER CTN : 0.67 KG 45.68 MTQ 4050.76 KGM 2 X 40FT HQ, 2 X 45FT VENDOR/PICK UP CODE: ZC2528A/ 6 SHIP TO CODE : 990972 HFE PO#: 0451323261/ 00010 CUSTOMER PO#: 0451321437 MATERIAL #: A8240AT42 MATERIAL DESC: LPS BLIND BAG AST WV3 15 QUANTITY: 160560 LPS BLIND BAG AST HTS # :9503.00.0073 DIMENSION: 22.9 X 21.6 X 14.3 CM GROSS WT. PER CTN: 0.57 KG NW PER CTN: 0.43 KG 47.32 MTQ 3813.3 KGM 260 (CT) HFE PO#: 0451325894/ 00010 CUSTOMER PO#: 0451315825 MATERIAL #: A7109AS01 MATERIAL DESC: SHA MARVEL FIG URE 2PK AST W5 15 QUANTITY: 2080 HTS# 9503.00.0073 DIMENSION: 24.1 X 21.6 X 15.9 CM GROSS WT. PER CTN: 0.75 KG NW PER CTN: 0.59 KG 2.15 MTQ 195 KGM 250 (CT) HFE PO#: 0451333248/ 00010 CUSTOMER PO#: 0451330564 MATERIAL #: B0756AS04 MATERIAL DESC: TRA TINY TITAN AST W2 16 QUANTITY: 6000 HTS# 9503.00.0073 DIMENSION: 24.1 X 21.3 X 14 C M GROSS WT. PER CTN: 0.61 KG NW PER CTN : 0.5 KG 1.8 MTQ 152.5 KGM 2084 (CT) HFE PO#: 0451346834/ 00010 CUSTOMER PO#: 0451343357 MATERIAL #: A8240AT44 MATERIAL DESC: LPS BLIND BAG AST WV1 16 QUANTITY: 50016 HTS# 9503.00.0073 DIMENSION: 22.9 X 21.6 X 14.3 CM GROSS WT. PER CTN: 0.57 KG NW PER CTN: 0.43 KG 14.74 MTQ 1187.88 KGM 740 (CT) HFE PO#: 0451325894/ 00010 CUSTOMER PO#: 0451315825 MATERIAL #: A7109AS01 MATERIAL DESC: SHA MARVEL FIG URE 2PK AST W5 15 QUANTITY: 5920 HTS# 9503.00.0073 DIMENSION: 24.1 X 21.6 X 15.9 CM GROSS WT. PER CTN: 0.75 KG NW PER CTN: 0.59 KG 6.13 MTQ 555 KGM 1667 (CT) HFE PO#: 0451346799/ 00010 CUSTOMER PO#: 0451342374 MATERIAL #: B3808AS00 MATERIAL DESC: LPS COLLECTOR PARTY PACK QUANTITY: 10002 COLLECTOR PARTY PACK INCLUDES 14 SMALL PETS WITH 14 PARTY THEMED DECO BITS. PACK ALSO I NCLUDES A CHA HTS # :9503.00.0073 DIMENSION: 26 X 21.6 X 24.4 C M GROSS WT. PER CTN: 1.78 KG NW PER CTN: 1.59 KG 22.84 MTQ 2967.26 KGM 1667 (CT) HFE PO#: 0451346800/ 00010 CUSTOMER PO#: 0451342374 MATERIAL #: B3808AS00 MATERIAL DESC: LPS COLLECTOR PARTY PACK QUANTITY: 10002 COLLECTOR PARTY PACK INCLUDES 14 SMALL PETS WITH 14 PARTY THEMED DECO BITS. PACK ALSO I NCLUDES A CHA HTS # :9503.00.0073 DIMENSION: 26 X 21.6 X 24.4 C M GROSS WT. PER CTN: 1.78 KG NW PER CTN: 1.59 KG 22.84 MTQ 2967.26 KGM 1250 (CT) HFE PO#: 0451370928/ 00010 CUSTOMER PO#: 0451370607 MATERIAL #: 376480950 MATERIAL DESC: SH FIGURE SING LES AST QUANTITY: 30000 SH FIGURE SINGLES AST HTS # :9503.00.0073 DIMENSION: 31.4 X 21.3 X 17.1 CM GROSS WT. PER CTN: 0.79 KG NW PER CTN: 0.62KG 14.3 MTQ 987.5 KGM 198 (CT) FREIGHT COLLECT 1 X 45FT VENDOR CODE: ZC-001 FACTORY CODE: D PICK UP ADDRESS CODE: 4 SHIP TO CODE: 990972 SOLD TO CODE: 990860 HFE PO#: 0451320321/ 00010 CUSTOMER PO#: 0451318385 MATERIAL #: B4996AV40 MATERIAL DESC: SW E7 BLCK SRS 6IN IMPERIAL STORMTROOPER QUANTITY: 1188 PCS 1 6 INCH BLACK SERIES FIGURE HTS # :9503.00.0073 DIMENSION: 31.4 X 13.3 X 24.4 CM GROSS WT. PER CTN: 1.242 KG NET WT.PER CTN.: 1.05 KG 2.018 MTQ 245.916 KGM 572 (CT) HFE PO#: 0451324504/ 00010 CUSTOMER PO#: 0451304906 MATERIAL #: B3445AS01 MATERIAL DESC: SW E7 3.75IN F IG JUNG SPACE AST W2 15 QUANTITY: 6864 PCS SW E7 3.75 SINGLE FIGURE AST HTS # :9503.00.0073 DIMENSION: 29.21 X 23.84 X 15 .6 CM GROSS WT. PER CTN: 1.13 KG NET WT.PER CTN.: 0.91 KG 6.214 MTQ 646.36 KGM 697 (CT) HFE PO#: 0451324525/ 00010 CUSTOMER PO#: 0451322304 MATERIAL #: B3445AS02 MATERIAL DESC: SW E7 3.75IN F IG JUNG SPACE AST W2R1 15 QUANTITY: 8364 PCS HTS #9503.00.0073 DIMENSION: 29.21 X 23.81 X 15 .6 CM GROSS WT. PER CTN: 1.115 KG NET WT,PER CTN.; 0.89 KG 7.562 MTQ 777.155 KGM 697 (CT) HFE PO#: 0451324527/ 00010 CUSTOMER PO#: 0451322304 MATERIAL #: B3445AS02 MATERIAL DESC: SW E7 3.75IN F IG JUNG SPACE AST W2R1 15 QUANTITY: 8364 PCS HTS #9503.00.0073 DIMENSION: 29.21 X 23.81 X 15 .6 CM GROSS WT. PER CTN: 1.115 KG NET WT.PER CTN.: 0.89 KG 7.562 MTQ 777.155 KGM 572 (CT) HFE PO#: 0451328293/ 00010 CUSTOMER PO#: 0451304906 MATERIAL #: B3445AS01 MATERIAL DESC: SW E7 3.75IN F IG JUNG SPACE AST W2 15 QUANTITY: 6864 PCS SW E7 3.75 SINGLE FIGURE AST HTS # :9503.00.0073 DIMENSION: 29.21 X 23.84 X 15 .6 CM GROSS WT. PER CTN: 1.13 KG NET WT.PER CTN.: 0.91 KG 6.214 MTQ 646.36 KGM 781 (CT) HFE PO#: 0451335763/ 00010 CUSTOMER PO#: 0451329662 MATERIAL #: B3955AS01 MATERIAL DESC: SW E7 3.75 IN FIG 2 PACKS AST W1R1 15 QUANTITY: 6248 PCS HTS #9503.00.0073 DIMENSION: 32.1 X 16.51 X 20 CM GROSS WT. PER CTN: 1.41 KG NET WT,PER CTN.; 1.21 KG 8.278 MTQ 1101.21 KGM 781 (CT) HFE PO#: 0451335764/ 00010 CUSTOMER PO#: 0451329662 MATERIAL #: B3955AS01 MATERIAL DESC: SW E7 3.75 IN FIG 2 PACKS AST W1R1 15 QUANTITY: 6248 PCS HTS #9503.00.0073 DIMENSION: 32.1 X 16.51 X 20 CM GROSS WT. PER CTN: 1.41 KG NET WT.PER CTN.: 1.21 KG 8.278 MTQ 1101.21 KGM 550 (CT) HFE PO#: 0451336389/ 00010 CUSTOMER PO#: 0451322304 MATERIAL #: B3963AS01 MATERIAL DESC: SW E7 3.75IN F IG SNOW DESERT AST W2 15 QUANTITY: 6600 PCS SW E7 FIGURE SNOW DESERT AST HTS # :9503.00.0073 DIMENSION: 29.2 X 23.8 X 15.6 CM GROSS WT. PER CTN: 1.093 KG NET WT,PER CTN.: 0.864 KG 5.962 MTQ 601.15 KGM 550 (CT) HFE PO#: 0451336390/ 00010 CUSTOMER PO#: 0451322304 MATERIAL #: B3963AS01 MATERIAL DESC: SW E7 3.75IN F IG SNOW DESERT AST W2 15 QUANTITY: 6600 PCS SW E7 FIGURE SNOW DESERT AST HTS # :9503.00.0073 DIMENSION: 29.2 X 23.8 X 15.6 CM GROSS WT. PER CTN: 1.093 KG NET WT.PER CTN.: 0.864 KG 5.962 MTQ 601.15 KGM 834 (CT) HFE PO#: 0451340749/ 00010 CUSTOMER PO#: 0451340542 MATERIAL #: B3445AS01 MATERIAL DESC: SW E7 3.75IN F IG JUNG SPACE AST W2 15 QUANTITY: 10008 PCS SW E7 3.75 SINGLE FIGURE AST HTS # :9503.00.0073 DIMENSION: 29.21 X 23.84 X 15 .6 CM GROSS WT. PER CTN: 1.13 KG NET WT.PER CTN.: 0.91 KG 9.06 MTQ 942.42 KGM 834 (CT) HFE PO#: 0451340750/ 00010 CUSTOMER PO#: 0451340542 MATERIAL #: B3445AS01 MATERIAL DESC: SW E7 3.75IN F IG JUNG SPACE AST W2 15 QUANTITY: 10008 PCS SW E7 3.75 SINGLE FIGURE AST HTS # :9503.00.0073 DIMENSION: 29.21 X 23.84 X 15 .6 CM GROSS WT. PER CTN: 1.13 KG NET WT.PER CTN.: 0.91 KG 9.06 MTQ 942.42 KGM 198 (CT) HFE PO#: 0451352497/ 00010 CUSTOMER PO#: 0451318385 MATERIAL #: B4996AV40 MATERIAL DESC: SW E7 BLK SRS 6IN IMPERIAL SHOCK TROOPER QUANTITY: 1188 PCS 1 6 INCH BLACK SERIES FIGURE HTS # :9503.00.0073 DIMENSION: 31.4 X 13.3 X 24.4 CM GROSS WT. PER CTN: 1.242 KG NET WT.PER CTN.: 1.05 KG 2.018 MTQ 245.916 KGM 50 (CT) HFE PO#: 0451362219/ 00010 CUSTOMER PO#: 0451359573 MATERIAL #: B4048AV60 MATERIAL DESC: SW E7 3.75 IN ARMOR MISSION PACK AST QUANTITY: 400 PCS HTS #9503.00.0073 DIMENSION: 30.5 X 16.2 X 17.8 CM GROSS WT. PER CTN: 1.203 KG NET WT.PER CTN.: 1.03 KG THE CARGO ARE READY DATE ON/ABOUT OCT.27.2015 0.44 MTQ 60.15 KGM 7430 (CT) HFE PO#: 0451336763/ 00020 CUSTOMER PO#: 0451336076 MATERIAL #: B5946AS00 MATERIAL DESC: YKA YOKAI CONV ERTING CHAR AST W1 16 QUANTITY: 29720 YK YOKAI CONVERTING CHARACTER S AST HTS # :9503.00.0073 DIMENSION: 30.8 X 17.1 X 19.7 CM GROSS WT. PER CTN: 0.92 KG NW PER CTN : 0.67 KG 77.09 MTQ 6835.6 KGM 900 (CT) FREIGHT COLLECT 2 X 40FT HQ, 2 X 45FT VENDOR/PICK UP CODE: ZC2528A/ 6 SHIP TO CODE : 990972 HFE PO#: 0451323261/ 00010 CUSTOMER PO#: 0451321437 MATERIAL #: A8240AT42 MATERIAL DESC: LPS BLIND BAG AST WV3 15 QUANTITY: 21600 LPS BLIND BAG AST HTS # :9503.00.0073 DIMENSION: 22.9 X 21.6 X 14.3 CM GROSS WT. PER CTN: 0.57 KG NW PER CTN: 0.43 KG 6.37 MTQ 513 KGM 436 (CT) HFE PO#: 0451324795/ 00010 CUSTOMER PO#: 0451291571 MATERIAL #: B4482AS00 MATERIAL DESC: LPS PET TALES AST W1 16 QUANTITY: 2616 HTS # :9503.00.0073 DIMENSION: 32.7 X 15.2 X 23.5 CM GROSS WT. PER CTN: 1.06 KG NW PER CTN: 0.87 KG 5.09 MTQ 462.16 KGM 2084 (CT) HFE PO#: 0451324796/ 00010 CUSTOMER PO#: 0451291571 MATERIAL #: B4847AS00 MATERIAL DESC: LPS PETS AND F ASHIONS AST W1 16 QUANTITY: 12504 LPS PETS AND FASHIONS AST HTS # :9503.00.0073 DIMENSION: 32.1 X 12.4 X 23.8 CM GROSS WT. PER CTN: 0.93 KG NW PER CTN: 0.78 KG 19.74 MTQ 1938.12 KGM 4403 (CT) HFE PO#: 0451336763/ 00020 CUSTOMER PO#: 0451336076 MATERIAL #: B5946AS00 MATERIAL DESC: YKA YOKAI CONV ERTING CHAR AST W1 16 QUANTITY: 17612 YK YOKAI CONVERTING CHARACTER S AST HTS # :9503.00.0073 DIMENSION: 30.8 X 17.1 X 19.7 CM GROSS WT. PER CTN: 0.92 KG NW PER CTN : 0.67 KG 45.68 MTQ 4050.76 KGM 2 X 40FT HQ, 2 X 45FT VENDOR/PICK UP CODE: ZC2528A/ 6 SHIP TO CODE : 990972 HFE PO#: 0451323261/ 00010 CUSTOMER PO#: 0451321437 MATERIAL #: A8240AT42 MATERIAL DESC: LPS BLIND BAG AST WV3 15 QUANTITY: 160560 LPS BLIND BAG AST HTS # :9503.00.0073 DIMENSION: 22.9 X 21.6 X 14.3 CM GROSS WT. PER CTN: 0.57 KG NW PER CTN: 0.43 KG 47.32 MTQ 3813.3 KGM 260 (CT) HFE PO#: 0451325894/ 00010 CUSTOMER PO#: 0451315825 MATERIAL #: A7109AS01 MATERIAL DESC: SHA MARVEL FIG URE 2PK AST W5 15 QUANTITY: 2080 HTS# 9503.00.0073 DIMENSION: 24.1 X 21.6 X 15.9 CM GROSS WT. PER CTN: 0.75 KG NW PER CTN: 0.59 KG 2.15 MTQ 195 KGM 250 (CT) HFE PO#: 0451333248/ 00010 CUSTOMER PO#: 0451330564 MATERIAL #: B0756AS04 MATERIAL DESC: TRA TINY TITAN AST W2 16 QUANTITY: 6000 HTS# 9503.00.0073 DIMENSION: 24.1 X 21.3 X 14 C M GROSS WT. PER CTN: 0.61 KG NW PER CTN : 0.5 KG 1.8 MTQ 152.5 KGM 2084 (CT) HFE PO#: 0451346834/ 00010 CUSTOMER PO#: 0451343357 MATERIAL #: A8240AT44 MATERIAL DESC: LPS BLIND BAG AST WV1 16 QUANTITY: 50016 HTS# 9503.00.0073 DIMENSION: 22.9 X 21.6 X 14.3 CM GROSS WT. PER CTN: 0.57 KG NW PER CTN: 0.43 KG 14.74 MTQ 1187.88 KGM 740 (CT) HFE PO#: 0451325894/ 00010 CUSTOMER PO#: 0451315825 MATERIAL #: A7109AS01 MATERIAL DESC: SHA MARVEL FIG URE 2PK AST W5 15 QUANTITY: 5920 HTS# 9503.00.0073 DIMENSION: 24.1 X 21.6 X 15.9 CM GROSS WT. PER CTN: 0.75 KG NW PER CTN: 0.59 KG 6.13 MTQ 555 KGM 1667 (CT) HFE PO#: 0451346799/ 00010 CUSTOMER PO#: 0451342374 MATERIAL #: B3808AS00 MATERIAL DESC: LPS COLLECTOR PARTY PACK QUANTITY: 10002 COLLECTOR PARTY PACK INCLUDES 14 SMALL PETS WITH 14 PARTY THEMED DECO BITS. PACK ALSO I NCLUDES A CHA HTS # :9503.00.0073 DIMENSION: 26 X 21.6 X 24.4 C M GROSS WT. PER CTN: 1.78 KG NW PER CTN: 1.59 KG 22.84 MTQ 2967.26 KGM 1667 (CT) HFE PO#: 0451346800/ 00010 CUSTOMER PO#: 0451342374 MATERIAL #: B3808AS00 MATERIAL DESC: LPS COLLECTOR PARTY PACK QUANTITY: 10002 COLLECTOR PARTY PACK INCLUDES 14 SMALL PETS WITH 14 PARTY THEMED DECO BITS. PACK ALSO I NCLUDES A CHA HTS # :9503.00.0073 DIMENSION: 26 X 21.6 X 24.4 C M GROSS WT. PER CTN: 1.78 KG NW PER CTN: 1.59 KG 22.84 MTQ 2967.26 KGM 1250 (CT) HFE PO#: 0451370928/ 00010 CUSTOMER PO#: 0451370607 MATERIAL #: 376480950 MATERIAL DESC: SH FIGURE SING LES AST QUANTITY: 30000 SH FIGURE SINGLES AST HTS # :9503.00.0073 DIMENSION: 31.4 X 21.3 X 17.1 CM GROSS WT. PER CTN: 0.79 KG NW PER CTN: 0.62KG 14.3 MTQ 987.5 KGM 198 (CT) FREIGHT COLLECT 1 X 45FT VENDOR CODE: ZC-001 FACTORY CODE: D PICK UP ADDRESS CODE: 4 SHIP TO CODE: 990972 SOLD TO CODE: 990860 HFE PO#: 0451320321/ 00010 CUSTOMER PO#: 0451318385 MATERIAL #: B4996AV40 MATERIAL DESC: SW E7 BLCK SRS 6IN IMPERIAL STORMTROOPER QUANTITY: 1188 PCS 1 6 INCH BLACK SERIES FIGURE HTS # :9503.00.0073 DIMENSION: 31.4 X 13.3 X 24.4 CM GROSS WT. PER CTN: 1.242 KG NET WT.PER CTN.: 1.05 KG 2.018 MTQ 245.916 KGM 572 (CT) HFE PO#: 0451324504/ 00010 CUSTOMER PO#: 0451304906 MATERIAL #: B3445AS01 MATERIAL DESC: SW E7 3.75IN F IG JUNG SPACE AST W2 15 QUANTITY: 6864 PCS SW E7 3.75 SINGLE FIGURE AST HTS # :9503.00.0073 DIMENSION: 29.21 X 23.84 X 15 .6 CM GROSS WT. PER CTN: 1.13 KG NET WT.PER CTN.: 0.91 KG 6.214 MTQ 646.36 KGM 697 (CT) HFE PO#: 0451324525/ 00010 CUSTOMER PO#: 0451322304 MATERIAL #: B3445AS02 MATERIAL DESC: SW E7 3.75IN F IG JUNG SPACE AST W2R1 15 QUANTITY: 8364 PCS HTS #9503.00.0073 DIMENSION: 29.21 X 23.81 X 15 .6 CM GROSS WT. PER CTN: 1.115 KG NET WT,PER CTN.; 0.89 KG 7.562 MTQ 777.155 KGM 697 (CT) HFE PO#: 0451324527/ 00010 CUSTOMER PO#: 0451322304 MATERIAL #: B3445AS02 MATERIAL DESC: SW E7 3.75IN F IG JUNG SPACE AST W2R1 15 QUANTITY: 8364 PCS HTS #9503.00.0073 DIMENSION: 29.21 X 23.81 X 15 .6 CM GROSS WT. PER CTN: 1.115 KG NET WT.PER CTN.: 0.89 KG 7.562 MTQ 777.155 KGM 572 (CT) HFE PO#: 0451328293/ 00010 CUSTOMER PO#: 0451304906 MATERIAL #: B3445AS01 MATERIAL DESC: SW E7 3.75IN F IG JUNG SPACE AST W2 15 QUANTITY: 6864 PCS SW E7 3.75 SINGLE FIGURE AST HTS # :9503.00.0073 DIMENSION: 29.21 X 23.84 X 15 .6 CM GROSS WT. PER CTN: 1.13 KG NET WT.PER CTN.: 0.91 KG 6.214 MTQ 646.36 KGM 781 (CT) HFE PO#: 0451335763/ 00010 CUSTOMER PO#: 0451329662 MATERIAL #: B3955AS01 MATERIAL DESC: SW E7 3.75 IN FIG 2 PACKS AST W1R1 15 QUANTITY: 6248 PCS HTS #9503.00.0073 DIMENSION: 32.1 X 16.51 X 20 CM GROSS WT. PER CTN: 1.41 KG NET WT,PER CTN.; 1.21 KG 8.278 MTQ 1101.21 KGM 781 (CT) HFE PO#: 0451335764/ 00010 CUSTOMER PO#: 0451329662 MATERIAL #: B3955AS01 MATERIAL DESC: SW E7 3.75 IN FIG 2 PACKS AST W1R1 15 QUANTITY: 6248 PCS HTS #9503.00.0073 DIMENSION: 32.1 X 16.51 X 20 CM GROSS WT. PER CTN: 1.41 KG NET WT.PER CTN.: 1.21 KG 8.278 MTQ 1101.21 KGM 550 (CT) HFE PO#: 0451336389/ 00010 CUSTOMER PO#: 0451322304 MATERIAL #: B3963AS01 MATERIAL DESC: SW E7 3.75IN F IG SNOW DESERT AST W2 15 QUANTITY: 6600 PCS SW E7 FIGURE SNOW DESERT AST HTS # :9503.00.0073 DIMENSION: 29.2 X 23.8 X 15.6 CM GROSS WT. PER CTN: 1.093 KG NET WT,PER CTN.: 0.864 KG 5.962 MTQ 601.15 KGM 550 (CT) HFE PO#: 0451336390/ 00010 CUSTOMER PO#: 0451322304 MATERIAL #: B3963AS01 MATERIAL DESC: SW E7 3.75IN F IG SNOW DESERT AST W2 15 QUANTITY: 6600 PCS SW E7 FIGURE SNOW DESERT AST HTS # :9503.00.0073 DIMENSION: 29.2 X 23.8 X 15.6 CM GROSS WT. PER CTN: 1.093 KG NET WT.PER CTN.: 0.864 KG 5.962 MTQ 601.15 KGM 834 (CT) HFE PO#: 0451340749/ 00010 CUSTOMER PO#: 0451340542 MATERIAL #: B3445AS01 MATERIAL DESC: SW E7 3.75IN F IG JUNG SPACE AST W2 15 QUANTITY: 10008 PCS SW E7 3.75 SINGLE FIGURE AST HTS # :9503.00.0073 DIMENSION: 29.21 X 23.84 X 15 .6 CM GROSS WT. PER CTN: 1.13 KG NET WT.PER CTN.: 0.91 KG 9.06 MTQ 942.42 KGM 834 (CT) HFE PO#: 0451340750/ 00010 CUSTOMER PO#: 0451340542 MATERIAL #: B3445AS01 MATERIAL DESC: SW E7 3.75IN F IG JUNG SPACE AST W2 15 QUANTITY: 10008 PCS SW E7 3.75 SINGLE FIGURE AST HTS # :9503.00.0073 DIMENSION: 29.21 X 23.84 X 15 .6 CM GROSS WT. PER CTN: 1.13 KG NET WT.PER CTN.: 0.91 KG 9.06 MTQ 942.42 KGM 198 (CT) HFE PO#: 0451352497/ 00010 CUSTOMER PO#: 0451318385 MATERIAL #: B4996AV40 MATERIAL DESC: SW E7 BLK SRS 6IN IMPERIAL SHOCK TROOPER QUANTITY: 1188 PCS 1 6 INCH BLACK SERIES FIGURE HTS # :9503.00.0073 DIMENSION: 31.4 X 13.3 X 24.4 CM GROSS WT. PER CTN: 1.242 KG NET WT.PER CTN.: 1.05 KG 2.018 MTQ 245.916 KGM 50 (CT) HFE PO#: 0451362219/ 00010 CUSTOMER PO#: 0451359573 MATERIAL #: B4048AV60 MATERIAL DESC: SW E7 3.75 IN ARMOR MISSION PACK AST QUANTITY: 400 PCS HTS #9503.00.0073 DIMENSION: 30.5 X 16.2 X 17.8 CM GROSS WT. PER CTN: 1.203 KG NET WT.PER CTN.: 1.03 KG THE CARGO ARE READY DATE ON/ABOUT OCT.27.2015 0.44 MTQ 60.15 KGM 7430 (CT) HFE PO#: 0451336763/ 00020 CUSTOMER PO#: 0451336076 MATERIAL #: B5946AS00 MATERIAL DESC: YKA YOKAI CONV ERTING CHAR AST W1 16 QUANTITY: 29720 YK YOKAI CONVERTING CHARACTER S AST HTS # :9503.00.0073 DIMENSION: 30.8 X 17.1 X 19.7 CM GROSS WT. PER CTN: 0.92 KG NW PER CTN : 0.67 KG 77.09 MTQ 6835.6 KGM 900 (CT) FREIGHT COLLECT 2 X 40FT HQ, 2 X 45FT VENDOR/PICK UP CODE: ZC2528A/ 6 SHIP TO CODE : 990972 HFE PO#: 0451323261/ 00010 CUSTOMER PO#: 0451321437 MATERIAL #: A8240AT42 MATERIAL DESC: LPS BLIND BAG AST WV3 15 QUANTITY: 21600 LPS BLIND BAG AST HTS # :9503.00.0073 DIMENSION: 22.9 X 21.6 X 14.3 CM GROSS WT. PER CTN: 0.57 KG NW PER CTN: 0.43 KG 6.37 MTQ 513 KGM 436 (CT) HFE PO#: 0451324795/ 00010 CUSTOMER PO#: 0451291571 MATERIAL #: B4482AS00 MATERIAL DESC: LPS PET TALES AST W1 16 QUANTITY: 2616 HTS # :9503.00.0073 DIMENSION: 32.7 X 15.2 X 23.5 CM GROSS WT. PER CTN: 1.06 KG NW PER CTN: 0.87 KG 5.09 MTQ 462.16 KGM 2084 (CT) HFE PO#: 0451324796/ 00010 CUSTOMER PO#: 0451291571 MATERIAL #: B4847AS00 MATERIAL DESC: LPS PETS AND F ASHIONS AST W1 16 QUANTITY: 12504 LPS PETS AND FASHIONS AST HTS # :9503.00.0073 DIMENSION: 32.1 X 12.4 X 23.8 CM GROSS WT. PER CTN: 0.93 KG NW PER CTN: 0.78 KG 19.74 MTQ 1938.12 KGM 4403 (CT) HFE PO#: 0451336763/ 00020 CUSTOMER PO#: 0451336076 MATERIAL #: B5946AS00 MATERIAL DESC: YKA YOKAI CONV ERTING CHAR AST W1 16 QUANTITY: 17612 YK YOKAI CONVERTING CHARACTER S AST HTS # :9503.00.0073 DIMENSION: 30.8 X 17.1 X 19.7</t>
  </si>
  <si>
    <t>HASBRO INC, C/O NATIONAL</t>
  </si>
  <si>
    <t>HASBRO S.A.</t>
  </si>
  <si>
    <t>HASBRO TOYS DOLLS A8240AT42 24 PCS LPS BLIND BAG AST WV3 15 LITTLEST PETSHOP GR WT: 1.248 LBS/0.566 KG 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ACTION FIGUR ES B0756AS04 24 PCSTRA TINY TIT AN AST W2 16 TRANSFORMERS GR WT: 1.339 LBS/ 0.608 KGS CU VOL: 0.25FT/ 0.007 C BM DATE CODE C2 528A PAWTUCKET, R I 02861-1059 MADE IN CHIN AHASBRO TOYS DOLLS A8240AT44 24 PCS LPS BLIND BA G AST WV1 16 LITTLEST PETSHOP GR WT: 1.259 LBS/0.571 K GS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DOLLS B3808AS00 6 PCS LPS COLLECTOR PARTY PACK LITTLEST PET SHOP GR WT : 3.92 9 LBS / 1.78 2 KGS CU VOL : 0.49 FT / 0.014 CBM DATE CODE C2 528A PAWTUCKET, R I 02861-1059 MADE IN CHIN AHASBRO TOYS DOLLS B3808AS00 6 PCS LPS COLLECTO R PARTY PACK LITTLEST PETSHOP GR WT : 3.92 9 LBS / 1.78 2 KGS CU VOL : 0.4 9 FT / 0.014 CBM DATE CODE C2528A PAWTUCKET, R I 02861-1059 MADE IN CHIN A HASBRO TOYS PRESCHOOL 37648095024 PCS SH FIGURE SINGLES AST W1 12 SUPPER HERO ADVENTURES GR WT : 1. 742 LBS / 0.790 KGS CU VOL : 0.4 1 FT / 0.011 CBM DATE CODE C2 528A PAWTUCKET, R I 02861-1059MADE IN CHIN A HASBRO TOYS ACTION FIGUR ES B4996AV40 6 PCS. SW E7 BLCK SRS 6IN IMPERIAL STORMTROOPE R STAR WARS HASBRO TOYS ACTION FIGUR ESB3445AS01 12 PCS. SW E7 3.75IN FIG JUNG SPACE A ST W2 15 STAR WARS HASBRO TOYSACTION FIGUR ES B3445AS02 12 PCS. SW E7 3.75IN FIG JUNG SPACE A ST W2R1 15STAR WARS HASBRO TOYS ACTION FIGUR ES B3445AS02 12 PCS. SW E7 3.75IN FIGJUNG SPACE A ST W2R1 15 STAR WARS HASBRO TOYS ACTION FIGUR ES B3445AS01 12 PCS.SW E7 3.75IN FIG JUNG SPACE A ST W2 15 STAR WARS HASBRO TOYS ACTION FIGUR ESB3955AS01 8 PCS. SW E7 3.75 I N FIG 2 PACKS AST W1R1 15 STAR WARS HASBRO TOYSACTION FIGUR ES B3955AS01 8 PCS. SW E7 3.75 I N FIG 2 PACKS AST W1R1 15STAR WARS HASBRO TOYS ACTION FIGUR ES B3963AS01 12 PCS. SW E7 3.75IN FIGSNOW DESERT AST W2 15 STAR WARS HASBRO TOYS ACTION FIGUR ES B3963AS01 12 PCS.SW E7 3.75IN FIG SNOW DESERT AST W2 15 STAR WARS HASBRO TOYS ACTION FIGUR ESB3445AS01 12 PCS. SW E7 3.75IN FIG JUNG SPACE A ST W2 15 STAR WARS HASBRO TOYSACTION FIGUR ES B3445AS01 12 PCS. SW E7 3.75IN FIG JUNG SPACE A ST W2 15STAR WARS HASBRO TOYS ACTION FIGUR ES B4996AV40 6 PCS. SW E7 BLCK S RS6IN IMPERIAL STORMTROOPE R STAR WARS HASBRO TOYS ACTION FIGUR ES B4048AV608 PCS. SW E7 3.75 I N ARMOR MISSIO N PACK AST STAR WARS HASBRO TOYS ACTION FIGURES B5946AS00 4 PCS YKA YOKAI CO NVERTING CHAR AST W1 16 YOKAI WATCHGR WT : 2.02 9 LBS / 0.92 0 KGS CU VOL : 0.3 7 FT / 0.010 CBM DATE CODE C2 528APAWTUCKET, R I 02861-1059 MADE IN CHIN A HASBRO TOYS DOLLS A8240AT42 24 PCSLPS BLIND BAG AST WV3 15 LITTLEST PET SHOP GR WT: 1.248 LBS/0.566 KG SCU VOL: 0.25 FT/ 0.007 C BM DATE CODE C2 528A PAWTUCKET, R I 02861-1059 MADE IN CHINA HASBRO TOYS DOLLS B4482AS00 6 PCS LPS PET TALE S AST W1 16 LITTLEST PETSHOP GR WT: 2.328 LBS/1.056 K GS CU VOL: 0.41 FT/ 0.012 C BM DATE CODE C2528A PAWTUCKET, R I 02861-1059 MADE IN CHIN A HASBRO TOYS DOLLS B4847AS006 PCS LPS PETS AND FASHIONS AS T W1 16 LITTLEST PET SHOP GR WT: 2.046 LBS/ 0.928KGS CU VOL: 0.33 FT/ 0.009 C BM DATE CODE C2 528A PAWTUCKET, R I 02861-1059MADE IN CHIN A HASBRO TOYS ACTION FIGUR ES B5946AS00 4 PCS YKA YOKAI CONVERTING CHAR AST W1 16 YOKAI WATCH GR WT : 2.02 9 LBS / 0.92 0 KGS CU VOL : 0.37 FT / 0.010 CBM DATE CODE C2 528A PAWTUCKET, R I 02861-1059 MADE IN CHIN AHASBRO TOYS DOLLS A8240AT42 24 PCS LPS BLIND BAG AST WV3 15 LITTLEST PETSHOP GR WT: 1.248 LBS/0.566 KG 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ACTION FIGUR ES B0756AS04 24 PCSTRA TINY TIT AN AST W2 16 TRANSFORMERS GR WT: 1.339 LBS/ 0.608 KGS CU VOL: 0.25FT/ 0.007 C BM DATE CODE C2 528A PAWTUCKET, R I 02861-1059 MADE IN CHIN AHASBRO TOYS DOLLS A8240AT44 24 PCS LPS BLIND BA G AST WV1 16 LITTLEST PETSHOP GR WT: 1.259 LBS/0.571 K GS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DOLLS B3808AS00 6 PCS LPS COLLECTOR PARTY PACK LITTLEST PET SHOP GR WT : 3.92 9 LBS / 1.78 2 KGS CU VOL : 0.49 FT / 0.014 CBM DATE CODE C2 528A PAWTUCKET, R I 02861-1059 MADE IN CHIN AHASBRO TOYS DOLLS B3808AS00 6 PCS LPS COLLECTO R PARTY PACK LITTLEST PETSHOP GR WT : 3.92 9 LBS / 1.78 2 KGS CU VOL : 0.4 9 FT / 0.014 CBM DATE CODE C2528A PAWTUCKET, R I 02861-1059 MADE IN CHIN A HASBRO TOYS PRESCHOOL 37648095024 PCS SH FIGURE SINGLES AST W1 12 SUPPER HERO ADVENTURES GR WT : 1. 742 LBS / 0.790 KGS CU VOL : 0.4 1 FT / 0.011 CBM DATE CODE C2 528A PAWTUCKET, R I 02861-1059MADE IN CHIN A HASBRO TOYS ACTION FIGUR ES B4996AV40 6 PCS. SW E7 BLCK SRS 6IN IMPERIAL STORMTROOPE R STAR WARS HASBRO TOYS ACTION FIGUR ESB3445AS01 12 PCS. SW E7 3.75IN FIG JUNG SPACE A ST W2 15 STAR WARS HASBRO TOYSACTION FIGUR ES B3445AS02 12 PCS. SW E7 3.75IN FIG JUNG SPACE A ST W2R1 15STAR WARS HASBRO TOYS ACTION FIGUR ES B3445AS02 12 PCS. SW E7 3.75IN FIGJUNG SPACE A ST W2R1 15 STAR WARS HASBRO TOYS ACTION FIGUR ES B3445AS01 12 PCS.SW E7 3.75IN FIG JUNG SPACE A ST W2 15 STAR WARS HASBRO TOYS ACTION FIGUR ESB3955AS01 8 PCS. SW E7 3.75 I N FIG 2 PACKS AST W1R1 15 STAR WARS HASBRO TOYSACTION FIGUR ES B3955AS01 8 PCS. SW E7 3.75 I N FIG 2 PACKS AST W1R1 15STAR WARS HASBRO TOYS ACTION FIGUR ES B3963AS01 12 PCS. SW E7 3.75IN FIGSNOW DESERT AST W2 15 STAR WARS HASBRO TOYS ACTION FIGUR ES B3963AS01 12 PCS.SW E7 3.75IN FIG SNOW DESERT AST W2 15 STAR WARS HASBRO TOYS ACTION FIGUR ESB3445AS01 12 PCS. SW E7 3.75IN FIG JUNG SPACE A ST W2 15 STAR WARS HASBRO TOYSACTION FIGUR ES B3445AS01 12 PCS. SW E7 3.75IN FIG JUNG SPACE A ST W2 15STAR WARS HASBRO TOYS ACTION FIGUR ES B4996AV40 6 PCS. SW E7 BLCK S RS6IN IMPERIAL STORMTROOPE R STAR WARS HASBRO TOYS ACTION FIGUR ES B4048AV608 PCS. SW E7 3.75 I N ARMOR MISSIO N PACK AST STAR WARS HASBRO TOYS ACTION FIGURES B5946AS00 4 PCS YKA YOKAI CO NVERTING CHAR AST W1 16 YOKAI WATCHGR WT : 2.02 9 LBS / 0.92 0 KGS CU VOL : 0.3 7 FT / 0.010 CBM DATE CODE C2 528APAWTUCKET, R I 02861-1059 MADE IN CHIN A HASBRO TOYS DOLLS A8240AT42 24 PCSLPS BLIND BAG AST WV3 15 LITTLEST PET SHOP GR WT: 1.248 LBS/0.566 KG SCU VOL: 0.25 FT/ 0.007 C BM DATE CODE C2 528A PAWTUCKET, R I 02861-1059 MADE IN CHINA HASBRO TOYS DOLLS B4482AS00 6 PCS LPS PET TALE S AST W1 16 LITTLEST PETSHOP GR WT: 2.328 LBS/1.056 K GS CU VOL: 0.41 FT/ 0.012 C BM DATE CODE C2528A PAWTUCKET, R I 02861-1059 MADE IN CHIN A HASBRO TOYS DOLLS B4847AS006 PCS LPS PETS AND FASHIONS AS T W1 16 LITTLEST PET SHOP GR WT: 2.046 LBS/ 0.928KGS CU VOL: 0.33 FT/ 0.009 C BM DATE CODE C2 528A PAWTUCKET, R I 02861-1059MADE IN CHIN A HASBRO TOYS ACTION FIGUR ES B5946AS00 4 PCS YKA YOKAI CONVERTING CHAR AST W1 16 YOKAI WATCH GR WT : 2.02 9 LBS / 0.92 0 KGS CU VOL : 0.37 FT / 0.010 CBM DATE CODE C2 528A PAWTUCKET, R I 02861-1059 MADE IN CHIN AHASBRO TOYS DOLLS A8240AT42 24 PCS LPS BLIND BAG AST WV3 15 LITTLEST PETSHOP GR WT: 1.248 LBS/0.566 KG 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ACTION FIGUR ES B0756AS04 24 PCSTRA TINY TIT AN AST W2 16 TRANSFORMERS GR WT: 1.339 LBS/ 0.608 KGS CU VOL: 0.25FT/ 0.007 C BM DATE CODE C2 528A PAWTUCKET, R I 02861-1059 MADE IN CHIN AHASBRO TOYS DOLLS A8240AT44 24 PCS LPS BLIND BA G AST WV1 16 LITTLEST PETSHOP GR WT: 1.259 LBS/0.571 K GS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DOLLS B3808AS00 6 PCS LPS COLLECTOR PARTY PACK LITTLEST PET SHOP GR WT : 3.92 9 LBS / 1.78 2 KGS CU VOL : 0.49 FT / 0.014 CBM DATE CODE C2 528A PAWTUCKET, R I 02861-1059 MADE IN CHIN AHASBRO TOYS DOLLS B3808AS00 6 PCS LPS COLLECTO R PARTY PACK LITTLEST PETSHOP GR WT : 3.92 9 LBS / 1.78 2 KGS CU VOL : 0.4 9 FT / 0.014 CBM DATE CODE C2528A PAWTUCKET, R I 02861-1059 MADE IN CHIN A HASBRO TOYS PRESCHOOL 37648095024 PCS SH FIGURE SINGLES AST W1 12 SUPPER HERO ADVENTURES GR WT : 1. 742 LBS / 0.790 KGS CU VOL : 0.4 1 FT / 0.011 CBM DATE CODE C2 528A PAWTUCKET, R I 02861-1059MADE IN CHIN A HASBRO TOYS ACTION FIGUR ES B4996AV40 6 PCS. SW E7 BLCK SRS 6IN IMPERIAL STORMTROOPE R STAR WARS HASBRO TOYS ACTION FIGUR ESB3445AS01 12 PCS. SW E7 3.75IN FIG JUNG SPACE A ST W2 15 STAR WARS HASBRO TOYSACTION FIGUR ES B3445AS02 12 PCS. SW E7 3.75IN FIG JUNG SPACE A ST W2R1 15STAR WARS HASBRO TOYS ACTION FIGUR ES B3445AS02 12 PCS. SW E7 3.75IN FIGJUNG SPACE A ST W2R1 15 STAR WARS HASBRO TOYS ACTION FIGUR ES B3445AS01 12 PCS.SW E7 3.75IN FIG JUNG SPACE A ST W2 15 STAR WARS HASBRO TOYS ACTION FIGUR ESB3955AS01 8 PCS. SW E7 3.75 I N FIG 2 PACKS AST W1R1 15 STAR WARS HASBRO TOYSACTION FIGUR ES B3955AS01 8 PCS. SW E7 3.75 I N FIG 2 PACKS AST W1R1 15STAR WARS HASBRO TOYS ACTION FIGUR ES B3963AS01 12 PCS. SW E7 3.75IN FIGSNOW DESERT AST W2 15 STAR WARS HASBRO TOYS ACTION FIGUR ES B3963AS01 12 PCS.SW E7 3.75IN FIG SNOW DESERT AST W2 15 STAR WARS HASBRO TOYS ACTION FIGUR ESB3445AS01 12 PCS. SW E7 3.75IN FIG JUNG SPACE A ST W2 15 STAR WARS HASBRO TOYSACTION FIGUR ES B3445AS01 12 PCS. SW E7 3.75IN FIG JUNG SPACE A ST W2 15STAR WARS HASBRO TOYS ACTION FIGUR ES B4996AV40 6 PCS. SW E7 BLCK S RS6IN IMPERIAL STORMTROOPE R STAR WARS HASBRO TOYS ACTION FIGUR ES B4048AV608 PCS. SW E7 3.75 I N ARMOR MISSIO N PACK AST STAR WARS HASBRO TOYS ACTION FIGURES B5946AS00 4 PCS YKA YOKAI CO NVERTING CHAR AST W1 16 YOKAI WATCHGR WT : 2.02 9 LBS / 0.92 0 KGS CU VOL : 0.3 7 FT / 0.010 CBM DATE CODE C2 528APAWTUCKET, R I 02861-1059 MADE IN CHIN A HASBRO TOYS DOLLS A8240AT42 24 PCSLPS BLIND BAG AST WV3 15 LITTLEST PET SHOP GR WT: 1.248 LBS/0.566 KG SCU VOL: 0.25 FT/ 0.007 C BM DATE CODE C2 528A PAWTUCKET, R I 02861-1059 MADE IN CHINA HASBRO TOYS DOLLS B4482AS00 6 PCS LPS PET TALE S AST W1 16 LITTLEST PETSHOP GR WT: 2.328 LBS/1.056 K GS CU VOL: 0.41 FT/ 0.012 C BM DATE CODE C2528A PAWTUCKET, R I 02861-1059 MADE IN CHIN A HASBRO TOYS DOLLS B4847AS006 PCS LPS PETS AND FASHIONS AS T W1 16 LITTLEST PET SHOP GR WT: 2.046 LBS/ 0.928KGS CU VOL: 0.33 FT/ 0.009 C BM DATE CODE C2 528A PAWTUCKET, R I 02861-1059MADE IN CHIN A HASBRO TOYS ACTION FIGUR ES B5946AS00 4 PCS YKA YOKAI CONVERTING CHAR AST W1 16 YOKAI WATCH GR WT : 2.02 9 LBS / 0.92 0 KGS CU VOL : 0.37 FT / 0.010 CBM DATE CODE C2 528A PAWTUCKET, R I 02861-1059 MADE IN CHIN AHASBRO TOYS DOLLS A8240AT42 24 PCS LPS BLIND BAG AST WV3 15 LITTLEST PETSHOP GR WT: 1.248 LBS/0.566 KG 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ACTION FIGUR ES B0756AS04 24 PCSTRA TINY TIT AN AST W2 16 TRANSFORMERS GR WT: 1.339 LBS/ 0.608 KGS CU VOL: 0.25FT/ 0.007 C BM DATE CODE C2 528A PAWTUCKET, R I 02861-1059 MADE IN CHIN AHASBRO TOYS DOLLS A8240AT44 24 PCS LPS BLIND BA G AST WV1 16 LITTLEST PETSHOP GR WT: 1.259 LBS/0.571 K GS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DOLLS B3808AS00 6 PCS LPS COLLECTOR PARTY PACK LITTLEST PET SHOP GR WT : 3.92 9 LBS / 1.78 2 KGS CU VOL : 0.49 FT / 0.014 CBM DATE CODE C2 528A PAWTUCKET, R I 02861-1059 MADE IN CHIN AHASBRO TOYS DOLLS B3808AS00 6 PCS LPS COLLECTO R PARTY PACK LITTLEST PETSHOP GR WT : 3.92 9 LBS / 1.78 2 KGS CU VOL : 0.4 9 FT / 0.014 CBM DATE CODE C2528A PAWTUCKET, R I 02861-1059 MADE IN CHIN A HASBRO TOYS PRESCHOOL 37648095024 PCS SH FIGURE SINGLES AST W1 12 SUPPER HERO ADVENTURES GR WT : 1. 742 LBS / 0.790 KGS CU VOL : 0.4 1 FT / 0.011 CBM DATE CODE C2 528A PAWTUCKET, R I 02861-1059MADE IN CHIN A HASBRO TOYS ACTION FIGUR ES B4996AV40 6 PCS. SW E7 BLCK SRS 6IN IMPERIAL STORMTROOPE R STAR WARS HASBRO TOYS ACTION FIGUR ESB3445AS01 12 PCS. SW E7 3.75IN FIG JUNG SPACE A ST W2 15 STAR WARS HASBRO TOYSACTION FIGUR ES B3445AS02 12 PCS. SW E7 3.75IN FIG JUNG SPACE A ST W2R1 15STAR WARS HASBRO TOYS ACTION FIGUR ES B3445AS02 12 PCS. SW E7 3.75IN FIGJUNG SPACE A ST W2R1 15 STAR WARS HASBRO TOYS ACTION FIGUR ES B3445AS01 12 PCS.SW E7 3.75IN FIG JUNG SPACE A ST W2 15 STAR WARS HASBRO TOYS ACTION FIGUR ESB3955AS01 8 PCS. SW E7 3.75 I N FIG 2 PACKS AST W1R1 15 STAR WARS HASBRO TOYSACTION FIGUR ES B3955AS01 8 PCS. SW E7 3.75 I N FIG 2 PACKS AST W1R1 15STAR WARS HASBRO TOYS ACTION FIGUR ES B3963AS01 12 PCS. SW E7 3.75IN FIGSNOW DESERT AST W2 15 STAR WARS HASBRO TOYS ACTION FIGUR ES B3963AS01 12 PCS.SW E7 3.75IN FIG SNOW DESERT AST W2 15 STAR WARS HASBRO TOYS ACTION FIGUR ESB3445AS01 12 PCS. SW E7 3.75IN FIG JUNG SPACE A ST W2 15 STAR WARS HASBRO TOYSACTION FIGUR ES B3445AS01 12 PCS. SW E7 3.75IN FIG JUNG SPACE A ST W2 15STAR WARS HASBRO TOYS ACTION FIGUR ES B4996AV40 6 PCS. SW E7 BLCK S RS6IN IMPERIAL STORMTROOPE R STAR WARS HASBRO TOYS ACTION FIGUR ES B4048AV608 PCS. SW E7 3.75 I N ARMOR MISSIO N PACK AST STAR WARS HASBRO TOYS ACTION FIGURES B5946AS00 4 PCS YKA YOKAI CO NVERTING CHAR AST W1 16 YOKAI WATCHGR WT : 2.02 9 LBS / 0.92 0 KGS CU VOL : 0.3 7 FT / 0.010 CBM DATE CODE C2 528APAWTUCKET, R I 02861-1059 MADE IN CHIN A HASBRO TOYS DOLLS A8240AT42 24 PCSLPS BLIND BAG AST WV3 15 LITTLEST PET SHOP GR WT: 1.248 LBS/0.566 KG SCU VOL: 0.25 FT/ 0.007 C BM DATE CODE C2 528A PAWTUCKET, R I 02861-1059 MADE IN CHINA HASBRO TOYS DOLLS B4482AS00 6 PCS LPS PET TALE S AST W1 16 LITTLEST PETSHOP GR WT: 2.328 LBS/1.056 K GS CU VOL: 0.41 FT/ 0.012 C BM DATE CODE C2528A PAWTUCKET, R I 02861-1059 MADE IN CHIN A HASBRO TOYS DOLLS B4847AS006 PCS LPS PETS AND FASHIONS AS T W1 16 LITTLEST PET SHOP GR WT: 2.046 LBS/ 0.928KGS CU VOL: 0.33 FT/ 0.009 C BM DATE CODE C2 528A PAWTUCKET, R I 02861-1059MADE IN CHIN A HASBRO TOYS ACTION FIGUR ES B5946AS00 4 PCS YKA YOKAI CONVERTING CHAR AST W1 16 YOKAI WATCH GR WT : 2.02 9 LBS / 0.92 0 KGS CU VOL : 0.37 FT / 0.010 CBM DATE CODE C2 528A PAWTUCKET, R I 02861-1059 MADE IN CHIN AHASBRO TOYS DOLLS A8240AT42 24 PCS LPS BLIND BAG AST WV3 15 LITTLEST PETSHOP GR WT: 1.248 LBS/0.566 KG 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ACTION FIGUR ES B0756AS04 24 PCSTRA TINY TIT AN AST W2 16 TRANSFORMERS GR WT: 1.339 LBS/ 0.608 KGS CU VOL: 0.25FT/ 0.007 C BM DATE CODE C2 528A PAWTUCKET, R I 02861-1059 MADE IN CHIN AHASBRO TOYS DOLLS A8240AT44 24 PCS LPS BLIND BA G AST WV1 16 LITTLEST PETSHOP GR WT: 1.259 LBS/0.571 K GS CU VOL: 0.25 FT/ 0.007 C BM DATE CODE C2528A PAWTUCKET, R I 02861-1059 MADE IN CHIN A HASBRO TOYS PRESCHOOL A7109AS018 PCS SHA MARVEL F IGURE 2PK AST W5 1 5 SUPER HERO A DVENTURES GR WT: 1.649LBS/ 0.748 K GS CU VOL: 0.29 FT/ 0.008 C BM DATE CODE C2 528A PAWTUCKET, RI 02861-1059 MADE IN CHIN A HASBRO TOYS DOLLS B3808AS00 6 PCS LPS COLLECTOR PARTY PACK LITTLEST PET SHOP GR WT : 3.92 9 LBS / 1.78 2 KGS CU VOL : 0.49 FT / 0.014 CBM DATE CODE C2 528A PAWTUCKET, R I 02861-1059 MADE IN CHIN AHASBRO TOYS DOLLS B3808AS00 6 PCS LPS COLLECTO R PARTY PACK LITTLEST PETSHOP GR WT : 3.92 9 LBS / 1.78 2 KGS CU VOL : 0.4 9 FT / 0.014 CBM DATE CODE C2528A PAWTUCKET, R I 02861-1059 MADE IN CHIN A HASBRO TOYS PRESCHOOL 37648095024 PCS SH FIGURE SINGLES AST W1 12 SUPPER HERO ADVENTURES GR WT : 1. 742 LBS / 0.790 KGS CU VOL : 0.4 1 FT / 0.011 CBM DATE CODE C2 528A PAWTUCKET, R I 02861-1059MADE IN CHIN A HASBRO TOYS ACTION FIGUR ES B4996AV40 6 PCS. SW E7 BLCK SRS 6IN IMPERIAL STORMTROOPE R STAR WARS HASBRO TOYS ACTION FIGUR ESB3445AS01 12 PCS. SW E7 3.75IN FIG JUNG SPACE A ST W2 15 STAR WARS HASBRO TOYSACTION FIGUR ES B3445AS02 12 PCS. SW E7 3.75IN FIG JUNG SPACE A ST W2R1 15STAR WARS HASBRO TOYS ACTION FIGUR ES B3445AS02 12 PCS. SW E7 3.75IN FIGJUNG SPACE A ST W2R1 15 STAR WARS HASBRO TOYS ACTION FIGUR ES B3445AS01 12 PCS.SW E7 3.75IN FIG JUNG SPACE A ST W2 15 STAR WARS HASBRO TOYS ACTION FIGUR ESB3955AS01 8 PCS. SW E7 3.75 I N FIG 2 PACKS AST W1R1 15 STAR WARS HASBRO TOYSACTION FIGUR ES B3955AS01 8 PCS. SW E7 3.75 I N FIG 2 PACKS AST W1R1 15STAR WARS HASBRO TOYS ACTION FIGUR ES B3963AS01 12 PCS. SW E7 3.75IN FIGSNOW DESERT AST W2 15 STAR WARS HASBRO TOYS ACTION FIGUR ES B3963AS01 12 PCS.SW E7 3.75IN FIG SNOW DESERT AST W2 15 STAR WARS HASBRO TOYS ACTION FIGUR ESB3445AS01 12 PCS. SW E7 3.75IN FIG JUNG SPACE A ST W2 15 STAR WARS HASBRO TOYSACTION FIGUR ES B3445AS01 12 PCS. SW E7 3.75IN FIG JUNG SPACE A ST W2 15STAR WARS HASBRO TOYS ACTION FIGUR ES B4996AV40 6 PCS. SW E7 BLCK S RS6IN IMPERIAL STORMTROOPE R STAR WARS HASBRO TOYS ACTION FIGUR ES B4048AV608 PCS. SW E7 3.75 I N ARMOR MISSIO N PACK AST STAR WARS HASBRO TOYS ACTION FIGURES B5946AS00 4 PCS YKA YOKAI CO NVERTING CHAR AST W1 16 YOKAI WATCHGR WT : 2.02 9 LBS / 0.92 0 KGS CU VOL : 0.3 7 FT / 0.010 CBM DATE CODE C2 528APAWTUCKET, R I 02861-1059 MADE IN CHIN A HASBRO TOYS DOLLS A8240AT42 24 PCSLPS BLIND BAG AST WV3 15 LITTLEST PET SHOP GR WT: 1.248 LBS/0.566 KG SCU VOL: 0.25 FT/ 0.007 C BM DATE CODE C2 528A PAWTUCKET, R I 02861-1059 MADE IN CHINA HASBRO TOYS DOLLS B4482AS00 6 PCS LPS PET TALE S AST W1 16 LITTLEST PETSHOP GR WT: 2.328 LBS/1.056 K GS CU VOL: 0.41 FT/ 0.012 C BM DATE CODE C2528A PAWTUCKET, R I 02861-1059 MADE IN CHIN A HASBRO TOYS DOLLS B4847AS006 PCS LPS PETS AND FASHIONS AS T W1 16 LITTLEST PET SHOP GR WT: 2.046 LBS/ 0.928KGS CU VOL: 0.33 FT/ 0.009 C BM DATE CODE C2 528A PAWTUCKET, R I 02861-1059MADE IN CHIN A HASBRO TOYS ACTION FIGUR ES B5946AS00 4 PCS YKA YOKAI CONVERTING CHAR AST W1 16 YOKAI WATCH GR WT : 2.02 9 LBS / 0.92 0 KGS CU VOL : 0.37 FT / 0.010 CBM DATE CODE C2 528A PAWTUCKET, R I 02861-1059 MADE IN CHIN A</t>
  </si>
  <si>
    <t>DISTRIBUTION CENTER 16045 MOUNTAIN AVE, CHINO, CA 91710, ATTN: WAREHOUSE MANAGER</t>
  </si>
  <si>
    <t>O/B MUSICAL INDUSTRIES LTD FLAT H, J, K, 12/F., WORLD TECH CEN RE95 HOW MING STREET, KWUN TONG,KOW</t>
  </si>
  <si>
    <t>HMMU9019603 HMMU9013903 GESU6361828 HMMU9012804 BMOU4126112</t>
  </si>
  <si>
    <t>L5G0 L5G0 45G0 L5G0 45G0</t>
  </si>
  <si>
    <t>HDMUHKWB8203901</t>
  </si>
  <si>
    <t>0025E</t>
  </si>
  <si>
    <t>HMM2005536 HMM1893234 HMM2005537 2046404 HMM2009777</t>
  </si>
  <si>
    <t>PROVIDENCE, RI, 02903 ATTENTION: DEBRA IZZO TEL: 1-401-280-2298 E-MAIL: DEBRA.IZZO HASBRO.COM</t>
  </si>
  <si>
    <t>NEW AUTOMOTIVE PARTS INV# 86029593 ANO 4403</t>
  </si>
  <si>
    <t>WORLDPAC, INC.</t>
  </si>
  <si>
    <t>DELPHI LOCKHEED AUTOMOTIVE LTD</t>
  </si>
  <si>
    <t>SINGAPORE EXPRESS</t>
  </si>
  <si>
    <t>WORLDPAC NEWARK</t>
  </si>
  <si>
    <t>37137 HICKORY STREET NEWARK CA 94560 US</t>
  </si>
  <si>
    <t>PO BOX 1743 , SPARTAN CLOSE WARWICKSHIRE WARWICK GB</t>
  </si>
  <si>
    <t>FSCU9558841</t>
  </si>
  <si>
    <t>TWUD105150899006</t>
  </si>
  <si>
    <t>HLCUHAM150947022</t>
  </si>
  <si>
    <t>HS 4403.91.0040 FRESH (GREEN) SAWN ORIGINAL .</t>
  </si>
  <si>
    <t>CAP PALLISER</t>
  </si>
  <si>
    <t>FRENCH OAK CANTS NO MARKS</t>
  </si>
  <si>
    <t>149 S BARRINGTON AVE STE 460 LOS ANGELES CA 90049 USA</t>
  </si>
  <si>
    <t>NIEUWE MOLENHEIDE 20 SCHIJNDEL 5482 NETHERLANDS</t>
  </si>
  <si>
    <t>SUDU7331817</t>
  </si>
  <si>
    <t>OWLNHR15I0000306</t>
  </si>
  <si>
    <t>SUDUR5RTMPE0607X</t>
  </si>
  <si>
    <t>540N</t>
  </si>
  <si>
    <t>BD101417</t>
  </si>
  <si>
    <t>OWLN</t>
  </si>
  <si>
    <t>OCEAN WORLD LINES</t>
  </si>
  <si>
    <t>LAKE SUCCESS</t>
  </si>
  <si>
    <t>1983 MARCUS AVE</t>
  </si>
  <si>
    <t>CALLAGHER TRANSPORT INC.</t>
  </si>
  <si>
    <t>2705 E 20TH STREET VANCOUVER WA 98661 USA</t>
  </si>
  <si>
    <t>ROTTERDAM NETHERL</t>
  </si>
  <si>
    <t>FRESH (GREEN) SAWN ORIGINAL FRENCH OAK CANTS ORDER NO.:23794 HS CODE:4403.91.0040 INV.20150836 ---------------------------------------- FREIGHT PREPAID</t>
  </si>
  <si>
    <t>OCEAN WORLD LINES, INC. LONG BEACH</t>
  </si>
  <si>
    <t>HERFURTH MARITIME</t>
  </si>
  <si>
    <t>800 E. 230TH ST. CARSON, CA 90745 CARSON, CA 90745 CA 90745 US</t>
  </si>
  <si>
    <t>WAALHAVEN Z.Z. 12 G THE NETHERLANDS 3088 HH ROTTERDAM 3088 HH NL</t>
  </si>
  <si>
    <t>800 E. 230TH ST. TEL +1 (310) 952-4070 CARSON, CA 90745 CA 90745 US</t>
  </si>
  <si>
    <t>ROTTERDAM, NETHER</t>
  </si>
  <si>
    <t>PHOSPHORIC ACID 75% FOOD GRADE PO NO.: BPC-440360,BPC-4403 61,BPC-440362 CONTAINER NO.: UN1805 PROPER SHIPPING NA ME: PHOSPHORIC ACID SOLUTION , HAZ CLASS 8, PG GROUP III CHEMTREC: 703-5273887 COMP PHOSPHORIC ACID 75% FOOD GRADE PO NO.: BPC-440360,BPC-4403 61,BPC-440362 CONTAINER NO.: UN1805 PROPER SHIPPING NA ME: PHOSPHORIC ACID SOLUTION , HAZ CLASS 8, PG GROUP III CHEMTREC: 703-5273887 COMP PHOSPHORIC ACID 75% FOOD GRADE PO NO.: BPC-440360,BPC-4403 61,BPC-440362 CONTAINER NO.: UN1805 PROPER SHIPPING NA ME: PHOSPHORIC ACID SOLUTION , HAZ CLASS 8, PG GROUP III CHEMTREC: 703-5273887 COMP ANY CONTRACTED WITH CHEMTREC: BRENNTAG PACIFIC, INC. CON TRACT NUMBER: CCN3172 S/C: 7 72974 3-20GP CY-CY - FAX: 331-481-5517 ATTN:CHELSEA CR AVENS EMAIL:MEMIMPORTS@BLULO GISTICS.COM -- FAX:331-481-5 517 ATTN:CHELSEA CRAVENS E MAIL:MEMIMPORTS@BLULOGISTICS.C OM ANY CONTRACTED WITH CHEMTREC: BRENNTAG PACIFIC, INC. CON TRACT NUMBER: CCN3172 S/C: 7 72974 3-20GP CY-CY - FAX: 331-481-5517 ATTN:CHELSEA CR AVENS EMAIL:MEMIMPORTS@BLULO GISTICS.COM -- FAX:331-481-5 517 ATTN:CHELSEA CRAVENS E MAIL:MEMIMPORTS@BLULOGISTICS.C OM ANY CONTRACTED WITH CHEMTREC: BRENNTAG PACIFIC, INC. CON TRACT NUMBER: CCN3172 S/C: 7 72974 3-20GP CY-CY - FAX: 331-481-5517 ATTN:CHELSEA CR AVENS EMAIL:MEMIMPORTS@BLULO GISTICS.COM -- FAX:331-481-5 517 ATTN:CHELSEA CRAVENS E MAIL:MEMIMPORTS@BLULOGISTICS.C OM</t>
  </si>
  <si>
    <t>BLUE CARGO GROUP LLC D/B/A:</t>
  </si>
  <si>
    <t>BLU LOGISTICS (CHINA) CO.,LTD.</t>
  </si>
  <si>
    <t>MSC LUCIANA</t>
  </si>
  <si>
    <t>BLU LOGISTICS 50 PEABODY PLACE,SUITE 310 MEMPHIS,TN 38103 USA 1-9017468746 TEL EX 1-331481 55</t>
  </si>
  <si>
    <t>ROOM 1301-1302,BUILDING 3 OF INNOVATIVE FACTORY,NO.695 LINGSHI ROAD,SHANGHAI,CHINA,200072 86-2161325038 TEL EX 86-21613 25</t>
  </si>
  <si>
    <t>MRKU7169589 MRKU9896695 MSKU5782192</t>
  </si>
  <si>
    <t>MAEU569695244</t>
  </si>
  <si>
    <t>542N</t>
  </si>
  <si>
    <t>CN5529970 CN5529962 CN5529969</t>
  </si>
  <si>
    <t>ZHANGJIAGANG</t>
  </si>
  <si>
    <t>BOOKS &amp; BOOKS WITH CD ITEM 903664017 978-1-4402-4388-2 GUN DIGEST GUIDE TO CONCEALEDCARRY HANDGUN ; PO# K0738821_KB (5580 CPS 279 CTNS 6 PLTS) ITEM 903664619 978-1-4402-1295-6 STATE QUARTERS 1999-2009 COLLECTOR FOLDER PO# K092918A_KB (22300 CPS 446 CTNS 11 PLTS) ITEM 903661908 978-1-4403-4053-6 LOGOLOUNGE 9 ; PO# C5805361GSN (2530 CPS 253 CTNS 5 PLTS) ITEM 903664352 978-1-4403-1856-6 CREATING TEXTURED LANDSCAPES WITH PEN, INK AND WATERCOLOR ; PO# C5485664DST (1060 CPS 53 CTNS 1 PLT) ITEM 903664357 978-1-4403-2112-2 ACRYLIC SOLUTIONS ; PO# C5411225DST (2520 CPS 126 CTNS 5 PLTS) ITEM 903652403 978-1-62033-952-7 PEN TO THREAD 750 HAND-DRAWNEMBROIDERY DESIGNS TO INSPIRE YOUR STITCHES; PO# 15SW02-BD (5570 CPS 279 CTNS 6 PLTS) (34 WOOD PLTS WITH IPPC LOGO STC 1436 CTNS) 40HC SUBSTITUTION FOR 40G THIS SHIPMENT CONTAINS WOOD PACKAGING MATERIALS WHICH COMPLIED THE STANDARD OF ISPM 15. . . . . . . . . . . . . . . . . . . . . . . . . . . . .</t>
  </si>
  <si>
    <t>TITLE GUN DIGEST GUIDE TO CONCEALED CARRY HANDGUNS AUTHOR DICK JONES PUBLISHER KRAUSEPUBLICATIONS, IOLA, WI USA PRINTED IN CHINA SRN T6145 PRINTING# 1 CTN QTY 20 CTN WGT LBS ISBN-101-4402-4388-3 ISBN-13 978-1-4402-4388-2 COVER PRICE TITLE STATE QUARTERS 1999-2009 COLLECTOR FOLDERAUTHOR DAVE HARPER PUBLISHER KRAUSE PUBLICATIONS, IOLA WI USA PRINTED IN CHINA SRN Z7657 PRINTING# 10CTN QTY 50 CTN WGT LBS ISBN-10 1-4402-1295-3 ISBN-13 978-1-4402-1295-6 COVER PRICE TITLELOGOLOUNGE 9 AUTHOR BILL GARDNER &amp; EMILY POTTS PUBLISHER F W MEDIA CINCINNATI,OH PRINTED IN CHINASRN T5462 PRINTING# 1 CTN QTY 10 CTN WGT LBS ISBN-10 1-4403-4053-6 ISBN-13 978-1-4403-4053-6COVER PRICE TITLE CREATING TEXTURED LANDSCAPES WITH PEN, INK AND WATERCOLOR AUTHOR CLAUDIA NICEPUBLISHER F W MEDIA CINCINNATI, OH PRINTED IN CHINA SRN W6013 PRINTING# 4 CTN QTY 20 CTN WGT __LBSISBN-10 1-4403-1856-5 ISBN-13 978-1-4403-1856-6 COVER PRICE TITLE ACRYLIC SOLUTIONS A</t>
  </si>
  <si>
    <t>HASU4682163</t>
  </si>
  <si>
    <t>BANQHKG5520526</t>
  </si>
  <si>
    <t>SUDUN15H44871550</t>
  </si>
  <si>
    <t>H2477892</t>
  </si>
  <si>
    <t>BOOKS &amp; BOOKS WITH CD ITEM 903664017 978-1-4402-4388-2 GUN DIGEST GUIDE TO CONCEALEDCARRY HANDGUN ; PO K0738821 KB (5580 CPS/279 CTNS/6PLTS) ITEM 903664619 978-1-4402-1295-6 NATIONAL PARK QUARTERS ; PO K092918A KB (22300 CPS/446 CTNS/ 11 PLTS) ITEM 903661908 978-1-4403-4053-6 LOGOLOUNGE 9 ; PO C5805361GSN (2530 CPS/253 CTNS/5PLTS) ITEM 903664352 978-1-4403-1856-6 CREATING TEXTURED LANDSCAPES WITH PEN, INK AND WATERCOLOR ; PO C5485664DST (1060 CPS/53 CTNS/1PLT) ITEM 903664357 978-1-4403-2112-2 ACRYLIC SOLUTIONS ; PO C5411225DST (2520 CPS/126 CTNS/5PLTS) ITEM 903652403 978-1-62033-952-7 PEN TO THREAD: 750+ HAND-DRAWNEMBROIDERY DESIGNS TO INSPIRE YOUR STITCHES; PO 15SW02-BD (5570 CPS/279 CTNS/6PLTS) H.S.CODE 4901 9900 (34 WOOD PLTS WITH IPPC LOGO STC 1436 CTNS) THIS SHIPMENT CONTAINS WOOD PACKAGING MATERIALS WHICH COMPLIED THE STANDARD OF ISPM 15. HBL HKG5520526 SCAC BANQ</t>
  </si>
  <si>
    <t>NO MARKS DIGEST GUIDE TO CONCEALED CARRY HANDGUNS AUTHOR:DICK JONES PUBLISHER: KRAUSEPUBLICATIONS, IOLA, WI USA PRINTED IN CHINA SRN:T6145 PRINTING : 1 CTN QTY:20 CTN WGT:LBS ISBN-10:1-4402-4388-3 ISBN-13: 978-1-4402-4388-2 COVER PRICE: TITLE: STATE QUARTERS 1999-2009 COLLECTOR FOLDERAUTHOR: DAVE HARPER PUBLISHER:KRAUSE PUBLICATIONS, IOLA WI USA PRINTED IN CHINA SRN: Z7657 PRINTING : 10CTN QTY: 50 CTN WGT:LBS ISBN-10: 1-4402-1295-3 ISBN-13: 978-1-4402-1295-6 COVER PRICE: TITLE:LOGOLOUNGE 9 AUTHOR:BILL GARDNER &amp; EMILY POTTS PUBLISHER: F+W MEDIA CINCINNATI,OH PRINTED IN CHINASRN:T5462 PRINTING : 1 CTN QTY:10 CTN WGT:LBS ISBN-10: 1-4403-4053-6 ISBN-13: 978-1-4403-4053-6COVER PRICE: TITLE: CREATING TEXTURED LANDSCAPES WITH PEN, INK AND WATERCOLOR AUTHOR: CLAUDIA NICEPUBLISHER: F+W MEDIA CINCINNATI, OH PRINTED IN CHINA SRN: W6013 PRINTING : 4 CTN QTY: 20 CTN WGT: LBSISBN-10: 1-4403-1856-5 ISBN-13: 978-1-4403-1856-6 COVER PRICE: TITLE: ACRYLIC SOLUTIONS AUTHOR: CHRISCOZEN &amp; JULIE PRICHARD PUBLISHER: F+W MEDIA CINCINNATI, OH PRINTED IN CHINA SRN: W8629 PRINTING : 5CTN QTY: 20 CTN WGT: LBS ISBN-10: 1-4403-2112-4 ISBN-13: 978-1-4403-2112-2 COVER PRICE: TITLE:PEN TOTHREAD AUTHOR: SARAH WATSON PUBLISHER: F + W MEDIA CINCINNATI, OH PRINTED IN CHINA SRN:15SW02PRINTING :1 CTN QTY:20 CTN WGT: LBS ISBN-10: 1-62033-952-8 ISBN-13: 978-1-62033-952-7 COVER PRICE:</t>
  </si>
  <si>
    <t>1825 AIRPORT EXCHANGE BOULEVARD, SUITE 500 BOULEVARD, SUITE 50 TN 38118 US</t>
  </si>
  <si>
    <t>1825 AIRPORT EXCHANGE ERLANGER KY 41018 UNITED STATE BOULEVARD, SUITE 50 TN 38118 US</t>
  </si>
  <si>
    <t>EXHIBITION MATERIAL TAPE, DOUBLEFACED H.S. CODE 3919.10 LAMINATE, USED H.S. CODE 3918.90 PLASTIC FOIL H.S. CODE 3919.10 LAMINATE, NEW H.S. CODE 3918.90 WHITE PAINT H.S. CODE 3209.90 FURNITURE H.S. CODE 9403.60 FIBREBOARD MDG H.S. CODE 4411.13, 4403.20 EXHIBITION MATERIAL FIBREBOARD MDG H.S. CODE 4411.13 OFFICE SUPPLIES H.S. CODE 4817.10 EXHIBITION MATERIAL METAL PIECES, STEEL H.S. CODE 7308.90 WHITE PLASTIC BASED BOARDS H.S. CODE 3921.90 CLOTH, WHITE / BLACK H.S. CODE 5310.90 ALUMINIUM TRUSS H.S. CODE 7604.10 ADHESIVE TAPE H.S. CODE 3919.10 PLASTIC FOIL H.S. CODE 3901.10 FIBREBOARD MDG H.S. CODE 4411.13, 4403.20</t>
  </si>
  <si>
    <t>ART BASEL MIAMI BEACH 2015 SAME SAME SAME SAME SAMEART BASEL MIAMI BEACH 2015 SAMEART BASEL MIAMI BEACH 2015 SAME SAME SAME SAME SAME SAME</t>
  </si>
  <si>
    <t>MSCU9566530 FSCU6311740 MSCU9364484</t>
  </si>
  <si>
    <t>MSCUEV192405</t>
  </si>
  <si>
    <t>543W</t>
  </si>
  <si>
    <t>5960660 5898325 5960688</t>
  </si>
  <si>
    <t>LADIES' 95% POLYESTER 5% SPANDEX WOVEN JACKETS + LADIES' 95% POLYESTER 5% SPANDEX WOVEN DRESSES QTY: 1931 SETS LADIES' 95% POLYESTER 5% SPANDEX KNITTED JACKETS+ LADIES' 96% POLYESTER 4% SPANDEX WOVEN DRESSES QTY: 2472 SETS LADIES' 100% POLYESTER KNITTED DRESSES QTY: 1938 PCS LADIES' 95% POLYESTER 5% SPANDEX WOVEN DRESSES QTY: 1059 PCS LADIES' 100% NYLON KNITTED DRESSES QTY: 647 PCS LADIES' 74% NYLON 18% POLYESTER 8% SPANDEX KNITTED DRESSES QTY: 499 PCS LADIES' 98% POLYESTER 2% SPANDEX WOVEN DRESSES QTY: 2028 PCS LADIES' 95% POLYESTER 5% SPANDEX WOVEN DRESSES QTY: 7 CARTONS TTL QTY: 6171 PCS 4403 SETS 7 CARTONS THIS SHIPMENT CONTAINS NO WOOD PACKING MATERIALS</t>
  </si>
  <si>
    <t>STUDIO 1</t>
  </si>
  <si>
    <t>TOPSTYLE LTD</t>
  </si>
  <si>
    <t>NO MARK HANGING GARMENTS STYLE# STORE: COLOR: SIZE: QTY:CARTON NO: MADE IN CHINA NO MARKS NO MARKS NO MARKS NO MARKS NO MARKS NO MARKSNO MARKS NO MARKS NO MARKS NO MARKS NO MARKS NO MARKS NO MARKS NO MARKSNO MARKS NO MARKS NO MARKS NO MARKS NO MARKS NO MARKS NO MARKS NO MARKSNO MARKS NO MARKS</t>
  </si>
  <si>
    <t>1375 BROADWAY 12TH FLOOR NEW YORK, NY 10018, USA NEW YORK, USA US</t>
  </si>
  <si>
    <t>7 FL., SUNWARD COMMERCIAL BUILDING 27 FUK WA ST., SHAM SHUI PO, KLN,HK HONG KONG HK</t>
  </si>
  <si>
    <t>NYKU6381979</t>
  </si>
  <si>
    <t>42B0</t>
  </si>
  <si>
    <t>DWWLHKG1500561</t>
  </si>
  <si>
    <t>NYKS2006145870</t>
  </si>
  <si>
    <t>CN0964224</t>
  </si>
  <si>
    <t>DWWL</t>
  </si>
  <si>
    <t>DYNAMIC WORLD WIDE LOGISTICS INC</t>
  </si>
  <si>
    <t>SOUTH KEARNY</t>
  </si>
  <si>
    <t>125 PENNSYLVANIA AVE</t>
  </si>
  <si>
    <t>LADIES 95% POLYESTER 5% SPANDEX NOVEN JACKETS + LADIES 95% POLYESTER 5% SPANDEX WOVEN DRESSES QTY: 1931 SETS LADIES 95% POLYESTER 5% SPANDEX KNITTED JACKETS + LADIES 96% POLYESTER 4% SPANDEX WOVEN DRESSES QTY: 2472 SETS LADIES 100% POLYESTER KNITTED DRESSES QTY: 1938 PCS LADIES 95% POLYESTER 5% SPANDEX WOVEN DRESSES QTY: 1059 PCS LADIES 100% NYLON KNITTED DRESSES QTY: 647 PCS LADIES 74% NYLON 18% POLYESTER 8% SPANDEX KNITTED DRESSES QTY: 499 PCS LADIES 98% POLYESTER 2% SPANDEX WOVEN DRESSES QTY: 2028 PCS LADIES 95% POLYESTER 5% SPANDEX WOVEN DRESSES QTY: 7 CARTONS TTL QTY: 6171 PCS 4403 SETS 7 CARTONS SHIPPERS DESIRE TO STATE THAT THIS SHIPMENT CONTAINS NO WOOD PACKING MATERIALS</t>
  </si>
  <si>
    <t>DYNAMIC WORLDWIDE LOGISTICS INC</t>
  </si>
  <si>
    <t>DYNAMIC MARINE LOGISTICS LIMITED</t>
  </si>
  <si>
    <t>NO MARK HANGING GARMENTS STYLE# STORE: COLOR: SIZE: QTY:CARTON NO: MADE IN CHINA N/M N/M N/M N/M N/M N/MN/M N/M N/M N/M N/M N/M N/M N/MN/M N/M N/M N/M N/M N/M N/M N/MN/M N/M N/M</t>
  </si>
  <si>
    <t>2501 71ST STREET NORTH BERGEN NEW JERSEY 07047</t>
  </si>
  <si>
    <t>10 NG FONG STREET HONG KONG 999077</t>
  </si>
  <si>
    <t>FURNITURE-SOFA PO NO.:1705378 1622966 26 25308 2625396 PI NO.:11161552 11160680 11 166573 11166583 THIS SHIPMENT DOES NOT CO NTAIN ANY SOLID WOOD PACKING MATERIALS EMAIL:SHICKS@SHIPGSA.COM 2)CUSTOMS BROKER : CDS GLOBAL LOGISTICS. 1007 VIRGINIA AVE NUE,SUITE 100 ATLANTA,GA 30354 TEL:(1)(40 FURNITURE-SOFA PO NO.:1705378 1622966 26 25308 2625396 PI NO.:11161552 11160680 11 166573 11166583 THIS SHIPMENT DOES NOT CO NTAIN ANY SOLID WOOD PACKING MATERIALS EMAIL:SHICKS@SHIPGSA.COM 2)CUSTOMS BROKER : CDS GLOBAL LOGISTICS. 1007 VIRGINIA AVE NUE,SUITE 100 ATLANTA,GA 30354 TEL:(1)(40 FURNITURE-SOFA PO NO.:1705378 1622966 26 25308 2625396 PI NO.:11161552 11160680 11 166573 11166583 THIS SHIPMENT DOES NOT CO NTAIN ANY SOLID WOOD PACKING MATERIALS EMAIL:SHICKS@SHIPGSA.COM 2)CUSTOMS BROKER : CDS GLOBAL LOGISTICS. 1007 VIRGINIA AVE NUE,SUITE 100 ATLANTA,GA 30354 TEL:(1)(40 FURNITURE-SOFA PO NO.:1705378 1622966 26 25308 2625396 PI NO.:11161552 11160680 11 166573 11166583 THIS SHIPMENT DOES NOT CO NTAIN ANY SOLID WOOD PACKING MATERIALS EMAIL:SHICKS@SHIPGSA.COM 2)CUSTOMS BROKER : CDS GLOBAL LOGISTICS. 1007 VIRGINIA AVE NUE,SUITE 100 ATLANTA,GA 30354 TEL:(1)(40 4)762-0083 FAX:(1)(404)762-0094 CDSMIA@US .CDSFH.COM ADIEL:ADIEL.GARCIA@US.CDSFH.CO M ILONKA:ILONKA.PANTALEON@US.CDSFH. COM 3 )MACY'S INC 2101 E.KEMPER ROAD,CINCINNATI , OHIO 45241 4)STONE MOUNTAIN MACY'S LOGI STICS DC 4403 SARR PARKWAY STONE MOUNTAIN , GA 30083 4)762-0083 FAX:(1)(404)762-0094 CDSMIA@US .CDSFH.COM ADIEL:ADIEL.GARCIA@US.CDSFH.CO M ILONKA:ILONKA.PANTALEON@US.CDSFH. COM 3 )MACY'S INC 2101 E.KEMPER ROAD,CINCINNATI , OHIO 45241 4)STONE MOUNTAIN MACY'S LOGI STICS DC 4403 SARR PARKWAY STONE MOUNTAIN , GA 30083 4)762-0083 FAX:(1)(404)762-0094 CDSMIA@US .CDSFH.COM ADIEL:ADIEL.GARCIA@US.CDSFH.CO M ILONKA:ILONKA.PANTALEON@US.CDSFH. COM 3 )MACY'S INC 2101 E.KEMPER ROAD,CINCINNATI , OHIO 45241 4)STONE MOUNTAIN MACY'S LOGI STICS DC 4403 SARR PARKWAY STONE MOUNTAIN , GA 30083 4)762-0083 FAX:(1)(404)762-0094 CDSMIA@US .CDSFH.COM ADIEL:ADIEL.GARCIA@US.CDSFH.CO M ILONKA:ILONKA.PANTALEON@US.CDSFH. COM 3 )MACY'S INC 2101 E.KEMPER ROAD,CINCINNATI , OHIO 45241 4)STONE MOUNTAIN MACY'S LOGI STICS DC 4403 SARR PARKWAY STONE MOUNTAIN , GA 30083</t>
  </si>
  <si>
    <t>ZCSU7099404 ZCSU7099385 ZCSU7099997 ZCSU8802810</t>
  </si>
  <si>
    <t>ZIMUSHH30065685</t>
  </si>
  <si>
    <t>2E</t>
  </si>
  <si>
    <t>ZGL488665 ZGL481447 ZGL489059 ZGL481448</t>
  </si>
  <si>
    <t>FURNITURE-SOFA PO NO.:6974828 6978051 67 58040 6978084 2714287/2779935 PI NO.:1115 6489 11156453 11155604 11156437 11167313 THIS SHIPMENT DOES NOT CONTAIN ANY WOOD P ACKING MATERIALS 2)CUSTOMS BROKER: CDS GLOBAL LOGISTICS. 1007 VIRGINIA AVENUE,SU ITE 100 ATLANTA,GA 30354 TEL:(1)(404)762- FURNITURE-SOFA PO NO.:6974828 6978051 67 58040 6978084 2714287/2779935 PI NO.:1115 6489 11156453 11155604 11156437 11167313 THIS SHIPMENT DOES NOT CONTAIN ANY WOOD P ACKING MATERIALS 2)CUSTOMS BROKER: CDS GLOBAL LOGISTICS. 1007 VIRGINIA AVENUE,SU ITE 100 ATLANTA,GA 30354 TEL:(1)(404)762- FURNITURE-SOFA PO NO.:6974828 6978051 67 58040 6978084 2714287/2779935 PI NO.:1115 6489 11156453 11155604 11156437 11167313 THIS SHIPMENT DOES NOT CONTAIN ANY WOOD P ACKING MATERIALS 2)CUSTOMS BROKER: CDS GLOBAL LOGISTICS. 1007 VIRGINIA AVENUE,SU ITE 100 ATLANTA,GA 30354 TEL:(1)(404)762- FURNITURE-SOFA PO NO.:6974828 6978051 67 58040 6978084 2714287/2779935 PI NO.:1115 6489 11156453 11155604 11156437 11167313 THIS SHIPMENT DOES NOT CONTAIN ANY WOOD P ACKING MATERIALS 2)CUSTOMS BROKER: CDS GLOBAL LOGISTICS. 1007 VIRGINIA AVENUE,SU ITE 100 ATLANTA,GA 30354 TEL:(1)(404)762- FURNITURE-SOFA PO NO.:6974828 6978051 67 58040 6978084 2714287/2779935 PI NO.:1115 6489 11156453 11155604 11156437 11167313 THIS SHIPMENT DOES NOT CONTAIN ANY WOOD P ACKING MATERIALS 2)CUSTOMS BROKER: CDS GLOBAL LOGISTICS. 1007 VIRGINIA AVENUE,SU ITE 100 ATLANTA,GA 30354 TEL:(1)(404)762- 0083 FAX:(1)(404)762-0094 CDSMIA@US.CDSFH .COM ADIEL:ADIEL.GARCIA@US.CDSFH.COM ILON KA:ILONKA.PANTALEON@ US.CDSFH.COM 3)MACY' S INC 2101 E.KEMPER ROAD,CINCINNATI, OHIO 45241 4)STONE MOUNTAIN MACY'S LOGISTICS DC 4403 SARR PARKWAY STONE MOUNTAIN, GA 3 0083 0083 FAX:(1)(404)762-0094 CDSMIA@US.CDSFH .COM ADIEL:ADIEL.GARCIA@US.CDSFH.COM ILON KA:ILONKA.PANTALEON@ US.CDSFH.COM 3)MACY' S INC 2101 E.KEMPER ROAD,CINCINNATI, OHIO 45241 4)STONE MOUNTAIN MACY'S LOGISTICS DC 4403 SARR PARKWAY STONE MOUNTAIN, GA 3 0083 0083 FAX:(1)(404)762-0094 CDSMIA@US.CDSFH .COM ADIEL:ADIEL.GARCIA@US.CDSFH.COM ILON KA:ILONKA.PANTALEON@ US.CDSFH.COM 3)MACY' S INC 2101 E.KEMPER ROAD,CINCINNATI, OHIO 45241 4)STONE MOUNTAIN MACY'S LOGISTICS DC 4403 SARR PARKWAY STONE MOUNTAIN, GA 3 0083 0083 FAX:(1)(404)762-0094 CDSMIA@US.CDSFH .COM ADIEL:ADIEL.GARCIA@US.CDSFH.COM ILON KA:ILONKA.PANTALEON@ US.CDSFH.COM 3)MACY' S INC 2101 E.KEMPER ROAD,CINCINNATI, OHIO 45241 4)STONE MOUNTAIN MACY'S LOGISTICS DC 4403 SARR PARKWAY STONE MOUNTAIN, GA 3 0083 0083 FAX:(1)(404)762-0094 CDSMIA@US.CDSFH .COM ADIEL:ADIEL.GARCIA@US.CDSFH.COM ILON KA:ILONKA.PANTALEON@ US.CDSFH.COM 3)MACY' S INC 2101 E.KEMPER ROAD,CINCINNATI, OHIO 45241 4)STONE MOUNTAIN MACY'S LOGISTICS DC 4403 SARR PARKWAY STONE MOUNTAIN, GA 3 0083</t>
  </si>
  <si>
    <t>N/MN/MN/MN/MN/M</t>
  </si>
  <si>
    <t>THE ARMORY BUILDING 201 GOVERNMENT AVENUE SW SUITE 200 HICKORY,NC 2860 2 TEL:(828)855-9200 FAX:(828)855-9</t>
  </si>
  <si>
    <t>SEGU5338751 DFSU6602879 BSIU9771412 SEGU5334186 DFSU6535826</t>
  </si>
  <si>
    <t>ZIMUSHH30065337</t>
  </si>
  <si>
    <t>ZGL480320 ZGL486693 ZGL486692 ZGL480315 ZGL486640</t>
  </si>
  <si>
    <t>215 CHURCH STREET NW,LENOIR, NC 286 45 FAX:866.310.1155 ATTN:RIC VERDIE R EMAIL:RIC@SHIPGSA.COM</t>
  </si>
  <si>
    <t>TOY,CASE LP330-11183 KNIVE S,TABLE, CERAMIC DECORATIVE ITEMS, CANDLE SET,DESK LP3 30-11183 INLAND FROM ENSENAD A TO MEXICALI BY ALL TRUCK -SHPR SHOWN AS: TAX ID:4403 00306097423 PHONE: 0755-8213 6878 FAX: 0755-82136877 -- CNEE SHOWN AS: RFC: JFM 9807 21 IG5 TEL: +52 55 35477000 FAX: +52 55 35477020 EMAIL : MX-IMPORT-OCEAN@JAS.COM MX -OPERATIONS@JASCHINA.COM --- NOTIFY SHOWN AS: RFC: JFM 98 0721 IG5 TEL: +52 55 3547700 0 FAX: +52 55 35477020 EMA IL: MX-IMPORT-OCEAN@JAS.COM MX-OPERATIONS@JASCHINA.COM</t>
  </si>
  <si>
    <t>AROSIA</t>
  </si>
  <si>
    <t>MRKU5473226</t>
  </si>
  <si>
    <t>MAEU604185865</t>
  </si>
  <si>
    <t>MLCN3611881</t>
  </si>
  <si>
    <t>FREIGHT COLLECT 14.00 CUBIC METERS OF MORUS WOOD IN ROLLS WITSAPWOOD IN SEVERAL MEASURES 14.00 METROS CUBICOS DE MADERA DE PALO DE MORROLLO DESALBURADA EN VARIAS MEDIDAS FRACCION ARANCELARIA 4403.99.99 14.00 CUBIC METERS OF MORUS WOOD IN ROLLS WITSAPWOOD IN SEVERAL MEASURES 14.00 METROS CUBICOS DE MADERA DE PALO DE MORROLLO DESALBURADA EN VARIAS MEDIDAS FRACCION ARANCELARIA 4403.99.99</t>
  </si>
  <si>
    <t>UPS MEXICO, SA DE CV</t>
  </si>
  <si>
    <t>ROTTERDAM BRIDGE</t>
  </si>
  <si>
    <t>AV.EUGENIA NO. 189 COL. NARVARTE CP. 03020 MEXICO D.F. DELEGACION BENITO JUAREZ</t>
  </si>
  <si>
    <t>FCIU2970251 CMAU0183863</t>
  </si>
  <si>
    <t>CMDUMXO0316459</t>
  </si>
  <si>
    <t>042VB</t>
  </si>
  <si>
    <t>KOA0053334 KOA0053335</t>
  </si>
  <si>
    <t>PHOSPHORIC ACID 75% FOOD GRADE PO NO.: BPC-440357,BPC-4403 58,BPC-440359 CONTAINER NO.: UN1805 PROPER SHIPPING NA ME: PHOSPHORIC ACID SOLUTION , HAZ CLASS 8, PG GROUP III CHEMTREC: 703-5273887 COMP PHOSPHORIC ACID 75% FOOD GRADE PO NO.: BPC-440357,BPC-4403 58,BPC-440359 CONTAINER NO.: UN1805 PROPER SHIPPING NA ME: PHOSPHORIC ACID SOLUTION , HAZ CLASS 8, PG GROUP III CHEMTREC: 703-5273887 COMP PHOSPHORIC ACID 75% FOOD GRADE PO NO.: BPC-440357,BPC-4403 58,BPC-440359 CONTAINER NO.: UN1805 PROPER SHIPPING NA ME: PHOSPHORIC ACID SOLUTION , HAZ CLASS 8, PG GROUP III CHEMTREC: 703-5273887 COMP ANY CONTRACTED WITH CHEMTREC: BRENNTAG PACIFIC, INC. CON TRACT NUMBER: CCN3172 S/C: 7 72974 3-20GP CY-CY - FAX: 331-481-5517 ATTN:CHELSEA CR AVENS EMAIL:MEMIMPORTS@BLULO GISTICS.COM -- FAX:331-481-5 517 ATTN:CHELSEA CRAVENS E MAIL:MEMIMPORTS@BLULOGISTICS.C OM ANY CONTRACTED WITH CHEMTREC: BRENNTAG PACIFIC, INC. CON TRACT NUMBER: CCN3172 S/C: 7 72974 3-20GP CY-CY - FAX: 331-481-5517 ATTN:CHELSEA CR AVENS EMAIL:MEMIMPORTS@BLULO GISTICS.COM -- FAX:331-481-5 517 ATTN:CHELSEA CRAVENS E MAIL:MEMIMPORTS@BLULOGISTICS.C OM ANY CONTRACTED WITH CHEMTREC: BRENNTAG PACIFIC, INC. CON TRACT NUMBER: CCN3172 S/C: 7 72974 3-20GP CY-CY - FAX: 331-481-5517 ATTN:CHELSEA CR AVENS EMAIL:MEMIMPORTS@BLULO GISTICS.COM -- FAX:331-481-5 517 ATTN:CHELSEA CRAVENS E MAIL:MEMIMPORTS@BLULOGISTICS.C OM</t>
  </si>
  <si>
    <t>MRKU7555832 MRKU9808800 MRKU9139958</t>
  </si>
  <si>
    <t>MAEU569695225</t>
  </si>
  <si>
    <t>CN5530791 CN5530795 CN5530793</t>
  </si>
  <si>
    <t>CARTONS/BOXES MADE OUT OF PAPER OR PAPER BOARD CORRUGATED H.S.CODE:48191010 PO NO . IL - 80954 DT. 8/18/2015 CUSTOMER PO NU MBER - 4500131051 S.B.NO : 2996176 DT. 1 4.09.2015 INV.NO : STIPL/EXP/003/15 DT. 0 9/09/2015 IEC.NO : 0494002204 NET WEIGHT: 6804.000 KGS 2ND NOTIFY : GLOBEEX FREIGHT SYSTEMS USA LLC 2500 HAMILTON BLVD SOUTH PLAINFIELD, NJ 07080. TEL: 1 ( 732) 384 4403 FAX: 1-888-456-2506</t>
  </si>
  <si>
    <t>GRI ENGINEERING</t>
  </si>
  <si>
    <t>SCANTRANS INDIA PRIVATE LIMITED</t>
  </si>
  <si>
    <t>TASMAN</t>
  </si>
  <si>
    <t>485 CROSS ROADS PARKWAY STE A. BOLI NGBROOK, IL 60440 . .</t>
  </si>
  <si>
    <t>18 &amp; 19 MAHALAKSHMI NAGAR EXTN., NU MBAL VILLAGE, THIRUVERKADU POST, CH ENNAI, TAMIL NADU, PIN- 600 077 IN</t>
  </si>
  <si>
    <t>TRHU1493528</t>
  </si>
  <si>
    <t>ZIMUMAA806010110</t>
  </si>
  <si>
    <t>ZIMUMAA6010110</t>
  </si>
  <si>
    <t>Z82800</t>
  </si>
  <si>
    <t>STEPHEN GOULD CORPORATION</t>
  </si>
  <si>
    <t>225, SPRING LAKE DRIVE, ITASCA, IL- 60143, USA ILLINOIS SALES TEL:(630) 510-7900:FAX-(630)510-8352</t>
  </si>
  <si>
    <t>MADRAS (CHENNAI)</t>
  </si>
  <si>
    <t>PRINTED BOOKS TITLE THE TYPOGRAPHY COLORING BOOK ISBN 978-1-4403-4369-8 UPC 035313665080 SRN NO S3150 ORDER NO TR1130 GTIN 19781440343695 H.S CODE 49019900 (6 WOOD PLTS WITH IPPC LOGO STC 209 CTNS) THIS SHIPMENT CONTAINS WOOD PACKAGING MATERIALS WHICH COMPLIED THE STANDARD OF ISPM 15. DELIVERY ADDRESS F W MEDIA,INC. AERO FULFILLMENT SERVICES 6023 UNION CENTRE BOULEVARD, FAIRFIELD,OH 45014,USA ATTN JOSH KOENIG AARON WILSON TEL 866-834-1964 (TOLL FREE) FAX 513-459-4061</t>
  </si>
  <si>
    <t>F W MEDIA USA C NO. NO MARKS NO MARKS NO MARKS NO MARKS NO MARKSNO MARKS NO MARKS NO MARKS NO MARKS NO MARKS NO MARKS NO MARKS NO MARKSNO MARKS NO MARKS NO MARKS NO MARKS NO MARKS NO MARKS NO MARKS NO MARKSNO MARKS NO MARKS</t>
  </si>
  <si>
    <t>SUDU1382289</t>
  </si>
  <si>
    <t>BANQHKG5513623</t>
  </si>
  <si>
    <t>SUDUN15H44871525</t>
  </si>
  <si>
    <t>H682561</t>
  </si>
  <si>
    <t>BOOKS TITLE:THE TYPOGRAPHY COLORING BOOK ISBN:978-1-4403-4369-8 UPC:035313665080 SRN NO:S3150 ORDER NO:TR1130 GTIN:19781440343695 H.S CODE: 49019900 (6 WOOD PLTS WITH IPPC LOGO STC 209 CTNS) THIS SHIPMENT CONTAINS WOOD PACKAGING MATERIALS WHICH COMPLIED THE STANDARD OF ISPM 15. BOOKS ITEM 903661957 978-1-4402-4551-0 DAWN OF AMERICAN DEER HUNTING ; K&amp;P- S3320 V1 (2560 CPS) PO K1055101 KB BOOKING REF NO: 1509S081B (4 WOOD PLTS WITH IPPC LOGO STC 160 CTNS) THIS SHIPMENT CONTAINS WOOD PACKAGING MATERIALS WHICH COMPLIED THE STANDARD OF ISPM 15. PRINTED BOOKS H.S. CODE : 4901. 9900 PURCHASE ORDER NUMBER: C546166HDST (2 PLYWOOD PALLETS S.T.C. 82 CTNS) THE PACKING MATERIAL IS MADE OF PLYWOOD, WHICH IS NOT REGULATED BY WPM REQUIREMENT . BOOKS HS CODE : 4901.00. PO : C5387668DST (1640 PCS) (2 WOOD PLTS WITH IPPC LOGO STC 82 CTNS) THIS SHIPMENT CONTAINS WOOD PACKAGING MATERIALS WHICH COMPLIED THE STANDARD OF ISPM 15. EMPTY EMPTY EMPTY</t>
  </si>
  <si>
    <t>NO MARKS USA C/NO. TITLE:DAWN OF AMERICAN DEER HUNTING AUTHOR: DUNCAN DOBIEPUBLISHER: KRAUSE PUBLICATIONS, IOLA, WI USA PRINTED IN CHINA SRN:S3320 PRINTING : 1 CTN QTY:16CTN WGT: LBS ISBN-10: 1-4402-4551-7 ISBN-13: 978-1-4402-4551-0 COVER PRICE: TITLE:PAINTING WATERCOLORS(FIRST STEP SERIES) AUTHOR: CATHY JOHNSON PUBLISHER: F+W MEDIA, INC. PRINTED IN CHINA SRN: 30724PRTINTING : 18 CTN QTY: 20 BARCODE (30)20 IS CTN WGT:30.4LBS BARCODE (3401)000304ISBN-10: 0-891364-616-3 ISBN-13: 978-0-89134-616-6 BARCODE (01)1978089134616 3 COVER PRICE:BARCODE (9012Q) FW539/R6 TITLE: PAINTING SONGBIRDS WITH SHERRY C. NELSON AUTHOR: NELSON,SHERRY C. PUBLISHER: F+W MEDIA, INC. PRINTED IN CHINA SRN: Z0230 PRINTING :8 CTN QTY:20 BARCODE(30)20 ISBN-13: 978-1-58180-876-6 ISBN-10: 1-58180-876-3 BARCODE (01)1978158180876 3CTN WGT: 29.7LBS BARCODE (3401)000297 COVER PRICE: BARCODE (9012Q) NO MARKS NO MARKSNO MARKS</t>
  </si>
  <si>
    <t>SHARPFLOW FS-7301 -POLYMER POLYOL- 1 TANK CONTAINER 4500009294 PO#4501779509 DESTINATION- CARPENTER CO. 2611 N GENERAL BRUCE DRIVE TEMPLE, TX 76501 TEL-254-899-6116 FAX-254-778-4403 - TEL--81--3-5281-8277 FAX--81--3-5281-2726 -- FAX-1-281-820-2399 SAY- ONE -1- CONTAINER ONLY.- HOUSE BL 300758855 VS TT079617</t>
  </si>
  <si>
    <t>INTERFLOW T.C.S. LTD.-HOUSTON</t>
  </si>
  <si>
    <t>INTERFLOW TANK CONTAINER SYSTEM</t>
  </si>
  <si>
    <t>Yokohama</t>
  </si>
  <si>
    <t>APL CHINA</t>
  </si>
  <si>
    <t>BRANCH 363 NORTH SAM HOUSTON PARKWAY EAST,STE.800 HOUSTON,TEXAS 77060,U.S.A.</t>
  </si>
  <si>
    <t>LIMITED. 8F,KOWA-HITOTSUBASHI BLDG. 7-1, KANDA-NISHIKICHO 3-CHOME,</t>
  </si>
  <si>
    <t>NRSU4213167</t>
  </si>
  <si>
    <t>22T0</t>
  </si>
  <si>
    <t>BLK</t>
  </si>
  <si>
    <t>APLU058641961</t>
  </si>
  <si>
    <t>1592015918 15915</t>
  </si>
  <si>
    <t>NAGOYA, JA</t>
  </si>
  <si>
    <t>POLYVINYL ALCOHOL KURARAYPOVAL 48-80 OXY 36,000 KGS H.S.CODE 3905 .30.0000 OXY P.O.NO 4502149708 KAI P.O.NO D50US00049 MATERIAL 14432 DELIVERY TO O XY-PASADENA PVC PLANT 4403 PASADENA FREEWAY PASADENA, TX 77503-1119 USA TEL 281- POLYVINYL ALCOHOL KURARAYPOVAL 48-80 OXY 36,000 KGS H.S.CODE 3905 .30.0000 OXY P.O.NO 4502149708 KAI P.O.NO D50US00049 MATERIAL 14432 DELIVERY TO O XY-PASADENA PVC PLANT 4403 PASADENA FREEWAY PASADENA, TX 77503-1119 USA TEL 281- 884-4174 ATTN SYLVIA ENRIQUEZ SHIPPER S REFERENCE ONLY FREIGHT PREPAID AS ARRANGED 884-4174 ATTN SYLVIA ENRIQUEZ SHIPPER S REFERENCE ONLY FREIGHT PREPAID AS ARRANGED</t>
  </si>
  <si>
    <t>(PALLET MARK) OXY VINYLS, PASADENA OXY PO 4 502149708 CAS MATERIAL 14432 MADE IN JAPAN NA NA NA NA NA NANA NA(PALLET MARK) OXY VINYLS, PASADENA OXY PO 4 502149708 CAS MATERIAL 14432 MADE IN JAPAN NA NA NA NA NA NANA NA</t>
  </si>
  <si>
    <t>TCKU4377225 TCKU4389946</t>
  </si>
  <si>
    <t>KKLUJPTF051278</t>
  </si>
  <si>
    <t>0010E</t>
  </si>
  <si>
    <t>UBM55257 UBM55256</t>
  </si>
  <si>
    <t>(ONE) 20' DB CNTR WITH FIRST QUALITY POL ISHED STONE SLABS, AS FOLLOWS: STONE SLAB S TARE: 2200 NET WEIGHT: 22755 NCM: 6802. 93.90 HS CODE: 6802.93.00 INVOICE: 4403/1 5 - PO#SBG1236 QUANT. SLAB(S): 43 SLAB(S) QUANT. VOLUMES: 7 BUNDLE(S) RE: 15/12764 74-001 DDE:2155124489/6 CNPJ: 35.989.540 /0001-24</t>
  </si>
  <si>
    <t>MS INTERNATIONAL, INC.</t>
  </si>
  <si>
    <t>BRAMAGRAN BRASILEIRO MARMORE E</t>
  </si>
  <si>
    <t>BRAMAGRAN / BRAZIL</t>
  </si>
  <si>
    <t>2095, N. BATAVIA STREET, ORANGE, CA 92865 USA PHONE:714 685 7500 FAX:7 14 685 7600</t>
  </si>
  <si>
    <t>GRANITO LTDA. ROD FUED NEMER, KM07, CAIXA POSTAL 121-ARACUI-CENTRO,CAS TELO,ES-CEP: 29360000 PHONE:55 28</t>
  </si>
  <si>
    <t>TEMU4229602</t>
  </si>
  <si>
    <t>ZIMUVTR8002345</t>
  </si>
  <si>
    <t>4S</t>
  </si>
  <si>
    <t>ZZZS765988</t>
  </si>
  <si>
    <t>READYMADE GARMENTS 1)120Z FLANNEL LINED ENZYME WASHED DUNGAREES(PANTS)SIZE:SAIST:30-46 STYLE NO:4705.45.4404.45.4403.45 2)140Z FLANNEL LINED STONE WASHED FIVE POCKET JEANS(PANTS)SIZE:WAIST:309-46 POCKET JEANS(PANTS)SIZE:WIST:30-46 PURCHASE ORDER NR#2015/YJL/SHE/0018 PO:04222015 FABRIC:100% COTTON,FLEECE:100% POLYESTER FLANNEL:100% COTTON H.S.CODE:62034200</t>
  </si>
  <si>
    <t>WORLD FAMOUS SPORTS INC.</t>
  </si>
  <si>
    <t>YESTER JEANS LTD</t>
  </si>
  <si>
    <t>NYK ARGUS</t>
  </si>
  <si>
    <t>MAIN MARK: WOLD FAMOUS SPORT INC SIDE MARK: STYLE SIZE COLOR COMUFLAGE CARTON NOTOTAL QUANTITY: GROSS WEIGHT NET WEIGHT MEASUREMENT: MONTREAL MADE IN BANGLADESH</t>
  </si>
  <si>
    <t>3625 DALBERGIA STREET,SUITE A SAN DIEGO, CA 92113 US</t>
  </si>
  <si>
    <t>PLOT NO.111-114,AEPZ,BUILDING NO.5 (3RD-5TH FLOOR),ADAMJEE NAGAR, NARAYANGANJ 1400 BD</t>
  </si>
  <si>
    <t>OOLU7349780</t>
  </si>
  <si>
    <t>DNYC19577</t>
  </si>
  <si>
    <t>OOLU2564664240</t>
  </si>
  <si>
    <t>OOLDEH8989</t>
  </si>
  <si>
    <t>DNYC</t>
  </si>
  <si>
    <t>DART EXPRESS (NYC) INC</t>
  </si>
  <si>
    <t>147-60 175 STREET</t>
  </si>
  <si>
    <t>PHARMACEUTICAL PRODUCTS, NOS 23 PALLETS CONTAINING 3352 CASES MUCINEX D HEALTHCARE 9 PALLETS CONTAINING 257 CASES MUCINEX HEALTHCARE PHARMACEUTICAL PRODUCTS, NOS 30 PALLETS CONTAINING 4403 CASES MUCINEX D HEALTHCARE HTS: 29394200 PHARMACEUTICAL PRODUCTS, NOS 40 PALLETS CONTAINING 5161 CASES MUCINEX HEALTHCARE</t>
  </si>
  <si>
    <t>EXPEDITORS INT'L OF WASHINTON INC.</t>
  </si>
  <si>
    <t>VANCOUVER EXPRESS</t>
  </si>
  <si>
    <t>EI REF: 6760055135 N/M N/M N/MEI REF: 6760055135 N/M N/MEI REF: 6760055135 N/M</t>
  </si>
  <si>
    <t>245 ROGER AVE INWOOD NEW YORK 11096</t>
  </si>
  <si>
    <t>ST MARK STREET HULL ENGLAND HU7 8FB</t>
  </si>
  <si>
    <t>TRIU8876749 NYKU7939432 TTNU8000279</t>
  </si>
  <si>
    <t>NYKS5582018890</t>
  </si>
  <si>
    <t>031786 031782 031783</t>
  </si>
  <si>
    <t>BOOKS ITEM# 903661202 978-1931559317 SKY &amp; TELESCOPES POCKET SKY ATLAS ; PO#ST 593172-KB (2620 CPS 60 CTNS 2 PLTS) ITEM# 903661870 978-1-4402-4499-5 COLLECTING CASE KNIVES ; PO# K0249951_KB (5490 CPS 549 CTNS 9 PLTS) ITEM# 903661896 978-1-4402-4582-4 PICKER S POCKET GUIDE TO STARWARS TOYS ; PO# K0258241_KB (9720 CPS 243 CTNS 5 PLTS) ITEM# 903661957 978-1-4402-4551-0 DAWN OF AMERICAN DEER HUNTING PO# K1055101_KB (1562 CPS 98 CTNS 3 PLTS) ITEM# 903662908 978-1-4405-9368-0 PEACE. JOY. COLOR ; PO# S788102-BD (5146 CPS 129 CTNS 3 PLTS) ITEM# 903661341 978-1-4403-4077-2 ACRYLIC COLOR EXPLORATIONS ; PO# C5407721JSB (6760 CPS 338 CTNS 10 PLTS) (32 WOOD PLTS WITH IPPC LOGO STC 1417 CTNS) THIS SHIPMENT CONTAINS WOOD PACKAGING MATERIALS WHICH COMPLIED THE STANDARD OF ISPM 15. . . . . . . . . . . . . . . . . . . . . . . . . . . . . . . . . . .</t>
  </si>
  <si>
    <t>TITLE SKY &amp; TELESCOPE S POCKET SKY ATLAS AUTHOR ROGER W. SINNOTT PUBLISHER KRAUSE PUBLICATIONS, IOLA, WI USAPRINTED IN CHINA SRN 59317 PRINTING# 1 CTN QTY 44 CTN WGT LBS ISBN-10 1-931559317 ISBN-13978-1931559317 COVER PRICE TITLE COLLECTING CASE KNIVES, 2ND EDITION AUTHOR STEIVE PFEIFFER PUBLISHER KRAUSEPUBLICATIONS, IOLA, WI USA PRINTED IN CHINA SRN T8807 PRINTING# 1 CTN QTY 10 CTN WGT LBS ISBN-101-4402-4499-5 ISBN-13 978-1-4402-4499-5 COVER PRICE TITLE PICKER S POCKET GUIDE TO STAR WARS TOYS AUTHOR MARKBELLOMO PUBLISHER KRAUSE PUBLICATIONS, IOLA, WI USA PRINTED IN CHINA SRN S5430 PRINTING# 1 CTN QTY 40CTN WGT LBS ISBN-10 1-4402-4582-7 ISBN-13 978-1-4402-4582-4 COVER PRICE TITLE DAWN OF AMERICAN DEERHUNTING AUTHOR DUNCAN DOBIE PUBLISHER KRAUSE PUBLICATIONS, IOLA, WI USA PRINTED IN CHINA SRN S3320PRINTING# 1 CTN QTY 16 CTN WGT LBS ISBN-10 1-4402-4551-7 ISBN-13 978-1-4402-4551-0 COVER PRICETITLE OF BOOK PEACE. JOY. COLOR. AUTHO</t>
  </si>
  <si>
    <t>FSCU5036509</t>
  </si>
  <si>
    <t>BANQHKG5508034</t>
  </si>
  <si>
    <t>COSU6110370570</t>
  </si>
  <si>
    <t>KNIT GIRL'S FAST LANE SS 1X40 CONTAINER 11 CTNS REF.: NH15-4403-HN 511 PIECES OF: 100% POLYESTER KNIT GIRL'S FAST LANE SS T PO NUMBERS: 4500847881,4500847882 CONTAINER NO: CMCU4577059</t>
  </si>
  <si>
    <t>UNDER ARMOUR, INC.</t>
  </si>
  <si>
    <t>NEW HOLLAND LINGERIE DE HONDURAS</t>
  </si>
  <si>
    <t>CMCU 4577059 R10183004 M60066704 1329345 DITTO DITTO DITTO DITTODITTO</t>
  </si>
  <si>
    <t>1020 HULL STREET BALTIMORE MD 21230 US</t>
  </si>
  <si>
    <t>ZOLI NEW HOLLAND LINGERIE DE HONDUR 27 CALLE 1Y3 AVE SO BARRIO LA PAZ SAN PEDRO SULA HN</t>
  </si>
  <si>
    <t>CMCU4577059</t>
  </si>
  <si>
    <t>CLAMCOSN5M720764</t>
  </si>
  <si>
    <t>N5149</t>
  </si>
  <si>
    <t>R10183004</t>
  </si>
  <si>
    <t>1010 SWAN CREEK DRIVE CURTIS BAY MD 21226 US</t>
  </si>
  <si>
    <t>SAN PEDRO SULA,HN</t>
  </si>
  <si>
    <t>AV. EUGENIA NO 189 COL NARVARTE ORIENTE CP.03020 MEXICO, D.F RFC: UME960604PZ7</t>
  </si>
  <si>
    <t>GESU1400285 TEMU2553736</t>
  </si>
  <si>
    <t>CMDUMXO0315259</t>
  </si>
  <si>
    <t>038VB</t>
  </si>
  <si>
    <t>KOA0051705 KOA0051704</t>
  </si>
  <si>
    <t>1 X 20 CNTR 42 PACKAGES ONLY GARCINIA CA MOGIA PE, LIQUID FLAVOURS MIXED BERRY FLA VOUR, AMBRETTOLIDE, COTTON POWER LOOM YAR N DYED FABRICS, PERFUMED CANDLES,INDIAN H ANDICRAFTS HAND MADE ARTICSTIC NEW ITEMS. SB : 2839027 DT:05.09.2015, 2760444 2757 193 DT: 01.09.2015,2863843, 2849479, 2858 200 DT: 07.09.2015 HS CODE : 12119096, 33 021010, 29321990, 52121300,34060010, 4403 9919 CONTRACT NO.SC0118782 ACD AND DDC PR EPAID</t>
  </si>
  <si>
    <t>CARO TRANS INTERNATIONAL - NY</t>
  </si>
  <si>
    <t>GLOBELINK WW INDIA PVT LTD</t>
  </si>
  <si>
    <t>ZIM LOS ANGELES</t>
  </si>
  <si>
    <t>100 WALNUT AVENUE SUITE 202 CLARK, NJ 07066 PH : (732)540-8000 FAX : ( 732)540-8039</t>
  </si>
  <si>
    <t>NO: 92, DR.RADHA KRISHNAN SALAI MYL APORE , CHENNAI - 600 004. INDIA, T EL : 044 - 2811 6432</t>
  </si>
  <si>
    <t>ZIMU1336160</t>
  </si>
  <si>
    <t>ZIMUMAA6010074</t>
  </si>
  <si>
    <t>43E</t>
  </si>
  <si>
    <t>Z81768</t>
  </si>
  <si>
    <t>BOOKS AND BOOKS WITH CD ITEM 903661400 978-1-59668-175-0 WEAVER S IDEA BOOK PO# 10WV0107-BD (2080 CPS 208 CTNS 6 PLTS) ITEM 903660912 BOOKS AND BOOKS WITH CD ITEM 903660915 978-1-4403-4186-1 CREATING MANDALAS PO# C6318611JSB (7300 CPS 365 CTNS 7 PLTS) BOOKS AND BOOKS WITH CD ITEM 903660860 978-1-4403-4533-3 S7982 LOVE TO COLOR PO# C6353331JSB (21000 CPS 1050 CTNS 27 PLTS) 978-1-4403-4240-0 INTUITIVE PAINTING WORKSHOP PO# C6324001JSB (7000 CPS 350 CTNS 13 PLTS) ITEM 903660944 978-1-4403-4201-1 SKETCHUP-A DESIGN GUIDE FOR WOODWORKERS PO# C4720111DST (2880 CPS 144 CTNS 3 PLTS) ITEM 903662198 978-1-4403-3562-4 DREAMSCAPES FANTASY WORLDS PO# C6256242DST (1650 CPS 83 CTNS 2 PLTS) ITEM 903662202 978-1-4403-2248-8 ART OF MANLINESS COLLECTION PO# C5824885DST (1650 CPS 165 CTNS 5 PLTS) ITEM 903662100 978-1-62033-680-9 WEAVING MADE EASY REVISED ANDUPDATED PO# 15WV0402-BD (1889 CPS 95 CTNS 1 PLT) ITEM 903662378 978-1-4402-3967-0 WARMAN S DEPRESSION GLASS, 6THEDITION PO# K0296702_KB (1210 CPS 121 CTNS 2 PLTS) ITEM 903658899 978-1-4402-4482-7 THE ULTIMATE GUIDE TO COLLECTIBLE LEGO SETS PO# K0248271_KB (1600 CPS 80 CTNS 2 PLTS) (34 WOOD PLTS WITH IPPC LOGO STC 1246 CTNS) THIS SHIPMENT CONTAINS WOOD PACKAGING MATERIALS WHICH COMPLIED THE STANDARD OF ISPM 15. . . . . . . . . . . . . . . . . . . . . . . . ITEM 903661074 978-1-4402-4316-5 HERITAGE DOLL CLOTHES PO# K0431651JSB (6040 CPS 302 CTNS 6 PLTS) ITEM 903652402 978-1-63250-000-7 JEWELER S ENAMELING WORKSHOP TECHNIQUES AND PROJECTS FOR MAKING ENAMELED JEWELRY PO# 15JM0601-BD (7129 CPS 357 CTNS 6 PLTS) ITEM 903658898 978-1-4402-4529-9 COLLECTING CHILDREN S BOOKS PO# K0259291_KB (5106 CPS 256 CTNS 7 PLTS) ITEM 903658899 978-1-4402-4482-7 THE ULTIMATE GUIDE TO COLLECTIBLE LEGO SETS PO# K0248271_KB (4000 CPS 200 CTNS 5 PLTS) (31 WOOD PLTS WITH IPPC LOGO STC 1480 CTNS) . . . . . . . . . . . . . . . . . . . . . . . . . . . . . . . . . . . . . . . . . . . . . . ITEM 903662132 978-1-4402-1395-3 NATIONAL PARK QUARTERS PO# K0939538_KB (6600 CPS 132 CTNS 5 PLTS) (32 WOOD PLTS WITH IPPC LOGO STC 1182 CTNS) . . . . . . . . . . . . . . . . . . . .</t>
  </si>
  <si>
    <t>COSCO GUANGZHOU</t>
  </si>
  <si>
    <t>TITLE WEAVER S IDEA BOOK AUTHOR JANE PATRICK PUBLISHER F W MEDIA CINCINNATI, OH PRINTED IN CHINASRN 10WV01 PRINTING # 7 CTN QTY 10 CTN WGT ISBN-10 1-59668-175-6 ISBN-13 978-1-59668-175-0COVER PRICE TITLE INTUITIVE PAINTING WORKSHOP AUTHOR ALENA HENNESSY PUBLISHER F W MEDIACINCINNATI,OH PRINTED IN CHINA SRN T7854 PRINTING# 1 CTN QTY 20 CTN WGT LBS ISBN-10 1-4403-4240-7ISBN-13 978-1-4403-4240-0 COVER PRICE TITLE SKETCHUP-A DESIGN GUIDE FOR WOODWORKERS AUTHORJOE ZEH PUBLISHER F W MEDIA CINCINNATI,OH PRINTED IN CHINA SRN T7072 PRINTING# 1 CTN QTY 20CTN WGT LBS ISBN-10 1-4403-4201-6 ISBN-13 978-1-4403-4201-1 COVER PRICE TITLE DREAMSCAPESFANTASY WORLDS AUTHOR STEPHANIE PUI-MUN LAW PUBLISHER F W MEDIA CINCINNATI,OH PRINTED IN CHINASRN T1022 PRINTING# 2 CTN QTY 20 CTN WGT LBS ISBN-10 1-4403-3562-1 ISBN-13 978-1-4403-3562-4COVER PRICE TITLE ART OF MANLINESS COLLECTION AUTHOR BRETT AND KATE MCKAY PUBLISHER F W MEDIACINCINNATI, OHTITLE CREATING MANDALAS AUTHOR DEBORAH A. PACE PUBLISHER F W MEDIACINCINNATI,OH PRINTED IN CHINA SRN T6953 PRINTING# 1 CTN QTY 20 CTN WGT LBS ISBN-10 1-4403-4186-9ISBN-13 978-1-4403-4186-1 COVER PRICE TITLE HERITAGE DOLL CLOTHES AUTHOR JOAN HINDSPUBLISHER F W MEDIA CINCINNATI,OH PRINTED IN CHINA SRN T4983 PRINTING# 1 CTN QTY 20 CTN WGT LBSISBN-10 1-4402-4316-6 ISBN-13 978-1-4402-4316-5 COVER PRICE TITLE JEWELER S ENAMELINGWORKSHOP AUTHOR PAULINE WARG PUBLISHER F W MEDIA CINCINNATI, OH PRINTED IN CHINA SRN 15JM06PRINTING# 1 CTN QTY 20 CTN WGT ______LBS ISBN-10 1-63250-000-0 ISBN-13 978-1-63250-000-7 COVER PRICETITLE COLLECTING CHILDREN S BOOKS AUTHOR NOAH FLEISHER PUBLISHER KRAUSE PUBLICATIONS,IOLA, WI USA PRINTED IN CHINA SRN T9916 PRINTING# 1 CTN QTY 20 CTN WGT LBS ISBN-10 1-4402-4529-0ISBN-13 978-1-4402-4529-9 COVER PRICE TITLE THE ULTIMATE GUIDE TO COLLECTIBLE LEGO SETS AUTHORED &amp; JEFF MACIOROWSKI PUBLISHER KRAUSETITLE LOVE TO COLOR AUTHOR TIFFANY LOVERING PUBLISHER F W MEDIA CINCINNATI,OH PRINTED IN CHINASRN S7982 PRINTING# 1 CTN QTY 20 CTN WGT LBS ISBN-10 1-4403-4533-3 ISBN-13 978-1-4403-4533-3COVER PRICE TITLE NATIONAL PARK QUARTERS AUTHOR DAVE HARPER PUBLISHER KRAUSE PUBLICATIONS,IOLA WI USA PRINTED IN CHINA SRN Z7929 PRINTING# 8 CTN QTY 50 CTN WGT LBS ISBN-10 1-4402-1395-XISBN-13 978-1-4402-1395-3 COVER PRICE</t>
  </si>
  <si>
    <t>CBHU6253203 CBHU6411612 CBHU6085922</t>
  </si>
  <si>
    <t>4310 4310 4200</t>
  </si>
  <si>
    <t>BANQHKG5498274</t>
  </si>
  <si>
    <t>COSU6110361770</t>
  </si>
  <si>
    <t>1498934 1498935 1490910</t>
  </si>
  <si>
    <t>- 2 COLLI RAW WOOD HS 94017900 3 COLLI KLP BLACK HS CODE 4403 49 9500 1 BOX ARMREST HS 94017900 1 BOX WITH SEAT HS 39269097 AND 94017900 AND FLOWERPOT</t>
  </si>
  <si>
    <t>BENSON WOOD</t>
  </si>
  <si>
    <t>STREETLIFE BV</t>
  </si>
  <si>
    <t>6 BLACKJACK CROSSING WALPOLE NH 03608 UNITED STATES</t>
  </si>
  <si>
    <t>OUDE SINGEL 44 LEIDEN 2312 RG NETHERLANDS</t>
  </si>
  <si>
    <t>INBU5265064</t>
  </si>
  <si>
    <t>MSCURZ317521</t>
  </si>
  <si>
    <t>539A</t>
  </si>
  <si>
    <t>BS131654</t>
  </si>
  <si>
    <t>SCAN SHIPPING INC</t>
  </si>
  <si>
    <t>144-146 LEFANTE WAY BAYONNE NJ 07002 UNITED STATES</t>
  </si>
  <si>
    <t>09 PACKAGES 08 BUNDLES AND 01 BOX 01X20' DRY BOX CONTAINER CONTAINING: POLISHED N ATURAL STONES SLABS 50 AMARELO GIALLO NAP OLE COM 3CM 20 STONES SAMPLE TOTAL: 50 SL ABS AND 20 STONES SAMPLES INVOICE: 006687 PO#: 4403 NCM: 6802.93.90 / HS: 680293 R E: 15/1305105-001 DDE:2150838497/5 COLL ECT NW: 24.734,000 KGS</t>
  </si>
  <si>
    <t>JAS DO BRASIL AGENC LOGIST LTDA</t>
  </si>
  <si>
    <t>AS AGENT FOR BLUE WORLD LINE 4900 S T. JOE BLVD. BLDG 100 STE 400 COLLE GE PAARK, GA 30337 PHONE +1 (404)</t>
  </si>
  <si>
    <t>AS AGENT FOR BLUE WORLD LINE RUA FI DENCIO RAMOS, 223 6 ANDAR CEP:04551 -010 SAO PAULO-SP,BRASIL CNPJ: 36.</t>
  </si>
  <si>
    <t>TCKU1557814</t>
  </si>
  <si>
    <t>ZIMUVTR8002409</t>
  </si>
  <si>
    <t>3S</t>
  </si>
  <si>
    <t>ZZZS765827</t>
  </si>
  <si>
    <t>6172 CARTONS PCS 151169 GARM ENT HS CODE# 6110.30.3053-611 0.30.3059-6109.90.1049-6104.63 .2011-6109.90.1090 PO# 450071 9560 4500719560 4500719561 4500719561 4500737346 450073 7346 4500737346 4500737362 6172 CARTONS PCS 151169 GARM ENT HS CODE# 6110.30.3053-611 0.30.3059-6109.90.1049-6104.63 .2011-6109.90.1090 PO# 450071 9560 4500719560 4500719561 4500719561 4500737346 450073 7346 4500737346 4500737362 6172 CARTONS PCS 151169 GARM ENT HS CODE# 6110.30.3053-611 0.30.3059-6109.90.1049-6104.63 .2011-6109.90.1090 PO# 450071 9560 4500719560 4500719561 4500719561 4500737346 450073 7346 4500737346 4500737362 6172 CARTONS PCS 151169 GARM ENT HS CODE# 6110.30.3053-611 0.30.3059-6109.90.1049-6104.63 .2011-6109.90.1090 PO# 450071 9560 4500719560 4500719561 4500719561 4500737346 450073 7346 4500737346 4500737362 4500737362 4500749828 450075 0137 4500750138 4500750138 4500750138 4500750139 450075 0139 4500750142 4500750142 4500750155 4500750155 450075 0156 4500750160 4500750160 4500750160 4500750160 450075 0161 4500750161 4500750161 4500750161 4500750393 450075 0394 4500750615 4500751064 4500751064 4500751065 450075 1065 4500751065 4500751065 4500751084 4500751084 450075 1084 4500751084 4500751084 4500751085 4500751085 450075 1085 4500751085 4500751085 4500751085 4500752704 450075 2705 4500754649 4500754678 4500764366 4500764367 450076 4403 4500764403 4500764403 4500764403 4500764403 450076 9233 COMMERCIAL INVOICE# CTIC -3871-15-E/CTIC-3870-15-E/CTIC -3869-15-E/ CTIC-3868-15-E E EM# 0000151667- 151666-151665- 151664 4500737362 4500749828 450075 0137 4500750138 4500750138 4500750138 4500750139 450075 0139 4500750142 4500750142 4500750155 4500750155 450075 0156 4500750160 4500750160 4500750160 4500750160 450075 0161 4500750161 4500750161 4500750161 4500750393 450075 0394 4500750615 4500751064 4500751064 4500751065 450075 1065 4500751065 4500751065 4500751084 4500751084 450075 1084 4500751084 4500751084 4500751085 4500751085 450075 1085 4500751085 4500751085 4500751085 4500752704 450075 2705 4500754649 4500754678 4500764366 4500764367 450076 4403 4500764403 4500764403 4500764403 4500764403 450076 9233 COMMERCIAL INVOICE# CTIC -3871-15-E/CTIC-3870-15-E/CTIC -3869-15-E/ CTIC-3868-15-E E EM# 0000151667- 151666-151665- 151664 4500737362 4500749828 450075 0137 4500750138 4500750138 4500750138 4500750139 450075 0139 4500750142 4500750142 4500750155 4500750155 450075 0156 4500750160 4500750160 4500750160 4500750160 450075 0161 4500750161 4500750161 4500750161 4500750393 450075 0394 4500750615 4500751064 4500751064 4500751065 450075 1065 4500751065 4500751065 4500751084 4500751084 450075 1084 4500751084 4500751084 4500751085 4500751085 450075 1085 4500751085 4500751085 4500751085 4500752704 450075 2705 4500754649 4500754678 4500764366 4500764367 450076 4403 4500764403 4500764403 4500764403 4500764403 450076 9233 COMMERCIAL INVOICE# CTIC -3871-15-E/CTIC-3870-15-E/CTIC -3869-15-E/ CTIC-3868-15-E E EM# 0000151667- 151666-151665- 151664 4500737362 4500749828 450075 0137 4500750138 4500750138 4500750138 4500750139 450075 0139 4500750142 4500750142 4500750155 4500750155 450075 0156 4500750160 4500750160 4500750160 4500750160 450075 0161 4500750161 4500750161 4500750161 4500750393 450075 0394 4500750615 4500751064 4500751064 4500751065 450075 1065 4500751065 4500751065 4500751084 4500751084 450075 1084 4500751084 4500751084 4500751085 4500751085 450075 1085 4500751085 4500751085 4500751085 4500752704 450075 2705 4500754649 4500754678 4500764366 4500764367 450076 4403 4500764403 4500764403 4500764403 4500764403 450076 9233 COMMERCIAL INVOICE# CTIC -3871-15-E/CTIC-3870-15-E/CTIC -3869-15-E/ CTIC-3868-15-E E EM# 0000151667- 151666-151665- 151664</t>
  </si>
  <si>
    <t>UNDER ARMOUR , INC</t>
  </si>
  <si>
    <t>VEGA TEXTILES LTD</t>
  </si>
  <si>
    <t>1020 HULL STREET BALTIMORE, MD, 21230 1-4104546627 TEL EX 1-410234 98</t>
  </si>
  <si>
    <t>P.O.BOX NO.7 ZIP CODE:61112 AL-HUSSEIN BIN ABDULLAH 11 INDUSTRIAL ESTATE CITY:KARAK 962-32356022 TEL EX 962-3235 60</t>
  </si>
  <si>
    <t>MSKU4763808 MSKU4771742 MSKU8428942 MRKU3334010</t>
  </si>
  <si>
    <t>LEB0 LEB0 4EB0 4EB0</t>
  </si>
  <si>
    <t>MAEU954601504</t>
  </si>
  <si>
    <t>JO0168465 JO0208438 JO0208440 JO0208499</t>
  </si>
  <si>
    <t>1010 SWAN CREEK DRIVE CURTIS BAY, MD 21226, U.S.A 1-4104546507 TEL EX 1-410454 66</t>
  </si>
  <si>
    <t>SHARPFLOW FS-7301 -POLYMER POLYOL- 1 TANK CONTAINER 4500009293 PO#4501779508 DESTINATION- CARPENTER CO. 2611 N GENERAL BRUCE DRIVE TEMPLE, TX 76501 TEL-254-899-6116 FAX-254-778-4403 - TEL--81--3-5281-8277 FAX--81--3-5281-2726 -- FAX-1-281-820-2399 SAY- ONE -1- CONTAINER ONLY.- ; HOUSE BL NO.- 300758853 VS TT078331</t>
  </si>
  <si>
    <t>NRSU4218338</t>
  </si>
  <si>
    <t>APLU058641960</t>
  </si>
  <si>
    <t>SHARPFLOW FS-7301 -POLYMER POLYOL- 1 TANK CONTAINER 4500009293 PO#4501779508 DESTINATION- CARPENTER CO. 2611 N GENERAL BRUCE DRIVE TEMPLE, TX 76501 TEL-254-899-6116 FAX-254-778-4403 - TEL--81--3-5281-8277 FAX--81--3-5281-2726 -- FAX-1-281-820-2399</t>
  </si>
  <si>
    <t>SANAM COPRORATION</t>
  </si>
  <si>
    <t>SANYO CHEMICAL INDUSTRIES,LTD.</t>
  </si>
  <si>
    <t>STATE HIGHWAY 837 W.ELIZABETH, PA. 15088-0567 U.S.A. TEL 412-382-0302</t>
  </si>
  <si>
    <t>NO. 10 CHUO BLDG., 5-6 HONCHO 1-CHOME NIHONBASHI CHUO-KU TOKYO 103-0023 JAPAN</t>
  </si>
  <si>
    <t>APLU300758853</t>
  </si>
  <si>
    <t>1 NISSIN INT L TRANSPORT LAX BRANCH</t>
  </si>
  <si>
    <t>ATTN MAC IMANISHI TEL 310-222-8575 FAX 310-787-9996</t>
  </si>
  <si>
    <t>BOOKS &amp; BOOKS WITH DVD PO# 15KN1201-BD ITEM# 903646696 978-1-63250-003-8 FAMILY-FRIENDLY KNITS SEASONAL KNITTED GARMENTS AND ACCESSORIES FOR CHILDREN AND ADULTS (6018 CPS 301 CTNS 5 PLTS) PO# 10KN2306-BD ITEM# 903659866 978-1-59668-314-3 KNITTER S COMPANION, DELUXE EDITION (2500 CPS 125 CTNS 3 PLTS) PO# C6302531JSB ITEM# 903660629 978-1-4403-4025-3 IMAGINARY CHARACTERS (5700 CPS 285 CTNS 5 PLTS) PO# 15CR0601-BD ITEM# 903646698 978-1-63250-125-7 COLD WEATHER CROCHET 21 COZYGARMENTS, ACCESSORIES, AND AFGHANS TO KEEP YOU WARM (7440 CPS 372 CTNS 5 PLTS) (18 WOOD PLTS WITH IPPC LOGO STC 1083 CTNS) THIS SHIPMENT CONTAINS WOOD PACKAGING MATERIALS WHICH COMPLIED THE STANDARD OF ISPM 15. . . . . . . . . . . . . . . . . . . . . . . . . . . . . . . . . .</t>
  </si>
  <si>
    <t>TITLE FAMILY-FRIENDLY KNITS AUTHOR COURTNEY SPAINHOWER PUBLISHER F W MEDIA CINCINNATI, OHPRINTED IN CHINA SRN 15KN12 PRINTING# 1 CTN QTY 20 CTN WGT ______LBS ISBN-10 1-63250-003-5 ISBN-13978-1-63250-003-8 COVER PRICE TITLE THE KNITTER S COMPANION DELUXE EDITION AUTHOR VICKI SQUAREPUBLISHER F W MEDIA CINCINNATI, OH PRINTED IN CHINA SRN 10KN23 PRINTING# 6 CTN QTY 20 CTN WGT ______LBSISBN-10 1-59668-314-7 ISBN-13 978-1-59668-314-3 COVER PRICE TITLE IMAGINARY CHARACTERS AUTHOR KARENO BRIEN PUBLISHER F W MEDIA CINCINNATI,OH PRINTED IN CHINA SRN T5080 PRINTING# 1 CTN QTY 20CTN WGT LBS ISBN-10 1-4403-4025-0 ISBN-13 978-1-4403-4025-3 COVER PRICE TITLE COLD WEATHER CROCHETAUTHOR MARLAINA MARLY BIRD PUBLISHER F W MEDIA CINCINNATI, OH PRINTED IN CHINA SRN 15CR06 PRINTING# 1CTN QTY 20 CTN WGT ______LBS ISBN-10 1-63250-125-2 ISBN-13 978-1-63250-125-7 COVER PRICE</t>
  </si>
  <si>
    <t>CBHU5739952</t>
  </si>
  <si>
    <t>BANQHKG5494449</t>
  </si>
  <si>
    <t>COSU6110356270</t>
  </si>
  <si>
    <t>BOOKS ITEM 903655191 978-1-4403-3671-3 STROKES OF GENIUS 7 ; F&amp;W- T2367V1 PO# C5467131JSB (3500 CPS) BOOKING REF NO 1508S165B (5 WOOD PLTS WITH IPPC LOGO STC 350 CTNS) THIS SHIPMENT CONTAINS WOOD PACKAGING MATERIALS WHICH COMPLIED THE STANDARD OF ISPM 15. . .</t>
  </si>
  <si>
    <t>TITLE STROKES OF GENIUS 7 AUTHOR EDITED BY RACHEL RUBIN WOLF PUBLISHER F W MEDIA CINCINNATI,OHPRINTED IN CHINA SRN T2367 PRINTING# 1 CTN QTY 10 CTN WGT LBS ISBN-10 1-4403-3671-7 ISBN-13978-1-4403-3671-3 COVER PRICE</t>
  </si>
  <si>
    <t>HLBU1247290</t>
  </si>
  <si>
    <t>BANQHKG5483281</t>
  </si>
  <si>
    <t>HLCUHKG150994583</t>
  </si>
  <si>
    <t>HLB0099278</t>
  </si>
  <si>
    <t>HOUSING LOWER AG 372 TONTEC S/O 8100250115 MATERIAL 10000030696 P/N TB93913 (500 PCS) D/N 8100250115 P/O 1181522958 MOTOR PARTS 11440 PCS SOSS9196007383 ITEM CODE 1271-5YY0012EP (4 PLYWOOD PALLETS 110 CTNS) 'THE PACKING MATERIAL IS MADE OF PLYWOOD, BARE PRINTED CIRCUIT BOARD HS CODE 85340090 (8 PLASTIC PALLETS 303 CTNS) 'THIS SHIPMENT DOES NOT CONTAIN ANY WOOD PACKAGING MATERIALS' BARE PRINTED CIRCUIT BOARD (JBLV3) HS CODE 8534 0090 CUST P/N TX1021292-00-A (REV 01, 1X24) PO NO 1181541909 (ENCLOSURE,UPPER,CAMERA, MONO) 20 CTNS (ENCLOSURE,UPPER,CAMERA, MONO) 20 CTNS HS CODE 8529904900 BARE PCB H.S. 8534.00.0020 (1 PLASTIC PALLET 30 CTNS) 'THIS SHIPMENT DOES NOT CONTAIN ANY WOOD PACKAGING MATERIALS' SWITCH PARTS, MICRO SWITCH INV ZPSI1500632,635,638 (3 PLYWOOD PALLETS 33 CTNS) 'THE PACKING MATERIAL IS MADE OF PLYWOOD, WHICH IS NOT REGULATED BY MOLDED PARTS FOR SWITCHES (SWITCH HOUSING) HST CODE 8538.90.6000 (2 PLYWOOD PALLETS 58 CTNS) 'THE PACKING MATERIAL IS MADE OF PLYWOOD, BOOKS ITEM 903655191 978-1-4403-3671-3 STROKES OF GENIUS 7 ; F&amp;W- T2367V1 PO C5467131JSB 100% COTTON WOVEN CAP PO165689/810612 'THIS SHIPMENT DOES NOT CONTAIN ANY WOOD PACKAGING MATERIALS' 4110-0880-508.028 OPTICS LENS OF LED HS CODE 94059200 CI20150902007 'THIS SHIPMENT DOES NOT CONTAIN ANY WOOD PACKAGING MATERIALS' 4110-0887-509.017 ELECTRICAL PARTS 'THIS SHIPMENT DOES NOT CONTAIN ANY WOOD PACKAGING MATERIALS' 4110-0887-509.013 INCASE CITY COLLECTION 13 BRIEF - HEATHER BLACK GUNMETAL GRAY PO 86520 CL60589 X 800PCS 4202.92.9026 100% POLYESTER COMPUTER SLEEVE 80CTNS BACKPACK PO86482 'THIS SHIPMENT DOES NOT CONTAIN ANY WOOD PACKAGING MATERIALS' 4110-0396-508.106 INCASE ICON SLEEVE WITH TENSAERLITE FOR MB RETINA 13' -BLACK (1500PCS) 'THIS SHIPMENT DOES NOT CONTAIN ANY WOOD PACKAGING HS CODE 9015900090 XXCOUNTRY OF ORIGIN CHINAXX (2 PLASTIC PALLETS S.T.C. 50 CTNS) 'THIS SHIPMENT DOES NOT CONTAIN ANY WOOD PACKAGING MATERIALS' CARGO RECEIVED DATE 04 SEP 2015 4110-0887-509.011 WHICH IS NOT REGULATED BY WPM REQUIREMENT'. 4110-0887-508.043 4110-0887-509.018 INVOICE NO CANI680610 (2256 PCS/2 CTNS) CUST P/N TX1054968-00-A (REV01,1X6) PO NO 1181535421 INVOICE NO CANI680608 (54 PCS/1 CTN) CUST P/N TX1054968-00-A (REV01,1X6) PO NO 1181539481 INVOICE NO CANI680609 (1650 PCS/7 CTNS) CUST P/N TX1034827-00-D(REV 01,1X1) PO NO 1181540447 INVOICE NO CANI682443 (1200 PCS/15 CTNS) CUST P/N TX1004314-00-F(REV 01,1X6) PO NO 1181539477 INVOICE NO CANI682736 (7800 PCS/9 CTNS) CUST P/N TX1034827-00-D(REV 01,1X1) PO NO 1181540447 INVOICE NO CANI682784 (1516 PCS/19 CTNS) (2 PLYWOOD PALLETS 53 CTNS) 'THE PACKING MATERIAL IS MADE OF PLYWOOD, WHICH IS NOT REGULATED BY WPM REQUIREMENT'. 4110-0887-509.020 P0 1181533821 FOR TX1035025-00-C 1181537509 FOR TX1035025-00-C (2 PLYWOOD PALLETS 40 CTNS) 'THE PACKING MATERIAL IS MADE OF PLYWOOD, WHICH IS NOT REGULATED BY WPM REQUIREMENT'. 4110-0887-509.021 4110-0887-509.015 WPM REQUIREMENT'. 4110-0887-509.016 WHICH IS NOT REGULATED BY WPM REQUIREMENT'. CARGO RECEIVED DATE 04 SEP 2015 4110-0887-509.014 (3500 CPS) BOOKING REF NO 1508S165B (5 WOOD PLTS WITH IPPC LOGO 350 CTNS) 'THIS SHIPMENT CONTAINS WOOD PACKAGING MATERIALS WHICH COMPLIED THE STANDARD OF ISPM 15.' 4110-0380-508.024 PO 86520 CL60591 X400PCS INCASE CITY COLLECTION 15' BRIEF - HEATHER BLACK GUNMETAL GRAY 4202.92.9026 100% POLYESTER COMPUTER SLEEVE 40CTNS 'THIS SHIPMENT DOES NOT CONTAIN ANY WOOD PACKAGING MATERIALS' 4110-0396-508.104 MATERIALS' 4110-0396-508.102</t>
  </si>
  <si>
    <t>TONTEC TO JABIL CIRCUIT DE CHIHUAHUA S.O.NO. PALLET NO 1-2 (NO. OF CTNS) MADE IN CHINA . . . .. . . . . . . .. . JABIL EL PASO, TX MADE IN CHINA 1181524281 JE8260306-11 NO 1 - 4 . . .. . . . PN.NO. CTNS 1181537481 10 1181537481 2 1181539465 21 1181539465 5 1181540837 71 1181540838 81 1181540841 191181543461 8 1181539466 39 1181539466 10 1181540840 6 1181540843 24 1181540843 7 . FROM TO (3S)PACKAGE ID (K)PURCHASE ORDER NO (P)JABIL PART NO (Q)QUANTITY (IP)SUPPLIERPROD NO PACKAGE COUNT PACKAGE WEIGHT . . . . . .. . . . . . . .. . . . . . . .. . . . . . . .. . . . . TATFOOK . .. . . . . . . .. . . . . . . CIRCUITRONIX. . . . . . . SHIP TO ZF ELECTRONICSYSTEMS PAL/NO. 1-3 . . . . . . .ACEWAY P/N.0009-0103 P/N.0009-0104 . . . . . .. . . . TITLE STROKES OF GENIUS 7 AUTHOR EDITED BY RACHEL RUBIN WOLF PUBLISHER F+W MEDIA CINCINNATI,OHPRINTED IN CHINA SRN T2367 PRINTING 1 CTN QTY 10 CTN WGT LBS ISBN-10 1-4403-3671-7 ISBN-13 978-1-4403-3671-3COVER PRICE . . .. . . . . PACK STYLE 7 40384 07061 8 SOLID BACK LOOMIS .. . . C/NO. H01-H36 G09-G17,G21-G35 J01-J04 . . .. . ZF (IN TRI) U.S.A. C/NO MADE IN CHINA . . FRONT MARK ITEM NODESCRIPTION QTY PCS N.W. G.W. DIM ' X ' X ' SIDE MARK INCASE DESIGNS CORP. -PO MADE IN CHINA CARTON . .. . . . . . . .. INCASE DESIGNS CORP. PO MADE IN CHINA CARTON . . . INCASE DESIGNS CORP86536 MADE IN CHINA CARTON ITEM NO CL60657 . . . . . .</t>
  </si>
  <si>
    <t>20000 S. WESTERN AVENUE TORRANCE CA 90501 UNITED STATES AGENT OF BLUE ANCHOR AMERICA LINE</t>
  </si>
  <si>
    <t>24/F MASSMUTUAL TOWER, 38 GLOUCESTER ROAD WANCHAI HONG KONG AGENT OF BLUE ANCHOR AMERICA LINE</t>
  </si>
  <si>
    <t>PART LOAD CARGOES IN CONTAINER 1X20'ST CONTAINER 1X40' ST CONTAINER TOTAL 834 PKGS EIGHT HUNDRED THIRTY FOUR PKGS ONLY 4120 UNITS OF RUG AS PER CONTRACT 1501116 4120 UNITS OF RUG AS PER CONTRACT 1501116 SUB / CONTRACT:743/1501116/RT LOT NO: 743-4402-4030-813R/4139-945C/9 831-108K 743-4403-4045-126R/4153-581C/9 SUB / CONTRACT:743/1501116/RT LOT NO: 743-4402-4030-813R/4139-945C/9 831-108K 743-4403-4045-126R/4153-581C/9 844-986K WAREHOUSE: 9694-1 COMM INV NO: REF PSI NO: QTY: 4120 HTSCODE: 5703.30.8030 S.BILL: PART LOAD CONTAINER(S) COVERED BY BLS:IN80497IN80499678 844-986K WAREHOUSE: 9694-1 COMM INV NO: REF PSI NO: QTY: 4120 HTSCODE: 5703.30.8030 S.BILL: TOTAL GR WT: 7484.189 KGS FREIGHT COLLECT DDC COLLECT 2ND NOTIFY: J C PENNEY PURCHASING CORPORATIONLEGACY DRIVE PLANO,TX 75024-3698, USA WHS CODE 9468-0 J C PENNEY PURCHASING CORPORATION PENNEY RD, 120 30297 FOREST PARK UNITED STATES KUEHNE NAGEL INC 10 EXCHANGE PL FL 19 07302 JERSEY CITY, NJ JERSEY CITY UNITED STATES</t>
  </si>
  <si>
    <t>JC PENNEY PURCHASING CORPORATION</t>
  </si>
  <si>
    <t>CMA CGM MAUPASSANT</t>
  </si>
  <si>
    <t>XINU4069325 TEMU3191992</t>
  </si>
  <si>
    <t>4200 2200</t>
  </si>
  <si>
    <t>CMDUIN80499678</t>
  </si>
  <si>
    <t>036IN</t>
  </si>
  <si>
    <t>6921043 D6921042</t>
  </si>
  <si>
    <t>KUEHNE NAGEL INC</t>
  </si>
  <si>
    <t>10 EXCHANGE PL FL 19 07302 JERSEY CITY, NJ JERSEY CITY UNITED STATES</t>
  </si>
  <si>
    <t>DESCRIPTION OF GOODS: 2149 CARTONS 176 LADIES QUARTER SOCKS 3PK 9-11 ITEM 362127, SKU 187373 52 COTTON 47 POLYESTER 1 SPANDEX 1056 DOZENS, 4224 PACKS OF 3 PAIRS 182 LADIES LOW CUT SOCKS 3PK 9-11 ITEM 362126, SKU 187376 52 COTTON 48 POLYESTER EXCLUSIVE OF ELASTIC1092 DOZENS, 4368 PACKS OF 3 PAIRS 48 LADIES QUARTER SOCKS 3PK 9-11 ITEM 364392, SKU 206512 54 COTTON 46 POLYESTER EXCLUSIVE OF ELASTIC288 DOZENS, 1152 PACKS OF 3 PAIRS 93 LADIES CREW SOCKS 3PK 9-11 ITEM 364398, SKU 206513 52 COTTON 47 POLYESTER 1 SPANDEX 558 DOZENS, 2232 PACKS OF 3 PAIRS 61 LADIES LOW CUT SOCKS 3PK 9-11 ITEM 364391, SKU 206516 54 COTTON 46 POLYESTER EXCLUSIVE OF ELASTIC 366 DOZENS, 1464 PACKS OF 3 PAIRS CMR DC 411, CMR P.O. 4502042 80 BOYS QUARTER SOCKS 3PK 6-8.5 ITEM 362123, SKU 187334 50 POLYESTER 49 COTTON 1 SPANDEX 480 DOZENS, 1920 PACKS OF 3 PAIRS 80 BOYS CREW SOCKS 3PK 6-8.5 ITEM 362125, SKU 187336 52 COTTON 47 POLYESTER 1 SPANDEX 480 DOZENS, 1920 PACKS OF 3 PAIRS 72 BOYS CREW SOCKS 3PK 4-6.5 ITEM 362122, SKU 187338 52 COTTON 47 POLYESTER 1 SPANDEX 432 DOZENS, 1728 PACKS OF 3 PAIRS 69 BOYS CREW SOCKS 3PK 4-6.5 ITEM 362120, SKU 187342 52 COTTON 47 POLYESTER 1 SPANDEX 414 DOZENS, 1656 PACKS OF 3 PAIRS CMR DC 411, CMR P.O. 4502344 156 MENS CREW SOCKS 3PK 10-13 ITEM 362130, SKU 187344 50 POLYESTER 49 COTTON 1 SPANDEX 936 DOZENS, 3744 PACKS OF 3 PAIRS 90 MENS CREW SOCKS 3PK 10-13 ITEM 362129, SKU 187349 50 POLYESTER 49 COTTON 1 SPANDEX 540 DOZENS, 2160 PACKS OF 3 PAIRS 61 MENS CREW SOCKS 3PK 10-13 ITEM 364395, SKU 206491 53 POLYESTER 46 COTTON 1 SPANDEX 366 DOZENS, 1464 PACKS OF 3 PAIRS CMR DC 411, CMR P.O. 4501745 CONT ..PAGE-3. P A G E - 3 139 LADIES QUARTER SOCKS 3PK 9-11 ITEM 362127, SKU 187373 52 COTTON 47 POLYESTER 1 SPANDEX 834 DOZENS, 3336 PACKS OF 3 PAIRS 143 LADIES LOW CUT SOCKS 3PK 9-11 ITEM 362126, SKU 187376 52 COTTON 48 POLYESTER EXCLUSIVE OF ELASTIC 858 DOZENS, 3432 PACKS OF 3 PAIRS 42 LADIES QUARTER SOCKS 3PK 9-11 ITEM 364392, SKU 206512 54 COTTON 46 POLYESTER EXCLUSIVE OF ELASTIC 252 DOZENS, 1008 PACKS OF 3 PAIRS 82 LADIES CREW SOCKS 3PK 9-11 ITEM 364398, SKU 206513 52 COTTON 47 POLYESTER 1 SPANDEX 492 DOZENS, 1968 PACKS OF 3 PAIRS 54 LADIES LOW CUT SOCKS 3PK 9-11 ITEM 364391, SKU 206516 54 COTTON 46 POLYESTER EXCLUSIVE OF ELASTIC 324 DOZENS, 1296 PACKS OF 3 PAIRS CMR DC 412, CMR P.O. 4502042 70 BOYS QUARTER SOCKS 3PK 6-8.5 ITEM 362123, SKU 187334 50 POLYESTER 49 COTTON 1 SPANDEX 420 DOZENS, 1680 PACKS OF 3 PAIRS 70 BOYS CREW SOCKS 3PK 6-8.5 ITEM 362125, SKU 187336 52 COTTON 47 POLYESTER 1 SPANDEX 420 DOZENS, 1680 PACKS OF 3 PAIRS 64 BOYS CREW SOCKS 3PK 4-6.5 ITEM 362122, SKU 187338 52 COTTON 47 POLYESTER 1 SPANDEX 384 DOZENS, 1536 PACKS OF 3 PAIRS 61 BOYS CREW SOCKS 3PK 4-6.5 ITEM 362120, SKU 187342 52 COTTON 47 POLYESTER 1 SPANDEX 366 DOZENS, 1464 PACKS OF 3 PAIRS CMR DC 412, CMR P.O. 4502344 124 MENS CREW SOCKS 3PK 10-13 ITEM 362130, SKU 187344 50 POLYESTER 49 COTTON 1 SPANDEX 744 DOZENS, 2976 PACKS OF 3 PAIRS 78 MENS CREW SOCKS 3PK 10-13 ITEM 362129, SKU 187349 50 POLYESTER 49 COTTON 1 SPANDEX 468 DOZENS, 1872 PACKS OF 3 PAIRS 54 MENS CREW SOCKS 3PK 10-13 ITEM 364395, SKU 206491 53 POLYESTER 46 COTTON 1 SPANDEX 324 DOZENS, 1296 PACKS OF 3 PAIRS CMR DC 412, CMR P.O. 4501745 FORM'E'NO.: HMB-1322127 DTD: 30-07-2015 NET WEIGHT : 4403.736 KGS GROSS WEIGHT : 5263.790 KGS CBM : 28.735 CBM TREMS: FREIGHT COLLECT 2ND NOTIFY: UPS-SCS 1930 DERRY ROAD E MISSISSUGA ON L5S 1E2 CANADA.</t>
  </si>
  <si>
    <t>DOLLAR TREE STORES, CANADA INC.</t>
  </si>
  <si>
    <t>STITCHES (PVT) LTD.</t>
  </si>
  <si>
    <t>P.O. : 4502042 SKU : CASE PACK : 24 MADE IN PAKISTAN P.O. : 4502344 SKU : CASE PACK : 24 MADE IN PAKISTANP.O. : 4501745 SKU : CASE PACK : 24 MADE IN PAKISTAN P.O. : 4502042 SKU : CASE PACK : 24 MADE IN PAKISTANP.O. : 4502344 SKU : CASE PACK : 24 MADE IN PAKISTAN P.O. : 4501745 SKU : CASE PACK : 24 MADE IN PAKISTAN</t>
  </si>
  <si>
    <t>UNIT 206-3185 WILLINGDON GREEN, BURNABY, BC CANADA V5G 4P3 BURNABY, BC</t>
  </si>
  <si>
    <t>PLOT 15/3, SECTOR 12-C, NORTH KARACHI INDUSTRIAL AREA, KARACHI</t>
  </si>
  <si>
    <t>ECMU1438555</t>
  </si>
  <si>
    <t>CMDUPK20377540</t>
  </si>
  <si>
    <t>024US</t>
  </si>
  <si>
    <t>D53574460184</t>
  </si>
  <si>
    <t>DOLLAR TREE STORES CANADA INC</t>
  </si>
  <si>
    <t>UNT 206-3185 WILLINGDON GREEN BURNABY BC CANADA V5G 4P3</t>
  </si>
  <si>
    <t>BOOKS ITEM# 903658740 978-1-62033-949-7 FREE SPIRIT KNITS PO# 15KN1101-BD (6240 CPS 312 CTNS 5 PLTS) ITEM# 903656390 978-1-4463-0441-9 VINTAGE FASHION BIBLE PO# CO144191 (1776 CPS 111 CTNS 3 PLTS) ITEM# 903646697 978-1-62033-946-6 DRESSED IN KNITS 19 DESIGNS FOR CREATING A CUSTOM KNITWEAR COLLECTION PO# 15KN1001-BD (7228 CPS 362 CTNS 7 PLTS) ITEM# 903659867 978-1-931499-43-9 KNITTER S HANDY BOOK OF SWEATER PATTERNS PO# 04KN1-11-BD (1500 CPS 75 CTNS 4 PLTS) ITEM# 903659716 978-1-4403-4002-4 ACRYLIC PAINTING FOR ENCAUSTICEFFECTS PO# C6300241JSB (4300 CPS 215 CTNS 4 PLTS) ITEM# 903660609 978-1-4402-3961-8 CREATE THE PERFECT FIT PO# K0496182DST (1491 CPS 75 CTNS 4 PLTS) ITEM# 903660929 978-1-4403-4388-9 LITTLE PONY FASHION COLORING BOOK PO# C5438892DST (3300 CPS 83 CTNS 2 PLTS) ITEM# 903660934 978-1-4403-4387-2 LITTLE PONY COLORING BOOK PO# C5438722DST (3240 CPS 81 CTNS 2 PLTS) ITEM# 903660567 978-1-4402-3209-1 WARMAN S HOT WHEELS FIELD GUID PO# K0220914-RP (2186 CPS 55 CTNS 2 PLTS) ITEM# 903660727 978-1-4402-3944-1 WARMAN S COSTUME JEWELRY PO# K0294412-RP (1100 CPS 55 CTNS 2 PLTS) (35 WOOD PLTS WITH IPPC LOGO STC 1424 CTNS) THIS SHIPMENT CONTAINS WOOD PACKAGING MATERIALS WHICH COMPLIED THE STANDARD OF ISPM 15. . . . . . . . . . . . . . . . .</t>
  </si>
  <si>
    <t>TITLE FREE SPIRIT KNITS AUTHOR ANNE PODLESAK PUBLISHER F W MEDIA CINCINNATI, OH PRINTED IN CHINASRN 15KN11 PRINTING# 1 CTN QTY 20 CTN WGT ______LBS ISBN-10 1-62033-949-8 ISBN-13978-1-62033-949-7 COVER PRICE TITLE OF BOOK THE VINTAGE FASHION BIBLE AUTHOR WAYNE &amp; GERARDINE HEMINGWAYPUBLISHER F W MEDIA COUNTRY OF ORIGIN PRINTED IN CHINA SRN S5824 PRINTING# 1 CTN QTY 16CTN WGT ______LBS ISBN-13 978-1-4463-0441-9 ISBN-10 1-4463-0441-8 COVER PRICE TITLE DRESSEDIN KNITS AUTHOR ALEX CAPSHAW-TAYLOR PUBLISHER F W MEDIA CINCINNATI, OH PRINTED IN CHINA SRN 15KN10PRINTING# 1 CTN QTY 20 CTN WGT ______LBS ISBN-10 1-62033-946-3 ISBN-13 978-1-62033-946-6 COVER PRICETITLE THE KNITTER S HANDY BOOK OF SWEATER PATTERNS AUTHOR ANN BUDD PUBLISHER F W MEDIA CINCINNATI, OHPRINTED IN CHINA SRN 04KN1 PRINTING# 11 CTN QTY 20 CTN WGT ______LBS ISBN-10 1-931499-43-8ISBN-13 978-1-931499-43-9 COVER PRICE TITLE ACRYLIC PAINTING FOR ENCAUSTIC EFFECTS AUTHOR</t>
  </si>
  <si>
    <t>CBHU6431481</t>
  </si>
  <si>
    <t>BANQHKG5483300</t>
  </si>
  <si>
    <t>COSU6110349550</t>
  </si>
  <si>
    <t>SHARPFLOW FS-7301 -POLYMER POLYOL- 1 TANK CONTAINER 4500009292 PO#4501779507 DESTINATION- CARPENTER CO. 2611 N GENERAL BRUCE DRIVE TEMPLE, TX 76501 TEL-254-899-6116 FAX-254-778-4403 - TEL--81--3-5281-8277 FAX--81--3-5281-2726 -- FAX-1-281-820-2399 SAY- ONE -1- CONTAINER ONLY.- ; HOUSE BL NO.- 300758852 VS TT078191</t>
  </si>
  <si>
    <t>EXFU0592255</t>
  </si>
  <si>
    <t>APLU058641959</t>
  </si>
  <si>
    <t>15974, 1597115976</t>
  </si>
  <si>
    <t>SHARPFLOW FS-7301 -POLYMER POLYOL- 1 TANK CONTAINER 4500009292 PO#4501779507 DESTINATION- CARPENTER CO. 2611 N GENERAL BRUCE DRIVE TEMPLE, TX 76501 TEL-254-899-6116 FAX-254-778-4403 - TEL--81--3-5281-8277 FAX--81--3-5281-2726 -- FAX-1-281-820-2399</t>
  </si>
  <si>
    <t>SANYO CHEMICAL INDUSTRIES, LTD.</t>
  </si>
  <si>
    <t>APLU300758852</t>
  </si>
  <si>
    <t>NISSIN INT L TRANSPORT LAX BRANCH</t>
  </si>
  <si>
    <t>STAINLESS STEEL FLAT SB.NO .: (05 PACKAGES) GR.WT.LBS : 9729 GR.WT.KGS : 4413.0 46 NT.WT.LBS : 9709 NT.WT. KGS : 4403.974 STAINLESS S TEEL BRIGHT BARS. SB.NO.: (22 PACKAGES) GR.WT.LBS : 33917 GR.WT.KGS : 15384.65 1 NT.WT.LBS : 33829 NT.WT. KGS : 15344.734 HS CODE NO .:72201190/72222011/ 72222 012 FREIGHT PREPAID D DC PR EPAID ISPS CHARGES PREPAID</t>
  </si>
  <si>
    <t>VIRAJ USA INC</t>
  </si>
  <si>
    <t>VIRAJ PROFILES LTD</t>
  </si>
  <si>
    <t>L51384-S L52981-S MADE IN INDIA SAME SAME SAME SAME SAME SAME SAME</t>
  </si>
  <si>
    <t>100 QUENTIN ROOSEVELT BLVD, SUITE 5 GARDEN CITY NY 11530 UNITED STATES</t>
  </si>
  <si>
    <t>10, IMPERIAL CHAMBERS, 1ST FLOOR WI MUMBAI MH 400038 INDIA</t>
  </si>
  <si>
    <t>MEDU1269701</t>
  </si>
  <si>
    <t>MSCUID294014</t>
  </si>
  <si>
    <t>535A</t>
  </si>
  <si>
    <t>364716FEJ5982125</t>
  </si>
  <si>
    <t>DREMEL CASE (TOOL CASE ) PO# A21925 BOSCH MODEL #2610039 133 2000PCS BOSCH MODEL #2 610033589 16400PCS --PANTA INER (H.K.) LTD. TAX ID:4403 00667058518 TEL:+86 (755) 25 180511 FAX:+86 (755) 2219123 0 ---TEL:52 (55) 57169800 FAX:52(55)57169805/06/19 AS AGENT FOR AND ON BEHALF OF P ANTAINER (H.K.) LIMITED.</t>
  </si>
  <si>
    <t>PANALPINA TRANSPORTES</t>
  </si>
  <si>
    <t>PART NUMBER (P) 2610039133 QUANTIT Y (Q) 20 EA 15-AUG-15 MCPL PART N UMBER (P) 2610033589 QUANTITY (Q)4 0 EA 15-AUG-15 MCPL</t>
  </si>
  <si>
    <t>MUNDIALES S.A. DE C.V.CALLE UNO NO129 COL.PANTITLAN ENTRE AV . NORTEE IZTACALCO MEXICO,D.F. 52-5557169800 TEL EX 52-55571 69</t>
  </si>
  <si>
    <t>SHENZHEN BRANCH 42F,GOLDEN BUSINESS CENTRE,NO.2028 EAST SHENNAN RD., 518007 SHENZHEN,CHINA AS AGENT FOR 86-75522191252 TEL EX 86-75522 19</t>
  </si>
  <si>
    <t>MSKU4369498</t>
  </si>
  <si>
    <t>MAEU567503119</t>
  </si>
  <si>
    <t>CN1626793</t>
  </si>
  <si>
    <t>4403 BOXES WITH 4054 WAFFERS P.A. 1905320000 EXPORT WITHOUT REFUND 1 BOX WITH TSHIRTS HALLOWEEN (30 UND) P.A. 6109100000 SAMPLES WITHOUT COMMERCIAL VALUE 348 PACKAGE OF EMPTYBOXES WITH 10360 UND (TAPA/ BASE/ PROTECTOR /SPLITTERS) P.A. 4819100000 SAE:6027588879218 -6027588879241 - 6027588879178 2015/09/07</t>
  </si>
  <si>
    <t>COLOMBINA S.A.</t>
  </si>
  <si>
    <t>Buenaventura</t>
  </si>
  <si>
    <t>CAP DOMINGO</t>
  </si>
  <si>
    <t>NO MARKS O USA MADE IN COLOMBIA 2500023248 WH 0874</t>
  </si>
  <si>
    <t>6303 BLUE LAGOON DR SUITE 425 FL 33126 ANARANJOT COLOMBINA FL 33126 US</t>
  </si>
  <si>
    <t>CRA 1 NRO 24-56 CALI-COLOMBIA CONTACTO BETTY DOMINGUEZ TELEFONO:8861999 FA CO</t>
  </si>
  <si>
    <t>HASU4280544</t>
  </si>
  <si>
    <t>SUDUB5BOXAG2497X</t>
  </si>
  <si>
    <t>AZ5512600883AL</t>
  </si>
  <si>
    <t>4341 INTERNATIONAL PARKWAY SUI TEL:404-3667726 BILL.SMITH MOL-LOGI GA 30354 US</t>
  </si>
  <si>
    <t>BUENAVENTURA, COL</t>
  </si>
  <si>
    <t>FURNITURE-SOFA PO NO.:2159765/2161437/ 2 166233/2166827 PI NO.:11129102 THIS SHIPM ENT DOES NOT CONTAIN ANY WOOD PACKING MAT ERIALS 2)CUSTOMS BROKER: CDS GLOBAL LOG ISTICS. 1007 VIRGINIA AVENUE,SUITE 100 AT LANTA,GA 30354 TEL:(1)(404)762-0083 FAX:( 1)(404)762-0094 CDSMIA@US.CDSFH.COM ADIEL :ADIEL.GARCIA@US.CDSFH.COM ILONKA:ILONKA. PANTALEON@US.CDSFH. COM 3)MACY'S INC 2101 E.KEMPER ROAD,CINCINNATI, OHIO 45241 4)S TONE MOUNTAIN MACY'S LOGISTICS DC 4403 SA RR PARKWAY STONE MOUNTAIN, GA 30083</t>
  </si>
  <si>
    <t>ALM CRYSTAL</t>
  </si>
  <si>
    <t>CRSU9049224</t>
  </si>
  <si>
    <t>ZIMUSHH30062804</t>
  </si>
  <si>
    <t>C807242</t>
  </si>
  <si>
    <t>'SHIPPER'S LOAD &amp; COUNT' (2600CTNS) CY / CY COPY NON-NEGOTIABLE B/L RELEASE PROCEDURES FREIGHT COLLECT SC#1517048H,BULLET#13-0 N/C:SHOE CARNIVAL DETAIL AS PER ITEMIZED 'SHIPPER'S LOAD &amp; COUNT' (2600CTNS) CY / CY COPY NON-NEGOTIABLE B/L RELEASE PROCEDURES FREIGHT COLLECT SC#1517048H,BULLET#13-0 N/C:SHOE CARNIVAL DETAIL AS PER ITEMIZED 'SHIPPER'S LOAD &amp; COUNT' (2600CTNS) CY / CY COPY NON-NEGOTIABLE B/L RELEASE PROCEDURES FREIGHT COLLECT SC#1517048H,BULLET#13-0 N/C:SHOE CARNIVAL DETAIL AS PER ITEMIZED 'SHIPPER'S LOAD &amp; COUNT' (2600CTNS) CY / CY COPY NON-NEGOTIABLE B/L RELEASE PROCEDURES FREIGHT COLLECT SC#1517048H,BULLET#13-0 N/C:SHOE CARNIVAL DETAIL AS PER ITEMIZED BILL ISSUE AT SHENZHEN 4550(KGS) 46.94(CBM) 650(CT) PU WOMENS FOOTWEAR CPO# 873733 CPO# 873733 CPO# 873733 CPO# 873733 CPO# 878761 CPO# 878761 CPO# 878761 CPO# 873733 CPO# 878761 CPO# 878761 CPO# 878761 THIS SHIPMENT CONTAINS NO SOLID WOOD PACKING MATERIAL. 4550(KGS) 46.94(CBM) 650(CT) PU WOMENS FOOTWEAR CPO# 873733 CPO# 873733 CPO# 873733 CPO# 873733 CPO# 878761 CPO# 878761 CPO# 878761 CPO# 873733 CPO# 878761 CPO# 878761 CPO# 878761 THIS SHIPMENT CONTAINS NO SOLID WOOD PACKING MATERIAL. 4697(KGS) 48.46(CBM) 671(CT) PU WOMENS FOOTWEAR CPO# 873733 CPO# 873733 CPO# 873733 CPO# 873733 CPO# 878761 CPO# 878761 CPO# 878761 CPO# 873733 CPO# 878761 CPO# 878761 CPO# 878761 THIS SHIPMENT CONTAINS NO SOLID WOOD PACKING MATERIAL. 4403(KGS) 45.42(CBM) 629(CT) PU WOMENS FOOTWEAR CPO# 873733 CPO# 873733 CPO# 873733 CPO# 873733 CPO# 878761 CPO# 878761 CPO# 878761 CPO# 873733 CPO# 878761 CPO# 878761 CPO# 878761 THIS SHIPMENT CONTAINS NO SOLID WOOD PACKING MATERIAL. BILL ISSUE AT SHENZHEN 4550(KGS) 46.94(CBM) 650(CT) PU WOMENS FOOTWEAR CPO# 873733 CPO# 873733 CPO# 873733 CPO# 873733 CPO# 878761 CPO# 878761 CPO# 878761 CPO# 873733 CPO# 878761 CPO# 878761 CPO# 878761 THIS SHIPMENT CONTAINS NO SOLID WOOD PACKING MATERIAL. 4550(KGS) 46.94(CBM) 650(CT) PU WOMENS FOOTWEAR CPO# 873733 CPO# 873733 CPO# 873733 CPO# 873733 CPO# 878761 CPO# 878761 CPO# 878761 CPO# 873733 CPO# 878761 CPO# 878761 CPO# 878761 THIS SHIPMENT CONTAINS NO SOLID WOOD PACKING MATERIAL. 4697(KGS) 48.46(CBM) 671(CT) PU WOMENS FOOTWEAR CPO# 873733 CPO# 873733 CPO# 873733 CPO# 873733 CPO# 878761 CPO# 878761 CPO# 878761 CPO# 873733 CPO# 878761 CPO# 878761 CPO# 878761 THIS SHIPMENT CONTAINS NO SOLID WOOD PACKING MATERIAL. 4403(KGS) 45.42(CBM) 629(CT) PU WOMENS FOOTWEAR CPO# 873733 CPO# 873733 CPO# 873733 CPO# 873733 CPO# 878761 CPO# 878761 CPO# 878761 CPO# 873733 CPO# 878761 CPO# 878761 CPO# 878761 THIS SHIPMENT CONTAINS NO SOLID WOOD PACKING MATERIAL. BILL ISSUE AT SHENZHEN 4550(KGS) 46.94(CBM) 650(CT) PU WOMENS FOOTWEAR CPO# 873733 CPO# 873733 CPO# 873733 CPO# 873733 CPO# 878761 CPO# 878761 CPO# 878761 CPO# 873733 CPO# 878761 CPO# 878761 CPO# 878761 THIS SHIPMENT CONTAINS NO SOLID WOOD PACKING MATERIAL. 4550(KGS) 46.94(CBM) 650(CT) PU WOMENS FOOTWEAR CPO# 873733 CPO# 873733 CPO# 873733 CPO# 873733 CPO# 878761 CPO# 878761 CPO# 878761 CPO# 873733 CPO# 878761 CPO# 878761 CPO# 878761 THIS SHIPMENT CONTAINS NO SOLID WOOD PACKING MATERIAL. 4697(KGS) 48.46(CBM) 671(CT) PU WOMENS FOOTWEAR CPO# 873733 CPO# 873733 CPO# 873733 CPO# 873733 CPO# 878761 CPO# 878761 CPO# 878761 CPO# 873733 CPO# 878761 CPO# 878761 CPO# 878761 THIS SHIPMENT CONTAINS NO SOLID WOOD PACKING MATERIAL. 4403(KGS) 45.42(CBM) 629(CT) PU WOMENS FOOTWEAR CPO# 873733 CPO# 873733 CPO# 873733 CPO# 873733 CPO# 878761 CPO# 878761 CPO# 878761 CPO# 873733 CPO# 878761 CPO# 878761 CPO# 878761 THIS SHIPMENT CONTAINS NO SOLID WOOD PACKING MATERIAL. BILL ISSUE AT SHENZHEN 4550(KGS) 46.94(CBM) 650(CT) PU WOMENS FOOTWEAR CPO# 873733 CPO# 873733 CPO# 873733 CPO# 873733 CPO# 878761 CPO# 878761 CPO# 878761 CPO# 873733 CPO# 878761 CPO# 878761 CPO# 878761 THIS SHIPMENT CONTAINS NO SOLID WOOD PACKING MATERIAL. 4550(KGS) 46.94(CBM) 650(CT) PU WOMENS FOOTWEAR CPO# 873733 CPO# 873733 CPO# 873733 CPO# 873733 CPO# 878761 CPO# 878761 CPO# 878761 CPO# 873733 CPO# 878761 CPO# 878761 CPO# 878761 THIS SHIPMENT CONTAINS NO SOLID WOOD PACKING MATERIAL. 4697(KGS) 48.46(CBM) 671(CT) PU WOMENS FOOTWEAR CPO# 873733 CPO# 873733 CPO# 873733 CPO# 873733 CPO# 878761 CPO# 878761 CPO# 878761 CPO# 873733 CPO# 878761 CPO# 878761 CPO# 878761 THIS SHIPMENT CONTAINS NO SOLID WOOD PACKING MATERIAL. 4403(KGS) 45.42(CBM) 629(CT) PU WOMENS FOOTWEAR CPO# 873733 CPO# 873733 CPO# 873733 CPO# 873733 CPO# 878761 CPO# 878761 CPO# 878761 CPO# 873733 CPO# 878761 CPO# 878761 CPO# 878761 THIS SHIPMENT CONTAINS NO SOLID WOOD PACKING MATERIAL.</t>
  </si>
  <si>
    <t>YUSEN LOGISTICS(CHINA)CO.,LTD.</t>
  </si>
  <si>
    <t>MAIN MARK CUST. P.O NO: CUST. STOCK NO: CUST. DEPT. NO: ESO ORER NO: ESO STYLE: COLOR: PRS CARTON CODE SIZE IN TRIANGLE S E O I C/NO: OF SEASON CODE MADE IN CHINA SIDE MARKVOLUME: COLOR: NET WT: KGS GROSS WT: KG S PRS CARTON COD E SIZE IN TRIANGLES E O I FOOTWEAR MAIN MARK CUST. P.O NO: CUST. STOCK NO: CUST. DEPT. NO: ESO ORER NO: ESO STYLE:COLOR: PRS CARTON COD E SIZE IN TRIANGLE S E O I C/NO: OF SEASON CODEMADE IN CHINA SIDE MARK VOLUME: COLOR: NET WT: KGS GROSS WT: KG S PRS CARTON CODE SIZE IN TRIANGLE S E O I FOOTWEAR MAIN MARK CUST. P.O NO: CUST. STOCK NO: CUST. DEPT. NO:ESO ORER NO: ESO STYLE: COLOR: PRS CARTON COD E SIZE IN TRIANGLE S E O I C/NO:OF SEASON CODE MADE IN CHINA SIDE MARK VOLUME: COLOR: NET WT: KGS GROSS WT: KGS PRS CARTON COD E SIZE IN TRIANGLE S E O I FOOTWEAR MAIN MARK CUST. P.O NO:CUST. STOCK NO: CUST. DEPT. NO: ESO ORER NO: ESO STYLE: COLOR: PRS CARTON COD E SIZE IN TRIANGLES E O I C/NO: OF SEASON CODE MADE IN CHINA SIDE MARK VOLUME: COLOR:NET WT: KGS GROSS WT: KG S PRS CARTON COD E SIZE IN TRIANGLE S E O I FOOTWEARMAIN MARK CUST. P.O NO: CUST. STOCK NO: CUST. DEPT. NO: ESO ORER NO: ESO STYLE: COLOR: PRS CARTON CODE SIZE IN TRIANGLE S E O I C/NO: OF SEASON CODE MADE IN CHINA SIDE MARKVOLUME: COLOR: NET WT: KGS GROSS WT: KG S PRS CARTON COD E SIZE IN TRIANGLES E O I FOOTWEAR MAIN MARK CUST. P.O NO: CUST. STOCK NO: CUST. DEPT. NO: ESO ORER NO: ESO STYLE:COLOR: PRS CARTON COD E SIZE IN TRIANGLE S E O I C/NO: OF SEASON CODEMADE IN CHINA SIDE MARK VOLUME: COLOR: NET WT: KGS GROSS WT: KG S PRS CARTON CODE SIZE IN TRIANGLE S E O I FOOTWEAR MAIN MARK CUST. P.O NO: CUST. STOCK NO: CUST. DEPT. NO:ESO ORER NO: ESO STYLE: COLOR: PRS CARTON COD E SIZE IN TRIANGLE S E O I C/NO:OF SEASON CODE MADE IN CHINA SIDE MARK VOLUME: COLOR: NET WT: KGS GROSS WT: KGS PRS CARTON COD E SIZE IN TRIANGLE S E O I FOOTWEAR MAIN MARK CUST. P.O NO:CUST. STOCK NO: CUST. DEPT. NO: ESO ORER NO: ESO STYLE: COLOR: PRS CARTON COD E SIZE IN TRIANGLES E O I C/NO: OF SEASON CODE MADE IN CHINA SIDE MARK VOLUME: COLOR:NET WT: KGS GROSS WT: KG S PRS CARTON COD E SIZE IN TRIANGLE S E O I FOOTWEARMAIN MARK CUST. P.O NO: CUST. STOCK NO: CUST. DEPT. NO: ESO ORER NO: ESO STYLE: COLOR: PRS CARTON CODE SIZE IN TRIANGLE S E O I C/NO: OF SEASON CODE MADE IN CHINA SIDE MARKVOLUME: COLOR: NET WT: KGS GROSS WT: KG S PRS CARTON COD E SIZE IN TRIANGLES E O I FOOTWEAR MAIN MARK CUST. P.O NO: CUST. STOCK NO: CUST. DEPT. NO: ESO ORER NO: ESO STYLE:COLOR: PRS CARTON COD E SIZE IN TRIANGLE S E O I C/NO: OF SEASON CODEMADE IN CHINA SIDE MARK VOLUME: COLOR: NET WT: KGS GROSS WT: KG S PRS CARTON CODE SIZE IN TRIANGLE S E O I FOOTWEAR MAIN MARK CUST. P.O NO: CUST. STOCK NO: CUST. DEPT. NO:ESO ORER NO: ESO STYLE: COLOR: PRS CARTON COD E SIZE IN TRIANGLE S E O I C/NO:OF SEASON CODE MADE IN CHINA SIDE MARK VOLUME: COLOR: NET WT: KGS GROSS WT: KGS PRS CARTON COD E SIZE IN TRIANGLE S E O I FOOTWEAR MAIN MARK CUST. P.O NO:CUST. STOCK NO: CUST. DEPT. NO: ESO ORER NO: ESO STYLE: COLOR: PRS CARTON COD E SIZE IN TRIANGLES E O I C/NO: OF SEASON CODE MADE IN CHINA SIDE MARK VOLUME: COLOR:NET WT: KGS GROSS WT: KG S PRS CARTON COD E SIZE IN TRIANGLE S E O I FOOTWEARMAIN MARK CUST. P.O NO: CUST. STOCK NO: CUST. DEPT. NO: ESO ORER NO: ESO STYLE: COLOR: PRS CARTON CODE SIZE IN TRIANGLE S E O I C/NO: OF SEASON CODE MADE IN CHINA SIDE MARKVOLUME: COLOR: NET WT: KGS GROSS WT: KG S PRS CARTON COD E SIZE IN TRIANGLES E O I FOOTWEAR MAIN MARK CUST. P.O NO: CUST. STOCK NO: CUST. DEPT. NO: ESO ORER NO: ESO STYLE:COLOR: PRS CARTON COD E SIZE IN TRIANGLE S E O I C/NO: OF SEASON CODEMADE IN CHINA SIDE MARK VOLUME: COLOR: NET WT: KGS GROSS WT: KG S PRS CARTON CODE SIZE IN TRIANGLE S E O I FOOTWEAR MAIN MARK CUST. P.O NO: CUST. STOCK NO: CUST. DEPT. NO:ESO ORER NO: ESO STYLE: COLOR: PRS CARTON COD E SIZE IN TRIANGLE S E O I C/NO:OF SEASON CODE MADE IN CHINA SIDE MARK VOLUME: COLOR: NET WT: KGS GROSS WT: KGS PRS CARTON COD E SIZE IN TRIANGLE S E O I FOOTWEAR MAIN MARK CUST. P.O NO:CUST. STOCK NO: CUST. DEPT. NO: ESO ORER NO: ESO STYLE: COLOR: PRS CARTON COD E SIZE IN TRIANGLES E O I C/NO: OF SEASON CODE MADE IN CHINA SIDE MARK VOLUME: COLOR:NET WT: KGS GROSS WT: KG S PRS CARTON COD E SIZE IN TRIANGLE S E O I FOOTWEAR</t>
  </si>
  <si>
    <t>691 AIRPORT SOUTH PARKWAY COLLEGE PARK GA 30349 TEL:770-909-1460 FAX:770-909-1473</t>
  </si>
  <si>
    <t>SHENZHEN BRANCH 7/F,RONGCHAO TOWER,NO.4036 JINTIAN ROAD,FUTIAN CBD,SHENZHEN,CHINA 518026 TEL:86-</t>
  </si>
  <si>
    <t>SZLU9815440 HDMU5540092 TEMU9232471 CAIU5520732</t>
  </si>
  <si>
    <t>4232 4232 4232 4232</t>
  </si>
  <si>
    <t>HDMUHKWB8269492</t>
  </si>
  <si>
    <t>1978209 1934542 1978208 1950184</t>
  </si>
  <si>
    <t>COTTON COMBED YARN WAXED FOR KNITTING - 1X40' HC FCL CONTAINER SAI D TO CONTAIN TOTAL 485 CAR TONS ONLY. (FOUR HUNDRED E IGHTY FIVE CARTONS ONLY) N E 24/1 100PCT COTTON COMBE D YARN WAXED FOR KNITTING HS CODE : 5205.22.10 SG-SO -2015070008 S/BILL NO. 240 4403 DT. 14.08.2015 NET WT . 22698.000 KGS  TEL:57-1 -32747 47 FAX:57-1-3274748 FREIGHT PREPAID 14 DAYS FR EE TIME LINE CONTAINER DET ENTION AT DESTINATION.</t>
  </si>
  <si>
    <t>GAMAHIL TEX S.A.S</t>
  </si>
  <si>
    <t>SEL MANUFACTURING CO. LTD</t>
  </si>
  <si>
    <t>MSC BUSAN</t>
  </si>
  <si>
    <t>LOT NO. M15111243 8 CARTONS: 483 TO 967 MADE IN INDI A SAME SAME SAME SAME SAME SAMESAME SAME</t>
  </si>
  <si>
    <t>NIT900.802.977.7,CL 4# 13-57 OF 307 CAUCA CAU 123456 COLOMBIA</t>
  </si>
  <si>
    <t>PLOT NO. 274,DHANDARI KHURD NEAR HR LUDHIANA PB 141009 INDIA</t>
  </si>
  <si>
    <t>TCKU9505479</t>
  </si>
  <si>
    <t>MSCUID275559</t>
  </si>
  <si>
    <t>534A</t>
  </si>
  <si>
    <t>FEJ6202686</t>
  </si>
  <si>
    <t>INTERWORLD FREIGHT LTDA</t>
  </si>
  <si>
    <t>TORRE 26 CENTRO EMPRESARIAL CALLE 2 BOGOTA CUN COLOMBIA</t>
  </si>
  <si>
    <t>DHANNAD/INDORE, I</t>
  </si>
  <si>
    <t>BOOKS ITEM 903660713 978-1-4403-0813-0 DRAW COMIC BOOK ACTION PO# C0181300 (2610 CPS 87 CTNS 2 PLTS) ITEM 903660715 978-1-4463-0247-7 FABRIC MANIPULATION PB PO# C0124774 (1050 CPS 53 CTNS 2 PLTS) ITEM 903659594 978-0-934026-61-1 CARD WEAVING PO# 00603118-BD (1040 CPS 52 CTNS 1 PLT) ITEM 903658904 978-1-4402-4319-6 502 NEW QUILTING MOTIFS PO# K0431962DST (1530 CPS 153 CTNS 5 PLTS) ITEM 903659533 978-1-4403-4166-3 THE HOMEMADE WORKSHOP PO# C4716631DST (3300 CPS 165 CTNS 4 PLTS) (14 WOOD PLTS WITH IPPC LOGO STC 510 CTNS) THIS SHIPMENT CONTAINS WOOD PACKAGING MATERIALS WHICH COMPLIED THE STANDARD OF ISPM 15. . . . . . . . . . . . . . . . . . . . . . . . . . . . . . . . . . . . . . . . . . . . . . . . . . .</t>
  </si>
  <si>
    <t>TITLE OF BOOK DRAW COMIC BOOK ACTION AUTHOR LEE GARBETT PUBLISHER F W MEDIA COUNTRY OFORIGIN PRINTED IN CHINA SRN Z8106 PRINTING# 9 CTN QTY 30 CTN WGT ______LBS ISBN-13978-1-4403-0813-0 ISBN-10 1-4403-0813-6 COVER PRICE TITLE OF BOOK FABRIC MANIPULATION AUTHOR RUTHSINGER PUBLISHER F W MEDIA COUNTRY OF ORIGIN PRINTED IN CHINA SRN U4805 PRINTING# 04CTN QTY 20 CTN WGT ____LBS ISBN-13 978-1-4463-0247-7 ISBN-10 1-4463-0247-4 COVER PRICE TITLE CARDWEAVING AUTHOR CANDACE CROCKETT PUBLISHER F W MEDIA CINCINNATI, OH PRINTED IN CHINASRN 6031 PRINTING# 18 CTN QTY 20 CTN WGT _____LBS ISBN-10 0-934026-61-0 ISBN-13 978-0-934026-61-1COVER PRICE TITLE 502 NEW QUILTING MOTIFS AUTHOR FROM THE EDITORS OF QUILTMAKER MAGAZINE PUBLISHERF W MEDIA CINCINNATI,OH PRINTED IN CHINA SRN T4986 PRINTING# 2 CTN QTY 10 CTN WGT LBSISBN-10 1-4402-4319-0 ISBN-13 978-1-4402-4319-6 COVER PRICE TITLE THE HOMEMADE WORKSHOPAUTHOR JAMES HAMILTON PUBLISHER F W</t>
  </si>
  <si>
    <t>DRYU2492936</t>
  </si>
  <si>
    <t>BANQHKG5480602</t>
  </si>
  <si>
    <t>COSU6110343020</t>
  </si>
  <si>
    <t>BOOKS AND BOOKS WITH CD 903657509 78-1-4403-4023-9 MANGA WORKSHOP CHARACTERS (8340 CPS) BOOKING REF NO 1508S098C (7 WOOD PLTS WITH IPPC LOGO STC 417 CTNS) THIS SHIPMENT CONTAINS WOOD PACKAGING MATERIALS WHICH COMPLIED THE STANDARD OF ISPM 15. DELIVERY ADDRESS F W PUBLICATIONS, INC C O AERO FULFILLMENT SERVICES 6023 UNION CENTRE BOULEVARD FAIRFIELD, OH 45014 USA JOSH KOENIG AARON WILSON 866-834-1964.</t>
  </si>
  <si>
    <t>TITLE MANGA WORKSHOP CHARACTERS AUTHOR SOPHIE CHAN PUBLISHER F W MEDIA CINCINNATI, OHPRINTED IN CHINA SRN T5078 PRINTING# 1 CTN QTY 20 CTN WGT LBS ISBN-10 1-4403-40 23-4 ISBN-13 978-1-4403-4023-9 COVER PRICE NO MARKS NO MARKS NO MARKS NO MARKS</t>
  </si>
  <si>
    <t>CLHU4083860</t>
  </si>
  <si>
    <t>BANQHKG5472564</t>
  </si>
  <si>
    <t>HLCUHKG150866135</t>
  </si>
  <si>
    <t>HLB0085742</t>
  </si>
  <si>
    <t>SWITCH PARTS, MICRO SWITCH INV ZPSI1500589,590,596 (4 PLYWOOD PALLETS 44 CTNS) 'THE PACKING MATERIAL IS MADE OF PLYWOOD, WHICH IS NOT REGULATED BY PLASTIC PARTS FOR PLATE - LED ASSY PLASTIC PARTS FOR PLATE - LED ASSY , L PA FRT PANEL/DOOR ASSY W/ARTWK H24 RY / ROHS. PO 4600004112 , PO 4600003897. SWITCH (4 PLYWOOD PALLETS 100 CTNS) 'THE PACKING MATERIAL IS MADE OF PLYWOOD, WHICH IS NOT REGULATED BY WPM REQUIREMENT'. HEATSINK INVOICE NO.T1508080 HS CODE 84733090 (4 PLYWOOD PALLETS 80 CTNS) 'THE PACKING MATERIAL IS MADE OF PLYWOOD, MOTOR SHAFT 470.190 QTY. 24,000PCS O000003378 QTY. 48,000PCS O000003404 QTY. 13,500PCS OUR REF INV-065/1508UV629 HS CODE 8483 1090 (8 PLYWOOD PALLETS BOOKS AND BOOKS WITH CD 903657509 78-1-4403-4023-9 MANGA WORKSHOP CHARACTERS (8340 CPS) BOOKING REF NO CLIP PO 1439680 101013 200,000PCS 500 PCS PER BAG 6000 PCS PER MASTER BOX (33 CTNS) 500 PCS PER BAG ELECTRIC PARTS (SWITCH) P/O NO. 4501434643 5500165611 5500166272 HS CODE 8536.50.9065 'THIS SHIPMENT DOES NOT WIRED KEYBOARD 3024 PCS (KC1000) 'THIS SHIPMENT DOES NOT CONTAIN ANY WOOD PACKAGING MATERIALS' 4110-0887-508.013 WPM REQUIREMENT'. 4110-0887-508.039 (H.K. HS CODE 852 990) (6 PAPER PALLETS 109 CTNS) 'THIS SHIPMENT DOES NOT CONTAIN ANY WOOD PACKAGING MATERIALS' 4110-0887-508.028 4110-0875-508.027 WHICH IS NOT REGULATED BY WPM REQUIREMENT'. 4110-0878-508.019 760 CTNS) 'THE PACKING MATERIAL IS MADE OF PLYWOOD, WHICH IS NOT REGULATED BY WPM REQUIREMENT'. 4110-0887-508.035 1508S098C (7 WOOD PLTS WITH IPPC LOGO 417 CTNS) 'THIS SHIPMENT CONTAINS WOOD PACKAGING MATERIALS WHICH COMPLIED THE STANDARD OF ISPM 15.' 4110-0380-508.017 2000 PCS PER MASTER BOX (1 CTN) 'THIS SHIPMENT DOES NOT CONTAIN ANY WOOD PACKAGING MATERIALS' 4110-0875-508.029 CONTAIN ANY WOOD PACKAGING MATERIALS' 4110-0887-508.037</t>
  </si>
  <si>
    <t>SHIP TO ZF ELECTRONIC SYSTEMS PAL/NO. 1-4 . . . . . .. IQOR PO NO. P/NO. PALLET MADE IN CHINA . . . .. . . . . . . COLE HERSEE P/OP/N C/NO. 4 PLTS MADE IN CHINA . . . . . HUBBELL LIGHTING PO.NO.P/N CUST P/N QTY C/N NO. MADE IN CHINA . . . . .. NKB HONG KONG NUKABE CO.,LTD P/NO. 1-8 C/NO. 1-180 1-100 1-240 1-240 . . .. . . . . . TITLE MANGA WORKSHOP CHARACTERS AUTHOR SOPHIECHAN PUBLISHER F+W MEDIA CINCINNATI,OH PRINTED IN CHINA SRN T5078 PRINTING 1 CTN QTY 20 CTN WGT LBS ISBN-10 1-4403-40 23-4 ISBN-13 978-1-440 3-4023-9 COVER PRICE .. . . . . NO MARKS . .. . . . . . . .. . ZF (IN TRI.) U.S.A. C/NO. 1-26 MADE IN CHINA . . .. . . . CHERRY C/NO . . .. . .</t>
  </si>
  <si>
    <t>MA SKS MARDIGRAS 4403</t>
  </si>
  <si>
    <t>BACARDI USA INC</t>
  </si>
  <si>
    <t>RICH PEAK GROUP</t>
  </si>
  <si>
    <t>WEHR HONG KONG</t>
  </si>
  <si>
    <t>2701 LE JEUNE ROAD CORAL GABLES FL 33134 US</t>
  </si>
  <si>
    <t>UNIT 304-305 BLDG NO 4 HAIYINXINYUE NORTH NANCHUN GUANGZHOU GUANGDONG 200010 CN</t>
  </si>
  <si>
    <t>TCLU1310164</t>
  </si>
  <si>
    <t>NAQAAJAX5303807V</t>
  </si>
  <si>
    <t>HDMUQSWB5951174</t>
  </si>
  <si>
    <t>F062455</t>
  </si>
  <si>
    <t>SHARPFLOW FS-7301 -POLYMER POLYOL- 1 TANK CONTAINER 4500009291 PO#4501779505 DESTINATION- CARPENTER CO. 2611 N GENERAL BRUCE DRIVE TEMPLE, TX 76501 TEL-254-899-6116 FAX-254-778-4403 - TEL--81--3-5281-8277 FAX--81--3-5281-2726 -- FAX-1-281-820-2399 SAY- ONE -1- CONTAINER ONLY.- GOODS IN TRANSIT TO FINAL DESTINATION WILL BE ON CUSTOMER-S ACCOUNT HOUSE BL 300758850 VS TT076659</t>
  </si>
  <si>
    <t>NRSU4210189</t>
  </si>
  <si>
    <t>APLU058641958</t>
  </si>
  <si>
    <t>SHARPFLOW FS-7301 -POLYMER POLYOL- 1 TANK CONTAINER 4500009291 PO#4501779505 DESTINATION- CARPENTER CO. 2611 N GENERAL BRUCE DRIVE TEMPLE, TX 76501 TEL-254-899-6116 FAX-254-778-4403 - TEL--81--3-5281-8277 FAX--81--3-5281-2726 -- FAX-1-281-820-2399 SAY- ONE -1- CONTAINER ONLY.-</t>
  </si>
  <si>
    <t>APLU300758850</t>
  </si>
  <si>
    <t>1X40 RH S.T.C.: 1604 CARTONS (32080LB) WITH FROZEN PINK SHRIMP RAW HEADLESS - SHELL ON, 16-20 PPL,PACKED IN 10/2 LB MASTER. HS (NCM) CODE: 0306.17.90 NET WEIGHT: 14551.49KG ORIGIN: ARGENTINA FAO ZONE NBR. 41. SOUTH WEST ATLANTIC OCEAN. PLANT NBR. 4403 SHIPPER U.S. FDA. REGISTRATION NO.: 12453953646 P.E 15 037 EC01 005877 W FREIGHT PREPAID</t>
  </si>
  <si>
    <t>SURAM TRADING</t>
  </si>
  <si>
    <t>FRIGORIFICO DEL SUD ESTE S.A.</t>
  </si>
  <si>
    <t>2655 LE JEUNE ROAD, SUITE 1006 CORAL GABLES, FL 33134, USA CORAL GABLES, FL 33 FL 33134 US</t>
  </si>
  <si>
    <t>AV. JUAN B. JUSTO 3333 AV. JUAN B. JUSTO 3333 B7602EHH, MAR DEL P BA 7600 AR</t>
  </si>
  <si>
    <t>SUDU8134509</t>
  </si>
  <si>
    <t>ANRM556502191011</t>
  </si>
  <si>
    <t>AAM52171HS291752</t>
  </si>
  <si>
    <t>1) HOWARD S. REEDER INC</t>
  </si>
  <si>
    <t>2200 S. DIXIE HWY, SUITE 504 TEL: 305-371-8431 MIAMI, FL 33133, US FL 33133 US</t>
  </si>
  <si>
    <t>BOOKS 903657966 978-1-4403-3143-5 U5874-BUILDING BETTER BRANDS ; F&amp;W-V1 PO#C5814352DST (1080 CPS) BOOKS 903658125 978-1-4403-1696-8 BACKYARD CHICKENS GUIDE TO COOPS &amp; TRACTORS ; F&amp;W-V1 PO#C4169682DST BOOKS 903659278 978-1-4403-2706-3 FUN FACE PAINTING IDEAS FOR KIDS ; F&amp;W-V2 PO#C6270632DST (1100 CPS) BOOKS 903656982 978-1-4402-4448-3 THIRD REICH COLLECTIBLES PO#K0244831-KB (5360 CPS) BOOKING REF NO BOOKING REF NO 1508S051 (2 WOOD PLTS WITH IPPC LOGO STC 54 CTNS) . . . . . . (1080 CPS) BOOKING REF NO 1508S051 (1 WOOD PLT WITH IPPC LOGO STC 36 CTNS) . . . . . . . . BOOKING REF NO 1508S051 (1 WOOD PLT WITH IPPC LOGO STC 55 CTNS) . . . . . . . 1508S051 (7 WOOD PLTS WITH IPPC LOGO STC 268 CTNS) THIS SHIPMENT CONTAINS WOOD PACKAGING MATERIALS WHICH COMPLIED THE STANDARD OF ISPM 15. DELIVERY ADDRESS F W PUBLICATIONS, INC C O AERO FULFILLMENT SERVICES 6023 UNION CENTRE BOULEVARD FAIRFIELD, OH 45014 USA JOSH KOENIG AARON WILSON 866-834-1964.</t>
  </si>
  <si>
    <t>COSCO YANTIAN</t>
  </si>
  <si>
    <t>TITLE BUILDING BETTER BRANDS AUTHOR SCOTT LERMAN PUBLISHER F W MEDIA CINCINNATI,OH PRINTED IN CHINASRN U5874 PRINTING# 2 CTN QTY 20 CTN WGT LBS ISBN-10 1-4403-3143-X ISBN-13 978-1-4403-3143-5COVER PRICE TITLE BACKYARD CHICKENS GUIDE TO COOPS &amp; TRACTORS AUTHOR BACKYARDCHICKENS. COM MEMBERSPUBLISHER F W MEDIA CINCINNATI,OH PRINTED IN CHINA SRN W4468 PRINTING# 2 CTN QTY 30 CTN WGT LBSISBN-10 1-4403-1696-1 ISBN-13 978-1-4403-1696-8 COVER PRICE TITLE FUN FACE PAINTING IDEAS FOR KIDSAUTHOR NICK AND BRIAN WOLFE PUBLISHER F W MEDIA CINCINNATI,OH PRINTED IN CHINA SRN U1068 PRINTING# 2CTN QTY 20 CTN WGT LBS ISBN-10 1-4403-2706-8 ISBN-13 978-1-4403-2706-3 COVER PRICE TITLE THIRDREICH COLLECTIBLES AUTHOR CHRIS WILLIAM PUBLISHER KRAUSE PUBLICATIONS, IOLA, WI USAPRINTED IN CHINA SRN T7392 PRINTING# 1 CTN QTY 20 CTN WGT LBS ISBN-10 1-4402-4448-0 ISBN-13978-1-4402-4448-3 COVER PRICE NO MARKS NO MARKS NO MARKS NO MARKS</t>
  </si>
  <si>
    <t>CBHU6453304</t>
  </si>
  <si>
    <t>BANQHKG5470224</t>
  </si>
  <si>
    <t>COSU6110308560</t>
  </si>
  <si>
    <t>CTNS OF ADULT T-SHIRT TOTATL QTY 15168DOZ MANIFEST NUMBER G804397 4403 29 43 DC CODE PW VI</t>
  </si>
  <si>
    <t>GLOBAL MANUFACTURERS &amp; CONTRACTORS</t>
  </si>
  <si>
    <t>ANGLE RUE JEAN GILLES ET BLVD T LOUVERTURE #26 PORT AU PRINCE, HAITI HAI</t>
  </si>
  <si>
    <t>SMLU8315228</t>
  </si>
  <si>
    <t>CNT</t>
  </si>
  <si>
    <t>SMLU4218738A</t>
  </si>
  <si>
    <t>2114698G1922743</t>
  </si>
  <si>
    <t>10050 NW 116TH WAY STE 4, 9 &amp; 10 MIAMI FL 33178-1162 USA</t>
  </si>
  <si>
    <t>PORT AU PRINCE</t>
  </si>
  <si>
    <t>WOOD IN THE ROUGH, WHETHER OR NOT STRIPPED OF BARK - WALNUT 2SC AND BTR, 12' AND WIDER X 8' AND LONGER - 4.147 MBF HS CODE: 4403.99.90 NO WOOD PACKING MATERIAL WOOD IN THE ROUGH, WHETHER OR NOT STRIPPED OF BARK - WALNUT 2SC AND BTR, 12' AND WIDER X 8' AND LONGER - 4.116 MBF HS CODE: 4403.99.90 NO WOOD PACKING MATERIAL WOOD IN THE ROUGH, WHETHER OR NOT STRIPPED OF BARK - WALNUT 2SC AND BTR, 12' AND WIDER X 8' AND LONGER - 4.423 MBF HS CODE: 4403.99.90 NO WOOD PACKING MATERIAL COUNTRY OF ORIGIN ; USA FREIGHT PREPAID</t>
  </si>
  <si>
    <t>M&amp;K VIETNAM TRADING COMPANY LIMITED</t>
  </si>
  <si>
    <t>NO MARKS NO MARKS NO MARKS NO MARKSNO MARKS NO MARKS NO MARKS NO MARKSNO MARKS NO MARKS NO MARKS NO MARKS NO MARKS</t>
  </si>
  <si>
    <t>HAMLET 3 CHANGSON, THACH THAT DIST. HANOI 0000 VIET NAM</t>
  </si>
  <si>
    <t>MEDU8522977 MSCU7841253 TCNU7048465</t>
  </si>
  <si>
    <t>MSCUUS394635</t>
  </si>
  <si>
    <t>530P</t>
  </si>
  <si>
    <t>4271805 3874 3872</t>
  </si>
  <si>
    <t>STC 59 LOG 183 LOGS - 12,252 BFT - 55.135 ED OAK LOGSHS CODE #4403.91.00ORIGIN CA TEMU 7297703-59 LOGS-4,101 BFT-18.455 6390 KGSUACU 5639291-64 LOGS-4,117 BFT-18 M3-26426 KGSUACU 5805880-60 LOGS-4,034 B 8.153 M3-26553 KGSNO WOOD PACKING MATERIA D# 01H556KC751820150700563 STC 59 LOG 183 LOGS - 12,252 BFT - 55.135 ED OAK LOGSHS CODE #4403.91.00ORIGIN CA TEMU 7297703-59 LOGS-4,101 BFT-18.455 6390 KGSUACU 5639291-64 LOGS-4,117 BFT-18 M3-26426 KGSUACU 5805880-60 LOGS-4,034 B 8.153 M3-26553 KGSNO WOOD PACKING MATERIA D# 01H556KC751820150700563 STC 59 LOG 183 LOGS - 12,252 BFT - 55.135 ED OAK LOGSHS CODE #4403.91.00ORIGIN CA TEMU 7297703-59 LOGS-4,101 BFT-18.455 6390 KGSUACU 5639291-64 LOGS-4,117 BFT-18 M3-26426 KGSUACU 5805880-60 LOGS-4,034 B 8.153 M3-26553 KGSNO WOOD PACKING MATERIA D# 01H556KC751820150700563 STC 64 LOG 183 LOGS - 12,252 BFT - 55.135 ED OAK LOGSHS CODE #4403.91.00ORIGIN CA TEMU 7297703-59 LOGS-4,101 BFT-18.455 6390 KGSUACU 5639291-64 LOGS-4,117 BFT-18 M3-26426 KGSUACU 5805880-60 LOGS-4,034 B 8.153 M3-26553 KGSNO WOOD PACKING MATERIA D# 01H556KC751820150700563 STC 60 LOG 183 LOGS - 12,252 BFT - 55.135 ED OAK LOGSHS CODE #4403.91.00ORIGIN CA TEMU 7297703-59 LOGS-4,101 BFT-18.455 6390 KGSUACU 5639291-64 LOGS-4,117 BFT-18 M3-26426 KGSUACU 5805880-60 LOGS-4,034 B 8.153 M3-26553 KGSNO WOOD PACKING MATERIA D# 01H556KC751820150700563 STC 64 LOG 183 LOGS - 12,252 BFT - 55.135 ED OAK LOGSHS CODE #4403.91.00ORIGIN CA TEMU 7297703-59 LOGS-4,101 BFT-18.455 6390 KGSUACU 5639291-64 LOGS-4,117 BFT-18 M3-26426 KGSUACU 5805880-60 LOGS-4,034 B 8.153 M3-26553 KGSNO WOOD PACKING MATERIA D# 01H556KC751820150700563 STC 60 LOG 183 LOGS - 12,252 BFT - 55.135 ED OAK LOGSHS CODE #4403.91.00ORIGIN CA TEMU 7297703-59 LOGS-4,101 BFT-18.455 6390 KGSUACU 5639291-64 LOGS-4,117 BFT-18 M3-26426 KGSUACU 5805880-60 LOGS-4,034 B 8.153 M3-26553 KGSNO WOOD PACKING MATERIA D# 01H556KC751820150700563 STC 64 LOG 183 LOGS - 12,252 BFT - 55.135 ED OAK LOGSHS CODE #4403.91.00ORIGIN CA TEMU 7297703-59 LOGS-4,101 BFT-18.455 6390 KGSUACU 5639291-64 LOGS-4,117 BFT-18 M3-26426 KGSUACU 5805880-60 LOGS-4,034 B 8.153 M3-26553 KGSNO WOOD PACKING MATERIA D# 01H556KC751820150700563 STC 60 LOG 183 LOGS - 12,252 BFT - 55.135 ED OAK LOGSHS CODE #4403.91.00ORIGIN CA TEMU 7297703-59 LOGS-4,101 BFT-18.455 6390 KGSUACU 5639291-64 LOGS-4,117 BFT-18 M3-26426 KGSUACU 5805880-60 LOGS-4,034 B 8.153 M3-26553 KGSNO WOOD PACKING MATERIA D# 01H556KC751820150700563</t>
  </si>
  <si>
    <t>ZHEJIANG JOYWOOD IMP. &amp; EXP. CO., L</t>
  </si>
  <si>
    <t>INV #221-222 INV #221-222 INV #221-222 NO MARKS NO MARKS NO MARKS NO MARKS NO MARKSNO MARKS NO MARKS NO MARKS NO MARKS NO MARKS NO MARKS NO MARKS NO MARKSNO MARKS NO MARKS NO MARKS NO MARKS NO MARKSINV #221-222 INV #221-222 INV #221-222 NO MARKS NO MARKS NO MARKS NO MARKS NO MARKSNO MARKS NO MARKS NO MARKS NO MARKS NO MARKS NO MARKS NO MARKS NO MARKSNO MARKS NO MARKS NO MARKS NO MARKS NO MARKSINV #221-222 INV #221-222 INV #221-222 NO MARKS NO MARKS NO MARKS NO MARKS NO MARKSNO MARKS NO MARKS NO MARKS NO MARKS NO MARKS NO MARKS NO MARKS NO MARKSNO MARKS NO MARKS NO MARKS NO MARKS NO MARKS</t>
  </si>
  <si>
    <t>100KM, 320ROAD, JIASHAN ZHEJIANG 314100 CN</t>
  </si>
  <si>
    <t>UACU5805880 TEMU7297703 UACU5639291</t>
  </si>
  <si>
    <t>UASUCAVAN005057</t>
  </si>
  <si>
    <t>1518W</t>
  </si>
  <si>
    <t>431564 431571 431580</t>
  </si>
  <si>
    <t>STC 65 LOG 132 LOGS - 8,312 BFT - 41,560 322 KGSHARD MAPLE LOGSHS CODE #4403.99.30 IN CANADAUACU 5297012-65 LOGS-4,161 -20.805 M3-26322 KGSUACU 5841928-67 LOGS- 1 BFT-20.755 M3-26336 KGSNO WOOD PACKING RIALCAED# 01H556KC751820150700564 STC 67 LOG 132 LOGS - 8,312 BFT - 41,560 STC 65 LOG 132 LOGS - 8,312 BFT - 41,560 322 KGSHARD MAPLE LOGSHS CODE #4403.99.30 IN CANADAUACU 5297012-65 LOGS-4,161 -20.805 M3-26322 KGSUACU 5841928-67 LOGS- 1 BFT-20.755 M3-26336 KGSNO WOOD PACKING RIALCAED# 01H556KC751820150700564 STC 67 LOG 132 LOGS - 8,312 BFT - 41,560 322 KGSHARD MAPLE LOGSHS CODE #4403.99.30 IN CANADAUACU 5297012-65 LOGS-4,161 -20.805 M3-26322 KGSUACU 5841928-67 LOGS- 1 BFT-20.755 M3-26336 KGSNO WOOD PACKING RIALCAED# 01H556KC751820150700564 322 KGSHARD MAPLE LOGSHS CODE #4403.99.30 IN CANADAUACU 5297012-65 LOGS-4,161 -20.805 M3-26322 KGSUACU 5841928-67 LOGS- 1 BFT-20.755 M3-26336 KGSNO WOOD PACKING RIALCAED# 01H556KC751820150700564</t>
  </si>
  <si>
    <t>INV #223 INV #223 NO MARKS NO MARKS NO MARKS NO MARKS NO MARKS NO MARKSNO MARKS NO MARKS NO MARKS NO MARKSINV #223 INV #223 NO MARKS NO MARKS NO MARKS NO MARKS NO MARKS NO MARKSNO MARKS NO MARKS NO MARKS NO MARKS</t>
  </si>
  <si>
    <t>UACU5297012 UACU5841928</t>
  </si>
  <si>
    <t>UASUCAVAN005056</t>
  </si>
  <si>
    <t>431562 431559</t>
  </si>
  <si>
    <t>WOODEN FURNITURE WILLIAMS FURNITURE BAKER 5050 POLTRONA 2 CENTURY 64-603 MESA DE CENTRO 7 CENTURY 64-701 COMODA- CAJONERA 2 HENREDON 4402-05 COMODA-CAJONERA 2 T&amp;G 10321-831 SILLA COMEDOR 5 TH. VILLE 39021-892 POLTRONA- SILLON 4 CENTURY 64-623 MESA AUXILIAR 9 HENREDON 4000-06 MESA OCASIONAL 12 HENREDON 4403-42 MESA COMEDOR 5 HENREDON 4406-48 COMODA- CAJONERA 1 HENREDON 7200- 42 MESA OCASIONAL 13 PACIFIC POLTRONA 2 T&amp;G 10111-426 CAMA KING 1 T&amp;G 10312-426 CAMA KING BED 1 T&amp;G 10531-650 COMODA-CAJONERA 7 GW 4.350 KGS IMA INVOICE 69089 FREIGHT PREPAID</t>
  </si>
  <si>
    <t>WILLIAMS FURNITURE &amp; APPLIANCES</t>
  </si>
  <si>
    <t>IMA INDUSTRIA DE ARTICULOS DE</t>
  </si>
  <si>
    <t>SEASPAN DALIAN</t>
  </si>
  <si>
    <t>NO MARKS . . . . . . .. . . . . . . .. . . .</t>
  </si>
  <si>
    <t>13320 PINNEY STREET, PACOIMA CA 91331 USA TEL (818)8965264</t>
  </si>
  <si>
    <t>MADERA S.A. CARRERA 68D NO.18-80 TEL 571-2922211 NIT 860002122-1</t>
  </si>
  <si>
    <t>CAXU8095114</t>
  </si>
  <si>
    <t>HLCUBO2150804956</t>
  </si>
  <si>
    <t>10W30</t>
  </si>
  <si>
    <t>A1521218017406</t>
  </si>
  <si>
    <t>KEY INTERNATIONAL SHIPPING</t>
  </si>
  <si>
    <t>110 PINE AVE 1050 LONG BEACH, CA 90802 U.S.A TEL (562) 4377807</t>
  </si>
  <si>
    <t>WOODEN FURNITURE AS PER PO NO .: 4403</t>
  </si>
  <si>
    <t>BLUE CARGO GROUP LLC</t>
  </si>
  <si>
    <t>HONOUR LANE LOGISTICS CO., LTD - VI</t>
  </si>
  <si>
    <t>NORTHERN JUBILEE</t>
  </si>
  <si>
    <t>5707 HUNTSMAN ROAD, SUITE 102 RICHMOND, VA 23250 TEL NO: 1-804-3490294 1-8043490294 TEL EX 1-804562 93</t>
  </si>
  <si>
    <t>PRINCIPAL) 343, PHAM NGU LAO ST., DIST 1, HCMC C/O HONOUR LANE SHIPPING LTD. 84-0862996299 TEL EX 84-08626 60</t>
  </si>
  <si>
    <t>CAIU8165565</t>
  </si>
  <si>
    <t>MAEU604040246</t>
  </si>
  <si>
    <t>528W</t>
  </si>
  <si>
    <t>MLVN1999752</t>
  </si>
  <si>
    <t>06 SKIDS 431 NOS) PARTS OF A IR OR VACCUM PUMPS 9119050185 , 9119050165, 9119060115, H TS CODE:8414 90 4165 INV.NO.4 9006680 DT 28.07.2015 SB.NO: 4403 DT 28.07.2015 NET WT: 40 80.00 KGS</t>
  </si>
  <si>
    <t>WABCO COMPRESSOR MANUFACTURING COMP</t>
  </si>
  <si>
    <t>WABCO INDIA LIMITED</t>
  </si>
  <si>
    <t>SKID NOS: 9374 TO 9379 TOTAL: 06 S KIDS</t>
  </si>
  <si>
    <t>4500 LEEDS AVENUE CHARLESTON SC 29405 USA 1-8437402908</t>
  </si>
  <si>
    <t>PLOT NO.AA8,CENTRAL AVENUE,AUTO ANC SEZ,NATTHAM SUB POSTMAHINDRA WORLD CITY,CHENGLEPUT 603002.INDIA 91-4442242000 TEL EX 91-44262 11</t>
  </si>
  <si>
    <t>MRSU0093313</t>
  </si>
  <si>
    <t>SKD</t>
  </si>
  <si>
    <t>MAEU567474924</t>
  </si>
  <si>
    <t>MAEU954322973</t>
  </si>
  <si>
    <t>0376IN1754496</t>
  </si>
  <si>
    <t>20 SKIDS 1391 NOS) PARTS OF AIR OR VACCUM PUMPS PARTS AND ACCESSORIES OF MOTOR VEHICLES 9119050185, 9119050165, 911 9060115, 4231060080, 41540342 50 HTS CODE:8414 90 4165, 841 2 31 0080, 8414 80 1605 INV.N O.49006680, 49006681, 99000304 DT 28.07.2015 SB.NO: 4403, 4 391, 4390 DT 28.07.2015 NET W T: 7760.00 KGS</t>
  </si>
  <si>
    <t>SKID NOS: 9374 TO 9379 1 TO 06 1 TO 08 TOTAL: 20 SKIDS</t>
  </si>
  <si>
    <t>421 N.OAK STREET,INGLEWOOD, CA 90302,UNITED STATES TEL:3106712688 FAX:310419 8832,JACK 1-3106712688 TEL EX 1-310419 88</t>
  </si>
  <si>
    <t>ON BEHALF OF TVS SONS LTD. 58, ELDAMS ROAD, TEYNAMPET, CHENNAI 600018. 91-4442242000 TEL EX 91-44262 11</t>
  </si>
  <si>
    <t>BOOKS 903657514 978-1-4402-4542-8 THE TULA PINK COLORING BOOK PO# K0454281JSB (7890 CPS) BOOKS 903656954 978-1-4403-3956-1 THE ART OF ILLUSTRATED MAPS ; F&amp;W-T4105V1 PO# C5895611GSN BOOKS 903657513 978-1-4403-4270-7 ZEN DOODLE UNLEASHED PO# C6327071JSB (7600 CPS) BOOKING REF NO BOOKS 903657514 978-1-4403-4079-6 CREATIVE LETTERING WORKSHOP PO# C6307961JSB (7600 CPS) (8 WOOD PLTS WITH IPPC LOGO STC 395 CTNS) BOOKING REF NO 1508S006 THIS SHIPMENT CONTAINS WOOD PACKAGING MATERIALS WHICH COMPLIED THE STANDARD OF ISPM 15. DELIVERY ADDRESS F W PUBLICATIONS,INC C O AERO FULFILLMENT SERVICES 6023 UNION CENTRE BOULEVARD FAIRFIELD, OH 45014 USA JOSH KOENIG AARON WILSON 866-834-1964. (2974 CPS) BOOKING REF NO 1508S006 (5 WOOD PLTS WITH IPPC LOGO STC 298 CTNS) . . . . . . 1508S006 (5 WOOD PLTS WITH IPPC LOGO STC 380 CTNS) . . . . . . . . BOOKING REF NO 1508S006 (5 WOOD PLTS WITH IPPC LOGO STC 283 CTNS) . . . . . . . .</t>
  </si>
  <si>
    <t>TITLE THE TULA PINK COLORING BOOK AUTHOR TULA PINK PUBLISHER F W MEDIA CINCINNATI,OH PRINTED IN CHINASRN S0476 PRINTING# 1 CTN QTY 20 CTN WGT LBS ISBN-10 1-4402-4542-8 ISBN-13978-1-4402-4542-8 COVER PRICE NO MARKS NO MARKS NO MARKS NO MARKS NO MARKS NO MARKSTITLE THE ART OF ILLUSTRATED MAPS AUTHOR JOHN ROMAN PUBLISHER F W MEDIA CINCINNATI,OH PRINTED INCHINA SRN T4105 PRINTING# 1 CTN QTY 10 CTN WGT LBS ISBN-10 1-4403-3956-2 ISBN-13978-1-4403-3956-1 COVER PRICE TITLE ZEN DOODLE UNLEASHED AUTHOR TIFFANY LOVERING PUBLISHER F W MEDIACINCINNATI,OH PRINTED IN CHINA SRN T8249 PRINTING# 1 CTN QTY 20 CTN WGT LBS ISBN-101-4403-4270-9 ISBN-13 978-1-4403-4270-7 COVER PRICE TITLE CREATIVE LETTERING WORKSHOP AUTHOR LESLEYRILEY PUBLISHER F W MEDIA CINCINNATI,OH PRINTED IN CHINA SRN T5832 PRINTING# 1 CTN QTY 20CTN WGT LBS ISBN-10 1-4403-4079-X ISBN-13 978-1-4403-4079-6 COVER PRICE</t>
  </si>
  <si>
    <t>BSIU2823900 CAIU3557922</t>
  </si>
  <si>
    <t>BANQHKG5469594</t>
  </si>
  <si>
    <t>COSU6110331450</t>
  </si>
  <si>
    <t>1495532 1495531</t>
  </si>
  <si>
    <t>CARGO IS STOWED IN A REFRIGERATED CONTAINER SAT THE SHIPPER'S REQUESTED CARRYING TEMPERATUOF 5 DEGREES CELSIUS 1 X 40 RP CONTAINER TOTAL 12 PACKAGES ONLY TOTAL TWELVE PACKAGES ONLY ROCURONIUM BROMIDE INJECTION (10MG/ML,5ML VIAL) 50MG/5ML (10MG/ML) INV NO:EXP/272/2015-16 DT.27.07.2015 PO NO :10519 DT.17.04.2015 SB NO :2067790 DT.28.07.2015 FF52G0039095 GROSS WEIGHT : 4403.020 KGS NET WEIGHT : 3688.820 KGS FREIGHT PREPAID 2ND NOTIFY: MYLAN PHARMA ACQUISITIONS KILORE EAST,INVERIN,CO. GALWAY IRELAND.</t>
  </si>
  <si>
    <t>GLAND PHARMA LIMITED</t>
  </si>
  <si>
    <t>EI REF:52G0039095 AS ADDRESS RS 541X RS 542X RS 543X RS 544X</t>
  </si>
  <si>
    <t>2898 MANUFACTURERS RD (GREENSBORO DISTRIBUTION CENTRE) GREENSBORO NC 27406-4600</t>
  </si>
  <si>
    <t>6-3-865/1/2, FLAT NO 201, GREEN LAND APARTMENTS, AMEERPET HYDERABAD, 500016</t>
  </si>
  <si>
    <t>CGMU9382381</t>
  </si>
  <si>
    <t>CMDUIN80482611</t>
  </si>
  <si>
    <t>028IN</t>
  </si>
  <si>
    <t>D698564913910</t>
  </si>
  <si>
    <t>980 BEAVER GRADE RD SUITE 201,CORAOPOLIS PA 15108 USA PHONE:4122622800,FAX:412-262-5114</t>
  </si>
  <si>
    <t>40 FT. CONTAINER WHITE OAK (QUERCUS ALBA ) KD ROUGH FASIF &amp; BETTER LUMBER HS CODE: 4403 91 6 BUNDLES - 6854 BOARD FEET - MA RKED: 6455-1 4 BUNDLES - 4700 BOARD FEET - MARKED: 6455-2 ON BOARD CAPE MARTIN 9/S AT MOBILE, AL ON 08/12/2015 AES X2015072 9276681</t>
  </si>
  <si>
    <t>BUCHANAN HARDWOODS</t>
  </si>
  <si>
    <t>NEW DELHI EXPRESS</t>
  </si>
  <si>
    <t>6455-1</t>
  </si>
  <si>
    <t>P.O. BOX 424 ALICEVILLE, AL 35442</t>
  </si>
  <si>
    <t>UESU5201578</t>
  </si>
  <si>
    <t>ZIMUORF595903</t>
  </si>
  <si>
    <t>MADERAS TROPICALES Y SECA</t>
  </si>
  <si>
    <t>DEROS, S.A. PI. LA POSTURA, AV DE L A CRUZ 13 (APDO. 80) 28340 VALDEMOR O MADRID, SPAIN TEL34 918 950662 F</t>
  </si>
  <si>
    <t>PACKAGES PACKAGES PACKAGES PACKAGESPACKAGES PACKAGES PACKAGESPACKAGES PACKAGES PACKAGESPACKAGES PACKAGES PACKAGESPACKAGES PACKAGES PACKAGESCANADIAN ROUND LOG: HEMLOCK HT QTY: 239.06 MBF H.S.: 4403.20.2000 COUNTRY OF ORIGIN: CANADA CFR BUSAN, KOREA (INCOTERM2010) DOCUMENTARY CREDIT NUMBER: M451815NU00022 DATE OF ISSUE: 150812 PACKAGES PACKAGESPACKAGES PACKAGES PACKAGESPACKAGES PACKAGES PACKAGES PACKAGES CAED 01A523 SC1707 20150800623 FREIGHT PREPAID AND NOTIFY APPLICANT PACKAGES</t>
  </si>
  <si>
    <t>TO THE ORDER OF CITIBANK KOREA INC</t>
  </si>
  <si>
    <t>TAAN FOREST LIMITED PARTNERSHIP</t>
  </si>
  <si>
    <t>CMA CGM CALLISTO</t>
  </si>
  <si>
    <t>NO MARKSNO MARKSNO MARKSNO MARKSNO MARKSNO MARKSNO MARKSNO MARKSNO MARKSNO MARKSNO MARKSNO MARKSNO MARKSNO MARKSNO MARKSNO MARKSNO MARKSNO MARKSNO MARKSNO MARKSNO MARKSNO MARKSNO MARKSNO MARKSNO MARKSNO MARKSNO MARKSNO MARKSNO MARKSNO MARKSNO MARKSNO MARKSNO MARKSNO MARKSNO MARKSNO MARKSNO MARKSNO MARKSNO MARKSNO MARKS</t>
  </si>
  <si>
    <t>SEOUL X</t>
  </si>
  <si>
    <t>4980 COWLEY CRESCENT RICHMOND, B.C. V7B 1C1 CANADA</t>
  </si>
  <si>
    <t>UESU4800611 ECMU8033538 ECMU8116186 ECMU8117670 GVCU5172458UESU4812280 ECMU8070402 UESU4823983 SEGU4845200 CMAU4304217UESU4817527 CAIU5807213 ECMU9566357 TRLU7422582 UESU4811133ECMU8063933 CMAU5321749 CAXU5818009 ECMU8071482 TCLU9692530ECMU8074624 GESU5133783 TCKU9070226 ECMU8079251 ECMU8010656CMAU5408622 TCNU5549719 TEMU7488736 ECMU9338090 INKU2598486ECMU8010297 ECMU8055394 MAGU5759062 ECMU8059743 ECMU8032439WFHU5101651 TCLU6692861 ECMU8058900 ECMU8037282 ECMU8028362</t>
  </si>
  <si>
    <t>9500 9500 9500 9500 45009500 9500 9500 4500 45009500 9500 4500 4500 95009500 4500 9500 9500 45009500 4500 4500 9500 95004500 4500 4500 4500 45009500 9500 4500 9500 95004500 4500 9500 9500 9500</t>
  </si>
  <si>
    <t>CMDUCAN0294014</t>
  </si>
  <si>
    <t>022YT</t>
  </si>
  <si>
    <t>652050 652052 652054 652030 652020 652043 652032 652047 652034 652021 652046 652055 652019 652037 652049 652040 652042 652051 652053 652022 652033 652028 652024 652039 652016 652025 652018 652023 652038 652026 652048 652029 652027 652035 652044 652036 652041 652045 652017 652031</t>
  </si>
  <si>
    <t>GANGSEO WOOD.</t>
  </si>
  <si>
    <t>13-24 SIKMAN-RO, GANGSEO-GU BUSAN, KOREA</t>
  </si>
  <si>
    <t>1 X 40HC STC 70 LOGS - 4.512 MBF - 20.30 .890 MBF (13.005 M3) W ASH LOGS HS CODE 03.99.90 1.335 MBF ( 6.008 M3) R OAK LOG S CODE #4403.91.00 0.212 MBF ( 0.954 M3) NUT LOGS HS CODE #4403.99.90 0.075 MBF 337 M3) CHERRY LOGS HS CODE #4403.99.90 GIN: CANADA NO WOOD PACKING MATERIAL OC FREIGHT PREPAID CAED #01H556WC7960201507 6</t>
  </si>
  <si>
    <t>CMA CGM FAUST</t>
  </si>
  <si>
    <t>SHIP REF #TY053-15INV #05315 NO MARKS NO MARKS NO MARKS NO MARKS NO MARKS NO MARKS NO MARKSNO MARKS</t>
  </si>
  <si>
    <t>UACU5079108</t>
  </si>
  <si>
    <t>UASUCAVAN005019</t>
  </si>
  <si>
    <t>0006W</t>
  </si>
  <si>
    <t>SHARPFLOW FS-7301 -POLYMER POLYOL- 1 TANK CONTAINER 4500009290 PO#4501779504 DESTINATION- CARPENTER CO. 2611 N GENERAL BRUCE DRIVE TEMPLE, TX 76501 TEL-254-899-6116 FAX-254-778-4403 - TEL--81--3-5281-8277 FAX--81--3-5281-2726 -- FAX-1-281-820-2399 SAY- ONE -1- CONTAINER ONLY.- HOUSE BL 300758849 VS TT076657</t>
  </si>
  <si>
    <t>APL THAILAND</t>
  </si>
  <si>
    <t>NRSU4213871</t>
  </si>
  <si>
    <t>APLU058641957</t>
  </si>
  <si>
    <t>SHARPFLOW FS-7301 -POLYMER POLYOL- 1 TANK CONTAINER 4500009290 PO#4501779504 DESTINATION- CARPENTER CO. 2611 N GENERAL BRUCE DRIVE TEMPLE, TX 76501 TEL-254-899-6116 FAX-254-778-4403 - TEL--81--3-5281-8277 FAX--81--3-5281-2726 -- FAX-1-281-820-2399 SAY- ONE -1- CONTAINER ONLY.-</t>
  </si>
  <si>
    <t>APLU300758849</t>
  </si>
  <si>
    <t>AUDITED 1X40HC CONTAINING 191 PACKAGES CONSOLIDATED CAS DETAILED PLASTIC RESIN FOR CHEMICAL EMERGENCY SPILL LEAK FIRE EXPOSUOR ACCIDENT IN THE USA ONLY CALL CHEMTREC AT 800-424-9300 OR CALL COLLECT AT 706-527-3887- CHEMTREC CONTRACT CCN1698 FREIGHT AND THC AT LOADING AND UNLOADING PORTPREPAID POST CARRIAGE PREPAID FREIGHT 2100 USD DELIVERY ADDRESS: A DUIE PYLE 100 S LIMESTONE RD-PARKESBURG PA 19365 CONTAINING 21 PACKAGES, DISPLAY, CARDBOARD 12264 KGM ON PALLETS LOTADER MAH 4503 ORDER A28XLK0101 390190 (HS) 5 PACKAGES, DISPLAY, CARDBOARD 2920 KGM ON PALLETS LOTADER 4403 ORDER A28XLK0201 390190 (HS) 55 BAGS 1416 KGM ON 1 PALLET LOTADER MAH 4503 ORDER A28XLK0401 390190 (HS) 110 BAGS 2832 KGM ON 2 PALLETS LOTADER MAH 4700 ORDER A28XLK0301 390190 (HS)</t>
  </si>
  <si>
    <t>BOX QUEEN</t>
  </si>
  <si>
    <t>A DUIE PYLE 4500734244 A DUIE PYLE 4500734244 A DUIE PYLE 4500734244 A DUIE PYLE 4500734244</t>
  </si>
  <si>
    <t>DEPT / 900 FIRST AVENUE KING OF PRUSSIA PA USA 19406 HILARY LEAR</t>
  </si>
  <si>
    <t>CMAU4441987</t>
  </si>
  <si>
    <t>CMDULHV1262041</t>
  </si>
  <si>
    <t>048VC</t>
  </si>
  <si>
    <t>5101,SOUTH BROAD STR TEL 267 570 2741 FAX 215-238-8672 PHILADELPHIA PA</t>
  </si>
  <si>
    <t>21 PACKAGES, DISPLAY, CARDBOARD 12264 KGM ON PALLETS LOTADER MAH 4503 ORDER A28XLK0101 390190 (HS) 5 PACKAGES, DISPLAY, CARDBOARD 2920 KGM ON PALLETS LOTADER 4403 ORDER A28XLK0201 390190 (HS) 55 BAGS 1416 KGM ON 1 PALLET LOTADER MAH 4503 ORDER A28XLK0401 390190 (HS) 110 BAGS 2832 KGM ON 2 PALLETS LOTADER MAH 4700 ORDER A28XLK0301 390190 (HS) PLASTIC RESIN</t>
  </si>
  <si>
    <t>100 S LIMESTONE RD PARKESBURG PA US</t>
  </si>
  <si>
    <t>ST AVOLD FR</t>
  </si>
  <si>
    <t>CMDUFR40256559</t>
  </si>
  <si>
    <t>SAINT AVOLD</t>
  </si>
  <si>
    <t>1X20 FCL CONTAINER 840 BAGS IN 20 PALLETS H S CODE 3914 00 60 STRONG ACID CATION EXCHANGE RESIN AUCHLITE C 255 NA BL 840 BAGS OF 1 CUFT EACH PACKED ON 20 PALLETS NO 1 TO 20 42 BAGS ON EACH PALLET LOT NOS MLC 090 MLC 091 MLC 092 MLC 093 NET WT 19446 00 KGS FREIGHT COLLECT M S AUCHTEL PRODUCTS LTD TE L 732 384 4403 FAX 1 888 456 2506 ASHOK 1GFS1 COM SCAC CODE SWLV ACD WILL BE FILE BY US AGENT ADDRESS CHICAGO IL ZIM AMERICAN INTEGRATED SHIPPING SERVICES COMPANY INC 9950 W LAWRENCE AVENUE SUITE 215 SCHILLER PARK IL 60176 U S A PHONE 1 847 671 7999 FAX 1 847 671 7444</t>
  </si>
  <si>
    <t>GLOBEEX FREIGHT SYSTEM USA LLC</t>
  </si>
  <si>
    <t>AUCHLITE C 255 NA BL STRONG ACID CATION EXCHA NGE RESIN LOT NOS : MLC 090, MLC 091 MLC 092, MLC 093 NET CONTENT : 1 CUFT</t>
  </si>
  <si>
    <t>4301 NEW BRUNSWICK AVE SUITE A SOUTH PLAINFIELD NJ 07080</t>
  </si>
  <si>
    <t>401-A/402,FILIX ,4TH FLOOR L.B.S.MARG,BHANDUP (WEST), MUMBAI-400 078 TEL.NO.2569 6600</t>
  </si>
  <si>
    <t>ZIMU1325695</t>
  </si>
  <si>
    <t>ZIMUBOM6097205</t>
  </si>
  <si>
    <t>I057134</t>
  </si>
  <si>
    <t>BOOKS AND BOOKS WITH CD HS CODE. 4901.99.00 PO# K0421061JSB ITEM# 903655559 978-1-4402-4210-6 BOUNDLESS STYLE (7000 CPS 350 CTNS 13 PLTS) PO# C6307891JSB ITEM# 903656162 978-1-4403-4078-9 INCITE 3-THE ART OF STORYTELLING (2332 CPS 117 CTNS 4 PLTS) PO# C5418232DST ITEM# 903656828 978-1-4403-4182-3 CREATIVE EDGE (1100 CPS 55 CTNS 1 PLT) PO# C5471782DST ITEM# 903657335 978-1-4403-3717-8 WATERCOLOR IN MOTION (1140 CPS 57 CTNS 1 PLT) PO# K0299784-RP ITEM# 903657654 978-1-4402-2997-8 WARMAN S HUMMEL FIELD GUIDE (1100 CPS 28 CTNS 1 PLT) (20 WOOD PLTS WITH IPPC LOGO STC 607 CTNS) THIS SHIPMENT CONTAINS WOOD PACKAGING MATERIALS WHICH COMPLIED THE STANDARD OF ISPM 15. . . . . . . . . . . . . . . . . . . . . . . . . . . . . . . . . . . . . . .</t>
  </si>
  <si>
    <t>MSC RAVENNA</t>
  </si>
  <si>
    <t>TITLE BOUNDLESS STYLE AUTHOR KRISTIANN BOOS PUBLISHER F W MEDIA CINCINNATI,OH PRINTED IN CHINASRN T3822 PRINTING# 1 CTN QTY 20 CTN WGT LBS ISBN-10 1-4402-4210-0 ISBN-13 978-1-4402-4210-6COVER PRICE TITLE INCITE 3-THE ART OF STORYTELLING AUTHOR EDITED BY TONIA JENNY PUBLISHER F W MEDIACINCINNATI,OH PRINTED IN CHINA SRN T5831 PRINTING# 1 CTN QTY 20 CTN WGT LBS ISBN-10 1-4403-4078-1ISBN-13 978-1-4403-4078-9 COVER PRICE TITLE CREATIVE EDGE AUTHOR MARY TODD BEAM PUBLISHER F WMEDIA CINCINNATI,OH PRINTED IN CHINA SRN T6855 PRINTING# 2 CTN QTY 20 CTN WGT LBS ISBN-101-4403-4182-6 ISBN-13 978-1-4403-4182-3 COVER PRICE TITLE WATERCOLOR IN MOTION AUTHOR BIRGIT O CONNORPUBLISHER F W MEDIA CINCINNATI, OH PRINTED IN CHINA SRN T2546 PRINTING# 2 CTN QTY 20 CTN WGT LBSISBN-10 1-4403-3717-9 ISBN-13 978-1-4403-3717-8 COVER PRICE TITLE WARMAN S HUMMEL FIELD GUIDE, 2NDEDITION AUTHOR HEIDI ANN VON RECKLINGHAUSEN PUBLISHER KRAUSE PUBLICATIONS, IOL</t>
  </si>
  <si>
    <t>GLDU5084704</t>
  </si>
  <si>
    <t>BANQHKG5460692</t>
  </si>
  <si>
    <t>MSCUC5319896</t>
  </si>
  <si>
    <t>FL532</t>
  </si>
  <si>
    <t>FEJ6935754</t>
  </si>
  <si>
    <t>NATURAL HONEY PURE BEES HONEY LA KBF 4403 BN42P63 TO BN42P124 PUNCH SEAL PSH 6326 PURE UNADULTERATED BEES HONEY PACKED IN FOOD GRADE EPOXY COATED M S DRUMS SB NO 1740318 DT 13 07 2015 INV NO EXP 756A 2015 2016 DT 10 07 2015 HTS CODE NO 04090000 CONTARACT PSH6326 PSH6296 6370 DT 29 01 2015 SCAC CODE IS IMAV HBL NO SS CHO 07 01245A FREIGHT COLLECT ACD COLLECT DDC COLLECT</t>
  </si>
  <si>
    <t>JSK SHIPPING &amp; LOGISTICS</t>
  </si>
  <si>
    <t>4,WERNIK PLACE, METUCHEN, NJ 08840 USA TEL: 732.231.6186 EMAIL: CSV@JSKLOGIX.COM</t>
  </si>
  <si>
    <t>107, 1ST FLR, AADARSH INDL ESTATE,1 SAHAR ROAD, CHAKALA ANDHERI EAST MUMBAI 400099 A/C KEJRIWAL BEE CARE INDIA (PVT.)</t>
  </si>
  <si>
    <t>ZIMU2581876</t>
  </si>
  <si>
    <t>ZIMURQL0009122</t>
  </si>
  <si>
    <t>Z94177280195</t>
  </si>
  <si>
    <t>NEW DELHI (ICD TU</t>
  </si>
  <si>
    <t>BOOKS AND BOOKS WITH CD HS CODE. 4901.99.00 PO# K0421061JSB ITEM# 903655559 978-1-4402-4210-6 BOUNDLESS STYLE (7000 CPS/350 CTNS/ 13 PLTS) PO# C6307891JSB ITEM# 903656162 978-1-4403-4078-9 INCITE 3-THE ART OF STORYTELLING (2332 CPS/117 CTNS/4 PLTS) PO# C5418232DST ITEM# 903656828 978-1-4403-4182-3 CREATIVE EDGE (1 100 CPS/55 CTNS/1 PLT) PO# C5471782DST ITEM# 903657335 978-1-4403-3717-8 WATERCOLOR IN MOTION (1140 CPS/57 CTNS/1 PLT) PO# K0299784-RP ITEM# 903657654 978-1-4402-2997-8 WARMAN'S HUMMEL FIELD GUIDE (1100 CPS/28 CTNS/1 PLT) (20 WOOD PLTS WITH IPPC LOGO STC 607 CTNS) SHIPPER DECLARE THAT: 'THIS SHIPMENT CONTAINS WOOD PACKAGING MATERIALS WHICH COMPLIED THE STAND ARD OF ISPM 15.' CY/RAMPSHIPPER'S REFERENCE NUMBER:4110038050702800</t>
  </si>
  <si>
    <t>KUEHNE &amp; NAGEL LTD. AS AGENT OF BLU</t>
  </si>
  <si>
    <t>TITLE:BOUNDLESS STYLE AUTHOR:KRISTIANN BOOS P UBLISHER: F+W MEDIA CINCINNATI,OH PRINTED IN CHINA SRN:T3822 PRINTING#: 1 CTN QTY:20 CTN W GT: LBS ISBN-10: 1-4402-4210-0 ISBN-13: 978-1 -4402-4210-6 COVER PRICE: TITLE:INCITE 3-THE ART OF STORYTELLING AUTHOR:EDITED BY TONIA JE NNY PUBLISHER: F+W MEDIA CINCINNATI,OH PRINTE D IN CHINA SRN:T5831 PRINTING#: 1 CTN QTY:20CTN WGT: LBS ISBN-10: 1-4403-4078-1 ISBN-13: 978-1-4403-4078-9 COVER PRICE: TITLE:CREATIVE EDGE AUTHOR:MARY TODD BEAM PUBLISHER: F+W ME DIA CINCINNATI,OH PRINTED IN CHINA SRN:T6855 PRINTING#:2 CTN QTY: 20 CTN WGT: LBS ISBN-10: 1-4403-4182-6 ISBN-13: 978-1-4403-4182-3 COV ER PRICE: TITLE: WATERCOLOR IN MOTION AUTHOR: BIRGIT O'CONNOR PUBLISHER: F+W MEDIA CINCINNATI, OH PRINTED IN CHINA SRN: T2546 PRINTING#</t>
  </si>
  <si>
    <t>1825 AIRPORT EXCHANGE BLVD, SUITE 5 ERLANGER KY 41018 UNITED STATES</t>
  </si>
  <si>
    <t>24/F MASSMUTUAL TOWER, 38 GLOUCESTE HONG KONG HONG KONG</t>
  </si>
  <si>
    <t>532N</t>
  </si>
  <si>
    <t>KUEHNE + NAGEL,INC. AS AGENT OF BLU</t>
  </si>
  <si>
    <t>1825 AIRPORT EXCHANGE BOULEVARD, SU ERLANGER KY 41018 UNITED STATES</t>
  </si>
  <si>
    <t>CANADIAN LOGS PRICE TERM- CFR KARACHI, PAKISTAN ; FREIGHT PREPAID ; H.S. CODE- 4403.20.61 CANADIAN LOGS PRICE TERM- CFR KARACHI, PAKISTAN ; FREIGHT PREPAID ; H.S. CODE- 4403.20.61 CANADIAN LOGS PRICE TERM- CFR KARACHI, PAKISTAN ; FREIGHT PREPAID ; H.S. CODE- 4403.20.61 CANADIAN LOGS PRICE TERM- CFR KARACHI, PAKISTAN ; FREIGHT PREPAID ; H.S. CODE- 4403.20.61CANADIAN LOGS PRICE TERM- CFR KARACHI, PAKISTAN ; FREIGHT PREPAID ; H.S. CODE- 4403.20.61</t>
  </si>
  <si>
    <t>NO MARKSMARKS AND NUMBERS WITH CONTAINER APHU671594MARKS AND NUMBERS WITH CONTAINER APHU671594MARKS AND NUMBERS WITH CONTAINER APHU671594MARKS AND NUMBERS WITH CONTAINER APHU671594MARKS AND NUMBERS WITH CONTAINER APHU671594MARKS AND NUMBERS WITH CONTAINER APHU671594</t>
  </si>
  <si>
    <t>B-24 FARAN HOUSING SOCIETY, HAIDER ROAD. BAHADURABAD. KARACHI-PAKISTAN PHONE 92-333-2377460</t>
  </si>
  <si>
    <t>402-221 WEST ESPLANADE. NORTH VANCOUVER, BC, CANADA V7M 3J3</t>
  </si>
  <si>
    <t>APHU6715944 GESU5762404 TRLU6611318 APHU7188560 DFSU6435869APHU7253835 TRLU5822980</t>
  </si>
  <si>
    <t>45G0 45G0 45G0 45G0 45G045G0 45G0</t>
  </si>
  <si>
    <t>APLU086380602</t>
  </si>
  <si>
    <t>303817 303818 303815 303819 303820 303814 303816</t>
  </si>
  <si>
    <t>LOTADER ON PALLETS LOTADER 4403 ORDER A28W9K</t>
  </si>
  <si>
    <t>JOEM DELIVERY ADRESS</t>
  </si>
  <si>
    <t>PALMER 2795 . . .</t>
  </si>
  <si>
    <t>MERCI TAXER LE BL EN USD</t>
  </si>
  <si>
    <t>HLXU8220180</t>
  </si>
  <si>
    <t>HLCULE1FG18381AA</t>
  </si>
  <si>
    <t>HLCULE1150718381</t>
  </si>
  <si>
    <t>NLSB0104023</t>
  </si>
  <si>
    <t>5101,SOUTH BROAD STR PHILADELPHIA PA19112 19112 USA US</t>
  </si>
  <si>
    <t>40' RH WITH S.T.C.: 1771 CARTONS (35420LB) WITH FROZEN PINK SHRIMP RAW HEADLESS - SHELL ON, 21-25 PPL,PACKED IN 10/2 LB MASTER. HS (NCM) CODE: 0306.17.90 NET WEIGHT: 16066.51KG ORIGIN: ARGENTINA FAO ZONE NBR. 41. SOUTH WEST ATLANTIC OCEAN. PLANT NBR. 4403 SHIPPER U.S. FDA. REGISTRATION NO.: 12453953646 P.E.: 15 037 EC01 005878 A MARKS: SURAM</t>
  </si>
  <si>
    <t>SUDU6018454</t>
  </si>
  <si>
    <t>ANRM556502104030</t>
  </si>
  <si>
    <t>HS290879AAF77547</t>
  </si>
  <si>
    <t>2200 S. DIXIE HWY, SUITE 504 TEL: 305-371-8431, FAX: 305-38 MIAMI, FL 33133, US FL 33133 US</t>
  </si>
  <si>
    <t>ALUMINUM P.O.4403 THIS SHIPMENT CONTAINS NO SOLID WOOD PACKING MATERIAL.</t>
  </si>
  <si>
    <t>MEDALCO METALS,INC.</t>
  </si>
  <si>
    <t>CHALCO RUIMIN CO.,LTD</t>
  </si>
  <si>
    <t>HONGKONG BRIDGE</t>
  </si>
  <si>
    <t>281 HIGHWAY 79,MORGANVILLE, NEW JERSEY 07751</t>
  </si>
  <si>
    <t>9 QINGZHOU RD.MAWEI,FUZHOU FUJIAN, CHINA</t>
  </si>
  <si>
    <t>GLDU9328429</t>
  </si>
  <si>
    <t>OERT209702E00591</t>
  </si>
  <si>
    <t>HJSCFOC503352500</t>
  </si>
  <si>
    <t>1003E</t>
  </si>
  <si>
    <t>CH2662372</t>
  </si>
  <si>
    <t>FUZHOU,CHINA</t>
  </si>
  <si>
    <t>BOOKS 903656966 978-1-4403-0863-5 ORGANIZE NOW REVISED EDITION ; F&amp;W-Z9321V6 PO#C4186356DST (5040 CPS) BOOKING REF NO 1507S089C (7 WOOD PLTS WITH IPPC LOGO STC 252 CTNS) THIS SHIPMENT CONTAINS WOOD PACKAGING MATERIALS WHICH COMPLIED THE STANDARD OF ISPM 15. . .</t>
  </si>
  <si>
    <t>TITLE ORGANIZE NOW REVISED EDITION AUTHOR JENNIFER FORD BERRY PUBLISHER F W MEDIA CINCINNATI, OHPRINTED IN CHINA SRN Z9321 PRINTING# 6 CTN QTY 20 CTN WGT LBS ISBN-10 1-4403-0863-2 ISBN-13978-1-4403-0863-5 COVER PRICE</t>
  </si>
  <si>
    <t>TEMU4862837</t>
  </si>
  <si>
    <t>BANQHKG5447236</t>
  </si>
  <si>
    <t>COSU6110314370</t>
  </si>
  <si>
    <t>PRINTED BOOKS TITLE THE TYPOGRAPHY COLORING BOOK ISBN 978-1-4403-4369-8 UPC 035313665080 SRN NO S3150 ORDER NO TR1097 H.S CODE 49019900 (8 WOOD PLTS WITH IPPC LOGO STC 258 CTNS) THIS SHIPMENT CONTAINS WOOD PACKAGING MATERIALS WHICH COMPLIED THE STANDARD OF ISPM 15. DELIVERY ADDRESS F W MEDIA,INC. AERO FULFILLMENT SERVICES 6023 UNION CENTRE BOULEVARD, FAIRFIELD,OH 45014,USA ATTN JOSH KOENIG AARON WILSON TEL 866-834-1964 (TOLL FREE) FAX 513-459-4061</t>
  </si>
  <si>
    <t>F W MEDIA USA C NO. NO MARKS NO MARKS NO MARKS NO MARKS NO MARKSNO MARKS NO MARKS NO MARKS NO MARKS NO MARKS NO MARKS NO MARKS NO MARKSNO MARKS NO MARKS NO MARKS NO MARKS NO MARKS NO MARKS NO MARKS NO MARKSNO MARKS</t>
  </si>
  <si>
    <t>BANQHKG5450221</t>
  </si>
  <si>
    <t>PLASTIC TOYSPO 4409 4403 4411NO WOOD PACKINGMATERIAL IS USED IN THE SHIPMENTSHIPPED ON BOARD02082015 . PLASTIC TOYSPO 4409 4403 4411NO WOOD PACKINGMATERIAL IS USED IN THE SHIPMENTSHIPPED ON BOARD02082015 .</t>
  </si>
  <si>
    <t>BEVERLY HILLS TEDDY BEAR COMPANY</t>
  </si>
  <si>
    <t>FINEWELL UNIVERSAL LIMITED</t>
  </si>
  <si>
    <t>BEVERLY HILLSTEDDY BEAR COMPANYDISNEY FIGURINESITEMITEM DESCRIPTIONQUANTITYGROSS WEIGHTNET WEIGHTCASE DIMENSIONS ININCHES051015D061015DMADE IN CHINABEVERLY HILLSTEDDY BEAR COMPANYDISNEY FIGURINESITEMITEM DESCRIPTIONQUANTITYGROSS WEIGHTNET WEIGHTCASE DIMENSIONS ININCHES051015D061015DMADE IN CHINA</t>
  </si>
  <si>
    <t>150 ELM STREET EAST AURORA, NY AURORA NY 14052 US</t>
  </si>
  <si>
    <t>UNIT 1012 10F TOWER 2 833 CHEUNG SHA WAN RD KOWLOON HK</t>
  </si>
  <si>
    <t>DRYU4238772 YMMU6106070</t>
  </si>
  <si>
    <t>FTNVSZS000067841</t>
  </si>
  <si>
    <t>YMLUW300845885</t>
  </si>
  <si>
    <t>18E</t>
  </si>
  <si>
    <t>YMLP086902 YMLN322673</t>
  </si>
  <si>
    <t>FTNV</t>
  </si>
  <si>
    <t>FEDEX TRADE NETWORKS TRANSPORT &amp; BROKERAGE INC</t>
  </si>
  <si>
    <t>BUFFALO</t>
  </si>
  <si>
    <t>128 DEARBORN STREET</t>
  </si>
  <si>
    <t>CN</t>
  </si>
  <si>
    <t>NATURAL HONEY PURE BEES HONEY LA LOT NO DRU NOS PO NO KBF 4402 BN42P1 TO BN42P62 PUNCH SEAL PSH 6325 KBF 4403 BN42P63 TO BN42P124 PUNCH SEAL PSH 6326 PURE UNADULTERATED BEES HONEY PACKED IN FOOD GRADE EPOXY COATED M S DRUMS SB NO 1740318 DT 13 07 2015 INV NO EXP 756 2015 2016 DT 10 07 2015 HTS CODE NO 04090000 CONTARACT PSH6325 TO 6326 PSH6296 6370 DT 29 01 2015 SCAC CODE IS IMAV HBL NO SS CHO 07 01245 FREIGHT COLLECT ACD COLLECT DDC COLLECT HS CODE 04090000</t>
  </si>
  <si>
    <t>ORDER NO.(S) PSH6325 TO 6326 (PSH6296-6370) B N42P1 TO BN42P124 300.000 KGS PURE BEES INDIA N HONEY-LA COLOUR MAX 80 MM</t>
  </si>
  <si>
    <t>ZIMU1411828</t>
  </si>
  <si>
    <t>ZIMURQL6018315</t>
  </si>
  <si>
    <t>Z94180280196</t>
  </si>
  <si>
    <t>SHARPFLOW FS-7301 -POLYMER POLYOL- 1 TANK CONTAINER 4500009289 PO#4501779503 DESTINATION- CARPENTER CO. 2611 N GENERAL BRUCE DRIVE TEMPLE, TX 76501 TEL-254-899-6116 FAX-254-778-4403 - TEL--81--3-5281-8277 FAX--81--3-5281-2726 -- FAX-1-281-820-2399 SAY- ONE -1- CONTAINER ONLY.- HOUSE BL NO.- 300751717 VS TT075709</t>
  </si>
  <si>
    <t>NRSU4211040</t>
  </si>
  <si>
    <t>APLU058623233</t>
  </si>
  <si>
    <t>SHARPFLOW FS-7301 -POLYMER POLYOL- 1 TANK CONTAINER 4500009289 PO#4501779503 DESTINATION- CARPENTER CO. 2611 N GENERAL BRUCE DRIVE TEMPLE, TX 76501 TEL-254-899-6116 FAX-254-778-4403 - TEL--81--3-5281-8277 FAX--81--3-5281-2726 -- FAX-1-281-820-2399</t>
  </si>
  <si>
    <t>APLU300751717</t>
  </si>
  <si>
    <t>BOOKS ITEM 903656966 978-1-4403-0863-5 ORGANIZE NOW REVISED EDITION ; PO#C4186356DST (720 CPS 36 CTNS 1 PLT) ITEM 903656132 978-1-4403-4253-0 MECHANIKA, REVISED AND UPDATED ; PO# C6225301JSB (4720 CPS 236 CTNS 5 PLTS) ITEM 903656140 978-1-4402-4268-7 BEADWEAVING BEYOND THE BASICS ; PO# K0426871JSB (5160 CPS 258 CTNS 4 PLTS) ITEM 903656685 978-1-59963-838-6 THE WRITE-BRAIN WORKBOOK REVISED AND EXPANDED ; PO# C2283861DST (5060 CPS 506 CTNS 11 PLTS) ITEM 903657226 978-1-4402-4498-8 PICKER S POCKET GUIDE-COMICS ; PO# K0249881-KB (6170 CPS 155 CTNS 3 PLTS) ITEM 903646692 978-1-63250-086-1 QUILTING FROM EVERY ANGLE 16GEOMETRIC DESIGNS ; PO# 15QMO601-BD (6800 CPS 340 CTNS 7 PLTS) (31 WOOD PLTS WITH IPPC LOGO STC 1531 CTNS) THIS SHIPMENT CONTAINS WOOD PACKAGING MATERIALS WHICH COMPLIED THE STANDARD OF ISPM 15. . . . . . . . . . . . . . . . . . . . . . . . . . . . . . . . . . . . . . . .</t>
  </si>
  <si>
    <t>TITLE ORGANIZE NOW REVISED EDITION AUTHOR JENNIFER FORD BERRY PUBLISHER F W MEDIA CINCINNATI, OHPRINTED IN CHINA SRN Z9321 PRINTING# 6 CTN QTY 20 CTN WGT LBS ISBN-10 1-4403-0863-2 ISBN-13 978 -1-4403-0863-5 COVER PRICE TITLE MECHANIKA, REVISED &amp; UPDATED AUTHOR DOUG CHIANG PUBLISHER F WMEDIA CINCINNATI,OH PRINTED IN CHINA SRN T7991 PRINTING# 1 CTN QTY 20 CTN WGT LBSISBN-10 1-4403-4253-9 ISBN-13 978-1-4403-4253-0 COVER PRICE TITLE BEADWEAVING BEYOND THE BASICSAUTHOR KASSIE SHAW PUBLISHER F W MEDIA CINCINNATI,OH PRINTED IN CHINA SRN T4095 PRINTING# 1CTN QTY 20 CTN WGT LBS ISBN-10 1-4402-4268-2 ISBN-13 978-1-4402-4268-7 COVER PRICETITLE THE WRITE-BRAIN WORKBOOK REVISED AND EXPANDED AUTHOR BONNIE NEUBAUER PUBLISHER F W MEDIACINCINNATI,OH PRINTED IN CHINA SRN T1875 PRINTING# 1 CTN QTY 10 CTN WGT LBS ISBN-101-59963-838-X ISBN-13 978-1-59963-838-6 COVER PRICE TITLE PICKER S POCKET GUIDE-COMIC BOOKSAUTHOR DAVID TOSH PUBLISHER K</t>
  </si>
  <si>
    <t>CBHU6147794</t>
  </si>
  <si>
    <t>BANQHKG5447249</t>
  </si>
  <si>
    <t>COSU6110310350</t>
  </si>
  <si>
    <t>FRESH (GREEN) SAWN ORIGINAL FRENCH OAK CANTS ORDER NO.:23793 HS CODE:4403.91.0040 'FOR SHIPPERS PURPOSES ONLY, WITHOUT PREJUDICE TO THE CARRIERS STANDARD TERMS, FRESH (GREEN) SAWN ORIGINAL FRENCH OAK CANTS ORDER NO.:23795 HS CODE:4403.91.0040 INV20150579 35494.060 LBS 598.582 CFT CONDITIONS, DEFENCES AND RIGHT OF LIMITATION.' INV20150578 35273.600 LBS 595.051 CFT</t>
  </si>
  <si>
    <t>NO MARKS AND NUMBERS N/M N/M N/M N/M N/M N/MN/M N/M N/M N/MNO MARKS AND NUMBERS N/M N/M N/M N/M N/M</t>
  </si>
  <si>
    <t>800 E. 230TH STREET CARSON CALIFORNIA 90745</t>
  </si>
  <si>
    <t>WAALHAVEN Z.Z. 12 3088 HH ROTTERDAM NETHERLANDS</t>
  </si>
  <si>
    <t>NYKU3273029 TCKU2895288</t>
  </si>
  <si>
    <t>NYKS5351135400</t>
  </si>
  <si>
    <t>043W</t>
  </si>
  <si>
    <t>ES3792877 ES3792884</t>
  </si>
  <si>
    <t>20 PALLETS 1 7 PALLETS SOYBEAN MEAL EXC PRODUCT 55, 50 BAGS/PLT, EA BAG 25 KG LOT 151 3 PALLETS SOYBEAN MEAL EXC PRODUCT 55 45 BAGS/PLT EA. BAG25 KG LOT 151 NET WEIGHT : 24.625KGS DELIVERY ADDRESS: ROSSLAND MUSHROOM FARM, 3555 ROSS ROAD, ABBOTSFORD, BC V4X 1T1, CANADA - FAX: (514) 631-4403 - LOADED 17 PALLETS WITH 50 BAGS AND 3 PALLETS WITH 45 BAGSA 25 KG EACH CUSTOM HARMONISATIONCODE 1208.10.20.00- ORIGIN THE NETHERLANDS. PRODUCT DOESN'T CONTAIN INGREDIENTS OF ANIMAL ORIGIN. PALLETS ARE HEAT TREATED BY ISPM 15 PROGRAM REGISTRATION NUMBERNL-009-DB-HT SHIPMENT BY BODO SCHULTE ETS 08.07.2015, ETA 14.08.2015 PORT OF DISCHARGE :VANCOUVER. FINAL DESTINATION ABBOTSFORD, BC. STERILE PRODUCT. PLEASE MAINTAIN STERILE CONDITION. ADVANCE RULING T.R.S. 253628</t>
  </si>
  <si>
    <t>NO MARKS TEL: (514) 631-6663</t>
  </si>
  <si>
    <t>HASU4079165</t>
  </si>
  <si>
    <t>SUDUR5RTMPE0363X</t>
  </si>
  <si>
    <t>527W</t>
  </si>
  <si>
    <t>B1224647</t>
  </si>
  <si>
    <t>508 RUE LEPINE, DORVAL QUEBEC O BRIEN AND MANON PERRIER EMAI MANONP AGOTRANS.COM QC H9P 2V6 CA</t>
  </si>
  <si>
    <t>BOOKS ITEM 903656085 978-0-7153-3624-3 BAG MAKER S BIBLE-UK ; PO# C016243C (1040 CPS 52 CTNS 2 PLTS) ITEM 903656088 978-1-4463-0591-1 50 FAT QUARTER MAKES ; PO# C0159112 (780 CPS 39 CTNS 1 PLT) ITEM 903656108 978-1-4463-0519-5 FUN OF THE FAIR UK EDITION; PO# C0151953 (525 CPS 9 CTNS 1 PLT) ITEM 903656205 978-1-4463-0341-2 CROSS STITCH DRAGONS UNICORNS ; PO# C0134126 (1000 CPS 10 CTNS 1 PLT) ITEM 903655784 978-1-4463-0595-9 COUNTRY STYLE QUILTING ; PO# C0159591 (2100 CPS 70 CTNS 2 PLTS) ITEM 903655169 978-1-4403-4022-2 LITTLE PONY DRAWING BOOK ; PO# C6202221JSB (6300 CPS 315 CTNS 5 PLTS) ITEM 903655434 978-1-4403-4387-2 LITTLE PONY COLORING BOOK; PO# C6238721JSB (5280 CPS 132 CTNS 3 PLTS) ITEM 903655438 978-1-4403-4388-9 LITTLE PONY FASHION COLORING BOOK ; PO# C6238891JSB (5470 CPS 137 CTNS 3 PLTS) ITEM 903656119 978-1-4403-2025-5 AN ILLUSTRATED JOURNEY ; PO# C5802554DST (2160 CPS 108 CTNS 3 PLTS) ITEM 903656055 978-1-59668-554-3 THE FINER EDGE ; PO# 12CR0202-BD (2100 CPS 105 CNTS 2 PLTS) ITEM 903652401 978-1-62033-851-3 UNEXPECTED CABLES FEMININE KNITTED GARMENTS FEATURING MODERN CABLE KNITTING HEATHER ZOPPETTI; PO# 15KN0601-BD (6894 CPS 345 CTNS 5 PLTS) (28 WOOD PLTS WITH IPPC LOGO STC 1322 CTNS) THIS SHIPMENT CONTAINS WOOD PACKAGING MATERIALS WHICH COMPLIED THE STANDARD OF ISPM 15.</t>
  </si>
  <si>
    <t>TITLE OF BOOK THE BAG MAKING BIBLE AUTHOR LISA LAM PUBLISHER F W MEDIA COUNTRY OF ORIGIN PRINTED IN CHINASRN Z7338 PRINTING# 15 CTN QTY 20 CTN WGT ______LBS ISBN-13 978-0-7153-3624-3 ISBN-10 0-7153-3624-XCOVER PRICE TITLE OF BOOK 50 FAT QUARTER MAKES AUTHOR AME VERSO PUBLISHER F W MEDIA COUNTRY OFORIGIN PRINTED IN CHINA SRN T7748 PRINTING# 02 CTN QTY 20 CTN WGT ______LBS ISBN-13 978-1-4463-0591-1ISBN-10 1-4463-0591-0 COVER PRICE TITLE OF BOOK FUN OF THE FAIR AUTHOR MELANIE MCNEICE PUBLISHER F WMEDIA COUNTRY OF ORIGIN PRINTED IN CHINA SRN T4763 PRINTING# 2 CTN QTY 60 CTN WGT ______LBSISBN-13 978 - 1-4463-0519-5 ISBN-10 1-4463-0519-8 COVER PRICE TITLE OF BOOK I LOVE CROSS STITCH DRAGONS &amp;UNICORNS AUTHOR PUBLISHER F W MEDIA COUNTRY OF ORIGIN PRINTED IN CHINA SRN U4799PRINTING# 05 CTN QTY 100 CTN WGT ______LBS ISBN-13 978-1-4463-0341-2 ISBN-10 1-4463-0341-1 COVER PRICETITLE OF BOOK COUNTRY STYLE QUILTING AUTHOR LYNETTE ANDERSON NO MARKS NO MARKS</t>
  </si>
  <si>
    <t>ECMU4081461</t>
  </si>
  <si>
    <t>BANQHKG5440365</t>
  </si>
  <si>
    <t>CMDUHK2171897</t>
  </si>
  <si>
    <t>015TX</t>
  </si>
  <si>
    <t>D7823915</t>
  </si>
  <si>
    <t>BOOKS ITEM 903656085 978-0-7153-3624-3 BAG MAKER'S BIBLE-UK PO C016243C (1040 CPS/52 CTNS/2 PLTS) ITEM 903656088 978-1-4463-0591-1 50 FAT QUARTER MAKES PO C0159112 (780 CPS/39 CTNS/1 PLT) ITEM 903656108 978-1-4463-0519-5 FUN OF THE FAIR UK EDITION PO C0151953 (525 CPS/9 CTNS/1 PLT) ITEM 903656205 978-1-4463-0341-2 CROSS STITCH DRAGONS UNICORNS PO C0134126 (1000 CPS/10 CTNS/1 PLT) ITEM 903655784 978-1-4463-0595-9 COUNTRY STYLE QUILTING PO C0159591 (2100 CPS/70 CTNS/2 PLTS) ITEM 903655169 978-1-4403-4022-2 LITTLE PONY DRAWING BOOK PO C6202221JSB (6300 CPS/315 CTNS/5 PLTS) ITEM 903655434 978-1-4403-4387-2 LITTLE PONY COLORING BOOK PO C6238721JSB (5280 CPS/132 CTNS/3 PLTS) ITEM 903655438 978-1-4403-4388-9 LITTLE PONY FASHION COLORING BOOK PO C6238891JSB (5470 CPS/137 CTNS/3 PLTS) ITEM 903656119 978-1-4403-2025-5 AN ILLUSTRATED JOURNEY PO C5802554DST (2160 CPS/108 CTNS/3 PLTS) ITEM 903656055 978-1-59668-554-3 THE FINER EDGE PO 12CR0202-BD (2100 CPS/105 CNTS/2 PLTS) ITEM 903652401 978-1-62033-851-3 UNEXPECTED CABLES: FEMININE KNITTED GARMENTS FEATURING MODERN CABLE KNITTING HEATHER ZOPPETTI PO 15KN0601-BD (6894 CPS/345 CTNS/5 PLTS) (28 WOOD PLTS WITH IPPC LOGO STC 1322 CTNS) THIS SHIPMENT CONTAINS WOOD PACKAGING MATERIALS WHICH COMPLIED THE STANDARD OF ISPM 15. HBL HKG5440365 FREIGHT COLLECT</t>
  </si>
  <si>
    <t>KUEHNE NAGEL LTD.</t>
  </si>
  <si>
    <t>TITLE OF BOOK:THE BAG MAKING BIBLE AUTHOR: LISA LAM PUBLISHER: F+W MEDIA COUNTRY OF ORIGIN: PRINTED IN CHINASRN:Z7338 PRINTING : 15 CTN QTY:20 CTN WGT:``````LBS ISBN-13: 978-0-7153-3624-3 ISBN-10: 0-7153-3624-XCOVER PRICE: TITLE OF BOOK:50 FAT QUARTER MAKES AUTHOR: AME VERSO PUBLISHER: F+W MEDIA COUNTRY OFORIGIN: PRINTED IN CHINA SRN:T7748 PRINTING : 02 CTN QTY:20 CTN WGT:``````LBS ISBN-13: 978-1-4463-0591-1ISBN-10: 1-4463-0591-0 COVER PRICE: TITLE OF BOOK:FUN OF THE FAIR AUTHOR: MELANIE MCNEICE PUBLISHER: F+WMEDIA COUNTRY OF ORIGIN: PRINTED IN CHINA SRN: T4763 PRINTING : 2 CTN QTY: 60 CTN WGT:``````LBSISBN-13: 978 - 1-4463-0519-5 ISBN-10: 1-4463-0519-8 COVER PRICE: TITLE OF BOOK:I LOVE CROSS STITCH DRAGONSUNICORNS AUTHOR: PUBLISHER: F+W MEDIA COUNTRY OF ORIGIN: PRINTED IN CHINA SRN:U4799PRINTING : 05 CTN QTY:100 CTN WGT:``````LBS ISBN-13: 978-1-4463-0341-2 ISBN-10: 1-4463-0341-1 COVER PRICE:TITLE OF BOOK: COUNTRY STYLE QUILTING AUTHOR: LYNETTE ANDERSON PUBLISHER: F+W MEDIA COUNTRY OFORIGIN: PRINTED IN CHINA SRN:T7749 PRINTING : 1 CTN QTY:30 CTN WGT:``````LBS ISBN-13: 978-1-4463-0595-9ISBN-10: 1-4463-0595-3 COVER PRICE: TITLE:LITTLE PONY DRAWING BOOK AUTHOR:LINDSAY CIBOS PUBLISHER: F+WMEDIA CINCINNATI,OH PRINTED IN CHINA SRN:T5077 PRINTING : 1 CTN QTY:20 CTN WGT: LBSISBN-10: 1-4403-4022-6 ISBN-13: 978-1-4403-4022-2 COVER PRICE: TITLE:LITTLE PONY COLORING BOOK AUTHOR:LINDSAYCIBOS AND JARED HODGES PUBLISHER: F+W MEDIA CINCINNATI,OH PRINTED IN CHINA SRN:S3597 PRINTING :1CTN QTY:40 CTN WGT: LBS ISBN-10: 1-4403-4387-X ISBN-13: 978-1-4403-4387-2 COVER PRICE:TITLE:LITTLE PONY FASHION COLORING BOOK AUTHOR:LINDSAY CIBOS AND JARED HODGES PUBLISHER: F+W MEDIACINCINNATI,OH PRINTED IN CHINA SRN:S3598 PRINTING : 1 CTN QTY:40 CTN WGT: LBS ISBN-10:1-4403-4388-8 ISBN-13: 978-1-4403-4388-9 COVER PRICE: TITLE:AN ILLUSTRATED JOURNEY AUTHOR:DANNYGREGORY PUBLISHER: F+W MEDIA CINCINNATI,OH PRINTED IN CHINA SRN:W7198 PRINTING : 4 CTN QTY:20CTN WGT: LBS ISBN-10: 1-4403-2025-X ISBN-13: 978-1-4403-2025-5 COVER PRICE: TITLE:THE FINEREDGE AUTHOR: KRISTIN OMDAHL PUBLISHER: F + W MEDIA CINCINNATI, OH PRINTED IN CHINA SRN:12CR02PRINTING : 2 CTN QTY:20 CTN WGT:``````LBS ISBN-10: 1-59668-554-9 ISBN-13: 978-1-59668-554-3 COVER PRICE:TITLE:UNEXPECTED CABLES AUTHOR: HEATHER ZOPPETTI PUBLISHER: F + W MEDIA CINCINNATI, OH PRINTED IN CHINASRN:15KN06 PRINTING : 1 CTN QTY:20 CTN WGT:``````LBS ISBN-10: 1-62033-851-3 ISBN-13: 978-1-62033-851-3COVER PRICE:</t>
  </si>
  <si>
    <t>1825 AIRPORT EXCHANGE BOULEVARD, SUITE 500 ERLANGER KY 41018 UNITED STATES</t>
  </si>
  <si>
    <t>24/F MASSMUTUAL TOWER, 38 GLOUCESTER ROAD WANCHAI HONG KONG</t>
  </si>
  <si>
    <t>016TX</t>
  </si>
  <si>
    <t>PAPER BAG &amp; PAPER BOX PO#4403 8 43956 44092 44494 THIS SHIP MENT CONTAINS NO SWPM. CY-CY</t>
  </si>
  <si>
    <t>EMO TRANS INC. (ATLANTA)</t>
  </si>
  <si>
    <t>GAC FORWARDING &amp; SHIPPING</t>
  </si>
  <si>
    <t>20 SOUTHWOODS PARKWAY, SUITE 500 ATLANTA, GA, 30354 U.S.A. TEL:404 761 1956 FAX:404 761 4232 1-6785537731 TEL EX 1-678553 77</t>
  </si>
  <si>
    <t>(SHANGHAI) LTD.9F, HONGYI PLAZA, 288 JIUJIANG ROAD, SHANGHAI 200001, P.R.CHINA 86-2227833638 TEL EX 86-05328 57</t>
  </si>
  <si>
    <t>MSKU6371431</t>
  </si>
  <si>
    <t>MAEU953988878</t>
  </si>
  <si>
    <t>527E</t>
  </si>
  <si>
    <t>CN1796407</t>
  </si>
  <si>
    <t>SUZUKI OUTBOARD MOTORS H.S. # 8407.21.00 IMP-V43184 P RE-CARRIAGE FM BANGKOK TO HKG IS ARRANGE BY MERCHANT FOR ACC OUNT AND RISK OF MERCHANT SCAC CODE:ECUI BL NO.BKSJU151 9058 SUZUKI OUTBOARD MOTORS H.S. # 8407.21.00 IMP-V47214 PR E-CARRIAGE FM BANGKOK TO HKG I S ARRANGE BY MERCHANT FOR ACCO UNT AND RISK OF MERCHANT S CAC CODE:ECUI BL NO.BKSJU1522 371 CAR SPOILER CAR BODY KIT P RE-CARRIAGE FM GUANGZHOU TO HK G IS ARRANGE BY MERCHANT FOR A CCOUNT AND RISK OF MERCHANT SCAC CODE:ECUI BL NO.CANSJU 00135 BARE BOARD HS CODE: 8534 0090 SCAC CODE:PYRD BL NO. HKG 158052101 METAL MONEY BANK HS-CODE:8303 00 1 PLT  28 CTNS PRE-CAR RIAGE FM KEELUNG TO HKG IS ARR ANGE BY MERCHANT FOR ACCOUNT AND RISK OF MERCHANT SCAC C ODE:BANQ BL NO.TXG1866369 PLASTIC BALLPOINT PEN HS:960 810000 PRE-CARRIAGE FM NING BO TO HKG IS ARRANGE BY MERCHA NT FOR ACCOUNT AND RISK OF ME RCHANT SCAC CODE:ECUI BL N O.NGBSJU00143 171726-003 CAP, DPT HS CODE:3 923500000 PO#:15047976-OP PRE-CARRIAGE FM SHENZHEN TO HK G IS ARRANGE BY MERCHANT FOR A CCOUNT AND RISK OF MERCHANT SCAC CODE:BANQ BL NO.SZX067 4492 FAK EXCLUDING APPARELS AND TE XTILES, NOS LAMPHOLDER 25,00 0 PCS OF RECEPTACLE BASE IND ICATING LAMP ASSY. PO# 53000 4403 PART# 0116B6709G0001 SH IPPER'S INVOICE# RB20150810 THIS SHIPMENT CONTAINS NO WO 30CM SCALE RULER PRE-CARRIA GE FM SHENZHEN TO HKG IS ARRAN GE BY MERCHANT FOR ACCOUNT AN D RISK OF MERCHANT SCAC COD E:BANQ BL NO. SZX0674492 AUTO PARTS, NOS DIRECT CURREN T MINIATURE MOTOR MODEL NO.R C-280SA-2865 (YTM) OUTPUT POW ER: 5.5W AT 6V TARIFF NO.:850 1.10.40.60 48 CTNS3 PLTS IN VOICE NUMBER:E001962 PJ NO.: A205(STRYER) THIS SHIPMENT 7 PALLETS305 CTNS TRANSFORME R &amp; INDUCTOR HS CODE:85043190 &amp; 85045000 PRE-CARRIAGE FM SHENZHEN TO HKG IS ARRANGE BY MERCHANT FOR ACCOUNT AND RIS K OF MERCHANT SCAC CODE:ECU I BL NO.SZPSJU00437 WASHING MACHINE SPARE PARTS PRE-CARRIAGE FM QINGDAO TO H KG IS ARRANGE BY MERCHANT FOR ACCOUNT AND RISK OF MERCHANT SCAC CODE:ECUI BLN O.TAOSJ U00063 OD PACKING MATERIALS PRE-CA RRIAGE FM SHENZHEN TO HKG IS A RRANGE BY MERCHANT FOR ACCOUNT AND RISK OF MERCHANT SCAC CODE:EXDO BL NO.61N0372975 CONTAINS NO WOOD PACKING MATER IALS PRE-CARRIAGE FM SHENZH EN TO HKG IS ARRANGE BY MERCHA NT FOR ACCOUNT AND RISK OF ME RCHANT SCAC CODE:EXDO BL N O.61N0373543</t>
  </si>
  <si>
    <t>OCONCA CONTAINER LINE S A LTD</t>
  </si>
  <si>
    <t>ANTWERP TRADER</t>
  </si>
  <si>
    <t>CGD-1684 MODEL DT15AS SAN JUAN,PUE RTO RICO C/NO.1-12 MADE IN THAILAN D CGD-1679 MODEL DF30ATL SAN JUAN,PU ERTO RICO C/NO.1-2 MADE IN THAILAN D KERY N/MCAJA FUERTE MY LOCKER COD:21008066 0 16PCS POR CARTON SAN JUAN-PUERTO RICO HECHO EN TAIWAN N/M 171726-003 EI REF: 61N0372975 CARIBE GE PART NO.: P/O NO.: C/NO.: 1-50 MADE IN CHINA58-0101 QTY:200PCS G.W:12KG MEAS: 38X35.5X38.5CM CARTON NO.:OF 7 58- 0102 QTY:200PCS G.W:12KG MEAS:38X 35.5X38.5CM CARTON NO.:OF 5 EI REF: 61N0373543 V26252 0605-580 -033 CUSTOMEE:GE N/M</t>
  </si>
  <si>
    <t>CENTRO MERCANTIL INT'L - WEST AVE. BLDG 6 - (NEXT TO BLDG 10 - BORSCHO HOSPITAL) GUAYNABO,PR 00969 PUERTO 1-7876203085 TEL EX 1-787620 28</t>
  </si>
  <si>
    <t>UNIT B &amp; C 16F NATHAN COMM BLDG 430-436 NATHAN RD KLN HONG KONG 852-26281038 TEL EX 852-2332 66</t>
  </si>
  <si>
    <t>MAEU6347566</t>
  </si>
  <si>
    <t>MAEU954086904</t>
  </si>
  <si>
    <t>CN0847058</t>
  </si>
  <si>
    <t>85- RAYON 15- POLYESTER WOVEN MENS JACKETS PO#SP40491713 SA.NO#1429320 QTY#1011 PCS CTNS# 105 INVOICE NUMBER- EB15160161 85- RAYON 15- POLYESTER WOVEN MENS JACKETS PO#SP40491713 SA.NO#1429320 QTY#1011 PCS CTNS# 105 INVOICE NUMBER- EB15160161 85- RAYON 15- POLYESTER WOVEN MENS JACKETS PO#SP40491713 SA.NO#1429320 QTY#1011 PCS CTNS# 105 INVOICE NUMBER- EB15160161 85- RAYON 15- POLYESTER WOVEN MENS JACKETS PO#SP40491713 SA.NO#1429320 QTY#1011 PCS CTNS# 105 INVOICE NUMBER- EB15160161 85- RAYON 15- POLYESTER WOVEN MENS JACKETS PO#SP40491713 SA.NO#1429320 QTY#1011 PCS CTNS# 105 INVOICE NUMBER- EB15160161 -- GOKALDAS IMAGES TEXPORT INDUSTRIES BRANDIX APPAREL JEANS KINT SRILAKSHMI EXPORTS EASTMAN EXPORTS SHAHI EXPORTS 84.5-COTTON 11.9-POLYESTER 3.6- ELASTANE WOVEN MENS TROUSERS 85- RAYON 15- POLYESTER WOVEN MENS JACKETS PO#SP40491715 SA.NO#1429323 QTY#5621 PCS CTNS# 563 INVOICE NUMBER- EB15160160 85- RAYON 15- POLYESTER WOVEN MENS JACKETS PO#SP40491715 SA.NO#1429323 QTY#5621 PCS CTNS# 563 INVOICE NUMBER- EB15160160 07 CTNS 370 PCS OF 100- COTTON KNITTED MENS 2PK KNIT UNDEEWEAR HS CODE- 6107110010 BAS--15-16 SA#1431193 BAI- 100- COTTON GIRLS WOVEN DRESS PO# RTTO987514 QTY- 900PCS INV NO- TIPL-E1516-0223 DATE- 26-06-2015 SA# 1428364 75- VISCOSE 25- POLYESTER GIRLS WOVEN TOP PO# RTTO988067 QTY- 1368PCS INV NO- TIPL-E1516-0224 DATE- 26-06-2015 SA# 1428374 DESCRIPTION - 100- COTTON KNITTED GIRLS T.SHIRT 100- COTTON KNITTED BABIES GARMENTS-T.SHIRT- INVOICE NO.- EEGC-4312-1516 DATE- 24-06-2015 SHIPMENT AUTHORIZATION NO.- 1427882 DESCRIPTION - 100- COTTON KNITTED GIRLS T.SHIRT 100- COTTON KNITTED BABIES GARMENTS-T.SHIRT- INVOICE NO.- EEGC-3539-1516 DATE- WILL ADVICE SHIPMENT AUTHORIZATION NO.- 1427882 SHIPPING BILL NO.- DATE- DESCRIPTION - 100- COTTON KNITTED GIRLS T.SHIRT 100- COTTON KNITTED BABIES GARMENTS-T.SHIRT- INVOICE NO.- EEGC-4544-1516 DATE- 24-06-2015 SHIPMENT AUTHORIZATION NO.- 1427878 DESCRIPTION - 100- COTTON KNITTED GIRLS T.SHIRT 100- COTTON KNITTED BABIES GARMENTS-T.SHIRT- INVOICE NO.- EEGC-3538-1516 DATE- WILL ADVICE SHIPMENT AUTHORIZATION NO.- 1427878 SHIPPING BILL NO.- DATE- DESCRIPTION - 100- COTTON KNITTED GIRLS T.SHIRT INVOICE NO.- EEGC-4403-1516 DATE- 24-06-2015 SHIPMENT AUTHORIZATION NO.- 1427878 DESCRIPTION - 100- COTTON KNITTED GIRLS T.SHIRT INVOICE NO.- EEGC-3538-1516 DATE- WILL ADVICE SHIPMENT AUTHORIZATION NO.- 1427878 SHIPPING BILL NO.- DATE- 100- COTTON INFANT-GIRLS- WOVEN DRESS WITH DIAPER PO# RTTO987862 QTY- 953PCS INV NO- TIPL-W1516-0248 DATE- 24-06-2015 SA# 1428385 DESCRIPTION - 60- COTTON 40- POLYESYTER KNITTED LADIES T.SHIRT INVOICE NO.- EEGC-3751-1516 DATE- 22-06-2015 HORIZATION NO.- 1427128 MENS ACCESSORIES -LEATHER WALLETS- MADE OF COW - BUFF LEATHERS PO NO- RTCO29735 INV NO. 43-2015-2016 DATED 22.6.2015 QTY- 41142 PIECES SHIPMENT AUTHORIZATION NUMBER 1430876 LC NO- 64680272 - 20.5.2015 SB NO- 1336544 DATED 22.6.2015 WE HEREBY STATE RECEIPT OF FULL SET OF ORIGINAL DOCUMENTS EXCEPT CTPAT SHIPMENT SECURITY FORM. DESCRIPTION - 100- COTTON KNITTED BOYS T.SHIRT 100- COTTON KNITTED BABIES GARMENTS-T.SHIRT- INVOICE NO.- EEGC-3531-1516 DATE- 24-06-2015 SHIPMENT AUTHORIZATION NO.- 1427893 100- COTTON MENS WOVEN SHIRTS PO# RTTO984038-RTTO984036 QTY- 1422PCS INV NO- TIPL-E1516-0208 DATE- 24-06-2015 SA# 1429670 100- COTTON MENS WOVEN SHIRTS PO# RTTO984038 QTY- 872PCS STYLE -7879596 INVOICE NUMBER- TIPL-E1516-0208 SA #- 1429670 100- COTTON INFANT-GIRLS- WOVEN DRESS WITH DIAPER PO# RTTO987863 QTY- 2907PCS INV NO- TIPL-W1516-0266 DATE- 25-06-2015 SA# 1428365 100- COTTON GIRLS WOVEN DRESS PO# RTTO987516 QTY- 2170PCS INV NO- TIPL-E1516-0212 DATE- 25-06-2015 SA# 1428364 100- COTTON GIRLS WOVEN DRESS PO# RTTX987514 QTY- 40PCS INV NO- TIPL-E1516-0211 DATE- 25-06-2015 SA# 1428366 100- COTTON GIRLS WOVEN TUNIC PO# RTTO988496 QTY- 629PCS INV NO- TIPL-W1516-0265 DATE- 25-06-2015 SA# 1428368 81.5 - COTTON 2.5 - ELASTANE 16 - POLYESTER WOVEN LADIES TROUSERS 81.5 - COTTON 2.5 - ELASTANE 16 - POLYESTER WOVEN LADIES TROUSERS INVOICE NUMBER- 20157743210 SA #- 1432327 PO-SP42491905 100- COTTON GIRLS WOVEN TUNIC PO# RTTX988496 QTY- 24PCS INV NO- TIPL-W1516-0268 DATE- 25-06-2015 SA# 1428370 75- VISCOSE 25- POLYESTER GIRLS WOVEN TOP PO# RTTO988065 QTY- 772PCS INV NO- TIPL-E1516-0213 DATE- 25-06-2015 SA# 1428374 75- VISCOSE 25- POLYESTER GIRLS WOVEN TOP PO# RTTX988065 QTY- 24PCS INV NO- TIPL-E1516-0210 DATE- 25-06-2015 SA# 1428375 100- COTTON BOYS WOVEN DRESS PO# RTTO989348 QTY- 591PCS INV NO- TIPL-E1516-0221 DATE- 25-06-2015 SA# 1428441 100- COTTON MENS WOVEN SHIRTS PO# RTTO986264 QTY- 3358PCS INV NO- TIPL-E1516-0215 DATE- 25-06-2015 SA# 1429624 100- COTTON MENS WOVEN SHIRTS PO# RTTO986265 QTY- 802PCS INV NO- TIPL-E1516-0216 DATE- 25-06-2015 SA# 1429674 100- COTTON MENS WOVEN SHIRTS PO# RTTO989817-RTTO986276 QTY- 3065PCS INV NO- TIPL-E1516-0217 DATE- 25-06-2015 SA# 1429676 100- COTTON MENS WOVEN SHIRTS PO# RTTO989817 QTY- 1200PCS INVOICE NUMBER- TIPL-E1516-0217 SA #- 1429676 STYLE -7879587 70- POLYESTER 30- VISCOSE WOVEN MENS JACKETS PO#SP40491705 SA.NO#1431714 QTY#940 PCS CTNS# 165 INVOICE NUMBER- EB15160163 64- POLYESTER 34- VISCOSE 2- SPANDEX WOVEN MENS TROUSERS PO#SP40491707 SA.NO#1431714 QTY#3711 PCS CTNS# 312 INVOICE NUMBER- GI15160473 DESCRIPTION-MENS 100- COTTON KNITTED T-SHIRTS PO NO.-RTCO28776 STYLE-2846 SA NO-1431823 INVOICE-201508333 DT-24-06-2015 QTY-15,876 CARTONS-1323 SB NO.-- DT- DESCRIPTION-MENS 100- COTTON KNITTED T-SHIRTS PO NO.-RTCO29133 STYLE-2846 SA NO-1431823 INVOICE-201508358 DT-24-06-2015 QTY-9,948 CARTONS-829 SB NO.-- DT- DESCRIPTION-MENS 100- COTTON KNITTED T-SHIRTS PO NO.-RTCO29387 STYLE-2148 SA NO-1431823 INVOICE-201508366 DT-24-06-2015 QTY-672 CARTONS-56 SB NO.-- DT- 100- COTTON BOYS WOVEN DRESS PO# RTTO989352 QTY- 1728PCS INV NO- TIPL-E1516-0214 DATE- 25-06-2015 SA# 1428441 100- COTTON KIDS-BOYS-WOVEN SHIRTS PO# RTTO989441-RTTO989440 QTY- 830PCS INV NO- TIPL-E1516-0218 DATE- 25-06-2015 SA# 1428446 100- COTTON KIDS-BOYS-WOVEN SHIRTS PO# RTTO989441 QTY- 516PCS 100- COTTON MENS WOVEN SHIRTS PO# RTTX986265 QTY- 60PCS INV NO- TIPL-E1516-0219 DATE- 25-06-2015 SA# 1429674 FREIGHT COLLECT ; NAME, ADDRESS AND TELEPHONE NUMBER OF LOCAL SHIPPING AGENT AT PORT OF DESTINATION APL LIMITED 1040 CROWN POINTE PKWY SUITE 700 ALTLANTA, USA TEL - -1- -770- 395 8000 FAX - -1- -770- 395 8133 -- GOKALDAS IMAGES TEXPORT INDUSTRIES BRANDIX APPAREL JEANS KINT SRILAKSHMI EXPORTS EASTMAN EXPORTS SHAHI EXPORTS 84.5-COTTON 11.9-POLYESTER 3.6- ELASTANE WOVEN MENS TROUSERS 85- RAYON 15- POLYESTER WOVEN MENS JACKETS PO#SP40491715 SA.NO#1429323 QTY#5621 PCS CTNS# 563 INVOICE NUMBER- EB15160160 85- RAYON 15- POLYESTER WOVEN MENS JACKETS PO#SP40491715 SA.NO#1429323 QTY#5621 PCS CTNS# 563 INVOICE NUMBER- EB15160160 07 CTNS 370 PCS OF 100- COTTON KNITTED MENS 2PK KNIT UNDEEWEAR HS CODE- 6107110010 BAS--15-16 SA#1431193 BAI- 100- COTTON GIRLS WOVEN DRESS PO# RTTO987514 QTY- 900PCS INV NO- TIPL-E1516-0223 DATE- 26-06-2015 SA# 1428364 75- VISCOSE 25- POLYESTER GIRLS WOVEN TOP PO# RTTO988067 QTY- 1368PCS INV NO- TIPL-E1516-0224 DATE- 26-06-2015 SA# 1428374 DESCRIPTION - 100- COTTON KNITTED GIRLS T.SHIRT 100- COTTON KNITTED BABIES GARMENTS-T.SHIRT- INVOICE NO.- EEGC-4312-1516 DATE- 24-06-2015 SHIPMENT AUTHORIZATION NO.- 1427882 DESCRIPTION - 100- COTTON KNITTED GIRLS T.SHIRT 100- COTTON KNITTED BABIES GARMENTS-T.SHIRT- INVOICE NO.- EEGC-3539-1516 DATE- WILL ADVICE SHIPMENT AUTHORIZATION NO.- 1427882 SHIPPING BILL NO.- DATE- DESCRIPTION - 100- COTTON KNITTED GIRLS T.SHIRT 100- COTTON KNITTED BABIES GARMENTS-T.SHIRT- INVOICE NO.- EEGC-4544-1516 DATE- 24-06-2015 SHIPMENT AUTHORIZATION NO.- 1427878 DESCRIPTION - 100- COTTON KNITTED GIRLS T.SHIRT 100- COTTON KNITTED BABIES GARMENTS-T.SHIRT- INVOICE NO.- EEGC-3538-1516 DATE- WILL ADVICE SHIPMENT AUTHORIZATION NO.- 1427878 SHIPPING BILL NO.- DATE- DESCRIPTION - 100- COTTON KNITTED GIRLS T.SHIRT INVOICE NO.- EEGC-4403-1516 DATE- 24-06-2015 SHIPMENT AUTHORIZATION NO.- 1427878 DESCRIPTION - 100- COTTON KNITTED GIRLS T.SHIRT INVOICE NO.- EEGC-3538-1516 DATE- WILL ADVICE SHIPMENT AUTHORIZATION NO.- 1427878 SHIPPING BILL NO.- DATE- 100- COTTON INFANT-GIRLS- WOVEN DRESS WITH DIAPER PO# RTTO987862 QTY- 953PCS INV NO- TIPL-W1516-0248 DATE- 24-06-2015 SA# 1428385 DESCRIPTION - 60- COTTON 40- POLYESYTER KNITTED LADIES T.SHIRT INVOICE NO.- EEGC-3751-1516 DATE- 22-06-2015 HORIZATION NO.- 1427128 MENS ACCESSORIES -LEATHER WALLETS- MADE OF COW - BUFF LEATHERS PO NO- RTCO29735 INV NO. 43-2015-2016 DATED 22.6.2015 QTY- 41142 PIECES SHIPMENT AUTHORIZATION NUMBER 1430876 LC NO- 64680272 - 20.5.2015 SB NO- 1336544 DATED 22.6.2015 WE HEREBY STATE RECEIPT OF FULL SET OF ORIGINAL DOCUMENTS EXCEPT CTPAT SHIPMENT SECURITY FORM. DESCRIPTION - 100- COTTON KNITTED BOYS T.SHIRT 100- COTTON KNITTED BABIES GARMENTS-T.SHIRT- INVOICE NO.- EEGC-3531-1516 DATE- 24-06-2015 SHIPMENT AUTHORIZATION NO.- 1427893 100- COTTON MENS WOVEN SHIRTS PO# RTTO984038-RTTO984036 QTY- 1422PCS INV NO- TIPL-E1516-0208 DATE- 24-06-2015 SA# 1429670 100- COTTON MENS WOVEN SHIRTS PO# RTTO984038 QTY- 872PCS STYLE -7879596 INVOICE NUMBER- TIPL-E1516-0208 SA #- 1429670 100- COTTON INFANT-GIRLS- WOVEN DRESS WITH DIAPER PO# RTTO987863 QTY- 2907PCS INV NO- TIPL-W1516-0266 DATE- 25-06-2015 SA# 1428365 100- COTTON GIRLS WOVEN DRESS PO# RTTO987516 QTY- 2170PCS INV NO- TIPL-E1516-0212 DATE- 25-06-2015 SA# 1428364 100- COTTON GIRLS WOVEN DRESS PO# RTTX987514 QTY- 40PCS INV NO- TIPL-E1516-0211 DATE- 25-06-2015 SA# 1428366 100- COTTON GIRLS WOVEN TUNIC PO# RTTO988496 QTY- 629PCS INV NO- TIPL-W1516-0265 DATE- 25-06-2015 SA# 1428368 81.5 - COTTON 2.5 - ELASTANE 16 - POLYESTER WOVEN LADIES TROUSERS 81.5 - COTTON 2.5 - ELASTANE 16 - POLYESTER WOVEN LADIES TROUSERS INVOICE NUMBER- 20157743210 SA #- 1432327 PO-SP42491905 100- COTTON GIRLS WOVEN TUNIC PO# RTTX988496 QTY- 24PCS INV NO- TIPL-W1516-0268 DATE- 25-06-2015 SA# 1428370 75- VISCOSE 25- POLYESTER GIRLS WOVEN TOP PO# RTTO988065 QTY- 772PCS INV NO- TIPL-E1516-0213 DATE- 25-06-2015 SA# 1428374 75- VISCOSE 25- POLYESTER GIRLS WOVEN TOP PO# RTTX988065 QTY- 24PCS INV NO- TIPL-E1516-0210 DATE- 25-06-2015 SA# 1428375 100- COTTON BOYS WOVEN DRESS PO# RTTO989348 QTY- 591PCS INV NO- TIPL-E1516-0221 DATE- 25-06-2015 SA# 1428441 100- COTTON MENS WOVEN SHIRTS PO# RTTO986264 QTY- 3358PCS INV NO- TIPL-E1516-0215 DATE- 25-06-2015 SA# 1429624 100- COTTON MENS WOVEN SHIRTS PO# RTTO986265 QTY- 802PCS INV NO- TIPL-E1516-0216 DATE- 25-06-2015 SA# 1429674 100- COTTON MENS WOVEN SHIRTS PO# RTTO989817-RTTO986276 QTY- 3065PCS INV NO- TIPL-E1516-0217 DATE- 25-06-2015 SA# 1429676 100- COTTON MENS WOVEN SHIRTS PO# RTTO989817 QTY- 1200PCS INVOICE NUMBER- TIPL-E1516-0217 SA #- 1429676 STYLE -7879587 70- POLYESTER 30- VISCOSE WOVEN MENS JACKETS PO#SP40491705 SA.NO#1431714 QTY#940 PCS CTNS# 165 INVOICE NUMBER- EB15160163 64- POLYESTER 34- VISCOSE 2- SPANDEX WOVEN MENS TROUSERS PO#SP40491707 SA.NO#1431714 QTY#3711 PCS CTNS# 312 INVOICE NUMBER- GI15160473 DESCRIPTION-MENS 100- COTTON KNITTED T-SHIRTS PO NO.-RTCO28776 STYLE-2846 SA NO-1431823 INVOICE-201508333 DT-24-06-2015 QTY-15,876 CARTONS-1323 SB NO.-- DT- DESCRIPTION-MENS 100- COTTON KNITTED T-SHIRTS PO NO.-RTCO29133 STYLE-2846 SA NO-1431823 INVOICE-201508358 DT-24-06-2015 QTY-9,948 CARTONS-829 SB NO.-- DT- DESCRIPTION-MENS 100- COTTON KNITTED T-SHIRTS PO NO.-RTCO29387 STYLE-2148 SA NO-1431823 INVOICE-201508366 DT-24-06-2015 QTY-672 CARTONS-56 SB NO.-- DT- 100- COTTON BOYS WOVEN DRESS PO# RTTO989352 QTY- 1728PCS INV NO- TIPL-E1516-0214 DATE- 25-06-2015 SA# 1428441 100- COTTON KIDS-BOYS-WOVEN SHIRTS PO# RTTO989441-RTTO989440 QTY- 830PCS INV NO- TIPL-E1516-0218 DATE- 25-06-2015 SA# 1428446 100- COTTON KIDS-BOYS-WOVEN SHIRTS PO# RTTO989441 QTY- 516PCS 100- COTTON MENS WOVEN SHIRTS PO# RTTX986265 QTY- 60PCS INV NO- TIPL-E1516-0219 DATE- 25-06-2015 SA# 1429674 FREIGHT COLLECT ; NAME, ADDRESS AND TELEPHONE NUMBER OF LOCAL SHIPPING AGENT AT PORT OF DESTINATION APL LIMITED 1040 CROWN POINTE PKWY SUITE 700 ALTLANTA, USA TEL - -1- -770- 395 8000 FAX - -1- -770- 395 8133 -- GOKALDAS IMAGES TEXPORT INDUSTRIES BRANDIX APPAREL JEANS KINT SRILAKSHMI EXPORTS EASTMAN EXPORTS SHAHI EXPORTS 84.5-COTTON 11.9-POLYESTER 3.6- ELASTANE WOVEN MENS TROUSERS 85- RAYON 15- POLYESTER WOVEN MENS JACKETS PO#SP40491715 SA.NO#1429323 QTY#5621 PCS CTNS# 563 INVOICE NUMBER- EB15160160 85- RAYON 15- POLYESTER WOVEN MENS JACKETS PO#SP40491715 SA.NO#1429323 QTY#5621 PCS CTNS# 563 INVOICE NUMBER- EB15160160 07 CTNS 370 PCS OF 100- COTTON KNITTED MENS 2PK KNIT UNDEEWEAR HS CODE- 6107110010 BAS--15-16 SA#1431193 BAI- 100- COTTON GIRLS WOVEN DRESS PO# RTTO987514 QTY- 900PCS INV NO- TIPL-E1516-0223 DATE- 26-06-2015 SA# 1428364 75- VISCOSE 25- POLYESTER GIRLS WOVEN TOP PO# RTTO988067 QTY- 1368PCS INV NO- TIPL-E1516-0224 DATE- 26-06-2015 SA# 1428374 DESCRIPTION - 100- COTTON KNITTED GIRLS T.SHIRT 100- COTTON KNITTED BABIES GARMENTS-T.SHIRT- INVOICE NO.- EEGC-4312-1516 DATE- 24-06-2015 SHIPMENT AUTHORIZATION NO.- 1427882 DESCRIPTION - 100- COTTON KNITTED GIRLS T.SHIRT 100- COTTON KNITTED BABIES GARMENTS-T.SHIRT- INVOICE NO.- EEGC-3539-1516 DATE- WILL ADVICE SHIPMENT AUTHORIZATION NO.- 1427882 SHIPPING BILL NO.- DATE- DESCRIPTION - 100- COTTON KNITTED GIRLS T.SHIRT 100- COTTON KNITTED BABIES GARMENTS-T.SHIRT- INVOICE NO.- EEGC-4544-1516 DATE- 24-06-2015 SHIPMENT AUTHORIZATION NO.- 1427878 DESCRIPTION - 100- COTTON KNITTED GIRLS T.SHIRT 100- COTTON KNITTED BABIES GARMENTS-T.SHIRT- INVOICE NO.- EEGC-3538-1516 DATE- WILL ADVICE SHIPMENT AUTHORIZATION NO.- 1427878 SHIPPING BILL NO.- DATE- DESCRIPTION - 100- COTTON KNITTED GIRLS T.SHIRT INVOICE NO.- EEGC-4403-1516 DATE- 24-06-2015 SHIPMENT AUTHORIZATION NO.- 1427878 DESCRIPTION - 100- COTTON KNITTED GIRLS T.SHIRT INVOICE NO.- EEGC-3538-1516 DATE- WILL ADVICE SHIPMENT AUTHORIZATION NO.- 1427878 SHIPPING BILL NO.- DATE- 100- COTTON INFANT-GIRLS- WOVEN DRESS WITH DIAPER PO# RTTO987862 QTY- 953PCS INV NO- TIPL-W1516-0248 DATE- 24-06-2015 SA# 1428385 DESCRIPTION - 60- COTTON 40- POLYESYTER KNITTED LADIES T.SHIRT INVOICE NO.- EEGC-3751-1516 DATE- 22-06-2015 HORIZATION NO.- 1427128 MENS ACCESSORIES -LEATHER WALLETS- MADE OF COW - BUFF LEATHERS PO NO- RTCO29735 INV NO. 43-2015-2016 DATED 22.6.2015 QTY- 41142 PIECES SHIPMENT AUTHORIZATION NUMBER 1430876 LC NO- 64680272 - 20.5.2015 SB NO- 1336544 DATED 22.6.2015 WE HEREBY STATE RECEIPT OF FULL SET OF ORIGINAL DOCUMENTS EXCEPT CTPAT SHIPMENT SECURITY FORM. DESCRIPTION - 100- COTTON KNITTED BOYS T.SHIRT 100- COTTON KNITTED BABIES GARMENTS-T.SHIRT- INVOICE NO.- EEGC-3531-1516 DATE- 24-06-2015 SHIPMENT AUTHORIZATION NO.- 1427893 100- COTTON MENS WOVEN SHIRTS PO# RTTO984038-RTTO984036 QTY- 1422PCS INV NO- TIPL-E1516-0208 DATE- 24-06-2015 SA# 1429670 100- COTTON MENS WOVEN SHIRTS PO# RTTO984038 QTY- 872PCS STYLE -7879596 INVOICE NUMBER- TIPL-E1516-0208 SA #- 1429670 100- COTTON INFANT-GIRLS- WOVEN DRESS WITH DIAPER PO# RTTO987863 QTY- 2907PCS INV NO- TIPL-W1516-0266 DATE- 25-06-2015 SA# 1428365 100- COTTON GIRLS WOVEN DRESS PO# RTTO987516 QTY- 2170PCS INV NO- TIPL-E1516-0212 DATE- 25-06-2015 SA# 1428364 100- COTTON GIRLS WOVEN DRESS PO# RTTX987514 QTY- 40PCS INV NO- TIPL-E1516-0211 DATE- 25-06-2015 SA# 1428366 100- COTTON GIRLS WOVEN TUNIC PO# RTTO988496 QTY- 629PCS INV NO- TIPL-W1516-0265 DATE- 25-06-2015 SA# 1428368 81.5 - COTTON 2.5 - ELASTANE 16 - POLYESTER WOVEN LADIES TROUSERS 81.5 - COTTON 2.5 - ELASTANE 16 - POLYESTER WOVEN LADIES TROUSERS INVOICE NUMBER- 20157743210 SA #- 1432327 PO-SP42491905 100- COTTON GIRLS WOVEN TUNIC PO# RTTX988496 QTY- 24PCS INV NO- TIPL-W1516-0268 DATE- 25-06-2015 SA# 1428370 75- VISCOSE 25- POLYESTER GIRLS WOVEN TOP PO# RTTO988065 QTY- 772PCS INV NO- TIPL-E1516-0213 DATE- 25-06-2015 SA# 1428374 75- VISCOSE 25- POLYESTER GIRLS WOVEN TOP PO# RTTX988065 QTY- 24PCS INV NO- TIPL-E1516-0210 DATE- 25-06-2015 SA# 1428375 100- COTTON BOYS WOVEN DRESS PO# RTTO989348 QTY- 591PCS INV NO- TIPL-E1516-0221 DATE- 25-06-2015 SA# 1428441 100- COTTON MENS WOVEN SHIRTS PO# RTTO986264 QTY- 3358PCS INV NO- TIPL-E1516-0215 DATE- 25-06-2015 SA# 1429624 100- COTTON MENS WOVEN SHIRTS PO# RTTO986265 QTY- 802PCS INV NO- TIPL-E1516-0216 DATE- 25-06-2015 SA# 1429674 100- COTTON MENS WOVEN SHIRTS PO# RTTO989817-RTTO986276 QTY- 3065PCS INV NO- TIPL-E1516-0217 DATE- 25-06-2015 SA# 1429676 100- COTTON MENS WOVEN SHIRTS PO# RTTO989817 QTY- 1200PCS INVOICE NUMBER- TIPL-E1516-0217 SA #- 1429676 STYLE -7879587 70- POLYESTER 30- VISCOSE WOVEN MENS JACKETS PO#SP40491705 SA.NO#1431714 QTY#940 PCS CTNS# 165 INVOICE NUMBER- EB15160163 64- POLYESTER 34- VISCOSE 2- SPANDEX WOVEN MENS TROUSERS PO#SP40491707 SA.NO#1431714 QTY#3711 PCS CTNS# 312 INVOICE NUMBER- GI15160473 DESCRIPTION-MENS 100- COTTON KNITTED T-SHIRTS PO NO.-RTCO28776 STYLE-2846 SA NO-1431823 INVOICE-201508333 DT-24-06-2015 QTY-15,876 CARTONS-1323 SB NO.-- DT- DESCRIPTION-MENS 100- COTTON KNITTED T-SHIRTS PO NO.-RTCO29133 STYLE-2846 SA NO-1431823 INVOICE-201508358 DT-24-06-2015 QTY-9,948 CARTONS-829 SB NO.-- DT- DESCRIPTION-MENS 100- COTTON KNITTED T-SHIRTS PO NO.-RTCO29387 STYLE-2148 SA NO-1431823 INVOICE-201508366 DT-24-06-2015 QTY-672 CARTONS-56 SB NO.-- DT- 100- COTTON BOYS WOVEN DRESS PO# RTTO989352 QTY- 1728PCS INV NO- TIPL-E1516-0214 DATE- 25-06-2015 SA# 1428441 100- COTTON KIDS-BOYS-WOVEN SHIRTS PO# RTTO989441-RTTO989440 QTY- 830PCS INV NO- TIPL-E1516-0218 DATE- 25-06-2015 SA# 1428446 100- COTTON KIDS-BOYS-WOVEN SHIRTS PO# RTTO989441 QTY- 516PCS 100- COTTON MENS WOVEN SHIRTS PO# RTTX986265 QTY- 60PCS INV NO- TIPL-E1516-0219 DATE- 25-06-2015 SA# 1429674 FREIGHT COLLECT ; NAME, ADDRESS AND TELEPHONE NUMBER OF LOCAL SHIPPING AGENT AT PORT OF DESTINATION APL LIMITED 1040 CROWN POINTE PKWY SUITE 700 ALTLANTA, USA TEL - -1- -770- 395 8000 FAX - -1- -770- 395 8133 -- GOKALDAS IMAGES TEXPORT INDUSTRIES BRANDIX APPAREL JEANS KINT SRILAKSHMI EXPORTS EASTMAN EXPORTS SHAHI EXPORTS 84.5-COTTON 11.9-POLYESTER 3.6- ELASTANE WOVEN MENS TROUSERS 85- RAYON 15- POLYESTER WOVEN MENS JACKETS PO#SP40491715 SA.NO#1429323 QTY#5621 PCS CTNS# 563 INVOICE NUMBER- EB15160160 85- RAYON 15- POLYESTER WOVEN MENS JACKETS PO#SP40491715 SA.NO#1429323 QTY#5621 PCS CTNS# 563 INVOICE NUMBER- EB15160160 07 CTNS 370 PCS OF 100- COTTON KNITTED MENS 2PK KNIT UNDEEWEAR HS CODE- 6107110010 BAS--15-16 SA#1431193 BAI- 100- COTTON GIRLS WOVEN DRESS PO# RTTO987514 QTY- 900PCS INV NO- TIPL-E1516-0223 DATE- 26-06-2015 SA# 1428364 75- VISCOSE 25- POLYESTER GIRLS WOVEN TOP PO# RTTO988067 QTY- 1368PCS INV NO- TIPL-E1516-0224 DATE- 26-06-2015 SA# 1428374 DESCRIPTION - 100- COTTON KNITTED GIRLS T.SHIRT 100- COTTON KNITTED BABIES GARMENTS-T.SHIRT- INVOICE NO.- EEGC-4312-1516 DATE- 24-06-2015 SHIPMENT AUTHORIZATION NO.- 1427882 DESCRIPTION - 100- COTTON KNITTED GIRLS T.SHIRT 100- COTTON KNITTED BABIES GARMENTS-T.SHIRT- INVOICE NO.- EEGC-3539-1516 DATE- WILL ADVICE SHIPMENT AUTHORIZATION NO.- 1427882 SHIPPING BILL NO.- DATE- DESCRIPTION - 100- COTTON KNITTED GIRLS T.SHIRT 100- COTTON KNITTED BABIES GARMENTS-T.SHIRT- INVOICE NO.- EEGC-4544-1516 DATE- 24-06-2015 SHIPMENT AUTHORIZATION NO.- 1427878 DESCRIPTION - 100- COTTON KNITTED GIRLS T.SHIRT 100- COTTON KNITTED BABIES GARMENTS-T.SHIRT- INVOICE NO.- EEGC-3538-1516 DATE- WILL ADVICE SHIPMENT AUTHORIZATION NO.- 1427878 SHIPPING BILL NO.- DATE- DESCRIPTION - 100- COTTON KNITTED GIRLS T.SHIRT INVOICE NO.- EEGC-4403-1516 DATE- 24-06-2015 SHIPMENT AUTHORIZATION NO.- 1427878 DESCRIPTION - 100- COTTON KNITTED GIRLS T.SHIRT INVOICE NO.- EEGC-3538-1516 DATE- WILL ADVICE SHIPMENT AUTHORIZATION NO.- 1427878 SHIPPING BILL NO.- DATE- 100- COTTON INFANT-GIRLS- WOVEN DRESS WITH DIAPER PO# RTTO987862 QTY- 953PCS INV NO- TIPL-W1516-0248 DATE- 24-06-2015 SA# 1428385 DESCRIPTION - 60- COTTON 40- POLYESYTER KNITTED LADIES T.SHIRT INVOICE NO.- EEGC-3751-1516 DATE- 22-06-2015 HORIZATION NO.- 1427128 MENS ACCESSORIES -LEATHER WALLETS- MADE OF COW - BUFF LEATHERS PO NO- RTCO29735 INV NO. 43-2015-2016 DATED 22.6.2015 QTY- 41142 PIECES SHIPMENT AUTHORIZATION NUMBER 1430876 LC NO- 64680272 - 20.5.2015 SB NO- 1336544 DATED 22.6.2015 WE HEREBY STATE RECEIPT OF FULL SET OF ORIGINAL DOCUMENTS EXCEPT CTPAT SHIPMENT SECURITY FORM. DESCRIPTION - 100- COTTON KNITTED BOYS T.SHIRT 100- COTTON KNITTED BABIES GARMENTS-T.SHIRT- INVOICE NO.- EEGC-3531-1516 DATE- 24-06-2015 SHIPMENT AUTHORIZATION NO.- 1427893 100- COTTON MENS WOVEN SHIRTS PO# RTTO984038-RTTO984036 QTY- 1422PCS INV NO- TIPL-E1516-0208 DATE- 24-06-2015 SA# 1429670 100- COTTON MENS WOVEN SHIRTS PO# RTTO984038 QTY- 872PCS STYLE -7879596 INVOICE NUMBER- TIPL-E1516-0208 SA #- 1429670 100- COTTON INFANT-GIRLS- WOVEN DRESS WITH DIAPER PO# RTTO987863 QTY- 2907PCS INV NO- TIPL-W1516-0266 DATE- 25-06-2015 SA# 1428365 100- COTTON GIRLS WOVEN DRESS PO# RTTO987516 QTY- 2170PCS INV NO- TIPL-E1516-0212 DATE- 25-06-2015 SA# 1428364 100- COTTON GIRLS WOVEN DRESS PO# RTTX987514 QTY- 40PCS INV NO- TIPL-E1516-0211 DATE- 25-06-2015 SA# 1428366 100- COTTON GIRLS WOVEN TUNIC PO# RTTO988496 QTY- 629PCS INV NO- TIPL-W1516-0265 DATE- 25-06-2015 SA# 1428368 81.5 - COTTON 2.5 - ELASTANE 16 - POLYESTER WOVEN LADIES TROUSERS 81.5 - COTTON 2.5 - ELASTANE 16 - POLYESTER WOVEN LADIES TROUSERS INVOICE NUMBER- 20157743210 SA #- 1432327 PO-SP42491905 100- COTTON GIRLS WOVEN TUNIC PO# RTTX988496 QTY- 24PCS INV NO- TIPL-W1516-0268 DATE- 25-06-2015 SA# 1428370 75- VISCOSE 25- POLYESTER GIRLS WOVEN TOP PO# RTTO988065 QTY- 772PCS INV NO- TIPL-E1516-0213 DATE- 25-06-2015 SA# 1428374 75- VISCOSE 25- POLYESTER GIRLS WOVEN TOP PO# RTTX988065 QTY- 24PCS INV NO- TIPL-E1516-0210 DATE- 25-06-2015 SA# 1428375 100- COTTON BOYS WOVEN DRESS PO# RTTO989348 QTY- 591PCS INV NO- TIPL-E1516-0221 DATE- 25-06-2015 SA# 1428441 100- COTTON MENS WOVEN SHIRTS PO# RTTO986264 QTY- 3358PCS INV NO- TIPL-E1516-0215 DATE- 25-06-2015 SA# 1429624 100- COTTON MENS WOVEN SHIRTS PO# RTTO986265 QTY- 802PCS INV NO- TIPL-E1516-0216 DATE- 25-06-2015 SA# 1429674 100- COTTON MENS WOVEN SHIRTS PO# RTTO989817-RTTO986276 QTY- 3065PCS INV NO- TIPL-E1516-0217 DATE- 25-06-2015 SA# 1429676 100- COTTON MENS WOVEN SHIRTS PO# RTTO989817 QTY- 1200PCS INVOICE NUMBER- TIPL-E1516-0217 SA #- 1429676 STYLE -7879587 70- POLYESTER 30- VISCOSE WOVEN MENS JACKETS PO#SP40491705 SA.NO#1431714 QTY#940 PCS CTNS# 165 INVOICE NUMBER- EB15160163 64- POLYESTER 34- VISCOSE 2- SPANDEX WOVEN MENS TROUSERS PO#SP40491707 SA.NO#1431714 QTY#3711 PCS CTNS# 312 INVOICE NUMBER- GI15160473 DESCRIPTION-MENS 100- COTTON KNITTED T-SHIRTS PO NO.-RTCO28776 STYLE-2846 SA NO-1431823 INVOICE-201508333 DT-24-06-2015 QTY-15,876 CARTONS-1323 SB NO.-- DT- DESCRIPTION-MENS 100- COTTON KNITTED T-SHIRTS PO NO.-RTCO29133 STYLE-2846 SA NO-1431823 INVOICE-201508358 DT-24-06-2015 QTY-9,948 CARTONS-829 SB NO.-- DT- DESCRIPTION-MENS 100- COTTON KNITTED T-SHIRTS PO NO.-RTCO29387 STYLE-2148 SA NO-1431823 INVOICE-201508366 DT-24-06-2015 QTY-672 CARTONS-56 SB NO.-- DT- 100- COTTON BOYS WOVEN DRESS PO# RTTO989352 QTY- 1728PCS INV NO- TIPL-E1516-0214 DATE- 25-06-2015 SA# 1428441 100- COTTON KIDS-BOYS-WOVEN SHIRTS PO# RTTO989441-RTTO989440 QTY- 830PCS INV NO- TIPL-E1516-0218 DATE- 25-06-2015 SA# 1428446 100- COTTON KIDS-BOYS-WOVEN SHIRTS PO# RTTO989441 QTY- 516PCS 100- COTTON MENS WOVEN SHIRTS PO# RTTX986265 QTY- 60PCS INV NO- TIPL-E1516-0219 DATE- 25-06-2015 SA# 1429674 FREIGHT COLLECT ; NAME, ADDRESS AND TELEPHONE NUMBER OF LOCAL SHIPPING AGENT AT PORT OF DESTINATION APL LIMITED 1040 CROWN POINTE PKWY SUITE 700 ALTLANTA, USA TEL - -1- -770- 395 8000 FAX - -1- -770- 395 8133 -- GOKALDAS IMAGES TEXPORT INDUSTRIES BRANDIX APPAREL JEANS KINT SRILAKSHMI EXPORTS EASTMAN EXPORTS SHAHI EXPORTS 84.5-COTTON 11.9-POLYESTER 3.6- ELASTANE WOVEN MENS TROUSERS 85- RAYON 15- POLYESTER WOVEN MENS JACKETS PO#SP40491715 SA.NO#1429323 QTY#5621 PCS CTNS# 563 INVOICE NUMBER- EB15160160 85- RAYON 15- POLYESTER WOVEN MENS JACKETS PO#SP40491715 SA.NO#1429323 QTY#5621 PCS CTNS# 563 INVOICE NUMBER- EB15160160 07 CTNS 370 PCS OF 100- COTTON KNITTED MENS 2PK KNIT UNDEEWEAR HS CODE- 6107110010 BAS--15-16 SA#1431193 BAI- 100- COTTON GIRLS WOVEN DRESS PO# RTTO987514 QTY- 900PCS INV NO- TIPL-E1516-0223 DATE- 26-06-2015 SA# 1428364 75- VISCOSE 25- POLYESTER GIRLS WOVEN TOP PO# RTTO988067 QTY- 1368PCS INV NO- TIPL-E1516-0224 DATE- 26-06-2015 SA# 1428374 DESCRIPTION - 100- COTTON KNITTED GIRLS T.SHIRT 100- COTTON KNITTED BABIES GARMENTS-T.SHIRT- INVOICE NO.- EEGC-4312-1516 DATE- 24-06-2015 SHIPMENT AUTHORIZATION NO.- 1427882 DESCRIPTION - 100- COTTON KNITTED GIRLS T.SHIRT 100- COTTON KNITTED BABIES GARMENTS-T.SHIRT- INVOICE NO.- EEGC-3539-1516 DATE- WILL ADVICE SHIPMENT AUTHORIZATION NO.- 1427882 SHIPPING BILL NO.- DATE- DESCRIPTION - 100- COTTON KNITTED GIRLS T.SHIRT 100- COTTON KNITTED BABIES GARMENTS-T.SHIRT- INVOICE NO.- EEGC-4544-1516 DATE- 24-06-2015 SHIPMENT AUTHORIZATION NO.- 1427878 DESCRIPTION - 100- COTTON KNITTED GIRLS T.SHIRT 100- COTTON KNITTED BABIES GARMENTS-T.SHIRT- INVOICE NO.- EEGC-3538-1516 DATE- WILL ADVICE SHIPMENT AUTHORIZATION NO.- 1427878 SHIPPING BILL NO.- DATE- DESCRIPTION - 100- COTTON KNITTED GIRLS T.SHIRT INVOICE NO.- EEGC-4403-1516 DATE- 24-06-2015 SHIPMENT AUTHORIZATION NO.- 1427878 DESCRIPTION - 100- COTTON KNITTED GIRLS T.SHIRT INVOICE NO.- EEGC-3538-1516 DATE- WILL ADVICE SHIPMENT AUTHORIZATION NO.- 1427878 SHIPPING BILL NO.- DATE- 100- COTTON INFANT-GIRLS- WOVEN DRESS WITH DIAPER PO# RTTO987862 QTY- 953PCS INV NO- TIPL-W1516-0248 DATE- 24-06-2015 SA# 1428385 DESCRIPTION - 60- COTTON 40- POLYESYTER KNITTED LADIES T.SHIRT INVOICE NO.- EEGC-3751-1516 DATE- 22-06-2015 HORIZATION NO.- 1427128 MENS ACCESSORIES -LEATHER WALLETS- MADE OF COW - BUFF LEATHERS PO NO- RTCO29735 INV NO. 43-2015-2016 DATED 22.6.2015 QTY- 41142 PIECES SHIPMENT AUTHORIZATION NUMBER 1430876 LC NO- 64680272 - 20.5.2015 SB NO- 1336544 DATED 22.6.2015 WE HEREBY STATE RECEIPT OF FULL SET OF ORIGINAL DOCUMENTS EXCEPT CTPAT SHIPMENT SECURITY FORM. DESCRIPTION - 100- COTTON KNITTED BOYS T.SHIRT 100- COTTON KNITTED BABIES GARMENTS-T.SHIRT- INVOICE NO.- EEGC-3531-1516 DATE- 24-06-2015 SHIPMENT AUTHORIZATION NO.- 1427893 100- COTTON MENS WOVEN SHIRTS PO# RTTO984038-RTTO984036 QTY- 1422PCS INV NO- TIPL-E1516-0208 DATE- 24-06-2015 SA# 1429670 100- COTTON MENS WOVEN SHIRTS PO# RTTO984038 QTY- 872PCS STYLE -7879596 INVOICE NUMBER- TIPL-E1516-0208 SA #- 1429670 100- COTTON INFANT-GIRLS- WOVEN DRESS WITH DIAPER PO# RTTO987863 QTY- 2907PCS INV NO- TIPL-W1516-0266 DATE- 25-06-2015 SA# 1428365 100- COTTON GIRLS WOVEN DRESS PO# RTTO987516 QTY- 2170PCS INV NO- TIPL-E1516-0212 DATE- 25-06-2015 SA# 1428364 100- COTTON GIRLS WOVEN DRESS PO# RTTX987514 QTY- 40PCS INV NO- TIPL-E1516-0211 DATE- 25-06-2015 SA# 1428366 100- COTTON GIRLS WOVEN TUNIC PO# RTTO988496 QTY- 629PCS INV NO- TIPL-W1516-0265 DATE- 25-06-2015 SA# 1428368 81.5 - COTTON 2.5 - ELASTANE 16 - POLYESTER WOVEN LADIES TROUSERS 81.5 - COTTON 2.5 - ELASTANE 16 - POLYESTER WOVEN LADIES TROUSERS INVOICE NUMBER- 20157743210 SA #- 1432327 PO-SP42491905 100- COTTON GIRLS WOVEN TUNIC PO# RTTX988496 QTY- 24PCS INV NO- TIPL-W1516-0268 DATE- 25-06-2015 SA# 1428370 75- VISCOSE 25- POLYESTER GIRLS WOVEN TOP PO# RTTO988065 QTY- 772PCS INV NO- TIPL-E1516-0213 DATE- 25-06-2015 SA# 1428374 75- VISCOSE 25- POLYESTER GIRLS WOVEN TOP PO# RTTX988065 QTY- 24PCS INV NO- TIPL-E1516-0210 DATE- 25-06-2015 SA# 1428375 100- COTTON BOYS WOVEN DRESS PO# RTTO989348 QTY- 591PCS INV NO- TIPL-E1516-0221 DATE- 25-06-2015 SA# 1428441 100- COTTON MENS WOVEN SHIRTS PO# RTTO986264 QTY- 3358PCS INV NO- TIPL-E1516-0215 DATE- 25-06-2015 SA# 1429624 100- COTTON MENS WOVEN SHIRTS PO# RTTO986265 QTY- 802PCS INV NO- TIPL-E1516-0216 DATE- 25-06-2015 SA# 1429674 100- COTTON MENS WOVEN SHIRTS PO# RTTO989817-RTTO986276 QTY- 3065PCS INV NO- TIPL-E1516-0217 DATE- 25-06-2015 SA# 1429676 100- COTTON MENS WOVEN SHIRTS PO# RTTO989817 QTY- 1200PCS INVOICE NUMBER- TIPL-E1516-0217 SA #- 1429676 STYLE -7879587 70- POLYESTER 30- VISCOSE WOVEN MENS JACKETS PO#SP40491705 SA.NO#1431714 QTY#940 PCS CTNS# 165 INVOICE NUMBER- EB15160163 64- POLYESTER 34- VISCOSE 2- SPANDEX WOVEN MENS TROUSERS PO#SP40491707 SA.NO#1431714 QTY#3711 PCS CTNS# 312 INVOICE NUMBER- GI15160473 DESCRIPTION-MENS 100- COTTON KNITTED T-SHIRTS PO NO.-RTCO28776 STYLE-2846 SA NO-1431823 INVOICE-201508333 DT-24-06-2015 QTY-15,876 CARTONS-1323 SB NO.-- DT- DESCRIPTION-MENS 100- COTTON KNITTED T-SHIRTS PO NO.-RTCO29133 STYLE-2846 SA NO-1431823 INVOICE-201508358 DT-24-06-2015 QTY-9,948 CARTONS-829 SB NO.-- DT- DESCRIPTION-MENS 100- COTTON KNITTED T-SHIRTS PO NO.-RTCO29387 STYLE-2148 SA NO-1431823 INVOICE-201508366 DT-24-06-2015 QTY-672 CARTONS-56 SB NO.-- DT- 100- COTTON BOYS WOVEN DRESS PO# RTTO989352 QTY- 1728PCS INV NO- TIPL-E1516-0214 DATE- 25-06-2015 SA# 1428441 100- COTTON KIDS-BOYS-WOVEN SHIRTS PO# RTTO989441-RTTO989440 QTY- 830PCS INV NO- TIPL-E1516-0218 DATE- 25-06-2015 SA# 1428446 100- COTTON KIDS-BOYS-WOVEN SHIRTS PO# RTTO989441 QTY- 516PCS 100- COTTON MENS WOVEN SHIRTS PO# RTTX986265 QTY- 60PCS INV NO- TIPL-E1516-0219 DATE- 25-06-2015 SA# 1429674 FREIGHT COLLECT ; NAME, ADDRESS AND TELEPHONE NUMBER OF LOCAL SHIPPING AGENT AT PORT OF DESTINATION APL LIMITED 1040 CROWN POINTE PKWY SUITE 700 ALTLANTA, USA TEL - -1- -770- 395 8000 FAX - -1- -770- 395 8133</t>
  </si>
  <si>
    <t>APL CORAL</t>
  </si>
  <si>
    <t>MARKS AND NUMBERS WITH CONTAINER APHU618034MAIN CARRIAGE- APL CORAL - 198E 01-10 CARTONS JKPL 01-563 CARTONS01-563 CARTONS A34M312330 CRTN- 1-31 CRTN- 1-31 CRTN- 1-114 STY-COL# SIZEQTY PO# RTTX987173, RTTX987170 MADE IN INDIA C-NO.- 1-5-5-STY-COL# SIZE QTY PO# RTTX987173 MADE IN INDIA C-NO.-1-1-1- STY-COL# SIZE QTY PO# RTTO987170, RTTO987171 MADE ININDIA C-NO.- 1-300-300- STY-COL# SIZE QTY PO# RTTO987170MADE IN INDIA C-NO.- 1-34-34- STY-COL# SIZE QTY PO#RTTO986843, RTTO986844 MADE IN INDIA C-NO.- 1-186-186- STY-COL# SIZEQTY PO# RTTO986843 MADE IN INDIA C-NO.- 1-23-23- STY-COL#SIZE QTY PO# RTTO986843 MADE IN INDIA C-NO.- 1-23-23-CRTN- 1-33 STY-COL# SIZE QTY PO# TW76985984 MADE IN INDIAC-NO.- 1-438-438- INDIA-SLE PVH-USA 735 MASTER CARTONS 6857 INNER CARTONSSTY-COL# SIZE QTY PO# RTTX990001 MADE IN INDIA C-NO.-1-24-24- CRTN- 1-103 CRTN- 1-37 CRTN- 1-258 CRTN- 1-155 CRTN- 1-4 CRTN- 1-4 CRTN- 1-32CRTN- 1-32 JKPL JKPL JKPL 1-54 CARTONS CRTN- 1-2 CRTN- 1-39CRTN- 1-39 CRTN- 1-2 CRTN- 1-30 CRTN- 1-30 CRTN- 1-245 CRTN- 1-34 CRTN- 1-223 CRTN- 1-14401-157 CARTONS 01-312 CARTONS CRTN- 1-144 CRTN- 1-61 CRTN- 1-43 CRTN- 1-5MARKS AND NUMBERS WITH CONTAINER APHU618034MARKS AND NUMBERS WITH CONTAINER APHU618034MARKS AND NUMBERS WITH CONTAINER APHU618034</t>
  </si>
  <si>
    <t>FRONTIER ROAD SUITE 100 BRIDGEWATER,NJ</t>
  </si>
  <si>
    <t>77 POTTIPATTI PLAZA, NUNGAMBAKKAM HIGH ROAD 600034 CHENNAI INDIA</t>
  </si>
  <si>
    <t>TRLU6604598 APHU6180349 APHU7129022 GESU4839604 APHU6300697</t>
  </si>
  <si>
    <t>APLU082045031</t>
  </si>
  <si>
    <t>AI40071458 AI40071433 AI40071304 AI40071436 AI40071435</t>
  </si>
  <si>
    <t>23 PKG 4403 KG MOLDS FOR MINERAL MATERIAL AND HTS 8480600090, 8609000000 FREIGHT COLLECT SCAC EXDO CONSTRUCTION MATERIAL, NOS 16 PKG 3306 KG MOLDS FOR MINERAL MATERIAL AND HTS 8480600090, 8609000000 FREIGHT COLLECT SCAC EXDO 23 PKG 4403 KG MOLDS FOR MINERAL MATERIAL AND HTS 8480600090, 8609000000 FREIGHT COLLECT SCAC EXDO CONSTRUCTION MATERIAL, NOS 16 PKG 3306 KG MOLDS FOR MINERAL MATERIAL AND HTS 8480600090, 8609000000 FREIGHT COLLECT SCAC EXDO</t>
  </si>
  <si>
    <t>EXPEDITORS INTL-LAX (EIO)</t>
  </si>
  <si>
    <t>EXPEDITORS INTERNATIONAL GMBH.(STR</t>
  </si>
  <si>
    <t>EVER UNITY</t>
  </si>
  <si>
    <t>EI REF STR98250 PSD 6675 ................. . .................. HBL 6570043847 STR98250 NA NA NA NAEI REF STR98250 PSD 6675 ................. . .................. HBL 6570043847 STR98250 NA NA NA NA</t>
  </si>
  <si>
    <t>12200 WILKIE AVE SUITE 100 HAWTHORNE CA 90250 HAWTHORNE CA</t>
  </si>
  <si>
    <t>KRAICHGAUSTR. 6 73765 NEUHAUSEN GERMANY NEUHAUSEN BW</t>
  </si>
  <si>
    <t>KKFU7433818 BSIU9690516</t>
  </si>
  <si>
    <t>KKLUHAM433745</t>
  </si>
  <si>
    <t>A065225 A065223</t>
  </si>
  <si>
    <t>WEISSENHORN</t>
  </si>
  <si>
    <t>WOOD - TEAK ROUND LOGS / MADERA TECA EN ROLLO HARMONIZED CODE: 4403.49.00</t>
  </si>
  <si>
    <t>MIDLAND OVERSEAS LIMITED</t>
  </si>
  <si>
    <t>FUSION TRADING COMPANY</t>
  </si>
  <si>
    <t>HAMMONIA EMDEN</t>
  </si>
  <si>
    <t>408, DIB BUILDING BEHIND MALL OF TH DUBAI DU UNITED ARAB EMIRATES</t>
  </si>
  <si>
    <t>CALLE LAS DAMAS NO. 601 TEGUCIGALPA TEGUCIGALPA HONDURAS</t>
  </si>
  <si>
    <t>MSCU3135304</t>
  </si>
  <si>
    <t>MSCUDE305943</t>
  </si>
  <si>
    <t>530A</t>
  </si>
  <si>
    <t>EU06113456</t>
  </si>
  <si>
    <t>UNITED TRADE AND INVESTMENTS</t>
  </si>
  <si>
    <t>59, SANT SAVTA MARG MUSTAFA BAZAR MUMBAI MH 400010 INDIA</t>
  </si>
  <si>
    <t>40' RH WITH S.T.C.: 1776 CARTONS (35520LB) WITH FROZEN PINK SHRIMP RAW HEADLESS - SHELL ON, 16-20 PPL,PACKED IN 10/2 LB MASTER. HS (NCM) CODE: 0306.17.90 NET WEIGHT: 16111.87KG ORIGIN: ARGENTINA FAO ZONE NBR. 41. SOUTH WEST ATLANTIC OCEAN. PLANT NBR. 4403 SHIPPER U.S. FDA. REGISTRATION NO.: 12453953646 P.E.:15037EC01005323X MARKS: SURAM</t>
  </si>
  <si>
    <t>SUDU8005625</t>
  </si>
  <si>
    <t>ANRM556501995053</t>
  </si>
  <si>
    <t>004N</t>
  </si>
  <si>
    <t>AAF83196HS321310</t>
  </si>
  <si>
    <t>40' RH WITH S.T.C.: 1775 CARTONS (35500LB) WITH FROZEN PINK SHRIMP RAW HEADLESS - SHELL ON, 16-20 PPL,PACKED IN 10/2 LB MASTER. HS (NCM) CODE: 0306.17.90 NET WEIGHT: 16102.8KG ORIGIN: ARGENTINA FAO ZONE NBR. 41. SOUTH WEST ATLANTIC OCEAN. PLANT NBR. 4403 SHIPPER U.S. FDA. REGISTRATION NO.: 12453953646 P.E.:15037EC01005323X MARKS: SURAM</t>
  </si>
  <si>
    <t>SUDU8014355</t>
  </si>
  <si>
    <t>ANRM556501995055</t>
  </si>
  <si>
    <t>HS290182AAF83197</t>
  </si>
  <si>
    <t>AS PER PO# DE150623-4 PLASTIC DOCUMENT HOLDER 4403-6353-24 FOB AS PER PO# DE150623-4 PLASTIC DOCUMENT HOLDER 4403-6353-24 FOB</t>
  </si>
  <si>
    <t>Vancouver, Washington</t>
  </si>
  <si>
    <t>NMNM</t>
  </si>
  <si>
    <t>CMAU0245841 ECMU1553800</t>
  </si>
  <si>
    <t>ONPLQDDET1570002</t>
  </si>
  <si>
    <t>ANLCZQZS828602</t>
  </si>
  <si>
    <t>USC63</t>
  </si>
  <si>
    <t>D9348225 D9348226</t>
  </si>
  <si>
    <t>WEARING APPARELS READY-MADE GARMENTS 919 PCS BOYS 100% COTTON WOVEN PANTS. STYLE: 545243-00-1, COLOR: LIGHT WASH INDIGO 118 HTS CODE: 6203.4 2 AS PER ORDER NO: UM7PH-TA INVOICE NO : UJL153193 DATED : 21-JUN-2015 EXP NO : 2494/ 10186/2015 DATE : JUN-22-2015 L/C NO. : MOU# BD20130003 DA TED : 8-FEB-2013 FCR# CHT-26 4403 RELAY VESSEL MAERSK CHICAGO 1506 CONTAINE R SUMMARY ------------------ ----------------- MSKU838507 5 .ML-BD0299894 40X9'6 33 CTN 2.380CBM 437.510KGS B/L TOTAL SUMMARY -------------- --------------------- 33CTN 2.380CBM 437.510KGS FREIGHT A S ARRANGED</t>
  </si>
  <si>
    <t>UNIVERSAL JEANS LTD.</t>
  </si>
  <si>
    <t>SCD-0023 300 GAP BLVD. GALLATIN, T N 37066 USA.</t>
  </si>
  <si>
    <t>STANDARD CHARTERED BANK. ISPAHANI BUILDING, SK. MUJIB ROAD, AGRABAD 1-4154277001 TEL EX 1-999999 99</t>
  </si>
  <si>
    <t>PLOT #9-11, SECTION # 6/A, EXPORT PROCESSING ZONE (CEPZ) CHITTAGONG, BANGLADESH. 880-31741006 TEL EX 880-3174 01</t>
  </si>
  <si>
    <t>MSKU8385075</t>
  </si>
  <si>
    <t>MAEUS67232489</t>
  </si>
  <si>
    <t>BD0299894</t>
  </si>
  <si>
    <t>2 E. BRYAN STREET, STE 901 SAVANNAH, GA 31401 ATTN: SALLY HUTTON/GAP DEPARTMENT 1-9122010202 TEL EX 1-912201 02</t>
  </si>
  <si>
    <t>CHASSIS PARTS OF STEEL AS PER PO DE150623-4 PLASTIC DOCUMENT HOLDER 4403-6353-2/4 FOB SCAC CODE:ONPL AND ACI CODE: 8FEI THIS SHIPMENT CONTAINS NO SOLID CHASSIS PARTS OF STEEL AS PER PO DE150623-4 PLASTIC DOCUMENT HOLDER 4403-6353-2/4 FOB SCAC CODE:ONPL AND ACI CODE: 8FEI THIS SHIPMENT CONTAINS NO SOLID WOOD OR WOODEN PACKING MATERIAL C-406, FULLHOPE PLAZA, 12 HONG KONG ZHONG ROQINGDAO CHINA CY/RAMP WOOD OR WOODEN PACKING MATERIAL C-406, FULLHOPE PLAZA, 12 HONG KONG ZHONG ROQINGDAO CHINA CY/RAMP</t>
  </si>
  <si>
    <t>LIVINGSTON INTERNATIONAL, INC.</t>
  </si>
  <si>
    <t>TAYLOR,MI BUFFER USA INC PO :DE150429 DE150519 DE150602 MADE IN CHINA BUFFERS USA INC. NO.:QTY: MADE IN CHINATAYLOR,MI BUFFER USA INC PO :DE150429 DE150519 DE150602 MADE IN CHINA BUFFERS USA INC. NO.:QTY: MADE IN CHINA</t>
  </si>
  <si>
    <t>(ALTANTA) 74 SOUTHWOODS PARKWAY, SUITE 600, ATLANTA, GA 30354, U.S.A.</t>
  </si>
  <si>
    <t>DAO BRANCH AS AGENT FOR OCEAN NAVIGATOR EXPRESS LINE</t>
  </si>
  <si>
    <t>USC64</t>
  </si>
  <si>
    <t>BEANS KIDNEY BEANS HTS 200551 INV 2015020669 PO 4444 HBL 7233247P0146 BEANS HTS 200551 INV 2015020692 PO 4442 HBL 7233247P0146 BEANS HTS 200551 INV 2015020693 PO 4498 HBL 7233247P0146 BEANS CHICK PEAS HTS 200551 INV 2015020694 PO 4498 SVC 11-058 EUUS HBL 7233247P0146 BEANS KIDNEY BEANS HTS 200551 INV 2015020672 PO 4403 HBL 7233247P0146</t>
  </si>
  <si>
    <t>COLLABORATIVE ADVANTAGE MARKET</t>
  </si>
  <si>
    <t>NO MARKS NO MARKSNO MARKS NO MARKSNO MARKS NO MARKS NO MARKS NO MARKSNO MARKS NO MARKS</t>
  </si>
  <si>
    <t>2021 HAZEL STREET BIRMINGHAM MI 48009 UNITED STATES</t>
  </si>
  <si>
    <t>TGHU3828402 DRYU2438540 MEDU3798767 FCIU3711086</t>
  </si>
  <si>
    <t>MSCUGX929065</t>
  </si>
  <si>
    <t>047631153700 047635 153013 047609 153695 153015 047637</t>
  </si>
  <si>
    <t>INTERGLOBO CUSTOMS BROKER INC.</t>
  </si>
  <si>
    <t>4 EXPRESSWAY PLAZA ROSLYN HEIGHTS NY 11577 UNITED STAT</t>
  </si>
  <si>
    <t>70 DRUMS AS PER DETAIL BATCH 15400021 (007-076) 70 DRUMS WEIGHT NET 17.500KGRS EXP. 4403 N.C.M 2009.39.00.190U CONSOLIDATED CARGO 70 DRUMS AS PER DETAIL BATCH 15400020 (025 -088) 64 DRUMS BATCH 15400021 ( 001 - 006 06 DRUMS WEIGHT NET 17.500 KGRS CONTAINING 140 DRUMS WITH 35.000 KILOS LEMON JUICE CONCENTRATE, 400 GPL6-9 PULP PO 2406,ITEM LECA.D.2396 PO 2409, ITEM LECA.D.2397 SCAC BANQ HBL BUE0376382 HS-CODE 200939 DEMURRAGE IMPORT 5 WORKING DAYS DETENTION IMPORT 5 WORKING DAYS CONTRACT AARQ5003786</t>
  </si>
  <si>
    <t>CITRUS IMPORTS LLC</t>
  </si>
  <si>
    <t>CITROMAX S.A.C.I.</t>
  </si>
  <si>
    <t>SEAL HS290083 CITROMAX NO MARKS NO MARKS NO MARKS NO MARKS NO MARKS NO MARKSNO MARKS NO MARKS NO MARKS NO MARKS NO MARKS NO MARKS NO MARKS NO MARKSNO MARKS NO MARKS NO MARKS NO MARKS NO MARKS NO MARKS NO MARKS NO MARKSSEAL HS290084 CITROMAX NO MARKS NO MARKS NO MARKS NO MARKS</t>
  </si>
  <si>
    <t>44 WHIPPORWILL WAY MOUNTAINSIDE NJ 07092 US</t>
  </si>
  <si>
    <t>RUTA PCIAL 315 Y AV ROCA TAFI VIEJO TUCUMAN TUCUMAN AR</t>
  </si>
  <si>
    <t>SUDU1143854 SUDU1104740</t>
  </si>
  <si>
    <t>BANQBUE0376382</t>
  </si>
  <si>
    <t>ANRM556501995025</t>
  </si>
  <si>
    <t>AAN77937 AAM77936</t>
  </si>
  <si>
    <t>70 DRUMS AS PER DETAIL BATCH 15400021 (007-076) 70 DRUMS WEIGHT NET: 17.500KGRS EXP. 4403 N.C.M 2009.39.00.190U CONSOLIDATED CARGO 70 DRUMS AS PER DETAIL BATCH 15400020 (025-088) 64 DRUMS BATCH 15400021 ( 001- 006 06 DRUMS WEIGHT NET: 17.500 KGRS CONTAINING 140 DRUMSWITH 35.000 KILOS LEMON JUICE CONCENTRATE, 400 GPL6-9% PULP PO PO LECA.D.2397 SCAC: BANQ HBL: BUE0376382 HS-CODE:200939 DEMURRAGE IMPORT: 5 WORKING DAYS DETENTION IMPORT: 5 WORKING DAYS CONTRACT: AARQ5003786</t>
  </si>
  <si>
    <t>NO MARKS CITROMAX 2406,ITEM LECA.D.2396 / 2409, ITEMNO MARKS CITROMAX</t>
  </si>
  <si>
    <t>10 EXCHANGE PLACE 19TH FLOOR JERSEY CITY, NJ 07302 JERSEY CITY, NJ 073 NJ 07302 US</t>
  </si>
  <si>
    <t>JOINTLY AND SEVERALY WITH ALVA BOUCHARD 557 PISO 19 C1106ABG BUENADER CUIT: 20-1 BA C1106ABG AR</t>
  </si>
  <si>
    <t>10 EXCHANGE PLACE 19TH FLOOR TEL: 001 201 413 5500 JERSEY CITY, NJ 073 NJ 07302 US</t>
  </si>
  <si>
    <t>DOGLAS FIR LOGS DOGLAS FIR LOGS DOGLAS FIR LOGS DOUGLAS FIR LOGS TOTAL 24 PIECES CNF QINGDAO CHINA FREIGHT PREPAID HS CODE 4403.20.80 01I259 KC2119 20150700247 DOGLAS FIR LOGS</t>
  </si>
  <si>
    <t>TENRYU CANADA CORP.</t>
  </si>
  <si>
    <t>NO MARKSNO MARKSNO MARKS NO MARKS THE SAME THE SAME THE SAME THE SAME THE SAMENO MARKS</t>
  </si>
  <si>
    <t>1225-200 GRANVILLE STREET, VANCOUVER B.C. CANADA V6C 1S4 TEL: 604-687-8929 FAX: 604-669-1472</t>
  </si>
  <si>
    <t>EMCU9771536 EISU8038297 LTIU8010920 EMCU8023490</t>
  </si>
  <si>
    <t>45G1 L5G1 45G1 L5G1</t>
  </si>
  <si>
    <t>EGLV465577060449</t>
  </si>
  <si>
    <t>0012W</t>
  </si>
  <si>
    <t>299771 299774 299770 299775</t>
  </si>
  <si>
    <t>QINGDAO LIANGMU HONGYE CO., LTD.</t>
  </si>
  <si>
    <t>NO.288 NANLIU ROAD, CHENGYANG DISTRICT, QINGDAO CHINA TEL: 86-532-84907827</t>
  </si>
  <si>
    <t>CHOCOLATE PRODUCTS  617 CASES ART.NO072723 HS-CODE180690399  395 CASES ART.NO072709 HS-CODE180690399  4403 CASES ART.NO074053 HS-CODE180690399  2720 CASES ART.NO077123 HS-CODE180690399 . SCAC DMAL HBL BRE264330 ACLU5207568417 CHOCOLATE PRODUCTS  269 CASES ART.NO071723 HS-CODE180690399  1988 CASES ART.NO074073 HS-CODE180690399  243 CASES ART.NO070723 HS-CODE180690399  700 CASES ART.NO077073 HS-CODE180690399 . SCAC DMAL HBL BRE264330 ACLU5207S6568417</t>
  </si>
  <si>
    <t>DHL GLOBAL FORWARDING GMBH</t>
  </si>
  <si>
    <t>ATLANTIC COMPANION</t>
  </si>
  <si>
    <t>HAMSTER: BJ231054D0 . . . . .HAMSTER: BJ231054R0 . . . . .</t>
  </si>
  <si>
    <t>33 WASHINGTON PLACE 16 FLOOR NEWARK NJ 07102 US</t>
  </si>
  <si>
    <t>FLUGHAFENALLEE 15 BREMEN 28199 DE</t>
  </si>
  <si>
    <t>ACLU5965113 ACLU5964539</t>
  </si>
  <si>
    <t>ACLU5207S6568417</t>
  </si>
  <si>
    <t>TBE593933 TBE593927</t>
  </si>
  <si>
    <t>SWEDEN</t>
  </si>
  <si>
    <t>BOOKS AND BOOKS WITH DVD ITEM 903653653 978-1-4402-4523-7 SC OF U.S. PAPER MONEY ; PO# K0952371_KB (3600 CPS 180 CTNS 6 PLTS) ITEM 903654833 978-1-4402-4530-5 PICKER S POCKET GUIDE TO HOT WHEELS PO# K0256051_KB (8215 CPS 206 CTNS 4 PLTS) ITEM 903653744 978-1-4403-4131-1 ORDINARY SPARKLING MOMENTS PO# C6313111JSB (3590 CPS 180 CTNS 4 PLTS) ITEM 903654298 978-1-4403-3970-7 MANGA MAGIC ; PO# C6297071JSB (8330 CPS 417 CTNS 8 PLTS) ITEM 903655063 978-1-60061-094-3 WATERCOLOR ESSENTIALS; PO# C5409437DST (3500 CPS 175 CTNS 7 PLTS) (29 WOOD PLTS WITH IPPC LOGO STC 1158 CTNS) THIS SHIPMENT CONTAINS WOOD PACKAGING MATERIALS WHICH COMPLIED THE STANDARD OF ISPM 15. . . . . . . . . . . . . . . . . . . . . . . . . . . . . . . . . . . . . . . . . .</t>
  </si>
  <si>
    <t>TITLE STANDARD CATALOG OF UNITED STATES PAPER MONEY 34TH ED. AUTHOR GEORGE CUHAJ PUBLISHER KRAUSEPUBLICATIONS, IOLA, WI USA PRINTED IN CHINA SRN T9077 PRINTING# 1 CTN QTY 20 CTN WGT LBSISBN-10 1-4402-4523-1 ISBN-13 978-1-4402-4523-7 COVER PRICE TITLE PICKER S POCKET GUIDE TO HOT WHEELSAUTHOR MICHAEL ZARNOCK PUBLISHER KRAUSE PUBLICATIONS, IOLA, WI USA PRINTED IN CHINA SRN T9917 PRINTING# 1CTN QTY 40 CTN WGT LBS ISBN-10 1-4402-4530-4 ISBN-13 978-1-4402-4530-5 COVER PRICETITLE ORDINARY SPARKLING MOMENTS AUTHOR CHRISTINE MASON MILLER PUBLISHER F W MEDIA CINCINNATI,OHPRINTED IN CHINA SRN T6235 PRINTING# 1 CTN QTY 20 CTN WGT LBS ISBN-10 1-4403-4131-1ISBN-13 978-1-4403-4131-1 COVER PRICE TITLE MANGA MAGIC AUTHOR SUPITTHA ANNIE BUNYAPEN PUBLISHER F W MEDIACINCINNATI,OH PRINTED IN CHINA SRN T4198 PRINTING# 1 CTN QTY 20 CTN WGT LBS ISBN-101-4403-3970-8 ISBN-13 978-1-4403-3970-7 COVER PRICE TITLE WATERCOLOR ESSENTIALS AUTHOR BIRGIT O</t>
  </si>
  <si>
    <t>ECMU4169758</t>
  </si>
  <si>
    <t>BANQHKG5425246</t>
  </si>
  <si>
    <t>CMDUHK2171796</t>
  </si>
  <si>
    <t>011TX</t>
  </si>
  <si>
    <t>D9137626</t>
  </si>
  <si>
    <t>BOOKS AND BOOKS WITH DVD ITEM 903653653 978-1-4402-4523-7 SC OF U.S. PAPER MONEY PO K0952371`KB (3600 CPS/180 CTNS/6 PLTS) ITEM 903654833 978-1-4402-4530-5 PICKER'S POCKET GUIDE TO HOT WHEELS PO K0256051`KB (8215 CPS/206 CTNS/4 PLTS) ITEM 903653744 978-1-4403-4131-1 ORDINARY SPARKLING MOMENTS PO C6313111JSB (3590 CPS/180 CTNS/4 PLTS) ITEM 903654298 978-1-4403-3970-7 MANGA MAGIC PO C6297071JSB (8330 CPS/417 CTNS/8 PLTS) ITEM 903655063 978-1-60061-094-3 WATERCOLOR ESSENTIALS PO C5409437DST (3500 CPS/175 CTNS/7 PLTS) (29 WOOD PLTS WITH IPPC LOGO 1158 CTNS) THIS SHIPMENT CONTAINS WOOD PACKAGING MATERIWHICH COMPLIED THE STANDARD OF ISPM 15. HBL HKG5425246 FREIGHT COLLECT TOT PKGS 1158 CT FAK-15-1175`IPIFAK</t>
  </si>
  <si>
    <t>TITLE:STANDARD CATALOG OF UNITED STATES PAPER MONEY 34TH ED. AUTHOR: GEORGE CUHAJ PUBLISHER: KRAUSEPUBLICATIONS, IOLA, WI USA PRINTED IN CHINA SRN:T9077 PRINTING : 1 CTN QTY:20 CTN WGT: LBSISBN-10: 1-4402-4523-1 ISBN-13: 978-1-4402-4523-7 COVER PRICE: TITLE:PICKER'S POCKET GUIDE TO HOT WHEELSAUTHOR: MICHAEL ZARNOCK PUBLISHER: KRAUSE PUBLICATIONS, IOLA, WI USA PRINTED IN CHINA SRN:T9917 PRINTING : 1CTN QTY:40 CTN WGT: LBS ISBN-10: 1-4402-4530-4 ISBN-13: 978-1-4402-4530-5 COVER PRICE:TITLE:ORDINARY SPARKLING MOMENTS AUTHOR:CHRISTINE MASON MILLER PUBLISHER: F+W MEDIA CINCINNATI,OHPRINTED IN CHINA SRN:T6235 PRINTING : 1 CTN QTY:20 CTN WGT: LBS ISBN-10: 1-4403-4131-1ISBN-13: 978-1-4403-4131-1 COVER PRICE: TITLE:MANGA MAGIC AUTHOR:SUPITTHA ANNIE BUNYAPEN PUBLISHER: F+W MEDIACINCINNATI,OH PRINTED IN CHINA SRN:T4198 PRINTING : 1 CTN QTY:20 CTN WGT: LBS ISBN-10:1-4403-3970-8 ISBN-13: 978-1-4403-3970-7 COVER PRICE: TITLE:WATERCOLOR ESSENTIALS AUTHOR: BIRGIT O'CONNORPUBLISHER: F+W MEDIA CINCINNATI,OH PRINTED IN CHINA SRN:Z2003 PRINTING : 7 CTN QTY: 20 CTN WGT:LBS ISBN-10: 1-60061-094-3 ISBN-13: 978-1-60061-094-3 COVER PRICE:</t>
  </si>
  <si>
    <t>012TX</t>
  </si>
  <si>
    <t>SHARPFLOW FS-7301 -POLYMER POLYOL- 1 TANK CONTAINER 4500008571 PO#4501762005 DESTINATION- CARPENTER CO. 2611 N GENERAL BRUCE DRIVE TEMPLE, TX 76501 TEL-254-899-6116 FAX-254-778-4403 - TEL--81--3-5281-8277 FAX--81--3-5281-2726 -- FAX-1-281-820-2399 SAY- ONE -1- CONTAINER ONLY.- HOUSE BILL-300746256 VS BL NO-TT073793</t>
  </si>
  <si>
    <t>APL PHILIPPINES</t>
  </si>
  <si>
    <t>NRSU4213526</t>
  </si>
  <si>
    <t>APLU058620441</t>
  </si>
  <si>
    <t>SHARPFLOW FS-7301 -POLYMER POLYOL- 1 TANK CONTAINER 4500008571 PO#4501762005 DESTINATION- CARPENTER CO. 2611 N GENERAL BRUCE DRIVE TEMPLE, TX 76501 TEL-254-899-6116 FAX-254-778-4403 - TEL--81--3-5281-8277 FAX--81--3-5281-2726 -- FAX-1-281-820-2399 SAY- ONE -1- CONTAINER ONLY.-</t>
  </si>
  <si>
    <t>SANAM CORPORATION</t>
  </si>
  <si>
    <t>STATE HIGHWAY 837 W.ELIZABETH, PA 15088-0567 U.S.A. TEL 412-382-0302 FAX 412-384-0570</t>
  </si>
  <si>
    <t>APLU300746256</t>
  </si>
  <si>
    <t>BOOKS PO#C5884101GSN ITEM 903652888 978-1-4403-3841-0 CULTURE TYPOGRAPHY ; F&amp;W-T3614V1 BOOKS PO#C6206762DST ITEM 903655302 978-1-4403-1067-6 DRACOPEDIA THE GREAT DRAGONS ; F&amp;W- Y1760V2 2670 CPS BOOKING REF NO 1506S147A (3 WOOD PLTS WITH IPPC LOGO STC 267 CTNS) . . . . . 1950 CPS BOOKING REF NO 1506S147B (4 WOOD PLTS WITH IPPC LOGO STC 98 CTNS) THIS SHIPMENT CONTAINS WOOD PACKAGING MATERIALS WHICH COMPLIED THE STANDARD OF ISPM 15. .</t>
  </si>
  <si>
    <t>TITLE CULTURE TYPOGRAPHY AUTHOR NIKKI VILLAGOMEZ PUBLISHER F W MEDIA CINCINNATI, OH PRINTED IN CHINASRN T3614 PRINTING# 1 CTN QTY 10 CTN WGT LBS ISBN-10 1-4403- 3841-8 ISBN-13 978-1-440 3-3841-0COVER PRICE TITLE DRACOPEDIA THE GREAT DRAGONS AUTHOR WILLIAM O CONNOR PUBLISHER F W MEDIA CINCINNATI, OHPRINTED IN CHINA SRN Y1760 PRINTING# 2 CTN QTY 20 CTN WGT LBS ISBN-10 1-4403- 1067-X ISBN-13 978-1-4403-1067-6 COVER PRICE</t>
  </si>
  <si>
    <t>DFSU1194959</t>
  </si>
  <si>
    <t>BANQHKG5419164</t>
  </si>
  <si>
    <t>COSU6110287520</t>
  </si>
  <si>
    <t>WODEN STICKS LOSSE 13.30 CUBIC METERS OF WOOD OF LOGWOOD IN ROLLS WITHOUT SAPWOOD IN SEVERAL MEASURES 13.30 METROS CUBICOS DE MADERA DE PALO DE CAMPECHE (TINTO) EN ROLLO WODEN STICKS LOSSE 13.30 CUBIC METERS OF WOOD OF LOGWOOD IN ROLLS WITHOUT SAPWOOD IN SEVERAL MEASURES 13.30 METROS CUBICOS DE MADERA DE PALO DE CAMPECHE(TINTO) EN ROLLO DESALBURADA EN VARIAS MEDIDAS FRACCION ARANCELARIA 4403.99.99 DESALBURADA EN VARIAS MEDIDAS FRACCION ARANCELARIA 4403.99.99</t>
  </si>
  <si>
    <t>OOCL MEXICO</t>
  </si>
  <si>
    <t>NO MARKS . . . . . . ..NO MARKS . . . . . . ..</t>
  </si>
  <si>
    <t>56-60 BLD. AMIRAL MOUCHEZ 76600 LE HAVRE FRANCE CTC MARYLINE CASIEZ TEL 33232794987</t>
  </si>
  <si>
    <t>AV. EUGENIA NO 189 COL NARVARTE ORIENTE CP.03020 MEXICO, D.F RFC UME960604PZ7 CTC LUIS ARAIZA</t>
  </si>
  <si>
    <t>GLDU3048122 GESU3608323</t>
  </si>
  <si>
    <t>HLCUME3150715527</t>
  </si>
  <si>
    <t>KOA0039080 KOA0039079</t>
  </si>
  <si>
    <t>HANDICRAFT ITEMS PO# 19030 96,257542. INV# GM/4403 D T.01.05.2015 GM/4418 DT.0 1.05.2015 SB# 1157678 DT .12.06.2015 HS CODE: 94055 010 DELIVERY PARTY: RESTOR ATION HARDWARE 4000 PRINCI PIO PARKWAY, NORTH EAST, M D 21901 USA</t>
  </si>
  <si>
    <t>RESTORATION HARDWARE, INC.</t>
  </si>
  <si>
    <t>GOEL EXPORTS</t>
  </si>
  <si>
    <t>NAVARINO</t>
  </si>
  <si>
    <t>15 KOCH ROAD, SUITE J CORTE MADERA CA 94925 UNITED STATES</t>
  </si>
  <si>
    <t>PLOT NO.82, SECTOR-4, IMT MANESAR GURGAON HR 122051 INDIA</t>
  </si>
  <si>
    <t>MEDU6722425</t>
  </si>
  <si>
    <t>MSCUIE375341</t>
  </si>
  <si>
    <t>525A</t>
  </si>
  <si>
    <t>FEJ5967917000988</t>
  </si>
  <si>
    <t>EXPEDITORS INT'L BALTIMORE OFFICE</t>
  </si>
  <si>
    <t>510 MCCORMICK DRIVE SUITE K-NGLEN B GLEN BURNIE MD 21061 UNITED STATES</t>
  </si>
  <si>
    <t>KITCHENWAREP.O.#ITEM#D ESCRIPTIONHS CODECARTONSPCS /CTNTOTAL PCSUOMGW (KGS)VOL 1082201071061OXO GG SILICONE BASTING BRUSH9603.90.805012672 9,072PCS1,310.5269.463 1082202110800N1OXO SW/TCH SILICONE BASTING BRUSH9603.90.805028018 5,040PCS688.5203.344 10822021108300N1OXO TRAVEL MUG REDESIGN - PLASTIC - 15OZ3924.10.40 00126243 ,024PCS1,025.6407.459 10822021108500N1OXO TRAVEL MUG REDESIGN - PLASTIC 10OZ3924.10.4000212450 4PCS151.2001.044 1082202110900N1OXO SW SILICONE PASTRY BRUSH9603.90.805084181 ,512PCS126.0840.696 1082206104300T1OXO TOT FORK &amp; SPOON SET - GREEN8215.20.000021481 ,008SET100.8000.590 1082206104800T1OXO TOT PLATE - AQUA3924.10.200021481, 008PCS189.8401.456 1082206125500T1OXO TOT SMALL AND LARGE BOWL SET - PINK3924.10.200021481, 008SET299.7122.450 1084861071534LOWOXO GG LG SILICONE FLEXIBLE TURNER3924.10.40006648 3,168PCS579.6122.791 1084861155800V2OXO GG COOKIE SPATULA - TRAY PACK3924.10.4000252246 ,048PCS441.0001.182 1084862102700N1OXO SW SM SILICONE FLEXIBLE TURNER3924.10.400039218 7,056PCS1,215.2005.217 108 4862141000N3OXO SW COOKIE SPATULA (N3 VERSION)8210.00.0000126 243,024PCS302.5261.556 1085811063791V1OXO GG PREP CUTTING BOARD3924.10.400084363 ,024PCS1,420.4403.485 1085811067838V1OXO GG UTILITY BOARD - RED3924.10.4000168183, 024PCS2,716.5606.245 1085811112706V2OXO GG LIQUISEAL TRAVEL MUG3924.10.400084363,0 24PCS1,222.20010.121 1085826147500T1OXO TOT ON-THE- GO FEEDING SPOON - GREEN3924.10.400063483 ,024PCS270.9001.290 10861526191OXO GG MEAT TENDERIZER8205.51.600028 361,008PCS341.6000.67 2 1088092324000N2OXO SW SILICONE SINK STRAINER &amp; STOPPER 3924.10.400084363,024 PCS304.9202.768 1089361100800OXO GG BROWNIE SPATULA 3924.10.400042723,024 PCS278.8801.951 1089361113480OXO GG BROWNIE SPATULA BIN - RED 3924.10.40001 68183,024 PCS198.2400.745 SUB-TOTAL : 2,25713,184.40064.5 25 GRAND TOTAL : 2,25713,184.40064.5 25 COMMODITY: HOME CONSUMER PRODUCTS CY/RAMP</t>
  </si>
  <si>
    <t>C.H. ROBINSON WORLDWIDE (HONG KONG)</t>
  </si>
  <si>
    <t>OXO ITEM# GOOD GRIPS MADE IN CHINA SOUTHAVEN, MS PO# QTY: N.W.: LBS G.W.: LBS SAME SAME SAME SAME SAME SAMESAME SAME SAME SAME SAME SAME SAME SAMESAME SAME SAME SAME SAME SAME SAME SAMESAME SAME SAME SAME SAME SAME SAME SAMESAME SAME SAME SAME SAME SAME SAME SAMESAME SAME SAME</t>
  </si>
  <si>
    <t>1452 HUGHES ROAD, SUITE 350 GRAPEVINE TX 76051 UNITED STATES</t>
  </si>
  <si>
    <t>ROOM 1208, 12/F, TOWER ONE, EVER GA HONG KONG HONG KONG</t>
  </si>
  <si>
    <t>MSCU8152367</t>
  </si>
  <si>
    <t>MSCUC5244847</t>
  </si>
  <si>
    <t>527N</t>
  </si>
  <si>
    <t>FEJ1327227</t>
  </si>
  <si>
    <t>1452 HUGHES RD STE 350 GRAPEVINE, T GRAPEVINE TX 76051 UNITED STATES</t>
  </si>
  <si>
    <t>20 CRATES INSIDE 01 CONTAINER 40' H C, S AID TO CONTAIN: 16 CRATES, 38,111 M3, 748 8 PS SIZE 11/16' X 4 5/8' X 97 + 11/16' R AW FLAT JAMBS TEXAS TRIM 04 CRATES, 6,197 M3, 1456 PS SIZE 11/16' X 4 5/8' X 81 + 11/16' RAW FLAT JAMBS TEXAS TRIM NF: 4403 PO: 7200022914 FACTURA COMMERCIAL: 014/2 015 FREIGHT PREPAID NCM: 4418.20.00 RE:15 /0779904-001 DE:2150555753/4 HBL: SACY001 66315 SCAC ODE: SACY</t>
  </si>
  <si>
    <t>SYSTEMS AMERICAN CARGO SCAC CODE</t>
  </si>
  <si>
    <t>ROYAL CARGO DO BRASIL LTDA ON BE</t>
  </si>
  <si>
    <t>Portocel</t>
  </si>
  <si>
    <t>PORTO</t>
  </si>
  <si>
    <t>SACY 2025 NW 102ND AVE, SUITE 104 M IAMI, FL 33172 PH 305 477 2500/FAX</t>
  </si>
  <si>
    <t>HALF OF SYSTEM AMERICAN CARGO RUA L AURO MULLER N 495 CENTRO CEP 88301-</t>
  </si>
  <si>
    <t>ZCSU8985840</t>
  </si>
  <si>
    <t>ZIMUITJ2001704</t>
  </si>
  <si>
    <t>5S</t>
  </si>
  <si>
    <t>ZZZS755588</t>
  </si>
  <si>
    <t>CALCIUM CHLORIDE 77% FLAKES XFAX 86-755-82186345 TAX ID 4403 0066 1046 989 .</t>
  </si>
  <si>
    <t>STANDARD LOGISTICS SA DE CV</t>
  </si>
  <si>
    <t>ULYSSES</t>
  </si>
  <si>
    <t>CALCIUM CHLORIDE 77% FLAKES N.W. 25KGS G.W 25.1KGS FOR INDUSTRIAL USE ONLY LOT NO KY150515 MADE IN CHINA</t>
  </si>
  <si>
    <t>WASHINGTON NO., 1109. COL. MONTERREY CENTRO. C.P. 64000.MONTERREY, N.L. RFC SLO130918MW7</t>
  </si>
  <si>
    <t>IPXU3345120</t>
  </si>
  <si>
    <t>HLCUTA11505APJQ3</t>
  </si>
  <si>
    <t>1524N</t>
  </si>
  <si>
    <t>HLB1319986DOCUMENTAL</t>
  </si>
  <si>
    <t>NKB HOLDING SA DE CV</t>
  </si>
  <si>
    <t>GUIZHOU MATERIALS AND MINERALS</t>
  </si>
  <si>
    <t>LOL TUN 10 SM.50 MZA 69 CANCUN QUINTANA ROO MEXICO C.P.77533 RFC NHO071130NB6</t>
  </si>
  <si>
    <t>TRADING CO.,LTD RM 240524/F,THE SUMMIT INTERNATIONAL PLAZA,MIDDLE ZHONGHUA RD,GUIYANG,GUIZHOU,CHINA</t>
  </si>
  <si>
    <t>HLCUTA1FEAPJQ3AA</t>
  </si>
  <si>
    <t>'SHIPPER'S LOAD &amp; COUNT' (20455CTNS) CY / DR COPY NON-NEGOTIABLE B/L RELEASE PROCEDURES DETAIL AS PER ITEMIZED FREIGHT COLLECT 1100 (CT) HFE PO#: 0451241254/ 00010(KH 'SHIPPER'S LOAD &amp; COUNT' (20455CTNS) CY / DR COPY NON-NEGOTIABLE B/L RELEASE PROCEDURES DETAIL AS PER ITEMIZED FREIGHT COLLECT 1100 (CT) HFE PO#: 0451241254/ 00010(KH 'SHIPPER'S LOAD &amp; COUNT' (20455CTNS) CY / DR COPY NON-NEGOTIABLE B/L RELEASE PROCEDURES DETAIL AS PER ITEMIZED FREIGHT COLLECT 1100 (CT) HFE PO#: 0451241254/ 00010(KH 'SHIPPER'S LOAD &amp; COUNT' (20455CTNS) CY / DR COPY NON-NEGOTIABLE B/L RELEASE PROCEDURES DETAIL AS PER ITEMIZED FREIGHT COLLECT 1100 (CT) HFE PO#: 0451241254/ 00010(KH 15-4818) CUSTOMER PO#: 0451240209 MATERIAL #: B1378AS00 MATERIAL DESC: PD PLAYDOH OCE AN TOOLS QUANTITY: 4400 5 ANIMAL THEMED TOOLS, INCLUD ING 3 CANS OF PLAY-DOH MODE LING COMPOUND. HTS # :3407.00.2000 DIMENSION: 24.77 X 21.59 X 19 .05 CM GROSS WT. PER CTN: 1.9 KGS N.W.:1.65 KGS OF CHINA 11.21 MTQ 2090 KGM 1344 (CT) HFE PO#: 0451241255/ 00010(KH 15-4644) CUSTOMER PO#: 0451240244 MATERIAL #: 000490750 MATERIAL DESC: PLAYDOH SINGLE CAN QUANTITY: 32256 SINGLE CAN OF COMPOUND (5OZ) - ASSORTMENTED COLOR MIX IN P DQ HTS # :3407.00.2000 DIMENSION: 42.86 X 16.19 X 17 .46 CM GROSS WT. PER CTN: 4.58 KGS N.W.:4.32 KGS 16.28 MTQ 6155.52 KGM 334 (CT) HFE PO#: 0451242812/ 00010(KH 15-4630) CUSTOMER PO#: 0451240244 MATERIAL #: 383160751 MATERIAL DESC: PD SWEET SHOPP E SPECIALTY DOH AST QUANTITY: 2004 HTS#:3407.00.2000 DIMENSION: 23.18 X 15.56 X 19 .69 CM GROSS WT. PER CTN: 2.15 KGS N.W.:2 KGS 2.37 MTQ 718.1 KGM 133 (CT) VENDOR CODE/PICK UP CODE: ZC- 029A / 1 CUSTOMER CODE:990860 SHIP TO CODE:990921 FREIGHT COLLECT TOTAL 2 X 40GP HFE PO#: 0451246971/ 00010(KH 15-4558) CUSTOMER PO#: 0451243789 MATERIAL #: B0306AS00 MATERIAL DESC: PD SS SWIRL N SCOOP ICE CREAM QUANTITY: 399 PLAYSET, TOOLS AND ACCESSORIE S, COMPOUND HTS # :3407.00.2000 DIMENSION: 31.43 X 24.77 X 24 .13 CM GROSS WT. PER CTN: 2.62 KGS N.W.:2.37 KGS 2.5 MTQ 348.46 KGM 167 (CT) HFE PO#: 0451252515/ 00010(KH 15-5477) CUSTOMER PO#: 0451246498 MATERIAL #: B4044AX00 MATERIAL DESC: MLP NURSE REDH EART QUANTITY: 2004 HTS#:9503.00.0073 DIMENSION: 23.81 X 20 X 13.97 CM GROSS WT. PER CTN: 0.8 KGS N.W.:0.65 KGS 1.11 MTQ 133.6 KGM 1667 (CT) HFE PO#: 0451267538/ 00010(KH 15-7245) CUSTOMER PO#: 0451266839 MATERIAL #: 183670750 MATERIAL DESC: PD 1 OZ 15 COU NT BAG QUANTITY: 10002 MODELING PASTE/COMPOUND FOR C REATIVE CHILDRENS PLAY WITH P LASTIC ACCESSORIES HTS # :3407.00.2000 DIMENSION: 38.74 X 16.51 X 18 .42 CM GROSS WT. PER CTN: 3.83 KGS N.W.:3.62 KGS 19.64 MTQ 6384.61 KGM 467 (CT) HFE PO#: 0451272359/ 00010(KH -8457) CUSTOMER PO#: 0451271557 MATERIAL #: A02667831 MATERIAL DESC: MLP MINIS AST W2 14 QUANTITY: 2802 MLP MINIS AST HTS # :9503.00.0073 DIMENSION: 20.96 X 12.07 X 19 .37 CM GROSS WT. PER CTN: 0.56 KGS N.W.:0.46 KGS 2.29 MTQ 261.52 KGM 2500 (CT) FREIGHT COLLECT 1 X 40FT STD HFE PO#: 0451247793/ 00010 CUSTOMER PO#: 0451223360 MATERIAL #: B3533AS60 MATERIAL DESC: SW E7 MM HERO VEHICLE PLAYSET QUANTITY: 10000 DIMENSION: 30 X 29 X 24.5 CM GROSS WT. PER CTN: 2.97 KG HTS#:950300 SHIP TO CODE:990921 FACTORY CODE:A VENDER CODE:ZC-3565 PICK UP CODE:1 53.288 MTQ 7425 KGM 2750 (CT) HFE PO#: 0451245086/ 00010(KH 15-4781 &amp; 4782 &amp; 4783) CUSTOMER PO#: 0451244851 MATERIAL #: B1169AS00 MATERIAL DESC: PD STARTER SET QUANTITY: 11000 HTS#:3407.00.2000 DIMENSION: 25.08 X 23.18 X 20 .32 CM GROSS WT. PER CTN: 1.86 KGS N.W.:1.62 KGS 32.49 MTQ 5115 KGM 250 (CT) HFE PO#: 0451251317/ 00010(KH 15-5576) CUSTOMER PO#: 0451240244 MATERIAL #: A16200000 MATERIAL DESC: PD VALENTINES 15 CAN BAG QUANTITY: 2000 BAG OF 15 VALENTINES THEMED M OLDING PLAY HTS # :3407.00.2000 DIMENSION: 34.93 X 21.59 X 13 .97 CM GROSS WT. PER CTN: 4.68 KGS N.W.:4.46 KGS 2.63 MTQ 1170 KGM 1667 (CT) HFE PO#: 0451267538/ 00010(KH 15-7245) CUSTOMER PO#: 0451266839 MATERIAL #: 183670750 MATERIAL DESC: PD 1 OZ 15 COU NT BAG QUANTITY: 10002 MODELING PASTE/COMPOUND FOR C REATIVE CHILDRENS PLAY WITH P LASTIC ACCESSORIES HTS # :3407.00.2000 DIMENSION: 38.74 X 16.51 X 18 .42 CM GROSS WT. PER CTN: 3.83 KGS N.W.:3.62 KGS 19.64 MTQ 6384.61 KGM 450 (CT) HFE PO#: 0451247978/ 00010 CUSTOMER PO#: 0451243759 MATERIAL #: B1535AS00 MATERIAL DESC: NER MODULUS ST EALTH OPS UPGRADE KIT QUANTITY: 1800 HTS CODE: 9503.00.0073 DIMENSION: 38.89 X 22.54 X 30 .16 CM GROSS WT. PER CTN: 2.15 KG NET WT. PER CTN: 1.80 KG 11.897 MTQ 967.5 KGM 225 (CT) HFE PO#: 0451247980/ 00010 CUSTOMER PO#: 0451243759 MATERIAL #: B1536AS00 MATERIAL DESC: NER MODULUS ST RIKE N DEFEND UPGRADE KIT QUANTITY: 900 HTS CODE: 9503.00.0073 DIMENSION: 39.05 X 24.45 X 29 .53 CM GROSS WT. PER CTN: 2.74 KG NET WT. PER CTN: 2.38 KG 6.344 MTQ 616.5 KGM 167 (CT) HFE PO#: 0451247981/ 00010 CUSTOMER PO#: 0451243759 MATERIAL #: B15382210 MATERIAL DESC: NER MODULUS EC S10 BLASTER QUANTITY: 501 HTS # :9503.00.0073 DIMENSION: 77.47 X 23.81 X 39 .69 CM GROSS WT. PER CTN: 6.67 KG NET WT. PER CTN: 5.97 KG FACTORY CODE A VENDOR CODE ZC048 CARGO PICK UP ADDRESS NO.1 SHIP TO CODE:990921 12.226 MTQ 1113.89 KGM 1700 (CT) FREIGHT COLLECT 1 X 45FT HFE PO#: 0451248914/ 00010 CUSTOMER PO#: 0451246773 MATERIAL #: B1534AS00 MATERIAL DESC: NER MODULUS FL IP CLIP UPGRADE KIT QUANTITY: 6800 HTS CODE: 9503.00.0073 DIMENSION: 38.89 X 24.13 X 30 .16 CM GROSS WT. PER CTN: 2.59 KG NET WT. PER CTN: 2.24 KG 48.114 MTQ 4403 KGM 584 (CT) FREIGHT COLLECT 2 X 45 FT HFE PO#: 0451234631/ 00010 CUSTOMER PO#: 0451218245 MATERIAL #: B3513AS00 MATERIAL DESC: SW E7 MM VILLA IN FLAGSHIP PLAYSET QUANTITY: 1752 DIMENSION: 38 X 26.5 X 26.8 C M GROSS WT. PER CTN: 2.65 KG 15.761 MTQ 1547.6 KGM 2000 (CT) HFE PO#: 0451234632/ 00010 CUSTOMER PO#: 0451223360 MATERIAL #: B3513AS00 MATERIAL DESC: SW E7 MM VILLA IN FLAGSHIP PLAYSET QUANTITY: 6000 DIMENSION: 38 X 26.5 X 26.8 C M GROSS WT. PER CTN: 2.65 KG 53.975 MTQ 5300 KGM 200 (CT) HFE PO#: 0451247793/ 00010 CUSTOMER PO#: 0451223360 MATERIAL #: B3533AS60 MATERIAL DESC: SW E7 MM HERO VEHICLE PLAYSET QUANTITY: 800 DIMENSION: 30 X 29 X 24.5 CM GROSS WT. PER CTN: 2.97 KG HTS#:950300 SHIP TO CODE:990921 FACTORY CODE:A VENDER CODE:ZC-3565 PICK UP CODE:1 4.263 MTQ 594 KGM 2750 (CT) FREIGHT COLLECT 2 X 45 FT HFE PO#: 0451234631/ 00010 CUSTOMER PO#: 0451218245 MATERIAL #: B3513AS00 MATERIAL DESC: SW E7 MM VILLA IN FLAGSHIP PLAYSET QUANTITY: 8250 DIMENSION: 38 X 26.5 X 26.8 C M GROSS WT. PER CTN: 2.65 KG 74.216 MTQ 7287.5 KGM 15-4818) CUSTOMER PO#: 0451240209 MATERIAL #: B1378AS00 MATERIAL DESC: PD PLAYDOH OCE AN TOOLS QUANTITY: 4400 5 ANIMAL THEMED TOOLS, INCLUD ING 3 CANS OF PLAY-DOH MODE LING COMPOUND. HTS # :3407.00.2000 DIMENSION: 24.77 X 21.59 X 19 .05 CM GROSS WT. PER CTN: 1.9 KGS N.W.:1.65 KGS OF CHINA 11.21 MTQ 2090 KGM 1344 (CT) HFE PO#: 0451241255/ 00010(KH 15-4644) CUSTOMER PO#: 0451240244 MATERIAL #: 000490750 MATERIAL DESC: PLAYDOH SINGLE CAN QUANTITY: 32256 SINGLE CAN OF COMPOUND (5OZ) - ASSORTMENTED COLOR MIX IN P DQ HTS # :3407.00.2000 DIMENSION: 42.86 X 16.19 X 17 .46 CM GROSS WT. PER CTN: 4.58 KGS N.W.:4.32 KGS 16.28 MTQ 6155.52 KGM 334 (CT) HFE PO#: 0451242812/ 00010(KH 15-4630) CUSTOMER PO#: 0451240244 MATERIAL #: 383160751 MATERIAL DESC: PD SWEET SHOPP E SPECIALTY DOH AST QUANTITY: 2004 HTS#:3407.00.2000 DIMENSION: 23.18 X 15.56 X 19 .69 CM GROSS WT. PER CTN: 2.15 KGS N.W.:2 KGS 2.37 MTQ 718.1 KGM 133 (CT) VENDOR CODE/PICK UP CODE: ZC- 029A / 1 CUSTOMER CODE:990860 SHIP TO CODE:990921 FREIGHT COLLECT TOTAL 2 X 40GP HFE PO#: 0451246971/ 00010(KH 15-4558) CUSTOMER PO#: 0451243789 MATERIAL #: B0306AS00 MATERIAL DESC: PD SS SWIRL N SCOOP ICE CREAM QUANTITY: 399 PLAYSET, TOOLS AND ACCESSORIE S, COMPOUND HTS # :3407.00.2000 DIMENSION: 31.43 X 24.77 X 24 .13 CM GROSS WT. PER CTN: 2.62 KGS N.W.:2.37 KGS 2.5 MTQ 348.46 KGM 167 (CT) HFE PO#: 0451252515/ 00010(KH 15-5477) CUSTOMER PO#: 0451246498 MATERIAL #: B4044AX00 MATERIAL DESC: MLP NURSE REDH EART QUANTITY: 2004 HTS#:9503.00.0073 DIMENSION: 23.81 X 20 X 13.97 CM GROSS WT. PER CTN: 0.8 KGS N.W.:0.65 KGS 1.11 MTQ 133.6 KGM 1667 (CT) HFE PO#: 0451267538/ 00010(KH 15-7245) CUSTOMER PO#: 0451266839 MATERIAL #: 183670750 MATERIAL DESC: PD 1 OZ 15 COU NT BAG QUANTITY: 10002 MODELING PASTE/COMPOUND FOR C REATIVE CHILDRENS PLAY WITH P LASTIC ACCESSORIES HTS # :3407.00.2000 DIMENSION: 38.74 X 16.51 X 18 .42 CM GROSS WT. PER CTN: 3.83 KGS N.W.:3.62 KGS 19.64 MTQ 6384.61 KGM 467 (CT) HFE PO#: 0451272359/ 00010(KH -8457) CUSTOMER PO#: 0451271557 MATERIAL #: A02667831 MATERIAL DESC: MLP MINIS AST W2 14 QUANTITY: 2802 MLP MINIS AST HTS # :9503.00.0073 DIMENSION: 20.96 X 12.07 X 19 .37 CM GROSS WT. PER CTN: 0.56 KGS N.W.:0.46 KGS 2.29 MTQ 261.52 KGM 2500 (CT) FREIGHT COLLECT 1 X 40FT STD HFE PO#: 0451247793/ 00010 CUSTOMER PO#: 0451223360 MATERIAL #: B3533AS60 MATERIAL DESC: SW E7 MM HERO VEHICLE PLAYSET QUANTITY: 10000 DIMENSION: 30 X 29 X 24.5 CM GROSS WT. PER CTN: 2.97 KG HTS#:950300 SHIP TO CODE:990921 FACTORY CODE:A VENDER CODE:ZC-3565 PICK UP CODE:1 53.288 MTQ 7425 KGM 2750 (CT) HFE PO#: 0451245086/ 00010(KH 15-4781 &amp; 4782 &amp; 4783) CUSTOMER PO#: 0451244851 MATERIAL #: B1169AS00 MATERIAL DESC: PD STARTER SET QUANTITY: 11000 HTS#:3407.00.2000 DIMENSION: 25.08 X 23.18 X 20 .32 CM GROSS WT. PER CTN: 1.86 KGS N.W.:1.62 KGS 32.49 MTQ 5115 KGM 250 (CT) HFE PO#: 0451251317/ 00010(KH 15-5576) CUSTOMER PO#: 0451240244 MATERIAL #: A16200000 MATERIAL DESC: PD VALENTINES 15 CAN BAG QUANTITY: 2000 BAG OF 15 VALENTINES THEMED M OLDING PLAY HTS # :3407.00.2000 DIMENSION: 34.93 X 21.59 X 13 .97 CM GROSS WT. PER CTN: 4.68 KGS N.W.:4.46 KGS 2.63 MTQ 1170 KGM 1667 (CT) HFE PO#: 0451267538/ 00010(KH 15-7245) CUSTOMER PO#: 0451266839 MATERIAL #: 183670750 MATERIAL DESC: PD 1 OZ 15 COU NT BAG QUANTITY: 10002 MODELING PASTE/COMPOUND FOR C REATIVE CHILDRENS PLAY WITH P LASTIC ACCESSORIES HTS # :3407.00.2000 DIMENSION: 38.74 X 16.51 X 18 .42 CM GROSS WT. PER CTN: 3.83 KGS N.W.:3.62 KGS 19.64 MTQ 6384.61 KGM 450 (CT) HFE PO#: 0451247978/ 00010 CUSTOMER PO#: 0451243759 MATERIAL #: B1535AS00 MATERIAL DESC: NER MODULUS ST EALTH OPS UPGRADE KIT QUANTITY: 1800 HTS CODE: 9503.00.0073 DIMENSION: 38.89 X 22.54 X 30 .16 CM GROSS WT. PER CTN: 2.15 KG NET WT. PER CTN: 1.80 KG 11.897 MTQ 967.5 KGM 225 (CT) HFE PO#: 0451247980/ 00010 CUSTOMER PO#: 0451243759 MATERIAL #: B1536AS00 MATERIAL DESC: NER MODULUS ST RIKE N DEFEND UPGRADE KIT QUANTITY: 900 HTS CODE: 9503.00.0073 DIMENSION: 39.05 X 24.45 X 29 .53 CM GROSS WT. PER CTN: 2.74 KG NET WT. PER CTN: 2.38 KG 6.344 MTQ 616.5 KGM 167 (CT) HFE PO#: 0451247981/ 00010 CUSTOMER PO#: 0451243759 MATERIAL #: B15382210 MATERIAL DESC: NER MODULUS EC S10 BLASTER QUANTITY: 501 HTS # :9503.00.0073 DIMENSION: 77.47 X 23.81 X 39 .69 CM GROSS WT. PER CTN: 6.67 KG NET WT. PER CTN: 5.97 KG FACTORY CODE A VENDOR CODE ZC048 CARGO PICK UP ADDRESS NO.1 SHIP TO CODE:990921 12.226 MTQ 1113.89 KGM 1700 (CT) FREIGHT COLLECT 1 X 45FT HFE PO#: 0451248914/ 00010 CUSTOMER PO#: 0451246773 MATERIAL #: B1534AS00 MATERIAL DESC: NER MODULUS FL IP CLIP UPGRADE KIT QUANTITY: 6800 HTS CODE: 9503.00.0073 DIMENSION: 38.89 X 24.13 X 30 .16 CM GROSS WT. PER CTN: 2.59 KG NET WT. PER CTN: 2.24 KG 48.114 MTQ 4403 KGM 584 (CT) FREIGHT COLLECT 2 X 45 FT HFE PO#: 0451234631/ 00010 CUSTOMER PO#: 0451218245 MATERIAL #: B3513AS00 MATERIAL DESC: SW E7 MM VILLA IN FLAGSHIP PLAYSET QUANTITY: 1752 DIMENSION: 38 X 26.5 X 26.8 C M GROSS WT. PER CTN: 2.65 KG 15.761 MTQ 1547.6 KGM 2000 (CT) HFE PO#: 0451234632/ 00010 CUSTOMER PO#: 0451223360 MATERIAL #: B3513AS00 MATERIAL DESC: SW E7 MM VILLA IN FLAGSHIP PLAYSET QUANTITY: 6000 DIMENSION: 38 X 26.5 X 26.8 C M GROSS WT. PER CTN: 2.65 KG 53.975 MTQ 5300 KGM 200 (CT) HFE PO#: 0451247793/ 00010 CUSTOMER PO#: 0451223360 MATERIAL #: B3533AS60 MATERIAL DESC: SW E7 MM HERO VEHICLE PLAYSET QUANTITY: 800 DIMENSION: 30 X 29 X 24.5 CM GROSS WT. PER CTN: 2.97 KG HTS#:950300 SHIP TO CODE:990921 FACTORY CODE:A VENDER CODE:ZC-3565 PICK UP CODE:1 4.263 MTQ 594 KGM 2750 (CT) FREIGHT COLLECT 2 X 45 FT HFE PO#: 0451234631/ 00010 CUSTOMER PO#: 0451218245 MATERIAL #: B3513AS00 MATERIAL DESC: SW E7 MM VILLA IN FLAGSHIP PLAYSET QUANTITY: 8250 DIMENSION: 38 X 26.5 X 26.8 C M GROSS WT. PER CTN: 2.65 KG 74.216 MTQ 7287.5 KGM 15-4818) CUSTOMER PO#: 0451240209 MATERIAL #: B1378AS00 MATERIAL DESC: PD PLAYDOH OCE AN TOOLS QUANTITY: 4400 5 ANIMAL THEMED TOOLS, INCLUD ING 3 CANS OF PLAY-DOH MODE LING COMPOUND. HTS # :3407.00.2000 DIMENSION: 24.77 X 21.59 X 19 .05 CM GROSS WT. PER CTN: 1.9 KGS N.W.:1.65 KGS OF CHINA 11.21 MTQ 2090 KGM 1344 (CT) HFE PO#: 0451241255/ 00010(KH 15-4644) CUSTOMER PO#: 0451240244 MATERIAL #: 000490750 MATERIAL DESC: PLAYDOH SINGLE CAN QUANTITY: 32256 SINGLE CAN OF COMPOUND (5OZ) - ASSORTMENTED COLOR MIX IN P DQ HTS # :3407.00.2000 DIMENSION: 42.86 X 16.19 X 17 .46 CM GROSS WT. PER CTN: 4.58 KGS N.W.:4.32 KGS 16.28 MTQ 6155.52 KGM 334 (CT) HFE PO#: 0451242812/ 00010(KH 15-4630) CUSTOMER PO#: 0451240244 MATERIAL #: 383160751 MATERIAL DESC: PD SWEET SHOPP E SPECIALTY DOH AST QUANTITY: 2004 HTS#:3407.00.2000 DIMENSION: 23.18 X 15.56 X 19 .69 CM GROSS WT. PER CTN: 2.15 KGS N.W.:2 KGS 2.37 MTQ 718.1 KGM 133 (CT) VENDOR CODE/PICK UP CODE: ZC- 029A / 1 CUSTOMER CODE:990860 SHIP TO CODE:990921 FREIGHT COLLECT TOTAL 2 X 40GP HFE PO#: 0451246971/ 00010(KH 15-4558) CUSTOMER PO#: 0451243789 MATERIAL #: B0306AS00 MATERIAL DESC: PD SS SWIRL N SCOOP ICE CREAM QUANTITY: 399 PLAYSET, TOOLS AND ACCESSORIE S, COMPOUND HTS # :3407.00.2000 DIMENSION: 31.43 X 24.77 X 24 .13 CM GROSS WT. PER CTN: 2.62 KGS N.W.:2.37 KGS 2.5 MTQ 348.46 KGM 167 (CT) HFE PO#: 0451252515/ 00010(KH 15-5477) CUSTOMER PO#: 0451246498 MATERIAL #: B4044AX00 MATERIAL DESC: MLP NURSE REDH EART QUANTITY: 2004 HTS#:9503.00.0073 DIMENSION: 23.81 X 20 X 13.97 CM GROSS WT. PER CTN: 0.8 KGS N.W.:0.65 KGS 1.11 MTQ 133.6 KGM 1667 (CT) HFE PO#: 0451267538/ 00010(KH 15-7245) CUSTOMER PO#: 0451266839 MATERIAL #: 183670750 MATERIAL DESC: PD 1 OZ 15 COU NT BAG QUANTITY: 10002 MODELING PASTE/COMPOUND FOR C REATIVE CHILDRENS PLAY WITH P LASTIC ACCESSORIES HTS # :3407.00.2000 DIMENSION: 38.74 X 16.51 X 18 .42 CM GROSS WT. PER CTN: 3.83 KGS N.W.:3.62 KGS 19.64 MTQ 6384.61 KGM 467 (CT) HFE PO#: 0451272359/ 00010(KH -8457) CUSTOMER PO#: 0451271557 MATERIAL #: A02667831 MATERIAL DESC: MLP MINIS AST W2 14 QUANTITY: 2802 MLP MINIS AST HTS # :9503.00.0073 DIMENSION: 20.96 X 12.07 X 19 .37 CM GROSS WT. PER CTN: 0.56 KGS N.W.:0.46 KGS 2.29 MTQ 261.52 KGM 2500 (CT) FREIGHT COLLECT 1 X 40FT STD HFE PO#: 0451247793/ 00010 CUSTOMER PO#: 0451223360 MATERIAL #: B3533AS60 MATERIAL DESC: SW E7 MM HERO VEHICLE PLAYSET QUANTITY: 10000 DIMENSION: 30 X 29 X 24.5 CM GROSS WT. PER CTN: 2.97 KG HTS#:950300 SHIP TO CODE:990921 FACTORY CODE:A VENDER CODE:ZC-3565 PICK UP CODE:1 53.288 MTQ 7425 KGM 2750 (CT) HFE PO#: 0451245086/ 00010(KH 15-4781 &amp; 4782 &amp; 4783) CUSTOMER PO#: 0451244851 MATERIAL #: B1169AS00 MATERIAL DESC: PD STARTER SET QUANTITY: 11000 HTS#:3407.00.2000 DIMENSION: 25.08 X 23.18 X 20 .32 CM GROSS WT. PER CTN: 1.86 KGS N.W.:1.62 KGS 32.49 MTQ 5115 KGM 250 (CT) HFE PO#: 0451251317/ 00010(KH 15-5576) CUSTOMER PO#: 0451240244 MATERIAL #: A16200000 MATERIAL DESC: PD VALENTINES 15 CAN BAG QUANTITY: 2000 BAG OF 15 VALENTINES THEMED M OLDING PLAY HTS # :3407.00.2000 DIMENSION: 34.93 X 21.59 X 13 .97 CM GROSS WT. PER CTN: 4.68 KGS N.W.:4.46 KGS 2.63 MTQ 1170 KGM 1667 (CT) HFE PO#: 0451267538/ 00010(KH 15-7245) CUSTOMER PO#: 0451266839 MATERIAL #: 183670750 MATERIAL DESC: PD 1 OZ 15 COU NT BAG QUANTITY: 10002 MODELING PASTE/COMPOUND FOR C REATIVE CHILDRENS PLAY WITH P LASTIC ACCESSORIES HTS # :3407.00.2000 DIMENSION: 38.74 X 16.51 X 18 .42 CM GROSS WT. PER CTN: 3.83 KGS N.W.:3.62 KGS 19.64 MTQ 6384.61 KGM 450 (CT) HFE PO#: 0451247978/ 00010 CUSTOMER PO#: 0451243759 MATERIAL #: B1535AS00 MATERIAL DESC: NER MODULUS ST EALTH OPS UPGRADE KIT QUANTITY: 1800 HTS CODE: 9503.00.0073 DIMENSION: 38.89 X 22.54 X 30 .16 CM GROSS WT. PER CTN: 2.15 KG NET WT. PER CTN: 1.80 KG 11.897 MTQ 967.5 KGM 225 (CT) HFE PO#: 0451247980/ 00010 CUSTOMER PO#: 0451243759 MATERIAL #: B1536AS00 MATERIAL DESC: NER MODULUS ST RIKE N DEFEND UPGRADE KIT QUANTITY: 900 HTS CODE: 9503.00.0073 DIMENSION: 39.05 X 24.45 X 29 .53 CM GROSS WT. PER CTN: 2.74 KG NET WT. PER CTN: 2.38 KG 6.344 MTQ 616.5 KGM 167 (CT) HFE PO#: 0451247981/ 00010 CUSTOMER PO#: 0451243759 MATERIAL #: B15382210 MATERIAL DESC: NER MODULUS EC S10 BLASTER QUANTITY: 501 HTS # :9503.00.0073 DIMENSION: 77.47 X 23.81 X 39 .69 CM GROSS WT. PER CTN: 6.67 KG NET WT. PER CTN: 5.97 KG FACTORY CODE A VENDOR CODE ZC048 CARGO PICK UP ADDRESS NO.1 SHIP TO CODE:990921 12.226 MTQ 1113.89 KGM 1700 (CT) FREIGHT COLLECT 1 X 45FT HFE PO#: 0451248914/ 00010 CUSTOMER PO#: 0451246773 MATERIAL #: B1534AS00 MATERIAL DESC: NER MODULUS FL IP CLIP UPGRADE KIT QUANTITY: 6800 HTS CODE: 9503.00.0073 DIMENSION: 38.89 X 24.13 X 30 .16 CM GROSS WT. PER CTN: 2.59 KG NET WT. PER CTN: 2.24 KG 48.114 MTQ 4403 KGM 584 (CT) FREIGHT COLLECT 2 X 45 FT HFE PO#: 0451234631/ 00010 CUSTOMER PO#: 0451218245 MATERIAL #: B3513AS00 MATERIAL DESC: SW E7 MM VILLA IN FLAGSHIP PLAYSET QUANTITY: 1752 DIMENSION: 38 X 26.5 X 26.8 C M GROSS WT. PER CTN: 2.65 KG 15.761 MTQ 1547.6 KGM 2000 (CT) HFE PO#: 0451234632/ 00010 CUSTOMER PO#: 0451223360 MATERIAL #: B3513AS00 MATERIAL DESC: SW E7 MM VILLA IN FLAGSHIP PLAYSET QUANTITY: 6000 DIMENSION: 38 X 26.5 X 26.8 C M GROSS WT. PER CTN: 2.65 KG 53.975 MTQ 5300 KGM 200 (CT) HFE PO#: 0451247793/ 00010 CUSTOMER PO#: 0451223360 MATERIAL #: B3533AS60 MATERIAL DESC: SW E7 MM HERO VEHICLE PLAYSET QUANTITY: 800 DIMENSION: 30 X 29 X 24.5 CM GROSS WT. PER CTN: 2.97 KG HTS#:950300 SHIP TO CODE:990921 FACTORY CODE:A VENDER CODE:ZC-3565 PICK UP CODE:1 4.263 MTQ 594 KGM 2750 (CT) FREIGHT COLLECT 2 X 45 FT HFE PO#: 0451234631/ 00010 CUSTOMER PO#: 0451218245 MATERIAL #: B3513AS00 MATERIAL DESC: SW E7 MM VILLA IN FLAGSHIP PLAYSET QUANTITY: 8250 DIMENSION: 38 X 26.5 X 26.8 C M GROSS WT. PER CTN: 2.65 KG 74.216 MTQ 7287.5 KGM 15-4818) CUSTOMER PO#: 0451240209 MATERIAL #: B1378AS00 MATERIAL DESC: PD PLAYDOH OCE AN TOOLS QUANTITY: 4400 5 ANIMAL THEMED TOOLS, INCLUD ING 3 CANS OF PLAY-DOH MODE LING COMPOUND. HTS # :3407.00.2000 DIMENSION: 24.77 X 21.59 X 19 .05 CM GROSS WT. PER CTN: 1.9 KGS N.W.:1.65 KGS OF CHINA 11.21 MTQ 2090 KGM 1344 (CT) HFE PO#: 0451241255/ 00010(KH 15-4644) CUSTOMER PO#: 0451240244 MATERIAL #: 000490750 MATERIAL DESC: PLAYDOH SINGLE CAN QUANTITY: 32256 SINGLE CAN OF COMPOUND (5OZ) - ASSORTMENTED COLOR MIX IN P DQ HTS # :3407.00.2000 DIMENSION: 42.86 X 16.19 X 17 .46 CM GROSS WT. PER CTN: 4.58 KGS N.W.:4.32 KGS 16.28 MTQ 6155.52 KGM 334 (CT) HFE PO#: 0451242812/ 00010(KH 15-4630) CUSTOMER PO#: 0451240244 MATERIAL #: 383160751 MATERIAL DESC: PD SWEET SHOPP E SPECIALTY DOH AST QUANTITY: 2004 HTS#:3407.00.2000 DIMENSION: 23.18 X 15.56 X 19 .69 CM GROSS WT. PER CTN: 2.15 KGS N.W.:2 KGS 2.37 MTQ 718.1 KGM 133 (CT) VENDOR CODE/PICK UP CODE: ZC- 029A / 1 CUSTOMER CODE:990860 SHIP TO CODE:990921 FREIGHT COLLECT TOTAL 2 X 40GP HFE PO#: 0451246971/ 00010(KH 15-4558) CUSTOMER PO#: 0451243789 MATERIAL #: B0306AS00 MATERIAL DESC: PD SS SWIRL N SCOOP ICE CREAM QUANTITY: 399 PLAYSET, TOOLS AND ACCESSORIE S, COMPOUND HTS # :3407.00.2000 DIMENSION: 31.43 X 24.77 X 24 .13 CM GROSS WT. PER CTN: 2.62 KGS N.W.:2.37 KGS 2.5 MTQ 348.46 KGM 167 (CT) HFE PO#: 0451252515/ 00010(KH 15-5477) CUSTOMER PO#: 0451246498 MATERIAL #: B4044AX00 MATERIAL DESC: MLP NURSE REDH EART QUANTITY: 2004 HTS#:9503.00.0073 DIMENSION: 23.81 X 20 X 13.97 CM GROSS WT. PER CTN: 0.8 KGS N.W.:0.65 KGS 1.11 MTQ 133.6 KGM 1667 (CT) HFE PO#: 0451267538/ 00010(KH 15-7245) CUSTOMER PO#: 0451266839 MATERIAL #: 183670750 MATERIAL DESC: PD 1 OZ 15 COU NT BAG QUANTITY: 10002 MODELING PASTE/COMPOUND FOR C REATIVE CHILDRENS PLAY WITH P LASTIC ACCESSORIES HTS # :3407.00.2000 DIMENSION: 38.74 X 16.51 X 18 .42 CM GROSS WT. PER CTN: 3.83 KGS N.W.:3.62 KGS 19.64 MTQ 6384.61 KGM 467 (CT) HFE PO#: 0451272359/ 00010(KH -8457) CUSTOMER PO#: 0451271557 MATERIAL #: A02667831 MATERIAL DESC: MLP MINIS AST W2 14 QUANTITY: 2802 MLP MINIS AST HTS # :9503.00.0073 DIMENSION: 20.96 X 12.07 X 19 .37 CM GROSS WT. PER CTN: 0.56 KGS N.W.:0.46 KGS 2.29 MTQ 261.52 KGM 2500 (CT) FREIGHT COLLECT 1 X 40FT STD HFE PO#: 0451247793/ 00010 CUSTOMER PO#: 0451223360 MATERIAL #: B3533AS60 MATERIAL DESC: SW E7 MM HERO VEHICLE PLAYSET QUANTITY: 10000 DIMENSION: 30 X 29 X 24.5 CM GROSS WT. PER CTN: 2.97 KG HTS#:950300 SHIP TO CODE:990921 FACTORY CODE:A VENDER CODE:ZC-3565 PICK UP CODE:1 53.288 MTQ 7425 KGM 2750 (CT) HFE PO#: 0451245086/ 00010(KH 15-4781 &amp; 4782 &amp; 4783) CUSTOMER PO#: 0451244851 MATERIAL #: B1169AS00 MATERIAL DESC: PD STARTER SET QUANTITY: 11000 HTS#:3407.00.2000 DIMENSION: 25.08 X 23.18 X 20 .32 CM GROSS WT. PER CTN: 1.86 KGS N.W.:1.62 KGS 32.49 MTQ 5115 KGM 250 (CT) HFE PO#: 0451251317/ 00010(KH 15-5576) CUSTOMER PO#: 0451240244 MATERIAL #: A16200000 MATERIAL DESC: PD VALENTINES 15 CAN BAG QUANTITY: 2000 BAG OF 15 VALENTINES THEMED M OLDING PLAY HTS # :3407.00.2000 DIMENSION: 34.93 X 21.59 X 13 .97 CM GROSS WT. PER CTN: 4.68 KGS N.W.:4.46 KGS 2.63 MTQ 1170 KGM 1667 (CT) HFE PO#: 0451267538/ 00010(KH 15-7245) CUSTOMER PO#: 0451266839 MATERIAL #: 183670750 MATERIAL DESC: PD 1 OZ 15 COU NT BAG QUANTITY: 10002 MODELING PASTE/COMPOUND FOR C REATIVE CHILDRENS PLAY WITH P LASTIC ACCESSORIES HTS # :3407.00.2000 DIMENSION: 38.74 X 16.51 X 18 .42 CM GROSS WT. PER CTN: 3.83 KGS N.W.:3.62 KGS 19.64 MTQ 6384.61 KGM 450 (CT) HFE PO#: 0451247978/ 00010 CUSTOMER PO#: 0451243759 MATERIAL #: B1535AS00 MATERIAL DESC: NER MODULUS ST EALTH OPS UPGRADE KIT QUANTITY: 1800 HTS CODE: 9503.00.0073 DIMENSION: 38.89 X 22.54 X 30 .16 CM GROSS WT. PER CTN: 2.15 KG NET WT. PER CTN: 1.80 KG 11.897 MTQ 967.5 KGM 225 (CT) HFE PO#: 0451247980/ 00010 CUSTOMER PO#: 0451243759 MATERIAL #: B1536AS00 MATERIAL DESC: NER MODULUS ST RIKE N DEFEND UPGRADE KIT QUANTITY: 900 HTS CODE: 9503.00.0073 DIMENSION: 39.05 X 24.45 X 29 .53 CM GROSS WT. PER CTN: 2.74 KG NET WT. PER CTN: 2.38 KG 6.344 MTQ 616.5 KGM 167 (CT) HFE PO#: 0451247981/ 00010 CUSTOMER PO#: 0451243759 MATERIAL #: B15382210 MATERIAL DESC: NER MODULUS EC S10 BLASTER QUANTITY: 501 HTS # :9503.00.0073 DIMENSION: 77.47 X 23.81 X 39 .69 CM GROSS WT. PER CTN: 6.67 KG NET WT. PER CTN: 5.97 KG FACTORY CODE A VENDOR CODE ZC048 CARGO PICK UP ADDRESS NO.1 SHIP TO CODE:990921 12.226 MTQ 1113.89 KGM 1700 (CT) FREIGHT COLLECT 1 X 45FT HFE PO#: 0451248914/ 00010 CUSTOMER PO#: 0451246773 MATERIAL #: B1534AS00 MATERIAL DESC: NER MODULUS FL IP CLIP UPGRADE KIT QUANTITY: 6800 HTS CODE: 9503.00.0073 DIMENSION: 38.89 X 24.13 X 30 .16 CM GROSS WT. PER CTN: 2.59 KG NET WT. PER CTN: 2.24 KG 48.114 MTQ 4403 KGM 584 (CT) FREIGHT COLLECT 2 X 45 FT HFE PO#: 0451234631/ 00010 CUSTOMER PO#: 0451218245 MATERIAL #: B3513AS00 MATERIAL DESC: SW E7 MM VILLA IN FLAGSHIP PLAYSET QUANTITY: 1752 DIMENSION: 38 X 26.5 X 26.8 C M GROSS WT. PER CTN: 2.65 KG 15.761 MTQ 1547.6 KGM 2000 (CT) HFE PO#: 0451234632/ 00010 CUSTOMER PO#: 0451223360 MATERIAL #: B3513AS00 MATERIAL DESC: SW E7 MM VILLA IN FLAGSHIP PLAYSET QUANTITY: 6000 DIMENSION: 38 X 26.5 X 26.8 C M GROSS WT. PER CTN: 2.65 KG 53.975 MTQ 5300 KGM 200 (CT) HFE PO#: 0451247793/ 00010 CUSTOMER PO#: 0451223360 MATERIAL #: B3533AS60 MATERIAL DESC: SW E7 MM HERO VEHICLE PLAYSET QUANTITY: 800 DIMENSION: 30 X 29 X 24.5 CM GROSS WT. PER CTN: 2.97 KG HTS#:950300 SHIP TO CODE:990921 FACTORY CODE:A VENDER CODE:ZC-3565 PICK UP CODE:1 4.263 MTQ 594 KGM 2750 (CT) FREIGHT COLLECT 2 X 45 FT HFE PO#: 0451234631/ 00010 CUSTOMER PO#: 0451218245 MATERIAL #: B3513AS00 MATERIAL DESC: SW E7 MM VILLA IN FLAGSHIP PLAYSET QUANTITY: 8250 DIMENSION: 38 X 26.5 X 26.8 C M GROSS WT. PER CTN: 2.65 KG 74.216 MTQ 7287.5 KGM</t>
  </si>
  <si>
    <t>HASBRO INC. C/O MATSON</t>
  </si>
  <si>
    <t>MOL MAXIM</t>
  </si>
  <si>
    <t>HASBRO B1378AS00 4 PCS. PD PLAYDOH O CEAN TOOLS PLAY-DOH GR WT. 4.18 LBS/ 1.90 KGS CU VOL. 0.36 FT3/ 0.010 M3 DATE CODE C0 29A PAWTUCKET, R I 02861-1059MADE IN CHIN A HASBRO 000490750 24 PCS. PLAYDOH SING LE CAN PLAY-DOHGR WT. 10.0 8 LBS/ 4.58 KGS CU VOL. 0.43 FT3/ 0.012 M3 DATE CODE C0 29APAWTUCKET, R I 02861-1059 MADE IN CHIN A HASBRO 383160751 6 PCS. PD SWEET SHOPPE SPECIALTY DO H AST PLAY-DOH GR WT. 4.73 LBS/2.15 KGS CU VOL. 0.25 FT3/0.007 M3 DATE CODE C0 29A PAWTUCKET, R I 02861-1059 MADE IN CHIN A HASBROB0306AS00 3 PCS. PD SS SWIRL N SCOOP ICE CREAM PLAY-DOH GR WT. 5.76 LBS/ 2.62KGS CU VOL. 0.66 FT3/ 0.019 M3 DATE CODE C0 29A PAWTUCKET, R I 02861-1059MADE IN CHIN A HASBRO B4044AX00 12 PCS. CU VOL. 0.23 FT3/ 0.007 M3DATE CODE C0 29A PAWTUCKET, R I 02861-1059 MADE IN CHIN A MLP NURSE RE DHEARTMY LITTLE PO NY GR WT. 1.76 LBS/ 0.80 K GS HASBRO 183670750 6 PCS.PD 1 OZ 15 C OUNT BAG PLAY-DOH GR WT. 8.43 LBS CU FT. 0.42 DATE CODE C0 29APAWTUCKET, R I 02862 MADE IN CHIN A HASBRO A02667831 6 PCS. MLP MINIS AST W2 14 MY LITTLE PO NY GR WT. 1.23 LBS/ 0.56 K GS CU VOL. 0.17 FT3/ 0.005M3 DATE CODE C0 29A PAWTUCKET, R I 02861-1059 MADE IN CHIN A PRODUCT NUMBER: B3533AS6 0 PRODUCT PIEC E COUNT: 4 P CS. PRODUCT TITL E/NAME: SW E 7 MILLENNIUMFALCON PLAY SET BRAND: STAR WARS ADDRESS: PAW TUCKET, RI 0 2861-1059 MADE IN: CHINA SCS BAR CODE : 0 0 6 3 0 5 0 9 3 7 0 6 7 2 HASBRO B1169AS00 4 PCS.PD STARTER S ET PLAY-DOH GR WT. 4.09 LBS/ 1.86 K GS CU VOL. 0.42 FT3/ 0.012M3 DATE CODE C0 29A PAWTUCKET, R I 02861-1059 MADE IN CHIN A HASBROA16200000 8 PCS. PD VALENTINE S 15 CAN BAG PLAY-DOH GR WT. 10.3 0 LBS/ 4.68 KGSCU VOL. 0.37 FT3/ 0.011 M3 DATE CODE C0 29A PAWTUCKET, R I 02861-1059 MADE IN CHINA HASBRO 183670750 6 PCS. PD 1 OZ 15 C OUNT BAG PLAY-DOH GR WT. 8.43LBS CU FT. 0.42 DATE CODE C0 29A PAWTUCKET, R I 02862 MADE IN CHIN AHASBRO TOYS MISC TOYS B1535AS00 4 PCS NER MODULUS STEALTH OPS UPGRADE KIT NERFGR WT CU VOL. DATE CODE.C- 048A PAWTUCKET, R I 02861-1059 MADE IN CHIN AHASBRO TOYS MISC TOYS B1536AS00 4 PCS NER MODULUS STRIKE N DEF END UPGRADE KITNERF GR WT CU VOL. DATE CODE.C- 048A PAWTUCKET, R I 02861-1059 MADE IN CHINA HASBRO TOYS MISC TOYS B15382210 3 PCS NER MODULUS ECS10 BLASTE RNERF GR WT CU VOL. DATE CODE.C- 048A PAWTUCKET, R I 02861-1059 MADE IN CHINA HASBRO TOYS MISC TOYS B1534AS00 4 PCS NER MODULUS FLIP CLIP UP GRADE KITNERF GR WT CU VOL. DATE CODE.C- 048A PAWTUCKET, R I 02861-1059 MADE IN CHINA PRODUCT NUMB ER: B3513AS0 0 PRODUCT PIEC E COUNT: 3 P CS. PRODUCT TITLE/NAME: SW E 7 FIRST ORDE R STAR DESTROY ER PLAYSET BRAND: STAR WARS ADDRESS: PAWTUCKET, RI 0 2861-1059 MADE IN: CHI NA SCS BAR CODE : 0063050934 6905 PRODUCT NUMBER: B3513AS0 0 PRODUCT PIEC E COUNT: 3 P CS. PRODUCT TITL E/NAME: SW E 7 FIRST ORDER STAR DESTROY ER PLAYSET BRAND: STAR WARS ADDRESS: PAW TUCKET, RI 0 2861-1059MADE IN: CHI NA SCS BAR CODE : 0063050934 6905 PRODUCT NUMB ER: B3533AS6 0PRODUCT PIEC E COUNT: 4 P CS. PRODUCT TITL E/NAME: SW E 7 MILLENNIUM FALCON PLAYS ETBRAND: STAR WARS ADDRESS: PAW TUCKET, RI 0 2861-1059 MADE IN: CHI NA SCS BAR CODE: 0 0 6 3 0 5 0 9 3 7 0 6 7 2 PRODUCT NUMB ER: B3513AS0 0 PRODUCT PIEC E COUNT: 3 PCS. PRODUCT TITL E/NAME: SW E 7 FIRST ORDE R STAR DESTROY ER PLAYSET BRAND: STARWARS ADDRESS: PAW TUCKET, RI 0 2861-1059 MADE IN: CHI NA SCS BAR CODE : 00630509346905HASBRO B1378AS00 4 PCS. PD PLAYDOH O CEAN TOOLS PLAY-DOH GR WT. 4.18 LBS/ 1.90 KGS CU VOL. 0.36 FT3/ 0.010 M3 DATE CODE C0 29A PAWTUCKET, R I 02861-1059MADE IN CHIN A HASBRO 000490750 24 PCS. PLAYDOH SING LE CAN PLAY-DOHGR WT. 10.0 8 LBS/ 4.58 KGS CU VOL. 0.43 FT3/ 0.012 M3 DATE CODE C0 29APAWTUCKET, R I 02861-1059 MADE IN CHIN A HASBRO 383160751 6 PCS. PD SWEET SHOPPE SPECIALTY DO H AST PLAY-DOH GR WT. 4.73 LBS/2.15 KGS CU VOL. 0.25 FT3/0.007 M3 DATE CODE C0 29A PAWTUCKET, R I 02861-1059 MADE IN CHIN A HASBROB0306AS00 3 PCS. PD SS SWIRL N SCOOP ICE CREAM PLAY-DOH GR WT. 5.76 LBS/ 2.62KGS CU VOL. 0.66 FT3/ 0.019 M3 DATE CODE C0 29A PAWTUCKET, R I 02861-1059MADE IN CHIN A HASBRO B4044AX00 12 PCS. CU VOL. 0.23 FT3/ 0.007 M3DATE CODE C0 29A PAWTUCKET, R I 02861-1059 MADE IN CHIN A MLP NURSE RE DHEARTMY LITTLE PO NY GR WT. 1.76 LBS/ 0.80 K GS HASBRO 183670750 6 PCS.PD 1 OZ 15 C OUNT BAG PLAY-DOH GR WT. 8.43 LBS CU FT. 0.42 DATE CODE C0 29APAWTUCKET, R I 02862 MADE IN CHIN A HASBRO A02667831 6 PCS. MLP MINIS AST W2 14 MY LITTLE PO NY GR WT. 1.23 LBS/ 0.56 K GS CU VOL. 0.17 FT3/ 0.005M3 DATE CODE C0 29A PAWTUCKET, R I 02861-1059 MADE IN CHIN A PRODUCT NUMBER: B3533AS6 0 PRODUCT PIEC E COUNT: 4 P CS. PRODUCT TITL E/NAME: SW E 7 MILLENNIUMFALCON PLAY SET BRAND: STAR WARS ADDRESS: PAW TUCKET, RI 0 2861-1059 MADE IN: CHINA SCS BAR CODE : 0 0 6 3 0 5 0 9 3 7 0 6 7 2 HASBRO B1169AS00 4 PCS.PD STARTER S ET PLAY-DOH GR WT. 4.09 LBS/ 1.86 K GS CU VOL. 0.42 FT3/ 0.012M3 DATE CODE C0 29A PAWTUCKET, R I 02861-1059 MADE IN CHIN A HASBROA16200000 8 PCS. PD VALENTINE S 15 CAN BAG PLAY-DOH GR WT. 10.3 0 LBS/ 4.68 KGSCU VOL. 0.37 FT3/ 0.011 M3 DATE CODE C0 29A PAWTUCKET, R I 02861-1059 MADE IN CHINA HASBRO 183670750 6 PCS. PD 1 OZ 15 C OUNT BAG PLAY-DOH GR WT. 8.43LBS CU FT. 0.42 DATE CODE C0 29A PAWTUCKET, R I 02862 MADE IN CHIN AHASBRO TOYS MISC TOYS B1535AS00 4 PCS NER MODULUS STEALTH OPS UPGRADE KIT NERFGR WT CU VOL. DATE CODE.C- 048A PAWTUCKET, R I 02861-1059 MADE IN CHIN AHASBRO TOYS MISC TOYS B1536AS00 4 PCS NER MODULUS STRIKE N DEF END UPGRADE KITNERF GR WT CU VOL. DATE CODE.C- 048A PAWTUCKET, R I 02861-1059 MADE IN CHINA HASBRO TOYS MISC TOYS B15382210 3 PCS NER MODULUS ECS10 BLASTE RNERF GR WT CU VOL. DATE CODE.C- 048A PAWTUCKET, R I 02861-1059 MADE IN CHINA HASBRO TOYS MISC TOYS B1534AS00 4 PCS NER MODULUS FLIP CLIP UP GRADE KITNERF GR WT CU VOL. DATE CODE.C- 048A PAWTUCKET, R I 02861-1059 MADE IN CHINA PRODUCT NUMB ER: B3513AS0 0 PRODUCT PIEC E COUNT: 3 P CS. PRODUCT TITLE/NAME: SW E 7 FIRST ORDE R STAR DESTROY ER PLAYSET BRAND: STAR WARS ADDRESS: PAWTUCKET, RI 0 2861-1059 MADE IN: CHI NA SCS BAR CODE : 0063050934 6905 PRODUCT NUMBER: B3513AS0 0 PRODUCT PIEC E COUNT: 3 P CS. PRODUCT TITL E/NAME: SW E 7 FIRST ORDER STAR DESTROY ER PLAYSET BRAND: STAR WARS ADDRESS: PAW TUCKET, RI 0 2861-1059MADE IN: CHI NA SCS BAR CODE : 0063050934 6905 PRODUCT NUMB ER: B3533AS6 0PRODUCT PIEC E COUNT: 4 P CS. PRODUCT TITL E/NAME: SW E 7 MILLENNIUM FALCON PLAYS ETBRAND: STAR WARS ADDRESS: PAW TUCKET, RI 0 2861-1059 MADE IN: CHI NA SCS BAR CODE: 0 0 6 3 0 5 0 9 3 7 0 6 7 2 PRODUCT NUMB ER: B3513AS0 0 PRODUCT PIEC E COUNT: 3 PCS. PRODUCT TITL E/NAME: SW E 7 FIRST ORDE R STAR DESTROY ER PLAYSET BRAND: STARWARS ADDRESS: PAW TUCKET, RI 0 2861-1059 MADE IN: CHI NA SCS BAR CODE : 00630509346905HASBRO B1378AS00 4 PCS. PD PLAYDOH O CEAN TOOLS PLAY-DOH GR WT. 4.18 LBS/ 1.90 KGS CU VOL. 0.36 FT3/ 0.010 M3 DATE CODE C0 29A PAWTUCKET, R I 02861-1059MADE IN CHIN A HASBRO 000490750 24 PCS. PLAYDOH SING LE CAN PLAY-DOHGR WT. 10.0 8 LBS/ 4.58 KGS CU VOL. 0.43 FT3/ 0.012 M3 DATE CODE C0 29APAWTUCKET, R I 02861-1059 MADE IN CHIN A HASBRO 383160751 6 PCS. PD SWEET SHOPPE SPECIALTY DO H AST PLAY-DOH GR WT. 4.73 LBS/2.15 KGS CU VOL. 0.25 FT3/0.007 M3 DATE CODE C0 29A PAWTUCKET, R I 02861-1059 MADE IN CHIN A HASBROB0306AS00 3 PCS. PD SS SWIRL N SCOOP ICE CREAM PLAY-DOH GR WT. 5.76 LBS/ 2.62KGS CU VOL. 0.66 FT3/ 0.019 M3 DATE CODE C0 29A PAWTUCKET, R I 02861-1059MADE IN CHIN A HASBRO B4044AX00 12 PCS. CU VOL. 0.23 FT3/ 0.007 M3DATE CODE C0 29A PAWTUCKET, R I 02861-1059 MADE IN CHIN A MLP NURSE RE DHEARTMY LITTLE PO NY GR WT. 1.76 LBS/ 0.80 K GS HASBRO 183670750 6 PCS.PD 1 OZ 15 C OUNT BAG PLAY-DOH GR WT. 8.43 LBS CU FT. 0.42 DATE CODE C0 29APAWTUCKET, R I 02862 MADE IN CHIN A HASBRO A02667831 6 PCS. MLP MINIS AST W2 14 MY LITTLE PO NY GR WT. 1.23 LBS/ 0.56 K GS CU VOL. 0.17 FT3/ 0.005M3 DATE CODE C0 29A PAWTUCKET, R I 02861-1059 MADE IN CHIN A PRODUCT NUMBER: B3533AS6 0 PRODUCT PIEC E COUNT: 4 P CS. PRODUCT TITL E/NAME: SW E 7 MILLENNIUMFALCON PLAY SET BRAND: STAR WARS ADDRESS: PAW TUCKET, RI 0 2861-1059 MADE IN: CHINA SCS BAR CODE : 0 0 6 3 0 5 0 9 3 7 0 6 7 2 HASBRO B1169AS00 4 PCS.PD STARTER S ET PLAY-DOH GR WT. 4.09 LBS/ 1.86 K GS CU VOL. 0.42 FT3/ 0.012M3 DATE CODE C0 29A PAWTUCKET, R I 02861-1059 MADE IN CHIN A HASBROA16200000 8 PCS. PD VALENTINE S 15 CAN BAG PLAY-DOH GR WT. 10.3 0 LBS/ 4.68 KGSCU VOL. 0.37 FT3/ 0.011 M3 DATE CODE C0 29A PAWTUCKET, R I 02861-1059 MADE IN CHINA HASBRO 183670750 6 PCS. PD 1 OZ 15 C OUNT BAG PLAY-DOH GR WT. 8.43LBS CU FT. 0.42 DATE CODE C0 29A PAWTUCKET, R I 02862 MADE IN CHIN AHASBRO TOYS MISC TOYS B1535AS00 4 PCS NER MODULUS STEALTH OPS UPGRADE KIT NERFGR WT CU VOL. DATE CODE.C- 048A PAWTUCKET, R I 02861-1059 MADE IN CHIN AHASBRO TOYS MISC TOYS B1536AS00 4 PCS NER MODULUS STRIKE N DEF END UPGRADE KITNERF GR WT CU VOL. DATE CODE.C- 048A PAWTUCKET, R I 02861-1059 MADE IN CHINA HASBRO TOYS MISC TOYS B15382210 3 PCS NER MODULUS ECS10 BLASTE RNERF GR WT CU VOL. DATE CODE.C- 048A PAWTUCKET, R I 02861-1059 MADE IN CHINA HASBRO TOYS MISC TOYS B1534AS00 4 PCS NER MODULUS FLIP CLIP UP GRADE KITNERF GR WT CU VOL. DATE CODE.C- 048A PAWTUCKET, R I 02861-1059 MADE IN CHINA PRODUCT NUMB ER: B3513AS0 0 PRODUCT PIEC E COUNT: 3 P CS. PRODUCT TITLE/NAME: SW E 7 FIRST ORDE R STAR DESTROY ER PLAYSET BRAND: STAR WARS ADDRESS: PAWTUCKET, RI 0 2861-1059 MADE IN: CHI NA SCS BAR CODE : 0063050934 6905 PRODUCT NUMBER: B3513AS0 0 PRODUCT PIEC E COUNT: 3 P CS. PRODUCT TITL E/NAME: SW E 7 FIRST ORDER STAR DESTROY ER PLAYSET BRAND: STAR WARS ADDRESS: PAW TUCKET, RI 0 2861-1059MADE IN: CHI NA SCS BAR CODE : 0063050934 6905 PRODUCT NUMB ER: B3533AS6 0PRODUCT PIEC E COUNT: 4 P CS. PRODUCT TITL E/NAME: SW E 7 MILLENNIUM FALCON PLAYS ETBRAND: STAR WARS ADDRESS: PAW TUCKET, RI 0 2861-1059 MADE IN: CHI NA SCS BAR CODE: 0 0 6 3 0 5 0 9 3 7 0 6 7 2 PRODUCT NUMB ER: B3513AS0 0 PRODUCT PIEC E COUNT: 3 PCS. PRODUCT TITL E/NAME: SW E 7 FIRST ORDE R STAR DESTROY ER PLAYSET BRAND: STARWARS ADDRESS: PAW TUCKET, RI 0 2861-1059 MADE IN: CHI NA SCS BAR CODE : 00630509346905HASBRO B1378AS00 4 PCS. PD PLAYDOH O CEAN TOOLS PLAY-DOH GR WT. 4.18 LBS/ 1.90 KGS CU VOL. 0.36 FT3/ 0.010 M3 DATE CODE C0 29A PAWTUCKET, R I 02861-1059MADE IN CHIN A HASBRO 000490750 24 PCS. PLAYDOH SING LE CAN PLAY-DOHGR WT. 10.0 8 LBS/ 4.58 KGS CU VOL. 0.43 FT3/ 0.012 M3 DATE CODE C0 29APAWTUCKET, R I 02861-1059 MADE IN CHIN A HASBRO 383160751 6 PCS. PD SWEET SHOPPE SPECIALTY DO H AST PLAY-DOH GR WT. 4.73 LBS/2.15 KGS CU VOL. 0.25 FT3/0.007 M3 DATE CODE C0 29A PAWTUCKET, R I 02861-1059 MADE IN CHIN A HASBROB0306AS00 3 PCS. PD SS SWIRL N SCOOP ICE CREAM PLAY-DOH GR WT. 5.76 LBS/ 2.62KGS CU VOL. 0.66 FT3/ 0.019 M3 DATE CODE C0 29A PAWTUCKET, R I 02861-1059MADE IN CHIN A HASBRO B4044AX00 12 PCS. CU VOL. 0.23 FT3/ 0.007 M3DATE CODE C0 29A PAWTUCKET, R I 02861-1059 MADE IN CHIN A MLP NURSE RE DHEARTMY LITTLE PO NY GR WT. 1.76 LBS/ 0.80 K GS HASBRO 183670750 6 PCS.PD 1 OZ 15 C OUNT BAG PLAY-DOH GR WT. 8.43 LBS CU FT. 0.42 DATE CODE C0 29APAWTUCKET, R I 02862 MADE IN CHIN A HASBRO A02667831 6 PCS. MLP MINIS AST W2 14 MY LITTLE PO NY GR WT. 1.23 LBS/ 0.56 K GS CU VOL. 0.17 FT3/ 0.005M3 DATE CODE C0 29A PAWTUCKET, R I 02861-1059 MADE IN CHIN A PRODUCT NUMBER: B3533AS6 0 PRODUCT PIEC E COUNT: 4 P CS. PRODUCT TITL E/NAME: SW E 7 MILLENNIUMFALCON PLAY SET BRAND: STAR WARS ADDRESS: PAW TUCKET, RI 0 2861-1059 MADE IN: CHINA SCS BAR CODE : 0 0 6 3 0 5 0 9 3 7 0 6 7 2 HASBRO B1169AS00 4 PCS.PD STARTER S ET PLAY-DOH GR WT. 4.09 LBS/ 1.86 K GS CU VOL. 0.42 FT3/ 0.012M3 DATE CODE C0 29A PAWTUCKET, R I 02861-1059 MADE IN CHIN A HASBROA16200000 8 PCS. PD VALENTINE S 15 CAN BAG PLAY-DOH GR WT. 10.3 0 LBS/ 4.68 KGSCU VOL. 0.37 FT3/ 0.011 M3 DATE CODE C0 29A PAWTUCKET, R I 02861-1059 MADE IN CHINA HASBRO 183670750 6 PCS. PD 1 OZ 15 C OUNT BAG PLAY-DOH GR WT. 8.43LBS CU FT. 0.42 DATE CODE C0 29A PAWTUCKET, R I 02862 MADE IN CHIN AHASBRO TOYS MISC TOYS B1535AS00 4 PCS NER MODULUS STEALTH OPS UPGRADE KIT NERFGR WT CU VOL. DATE CODE.C- 048A PAWTUCKET, R I 02861-1059 MADE IN CHIN AHASBRO TOYS MISC TOYS B1536AS00 4 PCS NER MODULUS STRIKE N DEF END UPGRADE KITNERF GR WT CU VOL. DATE CODE.C- 048A PAWTUCKET, R I 02861-1059 MADE IN CHINA HASBRO TOYS MISC TOYS B15382210 3 PCS NER MODULUS ECS10 BLASTE RNERF GR WT CU VOL. DATE CODE.C- 048A PAWTUCKET, R I 02861-1059 MADE IN CHINA HASBRO TOYS MISC TOYS B1534AS00 4 PCS NER MODULUS FLIP CLIP UP GRADE KITNERF GR WT CU VOL. DATE CODE.C- 048A PAWTUCKET, R I 02861-1059 MADE IN CHINA PRODUCT NUMB ER: B3513AS0 0 PRODUCT PIEC E COUNT: 3 P CS. PRODUCT TITLE/NAME: SW E 7 FIRST ORDE R STAR DESTROY ER PLAYSET BRAND: STAR WARS ADDRESS: PAWTUCKET, RI 0 2861-1059 MADE IN: CHI NA SCS BAR CODE : 0063050934 6905 PRODUCT NUMBER: B3513AS0 0 PRODUCT PIEC E COUNT: 3 P CS. PRODUCT TITL E/NAME: SW E 7 FIRST ORDER STAR DESTROY ER PLAYSET BRAND: STAR WARS ADDRESS: PAW TUCKET, RI 0 2861-1059MADE IN: CHI NA SCS BAR CODE : 0063050934 6905 PRODUCT NUMB ER: B3533AS6 0PRODUCT PIEC E COUNT: 4 P CS. PRODUCT TITL E/NAME: SW E 7 MILLENNIUM FALCON PLAYS ETBRAND: STAR WARS ADDRESS: PAW TUCKET, RI 0 2861-1059 MADE IN: CHI NA SCS BAR CODE: 0 0 6 3 0 5 0 9 3 7 0 6 7 2 PRODUCT NUMB ER: B3513AS0 0 PRODUCT PIEC E COUNT: 3 PCS. PRODUCT TITL E/NAME: SW E 7 FIRST ORDE R STAR DESTROY ER PLAYSET BRAND: STARWARS ADDRESS: PAW TUCKET, RI 0 2861-1059 MADE IN: CHI NA SCS BAR CODE : 00630509346905HASBRO B1378AS00 4 PCS. PD PLAYDOH O CEAN TOOLS PLAY-DOH GR WT. 4.18 LBS/ 1.90 KGS CU VOL. 0.36 FT3/ 0.010 M3 DATE CODE C0 29A PAWTUCKET, R I 02861-1059MADE IN CHIN A HASBRO 000490750 24 PCS. PLAYDOH SING LE CAN PLAY-DOHGR WT. 10.0 8 LBS/ 4.58 KGS CU VOL. 0.43 FT3/ 0.012 M3 DATE CODE C0 29APAWTUCKET, R I 02861-1059 MADE IN CHIN A HASBRO 383160751 6 PCS. PD SWEET SHOPPE SPECIALTY DO H AST PLAY-DOH GR WT. 4.73 LBS/2.15 KGS CU VOL. 0.25 FT3/0.007 M3 DATE CODE C0 29A PAWTUCKET, R I 02861-1059 MADE IN CHIN A HASBROB0306AS00 3 PCS. PD SS SWIRL N SCOOP ICE CREAM PLAY-DOH GR WT. 5.76 LBS/ 2.62KGS CU VOL. 0.66 FT3/ 0.019 M3 DATE CODE C0 29A PAWTUCKET, R I 02861-1059MADE IN CHIN A HASBRO B4044AX00 12 PCS. CU VOL. 0.23 FT3/ 0.007 M3DATE CODE C0 29A PAWTUCKET, R I 02861-1059 MADE IN CHIN A MLP NURSE RE DHEARTMY LITTLE PO NY GR WT. 1.76 LBS/ 0.80 K GS HASBRO 183670750 6 PCS.PD 1 OZ 15 C OUNT BAG PLAY-DOH GR WT. 8.43 LBS CU FT. 0.42 DATE CODE C0 29APAWTUCKET, R I 02862 MADE IN CHIN A HASBRO A02667831 6 PCS. MLP MINIS AST W2 14 MY LITTLE PO NY GR WT. 1.23 LBS/ 0.56 K GS CU VOL. 0.17 FT3/ 0.005M3 DATE CODE C0 29A PAWTUCKET, R I 02861-1059 MADE IN CHIN A PRODUCT NUMBER: B3533AS6 0 PRODUCT PIEC E COUNT: 4 P CS. PRODUCT TITL E/NAME: SW E 7 MILLENNIUMFALCON PLAY SET BRAND: STAR WARS ADDRESS: PAW TUCKET, RI 0 2861-1059 MADE IN: CHINA SCS BAR CODE : 0 0 6 3 0 5 0 9 3 7 0 6 7 2 HASBRO B1169AS00 4 PCS.PD STARTER S ET PLAY-DOH GR WT. 4.09 LBS/ 1.86 K GS CU VOL. 0.42 FT3/ 0.012M3 DATE CODE C0 29A PAWTUCKET, R I 02861-1059 MADE IN CHIN A HASBROA16200000 8 PCS. PD VALENTINE S 15 CAN BAG PLAY-DOH GR WT. 10.3 0 LBS/ 4.68 KGSCU VOL. 0.37 FT3/ 0.011 M3 DATE CODE C0 29A PAWTUCKET, R I 02861-1059 MADE IN CHINA HASBRO 183670750 6 PCS. PD 1 OZ 15 C OUNT BAG PLAY-DOH GR WT. 8.43LBS CU FT. 0.42 DATE CODE C0 29A PAWTUCKET, R I 02862 MADE IN CHIN AHASBRO TOYS MISC TOYS B1535AS00 4 PCS NER MODULUS STEALTH OPS UPGRADE KIT NERFGR WT CU VOL. DATE CODE.C- 048A PAWTUCKET, R I 02861-1059 MADE IN CHIN AHASBRO TOYS MISC TOYS B1536AS00 4 PCS NER MODULUS STRIKE N DEF END UPGRADE KITNERF GR WT CU VOL. DATE CODE.C- 048A PAWTUCKET, R I 02861-1059 MADE IN CHINA HASBRO TOYS MISC TOYS B15382210 3 PCS NER MODULUS ECS10 BLASTE RNERF GR WT CU VOL. DATE CODE.C- 048A PAWTUCKET, R I 02861-1059 MADE IN CHINA HASBRO TOYS MISC TOYS B1534AS00 4 PCS NER MODULUS FLIP CLIP UP GRADE KITNERF GR WT CU VOL. DATE CODE.C- 048A PAWTUCKET, R I 02861-1059 MADE IN CHINA PRODUCT NUMB ER: B3513AS0 0 PRODUCT PIEC E COUNT: 3 P CS. PRODUCT TITLE/NAME: SW E 7 FIRST ORDE R STAR DESTROY ER PLAYSET BRAND: STAR WARS ADDRESS: PAWTUCKET, RI 0 2861-1059 MADE IN: CHI NA SCS BAR CODE : 0063050934 6905 PRODUCT NUMBER: B3513AS0 0 PRODUCT PIEC E COUNT: 3 P CS. PRODUCT TITL E/NAME: SW E 7 FIRST ORDER STAR DESTROY ER PLAYSET BRAND: STAR WARS ADDRESS: PAW TUCKET, RI 0 2861-1059MADE IN: CHI NA SCS BAR CODE : 0063050934 6905 PRODUCT NUMB ER: B3533AS6 0PRODUCT PIEC E COUNT: 4 P CS. PRODUCT TITL E/NAME: SW E 7 MILLENNIUM FALCON PLAYS ETBRAND: STAR WARS ADDRESS: PAW TUCKET, RI 0 2861-1059 MADE IN: CHI NA SCS BAR CODE: 0 0 6 3 0 5 0 9 3 7 0 6 7 2 PRODUCT NUMB ER: B3513AS0 0 PRODUCT PIEC E COUNT: 3 PCS. PRODUCT TITL E/NAME: SW E 7 FIRST ORDE R STAR DESTROY ER PLAYSET BRAND: STARWARS ADDRESS: PAW TUCKET, RI 0 2861-1059 MADE IN: CHI NA SCS BAR CODE : 00630509346905HASBRO B1378AS00 4 PCS. PD PLAYDOH O CEAN TOOLS PLAY-DOH GR WT. 4.18 LBS/ 1.90 KGS CU VOL. 0.36 FT3/ 0.010 M3 DATE CODE C0 29A PAWTUCKET, R I 02861-1059MADE IN CHIN A HASBRO 000490750 24 PCS. PLAYDOH SING LE CAN PLAY-DOHGR WT. 10.0 8 LBS/ 4.58 KGS CU VOL. 0.43 FT3/ 0.012 M3 DATE CODE C0 29APAWTUCKET, R I 02861-1059 MADE IN CHIN A HASBRO 383160751 6 PCS. PD SWEET SHOPPE SPECIALTY DO H AST PLAY-DOH GR WT. 4.73 LBS/2.15 KGS CU VOL. 0.25 FT3/0.007 M3 DATE CODE C0 29A PAWTUCKET, R I 02861-1059 MADE IN CHIN A HASBROB0306AS00 3 PCS. PD SS SWIRL N SCOOP ICE CREAM PLAY-DOH GR WT. 5.76 LBS/ 2.62KGS CU VOL. 0.66 FT3/ 0.019 M3 DATE CODE C0 29A PAWTUCKET, R I 02861-1059MADE IN CHIN A HASBRO B4044AX00 12 PCS. CU VOL. 0.23 FT3/ 0.007 M3DATE CODE C0 29A PAWTUCKET, R I 02861-1059 MADE IN CHIN A MLP NURSE RE DHEARTMY LITTLE PO NY GR WT. 1.76 LBS/ 0.80 K GS HASBRO 183670750 6 PCS.PD 1 OZ 15 C OUNT BAG PLAY-DOH GR WT. 8.43 LBS CU FT. 0.42 DATE CODE C0 29APAWTUCKET, R I 02862 MADE IN CHIN A HASBRO A02667831 6 PCS. MLP MINIS AST W2 14 MY LITTLE PO NY GR WT. 1.23 LBS/ 0.56 K GS CU VOL. 0.17 FT3/ 0.005M3 DATE CODE C0 29A PAWTUCKET, R I 02861-1059 MADE IN CHIN A PRODUCT NUMBER: B3533AS6 0 PRODUCT PIEC E COUNT: 4 P CS. PRODUCT TITL E/NAME: SW E 7 MILLENNIUMFALCON PLAY SET BRAND: STAR WARS ADDRESS: PAW TUCKET, RI 0 2861-1059 MADE IN: CHINA SCS BAR CODE : 0 0 6 3 0 5 0 9 3 7 0 6 7 2 HASBRO B1169AS00 4 PCS.PD STARTER S ET PLAY-DOH GR WT. 4.09 LBS/ 1.86 K GS CU VOL. 0.42 FT3/ 0.012M3 DATE CODE C0 29A PAWTUCKET, R I 02861-1059 MADE IN CHIN A HASBROA16200000 8 PCS. PD VALENTINE S 15 CAN BAG PLAY-DOH GR WT. 10.3 0 LBS/ 4.68 KGSCU VOL. 0.37 FT3/ 0.011 M3 DATE CODE C0 29A PAWTUCKET, R I 02861-1059 MADE IN CHINA HASBRO 183670750 6 PCS. PD 1 OZ 15 C OUNT BAG PLAY-DOH GR WT. 8.43LBS CU FT. 0.42 DATE CODE C0 29A PAWTUCKET, R I 02862 MADE IN CHIN AHASBRO TOYS MISC TOYS B1535AS00 4 PCS NER MODULUS STEALTH OPS UPGRADE KIT NERFGR WT CU VOL. DATE CODE.C- 048A PAWTUCKET, R I 02861-1059 MADE IN CHIN AHASBRO TOYS MISC TOYS B1536AS00 4 PCS NER MODULUS STRIKE N DEF END UPGRADE KITNERF GR WT CU VOL. DATE CODE.C- 048A PAWTUCKET, R I 02861-1059 MADE IN CHINA HASBRO TOYS MISC TOYS B15382210 3 PCS NER MODULUS ECS10 BLASTE RNERF GR WT CU VOL. DATE CODE.C- 048A PAWTUCKET, R I 02861-1059 MADE IN CHINA HASBRO TOYS MISC TOYS B1534AS00 4 PCS NER MODULUS FLIP CLIP UP GRADE KITNERF GR WT CU VOL. DATE CODE.C- 048A PAWTUCKET, R I 02861-1059 MADE IN CHINA PRODUCT NUMB ER: B3513AS0 0 PRODUCT PIEC E COUNT: 3 P CS. PRODUCT TITLE/NAME: SW E 7 FIRST ORDE R STAR DESTROY ER PLAYSET BRAND: STAR WARS ADDRESS: PAWTUCKET, RI 0 2861-1059 MADE IN: CHI NA SCS BAR CODE : 0063050934 6905 PRODUCT NUMBER: B3513AS0 0 PRODUCT PIEC E COUNT: 3 P CS. PRODUCT TITL E/NAME: SW E 7 FIRST ORDER STAR DESTROY ER PLAYSET BRAND: STAR WARS ADDRESS: PAW TUCKET, RI 0 2861-1059MADE IN: CHI NA SCS BAR CODE : 0063050934 6905 PRODUCT NUMB ER: B3533AS6 0PRODUCT PIEC E COUNT: 4 P CS. PRODUCT TITL E/NAME: SW E 7 MILLENNIUM FALCON PLAYS ETBRAND: STAR WARS ADDRESS: PAW TUCKET, RI 0 2861-1059 MADE IN: CHI NA SCS BAR CODE: 0 0 6 3 0 5 0 9 3 7 0 6 7 2 PRODUCT NUMB ER: B3513AS0 0 PRODUCT PIEC E COUNT: 3 PCS. PRODUCT TITL E/NAME: SW E 7 FIRST ORDE R STAR DESTROY ER PLAYSET BRAND: STARWARS ADDRESS: PAW TUCKET, RI 0 2861-1059 MADE IN: CHI NA SCS BAR CODE : 00630509346905</t>
  </si>
  <si>
    <t>1020 SH MORGAN PARKWAY POOLER, GA 31322 U.S.A.</t>
  </si>
  <si>
    <t>108 FU MING ROAD, YUEN SHAN BUI CHANG PING 523000 DONGGUAN, GUANGDONG DONGGUAN PEOPLES REPUBLIC</t>
  </si>
  <si>
    <t>HMMU9045881 HMMU9060612 HDMU6987254 HDMU4764272 DFSU4274528DRYU4225219</t>
  </si>
  <si>
    <t>L5G0 L5G0 L5G0 42G0 42G042G0</t>
  </si>
  <si>
    <t>HDMUHKWB8203814</t>
  </si>
  <si>
    <t>0026E</t>
  </si>
  <si>
    <t>HMM1970555 HMM1970556 HMM1956415 1952654 1952653 HMM1913293</t>
  </si>
  <si>
    <t>HASBRO INC</t>
  </si>
  <si>
    <t>ONE HASBRO PLACE PROVIDENCE, RI, 02903 ATTENTION: DEBRA IZZO TEL: 1-401-280-2298</t>
  </si>
  <si>
    <t>SHARPFLOW FS-7301 -POLYMER POLYOL- 1 TANK CONTAINER 4500008570 PO#4501762002 DESTINATION- CARPENTER CO. 2611 N GENERAL BRUCE DRIVE TEMPLE, TX 76501 TEL-254-899-6116 FAX-254-778-4403 - TEL--81--3-5281-8277 FAX--81--3-5281-2726 -- FAX-1-281-820-2399 SAY- ONE -1- CONTAINER ONLY.- ; HOUSE BL NO.- 300746255 VS TT073792</t>
  </si>
  <si>
    <t>NRSU5218380</t>
  </si>
  <si>
    <t>APLU058620440</t>
  </si>
  <si>
    <t>SHARPFLOW FS-7301 -POLYMER POLYOL- 1 TANK CONTAINER 4500008570 PO#4501762002 DESTINATION- CARPENTER CO. 2611 N GENERAL BRUCE DRIVE TEMPLE, TX 76501 TEL-254-899-6116 FAX-254-778-4403 - TEL--81--3-5281-8277 FAX--81--3-5281-2726 -- FAX-1-281-820-2399 SAY- ONE -1- CONTAINER ONLY.-</t>
  </si>
  <si>
    <t>APLU300746255</t>
  </si>
  <si>
    <t>1 X 40' CONTAINER SLAC: RED OAK FASIF &amp; BETTER KD ROUGH LUMBER 11951 BOARD FEET H S CODE: 4403 91 ON BOARD MAMITSA 5/S AT M OBILE, AL ON 06/15/2015 AES X201506117392 83 FREIGHT PREPAID</t>
  </si>
  <si>
    <t>BUCHANAN HARDWOODS (AL)</t>
  </si>
  <si>
    <t>ZCSU2735329</t>
  </si>
  <si>
    <t>SSPHORF588253</t>
  </si>
  <si>
    <t>EL NASR FOR IMPORT &amp; EXPORT</t>
  </si>
  <si>
    <t>18 ABN HAZEM ST. EL RAMEL ALEXANDRI A EGYPT TEL: 00201006925313/ 002012 26667562</t>
  </si>
  <si>
    <t>AS PER PO# LA150608-2 PLASTIC DOCUMENT HOLDER 4403-6353-24 FOB</t>
  </si>
  <si>
    <t>CMAU1530442</t>
  </si>
  <si>
    <t>ONPLQDLAX1560014</t>
  </si>
  <si>
    <t>ANLCZQZS826360</t>
  </si>
  <si>
    <t>011BH</t>
  </si>
  <si>
    <t>D9345695</t>
  </si>
  <si>
    <t>CHASSIS PARTS OF STEEL AS PER PO LA150608-2 PLASTIC DOCUMENT HOLDER 4403-6353-2/4 DOOR GASKET SCAC CODE:ONPL THIS SHIPMENT CONTAINS NO SOLID WOOD OR WOODEN PACKING MATERIAL CY/CY</t>
  </si>
  <si>
    <t>LIVINGSTON INTERNATIONAL, INC. (ALT</t>
  </si>
  <si>
    <t>PARAMOUNT,CA BUFFERS USA INC PO LA150608-6 LA150406 LA150505 LA150519 MADE IN CHINA BUFFERS USA INC.NO.: QTY: MADE IN CHINA BUFFERS USA, INC PO NO:LA150519-4 DOOR GASKET MODEL NO.: QNTY:MADE IN CHINA</t>
  </si>
  <si>
    <t>ANTA) 74 SOUTHWOODS PARKWAY, SUITE 600, ATLANTA, GA 30354, U.S.A.</t>
  </si>
  <si>
    <t>012BH</t>
  </si>
  <si>
    <t>4403 CTN PO NO IN91MX TM RED CAN OPENER PO NO IN91C7 TM RED MINI CHOPPER PO NO IN91NW DOC MCSTUFFINS PLAYSET PO NO IN913R LIC KALEIDOSCOPE DOOR SERVICE SHIPPER 1 SELECT BRANDS INC UNIT 1204A,12/F, TOWER B, NEW MANDARIN PLAZA, 14 SCIENCE MUSEUM RD, TST EAST, KOLWOON, HK SHIPPER 2 JUST PLAY (HK) LIMITED 10 TH FLOOR,MIRROR TOWER NO. 61 MODY ROAD TSIM SHA TSUI,EAST KOWLOON HK SHIPPER 3 WHAT KIDS WANT INTERNATIONAL LTD ROOM 701 HOUSTON CENTRE 63 MODY ROAD TSIM SHA TSUI EAST, KOWLOON HK REMARKS ISSUE SEA WAYBILL LOCAL CHARGE PAY AT SHENZHEN EMAIL GEMMA.GUI@EXPEDITORS.COM HS CODE 9503.00.0073,8509.40.0040, 8509.80.5040 FREIGHT COLLECT ACCORDING TO SHIPPER, 'NO WOOD PACKING MATERIAL' CARRIER HAS NOT VERIFIED THIS INFORMATION.PLEASE REFER TO THE APPROPRIATE CERTIFICATION FOR DETAILS. SC NO.13015628035</t>
  </si>
  <si>
    <t>VARIOUS SHIPPER</t>
  </si>
  <si>
    <t>4403 CTN PO NO IN91MX TM RED CAN OPENER PO NO IN91C7 TM RED MINI CHOPPER PO NO IN91NW DOC MCSTUFFINS PLAYSET PO NO IN913R LIC KALEIDOSCOPE DOOR SERVICE SHIPPER 1 SELECT BRANDS INCUNIT 1204A,12/F, TOWER B, NEW MANDARIN PLAZA, 14 SCIENCE MUSEUM RD, TST EAST, KOLWOON, HK SHIPPER 2 JUST PLAY (HK) LIMITED 10 TH FLOOR,MIRROR TOWER NO. 61 MODY ROAD TSIM SHA TSUI,EAST KOWLOON HKSHIPPER 3 WHAT KIDS WANT INTERNATIONAL LTD ROOM 701 HOUSTON CENTRE 63 MODY ROAD TSIM SHA TSUI EAST, KOWLOON HK REMARKS ISSUE SEA WAYBILL LOCAL CHARGE PAY AT SHENZHENEMAIL GEMMA.GUI@EXPEDITORS.COM HS CODE 9503.00.0073,8509.40.0040, 8509.80.5040 FREIGHT COLLECT ACCORDING TO SHIPPER, 'NO WOOD PACKING MATERIAL' CARRIER HAS NOT VERIFIED THIS INFORMATION.PLEASE REFER TO THEAPPROPRIATE CERTIFICATION FOR DETAILS. SC NO.13015628035</t>
  </si>
  <si>
    <t>100 MISSION RIDGE GOODLETTSVILLE, TN 37072-2170</t>
  </si>
  <si>
    <t>31F,BLOCK A,REITH BUILDING,NO. 1002 YANHE NORTH ROAD,LUOHU DIST. SHENZHEN,CHINA</t>
  </si>
  <si>
    <t>TEMU8049126</t>
  </si>
  <si>
    <t>MOLU13015628035</t>
  </si>
  <si>
    <t>477925J</t>
  </si>
  <si>
    <t>EXPEDITORS INT L - SEA</t>
  </si>
  <si>
    <t>19119 16TH AVE. S SEATAC, WA 98188 CONTACT SHAWN OUGHTON P 206 826 4100</t>
  </si>
  <si>
    <t>YANTIAN - CY</t>
  </si>
  <si>
    <t>WOOD IN THE ROUGH, WHETHER OR NOT STRIPPED OF BARK - 1 LOTEQUIPEMENTS DE VENTILATION: 3 VENTILATEURS 1 LOT MATERIAUX DE VENTILATION EN ACIER GALVANISE: 2 MODULES 80''X100''X12'' (SILENCIEUX DE VENTILATION) ACCESSOIRES ET QUINCAILLERIE DE MONTAGE POUR CONDUITS DE VENTILATION 3 SUPPORTS DE MONTAGE POUR CONDUITS DE V CONTAINERS (INCLUDING CONTAINERS FOR THE TRANSPORT - /PIECES CONTAINER SOC HS CODE: 8609.00 CAED: 01H515AC034020150600230 AGENTSCOUNTRY HEAD OFFICE LINK TO CURRENT LOCAL TIME (WEB SITE EXTERNAL TO MSC) PORT AU PRINCE MEDITERRANEAN SHIPPING COMPANY LIMITED HAITI S.A. 6 RUE GEORGES COLES, ROUTE DE L'AEROPORT P.O. BO TUBE OR PIPE FITTINGS (FOR EXAMPLE, COUPLINGS, ELB - 1 LOT EQUIPEMENTS DE VENTILATION: 6 UNITES DE CLIMATISATION MURALES 6 UNITES DE CONDENSATION EXTERIEURES 1 LOT MATERIAUX DE VENTILATION EN ACIER GALVANISE: 3 SUPPORTS DE MONTAGE POUR CONDUITS DE VENTILATION 6 BASES DE TOIT HS CODE: 7304.90 1 LOT EQUIPEMENTS ET A CONTAINERS (INCLUDING CONTAINERS FOR THE TRANSPORT - /PIECES CONTAINER SOC HS CODE: 8609.00 ENTILATION HS CODE: 7304.90 24 DORMANTS DE BOIS TRAITE HS CODE: 4403.10 X 15903 PORT-AU-PRINCE HAITI PHONE+509 28151320 ADDITIONAL PHONE+1 786 629 5028 EMAILINFOMSC-HAITI.COM CCESSOIRES DE PLOMBERIE: 3 SILENCIEUX EN ACIER GALVANISE RECOUVERT D'ISOLANT THERMIQUE HS CODE: 7307.19</t>
  </si>
  <si>
    <t>TO ORDER OF BANQUE NATIONALE DE LA</t>
  </si>
  <si>
    <t>DUPRAS LEDOUX INC.</t>
  </si>
  <si>
    <t>VEGA OMEGA</t>
  </si>
  <si>
    <t>NO MARKS NO MARKS NO MARKS NO MARKS NO MARKS NO MARKS NO MARKS NO MARKSNO MARKS NO MARKS NO MARKS NO MARKS NO MARKS NO MARKS NO MARKS NO MARKSNO MARKS NO MARKS NO MARKSNO MARKS NO MARKS NO MARKS NO MARKS NO MARKS NO MARKS NO MARKS NO MARKSNO MARKS NO MARKS NO MARKS NO MARKS NO MARKS</t>
  </si>
  <si>
    <t>ANGLES RUES PAVEE ET DU QUAI PORT-A PORT AU PRINCE UN HAITI</t>
  </si>
  <si>
    <t>225, RUE CHABANEL OUEST, BUR.1100 MONTREAL QC H2N 2C9 CANADA</t>
  </si>
  <si>
    <t>XXXU4552756 XXXU4164350</t>
  </si>
  <si>
    <t>4510 4310</t>
  </si>
  <si>
    <t>MSCUM9369606</t>
  </si>
  <si>
    <t>528A</t>
  </si>
  <si>
    <t>1626713 1626714</t>
  </si>
  <si>
    <t>BANQUE NATIONALE DE LA REPUBLIQUE</t>
  </si>
  <si>
    <t>FRESH(GREEN)SAWN ORIGINAL FRENCH OAK CANTS ORDER NO.:23647 HS CODE:4403.91.0040 FRESH(GREEN)SAWN ORIGINAL FRENCH OAK CANTS ORDER NO.:23679 HS CODE:4403.91.0040 FREIGHT PREPAID</t>
  </si>
  <si>
    <t>OCEAN WORLD LINES,INC.LONG BEACH</t>
  </si>
  <si>
    <t>CAP PASLEY</t>
  </si>
  <si>
    <t>800 E.230TH ST. CARSON,90745 CARSON,90745 CA 90745 US</t>
  </si>
  <si>
    <t>WAALHAVEN Z.Z.12 G THE NETHERLANDS 3088 HH ROTTERDAM 3088 HH NL</t>
  </si>
  <si>
    <t>SUDU1489641 TCKU1869535</t>
  </si>
  <si>
    <t>SUDUR5RTMPE0288X</t>
  </si>
  <si>
    <t>523N</t>
  </si>
  <si>
    <t>5297 S379288</t>
  </si>
  <si>
    <t>800 E.230TH ST. TEL +1(310)952-4070 CARSON,CA 90745 CA 90745 US</t>
  </si>
  <si>
    <t>LOADED INTO 1X40HR CHOCOLATE PRODUCTS  617 CASES ART.NO:072723 HS-CODE:180690399  395 CASES ART.NO:072709 LOADED INTO 1X40HR CHOCOLATE PRODUCTS  269 CASES ART.NO:071723 HS-CODE:180690399  1988 CASES ART.NO:074073 HS-CODE:180690399  4403 CASES ART.NO:074053 HS-CODE:180690399  2720 CASES ART.NO:077123 HS-CODE:180690399 HS-CODE:180690399  243 CASES ART.NO:070723 HS-CODE:180690399  700 CASES ART.NO:077073 HS-CODE:180690399</t>
  </si>
  <si>
    <t>LINDT &amp; SPRUNGLI USA INC</t>
  </si>
  <si>
    <t>LINDT &amp; SPRUENGLI GMBH</t>
  </si>
  <si>
    <t>ACLU5965113 SEAL:TBE593933 HAMSTER: BJ231054D0ACLU5964539 SEAL:TBE593927 HAMSTER: BJ231054R0</t>
  </si>
  <si>
    <t>ONE FINE CHOCOLATE PLACE STRATHAM, NH 03885 0 UNITED STATES NH 03885 US</t>
  </si>
  <si>
    <t>SUESTERFELDSTR. 130 52072 AACHEN GERMANY 52072 DE</t>
  </si>
  <si>
    <t>DMALBRE264330</t>
  </si>
  <si>
    <t>CEVA INTERNATIONAL LOGISTICS</t>
  </si>
  <si>
    <t>2727 E. LONDON GROVEPORT ROAD GROVEPORT, OH 43125 43125 GROVEPORT, OH OH 43125 US</t>
  </si>
  <si>
    <t>WUERSELEN</t>
  </si>
  <si>
    <t>BOOKS ITEM 903652072 978-1-4405-8926-3 MY SELFIE JOURNAL PO# T876701-BD (4632 CPS 193 CTNS 3 PLTS) ITEM 903651693 978-1-4403-4024-6 HOW TO DRAW FANTASY ART AND RPG MAPS PO# C6202461MFG (5440 CPS 272 CTNS 4 PLTS) ITEM# 903653648 978-1-59963-988-8 BOOK IN A MONTH PO# C2298881DST (5664 CPS 236 CTNS 6 PLTS) ITEM# 903653905 978-1-4402-3873-4 BEAD PROJECTS PO# TR1108 (1650 CPS 83 CTNS 2 PLTS) (15 WOOD PLTS WITH IPPC LOGO STC 784 CTNS) THIS SHIPMENT CONTAINS WOOD PACKAGING MATERIALS WHICH COMPLIED THE STANDARD OF ISPM 15. . . . . . . . . . . . . . . . . . . . . . . . . . . . . . . . . . . . . . . . . . . . . . . . .</t>
  </si>
  <si>
    <t>TITLE OF BOOK MY # SELFIE JOURNAL AUTHOR BROCK SANDERS PUBLISHER ADAMS MEDIA, A DIVISION OFF W MEDIA, INC COUNTRY OF ORIGIN PRINTED IN CHINA SRN T8767 PRINTING# 01 CTN QTY 24 CTN WGT ____ LBSISBN-10 1-4405-8926-7 ISBN-13 978-1-4405-8926-3 COVER PRICE TITLE HOW TO DRAW FANTASY ART AND RPGMAPS AUTHOR JARED BLANDO PUBLISHER F W MEDIA CINCINNATI,OH PRINTED IN CHINA SRN T5079PRINTING# 1 CTN QTY 20 CTN WGT LBS ISBN-10 1-4403-4024-2 ISBN-13 978-1-4403-4024-6 COVER PRICETITLE BOOK IN A MONTH AUTHOR VICTORIA LYNN SCHMIDT, PH.D. PUBLISHER F W MEDIA CINCINNATI,OHPRINTED IN CHINA SRN T9949 PRINTING# 1 CTN QTY 24 CTN WGT LBS ISBN-10 1-59963-988-2 ISBN-13978-1-59963-988-8 COVER PRICE TITLE THE BEADER S WORKBOOK AUTHOR KATHLEEN BARRY PUBLISHERF W MEDIA CINCINNATI,OH PRINTED IN CHINA SRN U8137 PRINTING# 2 CTN QTY 20 CTN WGT LBS ISBN-101-4402-3873-1 ISBN-13 978-1-4402-3873-4 COVER PRICE</t>
  </si>
  <si>
    <t>TCKU3018452</t>
  </si>
  <si>
    <t>BANQHKG5413973</t>
  </si>
  <si>
    <t>COSU6110274270</t>
  </si>
  <si>
    <t>STC 57 LOG 179 LOGS - 12,650 BFT - 78.777 ARD MAPLE LOGSHS CODE #4403.99.30ORIGIN ADAUACU 5075191-60 LOGS-4,483BFT-27.63 -26249 KGS UACU 5406725-62 LOGS-4,549BFT- 17 M3-26141 KGSSEGU 5112085-57 LOGS-3,618 23.629 M3-22448 KGSNO WOOD PACKING MATERI EIGHT PREPAID OVERSEAS TERMINALS COLLECT STC 57 LOG 179 LOGS - 12,650 BFT - 78.777 ARD MAPLE LOGSHS CODE #4403.99.30ORIGIN ADAUACU 5075191-60 LOGS-4,483BFT-27.63 -26249 KGS UACU 5406725-62 LOGS-4,549BFT- 17 M3-26141 KGSSEGU 5112085-57 LOGS-3,618 23.629 M3-22448 KGSNO WOOD PACKING MATERI EIGHT PREPAID OVERSEAS TERMINALS COLLECT STC 57 LOG 179 LOGS - 12,650 BFT - 78.777 ARD MAPLE LOGSHS CODE #4403.99.30ORIGIN ADAUACU 5075191-60 LOGS-4,483BFT-27.63 -26249 KGS UACU 5406725-62 LOGS-4,549BFT- 17 M3-26141 KGSSEGU 5112085-57 LOGS-3,618 23.629 M3-22448 KGSNO WOOD PACKING MATERI EIGHT PREPAID OVERSEAS TERMINALS COLLECT #01H556KC751820150700506 STC 60 LOG 179 LOGS - 12,650 BFT - 78.777 ARD MAPLE LOGSHS CODE #4403.99.30ORIGIN ADAUACU 5075191-60 LOGS-4,483BFT-27.63 -26249 KGS UACU 5406725-62 LOGS-4,549BFT- 17 M3-26141 KGSSEGU 5112085-57 LOGS-3,618 23.629 M3-22448 KGSNO WOOD PACKING MATERI EIGHT PREPAID OVERSEAS TERMINALS COLLECT #01H556KC751820150700506 STC 62 LOG 179 LOGS - 12,650 BFT - 78.777 ARD MAPLE LOGSHS CODE #4403.99.30ORIGIN ADAUACU 5075191-60 LOGS-4,483BFT-27.63 -26249 KGS UACU 5406725-62 LOGS-4,549BFT- 17 M3-26141 KGSSEGU 5112085-57 LOGS-3,618 23.629 M3-22448 KGSNO WOOD PACKING MATERI EIGHT PREPAID OVERSEAS TERMINALS COLLECT #01H556KC751820150700506 #01H556KC751820150700506 STC 60 LOG 179 LOGS - 12,650 BFT - 78.777 ARD MAPLE LOGSHS CODE #4403.99.30ORIGIN ADAUACU 5075191-60 LOGS-4,483BFT-27.63 -26249 KGS UACU 5406725-62 LOGS-4,549BFT- 17 M3-26141 KGSSEGU 5112085-57 LOGS-3,618 23.629 M3-22448 KGSNO WOOD PACKING MATERI EIGHT PREPAID OVERSEAS TERMINALS COLLECT #01H556KC751820150700506 STC 62 LOG 179 LOGS - 12,650 BFT - 78.777 ARD MAPLE LOGSHS CODE #4403.99.30ORIGIN ADAUACU 5075191-60 LOGS-4,483BFT-27.63 -26249 KGS UACU 5406725-62 LOGS-4,549BFT- 17 M3-26141 KGSSEGU 5112085-57 LOGS-3,618 23.629 M3-22448 KGSNO WOOD PACKING MATERI EIGHT PREPAID OVERSEAS TERMINALS COLLECT #01H556KC751820150700506 #01H556KC751820150700506 STC 60 LOG 179 LOGS - 12,650 BFT - 78.777 ARD MAPLE LOGSHS CODE #4403.99.30ORIGIN ADAUACU 5075191-60 LOGS-4,483BFT-27.63 -26249 KGS UACU 5406725-62 LOGS-4,549BFT- 17 M3-26141 KGSSEGU 5112085-57 LOGS-3,618 23.629 M3-22448 KGSNO WOOD PACKING MATERI EIGHT PREPAID OVERSEAS TERMINALS COLLECT #01H556KC751820150700506 STC 62 LOG 179 LOGS - 12,650 BFT - 78.777 ARD MAPLE LOGSHS CODE #4403.99.30ORIGIN ADAUACU 5075191-60 LOGS-4,483BFT-27.63 -26249 KGS UACU 5406725-62 LOGS-4,549BFT- 17 M3-26141 KGSSEGU 5112085-57 LOGS-3,618 23.629 M3-22448 KGSNO WOOD PACKING MATERI EIGHT PREPAID OVERSEAS TERMINALS COLLECT #01H556KC751820150700506</t>
  </si>
  <si>
    <t>HUIZHOU CHOP CHOP WOODSHOP CO., LTD</t>
  </si>
  <si>
    <t>INV #215-216-219 INV #215-216-219 INV #215-216-219 NO MARKS NO MARKS NO MARKS NO MARKS NO MARKSNO MARKS NO MARKS NO MARKS NO MARKS NO MARKS NO MARKS NO MARKS NO MARKSNO MARKS NO MARKS NO MARKS NO MARKS NO MARKS NO MARKS NO MARKS NO MARKSINV #215-216-219 INV #215-216-219 INV #215-216-219 NO MARKS NO MARKS NO MARKS NO MARKS NO MARKSNO MARKS NO MARKS NO MARKS NO MARKS NO MARKS NO MARKS NO MARKS NO MARKSNO MARKS NO MARKS NO MARKS NO MARKS NO MARKS NO MARKS NO MARKS NO MARKSINV #215-216-219 INV #215-216-219 INV #215-216-219 NO MARKS NO MARKS NO MARKS NO MARKS NO MARKSNO MARKS NO MARKS NO MARKS NO MARKS NO MARKS NO MARKS NO MARKS NO MARKSNO MARKS NO MARKS NO MARKS NO MARKS NO MARKS NO MARKS NO MARKS NO MARKS</t>
  </si>
  <si>
    <t>BAISHI VILLAGE,QIUCHANG TOWN, HUIY ANG DISTRICT,GUANGDONG PROVINCE HUIZHOU (HUIYANG) 516221 CN</t>
  </si>
  <si>
    <t>SEGU5112975 UACU5406725 UACU5075191</t>
  </si>
  <si>
    <t>UASUCAVAN004779</t>
  </si>
  <si>
    <t>52W</t>
  </si>
  <si>
    <t>412001 412031 412020</t>
  </si>
  <si>
    <t>195 CARTONS FOOTWEAR PO#4403 2,44024,44025,44026,440 48,44 049 TOTAL QTY:455CTNS/4444PRS DECLARATION OF NO SOLID WOO D PACKING MATERIAL USED IN TH IS SHIPMENT 5 CARTONS -DITT O- 2 CARTONS -DITTO- 5 CAR TONS -DITTO- 28 CARTONS -D ITTO- 3 CARTONS -DITTO- 4 C ARTONS -DITTO- 5 CARTONS - DITTO- 6 CARTONS -DITTO- 31 CARTONS -DITTO- 13 CARTONS -DITTO- 1 CARTONS -DITTO- 20 CARTONS -DITTO- 20 CART ONS -DITTO- 7 CARTONS -DIT TO- 18 CARTONS -DITTO- 20 C ARTONS -DITTO- 24 CARTONS -DITTO- 6 CARTONS -DITTO- 1 CARTONS -DITTO- 1 CARTONS -DITTO- 1 CARTONS -DITTO- 1 CARTONS -DITTO- 1 CARTONS -DITTO- 1 CARTONS -DITTO- 1 CARTONS -DITTO- 1 CARTON S -DITTO- 1 CARTONS -DITTO - 1 CARTONS -DITTO- 1 CARTO NS -DITTO- 1 CARTONS -DITT O- 1 CARTONS -DITTO- 1 CAR TONS -DITTO- 1 CARTONS -DIT TO- 1 CARTONS -DITTO- 1 CA RTONS -DITTO- 1 CARTONS -DI TTO- 1 CARTONS -DITTO- 1 C ARTONS -DITTO- 1 CARTONS - DITTO- 1 CARTONS -DITTO- 1 CARTONS -DITTO- 1 CARTONS -DITTO- 1 CARTONS -DITTO- 1 CARTONS -DITTO- 1 CARTONS -DITTO- 1 CARTONS -DITTO- 1 CARTONS -DITTO- 1 CARTONS -DITTO- 1 CARTONS -DITTO- 1 CARTONS -DITTO- 1 CARTON S -DITTO- 1 CARTONS -DITTO - 1 CARTONS -DITTO- 1 CARTO NS -DITTO- 1 CARTONS -DITT O- 1 CARTONS -DITTO- 1 CAR TONS -DITTO- 1 CARTONS -DIT TO- 1 CARTONS -DITTO- 1 CA RTONS -DITTO- 3RD NOTIFY: AMERICAN IMPORT SHIPPERS ASSOCIATION 662 MAIN STREET NEW ROCHELLE, NY 10801</t>
  </si>
  <si>
    <t>MODERN SHOE</t>
  </si>
  <si>
    <t>DAMCO SHENZHEN</t>
  </si>
  <si>
    <t>MSC SOLA</t>
  </si>
  <si>
    <t>TAHARI (IN DIA) CUSTOMER ORDER NO . PORT OF ENTRY CARTON # OF MADE IN CHINA -DITTO- -DITTO- -DI TTO- -DITTO- -DITTO- -DITTO- -DITTO- -DITTO- -DITTO- -DITT O- -DITTO- -DITTO- -DITTO- - DITTO- -DITTO- -DITTO- -DITTO- -DITTO- -DITTO- -DITTO- -DITTO- -DITTO- -DITTO- -DITTO- -DITTO- -DITTO- -DITTO- -DITT O- -DITTO- -DITTO- -DITTO- - DITTO- -DITTO- -DITTO- -DITTO- -DITTO- -DITTO- -DITTO- -DI TTO- -DITTO- -DITTO- -DITTO- -DITTO- -DITTO- -DITTO- -DITT O- -DITTO- -DITTO- -DITTO- -DITTO- -DITTO- -DITTO- -DITTO- -DITTO- -DITTO- -DITTO- -DI TTO- -DITTO- -DITTO- -DITTO-</t>
  </si>
  <si>
    <t>101 SPRAGUE STREET HYDE PARK, MA 02136 PHONE: 617-333-7470 FAX: 617-333-7483 1-6173337470 TEL EX 1-617333 74</t>
  </si>
  <si>
    <t>SHUN HING SQUARE DI WANG COMMERCIAL CENTRE 5002 SHEN NAN DONG ROAD, SHE ZHEN CHINA O/B JS INTERNATIONAL 86-75525026742 TEL EX 86-75525 02</t>
  </si>
  <si>
    <t>MSKU6776810</t>
  </si>
  <si>
    <t>MAEUSZHPPMK13</t>
  </si>
  <si>
    <t>525N</t>
  </si>
  <si>
    <t>CN0666497</t>
  </si>
  <si>
    <t>DAMCO CUSTOMS SERVICES</t>
  </si>
  <si>
    <t>230-79 INTERNATIONAL AIRPORT CENTER BLVD BLDG D SUITE 210 JAMAICA, NY 11413 TEL: 1 (718) 425-1010 1-7184251020 TEL EX 1-718425 10</t>
  </si>
  <si>
    <t>FREIGHT PREPAID EXPRESS RELEASE - WAYBILL ISSUED PRINTER MIRAGE LV SKD IN TW 47BT021 INVOICE NO.: 10031500045 LEXMARK PO: 4500277973 42 CTNS  42 PLTS . FORWARDING AGENT: DHL ISC 3F NO. 189, SEC 2 JIUZONG RD, NEIHU DISTRICT TAIPEI CITY, 11494 TAIWAN ALSO NOTIFY: 1)DHL GLOBAL FORWARDING 4000 REDONDO BEACH AVE REDONDO BEACH, CA 90278 UNITED STATES 2)LEXMARK INTERNATIONAL INC. 740 WEST NEW CIRCLE ROAD DEPT. 820D, LEXINGTON, KY 40550 8443.32 (HS) TOT PKGS 42 CT 2ND NOTIFY: DHL GLOBAL FORWARDING-LAX 4000 REBEACH AVE., STE 103 REDONDO BEACH, CA 90278 USCAC CODE:DMAL S/O:4403 CY/CY 1X40' SAY TOTAL ONE (1) CONTAINER ONLY.</t>
  </si>
  <si>
    <t>DHL GLOBAL FORWARDING-LAX</t>
  </si>
  <si>
    <t>DANMAR LINES C/O DHL GLOBAL</t>
  </si>
  <si>
    <t>LEXMARK SOUTHAVEN P/NO :1-42 MADE IN TAIWAN</t>
  </si>
  <si>
    <t>. 4000 REDONDO BEACH AVE., STE 103 REDONDO BEACH, CA 90278</t>
  </si>
  <si>
    <t>. FORWARDING (SINGAPORE) PTE. LTD., TAIWAN BRANCH 3F, NO.189, SEC.2,</t>
  </si>
  <si>
    <t>ECMU4494059</t>
  </si>
  <si>
    <t>CMDUTWN0242768</t>
  </si>
  <si>
    <t>PGA48</t>
  </si>
  <si>
    <t>4018580D4018580</t>
  </si>
  <si>
    <t>BOOKS PO# C6358531JSB ITEM 903651869 978-1-4403-3585-3 THE ART OF EXPRESSIVE COLLAGE (5980 CPS 299 CTNS 9 PLTS) PO# CO145323 ITEM 903653737 978-1-4463-0453-2 FAUX TAXIDERMY KNITS (1050 CPS 35 CTNS 1 PLT) PO# CO183777 ITEM 903653748 978-0-7153-3837-7 CONTEMPORARY CAKE DECORATING BIBLE (1260 CPS 63 CTNS 2 PLTS) PO# CO196948 ITEM 903653764 978-1-60061-969-4 DRAW &amp; PAINT FANTASY ART - WARRIORS &amp; HEROES (1890 CPS 63 CTNS 2 PLTS) PO# 15JM0701-BD ITEM 903646690 978-1-63250-025-0 FINE ART WIRE WEAVING WEAVINGTECHNIQUES FOR STUNNING JEWELRY DESIGNS (6240 CPS 312 CTNS 6 PLTS) (20 WOOD PLTS WITH IPPC LOGO STC 772 CTNS) THIS SHIPMENT CONTAINS WOOD PACKAGING MATERIALS WHICH COMPLIED THE STANDARD OF ISPM 15. . . . . . . . . . . . . . . . . . . . . . . . . . . . . . . . . . . . . .</t>
  </si>
  <si>
    <t>TITLE THE ART OF EXPRESSIVE COLLAGE AUTHOR CRYSTAL NEUBAUER PUBLISHER F W MEDIA CINCINNATI,OHPRINTED IN CHINA SRN T1354 PRINTING# 1 CTN QTY 20 CTN WGT LBS ISBN-10 1-4403-3585-0 ISBN-13978-1-4403-3585-3 COVER PRICE TITLE OF BOOK FAUX TAXIDERMY KNITS AUTHOR LOUISE WALKER PUBLISHER F WMEDIA COUNTRY OF ORIGIN PRINTED IN CHINA SRN T3082 PRINTING# 5 CTN QTY 30 CTN WGT ______LBSISBN-13 978-1-4463-0453-2 ISBN-10 1-4463-0453-1 COVER PRICE TITLE OF BOOK THE CONTEMPORARY CAKE DECORATINGBIBLE AUTHOR LINDY SMITH PUBLISHER F W MEDIA COUNTRY OF ORIGIN PRINTED IN CHINASRN W0645 PRINTING# 7 CTN QTY CTN WGT ______LBS ISBN-13 978-0-7153-3837-7 ISBN-10 0-7153-3837-4COVER PRICE TITLE OF BOOK DRAW &amp; PAINT FANTASY ART WARRIORS &amp; HEROES AUTHOR ALAN LATHWELL PUBLISHER F WMEDIA COUNTRY OF ORIGIN PRINTED IN CHINA SRN Z6283 PRINTING# 7 CTN QTY 30 CTN WGT ______LBSISBN-13 978-1-60061-969-4 ISBN-10 1-60061-969-X COVER PRICE TITLE FINE ART WIRE WEAVING</t>
  </si>
  <si>
    <t>TRHU2856280</t>
  </si>
  <si>
    <t>BANQHKG5407193</t>
  </si>
  <si>
    <t>COSU6110261860</t>
  </si>
  <si>
    <t>SHARPFLOW FS-7301 -POLYMER POLYOL- 1 TANK CONTAINER 4500008568 PO#4501761999 DESTINATION- CARPENTER CO. 2611 N GENERAL BRUCE DRIVE TEMPLE, TX 76501 TEL-254-899-6116 FAX-254-778-4403 - TEL--81--3-5281-8277 FAX--81--3-5281-2726 -- FAX-1-281-820-2399 SAY- ONE -1- CONTAINER ONLY.- ; GOODS IN TRANSIT TO FINAL DESTINATION WILL BE ON CUSTOMERS ACCOUNT ; HOUSE BL NO.- 300739944 VS TT072152</t>
  </si>
  <si>
    <t>CXTU1071974</t>
  </si>
  <si>
    <t>APLU058616709</t>
  </si>
  <si>
    <t>SHARPFLOW FS-7301 -POLYMER POLYOL- 1 TANK CONTAINER 4500008568 PO#4501761999 DESTINATION- CARPENTER CO. 2611 N GENERAL BRUCE DRIVE TEMPLE, TX 76501 TEL-254-899-6116 FAX-254-778-4403 - TEL--81--3-5281-8277 FAX--81--3-5281-2726 -- FAX-1-281-820-2399 SAY- ONE -1- CONTAINER ONLY.-</t>
  </si>
  <si>
    <t>APLU300739944</t>
  </si>
  <si>
    <t>1620 CTN TOYS(SING ALONG ELSA) P.O.NO. 221995(51693) ITEM NO. 31078-TT-WL-2 QTY 3,240 PCS(1,620 CTNS) CONTAINER NO MORU0719521 SHIPPER WAH FUNG TOY (SHENZHEN) CO 849 CTN TOYS(FROZEN TODDLER DOLL ASST) P.O.NO. 221649(51576) ITEM NO. 95244-WL QTY 5,094 PCS ( 849 CTNS) CONTAINER NO CAIU5406627 CONTAINER SUMMARY 1626 CTN TOYS(DP ARIEL COLOR OF THE SEA DOLL) P.O.NO. 222027(51676) ITEM NO. 79514-TT-2 QTY 3,252 PCS (1,626CTNS) CONTAINER NO MORU1137680 1620 CTN TOYS(SING ALONG ELSA) P.O.NO. 221995(51693) ITEM NO. 31078-TT-WL-2 QTY 3,240 PCS(1,620 CTNS) CONTAINER NO TCLU1076185 N/A849 CTN TOYS(FROZEN TODDLER DOLL ASST) P.O.NO. 221649(51576) ITEM NO. 95244-WL QTY 5,094 PCS ( 849 CTNS) CONTAINER NO CXRU1176685 N/A 549 CTN TOYS(EMOJI BEARS 14 IN PLUSH ASST) P.O.NO. 221253(50808) ITEM NO. 90573 QTY 3,294 PCS ( 549 CTNS) CONTAINER NO TCLU1066654 SHIPPER GOODWILL TOYS MFG. LTD. 1250 CTN TOYS(FROZEN ELSA MAKEUP CASE) P.O.NO. 221677(51341) ITEM NO. 81170 QTY 5000PCS(1250CTNS) CONTAINER NO CHIU9002443 SHIPPER WAH TUNG(HEYUAN)TOYS LTD N/A N/A N/A ----------------------------------- CAIU5406627 811754H 40X9 6 DR DRY RFR 849CTN 55.520CBM 4126.140KGS CHIU9002443 705793H 40X9 6 DR DRY RFR 3050CTN 55.610CBM 4958.000KGS CXRU1176685 811790H 40X9 6 DR DRY RFR 849CTN 55.520CBM 4126.140KGS MORU0709293 MOL470932J 40X9 6 DR DRY RFR 1973CTN 55.630CBM 4403.740KGS MORU0719521 491000J 40X9 6 DR DRY RFR 1620CTN 55.950CBM 4050.000KGS MORU1137680 MOL470860J 40X9 6 DR DRY RFR 1973CTN 55.640CBM 4403.730KGS TCLU1066654 811785H 40X9 6 DR DRY RFR 1059CTN 52.940CBM 2476.170KGS TCLU1076185 490861J 40X9 6 DR DRY RFR 1620CTN 55.950CBM 4050.000KGS TRIU8992482 490999J 40X9 6 DR DRY RFR 1620CTN 55.950CBM 4050.000KGS B/L TOTAL SUMMARY ----------------------------------- 14613CTN 498.710CBM 36643.920KGS LADEN ON BOARD S/C NO. US0000LDY 347 CTN TOYS(DP ARIEL COLOR OF THE SEA DOLL) P.O.NO. 222027(51676) ITEM NO. 79514-TT-2 QTY 694 PCS ( 347 CTNS) N/A N/A N/A N/A N/A N/A N/A 510 CTN TOYS(NINTENDO MARIO BROS U PLUSH W5) P.O.NO. 221608(51226) ITEM NO. 86749 QTY 4,080 PCS ( 510 CTNS) PRODUCTS LTD. 1800 CTN TOYS(FROZEN HAIR STYLING TOTE) P.O.NO. 221677(51341) ITEM NO. 81176 QTY 7200PCS(1800CTNS)</t>
  </si>
  <si>
    <t>JAKKS PACIFIC, INC</t>
  </si>
  <si>
    <t>JAKKS PACIFIC (HK) LIMITED</t>
  </si>
  <si>
    <t>APL NEW YORK</t>
  </si>
  <si>
    <t>1620 CTN TOYS(SING ALONG ELSA) P.O.NO. 221995(51693) ITEM NO. 31078-TT-WL-2 QTY 3,240 PCS(1,620 CTNS) CONTAINER NO MORU0719521 SHIPPER WAH FUNG TOY (SHENZHEN) CO LTDN/A N/A N/A849 CTN TOYS(FROZEN TODDLER DOLL ASST) P.O.NO. 221649(51576) ITEM NO. 95244-WL QTY 5,094 PCS ( 849 CTNS) CONTAINER NO CAIU5406627 CONTAINER SUMMARY -----------------------------------CAIU5406627 811754H 40X9 6 DR DRY RFR 849CTN 55.520CBM 4126.140KGS CHIU9002443 705793H 40X9 6 DR DRY RFR 3050CTN 55.610CBM 4958.000KGS CXRU1176685 811790H 40X9 6 DR DRY RFR849CTN 55.520CBM 4126.140KGS MORU0709293 MOL470932J 40X9 6 DR DRY RFR 1973CTN 55.630CBM 4403.740KGS MORU0719521 491000J 40X9 6 DR DRY RFR 1620CTN 55.950CBM 4050.000KGS MORU1137680 MOL470860J 40X9 6DR DRY RFR 1973CTN 55.640CBM 4403.730KGS TCLU1066654 811785H 40X9 6 DR DRY RFR 1059CTN 52.940CBM 2476.170KGS TCLU1076185 490861J 40X9 6 DR DRY RFR 1620CTN 55.950CBM 4050.000KGSTRIU8992482 490999J 40X9 6 DR DRY RFR 1620CTN 55.950CBM 4050.000KGS B/L TOTAL SUMMARY ----------------------------------- 14613CTN 498.710CBM 36643.920KGS LADEN ON BOARD S/C NO. US0000LDY1626 CTN TOYS(DP ARIEL COLOR OF THE SEA DOLL) P.O.NO. 222027(51676) ITEM NO. 79514-TT-2 QTY 3,252 PCS (1,626CTNS) CONTAINER NO MORU1137680 347 CTNTOYS(DP ARIEL COLOR OF THE SEA DOLL) P.O.NO. 222027(51676) ITEM NO. 79514-TT-2 QTY 694 PCS ( 347 CTNS)1620 CTN TOYS(SING ALONG ELSA) P.O.NO. 221995(51693) ITEM NO. 31078-TT-WL-2 QTY 3,240 PCS(1,620 CTNS) CONTAINER NO TCLU1076185 N/A N/AN/A N/A N/A1620 CTN TOYS(SING ALONG ELSA) P.O.NO. 221995(51693) ITEM NO. 31078-TT-WL-2 QTY 3,240 PCS(1,620 CTNS) CONTAINER NO TRIU8992482 N/A N/AN/A N/A N/A1973 CTN TOYS(DP ARIEL COLOR OF THE SEA DOLL) P.O.NO. 222027(51676) ITEM NO. 79514-TT-2 QTY 3,946 PCS (1,973CTNS) CONTAINER NO MORU0709293 SHIPPER SUNMART CO., LTD.,849 CTN TOYS(FROZEN TODDLER DOLL ASST) P.O.NO. 221649(51576) ITEM NO. 95244-WL QTY 5,094 PCS ( 849 CTNS) CONTAINER NO CXRU1176685 N/A N/AN/A N/A549 CTN TOYS(EMOJI BEARS 14 IN PLUSH ASST) P.O.NO. 221253(50808) ITEM NO. 90573 QTY 3,294 PCS ( 549 CTNS) CONTAINER NO TCLU1066654 SHIPPER GOODWILL TOYS MFG. LTD. 510 CTNTOYS(NINTENDO MARIO BROS U PLUSH W5) P.O.NO. 221608(51226) ITEM NO. 86749 QTY 4,080 PCS ( 510 CTNS)1250 CTN TOYS(FROZEN ELSA MAKEUP CASE) P.O.NO. 221677(51341) ITEM NO. 81170 QTY 5000PCS(1250CTNS) CONTAINER NO CHIU9002443 SHIPPER WAH TUNG(HEYUAN)TOYS PRODUCTS LTD.1800 CTN TOYS(FROZEN HAIR STYLING TOTE) P.O.NO. 221677(51341) ITEM NO. 81176 QTY 7200PCS(1800CTNS)</t>
  </si>
  <si>
    <t>22619 PACIFIC COAST HIGHWAY SUITE 250 MALIBU,CA 90265-5054, U.S.A A GIOVANNI CERVANTES</t>
  </si>
  <si>
    <t>12/F WHARF T T CENTRE,7 CANTON ROAD TST,HONG KONG</t>
  </si>
  <si>
    <t>MORU0719521 CAIU5406627 MORU1137680 TCLU1076185 TRIU8992482MORU0709293 CXRU1176685 TCLU1066654 CHIU9002443</t>
  </si>
  <si>
    <t>4536 4536 4536 4536 45364536 4536 4536 4536</t>
  </si>
  <si>
    <t>MOLU13015551822</t>
  </si>
  <si>
    <t>491000J 811754H MOL470860J 490861J 490999J MOL470932J 811790H 811785H 705793H</t>
  </si>
  <si>
    <t>JAKKS DISTRIBUTION CENTER</t>
  </si>
  <si>
    <t>21749 BAKER PARKWAY CITY OF INDUSTRY,CA 91789 ATTN ANGELA MENCHACA TEL 909-594-7771 EXT 3219</t>
  </si>
  <si>
    <t>BOOKS ITEM 903652699 978-1-4403-1864-1 DARGONART COLOR WORKBOOK ; F&amp;W- W6069(Y-O)V2 PO#C6286412DST CPS 1040 BOOKS ITEM 903646689 978-1-62033-756-1 THE ART OF SLIP-STITCH KNITTING TECHNIQUES, STITCHES, PROJECTS ;IW- V1 PO#15KN0301-BD (1 WOOD PLTS WITH IPPC LOGO STC 26 CTNS) . . . . . . . . CPS 6940 (8 WOOD PLTS WITH IPPC LOGO STC 347 CTNS) THIS SHIPMENT CONTAINS WOOD PACKAGING MATERIALS WHICH COMPLIED THE STANDARD OF ISPM 15. . . . . . .</t>
  </si>
  <si>
    <t>TITLE DRAGONART COLOR WORKBOOK AUTHOR JESSICA PEFFER PUBLISHER F W MEDIA CINCINNATI,OH PRINTED IN CHINASRN W6069 PRINTING# 2 CTN QTY 40 CTN WGT LBS ISBN-10 1-4403 -1864-6 ISBN-13 978-1- 4403-1864-1COVER PRICE TITLE THE ART OF SLIP-STITCH KNITTING AUTHOR FAINA GOBERSTEIN AND SIMONA MERCHANT -DESTPUBLISHER F W MEDIA CINCINNATI, OH PRINTED IN CHINA SRN 15KN03 PRINTING# 1 CTN QTY 20 CTN WGT ______LBSISBN-10 1-62033 -756-8 ISBN-13 978-1- 62033-756-1 COVER PRICE</t>
  </si>
  <si>
    <t>TCKU3065135</t>
  </si>
  <si>
    <t>BANQHKG5393014</t>
  </si>
  <si>
    <t>COSU6110253930</t>
  </si>
  <si>
    <t>BOOKS ITEM 903652061 978-1-4463-0526-3 PATCHWORK QUILTS AND GIFTS UK PO# FW002963 (1540 CPS 77 CTNS 2 PLTS) ITEM 903652949 978-1-4405-4114-8 THE ART OF MANDALA MEDITATION PO# V795902-RP (1080 CPS 45 CTNS 1 PLT) ITEM 903646688 978-1-62033-627-4 NEXT STEPS IN WEAVING WHAT YOU NEVER KNEW YOU NEEDED TO KNOW PO# 15WV0101-BD (4680 CPS 234 CTNS 5 PLTS) ITEM 903651893 978-1-4403-4049-9 WABI SABI PAINTING WITH COLD WAX PO# C6304991JSB (4780 CPS 239 CTNS 5 PLTS) ITEM 903651992 978-1-4403-3842-7 HUNTING FOR FOOD PO# K0784271-KB (6053 CPS 303 CTNS 7 PLTS) (20 WOOD PLTS WITH IPPC LOGO STC 898 CTNS) THIS SHIPMENT CONTAINS WOOD PACKAGING MATERIALS WHICH COMPLIED THE STANDARD OF ISPM 15. . . . . . . . . . . . . . . . . . . . . . . . . . . . . . . . . . . . . . . . . . . .</t>
  </si>
  <si>
    <t>TITLE OF BOOK PATCHWORK QUILTS AND GIFTS AUTHOR JO COLWILL PUBLISHER F W MEDIA COUNTRY OFORIGIN PRINTED IN CHINA SRN T6357 PRINTING# 1 CTN QTY 20 CTN WGT ______LBS ISBN-13 978-1-4463-0526-3ISBN-10 1-4463-0526-0 COVER PRICE TITLE OF BOOK THE ART OF MANDALA MEDITATION AUTHOR MICHAELBEAUCAIRE PUBLISHER ADAMS MEDIA, A DIVISION OF F W MEDIA, INC COUNTRY OF ORIGIN PRINTED IN CHINASRN V7959 PRINTING# 02 CTN QTY 24 CTN WGT ____LBS ISBN-10 1-4405-4114-0 ISBN-13 978-1-4405-4114-8COVER PRICE TITLE NEXT STEPS IN WEAVING AUTHOR PATTIE GRAVER PUBLISHER F W MEDIA CINCINNATI, OHPRINTED IN CHINA SRN 15WV01 PRINTING# 1 CTN QTY 20 CTN WGT ______LBS ISBN-10 1-62033-627-8 ISBN-13978-1-62033-627-4 COVER PRICE TITLE WABI SABI PAINTING WITH COLD WAX AUTHOR SERENA BARTON PUBLISHERF W MEDIA CINCINNATI,OH PRINTED IN CHINA SRN T5458 PRINTING# 1 CTN QTY 20 CTN WGT LBSISBN-10 1-4403-4049-8 ISBN-13 978-1-4403-4049-9 COVER PRICE TITLE HUNTING FOR FOOD AU</t>
  </si>
  <si>
    <t>CBHU3566307</t>
  </si>
  <si>
    <t>BANQHKG5398452</t>
  </si>
  <si>
    <t>COSU6110259500</t>
  </si>
  <si>
    <t>WOOD IN THE ROUGH, WHETHER OR NOT STRIPPED OF BARK - RED OAK #1COM KD ROUGH LUMBER 12049 BOARD FEET - MARKED: 6388 HS CODE 4403 91 FREIGHT PREPAIDON BOARD 'MAERSK KLEVEN' 524E AT MOBILE, AL AS PER BELOW SAIL DATE AS PER SHIPPER, THIS SHIPMENT INCLUDING ANY BLOCKING OR DUNNAGE CONTAINS 100% U.S. HARDWOOD PRODUCT .</t>
  </si>
  <si>
    <t>TRADELANES INC</t>
  </si>
  <si>
    <t>CHAO YANG TOWN,JIA YIN COUNTY,YICHU YICHUN 36 00000 CHINA</t>
  </si>
  <si>
    <t>61 ST. JOSEPH STREET, 10TH FLOOR MOBILE AL 36602 UNITED STATES</t>
  </si>
  <si>
    <t>MSCU8552785</t>
  </si>
  <si>
    <t>MSCUPU061938</t>
  </si>
  <si>
    <t>520P</t>
  </si>
  <si>
    <t>YICHUN WANTONGXIANG WOOD INDUSTRIAL</t>
  </si>
  <si>
    <t>WINE 379 CARTONS 12 X 750 ML STILL WINE KGM 6257 / PO D103292 300 CARTONS 12 X 750 ML STILL WINE KGM 4403 / PO D103292 2 CARTONS 12 X 750 ML STILL WINE SAMPLES / PO D103292 HS CODE 2204-2179</t>
  </si>
  <si>
    <t>SHERRY LEHMANN WAREHOUSE</t>
  </si>
  <si>
    <t>LES VINS GEORGES DUBOEUF</t>
  </si>
  <si>
    <t>MARTHA SCHULTE</t>
  </si>
  <si>
    <t>FCIU4744274 INSULATED . . . . . .</t>
  </si>
  <si>
    <t>92 NORTH 12TH STREET BROOKLYN NY 11211 USA 0017189630500</t>
  </si>
  <si>
    <t>836 ROUTE DE FLEURIE 71570 ROMANECHE-THORINS 0385353420 MLROMATIFDUBOEUF.COM</t>
  </si>
  <si>
    <t>FCIU4744274</t>
  </si>
  <si>
    <t>HLCULE1150606951</t>
  </si>
  <si>
    <t>W.J. DEUTSCH</t>
  </si>
  <si>
    <t>709 WESTCHESTER AVENUE SUITE 300 10604 WHITE PLAINS NY USA 0019142513299 0019142513238</t>
  </si>
  <si>
    <t>ROMANECHE THORINS</t>
  </si>
  <si>
    <t>17 PALLETS SOYBEAN MEAL EXC PRODUCT 55, 50 BAGS/PLT, EA BAG 25 KG LOT 148 3 PALLETS SOYBEAN MEAL EXC PRODUCT 55 45 BAGS/PLT EA. BAG25 KG LOT 148 NET WEIGHT : 24.625KGS - DELIVERY ADDRESS: ROSSLAND MUSHROOM FARM, 3555 ROSS ROAD, ABBOTSFORD, BC V4X 1T1, CANADA - #TEL: (514) 631-6663 FAX: (514) 631-4403 - LOADED 17 PALLETS WITH 50 BAGS AND 3 PALLETS WITH 45 BAGSA 25 KG EACH CUSTOM HARMONISATIONCODE 1208.10.20.00- ORIGIN THE NETHERLANDS. PRODUCT DOESN'T CONTAIN INGRIDIENTS OF ANIMAL ORIGIN. PALLETS ARE HEAT TREATED BY ISPM 15 PROGRAM REGISTRATION NUMBERNL-009-DB-HT SHIPMENT BY SPIRIT OF HAMBURG ETS 21.05.2015, ETA 03.07.2015 PORT OF DISCHARGE :ABBOTSFORD, BC. STERILE PRODUCT. PLEASE MAINTAIN STERILE CONDITION. AVANCE RULING T.R.S.253628</t>
  </si>
  <si>
    <t>SANTA RICARDA</t>
  </si>
  <si>
    <t>11921 LOFTON AVE - HASTINGS MINNESOTA 55033 USA MINNESOTA 55033 USA QC H9P 2V6 CA</t>
  </si>
  <si>
    <t>H9P2V6</t>
  </si>
  <si>
    <t>HASU4611869</t>
  </si>
  <si>
    <t>SUDUR5RTMPE0283X</t>
  </si>
  <si>
    <t>520W</t>
  </si>
  <si>
    <t>CB756778</t>
  </si>
  <si>
    <t>508 RUE LEPINE, DORVAL QUEBEC O BRIEN AND MANON PERRIER EMAI MPERRIER AGOTRANS.C QC H9P 2V6 CA</t>
  </si>
  <si>
    <t>SHARPFLOW FS-7301 -POLYMER POLYOL- 1 TANK CONTAINER 4500008567 PO#4501761997 DESTINATION- CARPENTER CO. 2611 N GENERAL BRUCE DRIVE TEMPLE, TX 76501 TEL-254-899-6116 FAX-254-778-4403 - TEL--81--3-5281-8277 FAX--81--3-5281-2726 -- FAX-1-281-820-2399 SAY- ONE -1- CONTAINER ONLY.- HOUSE BL NO.- 300739943 VS TT072151</t>
  </si>
  <si>
    <t>APL JAPAN</t>
  </si>
  <si>
    <t>NRSU5210049</t>
  </si>
  <si>
    <t>APLU058616708</t>
  </si>
  <si>
    <t>SHARPFLOW FS-7301 -POLYMER POLYOL- 1 TANK CONTAINER 4500008567 PO#4501761997 DESTINATION- CARPENTER CO. 2611 N GENERAL BRUCE DRIVE TEMPLE, TX 76501 TEL-254-899-6116 FAX-254-778-4403 - TEL--81--3-5281-8277 FAX--81--3-5281-2726 -- FAX-1-281-820-2399</t>
  </si>
  <si>
    <t>APLU300739943</t>
  </si>
  <si>
    <t>WHITE OAK (QUERCUS ALBA) FASIF &amp; BETTER KD ROUGH LUMBER- 11703 BOARD FEET HS CODE : 4403 91 40 FT. CONTAINERS - WHITE OAK (QUERCUS A LBA) FASIF &amp; BETTER KD ROUGH LUMBER- 1169 7 BOARD FEET HS CODE: 4403 91 FREIGHT PRE PAID ON BOARD MAMITSA 4/S AT MOBILE, AL O N 05/25/2015 AES X20150520592740</t>
  </si>
  <si>
    <t>LONDON EXPRESS</t>
  </si>
  <si>
    <t>MARKS:MARKS:</t>
  </si>
  <si>
    <t>61 ST. JOSEPH STREET SUITE 1000 MOB ILE, AL 36602</t>
  </si>
  <si>
    <t>ZCSU8361519 ZCSU8702235</t>
  </si>
  <si>
    <t>ZIMUORF585184</t>
  </si>
  <si>
    <t>8211741 8211742</t>
  </si>
  <si>
    <t>LISARDO GONZALEZ S.L.</t>
  </si>
  <si>
    <t>32101 SAN MARTIN VILAMARIN ORENSE, SPAIN TEL: 96-168-60-11 FAX: 96-168 -30-41</t>
  </si>
  <si>
    <t>(PRIMESOURCE P.O # 1056-39 4403) CONTAINER NO : MEDU6 791766 &amp; SEAL NO : FEJ54 52504 16D BRIGHT DUPLEX TO TAL: 864 CARTONS IN 18 PAL LETS 20,388.96 KGS HS COD E : 7317.00</t>
  </si>
  <si>
    <t>PRIMESOURCE BUILDING PRODUCTS INTER</t>
  </si>
  <si>
    <t>REGION SYSTEMS SDN BHD</t>
  </si>
  <si>
    <t>335 MADISON AVE 22ND FLOOR NEW YORK NY 10017 UNITED STATES</t>
  </si>
  <si>
    <t>LOT 5005 JLN MERU 5 1/4 MILES KLANG 10 41050 MALAYSIA</t>
  </si>
  <si>
    <t>MEDU6791766</t>
  </si>
  <si>
    <t>MSCUPG662609</t>
  </si>
  <si>
    <t>524N</t>
  </si>
  <si>
    <t>FEJ5452504</t>
  </si>
  <si>
    <t>PORT KLANG (PELAB</t>
  </si>
  <si>
    <t>1 X 40 HC 595 PACKAGES IN 3 PALLETS WITH BLOCKS OF WOOD 1 PALLETS: 132 PACKAGES 1 PALLETS: 176 PACKAGES 1 PALLETS: 287 PAC KAGES (IPE TABEBUIA SERRATIFOLIA) HS CODE :4403.49 FREIGHT COLLECT BL ISSUE AT DEST INATION</t>
  </si>
  <si>
    <t>TAGGART INTERNATIONAL LTD</t>
  </si>
  <si>
    <t>COLOMBIAN CARGO LOGISTICS SAS</t>
  </si>
  <si>
    <t>PAMINA</t>
  </si>
  <si>
    <t>6603D ROYAL ST. STE B LIBERTY, MO 6 4068 PH:(816)5816504 FAX:(816)58165 09 UNITED STATES</t>
  </si>
  <si>
    <t>NIT. 900.442.831-5 CAR. 15 NO. 118 -75 OFC. 508 PH: (571) 2142584 CIND Y.MONTANO@COLCLOGISTICS.COM BOGOTA</t>
  </si>
  <si>
    <t>ZCSU8568661</t>
  </si>
  <si>
    <t>ZIMUBQA0090853</t>
  </si>
  <si>
    <t>AJW4128</t>
  </si>
  <si>
    <t>MENS 55 COTTON 45 POLY WOVEN SLEEP PAJAMA HTS6207.21.0010 SUB CONTRACT SUFFIX 505 140 6892 RT LOT 4403 4405 WHS 9465-6 CARTON 247 QTY 4446 GROSS WEIGHT 2203.24 THERE IS NO WOOD PACKING MATERIALS IN THIS SHIPMENT SEALOCK NO. WHS ADDRESS LATHROP, CA CHINA NOTIFY PARTY ADDRESS 3 EXPEDITORS INTERNATIONA L OF WASHINGT 5757 W CENTURY BLVD 90045 LOS ANGELES, CA. LOS ANGELES UNITED STATES THE GOODS REFERENCED IN THIS BILL OF LADING ARE SUBJECT TO THE LIEN OF JPMORGAN CHASE BANK, N.A.,AS ADMINISTRATIVE AGENT. PART OF CARGO IN CO NTAINER</t>
  </si>
  <si>
    <t>JCPENNEYPURCHASINGCORP</t>
  </si>
  <si>
    <t>DAMCO O B</t>
  </si>
  <si>
    <t>AS PER COMMERCIAL INVOICE NA NA NA NA NA NA NANA NA NA NA NA</t>
  </si>
  <si>
    <t>6501LEGACYDRIVE PLANO,TX75024-3698 USA PLANO TX</t>
  </si>
  <si>
    <t>SHANGHAI TRUSTEX CO LTD BINGKE RD 500 ROOM 808 200000 SHANGHAI SHANGHAI</t>
  </si>
  <si>
    <t>GESU5435340</t>
  </si>
  <si>
    <t>KKLUSH5689044</t>
  </si>
  <si>
    <t>TAC19184</t>
  </si>
  <si>
    <t>1 X 20 STANDARD DRY NET WEIGHT: 22,000.00 KGISOTANK NET WEIGHT: 22,000 KG GROSS VOLUME:17.53 M3 REFINED GLYCERIN USP 99,7 MIN KOSHER SHIPPERS OWNED CONTAINER PO: 14183987 1 X 20 STANDARD DRY NET WEIGHT: 22,000.00 KGISOTANK NET WEIGHT: 22,000 KG GROSS VOLUME:17.53 M3 REFINED GLYCERIN USP 99,7 MIN KOSHER SHIPPERS OWNED CONTAINER PO: 14183972 1 X 20 STANDARD DRY NET WEIGHT: 22,000.00 KGISOTANK NET WEIGHT: 22,000 KG GROSS VOLUME:17.53 M3 REFINED GLYCERIN USP 99,7 MIN KOSHER SHIPPERS OWNED CONTAINER PO: 14183971 1 X 20 STANDARD DRY NET WEIGHT: 22,000.00 KGISOTANK NET WEIGHT: 22,000 KG GROSS VOLUME:17.53 M3 REFINED GLYCERIN USP 99,7 MIN KOSHER SHIPPERS OWNED CONTAINER PO: 14183988 FREIGHT PREPAID SECOND NOTIFY: NEWPORT TANK CONTAINERS (USA) LLC 1340 DEPOT ST. CLEVELAND, OH 44116 INFO NEWPORTTANK.COM PHONE: +1 4403 568 866</t>
  </si>
  <si>
    <t>COLONIAL CHEMICALS SOLUTIONS INC</t>
  </si>
  <si>
    <t>RENOVA S A</t>
  </si>
  <si>
    <t>CONRAD S</t>
  </si>
  <si>
    <t>NO MARKSNO MARKSNO MARKSNO MARKS</t>
  </si>
  <si>
    <t>916 WEST LATHROP AVENUE SAVANNAH UNITED STATES</t>
  </si>
  <si>
    <t>LUIS SAENZ PENA 1074 RA 1110 CAPITAL FEDERAL BUENOS AIRES</t>
  </si>
  <si>
    <t>NPCU1263174 NPCU1261417 NPCU1365427 SIMU2677456</t>
  </si>
  <si>
    <t>2270 2270 2270 2270</t>
  </si>
  <si>
    <t>CMDUAR10347353</t>
  </si>
  <si>
    <t>031UA</t>
  </si>
  <si>
    <t>BF08453BF08454 BF08450 BF08451 BF08261 BF08260 BF08264 BF08263</t>
  </si>
  <si>
    <t>BOOKS 903646687 978-1-62033-775-2 CUSTOM SOCKS KNIT TO FIT YOURFEET ; IW-V1 PO#15KN0401-BD BOOKS 903650328 978-1-4403-3839-7 COLORED PENCIL COLLAGE ; F&amp;W-T3612V1 PO#C6383971JSB (5575 CPS) (6360 CPS) BOOKING REF NO 1505S096B (7 WOOD PLTS WITH IPPC LOGO STC 318 CTNS) . . . . . . BOOKING REF NO 1505S096C (5 WOOD PLTS WITH IPPC LOGO STC 279 CTNS) THIS SHIPMENT CONTAINS WOOD PACKAGING MATERIALS WHICH COMPLIED THE STANDARD OF ISPM 15. . .</t>
  </si>
  <si>
    <t>TITLE CUSTOM SOCKS KNIT TO FIT YOUR FEET AUTHOR KATE ATHERLEY PUBLISHER F W MEDIA CINCINNATI, OHPRINTED IN CHINA SRN 15KN04 PRINTING# 1 CTN QTY 20 CTN WGT ______LBS ISBN-10 1-62033-775-4 ISBN-13978-1-62033-775-2 COVER PRICE TITLE COLORED PENCIL COLLAGE AUTHOR KELLY HOERNIG PUBLISHER F W MEDIA CINCINNATI,OH PRINTED IN CHINA SRN T3612 PRINTING# 1 CTN QTY 20 CTN WGT LBS ISBN-10 1-4403-3839-6ISBN-13 978-1-4403-3839-7 COVER PRICE</t>
  </si>
  <si>
    <t>FCIU5396949</t>
  </si>
  <si>
    <t>BANQHKG5385395</t>
  </si>
  <si>
    <t>COSU6110254110</t>
  </si>
  <si>
    <t>GENERAL GARMENT FROM LAZARO C ARDENAS TO TOLUCA BY RAIL. -- -SHIPPER--- TEL:86-755- 25108 955/25196595 TAX ID# 4403 005 7 1997 633 ---CONSIGNEE--- TEL 664-647-5123 NOSKA1226@GM AIL.COM ---NOTIFY--- TEL 664 -647-5123 NOSKA1226@GMAIL.CO M</t>
  </si>
  <si>
    <t>3-1N S DE RL DE CV</t>
  </si>
  <si>
    <t>SHENZHEN KAIXIANGTONG IMPORT &amp;</t>
  </si>
  <si>
    <t>FRISIA ROTTERDAM</t>
  </si>
  <si>
    <t>CTY STYLE NO.: Q1.5D CARTON NO. CTY STYLE# Q3D</t>
  </si>
  <si>
    <t>BLVD DIAZ ORDAZ 1201 INT C COLONIA LAS HUERTAS PRIMERA SEC TIJUANA BC CP 22116 52-6646475123 TEL EX 52-66464 75</t>
  </si>
  <si>
    <t>EXPORT CO., LTD B-609B, NANFANG BUILDING, LUOFANG RD, LUOHU DISTRICT, 86-75525175344 TEL EX 86-75525 57</t>
  </si>
  <si>
    <t>MRKU4328711</t>
  </si>
  <si>
    <t>MAEU603968533</t>
  </si>
  <si>
    <t>CN4676027F0804540</t>
  </si>
  <si>
    <t>GIBRALTAR</t>
  </si>
  <si>
    <t>FURNITURE-SOFA PO NO.:3271577 PI NO.:110 47598 THIS SHIPMENT DOES NOT CONTAIN ANY WOOD PACKING MATERIALS FAX:(828) 855-920 2 2)CUSTOMS BROKER: CDS GLOBAL LOGISTIC S. 1007 VIRGINIA AVENUE,SUITE 100 ATLANTA ,GA 30354 TEL: (1)(404) 762-0083 FAX: (1) (404) 762-0094 CDSMIA@US.CDSFH.COM ADIEL: ADIEL.GARCIA@US.CDSFH.COM ILONKA: ILONKA .PANTALEON@US.CDSFH.COM 3)MACY'S INC 2101 E. KEMPER ROAD,CINCINNATI, OHIO 45241 4) STONE MOUNTAIN MACY'S LOGISTICS DC 4403 S ARR PARKWAY STONE MOUNTAIN, GA 30083</t>
  </si>
  <si>
    <t>KAETHE P</t>
  </si>
  <si>
    <t>THE ARMORY BUILDING 201 GOVERNMENT AVENUE SW SUITE 200 HICKORY, NC 286 02 TEL:(828) 855-9200</t>
  </si>
  <si>
    <t>OFFSHORE) LIMITED ALAMEDA DR. CARLO S D'ASSUMPCAO NO.411-417, PRACA WON G CHIO J 19,MACAU</t>
  </si>
  <si>
    <t>CRSU9078710</t>
  </si>
  <si>
    <t>ZIMUSHH30058989</t>
  </si>
  <si>
    <t>S38574</t>
  </si>
  <si>
    <t>215 CHURCH STREET NW,LENOIR, NC 286 45 FAX: 866.310.1155 ATTN:RIC VERDI ER EMAIL:RIC@SHIPGSA.COM</t>
  </si>
  <si>
    <t>1 X 40'HC CONTAINER TOTAL 641 CARTONS ONLY TOTLA SIX HUNDRED FOURTY ONE CARTONS ONLY CONTAINING : HANDICRAFTS OF STAINLESS STEEL, HORN, STONE, IRON, WOOD AND BRASS, HANDICRAFTBRASS STAINLESS STEEL ARTWARES, GLASS WARE IRON ARTWARES, OTHER HANDICRAFTS OF IRON MA HANDICRAFTS OF ALUMINIUM ARTWARE, HANGING LIGMADE OF BRASS, ALUMINIUM,IRON,S.STEEL,GLASS WELECTRIC FITTINGS. INV NO. 4403 DT.25.04.2015 SBILL NO. 9466318 DT.08.05.2015 INV NO. 03/2015-16 DT.01.04.2015 SBILL NO. 9456074 DT.08.05.2015 INV NO. 5190 DT.15.04.2015 SBILL NO. 9494487 DT.11.05.2015 INV NO. NAPA/556/2015.F DT.18.03.2015 SBILL NO. 9464624 DT.08.05.2015 INV NO. CC 332 DT.08.05.2015 SBILL NO. 9480943 DT.09.05.2015 HS CODE NO. 73269099, 74199930, 70200090, 68159990, 76169990, 94055010 HBL NO. ATL/DEL/17823,ATL/DEL/17824,ATL/DEL/1 ATL/DEL/17826,ATL/DEL/17827 OUR SCAC CODE IS ATLL. GR WT : 9517.400 KGS NT WT : 6435.954 KGS FREIGHT COLLECT ORIGIN THC PREPAID ALL DESTINATION CHARGES IN CNEE A/C. DDC COLLECT</t>
  </si>
  <si>
    <t>GREEN WORLDWIDE SHIPPING LLC</t>
  </si>
  <si>
    <t>QUICK SILVER FREIGHT SYSTEMS P LTD</t>
  </si>
  <si>
    <t>OOCL KOBE</t>
  </si>
  <si>
    <t>01 TO 285, 01 TO 70, 01 TO 214, 01 TO 59, 01 TO 13</t>
  </si>
  <si>
    <t>619 EAST COLLEGE AVENUE, SUITE F DECATUR, GA 30030 USA TEL : +1 404 974 2910</t>
  </si>
  <si>
    <t>118 B 1ST 2ND FLOOR SHAHPUR JAT OPP ASIAD GAMES VILLAGE NEW DELHI-110049, INDIA</t>
  </si>
  <si>
    <t>ECMU9195209</t>
  </si>
  <si>
    <t>CMDUIN80450506</t>
  </si>
  <si>
    <t>006IN</t>
  </si>
  <si>
    <t>D7721946246687</t>
  </si>
  <si>
    <t>MORADABAD</t>
  </si>
  <si>
    <t>TEAK ROUND LOGS - PIECES 20X1 TEAK ROUND LOGS / MADERA TECA EN ROLLO HARMONIZED CODE: 4403.49.00</t>
  </si>
  <si>
    <t>MIDLAND FORESTRY SRL</t>
  </si>
  <si>
    <t>HAMMONIA HUSUM</t>
  </si>
  <si>
    <t>HON250006 SAME SAME</t>
  </si>
  <si>
    <t>232, SAN ISIDRO HEREDIA,FRENTE EL G HEREDIA H COSTA RICA</t>
  </si>
  <si>
    <t>CALLE LAS DAMAS, CASA # 601, TEGUCI MORAZAN YO HONDURAS</t>
  </si>
  <si>
    <t>MEDU2302110</t>
  </si>
  <si>
    <t>MSCUDE300027</t>
  </si>
  <si>
    <t>523A</t>
  </si>
  <si>
    <t>MSC5856</t>
  </si>
  <si>
    <t>59, SANT SAVTA MARG,MUSTAFA BAZAR, MUMBAI MH 400001 INDIA</t>
  </si>
  <si>
    <t>BOOKS BOOKS WITH CD ITEM 903651884 978-1-59668-707-3 THE MISSING LINK ; PO# 13BD0603-BD (2593 CPS 130 CTNS 3 PLTS) ITEM 903651883 978-1-59668-483-6 KNITTER S HANDY BOOK OF TOP-DOWN SWEATERS ; PO# 12KN0207-BD (4680 CPS 468 CTNS 9 PLTS) ITEM 903652186 978-1-59668-438-6 WEEKEND HATS ; PO# 11KN0806-BD (1560 CPS 78 CTNS 1 PLT) ITEM 903651908 978-1-4402-3713-3 THE OFFICIAL M.J HUMMEL PRICEGUIDE ; PO# K0771332-RP (1660 CPS 166 CTNS 4 PLTS) ITEM 903649872 978-1-4403-3922-6 FINE ART TIPS WITH LORI MCNEE ; PO#C5492261MFG (6258 CPS 313 CTNS 9 PLTS) ITEM 903650294 978-1-4403-0858-1 LEE HAMMOND S BIG BOOK OF ACRYLIC PAINTING ; PO#C5485814DST (1650 CPS 83 CTNS 2 PLTS) ITEM 903651993 978-1-60061-945-8 COLOR INSPIRATIONS ; PO# C5894583DST (1550 CPS 155 CTNS 4 PLTS) (32 WOOD PLTS WITH IPPC LOGO STC 1393 CTNS) THIS SHIPMENT CONTAINS WOOD PACKAGING MATERIALS WHICH COMPLIED THE STANDARD OF ISPM 15. . . . . . . . . . . . . . . . . . . . . . . . . . .</t>
  </si>
  <si>
    <t>TITLE THE MISSING LINK AUTHOR CINDY WIMMER PUBLISHER F W MEDIA CINCINNATI, OH PRINTED IN CHINASRN 13BD06 PRINTING # 3 CTN QTY 20 CTN WGT ISBN-10 1-59668-707-X ISBN-13 978-1-59668-707-3COVER PRICE TITLE THE KNITTERS HANDY BOOK OF TOP-DOWN SWEATERS AUTHOR ANN BUDD PUBLISHER F W MEDIACINCINNATI, OH PRINTED IN CHINA SRN 12KN02 PRINTING # 7 CTN QTY 10 CTN WGT ISBN-10 1-59668-483-6ISBN-13 978-1-59668-483-6 COVER PRICE TITLE WEEKEND HATS AUTHOR CECILY GLOWIK MACDONALD &amp; MELISSALABARRE PUBLISHER F W MEDIA CINCINNATI, OH PRINTED IN CHINA SRN 11KN08 PRINTING# 6 CTN QTY 20CTN WGT ______LBS ISBN-10 1-59668-438-0 ISBN-13 978-1-59668-438-6 COVER PRICE TITLE THE OFFICIALM.I.HUMMEL PRICE GUIDE, 2ND. ED. AUTHOR HEIDI ANN VON RECKLINGHAUSEN PUBLISHER KRAUSE PUBLICATIONS, IOLA WI USAPRINTED IN CHINA SRN U4824 PRINTING# 2 CTN QTY 10 CTN WGT LBS ISBN-10 1-4402-3713-1ISBN-13 978-1-4402-3713-3 COVER PRICE TITLE FINE ART TIPS WITH LORI MCNEE AUTHO</t>
  </si>
  <si>
    <t>CBHU6336735</t>
  </si>
  <si>
    <t>BANQHKG5385396</t>
  </si>
  <si>
    <t>COSU6110249070</t>
  </si>
  <si>
    <t>A PART OF CONTAINER: PP CROCHET BASKET HS CODE: 6307909889 PO# ITEM# 40106864 4403 40108684 4453 40109496 4423 40109495 4401 40109495 4403 40109494 4451 40109753 4543</t>
  </si>
  <si>
    <t>INTERDESIGN INC.</t>
  </si>
  <si>
    <t>A DONG CRAFTS IMPORT AND EXPORT JSC</t>
  </si>
  <si>
    <t>INTERDESIGN 30725 SOLON INDUSTRIAL PARKWAY, OH 44139 US MADE IN VIETNAM NO MARKS NO MARKS NO MARKS NO MARKSNO MARKS NO MARKS NO MARKS</t>
  </si>
  <si>
    <t>30725 SOLON INDUSTRIAL PARKWAY, SOLON OH 44139 US</t>
  </si>
  <si>
    <t>NO.8, GROUP 10A, LANG HA WARD, DONG DA DIST., HANOI VN</t>
  </si>
  <si>
    <t>TCLU6656421</t>
  </si>
  <si>
    <t>WRUS2630149737</t>
  </si>
  <si>
    <t>MOLU15454029600</t>
  </si>
  <si>
    <t>MOL804224F</t>
  </si>
  <si>
    <t>WRUS</t>
  </si>
  <si>
    <t>WEISS-ROHLIG USA LLC</t>
  </si>
  <si>
    <t>DES PLAINES</t>
  </si>
  <si>
    <t>351 W TOUHY AVENUE</t>
  </si>
  <si>
    <t>204 CARTON 448.8 KGS 6.43 CBM WOMENS 100 RAYON WOVEN SLEEP SHORT HTS 6208.92.0030 SUB/CONTRACT/SUFFIX : 114/1411183/RT LOT 2247/2248/2249/2250 WHS 9465-6 CARTON: 204 QTY: 2448 GROSS WEIGHT: 448.8 THERE IS NO WOOD PACKING MATERIALS IN THIS SHIPMENT SEALOCK NO.: WHS ADDRESS : LATHROP, CA CHINA NOTIFY PARTY ADDRESS 3: EXPEDITORS INTERNATIONAL OF WASHINGT 5757 W CENTURY BLVD 90045 LOS ANGELES, CA. LOS ANGELES UNITED STATES THE GOODS REFERENCED IN THIS BILL OF LADING ARE SUBJECT TO THE LIEN OF JPMORGAN CHASE BANK, N.A., AS ADMINISTRATIVE AGENT. 127 CARTON 340.36 KGS 5.06 CBM WOMENS SLEEP PAJAMA TOP: WOMENS 58 COTTON 42 POLY KNIT SLEEP TOP PANT: WOMENS 65 POLYESTER 35 RAYON KNIT SLEEP PANT HTS 6108.32.0010 SUB/CONTRACT/SUFFIX : 114/1411183/RT LOT 4403/4405 WHS 9465-6 CARTON: 127 QTY: 1524 GROSS WEIGHT: 340.36 THERE IS NO WOOD PACKING MATERIALS IN THIS SHIPMENT 127 CARTON 340.36 KGS 5.06 CBM WOMENS SLEEP PAJAMA TOP: WOMENS 58 COTTON 42 POLY KNIT SLEEP TOP PANT: WOMENS 65 POLYESTER 35 RAYON KNIT SLEEP PANT HTS 6108.32.0010 SUB/CONTRACT/SUFFIX : 114/1411183/RT LOT 4404/4406 WHS 9465-6 CARTON: 127 QTY: 1524 GROSS WEIGHT: 340.36 THERE IS NO WOOD PACKING MATERIALS IN THIS SHIPMENT TOT PKGS 458 CT PART LOAD CONTAINER(S) COVERED BY BLS:CNML182CNML182076,CNML182077,CNML182078,CNML182079,C2452,CNML182453,CNML182454</t>
  </si>
  <si>
    <t>DAMCO O/B:</t>
  </si>
  <si>
    <t>AS PER COMMERCIAL INVOICE AS PER COMMERCIAL INVOICE AS PER COMMERCIALINVOICE AS PER COMMERCIAL INVOICE AS PER COMMERCIAL INVOICE AS PERCOMMERCIAL INVOICE AS PER COMMERCIAL INVOICE AS PER COMMERCIAL INVOICE</t>
  </si>
  <si>
    <t>6501LEGACYDRIVE PLANO,TX75024-3698 USA</t>
  </si>
  <si>
    <t>SHANGHAI TRUSTEX CO LTD BINGKE RD 500 ROOM 808</t>
  </si>
  <si>
    <t>CMAU4126080</t>
  </si>
  <si>
    <t>CMDUCNML182079</t>
  </si>
  <si>
    <t>BH754</t>
  </si>
  <si>
    <t>D8437497</t>
  </si>
  <si>
    <t>5757 W CENTURY BLVD 90045 LOS ANGELES, CA. LOS ANGELES UNITED STATES</t>
  </si>
  <si>
    <t>TGHU3809676</t>
  </si>
  <si>
    <t>MSCUDE297678</t>
  </si>
  <si>
    <t>522A</t>
  </si>
  <si>
    <t>MSC5854</t>
  </si>
  <si>
    <t>MADERA TECA - TEAK ROUND LOGS / MADERA TECA EN ROLLO HARMONIZED CODE: 4403.49.00 FREIGHT COLLECT</t>
  </si>
  <si>
    <t>HON250005 SAME SAME</t>
  </si>
  <si>
    <t>MSCUDE298957</t>
  </si>
  <si>
    <t>BOOKS ITEM 903651527 978-1-4405-5451-3 SOCK MONKEY KAMA SUTRA ; PO# K0929189-KB (3680 CPS 92 CTNS 1 PLT) ITEM 903646686 978-1-62033-772-1 THE PRACTICAL SPINNER S GUIDE RARE LUXURY FIBERS ; PO# C5889771GSN (4100 CPS 205 CTNS 3 PLTS) ITEM 903650818 978-1-4463-0244-6 TILDA S SPRING IDEAS 005 ; PO# C6292292DST (618 CPS 11 CTNS 1 PLT) ITEM 903650819 978-0-7153-3208-5 LAYER CAKE, JELLY ROLL &amp; CHARMQUILTS 009 ; PO# 07KN514-BD (1236 CPS 42 CTNS 2 PLTS) ITEM 903650232 978-1-4403-3469-6 SPLASH 16 - THE BEST OF WATERCOLOR ; PO# K0439671JSB (6154 CPS 616 CTNS 13 PLTS) ITEM 903650268 978-1-4402-1295-6 STATE QUARTERS 1999-2009 COLLECTOR S FOLDER ; PO# K0929189-KB (2000 CPS 40 CTNS 2 PLTS) (22 WOOD PLTS WITH IPPC LOGO STC 1006 CTNS) THIS SHIPMENT CONTAINS WOOD PACKAGING MATERIALS WHICH COMPLIED THE STANDARD OF ISPM 15. . . . . . . . . . . . . . . . . . . . . . . . . . . . . . . . . .</t>
  </si>
  <si>
    <t>TITLE OF BOOK SOCK MONKEY KAMA SUTRA AUTHOR VATSYAYANA BANANA PUBLISHER ADAMS MEDIA, A DIVOF F W MEDIA, INC COUNTRY OF ORIGIN PRINTED IN CHINA SRN U2776 PRINTING# 04 CTN QTY 40CTN WGT ____LBS ISBN-10 1-4405-5451-X ISBN-13 978-1-4405-5451-3 COVER PRICE TITLE THE PRACTICALSPINNER S GUIDE RARE LUXURY FIBERS AUTHOR JUDITH MACKENZIE PUBLISHER F W MEDIA CINCINNATI, OHPRINTED IN CHINA SRN 15SP02 PRINTING# 1 CTN QTY 20 CTN WGT ______LBS ISBN-10 1-62033-772-XISBN-13 978-1-62033-772-1 COVER PRICE TITLE OF BOOK TILDA S SPRING IDEAS AUTHOR TONE FINNANGERPUBLISHER F W MEDIA COUNTRY OF ORIGIN PRINTED IN CHINA SRN V9259 PRINTING# 5 CTN QTY 60CTN WGT ______LBS ISBN-13 978-1-4463-0244-6 ISBN-10 1-4463-0244-X COVER PRICE TITLE OF BOOK LAYER CAKE,JELLY ROLL AND CHARM QUILTS AUTHOR PAM AND NICKY LINTOTT PUBLISHER F W MEDIA COUNTRY OF ORIGIN PRINTEDIN CHINA SRN Z4202 PRINTING# 9 CTN QTY 30 CTN WGT ______LBS ISBN-13 978-0-7153-3208-5 ISBN-100</t>
  </si>
  <si>
    <t>TCKU2049762</t>
  </si>
  <si>
    <t>BANQHKG5376616</t>
  </si>
  <si>
    <t>KKLUHB37174600</t>
  </si>
  <si>
    <t>063E</t>
  </si>
  <si>
    <t>CBE09526</t>
  </si>
  <si>
    <t>BOOKS ITEM 903651527 978-1-4405-5451-3 SOCK MONKEY KAMA SUTRA PO K0929189-KB (3680 CPS 92 CTNS 1 PLT) ITEM 903646686 978-1-62033-772-1 THE PRACTICAL SPINNER S GUIDE RARE LUXURY FIBERS PO C5889771GSN (4100 CPS 205 CTNS 3PLTS) ITEM 903650818 978-1-4463-0244-6 TILDA S SPRING IDEAS 005 PO C6292292DST (618 CP S 11 CTNS 1 PLT) ITEM 903650819 978-0-7153-3208-5 LAYER CAKE, JELLY ROLL CHARMQUILTS 009PO 07KN514-BD (1236 CPS 42 CTNS 2 PLTS) I TEM 903650232 978-1-4403-3469-6 SPLASH 16 - THE BEST OF WATERCOLOR PO K0439671JSB (6154CPS 616 CTNS 13 PLTS) ITEM 903650268 978-1- 4402-1295-6 STATE QUARTERS 1999-2009 COLLECTOR S FOLDER PO K0929189-KB (2000 CPS 40 CTN S 2 PLTS) (22 WOOD PLTS WITH IPPC LOGO STC 1006 CTNS) THIS SHIPMENT CONTAINS WOOD PACKAGING MATERIALS WHICH COMPLIED THE STANDARD OF ISPM 15. RIC5000404 FAK IPI</t>
  </si>
  <si>
    <t>TITLE OF BOOK SOCK MONKEY KAMA SUTRA AUTHOR VATSYAYANA BANANA PUBLISHER ADAMS MEDIA, A DIV OF F+W MEDIA, INC COUNTRY OF ORIGIN PRIN TED IN CHINA SRN U2776 PRINTING 04 CTN QTY 40 CTN WGT LBS ISBN-10 1-4405-5451-X ISBN-13 978-1-4405-5451-3 COVER PRICE TITLE THE PRACTICAL SPINNER S GUIDE RARE LUXURY F IBERS AUTHOR JUDITH MACKENZIE PUBLISHER F +W MEDIA CINCINNATI, OH PRINTED IN CHINA SRN 1 5SP02 PRINTING 1 CTN QTY 20 CTN WGT L NA NA NA NA NA NANA NA NA</t>
  </si>
  <si>
    <t>1825 AIRPORT EXCHANGE BOULEVARD, SUITE 500 ERLANGER KY 41018 UNITED STATES ERLANGER KY</t>
  </si>
  <si>
    <t>24 F MASSMUTUAL TOWER, 38 GLOUCESTER ROAD WANCHAI HONG KONG HONG KONG</t>
  </si>
  <si>
    <t>BOOKS 903650617 978-1-4403-0922-9 COLOSSAL COLLECTION OF ACTIONPOSES PO#C6292292DST (1080 PCS) BOOKING REF NO 1505S011B (2 WOOD PLTS WITH IPPC LOGO STC 108 CTNS) THIS SHIPMENT CONTAINS WOOD PACKAGING MATERIALS WHICH COMPLIED THE STANDARD OF ISPM 15. . . . .</t>
  </si>
  <si>
    <t>TITLE COLOSSAL COLLECTION OF ACTION POSES AUTHOR BUDDY SCALERA PUBLISHER F W MEDIA CINCINNATI,OHPRINTED IN CHINA SRN Y0635 PRINTING# 2 CTN QTY 10 CTN WGT LBS ISBN-10 1-4403- 0922-1 ISBN-13 978-1-4403-0922-9 COVER PRICE $29.99</t>
  </si>
  <si>
    <t>TGHU4109018</t>
  </si>
  <si>
    <t>BANQHKG5378832</t>
  </si>
  <si>
    <t>HLCUHKG1505KUTJ6</t>
  </si>
  <si>
    <t>HLB0089292</t>
  </si>
  <si>
    <t>BARE PRINTED CIRCUIT BOARD (11316 PCS) INVOICE 0741449. COUNTRY OF ORIGIN CHINA H S CODE 853400 (1 PLYWOOD PALLET 34 CTNS) PRINTED CIRCUIT BOARD (BARE BOARD) INV N544238 HS CODE 8534.0090 (1 PLASTIC PALLET 20 CTNS) 'THIS SHIPMENT DOES NOT MOTOR 1271-5YY0012EP SOSS9196006636 LINE 1.1 (24232 PCS) (8 PLYWOOD PALLETS 233 CTNS) 'THE PACKING MATERIAL IS MADE OF PLYWOOD, BARE PRINTED CIRCUIT BOARD HS CODE 85340090 (8 PLYWOOD PALLETS 332 CTNS) 'THE PACKING MATERIAL IS MADE OF PLYWOOD, WHICH IS NOT REGULATED BY BARE PRINTED CIRCUIT BOARD (JBLV3) HS CODE 8534 0090 CUST P/N TX1016600-00-J(REV03, 1X1) PO NO 1181507698 INVOICE NO CANI597003 ALUMINIUM PARTS HOUSING (511374) PN 511374 (A2C32147300) P/O NO. 203111290 1764 PCS HS CODE 85177090 (7 PLYWOOD PALLETS 7 CTNS) BOOKS 903650617 978-1-4403-0922-9 COLOSSAL COLLECTION OF ACTIONPOSES POC6292292DST (1080 PCS) LADIES WEDDING GOWNS LADIES 100% POLYESTER WOVEN WEDDING GOWNS HS CODE 62044300 'TRANSHIPMENT CARGO FROM HONG KONG TO MEXICO VIA VIA LONG BEACH LADIES BRIDAL GOWN(WOVEN) LADIES 100% POLYESTER BRIDAL GOWN(WOVEN) HS CODE 62044300 'TRANSHIPMENT CARGO FROM HONG KONG TO MEXICO VIA VIA LONG BEACH PRINTED CIRCUIT BOARD 'THIS SHIPMENT DOES NOT CONTAIN ANY WOOD PACKAGING MATERIALS' 4110-0887-505.023 4695531 DIFFUSER, AROMALUX (PE/ECU/CO) (180PCS/15 CTNS) H.S CODE 84248900 4694531 DIFFUSER, AROMALUX H.S CODE 84248900 (18PCS/1 CTN) AROMA USB 'THIS SHIPMENT DOES NOT CONTAIN ANY WOOD PACKAGING MATERIALS' 4110-0914-505.012 'THE PACKING MATERIAL IS MADE OF PLYWOOD, WHICH IS NOT REGULATED BY WPM REQUIREMENT'. 4110-0874-505.014 CONTAIN ANY WOOD PACKAGING MATERIALS' 4110-0874-505.013 WHICH IS NOT REGULATED BY WPM REQUIREMENT'. 4110-0887-505.017 WPM REQUIREMENT'. 4110-0887-505.022 . . . . . . . (2310 PCS/39 CTNS) CUST P/N TX1016600-00-J(REV03,1X1) PO NO 1181507698 INVOICE NO CANI599033 (2310 PCS/41 CTNS) CUST P/N TX1033983-00-B(REV06,1X4) PO NO 1181507856 INVOICE NO CANI599034 (140 PCS/1 CTN) CUST P/N TX1033983-00-B(REV06,1X4) PO NO 1181507856 INVOICE NO CANI599035 (148 PCS/1 CTN) CUST P/N TX1016600-00-J (REV03,1X1) PO NO 1181507698 INVOICE NO CANI599250 (2310 PCS/42 CTNS) CUST P/N TX1022671-00-G(REV 03,1X1) PO NO 1181506825 INVOICE NO CANI594937 (400 PCS/10 CTNS) CUST P/N TX1054968-00-A (REV01,1X6) PO NO 1181508003 INVOICE NO CANI595267 (3798 PCS/16 CTNS) CUST P/N TX1004317-00-C(REV 01,1X4) PO NO 1181509445 INVOICE NO CANI595287 (1000 PCS/4 CTNS) CUST P/N TX1004314-00-E(REV01,1X5) PO NO 1181506831 INVOICE NO CANI595365 (2030 PCS/4 CTNS) CUST P/N TX1004314-00-E(REV01,1X5) PO NO 1181507736 INVOICE NO CANI595366 (1805 PCS/4 CTNS) CUST P/N TX1004314-00-E(REV01,1X5) PO NO 1181509759 INVOICE NO CANI598810 (1200 PCS/2 CTNS) CUST P/N TX1017502-00-E(REV 01,1X3) PO NO 1181506834 INVOICE NO CANI598813 (1002 PCS/9 CTNS) CUST P/N TX1017502-00-E(REV 01,1X3) PO NO 1181509096 INVOICE NO CANI598814 (1080 PCS/9 CTNS) CUST P/N TX1017502-00-E(REV 01,1X3) PO NO 1181509096 INVOICE NO CANI599257 (540 PCS/5 CTNS) (7 PLYWOOD PALLETS 187 CTNS) 'THE PACKING MATERIAL IS MADE OF PLYWOOD, WHICH IS NOT REGULATED BY WPM REQUIREMENT'. 4110-0887-505.024 'THE PACKING MATERIAL IS MADE OF PLYWOOD, WHICH IS NOT REGULATED BY WPM REQUIREMENT'. 4110-0887-505.015 BOOKING REF NO 1505S011B (2 WOOD PLTS WITH IPPC LOGO 108 CTNS) 'THIS SHIPMENT CONTAINS WOOD PACKAGING MATERIALS WHICH COMPLIED THE STANDARD OF ISPM 15.' 4110-0380-505.013 BY SEA-AIR SERVICE' 'THIS SHIPMENT DOES NOT CONTAIN ANY WOOD PACKAGING MATERIALS' REMARK ALL CTNS CRUSHED 4110-0896-505.015 BY SEA-AIR SERVICE' 'THIS SHIPMENT DOES NOT CONTAIN ANY WOOD PACKAGING MATERIALS' REMARK FOUR(4) CTNS CRUSHED. C/NO NIL 4110-0896-505.016 5249531 DIFFUSER, AROMALUX POWER ADAP H.S CODE 84248900 (18PCS/1 CTN) PO NO. 1402681 'THIS SHIPMENT DOES NOT CONTAIN ANY WOOD PACKAGING MATERIALS' 4110-0914-505.015</t>
  </si>
  <si>
    <t>MACK TECHNOLOGIES . . . . . . .. . . . MACK TECHNOLOGIES. PO NO 9885_1 PART NO JWU000892 (PCB, IX R2) REV 09 ORIGIN CHINA. . . . . . JABIL EL PASO, TX MADE IN CHINA 1181510402JE8260306-11 NO 1 - 8 . . . . . . .PN.NO. CTNS 13250-524/0300-T 4 13250-524/0300-T 1 13250-524/0300-T 51 13250-524/0300-T 14 13250-486/0100 2 13250-486/0100 1 13250-315/0500 56 13250-416/0200 1413250-486/0100 3 13250-486/0100 1 13250-497/0500-T22 13250-497/0500-T 5 13250-416/0200 6 13250-497/0500-T 27 13250-497/0500-T 7 13250-524/0300-T 51 13250-524/0300-T 14 13250-524/0300-T 43 13250-524/0300-T 10FROM TO (3S)PACKAGE ID (K)PURCHASE ORDER NO (P)JABIL PART NO (Q)QUANTITY (IP)SUPPLIER PROD NO PACKAGE COUNT PACKAGE WEIGHT . .. . . . . . . .. . . . . . . .. . . . . . . .. . . . . . . .. . . . . . . .. . . . . . . .. . . . . . . .. . . . . . . .. . . . . . . .PN A2C32147300 PALLET NO. 1- UP . . . . . . .. . . . TITLE COLOSSAL COLLECTION OF ACTION POSES AUTHOR BUDDY SCALERA PUBLISHER F+W MEDIA CINCINNATI,OHPRINTED IN CHINA SRN Y0635 PRINTING 2 CTN QTY 10 CTN WGT LBS ISBN-10 1-4403- 0922-1 ISBN-13 978-1- 4403-0922-9 COVER PRICE . . .. . . . ES(IN TRI) C/NO. 01-09 MADE IN CHINA . .. . . . . . . .. . JB C/NO.1-16 MADE IN CHINA . . . .. . . . . . . .. PO1181512698 LEP1236N+LEP1237N . . . . YOUNG LIVING C/NO. MADE IN CHINA. . . . . . . .. . . . . . YOUNG LIVING WAREHOUSE 142 EAST 3450 NORTH SPANISHFORK, UT 84660 801-221-6084 C/NO.1-240 .</t>
  </si>
  <si>
    <t>TOTAL 923 CARTONS CONTAINING 134 CARTONS CONTAINING PO# 22 490 PCS (3200) OF LADIES CHEL SEA PULLOVER HOOD KNITTED WHI TE DYED 80% COTTON 20% POLYES TER (VICTORY GREY), 55% COTTON 45% POLYESTER (OTHER) CTN SI ZE : 18.5X13X20'(CTNS-86) CTN SIZE : 20X13X20'(CTNS-48) 96 CARTONS CONTAINING PO# 22491 PCS (2258) OF LADIES CHELSEA PANT KNITTED DYED 80% COTTON 20% POLYESTER (VICTORY GREY), 55% COTTON 45% POLYESTER (OTHE R) CTN SIZE : 19X12X15.5'(CTN S-48) CTN SIZE : 20X13.5X20'( CTNS-19) CTN SIZE : 20X13X15. 5'(CTNS-9) CTN SIZE : 21X12X1 5'(CTNS-20) 36 CARTONS CONTAI NING PO# 670583 PCS (4776) OF LADIES TEE SHIRT KNITTED DYED 95% COTTON 05% LYCRA CTN SI ZE : 27X17X12'(CTNS-36) 20 CA RTONS CONTAINING PO# 670584 P CS (2398) OF LADIES TEE SHIRT KNITTED DYED 95% COTTON 05% L YCRA CTN SIZE : 27X17X12'(CTN S-20) 62 CARTONS CONTAINING P O# 670585 PCS (8926) OF LADIE S TEE SHIRT KNITTED DYED 95% COTTON 05% LYCRA CTN SIZE : 2 7X17X12'(CTNS-62) 28 CARTONS CONTAINING PO# 670587 PCS (40 40) OF LADIES TEE SHIRT KNITTE D DYED 95% COTTON 05% LYCRA CTN SIZE : 27X17X12'(CTNS-28) 40 CARTONS CONTAINING PO# 670 690 PCS (5209) OF LADIES TEE SHIRT KNITTED WHITE DYED 95% COTTON 05% LYCRA (WHITE), 55% COTTON 40% POLYESTER 05% LYCRA (OTHER) CTN SIZE : 27X17X12' (CTNS-40) 36 CARTONS CONTAINI NG PO# 670808 PCS (4403) OF L ADIES TEE SHIRT KNITTED DYED 95% COTTON 05% LYCRA (WHITE), 55% COTTON 40% POLYESTER 05% L YCRA (OTHER) CTN SIZE : 27X17 X12'(CTNS-36) 20 CARTONS CONT AINING PO# 673222 PCS (1200) OF LADIES TROUSER KNITTED DYED 95% VISCOSE 05% LYCRA CTN S IZE : 24X17X14'(CTNS-20) 148 CARTONS CONTAINING PO# RB- 105 G PCS (3552) OF LADIES PANT KNITTED DYED 55% COTTON 40% P OLYESTER 05% LYCRA CTN SIZE : 15.5X13X9'(CTNS-148) 74 CART ONS CONTAINING PO# RB- 106 K PCS (1776) OF LADIES PANT KNIT TED DYED 55% COTTON 40% POLYE STER 05% LYCRA CTN SIZE : 13X 11X9'(CTNS-74) 101 CARTONS CO NTAINING PO# RB-104 X PCS (24 24) OF LADIES PANT KNITTED DYE D 55% COTTON 40% POLYESTER 05 % LYCRA CTN SIZE : 21X14X10'( CTNS-101) 36 CARTONS CONTAINI NG PO# RB-110 X PCS (864) OF LADIES PANT KNITTED DYED 95% POLYESTER 05% LYCRA CTN SIZE: 21X14X10'(CTNS-36) 92 CARTON S CONTAINING PO# RB-110 X PCS (2208) OF LADIES PANT KNITTED DYED 95% POLYESTER 05% LYCRA CTN SIZE : 21X14X10'(CTNS-9 2) NET WEIGHT: 8331.00 KGS INVOICE NO.: 140447/S INVOI CE DATE. 05-MAY-15 ALSO NOT IFY: MAINFREIGHT INC,EWR AIR &amp; OCEAN, 560-596 BERCIK ST E LIZABETH, NJ 07201 P+1 908 5 27 1010 MARKS &amp; NUMBER PO # 22490 STYLE #UF100 T-CTN # 134 MADE IN PAKISTAN PO # 22491 STYLE # UF400 T-CTN # 96 MADE IN PAKISTAN PO # 670 583 STYLE # 51427870 T-CTN # 36 MADE IN PAKISTAN PO # 67 0584 STYLE # 51427870 T-CTN # 20 MADE IN PAKISTAN PO # 6 70585 STYLE # 51427986 T-CTN # 62 MADE IN PAKISTAN PO # 670587 STYLE # 51428099 T-CT N # 28 MADE IN PAKISTAN PO # 670690 STYLE # 49073805 T-C TN # 40 MADE IN PAKISTAN PO # 670808 STYLE # 51436605 T- CTN # 36 MADE IN PAKISTAN PO # 673222 STYLE # IKDFA15-B02 5E T-CTN # 20 MADE IN PAKIST AN PO # RB- 105 G STYLE # 10 03-MLT-G T-CTN # 148 MADE IN PAKISTAN PO # RB- 106 K STY LE # 1003-MLT-K T-CTN # 74 M ADE IN PAKISTAN PO # RB-104 X STYLE # 1370-MLT-X T-CTN # 101 MADE IN PAKISTAN PO # RB -110 X STYLE # 1370-MLT-X T- CTN # 36 MADE IN PAKISTAN PO # RB-110 X STYLE # 1370-SC-X T-CTN # 92 MADE IN PAKISTAN</t>
  </si>
  <si>
    <t>KAY &amp; EMMS (PVT) LTD</t>
  </si>
  <si>
    <t>MEEZAN BANK LIMITED. SERENA HOTEL CLUB ROAD FAISALABAD PAKISTAN 1-2159415573 TEL EX 1-215971 60</t>
  </si>
  <si>
    <t>16/7 CIVIL LINES CLUB ROAD FAISALABAD- PAKISTAN. 92-418766577 TEL EX 92-41875 69</t>
  </si>
  <si>
    <t>MRKU5390733</t>
  </si>
  <si>
    <t>MAEU953673035</t>
  </si>
  <si>
    <t>PK1081215</t>
  </si>
  <si>
    <t>INNO KNITS LLC</t>
  </si>
  <si>
    <t>100 METROPLEX DRIVE, SUITE 301 EDISON NJ 08817 USA 1-2159415573 TEL EX 1-215971 60</t>
  </si>
  <si>
    <t>CONTAINING CLAY POTS, CHANDELI ERS, ORNAMENTS, WOOD HS CO DES: 9405.10.10, 4420.10, 69 13.90, 4602.19, 4418.20, 670 1.00, 4407.99.90, 4403.99.90, 4403.99.10, 5209.59, 3926.90 .90, 7009.92, 3926.40 NETT WEIGHT- 8070 KGS</t>
  </si>
  <si>
    <t>MALIBU MARKET &amp; DESIGN</t>
  </si>
  <si>
    <t>INTERNATIONAL SOURCING AGENTS CC</t>
  </si>
  <si>
    <t>MSC DANIELA</t>
  </si>
  <si>
    <t>25001 PACIFIC COAST HIGHWAY MALIBU CA 90265 TEL +1 310 317 9922 1-3103179922 TEL EX 1-310317 99</t>
  </si>
  <si>
    <t>50 EPPING AVENUE ELSIES RIVER CAPE TOWN 27-214648000 TEL EX 27-21461 44</t>
  </si>
  <si>
    <t>SEAU7871229</t>
  </si>
  <si>
    <t>SAFM710633942</t>
  </si>
  <si>
    <t>520N</t>
  </si>
  <si>
    <t>UNITY CUSTOMS BROKERS</t>
  </si>
  <si>
    <t>11222 S. LA CIENEGA BLVD, SUITE 310 LOS ANGELES, CA 90304 CONTACT: LINDA LIZARRAGA 1-3103179922 TEL EX 1-310317 99</t>
  </si>
  <si>
    <t>2490 PKG 577CTNS + 1000CTNS(28PLTS) + [913 PKGS S.T.C.16 CTNS + 897 PCS  1PLT] LOCKS AND PARTS. SCREW (MATERIAL STEEL) INVOICE NO. D029317 HS CODE 7318.15 RUBBER MOULDED PARTS KINGTEX BRAND OF INDUSTRIAL SEWING MACHINE PRO 19100077411 RATE ESTIMATE KB041415006 PARTS FOR TRANSMISSION GRASSCARE PARTS STATIONERY HARDWARE BETA CAROTENE,ALTRATENE EARPLUG POLYESTER,SPANDEX KNITTED ANTENNA PARTS RF SIGNAL TRANSMISSION DEVICES FOR CABLE TV PAPER BOX INVOICE NO HC-1504089 SCREW INVOICE NO. D029318 HS CODE 7318.15 .4402.4403.4431.4436.4443.4486.4487.4488.4683IRI/L 22-04-2015</t>
  </si>
  <si>
    <t>ORIENTAL POWER LOGISTICS CO., LTD.</t>
  </si>
  <si>
    <t>MOL EXPEDITOR</t>
  </si>
  <si>
    <t>2490 PKG 577CTNS + 1000CTNS(28PLTS) + [913 PKGS S.T.C. 16 CTNS + 897 PCS  1PLT] LOCKS AND PARTS. SCREW (MATERIAL STEEL) INVOICE NO. D029317 HS CODE 7318.15RUBBER MOULDED PARTS KINGTEX BRAND OF INDUSTRIAL SEWING MACHINE PRO 19100077411 RATE ESTIMATE KB041415006 PARTS FOR TRANSMISSION GRASSCARE PARTS STATIONERYHARDWARE BETA CAROTENE,ALTRATENE EARPLUG POLYESTER,SPANDEX KNITTED ANTENNA PARTS RF SIGNAL TRANSMISSION DEVICES FOR CABLE TV PAPER BOXINVOICE NO HC-1504089 SCREW INVOICE NO. D029318 HS CODE 7318.15 .4402.4403.4431.4436.4443.4486.4487.4488.4683 IRI/L 22-04-2015</t>
  </si>
  <si>
    <t>1025 WEST SAINT GEORGE AVENUE LINDEN NJ07036 U.S.A T 908-825-6648 F 908-842-9194 PIC MS SARA MULCH</t>
  </si>
  <si>
    <t>20F, NO 90, SEC. 2, NANJING E. RD., TAIPEI, TAIWAN</t>
  </si>
  <si>
    <t>TCNU5907242</t>
  </si>
  <si>
    <t>MOLU13501479340</t>
  </si>
  <si>
    <t>074EP</t>
  </si>
  <si>
    <t>MOL232844H</t>
  </si>
  <si>
    <t>363 PIECES SHIPMENT ID: 001-DT-S2137501 CONSIGNMENT: 18765-SUP-ECIS103145 IKEA HOME FURNISHING PRODUCTS IKEA HOME FURNISHING PRODUCTS COMMODITY NUMBER 1 CUSTOMS TARIFF NUMBER 940330 WEIGHT: 9613.060 KGM VOLUME: 42.404 MTQ NUMBER OF PACKAGES: 258 COMMODITY NUMBER 2 CUSTOMS TARIFF NUMBER 940350 WEIGHT: 4403.270 KGM VOLUME: 12.089 MTQ NUMBER OF PACKAGES: 105 SECOND NOTIFY: OHL INT THE NAVY YARD 5101 SOUTH BROAD STREET PHILADELPHIA 19112 US 215 238 8600 FREIGHT PAYABLE AT ROTTERDAM</t>
  </si>
  <si>
    <t>AB VILNIAUS BALDAI WAREHOUSE</t>
  </si>
  <si>
    <t>CMA CGM DON PASCUALE</t>
  </si>
  <si>
    <t>4604 196TH STREET EAST SPANAWAY 98387</t>
  </si>
  <si>
    <t>SAUSUPIO 15 VILNIUS 02301</t>
  </si>
  <si>
    <t>TGHU6356001</t>
  </si>
  <si>
    <t>CMDUKLP0117309</t>
  </si>
  <si>
    <t>USC32</t>
  </si>
  <si>
    <t>1291580D1733641</t>
  </si>
  <si>
    <t>100 IKEA DRIVE WESTHAMPTON 08060</t>
  </si>
  <si>
    <t>AS PER PO# LA150402-1 PLASTIC DOCUMENT HOLDER 4403-6353 100CTNS4PLTS FOB</t>
  </si>
  <si>
    <t>GESU2404351</t>
  </si>
  <si>
    <t>ONPLQDLAX1550005</t>
  </si>
  <si>
    <t>ANLCZQZS820382</t>
  </si>
  <si>
    <t>BH753</t>
  </si>
  <si>
    <t>D8593821</t>
  </si>
  <si>
    <t>CHASSIS PARTS OF STEEL AS PER PO LA150402-1 PLASTIC DOCUMENT HOLDER 4403-6353 100CTNS4PLTS FOB SCAC CODE:ONPL THIS SHIPMENT CONTAINS NO SOLID WOOD OR WOODEN PACKING MATERIAL CY/CY</t>
  </si>
  <si>
    <t>PARAMOUNT,CA BUFFERS USA INC PO LA150316 LA150129 LA150227 MADE IN CHINA BUFFERS USA INC. NO.:QTY: MADE IN CHINA</t>
  </si>
  <si>
    <t>35 DRUM (35 IRON DRUMS) EMREGENCY CONTACT MITREC/NAGASE CO.,LTD. TEL 1-703-527-3887 UN 1866 RESIN SOLUTION FLAMMABLE CLASS 3 PG II FLASH POINT -4C MARINE POLLUTANT NON LABEL (3)FLAMMABLE LIQUID 28 PKG EXP4832-10-3 (G0.2) (PAINT) INVOICE NO. KA50146-11 PO 4500013136,PO 4500013208, PO 4500013517,PO 4500013650, PO 4500013742,PO 4500013934 HS CODE 3209.10, 3906.90, 3906.10 NON HAZARD G/W 4403 M3 7.294</t>
  </si>
  <si>
    <t>GREAT LUCK INC.</t>
  </si>
  <si>
    <t>JAPAN TRUST CO., LTD.</t>
  </si>
  <si>
    <t>APL HOLLAND</t>
  </si>
  <si>
    <t>35 DRUM (35 IRON DRUMS) EMREGENCY CONTACT MITREC/NAGASE CO.,LTD. TEL 1-703-527-3887 UN 1866 RESIN SOLUTION FLAMMABLE CLASS 3PG II FLASH POINT -4C MARINE POLLUTANT NON LABEL (3)FLAMMABLE LIQUID 28 PKG EXP4832-10-3 (G0.2) (PAINT) INVOICE NO. KA50146-11 PO 4500013136,PO 4500013208,PO 4500013517,PO 4500013650, PO 4500013742,PO 4500013934 HS CODE 3209.10, 3906.90, 3906.10 NON HAZARD G/W 4403 M3 7.294</t>
  </si>
  <si>
    <t>369 VAN NESS WAY SUITE 809, TORRANCE, CA 90501 U.S.A. OCEAN IMP TEL 310-984-1340 EMAIL SHINO@GREAT-LUCK.COM/ERICA@GR</t>
  </si>
  <si>
    <t>MARUNOUCHI ESTATE BLDG. 12-17 2CHOM NAKAKU-NAGOYA 460-0002 JAPAN TEL 052-232-6671 FAX 052-232-6680 S/C JP0</t>
  </si>
  <si>
    <t>TTNU5180520</t>
  </si>
  <si>
    <t>MOLU12014762500</t>
  </si>
  <si>
    <t>MOL870764H</t>
  </si>
  <si>
    <t>YOKOHAMA CY</t>
  </si>
  <si>
    <t>4403 CARTONS OF HYGIENIC T AMPONS INVOICE 8100017074 HS CODE 961900909 6 CARTONS OF PAPER LEAFLET ,CHIPBOARD FORLDING BOX, O RRUGATED CARTONS,CORRUGATE D CARTONS INVOICE 81000170 75 HS CODE 48173000</t>
  </si>
  <si>
    <t>WELLS FARGO BANK NATIONAL ASSOCIATI</t>
  </si>
  <si>
    <t>ALBAAD MASSUOT YITZHAK LTD. FEM</t>
  </si>
  <si>
    <t>1100 BERNATHY ROAD SUITE 1600 ATLANTA TX 30328 UNITED STATES</t>
  </si>
  <si>
    <t>1 ALON STAVOR CAESAREA 38900 ISRAEL</t>
  </si>
  <si>
    <t>TGHU7062866</t>
  </si>
  <si>
    <t>MSCUHJ824187</t>
  </si>
  <si>
    <t>517A</t>
  </si>
  <si>
    <t>ALBAAD USA INC</t>
  </si>
  <si>
    <t>129 TECHNOLOGY DRIVE SOUT REIDSVILLE NC 27320 UNITED STATES</t>
  </si>
  <si>
    <t>BOOKS WITH CD &amp; CANLENDAR 903646772 978-1-4403-4012-3 CREATIVEGIRL (5309 CPS) (4 WOOD PLTS WITH IPPC LOGO STC 266 CTNS) BOOKS WITH CD &amp;CANLENDAR 903646684 978-1-62033-695-3 HANDCRAFTED METAL FINDINGS 30CREATIVE JEWELRY COMPONENTS (7240 CPS) . . . . . . . . . . . . (5 WOOD PLTS WITH IPPC LOGO STC 362 CTNS) THIS SHIPMENT CONTAINS WOOD PACKAGING MATERIALS WHICH COMPLIED THE STANDARD OF ISPM 15. . . . . . . . . .</t>
  </si>
  <si>
    <t>1504S132B TITLE CREATIVEGIRL AUTHOR DANIELLE DONALDSON PUBLISHER F W MEDIA CINCINNATI,OHPRINTED IN CHINA SRN T4975 PRINTING# 1 CTN QTY 20 CTN WGT LBS ISBN-10 1-4403-4012-9ISBN-13 978-1-4403-4012-3 COVER PRICE 1504S132C TITLE HANDCRAFTED METAL FINDINGS 30 CREATIVE JEWELRYCOMPONENTS AUTHOR DENISE PECK AND JANE DICKERSON PUBLISHER F W MEDIA CINCINNATI, OH PRINTED IN CHINASRN 15BD01 PRINTING# 1 CTN QTY 20 CTN WGT ______LBS ISBN-10 1-62033-695-2 ISBN-13 978-1-62033-695-3COVER PRICE</t>
  </si>
  <si>
    <t>TRLU6539110</t>
  </si>
  <si>
    <t>BANQHKG5365034</t>
  </si>
  <si>
    <t>COSU6110222940</t>
  </si>
  <si>
    <t>BOOKS ITEM 903647638 978-1-4402-4396-7 YOU CAN KNITV1 PO# K0439671JSB (8136 CPS 407 CTNS 5 PLTS) ITEM 903649288 978-1-4403-3897-7 SHOW ME, DON T TELL ME - 224PPV1 PO# C5889771GSN (3700 CPS 185 CTNS 4 PLTS) ITEM 903650364 978-1-59668-029-6 GETTING STARTED KNITTING SOCKS PO# 07KN514-BD (2060 CPS 103 CTNS 2 PLTS) ITEM 903650268 978-1-4402-1295-6 STATE QUARTERS 1999-2009 COLLECTOR S FOLDER PO# K0929189-KB (15700 CPS 314 CTNS 10 PLTS) (21 WOOD PLTS WITH IPPC LOGO STC 1009 CTNS) THIS SHIPMENT CONTAINS WOOD PACKAGING MATERIALS WHICH COMPLIED THE STANDARD OF ISPM 15. . . . . . . . . . . . . . . . . . . . . . . . . . . . . . . . . . . . . . . .</t>
  </si>
  <si>
    <t>TITLE YOU CAN KNIT AUTHOR STEPHANIE WHITE PUBLISHER F W MEDIA CINCINNATI,OH PRINTED IN CHINASRN T6437 PRINTING# 1 CTN QTY 20 CTN WGT LBS ISBN-10 1-4402-4396-4 ISBN-13 978-1-4402-4396-7COVER PRICE TITLE SHOW ME, DON T TELL ME AUTHOR DAVID HOLSTON PUBLISHER F W MEDIA CINCINNATI,OHPRINTED IN CHINA SRN T3928 PRINTING# 1 CTN QTY 20 CTN WGT LBS ISBN-10 1-4403-3897-3 ISBN-13978-1-4403-3897-7 COVER PRICE TITLE GETTING STARTED KNITTING SOCKS AUTHOR ANN BUDD PUBLISHER F W MEDIACINCINNATI, OH PRINTED IN CHINA SRN 07KN5 PRINTING # 14 CTN QTY 20 CTN WGT _____LBS ISBN-10 1-59668-029-6ISBN-13 978-1-59668-029-6 COVER PRICE TITLE STATE QUARTERS 1999-2009 COLLECTOR FOLDER AUTHORDAVE HARPER PUBLISHER KRAUSE PUBLICATIONS, IOLA WI USA PRINTED IN CHINA SRN Z7657 PRINTING# 9 CTN QTY 50CTN WGT LBS ISBN-10 1-4402-1295-3 ISBN-13 978-1-4402-1295-6 COVER PRICE</t>
  </si>
  <si>
    <t>KKTU7628460</t>
  </si>
  <si>
    <t>BANQHKG5369282</t>
  </si>
  <si>
    <t>KKLUHB36923300</t>
  </si>
  <si>
    <t>KLCBE13389</t>
  </si>
  <si>
    <t>BOOKS ITEM 903647638 978-1-4402-4396-7 YOU CAN KNITV1 PO K0439671JSB (8136 CPS 407 CTNS 5PLTS) ITEM 903649288 978-1-4403-3897-7 SHOW ME, DON T TELL ME - 224PPV1 PO C5889771GSN (3700 CPS 185 CTNS 4 PLTS) ITEM 903650364 978-1-59668-029-6 GETTING STARTED KNITTING SOCKS PO 07KN514-BD (2060 CPS 103 CTNS 2 PLTS) ITE M 903650268 978-1-4402-1295-6 STATE QUARTERS 1999-2009 COLLECTOR S FOLDER PO K0929189-KB (15700 CPS 314 CTNS 10 PLTS) (21 WOOD PLTS WITH IPPC LOGO STC 1009 CTNS) THIS SHIPMENT CONTAINS WOOD PACKAGING MATERIALS WHICH COMPLIED THE STANDARD OF ISPM 15.</t>
  </si>
  <si>
    <t>TITLE YOU CAN KNIT AUTHOR STEPHANIE WHITE PU BLISHER F+W MEDIA CINCINNATI,OH PRINTED IN C HINA SRN T6437 PRINTING 1 CTN QTY 20 CTN WG T LBS ISBN-10 1-4402-4396-4 ISBN-13 978-1- 4402-4396-7 COVER PRICE TITLE SHOW ME, DON T TELL ME AUTHOR DAVID HOLSTON PUBLISHER F+W MEDIA CINCINNATI,OH PRINTED IN CHINA SRN T3 928 PRINTING 1 CTN QTY 20 CTN WGT LBS ISBN-10 1-4403-3897-3 ISBN-13 978-1-4403-3897-7 COVER PRICE TITLE GETTING STARTED KNITTING NA NA NA</t>
  </si>
  <si>
    <t>RUBIK'S POWER BANK PO#A28635-1000PCS ITEM ID : STOCK -- PL4540 COLOR : MUL H.S. CODE:8504 4085 INV. 2015 03 0203-PC THIS SHIPMENT DOES NOT CONTAIN ANY WOOD PACKAGING MATERIALS 32 OZ AQUOS PCTG FREEZER BOTTLE PO#A28692-1 ITEM# TBU2320 BLUE ITEM# TRD2320 RED 32 OZ AQUOS PCTG FREEZER BOTTLE HS CODE: 85044085 THIS SHIPMENT DOES NOT CONTAIN ANY WOOD PACKAGING MATERIALS 14 OZ MASON DOUBLEWALL COFFEE W/BAND (CLEAR) PO#A28782-2 ITEM#CLR4067 CLEAR HS CODE: 85044085 THIS SHIPMENT DOES NOT CONTAIN ANY WOOD PACKAGING MATERIALS NEOPRENE TOTE PO#A28571-3 HS CODE: 85044085 THIS SHIPMENT DOES NOT CONTAIN ANY WOOD PACKAGING MATERIALS TABLET HOLDERHS CODE: 85044085 THIS SHIPMENT DOES NOT CONTAIN ANY WOOD PACKAGING MATERIALS HARD BOARD RECYCLED BOOK A28836-1 BLU3817 / BLUE 3000PCS GRN3830 / GREEN STOWAWAY PEN/ JOURNAM 5000PCS A28856-1 WHT1222 / WHITE SPIRAL DOCTOR NOTEBOOK 10000PCS A28876-1 BLU1220 / BLUE BURST SPIRAL NOTEBOOK 5000PCS HS CODE: 85044085 THIS SHIPMENT DOES NOT CONTAIN ANY WOOD PACKAGING MATERIALS SEFLIE STICKHS CODE: 85044085 THIS SHIPMENT DOES NOT CONTAIN ANY WOOD PACKAGING MATERIALS ARISTO BONDED LEATHER SLEEVE PO# : #A28567 ITEMS NO. : LG-9103 COLOR : BLACK (1,800 PCS/5 CTNS) PO# : #A28567 ITEMS NO. : LG-9273 PU A4 ZIP AROUND PORTFOLIO COLOR: BLACK (1,000 PCS/67 CTNS) PO# : #A28716 ITEMS NO. : LG-9273 PU A4 ZIP AROUND PORTFOLIO COLOR: BLACK (500 PCS/34 CTNS) PO# : #A28824 ITEMS NO. : LG-9138 SPEAKERUSB CHARGING CABLE HS CODE: 85044085 A28688: PL-1345 CLEAR 3.1K A28688: PL-1345 BLUE 7K A28688: PL-1345 RED 4.1K A28602: PL-4403 BODY 3K A28602: WHITE COVER 2K A28602: BLACK COVER 2K SHIPPER DECLARED THAT: 'THIS SHIPMENT DOES NOT CONTAIN ANY WOOD PACKAGING MATERIALS' SHIPPER'S REFERENCE NUMBER: 436303885040 ARISTO BONDED MAGIC WALLET COLOR: BLACK (1,000 PCS/4 CTNS) PO# : #A28824 ITEMS NO. : LG-9083 WESTBURY BONDED KEY FOB COLOR: BLACK (750 PCS) COLOR: TAN (500 PCS) (2 CTNS) HS CODE: 85044085 'THIS SHIPMENT DOES NOT CONTAIN ANY WOOD PACKAGING MATERIALS' 2400</t>
  </si>
  <si>
    <t>KUEHNE &amp; NAGEL LTD SHENZHEN BRANCH</t>
  </si>
  <si>
    <t>MSC PINA</t>
  </si>
  <si>
    <t>PO#: ITEM/MODEL#: COLOR/BODY COLOR CARTON# OF QN'TY SAME SAME PO#: ITEM/MODEL#: COLOR/BODY COLOR CARTON# OF QN'TY SAME SAMESAME PO#: ITEM/MODEL#: COLOR/BODY COLOR CARTON# OF QN'TY SAME SAME PO#: ITEM/MODEL#: COLOR/BODY COLOR CARTON# OF QN'TY SAMEPO#: ITEM/MODEL#: COLOR/BODY COLOR CARTON# OF QN'TY PO#: ITEM/MODEL#: COLOR/BODY COLOR CARTON# OF QN'TY SAME SAME SAME SAMESAME PO#: ITEM/MODEL#: COLOR/BODY COLOR CARTON# OF QN'TY PO#: ITEM/MODEL#: COLOR/BODY COLOR CARTON# OF QN'TY SAME SAME SAMESAME SAME SAME SAME SAME SAME SAME SAMEPO#: ITEM/MODEL#: COLOR/BODY COLOR CARTON# OF QN'TY SAME SAME SAME SAME SAME SAME</t>
  </si>
  <si>
    <t>ONE CORPORATE DRIVE WINDSOR LOCKS CT 06096 UNITED STATE</t>
  </si>
  <si>
    <t>UNIT A/B/C/D, 28/F BLK A,WORLD FINA SHENZHEN 44 518001 CHINA</t>
  </si>
  <si>
    <t>CRXU4707005</t>
  </si>
  <si>
    <t>MSCUY8566781</t>
  </si>
  <si>
    <t>517W</t>
  </si>
  <si>
    <t>FEJ5550814</t>
  </si>
  <si>
    <t>KUEHNE + NAGEL,INC.AGENT OF BLUE AN</t>
  </si>
  <si>
    <t>BRADLEY INTERNATIONAL AIRPORT ONE C WINDSOR LOCKS CT 06096 UNITED STATE</t>
  </si>
  <si>
    <t>1067 PKG 819CTNS + 106CTNS(5PLTS) + 8W/CASES+ 4CASES(4W/CASES) + 130 CTNS{(125 CTNS+ 5 EMPTY CTNS)[4 PLTS]}4 PLTS] TEXTILE MACHINERY PARTS INVOICE NO.NR-SA-503 LAMP PARTS FABRIC PARTS OF CHAIR HS CODE 9403.90 SPIDER AUTO.PARTS (TENSIONER,CHAIN GUIDE H.S.CODE 8708.99 SCREW PLUMBING SUPPLIES 'WE CERTIFY THAT NO SOLID WOOD PACKING IS USED IN THIS SHIPMENT.' (POINTER, 4 ARM HANDLE WITH CHROM PLATE) BRASS PLUMBING PARTS PO PO705172, PO706039, PO707655, PO707815 (KIT 1/2' BRASS CHECKSTOP,CK/STOP) PO 14038382 PUMP MOTORCYCLE SPARE PARTS GHOST-SPARKLE DUST. P.O. NO. SP49699 49701 PO NO.991653R1 TUBE, OUTER-CAP PN NO.TUBE3274P3 PO NO.991692 RETAINER,HUB PN NO.RET0280 2-PC BALL VALVE, 3-WAY BALL VALVE, END CAPS, 3-PC BODY, 4-WAY BALL VALVE. INVOICE NO. YM150414001 BALL VALVES SO.3216,3218,3220,3221,3223,3224, 3226,3227,3228,3261,3264,4389, 4403,4404 IRI/L 15-04-2015 N/A N/A N/A N/A N/A N/A N/A N/A N/A N/A N/A N/A N/A N/A N/A N/A N/A N/A N/A N/A N/A N/A N/A N/A N/A N/A N/A N/A N/A N/A N/A N/A N/A N/A N/A N/A N/A N/A N/A N/A N/A N/A N/A N/A N/A N/A N/A N/A N/A N/A N/A N/A N/A N/A N/A N/A N/A N/A N/A N/A N/A N/A N/A N/A N/A N/A N/A N/A N/A N/A</t>
  </si>
  <si>
    <t>PAN-LINK INTERNATIONAL CORP.</t>
  </si>
  <si>
    <t>PACIFIC STAR EXPRESS CORP</t>
  </si>
  <si>
    <t>APL TOURMALINE</t>
  </si>
  <si>
    <t>1067 PKG 819CTNS + 106CTNS(5PLTS) + 8W/CASES+ 4CASES(4W/CASES) + 130 CTNS{(125 CTNS+ 5 EMPTY CTNS)[4 PLTS]}4 PLTS] TEXTILE MACHINERY PARTS INVOICE NO.NR-SA-503 LAMP PARTS FABRICPARTS OF CHAIR HS CODE 9403.90 SPIDER AUTO.PARTS (TENSIONER,CHAIN GUIDE H.S.CODE 8708.99 SCREW PLUMBING SUPPLIES'WE CERTIFY THAT NO SOLID WOOD PACKING IS USED IN THIS SHIPMENT.' (POINTER, 4 ARM HANDLE WITH CHROM PLATE) BRASS PLUMBING PARTS PO PO705172, PO706039, PO707655, PO707815 (KIT 1/2' BRASS CHECKSTOP,CK/STOP) PO 14038382PUMP MOTORCYCLE SPARE PARTS GHOST-SPARKLE DUST. P.O. NO. SP49699 49701 PO NO.991653R1 TUBE, OUTER-CAP PN NO.TUBE3274P3 PO NO.991692RETAINER,HUB PN NO.RET0280 2-PC BALL VALVE, 3-WAY BALL VALVE, END CAPS, 3-PC BODY, 4-WAY BALL VALVE. INVOICE NO. YM150414001BALL VALVES SO.3216,3218,3220,3221,3223,3224, 3226,3227,3228,3261,3264,4389, 4403,4404 IRI/L 15-04-2015 N/A N/A N/AN/A N/A N/A N/A N/A N/A N/A N/AN/A N/A N/A N/A N/A N/A N/A N/AN/A N/A N/A N/A N/A N/A N/A N/AN/A N/A N/A N/A N/A N/A N/A N/AN/A N/A N/A N/A N/A N/A N/A N/AN/A N/A N/A N/A N/A N/A N/A N/AN/A N/A N/A N/A N/A N/A N/A N/AN/A N/A N/A N/A N/A N/A N/A N/AN/A N/A N/A</t>
  </si>
  <si>
    <t>300 MERRICK ROAD, SUITE 307, LYNBRO TEL 516-561-3958, FAX 516-561-4315</t>
  </si>
  <si>
    <t>5TH FL. 56, DUNHUA, N. RD. 10551 TA TEL 886-2-8161-1588 FAX 886-2-2</t>
  </si>
  <si>
    <t>TCLU5887447</t>
  </si>
  <si>
    <t>MOLU13501474267</t>
  </si>
  <si>
    <t>099EP</t>
  </si>
  <si>
    <t>MOL232906H</t>
  </si>
  <si>
    <t>TEAK WOOD ROUGH SQUARE LOGS HARMONIZED CODE 4403.49.00 NET WEIGHT 59200.00KGS GROSS WEIGHT 68000.00KGS DAE 028-2015-40-00280227 TEAK WOOD ROUGH SQUARE LOGS HARMONIZED CODE 4403.49.00 NET WEIGHT 59200.00KGS GROSS WEIGHT 68000.00KGS DAE 028-2015-40-00280227 TEAK WOOD ROUGH SQUARE LOGS HARMONIZED CODE 4403.49.00 NET WEIGHT 59200.00KGS GROSS WEIGHT 68000.00KGS DAE 028-2015-40-00280227 TEAK WOOD ROUGH SQUARE LOGS HARMONIZED CODE 4403.49.00 NET WEIGHT 59200.00KGS GROSS WEIGHT 68000.00KGS DAE 028-2015-40-00280227</t>
  </si>
  <si>
    <t>BANSAL LUMBERS PVT LTD</t>
  </si>
  <si>
    <t>PAMONTE S. A.</t>
  </si>
  <si>
    <t>NO MARKS . . . .NO MARKS . . . .NO MARKS . . . .NO MARKS . . . .</t>
  </si>
  <si>
    <t>73/1 ASSAM TIMBER MARKET, SWARN PAR K, NANGLOI, NEW DELHI-41</t>
  </si>
  <si>
    <t>RUC 0992559438001 URDESA CENTRAL, LAURELES 317 Y AV. LAS AGUAS-ALIANZA PHONE 59342380058</t>
  </si>
  <si>
    <t>HLBU1118610 FCIU4742970 GLDU9667356 TGHU0665791</t>
  </si>
  <si>
    <t>2210 2210 2210 2200</t>
  </si>
  <si>
    <t>HLCUGYE150541504</t>
  </si>
  <si>
    <t>HLD0698755 HLD0698754 HLD0698756 HLD0698757</t>
  </si>
  <si>
    <t>GUAYAQUIL, EC</t>
  </si>
  <si>
    <t>EXPORT REFERENCES HON250004 SAME SAME</t>
  </si>
  <si>
    <t>MSCU3365143</t>
  </si>
  <si>
    <t>MSCUDE296225</t>
  </si>
  <si>
    <t>520A</t>
  </si>
  <si>
    <t>MSCU5853</t>
  </si>
  <si>
    <t>BOOKS ITEM 903646754 978-1-4403-3923-3 PERSPECTIVE MADE EASY ; PO#C6292331MFG (5720 CPS 286 CTNS 4 PLTS) ITEM 903649206 978-1-4402-4167-3 LEATHERCRAFTED; PO#K0416731JSB (6253 CPS 313 CTNS 5 PLTS) ITEM 903631200 978-1-4403-3678-2 THE FAMILY TREE HISTORICAL MAP ; PO#C4267823DST (1650 CPS 165 CTNS 3 PLTS) ITEM 903650296 978-1-58180-728-8 ARTIST S GUIDE TO DRAWING REALISTIC ANIMALS ; PO#C547288ADST (2160 CPS 108 CTNS 2 PLTS) ITEM 903649414 978-1-4402-4449-0 PICKER S POCKET GUIDE TO TOYS ; PO#K024901-KB (6184 CPS 155 CTNS 3 PLTS) ITEM 903649587 978-1-4402-4476-6 COIN OF YEAR BOOK ; PO#K0947661-KB (1560 CPS 78 CTNS 2 PLTS) ITEM 903650268 978-1-4402-1295-6 STATE QUARTERS 1999-2009 COLLECTOR S FOLDER ; PO#K0929189-KB (3000 CPS 60 CTNS 2 PLTS) ITEM 903646685 978-1-62033-698-4 COLORFUL CROCHET LACE 22 CHICGARMENTS &amp; ACCESSORIES ; PO#15CR0201-BD (7358 CPS 368 CTNS 7 PLTS) ITEM 903649777 978-1-4463-0452-5 VINTAGE CARAVAN STYLE US ; PO#C0145252 (1030 CPS 35 CTNS 1 PLT) ITEM 903646517 978-1-4463-0573-7 ELEGANT LACE CAKES PBELEGANT LACE CAKES PB ; PO#C0140821 (780 CPS 26 CTNS 1 PLT) (30 WOOD PLTS WITH IPPC LOGO STC 1594 CTNS) THIS SHIPMENT CONTAINS WOOD PACKAGING MATERIALS WHICH COMPLIED THE STANDARD OF ISPM 15. . . .</t>
  </si>
  <si>
    <t>COSCO HARMONY</t>
  </si>
  <si>
    <t>TITLE PERSPECTIVE MADE EASY AUTHOR ROBBIE LEE PUBLISHER F W MEDIA CINCINNATI, OH PRINTED IN CHINASRN T4033 PRINTING# 1 CTN QTY 20 CTN WGT LBS ISBN-10 1-4403-3923-6 ISBN-13 978-1-4403-3923-3COVER PRICE TITLE LEATHER CRAFTED AUTHOR CAITLIN MCNAMARA SULLIVAN PUBLISHER F W MEDIA CINCINNATI,OH PRINTED IN CHINA SRN T2788 PRINTING# 1 CTN QTY 20 CTN WGT LBS ISBN-10 1-4402-4167-8ISBN-13 978-1-4402-4167-3 COVER PRICE TITLE THE FAMILY TREE HISTORICAL MAPS BOOK AUTHOR ALLISON DOLANPUBLISHER F W MEDIA CINCINNATI, OH PRINTED IN CHINA SRN T2374 PRINTING# 3 CTN QTY 10 CTN WGT _____LBSISBN-10 1-4403-3678-4 ISBN-13 978-1-4403-3678-2 COVER PRICE TITLE THE ARTIST S GUIDE TO DRAWINGREALISTIC ANIMALS AUTHOR LINDSTRAND,DOUG PUBLISHER F W MEDIA CINCINNATI, OH PRINTED IN CHINA SRN 33400PRINTING# 11 CTN QTY 20 CTN WGT LBS ISBN-10 1-58180-728-7 ISBN-13 978-1-58180-728-8 COVER PRICETITLE PICKER S POCKET GUIDE TO TOYS AUTHOR ERIC BRADLEY PUBLISHER KRAUS</t>
  </si>
  <si>
    <t>FSCU5040197</t>
  </si>
  <si>
    <t>BANQHKG5365035</t>
  </si>
  <si>
    <t>COSU6110228480</t>
  </si>
  <si>
    <t>0878E</t>
  </si>
  <si>
    <t>GIRLS T SHIRT 2383 CARTONS 100% COTTON KNITTED GIRLS T SHIRT, INFANT LAP SHOULDER CREEPER, INFANT LAP SHOULDER T SHIRT, INFANT LAP SHOULDER BODY SUIT, LADIES T SHIRT, BABYS BIB,INFANT CAP,LADIES TANK TOP, INFANT T SHIRT, 92% COTTON 8% POLYESTER KNITTED INFANT LAP SHOULDER CREEPER PO.NO G12688,831,929,G13018,036, 084,135,165,173,215,210,222, 223, 224,225,226,239,241,242,243,249, 252,254,255,253,257,262, 266,282, 286,295,297,302,303,364 STYLE NO 3607,4400,3400,6101,4424,4403,3580, 3507,2003,2004,4451, 3587,3588, 3590,2616,6201,3516,3322,3316,3577, 1005 INV.NO SRV-001/2015-2016 DT 06.04.2015 SB.NO 8826642 DT 06.04.2015 HS.CODE 61091000, 61112000,65050090,61142000,61119090 NET WT 11648.950 KGS</t>
  </si>
  <si>
    <t>TRANSLINK SHIPPING INC.(NEW YORK)</t>
  </si>
  <si>
    <t>NO MARKS . . . . . . .. . . . . . . .. . . . . . . ..</t>
  </si>
  <si>
    <t>149-35 177TH ROAD SUITE 201 JAMAICA, NY 11434 USA TEL 718-656-1688 FAX 718-656-7360</t>
  </si>
  <si>
    <t>B-56A,IIND FLOOR,SECTOR 7 SURAJPUR, NOIDA 201301,INDIA TEL 0120-4527000 FAX 0120-4527011</t>
  </si>
  <si>
    <t>CPSU6451529</t>
  </si>
  <si>
    <t>HLCUTU1150400533</t>
  </si>
  <si>
    <t>197E</t>
  </si>
  <si>
    <t>1308 PKG 1308PKGS676CTNS+624CTNS(19PLTS)+6IBC DRUMS(6PLTS)+2W/CASES703PKGS VALVES CONTACT PRESSURE SENDERS, MECH TEMP GAUGE, BOURDON MOVEMENTS, FUEL LEVEL SENDERS PARTS SHOTGUN PARTS MACHINE PARTS MOTER HYDRAULIC PARTS TOOL POCKET MOTORCYCLE PARTS PO 3004915,30049-A 30049-B,9850/14,9572/14 FURNITURE PARTS P.O. 27444 P.O. 27483 'ALL WOODEN PACKING MATERIAL HAS BEEN TREATED AND CERTIFIED BY TAIWAN GOVERNMENT' FURNITURE PARTS P.O. 27468 WHEELS P.O. 27467 'ALL WOODEN PACKING MATERIAL HAS BEEN TREATED AND CERTIFIED BY TAIWAN GOVERNMENT' RIVETS, STEEL 'THE WOOD USED IN THE PACKING HAS BEEN MANUFACTURED IN ACCORDANCE WITH IPPC STANDARDS.' HOUSEWARE --------- PO 2015-02-11_SL_1 ITEM JB3152 STORAGE DYNAMICS S/12 SLACK HANGERS PO 2015-02-11_SL_1 ITEM JB3152(JOBAR COLOR STICKERS) STORAGE DYNAMICS S/12 SLACK HANGERS PO 2015-02-11_SL_1 ITEM JB3152( 203 COLOR STICKERS) STORAGE DYNAMICS S/12 SLACK HANGERS 'THIS SHIPMENT CONTAINS NO SOLID WOODEN PACKING MATERIALS.' HOSE BIBB BACKFLOW PREVENTER 'THIS SHIPMENT CONTAINS NO SOLID WOODEN PACKING MATERIALS' PO 36422 FLUORINE-CONTAINING WATER AND OIL REPELLENTS FE-35130 FE-36130 'THIS SHIPMENT CONTAINS NO SOLID WOODEN PACKING MATERIALS. ' DETECTORS PO 414 'THIS SHIPMENT CONTAINS NO SOLID WOODEN PACKING MATERIALS' SO.4146.4147.4148.4149.4151.4152. 4153.4403.4042.4363.4364.4365. 4936.4937 IRI/L 08-APR-2015 N/A N/A N/A N/A N/A N/A N/A N/A N/A N/A N/A N/A N/A N/A N/A N/A N/A N/A N/A N/A N/A N/A N/A N/A N/A N/A N/A N/A N/A N/A N/A N/A N/A N/A N/A N/A N/A N/A N/A N/A N/A N/A N/A</t>
  </si>
  <si>
    <t>NSM LOGISTICS, INC</t>
  </si>
  <si>
    <t>ORIENT STAR TRANSPORT INT L LTD.</t>
  </si>
  <si>
    <t>MOL ENCORE</t>
  </si>
  <si>
    <t>1308 PKG 1308PKGS676CTNS+624CTNS(19PLTS)+6IBC DRUMS(6PLTS)+2W/CASES703PKGS VALVES CONTACT PRESSURE SENDERS, MECH TEMP GAUGE, BOURDON MOVEMENTS,FUEL LEVEL SENDERS PARTS SHOTGUN PARTS MACHINE PARTS MOTER HYDRAULIC PARTS TOOL POCKET MOTORCYCLE PARTS PO 3004915,30049-A30049-B,9850/14,9572/14 FURNITURE PARTS P.O. 27444 P.O. 27483 'ALL WOODEN PACKING MATERIAL HAS BEEN TREATED AND CERTIFIED BY TAIWAN GOVERNMENT'FURNITURE PARTS P.O. 27468 WHEELS P.O. 27467 'ALL WOODEN PACKING MATERIAL HAS BEEN TREATED AND CERTIFIED BY TAIWAN GOVERNMENT'RIVETS, STEEL 'THE WOOD USED IN THE PACKING HAS BEEN MANUFACTURED IN ACCORDANCE WITH IPPC STANDARDS.' HOUSEWARE --------- PO 2015-02-11_SL_1 ITEM JB3152STORAGE DYNAMICS S/12 SLACK HANGERS PO 2015-02-11_SL_1 ITEM JB3152(JOBAR COLOR STICKERS) STORAGE DYNAMICS S/12 SLACK HANGERS PO 2015-02-11_SL_1 ITEM JB3152( 203 COLOR STICKERS)STORAGE DYNAMICS S/12 SLACK HANGERS 'THIS SHIPMENT CONTAINS NO SOLID WOODEN PACKING MATERIALS.' HOSE BIBB BACKFLOW PREVENTER 'THIS SHIPMENT CONTAINS NO SOLID WOODENPACKING MATERIALS' PO 36422 FLUORINE-CONTAINING WATER AND OIL REPELLENTS FE-35130 FE-36130 'THIS SHIPMENT CONTAINS NO SOLID WOODEN PACKINGMATERIALS. ' DETECTORS PO 414 'THIS SHIPMENT CONTAINS NO SOLID WOODEN PACKING MATERIALS' SO.4146.4147.4148.4149.4151.4152. 4153.4403.4042.4363.4364.4365.4936.4937 IRI/L 08-APR-2015 N/A N/A N/A N/A N/A N/AN/A N/A N/A N/A N/A N/A N/A N/AN/A N/A N/A N/A N/A N/A N/A N/AN/A N/A N/A N/A N/A N/A N/A N/AN/A N/A N/A N/A N/A N/A N/A N/AN/A N/A N/A N/A N/A</t>
  </si>
  <si>
    <t>173 RT 526 ALLENTOWN NJ 08501 TELE 609 758 3778 FAX 609 758 36 ATTN SANDEEP SHARMA (DIRECTOR) EMAIL SHARMA@NSMLOGS.COM</t>
  </si>
  <si>
    <t>5TH FL. NO. 61, SEC 3, NANKING EAST ROAD, TAIPEI, TAIWAN. TEL (8862)25067088 FAX (8862)2506</t>
  </si>
  <si>
    <t>MOFU6734070</t>
  </si>
  <si>
    <t>MOLU13501464823</t>
  </si>
  <si>
    <t>081EP</t>
  </si>
  <si>
    <t>MOL232828H</t>
  </si>
  <si>
    <t>FROZEN PORK COLLAR BONELESS 3 22 CARTONS 10564,69 LBS NET F ROZEN PORK LOIN BONELESS 125 CARTONS 4407,55 LBS NET FROZE N PORK BELLY RIBS 103 CARTONS 4403,36 LBS NET FROZEN SINGL E RIBBED PORK BELLY SKIN-ON VA C 816 CARTONS 30765,60 LBS NE T NET WEIGHT: 22.743,65 KGS PL 32620201 WE 1-322 50435 1 -125 50436 1-103 50437 1-816 50438</t>
  </si>
  <si>
    <t>ALLIED CUSTOMHOUSE BROKERS, INC.</t>
  </si>
  <si>
    <t>ANIMEX-ANIMPOL SF SP. Z O.O. SP. K</t>
  </si>
  <si>
    <t>MSC ROMANOS</t>
  </si>
  <si>
    <t>506 FORDHAM PLACE PARAMUS, NJ 07652 P: 908-291-1243 1-9082911243</t>
  </si>
  <si>
    <t>CHALUBINSKIEGO 8 00-613 WARSZAWA POLAND 48-223345975 TEL EX 48-22334 59</t>
  </si>
  <si>
    <t>MWCU5217000</t>
  </si>
  <si>
    <t>MAEU953535218</t>
  </si>
  <si>
    <t>519W</t>
  </si>
  <si>
    <t>IW3262/0012MA186651</t>
  </si>
  <si>
    <t>TRANSPORATION SERVICES INTERNATIONA</t>
  </si>
  <si>
    <t>1600 LOWER ROAD LINDEN, NJ 07036 P:908-291-8001 1-9086203000 TEL EX 1-908620 30</t>
  </si>
  <si>
    <t>SZCZECIN</t>
  </si>
  <si>
    <t>TEAK WOOD ROUGH SQUARE LOGS HARMONIZED CODE 4403.49.00 NET WEIGHT 59200.00KGS GROSS WEIGHT 68000.00KGS DAE 028-2015-40-00252035 TEAK WOOD ROUGH SQUARE LOGS HARMONIZED CODE 4403.49.00 NET WEIGHT 59200.00KGS GROSS WEIGHT 68000.00KGS DAE 028-2015-40-00252035 TEAK WOOD ROUGH SQUARE LOGS HARMONIZED CODE 4403.49.00 NET WEIGHT 59200.00KGS GROSS WEIGHT 68000.00KGS DAE 028-2015-40-00252035 TEAK WOOD ROUGH SQUARE LOGS HARMONIZED CODE 4403.49.00 NET WEIGHT 59200.00KGS GROSS WEIGHT 68000.00KGS DAE 028-2015-40-00252035</t>
  </si>
  <si>
    <t>APL NORWAY</t>
  </si>
  <si>
    <t>RUC 0992559438001 URDESA CENTRAL, LAURELES 317 Y AV. LAS AGUAS-ALIANZA / PHONE 5893 4 23 80058 / GUAYAQUIL-ECUADOR</t>
  </si>
  <si>
    <t>HLXU3064084 BMOU2825234 HLXU3330590 HLXU3020888</t>
  </si>
  <si>
    <t>2210 2200 2210 2210</t>
  </si>
  <si>
    <t>HLCUGYE150447473</t>
  </si>
  <si>
    <t>047W</t>
  </si>
  <si>
    <t>HLD0698658 HLD0698660 HLD0698659 HLD0698661</t>
  </si>
  <si>
    <t>BOOKS WITH CD &amp;CANLENDAR ITEM 903647621 978-1-59668-059-3 JEWELRY STUDIO WIRE WRAPPING ; PO# #08BD506-BD BOOKS WITH CD &amp;CANLENDAR ITEM 903283407 978-1-4405-8860-0 365 DAYS OF CRAZY QUOTES 2016DAILY CALENDAR ; PO# T853701-BD BOOKS WITH CD &amp;CANLENDAR ITEM 903283410 978-1-4405-8864-8 NOW I KNOW 2016 DAILY CALENDAR ; PO# S313201-BD (1040 CPS 52 CTNS 1 PLT) ITEM 903283412 978-1-4405-8866-2 BUSHCRAFT A 2016 DAILY CALENDAR ; PO# T853901-BD (4968 CPS 207 CTNS 5 PLTS) ITEM 903649201 978-1-4402-4505-3 GUN DIGEST GUNS 2016 DAILY CALENDAR ; PO# K0750531-KB (5424 CPS 226 CTNS 5 PLTS) ITEM 903649202 978-1-4402-4506-0 WHITETAILS 2016 DAILY CALENDAR ; PO# K0750601-KB (14013 CPS 584 CTNS 13 PLTS) ITEM 903649195 978-1-4403-2716-2 ORGANIZE NOW THINK AND LIVE CLUTTER FREEV2 ; PO# C4171622DST (1520 CPS 76 CTNS 2 PLTS) ITEM 903649242 978-1-4402-1406-6 ART OF WIRE ; PO# K0440665DST (1440 CPS 72 CTNS 2 PLTS) ITEM 903649252 978-1-60061-391-3 ULTIMATE GUIDE TO COLORED PENCIL ; PO# C5439136DST (2010 CPS 201 CTNS 4 PLTS) ITEM 903649421 978-1-4402-3518-4 SEW CLASSIC CLOTHES FOR GIRLSV2 ; PO# K0451842DST (1260 CPS 63 CTNS 2 PLTS) ITEM 903649784 978-1-4463-0158-6 TILDA S STUDIO ; PO# CO115866 (875 CPS 44 CTNS 2 PLTS) (36 WOOD PLTS WITH IPPC LOGO STC 1525 CTNS) . . . . . . . . . . . . (5760 CPS 240 CTNS 8 PLTS) ITEM 903283409 978-1-4405-8857-0 WEED 2016 DAILY CALENDAR ; PO# T853401-BD (5854 CPS 244 CTNS 9 PLTS) ITEM 903283408 978-1-4405-8859-4 365 MORE FACTS THAT WILL SCARETHE S# T OUT OF YOU 2016 DAILY CALENDAR ; PO# T853601-BD (18000 CPS 750 CTNS 25 PLTS) (42 WOOD PLTS WITH IPPC LOGO STC 1234 CTNS) . . . . . . . . . . . . . . . . . . . . . . . . . . . . . . . . . . . . . . . . . (5400 CPS 225 CTNS 8 PLTS) ITEM 903283411 978-1-4405-8861-7 MORE WORDS YOU SHOULD KNOW TOSOUND SMART 2016 DAILY CALENDAR ; PO# T853801-BD (10272 CPS 428 CTNS 11 PLTS) ITEM 903283406 978-1-4405-8858-7 365 DAYS OF BEER 2016 DAILY CALENDAR ; PO# T853501-BD (11826 CPS 493 CTNS 17 PLTS) ITEM 903647455 978-1-4405-8865-5 THE SOCK MONKEY KAMA SUTRA 2016 WALL CALENDAR ; PO# T854001-BD (5550 CPS 111 CTNS 4 PLTS) (40 WOOD PLTS WITH IPPC LOGO STC 1257 CTNS) THIS SHIPMENT CONTAINS WOOD PACKAGING MATERIALS WHICH COMPLIED THE STANDARD OF ISPM 15. . . . . . . . . . . . . . . . . . . . . . . . . . . . . . . . . . . . . .</t>
  </si>
  <si>
    <t>COSCO DENMARK</t>
  </si>
  <si>
    <t>TITLE JEWELRY STUDIO WIRE WRAPPING AUTHOR CHRISTINE RITCHEY AND LINDA CHANDLER PUBLISHER F WMEDIA CINCINNATI, OH PRINTED IN CHINA SRN 08BD5 PRINTING# 6 CTN QTY 20 CTN WGT ____LBS ISBN-101-59668-059-8 ISBN-13 978-1-59668-059-3 COVER PRICE TITLE OF BOOK BUSHCRAFT A 2016 DAILY CALENDAR AUTHOR DAVECANTERBURY PUBLISHER ADAMS MEDIA, A DIVISION OF F W MEDIA, INC COUNTRY OF ORIGIN PRINTED IN CHINA SRN T8539PRINTING# 01 CTN QTY 24 CTN WGT ___LBS ISBN-10 1-4405-8866-X ISBN-13 978-1-4405-8866-2 COVER PRICETITLE GUN DIGEST GUNS 2016 DAILY CALENDAR AUTHOR EDITORS OF GUN DIGEST PUBLISHER KRAUSE PUBLICATIONS, IOLA WI USAPRINTED IN CHINA SRN T8813 PRINTING# 1 CTN QTY 24 CTN WGT LBS ISBN-10 1-4402-4505-3 ISBN-13978-1-4402-4505-3 COVER PRICE TITLE WHITETAILS 2016 DAILY CALENDAR AUTHOR EDITORS OF DEER &amp; DEERHUNTING PUBLISHER KRAUSE PUBLICATIONS, IOLA WI USA PRINTED IN CHINA SRN T8814 PRINTING# 1CTN QTY 24 CTN WGT LBS ISBN-10 1-4402-4506-1 ISBN-TITLE OF BOOK 365 DAYS OF CRAZY QUOTES 2016 DAILY CALENDAR AUTHOR ADAMS MEDIA PUBLISHER ADAMSMEDIA, A DIVISION OF F W MEDIA, INC COUNTRY OF ORIGIN PRINTED IN CHINA SRN T8537 PRINTING# 01 CTN QTY 24CTN WGT ____ LBS ISBN-10 1-4405-8860-0 ISBN-13 978-1-4405-8860-0 COVER PRICE TITLE OF BOOK WEED 2016 DAILYCALENDAR AUTHOR I.M. STONED PUBLISHER ADAMS MEDIA, A DIVISION OF F W MEDIA, INC COUNTRY OFORIGIN PRINTED IN CHINA SRN T8534 PRINTING# 01 CTN QTY 24 CTN WGT ____ LBS ISBN-10 1-4405-8857-0ISBN-13 978-1-4405-8857-0 COVER PRICE TITLE OF BOOK 365 FACTS THAT WILL SCARE THE S# T OUT OF YOU 2016DAILY CALENDAR AUTHOR ADAMS MEDIA PUBLISHER ADAMS MEDIA, A DIVISION OF F W MEDIA, INC COUNTRY OF ORIGINPRINTED IN CHINA SRN T8536 PRINTING# 01 CTN QTY 24 CTN WGT ____ LBS ISBN-10 1-4405-8859-7 ISBN-13978-1-4405-8859-4 COVER PRICETITLE OF BOOK NOW I KNOW 2016 DAILY CALENDAR AUTHOR DAN LEWIS PUBLISHER ADAMS MEDIA, A DIVISION OF F W MEDIA, INCCOUNTRY OF ORIGIN PRINTED IN CHINA SRN S3132 PRINTING# 01 CTN QTY 24 CTN WGT ____ LBS ISBN-101-4405-8864-3 ISBN-13 978-1-4405-8864-8 COVER PRICE TITLE OF BOOK WORDS YOU SHOULD KNOW TO SOUND SMART 2016 DAILYCALENDAR AUTHOR ROBERT W. BLY PUBLISHER ADAMS MEDIA, A DIVISION OF F W MEDIA, INC COUNTRY OF ORIGINPRINTED IN CHINA SRN T8538 PRINTING# 01 CTN QTY 24 CTN WGT ____ LBS ISBN-10 1-4405-8861-9 ISBN-13978-1-4405-8861-7 COVER PRICE TITLE OF BOOK 365 DAYS OF BEER 2016 DAILY CALENDAR AUTHOR ADAMSMEDIA PUBLISHER ADAMS MEDIA, A DIVISION OF F W MEDIA, INC COUNTRY OF ORIGIN PRINTED IN CHINA SRN T8535PRINTING# 01 CTN QTY 24 CTN WGT ____ LBS ISBN-10 1-4405-8858-9 ISBN-13 978-1-4405-8858-7 COVER PRICETITLE OF BOOK THE SOCK MONKEY KAMA SUTRA 2016 WALL CALENDAR AUTHOR VATSYAYANA BANANAPUBLISHER ADAMS MEDIA, A DIVISION OF F W MEDIA</t>
  </si>
  <si>
    <t>CBHU6104236 FSCU4644989 CBHU6395635</t>
  </si>
  <si>
    <t>4310 4310 42G1</t>
  </si>
  <si>
    <t>BANQHKG5357525</t>
  </si>
  <si>
    <t>COSU6110220790</t>
  </si>
  <si>
    <t>1522046 1522006 1522800</t>
  </si>
  <si>
    <t>ASIAN BLACK EBONY (DIOSPYROS EBENUM) CAMPHORS AND FLAMEWOODS FOR MUSICAL INSTRUMENTS HS CODE: 4403 1090</t>
  </si>
  <si>
    <t>GLOBAL WOOD SOURCE INC.</t>
  </si>
  <si>
    <t>SOTHY GLOBAL WOOD SOURCE INC.</t>
  </si>
  <si>
    <t>ERIK OAKLAND 1 4 OAKLAND 2 4 OAKLAND 3 3 NO MARKS NO MARKS</t>
  </si>
  <si>
    <t>376 REED STREET, SANTA CLARA, CA 95050 CA US</t>
  </si>
  <si>
    <t>#135, 125 STREET, SANGKAT DEPOT 2, KHAN TOULKORK, PHNOM PENH, CAMBODIA KH</t>
  </si>
  <si>
    <t>TRIU8685594</t>
  </si>
  <si>
    <t>MQNASLA0315036</t>
  </si>
  <si>
    <t>APLU057637210</t>
  </si>
  <si>
    <t>A30142183</t>
  </si>
  <si>
    <t>AS PER PO LA150227-6 PLASTIC DOCUMENT HOLDER 4403-6353 AS PER PO LA150311-3 PLASTIC DOCUMENT HOLDER 4403-6353-2 4 FOB</t>
  </si>
  <si>
    <t>TRLU8959391</t>
  </si>
  <si>
    <t>ONPLQDLAX1540006</t>
  </si>
  <si>
    <t>ANLCZQZS816319</t>
  </si>
  <si>
    <t>YT735</t>
  </si>
  <si>
    <t>D8145566</t>
  </si>
  <si>
    <t>QIGNDAO</t>
  </si>
  <si>
    <t>CHASSIS PARTS OF STEEL AS PER PO LA150227-6 PLASTIC DOCUMENT HOLDER 4403-6353 AS PER PO LA150311-3 PLASTIC DOCUMENT HOLDER 4403-6353-2/4 SCAC CODE:ONPL THIS SHIPMENT CONTAINS NO SOLID WOOD OR WOODEN PACKING MATERIAL CY/CY</t>
  </si>
  <si>
    <t>PARAMOUNT,CA BUFFERS USA INC PO LA150227 LA150112 LA141215 LA150227-HY MADE IN CHINA BUFFERS USA INC.NO.: QTY: MADE IN CHINA</t>
  </si>
  <si>
    <t>YT736</t>
  </si>
  <si>
    <t>COTTON MENS WOVEN SHIRTS GDSM, INCLUDING TEXTILES (NON-HAZ), NOS FOUR HUNDRED TWENTY EIGHT CARTONS ONLY 100% COTTON MENS WOVEN SHIRTS WITH HANGER INV JBC/W1415-0555 DT 28.03.15 COTTON MENS WOVEN SHIRTS GDSM, INCLUDING TEXTILES (NON-HAZ), NOS SEVENTY THREE CARTONS ONLY 100% COTTON MENS WOVEN SHIRTS INV JBC/W1415-0554 DT 28.03.15 PO 9415041 STYLE YR53W507R S/B NO 8663738 / 28.03.15 SPANDEX WOVEN DENIM GDSM, INCLUDING TEXTILES (NON-HAZ), NOS FOUR HUNDRED &amp; NINETY THREE CARTONS ONLY WOMENS 71% COTTON 28% POLYESTER 1% SPANDEX WOVEN DENIM SHORTS. INV 201430187 DT 24.03.15 PO 9145467 STYLE WSNR154006DN T-SHIRTS WITH HANGER GDSM, INCLUDING TEXTILES (NON-HAZ), NOS THREE HUNDRED &amp; TWENTY FIVE CARTONS ONLY 100% COTTON KNITTED MENS T-SHIRTS WITH HANGER. INV JBC/K1415-0147 DT 28.03.15 PO 9179390 STYLE MAPM15002RYD WOVEN SHIRTS HANGER GDSM, INCLUDING TEXTILES (NON-HAZ), NOS FOUR HUNDRED &amp; EIGHTY FIVE CARTONS ONLY 100% COTTON MENS WOVEN SHIRTS HANGER INV JBC/W1415- 5622 DT 27.03.15 PO 9233718 STYLE YRRR251002SD S/B NO 8716330 / T-SHIRTS WITH HANGER GDSM, INCLUDING TEXTILES (NON-HAZ), NOS THREE HUNDRED &amp; TWENTY FOUR CARTONS ONLY 100% COTTON KNITTED MENS T-SHIRTS WITH HANGER. INV JBC/K1415-0139 DT 28.03.15 PO 9274899 STYLE MMAM15043RYD SPANDEX WOVEN DENIM GDSM, INCLUDING TEXTILES (NON-HAZ), NOS ONE HUNDRED &amp; TWENTY FOUR CARTONS ONLY WOMENS 71% COTTON 28% POLYESTER 1% SPANDEX WOVEN DENIM CAPRI. INV 201430098 DT 23.03.15 PO 9120903 STYLE WSNR156014DN T-SHIRTS GDSM, INCLUDING TEXTILES (NON-HAZ), NOS TWO HUNDRED &amp; SEVEN CARTONS ONLY. 100% COTTON KNITTED MENS T- SHIRTS INV JBC/K1415-0144 DT 28.03.15 PO 9294492 STYLE MSNR150020 MSNR150027 T-SHIRTS GDSM, INCLUDING TEXTILES (NON-HAZ), NOS ONE HUNDRED &amp; FORTY SIX CARTONS ONLY. 100% COTTON KNITTED MENS T-SHIRTS INV JBC/K1415-0145 DT 28.03.15 PO 9179392 STYLE MAPM15002RYD S/B NO 8681034 / T-SHIRTS WITH HANGER GDSM, INCLUDING TEXTILES (NON-HAZ), NOS ONE HUNDRED &amp; FORTY FOUR CARTONS ONLY. 100% COTTON KNITTED MENS T-SHIRTS WITH HANGER. INV JBC/K1415-0143 DT 28.03.15 PO 9274931 STYLE MAPM15027RSD T-SHIRTS GDSM, INCLUDING TEXTILES (NON-HAZ), NOS TWO HUNDRED CARTONS ONLY. 80% COTTON 20% POLYESTER KNITTED MENS T-SHIRTS. INV JBC/K1415-0146 DT 28.03.15 PO 9254677 STYLE MMAM15048RPR WOVEN SHIRTS GDSM, INCLUDING TEXTILES (NON-HAZ), NOS SEVENTY ONE CARTONS ONLY. 100% COTTON MENS WOVEN SHIRTS INV JBC/W1415-0552 DT 27.03.15 PO 9233719 STYLE YRRR251002SD S/B NO 8707571 / 30.03.15 T-SHIRTS GDSM, INCLUDING TEXTILES (NON-HAZ), NOS NINETY CARTONS ONLY. 100% COTTON KNITTED MENS T-SHIRTS INV JBC/K1415-0138 DT 28.03.15 PO 9274900 STYLE MMAM15043RYD S/B NO 8685194 / 30.03.15 MENS WOVEN SHIRTS GDSM, INCLUDING TEXTILES (NON-HAZ), NOS THREE HUNDRED &amp; SIXTEEN CARTONS ONLY. 100% COTTON MENS WOVEN SHIRTS WITH HANGER. INV JBC/1415-0559/0074 DT 30.03.15 PO 9181951 STYLE YRRR151007YD MENS WOVEN SHIRTS GDSM, INCLUDING TEXTILES (NON-HAZ), NOS TWO HUNDRED &amp; SIXTY TWO CARTONS ONLY. 100% COTTON MENS WOVEN SHIRTS WITH HANGER. INV JBC/E1415-0075 DT 30.03.15 PO 9176609 STYLE YRRR151001YD HANDLOOM WOEN GDSM, INCLUDING TEXTILES (NON-HAZ), NOS THIRTY FIVE CARTONS ONLY. 100% COTTON HANDLOOM WOEN MADE UPS YARN DYED RUNNER. INV 4404 DT 27.03.15 S.B 8675178 / 28.03.15 HANDLOOM WOVEN GDSM, INCLUDING TEXTILES (NON-HAZ), NOS FOUR HUNDRED &amp; EIGHTY CARTONS ONLY. 100% COTTON HANDLOOM WOEN MADE UPS YARN DYED NAPKIN,PLACEMAT. 100% COTTON (EXCLUSIVE OF DECORATION) HANDLOOM WOVEN MADE HANDLOOM WOEN GDSM, INCLUDING TEXTILES (NON-HAZ), NOS FOUR HUNDRED &amp; THIRTY FIVE CARTONS ONLY 100% COTTON HANDLOOM WOEN MADE UPS YARN DYED TABLE CLOTH,KITCHEN TOWEL PLACEMAT &amp; NAPKIN. INV 4403 DT 27.03.15 HANDLOOM WOEN GDSM, INCLUDING TEXTILES (NON-HAZ), NOS FIFTY CARTONS ONLY. 100% COTTON HANDLOOM WOEN MADE UPS YARN DYED TABLE CLOTH,KITCHEN TOWEL PLACEMAT &amp; NAPKIN. INV 4402 DT 27.03.15 T-SHIRTS WITH HANGER GDSM, INCLUDING TEXTILES (NON-HAZ), NOS FOUR HUNDRED &amp; EIGHTY CARTONS ONLY. 100% COTTON KNITTED MENS T- SHIRTS WITH HANGER. INV JBC/K1415-0142 DT 28.03.15 PO 9179391 STYLE MAPM15002RYD POWERLOOM WOVEN GDSM, INCLUDING TEXTILES (NON-HAZ), NOS TWENTY FOUR CARTONS ONLY. 100% COTTON POWERLOOM WOVEN MADEUPS INV RE/14-15/1855 DT 06.02.15 S.B 8679535 / 30.03.15 PO 9447004 STYLE MULTY T-SHIRTSWITH HANGER GDSM, INCLUDING TEXTILES (NON-HAZ), NOS ONE THOUSAND THREE HUNDRED &amp; THIRTY FIVE CARTONS ONLY. 100% COTTON KNITTED MENS T-SHIRTS WITH HANGER INV JBC/K1415-0141 DT 28.03.15 T-SHIRTS GDSM, INCLUDING TEXTILES (NON-HAZ), NOS ONE HUNDRED &amp; THREE CARTONS ONLY. 100% COTTON KNITTED MENS T- SHIRTS INV JBC/K1415-0140 DT 28.03.15 PO 9294494 STYLE MSNR150020 MSNR150027 PO 9415040 STYLE YR53W507R S/B NO 8663571 / 28.03.15 PCS 4280 PCS 292 S/B NO 8689783 / 30.03.15 P/M NO 15-NKOHLW1-0091-1 PCS 7888 S/B NO 8681114 / 30.03.15 PCS 3900 31.03.15 PCS 2910 S/B NO 8685507 / 30.03.15 PCS 2592 S/B NO 8689763 / 30.03.15 P/M NO 15-NKOHLW1-0039-1 PCS 496 S/B NO 8680712 / 30.03.15 PCS 2484 30.03.15 PCS 584 S/B NO 8680684 / 30.03.15 PCS 1152 S/B NO 8681029 / 30.03.15 PCS 2000 PCS 284 PCS 360 YRRR151010ST,YRRR151010STA S/B NO 8707564 / 30.03.15 8707573 / 30.03.15 PCS 1896 S/B NO 8707576 / 30.03.15 PCS 1572 PO 9460980 STYLE MULTY P/M NO. 15-NKOHLHT-0843-1 PCS 840 UPS YARN DYED. PLACEMAT INV 4405 DT 27.03.15 S.B 8675305 / 28.03.15 PO 9446783 STYLE MULTY P/M NO. 15-NKOHLHT-0778-1 PCS 17316 S.B 8675135 / 28.03.15 PO 9187450 STYLE MULTY P/M NO. 15-NKOHLHT-0095-1 PCS 13212 S.B 8674813 / 28.03.15 PO 9186642 STYLE MULTY P/M NO. 15-NKOHLHT-0084-1 PCS 1572 S/B NO 8681637 / 30.03.15 PCS 5760 PM NO 15-NKOHLHT-0781-1 PCS 1152 PO 9281565 STYLE MSNR150023 MSNR150024,MSNR150026 S/B NO 8707281 / 30.03.15 PCS 16020 S/B NO 8685657 / 30.03.15 PCS 2472</t>
  </si>
  <si>
    <t>EXPEDITORS INTERNATIONAL MAA</t>
  </si>
  <si>
    <t>BERLIN EXPRESS</t>
  </si>
  <si>
    <t>EI REF 62G0034993 KOHLS P.O 9415040 STYLE YR53W507R . . . . .. . EI REF 62G0034994 KOHLS P.O 9415041 STYLE YR53W507R . . .. . EI REF 62G0034995 KOHLS P.O 9145467 STYLE WSNR154006DN . . .. . . EI REF 62G0035001 KOHLS P.O 9179390 STYLE MAPM15002RYD . .. . . . EI REF 62G0035059 KOHLS P.O 9233718 STYLE YRRR251002SD .. . . . EI REF 62G0035060 KOHLS P.O 9274899 STYLE MMAM15043RYD .. . . . .EI REF 62G0034996 KOHLS P.O 9120903 STYLE WSNR156014DN . . . . .. EI REF 62G0034998 KOHLS P.O 9294492 STYLE MSNR150020 MSNR150027 . . . .. . EI REF 62G0034999 KOHLS P.O 9179392 STYLE MAPM15002RYD . . .. . EI REF 62G0035000 KOHLS P.O 9274931 STYLE MAPM15027RSD . . .. . . EI REF 62G0035002 KOHLS P.O 9254677 STYLE MMAM15048RPR . .. . . . EI REF 62G0035064 KOHLS P.O 9233719 STYLE YRRR251002SD .. . . . EI REF 62G0035065 KOHLS P.O 9274900 STYLE MMAM15043RYD .. . . . EI REF 62G0035066 KOHLS P.O 9181951 STYLE YRRR151007YD YRRR151010ST YRRR151010STA. . . . . . . EI REF 62G0035067 KOHLSP.O 9176609 STYLE YRRR151001YD . . . . . .EI REF 62G0035068 KOHLS P.O 9460980 STYLE MULTY . . . . . .. EI REF 62G0035069 KOHLS P.O 9446783 STYLE MULTY . . . . .. . . . . . EI REF 62G0035070 KOHLS P.O 9187450 STYLE MULTY. . . . . . . .. EI REF 62G0035071 KOHLS P.O 9186642 STYLE MULTY . . . . .. . .EI REF 62G0034997 KOHLS P.O 9179391 STYLE MAPM15002RYD . . . . .. EI REF 62G0035061 KOHLS P.O 9447004 STYLE MULTY . . . . .. EI REF 62G0035062 KOHLS P.O 9281565 STYLE MSNR150023 MSNR150024 MSNR150026 . . .. . . . EI REF 62G0035063 KOHLS P.O 9294494 STYLE MSNR150020 MSNR150027 .. . . . .</t>
  </si>
  <si>
    <t>7TH FLOOR, SHYAMALA TOWER, 136 - ARCOT ROAD,, SALIGRAMAM, CHENNAI, TAMIL NADU 600093 INDIA</t>
  </si>
  <si>
    <t>FSCU9374227 CLHU8242471 HLXU8635890</t>
  </si>
  <si>
    <t>HLCUTU1150305572</t>
  </si>
  <si>
    <t>58781391396 5878 1391398 5878 1391400</t>
  </si>
  <si>
    <t>SHARPFLOW FS-7301 -POLYMER POLYOL- 1 TANK CONTAINER 4500008106 PO#4501748005 DESTINATION- CARPENTER CO. 2611 N GENERAL BRUCE DRIVE TEMPLE, TX 76501 FAX-254-899-6116 FAX-254-778-4403 - TEL--81--3-5281-8277 FAX--81--3-5281-2726 -- FAX-1-281-820-2399 SAY- ONE -1- CONTAINER ONLY.- HOUSE BL 300731407 VS TT068204</t>
  </si>
  <si>
    <t>TRLU0243604</t>
  </si>
  <si>
    <t>APLU058611293</t>
  </si>
  <si>
    <t>444 PACKAGES (FOUR HUNDRED AND FORTY FOUR PACKAGES ONLY) F RONT &amp; BACK : 100% POLYESTER V ISCOSE, 100% COTTON LINING , FRONT : 100% POPLIN , BACK: 1 00% COTTON VELVET, 100% COTTON LINING, HANDI CRAFTS OF BRAS S, STEEL &amp; GLASS ARTWARES WITH WOOD, MIRROR &amp; IRON, WOVEN M ADE UPS QUILT , QUILTED PILLO W SHAMS (100% COTTON; FILLING: 100% COTTON) , FRONT 100% S ILK, BACK 100% COTTON, FILLI NG 100% POLYESTER 'HANDMADE' Q UILTS 100% SILK SHAMS, FRO NT 100% SILK, BACK &amp; FILLING 1 00% COTTON 'HANDMADE' Q UILTS , QUILTED SHAMS &amp; 33% HOHAIR+ 28% POLYESTER + 39% NYLON BEDC OVERS - 1558 PCS, LEATHER GO ODS, HANDICRAFTS OF ALUMINIUM / BRASS &amp; IRON ARTWARES , ART ICLES OF IRON. SB DT: IN V NO: DT 8515536 21.03.2015 SOE-375/15 25.02.2015 8371151 14.03.2015 TE/672/2014-1 5 13.03.2015 8555 665 24.03.2015 SHE/ PVT/3285/2014 27.02.2015 8684921 30.03.2015 181/4403 10.03.2015 8515519 21 .03.2015 VIV/96-14-15 18.03.2015 84491 44 18.03.2015 39200 21.0 2.2015 8643936 27.03.20 15 806 01.03.2015 H.S CODE : 63049230, 4421906 0, 74199930, 9404.90.8020, 6 304.92.0000, 9404 9099, 630492 90 &amp; 63041990, 42050090, 76169 990, 7419993 0, 73269099, 761 699 90, 74199930, 73269099, 6 3049300 NET.WT: 4497.580 KGS MASTER BL: YES M ARKS &amp; NUMBERS 14 PKGS. 1 T O14 01 TO 15 CARTON NOS. 1 TO 28 1 TO 153 1 TO 88 1 TO 110 BOX NOS: 01 TO 36</t>
  </si>
  <si>
    <t>INTERNATIONAL LOGISTICS ASSOCIATE</t>
  </si>
  <si>
    <t>SAFEWATER LINES (INDIA) PVT. LTD</t>
  </si>
  <si>
    <t>525 MILLOWN ROAD,SUITE 305, NORTH BRUNSWICK, NJ 08902 USA TEL: +1-732-568-4696 /+1-732-317-13 1-8482194566 TEL EX 1-999999 99</t>
  </si>
  <si>
    <t>401-A / 402, FILIX, 4TH FLOOR, OPPO L.B.S. MARG, BHANDUP (WEST), MUMBAI TEL. NO. 2569 6600 FAX NO. 2595 43 91-2225696600 TEL EX 91-22259 54</t>
  </si>
  <si>
    <t>MRKU2551304</t>
  </si>
  <si>
    <t>MAEU953427229</t>
  </si>
  <si>
    <t>IN1852606227731</t>
  </si>
  <si>
    <t>BOOKS PO# K0245693-RP ITEM# 903646936 978-1-4402-3456-9 WARMAN S DEPRESSION GLASS FIELD GUIDE (1600 CPS 40 CTNS 1 PLT) PO# K0929256-KB ITEM# 903647286 978-1-4402-1292-5 COLLECTOR S ROOSEVELT DIME FOLDED 1965-2009 (2050 CPS 41 CTNS 2 PLTS) PO# K0925963-KB ITEM# 903647313 978-1-4402-3259-6 JEFFERSON NICKELS 1970 - 2015 (2600 CPS 52 CTNS 2 PLTS) PO# W140002-RP ITEM# 903646972 978-1-4405-2676-3 THE EVERYTHING PREGNANCY ORGANIZER, 3RD EDITION (1100 CPS 62 CTNS 2 PLTS) PO# C6367441JSB ITEM# 903644646 978-1-4403-3674-4 PAINTED BLOSSOMS (4970 CPS 249 CTNS 4 PLTS) PO# C5490836DST ITEM# 903646929 978-1-60061-908-3 LANDSCAPE PAINTING INSIDE &amp; OUT (1300 CPS 65 CTNS 2 PLTS) PO# FW002927 ITEM# 903647619 978-0-7153-3864-3 TILDA S SUMMER IDEAS (2060 CPS 35 CTNS 1 PLT) PO# 15BS0101-BD ITEM# 903279200 978-1-62033-938-1 BURDASTYLE MODERN SEWING FULL-FIGURE STYLE (3266 CPS 234 CTNS 8 PLTS) (22 WOOD PLTS WITH IPPC LOGO STC 778 CTNS) THIS SHIPMENT CONTAINS WOOD PACKAGING MATERIALS WHICH COMPLIED THE STANDARD OF ISPM 15. . . . . . . . . . . . . . . .</t>
  </si>
  <si>
    <t>COSCO GLORY</t>
  </si>
  <si>
    <t>TITLE WARMAN S DEPRESSION GLASS FIELD GUIDE,5TH ED. AUTHOR ELLEN T. SCHROY PUBLISHER KRAUSE PUBLICATIONS,IOLA WI USA PRINTED IN CHINA SRN U1947 PRINTING# 3 CTN QTY 40 CTN WGT LBS ISBN-10 1-4402-3456-6ISBN-13 978-1-4402-3456-9 COVER PRICE TITLE COLLECTOR ROOSEVELT DIME FOLDER 1965-2009 AUTHOR DAVE HARPERPUBLISHER KRAUSE PUBLICATIONS, IOLA WI USA PRINTED IN CHINA SRN Z7654 PRINTING# 6 CTN QTY 50 CTN WGT LBSISBN-10 1-4402-1292-9 ISBN-13 978-1-4402-1292-5 COVER PRICE TITLE JEFFERSON NICKELS 1970-2015AUTHOR DAVE HARPER PUBLISHER KRAUSE PUBLICATIONS, IOLA WI USA PRINTED IN CHINA SRN V9123 PRINTING# 3CTN QTY 50 CTN WGT LBS ISBN-10 1-4402-3259-8 ISBN-13 978-1-4402-3259-6 COVER PRICE TITLE OF BOOK THEEVERYTHING PREGNANCY ORGANIZER AUTHOR PAULA FORD-MARTIN PUBLISHER ADAMS MEDIA, A DIVISION OF F WMEDIA, INC COUNTRY OF ORIGIN PRINTED IN CHINA SRN W1400 PRINTING# 2 CTN QTY 20 CTN WGT ____ LBSISBN-10 1-4405-2676-1 ISBN-13 978-1-4405-2676-3</t>
  </si>
  <si>
    <t>FCIU5340003</t>
  </si>
  <si>
    <t>BANQHKG5355366</t>
  </si>
  <si>
    <t>COSU6093386960</t>
  </si>
  <si>
    <t>0876E</t>
  </si>
  <si>
    <t>10952 PCE LADIES WEARING APPAREL WOVEN PANT LADIES WEARING APPAREL WOVEN SHORT SHELL 98 COTTON 2 SPANDEX 68 COTTON 28 POLYESTER 4 SPANDEX ( FOR S/T 135305 ONLY ) S/C NO US00004F1 STYLE NO. P.O NO. COMMODITY 919340 4401 MISSY UNLINED WOVEN PANT 2,498 PCS 9135314 4403 MISSY UNLINED WOVEN PANT 681 PCS 9135317 4404 MISSY UNLINED WOVEN SHORT 5,953PCS 135305 45606 MISSY UNLINED WOVEN SHORT 1,820PCS</t>
  </si>
  <si>
    <t>BERNARD CHAUS, INC.</t>
  </si>
  <si>
    <t>OPUS ONE CORPORATION</t>
  </si>
  <si>
    <t>OOCL LONG BEACH</t>
  </si>
  <si>
    <t>10952 PCE LADIES WEARING APPAREL WOVEN PANT LADIES WEARING APPAREL WOVEN SHORT SHELL 98 COTTON 2 SPANDEX 68 COTTON 28 POLYESTER 4 SPANDEX ( FOR S/T 135305 ONLY ) S/C NO US00004F1 STYLE NO. P.O NO.COMMODITY 919340 4401 MISSY UNLINED WOVEN PANT 2,498 PCS 9135314 4403 MISSY UNLINED WOVEN PANT 681 PCS 9135317 4404 MISSY UNLINED WOVEN SHORT 5,953 PCS 135305 45606 MISSY UNLINED WOVEN SHORT 1,820PCS</t>
  </si>
  <si>
    <t>530 7TH AVENUE 18TH FLOOR, NEW YORK, NY 10018 U.S.A</t>
  </si>
  <si>
    <t>GIA CAM WARD - VIET TRI CITY PHU THO PROVINCE - VIET NAM MID CODE VNOPUONEPHU</t>
  </si>
  <si>
    <t>MOTU0200195</t>
  </si>
  <si>
    <t>MOLU15454113705</t>
  </si>
  <si>
    <t>507301H</t>
  </si>
  <si>
    <t>CARMICHAEL INTERNATIONAL</t>
  </si>
  <si>
    <t>20 W LINCOLN AVE, SUITE 300 VALLEY NY 11580 ATTN ANTONIO SCHIAFFINO PHONE 516-285-6200</t>
  </si>
  <si>
    <t>HAIPHONG , VIETNA</t>
  </si>
  <si>
    <t>INFANTS 100 COTTON KNITTED 2PK GOWN 5.08CBM803.92KGS PO CUT111643-003 STYLE121D559 4403 INFANTS 100 COTTON KNITTED 2PK GOWN 5.08CBM803.92KGS PO CUT111643-003 STYLE121D559 4403</t>
  </si>
  <si>
    <t>WILLIAM CARTER COMPANY</t>
  </si>
  <si>
    <t>DONGGUAN HUNG YIP GARMENT MFG.</t>
  </si>
  <si>
    <t>YM ETERNITY</t>
  </si>
  <si>
    <t>N M N MN M N M</t>
  </si>
  <si>
    <t>1124 CARVER RD GRIFFIN, GA 30224 US</t>
  </si>
  <si>
    <t>DISTRICT B CHA SHAN INDUSTRY AREA DONGGUAN, 523380 CN</t>
  </si>
  <si>
    <t>SENU4263894 HJCU4196867</t>
  </si>
  <si>
    <t>4CG0 4CG0</t>
  </si>
  <si>
    <t>SHKK344912320857</t>
  </si>
  <si>
    <t>HJSCHKG525490200</t>
  </si>
  <si>
    <t>0047E</t>
  </si>
  <si>
    <t>CH3372243 CH3379065</t>
  </si>
  <si>
    <t>608 CARTONS CONTAINNING THE FOLLOWING TERRY BATH TOWEL TERRY HAND TOWEL TERRY WASH CLOTH TERRY TUB MAT HTS CODE NO. BATH TOWEL : 6302.6010 HAND TOWEL : 6302.6010 WASH CLOTH : 6307.1020 TUB MAT : 6302.6090 PO 42289, 41937, 42105, 42444 INV 786/STF/0047/2015 NET WT:9619.00 KGS BOOKING NO:AKI0180289 FREIGHT COLLECT ALSO NOTIFY: YUSEN LOGISTICS (AMERICAS), INC. 80 INDUSTRIAL WAY, BLDG. C WILMINGTON, MA 01887 ATTN: BRUCE GOODWIN PHONE: 978-657-4200 EMAIL: BRUCE.GOODWIN US.YUSEN-LOGISTICS.COM NOTIFY 3: AMERICAN HOME ESSENTIALS, INC. 600 MONTROSE AVE, SOUTH PLAINFIELD NJ-07080, U.S.A. PH : 732-388-0992, FAX 732-388-4403</t>
  </si>
  <si>
    <t>P.O. NO. 42289, 41937, 42105, 42444 DESCRIPTION, SIZE, WT, QTY, MADE IN PAKISTAN TOTAL  608 CTNS</t>
  </si>
  <si>
    <t>HABIB METROPOLITAN BANK LTD. MAIN BRANCH,I.I CHUNDRIGAR ROAD KARACHI-PAKISTAN</t>
  </si>
  <si>
    <t>TTNU9823076</t>
  </si>
  <si>
    <t>CMDUPK20369015</t>
  </si>
  <si>
    <t>INB64</t>
  </si>
  <si>
    <t>D5353633</t>
  </si>
  <si>
    <t>BOOKS ITEM 903643519 978-1-4403-3881-6 MONSTER FACTORY PO#C628816MFG (5440 CPS) BOOKS ITEM 903279197 978-1-62033-798-1 3 SKEINS OR LESS QUICK CROCHED ACCESSORIES PO#15CR0401-BD BOOKING REF NO 1503S151 (4 WOOD PLTS WITH IPPC LOGO STC 272 CTNS) . . . . . . (5688 PCS) BOOKING REF NO 1503S151 (4 WOOD PLTS WITH IPPC LOGO STC 285 CTNS) THIS SHIPMENT CONTAINS WOOD PACKAGING MATERIALS WHICH COMPLIED THE STANDARD OF ISPM 15. . . .</t>
  </si>
  <si>
    <t>TITLE MONSTER FACTORY AUTHOR ERNIE HARKER PUBLISHER F W MEDIA CINCINNATI, OH PRINTED IN CHINASRN T3886 PRINTING# 1 CTN QTY 20 CTN WGT LBS ISBN-10 1-4403 -3881-7 ISBN-13 978-1- 4403-3881-6COVER PRICE TITLE 3 SKEINS OR LESS QUICK CROCHETED ACCESSORIES AUTHOR SHARON ZIENTARA PUBLISHER F WMEDIA CINCINNATI, OH PRINTED IN CHINA SRN 15CR04 PRINTING# 1 CTN QTY 20 CTN WGT ______LBS ISBN-10 1-62033-798-3 ISBN-13 978-1- 62033-798-1 COVER PRICE</t>
  </si>
  <si>
    <t>TCKU3799859</t>
  </si>
  <si>
    <t>BANQHKG5341340</t>
  </si>
  <si>
    <t>COSU6110207990</t>
  </si>
  <si>
    <t>BOOKS &amp; BOOKS WITH CD ITEM 903643853 978-1-59668-312-9 SOCK KNITTING MASTER CLASS ; PO# L11KN024 BOOKS &amp; BOOKS WITH CD ITEM 903644644 978-1-4403-4011-6 STENCIL CRAFT ; PO# C6301161JSB (4940 PCS 247 CTNS 4 PLTS) (1880 PCS 94 CTNS 2 PLTS) ITEM 903647312 978-1-59668-290-0 WIREWORK WITH DVD ; PO# 10BD1605-BD (1400 PCS 70 CTNS 1 PLT) ITEM 903644284 978-1-4402-4299-1 MODERN TERRARIUM STUDIO PO# K0429911JSB (6680 PCS 334 CTNS 4 PLTS) ITEM 903644645 978-1-4403-3726-0 FEARLESS WATERCOLOR FOR BEGINNERS ; PO# C5472601MFG (5720 PCS 286 CTNS 6 PLTS) ITEM 903646264 978-1-4402-1161-4 STITCH BY STITCH ; PO# K0416145DST (1510 PCS 151 CTNS 4 PLTS) ITEM 903646398 978-1-4402-3977-9 PAPERPLAY ; PO# K0497792DST (2200 PCS 110 CTNS 3 PLTS) ITEM 903646613 978-1-4403-2265-5 CHINESE LANDSCAPE PAINTING TECHNIQUES FOR WATERCOLOR PO#C5426553DST (1360 PCS 68 CTNS 2 PLTS) ITEM 903646171 9781598697643 BARTENDER S GUIDE ; PO# 69764309-RP (3000 PCS 125 CTNS 5 PLTS) ITEM 903646170 978-1-4405-6961-6 EVERYTHING WEDDING ORGANIZER ; PO# U856003-RP (2784 PCS 116 CTNS 4 PLTS) (31 WOOD PLTS WITH IPPC LOGO STC 1354 CTNS) THIS SHIPMENT CONTAINS WOOD PACKAGING MATERIALS WHICH COMPLIED THE STANDARD OF ISPM 15. . . . . . . . . . . . . . . . . ITEM 903644514 978-1-4463-0605-5 BEGINNER S GUIDE TO UPHOLSTERY ; PO# CO160551 (1581 PCS 53 CTNS 2 PLTS) ITEM 903647286 978-1-4402-1292-5 COLLECTOR S ROOSEVELT DIME FOLDED 1965-2009 ; PO# K0929256--KB (500 PCS 10 CTNS 1 PLT) ITEM 903279196 978-1-63250-083-0 PERFECTLY FEMININE KNITS PO# 15KN1401-BD (6873 PCS 344 CTNS 8 PLTS) ITEM 903643520 978-1-4403-3985-1 NO EXCUSES WATERCOLOR PO# C6398511JSB (6260 PCS 313 CTNS 5 PLTS) (20 WOOD PLTS WITH IPPC LOGO STC 967 CTNS) . . . . . . . . . . . . . . . . . . . . . . . . . . . . . . . . . . . . . . . . . . . .</t>
  </si>
  <si>
    <t>TITLE SOCK KNITTING MASTER CLASS AUTHOR ANN BUDD PUBLISHER F W MEDIA CINCINNATI, OH PRINTED IN CHINASRN 11KN02 PRINTING # 5 CTN QTY 20 CTN WGT ISBN-10 1-59668-312-0 ISBN-13 978-1-59668-312-9COVER PRICE TITLE WIREWORK WITH DVD AUTHOR DALE COUGAR ARMSTRONG PUBLISHER F W MEDIACINCINNATI, OH PRINTED IN CHINA SRN 10BD16 PRINTING # 5 CTN QTY 20 CTN WGT ISBN-10 1-59668-290-6ISBN - 13 978-1-59668-290-0 COVER PRICE TITLE MODERN TERRARIUM STUDIO AUTHOR MEGAN GEORGE PUBLISHER F WMEDIA CINCINNATI,OH PRINTED IN CHINA SRN T4652 PRINTING# 1 CTN QTY 20 CTN WGT LBSISBN-10 1-4402-4299-2 ISBN-13 978-1-4402-4299-1 COVER PRICE TITLE FEARLESS WATERCOLOR FOR BEGINNERSAUTHOR SANDRINE PELISSIER PUBLISHER F W MEDIA CINCINNATI,OH PRINTED IN CHINA SRN T2653 PRINTING# 1CTN QTY 20 CTN WGT LBS ISBN-10 1-4403-3726-8 ISBN-13 978-1-4403-3726-0 COVER PRICETITLE STITCH BY STITCH AUTHOR DEBORAH MOEBES PUBLISHER F W MEDIA CINCINNATI, OH PRINTED IN CHINASRN ZTITLE STENCIL CRAFT AUTHOR MARGARET PEOT PUBLISHER F W MEDIA CINCINNATI,OH PRINTED IN CHINASRN T4974 PRINTING# 1 CTN QTY 20 CTN WGT LBS ISBN-10 1-4403-4011-0 ISBN-13978-1-4403-4011-6 COVER PRICE TITLE OF BOOK MODERN DIY UPHOLSTERY AUTHOR VICKY GRUBB PUBLISHER F WMEDIA COUNTRY OF ORIGIN PRINTED IN CHINA SRN T8657 PRINTING# 1 CTN QTY 30 CTN WGT ______LBSISBN-13 978-1-4463-0605-5 ISBN-10 1-4463-0605-4 COVER PRICE TITLE COLLECTOR ROOSEVELT DIME FOLDER 1965-2009AUTHOR DAVE HARPER PUBLISHER KRAUSE PUBLICATIONS, IOLA WI USA PRINTED IN CHINA SRN Z7654 PRINTING# 6CTN QTY 50 CTN WGT LBS ISBN - 10 1-4402-1292-9 ISBN - 13 978-1-4402-1292-5 COVER PRICETITLE PERFECTLY FEMININE KNITS 25 DISTINCTIVE DESIGNS AUTHOR LENE HOLME SAMSOE PUBLISHER F W MEDIACINCINNATI, OH PRINTED IN CHINA SRN 15KN14 PRINTING# 1 CTN QTY 20 CTN WGT ______LBS ISBN-10 1-63250-083-3ISBN-13 978-1-63250-083-0 COVER PRICE TITLE NO EXCUSES WATERCOLOR AUTHOR GINA ROSSI ARM</t>
  </si>
  <si>
    <t>TRLU8646714 CBHU4298913</t>
  </si>
  <si>
    <t>4310 2200</t>
  </si>
  <si>
    <t>BANQHKG5345670</t>
  </si>
  <si>
    <t>COSU6110207980</t>
  </si>
  <si>
    <t>1492232 1492399</t>
  </si>
  <si>
    <t>SECONDHAND FURNITURE FREIGHT PREPAID TO DOOR SARASOTA FL 34240 INC USTHC E6673/1 15/4403</t>
  </si>
  <si>
    <t>PORTOBELLO EMPORIUM</t>
  </si>
  <si>
    <t>TRING MARKET AUCTIONS</t>
  </si>
  <si>
    <t>CCNI VALPARAISO</t>
  </si>
  <si>
    <t>6151 LAKE OSPREY DRIVE 3RD FLOOR SARASOTA FL34240 USA 3RD FLOOR SARASOTA FL 34240 US</t>
  </si>
  <si>
    <t>BROOK STREET BROOK STREET TRING HERTS HP23 5E HP23 4JX GB</t>
  </si>
  <si>
    <t>SUDU8527039</t>
  </si>
  <si>
    <t>SUDU150015229023</t>
  </si>
  <si>
    <t>SUDU15MANEN2360X</t>
  </si>
  <si>
    <t>578N</t>
  </si>
  <si>
    <t>HSDG021003</t>
  </si>
  <si>
    <t>RAMS CARGO</t>
  </si>
  <si>
    <t>3900 N.W 79TH AVE SUITE 430 EMAIL:HECTOR RAMSCARGO.COM MIAMI FL 33166 USA FL 33166 US</t>
  </si>
  <si>
    <t>TRING, ENGLAND</t>
  </si>
  <si>
    <t>IF FINANCIAL DBA PORTOBELLO</t>
  </si>
  <si>
    <t>ROBERT BOYS SHIPPING</t>
  </si>
  <si>
    <t>EMPORIUM 6151 LAKE OSPREY DRIV 3RD FLOOR SARASOTA FL34240 USA 3RD FLOOR SARASOTA FL 34240 US</t>
  </si>
  <si>
    <t>100 VALE ROAD LONDON N4 1PT 100 VALE ROAD LONDON N4 1PT REF: TRING MARKET A GT N7 9QH GB</t>
  </si>
  <si>
    <t>LEATHER WALLETS CONTAINING COW LEATHER PASSPORT COVERS, BILL FOLDER &amp; WALLETS HS.CODE NO. 42023190,42023120 SB.NO 7814108 DT 14.02.15 SB.NO 8024009 DT 25.02.15 SB.NO 8023995 DT 25.02.15 NET WEIGHT - 4403.00 KG FREIGHT COLLECT</t>
  </si>
  <si>
    <t>D2 D2 MADE IN INDIA CTNS. NO 001-030 001-354 001-230 THE SAMETHE SAME</t>
  </si>
  <si>
    <t>FMC #016871N 200 CROFTON ROAD, BLDG. 3 BOX 1 KENNER, LA 70062 (NEW ORLEANS) DIRECT PH: 504-712-2714</t>
  </si>
  <si>
    <t>6 ROYD STREET KOLKATA-700016, INDIA.</t>
  </si>
  <si>
    <t>SEGU1480691</t>
  </si>
  <si>
    <t>EGLV104500003822</t>
  </si>
  <si>
    <t>0766E</t>
  </si>
  <si>
    <t>EMCACN8233</t>
  </si>
  <si>
    <t>1X40 HC PART OF CONTAINERS ; 100 BOXES ROAST AND GROUND COFFEE EXCELSO REF 12X250 G COLCAFE NET W- 300 KG 330 BOXES COLCAFE GRANULATED SOLU- BLE COFFEE 12X7.05 OZ NET W- 792 KG 214 BOXES COLCAFE MAX SOLUBLE COFFEE 12X3.53OZ NET W- 256.80 KG ; 13 BOXES NON COMMERCIAL VALUE NET W-154,40 KG ; TOTAL GROSS W-4403,87 KG TOTAL NET W-1503,20 KG TOTAL BOXES- 657 VOL.9,21 M3 ; P.A.- 0901212000-2101110090- 4911100000-4821900000- 6912000000 ; FINAL DESTINATION- CORDIALSA USA INC 9950 CYPRESSWOOD DRIVE SUITE 360 HOUSTON EE.UU 17134604527 ADMINTX@CORDIALSAUSA.COM</t>
  </si>
  <si>
    <t>CORDIALSA USA INC</t>
  </si>
  <si>
    <t>INDUSTRIA COLOMBIANA DE CAFE S.A.</t>
  </si>
  <si>
    <t>APZU407139-9 SELLO- 000400 EXP.14005487- 5674 FACT,44- 00014551- 00000127LOTE 3-26-0552 PED.101873- 101655-101654</t>
  </si>
  <si>
    <t>9950 CYPRESSWOOD SUITE 360 HOUSTON TEXAS 77040 USA PH. 7134604527</t>
  </si>
  <si>
    <t>NIT. 890,903,532-1 CALLE 8 SUR # 50-67 PHONE 2856600</t>
  </si>
  <si>
    <t>APZU4071399</t>
  </si>
  <si>
    <t>APLU099966266</t>
  </si>
  <si>
    <t>ROBERT F. BARNES, CHB</t>
  </si>
  <si>
    <t>15700 EXPORT PLAZA, SUITE V HOUSTON TEXAS 77032 LOS ANGELES EE.UU. 281-449-1700 THERESA@RFBARNES.COM</t>
  </si>
  <si>
    <t>DESCRIPTION OF GOODS 778858 OH MICROFIBER 2 PLT WR PANTS 765769 GS 1 PLT WR DRSS PNT SORBTEK 765770 GS FF DRESS PANT WR HEMMED SORBTEK 784141 WR FF SHORT POLYESTER 784139 WR FF SHORT POLYESTER FIBER CONTENT 100% POLYESTER P.O.NO. STYLE PCS 778858 CB-4394 6,301 765769 DP-3348 4,569 765770 DP-3354 3,036 784141 CB-4403 1,264 784139 CB-4403 336</t>
  </si>
  <si>
    <t>DESTINATION XL GROUP, INC., 555</t>
  </si>
  <si>
    <t>DALIAN EXPRESS</t>
  </si>
  <si>
    <t>NO MARKS . . . . . . .. . . .</t>
  </si>
  <si>
    <t>TURNPIKE STREET, CANTON, MA 02021</t>
  </si>
  <si>
    <t>ON BEHALF OF HOATHO TEXTILE - GARMENT JOINT STOCK CORPORATION 36 ONG ICH DUONG STR, DANANG CITY, VIETNAM</t>
  </si>
  <si>
    <t>TGHU8828540</t>
  </si>
  <si>
    <t>HLCUDA2150350071</t>
  </si>
  <si>
    <t>AHL5266676</t>
  </si>
  <si>
    <t>3TECHNOLOGY DRIVE PEABODY, MA 01960 EMAIL JACKIE.BARRYEXPEDITORS.COM LORI.GADWAYEXPEDITORS.COM</t>
  </si>
  <si>
    <t>TROPICAL HARDWOOD LUMBER 29.785 CBM HS CODE 4418.90 (01) PACKAGE TREATED POLES (SAMPLES) 0.760 CBM HS 4403.10 FOB CALLAO PRODUCT OF PERU FREIGHT COLLECT</t>
  </si>
  <si>
    <t>POPP FOREST PRODUCTS INC</t>
  </si>
  <si>
    <t>FORESTREE PERU S.A.C</t>
  </si>
  <si>
    <t>PO BOX 2305 LAKE OSWEGO OR 97035 . USA STEVEPOPPFOREST.COM 503-635-2775</t>
  </si>
  <si>
    <t>JR. TRUJILLO 560 MAGDALENA DEL MAR LIMA - PERU</t>
  </si>
  <si>
    <t>HLXU6313160</t>
  </si>
  <si>
    <t>HLCULI3150307815</t>
  </si>
  <si>
    <t>07W10</t>
  </si>
  <si>
    <t>JOHN M BRINING CO INC</t>
  </si>
  <si>
    <t>202 CONGRESS ST MOBILE, AL 36603 USA</t>
  </si>
  <si>
    <t>ECUADOR TEAK ROUGH SQUARES OF ECUADOR TEAK ROUGH SQUARES PAYMENT FREIGHT COLLECT SINGAPORE INLAND TO BE PAID AT DESTINATION BL TO BE DELIVERED AND ISSUED IN SINGAPORE 14 FREE DAYS AT DESTINATION ECUADOR TEAK ROUGH SQUARES OF ECUADOR TEAK ROUGH SQUARES ECUADOR TEAK ROUGH SQUARES OF ECUADOR TEAK ROUGH SQUARES ECUADOR TEAK ROUGH SQUARES OF ECUADOR TEAK ROUGH SQUARES TOTAL GROSS WEIGHT 106,700.00 TOTAL NET WEIGHT 106,300.00 TOTAL PIECES 2291 TOTAL NET VOLUME 80.538 HARMONIZED CODE 4403.49.00 REF 2391 DAE 028-2015-40-00169975</t>
  </si>
  <si>
    <t>OUTSPAN ECUADOR S.A.</t>
  </si>
  <si>
    <t>NO MARKS . . . . . . .. . . . . .NO MARKS .NO MARKS .NO MARKS .</t>
  </si>
  <si>
    <t>9, TEMASEK BOULEVARD 25-01, SUNTEC TOWER 2 SINGAPORE 038989 TEL 65- 6317-9417. ATTN MS. G S.</t>
  </si>
  <si>
    <t>KM 4,5 VIA DURAN TAMBO R.U.C. 0992702583001 TEL. (593)42800851 DURAN - ECUADOR</t>
  </si>
  <si>
    <t>IPXU3550192 HLXU3077100 FCIU4664585 HLXU1088446</t>
  </si>
  <si>
    <t>HLCUGYE150346724</t>
  </si>
  <si>
    <t>HLD0695538 HLD0695543 HLD0695539 HLD0695514</t>
  </si>
  <si>
    <t>ECUADOR TEAK LOGS OF ECUADOR TEAK LOGS ECUADOR TEAK LOGS OF ECUADOR TEAK LOGS ECUADOR TEAK LOGS OF ECUADOR TEAK LOGS PAYMENT FREIGHT COLLECT SINGAPORE INLAND TO BE PAID AT DESTINATION BL TO BE DELIVERED AND ISSUED IN SINGAPORE 14 FREE DAYS AT DESTINATION TOTAL GROSS WEIGHT 71,230.00 TOTAL NET WEIGHT 70,930.00 TOTAL PIECES 803 TOTAL NET VOLUME 49.550 HARMONIZED CODE 4403.49.00 REF 2390 DAE 028-2015-40-00164216</t>
  </si>
  <si>
    <t>NO MARKS .NO MARKS .NO MARKS . . . . . . .. . . . . .</t>
  </si>
  <si>
    <t>HLXU3173207 FCIU2261148 CPSU1041500</t>
  </si>
  <si>
    <t>HLCUGYE150346757</t>
  </si>
  <si>
    <t>HLD0695540 HLD0695470 HLD0695513</t>
  </si>
  <si>
    <t>ECUADOR TEAK ROUGH SQUARES OF ECUADOR TEAK ROUGH SQUARES ECUADOR TEAK ROUGH SQUARES OF ECUADOR TEAK ROUGH SQUARES ECUADOR TEAK ROUGH SQUARES OF ECUADOR TEAK ROUGH SQUARES PAYMENT FREIGHT COLLECT SINGAPORE INLAND TO BE PAID AT DESTINATION BL TO BE DELIVERED AND ISSUED IN SINGAPORE 14 FREE DAYS AT DESTINATION TOTAL GROSS WEIGHT 72,190.00 TOTAL NET WEIGHT 71,890.00 TOTAL PIECES 2220 TOTAL NET VOLUME 58.781 HARMONIZED CODE 4403.49.00 REF 2389 DAE 028-2015-40-00161260</t>
  </si>
  <si>
    <t>HLXU3421704 HLXU3179000 AMFU3186145</t>
  </si>
  <si>
    <t>HLCUGYE150348412</t>
  </si>
  <si>
    <t>HLD0695457 HLD0695459 HLD0695461</t>
  </si>
  <si>
    <t>ECUADOR TEAK LOGS OF ECUADOR TEAK LOGS ECUADOR TEAK LOGS OF ECUADOR TEAK LOGS PAYMENT FREIGHT COLLECT SINGAPORE INLAND TO BE PAID AT DESTINATION BL TO BE DELIVERED AND ISSUED IN SINGAPORE 14 FREE DAYS AT DESTINATION ECUADOR TEAK LOGS OF ECUADOR TEAK LOGS TOTAL GROSS WEIGHT 73,395.00 TOTAL NET WEIGHT 73,095.00 TOTAL PIECES 830 TOTAL NET VOLUME 50.448 HARMONIZED CODE 4403.49.00 REF 2397 DAE 028-2015-40-00174853</t>
  </si>
  <si>
    <t>NO MARKS .NO MARKS . . . . . . .. . . . . .NO MARKS .</t>
  </si>
  <si>
    <t>IPXU3084176 HLXU2344671 CPSU1306580</t>
  </si>
  <si>
    <t>HLCUGYE150348434</t>
  </si>
  <si>
    <t>HLD0696635 HLD0696636 HLD0696644</t>
  </si>
  <si>
    <t>ECUADOR TEAK LOGS OF ECUADOR TEAK LOGS ECUADOR TEAK LOGS OF ECUADOR TEAK LOGS PAYMENT FREIGHT COLLECT SINGAPORE INLAND TO BE PAID AT DESTINATION BL TO BE DELIVERED AND ISSUED IN SINGAPORE 14 FREE DAYS AT DESTINATION ECUADOR TEAK LOGS OF ECUADOR TEAK LOGS TOTAL GROSS WEIGHT 70,480.00 TOTAL NET WEIGHT 70,180.00 TOTAL PIECES 671 TOTAL NET VOLUME 49.457 HARMONIZED CODE 4403.49.00 REF 2398 DAE 028-2015-40-00176191</t>
  </si>
  <si>
    <t>HLXU3179890 HLXU3069039 CPSU1829600</t>
  </si>
  <si>
    <t>HLCUGYE150348445</t>
  </si>
  <si>
    <t>HLD0696674 HLD0696677 HLD0696678</t>
  </si>
  <si>
    <t>ECUADOR TEAK LOGS OF ECUADOR TEAK LOGS PAYMENT FREIGHT COLLECT SINGAPORE INLAND TO BE PAID AT DESTINATION BL TO BE DELIVERED AND ISSUED IN SINGAPORE 14 FREE DAYS AT DESTINATION ECUADOR TEAK LOGS OF ECUADOR TEAK LOGS ECUADOR TEAK LOGS OF ECUADOR TEAK LOGS TOTAL GROSS WEIGHT 71,770.00 TOTAL NET WEIGHT 71,470.00 TOTAL PIECES 845 TOTAL NET VOLUME 49.962 HARMONIZED CODE 4403.49.00 REF 2401 DAE 028-2015-40-00186687</t>
  </si>
  <si>
    <t>NO MARKS . . . . . . .. . . . . .NO MARKS .NO MARKS .</t>
  </si>
  <si>
    <t>HLXU3278173 CLHU2444475 FSCU3571384</t>
  </si>
  <si>
    <t>2210 2200 2210</t>
  </si>
  <si>
    <t>HLCUGYE150440178</t>
  </si>
  <si>
    <t>HLD0696805 HLD0696809 HLD0696810</t>
  </si>
  <si>
    <t>ECUADOR TEAK ROUGH SQUARES OF ECUADOR TEAK ROUGH SQUARES PAYMENT FREIGHT COLLECT SINGAPORE INLAND TO BE PAID AT DESTINATION BL TO BE DELIVERED AND ISSUED IN SINGAPORE 14 FREE DAYS AT DESTINATION TOTAL GROSS WEIGHT 26,730.00 TOTAL NET WEIGHT 26,630.00 TOTAL PIECES 849 TOTAL NET VOLUME 20.697 HARMONIZED CODE 4403.49.00 REF 2402 DAE 028-2015-40-00186698</t>
  </si>
  <si>
    <t>NO MARKS . . . . . . .. . . . . .</t>
  </si>
  <si>
    <t>HLXU3315066</t>
  </si>
  <si>
    <t>HLCUGYE150440207</t>
  </si>
  <si>
    <t>HLD0696802</t>
  </si>
  <si>
    <t>AUTO PARTES NUEVAS PARA AUTOS VW / NEW AUTOPARTS FOR VW VEHICLES FACTURA 3249871,3249872,3249874 WITH 93 PIECES AUTO PARTES NUEVAS PARA AUTOS VW / NEW AUTOPARTS FOR VW VEHICLES FACTURA 3251751,3251752,3251755 3251756,3251757,3251758,3251759 WITH 1743PIECES AUTO PARTES NUEVAS PARA AUTOS VW / NEW AUTOPARTS FOR VW VEHICLES FACTURA 3249868,3249869,3249870 WITH 101 PIECES AUTO PARTES NUEVAS PARA AUTOS VW / NEW AUTOPARTS FOR VW VEHICLES FACTURA 3251753,3251754,3251760 WITH 97 PIECESAUTO PARTES NUEVAS PARA AUTOS VW / NEW AUTOPARTS FOR VW VEHICLES FACTURA 3251739,3251740,3251741 WITH 93 PIECES AUTO PARTES NUEVAS PARA AUTOS VW / NEW AUTOPARTS FOR VW VEHICLES FACTURA 3249865,3249866,3249867 WITH 97 PIECES AUTO PARTES NUEVAS PARA AUTOS VW / NEW AUTOPARTS FOR VW VEHICLES FACTURA 3251733,3251734,3251735 WITH 93 PIECES AUTO PARTES NUEVAS PARA AUTOS VW / NEW AUTOPARTS FOR VW VEHICLES FACTURA 3250220,3250221,3250221 3250223,3250209,3250210,3250211 3250215,3250216,3250217,3250218 3250219,3250224,3251764 WITH 4403 PIECES</t>
  </si>
  <si>
    <t>SKODA AUTO INDIA PRIVATE LTD</t>
  </si>
  <si>
    <t>VOLKSWAGEN DE MEXICO, S.A. DE C.V.</t>
  </si>
  <si>
    <t>NO MARKS . . .NO MARKS . . . .NO MARKS . . .NO MARKS . . .NO MARKS . . .NO MARKS . . . . . . .NO MARKS . . .NO MARKS . . .NO MARKS . . .NO MARKS . . . . . .</t>
  </si>
  <si>
    <t>PLOT A1.1, SHENDRA 5 STAR INDUSTRIAL AREA, MIDC, AURANGABAD 431 201, INDIEN.</t>
  </si>
  <si>
    <t>AUTOPISTA MEXICO-PUEBLA KM 116 SAN LORENZO ALMECATLA, CUAUTLANCINGO C.P. 72700 PUEBLA, MEXICO CTC ALFREDO CHACON</t>
  </si>
  <si>
    <t>MAXU6265130 GESU5645368 GATU8482720 TGHU8440831 TRLU5405483FCIU8312284 FSCU6762933 TCLU5520894 FSCU9913798 FSCU9453060</t>
  </si>
  <si>
    <t>4500 4510 4510 4500 45104510 4510 4510 4510 4510</t>
  </si>
  <si>
    <t>HLCUME3150420876</t>
  </si>
  <si>
    <t>HLD0307455 HLD0307391 HLD0307458 HLD0307393 HLD0307457 HLD0307333 HLD0307454 HLD0307456 HLD0307451 HLD0307335</t>
  </si>
  <si>
    <t>DHL LEMUIR LOGISTICS PRIVATE</t>
  </si>
  <si>
    <t>LIMITED THE LEELA GALLERIA 2ND FLOOR, ANDHERI KURLA ROAD, ANDHERI (EAST), MUMBAI 400059 INDIA</t>
  </si>
  <si>
    <t>MANZANILLO, COL (</t>
  </si>
  <si>
    <t>SHARPFLOW FS-7301 -POLYMER POLYOL- 1 TANK CONTAINER 4500008105 PO#4501748004 DESTINATION- CARPENTER CO. 2611 N GENERAL BRUCE DRIVE TEMPLE, TX 76501 FAX-254-899-6116 FAX-254-778-4403 - TEL--81--3-5281-8277 FAX--81--3-5281-2726 -- FAX-1-281-820-2399 SAY- ONE -1- CONTAINER ONLY.- HOUSE BL 300731406 VS TT068203</t>
  </si>
  <si>
    <t>EXFU4402203</t>
  </si>
  <si>
    <t>APLU058611292</t>
  </si>
  <si>
    <t>PACKAGES  BOXES MAM BABYPRODUCTS NWT 4403,76 KG HS CODE: 3924100, 39269097</t>
  </si>
  <si>
    <t>106 CORPORATE PARK DRIVE WHITE PLAINS NY 10604 UNITED STATES</t>
  </si>
  <si>
    <t>MSCU9097515</t>
  </si>
  <si>
    <t>MSCUW2247515</t>
  </si>
  <si>
    <t>515W</t>
  </si>
  <si>
    <t>MBX019839</t>
  </si>
  <si>
    <t>4995 LACROSS ROAD SUITE 1350 NORTH CHARLESTON SC 29406 UNITED ST</t>
  </si>
  <si>
    <t>3232 PKG 2916CTNS(28PLTS)+275CTNS+40CTNS(1PAPER PLT)+1W/CASE GEAR TRANSMISSION PARTS PRESH PALS BATHING TETHERS SUCTION CUP HOLER WHITER AERATOR ASSEMBLY HOSE CONNECTOR ASSEMBLY PO 29780 FURNITURE PARTS P.O. 27353 P.O. 27368 P.O. 27386 P.O. 27375 P.O. 27393 P.O. 27408 FURNITURE PARTS P.O. 27355 FURNITURE PARTS USED HOUSEHOLD GOODS PLASTIC BUTTONS P/O NO.6441-01 -------------- (PO 26549) PART NO.Q224-59-104 ------------------- VALVE BODY, ALUMINUM DIE CASTING NUTS FASTENERS LIPSTICK CASE SCREWS THE WOOD USED IN THE PACKING HAS BEEN MANUFACTURED IN ACCORDANCE WITH IPPC STANDARDS. 4148,4150 4154,4403,4155,4776,7676,7679,4796 IRI/L 11-MAR-2015 N/A N/A N/A N/A N/A N/A N/A N/A N/A N/A N/A N/A N/A N/A N/A N/A N/A N/A N/A N/A N/A N/A N/A N/A N/A N/A N/A N/A N/A N/A N/A N/A N/A N/A N/A N/A N/A N/A N/A N/A N/A N/A N/A N/A N/A N/A N/A N/A N/A N/A N/A N/A N/A N/A N/A N/A N/A N/A N/A N/A N/A N/A N/A N/A N/A</t>
  </si>
  <si>
    <t>APL TURQUOISE</t>
  </si>
  <si>
    <t>3232 PKG 2916CTNS(28PLTS)+275CTNS+40CTNS(1PAPER PLT)+1W/CASE GEAR TRANSMISSION PARTS PRESH PALS BATHING TETHERS SUCTION CUP HOLER WHITER AERATOR ASSEMBLY HOSE CONNECTOR ASSEMBLYPO 29780 FURNITURE PARTS P.O. 27353 P.O. 27368 P.O. 27386 P.O. 27375 P.O. 27393 P.O. 27408FURNITURE PARTS P.O. 27355 FURNITURE PARTS USED HOUSEHOLD GOODS PLASTIC BUTTONS P/O NO.6441-01 -------------- (PO 26549)PART NO.Q224-59-104 ------------------- VALVE BODY, ALUMINUM DIE CASTING NUTS FASTENERS LIPSTICK CASE SCREWSTHE WOOD USED IN THE PACKING HAS BEEN MANUFACTURED IN ACCORDANCE WITH IPPC STANDARDS. 4148,4150 4154,4403,4155,4776,7676,7679,4796 IRI/L 11-MAR-2015 N/A N/A N/AN/A N/A N/A N/A N/A N/A N/A N/AN/A N/A N/A N/A N/A N/A N/A N/AN/A N/A N/A N/A N/A N/A N/A N/AN/A N/A N/A N/A N/A N/A N/A N/AN/A N/A N/A N/A N/A N/A N/A N/AN/A N/A N/A N/A N/A N/A N/A N/AN/A N/A N/A N/A N/A N/A N/A N/AN/A N/A N/A N/A N/A N/A</t>
  </si>
  <si>
    <t>173 RT 526 ALLENTOWN NJ 08501 TELE 609 758 3778 FAX 609 758 ATTN SANDEEP SHARMA (DIRECTOR) EMAIL SHARMA@NSMLOGS.COM</t>
  </si>
  <si>
    <t>TCLU1065283</t>
  </si>
  <si>
    <t>MOLU13501441880</t>
  </si>
  <si>
    <t>126EP</t>
  </si>
  <si>
    <t>MOL065166G</t>
  </si>
  <si>
    <t>IQF BROCCOLI FLORETS IQF BROCCOLI FLORETS HS 0710809090 FDA NO. 16690250696 CCR NO. 4015MY-17.03.2014 P.O.NO. 4403-0 THIS SHIPMENT CONTAINS NO SOLID WOOD PACKING MATERIALS. @CHERNANDEZ@JMADURO.COM BRENDA FELIX BFELIX@JMADURO.COM ERVIN ACOSTA EACOSTA@JMADURO.COM TEL 001-215-236-1700 REEFER CONTAINER TEMPERATURE SET AT -23.0 CENTIGRADE THE INFORMATION APPEARING ON THE DECLARATION RELATING TO THE QUANTITY AND DESCRIPTION OF THE CARGO IS IN EACH INSTANCE BASED ON THE SHIPPER'S LOAD AND COUNT. I HAVE NO KNOWLEDGE OR INFORMATION WHICH WOULD LEAD ME TO BELIEVE OR TO SUSPECT THAT THE INFORMATION FURNISHED BY THE SHIPPER IS INCOMPLETE, INACCURATE, OR FALSE IN ANY WAY.</t>
  </si>
  <si>
    <t>BURRIS PHILADELPHIA DBA HONOR</t>
  </si>
  <si>
    <t>JINHUA TIANYUAN FOODS CO.,LTD.</t>
  </si>
  <si>
    <t>N/M N/M THE SAME THE SAME THE SAME THE SAME THE SAME THE SAMETHE SAME THE SAME THE SAME THE SAME THE SAME THE SAME THE SAME THE SAMETHE SAME THE SAME THE SAME THE SAME THE SAME THE SAME THE SAME THE SAME</t>
  </si>
  <si>
    <t>FOODS,INC SSN:66-0429097 MRN:0036727-0015 1801 N 5TH STREET PHILADELPHIA PA 19122@</t>
  </si>
  <si>
    <t>SHANZUITOU JINHUA ZHEJIANG CHINA</t>
  </si>
  <si>
    <t>EISU5682829</t>
  </si>
  <si>
    <t>EGLV143580186580</t>
  </si>
  <si>
    <t>093A</t>
  </si>
  <si>
    <t>EMCEYP4936</t>
  </si>
  <si>
    <t>GOYA DE PR INC.</t>
  </si>
  <si>
    <t>RD 28 CORNER RD 5 FRANCISCO J DE GOYA AVENUE LUCHETTI IND PARK BAYAMON, P.R. 00961</t>
  </si>
  <si>
    <t>SHARPFLOW FS-7301 -POLYMER POLYOL- 1 TANK CONTAINER 4500007823 PO#4501738915 DESTINATION- CARPENTER CO. 2611 N GENERAL BRUCE DRIVE TEMPLE, TX 76501 FAX-254-899-6116 FAX-254-778-4403 - TEL--81--3-5281-8277 FAX--81--3-5281-2726 -- FAX-1-281-820-2399 SAY- ONE -1- CONTAINER ONLY.-</t>
  </si>
  <si>
    <t>NRSU4214013</t>
  </si>
  <si>
    <t>APLU058608592</t>
  </si>
  <si>
    <t>1188611928 929</t>
  </si>
  <si>
    <t>ECUADOR TEAK LOGS OF ECUADOR TEAK LOGS PAYMENT FREIGHT COLLECT SINGAPORE INLAND TO BE PAID AT DESTINATION BL TO BE DELIVERED AND ISSUED IN SINGAPORE 14 FREE DAYS AT DESTINATION ECUADOR TEAK LOGS OF ECUADOR TEAK LOGS ECUADOR TEAK LOGS OF ECUADOR TEAK LOGS ECUADOR TEAK LOGS OF ECUADOR TEAK LOGS ECUADOR TEAK LOGS OF ECUADOR TEAK LOGS TOTAL GROSS WEIGHT 111,230.00 TOTAL NET WEIGHT 110,730.00 TOTAL PIECES 1209 TOTAL NET VOLUME 81.040 HARMONIZED CODE 4403.49.00 REF 2385 DAE 028-2015-40-00158669</t>
  </si>
  <si>
    <t>NO MARKS . . . . . . .. . . . . .NO MARKS .NO MARKS .NO MARKS .NO MARKS .</t>
  </si>
  <si>
    <t>CPSU1635396 TGHU0724507 GATU1028418 GATU0833074 HLXU3047003</t>
  </si>
  <si>
    <t>2210 2200 2200 2210 2210</t>
  </si>
  <si>
    <t>HLCUGYE150346629</t>
  </si>
  <si>
    <t>042W</t>
  </si>
  <si>
    <t>HLD0695415 HLD0695368 HLD0695409 HLD0695401 HLD0695412</t>
  </si>
  <si>
    <t>ECUADOR TEAK LOGS OF ECUADOR TEAK LOGS PAYMENT FREIGHT COLLECT SINGAPORE INLAND TO BE PAID AT DESTINATION BL TO BE DELIVERED AND ISSUED IN SINGAPORE 14 FREE DAYS AT DESTINATION ECUADOR TEAK LOGS OF ECUADOR TEAK LOGS ECUADOR TEAK LOGS OF ECUADOR TEAK LOGS TOTAL GROSS WEIGHT 63,620.00 TOTAL NET WEIGHT 63,320.00 TOTAL PIECES 1102 TOTAL NET VOLUME 46.511 HARMONIZED CODE 4403.49.00 REF 2388 DAE 028-2015-40-00161249</t>
  </si>
  <si>
    <t>TGHU0468874 HLXU2355589 HLXU1174992</t>
  </si>
  <si>
    <t>2200 2210 2210</t>
  </si>
  <si>
    <t>HLCUGYE150346713</t>
  </si>
  <si>
    <t>HLD0695438 HLD0695437 HLD0695439</t>
  </si>
  <si>
    <t>11006 PKG 162CTNS + 801CTNS(19PLTS) + 109 BOXES(2 PLTS)+ 9720 ROLLS (6 CRTS) + 9 CTNS(1 FIBER BOARD PALLET) + [182 CTNS 180 CTNS + 2 EMPTY CTNS 5 PLTS] + 18 DRUMS ( 1 PLASTIC PLT) + 4CASES + 1 WOODEN CASE PO NO.F15-JC-2 DR296LS-215 LS KNIT PULLOVER PO NO.F15-JC-2 DR296V-215 KNIT VEST ------------------------------ P.O. F15-JC-2 MEN S LONG SLEEVE 1/2 ZIPPER CONTRAST INSIDE COLLAR/ 1/2 MOON 90 POLYESTER 10 SPANDEX KINT PULLOVER ST DR296LS-215 MEN S 1/2 ZIPPER CONTRAST INSIDE COLLAR/ 1/2 MOON 90 POLYESTER 10 SPANDEX KNIT VEST ST DR296V-215 STAINLESS STEEL PLUG VALVES AND HANGERS PET SILICONE WITH PSA TAPE HYDRAULIC CARTRIDGE VALVE HARDWARE BALL VALVES SECURITY TAPE CHROME PULL HANDLES N-(2-HYDROXYETHY) PLPERSZINE-N- ETHANESULFORIC ACID HEPES-LUV ROCKER SWITCH FORGED STAINLESS STEEL PIPE FITTINGS (ROUGH FORGINGS) A01 H01 613/005111 613/005118 FORGED STAINLESS STEEL PIPE FITTINGS (ROUGH FORGINGS) PLASTIC FILMS VALVES WELD NUT SCREWS PVC SHRINK CUT BANDS PLOWMASTER ANCHOR HOLDER GP HEAT RESISTANT 4446.4438.4433.4404.4403.4402.4068.4067.4063.IRI/L 04/03/2015</t>
  </si>
  <si>
    <t>APL EGYPT</t>
  </si>
  <si>
    <t>11006 PKG 162CTNS + 801CTNS(19PLTS) + 109 BOXES(2 PLTS) + 9720 ROLLS (6 CRTS) + 9 CTNS(1 FIBER BOARD PALLET) + [182 CTNS 180 CTNS + 2 EMPTY CTNS 5 PLTS] + 18 DRUMS ( 1 PLASTIC PLT) + 4CASES + 1 WOODEN CASE PO NO.F15-JC-2 DR296LS-215 LS KNIT PULLOVERPO NO.F15-JC-2 DR296V-215 KNIT VEST ------------------------------ P.O. F15-JC-2 MEN S LONG SLEEVE 1/2 ZIPPER CONTRAST INSIDE COLLAR/ 1/2 MOON 90 POLYESTER 10 SPANDEX KINT PULLOVERST DR296LS-215 MEN S 1/2 ZIPPER CONTRAST INSIDE COLLAR/ 1/2 MOON 90 POLYESTER 10 SPANDEX KNIT VEST ST DR296V-215 STAINLESS STEEL PLUG VALVES AND HANGERSPET SILICONE WITH PSA TAPE HYDRAULIC CARTRIDGE VALVE HARDWARE BALL VALVES SECURITY TAPE CHROME PULL HANDLES N-(2-HYDROXYETHY) PLPERSZINE-N-ETHANESULFORIC ACID HEPES-LUV ROCKER SWITCH FORGED STAINLESS STEEL PIPE FITTINGS (ROUGH FORGINGS) A01 H01 613/005111 613/005118 FORGED STAINLESS STEEL PIPEFITTINGS (ROUGH FORGINGS) PLASTIC FILMS VALVES WELD NUT SCREWS PVC SHRINK CUT BANDS PLOWMASTER ANCHORHOLDER GP HEAT RESISTANT 4446.4438.4433.4404.4403.4402.4068.4067.4063. IRI/L 04/03/2015</t>
  </si>
  <si>
    <t>TRIU8091102</t>
  </si>
  <si>
    <t>MOLU13501435949</t>
  </si>
  <si>
    <t>073EP</t>
  </si>
  <si>
    <t>MOL065078G</t>
  </si>
  <si>
    <t>BOOKS &amp; BOOKS WITH CD ITEM 903644262 978-1-4403-3313-2 PAINT MOJO-A MIXED-MEDIA WORKS ; PO#C6331323DST (4730 CPS 237 CTNS 8 PLTS) ITEM 903643262 978-1-4402-4146-8 THE FARMER S WIFE 1930S SAMPLER QUILT ; PO#K0414681JSB (7820 CPS 391 CTNS 10 PLTS) ITEM 903643493 978-1-4402-4352-3 SOLDERED ALCHEMY ; PO#K0435231JSB (6000 CPS 300 CTNS 5 PLTS) ITEM 903644032 978-1-4403-3866-3 MID-CENTURY MODERN FURNITURE ; PO#C4786631DST (4160 CPS 208 CTNS 4 PLTS) ITEM 903643693 978-1-4402-1326-7 COLLECTOR S LINCOLN CENT FOLDER ; PO#K0932677_KB (2125 CPS 54 CTNS 2 PLTS) ITEM 903644660 9781440232077 ANTIQUE TRADERS BOTTLES ID &amp; PRICE GUIDE - 105GSM; PO#K0220773-RP (2160 CPS 135 CTNS 3 PLTS) (32 WOOD PLTS WITH IPPC LOGO STC 1325 CTNS) THIS SHIPMENT CONTAINS WOOD PACKAGING MATERIALS WHICH COMPLIED THE STANDARD OF ISPM 15. . . . . . . . . . . . . . . . . . . . . . . . . . . . . . . . . .</t>
  </si>
  <si>
    <t>TITLE PAINT MOJO-A MIXED-MEDIA WORKSHOP AUTHOR TRACY VERDUGO PUBLISHER F W MEDIA CINCINNATI,OH PRINTED IN CHINA SRN U7579 PRINTING# 3 CTN QTY 20 CTN WGT _________ LBSISBN-10 1-4403-3313-0 ISBN-13 978-1-4403-3313-2 COVER PRICE TITLE THE FARMER S WIFE 1930S SAMPLERQUILT AUTHOR LAURIE AARON HIRD PUBLISHER F W MEDIA CINCINNATI, OH PRINTED IN CHINASRN T2131 PRINTING# 1 CTN QTY 20 CTN WGT LBS ISBN-10 1-4402-4146-5 ISBN-13 978-1-4402-4146-8COVER PRICE TITLE SOLDERED ALCHEMY AUTHOR LAURA BETH LOVE PUBLISHER F W MEDIA CINCINNATI, OHPRINTED IN CHINA SRN T5659 PRINTING# 1 CTN QTY 20 CTN WGT LBS ISBN-10 1-4402-4352-2 ISBN-13978-1-4402-4352-3 COVER PRICE TITLE MID-CENTURY MODERN FURNITURE AUTHOR MICHAEL CROW PUBLISHER F W MEDIA CINCINNATI,OH PRINTED IN CHINA SRN T3823 PRINTING# 1 CTN QTY 20 CTN WGT LBS ISBN-10 1-4403-3866-3ISBN-13 978-1-4403-3866-3 COVER PRICE TITLE COLLECTOR S LINCOLN CENT FOLDER 1909-1958 AUTHOR DAVEHARPER PUBLISH</t>
  </si>
  <si>
    <t>CBHU6351344</t>
  </si>
  <si>
    <t>BANQHKG5332899</t>
  </si>
  <si>
    <t>COSU6093396690</t>
  </si>
  <si>
    <t>552 CARTONS CONTAINNING THE FOLLOWING TERRY BATH TOWEL TERRY WASH CLOTH TERRY TUBMAT HTS CODE NO. BATH TOWEL : 6302.6010 WASH CLOTH : 6307.1020 TUBMAT : 6302.6090 PO 42287, 42288, 42101 INV 786/STF/0042/2015 NET WT:9645.00 KGS FREIGHT COLLECT AKI0179501 NOTIFY PARTY 3: AMERICAN HOME ESSENTIALS, INC. 600 MONTROSE AVE, SOUTH PLAINFIELD NJ-07080, U.S.A. PH : 732-388-0992, FAX 732-388-4403 ALSO NOTIFY: YUSEN LOGISTICS (AMERICAS), INC. 80 INDUSTRIAL WAY, BLDG. C WILMINGTON, MA 01887 ATTN: BRUCE GOODWIN PHONE: 978-657-4200 EMAIL: BRUCE.GOODWIN US.YUSEN-LOGISTICS.COM</t>
  </si>
  <si>
    <t>P.O. NO. 42287, 42288 , 42101 DESCRIPTION, SIZE, WT, QTY, MADE IN PAKISTAN TOTAL  552 CTNS</t>
  </si>
  <si>
    <t>BANK AL FALAH LIMITED,SHAHRAH-E- FAISAL BRANCH KARACHI-PAKISTAN FORM E NO.BAF-0630816</t>
  </si>
  <si>
    <t>TCLU1700136</t>
  </si>
  <si>
    <t>CMDUPK20368048</t>
  </si>
  <si>
    <t>INB60</t>
  </si>
  <si>
    <t>B5352677</t>
  </si>
  <si>
    <t>POLYVINYL ALCOHOL KURARAY POVAL 48-80 OXY (PVA-424H OXY) 36,000 KGS H.S.CODE 3905.30.0000 OXY PO 4502086312 KAI P.O.NO D50US00018 SEA-WAY BILL DELIVERY TO OXY-PASADENA PVC PLANT 4403 PASADENA FREEWAY PASADENA, TX 77503-1119 USA TEL 281-884-4174 ATTN SYLVIA ENRIQUEZ SHIPPER S REFEREN POLYVINYL ALCOHOL KURARAY POVAL 48-80 OXY (PVA-424H OXY) 36,000 KGS H.S.CODE 3905.30.0000 OXY PO 4502086312 KAI P.O.NO D50US00018 SEA-WAY BILL DELIVERY TO OXY-PASADENA PVC PLANT 4403 PASADENA FREEWAY PASADENA, TX 77503-1119 USA TEL 281-884-4174 ATTN SYLVIA ENRIQUEZ SHIPPER S REFEREN CE ONLY ( 1800 BAGS ) CE ONLY ( 1800 BAGS )</t>
  </si>
  <si>
    <t>(PALLET SIDE MARK) OXY VINYLS, PASADENA PO 4502086312 CAS MADE IN JAPAN NA NA NA NA NA NA(PALLET SIDE MARK) OXY VINYLS, PASADENA PO 4502086312 CAS MADE IN JAPAN NA NA NA NA NA NA</t>
  </si>
  <si>
    <t>2625 BAY AREA BLVD,SUITE 600 HOUSTON, TX 77058-1551 UNITED STATES OF AMERICA HOUSTON TX</t>
  </si>
  <si>
    <t>KKFU1485922 KKFU1799590</t>
  </si>
  <si>
    <t>KKLUJPTF001318</t>
  </si>
  <si>
    <t>UBM42578 UBM17635</t>
  </si>
  <si>
    <t>TOKYO,JAPAN</t>
  </si>
  <si>
    <t>LUMBER, TROPICAL HARDWOOD NES, SAWN LENGTHWIS LUMBER, TROPICAL HARDWOOD NES, SAWN LENGTHWIS LUMBER, TROPICAL HARDWOOD NES, SAWN LENGTHWIS LUMBER, TROPICAL HARDWOOD NES, SAWN LENGTHWISTOTAL 75 BUNDLES / 250 M3 CANADIAN SPF BTR KD S4S CIF MUNDRA, INDIA IMPORT PERMIT NO. 23IC 496285, 23IC 496284, 23IC 496282 LUMBER, TROPICAL HARDWOOD NES, SAWN LENGTHWIS H.S. CODE 4403.10.31 10 CALENDAR DAYS FREE DETENTION AT DESTINATION VESSELS AGENT AT DESTINATION MARINE CONTAINER SERVICE PVT. LTD 120, MANI COMPLEX 1ST FLOOR PLOT NO.84, SECTOR NO.8, GANDHIDHAM-370201, KUTCH(GUJARAT) TEL (91)2836-237849 / (91)2836-235332 FAX (91)2836-237850 EMAILMCSGUJSEAHORSEGROUP.CO.IN</t>
  </si>
  <si>
    <t>MAHESH TIMBER PVT LTD</t>
  </si>
  <si>
    <t>YM SUCCESS</t>
  </si>
  <si>
    <t>//////// ////</t>
  </si>
  <si>
    <t>IMAM BAR TIMBER MARKET, SADAR BAZAR KARNAL / HARYANA, INDIA</t>
  </si>
  <si>
    <t>SUITE 310, 233 WEST 1ST STREET, NORTH VANCOUVER BC CANADA V7M 1B3 TEL 604 984 6125,</t>
  </si>
  <si>
    <t>YMLU8325990 DFSU6764334 YMLU8415820 CAXU8080310 TEMU8129242</t>
  </si>
  <si>
    <t>YMLUW192233124</t>
  </si>
  <si>
    <t>0107W</t>
  </si>
  <si>
    <t>AS PER PO# DE150130-1 PLASTIC DOCUMENT HOLDER 4403-6353 FOB AS PER PO# DE150130-1 PLASTIC DOCUMENT HOLDER 4403-6353 FOB</t>
  </si>
  <si>
    <t>CMAU0667600 GESU1061319</t>
  </si>
  <si>
    <t>ONPLQDDET1530006</t>
  </si>
  <si>
    <t>ANLCZQZS813687</t>
  </si>
  <si>
    <t>UST18</t>
  </si>
  <si>
    <t>D8151077 D8151078</t>
  </si>
  <si>
    <t>CHASSIS PARTS OF STEEL AS PER PO DE150130-1 PLASTIC DOCUMENT HOLDER 4403-6353 FOB SCAC CODE:ONPL AND ACI CODE: 8FEI THIS SHIPMENT CONTAINS NO SOLID CHASSIS PARTS OF STEEL AS PER PO DE150130-1 PLASTIC DOCUMENT HOLDER 4403-6353 FOB SCAC CODE:ONPL AND ACI CODE: 8FEI THIS SHIPMENT CONTAINS NO SOLID WOOD OR WOODEN PACKING MATERIAL KONG ZHONG ROAD, QINGDAO CHINA CY/RAMP WOOD OR WOODEN PACKING MATERIAL KONG ZHONG ROAD, QINGDAO CHINA CY/RAMP</t>
  </si>
  <si>
    <t>TAYLOR,MI BUFFER USA INC PO :DE141013 DE150113 DE141106 DE150107 MADE IN CHINA BUFFERS USA INC.NO.: QTY: MADE IN CHINATAYLOR,MI BUFFER USA INC PO :DE141013 DE150113 DE141106 DE150107 MADE IN CHINA BUFFERS USA INC.NO.: QTY: MADE IN CHINA</t>
  </si>
  <si>
    <t>DAO BRANCH AS AGENT FOR OCEAN NAVIGATOR EXPRESS LINE ROOM C-406, FULLHOPE PLAZA, 12 HONG</t>
  </si>
  <si>
    <t>UST19</t>
  </si>
  <si>
    <t>STC 1040 PACKAGE(S) HOME DECORATION(OUT D CANVAS ART)NAMING ACCOUNT KIRKLAND SFREIG OLLECT STC 4403 PACKAGE(S) HOME DECORATION(OUT D CANVAS ART)NAMING ACCOUNT KIRKLAND SFREIG OLLECT STC 2574 PACKAGE(S) HOME DECORATION(OUT D STC 1040 PACKAGE(S) HOME DECORATION(OUT D CANVAS ART)NAMING ACCOUNT KIRKLAND SFREIG OLLECT STC 4403 PACKAGE(S) HOME DECORATION(OUT D CANVAS ART)NAMING ACCOUNT KIRKLAND SFREIG OLLECT STC 2574 PACKAGE(S) HOME DECORATION(OUT D STC 1040 PACKAGE(S) HOME DECORATION(OUT D CANVAS ART)NAMING ACCOUNT KIRKLAND SFREIG OLLECT STC 4403 PACKAGE(S) HOME DECORATION(OUT D CANVAS ART)NAMING ACCOUNT KIRKLAND SFREIG OLLECT STC 2574 PACKAGE(S) HOME DECORATION(OUT D CANVAS ART)NAMING ACCOUNT KIRKLAND SFREIG OLLECT CANVAS ART)NAMING ACCOUNT KIRKLAND SFREIG OLLECT CANVAS ART)NAMING ACCOUNT KIRKLAND SFREIG OLLECT</t>
  </si>
  <si>
    <t>DE WELL CONTAINER SHIPPING,INC.</t>
  </si>
  <si>
    <t>N-M N-M N-M NO MARKS NO MARKS NO MARKS NO MARKS NO MARKSNO MARKSN-M N-M N-M NO MARKS NO MARKS NO MARKS NO MARKS NO MARKSNO MARKSN-M N-M N-M NO MARKS NO MARKS NO MARKS NO MARKS NO MARKSNO MARKS</t>
  </si>
  <si>
    <t>17800 CASTLETON STREET SUITE 630 CITY OF INDUSTRY CA91748 US</t>
  </si>
  <si>
    <t>NO.1568 GANGCHENG ROAD, PUDONG NEW AREA, SHANGHAI CN</t>
  </si>
  <si>
    <t>UACU5518535 TCNU9180125 UACU5345960</t>
  </si>
  <si>
    <t>UASUCNSHA447402</t>
  </si>
  <si>
    <t>4340606 4340588 4340650</t>
  </si>
  <si>
    <t>DE WELL (NY) CONTAINER SHIPPING CO</t>
  </si>
  <si>
    <t>1 CROSS ISLAND PLAZA SUITE 302 ROSEDALE NY11422 US</t>
  </si>
  <si>
    <t>4403 BOXES FRESH BANANA CAVENDISH TYPE 208 3X40-RF SHIPPER-S LOAD - COUNT ; TEMPERATURE- -13.5 C VENTILATION- 9 CFM ; 4403 BOXES FRESH BANANA CAVENDISH TYPE 208 3X40-RF SHIPPER-S LOAD - COUNT ; TEMPERATURE- -13.5 C VENTILATION- 9 CFM ; 4403 BOXES FRESH BANANA CAVENDISH TYPE 208 3X40-RF SHIPPER-S LOAD - COUNT ; TEMPERATURE- -13.5 C VENTILATION- 9 CFM ; BRAND TANABE FARM DAE #- 028-2015-40-00167049 HTS #- 0803.90.11.00 ; FREIGHT COLLECT AS AGREED ---FREIGHT COLLECT--- BRAND TANABE FARM DAE #- 028-2015-40-00167049 HTS #- 0803.90.11.00 ; FREIGHT COLLECT AS AGREED ---FREIGHT COLLECT--- BRAND TANABE FARM DAE #- 028-2015-40-00167049 HTS #- 0803.90.11.00 ; FREIGHT COLLECT AS AGREED ---FREIGHT COLLECT---</t>
  </si>
  <si>
    <t>TO ORDER OF LATINAMERICAN FRUITS</t>
  </si>
  <si>
    <t>FUPORDI S.A.</t>
  </si>
  <si>
    <t>MOL ENDURANCE</t>
  </si>
  <si>
    <t>MARKS AND NUMBERS WITH CONTAINER APRU612250; TANABE FARM ; 68,950.98 KB 61,912.14 KN ; CONTAINERS- ;TTNU830593-5 SEAL-KBL946632 QTY-1470 23,020.20 KB 20,670.19 KN ; TRIU897195-7 SEAL-KBL946634QTY-1463 22,910.58 KB 20,571.76 KN ; APRU612250-6 SEAL-KBL946633 QTY-1470 23,020.20 KB20,670.19 KNMARKS AND NUMBERS WITH CONTAINER APRU612250</t>
  </si>
  <si>
    <t>TRADING CO.LTD. 1-11-16, HIRAO, INAGI-SHI, TOKYO-JAPAN</t>
  </si>
  <si>
    <t>COREA 126 Y AMAZONAS, EDF. BELMONTE OFIC. 206. TEL. 593 2 2435.420 RUC 1791774701001</t>
  </si>
  <si>
    <t>TRIU8971957 APRU6122506 TTNU8305935</t>
  </si>
  <si>
    <t>45R0 45R0 45R0</t>
  </si>
  <si>
    <t>APLU902644696</t>
  </si>
  <si>
    <t>KBL946634 KBL946633 KBL946632</t>
  </si>
  <si>
    <t>LATINAMERICAN FRUITS TRADING CO.LTD</t>
  </si>
  <si>
    <t>1-11-16, HIRAO, INAGI-SHI, TOKYO-JAPAN PH 81-3-6674-2852</t>
  </si>
  <si>
    <t>GUAYAQUIL, EQ</t>
  </si>
  <si>
    <t>7,944 PIECES  70 PALLETS OF :'IKEA HOME FURNISHING PRODUCTS' SUPPLIER CODE : 13915, 14663, 17596, 22649 CSM NO. : ECIS21552, ECIS 4403, ECIS12745, ECIS121 S HIPMENT ID 974CPS9658,S965 9 PT FAIRCO AGUNG KENCANA PT TYFOUNTEX INDONESIA PT QUTY KARUNIA PT CLASSIC P RIMA CARPET INDUSTRIES</t>
  </si>
  <si>
    <t>DAMCO INDONESIA</t>
  </si>
  <si>
    <t>FREIGHT PREPAID B Y IKEA. THE PAYAB LE PARTY: IKEA SU PPLY AG GRUESSENW EG 15 4133 PRATTE LN SWITZERLAND SAME SAME SAME SAME</t>
  </si>
  <si>
    <t>MENARA BATAVIA 15TH FLOOR JL. KH. M JAKARTA, JAVA JK 10220 INDONESIA</t>
  </si>
  <si>
    <t>TCNU7219573</t>
  </si>
  <si>
    <t>MSCUJ8528513</t>
  </si>
  <si>
    <t>510W</t>
  </si>
  <si>
    <t>LUMBER, TROPICAL HARDWOOD NES, SAWN LENGTHWIS LUMBER, TROPICAL HARDWOOD NES, SAWN LENGTHWIS LUMBER, TROPICAL HARDWOOD NES, SAWN LENGTHWIS LUMBER, TROPICAL HARDWOOD NES, SAWN LENGTHWIS LUMBER, TROPICAL HARDWOOD NES, SAWN LENGTHWISCANADIAN SPF 2 BTR KD S4S CIF MUNDRA, INDIA TOTAL 265.790 M3 IMPORT PERMIT NO. 23IC 496285, 23IC 496284, 23IC 496282 H.S. CODE 4403.10.31 10 CALENDAR DAYS FREE TIME OF DETENTION AT FINAL DESTINATION PORT AGENT AT DESTINATION MUNDRA MARINE CONTAINER SERVICE PVT. LTD 120, MANI COMPLEX 1ST FLOOR PLOT NO.84, SECTOR NO.8, GANDHIDHAM-370201, KUTCH(GUJARAT) TEL (91)2836-237849 / (91)2836-235332 FAX (91)2836-237850 EMAILMCSGUJSEAHORSEGROUP.CO.IN FREIGHT PREPAID</t>
  </si>
  <si>
    <t>YM MARCH</t>
  </si>
  <si>
    <t>////////// //</t>
  </si>
  <si>
    <t>IMAM BARA TIMBER MARKET, SADAR BAZAR, KARNAL / HARYANA, INDIA</t>
  </si>
  <si>
    <t>SUITE 310, 233 WEST 1ST STREET, NORTH VANCOUVER BC CANADA V7M 1B3 TEL 604 984 6125 FAX 684 984 6123</t>
  </si>
  <si>
    <t>YMLU8396967 YMLU8591290 TEMU7930642 BMOU4429253 YMLU8674950</t>
  </si>
  <si>
    <t>YMLUW192232947</t>
  </si>
  <si>
    <t>0098W</t>
  </si>
  <si>
    <t>3588623 3760701 3760705 3588625 3760704</t>
  </si>
  <si>
    <t>SHARPFLOW FS-7301 -POLYMER POLYOL- 1 TANK CONTAINER 4500007822 PO#4501738913 DESTINATION- CARPENTER CO. 2611 N GENERAL BRUCE DRIVE TEMPLE, TX 76501 FAX-254-899-6116 FAX-254-778-4403 - TEL--81--3-5281-8277 FAX--81--3-5281-2726 -- FAX-1-281-820-2399 SAY- ONE -1- CONTAINER ONLY.- HOUSE BL NO.300728002 VS TT066880</t>
  </si>
  <si>
    <t>EXFU0591310</t>
  </si>
  <si>
    <t>APLU058608590</t>
  </si>
  <si>
    <t>506 CARTONS CONTAINNING THE FOLLOWING TERRY BATH TOWEL TERRY HAND TOWEL TERRY WASH CLOTH TERRY TUB MAT HTS CODE NO. BATH TOWEL : 6302.6010 HAND TOWEL : 6302.6010 WASH CLOTH : 6307.1020 TUB MAT : 6302.6090 PO 42101, 42104, 42288, 42287 INV 786/STF/0037/2015 NET WT:9515.00 KG FREIGHT COLLECT BOOKING AKI0178746 NOTIFY PARTY 3: AMERICAN HOME ESSENTIALS, INC. 600 MONTROSE AVE, SOUTH PLAINFIELD NJ-07080, U.S.A. PH : 732-388-0992, FAX 732-388-4403 ALSO NOTIFY: YUSEN LOGISTICS (AMERICAS), INC. 80 INDUSTRIAL WAY, BLDG. C WILMINGTON, MA 01887 ATTN: BRUCE GOODWIN PHONE: 978-657-4200 EMAIL: BRUCE.GOODWIN US.YUSEN-LOGISTICS.COM</t>
  </si>
  <si>
    <t>CMA CGM FLORIDA</t>
  </si>
  <si>
    <t>P.O. NO. 42101, 42104, 42288, 42287 DESCRIPTION, SIZE, WT, QTY, MADE IN PAKISTAN TOTAL  506 CTNS</t>
  </si>
  <si>
    <t>HABIB METROPOLITAN BANK LTD MAIN BRANCH , I.I CHUNDRIGAR ROAD KARACHI-PAKISTAN</t>
  </si>
  <si>
    <t>CMAU4050339</t>
  </si>
  <si>
    <t>CMDUPK20367046</t>
  </si>
  <si>
    <t>INB58</t>
  </si>
  <si>
    <t>B5238039006048</t>
  </si>
  <si>
    <t>BOOKS ITEM# 903643484 978-1-4405-8802-0 DIY BEDROOM DECOR PO# T803901-BD (7344 CPS 306 CTNS 6 PLTS) ITEM# 903643487 BOOKS ITEM 903642387 978-1-4403-3994-3 FIGURE DRAWING MASTER CLASS PO# C5499431MFG (5249 CPS 263 CTNS 8 PLTS) 978-1-4405-8520-3 SCHADEN FREEZERS PO# T616801-BD (7296 CPS 304 CTNS 4 PLTS) ITEM# 903643856 978-1-59668-644-1 RESIN ALCHEMY PO# L12BD092 (2620 CPS 131 CTNS 3 PLTS) ITEM# 903643855 978-1-59668-784-4 ESSENTIALLY FEMININE KNITS PO# L12KN083 (2620 CPS 131 CTNS 2 PLTS) ITEM# 903643854 978-1-59668-299-3 UNEXPECTED AFGHANS PO# L11CR043 (2400 CPS 120 CTNS 2 PLTS) (17 WOOD PLTS WITH IPPC LOGO STC 992 CTNS) THIS SHIPMENT CONTAINS WOOD PACKAGING MATERIALS WHICH COMPLIED THE STANDARD OF ISPM 15. . . . . . . . . . . . . . . . . . . . . . . . . . . . . . . . . . . . . . . . . . . . . . ITEM# 903643056 978-1-4402-4408-7 US COIN DIGEST PO# K0940811KB (8400 CPS 840 CTNS 14 PLTS) ITEM# 903643693 978-1-4402-1326-7 COLLECTOR S LINCOLN CENT FOLDER PO# K0932677_KB (500 CPS 13 CTNS 1 PLT) (23 WOOD PLTS WITH IPPC LOGO STC 1116 CTNS) . . . . . . . . . . . . . . . . . . . . . . . . . . . . . . . . . . . .</t>
  </si>
  <si>
    <t>TITLE OF BOOK DIY BEDROOM DECOR AUTHOR TANA SMITH PUBLISHER ADAMS MEDIA, A DIVISION OF F W MEDIA, INC COUNTRY OFORIGIN PRINTED IN CHINA SRN T8039 PRINTING# 1 CTN QTY 24 CTN WGT ____ LBS ISBN-101-4405-8802-3 ISBN-13 978-1-4405-8802-0 COVER PRICE TITLE OF BOOK SCHADEN FREEZERS AUTHOR JASON KREHER &amp; MATTMOORE PUBLISHER ADAMS MEDIA, A DIVISION OF F W MEDIA, INC COUNTRY OF ORIGIN PRINTED IN CHINASRN T6168 PRINTING# 01 CTN QTY 24 CTN WGT ____ LBS ISBN-10 1-4405-8520-2 ISBN-13 978-1-4405-8520-3COVER PRICE TITLE RESIN ALCHEMY AUTHOR SUSAN LENART KAZMER PUBLISHER F W MEDIA CINCINNATI, OHPRINTED IN CHINA SRN 12BD09 PRINTING# 3 CTN QTY 20 CTN WGT LBS ISBN-10 1-59668-644-8 ISBN-13978-1-59668-644-1 COVER PRICE TITLE ESSENTIALLY FEMININE KNITS AUTHOR LENE HOLME SAMSOE PUBLISHERF W MEDIA CINCINNATI, OH PRINTED IN CHINA SRN 12KN08 PRINTING# 4 CTN QTY 20 CTN WGT ______LBS ISBN-101-59668-784-3 ISBN-13 978-1-59668-784-4 COVER PRICE TITLE UNEXPTITLE FIGURE DRAWING MASTER CLASS AUTHOR DAN GHENO PUBLISHER F W MEDIA CINCINNATI,OHPRINTED IN CHINA SRN T4489 PRINTING# 1 CTN QTY 20 CTN WGT LBS ISBN-10 1-4403-3994-5 ISBN-13978-1-4403-3994-3 COVER PRICE TITLE 2016 U.S. COIN DIGEST AUTHOR DAVID C HARPER PUBLISHERKRAUSE PUBLICATIONS, IOLA, WI USA PRINTED IN CHINA SRN T6737 PRINTING# 1 CTN QTY 10 CTN WGT LBSISBN-10 1-4402-4408-1 ISBN-13 978-1-4402-4408-7 COVER PRICE TITLE COLLECTOR S LINCOLN CENTFOLDER 1909-1958 AUTHOR DAVE HARPER PUBLISHER KRAUSE PUBLICATIONS, IOLA WI USA PRINTED IN CHINASRN Z7853 PRINTING# 6 CTN QTY 40 CTN WGT LBS ISBN-10 1-4402-1326-7 ISBN-13 978-1-4402-1326-7COVER PRICE</t>
  </si>
  <si>
    <t>CBHU3784309 TRLU8647705</t>
  </si>
  <si>
    <t>BANQHKG5330200</t>
  </si>
  <si>
    <t>COSU6093391800</t>
  </si>
  <si>
    <t>0872E</t>
  </si>
  <si>
    <t>1533844 1533957</t>
  </si>
  <si>
    <t>TV ANTENNA 25000PCS ANT-1200-DVB-T817SA- HS CODE-852910 SHIPPER- QIAOHUA -HONGKONG- HOLDING LTD. PO - 26916 USB SPEAKER 169CTNS SHIPPER- GUANGZHOU HAVIT COMPUTER TECHNOLOGY COMPANY LIMITED PO - 27065 USB SPEAKER 141CTNS PO - 26702 COM-108 SLEEVE HS CODE-42022200-SLEEVE- SHIPPER- SHENZHEN JEDI TECHNOLOGY CO.,LTD TAX ID- 4403 0056 5737 499 PO - 26914 COM-531 MOUSE COM-539 MOUSE HS CODE-84716072-MOUSE-</t>
  </si>
  <si>
    <t>STEREN PRODUCTO EMPACADO,S.A.DE C.V</t>
  </si>
  <si>
    <t>APL LOGISTICS CHINA LTD.</t>
  </si>
  <si>
    <t>STEREN MADE IN CHINA. PRC PRODUCTO EMPACADO PO NO.- CARTON NO.- N.W.- KGG.W.- KG QTY.- PCS ITEM NO.- STEREN C-NO.- MADE IN CHINA STEREN C-NO.-MADE IN CHINA STEREN MADE IN CHINA STEREN MADE IN CHINA</t>
  </si>
  <si>
    <t>BIOLOGO MAXIMINO MARTINEZ #3408 INT 3-4,COL SAN SALVADOR XOCHIMANCA AZCAPOTZALCO,MEXICO DF 02870</t>
  </si>
  <si>
    <t>SHENZHEN BRANCH LOT 15B,MINGZHU ROAD,YANTIAN PORT, SHENZHEN TAX ID 440300X18927306</t>
  </si>
  <si>
    <t>APHU6745131</t>
  </si>
  <si>
    <t>APLU077796642</t>
  </si>
  <si>
    <t>CHIWAN, PC</t>
  </si>
  <si>
    <t>SLAC: RED OAK #1 COMMON KD ROUGH LUMBER 11846 BOARD FEET HS CODE: 4403 91 ON BOAR D ISAO 8/S AT MOBILE, AL ON 03/10/2015 AE S X20150303356370 FREIGHT PREPAID THIS SH IPMENT INCLUDING ANY BLOCKING OR DUNNAGE CONTAINS 100% U.S. HARDWOOD PRODUCT.</t>
  </si>
  <si>
    <t>PINEHURST KONTOR</t>
  </si>
  <si>
    <t>ZCSU2646495</t>
  </si>
  <si>
    <t>SSPHORF573409</t>
  </si>
  <si>
    <t>18 ABN HAZEM ST. EL RAMEL ALEXANDRI A EGYPT TEL:00201006925313 / 002012 26667562</t>
  </si>
  <si>
    <t>WOMENS 100 RAYON WOVEN SLEEP SHORT HTS 6208.92.0030 SUB CONTRACT SUFFIX 114 1411183 RTLOT 2247 2248 2249 2250 WHS 9465-6 CARTON 100 QTY 1200 GROSS WEIGHT 220 THERE IS NO WOOD PACKING MATERIALS IN THIS SHIPMENT SEAL OCK NO. WHS ADDRESS LATHROP, CA CHINA NOTIFY PARTY ADDRESS 3 EXPEDITORS INTERNATIONAL OF WASHINGT 5757 W CENTURY BLVD 90045 LOS AN GELES, CA. LOS ANGELES UNITED STATES THE GOODS REFERENCED IN THIS BILL OF LADING ARE SUBJECT TO THE LIEN OF JPMORGAN CHASE BANK, N.A., AS ADMINISTRATIVE AGENT. PART OF CARGO IN CONTAINER WOMENS SLEEP PAJAMA TOP WOMENS 58 COTTON 42 POLY KNIT SLEEP TOP PANT WOMENS 65 POLYESTER 35 RAYON KNIT SLEEP PANT HTS 6108.32 .0010 SUB CONTRACT SUFFIX 114 1411183 RT LOT 4403 4405 WHS 9465-6 CARTON 64 QTY 768 GROSS WEIGHT 171.52 THERE IS NO WOOD PACKING MATERIALS IN THIS SHIPMENT WOMENS SLEEP PAJAMA TOP WOMENS 58 COTTON 42 POLY KNIT SLEEP</t>
  </si>
  <si>
    <t>BANGKOK BRIDGE</t>
  </si>
  <si>
    <t>AS PER COMMERCIAL INVOICE AS PER COMMERCIAL I NVOICE AS PER COMMERCIAL INVOICE AS PER COMME RCIAL INVOICE AS PER COMMERCIAL INVOICE AS PE R COMMERCIAL INVOICE AS PER COMMERCIAL INVOIC E NA NA NANA NA NA NA NA NA NA NANA NA NA NA</t>
  </si>
  <si>
    <t>KKFU7771034</t>
  </si>
  <si>
    <t>KKLUSH5664039</t>
  </si>
  <si>
    <t>'SHIPPER'S LOAD, COUNT &amp; SEAL' (2534CTNS) CY / CY 'PLS PRO-RATED SHOW OCEAN FREIGHT ON SWB' SPLIT HDMUQSWB5314477 FROM HDMUQSWB5314476 11267 (CT) WOMENS SLEEP PAJAMA TOP: WOMENS 58%COTTON 42%POLY KNIT SLEEP TOP PANT: WOMENS 65%POLYESTER 35%RAYON KNIT SLEEP PANT HTS# 6108.32.0010 SUB/CONTRACT/SUFFIX# : 114/1411183/RT LOT # 4403/4404/4405/4406 WHS# 9465-6 CARTON: 1267 QTY: 7602 GROSS WEIGHT: 2787.4 THERE IS NO WOOD PACKING MATERIALS IN THIS SHIPMENT SEALOCK NO.: WHS ADDRESS : LATHROP, CA NOTIFY PARTY ADDRESS 3: KUEHNE NAGEL INC 10 EXCHANGE PL FL 19 07302 JERSEY CITY, NJ JERSEY CITY UNITED STATES THE GOODS REFERENCED IN THIS BILL OF LADING ARE SUBJECT TO THE LIEN OF JPMORGAN CHASE BANK, N.A., AS ADMINISTRATIVE AGENT. 33 MTQ 2787.4 KGM 1267 (CT) WOMENS SLEEP PAJAMA TOP: WOMENS 58%COTTON 42%POLY KNIT SLEEP TOP PANT: WOMENS 65%POLYESTER 35%RAYON KNIT SLEEP PANT HTS# 6108.32.0010 SUB/CONTRACT/SUFFIX# : 114/1411183/RT LOT # 4403/4404/4405/4406 WHS# 9465-6 CARTON: 1267 QTY: 6508 GROSS WEIGHT: 2459.2 THERE IS NO WOOD PACKING MATERIALS IN THIS SHIPMENT 33 MTQ 2459.2 KGM COPY NON-NEGOTIABLE WAYBILL RELEASE PROCEDURE</t>
  </si>
  <si>
    <t>SHANGHAI TRUSTEX CO LTD</t>
  </si>
  <si>
    <t>AS PER COMMERCIAL INVOICE AS PER COMMERCIAL INVOICE</t>
  </si>
  <si>
    <t>BINGKE RD 500 ROOM 808 200000 SHANGHAI</t>
  </si>
  <si>
    <t>SEGU4346480</t>
  </si>
  <si>
    <t>HDMUQSWB5314476</t>
  </si>
  <si>
    <t>E733274</t>
  </si>
  <si>
    <t>CCLU 365286 9 FURNITURE 5 CCLU 365286 9 FURNITURE 5 PKGS 4556 KG HTS 700729 INV 82 2 CCLU 481744 9 FURNITURE 5 PKGS 4403 KG HTS 700729 HTS 761010 HTS 940390 INV 81 2 HBL CCLU 365286 9 FURNITURE 5 CCLU 365286 9 FURNITURE 5 PKGS 4556 KG HTS 700729 INV 82 2 CCLU 481744 9 FURNITURE 5 PKGS 4403 KG HTS 700729 HTS 761010 HTS 940390 INV 81 2 HBL 1407557P6225 1407557P6225</t>
  </si>
  <si>
    <t>IOC PROJECT 2 LLC</t>
  </si>
  <si>
    <t>JAZAN</t>
  </si>
  <si>
    <t>. WAYBILL NO MARKS NO MARKS NO MARKS NO MARKS NO MARKS NO MARKS. WAYBILL NO MARKS NO MARKS NO MARKS NO MARKS NO MARKS NO MARKS</t>
  </si>
  <si>
    <t>THE SOHO BUILDING 10013 NEW YORK NY, UNITED STATES 10013</t>
  </si>
  <si>
    <t>2, COLONY ROAD 07305 JERSEY CITY NJ, UNITED STATES PH 2015266400 FX 2014323050 07305</t>
  </si>
  <si>
    <t>CCLU4817449 CCLU3652869</t>
  </si>
  <si>
    <t>4300 2200</t>
  </si>
  <si>
    <t>CHHKGOANYC010616</t>
  </si>
  <si>
    <t>1508W</t>
  </si>
  <si>
    <t>SAUDI ARABIA</t>
  </si>
  <si>
    <t>CHHK</t>
  </si>
  <si>
    <t>CHINA SHIPPING CONTAINER LINES (HONG KONG) CO LTD</t>
  </si>
  <si>
    <t>HONG CONG</t>
  </si>
  <si>
    <t>69 FL THE CENTRAL 99 QUEENS RD CENTRAL</t>
  </si>
  <si>
    <t>4 EXPRESSWAY PLAZA 11577 ROSLYN HEIGHTS NY, UNITED STATES PH 5164034080 FX 5164034089 CTC VINCENT FARINA</t>
  </si>
  <si>
    <t>X20 S.T.C.: 4403 PIECES ON 21 PALLETS LEATHER (CUERO) X20 S.T.C.: 5191 PIECES ON 21 PALLETS LEATHER (CUERO) NCM 4107.91.10 SHIPPED ON BOARD: 27 02 2015</t>
  </si>
  <si>
    <t>TANDY LEATHER FACTORY. INC</t>
  </si>
  <si>
    <t>SADESA S.A.</t>
  </si>
  <si>
    <t>SHIPPING MARKS SAD 2763292 2763310SHIPPING MARKS SAD 2763270 2763290 N/M N/M</t>
  </si>
  <si>
    <t>1900 SE LOOP 820 FT. WORTH TEXAS CITY TEXAS 76140</t>
  </si>
  <si>
    <t>TRONADOR 4890 FL 10 BUENOS AIRES ARGENTINA</t>
  </si>
  <si>
    <t>NYKU3389699 NYKU2928651</t>
  </si>
  <si>
    <t>NYKS7000276350</t>
  </si>
  <si>
    <t>513S</t>
  </si>
  <si>
    <t>ECSA176081AAB23113 ECSA176145 AAB23112</t>
  </si>
  <si>
    <t>TOM PESZT MANAGING DIRECTOR GLOBAL</t>
  </si>
  <si>
    <t>DALLAS 2421 WEST COMMERCE ST DALLAS TEXAS 75212</t>
  </si>
  <si>
    <t>FIBER LASER MODEL:LS3015FC S/N 4403 HS CODE:8456.10 FIBER LASER MODEL:LS3015FC S/N 4403 HS CODE:8456.10</t>
  </si>
  <si>
    <t>MURATA MACHINERY USA. INC.</t>
  </si>
  <si>
    <t>MURATA MACHINERY,LTD. MACHINE TOOLS</t>
  </si>
  <si>
    <t>BONAIRE</t>
  </si>
  <si>
    <t>MMUSA LS3015FC S/N 4403 LOS ANGELES C/NO.1-6 MADE IN JAPANMMUSA LS3015FC S/N 4403 LOS ANGELES C/NO.1-6 MADE IN JAPAN</t>
  </si>
  <si>
    <t>2120 QUEEN CITY DRIVE, CHARLOTTE, NC 28208 U.S.A.</t>
  </si>
  <si>
    <t>DIVISION 2, NAKAJIMA HASHIZUME, INUYAMA, AICHI 484-8502, JAPAN</t>
  </si>
  <si>
    <t>HDMU6550330 HDMU7414072</t>
  </si>
  <si>
    <t>45G0 42P0</t>
  </si>
  <si>
    <t>JAPTENGO15020651</t>
  </si>
  <si>
    <t>HDMUNGWB1657619</t>
  </si>
  <si>
    <t>E343537 N/A</t>
  </si>
  <si>
    <t>JAPT</t>
  </si>
  <si>
    <t>JAPAN TRUST CO LTD</t>
  </si>
  <si>
    <t>AICHI</t>
  </si>
  <si>
    <t>460-0002</t>
  </si>
  <si>
    <t>12-17 2-CHOME MARUNOUCHI NAKA-KU NAGOYA</t>
  </si>
  <si>
    <t>NAGOYA JAPAN</t>
  </si>
  <si>
    <t>SHIPPER'S LOAD &amp; COUNT 1X40'HC+1X40'FR CONTAINERS 6 STEEL CASES  FIBER LASER MODEL:LS3015FC S/N 4403 HS CODE: 8456.10 SHIPPER'S LOAD &amp; COUNT 1X40'HC+1X40'FR CONTAINERS 6 STEEL CASES  FIBER LASER MODEL:LS3015FC S/N 4403 HS CODE: 8456.10 ++ EMAIL:SHINO@GREAT-LUCK.COM/ ERICA@GREAT-LUCK.COM FREIGHT COLLECT 'WAY BILL' HDMU7414072:OH97CM,OWEACH 50CM ++ EMAIL:SHINO@GREAT-LUCK.COM/ ERICA@GREAT-LUCK.COM FREIGHT COLLECT 'WAY BILL' HDMU7414072:OH97CM,OWEACH 50CM</t>
  </si>
  <si>
    <t>JAPAN TRUST CO.,LTD.</t>
  </si>
  <si>
    <t>APL SEOUL</t>
  </si>
  <si>
    <t>369 VAN NESS WAY SUITE 809, TORRANCE, CA 90501 U.S.A. OCEAN IMPORT TEL:310-984-1340 ++</t>
  </si>
  <si>
    <t>MARUNOUCHI ESTATE BLDG. 12-17 2CHOME MARUNOUCHI NAKAKU-NAGOYA 460-0002 JAPAN</t>
  </si>
  <si>
    <t>0001E</t>
  </si>
  <si>
    <t>1 X 20 ST CONTAINER TOTAL 738 CARTONS ONLY TOTAL SEVEN HUNDRED THIRTY EIGHT CARTONS ONLYDRUM CLOSURES/SEALS H.S.CODE NO.830990.90 QTY'S IN PCS 32003103 2LTPI5 2 LINED PLUGS G7(105D2) WITH P-I GASKET 15000 30343103 3LTPI5 3/4 LINED PLUGS G7(105D2) WITH P-I GASKET 15000 32002133 2LTPE5 2 LINED PLUGS G7(105D2) WITWHITE EPDM GASKET 2250 30342133 3LTPE5 3/4 LINED PLUGS G7(105D2)WITH WHITE EPDM GASKET 2000 32003109 2LTPI4 2 LINED PLUGS V27 (L-1) WITH P-I GASKET 1500 30343109 3LTPI4 3/4 LINED PLUGS V27 (L-1)WITH P-I GASKET 2000 32003113 2LTPB1 2 LINED PLUGS C-2 (EHD0002) BLACK BUNA GASKET 5000 30343113 3LTPB1 3/4 LINED PLUGS C-2 (EHD000WITH BLACK BUNA GASKET 5000 32003114 2LTPI1 2 LINED PLUGS C-2 (EHD0002) P-I GASKET 5000 30343114 3LTPI1 3/4 LINED PLUGS C-2 (EHD000WITH P-I GASKET 5000 32003117 2TPB 2 ZINC PLATED PLUGS WITH BLRUBBER GASKET 19000 30343117 3TPB 3/4 ZINC PLATED PLUGS WITH RUBBER GASKET 19000 32003120 2TPE 2 ZINC PLATED PLUGS WITH WH EPDM GASKET 11000 30343120 3TPE 3/4 ZINC PLATED PLUGS WITH EPDM GASKET 24000 42003102 2LRFB1 2 LINED FLANGES C2 (EHD0002W/BLACK RUBBER GASKET 19000 40343102 3LRFB1 3/4 LINED FLANGES C2 (EHD00W/BLACK RUBBER GASKET 21000 42003103 2LRFB5 2 LINED FLANGE G7 (105D2) WI BLACK RUBBER GASKET 14000 40343103 3LRFB5 3/4 LINED FLANGE G7 (105D2) BLACK RUBBER GASKET 22000 42003104 2LRFB4 2 LINED FLANGES V27 (L-1) WBLACK RUBBER GASKET 3000 40343104 3LRFB4 3/4 LINED FLANGES V27 (L-1)BLACK RUBBER GASKET 3000 42003107 2RFB 2 ZINC PLATED FLANGES WITH BLA BUNA GASKET 27000 40343107 3RFB 3/4 ZINC PLATED FLANGES WITH BBUNA GASKET 31500 42002112 2RFE 2 ZINC PLATED FLANGES WITH WHIEPDM GASKET 4000 40342112 3RFE 3/4 ZINC PLATED FLANGES WITH WEPDM GASKET 4000 COMMERCIAL INV.NO.2014/700 S.BILL NO. 8020916 DATE : 25.02.2015 HBL NO. : NV/WB/4403/14-15 SCAC CODE : IMAV TOTAL GROSS WEIGHT : 13377.680 KGS TOTAL NET WEIGHT : 12254.540 KGS FREIGHT PREPAID DDC PREPAID</t>
  </si>
  <si>
    <t>WORLDWIDE LOGISTIC PARTNERS INC.</t>
  </si>
  <si>
    <t>SOVEREIGN SHIPPING PVT LTD</t>
  </si>
  <si>
    <t>TOMMI RITSCHER</t>
  </si>
  <si>
    <t>MAUSER - WOODBRIDGE PO.NO.113803 D/669/DEC14 1 - 738</t>
  </si>
  <si>
    <t>1540 CARLEMONT DRIVE,STE J CRYSTAL LAKE,IL 60014,USA TEL : 815 788 1683</t>
  </si>
  <si>
    <t>3RD FLOOR IMPERIAL CHAMBERS S S TOLANI MARG BALLARD ESTATE MUMBAI - 400 001 INDIA</t>
  </si>
  <si>
    <t>DFSU2097151</t>
  </si>
  <si>
    <t>CMDUIN80417453</t>
  </si>
  <si>
    <t>INB54</t>
  </si>
  <si>
    <t>D7193379</t>
  </si>
  <si>
    <t>CONSIGNEE STATE- REGEX</t>
  </si>
  <si>
    <t>COUNTA of FOREIGN PORT</t>
  </si>
  <si>
    <t>Grand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</si>
</sst>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8">
    <font>
      <sz val="11.0"/>
      <color theme="1"/>
      <name val="Calibri"/>
      <scheme val="minor"/>
    </font>
    <font>
      <sz val="11.0"/>
      <color theme="1"/>
      <name val="Calibri"/>
    </font>
    <font>
      <u/>
      <sz val="11.0"/>
      <color theme="10"/>
      <name val="Calibri"/>
    </font>
    <font>
      <sz val="11.0"/>
      <color rgb="FFFFFFFF"/>
      <name val="Calibri"/>
    </font>
    <font>
      <color theme="1"/>
      <name val="Calibri"/>
      <scheme val="minor"/>
    </font>
    <font>
      <b/>
      <color theme="1"/>
      <name val="Calibri"/>
      <scheme val="minor"/>
    </font>
    <font>
      <b/>
      <color rgb="FF0000FF"/>
      <name val="Calibri"/>
      <scheme val="minor"/>
    </font>
    <font>
      <color rgb="FF0000FF"/>
      <name val="Calibri"/>
      <scheme val="minor"/>
    </font>
  </fonts>
  <fills count="3">
    <fill>
      <patternFill patternType="none"/>
    </fill>
    <fill>
      <patternFill patternType="lightGray"/>
    </fill>
    <fill>
      <patternFill patternType="solid">
        <fgColor rgb="FF000000"/>
        <bgColor rgb="FF000000"/>
      </patternFill>
    </fill>
  </fills>
  <borders count="2">
    <border/>
    <border>
      <left/>
      <right/>
      <top/>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horizontal="left" vertical="center"/>
    </xf>
    <xf borderId="0" fillId="0" fontId="2" numFmtId="0" xfId="0" applyFont="1"/>
    <xf borderId="0" fillId="0" fontId="1" numFmtId="0" xfId="0" applyFont="1"/>
    <xf borderId="1" fillId="2" fontId="3" numFmtId="0" xfId="0" applyBorder="1" applyFill="1" applyFont="1"/>
    <xf borderId="0" fillId="0" fontId="4" numFmtId="0" xfId="0" applyFont="1"/>
    <xf borderId="0" fillId="0" fontId="1" numFmtId="164" xfId="0" applyFont="1" applyNumberFormat="1"/>
    <xf borderId="0" fillId="0" fontId="5" numFmtId="0" xfId="0" applyFont="1"/>
    <xf borderId="0" fillId="0" fontId="6" numFmtId="0" xfId="0" applyAlignment="1" applyFont="1">
      <alignment readingOrder="0"/>
    </xf>
    <xf borderId="0" fillId="0" fontId="4" numFmtId="164" xfId="0" applyFont="1" applyNumberFormat="1"/>
    <xf borderId="0" fillId="0" fontId="7" numFmtId="0" xfId="0" applyFont="1"/>
    <xf borderId="0" fillId="0" fontId="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0</xdr:row>
      <xdr:rowOff>47625</xdr:rowOff>
    </xdr:from>
    <xdr:ext cx="1285875" cy="561975"/>
    <xdr:pic>
      <xdr:nvPicPr>
        <xdr:cNvPr descr="logo.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L2701" sheet="Sheet2"/>
  </cacheSource>
  <cacheFields>
    <cacheField name="PRODUCT DESCRIPTION" numFmtId="0">
      <sharedItems>
        <s v="427 CTNS DECORATIVE ARTICLES OF WOOD HS CODE 4403.99 AND 976 CTNS AQUARIUM PET SUPPLIES N ON-FOOD / CRUSHED GRAVEL HS CODE 2517.10"/>
        <s v="427 CTNS DECORATIVE ARTICLES O F WOOD HS CODE: 4403.99 AN D"/>
        <s v="6 CASE(S) OF SHELVES (HS CODE:940360) MARKS:MOON STAR WAREHOUSE CASE 1 5 - 5 5 DOOR DELIVERY TO AL 35756 HSV1 - 7817 GREENBRIER ROAD 35756-4403 - MADISON, AL - UNITED STATES CASE 1 1 DOOR DELIVERY TO PA 17057, HIA1 - 3327 E HARRISBURG PIK 17057 - MIDDLETO"/>
        <s v="STAINLESS STEEL BARS BT570081 HTS NBR 72222029 MARGARET.BROZEKSWISSSTEEL GROUP.COM 1630-682-3900 X 2333 MICHELE.ABBRUSCATOBOLLORE ..COM TEL. 1 718 525-4403 STAINLESS STEEL WIRE RODS BT569614 HTS NUMBER 72230019"/>
        <s v="TOTAL 35 PACKAGES TOTAL THIRT Y FIVE PACKAGES VALSARTAN/H CT TAB 160/12.5MG 90BT US MY INVOICE NOS. : MH2722403326 DT . 22-10-2024 FINANCE REF : 9 1787157 PO NUMBER : 4500338 846 HS CODE : 300490, 79 SB NUMBER : 5015625 DT: 22-10-2024 VALSARTAN/HCT T AB 1"/>
        <s v="SLAC ONE CONTAINER OF 40' HC, WITH 392 PAPER SACKS, PALLETIZED AND STRETCH WRAPPED OF ARGENTINE BLACK TEA TYPE SB1-RA LOT 13840 MARK 533871 CT: PO # 94924 REF. IE 4402 NET WEIGHT: 25.480 KG NCM 0902.40.00 FREIGHT PREPAID PE: 24086EC03000633N 1X40HC ONE CO"/>
        <s v="BULKPACKED DECORATIVE ARTICLS OFWOO BULKPACKED DECORATIVE ARTICLS OF WOOD (17150 X PCS MOPANI WOOD SMALL,MEDIUM + LARGE SIZE) HS CODE 4403.49.01.00 FOB CAPE TOWN/FREIGHT COLLECT"/>
        <s v="250.00 MT OF WHITE REFINED SUG AR PACKED IN POLYETHYLENE LINE D POLYPROPYLENE BAGS 25 KG IN PALLETS. TOTAL WEIGHTS: 25 0.000 NET MT 250.250 GROSS M T 10,000 BAGS REFINED SUG AR AZUCAR REFINADO NET WEIGHT, 25 KGS PESO NETO 25 KGS. PRO DUCIDO POR / PRODUCED"/>
        <s v="WOOD IN THE ROUGH, WHETHER OR NOT STRIPPED OF BARK - PARTIDA ARANCELARIA : 4403.2200 POSTS PINO IMPREGNADO 2 1/2 A 3 X 1,98 MTS"/>
        <s v="WOOD IN THE ROUGH, WHETHER OR NOT STRIPPED OF BARK - POSTS PINO IMPREGNADO 2 1/2 A 3 X 1,98 MTS PARTIDA ARANCELARIA : 4403.2200"/>
        <s v="ELECTRIC DEVICES INVOICE NO . 2221841632,1633,1634,1635,1 636,1637,1638,1639,1640,1641,1 642,1643,1644,1645,1646,1647,1 648,1649,1650,1651,1652,1653,1 654,1655,1656,1657 ,1658,1659 ,1660,1661,1662,1663,1664,1665, ,1666,1667,1668,1669,1670,1671 ,1672,1673,"/>
        <s v="SLAC ( 47 BOXES, 2 BUNDLES, 4 CRATES, 1 CYLINDER, 64 LOOSE ITEMS &amp; 3 PALLETS ) BUILDING SUPPLIES AND HOME FURNISHINGS HS# 3904.10, 3923.10, 3925.90, 4403.97, 4409.29,, 6304.91, 6505.90, 7308.90, 8302.50, 8421.21, 8480.20, 8506.50, 8509.80, 8515.90, 8708.3"/>
        <s v="HOUSE HOLD PERSONAL GOODS INV OICE NO. W2425/01 DATED:18/10 /2024 N.W. 3000.00 KGS G.W. 4000.00 KGS - CONTACT : SHM MI (GLOBE EX) EMAIL : RATES@1 GFS1.COM TEL : +1732-384-4403"/>
        <s v="WPL ROUND LOGS WPL ROUND LOGS HS CODE: 4403 FIAT# 88753 E100 E3564 A25902 R25318 H03-27566 DD24.09.24 WPL ROUND LOGS WPL ROUND LOGS WPL ROUND LOGS WPL ROUND LOGS WPL ROUND LOGS WPL ROUND LOGS WPL ROUND LOGS WPL ROUND LOGS WPL ROUND LOGS"/>
        <s v="MAKA KABBES (MKB)/ YORI-YORI (YOR) ROUND LOGS MAKA KABBES (MKB) ROUND LOGS MAKA KABBES (MKB) ROUND LOGS MAKA KABBES (MKB)/ YORI-YORI (YOR) ROUND LOGS MAKA KABBES (MKB)/ YORI-YORI (YOR) ROUND LOGS MAKA KABBES (MKB)/ GELE KABBES (GKB) ROUND LOGS MAKA KABBES"/>
        <s v="YORI- YORI (YOR) ROUND LOGS MAKA KABBES (MKB) ROUND LOGS MAKA KABBES (MKB) ROUND LOGS MAKA KABBES (MKB) ROUND LOGS MAKA KABBES (MKB) ROUND LOGS MAKA KABBES (MKB) ROUND LOGS MAKA KABBES (MKB) ROUND LOGS MAKA KABBES (MKB)/ YORI- YORI (YOR) ROUND LOG MAKA KA"/>
        <s v="KRK LOGS H.S CODE : 4403 FIAT# 89191 E100 E3991 A29202 R28181 H03-28112 DD28.10.24 KRK LOGS"/>
        <s v="SLAC ( 9 BOXES, 14 BUNDLES, 6 CRATES, 3 CYLINDERS, 7 LOOSE ITEMS &amp; 3 PALLETS) HOME FURNISHINGS AND BUILDING SUPPLIES HS# 3402.90, 3923.10, 3923.30, 3924.90, 3926.90,, 4403.22, 4412.34, 4818.20, 6815.99, 7013.37, 7315.00, 7321.90, 8205.51, 8419.90, 8503.00"/>
        <s v="CONTAINING 01X40 HC CONTAINING 35 PACKAGES OF DRIED BELLOW 16% MC E. GRANDIS PRE CUT PARTS FOR BED FOUNDATIONS, SURFACED FOR SIDES AND MEETING CONSIGNEED S SPECIFICATIONS FOR GRADE AND SIZES, AS PER IMPORT PERMIT # 540-23-115-91408 DATED 04/25/2023. INVOI"/>
        <s v="390 CTNS DECORATIVE ARTICLES OF WOOD HS CODE 4403.99 AND 960 CTNS AQUARIUM PET SUPPLIES N ON-FOOD / CRUSHED GRAVEL HS CODE 2517.10"/>
        <s v="390 CTNS DECORATIVE ARTICLES O F WOOD HS CODE: 4403.99 AN D"/>
        <s v="02X40 FCL CONTAINERS CONTAININ G: TOTAL 80 BAGS (80 BAGS P ACKED IN 80 PALLETS) DITHANE M-45 NT 800 X 500KG_CO PACKI NG: 500 KG BAG HS CODE: 3808 .92.90 BUYERS ORDER NO. 98000 18372 DT. 06.09.2024 UN NO.:, 3077 CLASS: 9 PACKING GROUP: III TOTAL GROSS WT.:"/>
        <s v="TOTAL BOXES OF PLANTAIN, PLANTAIN HAWAIIANO &amp; TARO  - 432 BOXES PLANTAIN 50LBS 9818,18 KB 9425,45 KN - 462 BOXES PLANTAIN HAWAIIANO 35LBS 7434,00 KB 6930,00 KN, - 203 BOXES TARO PURPLE 35LBS 3451,00 KB 3229,55 KN - 259 BOXES TARO 35LBS 4403,00 KB 4120,45 "/>
        <s v="SLAC ( 8 BOXES, 1 BUNDLE, 1 CRATE, 7 CYLINDERS , 1 LOOSE ITEM &amp; 21 PALLETS ) BUILDING SUPPLIES, HOME FURNISHINGS , PERSONAL EFFECTS AND RAV4 CAR VIN# : 2T3Z1RFV5MW185045, HS#2520.20, 3214.10, 3402.90, 3917.29, 4006.90, 4403.22, 4823.70, 6910.10, 7321.11, "/>
        <s v="100 CORE YARN POLY POLY RAW WHITE, ROUNDED CORNERS AND HEAT SET. PP 45S/2. NCM: 5402.62.00 AS PER CONTRACT NR: LKSAS24053001. INCOTERMS: FOB QINGDAO WOODEN PACKAGE: NOT, APPLICABLE(NOT USED) 880 PACKAGES800CARTONS+80BAGS FREIGHT PAYABLE AT BRRA1(RIO DE JA"/>
        <s v="WOOD IN THE ROUGH, WHETHER OR NOT STRIPPED OF BARK - PARTIDA ARANCELARIA : 4403.2200 POSTS PINO IMPREGNADO 5 A 6 X 2,40 MTS"/>
        <s v="BULKPACKED DECORATIVE ARTICLES BULKPACKED DECORATIVE ARTICLES OF WOOD MOPANI WOOD 2970 X PCS (JUMBO SIZES) HS CODE 4403.49.01.00 FOB CAPE TOWN/FREIGHT COLLECT"/>
        <s v="EQUIPMENTS &amp; PARTS TOTAL TWO THOUSAND TWO HUNDRED AND TWENTY TWO BOXES CONTAINING SURVEYING EQUIPMENTS &amp; PARTS THERE OF INV NO CST24250516 DT 28-SEP-2024 SB NO, 4422055 DT 28-SEP-2024 IEC NO 0594051878 HS CODE 90159000 NET WT 4403.760 KGS"/>
        <s v="INDUSTRIAL VALVES(EXCL PRESSURE- REDUCING VALVES, AND THRMSTCLY CONTRLLD VALVES) HS CODE 84818030 INV NO 750S2275005802, DT 27/09/2024 PO 4272046118 S/ BILL NO. &amp; DT 4392690/27.09.2024, NET WT 1,040.00 KGS TOTAL 02 PLYWOOD BOXES ONLY CONSIGNEE - SCALLON C"/>
        <s v="4403.11 M2 MACHINE MADE CARPET TOTAL BALES: 726 TOTAL PIE CES : 1994 NET WEIGHT : 6588 KG GROSS WEIGHT: 6940 KG IN VOICE NO. 2701 /2024 VGM : 9110"/>
        <s v="3276 BOXES WITH FRESH ORGANIC BLUEBERRIES BILOXI (3276 CAJAS CON ARANDANOS ORGANICOS FRESCOS BILOXI 1684 BOXES WITH FRESH ORGANIC BLUEBERRIE EMERALD (1684 CAJAS CON ARANDANOS ORGANICOS FRESCOS EMERALD P.A: 0810.40.00.00 TERMOGRAPHS: UF66061824 / UF6606182"/>
        <s v="SLAC (14 BOXES,1 BUNDLE,639 LOOSE ITEMS &amp; 2 PALLETS) BUILDING SUPPLIES, HOME FURNISHINGS AND PERSONAL EFFECTS HS# 2101.11, 2203.00, 2520.20, 3401.11, 3402.90,, 3917.29, 3924.90, 3926.90, 4006.90, 4015.19, 4403.22, 4421.99, 5203.00, 6304.91, 7020.00, 7615."/>
        <s v="PAULOWNIA EDGE GLUE PANEL - PAULOWNIA EDGE GLUE PANEL PO:201586 HS CODE:4403.99.00"/>
        <s v="4X40'HD CONTAINERS 4403 CTN S  26117 PRS OF CARTONS CONT AINING UNDER ARMOUR SHOES H S CODE: 6402199031, 6404119020 , 6403999041, 6404119080, 6404 119050, 6403999031 4X40'HD CONTAINERS 4403 CTN S  26117 PRS OF CARTONS CONT AINING UNDER ARMOUR SHOES H S CO"/>
        <s v="LAWRENCE SS PITCHER INVOICE NO 2024251789 DT 05/10/2024, HRO-843 DT 05/10/2024, 2024251754 DT 03/10/2024,, 2024251755 DT 03/10/2024, BM/786/24/387 DT 17/09/2024, BM/786/24/383 DT 14/09/2024, BM/786/24/388 DT 17/09/2024,2024251787 DT 05/10/2024, 2024251786"/>
        <s v="MEN'S 67% COTTON 31% POLYESTER 2% ELASTANE WOVEN P ANTS MATERIAL PO NO QUANTITY CARTO NS 18181-0529 2100099499 32 06 PCS 106 CTNS 18181-0532 2100098584 4403 PCS 184 CTNS STUFFING LOCATION: SAPL (S, UMMIT ALLIANCE PORT LIMITED) K ATGHAR, SOUTH PATENGA,CHIT"/>
        <s v="EUCALYPTUS WOOD STAKENCM: 4403.98.00 EUCALYPTUS WOOD STAKENCM: 4403.98.00"/>
        <s v="02X40HC CONTAINER CONTAINING : 62 PACKAGES WITH EUCALYPTUS WOOD STAKE 25X25X1219MM 25X25X915MM INVOICE: BWB2024-PO026-USA PURCHASE ORDER : BWB2024-PO026-USA NCM: 4407.99.90 / 4403.98.00 HS CODE: 440799 / 440398 NET W. TOTAL: 54.770,000 KGS DUE: 24BR001314"/>
        <s v="USED TYRES FOR RETREADING USED TYRES FOR RETREADING HS CODE 4012.20.1500 1 CONTAINER (298PCS.) PO NO #4403 @@ ALT CONTACT MIKE EVANS/, CELL 321-438-5243 / MIKE@CDCTRADINGCO.COM @@@ YO.KANEMURA@LOGISTEED-AMERICA.COM ALT CONTACT NAOKO STUHLBARG TEL (310) 52"/>
        <s v="PNEUMATIC ACTUATOR PNEUMATIC ACTUATOR HS CODE 84123100 INVOICE NO 84123100, DT 06-09-2024 PO 4125286874 S/BILL NO. &amp; DT 4168806/19.09.2024 NET WT 4940 KGS TOTAL 31 BOXES, ONLY CONSIGNEE - AIV LP 22806 NW LAKE DR HOUSTON, TX 77095-5374 UNITED STATES XMH 40"/>
        <s v="DRAWER, HIGH,DRAWER,/ TOTAL PI ECES: 885/ TOTAL PALLETS: 14 TARIFF NUMBER: 940399 CONSI GNMENT NUMBER: 20795-SUP-00850 92169 TOTAL NET WEIGHT: 4403 .460 TOTAL GROSS WEIGHT: 444 3.784 TOTAL VOLUME: 13.133, TOTAL NUMBER OF PIECE(S): 885"/>
        <s v="66 CTNS DECORATIVE ARTICLES OF WOOD HS CODE 4403.99 AND 1219 CTNS AQUARIUM PET SUPPLIES NON-FOOD / CRUSHED GRAVEL HS CODE 2517.10"/>
        <s v="470 CTNS DECORATIVE ARTICLES OF WOOD HS CODE 4403.99 AND 826 CTNS AQUARIUM PET SUPPLIES N ON-FOOD / CRUSHED GRAVEL HS CODE 2517.10"/>
        <s v="470 X CTNS DECORATIVE ARTICLES OF WOOD HS CODE: 4403.99 AND"/>
        <s v="SLAC ( 20 BOXES, 8 BUNDLES, 14 CYLINDERS, 9 PALLETS &amp; 3 BAGS) BUILDING SUPPLIES AND HOME FURNISHINGS HS#0802.12, 0813.40, 1509.10, 2501.00, 2517.10, 3402.90, 3922.10, 4011.10, 4202.29, 4403.22,, 6307.90, 7314.41, 7314.42, 8418.61, 8421.21, 8506.50, 9021.1"/>
        <s v="FRESH CUT DANISH OAKHS CODE: 4403.91.00.00DEBARKED AND HEAT TREATEDHEAT TREATED, SEE DIAGRAM.LOG 1859 + 1864 + 1866 + 1871"/>
        <s v="FRESH CUT DANISH OAK HS CODE: 4403.91.00.00 DEBARKED AND HEAT TREATED HEAT TREATED, SEE DIAGRAM. LOG 1859 + 1864 + 1866 + 1871"/>
        <s v="STEEL FASTENERS 3PLTS111CTNS PO109053/108840/ 108740/108677/108386 108315/108216/108216/108208/108206 108300/109186/109277/109283/109283/ 109283 109283/108329/109329/109440/108560/, 108560 108560/107858/109320/ 107073R-1/ 108863 109257/108586/108586/10925"/>
        <s v="ONE THOUSAND SIX HUNDRED SIXTY ROLLS ONLY. INDIAN HANDWOVEN COTTON DHURRIES INDIAN HANDTUFTED COTTON CARPETS INDIAN HANDWOVEN JUTE DHURRIES INDIAN HANDWOVEN POLYSTER DHURRIES INDIAN HANDWOVEN LEATHER DHURRIES INDIAN HANDTUFTED POLYSTER CARPETS INDIAN HAND"/>
        <s v="1521 CARTONS 10686.3 KGM 47.591 MTQ TOTAL CTNS: 7153 57 COTTON 38 SPANDEX KNITTED MENS BOXER 100 COTTON KNITTED MENS T-, SHIRT 100 COTTON KNITTED MENS BOXER SHORTS 95 COTTON 5 SPANDEX KNITTED MENS BRIEF 1)CONTAINER SEAL NO: TCKU6910502 / 40'HC R6237622TOT"/>
        <s v="PURCHASE ORDER NO. : WHS-8505 0-37315035 PART NO. 102-20 I TEM NO. CHFL1184.14393619 CAL VIN LUGGAGE RACK - NATURAL HA RMONIZED TARIFF CODE : 9403.6 0.8081 QUANTITIES : 50 CARTON S (50 PIECES ) PART NO. 102-, 21 ITEM NO. ZYMB1187.33665163 CALVIN LUGGAGE R"/>
        <s v=". . 4 X 40' H/C FCL CONTAINER ELECTRICAL WIRING ACCESSORIES &amp; PARTS THEREOF AS PER ANX. INVOICE NO.: 30024000446XJ INVOICE DATE: 23-09-2024 CARTONS: 4403 NO OF PALLETS: 50 NET WT: 21184.98 GROSS WT: 23808.85 S/BILL NO: 4272943 DT: 23-SEP-24 INVOICE NO.: 3"/>
        <s v="ELECTRICAL WIRING ACCESSORIES . ELECTRICAL WIRING ACCESSORIES . ELECTRICAL WIRING ACCESSORIES 4 X 40 H/C FCL CONTAINER ELECTRICAL WIRING ACCESSORIES &amp; PARTS THEREOF AS PER ANX. INVOICE NO. 30024000446XJ INVOICE DATE 23-09-2024 CARTONS 4403 NO OF, PALLETS "/>
        <s v="SPORT ITEMS(CORNHOLE GAME,SHUFFLE BOARD,ICKLEBALL TRAP) PO#4469+4503+4515+4539 SPORT ITEMS(CORNHOLE BAG,CARRYING CASE,STICK TARGET BALL SET,GAME BALL SET,BALL PICKER,SLED SHELF,DOOR HANG GAME,GOLF NAIL,GOLF SHELF,ICKLEBALL TRAP) PO#4447+4515+4523+4537 SCA"/>
        <s v="TOYS AS PER LICENSE 2 PLAY PO# 4403 BLUEY MINI PLUSH CLIP-ON - 9PC CDU - 18 ITEM NO : 18037-18 QTY : 24,012 PCS"/>
        <s v="STAINLESS STEEL BARS BT 566804 HTS NBR 72222029 MARGARET.BROZEKSWISSSTEEL GROUP.COM 1630-682-3900 X 2333 MICHELE.ABBRUSCATOBOLLORE ..COM TEL. 1 718 525-4403 HTS 7222"/>
        <s v="1737 BOXES WITH FRESH ORGANIC BLUEBERRIES BILOXI (1737 CAJAS CON ARANDANOS ORGANICOS FRESCOS BILOXI) 1943 BOXES WITH FRESH ORGANIC BLUEBERRIES EMERALD (1943 CAJAS CON ARANDANOS ORGANICOS FRESCOS EMERALD) P.A: 0810.40.00.00 TERMOGRAPHS: UF66062361 / UF6606"/>
        <s v="DRIFTWOOD HS.CODE : 4403.98.90 INVOICE : NO: A2922 DATE: 12 /JULY/2024 ACTUAL SHIPPER : ERAWAN DESIGN LTD.,PART AMS : CHQFCBKU24090706 HBL : CBKU24090706 SCAC : CHQF #TEL: 662-314-8560 FAX: 662-314-8564 O/B CHINA INTERNATIONAL FREIGHT COMPANY LIMITED ##EM"/>
        <s v="FREIGHT PREPAID DDC PREPAID 01 X 40 HC FCL CONTAINER TOTAL 1188 PACKAGES CONTAINING :- FLAT SHEET, TOWEL GD KPPE-EF-63896 DATED : 14-09-2024 HBL DMKNYC-01807, AMS AUTOMATED AMS REFERENCE DMKNYC01807 SCAC CODE : DMKQ ACTUAL IMPORTER :- BRUCHE AND NACHAS IN"/>
        <s v="PARTS OF VALVES PARTS OF VALVES HS CODE 84819090 INVOICE NO EX2425020723, DT 31.08,2024 PO 4780829924 S/BILL NO. &amp; DT 3738609/04.09.2024 NET WT 1580.023 KGS TOTAL 05, PLYWOOD BOXES ONLY CONSIGNEE - FISHER CONTROL INTERNATIONAL LLC SHERMAN ADDRESS 4725 HIG"/>
        <s v="DOK 608345 20240910 IDMAK 110100 PEB FREIGHT PREPAID CARGO IS STOWED IN A REFRIGERATED CONTAINER SAT THE SHIPPER'S REQUESTED CARRYING TEMPERATUOF -20 DEGREES CELSIUS 1 X 40RH 4403 CARTONS 4403 CARTONS OF :, FROZEN YELLOW FIN TUNA NET WEIGHT :44,030 / 20,0"/>
        <s v="( 2 BOXES, 400 CYLINDERS + 14 PALLETS) BUILDING SUPPLIES AND HOME FURNISHINGS HS# 2517.10, 2530.90, 3103.90, 3924.90, 4011.10, 4403.22, 4418.20, 6810.99, 7318.15, 7323.99, 8112.99, 8302.42, 8481.90, 8505.90, 8609.00, POR:CERS PC3517202410163855378"/>
        <s v="CONTAINERS SAID TO CONTAIN CONTAINERS SAID TO CONTAIN 926 PACKAGES OF FOODSTUFF AND NON ALCHOLIC DRINKS GARRI 25KG  215 BAGS 5375KG HS CODE 1106.2090 YAM FLOUR 22KG  36 BAGS 792KG HS CODE 1106.2000 CASSAVA FLOUR 20KG  10 BAGS 200KG HS CODE 1106.2000 MALT "/>
        <s v="FREIGHT PREPAID DDC PREPAID 01 X 40 HC FCL CONTAINER TOTAL 1251 PACKAGES CONTAINING :- FLAT SHEET, PILLOW CASE, TOWEL GD KPPE-EF-58490 DATED : 08.09.2024 HBL DMKNYC-01798, AMS AUTOMATED AMS REFERENCE DMKNYC01798 SCAC CODE : DMKQ ACTUAL IMPORTER :- BRUCHE "/>
        <s v="TOTAL 505 CARTONS 100% POLYESTER KNITTED - BABIES CAP 100% COTTON KNITTED - BABIES T-SHIRT 100% COTTON KNITTED - BOYS T-SHIRT 100% COTTON KNITTED - BABIES BODYSUIT 100% COTTON KNITTED - BABIES T-SHIRT 100% COTTON KNITTED - BABIES BLANKET 100% COTTON KNITT"/>
        <s v="SLAC ( 9 BOXES, 4 BUNDLES, 11 CRATES &amp; 14 PALLETS ) BUILDING SUPPLIES AND HOME FINISHINGS H #2517.10, 2710.19, 3904.61, 3919.10, 3923.50, 4006.90, 4403.22, 4823.90, 7307.99, 7314.49,7326.90, 7412.20,, 7610.90, 7616.99, 8203.20, 8413.11, 8414.80, 8425.42, "/>
        <s v="UGG FOOTWEAR 11X40HC PO SKU # PRS 100556206 1135092 4200 TOTAL: 47334PAIRS/7890CARTONS CPMI INV#: TY090008 AMS FILER : EFL HBL# : 23024191801 SCAC CODE : EFLR / UGG FOOTWEAR 11X40HC PO SKU # PRS 100556162 1016223 90 TOTAL: 47334PAIRS/7890CARTONS CPMI INV#"/>
        <s v="USED PERSONAL EFFECTS AND HOUSEHOLD GOODS (SPIRIT HOUSE) HS CODE 4403.10 PASSPORT NO : 545497291 DATE OF BIRTH : 23 NOV 1968"/>
        <s v="TOMATO PEELED INV 4405 PO ALMA1012 DELIVERY TO LA REGINA ATLANTICA LLC 135 INDUSTRIAL DRIVE ALMA, 31510 - USA TOMATO PEELED INV 4388 PO ALMA997 DELIVERY TO LA REGINA ATLANTICA LLC 135 INDUSTRIAL DRIVE ALMA, 31510 - USA TOMATO PEELED INV 4398 PO ALMA1006 D"/>
        <s v="76121090 (HS) 1X 40HQ, 40 PACKAGES ( FORTY PACKAGES ONLY ) INVOICE NO: EXP2425/0104 DTD 31/08/2024 ALUMINUM COLLAPSIBLE TUBES, (PRINTED EMPTY ALUMINIUM COLLAPSIBLE TUBES FITTED WITH CAPS) H.S.NO : - 76121090 FAX NO.216-663-3614 EMAIL: US-STZ-POBOX27950 US"/>
        <s v="CERAMIC TILES APHIS CODE AP-030-01 HTS 690721 HTS 690730 INV 4403 PO 27561 / ORDER 760802 SVC 11-058 EUUS HBL 7473831P8771"/>
        <s v="STAINLESS STEEL WIRE RODS BT 565474 HTS NBR 7221009000 MARGARET.BROZEKSWISSSTEEL GROUP.COM 1630-682-3900 X 2333 MICHELE.ABBRUSCATOBOLLORE .COM TEL. 1 718 525-4403"/>
        <s v="(A) PRINTED OR UNPRINTED POLYESTER POUCHES - TOTAL 664 BOXES ONLY [ TOTAL SIX HUNDRED SIXTY F OUR BOXES ONLY ] TOTAL 2 0 WOODEN PALLETS CONTAIN ING 498 BOXES IN PALLETS A ND 166 LOOSE BOXES (A) P RINTED OR UNPRINTED POLYES TER POUCHES HS CODE: 392 32990 P"/>
        <s v="12 COLLI FSC 100% JATOBA/ FSC 100% CUMARU HS COMMODITY CODE 4403 99 00"/>
        <s v="GROWING MEDIA/ TOTAL PIECES: 2 080/ TOTAL PALLETS: 26 TARIF F NUMBER: 680620 CONSIGNMENT NUMBER: 17318-SUP-ECIS5422 TOTAL NET WEIGHT: 4403.360 T OTAL GROSS WEIGHT: 4610.580 TOTAL VOLUME: 12.116 TOTAL N, UMBER OF PIECE(S): 2080"/>
        <s v="STAINLESS STEEL BARS BT564880 HTS NB 7222202900 STAINLESS STEEL BARS BT565236 HTS NB 72222021 72222031 HTS 722220 MARGARET.BROZEKSWISSSTEEL GROUP.COM 1630-682-3900 X 2333 MICHELE.ABBRUSCATOBOLLORE .COM TEL. 1 718 525-4403"/>
        <s v="STAINLESS STEEL WIRE RODS BT 565039 HTS NBR 7221009000 MARGARET.BROZEKSWISSSTEEL GROUP.COM 1630-682-3900 X 2333 MICHELE.ABBRUSCATOBOLLORE .COM TEL. 1 718 525-4403 HTS 722100"/>
        <s v="HOME FURNISHINGS AND BUILDING SUPPLIES SLAC ( 3 BOXES, 11 BUNDLES, 9 CRATES, 9 CYLINDERS,9 LOOSE ITEMS &amp; 10 PALLETS) HS# 251710, 2710.19, 4403.22, 4418.20, 5512.99, 6815.99, 7224.10, 7324.10, 7615.20, 8301.60,, 8428.10, 8466.92, 8523 80, 8609.00, 9401.80 "/>
        <s v="ARTICLES BULKPACKED DECORATIVE ARTICLES OF WOOD MOPANI WOOD 10220 X PCS (SMALL, MEDIUM,LARGE, JUMBO SIZES) HS CODE 4403.49.01.00, FOB CAPE TOWN/FREIGHT COLLECT"/>
        <s v="FREIGHT PREPAID 01 X 40 HC FCL CONTAINER TOTAL 1007 PACKAGES CONTAINING :- FLAT SHEET TOWELS GD KPPE-EF-41975 DATED : 19-08-2024 HBL DMKNYC-01781 AMS AUTOMATED, AMS REFERENCE DMKNYC01781 SCAC CODE : DMKQ ACTUAL IMPORTER :- BRUCHE AND NACHAS INC., 4403 15T"/>
        <s v="HOME FURNISHINGS AND BUILDING SUPPLIES SLAC ( 82 BOXES, 25 BUNDLES, 1 CRATE, 7 CYLINDERS &amp; 12 PALLETS) HS# 2517.10, 2836.30, 3506.99, 3925.90, 3926.90,, 4006.90, 4403.22, 4412.99, 5701.90, 6807.90, 6815.99, 7318.15, 7324.10, 7326.20, 7412.20, 8309.90, 841"/>
        <s v="KAW UDU (KAW) ROUND LOGS KAW UDU (KAW) ROUND LOGS KAW UDU (KAW) ROUND LOGS KAW UDU (KAW) ROUND LOGS KAW UDU (KAW) ROUND LOGS KAW UDU (KAW) ROUND LOGS HS CODE: 4403 FIAT# 88184 E100 E3046 A21657 R21223 H03-26989 DD15.08.24 KAW UDU (KAW) ROUND LOGS KAW UDU "/>
        <s v="STONE SLABS 1 X 20 ST CNTR WITH STONE SLABS AS FOLLOWS 8 BUNDLE / 48 SLABS STONE SLABS RUC 4BR414224932001724624 NCM 4403.98.00, 6802.93.90,, 6802.99.90 HS 440398, 680293, 680299 INVOICE(S) 0081/24 WOODEN DECLARATION TREATED AND CERTIFIED FREIGHT COLLECT "/>
        <s v="355 CTNS DECORATIVE ARTICLES OF WOOD HS CODE 4403.99 AND 1150 CTNS AQUARIUM PET SUPPLIES NON-FOOD / CRUSHED GRAVEL HS CODE 2517.10"/>
        <s v="FREIGHT COLLECT 355 CTNS DECORATIVE ARTICLES OF WOOD HS CODE:4403.99 AND 1150 CTNS AQUARIUM PET SUPPLIES NON-FOOD / CRUSHED GRAVEL HS CODE: 2517.10 /SLAC: 1505 X CARTON THIS MASTER BILL COVERS AUTOMATED NVOCC HOUSEBILL NUMBER 44830052729"/>
        <s v="FREIGHT PREPAID DDC PREPAID 01 X 40 HC FCL CONTAINER TOTAL 1001 PACKAGES CONTAINING :- FLAT SHEET, TOWELS GD KPPE-EF-34884 DATED : 10-08-2024 HBL DMKNYC-01773, AMS AUTOMATED AMS REFERENCE DMKNYC01773 SCAC CODE : DMKQ ACTUAL IMPORTER :- BRUCHE AND NACHAS I"/>
        <s v="10 PACKAGES OF VERANDA,CAN OPY, PATIO COVER H.S.CODE :392590 4532.00 KG / 9 PACKAGES OF SHED,GREENHO USE HS:940690 INV:92959863 4403 KG 10 DAYS FREE PER DIEM WITHOUT USING MSC CH ASSIS (AT DESTINATION)"/>
        <s v="BRASSIERES / BRA 1480 CTN  47761 PCS OF LADIES KNITTED WOMEN KNITTED 84% NYLON 9% POLYESTER 7% ELASTAN W-INTIMTS,ROMANTIC CORDED LACE METALLIC BRAZILIAN PO NO. TX154734-339639 STYLE NO SXF-WP0406, QTY 12785 PCS (87 CTNS) HS CODE 6108229020 WOMEN KNITTED 8"/>
        <s v="FRUIT AND NUTS, UNCOOKED OR COOKED BY STEAMING OR - 1.760 CASESFROZEN IQF ORG. BLACKBERRIES 1X13,61 KG PO.30649-13 REF: 033-24-4403 FDA: 11001968522"/>
        <s v="TEAK ROUND LOGS HS CODE: 4403 4200 TEAK ROUND LOGS HS CODE: 4403 4200 TEAK ROUND LOGS HS CODE: 4403 4200 TEAK ROUND LOGS HS CODE: 4403 4200 TEAK ROUND LOGS HS CODE: 4403 4200 TEAK ROUND LOGS HS CODE: 4403 4200"/>
        <s v="ALUMINIUM STRIP HTS 760612 INV 4401INV 4402 INV 4403 PO 787782-40077263 PO 788060-40077264 PO 788761 LUMINIUM STRIP HTS 760612INV 4407 INV 4408 INV 4409 PO 787782-40077263 PO 788761 PO 788765 HBL 7472043P0857"/>
        <s v="FREIGHT PREPAID DDC PREPAID 01 X 40 HC FCL CONTAINER TOTAL 802 PACKAGES CONTAINING :- FLAT SHEET, TOWEL GD KPPE-EF-11190-12-07-2024 HBL DMKNYC-01762, AMS AUTOMATED AMS REFRENCE DMKNYC01762 SCAC CODE : DMKQ ACTUAL IMPORTER :- BRUCHE AND NACHAS INC., 4403 1"/>
        <s v="HEARTS OF PALM IN CANS ORDER NO. EB-4403-1 P.O: 0000658 DAE NO. 028-2024-40-01784026 HTS CODE: 2008.91.0000 NET WEIGHT: 15,840.00 KG. I.A.E. INDUSTRIA AGRICOLA EXPORTADORA INAEXPO C.A. CORP. FDA REGISTRATION NUMBER 16358094768 FREIGHT COLLECT HS-CODE: 20 "/>
        <s v="MAKA KABBES (MKB) / GELE KABBES (GKB) ROUND LOGS MAKA KABBES (MKB) ROUND LOGS MAKA KABBES (MKB) ROUND LOGS MAKA KABBES (MKB) ROUND LOGS MAKA KABBES (MKB) ROUND LOGS HS CODE: 4403 FIAT# 88047 E100 E2943 A20914 R20470 H03-26873 DD07.08.24"/>
        <s v="MKB/YOR ROUND LOGS (MAKA KABBES/ YORI YORI) MKB/YOR ROUND LOGS (MAKA KABBES/ YORI YORI) MKB/YOR ROUND LOGS (MAKA KABBES/ YORI YORI) MKB ROUND LOGS (MAKA KABBES) MKB ROUND LOGS (MAKA KABBES) MKB ROUND LOGS (MAKA KABBES) MKB/YOR ROUND LOGS (MAKA KABBES/ YOR"/>
        <s v="MKB/YOR ROUND LOGS (MAKA KABBES/ YORI YORI) MKB ROUND LOGS (MAKA KABBES) MKB/YOR ROUND LOGS (MAKA KABBES/ YORI YORI) MKB ROUND LOGS (MAKA KABBES) MKB ROUND LOGS (MAKA KABBES) MKB ROUND LOGS (MAKA KABBES) MKB/YOR ROUND LOGS (MAKA KABBES/ YORI YORI) HS CODE"/>
        <s v="HANDICRAFT WOODEN PRODUCT - REFRIGERATED 886 CASES CONTAINING (10, 632 PCS.) ASSORTED PHILIPPINE HANDICRAFTS (COCONUT PIRATE COCONUT) (PO# 32204) HS CODE 4403.99.90 @ MANDAUE CITY 6014 CEBU PHILIPPINES, TEL. NO. 032 5206101 LOC 122 REEFER CONTAINER TEMPER"/>
        <s v="1X40' HC POSTS PINO IMPREGNADO 2,5 A 3 X 1,98 MTS PDA : 4403.2200"/>
        <s v="1X40' HC POSTS PINO IMPREGNADO 2. 5 A 3 X 1,98 MTS PDA : 4403.2200"/>
        <s v="FREIGHT COLLECT 168 CTNS DECORATIVE ARTICLES OF WOOD HS CODE:4403.99 AND 1190 CTNS AQUARIUM PET SUPPLIES NON-FOOD / CRUSHED GRAVEL HS CODE: 2517.10 /SLAC: 1358 X CARTON THIS MASTER BILL COVERS AUTOMATED NVOCC HOUSEBILL NUMBER 44830051816"/>
        <s v="BOXES WITH CLOTHING JUNIOR S S CREW NECK TEE 30 1 100% COTTON JERSEY PO#10897 259721 259722 259723 STYLE NO. 31781558 31272967 31781811 31781812 INVOICE NO KMS-24-009, PCS 27,768 CTNS 4403 CARGO RECEIVED DATE SEP 01 .2024 ON BOARD DATE SEP 04.2024"/>
        <s v="PNEUMATIC ACTUATOR PNEUMATIC ACTUATOR INV &amp; DT 35200518 20-06-2024 SB &amp; DT 2407507 13/7/2024 HS CODE 84123100 SHIP TO - JOHN H CARTER CO INC 15785 OLD PERKINS RD W BATON, ROUGE, LA 70810-3608 UNITED STATES BUYER (BU/IOR) - EMERSON PROCESS MANAGEMENT VALVE"/>
        <s v="INDUSTRIAL VALVES(BUTTERFLY VALVES) INVOICE NO. 750S2275005221 DATE.26/ 06/2024 SB &amp; DT 1974279 26/6/2024 HS CODE 8481.80.3075 FINAL CONTROL US LP 10707 CLAY ROAD HOUSTON, 77041 TX,, UNITED STATES SHIPPER EMERSON PROCESS MANAGEMENT (INDIA) PVT. LTD. ISV, "/>
        <s v="MKB LOGS HS CODE: 4403 MKB LOGS HS CODE: 4403 MKB LOGS HS CODE: 4403 MKB LOGS HS CODE: 4403 MKB LOGS HS CODE: 4403 MKB LOGS HS CODE: 4403 MKB LOGS HS CODE: 4403 MKB LOGS HS CODE: 4403 MKB LOGS HS CODE: 4403 MKB LOGS HS CODE: 4403 FIAT# 87848 E100 E2770 A1"/>
        <s v="BOLLETRIE (BOL) ROUND LOGS HS CODE: 4403 BOLLETRIE (BOL) ROUND LOGS BOLLETRIE (BOL) ROUND LOGS BOLLETRIE (BOL) ROUND LOGS BOLLETRIE (BOL) ROUND LOGS BOLLETRIE (BOL) ROUND LOGS"/>
        <s v="WPL ROUND LOGS WPL ROUND LOGS WPL ROUND LOGS WPL ROUND LOGS WPL ROUND LOGS WPL ROUND LOGS WPL ROUND LOGS WPL ROUND LOGS HS CODE: 4403"/>
        <s v="MKB (MAKA KABBES) ROUND LOGS MKB (MAKA KABBES) ROUND LOGS HS CODE: 4403 FIAT# 87882 E100 E2807 A19745 R19344 H03-26486 DD28.07.24 MKB (MAKA KABBES) ROUND LOGS MKB (MAKA KABBES) ROUND LOGS MKB (MAKA KABBES) ROUND LOGS MKB (MAKA KABBES) ROUND LOGS MKB (MAKA"/>
        <s v="KAW LOGS HS CODE: 4403 KAW LOGS HS CODE: 4403 KAW LOGS HS CODE: 4403 KAW LOGS HS CODE: 4403 KAW LOGS HS CODE: 4403 KAW LOGS HS CODE: 4403 FIAT# 87849 E100 E2769 A19304 R19109 H03-26711 DD24.07.24 KAW LOGS HS CODE: 4403 KAW LOGS HS CODE: 4403 KAW LOGS HS C"/>
        <s v="HOUSEHOLD GOODS AND PERSONAL EFFECTS SHIPPER'S LOAD AND COUNT NO EEI REQUIRED PER FTR 30.40(B) HTS CODE: 9805.00.50 CODE- 4 BRADLEY JUSTIN QENQ0351981, 6 BWFD PS:6 OF 7 GRS:8554 NET:6677 CFT:1140 RIVERA BRAD QENQ0352047 5 ALWW PS:5 OF 7 GRS:5682 NET:4403 "/>
        <s v="------------ CMAU3894150 DESCRIPTION---------HOUSEHOLD GOODS AND PERSONAL EFFECTS SHIPPER'S LOAD AND COUNT NO EEI REQUIRED PER FTR 30.40(B) HTS CODE: 9805.00.50 CODE- 4, RIVERA BRAD QENQ0352047 5 ALWW PS:5 OF 7 GRS:5682 NET:4403 CFT:767 -------------GENER"/>
        <s v="MKB/ YOR ROUND LOGS (MAKA KABBES/ YORI YORI) MKB/ YOR ROUND LOGS (MAKA KABBES/ YORI YORI) MKB/ YOR ROUND LOGS (MAKA KABBES/ YORI YORI) HS CODE: 4403 MKB/ YOR ROUND LOGS (MAKA KABBES/ YORI YORI) MKB/ YOR ROUND LOGS (MAKA KABBES/ YORI YORI) MKB/ YOR ROUND L"/>
        <s v="MKB/ YOR ROUND LOGS (MAKA KABBES/ YORI YORI ) MKB/ YOR ROUND LOGS (MAKA KABBES/ YORI YORI ) MKB/ YOR ROUND LOGS (MAKA KABBES/ YORI YORI ) MKB/ YOR ROUND LOGS (MAKA KABBES/ YORI YORI ) MKB/ YOR ROUND LOGS (MAKA KABBES/ YORI YORI ) MKB/ YOR ROUND LOGS (MAKA"/>
        <s v="B/L NO.725832 1 PACKAGE M ODULRA CAMOUFLAGE SYSTEM H S CODE 3926.90 / B/L NO.2048312 4 PACKGES OF OLIVE OIL HS CODE 1509. 20 / B/L NO.2048335 4 PACKAGES TORSION BAR HS CODE 8708. 94 / B/L NO.2048352 2 PACKAGES PERSONAL EFFECTS HS CODE 6309.00 / B/L NO.204"/>
        <s v="INTENDED CONNECTING VESSEL EX ROTTERDAM OOCL CHONGQING PO 4904371479 FREIGHT PREPAID 45 CASES 706.957 KGM 1.125 MTQ, MATERIAL NUMBER 777832 BUCHANAN DELUXE 75CL 12Y 12X01 ABV40.00 NET WEIGHT: 385.020 KG HS CODE:22083071 112 CASES 2028.896 KGM 2.8 MTQMATER"/>
        <s v="(28 BOXES, 12 BUNDLES, 1 CRATE, 20 CYLINDERS,7 LOOSE ITEMS &amp; A4 PALLETS ) BUILDING SUPPLIES AND HOME FURNISHINGS HS# 8544.70, 3402.90, 3903.19, 3917.40, 3923.10, 3924.90, 3926.90, 4015.19, 4403.24, 6910.10, 7007.19, 7308.90, 7309.00, 7315.00,, 7317.00, 76"/>
        <s v="TOTAL NUMBER OF PACKAGES 3 0 NOVATIC DYE 113508 1 X 134.83 KG JUMBO BAG 3 X 289.2 KG JUMBO BAG 4 X 291 KG JUMBO BAG 6 X 2 91.6 KG JUMBO BAG HS COD E:320415 GROSS WT - 4403 .00 KGS NET WT - 4039.00 KGS REAL WT - 3916.030 ORDER NO : 8609 INV.NO . 1401-24009"/>
        <s v="PRE-SHAVE, SHAVING OR AFTERSHAVE PREPARATIONS, PER - BEIERSDORF PRODUCTS  26 EURO PALLETS WITH 4403 CARDBOARD BOXES HS CODE: 33049900, 33071000, 33072000"/>
        <s v="1X40' HC PARTIDA ARANCELARIA : 4403.2200 FREIGHT PREPAID"/>
        <s v="1X40' HC PARTIDA ARANCELARIA : 4403.2200 POSTS PINO IMPREGNADO 130MM X 2,40 MTS FREIGHT PREPAID 1X40' HC PARTIDA ARANCELARIA : 4403.2200 POSTS PINO IMPREGNADO 130MM X 2,40 MTS"/>
        <s v="1X40' HC PARTIDA ARANCELARIA : 4403.2200 POSTS PINO IMPREGNADO 5 A 6 X 2,40 MTS FREIGHT PREPAID"/>
        <s v="FREIGHT COLLECT 123 CTNS DECORATIVE ARTICLES OF WOOD HS CODE:4403.99 AND 1204 CTNS AQUARIUM PET SUPPLIES NON-FOOD / CRUSHED GRAVEL HS CODE: 2517.10 /SLAC: 1327 X CARTON THIS MASTER BILL COVERS AUTOMATED NVOCC HOUSEBILL NUMBER 44830051576"/>
        <s v="EUCALYPTUS WOOD STAKENCM: 4403.98.00"/>
        <s v="01X40HC CONTAINER CONTAINING : 28 PACKAGES WITH EUCALYPTUS WOOD STAKE 25X25X1219MM INVOICE: BWB2024-PO024USA PURCHASE ORDER : BWB2024-PO024USA NCM: 4403.98.00HS CODE: 440398 NET W. TOTAL: 28.350,000 KGS DUE: 24BR000973536-2 M3: 33,520 ORIGIN: FROM BRAZILC"/>
        <s v="ROUND LOGS OF MKB (MAKA KABBES) ROUND LOGS OF MKB(MAKA KABBES) AND YOR (YORI YORI) ROUND LOGS OF MKB (MAKA KABBES) ROUND LOGS OF MKB(MAKA KABBES) AND YOR (YORI YORI) HS CODE: 4403 ROUND LOGS OF MKB(MAKA KABBES) AND YOR (YORI YORI) ROUND LOGS OF MKB(MAKA K"/>
        <s v="TOTAL BOXES OF PLANTAIN CHIPS &amp; PLANTAIN STRIPS  - PLANTAIN CHIPS CHILE LIMA 6 OZ - PLANTAIN CHIPS SALTED 6 OZ - PLANTAIN CHIPS SWEET CARAMEL - PLANTAIN STRIPS CHILE LIME 12,7 OZ, - PLANTAIN STRIPS SALTED 12.7 OZ - PLANTAIN STRIPS SWEET 12,7 OZ  HS CODE 2"/>
        <s v="1X40' HC POSTS PINO IMPREGNADO 2 A 3 X 1,98 MTS 1.870 POSTS PINO CILINDROS IMP 80MM X 1,98 MTS PARTIDA ARANCELARIA : 4403.2200"/>
        <s v="BRAND: THE NORTH FACE GIRL'S 100% NYLON WOVEN DOWN JACKET PO# 420038918300100 4200 36581200100 420036581200200 HS CODE: 620240,621030 NO WOOD PACKAGING MATERIAL CONTAINER SUMMARY ----------, ------------------------- TR LU7642458 MLVN0644502 40X 9'6 633CT"/>
        <s v="ARTICLES HANDCRAFT(WOOD FLOUR, OF BAMBOO SPECIES HTS 4403.21)"/>
        <s v="GRANITE AS PER ABOVE DETAILS 1 04 X 20 DRY BOX CONTAINER WIT H POLISHED STONES SLABS, AS BE LOW: WOODEN PACKING: TREATED AND CERTIFIED. TOTAL: 30 BU NDLES CONTAINER 1: TCKU39353 1-7 299,2219 M2 GRANITE VALL E NEVADO 3.0 CM SPECIAL DEAL, CONTAINER 2: MRKU7"/>
        <s v="FOOTWEAR 01 X 40HC CONTAINING416 CARTONS WITH 4584 PAIRS OF LADIES FOOTWEAR INVOICE 2056/24 NCM 6403.9190, 6403.9990 DUE 24BR001079728-7 INVOICE 0251/24, NCM 6403.5190, 6403.5990, 6403.9990 DUE 24BR001060518-3 INVOICE 0250/24 NCM 6403.5190, 6403.5990, 640"/>
        <s v="6 PALLETS  144 CARTONS OF SOHO HOME I/C MODEWF-7820 C11CH78201 N.W. : 2630.88 KGS G.W. : 2925.00 KGS MEA : 18.978 CBM PEB : 836518 / 10.06.2024, KPBC : 040300 HS CODE : 8443.31.91 14 PALLETS  672 CARTONS OF CISS ET-4850 C11CJ60202 N.W. : 4536.00 KGS G.W. "/>
        <s v="PACKAGES 57 LOGS -4052' BFT -24.312 CBM HARD MAPLE LOGS 4SC 3SC ORIGIN : CANADA HS CODE : 4403.99.30 NO WOOD PACKING MATERIAL CERS:MT8822202407123631065, FREIGHT PREPAID"/>
        <s v="(11 BOXES,28 BUNDLES, 6 CRATE, 3 LOOSE ITEMS &amp; 10 PALLETS) BUILDING SUPPLIES &amp; HOME FURNISHINGS HS#321410, 3402.90,3904.10, 3920.99, 3922.10, 3926.90, 4403.22, 4412.34, 4820.10, 6216.00, 6802.99, 6805.30, 7009.92, 7306.90, 7307.29, 7309.00, 7315.00, 7317."/>
        <s v="(11 BOXES, 18 BUNDLES, 3 CRATES &amp; 6 PALLETS )HOME FURNISHINGS AND BUILDING SUPPLIES HS# 2203.00, 4403.22, 6910.10, 7315.00, 7324.10, 7326.90, 7610.90, 8609.00, 9403.60 POR CERS :PC3517202407173640922"/>
        <s v="1X40'HC 432 POSTS PINO IMPREGNADO 6'' A 7'' X 2,40 MTS 144 POSTS PINO IMPREGNADO 6'' A 7'' X 3,00 MTS 341 POSTS PINO IMPREGNADO 2,5'' A 3'' X 1,98 MTS M3 34,40 HS CODE: 4403.2200"/>
        <s v="OTHER ENGINES AND MOTORS TOTAL 38 PACKAGES 15 PACKAGES ONLY 342 CARTONS PACKED IN 15 PLYWOOD PACKAGES OTHER ENGINES AND MOTORS PARTS OTHER ROD PART K181374, OTHER ENGINES AND MOTORS PARTS OTHER ROD PART K181375 OTHER ENGINES AND MOTORS PARTS OTHER ROD PAR"/>
        <s v="S.T.C.: 4403 CARTONS ON 43 PAL LETS OF COSMETICS PRODUCTD HS CODE : 330499906 S.T.C.: 4488 CARTONS ON 38 PAL LETS OF COSMETICS PRODUCTD HS CODE : 330499906 S.T.C.: 3987 CARTONS ON 39 PAL LETS OF COSMETICS PRODUCTD HS CODE : 330499906"/>
        <s v="BAS (BASRALOCUS) ROUND LOGS HS CODE : 4403 BAS (BASRALOCUS) ROUND LOGS HS CODE : 4403 BAS (BASRALOCUS) ROUND LOGS HS CODE : 4403 BAS (BASRALOCUS) ROUND LOGS HS CODE : 4403 BAS (BASRALOCUS) ROUND LOGS HS CODE : 4403 BAS (BASRALOCUS) ROUND LOGS HS CODE : 44"/>
        <s v="OF MKB (MAKA KABBES) ROUND LOGS OF MKB (MAKA KABBES) ROUND LOGS OF MKB (MAKA KABBES) ROUND LOGS OF MKB (MAKA KABBES) ROUND LOGS OF MKB (MAKA KABBES) ROUND LOGS OF MKB (MAKA KABBES) AND YOR (YORI YORI) ROUND LOGS OF MKB (MAKA KABBES) ROUND LOGS OF MKB (MAK"/>
        <s v="16390 PACKAGES BULKPACKED DECORATIVE ARTICLES OF WOOD MOPANI WOOD (13690 X PCS SMALL + MEDIUM + JUMBO SIZE) GRAPEVINE WOOD (2700 X PCS MEDIUM + LARGE + SUPER SIZE) HS CODE 4403.49"/>
        <s v="INVOICE NUMBER : 240787 4403 CARTONS (129576 PCS) DIE CAST CARS - TOYS HS : 9503 00 500"/>
        <s v="FOOTWEAR, TEXTILE UPPER, OTHER QTY : 587 PR INV. NO. : INF IP2024-4396 HS CODE.: 640419 PO NO.: 0134757319 CUST ORD ER NO.: 300816156 ART NO.: GZ 9258 CUST NO.: 608005 FOOTWE AR, LEATHER UPPER, MENS QTY :, 1535 PR INV. NO. : INFIP202 4-4396 HS CODE.: 6404"/>
        <s v="ELECTIC DEVICE INVOICE NO. 2221828267,8268,8269,8270,827 1,8272,8273,8274,8275,8276,827 7,8278,8279,8280,8281,8282,828 3,8284,8285,8286,8287,8288,828 9,8290 ,8291,8292,8293,8294,8 295,8296,8297,8303,8304,8305,8, 306,8307,8308,8309,8310, PA CKING LIST NO. "/>
        <s v="779 AFRICAN BLACK WOOD ( DIOSPYROS CRASSIFLORA ) HS CODE: 4403.49.012499 FREIGHT PREPAID"/>
        <s v="BASEBALL THROWING GAME SPORT ITEMS(BASEBALL THROWING GAME,SPONGE PAD,F RISBEE GAMES,CORNHOLE GAME,GOLF DARTS CHIPPING GAME SET,GAME BALL SET) PO#4112+4189+4219+4273+4403, @TEL 0574-27718301 @@IMPORTS@DHYSHIPPINGLINE.COM @@TEL 310-818-3210 FAX (909) @@364-"/>
        <s v="HOUSEHOLD GOODS AND PERSONAL E FFECTS HARMONIZED TARIFF SCHE DULE: 9805.00.50 ATVN GSA E L24421591 AGUIRRE, JAMES 9/9 B OXES 9707 LBS/G 4403 KG/G 1839 CFT CRWV WKAS0244996 SUTTON, JESSE 2/2 BOXES 2132 LBS/G 96, 7 KG/G 380 CFT HOUSE/HOUSE FREIGHT PREPAID S"/>
        <s v="HOUSEHOLD GOODS AND PERSONAL E FFECTS HARMONIZED TARIFF SCHE DULE: 9805.00.50 ATVN GSA E L24421591 AGUIRRE, JAMES 9/9 B OXES 9707 LBS/G 4403 KG/G 1839 CFT HOUSE/HOUSE FREIGHT PR EPAID SHIPPERS LOAD AND COUNT, FREIGHT PAYABLE BY SEACO SHI PPING SA UNDER TE"/>
        <s v="1X40' HC PARTIDA ARANCELARIA : 4403.2200 POSTS PINO IMPREGNADO CALIBRADO 130MM X 2,40 MTS"/>
        <s v="1X40'HC PARTIDA ARANCELARIA : 4403.2200 POSTS PINO IMPREGNADO 2,5 A 3 X 1,98 MT 1X40' HC PARTIDA ARANCELARIA : 4403.2200 POSTS PINO IMPREGNADO 130MM X 2,40 MTS"/>
        <s v="ELECTRICAL WIRING ACCESSORIES &amp; PARTS THEREOF AS PER ANX. INVOICE NO. : 30024000162XJ I NVOICE DATE: 05/06/2024 CART ONS: 52 NO OF PALLETS: 52 NE T WT: 12220.00 GROSS WT: 1395 3.21 SB NO. DATE: 05/06/2024, INVOICE NO. : 30024000163XJ INVOICE DATE: 05/06/2"/>
        <s v="KAW UDU (KAW) ROUND LOGS KAW UDU (KAW) ROUND LOGS KAW UDU (KAW) ROUND LOGS KAW UDU (KAW) ROUND LOGS KAW UDU (KAW) ROUND LOGS KAW UDU (KAW) ROUND LOGS KAW UDU (KAW) ROUND LOGS HS CODE: 4403 KAW UDU (KAW) ROUND LOGS KAW UDU (KAW) ROUND LOGS KAW UDU (KAW) RO"/>
        <s v="16390 PACKAGES BULKPACKED DECORATIVE ARTICLES OF WOOD MOPANI WOOD: (13690 X PCS SMALL + MEDIUM + JUMBO SIZE) GRAPEVINE WOOD: (2700 X PCS MEDIUM + LARGE + SUPER SIZE) HS CODE: 4403.49"/>
        <s v="WOOD IN THE ROUGH, WHETHER OR NOT STRIPPED OF BARK - CEDRELA FAS KD LUMBER 2,896 PCS SVC NO: Q9M3HTKRT SHIPPING MARKS: IBI 36246- HAITI TAX ID: 000-594-657-2 HS CODE: 4403.99.00 7 STANDARD FREE DAYS"/>
        <s v="( 86 BOXES, 4 BUNDLES, 1 CRATE, 3 LOOSE ITEMS &amp; 10 PALLETS) HOME FURNISHINGS AND BUILDING SUPPLIES HS# 3208.20, 3919.10, 3922.10, 3924.10, 3926.90, 4011.10, 4403.20, 4816.20, 4901.99, 5503.20, 6302.31, 6403.51, 6810.99, 6910.10, 7013.37, 7308.30, 7318.95,"/>
        <s v="KNITTING PJM SET WITH HOOD KNITTING GIRL PJM SET KNITTING GIRL GOWN KNITTING SLEEPSHIRT 92% POLYESTER 8% SPANDEX PO NO. 4401/4402/4403 STYLE NO. 14474/G3058/G3059/14481 HS CODE610"/>
        <s v="HOLIDAY DECORATIONS PO NO.: 4403 LC NO.:64064289 THIS SHIPMENT CONTAINS NO HOLIDAY DECORATIONS PO NO.: 4403 LC NO.:64064289"/>
        <s v="HOLIDAY DECORATIONS PO NO. 4403 L/C NO.64064289 THIS SHIPMENT CONTAINS NO WOOD PACKING MATERIALS. HOLIDAY DECORATIONS PO NO. 4403 L/C NO.64064289 THIS SHIPMENT CONTAINS NO WOOD PACKING MATERIALS."/>
        <s v="01 X40HC CONTAINER CONTAINING 42 PACKAGES WITH EUCALYPTUS WOOD STAKE 25X25X915MMINVOICE: BWB2024-PO23USA PURCHASE ORDER: BWB2024-PO23USA NCM: 4403.98.00 HS CODE: 440398 RUC: 4BR341679142 PRIMEEBKG08551190000000 NET WEIGHT: 27.800,000 KG M3: 38,4300 FREIGH"/>
        <s v="ARTIFICIAL QUARTZ STONE SL ABS HS CODE 68101990 NETT WEIGHT 24500 KGS GROSS WEI GHT 25000 KGS EXPORT INVOI CE NUMBER 7873 , DATE 21.0 4.2024 PURCHASE ORDER NUMB ER : 2272 07 WOODEN CRATES CARRYING 47 ARTIFICIAL QU ARTZ STONE SLABS 04 WOODEN CRATES CARRYIN"/>
        <s v="3020 MEN'S LAREDO SINGLE LAYER REVERSIBLE JERSEY (KNIT) 100 POLYESTER 75D/72F CD YARN EYELET FABRIC 3032 MEN'S BELMONT JERSEY(KNIT) 100 POLYESTER 75/72 28G INTERLOCK FABRIC, 3034 MEN'S OAKLAND JERSEY(KNIT) 100 POLYESTER 75/72 28G INTERLOCK FABRIC 3206 MEN"/>
        <s v="SOFTWOOD SAWN TIMBER SOFTWOOD SAWN TIMBER IP-KHI-A8A779/2024 NET WEIGHT 108460.000KGS EXPORT REFERENCE E21751B HS CODE 4403.9900 PROOF OF REPORT, EC8148202406193577930 FREIGHT PREPAID DTHC PREPAID 14 DAYS FREE DETENTION AND DEMURRAGE COMBINED AT DESTINATI"/>
        <s v="DECORATIVE ARTICLES OF WOOD MOPANI 19490 PACKAGES BULKPACKED DECORATIVE ARTICLES OF WOOD MOPANI WOOD (16790 X PCS SMALL, MEDIUM + LARGE SIZE) GRAPEVINE WOOD (2700 X PCS MEDIUM, LARGE +, SUPER SIZE) HS CODE 4403.49"/>
        <s v="19490 PACKAGES BULKPACKED DECORATIVE ARTICLES OF WOOD MOPANI WOOD: (16790 X PCS SMALL, MEDIUM + LARGE SIZE) GRAPEVINE WOOD: (2700 X PCS MEDIUM, LARGE + SUPER SIZE) HS CODE: 4403.49"/>
        <s v="PART FOR WIND MILLS PO:450985 4403/4509874423/4509877409/450 9894043/4509894883/4509914347/ 4509914348/4509914350 INVOICE NUMBER:VKBR240615 FO NO.:710 0631960 FINAL DELIVERY ADDRES S: VESTAS NACELLES AMERICA IN, C. NACELLES BRIGHTON 1500 EA ST CROWN PRINC"/>
        <s v="( 2 BOXES, 14 BUNDLES, 4 CRATES &amp; 2 LOOS ITEMS) BUILDING SUPPLIES AND HOME FURNISHINGS HS# 4403.23, 7317.00, 7610.90, 8418.10, 8703.21, 9403.50 POR:CERS: PC3517202406193575119"/>
        <s v="466 CTNS DECORATIVE ARTICLES OF WOOD HS CODE:4403.99 AND 920 CTNS AQUARIUM PET SUPPLIES NON-FOOD / CRUSHED GRAVEL HS CODE: 2517.10 FREIGHT COLLECT STC/SLAC: 1386 X CARTON THIS MASTER BILL COVERS AUTOMATED NVOCC HOUSEBILL NUMBER 44830051188"/>
        <s v="5 PALLET STB 300 CASE(S) 12 X 750 ML LOS VASCOS SAUVIGNON BLANC GROSS WEIGHT 4403.25 K GM / 1 PALLET STB 140 CASE(S) 6 X 750 ML WINES GROSS WEIGHT 1 020.00 KGM / 3 PALLET STB 200 CASE(S) 12 X 750 ML WINES GROSS WEIGHT 2840.00 KGM / 6 PALLET STB 50 CASE(S)"/>
        <s v="WOOD IN THE ROUGH, WHETHER OR NOT STRIPPED OF BARK - PARTIDA ARANCELARIA : 4403.2200 210 POSTS PINO IMPREGNADO 130MM X 2,40 MTS 2560 POSTS PINO IMPREGNADO CILINDRADO 2 1/2 A 3 X 1,98 MTS"/>
        <s v="DARINA ROUND LOGS H.S CODE: 4403 DARINA ROUND LOGS H.S CODE: 4403 DARINA ROUND LOGS H.S CODE: 4403 DARINA ROUND LOGS H.S CODE: 4403 DARINA ROUND LOGS H.S CODE: 4403 DARINA ROUND LOGS H.S CODE: 4403 DARINA ROUND LOGS H.S CODE: 4403 DARINA ROUND LOGS H.S CO"/>
        <s v="S.T.C. POLE PARTS HS CODE: 73 1829 SCAC: MZLY HBL: 24SEE022 6370 / S.T.C. COVER SILL PHEV HS:870 82910 SCAC: MZLY HBL: 24SEE02 26444 / S.L.A.C. BEARING FOR AUTOMOTI VE HS-CODE: 40169952 SCAC: MZ LY HBL: 24DUS0164784 / S.T.C. WORKING TOOLS HS CODE: 4415202"/>
        <s v="HANDICRAFT WOODEN PRODUCT - REFRIGERATED CONTAINING (10, 632 PCS.) ASSORTED PHILIPPINE HANDICRAFTS (COCONUT PIRATE)(PO#31886) HS CODE 4403.99.90 REEFER CONTAINER TEMPERATURE SET AT 27.0 DEGREES CELSIUS"/>
        <s v="PART FOR WIND MILLS PO:450985 4403/4509854424/4509854425/450 9854426/4509854428/4509855596/ 4509874421/4509874430/45098744 31/4509877412/4509894019/45098 94024/4509894036/4509894037/45 09894038/4509894039/4509894041, /4509894971 INVOICE NUMBER:VK BR240586"/>
        <s v="TEAK WOOD ROUND LOGS HS CODE 4403.49.00 TEAK WOOD ROUND LOGS HS CODE 4403.49.00 TEAK WOOD ROUND LOGS HS CODE 4403.49.00 TEAK WOOD ROUND LOGS HS CODE 4403.49.00 TEAK WOOD ROUND LOGS HS CODE 4403.49.00 TEAK WOOD ROUND LOGS HS CODE 4403.49.00 TEAK WOOD ROUND"/>
        <s v="1X40' HC PARTIDA ARANCELARIA : 4403.2200 POSTS PINO IMPREGNADO 2,5 X 3 X 1,98 MTS"/>
        <s v="WALNUT LOGS - 4394 BF HS CODE: 4403.99.0170 WALNUT LOGS - 4359 BF HS: 4403.99.0170 WALNUT LOGS - 4058 BF HS CODE: 4403.99.0170 WALNUT LOGS - 2930 BF HS CODE: 4403.99.0170 (ITN): X20240418215746"/>
        <s v="10680 PACKAGES BULKPACKED DECORATIVE ARTICLES OF WOOD MOPANI WOOD: (10680 X PCS SMALL + LARGE SIZE) HS CODE: 4403.49."/>
        <s v="WALL PLATECONNECTORA/V CABLE HS CODE: 8538900000 / FURNITURE FITTINGS69 CTNS (3 PALLETS) PO NO.4403 H.S. CODE: 8302423065 / BRACKETHS CODE: 8302410000 PO240234 PO240280 PO240315 64 CTNS  1 PLT / PLASTIC PRODUCTSHS CODE: 3926909090 63CTNS4PLTS / BLUETOOTH "/>
        <s v="BULKPACKED BULKPACKED DECORATIVE ARTICLES OF WOOD MOPANI WOOD (10680 X PCS SMALL + LARGE SIZE) HS CODE 4403.49."/>
        <s v="DECORATIVE ARTICLES 18610 PACKAGES BULKPACKED DECORATIVE ARTICLES OF WOOD MOPANI WOOD (17010 X PCS SMALL + MEDIUM SIZE) GRAPEVINE WOOD (1600 X PCS MEDIUM + LARGE SIZE) HS, CODE 4403.49"/>
        <s v="WOOD MOPANI 15010 PACKAGES BULKPACKED DECORATIVE ARTICLES OF WOOD MOPANI WOOD (13510 X PCS SMALL, MEDIUM + LARGE SIZE) GRAPEVINE WOOD (1500 X PCS MEDIUM, LARGE +, SUPER SIZE) HS CODE 4403.49"/>
        <s v="15010 PACKAGES BULKPACKED DECORATIVE ARTICLES OF WOOD MOPANI WOOD: (13510 X PCS SMALL, MEDIUM + LARGE SIZE) GRAPEVINE WOOD: (1500 X PCS MEDIUM, LARGE + SUPER SIZE) HS CODE: 4403.49"/>
        <s v="GLASS BOTTLE/PLASTIC CAP/ ALUMINUM CAP 473CTNS10PALLETS PO#4403.4405 4406 4407 4409 4410"/>
        <s v="FREIGHT COLLECT 480 CTNS DECORATIVE ARTICLES OF WOOD HS CODE:4403.99 AND 992 CTNS AQUARIUM PET SUPPLIES NON-FOOD / CRUSHED GRAVEL HS CODE: 2517.10 /SLAC: 1472 X CARTON THIS MASTER BILL COVERS AUTOMATED NVOCC HOUSENUMBER 44830050354"/>
        <s v="MEDICAL DEVICES 3636 CASE(S) MEDICAL DEVICES . . 4403 CASE(S) MEDICAL DEVICES, . . 4398 CASE(S) MEDICAL DEVICES . . 3601 CASE(S) MEDICAL DEVICES. . 5090 CASE(S) MEDICAL DEVICES . FREIGHT PREPAID NONE NONENONE NONE MEDICAL DEVICES 3636 CASE(S) MEDICAL DEVI"/>
        <s v="1X40 HC 832 PACKAGES OF FURNITURES HS CODE: 9403.60.90, 9401.69.90, 4420.90.10 4414.10.00, 4419.20.00, 7020.00.19, 6804.23.00 TAX ID: 53.870.010.5-503.000 TEL: 407 228 4403, FAX: 407 228 4403"/>
        <s v="DEBARKED RED OAK LOGS DEBARKED RED OAK LOGS DEBARKED RED OAK LOGS DEBARKED RED OAK LOGS DEBARKED RED OAK LOGS H.S. CODE 4403.91.0020 USA ORIGIN DESTINATION CHARGES AS COLLECT FREIGHT PREPAID @ FAX +86-769-88686387, USCI# 91441900551660486J @@ EMAIL HKEBOX"/>
        <s v="WALNUT LOGS HS CODE: 4403.99.0170 TAX ID: 91330501MA2B5MMLXC (ITN): X20240329083289 WALNUT LOGS HS CODE: 4403.99.0170 TAX ID: 91330501MA2B5MMLXC (ITN): X20240329083289 WALNUT LOGS HS CODE: 4403.99.0170 TAX ID: 91330501MA2B5MMLXC (ITN): X20240329083289 WAL"/>
        <s v="01 X40HC CONTAINER STC TOTAL 2 UNITS 1 UNIT BRAND NEW C ASE 770FX BACKHOE LOADER MAKE &amp; MODEL : 770EX NC 4W SD LCW BDB B14 30 CHASSIS NO. NKJ770 EXCRKH40459 ENGINE NO. RNHM10 4403 YEAR OF MANUFACTURING: 2, 024 NET WT.8000 KGS HS CODE : 84295900 1 UNIT BRA"/>
        <s v="BOXES CONTAINING 4403 BOXES MEN &amp; BOY S 100% COTTON KNIT-T-SHIRT 40 BOXES GIRL S 100% COTTON KNIT-T-SHIRT"/>
        <s v="18610 PACKAGES BULKPACKED DECORATIVE ARTICLES OF WOOD MOPANI WOOD: (17010 X PCS SMALL + MEDIUM SIZE) GRAPEVINE WOOD: (1600 X PCS MEDIUM + LARGE SIZE) HS CODE: 4403.49"/>
        <s v="(13 BOXES, 4 BUNDLES, 2 CRATES, 2 CYLINDEDRS, 26 LOOSE ITEMS &amp; 7 PALLETS) BUILDING SUPPLIES AND HOME FURNISHINGS HS# 3215.11, 3919.10, 3925.90, 3926.90, 4403.22, 4418.20, 4802.54, 4820.30, 4823.90, 5512.99, 5906.10, 6304.91, 7610.90, 8208.90,, 8211.92, 83"/>
        <s v="1X40' HC 1340 CASES OF WINE 102-00692654 360 ARGENTO ESTATE BOTTLED PINOT GRIGIO 2023 GROSS WEIGHT: 4680.00 KGS. 106-00692626 280 CASES COLOME TORRONTES, VINTAGE 2023, WHITE WINE, PACKED IN 280 CASES OF 12 BOTTLES OF 750ML GROSS WEIGHT: 4403.00 KGS. 106-0"/>
        <s v="WEARING APPAREL READYMADE GARMENT MENS COTTON KNIT PULLOVER WASH : HEAVY GARMENTS WASH WITH SOFTNER ITEM : KNIT P.O. NO. R0DE6MA STYLE NO. 871588, HTS CODE 611020 STUFFING LOCATION : SAPL SHIPPING BILL NUMBER/ BILL OF EXPORT NUMBER: 680843 SHIPPING BILL D"/>
        <s v="FCR: KHI0921998 HS CODE# 6103 421020 INV#: S5224498769 GD# :KPPE-EF-209203-28-03-2024 PO NO.: 0134689418 NO. OF CTN S:60 NO. OF PCS:1046 TOTAL G ROSS WT.:332.425 KGS FREIGHT COLLECT / HS CODE# 6101302010 INV#: S52 23488068 GD#:KPPE-EF-209203-2 8-03-2024 P"/>
        <s v="4403.96 PLASTIC ACTION FIGURE"/>
        <s v="POWER SUPPLY CORD FLEXPORT CONSOLE BOX INK / UV FLATBED PRINTER DG-1513 HS CODE 3215.90 HBL NO FLXT00002607691A 8544.42 POWER SUPPLY CORD AMS HBL NO FLXT00002641952A, 8544.42 POWER SUPPLY CORD AMS HBL NO FLXT00002631330A 4403.96 PLASTIC ACTION FIGURE AMS "/>
        <s v="SLAC FRENCH OAK CANTS RUSTIC SIZE 305X432 MM FRENCH OAK CANTS 1ST CHOICE SIZE 305X318 MM HS CODE : 4403.91.00 OPEN VENTSTEMPERATURE +/+ 3 DEGREES CELSIUS"/>
        <s v="TOTAL ( 5 BOXES, 11 BUNDLES, 2 LOOSE ITEMS &amp; 9 PALLETS) BUILDING SUPPLIEES AND HOME FURNISHINGS HS# 2710.19, 3403.19, 3820.00, 3824.50, 3920.49, 3923.50, 3926.90, 4006.90, 4009.22,4013.10, 4403.24, 4802.54, 4811.41, 5607.50, 6914.90,, 7318.29, 7323.99, 74"/>
        <s v="29 PKGS CONTAINING FABRICATED STRUCTURE PARTSAS PER CUSTOMER ORDER NO. 84014, 84029, 84015,84019, 84022, 84018, 84024 &amp; 84025INVOICE NO. 4403 DT. 22/03/2024SHIPPING BILL NO. 8541236 DT. 22/03/2024IEC NO. 3010000332HS CODE 73089090NET WT. 19815.575 KGS GRO"/>
        <s v="IKEA HOME FURNISHING PRODU CTS SB NO:8110897 IKEA SHIPMENT REF NO: 013-TSO- S10000018447 TOTAL PIECE S:372 HS CODE:57050039,6 3051040 CSM NUMBER:ECIS2 4403 FREIGHT PAYABLE BY ISAG THIS SHIPMENT CONTA INS NO SOLID WOOD PACKING MATERIALS  IKEA2.USDO INTER.I"/>
        <s v="DRIFTWOOD HS.CODE  4403.98.90 SCAC CODE  SFOK ACI CODE 8FKT HBL NO.TG24030028 CONTINUE FROM CONSIGNEE EMAIL NANCY@AMAXXSHIPPING.COM; OPERATION@AMAXXSHIPPING.COM"/>
        <s v="TOTAL 4403 CARTONS 2178 CARTONS 100 COTTON KNITTED MENS T-SHIRT 60 COTTON 40 POLYESTER KNITTED MENS T-SHIRT SB NO: 8687593 DT.28.03.2024 INV NO: SPLK/472/23-24 DT:27.03.2024 TOTAL QUANTITY:54766 PCS, TOTAL NET WEIGHT:9231.917 KGS PO 7190810A, 7190813A, 71"/>
        <s v="ARTIFICIAL QUARTZ STONE SL ABS &amp; SAMPLE STANDS HS COD E 68101990 HS CODE 9403209 0 GROSS WEIGHT 26500 KGS N ETT WEIGHT 26000 KGS 07 W OODEN CRATES CARRYING 48 A RTIFICIAL QUARTZ STONE SLA BS 01 WOODEN CRATE CARRYIN G 200 SAMPLE PIECES OF ART IFICIAL QUART"/>
        <s v="NCM:1905901000 1X40 HC CONTAINER 4403 BOXES 800 CS WAFFERS 3603 CS BISCUITS SALTED NW: 13428.14"/>
        <s v="(+++) NEW SPARE PARTS FOR KOMATSU CONSTRUCTION MACHINERY INV.NO.KOT-4392,4393,4403,4404 HS CODE: 392099 AS PER ATTACHED SHEET ( ) - AS PER ATTACHED SHEET - (+++), FREIGHT PREPAID AS ARRANGED WAYBILL PART LOAD CONTAINER(S) COVERED BY BLS: TYO0604678 TYO061"/>
        <s v="TOTAL SLAC ( 42 BOXES, 29 BUNDLES, 2 CRATES, 8 CYLINDERS, 19 LOOSE ITEMS &amp; 5 PALLETS) BUILDING SUPPLIES AND HOME FURNISHINGS HS# 1702.20, 2101.11, 2710.19, 3214.10 , 3921.12, 3924.10, 3926.90, 4006.90,4015.19,, 4403.22, 4802.54, 4816.20, 4820.30, 7009.92,"/>
        <s v="ARTIFICIAL QUARTZ STONE SL ABS HS CODE 68101990 GROSS WEIGHT 27000 KGS NETT WEI GHT 26500 KGS 07 WOODEN CR ATES CARRYING 54 ARTIFICIA L QUARTZ STONE LABS 01 WOO DEN CRATE CARRYING 30 SAMP LE PIECES OF ARTIFICIAL QU ARTZ STONE SLABS TOTAL 08 WOODEN CRATES "/>
        <s v="1X40 HC SLC 20 PALLETS WITH 5.148 BOXES CHARCOAL BRIQUETTE EUCALYPTUS - 54,672 M3 INVOICE 001/24DU-E 24BR000290839-3 RUC 4BR4034440320000000000000 0000187217 NCM: 4403.98.00 SHIPPED ON BOARDFREIGHT COLLECT WOODEN PACKAGE: TREATED AND CERTIFIED 44039800 HS"/>
        <s v="WOOD IN THE ROUGH, WHETHER OR NOT STRIPPED OF BARK - PARTIDA ARANCELARIA : 4403.2200 75 POSTS PINO IMPREGNADO 30 PIES CLASE 5 6 X 9,15 MTS WOOD IN THE ROUGH, WHETHER OR NOT STRIPPED OF BARK - PARTIDA ARANCELARIA : 4403.2200 75 POSTS PINO IMPREGNADO 30 PIE"/>
        <s v="620590 (HS) PURCHASE ORDER NUMBER: 5678575615 DESC: 8506 - GE SS CAMP SHIRT P.O.NO.:5678575615 CI NO.: 1023041488 CI DATE: 12/03/2024 GST INVOICE NO: 233102301101, GST INVOICE DT:12/03/2024 TOTAL QTY.: 4403 PCS HS CODE : 6205904040 FREIGHT COLLECT HTS COD"/>
        <s v="1X40 HC / CONTAINER: TRHU64708 02 53 PACKAGES SAID TO CONTAI N: ELEMENTOS DE LA EXPOSICION NOTRE DAME DE PARIS MUEBLE S DE MADERA, ARTICULOS ELECTRO NICOS, CONVERTIDOR ESTATICO, L AMPARA UV PARA DESINFECCION,, TIRAS DE ILUMINACION LED, PLAC AS DE PMMA, SI"/>
        <s v="FREIGHT COLLECT 31 CARTONS 453.92 KGM 2.27 MTQ 31 CTNS CONTAINING 627 PCS OF WOMENS WOVEN JACKET PO 2100063491, STYLE 29945-0210 HS CODE: 6202308061 SHIPPER: ORIT TRADING LANKA (PVT) LTD 07-02 EAST TOWER, WORLD TRADE CENTRE ECHELON SQUARE, COLOMBO 01 SRI "/>
        <s v="499 CTNS CHILLED BONE IN LAM B RACK FRENCHED NET WEIGHT 5 488.660 KGS GROSS WEIGHT 593 7.760 KGS 416 CTNS CHILLED BONE IN LAMB RACK FRENCHED NET WEIGHT 3963.020 KGS GROS S WEIGHT 4403.980 KGS 400 CT, NS CHILLED BONELESS LAMB LEG NET WEIGHT 4512.700 KGS G "/>
        <s v="BAGS OF 69 KG EACH ONE. PACKING IN NEW JUTE AND ECOTACT BAGS, GUATEMALA CLEAN COFFEE CROP 2023-2024 NET WEIGHT 18,975.00 KGS GROSS WEIGHT 19,165,00 KGS, CERTIFICATE ORIGIN 4403 FDA REGISTRATION IN SCL, SOCIEDAD ANONIMA NO. 14400352252"/>
        <s v="ELECRIC DEVICE INVOICE NO. 2221819579,9580,9581,9582,958 3,9584,9585,9586,9587,9588,958 9,9590,9591,9592,9593,9594,959 5,9596,9597,9598, 9599,9600,9 601,9602,9603,9604,9605,9606,9 607,9608,9609,9610,9611,9612,9, 613,9614,9615,9616,9617, PA CKING LIST NO. "/>
        <s v="PO#20128+20126 ITEM NO.305258GRY-AH/ 305258ORB-AH/305258K/305937-AH SHOWER ROD POLYESTER SHOWER CURTAIN METAL SHOWER HOOKS PO#20118, 20125 THIS SHIPMENT CONTAINS NO SOLID WOOD PACKING MATERIAL (CONTINUED 1) SHENNAN MIDDLE RDAND HEPING RD,LUOHU DIST., SHEN"/>
        <s v="HICKORY LOGS HS CODE: 4403.99.0195 4033 BF HS CODE: 4407990261 X20240216671499"/>
        <s v="ELNA BRAND ELECTROLYTIC CAPACITOR 1,427 CARTONS IN VOICE NO.: ES(TC)-24624,ES (TY)-24618 HS CODE : 8532. 22.00 TOTAL: 1,015,000 PCS . CARTONS : 797 GROSS WEIG HT : 8,517.78 KGS. FREIGHT CHARGES : COLLECT ELNA BRAND ELECTROLYTIC CAPACIT OR INVOICE NO. ES(T"/>
        <s v="GROWING MEDIA TOTAL PIECES: 20 80 TOTAL PALLETS: 26 TARIFF NUMBER: 680620 CONSIGNMENT N UMBER: 17318-SUP-ECIS5279 TO TAL NET WEIGHT: 4403.360 TOT AL GROSS WEIGHT: 4610.580 TO TAL VOLUME: 12.116 TOTAL NUM, BER OF PACKAGES: 2080"/>
        <s v="7420 CARTONS OF BARBIE DOL LS NW : 4403.56 KGS PTMI R EF#6448241 HS CODE : 9503 00 21 FREIGHT COLLECT EMA IL: ALBERT.SALDANAMATTEL. COM EIN NUMBER ( TAX ID ) : 47-1786457-00"/>
        <s v="WALNUT LOGS HS CODE: 4403.99.0261 AES:X20240223042155"/>
        <s v="GARLIC SEA SALT HTS CODE: 210 3.90.90.00.18 PO NUMBER: 4402 GARLIC SEA SALT HTS CODE: 21 03.90.90.00.18 PINK ROCK SAL T HTS CODE: 2501.00.91.00.00 PO NUMBER: 4403"/>
        <s v="FREIGHT PREPAID 220421 (HS) 55 BOXES 988.35 KGM WINES HS-CODE: 220421, 220421 (HS) 80 BOXES, 1010 KGM WINES HS-CODE: 220421, 220421 (HS) 70 BOXES 1054 KGM WINES HS-CODE: 220421, 220421 (HS) 80 BOXES1119.84 KGM WINES HS-CODE: 220421, 220421 (HS) 147 BOXES "/>
        <s v="(5 BOXES, 25 BUNDLES, 1 CRATES, 3 LOOSE ITEMS&amp; 7 PALLETS) BUILDING SUPPLIES AND HOME FURNISHINGS HS# 3917.40, 3925.90, 4403.97, 7203.90, 7226.99, 7308.30, 7319.40, 7323.99, 8302.49, 8431.20, 8467.29, 8502.40, 8523.80, 8536.90 POR CERS: : PC351720240327337"/>
        <s v="HANDICRAFT WOODEN PRODUCT - REFRIGERATED CONTAINING (10, 632 PCS.) ASSORTED PHILIPPINE HANDICRAFTS (COCONUT PIRATE)(PO#31839X) HS CODE 4403.99.90 REEFER CONTAINER TEMPERATURE SET AT 27.0 DEGREES CELSIUS"/>
        <s v="CARGO IS STOWED IN A REFRIGERATED CONTAINER STHE SHIPPER'S REQUESTED CARRYING TEMPERATURE DEGREES CELSIUS FWDR REF: 5630015073 PHARMACEUTICAL PHARMACEUTICAL PRODUCTS, 13 PALLETS CONTAINNIG 1191 BOXES. PHARMACEUTICAL MEDICINE FOR HUMAN USE, GLIPIZIDE ER TA"/>
        <s v="HOUSEHOLD GOODS AND PERSONAL E FFECTS WKAS0239495 5 OF 7 V ANS COLEMAN, WILL ALWW 4403 57 43 864 FREIGHT PAYABLE BY M ED SERVICES OVERSEAS II UNDER TERMS OF SERVICE CONTRACT 299 024061 (CUSTOMER REF: 12800147, 174) MAERSK LINE, LTD"/>
        <s v="FRUIT JUICES (INCLUDING GRAPE MUST) AND VEGETABLE - ONE CONTAINER WITH: 95 DRUMS CONTAINING 265 KG. NET EACH OF FROZEN CONCENTRATED ORANGE JUICE BATCH: 4402 TOTAL DRUMS: 95 TOTAL NET WEIGHT: 25.175,00 KGS TOTAL GROSS WEIGHT: 26.790,00 KGS FRUIT JUICES (IN"/>
        <s v="WOOD IN THE ROUGH, WHETHER OR NOT STRIPPED OF BARK - PARTIDA ARANCELARIA : 4403.2200 3.520 POSTS PINO IMPREGNADO 2,5 X 3 X 1,98 MTS WOOD IN THE ROUGH, WHETHER OR NOT STRIPPED OF BARK - PARTIDA ARANCELARIA : 4403.2200 3.520 POSTS PINO IMPREGNADO 2,5 X 3 X "/>
        <s v="CARGO IS STOWED IN A REFRIGERATED CONTAINER STHE SHIPPER'S REQUESTED CARRYING TEMPERATURE DEGREES CELSIUS FWDR REF: HYD8012155 PHARMACEUTICAL PRODUCT TOTAL 24 PACKAGES ONLY CELECOXIB CAPSULES 100MG, CELECOXIB CAPSULES 200MG PRAMIPEXOLE DIHYDROCHLORIDEBE T"/>
        <s v="TOTAL (90 BOXES, 7 BUNDLES, 2 CRATES, 15 CYLINDERS,5 LOOSE ITEMS &amp; 14 PALLETS ) BUILDING SUPPLIES AND HOME FURNISHINGS HS# 3402.90, 3506.99, 3918.10, 3923.11, 3925.20, 3926.90, 4010.39, 4011.90, 4016.99,, 4403.22, 4409.29, 4911.99, 5607.50, 6216.00, 7020."/>
        <s v="READYMADE GARMENTS KONTOOR WOMENS WOVEN PANTS. NGC ID 7000072461 BRAND LEE HTS CODE 6204628011 PO CUT 450099949800100, NGC STYLE 3408964 STYLE 103408964 QTY 4403 PCS. INVOICE NO 3424090120 DATE 24-JAN-2024 EXP NO 2859-013231-2024 DATE 24-JAN-2024 MASTER C"/>
        <s v="FREIGHT PREPAID CARGO IS STOWED IN A REFRIGERATED CONTAINER SAT THE SHIPPER'S REQUESTED CARRYING TEMPERATUOF -1.8 DEGREES CELSIUS 7 CTN (020130) PS BONELESS BEEF FLANKSTEAK CHNET WEIGHT: 163.67 KG GROSS WEIGHT: 169.90 KG, 197 CTN (020130) PS BONELESS BEEF"/>
        <s v="CARGO IS STOWED IN A REFRIGERATED CONTAINER STHE SHIPPER'S REQUESTED CARRYING TEMPERATURE DEGREES CELSIUS 16 PACKAGES OF 566 CARTONS ONLY (SIX PACKAGES OF FIVE HUNDRED SIXTY-SIX CARTOONLY) NON HAZ CARGO, 16 PACKAGES OF 566 CARTONS CONTAINING HARMLESMEDICI"/>
        <s v="WOOD IN THE ROUGH, WHETHER OR NOT STRIPPED OF BARK - PARTIDA ARANCELARIA : 4403.2200 3.168 POSTS PINO IMPREGNADO 2,5 A 3 X 1,98 MTS"/>
        <s v="FREIGHT PREPAID AS PER AGREEMENT 300 CASES 4403.25 KGM 5 PALLET STB 300 CASE(S) 12 X 750 ML LOS VASCOS SAUVIGNON GROSS WEIGHT 4403.25 KGM, 70 CASES 1143 KGM 2 PALLET STB 30 CASE(S) 6 X 750 ML CABERNET SAUVIGNON CONCTORO DON MELCHOR750 ML CHILE RSSC NC 40 "/>
        <s v="ORGANIC ORGANIC ORGANIC 05 CONTAINERS 20 DRY CONTAININ G 340 DRUMS WITH: BRAZILIAN ORGANIC LA HONEY INVOICE:H-2 839-4 LOT: 4400 TRUE SOURC E SEAL:102487 PO IMPORT:PC12 817-4 CTNR: SUDU 166 932-4 / SEAL SIF:002505/SIF635 NET, WEIGHT:19.040,000 KGS GROSS WE"/>
        <s v="MOPANI WOOD 17330 X CTNS MOPANI WOOD (SMALL, MEDIUM + LARGE SIZE) 100 X BAGS MOPANI MINI SIZE 500 X PCS GRAPEVINE WOOD LARGE SIZE HS CODE 4403.49.01 FOB CAPE TOWN / FREIGHT COLLECT"/>
        <s v="DECORATIVE ARTICLES BULKPACKED DECORATIVE ARTICLES OF WOOD MOPANI WOOD 16660 X PCS (SMALL, MEDIUM, LARGE) GRAPEVINE WOOD 900 X BAGS (LARGE, SUPER SIZE), HS CODE 4403.49.01.00 DECORATIVE ARTICLES BULKPACKED DECORATIVE ARTICLES OF WOOD MOPANI WOOD 7720 X PC"/>
        <s v="VALACYCLOVIR TABLETS 1GRAM X 90CT VALACYCLOVIR TABLETS 500MG X 90CT 4403 CARTONS  84 PALLETS VALACYCLOVIR TABLETS 1GRAM X 90CT VALACYCLOVIR TABLETS 500MG X 90CT 4403 CARTONS  84 PALLETS"/>
        <s v="06 WOODEN CRATES AND 6 SAM PLE BOX OF POLISHED QUAR TZ SLABS QUANTITY: 2983. 34 SFT. INVOICE NO.GSLII /23-24/4403 DT. 16.01.2024 PO NO. 0610746085 DT.20 .11.2023 S.B NO.4000364 DT. 16.01.2024 HTS CODE NO. 6810.99.0020 HS CODE NO. 68109990 IEC NO. 02 04006"/>
        <s v="WOOD IN THE ROUGH, WHETHER OR NOT STRIPPED OF BARK - .PARTIDA ARANCELARIA : 4403.2200 3.168 POSTS PINO IMPREGNADO 2,5 A 3 X 1,98 MTS"/>
        <s v="640419 (HS) 28 CARTONS 202.3 KGM 2.561 MTQ 139 CTNS OF 1271 PRS FOOTWEAR, TEXTILE UPPER, WOMENS, P.O ART CUST ORDER 0133959021 IE7480 299896664 FOOTWEAR, TEXTILE UPPER, MENS P.O ART CUST ORDER 0133940271 IE7476 299869595 FOOTWEAR, TEXTILE UPPER, MENS P.O "/>
        <s v="SAMAN WOOD IN VASSSA - SAMAN EN VASSA HS CODE 4403.49.00 COD.B SAWN TEAK WOOD- MADERA DE TECA ASERRADA HS CODE 4407.99.00 COD. C-1"/>
        <s v="MRKU6325959 40/DRY 9'6 SHIPPE R'S SEAL: MLUY0011464 18 PACK AGE GROSS WEIGHT: 28478 KGS ME ASUREMENT: 48.225 CBM PLYWO OD ALSO NOTIFY EXPEDITO RS SEATTLE BRANCH 19119 16TH AVENUE SOUTH SEATTLE,, WA 98199 RUSTY LEMON, RUSTY.LEMON@EXPEDITORS.COM 206-407-298"/>
        <s v="TOTAL (15 BUNDLES, 2 CRATES, 1 LOOSE ITEM &amp; 1 PALLET) BUILDING SUPPLIES AND HOME FURNISHINGS HS# 4403.22, 4403.24, 6212.90, 6802.99, 7314.42, 7315.00, 8451.40 POR:CERSPC3517202402063245285"/>
        <s v="30CTNS 42.598CBM 4403.400KGS REFRIGERATOR-FD 3DOOR(DRAWER) MODEL SUFFIX QTY LRYKC2606S ASTCNA0 21 EA LRYXC2606S ASTC NA0 9 EA - PO NO : 1829043 - CONTRACT NO : TXMDTI ----- ------------ MODEL ( HS-CODE, ) ----------------- LRYXC260 6S.ASTCNA0 ( 8418100055"/>
        <s v="30CTNS 14.215CBM 1245.000KGS DISHWASHER MODEL SUFFIX QTY LDFN4542 S ASSESNA 12 EA LDFN4542D ABDESNA 18, EA - PO NO : 1829080 - CO NTRACT NO : TXMDTI ------- ---------- MODEL ( HS-CODE ) ----------------- LDFN454 2S.ASSESNA ( 8422110000 ), LDF N4542D.ABDES"/>
        <s v="TOTAL (13 BOXES, 23 BUNDLES, 8 LOOSE ITEMS &amp; 3 PALLETS) HOME FURNISHINGS &amp; BUILDING SUPPLIES HS#3208.20, 3402.90, 3904.10, 3917.23, 3917.40, 3926.90, 4403.22, 4409.29, 4823.90, 6116.93, 7318.15,8302.42, 8302.50, 8404.90, 8415.10, 8431.49, 8467.21, 8467.29"/>
        <s v="01X40HC CONTAINERS WITH: 111 P ACKAGES EUCALYPTUS STAKES AD 20% LESS PENCIL POINT SIZE: 2 7MM X 27MM X 1194MM FREI GHT PREPAID ABROAD NCM: 4403. 98.00 HS CODE: 4403.98 DUE: 23BR002041288-4 RUC: 3BR31635, 997200000000000000001365703 PO# 162365 NET WEIGHT: "/>
        <s v="2400 BOXES WITH FRESH ORGANIC BLUEBERRIES BILOXI (2400 CAJAS CON ARANDANOS ORGANICOS FRESCOS BILOXI) P.A:0810.40.00.00 THERMOGRAPHS: EFQ236105305 - EFQ236105306 TEMPERATURE:-1 VENTILATION:ABIERTA 10 CBM/H HUMIDITY:OFF COLD TREATMENT FREIGHT COLLECT CTC: B"/>
        <s v="ELECTRIC DEVICE INVOICE NO. 2221810983,0984,0985,0986,09 87,0988,0989,0990,0991,0992,09 93,0994,0995,0996,0997,0998,09 99,1000,1001,1002, 1003,1004, 1005,1006,1007,1008,1009,1010, 1011,1012,1013,1014,1015,1016,, 1017,1018,1019,1020,1021,1022, 1023,1024, P"/>
        <s v="BATHROOM ELEMENTS BATHROOM ELEMENTS AND ACCESSORIES HS CODE 6810.9900, 3922.9000, 7324.9000, 8424.8970, 8481.8011, 7324.9000, 7009.9100,, 7009.9200, 4901.1000, 4403.9100 / BATHROOM ELEMENTS BATHROOM ELEMENTS AND ACCESSORIES HS CODE 3920.1090, 3925.9010, 7"/>
        <s v="MILLED RICE, SEASONED VINEGAR MILLED RICE SEASONED VINEGAR HS CODE 2103.90 INV.NO.4403-23 NO-WPM FREIGHT PREPAID, INSIDE PACKAGE 1510PKG 1279CTN+70BDL(140CTN)+161BAG . . . . . .REEFER CONTAINER"/>
        <s v="REFRIGERATOR DANBY BRAND MODEL: DPF074V1SLDB-6 213 LT COUNTRY OF ORIGIN: TURKIYE THIS SHIPMENT,INCLUDINGITS CONTAINER DOES NOT CON TAIN ANY NON-MANUFACTURED WOODEN MATERIALS, DUNNAGE,BRACING MATERIAL, PALLETS CRATING OR OTHER NON-MANUFACTURED WOODEN PACKI"/>
        <s v="2560 BOXES WITH FRESH ORGANIC BLUEBERRIES BILOXI (2560 CAJAS CON ARANDANOS ORGANICOS FRESCOS BILOXI) P.A: 0810.40.00.00 THERMOGRAPHS: EFQ236105203 - EFQ236105204 TEMPERATURE: -1 VENTILATION: ABIERTA 10 CBM/H HUMIDITY: OFF COLD TREATMENT FREIGHT COLLECT CT"/>
        <s v="REFRIGERATOR DANBY BRAND MODEL: DPF074V1SLDB-6 213 LT COUNTRY OF ORIGIN: TURKIYE SHIPPER STATES THAT: THIS SHIPMENT,INCLUDING ITS CONTAINER DOES NOT CONTAIN ANY NON-MANUFACTURED WOODEN MATERIALS, DUNNAGE,BRACING MATERIAL, PALLETS CRATING OR OTHER NON-MANU"/>
        <s v="CHANDELIERS AND WALL SCONCES HS CODE: 9405.19.6010 HS CODE: 9405.19.8010 LAMPS HS CODE: 9405.29.6010 HS CODE: 9405.29.8010 WOODFURNITURE HS CODE: 9403.60.8081 CONCRETE FURNITURE OR METAL FURNITURE HS CODE: 9403.89.6015 CONCRETE ACCESSORIES HS CODE: 6810.9"/>
        <s v="WOOD IN THE ROUGH, WHETHER OR NOT STRIPPED OF BARK - PARTIDA ARANCELARIA : 4403.2200 840 POSTS PINO IMPREGNADO CALIBRADO 1300MM X 2,40 MTS WOOD IN THE ROUGH, WHETHER OR NOT STRIPPED OF BARK - PARTIDA ARANCELARIA : 4403.2200 840 POSTS PINO IMPREGNADO CALIB"/>
        <s v="3200 BOXES WITH FRESH ORGANIC BLUEBERRIES BILOXI (3200 CAJAS CON ARANDANOS ORGANICOS FRESCOS BILOXI) P.A: 0810.40.00.00 THERMOGRAPHS: EFQ235107335 - EFQ235107336 TEMPERATURE: -1 VENTILATION: ABIERTA 10 CBM/H HUMIDITY: OFF COLD TREATMENT FREIGHT COLLECT CT"/>
        <s v="HOUSEHOLD GOODS AND PERSONAL EFFECTS SHIPPER'S LOAD AND COUNT NO EEI REQUIRED PER FTR 30.40(B) HTS CODE: 9805.00.50 CODE- 4 MAYURAL, MALIE, QENQ0343497 7 TSIF PS:7 OF 7 GRS:6661 NET:4785 CFT:1171 LEIGHTON, JULIA QENQ0343532 4 TSIF PS:4 OF 4 GRS:4403 NET:3"/>
        <s v="------------ TCNU2714466 DESCRIPTION---------HOUSEHOLD GOODS AND PERSONAL EFFECTS SHIPPER'S LOAD AND COUNT NO EEI REQUIRED PER FTR 30.40(B) HTS CODE: 9805.00.50 CODE- 4, LEIGHTON, JULIA QENQ0343532 4 TSIF PS:4 OF 4 GRS:4403 NET:3134 CFT:780 -------------G"/>
        <s v="CERAMIC GLAZED VITRIFIED 05X20 FCL CONTAINER CONTAINING TOTAL 4403 BOX PACKED ON 70 PACKAGES CERAMIC GLAZED VITRIFIED TILES OF A WATER ABSORPTION, COEFFICIENT BY WEIGHT NOT EXCEEDING 0.5% SIZE 60X120 CM &amp; 3 BOX SAMPLE FOC - 4403 BOXES HS CODE - 69072100 I"/>
        <s v="FREIGHT COLLECT 400 CTNS DECORATIVE ARTICLES OF WOOD HS CODE:4403.99 AND 1072 CTNS AQUARIUM PET SUPPLIES NON-FOOD / CRUSHED GRAVEL HS CODE: 2517.10 /SLAC: 1472 X CARTON THIS MASTER BILL COVERS AUTOMATED NVOCC HOUSENUMBER 44830048148"/>
        <s v="FRESH PLANTAINS EMBARQUE 3 4403 C.I. UNIBAN S.A. FTUSA I D 10233824"/>
        <s v="CONTAINING 01X40 HC CONTAINING: 34 PACKAGES OF DRIED BELLOW 16%MC E. GRANDIS PRE CUT PARTS FOR BED FOUNDATIONS, SURFACED FOR SIDES AND MEETING CONSIGNEED S SPECIFICATIONS FOR GRADE AND SIZES, AS PER IMPORT PERMIT #540-23-115-91408 DATED 04/25/2023. INVOIC"/>
        <s v="WOOD IN THE ROUGH, WHETHER OR NOT STRIPPED OF BARK - 210 POSTS (CILINDRADOS) 130MM X 2,40 MTS 2.720 POSTS (CILINDRADOS) 80MM X 1,98 MTS PARTIDA ARANCELARIA : 4403.2200"/>
        <s v="PIECES UNITS24554.000KGS 40.832 CBM WESTERN RED CEDAR 2 CLEAR MG GREEN ROUGH HS CODE 4403.25.00 PO SG85669 ORDER 62504 CERS HM3564202312263154653, FREIGHT PREPAID / DTHC COLECT"/>
        <s v="DECORATIVE ARTICLES BULKPACKED DECORATIVE ARTICLES OF WOOD MOPANI WOOD 11030 X PCS (SMALL, MEDIUM, LARGE SIZE) GRAPEVINE WOOD, 2100 X PCS (MEDIUM, LARGE, SUPER SIZE) HS CODE 4403.49.01.00 FOB CAPE TOWN/FREIGHT COLLECT"/>
        <s v="PAPER BAGS EXP-4403 OC:14 251"/>
        <s v="71 CTNS DECORATIVE ARTICLES OF WOOD HS CODE: 4403.99 AND 1216 CTNS AQUARIUM PET SUPPLIES NON-FOOD / CRUSHED GRAVEL HS CODE: 2517.10 FREIGHT COLLECT SLAC: 1287 X CARTON THIS MASTER BILL COVERS AUTOMATED NVOCC HOUSEBILL NUMBER 44830047463"/>
        <s v="01X40HC CONTAINERS WITH: 105 P ACKAGES EUCALYPTUS STAKES AD 20% LESS PENCIL POINT SIZE: 2 7MM X 27MM X 1194MM SHIPPED ON BOARD FREIGHT PREPAID ABROAD IN NY PAID BY DELMAR B RAZIL NCM: 4403.98.00 HS CO, DE: 4403.98 DUE: 23BR00204622 6-1 RUC: 3BR31635997200"/>
        <s v="01X40 HC SAID TO CONTAIN: 32 PACKAGES OF DRIED BELLOW 16%MC E. GRANDIS PRE CUT PARTS FOR BED FOUNDATIONS, SURFACED FOR SIDES AND MEETING CONSIGNEED S SPECIFICATIONS FOR GRADE AND SIZES, AS PER IMPORT PERMIT #540-23-115-91408 DATED 04/25/2023. INVOICE: 393"/>
        <s v="HANDICRAFT WOODEN PRODUCT - REFRIGERATED CONTAINING (10,632 PCS.) ASSORTED PHILIPPINE HANDICRAFTS (COCONUT PIRATE) (PO#31745) HS CODE 4403.99.90 REEFER CONTAINER TEMPERATURE SET AT 27.0 DEGREES CELSIUS"/>
        <s v="POWER CORDS, LAMP, NECK PILLOW 250CTNS/2888.00KGS/10.154CBM POWER CORDS HS CODE 854442 AMS#PSEA ZLAX23112815 . 4PKGS/400.00KGS/11.276CBM, LAMP HS CODE 940511 AMS#PSEA ZLAX23113251 . 58CTNS/1330.00KGS/7.21CBM NECK PILLOW HS CODE 940490 AMS#PSEA ZLAX2312010"/>
        <s v="SLAC FRENCH OAK CANTS RUSTIC SIZE 305X318 MM FRENCH OAK CANTS 1ST CHOICE SIZE 305X318 MM HS CODE : 4403.91.00 TEMPERATURE +/+ 3 DEGREES CELSIUS DEHUMIDIFICATION 60% VENTS OPEN - 5 CBM PER HOUR"/>
        <s v="HOUSEHOLD GOODS AND PERSONAL E FFECTS - SAID TO CONTAIN - SHI PPERS LOAD AND COUNT MRKU2285 44/1 SEAL# : 004687 1 X 40 ETS : 22112023 / ETA : 20122023 NETT GROSS CUBE UMNL0016405 8 OF 9 VANS PEARSON, CHARLES CR, WV 9706 12106 1520 8 PCS TOTA L 9706 12106 "/>
        <s v="1240 X CARTON / SLAC 1240 X CA RTON 400 CTNS DECORATIVE AR TICLES OF WOOD HS CODE: 4403. 99 AND 840 CTNS AQUARIUM PET SUPPLIES NON-FOOD / CRUSH ED GRAVEL HS CODE: 2517.10"/>
        <s v="01X40 HC CONTAINERS : 205 EU CALYPTUS GRANDIS WOOD LOGS L ENGTH: 5.20M QUANTITY: 37,17 8 M3 COML INVOICE: HUAYANGB6 96B HS CODE: 4403.98 DU-E: 22BR000886542-4 RUC: 2B R36378138200000000000000000591, 671 NCM: 4403.98.00 - TAX ID:91440300075832717L"/>
        <s v="10X40 HC CONTAINERS : 1020 E UCALYPTUS GRANDIS WOOD LOGS LENGTH: 5.20M QUANTITY: 298, 382 M3 COML INVOICE: HUAYANG B728 FREIGHT COLLECT HS CODE: 4403.98 RUC: 2BR36378 1382728 NCM: 4403.98.00, - TAX ID:91440300075832717 L 10X40 HC CONTAINERS : 1020 E UCALY"/>
        <s v="13X40 HC CONTAINERS : 1351 E UCALYPTUS GRANDIS WOOD LOGS LENGTH: 5.20M QUANTITY: 401, 160 M3 COML INVOICE: HUAYANG B727 HS CODE:4403.98 DU E: 22BR0011252284 RUC: 2BR36 378138200000000000000000752833, NCM: 4403.98.00 - TAX ID:91440300075832717L 13X40 HC CO"/>
        <s v="01X40 HC CONTAINER : 87 EUCA LYPTUS GRANDIS WOOD LOGS LEN GTH: 5.20M QUANTITY: 37,618 M3 COML INVOICE: HUAYANGB692 B HS CODE: 4403.98 DU E:22BR000883033-7 RUC:2BR363 78138200000000000000000589346, NCM: 4403.98.00 - TA X ID:91440300075832717L"/>
        <s v="01X40 HC CONTAINERS : 83 EUC ALYPTUS GRANDIS WOOD LOGS LE NGTH: 5.20M QUANTITY: 37,526 M3 COML INVOICE: HUAYANGB69 8B HS CODE: 4403.98 DU E: 22BR000894889-3 RUC: 2BR3 637813820000000000000000059702, 9 NCM: 4403.98.00 - TAX ID:91440300075832717L"/>
        <s v="1X40 HC FCL CONTAINER STC 587 PACKAGES (FIVE HUNDRED AND EIGHTY SEVEN PACKAGES ONLY) I NDIAN HANDKNOTTED WOOL WITH VI SCOSE CARPETS, INDIAN HANDKN OTTED WOOLLEN CARPETS, INDIAN HANDWOVEN WOOLLEN CARPETS,, INDIAN HANDTUFTED WOOLLEN CAPE TS, HANDMADE WOOLLE"/>
        <s v="FATTORIA DI CALCINAIA PIO IMPORTS LLC 315 CASE(S) WINES ; CUSTOMS CODE 220421 GROSS WEIGHT 4403.00 KGM / COTTINI SPA PIO IMPORTS LLC 351 CASE(S) WINES ; CUSTOMS CODE 220421 GROSS WEIGHT 6192.00 KGM / AZ VINICOLA GALIGA FRATELLI GRATI PIO IMPORTS LLC 591 C"/>
        <s v="FREIGHT COLLECT DDC COLLECT TOTAL 578 PACKAGES CONTAINING 28 PKGS: MIX POLISHED STONE AND FLOURITE SPECIMENS (1,650.00 KGS) SHIPPER: SACO INTERNATIONAL ACTUAL IMPORTER: STELLAR CURATIONS LLC, FI NO: BIP-EXP-096926-16102023 DT: 16-10-2023HBL SSL-524-104-LO"/>
        <s v="340 CTNS DECORATIVE ARTICLES OF WOOD HS CODE:4403.99 AND 1092 CTNS AQUARIUM PET SUPPLIES NON-FOOD / CRUSHED GRAVEL HS CODE: 2517.10 FREIGHT COLLECT CONTAINER CONTAINING/SLAC: 14CARTONS THIS MASTER BILL COVERS AUTOMATED NVOCC HOUSEBILL NUMBER 44830046671"/>
        <s v="HANDICRAFTS OF WOODEN, IRON, GLASS, STONE &amp; ALUMINIUM INVO ICE NO 4402 DT. 30.09.2023 PO NO. - 1000249460 S BILL NO. - 4862435 S B DATE: 2023-10- 25 HS CODE - 680291 CONTAINE R NUMBER: MSKU0766584 SEAL NO, : 0116823 CARRIER SEAL NO: ML IN0834067 -O/B ROYA"/>
        <s v="16 CARTONS 309.94 KGS 0.42 CBM SCREWS HS CODE:7318.15 7901 7901, 542 CARTONS 10242.8 KGS 8.86 CBM STEEL NUTS HS CODE:731816 254 CARTONS 4403.53 KGS 4.02 CBMSTEEL NUT INV : SHY23100071 H.S.CODE : 7318.16 FREIGHT COLLECT 13 CARTONS 232 KGS 0.45 CBM PIN (HS "/>
        <s v="1 METAL FRAME / S ( 200 KG ) THAT CONTAINS 47 SILESTONE SLABS ( 15141 KG ) 18 DEKTON SLABS ( 4403 KG ) HS CODE : 681099,691490,732690 0506638041 048VL1071987 7723063679"/>
        <s v="-ANI.HERNANDEZ@ELDORADOFURNITU RE.COM &amp; RECEIVINGAPPOINTMENT S@ELDORADOFURNITURE.COM --SEN D AN: ASFBROKERAGE@ASFLOGISTIC S.COM ---ANI.HERNANDEZ@ELDORA DOFURNITURE.COM AND RECEIVING APPOINTMENTS@ELDORADOFURNITURE, .COM ----PREAH SIHANOUK PROVI NCE UPHOLST"/>
        <s v="HANDICRAFT WOODEN PRODUCT - REFRIGERATED CONTAINING (10, 632 PCS.) ASSORTED PHILIPPINE HANDICRAFTS (COCONUT PIRATE)(PO#31711) HS CODE 4403.99.90 REEFER CONTAINER, TEMPERATURE SET AT 27.0 DEGREES CELSIUS"/>
        <s v="TOMATO SAUCE PREPARATION INV 4416 PO 03-26894 DELIVERY TO : RAO'S SPECIALTY FOODS 21ST CENTURY DISTRIBUTION INC EDI SON 08837 USA TOMATO SAUCE PREPARATION INV 4425 PO 03-27741 DELIVERY TO : RAO'S SPECIALTY FOODS 21ST CENTURY DISTRIBUTION INC EDI SON 08837"/>
        <s v="EXHIBITION MATERIAL WALLELEMENTS HS: 4418.99 EXHIBITION MATERIAL WALLELEMENTS HS: 4418.99 EXHIBITION MATERIAL WALLELEMENTS HS: 4418.99 EXHIBITION MATERIAL WALLELEMENTS HS: 4418.99 EXHIBITION MATERIAL WALLELEMENTS HS: 4418.99 EXHIBITION MATERIAL CYLINDERS "/>
        <s v="------------ GESU6905480 DESCRIPTION---------EXHIBITION MATERIAL MDF SHEETS HS: 4411.14 ROOF BATTEN HS: 4403.24 -------------GENERIC DESCRIPTION-------------"/>
        <s v="ELECTRICAL GOODS RADIO RECEIVER ELECTRICAL GOODS RADIO RECEIVER 2 X 40'HQ CONTAINERS 6858 CTNS SONY MERCHANDISE RADIO RECEIVER (2455 CTNS) &amp; BLU-RAY DISC PLAYER (4403 CTNS) HS CODE 8527999000 &amp; 8521909900, S/C NO 92574 NO SWPM FREIGHT COLLECT(PAYABLE BY C"/>
        <s v="ONE CONTAINER OF 40HC SLAC 168 58 PIECES INTO 27 PACKAGES O F TAEDA PINE: 27 PACKAGES OF MOULDINGS. FSC MIX, 70% S CS-COC-004257 INVOICE: 01 4403/2023 PO#: N20061 N CM: 44091000 HTS: 4409104090, NET WEIGHT: 21680 KGS FREIGHT PREPAID BY SHIPPER IN MORRISTO"/>
        <s v="TOTAL : 4 UNIT(S) FORKLIFT TRUCK 25L-7A(S/NO : 7683) 25LC-9(S/NO : 0117, 0118) 25LC-7A(S/NO : 4403) NO &amp; DATE OF INVOICE FV23IAN0001192 AUG. 29, 2023"/>
        <s v="1X20' CNTR (S) AUTOMOTIVE COMPONENTS GEARS INV NO.: TT-F-025/23-24 DT. 08/09/2023 PO NO: P504948 ,P504666 QTY-1020 HS CODE : 87084000 ,87085000 IEC NO: : 0388032685, S.BILL NO.: 3802175 DATE: 08-SEP-23 NET WT : 4403.00 KGS FREIGHT PREPAID"/>
        <s v="FREIGHT PAYABLE AT ROTTERDAM SHIPMENT ID: 924-CP-S57195 CONSIGNMENT: 16782-SUP-ECIS132838 CONSIGNMENT: 16782-SUP-ECIS133314 CONSIGNMENT: 21198-SUP-ECIS36125 CONSIGNMENT: 21198-SUP-ECIS36126 CONSIGNMENT: 16782-SUP-ECIS133619, CONSIGNMENT: 16782-SUP-ECIS133"/>
        <s v="TOTAL 4403 (FOUR THOUSAND FOUR HUNDRED THREE) BOXES ONLY ARTICLES MADE OF DI FFERENT SIZE OF HDPE TSHIR TS BAGS HS CODE NO. 39 23210095 DETAILED AS PER INVOICE NO. EXP-063/23-24 DTD. 10.09.2023 S/BILL NO. 3850522 DTD. 11.09.202 3 FREIGHT COLLECT O/B OF : "/>
        <s v="MOPANI WOOD 1 X CONT. 40X96 HIGH CUBE STC BULKPACKED DECORATIVE ARTICLES OF WOOD MOPANI WOOD 3910 X PCS (LARGE, JUMBO SIZES) GRAPEVINE WOOD, 3000 X PCS (MEDIUM, LARGESIZES) HS CODE 4403.49.01.00 FOB CAPE TOWN/FREIGHT COLLECT"/>
        <s v="FREIGHT PREPAID 86 COTTON 14 POLYESTER WHITE TERRY TOWELS OTHER DETAILS ON THE HBL FORM E NO.AHB-EXP-075679-07092023 DATED:07-09-2023 HBL SNSL4360, AMS SNSL4360 SCAC CODE : SNUJ ACTUAL SHIPPER : SULTEX INDUSTRIES. ACTUAL IMPORTER : AMERICAN DAWN INC., CON"/>
        <s v="PARTS OF OTHER WOODEN FURNITURE FOR BEDS 360 PIECES ON 360 BOXES GROSS NET WEIGHT: 426.40 KG 252.00 KG FURNITURE HARDWARE - SCREWS, GROSS NET WEIGHT: 3.80 KG 3.30 KG WOODEN FURNITURE - BEDS 296 PIECES ON 296 BOXES GROSS NET WEIGHT: 5644.40 KG 4403.20"/>
        <s v="14 LOGS RED OAK VENEER LOGS 4SC HS CODE: 4403.91"/>
        <s v="TOTAL 52 PACKAGES FURNI TURE ITEMS INVNO : SCHSI 007 DT : 24-08-2023 SB N O : 3470181 DT : 25-08-202 3 HS CODE :94036000 NE T WT:4403.94 KGS SELF A MS FILING OUR SCAC CODE 'ATGA' CUC NOT APPLICA BLE CUSTOMERS USE THEIR OWN CHASSIS NEEDED FRE IGHTED B/L TH"/>
        <s v="HOUSEHOLD GOODS AND PERSONAL E FFECTS - SAID TO CONTAIN - SHI PPERS LOAD AND COUNT CAAU6035 33/8 SEAL# : HG258362 1 X 40 E TS : 28082023 / ETA : 23092023 NETT GROSS CUBE EL23950239 8 OF 8 VANS COHEN, NICHOLAS JK, MS 7066 9706 1571 8 PCS TOTAL 7066 9706 15"/>
        <s v="4403 PACKET 17283.06 KGM 50 MTQ LUBRICANTS ADDITIVES  4403 CARTONS HS27101225 25 BOXES, 0.1 KGM 0.01 MTQ LUBRICANTS ADDITIVES HS27101981 84 BOXES 0.1 KGM 0.01 MTQ LUBRICANTS ADDITIVESHS27101981 15 BOXES 0.1 KGM 0.1 MTQ LUBRICANTS ADDITIVES HS27101981 45 B"/>
        <s v="886 CASES CONTAINING:(10, 632 PCS.) ASSORTED PHILIPPINE HANDICRAFTS (COCONUT MONKEY/PIRATE COCONUT) (PO# 31551) H.S CODE 4403.99.90 (REFRIGERATED CONTAINER SET AT 27 DEGREES CELSIUS) HBL - SCEBZ1000082 HBL SCAC - KFUN"/>
        <s v="HOUSEHOLD GOODS AND PERSONAL E FFECTS - SAID TO CONTAIN - SHI PPERS LOAD AND COUNT CAAU6035 33/8 SEAL# : 1918463 1 X 40 ET S : 28082023 / ETA : 30092023 NETT GROSS CUBE EL23950239 8 OF 8 VANS COHEN, NICHOLAS JKM, S 7066 9706 1571 8 PCS TOTAL 7066 9706 157"/>
        <s v="TT UST ECF FSC WHITE HTS 480 300 INV 1235002026 PO 4403 005107 HBL 7446102P6762 TT UST ECF FSC WHITE HTS 480 300 INV 1235002027 PO 4403 005107 HBL 7446102P6762 EXPRESS B/L -- CUC NOT APPLI CABLE -- THE CHASSIS WILL BE PROVIDED BY THE RECEIVER. THE CONSIGN"/>
        <s v="PLASTIC DOCUMENT HOLDER 4403-6353 RUBBER VALVE 4406-7708"/>
        <s v="CHASSIS PARTS OF STEEL HBL NO.:QDJAX2380004 PLASTIC DOCUMENT HOLDER 4403-6353 RUBBER VALVE 4406-7708 HBL NO.:QDJAX2380006 / PLASTIC CORNER PROTECTOR LEVER HOOK CHAIN HBL NO.:QDJAX2380005 / CHASSIS PARTS OF STEEL HBL NO.:QDJAX2380004"/>
        <s v="CLOTHING 4403 PCS / CLOTHING 14991 PCS"/>
        <s v="LUBRICANTS &amp; ADDITIVES LUBRICANTS &amp; ADDITIVES LUBRICANTS &amp; ADDITIVES LUBRICANTS &amp; ADDITIVES LUBRICANTS &amp; ADDITIVES LUBRICANTS &amp; ADDITIVES LUBRICANTS &amp; ADDITIVES, LUBRICANTS &amp; ADDITIVES LUBRICANTS &amp; ADDITIVES LUBRICANTS &amp; ADDITIVES LUBRICANTS &amp; ADDITIVES L"/>
        <s v="TT UST ECF FSC WHITE HTS 480 300 INV 1235001996 PO 4403 005107 HBL 7446098P6019 EXPRESS B/L -- CUC NOT APPLI CABLE -- THE CHASSIS WILL BE PROVIDED BY THE RECEIVER. THE CONSIGNEE USES HIS OWN CHAS, SIS -- FREIGHT PREPAID / CYC PREPAID / ISPS PREPAID (ALL P"/>
        <s v="JAPANESE SAKE ------------------- HAKUTSURU S1353H-4403 ."/>
        <s v="ELECTRIC DEVICE INVOICE NO. 2221799152,9153,9154,9155,91 56,9157,9158,9159,9160,9161,91 62,9163,9164,9165,9166,9167,91 68,9169,9170,9171,9172,9173, 9174,9175,9176,9177,9178,9179, 9180,9181,9182,9183,9184,9185,, 9186,9187,9188,9189,9190,9191, 9192,9193,919"/>
        <s v="1357 BUNDLES INDIAN ROSE WOOD, EBONY, BLACK PALM, P URPLE HEART, MAHAGONY, PA DAUK, BILWARA AND TAMARIND WOOD PRODUCTS INVOICE N O: EWZI/004/2022-2023 DTD: 28.07.2023 SB NO: 30449 79 DTD: 08.08.2023 NET W T: 18550 KGS TOTAL TARE WEIGHT: 3700 KGS HSN: 920 "/>
        <s v="34 BUNDLES + 8 PLASTIC PALLETS STC 34 BUNDLES + 8 PLASTIC PALLETS + 2 PALLETS OF FRENCH OAK CHIPS FOR WINEMAKING HS CODE 4403 91 , 4401 22 , ET 3923 90 XXCONTACT DONNA NOLIN;SHAYNE, LACHLAN MAIL / OAKWISE_HURFORDHOTMAIL.COM SHAYNE.LACHLANOAK-WISE.COM"/>
        <s v="SLAC 43 BOXES, 3 BUNDLES ,14 CRATES ,6 LOOSE ITEMS &amp; 8 PALLETS) BUILDING SUPPLIES, HOME FURNISHINGS AND PERSONAL EFFECTS HS# 2530.10, 2703.00,3506.99, 3918.10, 3919.10., 4016.93, 4016.99, 4403.22, 4409.29, 4420.90, 6307.90, 6802.99, 6815.99, 6914.9, 7020."/>
        <s v="TOTAL (08) EIGHT PACKAGES ONLY (06 WOODEN CRATES &amp; 02 SAMP LE BOXES) QUARTZ POLISHED SL ABS ICED GRAY -2CM (59 PCS) SAMPLE ICED GRAY 5''X10'' 2 0MM(50 PCS) 4''X4'' 6MM(75 PC S) HTS CODE : 6810.99.0020, 9, 811.00.60 INV. NO. 202324EXP3 24 DT: 31.07.2023 S."/>
        <s v="BULKPACKED DECORATIVE BULKPACKED DECORATIVE ARTICLES OF WOOD MOPANI WOOD 11090 X PCS (MEDIUM, LARGE SIZES) GRAPEVINE WOOD 1400 X PCS (MEDIUM, LARGE, SUPER, SIZES) HS CODE 4403.49.01.00 FOB CAPE TOWN/FREIGHT COLLECT"/>
        <s v="FREIGHT COLLECT 313 CTNS DECORATIVE ARTICLES OF WOOD HS CODE: 4403.99 AND 1150 CTNS AQUARIUM PET SUPPLIES NON-FOOD / CRGRAVEL HS CODE: 2517.10, THIS MASTER BILL COVERS AUTOMATED NVOCC HOUSEBILL NUMBER 44830045830 TAX NO. 13-2793095 EMAIL: SEAIMPORT.BOSTON"/>
        <s v="CLOTHING 4403 PCS / COTHING 15386 PCS"/>
        <s v="BLOQUE SUSTITUTO DE HIELO (ICE BLOCK) 4403 CT20 PLTS FREIGHT COLLECT PAYABLE AT VIRGINIA BEACH, VATHERMO PLASTIC /PLASTIC THERMO IN 4920 CTNS MASTER BL AUTOMATED: 1 HOUSE BL REF.: FLXT00002318508A THERMO PLASTIC /PLASTIC THERMO IN 3860 CTNS 2ND NOTIFY:REX"/>
        <s v="FREIGHT PAYABLE AT ROTTERDAM SHIPMENT ID: 021-TSO-S2883713 CONSIGNMENT: 14729-SUP-1301069867 IKEA HOME FURNISHING PRODUCTS IKEA HOME FURNISHING PRODUCTS / TOTAL PIECES:/ TOTAL PALLETS: 59 COMMODITY NUMBER1, CUSTOMS TARIFF NUMBER94035090 WEIGHT:9232.470 KG"/>
        <s v="1. TRHU6934950 14 PALLETS  588 CARTONS OF SOHO HOME I/ C MODEL WF-3820 C11CJ07201 N.W. : 5292.00 KGS G.W. : 5884.20 KGS MEA : 40.197 CBM PEB : 464087 / 24.07.2023 KPBC : 040300 HS CODE : 844, 3.31.91 3 PALLETS  108 C ARTONS OF SOHO HOME I/C MODEL WF-4830 "/>
        <s v="LOADED INTO 1 40'CONTAINER(S ) FILMTEC(TM) MEMBRANES 4403 53 FORTILIFE CR100 GMID 9902 9748 DRY ADDITIONAL ALSO NOTIFY INFORMATION CONTACT DH L GLOBAL FORWAR DING (CHINA) EMAIL CNDGF.DUPONT-AIR@DHL.CO, M PHONE 021 2306 8 000 PHONE 021-3101 6313 FREIGHT PR"/>
        <s v="ENGINES 17 BOX CONTAINING 4403 PCS AUTO PARTS DUE 23BR0012237912 RUC 3BR459901812000189D00000000003 59855 NCM 90271000, 84133010, 73181500,, 84099969, 84139190, 84099999, 84811000, 40169300 WOODEN PACKAGE TREATED AND CERTIFIED NET WEIGHT 638.298 KGS GROSS"/>
        <s v="17 BOX CONTAINING 4403 PCS AUTO PARTS DUE 23BR0012237912 RUC 3BR459901812000189D0000000"/>
        <s v="ARTIFICIAL QUARTZ STONE SL ABS HS CODE: 68101990 07 W OODEN CRATES CARRYING 70 A RTIFICIAL QUARTZ STONE SLA BS 01 WOODEN CRATE CARRYIN G 30 SAMPLES PIECES OF ART IFICIAL QUARTZ STONE SLABS TOTAL 08 WOODEN CRATES PU RCHASE ORDER NUMBER: 2151 INVOICE NUMBER"/>
        <s v="BULKPACKED DECORATIVE ARTICLES BULKPACKED DECORATIVE ARTICLES OF WOOD MOPANI WOOD 12400 X PCS (MEDIUM, LARGE SIZES) GRAPEVINE WOOD 1900 X PCS (MEDIUM, LARGE, SUPER, SIZES) HS CODE 4403.49.01.00 FOB CAPE TOWN/FREIGHT COLLECT"/>
        <s v="TOTAL 1100 CARTON GROSS WE IGHT 12800.00 KG / NET WEI GHT 12307.00 KG MATTRESS ENCASEMENT MATTRESS PRO TECTOR PILLOW ENCASEMENT KNIT ROBE TURTLENECK FORM E KPPE-SB-4548-09-0 7-2023 TOTAL 840 CARTON GROSS WEI GHT 8960.00 KG / NET WEIGH T 8615.40 KG COMFORT"/>
        <s v="HOOK PO#58957 3PACKS150CTNS . SHIP TO:EXPRESS CROSS BORDER LOGISTICS, LLC MIRSA MANUFACTURING LLC 4403 W . MILITARY HWY, STE 100 MCALLEN TX 78503 956-467-9948 . THIS SHIPMENT CONTAINS NO SOLID WOODEN PACKING MATERIALS"/>
        <s v="NONCONIFEROUS WOOD IN THE ROUGH NESOI, NOT TR NONCONIFEROUS WOOD IN THE ROUGH NESOI, NOT TR108 LOGS - 7,198 BFT WALNUT LOGS HS CODE 4403.99.90 ORIGIN ONTARIO, CANADA TEMU7008544/54 LOGS/ 3,579 BFT/20439 KGS, YMLU8943920/54 LOGS/ 3,619 BFT/21482 KGS SHIPPE"/>
        <s v="NONCONIFEROUS WOOD IN THE ROUGH NESOI, NOT TR24.696 M3 - 53 LOGS WALNUT SAW LOGS HS CODE 4403.99.90 SHIPPER DECLARED NO WOOD PACKING MATERIAL CERS TX6153202307042721998"/>
        <s v="NONCONIFEROUS WOOD IN THE ROUGH NESOI, NOT TR NONCONIFEROUS WOOD IN THE ROUGH NESOI, NOT TR56 LOGS - 7,614 BFT - 44.139 M3 1,404 BFT (8,718 M3) HARD MAPLE LOGS HS CODE 4403.99.30 3,535 BFT (20.326 M3) RED OAK LOGS HS CODE 4403.91.00, 398 BFT (2.364 M3) WA"/>
        <s v="TOTAL 1 ISO TANK PX-4005 D ISPERSANT 1 ISO TANK 1 ISO T ANK X 20000 KG H.S. CODE. 381 1210000 TOTAL GROSS WEIGHT - 23800.000 KGS TOTAL NET WE IGHT - 20000.000 KGS TARE WEI GHT - 3800.00 KGS FREIGHT, COLLECT 2ND NOTIFY PARTY: NEWPORT TANK CONTAINERS (USA) "/>
        <s v="44CTNS2 PLTS AS PER PO# PO0000493 PLASTIC DOCUMENT HOLDER 4403-6353 AS PER PO# PO0000650 PLASTIC DOCUMENT HOLDER 4403-6353"/>
        <s v="DECORATIVE ARTICLES 1 CONT. 40X96 HIGH CUBE CONT.SLACX BULKPACKED DECORATIVE ARTICLES OF WOOD. MOPANI WOOD 10380 X PCS (MEDIUM, LARGE SIZES), GRAPEVINE WOOD 1300 X PCS (MEDIUM) HS CODE 4403.49.01.00 FOB CAPE TOWN/FREIGHT COLLECT"/>
        <s v="WHITE OAK LOGS HS CODE: 4403.91.0040 NO WOOD PACKING MATERIAL 6 + 10 DAYS FREE TIME MERGED AT DESTINATION ON BOARD ZIM MOUNT BLANC 1/W ON 07/19/2023 AT NORFOLK (VA) TEL: 84274.3632.021-023 FAX:84274.3632.022 TAX CODE: 3702249307 CONTACT: MS.LINH H/P: 8439"/>
        <s v="DOK 406773 20230628 IDJKT 040300 PEB 93 CARTONS 1141.08 KGS 12.69 CBM 419 CTNS  4,776 PRS OF FOOTWEAR PO STYLE WIDTH PRS CTNS HS CODE 7498985 L4040TG7 D 918 81 6404.19, 7498985 L4040TG7 2E 72 12 6404.19 7498987 L4040TW7 D 3,618 308 6404.19 7498987 L4040TW"/>
        <s v="16 PALLETS  576 CARTONS OF SOHO HOME I/C MODEL WF-4834 C11CJ05203 N.W. : 7216.13 KGS G.W. : 8022.72 KGS MEA : 49.680 CBM, PEB : 401610 / 26.06.2023 KPBC : 040300 HS CODE : 8443.31.91 1 PALLETS  24 CARTONS OF PARTS FOR SIDM CONSUMABLES RIBBON,S015329 (B), "/>
        <s v="ELECTRIC DEVICE INVOICE NO. : 2221793937,3938,3939,3940,3 941,3942,3943,3944,3945,3946,3 947,3948,3949,3950,3951,3952,3 953,3954,3955,3956,3957, 3958 ,3959,3960,3961,3962,3963,3964 ,3965,3966,3967,3968,3969,3970, ,3971,3972,3973,3974,3975,3976 ,3977,3978,"/>
        <s v="HH ARTCS PTS NESOI NT ENMLD IRN NT CST STL NTMICROFIBER MOP 596CTNS 5376.70KGS 31.92CBM HSCODE 630710 HB/L SZN23070875 1302-4 WASTEBASKET 28QT METAL ROUND BROWN 425CTNS 4403.00KGS 28.630CBM HS CODE732399 HB/L SZN23071139 THIS SHIPMENT CONTAINS NO SOLID"/>
        <s v="BALL PENS/C NO CN2315097N/A BULLET NO. 2 4403"/>
        <s v="IKEA HOME FURNISHING PRODUCTS TARIFF NUMBER: 62114310 CO NSIGNMENT NUMBER: 21035-SUP-MO LQD843281 21035-SUP-MOLQD843 308 TOTAL GROSS WEIGHT: 165. 560 TOTAL VOLUME: 0.870 TO TAL NUMBER OF PIECE(S): 675 / IKEA HOME FURNISHING PRODUCTS TARIFF NUMBER: 6302319"/>
        <s v="NONCONIFEROUS WOOD IN THE ROUGH NESOI, NOT TR NONCONIFEROUS WOOD IN THE ROUGH NESOI, NOT TR NONCONIFEROUS WOOD IN THE ROUGH NESOI, NOT TR NONCONIFEROUS WOOD IN THE ROUGH NESOI, NOT TR NONCONIFEROUS WOOD IN THE ROUGH NESOI, NOT TRASH LOGS HS 4403.99.90 SHI"/>
        <s v="WINE OF FRESH GRAPES, INCLUDING FORTIFIED WINES; G - 210 CASE(S) 12 X 0.750 LTR 275594 CABERNET SAUVIGNON SANTA RITA MEDALLA REAL 275594 385 CASE(S) 12 X 0.750 LTR 495609 - MERLOT OLD MERELO COLCHAGUA BC495609 GROSS WEIGHT 10547.04 KGM / WINE OF FRESH GRA"/>
        <s v="01X20 CONTAINER DRY BOX WITH: 06 BUNDLES WITH 36 SLABS OF BRAZILIAN NATURAL STONES 3CMS, AS FOLLOWS: 14 SLABS OF NEVASKA 936,923 SQF 05 SLABS OF WHITE PARADISE 346,332 SQF 17 SLABS OF BLACK MIST HONED 1.103,655 SQF NALADI/HS CODE: 680293 NCM: 6802.9390 RU"/>
        <s v="HS640419 605 3361 SHOES (ME N &amp; WOMEN) (CTN) (PRS) P.O NO : STYLE: 400136294200010 TB 0A2B6X065 400136295200010 TB 0A176A001 400136295200010 TB 0A176A001 400136294200010 T B0A2B6X065 400136698200010 T, B0A2B6X065 400136293200010 T B0A27JM214 4001362932000"/>
        <s v="TOTAL 1650 BOXES ONLY (O NE THOUSAND SIX HUNDRED AN D FIFTY BOXES ONLY) CUP LIDS WHITE 10 AND 12OZ CUP 1000 CS S/BILL NO:- 166 4403 DT:-10/06/2023 HS COD E : 48236900 IN ACCORD ANCE WITH BL CLAUSE 14: ME RCHANT REFERENCE FOR THEIR SOLE AND EXCLUSIVE USE: "/>
        <s v="HS620520 HS621132 READY MADE GARMENTS 97% COTTON 3% SPAND EX WOVEN MEN SHIRT 98% COTTO N 2% SPANDEX WOVEN MEN TOP HS CODE NO.: 6211.32.9081 PO NUMBER: 300049747326 CONTRAC T NO. 2207916 DI : 32858671, SUB NO.: 569 CAT NO.: 359 I TEM: 0281, 0270 STYLE NO.:"/>
        <s v="BASRALOCUS ROUND LOGS HS CODE: 4403 BASRALOCUS ROUND LOGS HS CODE: 4403 BASRALOCUS ROUND LOGS HS CODE: 4403"/>
        <s v="TOTAL 1 ISO TANK PX-4005 DIS PERSANT 1 ISO TANK 1 ISO TAN K X 20000 KG H.S. CODE. 38112 10000 TOTAL GROSS WEIGHT - 2 3620.000 KGS TOTAL NET WEIGHT - 20000.000 KGS TOTAL TARE W EIGHT: 3620.00 KGS FREIGHT, COLLECT 2ND NOTIFY PARTY: NEWPORT TANK CONTAINERS ("/>
        <s v="4539 PACKAGES ( FOUR THOUSAND FIVE HUNDRED THIRTY NINE PA CKAGES ONLY ) PP MELTBLOWN NO NWOVEN FABRIC INV NO.EOU2/037 /2023-24 DT : 15-06-2023 SB N O. DT : (CEP PO 139764,1397 65,139876,139934 ) HS CODE :, 56031400 CIF,PASADENA COUNTR Y OF ORIGIN -INDIA G"/>
        <s v="ARTISTIC APPARELS (PVT) LTD H S CODE 6204-6231 KPPE-SB-233 160 KHI 0864485 ARTISTIC GAR MENTS IND (AGI DENIM) (P HS C ODE 62046240 KPPE-SB-233837 KHI 0864527 ARTISTIC GARMENT S IND (AGI DENIM) (P HS CODE, 62034240 KPPE-SB-233918 KHI 0864527 ARTISTIC GARME"/>
        <s v="BULKPACKED DECORATIVE BULKPACKED DECORATIVE ARTICLES OF WOOD MOPANI WOOD 10610 X PCS (MEDUIM, LARGE SIZE) GRAPEVINE WOOD 1200 X PCS (MEDIUM SIZE), HS CODE 4403.49.01.00 FOB CAPE TOWN/FREIGHT COLLECT"/>
        <s v="3 X 40 HC CONTAINER 3.168 PO STS PINO IMPREGNADO 2 1/2 A 3 X 1,98 MTS M3 28,51 3 .168 POSTS PINO IMPREGNADO 2 1/2 A 3 X 1,98 MTS M3 28, 51 3.168 POSTS PINO IMPREGN ADO 2 1/2 A 3 X 1,98 MTS, M3 28,51 HS:4403.2200 FRE IGHT PREPAID 3 X 40 HC CONTAINER 3.168 "/>
        <s v="44 PALLETS ( 660 CTNS ) L509 SFV-33/410A ECOM PUMP FALCON 650ML RED GCAS: 91341672 INVOICE NUMBER : LC-100254-611 54 AUTHORIZATION NUMBER : US -BC1-19-44036-R 44 PALLETS ( 660 CTNS ) L509SFV-33/410A, ECOM PUMP FALCON 650ML RED GCAS:91341672 INVOICE NUMBE "/>
        <s v="220 CASE(S) WINES; CUSTOMS CODE 220421 GROSS WEIGHT 3036.00 KGM / 300 CASE(S) WINES; CUSTOMS CODE 220421 GROSS WEIGHT 2414.40 KGM / 250 CASE(S) WINES; CUSTOMS CODE 220421 GROSS WEIGHT 3666.60 KGM / 56 CASE(S) WINES; CUSTOMS CODE 220421 GROSS WEIGHT 800.80"/>
        <s v="MOPANI WOOD BULKPACKED DECORATIVE ARTICLES OF WOOD MOPANI WOOD 32920 X PCS (SMALL SIZE) HS CODE 4403.49.01.00 FOB CAPE TOWN/FREIGHT COLLECT"/>
        <s v="DECORATIVE ARTICLES OF WOOD BULKPACKED DECORATIVE ARTICLES OF WOOD MOPANI WOOD 8600 X PCS (MEDUIM. LARGE) GRAPEVINE WOOD 3100 X PCS (MEDIUM, LARGE,, SUPER) HS CODE 4403.49.01.00 FOB CAPE TOWN/FREIGHT COLLECT"/>
        <s v="ELECTRIC DEVICE INVOICE NO. : 2221790200,0201,0202,0203,0 204,0376,0377,0378,0379,0380,0 381,0382,0383,0384,0385,0386,0 387,0388,0389, 0390,0391,0392 ,0393,0394,0395,0396,0397,0398 ,0399,0400,0401,0402,0403,0404, , PACKING LIST NO.: 221564 1802,2523,3027,"/>
        <s v="44 PALLETS ( 660 CTNS ) L5 09SFV-33/410A ECOM PUMP HS SH MULTI 1.28L TRANS BLUE XX GCAS: 91445868 INVOICE NUMBER : LC-100050-60918 AUTHORIZATION NUMBER : US- BC1-19-44036-R 44 PALLETS ( 660 CTNS ) L509SFV-33/41 0A ECOM PUMP HS SH MULTI 1 .28L TRANS BLUE X"/>
        <s v="CONTAINER SIZE/TYPE SEA L CARTONS KGS CBM DFSU688 2131 40HC FJ16401163 815 6469.65 67.613 CARU9774 618 40HC FJ16401167 911 6468.665 66.373 87 CTNS OF 4403 PCS 6203.43.0000 MEN'S 84% RECYCLE POLYE STER 16% ELASTANE WOVEN SHORTS P.O# ART# CUST ORDER# 013244"/>
        <s v="WEARING APPARELS REDYMADE GA RMENT BOYS COTTON KNIT JACKE T WASH : HEAVY GARMENTS WASH WITH SOFTNER ITEM : KNIT P.O. NO. STYLE NO. N2MR0MA 7 38449 COMMITEMENT NO: 3Z0083 QUOTA CATEGORY NO. NON-QUOT, A HTS CODE 610120 STUFFING LOCATION : SAPL SHIPPING BI L"/>
        <s v="1,170 CARTONS OF EMPTY PL ASTIC BOXES ORDER# 000107 4402 1267 CARTONS OF EMPTY PLA STIC BOXES ORDER#0001074 486 415 CARTONS OF EMPTY PLAS TIC BOXES ORDER#0001074 084 415 CARTONS OF EMPTY PLAS TIC BOXES ORDER# 00010740 80 1,204 CARTONS OF EMPTY PL ASTIC BO"/>
        <s v="PO: M4ED0HA STYLE: 882498 Q'TY: 4403 PCS WOMENS MAN-MA DE FIBERS, 97% MODAL 3% SP ANDEX KNIT CARDIGAN HS COD E 611030 NO WOOD PACKAGI NG MATERIAL CONTAINER SUMMAR Y --------------------------, --------- MRKU2803788 MLVN0 471150 40X9'6 187CTN 12. 490CBM 27"/>
        <s v="ONE CONTAINER 40'HC CONTAINING 300 VOLUMES OF ASSEMBLED WO ODEN FURNITURE IN PINE WOOD AS BELOW INVOICE: 4403/23 PO : 1458317KSM NET WEIGHT: 8.2 18,500 KGS DUE: 23BR00089814 8-3 RUC: 3BR8308178620000000, 0000000000601316 NCM: 9403.5 0.00 HS CODE: 9403.50 "/>
        <s v="PO NO.: 11926/11927/11928/11929/11932 11934/11938/11939/11942/11943 11945/11947/11948/11949/11950 11951/11952/11954/11955/11956 11957/11958/11960/11961/11974 11981/11922/11989/11994, 3201 MEN'S ST.LOUIS SHORT (KNIT) H.S.CODE: 6103.43.1550 FOR ADULT H.S.CO"/>
        <s v="TOTAL BUNDLES OF ALUMINUM AND HOLLOW PROFILES  ALUMINUM PROFILES P.A. 7604.29.20 NET WEIGHT 4393 GROSS WEIGHT 4403 UNITS 761, BUNDLES 7 HOLLOW PROFILES P.A. 7604.21.00 NET WEIGHT 13014 GROSS WEIGHT 13044 UNITS 963 BUNDLES 23 TOTAL UNIDADES 1724 TOTAL KILO"/>
        <s v="HOUSEHOLD GOODS AND PERSONAL E FFECTS 4 OF 15 LVNS ENFIEL D JESSE LTC WKFS0122346 CARR IER SRFW 4230 LBS. 632 CFT 4 OF 4 LVNS CEBALLOS EVE LYN SSG WKAS0229421 CARRIER BZVL 4403 LBS. 494 CFT, 2 OF 12 LVNS WHEELER MARK TSG WKFS0122684 CARRIER SRFW 1486 LBS."/>
        <s v="HOUSEHOLD GOODS AND PERSONAL E FFECTS - SAID TO CONTAIN - SHI PPERS LOAD AND COUNT CAAU6613 26/7 SEAL# : HG261382 1 X 40 E TS : 02062023 / ETA : 28062023 NETT GROSS CUBE WKAS0229421 4 OF 4 VANS CEBALLOS, EVELYN, BZVL 3612 4403 494 4 PCS TOTA L 3612 4403 4"/>
        <s v="4403.98.00 (CG) 01X40 HC SAI D TO CONTAIN: 23 PACKAGES OF DRIED BELLOW 16% MC E. GRAN DIS PRE CUT PARTS FOR BED FO UNDATIONS, SURFACED FOR SIDES AND MEETING CONSIGNEED 'S SP ECIFICATIONS FOR GRADE AND S, IZES, AS PER IMPORT PERMIT # P-40-19-000740 DATED 0"/>
        <s v="ASH SAWLOGS TOTAL MBF 58.952 HS CODE 4403.99.0140 LC 183801LC23000031 POINT &amp; COUNTRY OF ORIGIN ON, CANADA ASH SAWLOGS TOTAL MBF 58.952 HS CODE 4403.99.0140 LC 183801LC23000031 POINT &amp; COUNTRY OF ORIGIN ON, CANADA ASH SAWLOGS TOTAL MBF 58.952 HS CODE 4403"/>
        <s v="NONCONIFEROUS WOOD IN THE ROUGH NESOI, NOT TR45 LOGS - 4,448 BFT - 25.401 M3 710 BFT (4.055 M3) RED OAK LOGS HS CODE 4403.91.00 3,738 BFT (21.346 M3) HARD MAPLE LOGS HS CODE 4403.99.30, ORIGIN ONTARIO, CANADA SHIPPER DECLARED NO WOOD PACKING MATERIAL. CER"/>
        <s v="HOUSEHOLD GOODS HOUSEHOLD GOODS AND PERSONAL EFFECTS 6 OF 6 - GWT 9520 - NWT 7600 - CUBE 1140 HANJ - BRACKEN, CHRISTOPER - SRA - QIFL0095409 4 OF 7 - GWT 5683 - NWT 4403 - CUBE 760, ANPS - RODRIGUEZ, CALVIN - SGT - QENQ0333204"/>
        <s v="HOUSEHOLD GOODS PERSONAL EFFTS 4 OF 7 - GWT 5683 - NWT 4403 - CUBE 760 ANPS - RODRIGUEZ, CALVIN - SGT - QENQ0333204"/>
        <s v="WIESE-PENDULUM BUCKET CONVEYOR TYPE P20 Z-SHAPE BULK DUMP BUCKET ELEVATOR MACHINE NO 4401/2023 DRAWING NO 1009297 . WIESE-PENDULUM BUCKET CONVEYOR TYPE P20 Z-SHAPE BULK DIRECT FEED BUCKET ELEVATOR MACHINE NO 4402/2023 DRAWING NO 1009298 . WIESE-PENDULUM B"/>
        <s v="MIXED HALF FINISHED LUMBER MIXED HALF FINISHED TABLE TOP SLAD HS CODE 4403.12.00 . ."/>
        <s v="IKEA HOME FURNISHING PRODUCTS TARIFF NUMBER: 94035090 CO NSIGNMENT NUMBER: 18351-SUP-56 39782120 TOTAL GROSS WEIGHT: 13040.879 TOTAL VOLUME: 30. 676 TOTAL NUMBER OF PIECE(S) : 240 / IKEA HOME FURNISHING PRODUCTS TARIFF NUMBER: 94036080 CO NSIGNMENT NUMBER"/>
        <s v="SOCKS PO#4403-D1"/>
        <s v="HANDICRAFT WOODEN PRODUCT - REFRIGERATED CONTAINING (10, 632 PCS.) ASSORTED PHILIPPINE HANDICRAFTS (COCONUT PIRATE)(PO#31446) HS CODE 4403.99.90 REEFER CONTAINER TEMPERATURE SET AT 27.0 DEGREES CELSIUS"/>
        <s v="1 X 40' REEFER CONDESSA CTNR CONTAINING 4403 CARTONS OF WHOLE FROZEN FISH AND FROZEN FISH FILLET TOTALING POUNDS 40,788.000 CARGO STOWED IN REFRIGERATED SPACE IN TAKE MINUS 25 C DEGREES CELSIUS FAMILY: LUTJANUS SPECIES : LUTJANUS SYNAGRIS - LANE SNAPPER ."/>
        <s v="NONCONIFEROUS WOOD IN THE ROUGH NESOI, NOT TR4537 BFT CHERRY LOGS (PRUNUS SEROTINA) HS CODE 4403.99.90 SHIPPER DECLARED NO WOOD PACKING MATERIAL CERS OX8784202305262632074, EMAIL 550208459QQ.COM PHONE 86-18067800116"/>
        <s v="ASH SAWLOGS SEKU6352189 5.078 MBF ASH SAWLOGS TOTAL MBF 44.152 HS CODE 4403.99.0140 LC 183801LC23000031 ASH SAWLOGS SEKU6352189 5.078 MBF ASH SAWLOGS TOTAL MBF 44.152 HS CODE 4403.99.0140 LC 183801LC23000031 ASH SAWLOGS SEKU6352189 5.078 MBF ASH SAWLOGS T"/>
        <s v="NONCONIFEROUS WOOD IN THE ROUGH NESOI, NOT TR NONCONIFEROUS WOOD IN THE ROUGH NESOI, NOT TR118 WALNUT LOGS 51680 KGS-9833 BF-49.165 M3 HS CODE 4403.99.90 REFICK-230501-1 CAIU7858523 / 4935 BF FBLU0154903 / 4898 BF, FAX. +81-3-5695-7582 CONTACT HIROKI UEDA"/>
        <s v="OAK WOOD, IN THE ROUGH, NOT TREATED 40 LOGS - 8,169 BFT 3,257 BFT RED OAK LOGS HS CODE 4403.91.00 2,417 BFT WHITE OAK LOGS HS CODE 4403.91.00 2,495 BFT WALNUT LOGS, HS CODE 4403.99.90 ORIGIN ONTARIO, CANADA  SEKU4032714/3,980 BFT (RO/WO) SEGU4311761/4,189"/>
        <s v="NONCONIFEROUS WOOD IN THE ROUGH NESOI, NOT TR NONCONIFEROUS WOOD IN THE ROUGH NESOI, NOT TR78 LOGS - 8,395 BFT WALNUT LOGS HS CODE 4403.99.90 ORIGIN ONTARIO, CANADA TCNU1512563/ 4,131 BFT FBLU0251170/ 4,264 BFT, SHIPPER DECLARED NO WOOD PACKING MATERIAL. "/>
        <s v="NONCONIFEROUS WOOD IN THE ROUGH NESOI, NOT TR NONCONIFEROUS WOOD IN THE ROUGH NESOI, NOT TR NONCONIFEROUS WOOD IN THE ROUGH NESOI, NOT TR3 X 40FT HIGHCUBE CONTAINER S.L.A.C. 189 LOGS - 13,491 BFT WALNUT LOGS HS CODE 4403.99.90 ORIGIN ONTARIO, CANADA, YMMU"/>
        <s v="30CTNS 42.598CBM 4403.400KGSREFRIGERATOR-FD 3DOOR(DRAWER) MODEL SUFFIX QTY LRYKC2606S ASTCNA0 21 EA LRYXC2606S ASTCNA0, 9 EA BEST BUY CO., INC DDC #734 20209 34TH AVE E SPANAWAY, WA 98387 - PO NO - 1759640 - CONTRACT NO - TQDLFJ - FREIGHT PREPAID --------"/>
        <s v="1X40 HC CONTAINS 22 PACKAGES ONLY 22 PACKAGES CONTAIN 706 CARTON BOXES. VEE-BELTS HOSE (RUBBER HOSE) S.B.NO: 9257859 DT: 13.04.2023, 9283870, 9283871 DT: 14.04.2023, 9334994 DT: 17.04.202INV NO: 1010961235 DT: 11.04.2023, 1010961238, DT: 12.04.2023, 10109"/>
        <s v="2 X 40 HC CONTAINER 1.900 PO STS PINO IMPREGNADO 2 1/2 A 3 X 1,98 MTS 1.268 POSTS P INO IMPREGNADO 2 1/2 A 3 X 1,98 MTS M3 28,51 792 PO STS PINO CALIBRADO IMPREGNADO 100MM X 1,98 MTS 510 POSTS, PINO IMPREGNADO 5 A 6 X 2, 40 MTS M3 32,62 HS:4403. 2200 FREI"/>
        <s v="SOFTWOOD SAWN TIMBER - SOFTWOOD SAWN TIMBER NET WEIGHT: 27050 KGS SOFTWOOD SAWN TIMBER - SOFTWOOD SAWN TIMBER NET WEIGHT: 26895 2X40'HC CONTAINERS SOFTWOOD SAWN TIMBER TOTAL NET WEIGHT: 53,945.000 KGS HS CODE: 4403.9900 IP-KHI-8142F5/2023 SHIPPED ON BOARD"/>
        <s v="GUATEMALA GREEN COFFEE BEANS CROP 2022/2023 SC# EURC3001119 CTR# P-4403 ORIGIN CERTIFICATE: 5752 NET WEIGHT:18,975.00 KGS . TOTAL NET WEIGHT:37,950.00 KGS TOTAL GROSS WEIGHT: 38,225.00 KGS . COFFEE FOR FURTHER PREPARATION ONLY. IT REQUIRES FURTHER PROCESS"/>
        <s v="BULKPACKED DECORATIVE ARTICLES OF WOOD MOPANI WOOD 11380 X PCS (SMALL, MEDUIM. LARGE) GRAPEVINE WOOD 2600 X PCS (MEDIUM, LARGE, SUPER-SIZE), HS CODE 4403.49.01.00 FOB CAPE TOWN/FREIGHT COLLECT"/>
        <s v="ELECTRIC DEVICE INVOICE NO. : 2221784348,4378,4379,4380,4 381,4382,4383,4384,4385,4386,4 387,4388,4389,4390,4391,4392,4 393,4394,4395, 4396,4397,4398 ,4399,4400,4401,4402,4403,4404 ,4405,4406,4407,4408,4409,4410, ,4411,4412,4413,4414,4453,4454 ,4455, PACK"/>
        <s v="AIR CONDITIONER PARTS PTAC MACHINE AIR CONDITIONER PARTS PTAC MACHINE HS CODE 8415811000 -6 PKGS /482.40 KGS /1.68 CBM HS CODE 8415812001 -54 PKGS /4829.40 KGS /17.82 CBM, HS CODE 8415821000 -71 PKGS /4403.42 KGS /19.83 CBM HS CODE 8415822001 -1 PKGS /70."/>
        <s v="THE SOFAS/C NO CN2315097N/A BULLET NO. 7 4403"/>
        <s v="ASH LOGS FRAXINUS AMERICANA B13 ASH LOGS FRAXINUS AMERICANA B13 ZA0772202305162604766 TOTAL MBF 5.886 HS-CODE 4403.99.0140"/>
        <s v="70 COTTON 28 POLYESTER 2 ELASTANE STANDARD STRAIGHT BO MEN'S DENIM PANTS U.S. NON-QUOTA CAT.NO: 347, AS FOLLOWS:- CK PO: STYLE NO.: PPK STYLE:, HTS: CTNS: PCS: SP40590558 40JP747 40JP747 62034200 368 4403 SA 5157777 EXP FORM NO: 02000103-013824-2023EXP DA"/>
        <s v="CORAL SHELL OF MOLLUSCS ETC UNWORKED POWDER 895 BOXES PHILIPPINE HANDICRAFTS OF DECORATIVE ACCESSORIES HS CODE 05080090 64 BOXES ASSORTED PHILIPPINE HANDICRAFT (SHELL NOVELTIES) HS CODE 9601.99.99 / 4403.99.90"/>
        <s v="WOMENS KNITTED CARDIGAN 100% I N-CONVERSION COTTON - HTS COD E : 611020 PO : 430005 4403 STYLE : WW0WW39141 PTS : 265316848207 SA#2 65316848207 BOXES : 3 G ROSS WEIGHT : 33,99 NET WEIGHT, : 29,94 MENS KNITTED T- SHIRT 50% TRANSITIONAL IN-CONV ERSION COT 5"/>
        <s v="OTHER PARTS AND ACCESARIES FOR VEHICLES. TOPPAD WITH JOUNCE STOP TORQUE ROD END HUB FORG INV NO 408000707 DT 24.04.2023 SB NO 9531219 DT. 25.04.2023 HS CODE 87085000 NETWEIGHT 4403.00 KGS"/>
        <s v="OF FIR (ABIES SPP.) AND SPRUCE (PICEA SPP.), OF FIR (ABIES SPP.) AND SPRUCE (PICEA SPP.), OF FIR (ABIES SPP.) AND SPRUCE (PICEA SPP.), OF FIR (ABIES SPP.) AND SPRUCE (PICEA SPP.), 05X40HC CONTAINERS SPRUCE LOGS QUANTITY 149.499 M3 HS CODE 4403.23 CREDIT N"/>
        <s v="OF FIR (ABIES SPP.) AND SPRUCE (PICEA SPP.), OF FIR (ABIES SPP.) AND SPRUCE (PICEA SPP.), SPRUCE LOGS TOTAL 146.941 M3 HS CODE 4403.23 CREDIT NUMBER ALAU3NU0006-5414 FREIGHT PREPAID PROOF OF REPORT, KX6602202305072581786 14 CALENDAR DAYS FREE DETENTION AT"/>
        <s v="BULKPACKED DECORATIVE BULKPACKED DECORATIVE ARTICLES OF WOOD MOPANI WOOD 13985 X PCS (SMALL, MEDUIM + LARGE) GRAPEVINE WOOD 2000 X PCS (MEDIUM, LARGE), HS CODE 4403.49.01.00 FOB CAPE TOWN/FREIGHT COLLECT"/>
        <s v="SURGICAL GOWN, 01 X 40 FCL CONTAINER CONTAINING 69 CASES OF SURGICAL GOWN, NON-STERILE, XL SIZE  37 CASES, SURGICAL GOWN, NON-STERILE, L SIZE  32 CASES (27810 PIECES PACKED IN - 69 CASES) TOTAL - 69 CASES GR.WT. 4403.00 KGS NET WT 3742.00 KGSH.S. CODE 621"/>
        <s v="331 CTNS DECORATIVE ARTICL ES OF WOOD HS CODE: 4403.9 9 AND 1120 CTNS AQUARIUM PET SUPPLIES NON FOOD / C RUSHED GRAVEL HS CODE: 25 1710 378 CTNS DECORATIVE ARTICL ES OF WOOD HS CODE: 4403.9 9 AND 916 CTNS AQUARIUM PET SUPPLIES NON FOOD / CR USHED GRAVEL H"/>
        <s v="MQ BULK NAILS GALVANIZED HS CODE 7317005570 PO 0423-5342+5343 INVOICE 4402+4403 MQ BULK NAILS GALVANIZED HS CODE 7317005570 PO 0423-5342+5343 INVOICE 4402+4403"/>
        <s v="3 X 40 HC CONTAINER 3.168 PO STS PINO IMPREGNADO 2 1/2 A 3 X 1,98 MTS M3 28,51 3 .168 POSTS PINO IMPREGNADO 2 1/2 A 3 X 1,98 MTS M3 28, 51 840 POSTS PINO CALIBRADO IMPREGNADO 130MM X 2,40 MTS, M3 26,88 HS: 4403.2200 FREIGHT PREPAID 3 X 40 HC CONTAINER 3.1"/>
        <s v="886 CASES CONTAINING:(10, 632 PCS.) ASSORTED PHILIPPINE HANDICRAFTS (COCONUT PIRATE PO#31309) H.S CODE 4403.99.90 (REFRIGERATED CONTAINER SET AT 27 DEGREES CELSIUS)"/>
        <s v="TOTAL 80 DRUMS ADDITIVE FOR L UBRICATING OILS ACFAR-P55 HS CODE: 38112900 PACKING: 80 N EW MILD DRUMS OF 225 KGS NET EACH ON PALLET NET WEIGHT: 18 000.000 KGS PRICE TERMS: CIF MANZANILLO / MEXICO PURCHASE, ORDER NO &amp; DATE: 4403 DATE: MARCH 24, 2023 SB NO."/>
        <s v="WOOD 1 CONT. 40X96 HIGH CUBE CONT. BULKPACKED DECORATIVE ARTICLES OF WOOD MOPANI WOOD 16720 X PCS (SMALL, MEDUIM. LARGE) GRAPEVINE WOOD, 2200 X PCS (MEDIUM, LARGE) HS CODE 4403.49.01.00 FOB CAPE TOWN/FREIGHT COLLECT WOOD 1 CONT. 40X96 HIGH CUBE CONT. BULK"/>
        <s v="OLMESARTAN MEDOXOMIL OLMESARTAN MEDOXOMIL AND HYDROCHLOROTHIAZIDE TABLETS 20MG/12.5MG 30S PACK H.S CODE NO 30049079 OLMESARTAN MEDOXOMIL AND HYDROCHLOROTHIAZIDE TABLETS, 40 MG / 25 MG 30S PACK H.S CODE NO 30049079 OLMESARTAN MEDOXOMIL AND HYDROCHLOROTHIAZ"/>
        <s v="NONCONIFEROUS WOOD IN THE ROUGH NESOI, NOT TRWALNUT LOGS (JUGLANS NIGRA) HS CODE 4403.99.90 5248 BFT SHIPPER DECLARED NO WOOD PACKING MATERIAL CERS OX8784202304272556845, TAX ID 91330402MA7F6ABG4W"/>
        <s v="NONCONIFEROUS WOOD IN THE ROUGH NESOI, NOT TR NONCONIFEROUS WOOD IN THE ROUGH NESOI, NOT TR NONCONIFEROUS WOOD IN THE ROUGH NESOI, NOT TR NONCONIFEROUS WOOD IN THE ROUGH NESOI, NOT TRWALNUT LOGS (JUGLANS NIGRA) HS CODE 4403.99.90 MAGU5545100 4632 BFT YMMU"/>
        <s v="(ON 21 PLTS) CERAMIC TILES HTS 690721 HTS 690730 INV 1005635 PO 815116 HBL 7435277P6310 / (ON 5 PLTS) CERAMIC TILES HTS 690721 INV 1.584/E PO 815082 1.451/P, 815109 SVC 11-058 EUUS HBL 7435277P6309 / (ON 1 PLT) CERAMIC TILES APHIS CODE AP-032-00/AP-032-01"/>
        <s v="SO V829 / 243 CTNS / 1269 KGS / 16.28 CBM PLEATED AIR FILTER H.S.CODE: 8421.39 SHIPPER: HENCOLIN INTERNATIONAL CORPORATION NO.1, YUANXI STREET, PINGTUNG CITY, PINGTUNG COUNTY 900, TAIWAN, SO V830 / 54 CTNS / 279 KGS / 0.32 CBM POWER TOOL BIT HS CODE 8207."/>
        <s v="WELL EQUIPMENT HTS 843143 ELIN500074-0 6801 KG - 14.3301.2201.220 MT ACLU120423-0 14788 KG - 7.3702.4401.830 MT 3.0502.4403.050 MT ACLU120148-3 17431 KG - 9.1402.4402.340 MT"/>
        <s v="2 X 40 HC CONTAINER 3.168 P OSTS PINO IMPREGNADO 2 1/2 A 3 X 1,98 MTS PESO 14.03 4,00 KGS M3 28,51 3.168 PO STS PINO IMPREGNADO 2 1/2 A 3 X 1,98 MTS PESO 13.365 ,00 KGS M3 28,51 HS:4403.2, 200 FREIGHT PREPAID 2 X 40 HC CONTAINER 3.168 P OSTS PINO IMPREGNA"/>
        <s v="207 CTNS DECORATIVE ARTICL ES OF WOOD HS CODE: 4403 99 AND 1092 CTNS AQUAR IUM PET SUPPLIES NON-FOOD / CRUSHED GRAVEL HS CODE : 251710"/>
        <s v="886 CASES CONTAINING:(10, 632 PCS.) ASSORTED PHILIPPINE HANDICRAFTS (COCONUT MONKEY PO# 30542) H.S CODE 4403.99.90 (REFRIGERATED CONTAINER SET AT 27 DEGREES CELSIUS)"/>
        <s v="4403.98.00 (CG) SAID TO CONT AIN 01X40 HC SAID TO CONTAIN : 28 PACKAGES OF DRIED BELLO W 16% MC / E. GRANDIS PRE CU T PARTS FOR BED FOUNDATIONS, SURFACED FOR SIDES AND MEET ING CONSIGNEED 'S SPECIFICATIO, NS FOR GRADE AND SIZES, AS P ER IMPORT PERMIT # P-"/>
        <s v="PLASTIC AND PLASTIC ARTICLES, NOS LOOP,RECTANGLE .750 IN X .250 IN X .078 IN 12500-295 GOOSENECK CARBON STEEL ELECTRICAL DEPOSITION BLACK 7 IN LG GOOSENECK TUBE WASHER, .265X562X048, SCREW 1/4-20X3/8 1/4 WASHER CORRUGATED TUBE PO57543 THIS SHIPMENT CONTAI"/>
        <s v="PATADD DA707 UN 1993 CLASS 3 PACKAGE GROUP III / PATCOM 123 UN 1993 CLASS 3 PACKAGE GROUP III / PATADD DA801 UN 3082 CLASS 9 PACKAGE GROUP III / PATADD DA934 UN 1993 CLASS 3 PACKAGE GROUP III / PATADD DA103 / PATADD DA103 / PATADD DA1808 / PATADD DA202 / "/>
        <s v="PO# L6EV9JA STYLE# 558242 QTY: 602 PCS MENS WOVEN OTHE R SHIRT 100% COTTON HTS: 6 21132 / PO# M0WA1JA STYLE# 558095 QTY: 887 PCS MENS WOVEN SHIR T 55% LINEN 45% COTTON HTS : 620590 NO WOOD PACKAGI NG MATERIAL RELAY VESSEL MSC JADE 313N CONTA INER SUMMARY "/>
        <s v="HOUSEHOLD GOODS AND PERSONAL EFFECTS SHIPPER'S LOAD AND COUNT NO EEI REQUIRED PER FTR 30.40(B) HTS CODE: 9805.00.50 CODE- 4 RIDOUT, NOLAN, QENQ0331140 6 TSIF PS:6 OF 6 GRS:6144 NET:4403 CFT:1079 WICK, JEREMY QFFL0024834 3 AIGP PS:3 OF 3 GRS:3048 NET:2118 "/>
        <s v="------------ DFSU7292839 DESCRIPTION---------HOUSEHOLD GOODS AND PERSONAL EFFECTS SHIPPER'S LOAD AND COUNT NO EEI REQUIRED PER FTR 30.40(B) HTS CODE: 9805.00.50 CODE- 4, RIDOUT, NOLAN QENQ0331140 6 TSIF PS:6 OF 6 GRS:6144 NET:4403 CFT:1079 -------------GE"/>
        <s v="HARD MAPLE LOGS HARD MAPLE LOGS HARD MAPLE LOGS HARD MAPLE LOGS HARD MAPLE LOGS HARD MAPLE LOGS 328 LOGS - 29,300 BFT - 159.156 M3 HARD MAPLE LOGS HS CODE #4403.99.30 ORIGIN ONTARIO, CANADA  EGHU8359670/49 LOGS/4,946 BFT/26.527, M3/25996 KGS EISU9207107/5"/>
        <s v="CESANESE 20 DI OLEVANO ROMANO DOC SUP. KGM 16.5 H.CODE 220421 COMPAGNIA DI ERMES SRL PO IMP 2932 PO DIS 686483 / TAURASI 17 DOCG KGM 18.5 H.CODE 220421 GRAZIANO DI STASIO PO IMP 2932 PO DIS 686483 / FIANO DI AVELLINO 21 KGM 55.5 H.CODE 220421 GRAZIANO DI "/>
        <s v="WEB SWB FREIGHT PAYABLE AT LE HAVRE TOTAL OF 864 PCS OF SANITARY WARE TOTAL N.W: 7005.60 KGS TOTAL G.W: 7765.92 KGS LECICO FOR CERAMIC (S.A.E) 684 PCS OF SANITARY WARE, N.W: 3801.60 KGS G.W: 4403.52 KGS EUROPEAN CERAMICS 180 PCS OF SANITARY WARE N.W: 3204"/>
        <s v="125 DRUMS CONTAINING FROZEN LEMON PULP CELLS NET WEIGHT: 21250 KGS PE: 23001EC03002973X OP.:80304758 NCM: 2008.30.00 PO: 4509255037 .FREIGHT PREPAID . (+)1 TEL: 514-631-6456 FAX : 514-631-4403 ATTENTION: IMPORTOCEAN@AGOTRANS.COM"/>
        <s v="125 DRUMS CONTAINING FROZEN LEMON PULP CELLSNET WEIGHT: 21250 KGS PE: 23001EC03002974J OP.: 80304757 NCM: 2008.30.00 PO: 4509255035 . FREIGHT PREPAID . (+)1 TEL: 514-631-6456 FAX:514-631-4403 ATTENTION: IMPORTOCEAN@AGOTRANS .COM"/>
        <s v="ARTICLES OF PLASTICS NESOI 1 X 40HQ 3651 KGS 4 PKG 467.54 KGS 3.840 CBM AUTOMOTIVE PARTS COMPONENT PARTS (NEW EQUIPMENT) FOR THE COMPLETION OF MOTOR VEHICLES COUNTRY OF ORIGIN DE HS-CODE 39269097 _____________ / 25 PKG 1762.5 KGS 42.000 CBM AUTOMOTIVE PAR"/>
        <s v="886 CASES CONTAINING:(10, 632 PCS.) ASSORTED PHILIPPINE HANDICRAFTS (COCONUT MONKEY PO# 0030237) H.S CODE 4403.99.90 (REFRIGERATED CONTAINER SET AT 27 DEGREES CELSIUS)"/>
        <s v="FROZEN STRAWBERRY FRUIT SLAC 4403 CASES OF 1880 CASES OF FROZEN STRAWBERRY 720 CASES OF FROZEN FRUIT MIX (PINEAPPLE, STRAWBERRY, PEACHES, MANGO) 1800 CASES OF FROZEN MANGO, 2 CASES OF SAMPLE FROZEN FRUIT MIX (PINEAPPLE, BANANA, PAPAYA) (PAPAYA, MANGO, STR"/>
        <s v="NONCONIFEROUS WOOD IN THE ROUGH NESOI, NOT TRDEBARKED ASH LOGS CERS MH7576202303142443818 HS CODE 4403.99.90 PH 0755-25279291 USCI - USCI 91440300595652330H"/>
        <s v="LETTER PAPER HANDLER 548CTNS/4403.50KGS/12.627CBM LETTER PAPER HANDLER FF ALBUM STORAGE BOX HS CODE#392610&amp;420292 AMS#PSEA ZLAX23030548 ., 527CTNS/5905.00KGS/8.756CBM GLASS CLAMPS STAINLESS STEEL SPIDER FITTINGS HS CODE 830241&amp;730890 AMS#PSEA ZLAX23031416"/>
        <s v="FAX: (86) 571 8678 1529 CODE: 91330000788815343L HS CODE 4403.21.0020 -TEL:(86) 57 1 8678 1510 SAY TWO HUNDRED AND SEVENTY-ONE PACKAGES ONL Y FAX: (86) 571 8678 1529 CODE: 91330000788815343L HS CODE 4403.21.0020 -TEL:(86) 57 1 8678 1510 SAY TWO HUNDRED AN"/>
        <s v="PLASTIC DOCUMENT HOLDER 4403-6353"/>
        <s v="CHASSIS PARTS OF STEEL / PLASTIC DOCUMENT HOLDER 4403-6353"/>
        <s v="FI BEING SENT BY MICLHELLE SHORTLY 17/2 PUBLISHED DRAFT TO THE WEB AS PER CLIENT'S RE9 PIECE(S) 672 KGM 1.915 MTQ 9 PIECES : IRONBARK POLES AND SMALL JARRAH POLE, LOADED ON 1 PALLET. LOWEST HBL:TMEL6194713A SCAC: TGFH HS CODE:4403.26.06 EXPORT PERMIT(S) A"/>
        <s v="READYMADE GARMENTS MILLM ADE 60% LINEN 40% COTTON WOVEN WOMEN'S NIGHTDRESSE S &amp; PYJAMAS H.S CODE:6 208.21.0010 PO # 176742, 25 CTNS, STYLE # BQ244 SHIPPING BILL NO# 178506 D ATE: 30.01.2023 INV NO : CWL-34171-2023, DT: 23 /01/2023 EXP NO: 1335-01 224-2023"/>
        <s v="44 PALLETS ( 660 CTNS ) L5 09SEV-33/410A PUMP TAMASHI I 33/410A PANTENE GOLD /W GOLD CHAPLET 530ML GCAS: 9 0048070 INVOICE NUMBER : L C-100254-61090 AUTHORIZATI ON NUMBER : US-BC1-19-4403 6-R 44 PALLETS ( 660 CTNS ) L509SFV-33/410A ECOM PUM P OS BW 1L MUL"/>
        <s v="NO. 4403 PACKAGES MEDICAL ITEMS:DENTAL INSTRUMENTS AND APPLIANCES HS CODE:901839,390210,901849"/>
        <s v="TOTAL 714 BOLTS - 4403 YARDS - 8 SLIP SHEETS NTED FABRIC"/>
        <s v="714 BOLTS 4403 YARDS - 8 SLIP SHEETS PO 2836 PACKAGES 28172 YARDS - 21 SLIP SHEETS"/>
        <s v="-INDONESIATAX ID / NPWP:01,0 61,763,7,057,000 86 CTNS  6 83 PCS OF BAGS MAIN MATERIAL : 100%NYLON,100%POLYESTER, M AIN LINING: 100% POLYESTER W RECON BOREALIS MINI BACKP ACK CARTONS CONTAINING PO, STYLE CTNS PCS 4200175299 NF 0A52SURK5 79 549 4200175314 N"/>
        <s v="12 PACKAGES OF METAL STAND S &amp; WOODEN PALLETS AS PER INVOICE # 23140064+2314008 8+2314 0089+23140085+23140 086 +23140087+ SHIP TO: DU RA LINE ELYRIA ELYRIA 4403 5 OH"/>
        <s v="80 CTNS DECORATIVE ARTICLE S OF WOOD HS CODE: 4403.99 AND 1375 CTNS AQUARIUM PET SUPPLIES NON-FOOD / CR USHED GRAVEL HS CODE: 2517 .10 HS CODE: 251710"/>
        <s v="01X40 HC CONTAINING: 32 PACKAGES OF DRIED BELLOW 16% MC E. GRANDIS PRE CUT PARTS FOR BED FOUNDATIONS, SURFACED FOR SIDES AND MEETING CONSIGNEED 'S SPECIFICATIONS FOR GRADE AND SIZES, AS PER IMPORT PERMIT # P-40-19-000740 DATED 03/30/2020. INVOICE: 002/202"/>
        <s v="01X40 HC WITH: 30 PACKAGES OF DRIED BELLOW 16% MC B. PINE / E. GRANDIS PRE CUT PARTS FOR BED FOUNDATIONS, SURFACED FOR SIDES AND MEETING CONSIGNEED 'S SPECIFICATIONS FOR GRADE AND SIZES, AS PER IMPORT PERMIT # P-40-19-000740 DATED 03/30/2020. INVOICE: 393"/>
        <s v="500 BAGS WHITE PEPPER - WH OLE MUNTOK ASTA QUALITY (P RODUCT OF INDONESIA) REF # P/4403 MWP PACKING IN 50 KGS PP BAGS NAME OF MANUFA CTURER &amp; ADDRESS: PT. HANI ORI PERGUDANGAN KAMAL INDA H BLOK A5/A6/B5/B6, JAKART A BARAT, INDONESIA NET WEI GHT : 25,000.0"/>
        <s v="RED OAK LOGS XUSCI 91321322MA2248Q956 CONTACT MS. TAO CELL +86 15850938266 EMAIL JANE.TAO WELCOMEWOODPRODUCTS.COM, RED OAK LOGS HS CODE 4403.91.0020"/>
        <s v="FRENCH WHITE OAK 27 MM (M3) STC 32 BUNDLES OF FRENCH WHITE OAK 27 MM (M3) AND 20 PLASTIC PALLETS HS CODE 4403.91 3923.90"/>
        <s v="NONCONIFEROUS WOOD IN THE ROUGH NESOI, NOT TR NONCONIFEROUS WOOD IN THE ROUGH NESOI, NOT TRREF CTTTH-220920-2 137 ASPEN LOGS 52530 KGS-11173 BF-55.865 M3 HS CODE 4403.99.40 TCNU1940453- 67 LOGS-5735 BF- 28.675 M3, FFAU1286571- 70 LOGS-5438 BF- 27.190 M3 C"/>
        <s v="NONCONIFEROUS WOOD IN THE ROUGH NESOI, NOT TR NONCONIFEROUS WOOD IN THE ROUGH NESOI, NOT TR NONCONIFEROUS WOOD IN THE ROUGH NESOI, NOT TR NONCONIFEROUS WOOD IN THE ROUGH NESOI, NOT TR NONCONIFEROUS WOOD IN THE ROUGH NESOI, NOT TRDEBARKED ASH LOGS HS CODE "/>
        <s v="INV#:SHC2301305/PO#:0131819875 /HTS CODE:640411; FOOTWEAR; SPORTS FTW;W.UPPER TEXTILE MA T.;OUT.SOLE RUB/PLAS/SPORT SHOES/Q'TY:97PRS/CUST O/N:029 6996547 INV#:SHC2301412/PO#:A 131864299 /HTS CODE:640419;, FOOTWEAR;SLIPPERS,INDOOR FTW ;W.UPP.TEXTIL;OUT.SOL"/>
        <s v="1 X 40HC CONTAINER BULKPACKED DECORATIVE ARTICLES OF WOOD: 10070 PIECES MOPANI WOOD + 1200 PIECES GRAPEVWOOD HS CODE: 4403.49 FREIGHT COLLECT SHIPPED ON BOARD"/>
        <s v="TOTAL 18 SKIDS 08 SKIDS FRICTION MATERIALS - ASB FREE BRAKE LININGS GR WT 7654.00 KGS 05 SKIDS FRICTION MATERIALS - ASB FREE BRAKE LININGS GR WT 4403.00 KGS 04 SKIDS FRICTION MATERIALS - ASB FREE BRAKE LININGS GR WT 4168.00 KGS 01 SKID FRICTION MATERIALS "/>
        <s v="ARTIFICIAL QUARTZ STONE SL ABS 7 WOODEN CRATES CARRYI NG 54 PIECES OF ARTIFICIAL QUARTZ STONE SLABS 1 WOOD EN CRATE/S CARRYING 30 PIE CES OF ARTIFICIAL QUARTZ S TONE SAMPLES HS CODE: 6810 1990 INVOICE NUMBER : #740 9 DT. 26/12/2022 PO NUMBER : #6911 DT. 1"/>
        <s v="FREIGHT COLLECT TEL:(615)3 67-7729 FAX:(615)367-7157 TEL:(615)367-7729 FAX:(615 )367-7157 FOOTWEAR PO# STO CK # 80-447005 25-9298 80- 447186 25-9389 80-447187 2 5-9387 80-447188 25-9508 8 0-447258 59-4403 80-447254 59-4409 80-447255 59-4409 80-447256 59-4"/>
        <s v="73262090 (HS) 142 CARTONS 782.5 KGM 5.884 MTQ TABLEWARE/KITCHENWARE OF IRON ALUMINIUM PO NO :400675783, QTY:568 PCS INV NO: 403/2022 INV DT: 01.12.2022 S/BILL NO: 6344211 S/BILL DT: 22.12.2022 NET WT: 430.360 KGS HS CODE:73262090 63062990 (HS)375 CARTONS "/>
        <s v="ARTIFICIAL QUARTZ STONE SL ABS HS CODE 68101990 07 WO ODEN CRATES CARRYING 47 A RTIFICIAL QUARTZ STONE SLA BS 04 WOODEN CRATE CARRYIN G 1000 PCS SAMPLES PIECES OF ARTIFICIAL QUARTZ STON E SLABS TOTAL 11 WOODEN CR ATES PURCHASE ORDER NUMBER : 2081 DATED: 1"/>
        <s v="01X40' CNTRS, WITH 30 PACKAGES OF DRIED BELLOW 16%MC E. GRANDIS PRE CUT PARTS FOR BED FOUNDATIONS, SURFACED FOR SIDES AND MEETING CONSIGNEED 'S SPECIFICATIONS FOR GRADE AND SIZES, AS PER IMPORT PERMIT # P-40-19-000740 DATED 03/30/2020 INVOICE: 392800 PO: "/>
        <s v="1 X 40FT HC BULKPACKED DECORATIVE ARTICLES OF WOOD MOPANI WOOD: (16660 X PCS SMALL+MEDIUM+LARGE) HS CODE: 4403.49 FREIGHT COLLECT / FOB CAPE TOWN SHIPPED ON BOARD"/>
        <s v="USED HOUSEHOLD GOODS AND PERSO NAL EFFECTS 4/4 ALVAREZ , KEVIN + WINE CMAC WKA S0225178 5320 GROSS 4403 NET 584 CUBE HARMONIZED T ARIFF SCHEDULE: 9805.00.50 FR EIGHT PREPAID SHIPPED UNDER SE, RVICE CONTRACT: 299024061M CUS T REF 12800147174"/>
        <s v="USED HOUSEHOLD GOODS AND PERSO NAL EFFECTS 4/4 ALVAREZ , KEVIN + WINE CMAC WKA S0225178 5320 GROSS 4403 NET 584 CUBE 3/3 CROW , BRYAN L + MOTO APOF WK AS0225295 2891 GROSS 2311, NET 412 CUBE 5/5 CRU Z, GENER NAVL WKAS02254 64 6023 GROSS 4563 NET 885 CUBE "/>
        <s v="810 CARTONS [ EIGHT HUND RED TEN CARTONS ONLY) 83 % COTTON 17% POLYESTER POW ERLOOMMADEUPS - YARNDYED 100% COTTON POWERLOOM MAD EUPS - YARNDYED INV NO: AA 27127/29.12.2022 S.B. NO: 6530143 / 29.12.2022 IEC NO: 0497020882 P.O. NO: 2035434 / 17.08.2022 TOTA"/>
        <s v="HIGH PH AQUEOUS SOLUTION 1 X 40 RF CONTAINING 76 PACKAGES (TOTAL SEVENTY SIX PACKAGES ONLY) HIGH PH AQUEOUS SOLUTION 30 MM SODIUM ACETATE, PH 5.5, AQUEOUS SOLUTION 100 MM ACETIC ACID AQUEOUS SOLUTION 125 MM (SODIUM) ACETATE, PH 3.5 AQUEOUS SOLUTION 20MM T"/>
        <s v="TEA OR MATE EXTRACTS ESSENCES CONCENTRATES INVOICE NUMBER AA PO.NO.5034(4401,4403,4405) 100 ORGANIC GREEN TEA POWDER, 100 GREEN TEA POWDER, 100 ORGANIC GREEN TEA , 100 GREEN TEA, 100 ORGANIC GREEN TEA (GENMAICHA) AND CERAMIC TEA BOWL HS CODE0902.20, 0902."/>
        <s v="STAINLESS STEEL SHELL THERMOS CUP HS CODE9617001900 PO4504034448/4504042370 JACKSON CHILL 2.0 20OZ BLUE CORN BUBBA BIG STRAWS 5PK COLOR UPDATE JACKSON CHILL 2.0 32OZ SAKE JACKSONCHILL 2.0 24OZ LICORICE PO4504034402+450403 4403+ 4504034404+4504034406 21649"/>
        <s v="WOODS 97 UNIDADES DISTRIBUIDAS EN 16 BULTOS MADERAS DE ESPECIE TIMBO Y ESPECIE LAPACHO NET WEIGHT 10.200,00 KGS N.C.M. 4403.99, NRO. PERMISO DE EMBARQUE 22001EC01108974Y"/>
        <s v="POP WEBBING FLIP W MICRO SOCK POP WEBBING FLIP W MICRO SOCK 1002 CARTON 2078.940KG 19.050CBM PO 100024677 ITEM FMS5370ADK;DK MEN'S EVA FLIP FLOP HTS # 6402.99.3145 84 CARTON 208.440KG 1.970CBM PO 100024683 ITEM FMS5332ADK;ETCHED, SOCK FLIP SANDAL HTS # 64"/>
        <s v="PURE HONEY BEAR 4403(FOUR THOUSAND FOUR HUNDRED THREE) CARTONS ONLY CONTAINING 24OZ FD CH PURE HONEY BEAR PO NO.92034NJ DATED.16/03/2022, INV.NO EPQP/2022-23/90 DT 29.12.2022 SB.NO.6553652 DT 30.12.2022 HS CODE; 04090000 IEC NO.2211005420 NET WT 23952.32K"/>
        <s v="TOTAL 30 WOODEN CASES ONLY 2 WOODEN CASES VANE A CTUATOR MODEL 200 INV NO :2053092446 DT:08.12.2022 HS CODE:90269000 NET W T:432.00 KGS GR WT:520.0 0 KGS 7 WOODEN CASES 4 PRIME HOUSING WCB INV NO:2053092447 DT:08.12.202 2 HS CODE:73259999 NET WT:1169.00 K"/>
        <s v="3 TRACTORS ROLL OF CONDITI ON MODEL : TRACTOR WORKM ASTER 120 4WD T4 VARIANT CODE :TWM120P4R4PL4022142 MODEL : TRACTOR WORKMAS TER 95 4WD T4 VARIANT CO DE :TWM95P4R4PL4021942 T RACTORS NO. ENGINE NO. NH1637135 00066 4403 NH1637137 0 00665926 NH1637437 000"/>
        <s v="1,671 CTN  39,084 PCS OF BOYS 60% COTTON 40% POLYES TER KNITTED PIQUE POLO PO NO STYLE NO QTY CTN 4404 U838 29,352 1223 4404 U840 6,060 253 4407 U840EMB 2,664 111 BOYS 60% C OTTON 40% POLYESTER KNITTE D FLEECE JACKET PO NO ST YLE NO QTY CTN 4403 U8891 288"/>
        <s v="1-20' GP TOTAL 18 (EIGHTEEN) PACKAGES BOLT SCREWS HS CODE : 73181500 INVOICE &amp; DATE : 5 22231614 &amp; 26/11/2022, 522231 659 &amp; 30/11/2022 522231607 &amp; 26/11/2022 , 522231656 &amp; 30 /11/2022 , 522231577 &amp; 24/11, /2022 522231657 &amp; 30/11/2022 SB &amp; DATE : 6244684 ,"/>
        <s v="AUTOMOTIVE PARTS FILE: 543 4403 STACKABLE 1/ 80X60X39 CMS 1/ 80X60X70 CMS"/>
        <s v="125 DRUMS CONTAINING FROZEN LEMON PULP CELLSNET WEIGHT: 21250 KGS PE: 22001EC03014630A OP.: 80302190 NCM: 2008.30.00 PO: 4509255034 FREIGHT PREPAID (+)1 TMCGREGOR@COCA-COLA.COM 705-742-8011 (++)2 TEL: 514-631-6456 FAX: 514-631-4403 ATTENTION: IMPORTOCEAN@"/>
        <s v="COMBINED WITH TEXTILE MATERIALS SUST 1X40 CELLULAR PVC PLASTIC FILM COMBINED WITH TEXTILE MATERIALS SUST 1X40 CELLULAR PVC PLASTIC FILM COMBINED WITH TEXTILE MATERIALS SUST 1X40 CELLULAR PVC PLASTIC FILM COMBINED WITH TEXTILE MATERIALS SUST 1X40 CELLULAR "/>
        <s v="CARTON S.BILL NO 5903929 DT 03.12.2022, 5952982 DT 06.12.2022, 6084486 DT 12.12.2022, 6084414 DT 12.12.2022, 6091774 DT 12.12.2022, 6088982, DT 12.12.2022, 6219124 DT 17.12.2022, 6149402 DT 14.12.2022, 6184189 DT 15.12.2022, 6222473 DT 17.12.2022 HSN 9403"/>
        <s v="ONE PACKAGES ONLY TRANSM ISSION PARTS AUTOMOTIVE HS CODE:8483900 INVOICE NO:9817131218 DT 29.11.202 2 NET WEIGHT : 297.98 KG S SB NO. 5867787/01.12.2 022 ONE PACKAGES ONLY TRANSMISSION PARTS AUTOMOT IVE HS CODE:8483900 IN VOICE NO:9817131231 DT 30. 11.202"/>
        <s v="1X40'HC CONTAINER CONTAINI NG AUTOMOTIVE PARTS BR AKE SYSTEM AND PARTS THERE OF (MOUNTED BRAKE LINING ) INV NO: P2/4403 DT: 09 .12.2022 SB NO: XXXXXX D T: 12.12.2022 HS CODE: 8 7083000 NET WEIGHT: 4538 .00 KGS"/>
        <s v="01X40' CNTR, WITH 28 PACKAGES OF DRIED BELLOW 16%MC E. GRANDIS PRE CUT PARTS FOR BED FOUNDATIONS, SURFACED FOR SIDES AND MEETING CONSIGNEED 'S SPECIFICATIONS FOR GRADE AND SIZES, AS PER IMPORT PERMIT # P-40-19-000740 DATED 03/30/2020. INVOICE: 392799 PO: "/>
        <s v="DECORATIVE ARTICLES OF WOOD BULKPACKED DECORATIVE ARTICLES OF WOOD MOPANI WOOD (13210 X PCS OF MOPANI WOOD SMALL, MEDIUM+LARGE) GRAPEVINE, (600 X PCS GRAPEVINE WOOD LARGE SIZE) WOOD SAMPLES (1 X P/P BAG WOOD SAMPLES) HS CODE 4403.49.01.00"/>
        <s v="532 PACKAGES FILTER HS CODE: 84213925 NET WEIGHT 4403 KGS AS PER INVOICE #5620417"/>
        <s v="INVOICE NO: UAL/EXP/111/2022 MENS COTTON WOVEN SHIRTS (HS CODE: 6205.20) P.O /CUT NO STYLE NO NGC ID CARTONS QU ANTITY (PCS) G WEIGHT CBM 450 056635400200 10002768 70000436 38 1305 15660 8809.00 26.75 4, 50056635900200 10002767 700004 4403 1305 15660 8809"/>
        <s v="NONCONIFEROUS WOOD IN THE ROUGH NESOI, NOT TR NONCONIFEROUS WOOD IN THE ROUGH NESOI, NOT TRTOTAL 561 LOGS - 25.381 MBF ASH SAWLOGS RECORD 7922 LC NUMBER 183801LC22000063 BMOU5708967 - 5.086 MBF YMMU6555390 - 5.067 MBF, TEMU7002572 - 5.061 MBF TEMU7776650 "/>
        <s v="CARGO IS STOWED IN A REFRIGERATED CONTAINER STHE SHIPPER'S REQUESTED CARRYING TEMPERATURE DEGREES CELSIUS 30049099 (HS) 1293 PACKAGES TOTAL 23 PALLETS 1293 PACKAGES ALLOPURINOL TABLETS, USP 300MG, PACK OF 500'S (NDC NO: 23155-694-05) ALLOPURINOL TABLETS U"/>
        <s v="1293 PACKAGES 1 X 40 REEFER FCL TOTAL 23 PALLETS STC 1293 PACKAGES ALLOPURINOL TABLETS USP 300MG, PACK OF 500'S (NDC NO: 23155-694-05) ALLOPURINOL TABLETS USP 100MG, PACK OF 1000'S (NDC NO: 23155-693-10) H.S.CODE : 30049099 DATA LOGGERS PLACED IN PALLET N"/>
        <s v="DIE CUT FOR PAPER / MACHINES &amp; MECHANICAL APPLIANCES 2 WOOD PLTS WITH NO. 85 PCS GWT 4050 KG / MACHINE FOR TAPING OF BOX CORNERS HS 84401090 TERMS: DAP MILWAUKEE, WI 53209 USA / FURNITURES-ARMCHAIRS, BARSTOOL HS CODE 94016100, 940039910 DELIVERY TO SPECTR"/>
        <s v="BAKELITE SHEET BAKELITE SHEET HS CODE(S) 4418810090 500 CTNS 8PLTS THIS SHIPMENT CONTAINS NO WOOD PACKAGING MATERIALS. @ GUANGDONG, CHINA, CONTACT SHELBY LO TEL +86 13560757934 @@ FAX (856) 231-4403"/>
        <s v="BULKPACKED DECORATIVE ARTICLES OF WOOD: 200 X BAGS + 12970 PIECES MOPANI WOOD (MINI +MEDIUM) + 1200 PIECES GRAPEVINE WOOD (MEDIUM SIZE) HS CODE: 4403.49 FREIGHT COLLECT"/>
        <s v="1 X 40 HC CONTAINER 3.168 PO STS PINO IMPREGNADO 2 1/2 A 3 X 1,98 MTS HS:4403.2200 FREIGHT PREPAID"/>
        <s v="125 DRUMS CONTAININGFROZEN LEMON PULP CELLS NET WEIGHT: 21250 KGS PE: 22001EC03013540W OP.: 80301159 NCM: 2008.30.00 PO: 4509255027, MOVE WITHOUT GENSET 705-742-8011 FAX: 514-631-4403 ATTENTION: IMPORTOCEAN@AGOTRANS.COM"/>
        <s v="125 DRUMS CONTAININGFROZEN LEMON PULP CELLS NET WEIGHT: 21250 KGS PE: 22001EC03013541A OP.: 80301160 NCM: 2008.30.00 PO: 4509255028, FREIGHT PREPAID 705-742-8011 FAX: 514-631-4403 ATTENTION: IMPORTOCEAN@AGOTRANS.COM"/>
        <s v="TOTAL 1 ISO TANK PX-4005 D ISPERSANT H.S. CODE. 38112100 00 SCAC CODE : PGSM FREI GHT COLLECT 2ND NOTIFY PART Y. NEWPORT TANK CONTAINERS (U SA) LLC. 1340 DEPOT ST. CLEVE LAND, OH 44116, USA PHONE:+1, 4403 568 866"/>
        <s v="ON 4 PALLETS S.L.A.C. ELECTRONIC PARTS, HS-CODE 8504.4403 SCAC SSLL AMS REF. DFW203860"/>
        <s v="ELECTRIC DEVICE INVOICE NO. : 2221757874,7875,7876,7877,7 878,7879,7880,7881,7882,7883,7 884,7885,7886,7887,7888,7889,7 890,7891,7892, 7893,7894,7895 ,7896,7897,7898,7899,7900,7901 ,7902,7903,7904,7905,7906,7907, ,7908,7909,7910,7911,7912,7913 , 7914,7915"/>
        <s v="CONTAINING:(10, 632 PCS.) ASSORTED PHILIPPINE HANDICRAFTS (COCONUT MONKEY AND COCONUT PIRATE) H.S CODE 4403.99.90 THIS MASTER BILL COVERS AUTOMATED NVOCC HOUSEBILL : SCEBZ0021085 SCAC CODE : AMAW, FREIGHT COLLECT CY/CY CARGO IS STOWED IN A REFRIGERATED CO"/>
        <s v="FEED CHUTE TRANSITION 01 PACKAGE AS DESCRIBED FEED CHUTE TRANSITION PIECE, PARTS OF COAL ENERGY PLANT HS CODE 8474.90 05 PACKAGES AS DESCRIBED, PIECES OF IRON AND STEEL HS COEE 8474.90 02 BOXES AS DESCRIBED USED HOUSEHOLD GOODS AND PERSONAL EFFECTS HS COD"/>
        <s v="44 PALLETS ( 660 CTNS ) L509S FV-33/410A EC OMMERCE PUMP 33-410 CLOSURE 65 0ML FALCON 189MM DIP TUBE LENG TH RED GCAS: 91341672 INVOI CE NUMBER : LC-100254-61059 A UTHORIZATION NUMBER : US-BC1-1, 9-44036-R 44 PALLETS ( 660 CTNS ) L509SFV-33/410A ECOM PUMP"/>
        <s v="2X20 ISO TANKER ISOPAR C M ATERIAL NO:100197 INVOICE NO. 111010440 / DATE: 26.10.2022 SB: 4000304 / DT: 27.10.2022 PO NO: 4400014078 DATE: 14. 09.2022 HS CODE:27101290 I.E.CODE NO.4608000071 BANK, AD CODE:6470037-8000009 DANGE ROUS GOODS CLASSIFICATION: U"/>
        <s v="03X20 ISO TANK CONTAINER E ACH OF CONTAINING 22000 KGS NE T WT. MONO CHLORO BENZENE (MC B) (MW 112.56) HS CODE: 29039 110 PURCHASE CONFIRMATION NO: 22.374 /R4-6 CIP HOUSTON, TX INCL. DTC (INCOTERMS 2015) I, NVOICE NO: KG/PR/MCB/22385 DT: 29.10.2022 S/BILL"/>
        <s v="CONTAINING:(10, 632 PCS.) ASSORTED PHILIPPINE HANDICRAFTS (COCONUT MONKEY/PIRATE/ALLIGATOR) H.S CODE 4403.99.90 THIS MASTER BILL COVERS AUTOMATED NVOCC HOUSEBILL : SCEBZ0021075 SCAC CODE : AMAW, FREIGHT COLLECT CY/CY CARGO IS STOWED IN A REFRIGERATED CONT"/>
        <s v="01X40 DRY, SAID TO CONTAIN 37 PACKAGES OF UNFINIS HED SOLID EXTERIOR SIDING AND LINING INSOUTHERN YELLOW PINE AND UNFINISHED SOLID E XTERIOR SIDIN G, BREEZE ANDWOOD FLOORING IN EUCALYPTUS GRA NDIS KILN DRIED TO 8% MAX, W HICH HOLD A TOTAL OF 2313 MINI BUN"/>
        <s v="01X40 DRY, SAID TO CONTAIN 37 PACKAGES OF UNFINISHED SOLID E XTERIOR SIDING AND LINING IN S OUTHERN YELLOW PINE AND UNFINI SHED SOLID EXTERIOR SIDING, BR EEZE AND WOOD FLOORING IN EUCA LYPTUS GRANDIS KILN DRIED TO 8, % MAX, WHICH HOLD A TOTAL OF 2 313 MIN"/>
        <s v="03X20 ISO TANK CONTAINER E ACH OF CONTAINING 22000 KGS NE T WT. MONO CHLORO BENZENE (MC B) (MW 112.56) HS CODE: 29039 110 PURCHASE CONFIRMATION NO: 22.374 /R1-3 CIP HOUSTON, TX INCL. DTC (INCOTERMS 2015) I, NVOICE NO: KG/PR/MCB/22334 DT: 22.10.2022 S/BILL"/>
        <s v="1X20 ISO TANK/(ONE ISO TANK ON LY) DIETHYL ETHER (ETHYL E THER) STUFFED IN ISO TANK NO. EXFU 667335-4 H.S.CODE N O: 29091100 (GR.WT: 45855.680 LBS) (NT.WT: 37478.200 LBS ) GROSS WEIGHT KGS:20800.0, 00 NET. WEIGHT KGS:17000.000 IMCO PAGE: 3117, IMCO CLA SS"/>
        <s v="1X20 ISO TANK (ONE ISO TANK ON LY) N,N - DIETHYL ANILINE B ULK (DIETHYL ANILINE) HSN CODE :29214222 STUFFED IN ISO TANK NO:SIMU 243605-8 U N 2432, N,N-DIETHYL ANILINE, 6.1, PG III, RQ 1,000.00LB, , 20000.00 KG, ISO TANK, HTS # A2921.42.1500 THE ERI PR OVI"/>
        <s v="NAPKIN HOLDER SET PAULOWNIA COOKBOOK HOLDER WHT HAPPY HOME WOOD BOARD SPRING MINI BOARD SET PAULOWNIA BOARD SET KITCHEN TOWEL LARGE BLACK WRAPPED GLASS VASE, HS:4403.99.0175 NO WOODEN PACKING MATERIAL IN THIS SHIPMENT"/>
        <s v="AGRIC HORT FOREST BEE-KEEPING MACHINERY NE1 X 40HQ 5386 KGS 26 PKG 26 PACKAGES BEING 23 PACKAGES (PALLETS) + 3 PALLETBOXES MACHINE PARTS HS CODE 84368090 NET WEIGHT 4811 KG 11/13/22 FREIGHT TO BE PREPAID / DTHC PREPAID AGRIC HORT FOREST BEE-KEEPING MACHIN"/>
        <s v="CARGO IS STOWED IN A REFRIGERATED CONTAINER SAT THE SHIPPER'S REQUESTED CARRYING TEMPERATUOF 27 DEGREES CELSIUS CONTAINING:(10, 632 PCS.) ASSORTED PHILIPPINE HANDICRAFTS (PIRATE)(PO 31051) HS CODE:4403.99.90, ( REFRIGERATED CONTAINER SET AT 27 DEGREES CEL"/>
        <s v="2CTNS 2.818CBM 270.000KGS 3D FRENCH REFRIGERATOR MODEL SUF FIX QTY LRFXC2416D ASBCNA0 2 EA CONNS 1401 RANKIN ROAD H OUSTON, TX, 77073, US - PO NO : 1700253 - CONTRACT NO : 10 1644403 -----------------, MODEL ( HS-CODE ) ---------- ------- LRFXC2416D.ASBCN"/>
        <s v="SB NO,5206359,PKGS,90,CTN CONTAINING 8 PLT WT,2625. 800,KGS,HSCD 59119090,FILT ER BAG TEXTILE PRODUCTS AN D ARTICLES SB NO,5069113,P KGS,110,WT,1243.929,KGS,HS CD 74198030,OTHER ARTICLES OF BRASS SB NO,5193434,PK GS,42,WT,1563.950,KGS,HSCD 84149090,PARTS "/>
        <s v="NONCONIFEROUS WOOD IN THE ROUGH NESOI, NOT TR83 LOGS - 8,989 BFT - 44.945 M3 WALNUT LOGS HS CODE 4403.99.90 ORIGIN ONTARIO, CANADA  TCNU1980395/4,622 BFT, BMOU5718986/4,367 BFT SHIPPER DECALRED NO WOOD PACKING MATERIAL. FREIGHT PREPAID CERS ZS893920221124"/>
        <s v="620462 (HS) 81 CARTONS 1027.8 KGM 4.635 MTQ WOMENS WOVEN PANTS HTS CODE: 6204628021 CONTRACT NO: KB, /AKM/02/2022 DATE: 04-03-2022 INVOICE NO: 47622 DATE: 12-09-2022 EXP NO: 0751-37500-22 DATE: 19-09-2022 DSV HBL REF NO: DAC8139751 620462 (HS)98 CARTONS 1"/>
        <s v="TOTAL 40 PACKAGES ONLY 2090 PACKAGES IN 40 PALLETS ONLY ( TOTAL TWO THOUSAND NINETY PACKAGES IN FORTY PALLETS ONLY) 21TH SHIPMENT, ELECTROGALVANIZED RISER HANGER PRE-GALVANIZED SPRINKLER HANGER PLAIN RISER HANGER COPPER EPOXY CLEVIS HANGER PLAIN CLEVIS HA"/>
        <s v="2 X 20 ISO TANK CONTAINER N-METHYL MORPHOLINE OXIDE 50% (NMMO-50%) INDIA H.S. CODE : 29333919 TRUCK TO BE FITTED WITH AIR COMPRESSOR FOR UNLO ADING. # AIR HOSE TO BE CONNE CTED FROM TOP I.E. GROUND OPE, RATED VAPOUR RETURN LINE PO NO &amp; DT. : G01/1015/4474"/>
        <s v="MAPLE DEBARKED LOGS WHITE OAK DEBARKED LOGS RED OAK DEBARKED LOGS HS CODE: 4403.91.00 (OAK) HS CODE: 4403.99.30 (MAPLE) A8A 24CT1193817 RED OAK DEBARKED LOGS HS CODE: 4403.91.00 A8A 24CT1193818 RED OAK DEBARKED LOGS HS CODE: 4403.91.00 A8A 24CT1193951 FRE"/>
        <s v="ASH LOGS 5956 BF REF# ZMIE-221104-1-2 HS CODE:4403.99.90 139 WALNUT LOGS 11298 BF-56.490 M3 236 ASH LOGS 11937 BF-59.685 M3 TOTAL: 23235 BF CAED:TU8264202211102142485 ASH LOGS 5981 BF HS CODE: 440795"/>
        <s v="MINING EQUIPMENT: 1 PIECE 650X73X68 15000 LBS 1 PIECE 480X13X9 12500 LBS. REF: S055676221150031 PO: 4500339983 LOAD 1/2, INV: 4403 LOAD 1/2 MINING EQUIPMENT 650X96X81 MINING EQUIPMENT 174X108X 76 POR: CERS# PC7505202211172159156"/>
        <s v="PARTS AND ACCESSORIES OF THE MOTOR VEHICLES OF HEA - ( PIECES ) GOLF CART PARTS HS CODES: 8421.23.0000, 8708.29.5160, 8537.10.9170, 8708.94.5000, 7320.90.5060, 8708.99.8180, 8708.80.6590, 8409.99.9140, 8708.94.7550, 8708.30.0000, 7326.90.8588, 4010.39.500"/>
        <s v="DOLCETTO 2020 D'ALBA DOC SEGHESIO KGM 16.5 MARC DE GRAZIA SELECTIONS SRL PO IMP 4389 PO DIS 4389 / LANGHE 2020 NEBBIOLO DOC SEGHESIO KGM 33 MARC DE GRAZIA SELECTIONS SRL PO IMP 4389 PO DIS 4389 / PIRA MARENCA 2018 BAROLO DOCG KGM 32 MARC DE GRAZIA SELECTI"/>
        <s v="MULTIPLE-WALLED INSULATING UNITS OF GLASS INSULATED GLASS UNITS PO18224224/4403/4404/4384207 SHIPPER STATES THAT THE SHIPMENT DOESNT CONTAIN ANY SOLID WOOD MATERIAL,NO FUMIGATION CERTIFICATE REQUIRED 1X40HQ IS SOC DISTRICT, SHANGHAI"/>
        <s v="PAW BASIC CHASE P.O.NO.:98786 20273 PLACE OF DELIVERY: HOUS TON STORAGE HTS CODE: 950300 SB NO SB DATE 4519 661 2022-09-29 CNTR_N O MRKU5662066 CARRIER SEAL I N4693313 WALMART SEAL KWINB6, 4403 --INDIA SHIPPER: FUN SKOOL (INDIA) LIMITED 826, TA RAPORE TOW"/>
        <s v="COVER PLASTIC DISPLAY COVER LEXAN SLANT 1802 COVER PLASTIC SILKSCREEN 4403 DISPLAY COVER LEXAN SLANT 1802 REV D"/>
        <s v="TOMATO SAUCE PREPARATION INVO ICE 4416 PO 03-20628 DELIVE RY TO: RAO'S SPECIALITY FOODS , INC 21 ST CENTURY DISTRIBUT ION INC 80 SAW MILL POND ROAD EDISON, NJ-08837-USA TOMATO SAUCE PREPARATION INVO ICE 4429 PO 03-20832 DELIVER Y TO: RAO'S SPECIALITY FOOD"/>
        <s v="TIRES H.S.CODE : 401110 AM S AUTOMATED NVOCC AMS SCAC CODE : TOPO HBL# BKKLAXM9 4403 EXPORTER : ZHONGCE RU BBER (THAILAND) CO.,LTD.  TAX ID:0105554046061 EMA IL: ARRIVALNOTICETOPOCEAN .COM EIN+95-4515106"/>
        <s v="NONCONIFEROUS WOOD IN THE ROUGH NESOI, NOT TR5.000 MBF - 90 LOGS ASH LOGS HS 4403.99.90 SHIPPER DECALRED NO WOOD PACKING MATERIAL CERS MO2229202211082135176, EMAIL YIXINCO168163.COM SOCIAL CREDIT CODE 91441900MA54PE75X4"/>
        <s v="NONCONIFEROUS WOOD IN THE ROUGH NESOI, NOT TR NONCONIFEROUS WOOD IN THE ROUGH NESOI, NOT TR107 LOGS - 8,860 BFT - 44.300 M3 HARD MAPLE LOGS HS CODE 4403.99.30 ORIGIN ONTARIO, CANADA TGHU5311614/4,398 BFT YMLU8987229/4,462 BFT, SHIPPER DECLARED NO WOOD PAC"/>
        <s v="6464 PIECES OF GOH MEN'S W OVEN PANTS MEN'S WOVEN JAC KETS MEN'S WOVEN 2 PIECE S UITS HS CODE 6203.439010 6 203.439010 6203.122010 PO# 4900126114 4900125021 490 0124053 4900125369 JORDAN ORIGIN 8044 PIECES OF GOH MEN'S W OVEN JACKETS MEN'S WOVEN P ANTS PO"/>
        <s v="OF ELECTRIC WIRES NON-OPERATING CONTAINER # RESERVED FOR OPER. REEFERS # RESERVED FOR OPER. REEFERS IN 1X40' HC CONTAINER,SWLAC INSULATED ALUMINUM ELECTRICAL CONDUCTOR, P.A. (8544.49.90.00) 156 (110 REELS AND 46 LOSSE REELS) GROSS WEIGHT: 19,300 KG. EXP: "/>
        <s v="TOTAL PACKAGES 1041 SODIUM CITRATE DIHYDRATE BP MATERIAL, READYMADE GARMENTS SUCROSE,MI GI (CI) PIPES FITTING NOT ELS EWHERE S CHRISTMAS DECORATIVE ARTICLES,LEATHER ARTICLES,EXH IBITION GOODS ESSENTIAL OIL,F, LOW METER,MACHINERY PARTS,DAMP ER VALVE READYM"/>
        <s v="179CTNS 265.753CBM 25226.000KG S 3D FRENCH REFRIGERATOR MOD EL SUFFIX QTY LFXC22526S ASTC NA1 60 EA LRFDC2406S ASTCNA0 30 EA LRFDS3016S ASTCNA0 24 E A LRFWS2906D ASBCNA0 26 EA L RFOC2606S ASTCNA0 39 EA - PO, NO : 1694041,1694082,1700066,1 700072,1704037, "/>
        <s v="P/O NO.: 11582/11584/11586/11589/11591 11634/11646/11647/11650/11624 11629/11636/11638/11688/11692 11690/11652/11668/11623/11625 11639/11610/11663 3025 MEN'S HUDSON JERSEY (KNIT) H.S.CODE: 6109.90.1007 FOR ADULT H.S.CODE: 6109.90.1009 FOR YOUTH #3035 MEN'"/>
        <s v="PO#4402,4403,4404 BAR STOOL /EXTENSION TAB LES HTS CODE:94017190/ 94038990 PO#4402,4403,4404 BAR STOOL /EXTENSION TAB LES HTS CODE:94017190/ 94038990 PO#4402,4403,4404 BAR STOOL /EXTENSION TAB LES HTS CODE:94017190/ 94038990"/>
        <s v="STC FRENCH OAK CANTS RUSTIC SIZE 305X318 HS CODE 4403.91.00"/>
        <s v="125 DRUMS CONTAININGFROZEN LEMON PULP CELLS NET WEIGHT: 21250 KGS PE: 22001EC01073679Z OP.: 80299949 NCM: 2008.30.00 PO: 4509255026, 705-742-8011 FAX: 514-631-4403 ATTENTION: IMPORTOCEAN@AGOTRANS.COM FREIGHT PREPAID"/>
        <s v="125 DRUMS CONTAININGFROZEN LEMON PULP CELLS NET WEIGHT: 21250 KGS PE: 22001EC01073678P OP.: 80299948 NCM: 2008.30.00 PO: 4509255025, 705-742-8011 FAX: 514-631-4403 ATTENTION: IMPORTOCEAN@AGOTRANS.COM FREIGHT PREPAID"/>
        <s v="1440 CASES FROZEN TRADER JOE S IQF STRAWBERRIES 16 OZ NET WEIGHT 24  0,4536 KGS./CASE PRODUCT OF VALLE FRIO SPA PRODUCT OF CHILE 188 CASES FROZEN TRADER JOE S IQF ORGANIC STRAWBERRIES 12 OZ NET WEIGHT 24  0,34 KGS./CASE PRODUCT OF VALLE FRIO SPA PRODUCT O"/>
        <s v="ABS APEACH 40% 12X750ML 943 14626,632 21,1530 ABS APEACH 40% 12X1L 220 4403,000 6,2930 ABS CITRON 40% 12X750ML 55 852,000 1,2340 ABS PEACH 38% 12X750ML 47 730,380 1,0540"/>
        <s v="FIBER GLASS GLASS FIBERS, VEILS ( THIN SHEETS ) NET WEIGHT 4403 KGS HS CODE 70197100 SHIPPING POINT NO 7150 PLANT CODE NO 1620 SHIPMENT NUMBER NO 8507075268, SALES ORDER NO 45149394026"/>
        <s v="OAK WOOD, IN THE ROUGH, NOT TREATED OAK WOOD, IN THE ROUGH, NOT TREATED 108 LOGS - 13,650 BFT - 68.250 M3 878 BFT (4,390 M3) RED OAK LOGS HS CODE 4403.91.00 9,325 BFT (46.625 M3) WALNUT LOGS HS CODE 4403.99.90 3,447 BFT (17.235 M3) WHITE OAK, LOGS HS CODE"/>
        <s v="58 LOGS TOTAL - 3,690'BFT RED OAK LOGS V3 V4 HS CODE : 4403.91.00 ORIGIN: ONTARIO, CANADA NO WOOD PACKING MATERIAL POR KC7518202210042041663 TAX ID: 360063103, TEL:+84 2513512413 EMAIL:NSAISU SORACHI-USA.COM CONTACT:NSAISU FREIGHT PREPAID PACKAGES RED OAK"/>
        <s v="EXHIBITION MATERIAL STEEL FRAMES TRACK FOR LIGHTS USED WOODEN STRIPES FILTERS FOR LAMPS HS 7210.30, 8544.49 HS 4403.23, 3920.20"/>
        <s v="WOOD IN THE ROUGH, WHETHER OR NOT STRIPPED OF BARK - TEAK WOOD LOGS FROM HARVESTING. HSN: 4403.499900 VGM: 25050 KG WOOD IN THE ROUGH, WHETHER OR NOT STRIPPED OF BARK - TEAK WOOD LOGS FROM HARVESTING. HSN: 4403.499900 VGM: 24770 KG WOOD IN THE ROUGH, WHET"/>
        <s v="WOOD IN THE ROUGH, WHETHER OR NOT STRIPPED OF BARK - TEAK WOOD LOGS FROM HARVESTING. HSN: 4403.499900 VGM: 25790 KG WOOD IN THE ROUGH, WHETHER OR NOT STRIPPED OF BARK - TEAK WOOD LOGS FROM HARVESTING. HSN: 4403.499900 VGM: 24840 KG WOOD IN THE ROUGH, WHET"/>
        <s v="HTS NO:6211.32.9060 MENS W OVEN SHIRT PO NO:02WT4641 INV NO: AEAL/SPM/1338/22 ,DT:09/08/2022 EXP NO:1475 -033193-22,DT:09/08/2022 CONTRACT:AEAL/PEI11-22,DT :20/12/2021SHIPPERS OWN LO AD, STOWE, COUNT &amp; SEALE D SS CHKNFT TP CLR PLO (ME N'S KNITTED POLO SHI"/>
        <s v="28 PACKAGES 42 PACKAGES BORD S ETC FOR A VOLTAGE&lt;1000 VLT S-BOARDS/PANELS - RACK PDU, M ETERED,1U,16A,208/230V,(8)C13 STATIC CONVERTER/UPS-OTHERS - GALAXY VX 250KVA 400/480V P WR CAB HS CODE:85049090 INV, OICE NO. &amp; DATE CA2922001049 5 &amp; 23-SEP-22 CA29220"/>
        <s v="IKEA HOME FURNISHING PRODUCTS TARIFF NUMBER: 94036080 CO NSIGNMENT NUMBER: 21375-SUP-18 00427221 TOTAL GROSS WEIGHT: 5523.840 TOTAL VOLUME: 21.3 58 TOTAL NUMBER OF PIECE(S): 402 / IKEA HOME FURNISHING PRODUCTS / TOTAL NUMBER OF PIECES: 766 TARIFF NUMBER: "/>
        <s v="ELECTRIC DEVICE INVOICE NO.: 2221746845,6846,6847,6848,684 9,6850,6851,6852,6853,6854,685 5,6856,6857,6858,6859,6860,686 1,6862,6863, 6864,6865,6866,6 867,6868,6869,6870,6871,6872,6 873,6874,6875,6876,6877,6878,6, 879,6880,6881,6882,6883, 6884 ,6885,6886,"/>
        <s v="826 SETS 23.6 INCH OF WIDE SCREEN COLOR HD LED WITH 2 FEET, ATSC/ANALOGUE TV AND VIDEO DEVICE PLAYER, AC100-240V, 1366 X 768 RESOLUTION, 60HZ REFRESH RATE, BUILT IN DIGITAL TUNER, FULL ATSC DIGITAL CHANNEL RECEIVER WITHIN THE COVERAGE AREA, FULL VHF/UHF N"/>
        <s v="44 PALLETS (660 CTNS) L509SEV -33/410A PUMP TAMASHII 33/410 A PANTENE WHITE /WGOLD CHAPLET 530ML GCAS: 90026490 INVOIC E NUMBER: LC-100254-61010 AUT HORIZATION NUMBER: US-BC1-19-4 4036-R 44 PALLETS (660 CTNS, ) L509SEV-33/410A PUMP TAMAS HII 33/410A PANTE"/>
        <s v="OTHER ALLOY STEEL FORGED FLANGES STEELWARE, NOS 1X20L FCL CONTAINER CONTAINING 18 WOODEN CASES OTHER FLANGES OTHER ALLOY STEEL FORGED FLANGES RNG/EXP/22-4403 DT. 10/08/2022, SB 3514731 DT. 16-AUG-22 IEC CODE 3095005385 FREIGHT PREPAID DDC PREPAID DO PREPA"/>
        <s v="EXHIBITION MATERIAL WALLS/DOORS HS: 4418.90 EXHIBITION MATERIAL WALLS/DOORS HS: 4418.90, 440311 EXHIBITION MATERIAL WALLS/DOORS HS: 4418.90 EXHIBITION MATERIAL WALLS/DOORS HS: 4418.90 FREIGHT PREPAID THIS MASTER BILL COVERS 2 NON-AUTOMATED NVOCCHOUSEBILL:"/>
        <s v="------------ CRSU9171485 DESCRIPTION---------EXHIBITION MATERIAL MDF SHEETS WOODEN BEAMS HS: 4411.12, 4403.11 -------------GENERIC DESCRIPTION------------- ------------ APHU6517471 DESCRIPTION---------EXHIBITION MATERIAL MDF SHEETS WOODEN BEAMS HS: 4411.1"/>
        <s v="EXHIBITION MATERIAL WALLS/DOORS HS: 4418.90 EXHIBITION MATERIAL WALLS/DOORS HS: 4418.90, 440311 EXHIBITION MATERIAL WALLS/DOORS HS: 4418.90 EXHIBITION MATERIAL WALLS/DOORS HS: 4418.90 FREIGHT PREPAID THIS MASTER BILL COVERS NON-AUTOMATED NVOCC HOUSEBILL: "/>
        <s v="PACKAGES 116 LOGS TOTAL - 7,427'BFT - 37.135 CBM RED OAK LOGS V3 V4 HS CODE : 4403.91.00 ORIGIN: ONTARIO, CANADA NO WOOD PACKING MATERIAL TAX ID: 3600631034 POR KC7518202210042041663, FREIGHT PREPAID PACKAGES"/>
        <s v="116 LOGS TOTAL -3,737- 18.685 CBM RED OAK LOGS V3 V4 HS CODE : 4403.91.00 ORIGIN: ONTARIO, CANADA NO WOOD PACKING MATERIAL POR KC7518202210042041663 TAX ID: 360063103, TEL:+84 2513512413 EMAIL:NSAISU SORACHI-USA.COM CONTACT:NSAISU FREIGHT PREPAID PACKAGES"/>
        <s v="SOFTWOOD SAWN TIMBER SOFTWOOD SAWN TIMBER SOFTWOOD SAWN TIMBER SOFTWOOD SAWN TIMBER NET WEIGHT 127759 KGS H.S. CODE 4403.9900 IP-KHI-CE7363/2022 7 DAYS FREE TIME AT DESTINATION DTHC PREPAID, PROOF OF REPORT EC8148202209262022185 EITU1335471/16 PACKAGES/25"/>
        <s v="SOFTWOOD SAWN TIMBER SOFTWOOD SAWN TIMBER NET WEIGHT 79831 KGS H.S. CODE 4403.9900 IP-KHI-17AF40/2022 7 DAYS FREE TIME AT DESTINATION DTHC PREPAID, PROOF OF REPORT EC8148202210062049335 TLLU7692397/16 PACKAGES/26431 KGS TEMU6446192/16 PACKAGES/26515 KGS F"/>
        <s v="SOFTWOOD SAWN TIMBER SOFTWOOD SAWN TIMBER 74 PKGS 5X40'HC CONTAINERS SOFTWOOD SAWN TIMBER NET WEIGHT 126,746.000 KGS HS CODE 4403.9900 IP-KHI-17AF40/2022, DTHC PREPAID 7 DAYS FREE TIME DEMURRAGE AND DETENTION COMBINED LOADED ON BOARD COSCO AFRICA 074S AT "/>
        <s v="SOFTWOOD SAWN TIMBER SOFTWOOD SAWN TIMBER 2X40'HC CONTAINERS 22 PKGS SOFTWOOD SAWN TIMBER GROSS WEIGHT 53,935 KGS NET WEIGHT 53865 KGS HS CODE 4403.9900, IP-KHI-17AF40/2022 FREIGHT PREPAID DTHC PREPAID 7 DAYS FREE TIME DEMURRAGE AND DETENTION COMBINED LOA"/>
        <s v="SOFTWOOD SAWN TIMBER SOFTWOOD SAWN TIMBER 46 PKGS 3X40'HC CONTAINERS SOFTWOOD SAWN TIMBER NET WEIGHT 75490 KGS HS CODE 4403.9900 IP-KHI-CE7363/2022, FREIGHT PREPAID DTHC PREPAID 7 DAYS FREE TIME DEMURRAGE AND DETENTION COMBINED LOADED ON BOARD COSCO AFRIC"/>
        <s v="1 X 40'HC CONTAINER : 320 0 LOG ROLLS HS CODE : 4403 11 FREIGHT COLLECT SHIPPED ON BOARD"/>
        <s v="-18000VIETNAM TIMBERLAND FOO TWEAR 4001325584 400129727 6 4001335753 4001325976 4001298726 4001327340 4001 327340 HTS 6403996075 NO WOOD PACKAGING MATERIAL R ELAY VESSEL SEASPAN FRASER, 230E CONTAINER SUMMARY ------------------------------ ----- MRSU63472"/>
        <s v="870829 (HS) 9 PACKAGE(S) 4403.4 KGM 3.161 MTQ AUTOMOTIVE PARTS 870829 (HS) 256 PACKAGE(S), 1385 KGM 18.235 MTQ AUTOMOTIVE PARTS 870829 (HS) 28 PACKAGE(S) 7311 KGM 26.493 MTQ AUTOMOTIVE PARTS870829 (HS) 1 PACKAGE(S) 368 KGM 0.413 MTQ AUTOMOTIVE PARTS 87082"/>
        <s v="TEAK WOOD LOGS FROM HARVESTING. HSN: 4403.499900 TEAK WOOD LOGS FROM HARVESTING. HSN: 4403.499900 TEAK WOOD LOGS FROM HARVESTING. HSN: 4403.499900 TEAK WOOD LOGS FROM HARVESTING. HSN: 4403.499900"/>
        <s v="PACKAGES CONTAINING 03 PACKAGES AS DESCRIBED FLEXIBLE ROLLS, STRIPS HS CODE 6813.81 02 BOXES AS DESCRIBED USED HOUSEHOLD GOODS AND PERSONAL EFFECTS, HS CODE 9801.00 10 PACKAGES AS DESCRIBED LIGNUM VITAE, CARVED STONE PYRITE STONE, BRACELET HANDCRAFTED INC"/>
        <s v="741 CTNS  7,780 PCS OF ME NS 81% COTTON 19% POLYESTER KN IT SWEATSHIRT HS. NO : 611 0.20.2041 #REF! PO. NO : J 8IV8TA STYLE NO. : 500242 CAT NO. : 338 (NON-QUOTA) K PBC CODE : 040300 NPE NO :, 562448 PEB NO : 563981 D ATE : 8-AUG-22 NPWP : 02.19 3.070.6-0"/>
        <s v="NONCONIFEROUS WOOD IN THE ROUGH NESOI, NOT TRASH LOGS HS 4403.99.90 SHIPPER DECLARED NO WOOD PACKING MATERIAL CAIU7271259 - 5.004 MBF YMLU8813464 - 5.066 MBF, CERS MO2229202209272023045 EMAIL YIXINCO168163.COM SOCIAL CREDIT CODE 91441900MA54PE75X4 NONCONI"/>
        <s v="SWEATSHIRTS, OF COTTON, MENSCTN  24 CTNQTY  326 PCSPO  0130833694STYLE  F2225M271CUST. NR  600000HTS CODE  6110.20IN V#  KHG/2209060TOTAL GW  261.805 KGS / SWEATSHIRTS, OF COTTON, MENSCTN  36 CTNQTY  416 PCSPO  0130674126STYLE  F213CSIM105FLCUST. NR  6000"/>
        <s v="1 ISO TANK TRIMETHYL PHOSP HITE BULK PACKING: 1 ISO TAN K OF 21000 KGS EACH PKG GRP: III, IMCO CLASS : 3, UN NO: 23 29 TARE WT. OF TANK: 3600.000 KGS SB NO : 3976152 DT: 05- SEP-2022 HS CODE : 29202300, GR.WT.KGS : 21000.000 NET.WT .KGS: 21000.000 FREIGHT"/>
        <s v="1 ISO TANK TRIMETHYL PHOSPHI TE BULK PACKING: 1 ISO TANK O F 21000 KGS EACH PKG GRP: III , IMCO CLASS : 3, UN NO: 2329 TARE WT. OF TANK: 3750 KGS SB NO : 4019663 DT: 07-SEP-202 2 HS CODE : 29202300 GR.WT, .KGS : 21000.000 NET.WT.KGS: 21000.000 FREIGHT PRE"/>
        <s v="SOFTWOOD SAWN TIMBER 5X40'HC CONTAINERS SOFTWOOD SAWN TIMBER NET WEIGHT 126,080.000 KGS H.S.CODE NO. 4403.9900 FREIGHT PREPAID DTHC PREPAID, 7 DAYS FREE DETENTION AT DESTINATION LOADED ON BOARD XIN BEIJING 134S AT VANCOUVER, CANADA PROOF OF REPORT EC81482"/>
        <s v="FOOTWEAR (ADIDAS BRANDED SPOR T SHOES)CUST NO. 600000CUST O /NO. 0296069978H.S. CODE : 64 0299 QTY : 4403 PR INV. NO. : AFSH2022-5470 PO NO.: 0130 959040 ART NO.: ID2350"/>
        <s v="HAIR COSMETICS 40 PAL WITH 4403 CT. REF. 7100."/>
        <s v="FREIGHT COLLECT 1 X 40HC BULKPACKED DECORATIVE ARTICLES OF WOOD: 9150 PIECES MOPANI WOOD (MEDIUM + LARGE SIZE)HS CODE: 4403.49 1 X 40HC BULKPACKED DECORATIVE ARTICLES OF WOOD: 14860 PIECES MOPANI WOOD (SMALL, MEDIUM + LARSIZE) HS CODE: 4403.49"/>
        <s v="PO NO: 7375354312 DEPARTMENT NO: 0020 100% COTTON TERRY BATH TOWEL, HAND TOWEL, WASH TOWEL DYED/WHITE 1540 CTNS 'FI' NO: HMB-EXP-090293-05 082022 DATE; 05-08-2022, ONE THOUSAND FIVE HUNRED FOURTY, CARTONS ONLY TOTAL NET WT: ( 4403 KGS ) CASE GROSS WT: ( 4"/>
        <s v="PACKAGEPIECEIKEA HOME FURNISHING PRODUCTS / TOTAL NUMBER OF PIECES: 4403 94054260 VIP CODE:054SHIPMENT ID: 330-CP-S98827 CONSIGNMENT: 19972-SUP-SZ27982 CONSIGNMENT: 19972-SUP-SZ27984 CONSIGNMENT: 19972-SUP-SZ27995 / PACKAGEPIECEIKEA HOME FURNISHING PRODUC"/>
        <s v="CHAIR/CONSOLE PO NO: 4402 / 4403 HS CODE:940161 CHAIR/CONSOLE PO NO: 4402 / 4403 HS CODE:940161"/>
        <s v="7393 CARTONS OF VARIOUS SO DASTREAM FLAVORS HS CODE 2 106.90 1410 CARTONS OF SODASTREA M MACHINE WITH CYLINDER CA RBON DIOXIDE, CLASS 2.2, U N1013, DG WEIGHT 3356 KGS HS CODE 2811.21 HS CODE 84 22.30 6426 CARTONS OF VARIOUS SO DASTREAM FLAVORS HS CODE 2 1"/>
        <s v="257 CARTONS 3473.98 KGM 18.8 MTQ APPAREL GOODS MENS SPORT CASUAL KNIT SHORT 100 COTTON PLANT: 1012, PO : 5804154085 REFERENCE PO : 4508705351 MATERIAL : AT5267-010/PO LINE :00070/QTY: 5,0PCS MATERIAL : AT5267-063/PO LINE :00080/QTY: 4,6PCS CAT: 347 INVOIC"/>
        <s v="WOOD IN THE ROUGH, WHETHER OR NOT STRIPPED OF BARK - TEAK WOOD LOGS FROM HARVESTING. HSN: 4403.499900 VGM: 26320 KG WOOD IN THE ROUGH, WHETHER OR NOT STRIPPED OF BARK - TEAK WOOD LOGS FROM HARVESTING. HSN: 4403.499900 VGM: 27570"/>
        <s v="TEAK CLEAN SQUARES HS: 4407299901 - TEAK WOOD LOGS FROM HARVESTING. HSN: 4403.499900 VGM: 27920 KG WOOD IN THE ROUGH, WHETHER OR NOT STRIPPED OF BARK - TEAK WOOD LOGS FROM HARVESTING. HSN: 4403.499900 VGM: 26070"/>
        <s v="WOOD IN THE ROUGH, WHETHER OR NOT STRIPPED OF BARK - TEAK WOOD LOGS FROM HARVESTING. HSN: 4403.499900 VGM: 25900 KG WOOD IN THE ROUGH, WHETHER OR NOT STRIPPED OF BARK - TEAK WOOD LOGS FROM HARVESTING. HSN: 4403.499900 VGM: 25020"/>
        <s v="WOOD IN THE ROUGH, WHETHER OR NOT STRIPPED OF BARK - TEAK WOOD LOGS FROM HARVESTING. HSN: 4403.499900 VGM: 26160 KG WOOD IN THE ROUGH, WHETHER OR NOT STRIPPED OF BARK - TEAK WOOD LOGS FROM HARVESTING. HSN: 4403.499900 VGM: 26360"/>
        <s v="WOOD IN THE ROUGH, WHETHER OR NOT STRIPPED OF BARK - TEAK WOOD LOGS FROM HARVESTING. HSN: 4403.499900 VGM: 26880 KG WOOD IN THE ROUGH, WHETHER OR NOT STRIPPED OF BARK - TEAK WOOD LOGS FROM HARVESTING. HSN: 4403.499900 VGM: 26750"/>
        <s v="381400 (HS) 8 PACKAGE(S) 1530.8 KGM 3.168 MTQ ON 2 PALLETS THINNER VD20 ESTERS, N.O.S., IMCO NUMBER:3 SERIAL NUMBER:3272 PACKAGE GROUP:3 DGS CONTACT: MANKIEWICZ +12152070061 DGS CONTACT: MANKIEWICZ +12152070061 DGS CONTACT: MANKIEWICZ +441865407333 HBL: H"/>
        <s v="------------ TCNU1219787 DESCRIPTION---------721240 (HS) 4 PACKAGE(S) 4403 KGM 2.816 MTQ ON 4 PALLETS S.T.C. METALOSEAL, 722020 (HS) 5 PACKAGE(S) 4356 KGM 3.52 MTQ ON 5 PALLETS S.T.C. METALOSEAL 722020 (HS) 4 PACKAGE(S)2534 KGM 2.816 MTQ ON 4 PALLETS S.T."/>
        <s v="1 X 40 HC CONTAINER CONTAI NING 8480 LOG ROLL HS CODE : 4403.11 FREIGHT COLLECT SHIPPED ON BOARD"/>
        <s v="WINE N.O.S KGM 15 CAMPOVELICO SOCIETA' AGRICOLA S.S. PO IMP SAMPLES PO DIS SAMPLES / WINE N.O.S. KGM 1119 LE COLTURE AZIENDA AGRICOLA PO IMP 4374 PO DIS 4374 / WINE N.O.S KGM 2340 MADONIA GIOVANNA SOC. AGR. S.S PO IMP 4386 PO DIS 4386 / WINE N.O.S KGM 119"/>
        <s v="125 DRUMS CONTAININGFROZEN LEMON PULP CELLS NET WEIGHT: 21250 KGS PE: 22001EC01058264J OP.: 80288759 NCM: 2008.30.00 PO: 4509255024, FAX: 514-631-4403 ATTENTION: IMPORTOCEAN@AGOTRANS.COM FREIGHT PREPAID"/>
        <s v="125 DRUMS CONTAININGFROZEN LEMON PULP CELLS NET WEIGHT: 21250 KGS PE: 22001EC01058256K OP.: 80288758 NCM: 2008.30.00 PO: 4509255023, FAX: 514-631-4403 ATTENTION: IMPORTOCEAN@AGOTRANS.COM FREIGHT PREPAID"/>
        <s v="SAFETY BOOTS 400 CARTON(S)/4403 KG /31.27 CBM SCAC#OIAG AMS#OIAGS01522204 THIS SHIPMENT CONTAINS NO SOLID WOOD PACKING MATERIAL SAFETY FOOTWEAR 100 CARTON(S) /1516 KG /10.01CBM SCAC#OIAG AMS#OIAGS01544973 THIS SHIPMENT CONTAINS NO SOLID WOOD PACKING MATER"/>
        <s v="1 X 40FT HC ORDER 2193 39 X 2,44M X 1,83M WOLMAN E L ATHSCREEN (NO EXTENS) 1500 X 3,6M WOLMAN E THATCHING LATHS ORDER 2153 2535 X 2 ,4M 50-75MM WOLMAN E POLES HS CODE: 4403"/>
        <s v="1 X 40HC CONTAINER FCLFCL SLAC 8 PACKAGES OAK PLANKS 16630,000 KG 60,000 CBM HS CODE: 4403.91.00.00 1 X 40HC CONTAINER FCLFCL SLAC 7 PACKAGES OAK PLANKS 16340,000 KG 60,000 CBM HS CODE: 4403.91.00.00"/>
        <s v="NONCONIFEROUS WOOD IN THE ROUGH NESOI, NOT TR92 LOGS - 8,351 BFT - 46.276 M3 HARD MAPLE LOGS HS CODE 4403.99.30 ORIGIN ONTARIO, CANADA YMMU6321290/4,404 BFT YMMU6534802/4,127 BFT, SHIPPER DECLARED NO WOOD PACKING MATERIAL. CERS RB8639202208261945258 EMAIL"/>
        <s v="NONCONIFEROUS WOOD IN THE ROUGH NESOI, NOT TR NONCONIFEROUS WOOD IN THE ROUGH NESOI, NOT TR63 LOGS - 8,428 BFT - 49.483 M3 5,422 BFT (31.722 M3) RED OAK LOGS HS CODE 4403.91.00 1,653 BFT (10.091 M3) WHITE OAK LOGS HS CODE 4403.91.00, 1,353 BFT (7.670 M3) "/>
        <s v="FREIGHT OF ALL KIND HASP LOCK 129 CARTONS 1754 KGS 3.99 CBM HS CODE:8301.30.0060 HBL NO: SGNA65398, SCAC: DMAL CCN: 8005 NVOCC 350 CARTONS 1890 KGS 9.71 CBM ITEM DESC NS 4K HDMI 2.0 CABLEINVOICE NO. 4116000028234 PO NUMBER 4000473303 SKU 06509759 MODEL NS"/>
        <s v="129 CTNS OF 1248 PRS FOOTW EAR SPORT SHOES 600000SW IFT RUN FTWWHT/FTWWHT/CBLA CK P.O# ART# CUST ORDER# 0130759312 EE4442 2 95620359 261 CTNS OF 641 5 PCS M 3S SHO BLACK/SCARL E EC4862/06/2022+ P.O# ART# CUST ORDER# 0129 879339 H20848 294483987 M 3S SHO G"/>
        <s v="FREIGHT COLLECT CY/CY CARGO IS STOWED IN A REFRIGERATED CONTAINER SAT THE SHIPPER'S REQUESTED CARRYING TEMPERATUOF 27 DEGREES CELSIUS CONTAINING:(10, 632 PCS.) ASSORTED PHILIPPINE HANDICRAFTS, (COCONUT MONKEY)(PO 30354) HS CODE:4403.99.90 CONSIGNEE/NOTIFY"/>
        <s v="PRINTER PRINTER 1. TEMU7149115 / EMCPBE4531 / 40'HC PEB 497529 / 13.07.2022 KPBC 040300 22 PALLETS  1320 CARTONS OF SOHO HOME I/C MODEL XP-4205, C11CK65202 N.W. 8316.00 KGS G.W. 9246.60 KGS MEA 61.006 CBM HS. CODE 8443.31.91 2. EGHU9740525 / EMCPBE6691 / "/>
        <s v="1 X 40HC CONTAINER BULKPACKED DECORATIVE ARTICLES OF WOOD: 5710 PIECES MOPANI WOOD (MEDIUM, LARGE + JUMBSIZE) 1400 PIECES GRAPEVINE WOOD (MEDIUM+LARGE SIZEHS CODE: 4403.49 FREIGHT COLLECT 1 X 40HC BULPACKED DECORATIVE ARTICLES OF WOOD: 13430 PIECES MOPANI"/>
        <s v="MEN'S FOOTWEAR 46 CARTONS 307 KGS 2.756 CBM TEL:853-28785370 FAX:853-28786557 FREIGHT AS ARRANGED MEN'S FOOTWEAR, PO NO:4508613693 PLANT:1008 TOTAL:46CTNS H S CODE:6403 91 CONTAINER NO CMAU7671031 SHIPPER: STELLA INTL TRADING (MCO) LTD. AVENIDA DE MARCIAN"/>
        <s v="WOOD IN THE ROUGH, WHETHER OR NOT STRIPPED OF BARK - (PIECES) 34 WOODEN POLES PER APPLICANTS PURCHASE ORDER 4941 HC 4403.11.0030.LADEN ON BOARD AS PER BELOW SHIPPED ON BOARD DATE FREIGHT PREPAID"/>
        <s v="MEN'S100% WOOL KNITTED PULLOVE RPO#I1YB6TA STYLE# 404729 HS CODE: 6110.11 QTY:128 CTNS/4403 PCS NO WOOD PA CKAGING MATERIAL INTENDED MO THER VESSEL: MAERSK TAURUS V.2 24E SUBJECT TO CHANGE WITH OR, WITHOUT PRIOR NOTICE CONTAINE R SUMMARY -----------------"/>
        <s v="125 DRUMS CONTAININGFROZEN LEMON PULP CELLS NET WEIGHT: 21250 KGS PE: 22001EC01050990H OP.: 80280664 NCM: 2008.30.00 FREIGHT PREPAID, FAX: 514-631-4403 ATTENTION: KRYSTAL MCCAUGHAN (KRYSTALM@AGOTRANS.COM)."/>
        <s v="125 DRUMS CONTAININGFROZEN LEMON PULP CELLS NET WEIGHT: 21250 KGS PE: 22001EC01050989P OP.: 80280663 NCM: 2008.30.00 FREIGHT PREPAID, FAX: 514-631-4403 ATTENTION: KRYSTAL MCCAUGHAN (KRYSTALM@AGOTRANS.COM)."/>
        <s v="125 DRUMS CONTAININGFROZEN LEMON PULP CELLS NET WEIGHT: 21250 KGS PE: 22001EC01052718H OP.: 80285480 NCM: 2008.30.00 PO: 4509255021, 705-742-8011 FAX: 514-631-4403 ATTENTION: IMPORTOCEAN@AGOTRANS.COM FREIGHT PREPAID"/>
        <s v="125 DRUMS CONTAININGFROZEN LEMON PULP CELLS NET WEIGHT: 21250 KGS PE: 22001EC01052719X OP.: 80285479 NCM: 2008.30.00 PO: 4509255020, 705-742-8011 FAX: 514-631-4403 ATTENTION: IMPORTOCEAN@AGOTRANS.COM FREIGHT PREPAID"/>
        <s v="NONCONIFEROUS WOOD IN THE ROUGH NESOI, NOT TRWALNUT SAW LOGS HS CODE 4403.99.90 SHIPPER DECLARED NO WOOD PACKING MATERIAL CERS TX6153202208051898405 NONCONIFEROUS WOOD IN THE ROUGH NESOI, NOT TR"/>
        <s v="NONCONIFEROUS WOOD IN THE ROUGH NESOI, NOT TR201 LOGS - 14,006 BFT - 77.034 M3 HARD MAPLE LOGS HS CODE 4403.99.30 ORIGIN ONTARIO, CANADA YMMU6401461/4,799 BFT YMLU8749534/4,595 BFT, YMMU6289578/4,612 BFT SHIPPER DECLARED NO WOOD PACKING MATERIAL FREIGHT P"/>
        <s v="AUTOMATIC REGULATING OR CONTROLLING INSTRUMENTS AN - NOS. 1.918.000 PCS SMALL ELEMENTS FOR THERMOSTATS AND COMPONENTS - AS PER LOBO INV. NOS. 234532/4533/4534/4535/4536 OF 13.07.22 / AUTOMATIC REGULATING OR CONTROLLING INSTRUMENTS AN - NOS. 610.00 PCS SMA"/>
        <s v="370 CARTONS THREE HUNDRED SEVENTY CARTONS ONLY INDIAN HANDICRAFTS OF IRON ARTWARES SB. NO. 2470813 DT. 29.06.2022 INV. NO. CC-70 22-23 DT. 28.06.2022 IEC.NO. 2905001712 TOTAL QTY 620 PCS PO. NO. 1928495,1928496,1726492 HS CODE NO. 73269099SHIPPER SEAL NO."/>
        <s v="BULKPACKED DECORATIVE ARTICLES OF WOOD: 15630 PIECES MOPANI WOOD (MEDIUM) + 800 PIECES GRAPEVINE WOOD (MEDIUM) HS CODE: 4403.49 FREIGHT COLLECT 2X40HC CONTAINER CONTINING BULKPACKED DECORATIVE ARTICLES OF WOOD: 30360 PIECES + 100 MOPANI WOOD (SMALL + MINI"/>
        <s v="NON HAZ CARGO TOTAL 14 P ALLETS CONTAINING 156 PACK AGES SO DYES &amp; REACTIVE DYES NOVACRON RUBY S-3B BOX 25KG 1000038970, HS CODE: 32041630 BATCH : 0 075275800 &amp; 0075275900 1 08 BOXES OF 25 KGS EACH MI X BATCH ON 10 PALLET AVI TERA RED SE BOX 25KG 100 0046"/>
        <s v="HOOK F.A.K. (FREIGHT ALL KINDS), NOS HOOK 1080CTNS20PLTS PO55225 SHIP TO EXPRESS CROSS BORDER LOGISTICS, LLC / MIRSA, MANUFACTURING LLC 4403 W . MILITARY HWY STE 100 MCALLEN TX 78503 956-467-9948 THIS SHIPMENT CONTAINS NO WOOD PACKAGING MATERIALS. TOTAL 1"/>
        <s v="378 CTNS DECORATIVE ARTICL ES OF WOOD HS CODE: 4403.9 9 759 CTNS AQUARIUM PET SU PPLIES NON-FOOD / CRUSHED GRAVEL HS CODE: 2517.10 VG M: 14136KG / TARE: 2200KGS SHIPPED ON BOARD FREIGHT COLLECT EXPRESS BILL OF LADING"/>
        <s v="1X40 HC TOTAL 22 ROLLS O F NON WOVEN FABRIC OF 44 GSM INVOICE NO.- 22I7N0 324 DTD.- 30.05.2022 H S CODE-56031200 S/B# 400 4403 DTD.- 30.05.2022 GWT- 8393.00 KGS , NWT - 8305.00 KGS NAMED A/C: C ARDINAL HEALTH - EL PASO DISTRIBUTION CENTER"/>
        <s v="NONCONIFEROUS WOOD IN THE ROUGH NESOI, NOT TR NONCONIFEROUS WOOD IN THE ROUGH NESOI, NOT TR NONCONIFEROUS WOOD IN THE ROUGH NESOI, NOT TR3 X 40HC CONTAINERS 3 X DEBARKED ASH LOGS CERS MH7576202207281880510 HS CODE 4403.99 FREIGHT PREPAID DTHC COLLECT"/>
        <s v="9403896003 (HS) PACK N PLAY HTS 9403.89.6003 PO NO.4503914697 STOCK 2139039 FREIGHT COLLECT WOOD PACKING MATERIALS: NO WOOD, PACKAGING MATERIAL IS USED IN THE SHIPMENT 541 CARTONS 4403.74 KGS 36.153 CBM SWING HTS 9401.80.4001 PO NO.4503914002 STOCK 215617"/>
        <s v="TS LUX HR TIGHT- CB FORGRNHS. CODE: 6104632006REEBOK AMER ICA PURCHASE ORDER NUMBER 01 30694278 DESCRIPTION: WOMEN 'S 80%PA/20%EL KNITTED TIGHTS (1/1)IO NO.: CK1SHA-MINVOICE NUMBER: YTPI/3359/22-O WOR, RIB HIGH RISE T FORGRNHS. CO DE: 6104632006REEBOK AME"/>
        <s v="KITCHENWARE CONTAINER# MSKU11 83241 SEAL#ML-CN1963013 PO#R 21858289 ITEM#34414 HS CODE : 7323.93.0060 6IN STAINLESS ST EEL MESH STRAINER PO#21857499 ITEM#11675 HS CODE : 7323.93. 0060 STRAINER PO#21857334 IT, EM#34149 HS CODE : 7323.93.006 0 SINK MESH STR"/>
        <s v="GENSET REQUIRED AT DESTINATION PHARMA PRODUCTS CARGO IS STOWED IN A REFRIGERATED CONTAINER SAT THE SHIPPER'S REQUESTED CARRYING TEMPERATUOF 18 DEGREES CELSIUS FWDR REF: HYD8009215 PHARMACEUTICALS, TOTAL 45 PACKAGES ONLY ACETAMINOPHEN EXTENDED-RELEASE TABL"/>
        <s v="6 CRATES STC BANKSIA GRANDIS NUTS HS CODE 4403.99"/>
        <s v="OAK WOOD, IN THE ROUGH, NOT TREATED OAK WOOD, IN THE ROUGH, NOT TREATED 23.888 M3 - 26 RED OAK LOGS 23.316 M3 - 38 RED OAK LOGS 0.394 M3 - 1 WHITE OAK LOG HS CODE 4403.91.00 SHIPPER DECLARED NO WOOD PACKING MATERIAL, A8A YMMU6040970/24CT1192280 YMLU871145"/>
        <s v="RED CEDAR  2,448 PCS OF RED CEDAR (THUJA PLICATA) WALL PANELS 100% PEFC CERTIFIED CERTIFICATE ID18/04197, NW 18,176.13 KGS MEAS 45.4403 M3"/>
        <s v="BEING 326 CTNS DECORATIVE ARTICLES OF WOOD HS CODE: 4403.99 1132 CTNS AQUARI UM PET SUPPLIES NON-FOOD / CRUSHED GRAVEL HS CODE: 2 51710"/>
        <s v="------------ SEKU5899572 DESCRIPTION---------WEARING APPAREL TOTAL CARTONS: 3445 CARTONS TOTAL G.W: 8590 KGS TOTAL CBM: 64.67 -------------GENERIC DESCRIPTION------------- ------------ CMAU5941689 DESCRIPTION---------WEARING APPAREL TOTAL CARTONS: 3,294 C"/>
        <s v="TOTAL CARTONS: 3445 CARTONS TOTAL G.W: 8590 KGS TOTAL CBM: 64.67 TOTAL CARTONS: 3294 CARTONS TOTAL G.W: 7640 KGS TOTAL CBM: 52.76 TOTAL CARTONS: 3483 CARTONS TOTAL G.W: 7780 KGS TOTAL CBM: 58.79 TOTAL CARTONS: 3455 CARTONS TOTAL G.W: 8540 KGS TOTAL CBM: 6"/>
        <s v="GARMENTS, NOS THREE HUND RED NINETY ONE CARTONS ONL Y 100% PIMA COTTON KNITT ED LADIES VEST 100% PIMA COTTON KNITTED LADIES T -SHIRTS P.O. NO : 303098 7, 3030784, 3030235, 303 0783, 3030985, 3030986, 30 30900 STYLE NO :KTP23506 1, KTP235062, KTP216401, KT"/>
        <s v="TORO SAPELLI NO428 A HS CODE 4403.49.10STATUS N TORO SAPELLI NO428 A HS CODE 4403.49.10STATUS N"/>
        <s v="FREIGHT COLLECT 811 CARTONS OF FOOTWEAR DIVISION OF GOODS, QT4857 PR BUY GROUP: FIRST QUALITY, AFS: 01000 SHIP-TO PLANT: 1014, CUSTOMER: INVOICE : VTF22020085024Z PO-ITEM: 4508528501-20, CUSTOMER PO:, MATERIAL: DQ4137-300, NAME: NIKE AIR FORCE 1 GENDER/AG"/>
        <s v="MACHINERY FOR SORTING CONTAINING 01 BOX AS DESCRIBED USED HOUSEHOLD GOODS AND PERSONAL EFFECTS HTS 9801.00 02 PACKAGES AS DESCRIBED, BURSERA GRAVEOLENS STICKS HTS 4403.41 01 PACKAGE AS DESCRIBED ORGANIC CRIOLLO CACAAO POWDER HTS 1805.00 01 BOX AS DESCRIBE"/>
        <s v="125 DRUMS CONTAININGFROZEN LEMON PULP CELLS NET WEIGHT: 21250 KGS PE: 22001EC01045256G OP.: 80278487 NCM: 2008.30.00 FAX: 514-631-4403, ATTENTION: KRYSTAL MCCAUGHAN (KRYSTALM@AGOTRANS.COM). FREIGHT PREPAID"/>
        <s v="STICKERS GREETING CARDS PO AL0-WMBPXJ4EKSREW 44CTNS/809KGS/2.323CBM SAFE BOX SAFE BOX CASH BOX, METAL MAILBOX PO AL0-RPUQES75YYPG2 359CTNS/4295.5KGS/26.941CBM SHEET SET PO AL0-RSNFZEUWY4XHU 142CTNS/2375.42KGS/10.116CBM STORAGE BASKET PO AL0-WPY5PYN2FX7DK2"/>
        <s v="IKEA HOME FURNISHING PRODUCTS . 968PCS IKEA HOME FURNISHING PRODUCTS 15527.220KGS HT CODE 94035090 140PCS, IKEA HOME FURNISHING PRODUCTS / TOTAL NUMBER OF PIECES 1108 4403.530KGS HT CODE 94036080 SHIPMENT ID 001-DT-S3431415 CSM NO. 16782-SUP-ECIS90849"/>
        <s v="UN2984 HYDROGEN PEROXIDE, ACQUEOUS SOLUTION CLASS 5.1 P.G. III EMS F-H, S-Q CARDBOARD TYPE: 4G LTD QTY IN BOTTLE HDPE 175 ML TOTAL BOTTLE: 20016 IN 834 CARTON BOX TOT GROSS WEIGHT: 4403,52 KG. TOT.NET WEIGHT: 3502,80 KG. / UN2984 HYDROGEN PEROXIDE, ACQUEO"/>
        <s v="ELECTRIC DEVICE INVOICE NO.: 2221724233,4234,4303,4304,433 9,4340, 2221724355,4357,4358, 4359,4360,4361,4362,4363,4364, 4365,4366,4367,4368,4369,4370, 4371,4372,4373,4374,4375, 437 6,4377,4378,4379,4380,4381,438, 2,4383,4384,4385,4386,4387,438 8,4389,4390"/>
        <s v="28CTNS 42.021CBM 4403.000KGS 4D FRENCH REFRIGERATOR MODEL SUFFIX QTY LRMVC2306S ASTCNA0 7 EA LRMDC2306S ASTCNA0 14 EA LRMDC2306D ASBCNA0 7 EA BEST BUY CO., INC. DDC 2607, 636 HWY 90A MISSOURI CITY, TX 77489 PO NO : 1673799 CONTRACT NO : TFLUEB FREIGHT PRE"/>
        <s v="------------ APZU4716142 DESCRIPTION----------------------GENERIC DESCRIPTION-------------28CTNS 42.021CBM 4403.000KGS 4D FRENCH REFRIGERATOR MODEL SUFFIX QTY LRMVC2306S ASTCNA0 7 EA LRMDC2306S ASTCNA0 14 EA, LRMDC2306D ASBCNA0 7 EA BEST BUY CO., INC. DDC"/>
        <s v="252 CARTONS (TWO HUNDRED AND FIFTY TWO CARTONS) ASSORTED PERFUMED INCENSE EXPORT QUALTY AS PER INV NO.008/SSLLP/22-23 DT. 23.05.2022HTS CODE: 33074100 NET WT:4403.000 KGS S/BILL NO: 1595505 DT: 23.05.2022, AMS NO. 640112002862 SCAC CODE: APVF FREIGHT COLL"/>
        <s v="FREIGHT AS ARRANGED H.S.CODE :610130 MEN'S 93% POLYESTER 7% ELASTANE KNITTED JACKET P O NO : 4508373338 CUST PO: 2 022-2023 ORDER SHIP TO: 4403 87 NO WOOD PACKAGING MAT ERIAL RELAY VESSEL CAP SAN J, UAN 222N CONTAINER S UMMARY --------------------- ------"/>
        <s v="CHLORAL, ANHYDROUS INHIBITED 1X20 ISO TANK CONTAINER CHLORAL, ANHYDROUS INHIBITED (STABILIZED) PURITY 99% MIN. NO. OF PACKAGES 1 ISO TANK. P.O NO. AM101169 DTD.30TH MARCH, 2022, INVOICE NO. EXP/009/Y22-23 DT. 4TH JUNE, 2022 S/B NO.1910071 DT.04.06.2022 NE"/>
        <s v="OAK WOOD, IN THE ROUGH, NOT TREATED 24.290 M3 - 51 RED OAK LOGS 22.593 M3 - 38 RED OAK LOGS 0.773 M3 - 2 MAPLE LOGS HS CODE 4403.91.00 (RED OAK) HS CODE 4403.99.90 (MAPLE) SHIPPER DECLARED NO WOOD PACKING, MATERIAL A8A FCIU7581611- 24CT1191803 TGBU5447208"/>
        <s v="FTWR,OTH,OTH,W, UPPR&gt;90% RSPO RT SHOES240 CARTON.2400 PAIRS .GROSS. 1427.000PO NO. B12915 3021CUSTOMER ORDER NO. CA0293 744962ARTICLE NO. GZ5892SIZE . 8 - 13QUANTITY. 10 HS CODE. 640299 - PT PARKLAND WORLD, INDONESIA PT HWA SEUNG INDON ESIA PT APPAREL ONE"/>
        <s v="HOOK 960CTNS23PLTS PO#53458 SHIP TO:EXPRESS CROSS BORDER LOGISTICS, LLC / MIRSA MANUFACTURING LLC 4403 W . MILITARY HWY STE 100 MCALLEN TX 78503 956-467-9948 THIS SHIPMENT CONTAINS SOLID WOOD PACKAGING MATERIALS AND FUMIGATED AS PER ISPM#15 TOTAL: 1 20GP("/>
        <s v="MAM BABYPRODUCTS GWT 5584,04 KG NWT 4403,86 KG HS CODE: 39269097, 3924100, 96032100, 3924900, FREIGHT PREPAID EXPRESS B/L"/>
        <s v="TOTAL 260 PACKAGES OF INDIAN WOODEN / IRON FURNITURE SHIPPING BILL NO.: 1165282 DATE: 04.05.2022 HS CODE : 94017900, 48191090, 94016900, 9403 94033010 IEC NO.: 1316904245 HBL NO.: MUNLAX08244, NET WT.: 4403.93 KGS FREIGHT COLLECT"/>
        <s v="PHARMACEUTICAL DRUGS AND MEDICINE MEDICINE, NOS PHARMACEUTICAL DRUGS AND MEDICINE TACROLIMUS CAP 1 MG USP 100C CINACALCET 60MG 30T BOTTLE BUSPIRONE HCL TAB USP 30 MG 60T BUSPIRON HCL TAB USP 15MG, INV DT 4022102822 30/04/2022 4022102832 02/05/2022 4022102"/>
        <s v="FURNITURE SOFA 2ND NOTIFY:CENTRANS TRUCK LINES LLC 203 FORT ROAD SUITE 320 PONTE VEDRA BEACH, FL 32081 DISPATCH CENTRANSATL.COM MISHA CENTRANSATL.CO FURNITURE SOFA PI NO.:1000448099 1000448102 PO NO.:4316413 4339513 THIS SHIPMENT DOES NOT CONTAIN ANY SOLI"/>
        <s v="PIECES OF WOODEN STRUTS WITH NO COMMECIAL VALUE GROSS WEIGHT: 15.00 KG M3: 0.320 DU-E: 22BR000126765-3 NCM: 4403.99.00 HBL NO. (NEDF) MAOOAK000355 SCAC CODE: NEDF 440399 HS CODE:440399"/>
        <s v="FREIGHT OF ALL KIND 960610 (HS) 96061000 (HS) 1 PACKAGE(S) 30 KGM 0.35 MTQ ONE PACKAGE STUFFED, RETAINER . AS PER INVOICES: 41699854 . HS-CODE: 96061000 DGS CONTACT: 24-HOUR CONTACT +4970024112112 73181692 (HS) 1 PACKAGE(S)608 KGM 0.48 MTQ AUTOMOTIVE PART"/>
        <s v="FLUORESCENT LAMPS 4700.000 KGS 41 CBM . GENERAL CONTRACT RATE GENERAL CARGO, NOS FLUORESCENT LAMPS, HS 853941, TOTAL 9140 PCS LOADED ON 20 PALLETS INVOICE NO 22000945XE, NET WEIGHT 4200 KGS ACCORDING TO SHIPPER TERMS CFR LANDED NEWARK GOODS SHIPPED ON CY/"/>
        <s v="WINE N.O.S. KGM 672 WOW SRL PO IMP F7A000000389 PO DIS 199164 / WINE N.O.S. KGM 880 BARBA F.LLI SRL SOC. AGR. PO IMP F7A000000393 PO DIS 199164 / WINE N.O.S. KGM 1278 DONNACHIARA SOC. AGR. SRL PO IMP F7A000000391 PO DIS 199164 / WINE N.O.S. KGM 1604 AZIEN"/>
        <s v="EUCALYPTUS WOOD WITH EUCALYPTUS WOOD STAKE 25X25X1219MM INVOICE BWB2022-PO46A-USA PURCHASE ORDER CNTR 24 NCM 4403.98.00, HS CODE 440398 NET W. 27.878,000 KGS M3 37,8200 DUE 22BR000903015-6 ORIGIN FROM BRAZIL FREIGHT COLLECT WOOD PACKAGE TREATED AND CERTIF"/>
        <s v="HAIR SPRAY - AEROSOLS UN 1950 AEROSOLS CLASS 2.1 4403 BOXES X 24 UNITS 1745 BOXES X 18 UNITS CONTAINING TOTAL 137082 SPRAY UNITS IMO LIMITED QUANTITY, HS-CODE(S) 330530 HAIR SPRAY - AEROSOLS UN 1950 AEROSOLS CLASS 2.1 3921 BOXES X 24 UNITS 3722 BOXES X 10"/>
        <s v="FURNITURE SOFA PI NO.:1000448091 1000448093 PO NO.:4354957 4355045 THIS SHIPMENT DOES NOT CONTAIN ANY SOLID WOODPACKING MATERIALS . SHIP TO: MACY'S INC, 4403 SARR PARKWAY STONE MOUNTAIN, GA 30083 FURNITURE SOFA 2ND NOTIFY:CENTRANS TRUCK LINES LLC 203 FORT"/>
        <s v="FURNITURE METAL, OTHER THAN FOR OFFICE USE FWDR REF: CAN8126100 FAK EXCLUDING APPARELS AND TEXTILES, HOOK 1041CTNS23PLTS PO 53460/53399/55032 SHIP TO:EXPRESS CROSS BORDER LOGISTICS,, LLC / MIRSA MANUFACTURING LLC 4403 W. MILITARY HWY STE 100 MCALLEN TX 78"/>
        <s v="NONCONIFEROUS WOOD IN THE ROUGH NESOI, NOT TR NONCONIFEROUS WOOD IN THE ROUGH NESOI, NOT TR147 LOGS - 10,362 BFT - 53.039 M3 HARD MAPLE LOGS HS CODE 4403.99.30 ORIGIN ONTARIO, CANADA BMOU6062249/5,181 BFT SEGU5402090/5,181 BFT, SHIPPER DECLARED NO WOOD PA"/>
        <s v="OAK WOOD, IN THE ROUGH, NOT TREATED RED OAK SAW LOGS HS CODE 4403.91.00 SHIPPER DECLARED NO WOOD PACKING MATERIAL MAGU5506716 - A8A 24CT1192259 SEGU5771761 - A8A 24CT1191805 OAK WOOD, IN THE ROUGH, NOT TREATED"/>
        <s v="NONCONIFEROUS WOOD IN THE ROUGH NESOI, NOT TR NONCONIFEROUS WOOD IN THE ROUGH NESOI, NOT TR NONCONIFEROUS WOOD IN THE ROUGH NESOI, NOT TR NONCONIFEROUS WOOD IN THE ROUGH NESOI, NOT TR NONCONIFEROUS WOOD IN THE ROUGH NESOI, NOT TRWALNUT SAW LOGS HS CODE 44"/>
        <s v="14 WOODEN BOXES ONLY. SAID TO CONTAIN PARTS ACCESSORIES OF MOTOR VEHICLE- SILENCERS MUFFLERS AND EXHAUST PIPES PARTS THEREOF . INV.NO 2203200400 DT 25.04.2022 SB 9968149 DT 26.04.2022 NET WT 4403.920 KGS IEC.NO. 0501003428 H.S.CODE 87089200 SCAC CODE CHSL"/>
        <s v="886 CASES CONTAINING:(10,632 PCS) ASSORTED PHILIPPINE HANDICRAFTS (COCONUT MONKEY / COCO PIRATE) (PO 0029969) (HS CODE: 4403.99.90) THIS MASTER BILL COVERS AUTOMATED NVOCC HOUSEBILL : SCEBZ0020928, SCAC CODE :AMAW FREIGHT COLLECT CY/CY 886 CASES CONTAININ"/>
        <s v="1X40' HC CONTAINER WITH 36 PACKAGE WITH 41,436 M3 OF EUCALYPTUS ROUGH SAWN, AIR DRIED PALLET STOCK CLEAN ON BOARD AS DECLARED BY SHIPPER SHIPPED ON BOARD PO: 23062.00 WOODEN PACKAGED USED: WOOD PROCESSED FREIGHT AS PER AGREEMENT NCM 4403.9800 FREIGHT PREP"/>
        <s v="3X40' HC CONTAINER WITH: 85 PACKAGE WITH 93,744 M3 OF EUCALYPTUS ROUGH SAWN, AIR DRIED PALLET STOCK CLEAN ON BOARD AS DECLARED BY SHIPPER SHIPPED ON BOARD PO: 23090.01/23092/23097/23093 WOODEN PACKAGED USED: WOOD PROCESSED FREIGHT AS PER AGREEMENT NCM 440"/>
        <s v="FLEXIBLE PIPES FOR THE EXHAUST 1 765-893-4403 EXT. 295 1 765-769-2236 SHANNON PURCELL"/>
        <s v="FREIGHT AS ARRANGED 164 EA O F APPAREL GOODS INVOICE NO: 22V06419 CAT: 634 P.O.# 4 508410609 MATERIAL: DN7941-2 03 ITEM: 00010 DESC.: CLE M WVN TRVL JKT 22 GENDER: M ENS MATERIAL CONTENT: WOVEN, 100% POLYESTER SHIP TO: 4403 85 PLANT: 1015 AFS CAT EGORY: 0"/>
        <s v="FREIGHT AS ARRANGED 130 EA O F APPAREL GOODS INVOICE NO: 22V06438 CAT: 634 P.O.# 4 508410610 MATERIAL: DN7944-4 37 ITEM: 00010 DESC.: DET M WVN TRVL JKT 22 GENDER: M ENS MATERIAL CONTENT: WOVEN, 100% POLYESTER SHIP TO: 4403 88 PLANT: 1015 AFS CAT EGORY: 0"/>
        <s v="FREIGHT AS ARRANGED 130 EA O F APPAREL GOODS INVOICE NO: 22V06402 CAT: 634 P.O.# 4 508409681 MATERIAL: DN7938-3 55 ITEM: 00010 DESC.: BOS M WVN TRVL JKT 22 GENDER: M ENS MATERIAL CONTENT: WOVEN, 100% POLYESTER SHIP TO: 4403 81 PLANT: 1015 AFS CAT EGORY: 0"/>
        <s v="FREIGHT AS ARRANGED 103 EA O F APPAREL GOODS INVOICE NO: 22V06420 CAT: 634 P.O.# 4 508409979 MATERIAL: DN7943-4 37 ITEM: 00010 DESC.: DEN M WVN TRVL JKT 22 GENDER: M ENS MATERIAL CONTENT: WOVEN, 100% POLYESTER SHIP TO: 4403 87 PLANT: 1015 AFS CAT EGORY: 0"/>
        <s v="BRACKET BRACKET,CLAMP PIPING BRACKET SUB-ASSY PKGS 20 NOS 71864 PKGS TYPE 20 CARTON BOXES +WOODEN PALLET, INV NO DT 210678 DT 02.02.2022 SB NO 7942065 DT 03.02.2022 BUYER ORDER NO 1120242,1120955 ,1121660,2012076,1122369,2010672 ,2011374 HS CODE 84159000,"/>
        <s v="FURNITURE SOFA PI NO.:1000448077 1000448079 PO NO.:2981750 3532399 THIS SHIPMENT DOES NOT CONTAIN ANY SOLID WOODPACKING MATERIALS . SHIP TO: MACY'S INC, 4403 SARR PARKWAY STONE MOUNTAIN, GA 30083 FURNITURE SOFA 2ND NOTIFY:CENTRANS TRUCK LINES LLC 203 FORT"/>
        <s v="SAID TO CONTAIN 140 PACKAGES ONE HUNDRED FOURTY PKGS ONLY PKGS CONTAINING WOODEN CABINET NET.WT 4403.000 KGS INVOICE NO.DL 21-22 07 16.04.2022 S.BILL NO. 9736214 DT. 16.04.2022 IEC NO. AASFD4597P H.S. CODE .94036000 P.O. NO. LR PO 6193 TM-438572 OCEAN FRE"/>
        <s v="NS-RNG23SS2 3.2CF23 LP RANG E HS CODE:7321110000 PO NO .4000462303/RUKFXD THIS SHIP MENT CONTAINS NO WOOD PACKAG ING MATERIAIS FREIGHT CO LLECT SHIPPER- TAXID:USCI+91 4403 0072302476XQ CONSIGNEE-, TA XID:EIN+13-4919031 NOTIF Y PARTY- CONTACT:NYC.OFRDOCA L"/>
        <s v="06 WOODEN CRATES + 01 SAMPLE BOXENGINEERED QUARTZ SLABSINV. NO: EXP/Q/0091/2022 - 23 DT: 22.04.2022SB NO : 9886701 DT 22.04.2022P.O.NO:4403 DATED: 12.04.2022P.I NO:QTZ D0064/22-23 DATED:15.04.2022IEC NO : 3811000039, DT:25.05.2011HS CODE NO: 6"/>
        <s v="FREIGHT OF ALL KIND 82119200 (HS) 1 PACKAGE(S) 273 KGM 0.836 MTQ KNIFE STRAIGHT BLADE 401693 (HS), 1 PACKAGE(S) 118.113 KGM 0.874 MTQ AUTOMOTIVE PARTS - SEAL, RING HS CODE: 401693 COMMERCIAL INVOICE: 5765188 + 5765189DELIVERY NOTE: 33809028 + 33809031 853"/>
        <s v="BRACKET,CLAMP PIPINGBRACKET SUB-ASSYPKGS :20NOS : 71864PKGS TYPE :20 CARTON BOXES +WOODEN PALLETINV NO: DT : 210678 DT :02. 02.2022SB NO:7942065 DT :03.02.2022 B UYER ORDER NO :1120242,1120955,1121660,2012 076,1122369,2010672,2011374HS CODE :84159 000,732"/>
        <s v="BULKPACKED DECORATIVE ARTICLES OF WOOD MOPANI WOOD 10640 X PCS(MEDIUM, LARGE + JUMBO SIZE) BULKPACKED DECORATIVE ARTICLES OF WOOD MOPANI WOOD 9670 X PCS(MEDIUM, LARGE + JUMBO SIZE) GRAPEVINE WOOD 1800 X PCS (MEDIUM SIZE), HS CODE 4403.49.01.00"/>
        <s v="BULKPACKED DECORATIVE ARTICLES BULKPACKED DECORATIVE ARTICLES OF WOOD MOPANI WOOD (15810 X PCS MEDIUM SIZE) HS CODE 4403.49.01.00"/>
        <s v="NONCONIFEROUS WOOD IN THE ROUGH NESOI, NOT TR1 X DEBARKED HARD MAPLE LOGS HS CODE 4403.99.30 FREIGHT PREPAID DTHC PREPAID CONTACT - CHRIS AT BAOMUCANADAGMAIL.COM"/>
        <s v="SHIPPER REF 0666PUMP PARTSP O 630873P N 30-4403 2500PCSHS CODE 841391TOTAL 7 PAPER PALLETS 139 CTNS"/>
        <s v="140 PACKAGES (ONE HUNDRED FOURTY PKGS ONLY ) PKGS CONTAINING WOODEN CABINET NET.WT: 4403.000 KGS INVOICE NO. DL/21-22/07 16.04.2022 S.BILL NO. 9736214 DT. 16.04.2022, IEC NO. AASFD4597P H.S. CODE 94036000 P.O. NO. LR PO 6193 (TM-438572) OCEAN FREIGHT : CO"/>
        <s v="READY MADE GARMENTS TOTAL CARTONS 1699 CRTN TOTAL PCS 10194 PCS TOTAL CBM 58.11 TOTAL G.W 4403.00 KGS TOTAL NW 2721.00 KGS STYLE 232440/392696/252031, BOYS 100% POLYESTER KNIT JACKET GIRLS 100% POLYESTER KNIT JACKET READY MADE GARMENTS TOTAL CARTONS 1712 "/>
        <s v="TRAILER PARTS SECOND NOTIFY PARTY: TRIUMPH CUSTOMS BROKERAGE SERVICE INC 3030 ORLANDO DRIVE, MISSISSAUGA, ON L4V 1S8 T +1 905 673 9300 F +1 855 765 6438, TF +1 877 450 8306 EMAIL :CUSTOMS TRIUMPH.CA THIRD NOTIFY PARTY: A.G.O. TRANSPORTATION INC. 500, AVE."/>
        <s v="NONCONIFEROUS WOOD IN THE ROUGH NESOI, NOT TR56 LOGS - 3990 BFT - 19.950 CBM 54 HARD MAPLE LOGS HS CODE 4403.99.30 2 RED OAK LOGS HS CODE 4403.91.00 ORIGIN ONTARIO, CANADA, SHIPPER DECLARED NO WOOD PACKING MATERIAL TAX ID 3600631034"/>
        <s v="HS CODE: 6115.95.9000 (SOC KS) SHIPMENT OF EQUIPMENT PO NUMBER PO LINE MATERIAL QUANTITY 5804036788 40 CK7302-904 3,348 580403 6742 20 SX6890-954 3, 000 5804036765 10 DQ644 8-903 900 5804036332 10 SX6897-065 9,000 5804 000936 50 SX6891-925 4,512 580403651"/>
        <s v="56 PALLETS (3445 BOXES) M.V PARTS 1- 6 FLANGE FA (PART NO. XDCD 2228031P) (2268 PCS) 7-12 FLANGE FRONT AXLE (PART NO. MOO24230) ITEM 00030, (1620 PCS) 13 -30 FLANGE (PART # XM0003114-P) (ITEM # 00010) MACHINED (6912 PCS) 31 -36 FLANGE REAR (PART # XM00034"/>
        <s v="IKEA HOME FURNISHING PRODUCTS TARIFF NUMBER: 94036080 CO NSIGNMENT NUMBER: 21375-SUP-18 00406764 TOTAL GROSS WEIGHT: 11103.784 TOTAL VOLUME: 32. 751 TOTAL NUMBER OF PIECE(S) : 666 / IKEA HOME FURNISHING PRODUCTS / TOTAL NUMBER OF PIECES: 1030 TARIFF NUMBE"/>
        <s v="FREIGHT PREPAID 330420 (HS) 5155 PACKAGES 15706 KGM 42.816 MTQ COSMETICS IMCO NUMBER:3, IMCO NUMBER:3 IMCO NUMBER:4.1 IMCO NUMBER:8 IMCO NUMBER:8 SERIAL NUMBER:1266 SERIAL NUMBER:1266 SERIAL NUMBER:3230 SERIAL NUMBER:1760SERIAL NUMBER:1760 PACKAGE GROUP:2"/>
        <s v="FREIGHT OF ALL KIND 85437090 (HS) 2 PACKAGE(S) 282 KGM 2.4 MTQ THERMOSTAT AND ACCESSORIES INVOICE 6906508074, PACKING LIST 7002509995 HS CODE: 90321020,90328900,73269098 ,90251900,84718000,8543709 0 BWLEMUC205599429 73181491 (HS) 1 PACKAGE(S)635 KGM 0.52 "/>
        <s v="PRINTERS, COPYING MACHINES AND FACSIMILE MACHWHETHER OR NOT COMBINED (EXCL. THOSE CAPABLE CONNECTING TO AN AUTOMATIC DATA PROCESSIN 14 PACKAGE(S) 4403.254 KGS 37.804 CBM ACCESSORY SHIPID: FL20580848 CUST PO:NA, HP PO:5203702370 HP PN:4P5E2AA H.S. CODE:851"/>
        <s v="HOOK 960CTNS23PLTS PO53458 THIS SHIPMENT CONTAINS SOLID WOOD PACKAGING MATERIALS AND FUMIGATED AS PER ISPM15 TOTAL 1X20GP(960CTNS23PLT), SHIP TO EXPRESS CROSS BORDER LOGISTICS, LLC / MIRSA MANUFACTURING LLC 4403 W . MILITARY HWY STE 100 MCALLEN TX 78503 9"/>
        <s v="ABANDONED CARGO - RETURN SHIPMENT WAYBILLBL GENERATED AGAINST NAM4834637A RETURN SHIPMENT 20 PIECES SOUTHERN YELLOW PINEWOOD LOGS HS CODE. 4403.22.002 FREIGHT COLLECT"/>
        <s v="OFFICE TABLE TERMS FOB P O# 210519 HTS CODE:940330009 0 SHIPMENT REFERENCE:PHN071 ALL HARDWOOD PLYWOOD, PART ICLE BOARD, MEDIUM DENSITY F IBERBOARD, THIN MEDIUM DENSI TY FIBERBOARD AND FINISHED, GOODS CONTAINING THESE MATE RIALS MEET [SPECIFY PHASE I ] EM"/>
        <s v="BUILDING SUPPLIES (17 BOXES, 24 BUNDLES, 4 CYLINDERS, 1 LOOSE ITEM) HS#3903.19, 4011.10, 4403.22, 6802.99, 7308.30 POR - CERS: PC3517202205111685172"/>
        <s v="PEPPERS JALAPENO SLICED CA SA DIVA 4X1 GAL N EACH BO XES GROSS: 16,40 KGS NET: 15,30 KGS TOTAL NET WEIGH T: 19.828,80 KGS TOTAL GR OSS WEIGHT: 21.254,40 KGS HS CODE: 200190 PO: 15-1 4403-64"/>
        <s v="GLASSFIBER REINFORCED POLYESTER SHEET 8.358,90 M2 89.968,82 FT2 NET WEIGHT 16.630,00 KGS GROSS WEIGHT 17.560,00 KGS (PO 4395-4403-4408-4440) HS CODE 3921.9019.5000 24 ROLLS, + 3 PALLETS GLASSFIBER REINFORCED POLYESTER SHEET 10.362,26 M2 111.533,12 FT2 NET"/>
        <s v="TOTAL ( 65 BOXES, 10 BUNDLES, 8 CYLINDERS, 1 CRATE. 4 PALLETS ) HOME FURNISHINGS , BUILDING SUPPLIES AND PERSONAL EFFECT HS# 1702.20, 3210.00,3402.90, 3917.23, 3922.10, 3923.10,, 3923.50, 3924.10, 3925.90, 3926.90, 4006.90, 4016.99, 4202.92, 4403.24, 4407"/>
        <s v="OTH ARTICLES OF STONE OR OTH MIN SUBSTNCES NE124 PIECES 5000 KGS FURNITURE AND ACCESSORIES HS CODE 68159900, 83062900, 94036010, 4420101900, 9601900000. 4403 11 / 186 PIECES 3172 KGS FURNITURE AND ACCESSORIES HS CODE 68159900, 83062900, 94036010, 44201019"/>
        <s v="OTH ARTICLES OF STONE OR OTH MIN SUBSTNCES NEFURNITURE AND ACCESSORIES HS CODE 68159900, 83062900, 94036010, 4420101900, 9601900000. 4403 11 SC 821821"/>
        <s v="OTH ARTICLES OF STONE OR OTH MIN SUBSTNCES NE186 PIECES 3172 KGS FURNITURE AND ACCESSORIES HS CODE 68159900, 83062900, 94036010, 4420101900, 9601900000. 4403 11 SC 821821"/>
        <s v="3X40' HC CONTAINER WITH 91 PACKAGE WITH 105,537 M3 OF EUCALYPTUS ROUGH SAWN, AIR DRIED PALLET STOCK CLEAN ON BOARD AS DECLARED BY SHIPPER SHIPPED ON BOARD PO: 23094/23095.01/23096 WOODEN PACKAGED USED: WOOD PROCESSED FREIGHT AS PER AGREEMENT NCM 4403.9800"/>
        <s v="LUMBER, TROPICAL HARDWOOD NES, SAWN LENGTHWIS LUMBER, TROPICAL HARDWOOD NES, SAWN LENGTHWIS LUMBER, TROPICAL HARDWOOD NES, SAWN LENGTHWIS134 LOGS - 12,802 BFT - 64.010 M3 HARD MAPLE LOGS HS CODE 4403.99.30 ORIGIN ONTARIO, CANADA  YMMU6359192/4,796 BFT, TG"/>
        <s v="1 X 40FT HC 160 X 3,0M WO LMAN E THATCHING LATHS 600 X 3,6M WOLMAN E THATCHING LATHS 1200 X 2,4M 30-50MM WOLMAN E DROPPERS 500 X 3 ,0M 30-50MM WOLMAN E DROPP ERS 400 X 3,6M 30-50MM WOL MAN E DROPPERS 400 X 3,6M 50-75MM WOLMAN E POLES 20 X 5,4M 50-75MM WOL"/>
        <s v="GLASSFIBER REINFORCED POLYESTER SHEET 8.875,80 M2 95.531,96 FT2 NET WEIGHT: 17.270,00 KGS GROSS WEIGHT: 18.320,00 KGS HS CODE: 3921.9019.5000 PACKED ON 24 ROLLS + 3 PACKAGES STATEMENT AS PER DECLARATION OF SHIPPER AND WITHOUT ANY RESPONSIBILITY OR LIABILI"/>
        <s v="FAK GLASSFIBER REINFORCED POLYESTER SHEET 8.334,51 M2 89.706,70 FT2 NET WEIGHT 17.190,00 KGS GROSS WEIGHT 17.980,00 KGS (PO 4395-4441), HS CODE 3921.9019.5000 24 ROLLS + 3 PALLETS GLASSFIBER REINFORCED POLYESTER SHEET 11.036,84 M2 118.794,54 FT2 NET WEIGH"/>
        <s v="GLASSFIBER REINFORCED POLYESTER SHEET 8.334,51 M2 89.706,70 FT2 NET WEIGHT 17.190,00 KGS GROSS WEIGHT 17.980,00 KGS (PO 4395-4441) HS CODE 3921.9019.5000, 24 ROLLS + 3 PALLETS GLASSFIBER REINFORCED POLYESTER SHEET 11.036,84 M2 118.794,54 FT2 NET WEIGHT 18"/>
        <s v="FREIGHT AS ARRANGED LOT#: G2 B8704 117 CARTONS OF FOOTWEA R DIVISION OF GOODS, QTY: 70 2 PR BUY GROUP: FIRST QUALIT Y, AFS: 01000 SHIP-TO PLANT: 1014, CUSTOMER: 0000268915 INVOICE#: FIWX1AIN22026385 P, O-ITEM: 4508378569-30, CUSTOME R PO: 133019760 MATERI"/>
        <s v="FREIGHT AS ARRANGED 64 CARTO NS OF FOOTWEAR DIVISION OF GOO DS, QTY: 750 PR BUY GROUP: FIRST QUALITY, AFS: 01000 S HIP-TO PLANT: 1014, CUSTOMER: INVOICE#: ADF22032158, INVOI CE DATE ; 03/02/2022 PO-ITEM, : 4508265418-40, CUSTOMER PO: MATERIAL: CN8558-001,"/>
        <s v="PACKAGES CONTAINING 07 PACKAGES AS DESCRIBED PALO SANTO, BURSERA GRAVEOLENS HTS 4403.99 09 PACKAGES AS DESCRIBED CARMINIC ACID HTS 3203.21, 02 BOXES AS DESCRIBED USED HOUSEHOLD GOODS AND PERSONAL EFFECTS HTS 9801.00"/>
        <s v="591 CARTONS OF FOOTWEAR DIVISI ON OF GOODS, QTY: 3546 PR BUY GROUP: FIRST QUALITY, AFS: 01000 SHIP-TO PLANT: 1005, CUSTOMER: INVOICE#: EOXCNT22 1543 PO-ITEM: 4508336112-30, CUSTOMER PO: MATERIAL: CK60, 24-001, NAME: LEBRON SOLDIER X IV, GENDER/AGE: MENS S"/>
        <s v="FURNITURE - SOFA PI# 17424477 PO# 2969881 THIS SHIPMENT D OES NOT CONTAIN ANY SOLID WOO D PACKING MATERIAL HS CODE: 940161 CONT/SEAL: PONU764998 0/40HC/ML-VN4960705 -PHONE : 6266206913 ROSA@KEYSHIPCN.C, OM OP06@KEYSHIPCN.COM OP02@K EYSHIPCN.COM THIRD NOTI"/>
        <s v="FURNITURE- SOFA PI# 168606 60 17424454 16860662 17016 676 PO# 1236083 2968627 12 36215 1742974 THIS SHIPMEN T DOES NOT CONTAIN ANY SOL ID WOOD PACKING MATERIALS FREIGHT PREPAID 3RD NOTIFY : STONE MOUNTAIN MACY'S LO GISTICS DC 4403 SARR PARKW AY STONE MOUN"/>
        <s v="PLASTIC (POLYTHENE) BAGS - (TWO THOUSAND FIVE HUNDRED EIGHTY NINE CARTONS ONLY) GOODS: CNF SAN JUAN, PUER TO RICO INVOICE NO. &amp; DATE : KPPLEXP21-22/934 DT. 10 .02.2022 S/BILL NO. 813641 3 DT. 10.02.2022 PLASTIC ( POLYTHENE) BAGS AS PER PUR CHASE ORDER : 4"/>
        <s v="OAK WOOD, IN THE ROUGH, NOT TREATED 36 WHITE OAK RED OAK LOGS 4429 BF -22.145 M3 HS CODE 4403.91.00 CERS TU8264202204061600166"/>
        <s v="OF GMELINA 44034900 OF GMELINA 44034900 OF GMELINA 44034900 OF GMELINA 44034900 OF GMELINA 44034900 FREIGHT PAYABLE AT SAN JOSE - HEAD OFFICE OF GMELINA 44034900 OF GMELINA 44034900 OF GMELINA 44034900 OF GMELINA 44034900 OF GMELINA 44034900 OF GMELINA 44"/>
        <s v="01 CONTAINER 40 HC 22 BUNDLES WITH: EUCALYPTUS SAWDED WOOD - CLEATS 17,5MM X 17,5MM X 298,45MM DUE: 22BR000393541-6 COMMERCIAL INVOICE, NR: 293 NCM: 4403.98.00 TOTAL NET WEIGHT: 21.438,00 KGS FREIGHT COLLECT WOODEN PACKAGE: HEAT TREATED"/>
        <s v="1126 BOXES PEPPERONCINI SL ICED SUPR IT 4X1 GAL EACH BOXES GROSS: 16,00 KGS NET :14,90 KGS GROSS: 18.016,0 0 KGS NET: 16.777,40 KGS 1 44 BOXES PEPPERONCINI SUPR IT 4X1 GAL EACH BOXES GRO SS: 15,50 KGS NET:14,51 KG S GROSS: 2.232,00 KGS NET: 2.089,44 KGS 1"/>
        <s v="1630 CASES FROZEN IQF WHOLE ST RAWBERRIES 6 X 64 OZ NET WEIG HT 6 X 1,810 KGS/CASE PRODUCT OF AGROINDUSTRIAL VALLE FRIO S. A. PRODUCT OF CHILE PO 73 4403 REF.4018 THERMOGRAPHER: CBAR1888 FREIGHT COLLECT"/>
        <s v="1 X 40FT HC ORDER CE 882 47 1 X 6.1M 275-300MM WOLM AN E POLES 1 X 9.2M 275-30 0MM WOLMAN E POLES 6 X 9.8 M 275-300MM WOLMAN E POLES 1 X 10.2M 275-300MM WOLMA N E POLES 6 X 11.0M 275-30 0MM WOLMAN E POLES ORDER # CLAIRE 160 X 3.0M WOLMAN E THATCHING LATHS"/>
        <s v="PARTIDA ARANCELARIA : 4403.101 0 TOTAL PIEZAS 7.680 CONT. N MSKU 873445-4 SELLO MLCL121 3826 SELLO SAG 0000533 PESO 14.532,00 KGS 3.168 POSTES 2 1/2 A 3 X 1,98 MTS M3 28,5 1 CONT.N HASU 454494-5 SEL, LO MLCL1213835 SELLO SAG 0000 535 PESO 14.532,00 KGS 3."/>
        <s v="CARGO IS STOWED IN A REFRIGERATED CONTAINER STHE SHIPPER'S REQUESTED CARRYING TEMPERATURE DEGREES CELSIUS 300490 (HS) (44 PLASTIC PALLETS CONTAINS 4403 CARTONS ) RISPERIDONE TABLETS, USP, 3MG LAMOTRIGINE TABLETS, USP 150MG PRAMIPEXOLE DIHYDROCHLORIDE TABL"/>
        <s v="NONCONIFEROUS WOOD IN THE ROUGH NESOI, NOT TRCERS KC7518202203171546046 105 LOGS - 9,449 BFT - 52.04 M3 HARD MAPLE LOGS HS CODE 4403.99.30 ORIGIN ONTARIO, CANADA SHIPPER DECLARED NO WOOD PACKING, MATERIAL NONCONIFEROUS WOOD IN THE ROUGH NESOI, NOT TR"/>
        <s v="OAK WOOD, IN THE ROUGH, NOT TREATED OAK WOOD, IN THE ROUGH, NOT TREATED REF CTTTH-211229-1 70 WHITE OAK RED OAK LOGS 8902 BF -44.510 M3-52800 KGS HS CODE 4403.91.00 SEGU5309820-4429 BF- YMMU6124840-4473 BF-, CERS TU8264202204061600166 TEL 0650 3539 061"/>
        <s v="NONCONIFEROUS WOOD IN THE ROUGH NESOI, NOT TR NONCONIFEROUS WOOD IN THE ROUGH NESOI, NOT TR158 HARD MAPLE LOGS -17087 BF - 82.020 M3 HS CODE 4403.99.30 MAGU5663382-5909 BF TCNU4660970-5518 BF BMOU6301024-5660 BF, EIN (TAX ID) 91441300764931446J NONCONIFER"/>
        <s v="NONCONIFEROUS WOOD IN THE ROUGH NESOI, NOT TR254 LOGS - 21,170 BFT - 129.884 M3 HARD MAPLE LOGS HS CODE 4403.99.30 ORIGIN ONTARIO, CANADA  TEMU7713360/52 LOGS/4,182 BFT/, 25.990 M3/25990 KGS YMLU8883970/52 LOGS/4,213 BFT/ 25.927 M3/25927 KGS CAIU4329423/4"/>
        <s v="NONCONIFEROUS WOOD IN THE ROUGH NESOI, NOT TR NONCONIFEROUS WOOD IN THE ROUGH NESOI, NOT TR NONCONIFEROUS WOOD IN THE ROUGH NESOI, NOT TR NONCONIFEROUS WOOD IN THE ROUGH NESOI, NOT TR NONCONIFEROUS WOOD IN THE ROUGH NESOI, NOT TR400 LOGS - 36,000 BFT - 15"/>
        <s v="OUTDOOR FURNITURE TABLE OUTDOOR FURNITURE TABLE/CHAIR/FIREPIT TABLE . . . ., . @ FAX 514-631-4403"/>
        <s v="WOOD IN THE ROUGH, WHETHER OR NOT STRIPPED OF BARK - PINUS TAEDA LOGS WOOD IN THE ROUGH, WHETHER OR NOT STRIPPED OF BARK - PINUS TAEDA LOGS WOOD IN THE ROUGH, WHETHER OR NOT STRIPPED OF BARK - PINUS TAEDA LOGS WOOD IN THE ROUGH, WHETHER OR NOT STRIPPED OF"/>
        <s v="WOOD IN THE ROUGH, WHETHER OR NOT STRIPPED OF BARK - PINUS TAEDA PINE LOGS WOOD IN THE ROUGH, WHETHER OR NOT STRIPPED OF BARK - PINUS TAEDA PINE LOGS WOOD IN THE ROUGH, WHETHER OR NOT STRIPPED OF BARK - PINUS TAEDA PINE LOGS WOOD IN THE ROUGH, WHETHER OR "/>
        <s v="44 PALLETS (660 CTNS) L509SFV -33/410A ECOM PUMP PN SH CN 1 .13L TRANS WHITE XX GCAS: 914 45865 INVOICE NUMBER: LC-1002 54-60760 AUTHORIZATION NUMBER : US-BC1-19-44036-R 44 PALL ETS (660 CTNS) L509SFV-33/410, A ECOM PUMP SH CN 865ML 1L TR ANS WHITE XX GCA"/>
        <s v="1 X 40FT HC ORDER 2172 2 85 X 3.0M 75-100MM WOLMAN E POLES 27 X 2.4M 100-125M M WOLMAN E POLES 294 X 2.4 M 150-175MM WOLMAN E POLES 24 X 3.0M 150-175MM WOLMA N E POLES HS CODE: 4403"/>
        <s v="TOTAL 2382 CARTONS 100 COTTON KNITTED GARMENTS PO # 1000078772 2000112313 3000117702, 3000117697 3000099951 3000099951 3000100071 3000100071 3000100077 3000100077 30001000773000100917 3000100917 3000100917 4000078772 6000078772 7000078772 8000078772 S B N"/>
        <s v="DELIVERY ADDRESS: SCHNEIDER E LECTRIC IT USA - PED 201 FULL ING MILL RD, DOCK DOORS 1-12 MIDDLETOWN, PA - 17057 USA 4403 CARTONS OF ELECTRICAL PAR TS INVOICE # 0320979/0320980, 0320989/0320990 0320981/03209, 82,0321278,0321279/0321280 03 21275,0320976/032"/>
        <s v="TOTAL PKGS 4403 PACKAGES FREIGHT PREPAID DESTINATION CHARGES PREPAID ELECTRIC FENCE EQUIPMENT ELECTRIC FENCE EQUIPMENT"/>
        <s v="OTHER OF WHICH ANY CROSS-SECTIONAL DIMENSIONAROMATIC RED CEDAR (JUNIPERUS VIRGINIANA) LUMBER HEAT TREATED, BUNDLED AND WRAPPED HS CODE 4403.25.0060"/>
        <s v="SEAMLESS STAINLESS STEEL T UBES TO ASTM A511-2020 PO # 1050011076 1 PLACES INCL . 2 PACKAGES 820,00 (NET W EIGHT) KG 844,00 (GROSS WE IGHT)KG 155,40 M. 509.843 FEET (ACC, TO PL 4403) SEA MLESS STAINLESS STEEL TUBE S TO ASTM A511-2020 PO # 1 050011069 1 PL"/>
        <s v="VAS DETAILS: ELITE -ELITE CUSTOMER -24H -BL ORIGINAL 24H CARGO IS STOWED IN A REFRIGERATED CONTAINER SAT THE SHIPPER'S REQUESTED CARRYING TEMPERATUOF 18 DEGREES CELSIUS 300490 (HS) TOTAL 27 PACKAGES ONLY, VALACICLOVIR TABLETS 500 MG LAMOTRIGINE TABLETS 25"/>
        <s v="PACKAGES CONTAINING 01 BOX AS DESCRIBED USED HOUSEHOLD GOODS AND PERSONAL EFFECTS HTS 9801.00 02 BOXES AS DECRIBED USED HOUSEHOLD GOODS AND PERSONAL, EFFECTS HTS 9801.00 10 PACKAGES AS DESCRIBED PALO SANTO STICK (BURSERA GRAVEOLENS) HTS 4403.99 01 PACKAGE"/>
        <s v="(44 PLASTIC PALLETS CONTAINS 4403 CARTONS )RISPERIDONE TABLETS, USP 3MGLAMOTRIGINE TABLETS, USP 150MGPRAMIPEXOLE DIHYDROCHLORIDE TABLETS, 0.5MGPRAMIPEXOLE DIHYDROCHLORIDE TABLETS, 1.5MGESCITALOPRAM TABLETS USP 10MGESCITALOPRAM TABLETS USP 10MGE"/>
        <s v="NONCONIFEROUS WOOD IN THE ROUGH NESOI, NOT TR NONCONIFEROUS WOOD IN THE ROUGH NESOI, NOT TR99 LOGS - 8,831 BFT - 47.268 M3 WALNUT LOGS HS CODE 4403.99.90 ORIGIN ONTARIO, CANADA TGCU5043220/4,174 BFT BEAU4517909/4,657 BFT, SHIPPER DECALRED NO WOOD PACKING "/>
        <s v="282 CARTONS  36,725 PCS OF CH ILDREN APPAREL ASN : 333484 DC : 12 PO# 242071 STYLE# 1 N112410 INFANTS 100% COTTON KNITTED TOP PO# 242076 STYLE # 2N112410 GIRLS 100% COTTON KNITTED TOP PO# 244157,24416, 2 STYLE# 3N641710,2N650310 GIRLS 60% COTTON 40% POLYE"/>
        <s v="JINRO CHAMISUL FRESH SOJU, KOR EAN LIQUOR CARTON(@20BTLS) ALC 16.9% BY VOLUME, 375ML 39 2 CTNS JINRO CHAMISUL FRESH SOJU, KOREAN LIQUOR CARTON(@6 BTLS) ALC 16.9% BY VOLUME, 375ML 336 CTNS JINRO SOJU, K, OREAN LIQUOR CARTON(@6BTLS) A LC 16.5% BY VOLUME, 37"/>
        <s v="NONCONIFEROUS WOOD IN THE ROUGH NESOI, NOT TRHARD MAPLE LOGS HS CODE 4403.99.30 ORIGIN ONTARIO, CANADA SHIPPER DECLARED NO WOOD PACKING MATERIAL 48 LOGS - 4632 BFT - 25.50 CBM"/>
        <s v="FURNITURE DELIVERY TO DENNIS TAYLOR 127 MIDLAND TERRACE YONKERS NY 10704 U.S.A T 914-4403-597, E JENNIFERJENNIFERNICHOLSD ESIGN.COM"/>
        <s v="ANTIQUE DELIVERY TO MAURA MCCARTHY 61 LINCOLN RD WAYLAND, MA 01778 USA T 617-780-1660, MAURAUNCOMMONPRODUCTIONS.COM / FUNITURE DELIVERY TO JULIA MASANO 1400 CALZONA STREET LOS ANGELES, CA 90023 USA T 4843365483, JMASANONATEBERKUS.COM / FURNITURE DELIVERY "/>
        <s v="WOOD IN THE ROUGH, WHETHER OR NOT STRIPPED OF BARK - PINUS TAEDA ROUND LOGS 25X40' HC CONTAINERS 584 PINUS TAEDA ROUND LOGS HTS CODE:4403.21.0120 GSTIN NO: 24AADCR3706N1ZA EMAIL ID: RADHERADHESHAM.COM PAN: AADCR3706N L/C NUMBER: 216LC01220310002 DATE: 220"/>
        <s v="WOOD IN THE ROUGH, WHETHER OR NOT STRIPPED OF BARK - AMERICAN ROUND LOGS (PINUS TAEDA) WOOD IN THE ROUGH, WHETHER OR NOT STRIPPED OF BARK - AMERICAN ROUND LOGS (PINUS TAEDA) WOOD IN THE ROUGH, WHETHER OR NOT STRIPPED OF BARK - AMERICAN ROUND LOGS (PINUS T"/>
        <s v="ADIDAS SPORTS FOOTWEAR TOTAL PCS-1000 SO- MAA1631105, MA A1622734 PO- 0129371340, 012 9303518 ORDER NO-293943820, 293853585 SB NO-4000212, 400 0168 SB DATE-11-01-2022 ,11- 01-2022 INVOICE NO- APC20220, 1-4391 APC202201-4403 ADIDAS SPORTS FOOTWEAR TOTAL PC"/>
        <s v="344 CTNS OF EXTRA VIRGIN OLIVE OIL (HS CODE 1509.20) - G.W. KG. 3161 446 CTNS OF ORGANIC EXTRA VIRGIN OLIVE OIL (HS COD E 1509.20) - G.W. KG. 4403 18 0 CTNS OF ORGANIC EGG PASTA (H S CODE 1902.11) - G.W. KG. 105, 6 78 CTNS OF MACARONI PRODUCT MADE OF DURU"/>
        <s v="02X40HC CONTAINER CONTAINING 69 PACKAGES WITH EUCALYPTUS WOOD STAKE 25X25X1219MM25X25X915MM INVOICE: BWB2022-P043USA PURCHASE ORDER: 12-13 NCM: 4407.99.90 / 4403.98.00 HS CODE: 440799 / 440398 NET W.: 56.000,000 KGS M3: 84,1800 DUE: 22BR000122039-8 RUC:2B"/>
        <s v="AL0-SDXQGBJF2X736 350CTN 578 7.2KGS 5.203CBM DEAWER SLIDE S 8302423015 AL0-VZ2CVY 6XFFE3C 205CTN 2519.7KGS 9.0 1CBM SIDEBOARDS 9403.60.8 081 AL0-VXK6M6QUKCBW2 203 CTN 1174.24KGS 3.128CBM 2PK, STRING LIGHTS POLES 16 INCH LARGE METAL HOOP 940599 0000 830629"/>
        <s v="LUMBER - SOFTWOOD CUSTOM CUT Description: 608 608 BUNDLES OF PINUS ELLIOTTIS AND/OR TAEDA F FREIGHT COLLECT INVOICE 4403/2022 DUE 22BR0002320698, RUC 2BR15238020220220004403 NCM 4407.11.00 NET WEIGHT 229 536 KG REMARKS AS PER MATE S RECEPT WOODEN PACKAGE "/>
        <s v="456 CARTONS OF FOOTWEAR DIVISI ON OF GOODS, QTY: 5466 PR BUY GROUP: FIRST QUALITY, AFS: 01000 SHIP-TO PLANT: 1014, CUSTOMER: INVOICE#: EOXCNT22 1142 PO-ITEM: 4508362623-140 , CUSTOMER PO: MATERIAL: 819, 352-001, NAME: NIKE KAWA SLIDE (GS/PS), GENDER/AGE: "/>
        <s v="WOOD LOGS MADERA DE PAROTA EN TRONCOS / PAROTA WOOD IN LOOGS HS CODE 4403.99.99"/>
        <s v="100 % COTTON WOVEN BASEBAL L CAP H. S CODE : 6505 00 SERVICE TYPE : CFS/CF S FREIGHT COLLECT PO # STYLE # 43000 01067 6945766 4300001 092 6945764 430000107 3 6945765 COMMERCIAL INVOICE NO.: 18216081158 0 INV. NO.:EX/UNI/4403/2 021 DATE: 13.12.2021 E XP NO"/>
        <s v="WOOD STAKE 38 PACKAGES WITH EUCALYPTUS WOOD STAKE 25X25X1219MM INVOICE BWB2022-P044USA PURCHASE ORDER CNTR 16 NCM 4403.98.00, HS CODE 440398 NET W. 27.300,000 KGS M3 46,3600 DUE 22BR000307133-0 ORIGIN FROM BRAZIL FREIGHT COLLECT WOODEN PACKAGE NOT APPLICA"/>
        <s v="F.A.K. (FREIGHT ALL KINDS), NOS HOOK 1060CTNS28PLTS PO53460/53399 SHIP TO EXPRESS CROSS BORDER LOGISTICS, / MIRSA MANUFACTURING LLC 4403 W . MILITARY HWY, STE 100 MCALLEN TX 78503 956-467-9948 THIS SHIPMENT CONTAINS NO WOOD PACKAGING MATERIALS. TOTAL 1X20"/>
        <s v="NOS GOOSENECK TUBE SCREW 1/4-20X3/8 LOOP,RECTANGLE.750 IN X .250 IN X . 078 IN CORRUGATED TUBE 2500-295 GOOSENECK CARBON STEEL ELECTRICAL DEPOSITION BLACK 7 IN, LG 1/4 WASHER WASHER, .265X562X048 SHIP TO EXPRESS CROSS BORDER LOGISTICS, LLC / MIRSA MANUFAC"/>
        <s v="NONCONIFEROUS WOOD IN THE ROUGH NESOI, NOT TR118 LOGS-5082 BF-28.205 M3 114 LOGS-5046 BF-28.005 M3 ASH LOGS HS 4403.99.90 SHIPPER DECLARED NO WOOD PACKING MATERIAL, ATTN TRACY EMAIL ZJMUYUAN163.COM - TEL18105724264 NONCONIFEROUS WOOD IN THE ROUGH NESOI, N"/>
        <s v="EUCALYPTUS WOOD STAKE HS CODE:440398 02X40HC CONTAINER CONTAINING 64 PACKAGES WITH EUCALYPTUS WOOD STAKE 25X25X1219MM25X25X915MM INVOICE: BWB2021-P036USA PURCHASE ORDER: CNTR 10-11 NCM: 4403.98.00 / 4407.99.90 HS CODE: 440398 / 440799 NET W.: 55.035.000 K"/>
        <s v="2 X 40FT HC DV CONTAINER: BULKPACKED DECORATIVE ARTI CLES OF WOOD MOPANI WOOD: 6390 X PCS(MEDIUM, LARGE + JUMBO SIZE) GRAPEVINE WOO D: 4200 X PCS (MEDIUM, LA RGE + SUPER SIZE) HS CODE: 4403.49.01.00 FOB CAPE T OWN / FREIGHT COLLECT SHIP PED ON BOARD 2 X 4"/>
        <s v="2 X 40FT HC CONTAINERS BUL KPACKED DECORATIVE ARTICLE S OF WOOD: 9310 PIECES MOP ANI WOOD (MEDIUM, LARGE + JUMBO SIZE) HS CODE: 44 03.49 FOB CAPE TOWN / FRE IGHT COLLECT SHIPPED ON BO ARD 2 X 40FT HC CONTAINERS BUL KPACKED DECORATIVE ARTICLE S OF WOOD: 31"/>
        <s v="TOMATO SAUCE PREPARATION LA REGINA DECLARES THAT ALL SAUCES PRODUCED AND PACKED FOR RAOS SPECIALTY FOODS, INC, ARE MADE IN ITALY WITH 100% ITALIAN TOMATOES. HTS 210390 INV 4385 PO PO03-13207 HBL 7397952P2921 TOMATO SAUCE PREPARATION LA REGINA DECLARES THA"/>
        <s v="NONCONIFEROUS WOOD IN THE ROUGH NESOI, NOT TR NONCONIFEROUS WOOD IN THE ROUGH NESOI, NOT TR NONCONIFEROUS WOOD IN THE ROUGH NESOI, NOT TR187 LOGS - 17,982 BFT - 103.957 M3 HARD MAPLE LOGS HS CODE 4403.99.30 ORIGIN ONTARIO, CANADA DRYU9525672/4,473 BFT TLL"/>
        <s v="BLNKET (NT ELEC) TRAVELING RUGS OF SYNTHETIBLANKET DUVET MATTRESS PAD THIS SHIPMENT CONTAINS NO SOLID WOOD PACKING MATERIALS TEL514-631-6456 FAX 514-631-4403 EMAIL MLEGAREAGOTRANS.COM EMAILBREAKBULKSCARBROUGH-INTL.COM"/>
        <s v="TRUCK TIRE CASINGS FOR RETREADING TRUCK TIRE CASINGS FOR RETREADING INVOICE NO. 4403 ORDER NO. L-553 HS CODE 401220"/>
        <s v="WOOD IN THE ROUGH, WHETHER OR NOT STRIPPED OF BARK - UNIT(S) OF RED OAK LOGS, QUERCUS SP ''COUNTRY OF ORIGIN - USA'' FREIGHT PREPAID TO NHAVA SHEVA. INLAND TO ICD BORKHEDI COLLECT AT DESTINATION. 14 DAYS FREE AT DESTINATION HTS:4403.91.0020 CUSTOMER PO# N"/>
        <s v="BULKPACKED DECORATIVE ARTICLES OF WOOD MOPANI WOOD 9790 X PCS(MEDIUM + JUMBO SIZE) GRAPEVINE WOOD 3000 X PCS(MEDIUM SIZE) HS CODE 4403.49.01.00"/>
        <s v="IKEA HOME FURNISHING PRODUCTS TARIFF NUMBER: 94035090 CO NSIGNMENT NUMBER: 22734-SUP-EC IS25573 TOTAL GROSS WEIGHT: 4403.460 TOTAL VOLUME: 10.61 0 TOTAL NUMBER OF PIECE(S): 218"/>
        <s v="2 CAJAS DE MADERA CON ARTESANIA DE BARRO 6 CAJAS DE MADERA CON ARTESANIA DE CONCRETO 2 ESPEJOS CON MARCO DE MADERA 6 TRONCOS DETECA 1308 TABLAS DE TECA 226 TABLAS DE CEDRO 669 TABLAS DE OTRAS MADERAS 7 PARTES DE MUEBLES CODIGO INTERNO 005 CODIGO C.A.B.Y.S"/>
        <s v="ONE THOUSAND SIX HUNDRED FIFTY FIVE CARTONS O100 COTTON,EXCLUSIVE OF DECORATION HANDWOVEN PILLOW W 100 POLYESTER FIBER FILLER HS CODE NO : 94049099 INV NO : DI/4403 DT : 18.12.2021 SB NO : 7035503 DT : 27.12.2021, FREIGHT COLLECT AMS NO : CCLBOM213774 SCA"/>
        <s v="CLOTHING 9 PCS / CLOTHING 7 PCS / CLOTHING 4166 PCS / CLOTHING 3651 PCS / CLOTHING 4403 PCS / CLOTHING 8757 PCS / CLOTHING 18 PCS"/>
        <s v="1X40 HQ CONTAINER CONTAINING 523 CARTONS PILLOW COVER INV NO : 1788/21-22 DT 12.11.2021 S.B. NO. 6117597 DT 19.11.2021 IEC NO.: 1004000570 HS CODE: 94049099, 63049999, NET WT : 4403.490 KGS FREIGHT COLLECT THC AT DESTINATION COLLECT THIS MASTER BILL COVER"/>
        <s v="BULKPACKED DECORATIVE ARTICLES OF WOOD MOPANI WOOD 10485 X PCS(SMALL, LARGE + JUMBO) GRAPEVINE WOOD 4800 X PCS (MEDIUM + LARGE), HS CODE 4403.49.01.00"/>
        <s v="NONCONIFEROUS WOOD IN THE ROUGH NESOI, NOT TR NONCONIFEROUS WOOD IN THE ROUGH NESOI, NOT TR NONCONIFEROUS WOOD IN THE ROUGH NESOI, NOT TR178 LOGS - 13,416 BFT - 78.264 M3 HARD MAPLE LOGS HS CODE 4403.99.30 ORIGIN ONTARIO, CANADA SHIPPER DECLARED NO WOOD P"/>
        <s v="NONCONIFEROUS WOOD IN THE ROUGH NESOI, NOT TRREFCTTTH-210709-1 34 CHERRY RED OAK LOGS 4307 BF -27.167 M3 HS CODE 4403.99.90 / 4403.91.00 CERS TU8264202202031439789 TAX ID 3702261329, TEL 0650 3539 061"/>
        <s v="01X40HC CONTAINER CONTAINING 29 BALES WITH EUCALYPTUS WOOD STAKE 25X25X1219MMINVOICE: BWB2021-P034USA PURCHASE ORDER: BWB2021-P034USA NCM: 4403.98.00 HS CODE: 440398 NET W.: 27.500,000 KGS M3: 35,3800 DUE: 21BR001922281-3 RUC:1BR3416791420000000000 000000"/>
        <s v="YARN NET WT 4403.060 KGS YARN YARN NET WT 4313.400 KGS 5137 CARTONS YARN AS PER COMMERCIAL INVOICE NO. SI/21-22/03855 DTD. 30.11.2021, CARRIER RESPONSIBILITY CEASES AT NORFOLK, VA"/>
        <s v="13 ( THIRTEEN WOODEN PACKAGES) CONTAINING: 4403 NOS. OF CARBON STEEL FORGED FLANGES H.S CODE: 7307.91 IEC NO.: 0500003157 INV. NO.: 5433 DT 22.12.2021 REFFERENCE NO J2122-245, S.B NO. 6926203 DT. 22.12.2021 BUYER S ORDER NUMBER : P1027359,P1026855,P102666"/>
        <s v="3965.24 SQM MACHINE MADE C ARPET INVOICE NO. 4403-INT /21 HS CODE: WOOL 5702421 000/POLY5702422000 TOTAL B ALES: 578 BALES TOTAL PCS: 578 PCS TOTAL N.W: 14223 KGS TOTAL G.W: 14540 KGS"/>
        <s v="CERAMIC WARE KITCHEN &amp;GARDEN &amp;DESK &amp;BEAUTY HS CODE: 6912001000 MAGENTA P.O. NUMBER: 20003-PO5478/4613/4616/434 3/4621/4571/4638 /4639/4634/4477/4394/4403/ 4752/4699 SHIPPER DECLARED THAT THE SHIPMENT CONTAINS NO SOLID WOOD PACKING MATERIALS. HBL# F2112069"/>
        <s v="NET WT 4403.060 KGS . NET WT 4313.400 KGS 5137 CARTONS YARN AS PER COMMERCIAL INVOICE NO. SI 21-22 03855 DTD. 30.11.2021 SHIPPING BILL NO 6429014, WASHINGTON, NORTH CAROLINA, U.S.A., ON CONSIGNEE S OWN COST, RISK &amp; RESPONSIBILTY GST NO 03AAACK2676H1ZQ"/>
        <s v="1317 CARTONS TOTAL: 6546 SETS ONLY BED LINEN AS PER PO. NO.4403 4424 MADE UPS HS CODE NO:63021090 S.BILL.NO: 6918677 DT: 21-DEC-21, NET WT:14274.584 KGS FREIGHT PREPAID"/>
        <s v="FLEXIBLE PIPES FOR THE EXHAUST PHONE 001 765 893-4403 EMAIL JZAK TRU-FLEX.COM"/>
        <s v="NONCONIFEROUS WOOD IN THE ROUGH NESOI, NOT TRASH LOGS HS 4403.99.90 TCNU3066795 4.987 MBF YMMU6312404 5.037 MBF SHIPPER DECLARED NO WOOD PACKING MATERIAL, CERS MO2229202201071372885 CONTACT LILY TEL 15269329653 EMAIL LILYLIMENGXUE163.COM TAX ID 91440115MA"/>
        <s v="NONCONIFEROUS WOOD IN THE ROUGH NESOI, NOT TR NONCONIFEROUS WOOD IN THE ROUGH NESOI, NOT TR126 LOGS - 8,767 BFT - 48.219 M3 HARD MAPLE LOGS HS CODE 4403.99.30 ORIGIN ONTARIO, CANADA YMMU6350220/60 LOGS/4,326 BFT/23.793 M3/21201 KGS, MOBILE 0086-189-172600"/>
        <s v="NONCONIFEROUS WOOD IN THE ROUGH NESOI, NOT TR NONCONIFEROUS WOOD IN THE ROUGH NESOI, NOT TR NONCONIFEROUS WOOD IN THE ROUGH NESOI, NOT TR115 LOGS - 12,641 BFT - 69.527 M3 5,539 BFT (30.465 M3) HARD MAPLE LOGS HS CODE 4403.99.30 1,887 BFT (10.379 M3) RED O"/>
        <s v="IKEA HOME FURNISHING PRODUCTS TARIFF NUMBER: 94035090 CO NSIGNMENT NUMBER: 20564-SUP-G3 0018212 TOTAL GROSS WEIGHT: 4403.110 TOTAL VOLUME: 10.91 7 TOTAL NUMBER OF PIECE(S): 136 / IKEA HOME FURNISHING PRODUCTS TARIFF NUMBER: 94036080 CO NSIGNMENT NUMBER: 2"/>
        <s v="HS CODE 620343 - 87 CTNS / 5.2 5 CBM / 809.34KGS PANTS,SHOR TS INVOICE NO.: CUST NUMBE R 600000 PO# A RT# CUSTOMER ORDER NUMBER A128468764 HC2765 29309 4403 A128493610 HC4273 2, / 0.735 CBM / 97.44KGS PANT S,SHORTS INVOICE NO.: CUST NUMBER 600000 PO# ART#"/>
        <s v="BUYER ORDER NO.34398 SOLID GOLD BRAND PO NO. 34398-10 400 CARTONS CUSTOMER ITEM NO.41030 CANNED CATFOOD TUNA FLAKE AND VEGETABLES TO PPING TUNA CHOP IN GRAVY PO NO. 34398-20 400 CARTONS CUSTOMER ITEM NO.42030 CANNED CATFO OD TUNA FLAKE AND VEGETABLES TOPP"/>
        <s v="480 PCS OF SOLID WOOD PINE FURNITURE IN 960 BOXES AS PER ECIS 4403 PRODUCT FROM WELL MANAGED FORESTS AND OTHER CONTROLLED WOOD FSC MIXED CREDIT,, MRUC 1BR02886427272239128112095 HS-CODE 940360"/>
        <s v="55 CARTONS WINE 891,00 WI404918 P.O. NA CORTACCIA CANTINA PRODUTTO 14 CARTONS WINE 218,00 P.O. 213458 VIGNA RIONDA AZ. AGR. 60 CARTONS WINE 963,00 P.O. NA BORGO SCOPETO E CAPARZO 56 CARTONS WINE 900,00 WI404919 P.O. NA MASI RENZO &amp; C. SAS 80 CARTONS WINE "/>
        <s v="IKEA HOME FURNISHING PRODUCTS TARIFF NUMBER: 94035090 CO NSIGNMENT NUMBER: 10973-SUP-24 00645145 TOTAL GROSS WEIGHT: 4403.514 TOTAL VOLUME: 20.7 23 TOTAL NUMBER OF PIECE(S): 138 / IKEA HOME FURNISHING PRODUCTS / TOTAL NUMBER OF PIECES: 1009 TARIFF NUMBER:"/>
        <s v="FREIGHT COLLECT PURCHASE ORDER 7375350817 ITEM 596995491 PURCHASE ORDER NUMBER: 7375350817 MS 28X60 PRINTED SHEARED BEACH, DATE 21/12/2021 INVOICE 21-49420 CY/CY COMMODITY : HOME TEXTILE PURCHASE ORDER NUMBER: 7375350817 PURCHASE ORDER 7375350817 ITEM 596"/>
        <s v="NONCONIFEROUS WOOD IN THE ROUGH NESOI, NOT TR NONCONIFEROUS WOOD IN THE ROUGH NESOI, NOT TRCERS KC7518202112161330591 157 LOGS - 9922 BFT ASH LOGS HS CODE 4403.99.90 ORIGIN ONTARIO, CANADA SHIPPER DECLARED NO WOOD PACKING, MATERIAL TGBU5489456 5,272.000 B"/>
        <s v="6 X 1 L LIQUORS KGM 4403.884 MARNIER-LAPOSTOLLE BISQUIT PO IMP 4500646493 PO DIS 4500646493 3 NOTIFYWTDC2801 NW 74 AVENUE MIAMI-US33122 305-675-4683 GDIEZWTDC.COM REF CHARGEMENT 19517972 SC 21-423WW - CUC ON FORWARDING TO US MIAMI DOOR ON BOARD - FREIGHT "/>
        <s v="IKEA HOME FURNISHING PRODUCTS TARIFF NUMBER: 39241040 CO NSIGNMENT NUMBER: 19720-SUP-EC IS146726 TOTAL GROSS WEIGHT: 50.640 TOTAL VOLUME: 0.362 TOTAL NUMBER OF PIECE(S): 28 0 / IKEA HOME FURNISHING PRODUCTS TARIFF NUMBER: 39249020 CO NSIGNMENT NUMBER: 197"/>
        <s v="TOTAL:(4403CT)52,836(PRS)OF SHOES FOOTWEAR ( WOMEN'S SAND ALS ) 'SYNTHETIC UPPER / TPR SOLE 52,836 H'S CODE ORDER NO. STYLE NAME NO. TOTAL CT TOTAL PRS 6402993165 61429047 BREEZE SEA 26167180 296 3,, 30487 SUNMAZE SHINE 2616701 6 178 2,136 6402993165 6143"/>
        <s v="FOOTWEAR / HTS CODE :640399 / QTY : 540 PRS / PO NO.:01277 82467 / ART NO.:B41645 / CUST O/N : 0127782467/ INVOICE#: A-05454/TX/21 FOOTWEAR / HT S CODE : 640411 / QTY : 5 PRS / PO NO.: 0127619904/ ART NO, .: FZ4266/ CUST O/N : 0291931 440/ INVOICE#: A-063"/>
        <s v="1 X 40HC CONTAINER 886 CASES CONTAINING (10,632 PCS.) ASSORTED PHILIPPINE HANDICRAFTS 9COCOBUT MONKEY/COCONUT PIRATE) PO : 29662/29162 HS CODE: 4403.99.90 THIS MASTER BILL COVERS AUTOMATED NVOCC HOUSE, BILL : PH21A00513 SCAC CODE: HNLT FREIGHT COLLECT CY/"/>
        <s v="TOTAL (144) ONE HUNDRED FORTY FOUR PACKAGES ONLY (144 W OODEN CRATES ) HTS:#25162000 LLOSTPDCANGRY1218 CANYON GRE Y STEPPING STONE 12X18 LLOS TPDCANGRY1212 CANYON GREY STE PPING STONE 12X12 S.B. NO.5, 971655 &amp; 5971748 DT: 13.11.202 1 S.B.NO.6010323 DT: 15"/>
        <s v="5 CARTON PLASTIC GOODS S/C 21-2295 BULLET B-1 ` FAK PSW SCAC CODE OERT HS CODE:392690 -TEL:02151188000 FAX:, HB/L OERT201718K04333/4467/4402/ 4403/4122/4334/4420 -TEL:02151188000 FAX: SHIPPERS OWNED CONTAINER"/>
        <s v="GRAPHICAL SUPPLIES FREIGHT PREPAID CONTAINING : PO 668 GRAPHICAL SUPPLIES HS CODES: 32082090 COUNTRY OF ORIGIN : MADE IN E.U., CONSIGNEE + NOTIFY : RFC TIM151103VB1 CONTACT: RUBN HERNNDEZ, MATRIZ: +52 (33) 3627-1145 EXT. 104, CEL: +52 55 4403 3670 RUBEN.H"/>
        <s v="OTHER CERAMIC ARTICLES- OTHER - 1 CRATE THAT CONTAINS CUT TO SIZE ( 90 KGS ) 9 CRATES THAT CONTAINS CUT TO SIZE ( 4403 KGS ) 3 CRATES THAT CONTAINS FURNITURE ( 1247 KGS ) HS CODE : 691490, 681099, 441090 0506268796 048VL0907736 7210083985, 7210083977, 01 "/>
        <s v="367 CTNS DECORATIVE ARTICL ES OF WOOD HS CODE: 4403.9 9 AND 1074 CTNS AQUARIUM P ET SUPPLIES NON-FOOD / CRU SHED GRAVEL HS CODE: 2517. 10 495 CTNS DECORATIVE ARTICL ES OF WOOD HS CODE: 4403.9 9 AND 522 CTNS AQUARIUM PE T SUPPLIES NON-FOOD / CRUS HED GRAVE"/>
        <s v="NONCONIFEROUS WOOD IN THE ROUGH NESOI, NOT TR NONCONIFEROUS WOOD IN THE ROUGH NESOI, NOT TR110 LOGS -10,171 BFT - 50.855 CBM ASH LOGS COUNTRY OF ORIGIN ONTARIO, CANADA HS CODE 4403.99.90 SHIPPER DECLARED NO WOOD PACKING MATERIAL, USCI 91440115MA59AYLJ0F"/>
        <s v="IKEA HOME FURNISHING PRODUCTS TARIFF NUMBER: 94035090 CO NSIGNMENT NUMBER: 18351-SUP-56 39266013 TOTAL GROSS WEIGHT: 15545.409 TOTAL VOLUME: 36. 201 TOTAL NUMBER OF PIECE(S) : 176 / IKEA HOME FURNISHING PRODUCTS / TOTAL NUMBER OF PIECES: 308 TARIFF NUMBER"/>
        <s v="1412 BOXES PEPPERONCINI D/ D 4X1 GAL EACH BOXES GROSS : 15,30 KGS NET: 14,31 KG S HS CODE: 200190 PO: 15-1 4403-17 NET WEIGHT: 20.205 ,72 KGS GROSS WEIGHT: 21.6 03,60 KGS"/>
        <s v="GROCERY ITEMS / GROCERY ITEMS TOTAL CASES : 4403"/>
        <s v="ON 20 PALLETS SODIUM METABISULPHITE TECHNICAL GRADE ON 20 PALLETS SODIUM METABISULPHITE TECHNICAL GRADE ON 20 PALLETS SODIUM METABISULPHITE TECHNICAL GRADE H.S. CODE: 28321000 PO. 801-4403 FOR DELIVERY OF GOODS PLS APPLY TO: DCS FREIGHT HOUSTON INC."/>
        <s v="EASTERN WHITE PINE LOGS HS CODE 4403.21.0030"/>
        <s v="EASTERN WHITE PINE LOGS HS CODE 4403.21.0030 EASTERN WHITE PINE LOGS HS CODE 4403.21.0030"/>
        <s v="FURNITURE-SOFA PI NO: 1670 4958 PO NO: 117-1 HSC:940 161 FREIGHT PREPAID THIS S HIPMENT DOES NOT CONTAIN A NY SOLID WOOD PACKING MATE RIALS . 3RD NOTIFY MATTRES S MAX FURNITURE 9595 WARRE N H.ABERNATHY HWY SPARTANB URG.SC 29301 KELLY TEL:864 -439-4403"/>
        <s v="CERAMIC WARE KITCHEN &amp;DESK &amp; GARDEN MAGENTA P.O. NUMBER: PO#20003-PO4206/4208/4295/4264/4333/4218/ 4403/4379/4402/4376 THIS SHIPMENT CONTAINS NO SOLID WOOD PACKING MATERIALS CERAMIC WARE KITCHEN &amp;DESK &amp; GARDEN MAGENTA P.O. NUMBER: PO#20003-PO4206/4208/429"/>
        <s v="NONCONIFEROUS WOOD IN THE ROUGH NESOI, NOT TR NONCONIFEROUS WOOD IN THE ROUGH NESOI, NOT TR NONCONIFEROUS WOOD IN THE ROUGH NESOI, NOT TRASH LOGS HS 4403.99.90 SHIPPER DECLARED NO WOOD PACKING MATERIAL CERS MO2229202111251276466 BMOU5749523, 112 LOGS-5064"/>
        <s v="NONCONIFEROUS WOOD IN THE ROUGH NESOI, NOT TR53 LOGS - 3906 BFT -19.530 CBM WALNUT LOGS COUNTRY OF ORIGIN ONTARIO, CANADA HS CODE 4403.99.90 SHIPPER DECLARED NO WOOD PACKING MATERIAL"/>
        <s v="PVC FLOORING PVC FLOORING PO.NO 4403 THE SAME THE SAME THE SAME"/>
        <s v=" TEL:562-290-5837, FAX :5 62-290-5850 RAYMOND_STANLE YEA.EPSON.COM THIS SHIPME NT CONTAINS NO SOLID WOOD PACKING MATERIALS 3 PALLE TS  25 CARTONS OF LABEL P RINTER (H/W) SJMB6000/6500 -501 C33S021501 N.W. : 180 .00 KGS G.W. : 200.00 KGS MEA : 3.903 CBM PE"/>
        <s v="CERAMIC WARE KITCHEN AND GARDEN MAGENTA CERAMIC WARE KITCHEN AND GARDEN MAGENTA CERAMIC WARE KITCHEN &amp; GARDEN &amp; BEAUTY MAGENTA P.O. NUMBER 20003-PO4083/4224/4403/4379/4259/4200/40 32/4034/4112/4213/4524/4310/4311/4307/43 08/4226 ., . THIS SHPT CONTAINS NO"/>
        <s v="(ONE) 20' DB CNTR WITH POLISHED STONE SLABS, AS FOLLOWS: 1 BOX(S) AND 8 BUNDLE(S) STONE SLABSDU-E: 21BR0016247556 RUC: 1BR07599291200000000000000 001087107 NCM: 6802.93.90 HS CODE: 6802.93 INVOICE: 81266/21 / PO#4403 QUANT. SLABS: 53 SLAB(S) WOODEN PACKAG"/>
        <s v="44039800 (CG) 02 X 40HC C ONTAINING 84 BUNDLES WITH 53 148 PIECES AS FOLLOW: PALLET STOCK - EUCALIPTOS ROUGH SAWN , A GRADE - 15X88X1016MM T OTAL NET WEIGHT: 50.635,000 KG S TOTAL GROSS WEIGHT: 50.635, ,000 KGS TOTAL: 71,262 M3 FREIGHT PREPAID ABROAD SHIP"/>
        <s v="CERAMIC WARE KITCHEN &amp; GARDEN &amp; BEAUTY MAGENTA P O NUMBER 20003 PO4083 4224 4403 4379 4259 THIS SHPT CONTAINS NO SOLID WOOD PACKING MATERIAL . ., . . . . . CERAMIC WARE KITCHEN &amp; GARDEN &amp; BEAUTY MAGENTA P O NUMBER 20003 PO4083 4224 4403 4379 4259 THIS SHP"/>
        <s v="75 WINE KGM 1080 / PO F7A0000318 BOTTER S.P.A. 300 WINE KGM 4191 / PO F7A0000325 BOTTER S.P.A. 264 WINE KGM 4403 / PO F7A0000320 SPERONE GIACOMO S.P.A. 66 WINE KGM 1100 / PO F7A0000324 SPERONE GIACOMO S.P.A. 56 WINE KGM 813 / PO F7A0000321 BARBA F.LLI AZ."/>
        <s v="NONCONIFEROUS WOOD IN THE ROUGH NESOI, NOT TR NONCONIFEROUS WOOD IN THE ROUGH NESOI, NOT TRASH LOGS HS 4403.99.90 SHIPPER DECLARED NO WOOD PACKING MATERIAL CERS MO2229202110281202455 YMLU8921387 5.086 MBF, SEGU4480458 5.053 MBF BSIU9766139 5.058 MBF TEL86"/>
        <s v="EUCALYPTUS ROUGH SAWN EUCALYPTUS ROUGH SAWN, GRADE A FREIGHT PREPAID ABROAD DUE 21BR001836609-9 RUC 1BR2059320620000000000000000123 0897 NCM 4403.98.00, HS CODE 4403.98 PO 18227L-US WOODEN PACKAGE USED TREATED AND CERTIFIED NCM 44039800 EUCALYPTUS ROUGH S"/>
        <s v="1412 BOXES PEPPERONCINI D/ D 4X1 GAL EACH BOXES GROSS : 14,80 KGS NET: 13,81 KG S HS CODE: 200190 PO: 15-1 4403-02 NET WEIGHT: 19.499 ,72 KGS GROSS WEIGHT: 20.8 97,60 KGS"/>
        <s v="01X40HC CONTAINER CONTAINING 28 BALES WITH EUCALYPTUS WOOD STAKE 25X25X1219MM25X25X915MM INVOICE: BWB2021-P033USA PURCHASE ORDER: BWB2021-P032USA NCM: 4403.98.00 HS CODE: 440398 NET W. : 26.000,000 KGS M3: 33,550 DUE: 21BR001805361-9 RUC:1BR34167914200000"/>
        <s v="01X40HC CONTAINER CONTAINING 28 BALES WITH EUCALYPTUS WOOD STAKE25X25X1219MM25X25X915MMINVOICE: BWB2021-P033USAPURCHASE ORDER: BWB2021-P032USANCM: 4403.98.00HS CODE: 440398NET W. : 26.000,000 KGSM3: 33,550DUE: 21BR001805361-9"/>
        <s v="REGULAR PIPE ERW MECHANICAL TUBING, SQUARE PIPE NO SEAM ANNEALING, LIGHTLY OILED SPEC: ASTM A500 GR. B LOS ANGELES,CA, 90064 ATTN TED BATES. TEL: 310-320-6400 EMAIL: NEXT-OPS(AT)MASTERPIPE.COM, 2 X 4 0.120 4.58 20.00 36 2 72 1,4403 X3 0.120 4.58 20.00 36 "/>
        <s v="105CTNS3 PLTS AS PER PO# JA210707-4 PLASTIC MOUNTING FLANGE 4406-7377-2 AS PER PO# JA210806-1 PLASTIC VALVE 4406-7377-3/7 AS PER PO# JA210915-8 PLASTIC DOCUMENT HOLDER 4403-6353 PLASTIC MOUNTING FLANGE 4406-7377-2"/>
        <s v="AUTOMOTIVE PARTS FILE 513 4403 HBL: DUSVERL06235 GENERAL CMA CGM TERMS AND CONDITIONS TO BE UNDER WWW.CMA-CGM.COM SHIPPER TAX ID: DE309356252 FREIGHT PREPAID, THIS MASTER BILL COVERS AUTOMATED NVOCC HOUSE"/>
        <s v="TOTAL 55 PACKAGES 54 PKGS (3330 BOXES ) M.V.PARTS 01 -4 FLANGE FA (PART NO. DC D1228021) 1080 PCS 5-12 F LANGE FA (PART NO. XDCD 22 28031P)-3024 PCS 13-14 DRI VE ELEMENT ( PART NO .ITC2 225111)-3240 PCS 15-29 FLA NGE (PART #XM0003114-P) IT EM#00010-MACHIN"/>
        <s v="EXHAUST SYSTEM #1,EXHAUST SYSTEM #2 EXHAUST SYSTEM #3 &amp; EXHAUST SYSTEM #4 1,945 PCS AS PER INVOICE NO. ROBAPSII021-05 HS CODE: 4403.99.90 EIN: 27-1279067 COUNTRY CODE: 44055 HS CODE: 8708.93.90.000"/>
        <s v="1093 CTN (ONE THOUSAND &amp; N INETY THREE CTN) MENS GE M ESSENGER SHORT PO NO: 4403 2 STYLE NO:GE13100068357 H .S. CODE :62034200 INVOICE NO.ATS-T&amp;T-358/2021 DATE: 11-10-2021 EXP NO. 1472-01 3291-2021 DATE:14-10-2021 CONTRACT NO:T&amp;T-ATS-40/202 1 DATE:08-07-2"/>
        <s v="NONCONIFEROUS WOOD IN THE ROUGH NESOI, NOT TR NONCONIFEROUS WOOD IN THE ROUGH NESOI, NOT TRASH LOGS HS 4403.99.90 SEGU4561884 5.049 MBF DFSU7295885 5.052 MBF SHIPPER DECLARED NO WOOD PACKING MATERIAL, CERS MO2229202110221185871 TEL86-0755-88291985 EMAIL S"/>
        <s v="BULKPACKED DECORATIVE ARTICLES OF WOOD MOPANI WOOD 4720 X PCS(LARGE + JUMBO SIZE) HS CODE 4403.49.01.00"/>
        <s v="-CAMBODIA FREIGHT AS ARRANGE D APPAREL GOODS M NK DF PN T TAPER FL MENS KNITTED BODY : 61% COTTON 39% POLYESTER R EF NO/LINEITEM/PO NO/MATERIAL/ INVOICE NUMBER/CAT: 45080423 93/00010/5803745291/CZ6379/21D, QNK9117/347 PLANT CODE: 1015 SHIPPER: DAQIAN TEXT"/>
        <s v="VACUUM CLEANERS 442 PIECES 4403.-KG NET 4955.-KG GROSS HS CODE:85081100 VACUUM CLEANER PARTS 1167 PIECES, 270.-KG NET 324.-KG GROSS HS CODE:96035000 TOTAL NUMBER OF PACKAGES: 1609 PIECES COMMERCIAL INVOICE: 3200992230, 3200992231 NILFISK SEAL:N020677"/>
        <s v="20 PACKAGES OF DISPOSABLE PLASTIC TRAYS FOR FOOD PAC KAGING INVOICE NO.2210683 PO # 21000805/4403 HS CODE 392410 DELIVERY ADDRESS: THE KITCHEN COOP,8835 WES T 116 CIRCLE, SUITE 1,BROO MFIELD CO 80021,USA.AT.MR. JEFF GREENBERG P:303931323 1"/>
        <s v="MOPANI WOOD CONTAINING BULKPACKED DECORATIVE ARTICLES OF WOOD 10530 X PIECES MOPANI WOOD HS CODE 4403.49.01.00 ORDER NO 2200"/>
        <s v="MOPANI WOOD CONTAINING 15620 PACKAGES CONTAINING BULKPACKED DECORATIVE ARTICLES OF WOOD 12420 X PIECESMOPANI WOOD + 3200 X PIECES GRAPEVINE WOOD, HS CODE 4403.49.01.00 ORDER NO 2187"/>
        <s v="ARTICLES OF WOOD BULKPACKED DECORATIVE ARTICLES OF WOOD MOPANI WOOD (6900 X PCS MEDIUM, 1040 X PCS JUMBO) GRAPEVINE WOOD, (2500 X PCS MEDIUM, 1000 X PCS LARGE, 600 X PCS SUPER SIZE) HS CODE 4403.49.01.00"/>
        <s v="BUILDING SUPPLIES (12 BOXES, 29 BUNDLES, 1 CRATE, 55 LOOSE ITEMS &amp; 6 PALLETS) HS# 3925.90, 3926.90, 4011.10, 4403.22, 7326.90, 7408.29, 8466.92, 8536.30, 8547.90 POR - CERS: PC3517202111021212374"/>
        <s v="POLYESTER SNOWBOARD BAG 1424PCS 356CTNS 4403.6KGS 61.23CBM HS CODE 4202.12 . POLYESTER SKI BAG 1409PCS 357CTNS 5913.41KGS 66.64CBM HS CODE 4202.12, POLYESTER SNOWBOARD BAG 1426PCS 359CTNS 4452.9 KG 61.49CBM HS CODE 4202.12 IN-TRANSIT SHIPMENT FROM MYANMAR"/>
        <s v="01X40 HC CONTAINERS WITH: 36 PACKAGES EUCALYPTUS LUMBER KD RGH A GRADE SHIPPED ON BOARDFREIGHT PREPAID ABROAD DUE:21BR0015022941 RUC:1BR2059320620000000000 0000001004560 NCM: 4403.98.00 HS CODE: 4403.98 PO# 17950L-US WOODEN PACKAGE USED: TREATED AND CERTI"/>
        <s v="LUMBER/PLYWOOD/SAWNLUMBER/ DOOR LUMBER/PLYWOOD/SAWNLUMBER/ DOOR 03 X 40HC CONTAINING 118 PACKAGES WITH PALLET STOCK PALLET - EUCALYPTUS RAUGH SAWN, A GRADE, 9/16 X 3 1/2 X 40 15MM X 88MM X 1.016MM PALLET - EUCALYPTUS ROUGH SAWN, A GRADE,9/16 X 5 1/2 X 40 "/>
        <s v="01X40HC CONTAINER CONTAINING30 BALES WITH EUCALYPTUS WOOD STAKE25X25X610MM25X25X1219MM25X25X915MMINVOICE: BWB2021-P021USAPURCHASE ORDER: BWB2021-P021USANCM: 4403.98.00HS CODE: 440398NET W. : 27.755,000 KGSDUE: 21BR001589478-7"/>
        <s v="01X40HC CONTAINER CONTAINING 30 BALES WITH EUCALYPTUS WOOD STAKE 25X25X610MM25X25X1219MM 25X25X915MM INVOICE: BWB2021-P021USA PURCHASE ORDER: BWB2021-P021USA NCM: 4403.98.00 HS CODE: 440398 NET W. : 27.755,000 KGS DUE: 21BR001589478-7 ORIGIN: FROM BRAZIL "/>
        <s v="FURNITURE- SOFA PI# 171141 15 17114325 PO# 2001265 20 05423 THIS SHIPMENT DOES N OT CONTAIN ANY SOLID WOOD PACKING MATERIALS 3RD NOTI FY: APL LOGISTICS 17600 N. PERIMETER DRIVE SUITE #15 0 SCOTTSDALE, AZ 85225 CON TACT: CONOR HOVLAND JESSI CA_COOPERAPLLOG"/>
        <s v="EUCALYPTUS LUMBER KD RGH A GRADE HS CODE 4403."/>
        <s v="LOADED ONTO 12 PALLETS LOADED INTO 1 20'CONTAINER(S) CERAMICS PO 775718 - 775719 NET WEIGHT :4403.1600 KGS"/>
        <s v="STC GRAPHIC SUPPLES HARMLESS HS CODE 321511 FREIGHT PREPAID PO 686 GRAPHICAL SUPPLIES HS CODES: 32082090 COUNTRY OF ORIGIN : MADE IN E.U. NOTIFY :, CONTACT: RUBEN HERNANDEZ, MATRIZ: +52 (33) 3627-1145 EXT. 104, CEL: +52 55 4403 3670 RUBEN.HERNANDEZ TOYOIN"/>
        <s v="NON WOVEN MATERIAL HS-CODE 56031100 NON WOVEN MATERIAL HS-CODE 56031100 TOTAL NO OF ROLLS 682 NON WOVEN MATERIAL H.S CODE NO. 5603.11.00.0002 H.S CODE NO. 5603.12.00.0005 TRANSFER ORDER NOS., 4392 4393 4401 4403 4404 INCOTERMS DDP, GSC WAREHOUSE,KINSTON,N"/>
        <s v="02X40HC CONTAINER CONTAINING 65 BALES WITH EUCALYPTUS WOOD STAKE 25X25X1219MM25X25X915MM INVOICE: BWB2021-P020USA PURCHASE ORDER: BWB2021-P020A-21USA NCM: 4403.98.00 HS CODE: 440398 NET W.: 55.700,000 KGS DUE: 21BR001325715-1 RUC: 1BR341679142000000000000"/>
        <s v="CHILDREN BOOKS 4903000000 798CTNS/10362KGS/29.1CBM BOOKS 4901990000 677 CTNS/4882KGS/20.7CBM 903927290 978-1-4549-4403-4 ALICE'S ADVENTURES IN WONDERLAUS HB ; (HARDCASE 296 PAGES) DCPO# : (400) 002037174 903922508 978-1-4549-4395-2 MICHAEL HAGUE'S CHRISTM"/>
        <s v="TWO HUNDRED FIFTY FIVE CAR TONS ONLY SEATING BASE: 10 0% COTTON, PADDING 100% PO LYURETHANE FOAM, BODY: 100 % PINE INV NO &amp; DATE-RO-44 00 &amp; 07/08/2021 SB. NO &amp; D ATE- 4638056 &amp; 17.09.2021 PO NO-4000840447 CARTONS-6 9 PCS-276 GR WT.1345.500 N ET WT.1186.80"/>
        <s v="GOLF CART PARTS, NOS NINE HUNDRED AND TWENTY SIX CAR TONS PRINTED GIFT WRAP PAP ER ROLLS H.S CODE: 4823 90 13 INV # RP2/EX-463/21-22 DATED. 20.09.2021 PO # 6 9394 S B # 4718632 DATED: 20.09.2021 NET WT .: 4403. 00 KGS INV # RP2/EX-462/21 -22 DATED. 20.09."/>
        <s v="1255 CARTONS MACHINE 5 177 KGS HS 842230005 WI TH 3010 CYLINDERS 3582 K GS ON 20 PALLETS U. N: 1013 CLASS: 2.2 LEVEL : 1 H.S.#281121004 1120 CARTONS MACHINE 4 823 KGS HS 842230005 WI TH 3640 CYLINDERS 4332 K GS ON 21 PALLETS TOTA L FOR MANIFEST 1120 CART "/>
        <s v="WOOD IN THE ROUGH, WHETHER OR NOT STRIPPED OF BARK - (PIECES) SUPPLY OF 11M CLASS 5 WOODEN POLES PER APPLICANTS WOOD IN THE ROUGH, WHETHER OR NOT STRIPPED OF BARK - (PIECES) SUPPLY OF 11M CLASS 5 WOODEN POLES PER APPLICANTS HC 4403.22.0010. 7X40'HC CTNRS "/>
        <s v="NONCONIFEROUS WOOD IN THE ROUGH NESOI, NOT TR1 CONTAINER, CONTAINING 50 LOGS 50 CHERRY, RED OAK, YELLOW POPLAR AND WALNUT LOGS - 5381 BF -26.905 M3 HS CODE 4403.99.90 / 4403.91.00 CERS TU8264202109221107473"/>
        <s v="BULKPACKED DECORATIVE ARTICLES OF WOOD MOPANI WOOD 15550 X PCS MEDIUM HS CODE 4403.49.01.00"/>
        <s v="ELECTRIC DEVICE INVOICE NO. : 2221674401, 4402, 4403, 4405, 4404, 4406, 4407, 4408, 4409, 4411, 4412, 4410, 4413 PACKING LIST NO. : 2214954630, 4799, 4949, 6514, 6517, 6622,, 7109, 7196, 7296, 7391, 7764, 7769, 7774 FREIGHT PAYABLE IN SINGAPORE"/>
        <s v="FURNITURE- SOFA PI# 164078 22 16407824 17114110 PO# 7 151045 7151111 2001221 THI S SHIPMENT DOES NOT CONTAI N ANY SOLID WOOD PACKING M ATERIALS. HS CODE: 9401.61 FREIGHT PREPAID THIRD NOT IFY PARTY: APL LOGISTICS 1 7600 N. PERIMETER DRIVE SU ITE #150 SCOT"/>
        <s v="05X40 HC CONTAINERS WITH: 180 PACKAGES EUCALYPTUS LUMBER KD RGH A GRADE SHIPPED ON BOARDFREIGHT PREPAID ABROAD DUE: 21BR0015021635 RUC: 1BR20593206200000000000000 001004444 NCM: 4403.98.00 HS CODE: 4403.98 PO# 17759L-US WOODEN PACKAGE USED: TREATED AND CE"/>
        <s v="TRUCKLOAD 180664398 DESCRIPTI ON OF GOODS: HAND TOOLS ACCES SORY THIS SHIPMENT CONTAINS N O SOLID WOOD PACKING MATERIAL S 180664398 180664399 180664 400 180664401 180664402 18066 4403 180664404 180664405 1806, 69 180668070 180668071 180668 072 180668073 1"/>
        <s v="SPORTING APPAREL, NOS 227 CTNS. WEARING APPRELS P.O. NO STYLE NO. QTY HS CODE 4500195823 AM8007 4403 6203.43.00 AS8007 INV# MZ/EXP/656/21 DATE:14-JUL-21 EXP# 44000 126 004542 21 DATE:14-JU L-21 S/C# BD-21-MZM-10 DATE:22-JUN-21 ECMS FC R NO:R1C0114916 SPOT"/>
        <s v="FRAME ASSY 6 X 40 HC HARDTOP CONTAINER CONTAINING TOTAL 50 PACKAGES FRAME ASSY TOTAL SEVEN PACKAGES INV.NO. EAC/2122/20094, DELIVERY AGENT GLOBEEX FREIGHT SYSTEMS USA LLC 6 HOLLYWOOD CT, SOUTH PLAINFIELD, NJ 07080 USA TEL (732) 384-4403 PLAINFIELD UNITED "/>
        <s v="ONE THOUSAND FOUR HUNDRED AND FIFTY EIGHT CARTONS ON LY HANDICRAFTS/ARTWARES OF ACACIA WOOD &amp; ALUMINIUM I NV# 211159 DTD 01.08.2021 PO# 0600725679 CTNS-378, Q TY-1134 PCS/SETS NWT-3445. 47 KGS, GWT-4403.70 KGS, V OL-28.619 INV# 211162 DTD 01.08.2021 PO# 0"/>
        <s v="LUMBER/PLYWOOD/SAWNLUMBER/ DOOR 03 X 40HC CONTAINING 120 PACKAGES WITH PALLET STOCK EUCALIPTOS ROUGH SAWN A GRADE,15X88X1016MM TOTAL NET WEIGHT: 81.883,000KGS TOTAL GROSS WEIGHT: 81.883,000 KGS TOTAL: 118,560 M3 FREIGHT PREPAID ABROAD SHIPPED ON BOARD DUE"/>
        <s v="PO STYLE HTS 43816 9 198033 6110.20.2079 51% COTTON 49%POLYESTER LADIES KN IT TOP 438170 199755 6110 .20.2079 51%COTTON 49%POLYES TER LADIES KNIT TOP 438176 198125 6110.30.3059 63%RAY, 0%MODAL LADIES KNIT TOP 4403 39 215598 6110.20.2079 6 0%COTTON 40%MODA"/>
        <s v="STOCK EUCALIPTOS ROUGH SAWN HS CODE-4403.98.0. STOCK EUCALIPTOS ROUGH SAWN HS CODE-4403.98.0. STOCK EUCALIPTOS ROUGH SAWN HS CODE-4403.98.0."/>
        <s v="GMELINA ROUNDS LOGS CBM HOPPUS 19.579 GMELINA ROUNDS LOGS CBM HOPPUS 20.755 GMELINA ROUNDS LOGS CBM HOPPUS 19.784 GMELINA ROUNDS LOGS CBM HOPPUS 19.596 4 CONTAINERS 311 PIECES WITH GMELINA ROUND LOGS 303 LOGS / 93.370 M3 / 79.714 CBM HOPPUS HS CODE 4403.9"/>
        <s v="APPAREL (PLANT CODE  6041) TOTAL NO OF PCS -24944 PO /0127211864/0127213494/0127213784/012767992 7842017/0127844743/0127844794/0127844895/01275/0127993508/0127994297/0128014080/0128014082104231/0128108342/0128108469/0128108476/01281, CODE:6104632030/61034"/>
        <s v="FOODSTUFF/ALOE VERA DRINKS FREIGHT COLLECT TEL:514-631-6456 FAX:514-631-4403 FOODSTUFF/ALOE VERA DRINKS FREIGHT COLLECT TEL:514-631-6456 FAX:514-631-4403"/>
        <s v="EUCALYPTUS RH AD DOWEL HS CODE:44039800 EUCALYPTUS RH AD DOWEL HS CODE:44039800 CONTAINING 03X40HC CONTAINERS WITH: 48 PACKAGES EUCALYPTUS RH AD DOWEL 87MM X 87MM X L2440MM FREIGHT COLLECT DU-E: 21BR001181540-8 RUC: 1BR03298956200000000000000 000786333 NC"/>
        <s v="PORCELAIN TILES GLAZED PORCELAIN TILES GLAZED PORCELAIN TILES GLAZED HS CODE:69072100 SB NO.: 4403 525 DT: 06-SEP-2021 SCAC C ODE: BMLB MSC CHASIS NOT R EQUIRED FREIGHTED DRAFT CO PY  EMAIL: TSINYCTRANSLI NKSHIPPING.COM; SARAH_NYC TRANSLINKSHIPPING.COM AT"/>
        <s v="FURNITURE- SOFA PI# 171144 80 PO# 2007942 THIS SHIPME NT DOES NOT CONTAIN ANY SO LID WOOD PACKING MATERIALS . HS CODE: 9401.61 FREIGHT PREPAID THIRD NOTIFY PART Y: APL LOGISTICS 17600 N. PERIMETER DRIVE SUITE #150 SCOTTSDALE, AZ 85225 CONT ACT: CONOR HOVL"/>
        <s v="CARGO IS STOWED IN A REFRIGERATED CONTAINER SAT THE SHIPPER'S REQUESTED CARRYING TEMPERATUOF 27 DEGREES CELSIUS (10, 632 PCS.) ASSORTED PHILIPPINE HANDICRAFTS (COCONUT MONKEY)(PO 29451) HS CODE:4403.99.90, TEMP. SET AT +27 DEGREES CELSIUS THIS MASTER BILL"/>
        <s v="NONCONIFEROUS WOOD IN THE ROUGH NESOI, NOT TR NONCONIFEROUS WOOD IN THE ROUGH NESOI, NOT TR NONCONIFEROUS WOOD IN THE ROUGH NESOI, NOT TR NONCONIFEROUS WOOD IN THE ROUGH NESOI, NOT TR250 LOGS - 95.000 M3 HARD MAPLE DEBARKED LOGS HS CODE 4403.99.30 ORIGIN "/>
        <s v="06 BUNDLES WITH EUCALYPTUS LOGS NCM 4403.98.00 IMPORT PERMIT # P40 10 00310. DUE 21BR001392386 0 RUC 1BR11234954200000000000000002065391 / 06 BUNDLES WITH EUCALYPTUS LOGS NCM 4403.98.00 IMPORT PERMIT # P40 10 00310. DUE 21BR001392386 0 RUC 1BR112349542000"/>
        <s v="SHEET SET BELLFLOWER TWIN T300 100% COTTON DYED SHEET SET BELLFLOWER TWIN XL T300 100% COTTON DYED SHEET SET BELLFLO WER FULL T300 100% COTTON DYE D SHEET SET BELLFLOWER QUEEN T300 100% COTTON DYED SHEET, BLANKET INV NO : EX / 592 DT .27/08/2021 BUYER'S O"/>
        <s v="FURNITURE- SOFA PI# 171141 48 17114177 17149156 PO# 2 001782-2001661 2002651-200 2332 2170687-2180851 THIS SHIPMENT DOES NOT CONTAIN ANY SOLID WOOD PACKING MAT ERIALS. TIMBERLAND CO., LT D PAY VND TO MSC HO CHI MI NH FOR ALL LOCAL CHARGE , PREPAID IN VIET"/>
        <s v="ROUNDS LOGS GMELINA ROUNDS LOGS CBM HOPPUS 20.041 ROUNDS LOGS GMELINA ROUNDS LOGS CBM HOPPUS 20.240 ROUNDS LOGS GMELINA ROUND LOGS CBM HOPPUS 20.275 4 CONTAINERS SAID TO CONTAIN 226 PIECES WITH GMELINA ROUND LOGS 226 LOGS/98.979 M3/80.950 CBM HOPPUS HS CO"/>
        <s v="TOILET PAPER; DISPOSABLE PAPER TOILET PAPER PAPER FOOD CONTAINERS PAPER HARD WOUND TOWEL PO#1008192A 383CTNS 4403 KG PO#1008192B 1173CTNS 10279 KG THIS SHIPMENT CONTAINS NO SOLID WOOD PACKING, MATERIAL"/>
        <s v="ASSORTED PHILIPPINE HANDICRAFTS 1 X 40HC CONTAINER SAID TO CONTAIN 886 CASES ASSORTED PHILIPPINE HANDICRAFTS ( COCO MONKEY ) PO NO. 29819, HS CODE 4403.99.90"/>
        <s v="4721 CARTONS OF BARBIE DOLLS NW : 4403.56 KGS PTMI REF 8093211 HS CODE : 9503 00 21 FREIGHT COLLECT"/>
        <s v="SYMRA SHELL BEIGE MARBLE 3 6161 HS CODE:68022100001 1 368,4 M2 SYMRA SHELL BEIGE MARBLE 3 6161 HS CODE:68022100001 1 368,4 M2 P.O.#:4403"/>
        <s v="BULKPACKED DECORATIVE ARTICLES OF WOOD MOPANI WOOD (6310 X PCS SMALL, 2150 X PCS LARGE) GRAPEVINE WOOD (3600 X PCS MEDIUM, 1800 X PCS, LARGE, 600 X PCS SUPER SIZE) HS CODE 4403.49.01.00 1X BAG STONE SAMPLES HS CODE 2506.10.00"/>
        <s v="EUCALYPTUS AIR DRIED PACKAGE STOCK 440398 (HS) 02X40'HC WITH 46 PACKAGES WITH 59,962M3 OF EUCALYPTUS AIR DRIED PACKAGE STOCK NCM 4403.9800 PO : 23009 DU-E: 21BR001247347-0, BILL: ETHC9992894 CAAT NUMBER : ETHC FREIGHT AS PER AGREEMENT FREIGHT COLLECT"/>
        <s v="44 PALLETS (660 CTNS) L509SFV -33/410A ECOM PUMP SH CN 865M L 1L TRANS WHITE XX GCAS: 914 69573 INVOICE NUMBER: LC-1002 54-60567 AUTHORIZATION NUMBER : US-BC1-19-44036-R 44 PALL ETS (660 CTNS) L509SFV-33/410, UMBER: LC-100254-60596 AUTHOR IZATION NUMBER: "/>
        <s v="FURNITURE-SOFA PI NO: 1631 8517 PO NO: 1117-2 HSC:94 0161 FREIGHT PREPAID THIS SHIPMENT DOES NOT CONTAIN ANY SOLID WOOD PACKING MAT ERIALS . 3RD NOTIFY MATTRE SS MAX FURNITURE 9595 WARR EN H.ABERNATHY HWY SPARTAN BURG.SC 29301 KELLY TEL:86 4-439-4403"/>
        <s v="FURNITURE- SOFA PI# 158133 74 15900666 16327841 PO# 5 774241 6078072 6798803 THI S SHIPMENT DOES NOT CONTAI N ANY SOLID WOOD PACKING M ATERIALS. 3RD NOTIFY: APL LOGISTICS 17600 N. PERIMET ER DRIVE SUITE #150 SCOTTS DALE, AZ 85225 CONTACT: C ONOR HOVLAND J"/>
        <s v="... ... ... ... ... ... 07X40 HC CONTAINERS WITH 275 PACKAGES EUCALYPTUS LUMBER KD RGH A GRADE FREIGHT PREPAID ABROAD DUE 21BR001258756-5 RUC 1BR205932062000000000000000008 41381, NCM 4403.98.00 HS CODE 4403.98 PO 17175L-US WOODEN PACKAGE USED TREATED AND"/>
        <s v=". P/O.61941-3/4398-3, 62112-3/4403-3 THERMAL WING NUT 2-SEAL ANCHOR(PO.61941-3) THERMAL WING NUT CONCRETE ANCHOR (PO. 61941-3) THERMAL 2-SEAL ANCHOR(PO.62112-3) SHIPPER DECLARED 642CTNS20PLTS ABOVE MENTIONED"/>
        <s v="ARTICLES AND EQUIPMENT FOR GENERAL PHYSICAL EXERCI - (PIECES) NATIVE AMERICAN ARROWS, HTS 9506.99.0520, 2 30X5X5 / TABLE, KITCHEN OR OTHER HOUSEHOLD ARTICLES AND PAR - (PIECES) IRON CAULDRON, HTS 7323.91.0000, 9X9X6; / WOVEN FABRICS OF OTHER VEGETABLE TEX"/>
        <s v="WOOD EUCALYPTUS RH AD DOWEL 87MM X 87MM X L2440MM FREIGHT COLLECT NCM 4403.98.00 HS CODE 4403.98 DUE 21BR001204004-3, CNPJ 01.137.526/0001-80"/>
        <s v="HARD MAPLE LOGS HARD MAPLE LOGS HS CODE : 4403.99.30 ORIGIN: ONTARIO, CANADA NO WOOD PACKING MATERIAL 326 LOGS - 15,040' BFT - 73.694 M3 GROSS WEIGHT 98820 KGM CAED KC751820210802978577 HARD MAPLE LOGS HARD MAPLE LOGS"/>
        <s v="5 CONTAINERS WITH GMELINA ROUN D LOGS 268 LOGS / 113.355 M3 / 92.948 CBM HOPPUS FREIGHT P REPAID LCAF NO: 132253 IRC NO: 260315120069420 HS CODE NO: 4403.99.00 LC NO: 1069210 10348 LC ISSUE DATE: 2021 10, 06 E TIN NO: 556680244841 BI N NO: 000193658-0503 "/>
        <s v="BULKPACKED DECORATIVE ARTICLES OF WOOD MOPANI WOOD (3280 X PCS SMALL, 2900 X PCS LARGE, 1005 X PCS JUMBO) GRAPEVINE WOOD (600 X PCS SUPER SIZE), HS CODE 4403.49.01.00"/>
        <s v="WOODS BULKPACKED DECORATIVE ARTICLES OF WOOD MOPANI WOOD (8040 X PCS SMALL, 9140 X PCS MEDIUM) GRAPEVINE WOOD, (2400 X PCS MEDIUM, 1200 X PCS LARGE SIZE) HS CODE 4403.49.01.00"/>
        <s v="FREIGHT AS ARRANGED 468 PCS OF APPAREL GOODS INVOICE NO: UNINK21077747 DESC.: U NK D F AROBILL CLC99 PERF CAP GEN DER: ADULT UNISEX STANDARD D ESCRIPTION: ADULT UNISEX GOLF WOVEN CAP/HAT/VISOR SHIP T, O: PLANT: 1010 PA RTIAL OR COMPLETE: C FULL PO Q TY: 4"/>
        <s v="5 CONTAINERS WITH GMELINA ROUN D LOGS 363 PIECES / 116.062 M 3 / 98.198 CBM HOPPUS H.S.CO DE: 4403.99.00 OCEAN FREIGHT PREPAID , 5 CONTAINERS WITH GMELINA ROUN D LOGS 363 PIECES / 116.062 M 3 / 98.198 CBM HOPPUS H.S.CO DE: 4403.99.00 OCEAN FREIGHT PREPAID"/>
        <s v="WOOD IN THE ROUGH EUCALYPTUS LUMBER KD RGH A GRADE FREIGHT PREPAID ABROAD DUE 21BR001205794-9 RUC 1BR205932062000000000000000008 04155 NCM 4403.98.00, HS CODE 4403.98 PO 17175L-US WOODEN PACKAGE USED TREATED AND CERTIFIED NCM 44039800 WOOD IN THE ROUGH EU"/>
        <s v="NONCONIFEROUS WOOD IN THE ROUGH NESOI, NOT TR NONCONIFEROUS WOOD IN THE ROUGH NESOI, NOT TR NONCONIFEROUS WOOD IN THE ROUGH NESOI, NOT TR NONCONIFEROUS WOOD IN THE ROUGH NESOI, NOT TR NONCONIFEROUS WOOD IN THE ROUGH NESOI, NOT TR466 LOGS - 88.300M3 HARD M"/>
        <s v="02X40 HC CONTAINERS WITH: 80 PACKAGES EUCALYPTUS LUMBER KD RGH A GRADE SHIPPED ON BOARDFREIGHT PREPAID ABROAD DUE: 21BR0009173887 RUC: 1BR20593206200000000000000 000608526 NCM: 4403.98.00 HS CODE: 4403.98 PO# 17247L-US WOODEN PACKAGE USED: TREATED AND CER"/>
        <s v="EUCALYPTUS 44039800 HS CODE:440398 02X40HC CONTAINER WITH: 32 PACKAGES EUCALYPTUS RH AD DOWEL 87MM X 87MM X L2440MM SHIPPED ON BOARDFREIGHT COLLECT NCM: 4403.98.00 HS CODE: 4403.98 DUE: 21BR001116741-4 RUC: 1BR03298956200000000000000 000743008 NET WEIGHT:"/>
        <s v="EUCALYPTUS LUMBER KD RGH A GRADE HS CODE-4403. EUCALYPTUS LUMBER KD RGH A GRADE HS CODE-4403."/>
        <s v="04X40 HC WITH 75 PACKAGES WITH 112,040M3 OF EUCALYPTUS AIR DRIED PACKAGES STOCK NCM 4403.9800 PO : 232009 WOODEN PACKAGE USED TREATED AND CERTIFIED DU-E 21BR001097570-3, RUC 1BR41981637200000000000000000729635 FREIGHT AS PER AGREEMENT FREIGHT PREPAID ABRO"/>
        <s v="01 CONTAINER 40' HC CONTAINING: 30 BIG BAGS IN 30 PALLETS AND 40 BAGS IN 09 PALLETS WITH: 3,954 MT CHARCOAL -BIOCOAL (1 TO 5 MM) 2,713 MT CHARCOAL -BIOCOAL, NALADI HS CODE 4403.98/3801.10 DUE NR. 21BR001128736-3 WOODEN PACKING: TREATED AND CERTIFIED MRUC:"/>
        <s v="PACKAGES CONTAINING CHAIN . NET WEIGHT 8,324 KG PRODUCT OF COLOMBIA P.A 73.15.11 FB 4403 PO 194172 PACKAGES CONTAINING CHAIN . NET WEIGT 8,522 KG PRODUCT OF COLOMBIA P.A 73.15.11 FB 4403 PO 194172"/>
        <s v="EMPTY PLASTIC KITCHENWARE 392410 (HS) TOTAL PKGS 4403 CARTONS FREIGHT PREPAID DESTINATION CHARGES COLLECT"/>
        <s v="BULKPACKED DECORATIVE ARTICLES OF WOOD MOPANI WOOD (8000 X PCS MEDIUM, 1785 X PCS LARGE) GRAPEVINE WOOD (2000 X PCS MEDIUM, 1800 X PCS, LARGE SIZE) HS CODE 4403.49.01.00"/>
        <s v="TOTAL BAGS OF HIGH DENSITY POLYETHILENE  BOXES 4403 NET WEIGHT 23011 KG GROSS WEIGHT 23411 KG INVOICE 001-006-000003289, DAE 028-2021-40-00630601 HS CODE 392321 COUNTRY OF ORIGIN ECUADOR"/>
        <s v="PO 4403 STAINLESS STEEL KITCHENWARE HBL SCAC CODE:SZCRHBL:2106LGB001"/>
        <s v="STATIONERY (COATED PAPER) TOTAL 4403 CARTONS ONLY STATIONERY (COATED PAPER) PACKED ON 18 PALLETS HSN 48109900 SHIPPING BILL NO 1289373 DATED 22.04.2021, 10 DAYS FREE TIME AT DESTINATION @MAHARASHTRA GSTIN 27ACLFS3317F1Z3"/>
        <s v="ONE TRANSPORT-FRAME WITH TOPPER AND LIFTER FOR SELF PROPELLED HOLMER TERRA DOS LIFTER MACHINE (FAHRGESTELL) NO.4403 TYP HRMR, MANUFACTURED 2021 TOPPER MACHINE (FAHRGESTELL) NO.4663 TYP HS-M12 MANUFACTURED 2021 HS CODE 8433 9000 SHIPPED ON BOARD FREIGHT PR"/>
        <s v=". P O.61702-1 4397-1 61685-1 4391-1 62112-2 4403-2 THERMAL WING NUT 2-SEAL ANCHOR(PO.61702-1) . P O.61702-1 4397-1 61685-1 4391-1 62112-2 4403-2 THERMAL WING NUT 2-SEAL ANCHOR(PO.61702-1)"/>
        <s v="YOYO LANYARD WRIST LANYARD ZIPPER WALLET REF:428-2021051701R PO NO.:10034 4400 4403 HSCODE:63079098990,3926100000 THIS SHIPMENT CONTAINS NO SOLID WOOD PACKING MATERIALS"/>
        <s v="4,792' BFT - 23.950 CBM WALNUT LOGS COUNTRY OF ORIGIN : ONTARIO, CANADA HS CODE : 4403.99.90 NO WOOD PACKING MATERIAL"/>
        <s v="WOOD SAWN WITH PALLET STOCK EUCALIPTOS ROUGH SAWN GRADE A, 9/16X3.5X40 15X88X1016MM TOTAL NET WEIGHT 68.570,040 KGS TOTAL GROSS WEIGHT 68.570,040 KGS TOTAL 78,804 M3, FREIGHT PREPAID ABROAD DUE 21BR0009093964 RUC 1BR16864075216801LUS NCM/HSCODE 4403.98.00"/>
        <s v="FURNITURE- SOFA PI# 15768284 15813284 15813281 PO# 5586064 5769775 5769665 THIS SHIPMENT DOES NOT CONTAIN ANY SOLID WOOD PACKING MATERIALS. HS CODE: 9401.61 ALSO NOTIFY PARTY: WORLD LOGISTICS USA INC. 173 ROUTE 526,ALLENTOWN,NJ 08501 CTC:MATT WEIST TEL: 6"/>
        <s v="HARD MAPLE LOGS 458 LOGS - 27,322'BFT - 136.610 M3 HARD MAPLE LOGS HS CODE : 4403.99.30 TRANSACTION REFERENCE (ITN): KC751820210622878643 ORIGIN: ONTARIO, CANADA NO WOOD PACKING MATERIAL HARD MAPLE LOGS HARD MAPLE LOGS HARD MAPLE LOGS HARD MAPLE LOGS"/>
        <s v="HARD MAPLE LOGS HS CODE : 4403.99.30 HARD MAPLE LOGS HS CODE : 4403.99.30 505 LOGS - 24,311'BFT - 119.120 M3 HARD MAPLE LOGS HS CODE : 4403.99.30 ORIGIN: ONTARIO, CANADA NO WOOD PACKING MATERIAL TRANSACTION REFERENCE (ITN): KC751820210628891530 HARD MAPLE"/>
        <s v="11 ASH LOGS - 887'BFT - 4.435 CBM HS CODE : 4403.99.60 2 HICKORY LOGS - 178'BFT - 0.890 CBM HS CODE : 4403.99.60 22 RED OAK LOGS - 2345'BFT - 11.725 CBM HS CODE : 4403.91.00 56 WHITE OAK LOGS - 5216'BFT - 26.080 CBM HS CODE : 4403.91.00 ORIGIN : ONTARIO, "/>
        <s v="HS CODE 4403.49.10 TEAK ROUND LOGS ( TECTONA GRANDIS) 12 F REEDAYS AT DESTINATION"/>
        <s v="NET WEIGHT:27598 KGS TARE:3840 HS CODE:440729 02 X 40' HC CONTAINING: 39 PALLETS 19 WOODEN KITS FOR PALLETS WITH 28,569 M3 20 WOODEN KITS FOR PALLETS WITH 30,023 M3 SHIPPED ON BOARD FREIGHT PREPAID NET WEIGHT:27624,450 KGS TARE:3700 NCM: 4403.98.00 HS COD"/>
        <s v="ARTICLES OF WOOD BULKPACKED DECORATIVE ARTICLES OF WOOD MOPANI WOOD (7820 X PCS MEDIUM, 2920 X PCS LARGE) HS CODE 4403.49.01.00"/>
        <s v="ROBINIA BOARD DRYED 4 SIDE PLANED, CHAMFERED (FACIA) HS CODE 4409 2999 ROBINIA HT SAWN SURFACE HS CODE 4403 9900 FINAL DESTINATION: HENRY HUDSON COMPANY 401 TOWEL AVE VALLEY AL 36854 JOHN BUSH: 770.265.6479 JOHN.BUSHHENRYHUDSONCOMPA NY.COM"/>
        <s v="01X40 HC CONTAINERS WITH: 40 PACKAGES EUCALYPTUS LUMBER KD RGH A GRADE SHIPPED ON BOARDFREIGHT PREPAID ABROAD DUE: 21BR0008409038 RUC: 1BR20593206200000000000000 000558355 NCM: 4403.98.00 HS CODE: 4403.98 PO# 17142LA-US WOODEN PACKAGE USED: TREATED AND CE"/>
        <s v="FOODSTUFF FOODSTUFF/ ALOE VERA DRINKS TEL:514-631-6456 FAX:514-631-4403 FREIGHT COLLECT"/>
        <s v="FOODSTUFF FOODSTUFF/ALOE VERA DRINKS PSW FREIGHT COLLECT TEL:514-631-6456 FAX:514-631-4403"/>
        <s v="IKEA HOME FURNISHING PRODUCTS TARIFF NUMBER: 94036080 CO NSIGNMENT NUMBER: 18765-SUP-I0 0051850731 TOTAL GROSS WEIGH T: 9818.282 TOTAL VOLUME: 38 .930 TOTAL NUMBER OF PIECE(S ): 272 / IKEA HOME FURNISHING PRODUCTS / TOTAL NUMBER OF PIECES: 880 TARIFF NUMB"/>
        <s v="02X40 HC CONTAINERS WITH: 80 PACKAGES EUCALYPTUS LUMBER KD RGH A GRADE SHIPPED ON BOARDFREIGHT PREPAID ABROAD DUE: 21BR0008406322 RUC: 1BR20593206200000000000000 000558214 NCM: 4403.98.00 HS CODE: 4403.98 PO# 17247L-US WOODEN PACKAGE USED: TREATED AND CER"/>
        <s v="HS CODE 4403.49.10 TEAK ROUND LOGS ( TECTONA GRANDIS) HS CODE 4403.49.10 TEAK ROUND LOGS ( TECTONA GRANDIS) HS CODE 4403.49.10 TEAK ROUND LOGS ( TECTONA GRANDIS) HS CODE 4403.49.10 TEAK ROUND LOGS ( TECTONA GRANDIS) HS CODE 4403.49.10 TEAK ROUND LOGS ( TE"/>
        <s v="WALNUT LOGS HS CODE: 4403.99 US ORIGIN CARGO BEING RETURNED."/>
        <s v="------------ CMAU5289164 DESCRIPTION---------HOUSEHOLD GOODS AND PERSONAL EFFECTS NO EEI REQUIRED PER FTR 30.40(B) HTS CODE: 9805.00.50 CODE- 4 SERRILL RYAN, QEFL0042985 5 SUVL PS:5 OF 10 GRS:5796 NET:4403 CFT:867 -------------GENERIC DESCRIPTION---------"/>
        <s v="100% COTTON TERRY TOWEL TOWELS HBL/AMS NO/ CFI9339421 HS CODE 630260 100% COTTON TERRY TOWEL TOWELS HBL/AMS NO/ CFI9339421 HS CODE 630260 100% COTTON TERRY TOWEL TOWELS HBL/AMS NO/ CFI9339421 HS CODE 630260 100% COTTON TERRY TOWEL TOWELS HBL/AMS NO/ CFI93"/>
        <s v="TROLLEY CASES 60%ABS 30%PO LYCARBONATE 10% PC FILM HS CODE: 4202.12.2120 FIF.57 (SEA.4403) 826-21-420-4WB GROVELAND HS 21 4WB ROYAL BLUE 826-25-420-4VP GROVEL AND HS 25 4VP ROYAL BLUE 8 26-29-420-4VP GROVELAND HS 29 4VP ROYAL BLUE FIF.58( SEA.4404) 826-21"/>
        <s v="TROLLEY CASES 60%ABS 30%PO LYCARBONATE 10% PC FILM HS CODE: 4202.12.2120 FIF.56 (SEA.4468) 825-20-BAS-4WB FLORENCE 2.0 20 4WB FERN 8 25-24-BAS-4VP FLORENCE 2.0 24 4VP FERN 825-28-BAS4VP FLORENCE 2.0 28 4VP FERN FIF.53(SEA.4469) 825-20-68 3-4WB FLORENCE 2."/>
        <s v="GDSM,INCLUDING TEXTILES AN D FOOTWEAR,NOS ONE THOUSAN D ONE HUNDRED EIGHTY FIVE CARTONS ONLY INDIAN ARTIST IC DECORATIVE HANDICRAFTS MADE FROM MANGO WOOD/IRON INV#:26,26A,26B 26C,26D,98 96, PO#:1000712467,4000712 467 6000712467,7000712467, 8000712467 4000"/>
        <s v="3 ASH LOGS - 259'BFT - 1.295 CBM HS CODE : 4403.99.60 2 HICKORY LOGS - 196'BFT - .980 CBM HS CODE : 4403.99.60 33 RED OAK LOGS - 3510'BFT - 17.550 CBM HS CODE : 4403.91.00 TRANSACTION REFERENCE (ITN): LC596920210608839138 ORIGIN : ONTARIO, CANADA NO WOOD "/>
        <s v="PO 4389 STAINLESS STEEL COOKWARE SET 653CTNS,6577KGS,47 CBM PO 4391 4403 STAINLESS STEEL KITCHENWARE 836CTN,3500KG,22.33CBM"/>
        <s v="02X40 HC CONTAINERS WITH: 80 PACKAGES EUCALYPTUS LUMBER KD RGH A GRADE SHIPPED ON BOARDFREIGHT PREPAID ABROAD DUE: 21BR0008039087 RUC: 1BR20593206200000000000000 000533208 NCM: 4403.98.00 HS CODE: 4403.98 PO# 17247L-US WOODEN PACKAGE USED: TREATED AND CER"/>
        <s v="HS CODE 4403.98 EUCALYPTUS LUMBER KD RGH A GR. HS CODE 4403.98 EUCALYPTUS LUMBER KD RGH A GR."/>
        <s v="LUMBER/PLYWOOD/SAWNLUMBER/ DOOR LUMBER/PLYWOOD/SAWNLUMBER/ DOOR LUMBER/PLYWOOD/SAWNLUMBER/ DOOR 04X40 HC CONTAINERS WITH: 160 PACKAGES EUCALYPTUS LUMBER KD RGH A GRADE SHIPPED ON BOARDFREIGHT PREPAID ABROAD DUE: 21BR0007482211 RUC: 1BR20593206200000000000"/>
        <s v="UN 2984 HYDROGEN PEROXIDE ACQUEOUS SOLUTION CLASS 5.1 PG III EMS FH SW CARDBOARD TYPE 4G LTD QTY IN BOTTLE HDPE 1000 ML TOTAL BOTTLE 14112 IN 1176, IN BOTTLE HDPE 175 ML TOTAL BOTTLE 20016 IN 834 CARTON BOX TOT GROSS WEIGHT 4403,52 TOTAL NET WEIGHT 3502,8"/>
        <s v="471 CTNS DECORATIVE ARTICL ES OF WOOD HS CODE: 4403.9 9 AND 475 CTNS AQUARIUM PE T SUPPLIES NON-FOOD / CRUS HED GRAVEL HS HS CODE: 251 710"/>
        <s v="GDSM,INCLUDING TEXTILES AN D FOOTWEAR,NOS ONE THOUSAN D FOUR HUNDRED SEVENTY CAR TONS ONLY IRON AND ACACIA WOOD INV#:16149,16150,1615 1 16152,4508,4509,4510 451 1,4512,4513,4472 4473,4474 ,4475,4476 4477,,, PO#:100 0003324,4000003324 5000003 324,700000332"/>
        <s v="EUCALYPTUS LUMBERKD RGH A GRADE NCM CODE-4403. EUCALYPTUS LUMBERKD RGH A GRADE NCM CODE-4403. EUCALYPTUS LUMBERKD RGH A GRADE NCM CODE-4403. EUCALYPTUS LUMBERKD RGH A GRADE NCM CODE-4403."/>
        <s v="26CTNS 41.954CBM 3718.000KGS 3D FRENCH REF RIGERATOR MODEL S UFFIX QTY LFXS26973S ASTCNA1 26 EA - PO NO : 1567830 - CONTRACT NO : 165, 4403 - ----------------- M ODEL ( HS-CODE ) ------------ ----- LFXS26973S.ASTCNA1 ( 84 18100055 ) - DETAILS ARE ATTA CHE"/>
        <s v="6 CONTAINERS WITH GMELINA ROUN D LOGS 581 LOGS / 137.280 M3 / 121.381 CBM HOPPUS HS CODE: 4403.99.00 FREIGHT PREPAID LC DISCRIPTION: LCA NO: 109 786 IRC NO: BA-0229855 OLD 26 0315110256919 NEW HS CODE NO:, 4403.99.00 LC NO: 1076210102 43 LC ISSUE DATE: 20"/>
        <s v="6 CONTAINERS WITH GMELINA ROUN D LOGS 504 LOGS / 142.203 M3 / 121.886 CBM HOPPUS HS CODE : 4403.99.00 FREIGHT PREPAID 6 CONTAINERS WITH GMELINA ROUN D LOGS 504 LOGS / 142.203 M3 / 121.886 CBM HOPPUS HS CODE : 4403.99.00 FREIGHT PREPAID 6 CONTAINERS WITH G"/>
        <s v="24CTNS 11.372CBM 1015.200KGS DISHWASHER MODEL SUFFIX QTY LDT5678SS ASSESNA 24 EA - PO NO : 1569341 - CONTRACT NO : 173023014 ----------------- MODEL ( HS-CODE ) --------- -------- LDT5678SS.ASSESNA (, 8422110000 ) - DETAILS ARE AT TACHED INVOICE NO : HQCD"/>
        <s v="VARIOUS HOUSEHOLD FURNITUR E OR ACCESSORIES (WOODEN F URNITURE) SCAC CODE : AMAW HBL: A2104531339, A210453 140 HS CODE : 940360, 4403 89, FREIGHT COLLECT S/C 20 -410TPC-DT VARIOUS HOUSEHOLD FURNITUR E OR ACCESSORIES (WOODEN F URNITURE) SCAC CODE : AMAW HB"/>
        <s v="LUMBER/PLYWOOD/SAWNLUMBER/ DOOR LUMBER/PLYWOOD/SAWNLUMBER/ DOOR LUMBER/PLYWOOD/SAWNLUMBER/ DOOR LUMBER/PLYWOOD/SAWNLUMBER/ DOOR LUMBER/PLYWOOD/SAWNLUMBER/ DOOR LUMBER/PLYWOOD/SAWNLUMBER/ DOOR LUMBER/PLYWOOD/SAWNLUMBER/ DOOR 08X40 HC CONTAINERS WITH: 328 P"/>
        <s v="JAPANESE CEDAR FENCINGCOMMODITY GROUP 04;4403 JAPANESE CEDAR FENCINGCOMMODITY GROUP 04;4403"/>
        <s v="HARD MAPLE LOGS 147 LOGS - 29,915 'BFT - 65.535 M3 HARD MAPLE LOGS HS CODE : 4403.99.30 ORIGIN: ONTARIO, CANADA NO WOOD PACKING MATERIAL TRANSACTION REFERENCE (ITN): KC751820210517783972 HARD MAPLE LOGS"/>
        <s v="CANADIAN LOGS QUANTITY: 95.81 0 MBF 374 PIECES SUMMARY ID: SUM 2074 EIN NUMBER: 98-04137 98 LETTER OF CREDIT #: M31301 05NU00054 CONTRACT/ORDER NO: 1814321 HTS CODE:4403.20 FRE IGHT PREPAID CANADIAN LOGS QUANTITY: 95.81 0 MBF 374 PIECES SUMMARY ID: SUM 20"/>
        <s v="WEARING APPARELS REDYMADE GAR MENT BOYS COTTON KNIT PULLOVE R WASH : HEAVY GARMENTS WAS H WITH SOFTNER ITEM : KNIT P .O. NO. STYLE NO. B4SU2MA 563 617 COMMITEMENT NO: Z84337 Q UOTA CATEGORY NO. NON-QUOTA H, TS CODE NO. 6110.20 INVOICE N O. ACCL 4403 21 DA"/>
        <s v="PASSENGER CAR TIRESAND LIGHT TRUCK TIRE 06 CONTAINER 40 HC CONTAINING 4403 UNITS WITH: 4011.10.00 PASSENGER CAR TIRESAND LIGHT TRUCK TIRES 4011.20.90, FINAL DESTINATION: JACKSONVILLE - U.S.A. WOODEN PACKAGE: NOTAPPLICABLE FREIGHT AS PER AGREEMENT CONTINUA"/>
        <s v="AS PER PO NO LA210319 2 PLASTIC DOCUMENT HOLDER 4403 6353 RUBBER VALVE 4406 7708 23CNTS 1PLTS"/>
        <s v="WOOD BULKPACKED DECORATIVE ARTICLES OF WOOD MOPANI WOOD (8370 X PCS SMALL, 7270 X PCS MEDIUM, 590 X PCS JUMBO) GRAPEVINE WOOD, (600 X PCS SUPER SIZE) HS CODE 4403.49.01.00"/>
        <s v="WOOD BULKPACKED DECORATIVE ARTICLES OF WOOD MOPANI WOOD (8750 X PCS MEDIUM, 1130 X PCS JUMBO) GRAPEVINE WOOD, (1200 X PCS LARGE) HS CODE 4403.49.01.00"/>
        <s v="LUMBER/PLYWOOD/SAWNLUMBER/ DOOR LUMBER/PLYWOOD/SAWNLUMBER/ DOOR LUMBER/PLYWOOD/SAWNLUMBER/ DOOR LUMBER/PLYWOOD/SAWNLUMBER/ DOOR 05X40 HC CONTAINERS WITH: 200 PACKAGES EUCALYPTUS LUMBER KD RGH A GRADE SHIPPED ON BOARDFREIGHT PREPAID ABROAD DUE: 21BR0006756"/>
        <s v="POTATO OMELETE 873 BOX/6097.850 KG OF POTATO OMELETE FROM PALACIOS 533 BOX/1897.210 KG OF CHORIZO FROM PALACIOS 95 BOX/274.920 KG OF CANNED FISH FROM YURRITA, 210 BOX/1752.000 KG OF HAM FROM CAMPOFRIO 940 BOX/4403.000 KG OF CHEESE FROM SPANISH CHEESE RYAN"/>
        <s v="5 CONTAINERS WITH GMELINA ROUN D LOGS 290 LOGS / 123.442 M 3 / 101.221 CBM HOPPUS FREI GHT PREPAID LCA NO: 109743 IRC NO: BA-0229855 OLD 260315 110256919 NEW LC NO: 10762101 0189 LC ISSUE DATE: 2021 06 0, 3 TIN NO: 3380-4471-5521 VAT REG NO: 000151206-050"/>
        <s v="5 CONTAINERS WITH GMELINA ROUN D LOGS 457 LOGS / 117.682 M3 / 101.546 CBM HOPPUS HS CODE: 4403.99.00 FREIGHT PREPAID LCA NO: 109743 IRC NO: BA -0229855 OLD 260315110256919 N EW LC NO: 107621010189 LC IS, SUE DATE: 2021 06 03 TIN NO: 3380-4471-5521 VAT REG"/>
        <s v="5 CONTAINERS WITH GMELINA ROUN D LOGS 401 LOGS / 119.258 M3 / 101.148 CBM HOPPUS FR EIGHT PREPAID LCA NO: 10974 3 IRC NO: BA-0229855 OLD 2603 15110256919 NEW LC NO: 107621 010189 LC ISSUE DATE: 2021 06, 03 TIN NO: 3380-4471-5521 V AT REG NO: 000151206-050"/>
        <s v="FWDR REF: CAN8114990 TORSION SPRING STAINLESS STEEL COMMAND HOOK SS304 (REV.A) 960CTNS22PLTS LOGISTICS, LLC / MIRSA MANUFACTURING LLC, 4403 W . MILITARY HWY STE 100 MCALLEN TX 78503 956-467-9948 THE SHIPMENT CONTAINS NO WOOD PACKAGING MATERIAL(WPM) FREIGH"/>
        <s v="WALNUT LOGS HS CODE: 4403.99 US ORIGIN CARGO BEING RETURNED. WALNUT LOGS HS CODE: 4403.99 US ORIGIN CARGO BEING RETURNED. WALNUT LOGS HS CODE: 4403.99 US ORIGIN CARGO BEING RETURNED."/>
        <s v="5 CONTAINERS WITH GMELINA ROUN D LOGS 378 LOGS / 122.681 M3 / 103.697 CBM HOPPUS FREIGHT PREPAID LCA NO: NCCBL 143 792 IRC NO: 260315110302119 HS CODE NO: 4403.99.00 LC NO: 160721010355 LC ISSUE DATE:, 2021 06 01 TIN NO: 4695346186 46 BIN NO: 001679216-05"/>
        <s v="H.S. CODE : 4403.49.10 12 DA YS OF FREE OF DEMURRAGE AT DES TINATION AS AGREED H.S. CODE : 4403.49.10 12 DA YS OF FREE OF DEMURRAGE AT DES TINATION AS AGREED H.S. CODE : 4403.49.10 12 DA YS OF FREE OF DEMURRAGE AT DES TINATION AS AGREED H.S. CODE : 4403.4"/>
        <s v="5 CONTAINERS WITH GMELINA ROUN D LOGS 323 LOGS / 125.65 M3 / 103.787 CBM HOPPUS FREIGH T PREPAID LCA NO: NCCBL 143 792 IRC NO: 260315110302119 HS CODE NO: 4403.99.00 LC NO: 160721010355 LC ISSUE DATE:, 2021 06 01 TIN NO: 4695346186 46 BIN NO: 001679216-05"/>
        <s v="5 CONTAINERS WITH GMELINA ROUN D LOGS 361 LOGS / 121.777 M3 / 102.605 CBM HOPPUS FREIGHT PREPAID LCA NO: NCCBL 14379 2 IRC NO: 260315110302119 HS CODE NO: 4403.99.00 LC NO: 1 60721010355 LC ISSUE DATE: 20, 21 06 01 TIN NO: 469534618646 BIN NO: 001679216-0"/>
        <s v="F.A.K. (FREIGHT ALL KINDS), NOS TORSION SPRING STAINLESS STEEL COMMAND HOOK SS304 (REV. A) 960CTNS22PLTS PO#50685 SHIP TO:EXPRESS CROSS BORDER LOGISTICS, LLC / MIRSA MANUFACTURING LLC 4403 W . MILITARY HWY STE 100 MCALLEN TX 78503 956-467-9948 THE SHIPMEN"/>
        <s v="LIGHTING EQUIPMENT NAMED ACC OUNT: 298418684 FF51750 4403 S/C#:298418684 FREIGH T COLLECT, SHIPPER LOAD &amp; COUN T MRSU3998178|4400|2799|PC|| DOOR/CY|6161|KGM|0|MTQ|2101061 24"/>
        <s v="01X40' HC CONTAINER TOTAL 1086 CARTONS TOTAL ONE THOUSAND EIGHTY SIX ONLY ARTISTICS HANDICRAFTS ARTICLES TOTAL NET WEIGHT-4403.498 KGS THIS MASTER BILL COVERS CMA-CGM NVOCC HOUSE BNO AMC1244164, AMC1243489, AMC1244169, AMC124, AMC1244176 FREIGHT COLLECT"/>
        <s v="------------ TEMU7434257 DESCRIPTION---------110 CARTONS ONE HUNDRED TEN CARTONS ARTISTICSHANDICRAFTS ARTICLES INVOICE NO.: BH-1923 DT 14.04.2021 S/BILL NO.: 1150376 DT : 16/04/202NO. : 0507080327 HS CODE : 44219990 CIN NO : 21PCEG0420687740100 TOTAL NET "/>
        <s v="CANADIAN LOGS CANADIAN LOGS CANADIAN LOGS QUANTITY: 72.570 MBF 62 PIECES SUMMARY ID: SUM 2074 EIN NUMBER: 98-0413798 LETTER OF CREDIT :MM04892103NU00018 CONTRACT/ORDER NO: 1795372 HTS CODE:4403.20, FREIGHT PREPAID CANADIAN LOGS CANADIAN LOGS CANADIAN LOGS"/>
        <s v="3333 CARTONS OF BARBIE DOL LS NW : 4403.02 KGS PTMI R EF#7342211 HS CODE : 9503 00 21 FREIGHT COLLECT"/>
        <s v="ROBINIA BOARDS 4409 29 ROBINIA PALISADES 4403 99"/>
        <s v="VALVES, NOS LCL SHIPMENT: 10 CRATES OF -3 RD ACT,N4 120V, 1200IN-LB,30S -ACT,120V N4,2000 IN-LB,30S,IRB GENERAL CONTRACT RATE: / VALVES, NOS LCL SHIPMENT: 11 CRATES OF PNEUMATIC ACTUATOR -3 RD ACT,N4 120V, 1200IN-LB,30S -ACT,120V N4,600 IN-LB,30S,IRB -ACT"/>
        <s v="5 PIECES DJI (DJINDJA OEDOE) DJI (DJINDJA OEDOE) BUCHENAVIA CAPITATAROUND LOGS HS CODE 4403 9990 4 PIECES DJI (DJINDJA OEDOE) DJI (DJINDJA OEDOE) BUCHENAVIA CAPITATAROUND LOGS HS CODE 4403 9990 5 PIECES DJI (DJINDJA OEDOE) DJI (DJINDJA OEDOE) BUCHENAVIA C"/>
        <s v="AUTOMOTIVE PARTS AND ACCESSORIES, NOS 3 PALLETS SAID TO CONTAIN 48 CARTONS OF BIG BOWL CUSTOMER PO#443121700,4431225137, 4431225145,4431509601 PART NO: HMC16808SG-PY-12 HMC16202SG-LY-12-2 H3090ATC1F1E CUSTOMER P/N:K0692-MIL, K0008,300-03811 QTY 35376 PIEC"/>
        <s v="VALVES, NOS LCL SHIPMENT: 17 CRATES OF PNEUMATIC ACTUATOR -3 RD ACT,N4 120V, 1200IN-LB,30S -ACT,120V N4,600 IN-LB,30S,IRB -ACT,N4 120V, 3000IN-LB,30S,IRB GENERAL CONTRACT RATE: / MACHINERY AND EQUIPMENT, NOS INVOICE# SP482924 SHIPMENT# SH121220 GENERAL CO"/>
        <s v="WOOD BULKPACKED DECORATIVE ARTICLES OF WOOD MOPANI WOOD (8950 X PCS SMALL, 10420 X PCS MEDIUM) HS CODE 4403.49.01.00, FOB CAPE TOWN"/>
        <s v="ASEPTIC PINEAPPLE JUICE CO NCENTRATE 60 BRIX 55 GALLO N 68 DRUMS PER CONTAINER P O# 4403 GROSS : 85450.16 L BS NET : 80653.44 LBS PREP AID HS 2009.49 FDA - FFR # 1676 798 7504 ) TIN : +0 11036266092000 TELP: +62-2 1-50991888, FAX: +62-21-27 082828 ASEPTIC"/>
        <s v="NONCONIFEROUS WOOD IN THE ROUGH NESOI, NOT TR138 WALNUT LOGS - 11054 BF - 55.42 M3 HS CODE 4403.99.90 NONCONIFEROUS WOOD IN THE ROUGH NESOI, NOT TR"/>
        <s v="X 40FT HIGHCUBE CONTAINER 4755 BFT 261 LOGS - 22612 BFT WALNUT LOGS HS CODE #4403.99.90 ORIGIN: ILLINOIS, U.S.A. X 40FT HIGHCUBE CONTAINER 4384 BFT 261 LOGS - 22612 BFT WALNUT LOGS HS CODE #4403.99.90 ORIGIN: ILLINOIS, U.S.A. X 40FT HIGHCUBE CONTAINER 448"/>
        <s v="GENERAL CARGO, NOS 1742 CA RTONS OF ALUMINIUM MESH H. S. CODE NO. 76169100 TOTAL NO. OF ROLLS: 11,240 TOTA L NO OF CARTONS: 1742 NO O F PALLETS: 39 INVOICE NO. WI/4403/21 DATED 25/03/202 1"/>
        <s v="MARBLE MOSAIC TILES INV NO: P B-7035/20-21 DT:25.02.2021 SB NO: 8947858 DT: 26.02.2021 H S CODE: 68029900 PO NO: 4403 NET WEIGHT: 24620.00 KGS"/>
        <s v="01X20GP CONTAINER SAID TO CONT AIN TOTAL 22 WOODEN CRATES ON LY MARBLE MOSAIC TILES INV: PB-7035/20-21 DT: 25.02.2021 SB NO: 8947858 DT: 26.02.2021 P.O NO: 4403 HS CODE: 680299 00 FREIGHT COLLECT"/>
        <s v="HEAT TREATED TIMBER STC 21 PACKS ( 2643 PCS)HEAT TREATED TIMBER 11925.7 BFT HS 4403 10 00"/>
        <s v="TREFOIL T-SHIRT GREEN/WHIT E HS CODE# 6110202069 INV# : S5221242632 E-FORM# AHB- 2021-0000040691 DATE: 01-A PR-21 CUST. ORDER NO: 2923 29202 PO NO.: 0127885146 A RTICLE NO.: H06639 NO. OF CTNS:19 NO. OF PCS:987 TOT AL GROSS WT.:244.987 KGS F REIGHT COLLEC"/>
        <s v="PARTS AND ACCESSORIES OF THE MOTOR VEHICLES OF HEA - WOODEN PALLETS ISPM15 OUR ORDER CONFIRMATION NO. 00000000032 DTD 11/01/2021 PURCHASE ORDER NO. PO00223 DTD 07/01/2021 ETP-CU COPPER TAPE SOFT .0030 X 10.75 NET WEIGHT 4358 KGS GROSS WEIGHT 4427 KGS NET "/>
        <s v="2 WINE KGM 17 / PO 22420 ENRICO SERAFINO SRL 42 WINE KGM 588 / PO 22420 ALOIS LAGEDER SPA 4 WINE KGM 30 / PO 22420 LA BADIA (C) 7 WINE KGM 109 / PO 22420 SANT'ANTONIO TENUTA 21 WINE KGM 339 / PO 22420 VIETTI SRL (C) 5 WINE KGM 88 / PO 22420 CHIARLI 1860 S"/>
        <s v="WEARING APPARELS HTS CODE : 620342 MENS COTTON WOVEN SHO RTS, REACHES ABOVE THE KNEE ??100% COTTON?? PO# : B6EY0N A STYLE : 661350 QTY : 336 CTNS INV NO. : CEL105690588 DT. 22.03.2021 EXP NO. : 15, LBD0792142 40X9'6 336CTN 23.194CBM 4403.580KGS B/L T OTAL"/>
        <s v="SAPWOOD 3.564 POSTS CALIBRADO 80MM X 1,98 MTS PARTIDA ARANCELARIA 4403.1010 SAPWOOD 840 POSTS CALIBRADO 130MM X 2,44 MTS"/>
        <s v="POLYPROPYLENE BAG TOTAL 20 PACKAGES OF POLYPROPYLENE BAG HS CODE 3902.10.00 ASPEN STEP HS CODE 4403.97.00 SCAC CODE DWCH, AMS HBL NO DWCHSKLAS0004132"/>
        <s v="BAG LADIES WOVEN - SHIPPER: CTA APPARELS PVT LTD SECTOR 63 PHASE-3 100% RECYCLED POLYESTER WOVEN LADIES SKIRT WITH LINING 1 00% RECYCLED POLYESTER WOV EN ( RCS CERTIFIED PRODUCT ) HTS CODE 62045300 PO# 1 95688/3-2021 LD/1743 ( 27 PCS 1 CTNS ) INVOICE NO. "/>
        <s v="ARTICLES OF WOOD BULKPACKED DECORATIVE ARTICLES OF WOOD MOPANI WOOD (3710 X PCS LARGE, 920 X PCS JUMBO) HS CODE 4403.49.01.00, FOB CAPE TOWN"/>
        <s v="ARTICLES OF WOOD BULKPACKED DECORATIVE ARTICLES OF WOOD MOPANI WOOD (9670 X PCS SMALL, 10380 X PCS MEDIUM) HS CODE 4403.49.01.00, FOB CAPE TOWN"/>
        <s v="LADIES KNIT DRESS 95% POL YESTER 5% SPANDEX S/L MINI RU FF NK ARMHOLE ALINE PO NO. : 416061 STYLE NO. : 185958 NO OF PACKAGE 7 06 CT  4440 PCS LADIES KNIT DRESS 95% POLYESTER 5% SP, 27834073000 3RD NOTIFY PARTY : THE CATO CORPORATION 8100 DENMARK RD, CHAR"/>
        <s v="OF FRESH GREEN SAWN ORIGINAL FRENCH OAK CANTS RUSTIC HTS 4403.91.00.40"/>
        <s v="12 X 750 ML STILL WINE KGM 2450 BROCARD JEAN-MARC PO IMP 192974 PO DIS 6244379 / 12 X 750 ML STILL WINE KGM 2941 ALIX LOGISTIQUE PO IMP 192922 PO DIS 6228187 / 12 X 750 ML STILL WINE KGM 4403 ALIX LOGISTIQUE PO IMP 192923 PO DIS 6228188 / 12 X 750 ML STIL"/>
        <s v="FIRE PITS/C NO CN2015013N/A BULLET NO. 3 4403"/>
        <s v="350 CTNS DECORATIVE ARTICL ES OF WOOD HS CODE: 4403.9 9 800 CTNS AQUARIUM PET S UPPLIES NON-FOOD / CRUSHED GRAVEL HS CODE: 251710"/>
        <s v="NONCONIFEROUS WOOD IN THE ROUGH NESOI, NOT TRCERS GX950820210402671886 37 LOGS- 4,395 BFT 1,699 BFT H. MAPLE LOGS HS CODE 4403.99.30 2,220 BFT R. OAK LOGS HS CODE 4403.91.00, 476 BFT W. OAK LOGS HS CODE 4403.91.00 ORIGIN ONTARIO, CANADA SHIPPER DECLARED N"/>
        <s v="YELLOW POPLAR LOGS,WALNUT LOGS,WHITE OAK LOGS - 67 YELLOW POPLAR LOGS - 9215 BF - 46.075 M3 HS CODE: 4403.99.40 10 WALNUT LOGS - 957 BF - 4.785 M3 HS CODE: 4403.99.90 9 WHITE OAK LOGS - 885 BF - 4.425 M3 H.S CODE: 4403.91.00 YELLOW POPLAR LOGS,WALNUT LOGS"/>
        <s v="CANADIAN ROUND LOGS COUNTRY O F ORIGIN : CANADA PRICE TERMS : CFR SOUTH KOREAN PORT(S) ( H.S.CODE : 4403.23) QUANTITY : 56.300 MBF 188 PIECES L/C N O. M04892104NU00040 SUMMARY REPORT: SUM2228 FREIGHT PREP, AID CANADIAN ROUND LOGS COUNTRY O F ORIGIN : CANA"/>
        <s v="COUNTRY OF ORIGIN : CANADA PR ICE TERMS : CFR SOUTH KOREAN P ORT CANADIAN ROUND LOGS (H.S .CODE : 4403.25) 37,060 MBF 132 PIECES L/C NO. M04HE2102N U00089 SUMMARY REPORT: SU M2228 FREIGHT PREPAID COUNTRY OF ORIGIN : CANADA PR ICE TERMS : CFR SOUTH KOREAN "/>
        <s v="HS-CODE: 4403.23 TERMS OF PRI CE: CFR SOUTH KOREA PORT(S) C OUNTRY OF ORIGIN: CANADA COMM ODITY : CANADIAN ROUND LOGS Q UANTITY : ABOUT 5.940 MBF 10 PIECES L/C NO. M3145103NS0005 4 SUMMARY REPORT: SUM2228, FREIGHT PREPAID HS-CODE: 4403.23 TERMS OF PRI CE:"/>
        <s v="DECORATIVE ARTICLES OFWOOD BULKPACKED DECORATIVE ARTICLES OF WOOD MOPANI WOOD (9670 X PCS SMALL, 3580 X PCS LARGE) HS CODE 4403.49.01.00, FOB CAPE TOWN"/>
        <s v="ASEPTIC PINEAPPLE JUICE CO NCENTRATE 60 BRIX 55 GALLO N 68 DRUMS PER CONTAINER P O# 4403 GROSS : 170,900. 3200 LBS NETT : 161,306.8 800 LBS PREPAID HS 2009.49 ) TIN : +011036266092000 TELP: +62-21-50991888, FA X: +62-21-27082828 ASEPTIC PINEAPPLE JUICE CO"/>
        <s v="03X40 HC CONTAINER CONTAINING 42 BUNDLES WITH 110,424 M3 OF EUCALIPTOS ROUGH SAWN, GRADE A AS FOLLOWS: 9-16-X3.5X40- (15X88X1016MM) 9-16-X5.5X40- (15X138X1016MM) NET WEIGHT:77.550,000 KGS COMMERCIAL INVOICE: 388839 DU-E: 20BR000177606-0 NCM: 44039800 FREI"/>
        <s v="FURNITURE (COCOS NUCIFERA) TABLE - 6 SEATER TABLE - 4 SEATER TABLE-DISPLAY CHA IRS CHAIRS-ROCKING ARENDOK -STOOL-TALL ARENDOX STOOL KIT -TALL (38 PCS) STOOL-T ALL STOOL-SHORT COFFEE TAB LE BED DOUBLE SPANISH BED- SINGLE SIDE TABLES WITH DR AWERS ROUND COC"/>
        <s v="HT GOATSKIN CONTAINING, EG 2PK UTILITY GLV M, EG GOAT PERF GLV L, EG GOAT PERF GLV M, HT GOATSKIN GLV XL, HT GOATSKIN GLV S., QUANTITY 3924 PRS FREIGHT COLLECT JSB-2021-0000001356 INVOICE FAC/4403-21"/>
        <s v="OF FRESH [GREEN] SAWN ORIGINAL FRENCH OAK CANTS RUSTIC HTS 4403.91.00.40 FREIGHT PREPAID SHIPPED ON BOARD"/>
        <s v="BULKPACKED DECORATIVE ARTICLES OF WOOD MOPANI WOOD (1950 X PCS LARGE, 1940 X PCS JUMBO) HS CODE 4403.49.01.00 FOB CAPE TOWN"/>
        <s v="POLYPROPYLENE BAG HS CODE: 3902.10.00ASPEN STEPHS CODE: 4403.97.00"/>
        <s v="WOODEN K/D FURNITURE AS PER P.O. NO. : 4399-0720055531DC 4403-0720055535DC (DINING TABLES &amp; CHAIRS) FOB PORT KLANG ,MALAYSIA FREIGHT COLLECT ALSO NOTIFY (1st): MASTERCRAFT GS FURNITURE 2009 S. PARCO AVE, ONTARIO, CA 91761TEL: 909-930-9891 FAX: 909-992-330"/>
        <s v="104CTNS 49.280CBM 4403.160KGS DISHWASHER BUYER MODEL QTY LDT5678SS 98 EA LDP6810SS 6 EA PO NO : 1062611 CONTRACT NO : 101515218, PART LOAD CONTAINER(S) COVERED BY BLS:SEL1084SEL1084195 PART LOAD CONTAINER(S) COVERED BY BLS:SEL1084SEL1084195 PART LOAD CONT"/>
        <s v="2 X 40'HC CONTAINERS: WOODEN K/D FURNITURE AS PER P.O. NO. :4399-0720055531DC 4403-0720055535DC (DINING TABLES CHAIRS) HBL OERT111702K00131 SCAC OERT, FREIGHT COLLECT 2 X 40'HC CONTAINERS: WOODEN K/D FURNITURE AS PER P.O. NO. :4399-0720055531DC 4403-07200"/>
        <s v="HOUSEHOLD GOODS AND PERSONAL E FFECTS 5 OF 5 LVNS AHLGRI M MARTIN SSG WKAS0198200 CAR RIER SUVL 4403 LBS. 775 CF T"/>
        <s v="HOUSEHOLD GOODS AND PERSONAL E FFECTS 5 OF 5 LVNS AHLGRI M MARTIN SSG WKAS0198200 CAR RIER SUVL 4403 LBS. 775 CF T 3 OF 3 LVNS WILCOXSON J AYDANIEL WKAS0199368 CARRIER MJOM 4453 LBS. 570 CFT, HOUSTON ALSO NOTIFY -PETG TRISTAR HOUSTON ALSO NOTIFY -CFGN TRI"/>
        <s v="PACKAGES PACKAGES PACKAGES PACKAGES PACKAGES PACKAGES PACKAGES PACKAGES PACKAGES PACKAGES PACKAGES PACKAGES CANADIAN ROUND LOGS COUNTRY OF ORIGIN : CANADA TERMS OF PRICE: CFSOUTH KOREAN PORT(S) (H.S.CODE : 4403.23) 67.160 MBF 286 PIECES L/C NO. TBA HS COD"/>
        <s v="100% LEATHER BACKPACK 100% LEATHER HANDBAG 100% LEATHER TOTE BAG 89.4% PVC, 9.6% POLYESTER, 1% POLYURETHANE BACKPACK PO NO ; 0135030215730,0135030215744, ,4202.91.9030 4202.92.4500 BUYER SEAL: N873751 TOTAL : 641 CTNS (4403 PCS)"/>
        <s v="OIL WELL SUPPLIES, NOS GENERAL CONTRACT RATE: / OIL WELL SUPPLIES, NOS GENERAL CONTRACT RATE: / WATER PURIFICATION EQUIPMENT &amp; PARTS NOS 1 CRATE: -PARTS USE FOR WATER PURIFICATION SYSTEM INV NO.: CI-47-201224 GENERAL CONTRACT RATE: / OIL WELL SUPPLIES, NO"/>
        <s v="4 PACKAGES 101 PIECES WOOD 17.189 M3 30813 PO 1866 HS CODE 4403.91.0040 FRESH (GREEN) SAWN ORIGINAL FRENCH OAK CANTS RUSTIC SIZE 305X318MM (12 X12 ), THEN SLICED INTO BULLS OF 20MM + LAST BULL IN 24MM LENGTHS +/ 10% IN LENGTHS OF 3000MM / +/ 15% IN LENGTH"/>
        <s v="OAK WOOD IN THE ROUGH NOT TREATED CONTAINER CONTAINING 4 PACKAGES 101 PIECES WOOD 17.189 M3 30813 PO 1866- HS CODE 4403.91.0040 FRESH (GREEN) SAWN ORIGINAL"/>
        <s v="ASH LOGS - ASH LOGS 5.109 MBF ASH LOGS - ASH LOGS 5.042 MBF ASH LOGS - ASH LOGS 5.037 MBF ASH LOGS - ASH LOGS 5.034 MBF ASH LOGS - ASH LOGS 5.043 MBF 6 X 40FT HIGHCUBE CONTAINER S.T.C. ASH LOGS HS: 4403.99.90 NO WOOD PACKING MATERIAL CERS MO22292021012950"/>
        <s v="ASH LOGS - ASH LOGS ASH LOGS - ASH LOGS 214 ASH LOGS - 11430 BFT - 57.15 M3 HS CODE: 4403.95.00"/>
        <s v="CANADIAN ROUND LOGS COUNTRY OF ORIGIN : CANADA HS CODE : 4403.23 67.160 MBF 340 PIECES L/C NO. TBA SUMMARY REPORT: SUM2228 FREIGHT PREPAID, PIECES"/>
        <s v="COOKIE BARS AND CAKES OF WHICH LDJ : 858 CTNS NW : 2706.3KGS - GW : 3540 KGS BOUVARD : 1223 CTNS NW : 4403 KGS - GW : 5000 KGS FLOORLOADED TOT NET WEIGHT : 7109,3 KGS FREIGHT PREPAID"/>
        <s v="WOOD 3.168 POSTES 2 1/2 A 3 X 1,98 MTS WOOD 3.168 POSTES 2 1/2 A 3 X 1,98 MTS WOOD 3.168 POSTES 2 1/2 A 3 X 1,98 MTS WOOD 3.861 POSTES 2 A 2 1/2 X 1,98 MTS PARTIDA ARANCELARIA 4403.1010"/>
        <s v="3 PIECES DJI (DJINDJA OEDOE) DJI (DJINDJA OEDOE) BUCHENAVIA CAPITATAROUND LOGS 4403 9990 4 PIECES DJI (DJINDJA OEDOE) DJI (DJINDJA OEDOE) BUCHENAVIA CAPITATAROUND LOGS HS.CODE 4403 9990 5 PIECES DJI (DJINDJA OEDOE) DJI (DJINDJA OEDOE) BUCHENAVIA CAPITATA "/>
        <s v="(ONE) 20' DV CNTR WITH POLISHED GRANITE SLABS, AS FOLLOWS: 7 BUNDLES WITH 50 SLABS 03 CM 295,83 M2 DU-E: 20BR0017137215RUC: 0BR03562171200000000000000 000440320 MRUC: 0BR109250042241ISZ1646381 NW: 26.513,000 KGS NCM: 6802.93.90 NALADI: 6802.93 INVOICE: 44"/>
        <s v="WOOD - MORA ROUND LOGS WOOD - MORA ROUND LOGS WOOD - MORA ROUND LOGS HS CODE:4403 9990 FREIGHT PAYER: VALDETRON/CENTRAL NATIONAL ASIA 14 FREE DAYS AT DESTINATION NOTIFY #2: CENTRAL NATIONAL ASIA LIMITED ADDRESS: ROOM 3207-08, 32/F., WINDSOR HOUSE, 311 GLO"/>
        <s v="NONCONIFEROUS WOOD IN THE ROUGH NESOI, NOT TRWALNUT SAW LOGS HS CODE 4403.99.90 SHIPPER DECLARED NO WOOD PACKING MATERIAL 25.163 M3 - 35 LOGS CERS TX615320210106447967"/>
        <s v="SHIPPER'S LOAD &amp; COUNT CANADIAN ROUND LOGS HS CODE: 4403-20-9000 TOTAL 255 PIECES FREIGHT PREPAID LC NO.: M34LC2011NU00057 CERS: DL2772 20201201367888 SHIPPER'S LOAD &amp; COUNT CANADIAN ROUND LOGS HS CODE: 4403-20-9000 TOTAL 255 PIECES FREIGHT PREPAID LC NO."/>
        <s v="DECORATIVE ARTICLES OF WOOD BULKPACKED DECORATIVE ARTICLES OF WOOD MOPANI WOOD (10260 X PCS MEDIUM, 50 X P/P BAGS MINI) GRAPEVINE WOOD, (4800 X PCS MEDIUM, 2400 X PCS LARGE) HS CODE 4403.49.01.00"/>
        <s v="01X40 HC CONTAINER CONTAINING 37 BUNDLES WITH 39,664M OF EUCALIPTOS ROUGH SAWN, GRAD E A, 9-16-X5.5X40- (15X138X1016MM) NET WEIGHT: 25.400,000 KGS COMMERCIAL INVOICE: 388635DU-E: 21BR000065403-3 TRADE TERM: FOB NCM : 44039800 FREIGHT: COLLECT WOODEN PACKI"/>
        <s v="490 CTNS DECORATIVE ARTICL ES OF WOOD HS CODE: 4403.9 9 586 CTNS AQUARIUM PET S UPPLIES NON-FOOD / CRUSHED GRAVEL HS CODE: 251710"/>
        <s v="NONCONIFEROUS WOOD IN THE ROUGH NESOI, NOT TR6 LOGS - 1218 BFT - 6.090 M3 SOFT MAPLE LOGS HS CODE 4403.99.30 26 LOGS - 3798 BFT - 18.990 M3 WALNUT LOGS HS CODE4403.99.90"/>
        <s v="ASEPTIC PINEAPPLE JUICE CO NCENTRATE 60 BRIX 55 GALLO N 68 DRUMS PER CONTAINER P O# 4403 GROSS : 85450.16 L BS NET : 80653.44 LBS PREP AID HS 2009.49 FDA - FFR # 1676 798 7504 ) TIN : +011036266092000 TELP: +62 -21-50991888, FAX: +62-21- 27082828 ASEPTIC "/>
        <s v="PACKAGES PACKAGES CANADIAN ROUND LOGS COUNTRY OF ORIGIN : CANADA 80 PIECES TERMS OF PRICE: CFR SOUTH KOREAN PORT(S) H.S.CODE : 4403.25.2000 L/C NO. TBA SUMMARY REPORT: SUM2228, FREIGHT PREPAID PACKAGES PACKAGES PACKAGES PACKAGES PACKAGES PACKAGES PACKAGES"/>
        <s v="PIECES PIECES PIECES PIECES PIECES PIECES PIECES PIECES PIECES PIECES CANADIAN ROUND LOGS COUNTRY OF ORIGIN : CANADA TERMS OF PRICE: CFR SOUTH KOREAN PORT(S) HS CODE : 4403.23 216.200 MBF 677 PIECES L/C NO. TBA SUMMARY REPORT: SUM2228, FREIGHT PREPAID PIE"/>
        <s v="NONCONIFEROUS WOOD IN THE ROUGH NESOI, NOT TR NONCONIFEROUS WOOD IN THE ROUGH NESOI, NOT TR NONCONIFEROUS WOOD IN THE ROUGH NESOI, NOT TRCERS RB863920210102441693 6,828 BFT (37.555 M3) WALNUT LOGS HS CODE 4403.99.90 2,072 BFT (11.397 M3) WHITE OAK LOGS HS"/>
        <s v="ARTICLES OF WOOD BULKPACKED DECORATIVE ARTICLES OF WOOD MOPANI WOOD (5210 X PCS MEDIUM, 3570 X PCS LARGE) GRAPEVINE WOOD, (1200 X PCS LARGE) HS CODE 4403.49.01.00"/>
        <s v="SHIPPER'S LOAD, COUNT &amp; SEALED 1 X 40'HC (E.S.) CONTAINER (1350 BAGS) CY/CY 1,350 BAGS ORGANIC &amp; FAIR TRADE USA CERTIFIEDCOCONUT FIBER @ 40 LBS/BAG (BAGS WITH POLYLINERS) P.O. NO. 20-BRI.4403, 24,494.40 KGS NET FREIGHT COLLECT EQUIPMENT SUB AS PER FMC RUL"/>
        <s v="NONCONIFEROUS WOOD IN THE ROUGH NESOI, NOT TR NONCONIFEROUS WOOD IN THE ROUGH NESOI, NOT TR143 HARD MAPLE LOGS - 10354 BF - 51.77 M3 HS CODE 4403.99.30 TEL +86 139 2583 1272 E-MAIL WOODYNEWWISDOMSKATE.COM TAX ID91441900MA4WYUXHX9"/>
        <s v="1350 BOXES IN 18 PALLETS FROZ EN STRAWBERRY (FRESA CONGELAD A) P.A. 0811.10.90.00 P.O: 6 4403 NET WEIGHT: 18,373.50 KG TERMOREGISTROS:26000028657 7 / 260000286582"/>
        <s v="MRSU3496523 40/DRY 9'6 SHIPPE R'S SEAL: CL0946978 4403 3168 PACKAGE GROSS WEIGHT: 16790.0 0 KGS MEASUREMENT: 28.510 CBM POSTES 2 1/2 A 3 X 1,9 8 MTS HS-CODE:44031010 MAR KS AND NUMBERS: . MSKU043, 203 CAROLINA, PR 00983 CHB-4 4553 AGENT OF BLUE ANCHOR AME"/>
        <s v="WOOD USED MANGO F.A.K. (FREIGHT ALL KINDS), NOS ONE THOUSAND TWO HUNDRED CARTONS ONLY OTHER ARTICLES OF - 8X5.5X1.5 DISTRESS WHITE LETTERS S (WOOD USED MANGO / MANGIFERA) INV 4403,, PO 1000448528,4000448528 6000448528,7000448528,8000448528 S.B 7193204/14."/>
        <s v="01X40'HC CONTAINING: 18 BUNDLES WITH 48,783 M3 OF PINUS LUMBER INVOICE: 388472PO: WTD20-486-10 DU-E: 20BR001666954-0 NCM: 4403.22.00 NET WEIGHT: 26.343,00 KG FREIGHT COLLECTSHIPPED ON BOARD WOODEN PACKAGE: TREATED AND CERTIFIED FREIGHT AS PER AGREEMENT"/>
        <s v="ISF#23163233337160 ( 48 CTN ) ELECTRONIC GOODS AND PARTS, NOS 1 PALLET (48 CARTONS) - KNOB, AUTO START STOP - KNOB, TCS OFF - KNOB, VSC OFF - DUMMY KNOB - KNOB CP, PVM - KNOB, EV SCAC:EXDO INVOICE# U2012-190 SHIP TO ADDRESS: MIRSA MANUFACTURING LLC. 4403 "/>
        <s v="CAP SCREWS, NUTS 29PLTS S.T.C. 1138CTNS 403CTNS/6819KGS/6.84CBM CAP SCREWS, NUTS HS CODE 731815,731816 W1001313596 WE HEREBY CERTIFY THAT THE, HS CODE 7318.15 W1001318974 SHIP TO WURTH ADAMS NUT &amp; BOLT CO. WINA-AD BO MCALLEN 4403 W. MILITARY HWY STE. 500A"/>
        <s v="SCREWS HS CODE:7318.15 W#1001318974 MB/L NO. SHIP TO: WURTH ADAMS NUT &amp;#38; BOLT CO. WINA -AD BO MCALLEN 4403 W. MILITARY HWY STE. 500AMCALLEN TX 78503 USA"/>
        <s v="78 PACKAGES HARDWOOD DRIFTER BEAMS WOODEN PARTS OF FURNITURE WOOD, OTHER TROPICAL FSC RECYCLED 100% BEAMS DIM 0,3 X 0,3 X 3 MTR NW. 21060 KGS HS CODE 4403.49.85 ., DEST. AGENT ECU WORLDWIDE (USA), INC 2401 NW 69TH STREET MIAMI / TEL 001 3056935133 HBL NMB"/>
        <s v="HARDWOOD - DRIFTER BEAM S WOODEN PARTS OF FURNITURE- WOOD, OT HER TROPICAL FSC RECYCLED 100% BEAMS DIM 0,3 X 0,3 X 3 MTR NW. 21060 KGS HS CODE 4403.49.85 . DEST. AGENT : ECU-WORLDWIDE-(USA),-INC 2401-NW-69TH-STREET MIAMI-/- TEL:-001-3056935133 SCAC CODE: "/>
        <s v="SMART GARAGE CONTROL UNIT INV NO 2007108633-37 NET WT 4403.001 KGS HS CODE 85176290 PO NO 4500447738/ 5200027418/ 4500454308/ 4500449577/ 4500454308/ 4500449577/, 4500449623/"/>
        <s v=". 1 X 40HC FCL 7703 PACKAGES (SEVEN THOUSAND SEVEN HUNDRED THREE ONLY) TOTAL PCS : PIPES 4403 3300 END CAP NOS, DTD.05/11/2020. HS CODE : 39173990 NET WT:19412.837 KGS FREIGHT COLLECT"/>
        <s v="20 ALPHA BIG BAGS OF BRAZILIAN GREEN COFFEE BEANS 09011110 20 ALPHA BIG BAGS OF BRAZILIAN GREEN COFFEE BEANS 09011110 20 ALPHA BIG BAGS OF BRAZILIAN GREEN COFFEE BEANS 09011110 05 CONTAINERS 20' FCL/FCL DRY CONTAINING: 100 ALPHA BIG BAGS OF GREEN COFFEE, "/>
        <s v="09 PACKAGES AS DESCRIBED: CARMINIC ACID HTS: 3203.21 01 PACKAGE AS DESCRIBED: NETTINGS HTS: 5608.11 97 BOXES AS DESCRIBED:, PALO SANTO STICK PALO SANTO CONES PALO SANTO INCENSES PALO SANTO CHIPS MYRRH RESIN PALO SANTO ESSENCE HTS: 4403.99, 4407.29, 3301.3"/>
        <s v="HS CODE 020430 65 BG FROZEN BONE IN LAMB CARCASE NET WEIGHT 805.00 KGS GROSS WEIGHT 812.80 KGS HS CODE 020430300 BG FROZEN BONE IN LAMB CARCASE NET WEIGHT 4403.00 KGS GROSS WEIGHT 4439.00 KGS HS CODE 020430300 BG FROZEN BONE IN LAMB CARCASE NET WEIGHT 439"/>
        <s v="FREIGHT AS PER AGREEMENT FREIGHT PREPAID ABROAD 01X40'HC CONTAINER CONTAINING: 12 BUNDLES WITH 51,404 M3 OF PINUS LUMBER AS PER ORDER WTD20-10092 INVOICE: 388409 DU-E: 20BR001526324-8, NCM: 4403.22.00 NET WEIGHT: 27.964,00 KG WOODEN PACKAGE: TREATED AND C"/>
        <s v="------------ GESU6667720 DESCRIPTION---------01X40'HC CONTAINER CONTAINING: 12 BUNDLES WITH 51,404 M3 OF PINUS LUMBER AS PER ORDER WTD20-10092 INVOICE: 388409 DU-E: 20BR001526324-8 NCM: 4403.22.00, FREIGHT PREPAID ABROAD"/>
        <s v="NONCONIFEROUS WOOD IN THE ROUGH NESOI, NOT TRWALNUT SAW LOGS HS CODE 4403.99.90 23.612 M3 - 46 LOGS SHIPPER DECLARED NO WOOD PACKING MATERIAL CERS KC789820201123346183"/>
        <s v="NONCONIFEROUS WOOD IN THE ROUGH NESOI, NOT TR NONCONIFEROUS WOOD IN THE ROUGH NESOI, NOT TR NONCONIFEROUS WOOD IN THE ROUGH NESOI, NOT TR NONCONIFEROUS WOOD IN THE ROUGH NESOI, NOT TR NONCONIFEROUS WOOD IN THE ROUGH NESOI, NOT TR299 LOGS - 25,731 BFT - 14"/>
        <s v="SLAC 37 PIECES WOOD FRESH (GREEN) SAWN ORIGINAL FRENCH OAK CANTS RUSTIC SIZE 305X318MM (12X121/2), THEN SLICED INTO BULLS OF 20MM + LAST BULL IN 24MM LENGTHSHS CODE: 4403.91.00.40"/>
        <s v="DECORATIVE ARTICLES BULKPACKED DECORATIVE ARTICLES OF WOOD AND STONE SAMPLES MOPANI WOOD (5240 X PCS MEDIUM, 3050 X PCS LARGE, 100 X BAGS MINI) GRAPEVINE WOOD, (2000 X PCS MEDIUM, 1000 X PCS LARGE) + (2 X PCS WOOD SAMPLES) HS CODE 4403.49.01.00 STONE (1 X"/>
        <s v="WOOD BULKPACKED DECORATIVE ARTICLES OF WOOD MOPANI WOOD (8170 X PCS SMALL, 1940 X PCS LARGE, 480 X PCS JUMBO, 50 X BAGS MINI), GRAPEVINE WOOD (2400 X PCS MEDIUM, 1200 X PCS LARGE, 600 X PCS SUPER SIZE) HS CODE 4403.49.01.00 FOB CAPE TOWN"/>
        <s v="01X40HC CONTAINING 18 PACKAGES WITH 51,157 M3 OF PINUS LUMBER AS PER ORDER WTD20-486-9 INVOICE: 388407PO: WTD20-486-9 NCM:4403.22.00 HS CODE: 440322 DU-E: 20BR001550746-5 NET WEIGHT: 27.625,00 KGS SHIPPED ON BOARDFREIGHT COLLECT WOODEN PACKAGE: PROCESSED "/>
        <s v="TYRES TYRES PO#4397-WG+4325-WG+4403-WG+4397-WG HS CODE 401110"/>
        <s v="TYRES TYRES PO#4319-WG+4325-WG+4366-WG+4397- WG+4403-WG HS CODE 401110"/>
        <s v="160 LOGS - 14,093' BFT - 78.306 M3 HARD MAPLE LOGS HS CODE : 4403.99.30 ORIGIN: ONTARIO, CANADA NO WOOD PACKING MATERIAL CAED:KC751820201204379132 FREIGHT PREPAID, PIECES PIECES PIECES"/>
        <s v="01 X 40 RE CONTAINER, CONTAINING: 4403 CARTONS WITH FROZEN FISH GUTTED 205 CARTONS WITH FROZEN FISH FILLET 071 CARTONS WITH FROZEN TAIL OF LOBSTER FREIGHT: COLLECTDUE: 20BR001602346-1 NET WEIGHT: 21.682,340 KGS INVOICE: GP-083/2020 CARGO STOWED IN REFRIGE"/>
        <s v="IRON ARTWARES HANDICRAFTS WOODEN INV.NO. 4403 2020-2021 DT.31.10.2020 PO IRXU79881190CTNS 575 PCS 575 STYLE NO.618806 SB NO. 6357080 DATED 05.11.2020 HTS 7321.89.0050 HBL 339837526DEL SCAC CODE CHSL FREIGHT PREPAID SHIPMENT TERM DDP IRON RIDGE,WI 53035"/>
        <s v="HOUSEHOLD GOODS AND PERSONAL EFFECTS SHIPPER WATERHOUSE STEPHEN PIECES 2/2 DBAS KKFA SCAC-GBL SUVL-WKFS0099306 HBL HLUSAN2KK02383AA, NET WT 1529 GRS WT 2112 VOLUME 358 / HOUSEHOLD GOODS AND PERSONAL EFFECTS SHIPPER CARDONA JORGE PIECES 1/10 DBAS LKNQ SCAC"/>
        <s v="HOUSEHOLD GOODS AND PERSONAL EFFECTS SHIPPER HOFFNER EMILY PIECES 4/4 DBAS AGFM SCAC-GBL TSIF-WKFS0099994 HBL HLUSAN2KK02383AC, NET WT 4403 GRS WT 5727 VOLUME 740"/>
        <s v="SHIPPER'S LOAD &amp; COUNT CANADIAN LOGS QUANTITY: 13.230 MBF 22 PIECES SUMMARY ID: SUM 2074 EIN NUMBER: 98-0413798 LETTER OF CREDIT #: M05242011NU00038 CONTRACT/ORDER NO: 1768669, HTS CODE:4403.20 FREIGHT PREPAID 543189 11 PC 26060.0000 31.6150 543190 11 PC "/>
        <s v="532 CTNS DECORATIVE ARTICL ES OF WOOD HS CODE: 4403.9 9 336 CTNS AQUARIUM PET SUPPLIES NON-FOOD HS CODE : 281710"/>
        <s v="HOUSEHOLD GOODS AND PERSONAL E FFECTS SHIPMENT UNDER SERVI CE CONTRACT-298277541 CUSTOMER REF. 12800147174 HS CODE 98 0 5 00 (50) NO EEI REQUIRED PER FTR 30.40 (B) HOUSE / HOUSE APFO WKFS0099000 MOFFETT, JER, OME TYRICE 3/3 BXS 4403 GRLBS 3495 NTLBS 600 C"/>
        <s v="DECORATIVE ARTICLES OF WOOD BULKPACKED DECORATIVE ARTICLES OF WOOD MOPANI WOOD (12320 X PCS SMALL, 2060 X PCS LARGE, 468 X PCS JUMBO, 65 X BAGS MINI-SIZE), GRAPEVINE WOOD (400 X PCS SUPER SIZE) HS CODE 4403.49.01.00 FOB CAPE TOWN"/>
        <s v="DECORATIVE ARTICLES OF WOOD BULKPACKED DECORATIVE ARTICLES OF WOOD MOPANI WOOD (12750 X PCS MEDIUM, 50 X BAGS MINI SIZE) GRAPEVINE WOOD, (2000 X PCS MEDIUM, 1200 X PCS LARGE, 500 X PCS SUPER SIZE) HS CODE 4403.49.01.00 FOB CAPE TOWN"/>
        <s v="HS CODE 4403.11.00 POLES"/>
        <s v="HOLD OBL FOR TELEX RELEASE LATER-- DUMMY PRINCARGO IS STOWED IN A REFRIGERATED CONTAINER SAT THE SHIPPER'S REQUESTED CARRYING TEMPERATUOF -20 DEGREES CELSIUS 290 CARTONS 8091 KGM 290 CARTONS NEW ZEALAND FROZEN BONELESS BEEF, 4403.32 KGM 158 CARTONS NEW ZE"/>
        <s v="NONCONIFEROUS WOOD IN THE ROUGH NESOI, NOT TR NONCONIFEROUS WOOD IN THE ROUGH NESOI, NOT TR123 HARD MAPLE LOGS - 10859 BF - 54.295 M3 HS CODE 4403.99.30"/>
        <s v="NONCONIFEROUS WOOD IN THE ROUGH NESOI, NOT TR46 LOGS - 4,520 BFT - 22.600 M3 H. MAPLE LOGS HS CODE 4403.99.30 ORIGIN ONTARIO, CANADA SHIPPER DECLARED NO WOOD PACKING MATERIAL, FAX 86 572 8084578"/>
        <s v="FREIGHT COLLECT EMAIL: WSI-MEM EXPEDITORS.COM HTS CODE 9401616011 104 CARTONS 5182 KGM 50.12 MTQ TOTAL 580 CTNS UPHOLSTERED FURNITURE PO. NO.: STYLE NO.: 1979082PKM 6269425, 1972077PTM 6295419 1980660PTM 3158594 1980660PTM 3158719 1980660PTM 3158834 19806"/>
        <s v="SHIPPER'S LOAD &amp; COUNT 2X40'HC DRY CONTAINERS 146 HARD MAPLE LOGS - 10394 BF - 51.97 M3 HS CODE: 4403.99.30 FREIGHT PREPAID CAED:TU826420201127361294 SHIPPER'S LOAD &amp; COUNT 2X40'HC DRY CONTAINERS 146 HARD MAPLE LOGS - 10394 BF - 51.97 M3 HS CODE: 4403.99."/>
        <s v="SHIPPER'S LOAD &amp; COUNT 1X40' HC DRY CONTAINER 133 HARD MAPLE LOGS - 11,058 BF - 55.290 M3 HS CODE: 4403.99.30 FREIGHT PREPAID CAED: TU826420201127361434 SHIPPER'S LOAD &amp; COUNT 1X40' HC DRY CONTAINER 133 HARD MAPLE LOGS - 11,058 BF - 55.290 M3 HS CODE: 440"/>
        <s v="IRON ARTWARES IRON ARTWARES/HANDICRAFTS &amp; WOODEN INV.NO. 4403/2020-2021 DT.31.10.2020 PO IRXU79881190 CTNS 575 PCS 575, STYLE NO.618806 SB NO. 6357080 DATED 05.11.2020 HTS 7321.89.0050 HBL 339837526DEL SCAC CODE CHSL FREIGHT COLLECT"/>
        <s v="840 POSTS CALIBRADO 130MM X 1, 98 MTS 840 POSTS CALIBRADO 130MM X 1, 98 MTS PARTIDA ARANCELARI A : 4403.1010 FREIGHT PR EPAID"/>
        <s v="840 POSTS CALIBRADO 130MM X 1, 98 MTS 3.348 POSTS CALIBRADO 80MM X 1 ,98 MTS PARTIDA ARANCE LARIA : 4403.1010 FREIGH T PREPAID"/>
        <s v="3.168 POSTES 2 1/2 A 3 X 1,9 8 MTS 1.536 POSTES 2 1/2 A 3 X 1,9 8 MTS 360 POSTES 5 X 2,40 M TS PARTIDA ARANCELARIA : 4403.1010"/>
        <s v="VACUUM CLEANERS 2 X 40'HC CONTAINERS: 4403 CARTONS OF VACUUM CLEANER DYSON TECHNOLOGY LTD - 7367346100 006 H.S. CODE : 8508.11.000 SCAC: BANQ(AMS)8041(ACI) HBL: JHB1858887 VACUUM CLEANERS"/>
        <s v="01 X 40'HC CONTAINING: PREMIUM CLEAR FIRST QUALITY IPE AMARELO (HANDROANTHUS SERRATIFOLIUS) DECKING S4S/E4E, AD. 3/4 X 3-1/2 X 8,08' TO 20,08' PO: 6000-4403 FREIGHT COLLECT, USA DU-E 20BR001489836-3 RUC 0BR31611984200000000000000 000983690 NOTIFY: E MAIL:"/>
        <s v="LADIES GARMENTS PO#253935 STYLE NO.:3826O-1434 PO#653723 STYLE NO.:3826A-1434 PO#253936 STYLE NO.:4436O-2352 PO#253938 STYLE NO.:4442O-1434 PO#653890 STYLE NO.:4442A-1434 PO#653971 STYLE NO.:4442AV-1434, PO#654323 STYLE NO.:6589Z-4403 PO#654339 STYLE NO.:"/>
        <s v="01X40HC CONTAINING: 12 BUNDLES WITH 49,457 M3 PINUS LUMBER AS FOLLOWS 18MMX184MMX3660MMINVOIC E: 388290 PO: WTD20-486-4 NET WEIGHT: 27.696,00 KG GROSS WEIGHT: 27.943,00 KG DU-E: 20BR001366658-2 NCM: 4403.22.00HS CODE: 440322 FREIGHT COLLECTFREIGHT AS PER "/>
        <s v="NONCONIFEROUS WOOD IN THE ROUGH NESOI, NOT TR143 HARD MAPLE LOGS - 10846 BF - 54.23 M3 HS CODE 4403.99.30 NONCONIFEROUS WOOD IN THE ROUGH NESOI, NOT TR"/>
        <s v="668 CARTONS 923 CARTONS 4403 CARTONS UGG FOOTWEAR PO# SKU# PRS 100421345 1118163 2375 100413610 1106269 1774 100413662 1117473 744 100413799 1003390 1960 100413799 1003390 3192 100413751 1118150 3114 100426076 1103889 100 100428882 1101110 108 100426076 1"/>
        <s v="NONCONIFEROUS WOOD IN THE ROUGH NESOI, NOT TR NONCONIFEROUS WOOD IN THE ROUGH NESOI, NOT TRWALNUT SAW LOGS HS CODE 4403.99.90 SHIPPER DECLARED NO WOOD PACKING MATERIAL NONCONIFEROUS WOOD IN THE ROUGH NESOI, NOT TR NONCONIFEROUS WOOD IN THE ROUGH NESOI, NO"/>
        <s v="NONCONIFEROUS WOOD IN THE ROUGH NESOI, NOT TR136 HARD MAPLE LOGS - 11161 BF - 55.805 M3 HS CODE 4403.99.30 TEL (0769)8266-9773 E-MAIL WOODYNEWWISDOMSKAGE.COM TAX ID91441900MA4WYUXHX9 NONCONIFEROUS WOOD IN THE ROUGH NESOI, NOT TR"/>
        <s v="42 PIECES OF WOOD FRESH (GREEN) SAWN ORIGINAL FRENCH OAK CANTS RUSTIC SIZE 305X394MM (12X151/2), THEN SLICED INTO BULLS OF 24MM LENGTHS HS CODE: 4403.91.0040 DAP 416 EAST ALONDRA GARDENA 90248"/>
        <s v="BOYS, BOYS KNIT TSHIRTS OF COT TON (44 PALLETS WITH 4403 BOXES)"/>
        <s v="SCRAP LUMBER WOOD - 6 PIECES RETURN OF MATERIAL ORIGINATED IN USA NCM:4415.20.00HTS:4403.1 1.0050 DUE 20BR001339042-0 RUC 0BR33592510200000000000000 000883483 MRUC: 0BR230485812COLI01420 HS CODE:44"/>
        <s v="420 CTNS DECORATIVE ARTICLES O F WOOD HS CODE: 4403.99 825 CTNS AQUARIUM PET SUPPLIES NO N-FOOD/CRUSHED GRAVEL HS CODE: 2517.10"/>
        <s v="370 CTNS DECORATIVE ARTICLES O F WOOD HS CODE: 4403.99 AND 972 CTNS AQUARIUM PET SUPPLI ES NON-FOOD / CRUSHED GRAVEL HS CODE: 2517.10"/>
        <s v="01X40HC CONTAINING 12 PACKAGES WITH 49,457 M3 OF PINUS LUMBER PER ORDER WTD20-486-4 18MMX184MMX3660MMINVOI CE: 388225 MARKS: AG812 NCM: 4403.22.00 HS CODE: 440322 DU-E: 20BR001295093-7 NET WEIGHT: 27.696,00 KGS SHIPPED ON BOARDFREIGHT COLLECT WOODEN PACKA"/>
        <s v="3.168 POSTS PINO IMPREGNADO 2 1/2 A 3 X 1,98 M 840 POSTS PINO IMPREGNADO CILI NDRADO 130MM X 2,40 M PAR TIDA ARANCELARIA : 4403.1010"/>
        <s v="01X40HC CONTAINING 12 PACKAGES WITH 50,659 M3 OF PINUS LUMBER 18MM X 89MM X 3660MM INVOICE: 388176PO: WTD20 486-6 NCM:4403.22.00 HS CODE:440322 DU-E: 20BR0012578140 NET WEIGHT: 27.356,00 KGS SHIPPED ON BOARDFREIGHT COLLECT WOODEN PACKAGE: PROCESSED FREIGH"/>
        <s v="240 CARTONS 3103 KGS 6.4 CBM SPRING CASSETTE ASSY HS CODE:8708299000 INV:ZPS-201009-AST 6 PLTS240 CTNS 460 CARTONS 4403 KGS 22.45 CBM SEAT BELT METAL STAMPING PART P/N:618422100F, P/N:618422100F P/N:642883300A P/N:644766700A P/N:652725100A P/N:652725700A "/>
        <s v="ARGENTINE BEESHONEY WITH ARGENTINE BEESHONEY PURE AND UNADULTERATED MARK LOT 4402 - NET WEIGHT 17314KGS.- SEAL TRUE SOURCE 80481 N.C.M. 0409.00, STORAGE UNDER DECK ARGENTINE BEESHONEY WITH ARGENTINE BEESHONEY PURE AND UNADULTERATED MARK LOT 4423 - NET WEI"/>
        <s v="560 CTN  5,600 PAIRSPO#01266 21391CUST#600000H S.CODE: 640 411GROSS WEIGHT: 3,933.99 KGS INV#4403-HWI-09-20 FOOTWEAR -- FTNADITEAM@FTN.FEDEX.COM CONSIGNOR PT. HWA SEUNG INDON ESIA(28Y001 VAT 7590588035160, 00 EL : 001-864-5873851 EL : 001-864-5873804"/>
        <s v="03X40 HC CONTAINERS CONTAINING 112 BUNDLES WITH 116,694 M3 OF PALLET STOCK EUCALIPT OS NET WEIGHT: 76.800,000COMMERCIAL INVOIC E: 387779 DU-E: 20BR0011652738 TRADE TERM: FOB NCM: 44039800 FREIGHT: COLLECT WOODEN PACKING: TREATED AND CERTIFIED SHIPPED ON B"/>
        <s v="4 CONTAINERS WITH GMELINA ROUN D LOGS 375 PIECES / 78.826 CB M TOTAL GROSS WEIGHT: 97,810 KGS TOTAL NET WEIGHT: 97,810 KGS SHIPPED ON BOARD ON OCT 2 7TH H.S. CODE : 4403.99.00 O CEAN FREIGHT PREPAID AT ORIGIN, APPLICABLE FREE TIME 14 DAYS AT (PORT OF DISC"/>
        <s v="(ON 9 PALLETS) HAIR NET HS CODE: 650500 SCAC CODE: UASI HBL : 780 073 4403 FREIGHT COLLECT FCL/FCL"/>
        <s v="09 WOODEN BOXES ONLY. SAID TO CONTAIN PARTS ACCESSORIES OF MOTOR VEHICLE- SUSPENSION SYSTEMS PARTS THEREOF INCLUDINGSHOCK ABSORB INV.NO. 2007200604 DT 25.09.2020 SB 5450151, DT 26.09.2020 NET.WT. 4403.01 KGS IEC.NO. 0504010166 H.S.CODE 87088000 SCAC CODE "/>
        <s v="1004CTNS 16PALLETS P.O#4342/4403/4428/4429/4431/4439/4443 /4445 SINGLE ROLLER ASSEMBLY STEEL HOUSING WITH NYLON WHEEL REVISED INTERIORHOUSING PATIO DOOR LOCK SET-BLACK FINISH SLIDING GLASS DOOR INTERIOR PULL-C CAM(LEFT HAND)SL303 KEEPER CLAY FINISH SASH L"/>
        <s v="HARDWARE P.O#4342/4403/4428/4429/4431/4439/ 4443/4445 SINGLE ROLLER ASSEMBLY STEEL HOUSING WITH NYLON WHEEL REVISED INTERIOR HOUSING PATIO DOOR LOCK SET-BLACK FINISH SLIDING GLASS DOOR INTERIOR PULL-C CAM(LEFT HAND) SL303 KEEPER CLAY FINISH SASH LOCK ASSE"/>
        <s v="ARTICLES OF WOOD BULKPACKED DECORATIVE ARTICLES OF WOOD MOPANI WOOD (9000 X PCSMEDIUM, 2100 X PCS LARGE SIZE) GRAPEVINE WOOD, 1000 X PCS LARGE, 400 X PCS SUPER SIZE) HS CODE 4403.49.01.00 FOB CAPE TOWN"/>
        <s v="WOOD BULKPACKED DECORATIVE ARTICLES OF WOOD MOPANI WOOD (13070 PCS MEDIUM, 470 PCS JUMBO) HS CODE 4403.49.01"/>
        <s v="WOOD - MORA ROUND LOGS HS CODE: 4403 WOOD - MORA ROUND LOGS HS CODE: 4403 WOOD - MORA ROUND LOGS HS CODE: 4403 WOOD - MORA ROUND LOGS HS CODE: 4403 FREIGHT PREPAID 14 FREE DAYS AT DESTINATION WOOD - MORA ROUND LOGS HS CODE: 4403 WOOD - MORA ROUND LOGS HS "/>
        <s v="WOOD - MORA ROUND LOGS WOOD - MORA ROUND LOGS 14 FREE DAYS AT DESTINATION FREIGHT PAYABLE AT DESTINATION TOTAL GROSS WEIGHT : 72500.000 KGS TOTAL MEASUREMENT : 52.477 CBM TOTAL PIECES 19 PCS HS CODE : 4403.9990 WOOD - MORA ROUND LOGS"/>
        <s v="WOOD - MORA ROUND LOGS HS CODE: 4403 WOOD - MORA ROUND LOGS HS CODE: 4403 WOOD - MORA ROUND LOGS HS CODE: 4403 WOOD - MORA ROUND LOGS HS CODE: 4403 WOOD - MORA ROUND LOGS HS CODE: 4403"/>
        <s v="WOOD - MORA ROUND LOGS WOOD - MORA ROUND LOGS WOOD - MORA ROUND LOGS WOOD - MORA ROUND LOGS WOOD - MORA ROUND LOGS WOOD - MORA ROUND LOGS WOOD - MORA ROUND LOGS WOOD - MORA ROUND LOGS WOOD - MORA ROUND LOGS WOOD - MORA ROUND LOGS 14 FREE DAYS AT DESTINATI"/>
        <s v="WOOD - MORA ROUND LOGS WOOD - MORA ROUND LOGS WOOD - MORA ROUND LOGS 14FREE DAYS AT DESTINATION TOTAL GROSS WEIGHT: 71300KG TOTAL MEASUREMENT : 51.907M3 TOTAL PIECES: 22 PCS HS CODE:4403.99.00"/>
        <s v="WOOD - MORA ROUND LOGS HS CODE: 4403 WOOD - MORA ROUND LOGS HS CODE: 4403 WOOD - MORA ROUND LOGS HS CODE: 4403 WOOD - MORA ROUND LOGS HS CODE: 4403 WOOD - MORA ROUND LOGS HS CODE: 4403 WOOD - MORA ROUND LOGS HS CODE: 4403"/>
        <s v="WOOD - PRH ROUND LOGS HS-CODE:4403 2ND NOTIFY INDIAN BANK VISAKHAPATNAM BRANCH WOOD - PRH ROUND LOGS HS-CODE:4403 WOOD - PRH ROUND LOGS HS-CODE:4403 WOOD - PRH ROUND LOGS HS-CODE:4403"/>
        <s v="SEE BELOW MANUFACTURE OF MEDICAL DEVICE HS 39269097 AS PER COMMERCIAL INVOICES 4402/2020/FN DTD 09.09.20 4403/2020/FN DTD 09.09.20 SHIPPER DECLARES, TERMS EXW / MANUFACTURE OF MEDICAL DEVICE HS 39269097 AS PER COMMERCIAL INVOICES 4402/2020/FN DTD 09.09.20"/>
        <s v="SHIPPER'S LOAD, COUNT &amp; SEAL (222CTNS) CY / CY COPY NON-NEGOTIABLE B/L RELEASE PROCEDURES HOUSEHOLD GOODS (ADJUSTABLE BED BASE WITH MASSAGE) RATE:2-0 9600000012 S/C:2017012, +FAX:86 574 8786 8008/8009 ++FAX: 514-631:4403 KRYSTALM@AGOTRANS.COM +++EMAIL: IN"/>
        <s v="MODULAR CARPENTRY IN FURNITURE, CLOSET, BEDS, MIRRORS, DESKS, SOFA HS CODE 9403.50, 9403.30, 4403.98, 9404.29, 7009.92 NET WEIGHT 785.50 KG, CIF PORT EVERGLADES EXPRESS RELEASE"/>
        <s v="MANUFACTURE OF MEDICAL DEVICE HS 39269097 AS PER COMMERCIAL INVOICES 4402/2020/FN DTD 09.09.20 4403/2020/FN DTD 09.09.20 TERMS EXW"/>
        <s v="1340CTNS 19PALLETS P.O#4358/4403/4419/4428/4429/4439/4445 CASEMENT WDW HD SNUBBER STAINLESS STEEL 304 NATURAL FINISH FLUSHBOLT ACTIVATOR-WHITE FINISH CORNER KEY - ALUMINUM,SANDBLAST FINISH STAINLESS STEEL SECURITY HINGE 4X4W/SET SCREW BRUSHED FINISHSS304W"/>
        <s v="HARDWARE P.O 4358/4403/4419/4428/4429/4439/ 4445 CASEMENT WDW HD SNUBBER STAINLESS STEEL 304 NATURAL FINISH FLUSHBOLT ACTIVATOR-WHITE FINISH CORNER KEY - ALUMINUM,SANDBLAST, FREIGHT PREPAID"/>
        <s v="3.300 POSTS PINO IMPREGNADO 2 1/2 A 3 X 1,98 M PARTID A ARANCELARIA : 4403.1010"/>
        <s v="3.564 POSTS CALIBRADO 80MM X 1 ,98 MTS 3.564 POSTS CALIBRADO 80MM X 1 ,98 MTS 840 POSTS CALIBRADO130M X 2,40 MTS PARTIDA ARANCELARIA : 4403.1010"/>
        <s v="84 PACKAGES HARDWOOD DRIFTER BEAMS WOODEN PARTS OF FURNITURE WOOD, OTHER TROPICAL FSC RECYCLED 100% 8 X BEAMS DIM 0,3 X0,3 X 5 MTRS 3,6 CBM 8 X BEAMS DIM 0,3X0,3 X4 MTR 2,88 CBM 24 X BEAMS DIM 0,3 X 0,3 X 3 MTR 6,48 CBM 44 X BEAMS DIM 0,3 X 0,3 X 2 MTR 7,"/>
        <s v="HARDWOOD - DRIFTER BEAM S WOODEN PARTS OF FURNITURE WOOD, OTHER TROPICAL FSC RECYCLED 100% 8 X BEAMS DIM 0,3 X0,3 X 5 MTRS 3,6 CBM 8 X BEAMS DIM 0,3X0,3 X4 MTR 2 ,88 CBM 24 X BEAMS DIM 0,3 X 0,3 X 3 MTR 6, 48 CBM 44 X BEAMS DIM 0,3 X 0,3 X 2 MTR 7,92 CMB "/>
        <s v="ESTIMATE ARRIVAL DATE : 6(GT) AUTOMOTIVE COMPONENT INVOICE NO.:BA-200920M160 E-MAIL:SCOTT CMSLOGISTICSINC.COM 3.372(MTQ) 4403.96(KGM)"/>
        <s v="3.168 POSTES 2 1/2 A 3 X 1,9 8 MTS 720 POSTES 5 X 2,40 MTS PA RTIDA ARANCELARIA : 4403.1010 3.168 POSTES 2 1/2 A 3 X 1,9 8 MTS"/>
        <s v="STAINLESS STEEL COMMAND HOOK F.A.K. (FREIGHT ALL KINDS), NOS STAINLESS STEEL COMMAND HOOK SHIP TO EXPRESS CROSS BORDER LOGISTICS, LLC / MIRSA MANUFACTURING LLC 4403 W . MILITARY HWY, COLLECT,PLEASE ISSUE RATED FEEDER SEAWAY BILL.WE WILL PAY LOCAL CHARGES "/>
        <s v="NONCONIFEROUS WOOD IN THE ROUGH NESOI, NOT TR NONCONIFEROUS WOOD IN THE ROUGH NESOI, NOT TR NONCONIFEROUS WOOD IN THE ROUGH NESOI, NOT TRWALNUT SAW LOGS HS CODE 4403.99.90 SHIPPER DECLARED NO WOOD PACKING MATERIAL"/>
        <s v="01X40HC CONTAINING 18 PACKAGES WITH 50,659 M3 OF PINUS LUMBER PER ORDER WTD20-486-10 18MM X 89MM X 2440MM INVOICE: 388039MARKS: AG48 NCM:4403.22.00 HS CODE:440322 DU-E: 20BR001111490-6 NET WEIGHT: 27.356,00 KGS SHIPPED ON BOARDFREIGHT COLLECT WOODEN PACKA"/>
        <s v="MATCHES 3168 BOXES MATCHES DIAMOND KM GL SOB 12/1/300 TRAY 4403 BOXES MATCHES DIAMOND PM GL SOB 24/10/32 2590 BOXES MATCHES DIAMOND PM SOB 24/10/32, MATCHES, STRIKE ANYWHERE 777 BOXES MATCHES DIAMOND PM GL SAW 24/10/32 UNNO 1331 CLASS 4.1 UNNO 1944 CLASS "/>
        <s v="926CTNS 18PALLETS P.O#4398/4403/4409/4419/4421/4428/4443 NEW QUAD ROLLER FOR HR WINDOW FLUSHBOLT-1/4 BACKSET-WHITE FRENCH DOOR HINGE-CGI BRONZE FRENCH DOOR HINGE-CGI WHITE SM5700SURFACE MOUNT HANDLE SET -BRONZE FINISHED- BZFLUSHBOLT ACTIVATOR-SILVER FINIS"/>
        <s v="HARDWARE 926CTNS 18PALLETS P.O#4398/4403/4409/4419/4421/4428/ 4443 NEW QUAD ROLLER FOR HR WINDOW FLUSHBOLT-1/4 BACKSET-WHITE FRENCH DOOR HINGE-CGI BRONZE FRENCH DOOR HINGE-CGI WHITE SM5700SURFACE MOUNT HANDLE SET -BRONZE FINISHED-BZ FLUSHBOLT ACTIVATOR-SI"/>
        <s v="1 X 40H AND 1 X 40F SAID TO CO NTAIN 4403 PACKAGES (420 CAR TON TRAY&amp;3983 CARTON BOX ) OF DIGITAL CORDLESSPHONE /851711 ACCESSORY FOR CORDLESSPHONE /8 51711 MULTILINE TELEPHONE SET /851718 6CBD00470294 1 X 40H AND 1 X 40F SAID TO CO NTAIN 4403 PACKAGES (4"/>
        <s v="WOOD BULKPACKED DECORATIVE ARTICLES OF WOOD MOPANI WOOD (6040 PCS SMALL + 9010 MEDIUM + 490 PCS JUMBO) GRAPEVINE WOOD, (1000 PCS LARGE SIZE) HS CODE 4403.49.01.00 FOB CAPE TOWN"/>
        <s v="WOOD BULKPACKED DECORATIVE ARTICLES OF WOOD MOPANI WOOD (8030 PCS SMALL + 10670 PCS MEDIUM) GRAPEVINE WOOD (400 PCS SUPER SIZE), HS CODE 4403.49.01.00 FOB CAPE TOWN"/>
        <s v="METAL SOCKS GARMENTS PO#ATL22190,ATL22326, ATL22415,ATL22191, ATL22220,ATL22192, ATL22619,ATL22375, ATL22002,ATL22010, ATL22223,ATL22246,, 8215.91.6000 6110.90.9041 6111.20.6010 9505.10.2500 CERAMIC PAULOWNIA WOOD CRAFTS GARMENTS PO#ATL22331,ATL22617, ATL"/>
        <s v="VODKA 12/750ML KGM 4403.294 COGNAC FERRAND LE MAS D USSON PO IMP 175751 PO DIS 5818869 / VODKA 6/1750ML KGM 14310.706 COGNAC FERRAND LE MAS D USSON PO IMP 175751 PO DIS 5818869 SC 18-046WW - CUC NOT APPLICABLE CUSTOMER USES HIS OWN CHASSIS ON BOARD - FREI"/>
        <s v="TV STANDSKU TC54-1010-TPG01 SKU TV54-1010-PG01 HS CODE 9403609990 SOFAHS CODE: 94016190 172 CTNS/4403.5KGS/65.4CBM SOFA PARTS HS CODE:94019090 PO#P20200619-001 PI#200170 1 CTNS /1 KGS/ 0.01CBM"/>
        <s v="3.300 POSTS 2 1/2 - 3 X 1,98 PARTIDA ARANCELARIA : 4403.1010"/>
        <s v="70 POSTS (CILINDRADOS) 5 X 2, 44 MTS 2.976 POSTS IMPREGNAD OS 2 1/2 A 3 X 1,98 MTS PARTIDA ARANCELARIA : 4403.101 0"/>
        <s v="1013CTNS 18PALLETS P.O#4326/4342/4364/4380/4384/4389/4397 /4398/4403/ 4409/4445 FLUSHBOLT EXTENDER POST WITH SQUARE HEAD. FLUSHBOLT EXTENDER POST-26.238 SS EXTENDER POST 5/16 DIA-5/16-18 UNC THREAD FLUSHBOLT EXTENDER POST-WITH STEEL TIP - ZINC PLATED BRAS"/>
        <s v="HARDWARE 1013CTNS 18PALLETS P.O#4326/4342/4364/4380/4384/4389/ 4397/4398/4403/4409/4445 FLUSHBOLT EXTENDER POST WITH SQUARE HEAD. FLUSHBOLT EXTENDER POST-26.238 SS EXTENDER POST 5/16 DIA-5/16-18 UNC THREAD FLUSHBOLT EXTENDER POST-WITH STEEL TIP - ZINC PLA"/>
        <s v="WINE 56 MPF UVE BIANCHE STELLA ROSA B. WINE 12X0,750LT KGM 980 / PO 26668 CAPETTA I.VI.P. SPA-C.TO DEP. 70 COCKTAIL AROM.RED APPLE S.ROSA WINE 12X0,750LT KGM 1217 / PO 26668, CAPETTA I.VI.P. SPA-C.TO DEP. / WINE 112 STELLA ROSA BERRY COCKT. STEL. WINE 12X"/>
        <s v="SPARE PARTS FOR AGRICULTURAL (4 PLTS + 6 CASES) N.W. KG.4403,9 SPARE PARTS FOR AGRICULTURAL MACHINERY SHIPPER DECLARES DAP EL PASO , TX VIA HOSTON PORT"/>
        <s v="937CTNS 18PALLETS P.O#4358/4387/4389/4397/4398/4403/4414 /4433 FRENCH DOOR DEADBOLT,SINGLE CYLINDER- ANTIQUE NICKEL CORNER KEY SANDBLAST FINISH DELUXE CORNER ASSEMBLY ROLLER HOUSING WITH 680 WHEELS 3/4 WHEELS-WHITE EGRESS LOCK-WHITE FRENCH DOOR HINGE-CGI "/>
        <s v="HARDWARE 937CTNS 18PALLETS P.O#4358/4387/4389/4397/4398/4403/ 4414/4433 FRENCH DOOR DEADBOLT,SINGLE CYLINDER-ANTIQUE NICKEL CORNER KEY SANDBLAST FINISH DELUXE CORNER ASSEMBLY ROLLER HOUSING WITH 680 WHEELS 3/4 WHEELS-WHITE EGRESS LOCK-WHITE FRENCH DOOR HI"/>
        <s v="1203 CASE(S) VODKA GROSS WEI GHT 19522.00 KGM SEAL : LV029 4403"/>
        <s v="LUMBER, LOGS &amp; TIMBER, WOOD, NOS 1 X 40FT HIGHCUBE CONTAINER S.L.A.C. 69 WALNUT LOGS - 5271 BF - 26.355 M3 HS CODE 4403.99.90 FREIGHT PREPAID CAED 01H556VCK98720200800955, @ AREA, QUARTER 7, LONG BINH WARD, BIEN HOA, DONG NAI, VIETNAM TEL 061 3888100 - 38"/>
        <s v="HOUSEHOLD GOODS AND PERSONAL EFFECTS SHIPPER MCGINTY PAMELA PIECES 1/9 DBAS CNNQ SCAC-GBL ALUO-WKFS0096793 HBL HLUSAN2KH01557AA, NET WT 727 GRS WT 1058 VOLUME 190 / HOUSEHOLD GOODS AND PERSONAL EFFECTS SHIPPER JACKSON OLIVER PIECES 4/4 DBAS HAFC SCAC-GBL "/>
        <s v="HOUSEHOLD GOODS AND PERSONAL EFFECTS SHIPPER JACKSON OLIVER PIECES 4/4 DBAS HAFC SCAC-GBL EUAS-WKAS0193132 HBL HLUSAN2KH01557AB, NET WT 4403 GRS WT 5622 VOLUME 788"/>
        <s v="1X40 HC KD RADIATA PINE FJ MOULDING &amp; FLAT JAMB 15 PACKAGES - 48.750CBM P.O. 4403 CONTINUATION CONSIGNEE: CTC: RAMON VERGARA RVERGARA@SCIPGROUP.COM, T.LEXINGTON, NC 27292-0094, PHONE:1-336-249-8171, CONTACT: TED SMITH FAX: +13362432688 TED@SMITHMILLWORK.C"/>
        <s v="SHIPPER'S LOAD &amp; COUNT CANADIAN ROUND LOGS COUNTRY OF ORIGIN : CANADA PRICE TERM : CFR SOUTH KOREAN PORT HS CODE: 4403.20.2010 QUANTITY : 48.590MBF 185 PIECES L/C NO. M03TX008NS00018, FREIGHT PREPAID SHIPPER'S LOAD &amp; COUNT CANADIAN ROUND LOGS COUNTRY OF O"/>
        <s v="SHIPPER'S LOAD &amp; COUNT CANADIAN ROUND LOGS COUNTRY OF ORIGIN : CANADA PRICE TERM : CFR SOUTH KOREAN PORT HS CODE : 4403.20.2010 QUANTITY : 4.465 MBF 17 PIECES L/C NO. M03TX008NS00018, FREIGHT PREPAID 500003 17 PC 17380.0000 25.9000"/>
        <s v="SHIPPER'S LOAD &amp; COUNT CANADIAN ROUND LOGS COUNTRY OF ORIGIN : CANADA PRICE TERM : CFR SOUTH KOREAN PORT HS CODE: 4403.20.2010 QUANTITY : 14.971 MBF 57 PIECES L/C NO. M03TX008NS00018, FREIGHT PREPAID 533198 24 PC 24220.0000 28.9670 533299 14 PC 19670.0000"/>
        <s v="4403 PCS OF EXTRUDED ALUMINUM PROFILES NET WEIGHT: 8539.792 KGS GROSS WEIGHT: 9220 KGS HS CODE: 76042900 TOTAL CRATE(S): 22 INVOICE 201007073-7072-7412-7413-7 414 FREIGHT PREPAID"/>
        <s v="BUNDLES CANADIAN REDWOOD LUMBER HS CODE: 4403.1100 CAED: 02N257FZ3956202007000133 NTN: 74019486 14 DAYS MERGED FREE TIME AT DESTINATION FREIGHT PREPAID"/>
        <s v="TOWEL 4403 CTNS COMMODITY TOWEL PO TYPE 43 DEPT NO. 20 PO 2616443457 DESC 18PK WASH CLOTH NPRIMARY,, TOTAL NT.WT. 32953.813 KGS. CY/CY SHIPMENT XXXXXFREIGHT COLLECTXXXXX AKTI/10547/20-B TOWEL 4403 CTNS COMMODITY TOWEL PO TYPE 43 DEPT NO. 20 PO 2616443457 "/>
        <s v="01X40'HC CONTAINER 12 BUNDL ES CONTAINING PINE LUMBER, P ER ORDER WTD20-286C/I1389-29. AS FOLLOWS: 50,174M3 PINUS L UMBER 18MMX140MMX3660MM - 54 40 SHEETS COMMERCIAL INVOICE : 387659 NCM: 4403.22.00 D, U-E: 20BR0007887335 NET WEIG HT: 27.093,00 KG WOODEN "/>
        <s v="MEN'S SHOES TOTAL: 591 CTNS / 7080 PRS ORDER NUMBER STOCK NUMBER 80-440398 20-8371 80-440398 20-8371 80-4403 99 20-8373 80-440781 20 -4920 80-440928 20-4920 8 0-440928 20-4919 80-441003, 20-8369 80-440350 20- 4919 80-440397 20-8370 80 -440397 20-8370 80-4"/>
        <s v="DECORATIVE ARTILCLES OF WOOD BULKPACKED DECORATIVE ARTICLES OF WOOD COMPRISING 14420 PCS MEDIUM MOPANI WOOD + 1000 PCS MEDIUM, 600 PCS LARGE 200 PCS SUPER SIZE GRAPEVINE WOOD HS CODE 4403.49"/>
        <s v="8 CONTAINERS WITH GMELINA ROUN D LOGS 380 PIECES / 145.850 C BM TOTAL GROSS WEIGHT: 195,9 10 KGS TOTAL NET WEIGHT: 195, 910 KGS SHIPPED ON BOARD ON A UG 10TH H.S.CODE: 4403.99.00 8 CONTAINERS WITH GMELINA ROUN D LOGS 380 PIECES / 145.850 C BM TOTAL GROSS "/>
        <s v="RED OAK LOGS 1 X 40FT CONTAINER S.L.A.C. 35 RED OAK LOGS - 3427 BF -17.135 M3 HS CODE 4403.91.00 8 TULIP LOGS - 1466 BF- 7.330 M3 H.S CODE 4403.99.90 CAED 01H556VCK98720200800934, @ FAX 0650 3639 060"/>
        <s v="WHITE OAK LOGS 1 X 40FT HIGHCUBE CONTAINER S.L.A.C. 45 WHITE OAK LOGS - 4657 BF - HS CODE 4403.91.00 CAED 01H556VCK98720200700913 @FAX 0650 3639 060 TAXE ID 3702261329"/>
        <s v="WALNUT LOGS WALNUT LOGS 2 X 40FT HIGHCUBE CONTAINER S.L.A.C. 131 WALNUT LOGS - 10,261 BF - 51.305 M3 HS CODE 4403.99.90 01H556VCK98720200700925 @TEL (84)-251.3888.100"/>
        <s v="FWDR REF: CAN8106287 PLUMBING SUPPLIES AND ACCESSORIES, NOS STAINLESS STEEL COMMAND HOOK THIS SHIPMENT CONTAINS NO SOLID WOODEN PACKING MATERIALS TOTAL:1X20GP (828CTNS18PLTS) SHIP TO:EXPRESS CROSS BORDER LOGISTICS,, LLC / MIRSA MANUFACTURING LLC 4403 W . "/>
        <s v="OAK LOGS/TULIP LOG 1 X 40FT HIGHCUBE CONTAINER S.L.A.C. 25 RED OAK LOGS - 2495 BF - 12.475 M3 HS CODE 4403.91.00 22 TULIP LOGS - 2090 BF - 10.450 M3 5 CHERRY LOGS - 500 BF - 2.500 M3 H.S CODE 4403.99.90, CAED 01H556VCK98720200700892 @FAX 0650 3639 060"/>
        <s v="HFE PO#: 0452485567. 00010(KH 20-8033) CUSTOMER PO#: 0452485383 MATERIAL #: B8254WM44 MATERIAL DESC: PD SINGLE CAN 3OZ QUANTITY: 184572, PD SINGLE CAN 3OZ HTS # :3407.00.2000 DIMENSION: 36.51 X 36.51 X 22 .23 CM GROSS WT. PER CTN: 11.2 KG / HFE PO#: 04524"/>
        <s v="INJECTION OR COMPRESSION CONTAIN RETURN OF GROSS WOODEN ANCHOR WITHOUT TREATMENT MARK DU-E N 20BR000718751-1 RUC 0BR0221057920000000000000000047 2299, NCM 4403.99.00 WOOD PACKAGE NOT TREATED AND NOT CERTIFIED XX 134 SL 801 E 804 CENTRO, RJ BRASIL 20091-90"/>
        <s v="ROBINIA WOOD: 4409.29 DECKING 4403.12.40 FENCE POSTS FINAL DESTINATION: HENRY HUDSON COMPANY 401 TOWEL AVE VALLEY AL 36854, FREIGHT PREPAID"/>
        <s v="WALNUT LOGS/RED OAK LOGS 1 X 40FT HIGHCUBE CONTAINER S.L.A.C. 25 WALNUT LOGS - 2808 BF - 14.040 M3 HS CODE 4403.99.90 23 RED OAK LOGS - 2392 BF - 11.960 M3, H.S CODE 4403.91.00 CAED 01H556VCK98720200700890 @ 3639 060 @@ 3639 060"/>
        <s v="RED OAK LOGS 1 X 40FT HIGHCUBE CONTAINER S.L.A.C. 47 RED OAK LOGS - 4368 BF - 21.840 M3 HS CODE 4403.91.00 CAED 01H556VCK98720200700877, @ FAX 0650 3639 060 @@ FAX 0650 3639 060"/>
        <s v="FOOTWEAR TOTAL: 4204 PRS/ 471 CTNS PO# STOCK # 80 -440731 25-3346 80-440615 59-2971 80-440689 25-3339 80-440356 25-3310 80-4403 33 25-3313 80-440342 25-3 311 80-440355 25-3315"/>
        <s v="CANOPY CANOPY FRAME CANOPY PARTS ENCLOSURE KITS FIREWOOD RACK SHELTER SHELTER COVER KIT, -USCI 913100000609358876 -ATTN THE EXPORT MANAGER -PHONE +86 21 6330 3900 --PHONE +1 514-631-6456 --FAX +1 514-631-4403 CANOPY CANOPY FRAME CANOPY PARTS ENCLOSURE KIT"/>
        <s v="RESIN SOLUTION ON 4 STEEL DRUMS RESIN SOLUTION UN1866, CLASS 3, PGIII HS CODE 3907.91 NDR 2 / BROWN PRESSURE TREATED LUMBER/ NON HAZ/STACKABLE HS CODE 4403.24 CERS TW60792020061852604 / PARTS FOR PRE-FABRICATED STRUCTURE HS CODE 9406.90.00 CERS BC11442020"/>
        <s v="WIRELESS BRIDGE HTS CODE:8517.62 THIS SHIPMENT CONTAINS NO SOLID WOOD PACKING MATERIALS EMAIL:ANA.ROJAS JUSDAUSA.COM/ LOGISTICS JUSDAUSA.COM/ KATY.GIANG JUSDAUSA.COM/, JAYDA.LEE JUSDAUSA.COM TOTAL PKGS 4403 CARTONS WIRELESS BRIDGE HTS CODE:8517.62 THIS SH"/>
        <s v="NONCONIFEROUS WOOD IN THE ROUGH NESOI, NOT TR NONCONIFEROUS WOOD IN THE ROUGH NESOI, NOT TR NONCONIFEROUS WOOD IN THE ROUGH NESOI, NOT TR NONCONIFEROUS WOOD IN THE ROUGH NESOI, NOT TR NONCONIFEROUS WOOD IN THE ROUGH NESOI, NOT TR NONCONIFEROUS WOOD IN THE"/>
        <s v="CANADIAN LOGS QUANTITY: 61.93 0 MBF 82 PIECES SUMMARY ID: S UM2074 EIN NUMBER: 98-0413798 LETTER OF CREDIT #: M04NG200 6NU00040 CONTRACT/ORDER NO: 1 730679 HTS CODE: 4403.20 F REIGHT PREPAID CANADIAN LOGS QUANTITY: 61.93 0 MBF 82 PIECES SUMMARY ID: S UM20"/>
        <s v="DECORATIVE ARTICLES 15810 PACKAGES BULKPACKED DECORATIVE ARTICLES OF WOOD MOPANI (50 X BAGS MINI SIZE + 8560 X PCS MEDIUM) GRAPEVINE WOOD, (4800 X PCS MEDIUM, 2000 X PCS LARGE, 400 X PCS SUPER SIZE) HS CODE 4403.49.01.00 FOB CAPE TOWN"/>
        <s v="PAULOWNIA WOOD CRAFTS PO#ATL20527,ATL21456, ATL21331 HS CODE 6302.99 4403.99 4420.10, SHIPPER HEREBY CERTIFICATE THAT THIS SHIPMENT CONTAINS NO WOOD PACKING MATERIALS. S C FAK-PE204198_EC AUTO NVOCC BANQNKG2164418"/>
        <s v="HOUSEHOLD GOODS AND PERSONAL E FFECTS 3 OF 15 LVNS RADOES CU RAZVAN LTC WKFS0094070 CA RRIER CVII 4403 LBS. 615 C FT"/>
        <s v="ALKALOIDS, NATURAL OR REPRODUCED BY SYNTHESIS, AND - S.T.C. 550 BAGS RAW CAFFEINE (CAFEINA EN GRE A) BAGS WEIGHING 25 NET KILOS EACH ONE NET KGM 13,750 CAFFEINNE PURE BASIS(KG)10,026.60KG CONTRACT.- C-40086 HTS: 29393003 LOT.- 4401,4402,4403,4406,4409,4 4"/>
        <s v="FAT. 4921/20N ONE CONTAINER 20 DRY BOX, CONTAINING: 08 CRATES WITH 48 NATURAL STONE SLABS. HTS: 6802.93.0025 NALADI: 6802.93 HS CODE: 6802.93 PO# 4403 WE CERTIFY THAT THE WOOD USED IN OUR PACKING IS TOTALLY FREE FROM BARK AND APPARENTLY FREE FROM LIVE PLA"/>
        <s v="MEN'S FOOTWEAR TOTAL: 554 CTN S/ 6,642 PAIRS ORDER NO. S TK NO. 80-440370 15-2751 80-440371 15-2757 80-4403 72 15-2766 80-440373 15 -2768 80-440374 15-2771 8 0-440390 20-7081 80-440391, Y FOUR ( 554 ) CARTONS ONLY. THE SHIPMENT CONTAINS NO SOL ID WOOD PAC"/>
        <s v="PLUMBING SUPPLIES AND ACCESSORIES, NOS STAINLESS STEEL COMMAND HOOK 828CTNS18PLTS PO47201 SHIP TO EXPRESS CROSS BORDER LOGISTICS, LLC / MIRSA MANUFACTURING LLC 4403 W . MILITARY HWY STE 100, MCALLEN TX 78503 956-467-9948 THIS SHIPMENT CONTAINS NO WOOD PAC"/>
        <s v="3X40HC S.L.A.C. 25 PACKAGES IN TOTAL DOUGLAS FIR KDHT S4S TERMS OF PRICE: CIP GWANGJU, GYEONGGI-DO, SOUTH KOREA CREDIT NUMBER: M04EC2006NU00040 FREIGHT PREPAID CAED# NA21062020061146420 HS CODE: 4403.26 3X40HC S.L.A.C. 25 PACKAGES IN TOTAL DOUGLAS FIR KDH"/>
        <s v="COVERALL &amp; ELASTIC PANT 01 X 20 GP CONTAINER CONTAINING 377 CTNS P.O. 4354 / 4389 / 4394 / 4395 / 4397 / 4401 / 4402 / 4403 / 4407 / 4408 / 4420 / 4428 / 4432 / 4411 / 4413 STYLE 865 / 865 - R / 865 - 3RW / 800 / 800 -, R / 800 - R4W DESCRIPTION COVERALL "/>
        <s v="3.564 POSTS CALIBRADO 3 X 1,9 8 MTS PARTIDA ARANCELARIA : 4403.1010 3.564 POSTS CALIBRADO 3 X 1,9 8 MTS"/>
        <s v="ROBINIA DECKING AND PALISADES HS CODE: 4409.2999, 4403.9995 FINAL DESTINATION: HENRY HUDSON COMPANY 401 TOWEL AVE VALLEY AL 36854 FREIGHT PREPAID"/>
        <s v="420 VIN ANTANO TTO CRIANZA. BVF 12X3/4 CANADA CP 6199.20 KGS 420 VI ANTANO TINTO RESERV BVF3 / 4X12 CANADA CP 6972 KGS 180 VI P. NEGRA RIOJA RSVA BT3 / 4X12 CANADA CP 2988 KGS 370 CAVA JS. CASTELFINO BRUT 200MLX24 CANADA CP 4403 KGS"/>
        <s v="P.O.NO.PO-190144 GOHSENOL KH-20 900 BAGS 18,000 KGS REF PO#4502678756 CONTRACT #SCK281HB HS CODE : 3905.30 DIRECT DELIVERY TO: OXYVINYLS, LP PASADENA RESINS 4403 PASADENA FREEWAY PASADENA TX 77503 CONTACT: TOMMY MAY TEL:(281)884-4130 18PALLETS (900 BAGS)"/>
        <s v="300 CARTONS 915 KGM 15.574 MTQ MEDICAL WASTE CONTAINER,WHITE,3-1/2 GAL. HTS : 7326.90.8688 30 CARTONS 357 KGM 3.392 MTQ, 100 CARTONS 965 KGM 10.727 MTQ WASTEBASKET,HALF ROUND,9 GAL.,BLACK HTS : 7323.94.0080 24 CARTONS 6000 KGM 23.928 MTQ MOD DRWR CAB,62-1"/>
        <s v="PIPE HANGERS PO#4403"/>
        <s v="ARTICLES OF WOOD BULKPACKED DECORATIVE ARTICLES OF WOOD MOPANI (9960 X PCS MEDIUM) GRAPEVINE WOOD (3000 X PCS MEDIUM; 2000 X PCS, LARGE; 400 X PCS SUPER SIZE) HS CODE 4403.49.01.00"/>
        <s v="POTASSIUM BICARBONATE - POTASSIUM BICARBONATE ORDER NO.:WMX-4403 880BAGS PACKED ON 20 PALLETS CY-DOOR"/>
        <s v="CERAMIC GARMENTS PO#ATL20246,ATL21555, ATL21333,ATL20955, ATL20889,ATL20897, ATL20890. HS CODE 6912.00.4500 4419.11.0000, 6912.00.4400 6912.00.4100 9503.00.0011 4403.99.0175 6111.20.6010 6111.20.2000 7013.99.5000"/>
        <s v="PALM BAY INTERNATIONAL 48 HA RBOR PARK DRIVE PT WASHINGTO N, NY 11050 , US 192 CASE(S) 6 X 1.500 LT PICCO ROSSO 12 8 CASE(S) 6 X 1.500 LT PICCO B IANCO GROSS WEIGHT 4403.00 K GM / PALM BAY INTERNATIONAL 48 HA RBOR PARK DRIVE PT WASHINGTO N, NY 11050 , US "/>
        <s v="BULKPACKED DECORATIVE ARTICLES BULKPACKED DECORATIVE ARTICLES OF WOOD MOPANI (4690 PCS MEDUIM + 3070 PCS LARGE + 485 PCS JUMBO) HS CODE 4403.49.01.0"/>
        <s v="BULKPACKED DECORATIVE ARTICLES BULKPACKED DECORATIVE ARTICLES OF WOOD MOPANI (14080 PCS SMALL + 3080 PCS LARGE) HS CODE 4403.49.01.00 FOB CAPE TOWN /"/>
        <s v="408 UNITS 408 CTNS 44870 FRO ZEN BONELESS LAMB SHOULDER ABF HTS NUMBER : 020443 WEIGH T : 4403.18 KGS 357 UNITS 357 CTNS 44875 FROZEN BONE IN LAMB SHOULDER ABF HTS NUMBER : 020442 WEIGHT : 8660.44 K, GS TOTAL UNITS 765 TOT AL WT. 13063.62 KGM CONTRACT NO:"/>
        <s v="551 CTNS DECORATIVE ARTICL ES OF WOOD HS: 4403.99 AN D 168 CTNS AQUARIUM PET SU PPLIES NON-FOOD/ CRUSHED GRAVEL HS:2517.10"/>
        <s v="WALNUT WOOD BURLS, H.S. CODE: 4403.99BKG# 65690762, CIV# 3313GOODS RETURNING FOR CUTTINGHBL SFO0080798"/>
        <s v="SUGAR 24.948 MT OF FINE GRANULATED SUGAR PACKED IN BAGS OF 50 POUNDS. SUGAR 24.948 MT OF FINE GRANULATED SUGAR PACKED IN BAGS OF 50 POUNDS. SUGAR 24.948 MT OF FINE GRANULATED SUGAR PACKED IN BAGS OF 50 POUNDS. SUGAR 24.97 MT OF FINE GRANULATED SUGAR PACKE"/>
        <s v="FOOTBALL HELMET COMPONENT SHIP TO RIDDELL INC. 7501 PERFORMANCE LANE NORTH RIDGEVILLE, OH 4403 9 HS CODE:491199 650700 950699 PO 4500592272 4500599853 4500600899 4500601001 4500603043 4500606194"/>
        <s v="338 CTNS DECORATIVE ARTICLES O F WOOD HS CODE: 4403.99 756 CT NS AQUARIUM PET SUPPLIES NON F OOD / CRUSHED GRAVEL HS CODE: 2517.10"/>
        <s v="4403 CARTONS  MENS TONAL SHORTS P. O. # .MTS12 0006008 STYLE NO :MTS-100,MTS-101, MTS- 102,MTS-103 COLOR: BLACK/WHITE, LT. GREY/ BLACK, CHARCOAL/LT. GREY HEATHER , NAVY HEATHER/LT.GREY HTS CODE : 6207.91.00."/>
        <s v="4403 CARTONS  TWILL JOGGER SHORT W/ CARGO SHORT 2 PACK, TWILL JOGGER SHORTS, 3 PC CHEERLEADER SHORT ON HANGER SET, 2 PACK S.S KATER DRESS PO# LR-3795, LR- 3778, 7919TSA, 5107, 5108, 5114, 5115 STYLE#AJT-60,AJT-40,AJT-20, BPT -80,4KSC220,7GSC220, 7GDC78-79"/>
        <s v="WALNUT LOGS HS CODE: 4403.990 170 FREIGHT PREPAID DESTI NATION CHARGES COLLECT AES X 20200316522918 WALNUT LOGS HS CODE: 4403.990 170 FREIGHT PREPAID DESTI NATION CHARGES COLLECT AES X 20200316522918"/>
        <s v="WALNUT WOOD BURLS WALNUT WOOD BURLS, H.S. CODE 4403.99 BKG 65690762, CIV 3313 GOODS RETURNING FOR CUTTING HBL SFO0080798"/>
        <s v="HARD MAPLE LOGS 237 LOGS - 15,958 'BFT - 79.790 M3 HARD MAPLE LOGS HS CODE : 4403.99.30 ORIGIN: ONTARIO, CANADA NO WOOD PACKING MATERIAL ITN: 01CT27VCB33220200300154 HARD MAPLE LOGS HARD MAPLE LOGS"/>
        <s v="39 LOGS - 4710 'BFT - 28.39 M3 RED OAK VENEER HS CODE : 4403.91.30 ORIGIN: ONTARIO, CANADA NO WOOD PACKING MATERIAL USCI: 91441900MA4X7GRLXN CAED: 01CT27VCB33220200300156"/>
        <s v="411 LOGS - 33,645'BFT - 168.225 M3 HARD MAPLE LOGS HS CODE : 4403.99.30 411 LOGS - 33,645'BFT - 168.225 M3 HARD MAPLE LOGS HS CODE : 4403.99.30 411 LOGS - 33,645'BFT - 168.225 M3 HARD MAPLE LOGS HS CODE : 4403.99.30 411 LOGS - 33,645'BFT - 168.225 M3 HARD"/>
        <s v="NR1 MD FOUNDATION RANCHERO TALL FESCUE 194 X 22.7 KG BAGS 4403.8 KG NET NR2 MD REGISTERED RANCHERO TALL FESCUE 440 X 22.7 KG BAGS 9988 KG NET NR3 MD REGISTERED RANCHERO TALL FESCUE 158 X 22.7 KG BAGS 3586.6 KG NET SH556 MD 1G KAKARKI WHITE CLOVER, 280 X 2"/>
        <s v="FURNITURE ARTICLES TOTAL 535 PACKAGES CONTAINING OTHER FURNITURE ARTICLES OF MADE OF MDF,BONE,GLASS,WOOD,FRAMED MIRROR INV. NO 66/JE/20 DTD. 03.02.2020 S.BILL NO 1625449 DTD.24.02.2020, HS CODE 94038900,44101190,70099200 SCAC CODE SABC HBL NO SABC173707J0"/>
        <s v="HARD MAPLE LOGS - 5444 BFT HARD MAPLE LOGS HARD MAPLE LOGS - 5223 BFT HARD MAPLE LOGS TOTAL OF 170 LOGS-16006 BFT- 82.126 M3 COUNTRY OF ORIGIN:CANADA HS CODE: 4403.99.00 CAED:01H556VCK987202003004 72 HARD MAPLE LOGS - 5339 BFT HARD MAPLE LOGS"/>
        <s v="LC NO. 043920010022 DATED 30.0 1.2020 GMELINA ROUND LOGS TO TAL 73.728 CBM TOTAL 484 PCS TOTAL GROSS WEIGHT 99,940.000 KGS TOTAL NET WEIGHT 99,940. 000 KGS HS CODE 4403.99.00 LC NO. 043920010022 DATED 30.0 1.2020 GMELINA ROUND LOGS TO TAL 73.728 CBM TOTAL"/>
        <s v="LC NO. 043920010022 DATED 30.0 1.2020 GMELINA ROUND LOGS TO TAL 73.366 CBM TOTAL 486 PCS TOTAL GROSS WEIGHT 100,870.0 00 KGS TOTAL NET WEIGHT 100,8 70.000 KGS HS CODE 4403.99.00 LC NO. 043920010022 DATED 30.0 1.2020 GMELINA ROUND LOGS TO TAL 73.366 CBM TO"/>
        <s v="ARTICLES OF WOOD DECORATIVE ARTICLES OF WOOD MOPANI (9360 PCS MEDIUM + 1970 PCS LARGE) HS CODE 4403.49.01.00 FOB CAPE TOWN"/>
        <s v="SLAC 4 PACKS  40 PEACES WOOD  17,041 M3 29821 - PO 1314 - HS CODE 4403.91.0040 FRESH (GREEN) SAWN ORIGINAL FRENCH OAK CANTS RUSTIC SIZE 305X318MM (12X12,5) THEN SLICED INTO BULLS OF 20MM LENGTHS APPROX 400CM / +/- 15% BETWEEN 3500 AND 3900MM / +/- 85% IN "/>
        <s v="------------ TGBU5276785 DESCRIPTION---------ONE 40.9FT CONTAINER SHIPPER'S LOAD AND COUNT HOUSEHOLD GOODS AND PERSONAL EFFECTS NO EEI REQUIRED PER FTR 30.40(B) HTS CODE: 9805.00.50, CODE- 4 MCCRACKEN, WILLIAM QENQ0273379 5 ANPS PS:5 OF 6 GRS:5920 NET:440"/>
        <s v="16 PALLETS (MADE BY 102 CARTONS PUT ON 102 PALLETS)+ 3 CARTONS (TOTAL PACKAGES NR. 19)GROSS WEIGHT KG 4403,20 NET WEIGHT KG 3881,15 EXW LOADED ON TRUCK OMI FOGLIANO REDIPUGLIA - ITALY DICHIARAZIONE DUAL"/>
        <s v="WALNUT LOGS HS CODE: 4403.990 170 FREIGHT PREPAID DESTI NATION CHARGES COLLECT AES X 20200225411361 WALNUT LOGS HS CODE: 4403.990 170 FREIGHT PREPAID DESTI NATION CHARGES COLLECT AES X 20200225411361 WALNUT LOGS HS CODE: 4403.990 170 FREIGHT PREPAID DESTI"/>
        <s v="BREATHERS HS CODE 84213920 COUNTRY OF ORIGIN GERMANY HBL GB70001533 . . . / SEAT PARTS CF 3000 CHRYSLER LH RH HS CODE94019080 COMMERCIAL INVOICE2520043193 COUNTRY OF ORIGIN HUNGARY HBLBUD0030602 / TUBES HS-CODE 48239085 COUNTRY OF ORIGIN GERMANY H B/L FR7"/>
        <s v="P.O.NO.PO-190118 GOHSENOL KH-20 900 BAGS 18,000 KGS REF PO#4502678751 CONTRACT #SCK280HB HS CODE : 3905.30 DIRECT DELIVERY TO: OXYVINYLS, LP PASADENA RESINS 4403 PASADENA FREEWAY PASADENA TX 77503 CONTACT: TOMMY MAY TEL:(281)884-4130 18PALLETS (900 BAGS)"/>
        <s v="FROZEN ROUGHY FILLETS (FROZEN PRODUCT) TOTAL NET WEIGHT 37478.54LB TOTAL GROSS WEIGHT 38828.90LB 137 X FROZEN ROUGHY FILLETS 2-4OZ NET WEIGHT 1370.000 KGS GROSS WEIGHT 1419.320 KGS, GROSS WEIGHT 4403.000 KGS 13 X FROZEN ROUGHY FILLETS OVER 8OZ (HOPLOSTETH"/>
        <s v="POWER TRANSMISSION ELEMENT BANQBRE4164672 INVOICE 68034400 - 4403 120X100X100CM 7 120X100X70CM 1 120X100X40CM 2 STACKABLE, HS-CODE 401031 ."/>
        <s v="OTHER ARTICLES OF PLASTICS AND ARTICLES OF OTHER M - OUTER PART, CLAMPING RING, TOP HYDRAULIC INSERT, LOWER HYDRAULIC INSERT BANQBRE4159361 115X100X115CM/13 STACKABLE HS-CODE:392690 / OTHER ARTICLES OF PLASTICS AND ARTICLES OF OTHER M - GASKET BANQBRE4163"/>
        <s v="CERAMIC WARE,RAW CEERAMIC CERAMIC WARE,RAW CEERAMIC CERAMIC WARE,RAW CEERAMIC CERAMIC WARE,RAW CEERAMIC TUC PO#134105,4246,4316,4403,4430 . CERAMIC WARE RAW CEERAMIC WOOD TABLE DECOR WOOD ANDTABLE METAL DECOR, . . @ FAX (86) 755-28961159 EMAIL TUC.SZ@VIP."/>
        <s v="RETURN CARGO TOTAL NUMBER OF PACKAGES AND GROSS CARG O WEIGHT: 72 PACKAGES 84 .800 LBS 38.464,633 KGS HS CODE:4403.99.00.00 (UN IT)WALNUT BURLS RETURN CARGO TOTAL NUMBER OF PACKAGES AND GROSS CARG O WEIGHT: 72 PACKAGES 84 .800 LBS 38.464,633 KGS HS CODE:4"/>
        <s v="SHIPPER'S LOAD &amp; COUNT CANADIAN LOGS QUANITY: 59.520 MBF 68 PIECES SUMMARY ID: SUM2074 EIN NUMBER: 98-0413798 LETTER OF CREDIT NO: M32Q5001NU00363 CONTRACT/ORDER NO: 1707584, HTS CODE: 4403.20 FREIGHT PREPAID SHIPPER'S LOAD &amp; COUNT CANADIAN LOGS QUANITY: "/>
        <s v="NONCONIFEROUS WOOD IN THE ROUGH NESOI, NOT TR NONCONIFEROUS WOOD IN THE ROUGH NESOI, NOT TR NONCONIFEROUS WOOD IN THE ROUGH NESOI, NOT TR NONCONIFEROUS WOOD IN THE ROUGH NESOI, NOT TRTEMU7021269 19.755 M3 - 57 ASH SAW LOGS TLLU4898018 19.565 M3 - 61 ASH S"/>
        <s v="ELECTRIC LAMPS 4104 BOXES INVOICE NO 6100119927 NET WEIGHT 4060.224 KGS GROSS WEIGHT 7105.296 KGS HS-CODE 8539229090 8539219290 ELECTRIC LAMPS 4403 BOXES INVOICE NO 6100119916 NET WEIGHT 4429.632 KGS GROSS WEIGHT 6895.104 KGS HS-CODE 8539229090 8539219290"/>
        <s v="02 PCS OF WOODEN EASY CHAIRS HS CODE 4403.60.90"/>
        <s v="HARD MAPLE LOGS - HARD MAPLE LOGS 5360 BFT HARD MAPLE LOGS - HARD MAPLE LOGS 5635 BFT TOTAL OF 180 LOGS-16439 BFT-81.923 M3 HARD MAPLE LOGS COUNTRY OF ORIGIN:CANADA HS CODE:4403.99.30 CAED: :01H556VCK98720200100030 HARD MAPLE LOGS - HARD MAPLE LOGS 5444 B"/>
        <s v="HARD MAPLE 3SC SAWLOGS HS CO DE: 4403.990160 AS PER ORDER NO. JM12122019A USA ORIGIN FREIGHT PREPAID DESTINATIO N CHARGES COLLECT AES X20200 106634349 -TAX ID: 136 -81-28567 MAERSK ENVIRON, X: 82 51 624 9769 HARD MAPLE 3SC SAWLOGS HS CO DE: 4403.990160 AS"/>
        <s v="LEATHER SOFA THIS SHIPMENT DOES NOT CONTAIN ANY SOLID WOOD PACKING MATERIALS EVEFLT 1 XXFAX 514 631-4403"/>
        <s v="DOOR LOCK FITTINGS SET 40 PALLETS CONTAINING 767 BOXED AND 4403 CARTONS AND 10 SETS SHIP TO LARSON MANUFACTURING COMPANY 1501 BETHA LARSON LANE, ALBERT LEA MINNESOTA 56007, U.S.A."/>
        <s v="NONCONIFEROUS WOOD IN THE ROUGH NESOI, NOT TR18.434 M3 - 59 ASH SAW LOGS 18.850 M3 - 61 ASH SAW LOGS 17.708 M3 - 41 WALNUT SAW LOGS 18.701 M3 - 44 WALNUT SAW LOGS 18.450 M3 - 25 WHITE OAK SAW LOGS HS CODE 4403.99.90 WALNUT ASH, HS CODE 4403.91.00 WHITE OA"/>
        <s v="J20427 CONTAINING GATE VAL VES HS CODE: 848190 / J20339 CONTAINING OTHER CA ST ARTICLES HS CODE: 73259 9 / D55552 CONTAINING PISTON RODS / 870899901/ 84819090 5/ 491000002 HS CODE: 8608 00 / J20304 CONTAINING ROUGH S TONES HS CODE: 710310 / J20371 CONTAIN"/>
        <s v="480 CAR CHEESES - ORDER NO 3 80381619 4403 CAR CHEESES - ORDER NO 380066299 FREIG HT PREPAID / DTHC COLLECT TO ALL WAYS"/>
        <s v="1CNTR SHIPPER'S LOAD,COUNT &amp; WEIGHT: (31 CARTONS) CY / CY 31 CARTONS OF TRUCK PARTS/GEARS APPROVAL NO: MW105020-4403 FREIGHT PREPAID COPY NON-NEGOTIABLE B/L RELEASE PROCEDURES"/>
        <s v="CANADIAN ROUND LOGS TOTAL: 16 7 PCS 109.630MBF LC NO; M0524 2001NU00050 DATED 20200108 C OUNTRY OF ORIGIN: CANADA TERM S OF PRICE: CFR BUSAN, KOREA H.S.NO.4403.20.2010 CAED NO: 03N793 HC2319 20200100053 FRE, IGHT PREPAID CANADIAN ROUND LOGS TOTAL: 16 7 PC"/>
        <s v="09 PACKAGE 01X20' DRY BOX CONTAINING: 41 GRANITE POLISHED SLABS THICK 03CM, AS FOLLOWS: 07 BUNDLE(S) AND 02 BOX(S) SAMPLE GRANITE ZURICH 13,00X18,00X2,00CM - 20 PIECE SAMPLE GRANITE WHITE ICE 13,00X18,00X2,00CM - 30 PIECE 229,53 SQM SLAB GRANITE WHITE ICE"/>
        <s v="1-20GP FCL 377 CTNS 4403 PCS MEN 99% COTTON 1%ELASTANE, SLASHER DYED DENIM WOVEN PANTS HS NUM BER : 6203.42.0041 ISD NO. : 6881750000 PRODUCT ION CODE SAP PO# 59178-0035, 4100448105 59178-0013 4100 448104 LV603110 1336 PCS LV602108 3067 PCS 377 CTNS 4403 "/>
        <s v="ON 4 PLTS WINE TEMPERATURE 13 C HTS 220421 INV 1012001420/2019 PO 4399 HBL 7339228P8309 / ON 1 PLT WINE TEMPERATURE 13 C HTS 220421 INV 2019-10FVE-0000297 PO 4404 HBL 7339228P8313 / ON 3 PLTS WINE TEMPERATURE 13 C HTS 220421 INV 0361 PO 4403 HBL 7339228P8"/>
        <s v="SHIPPERS LOAD STOW AND COUNT 01 X 40 HC CONTAINER CONTAINING 33 BALES WITH EUCALYPTUS LUMBER - FIRST QUALITY 30 MM X 61 MM X 1219 MM ORIGIN: FROM BRAZILCLEAN ON BOARD DECLARED CLEAN BY SHIPPER DECLARED CLEAN BY SHIPPER SHIPPED ON BOARD FREIGHT PREPAID ABR"/>
        <s v="SHIPPER'S LOAD,COUNT,SEALED&amp;WEIGHT 4X40'HC CONTAINERS (3813 CARTONS) CY/CY MAIN CARRIAGE: ALS CERES / 102N MAIN CARRIAGE: HYUNDAI TOKYO / 122E 1268 (CT) LADIES VINYL HANDBAG LADIES VINYL TOTE, 4403.2 KGM FREIGHT COLLECT COPY NON-NEGOTIABLE B/L RELEASE PRO"/>
        <s v="ARTICLES OF WOODMOPANI BULKPACKED DECORATIVE ARTICLES OF WOOD MOPANI (13850 PCS MEDUIM) HS CODE 4403.49.01.00"/>
        <s v="GOHSENOL KH-20 18PALLETS (900 BAGS) P.O.NO.PO-190117 900 BAGS 18,000 KGS REF PO#4502678748 CONTRACT #SCK279HB HS CODE : 3905.30 DIRECT DELIVERY TO: OXYVINYLS, LP PASADENA RESINS 4403 PASADENA FREEWAY PASADENA TX 77503 CONTACT: TOMMY MAY TEL:(281)884-4130"/>
        <s v="IKEA HOME FURNISHING PRODUCTS TARIFF NUMBER: 940350 CONS IGNMENT NUMBER: 18351-SUP-5638 316528 TOTAL GROSS WEIGHT: 1 4403.160 TOTAL VOLUME: 38.97 0 TOTAL NUMBER OF PIECE(S): 343 / IKEA HOME FURNISHING PRODUCTS TARIFF NUMBER: 940360 CONS IGNMENT NUMBER: 18"/>
        <s v="1 X 40 HC CONTAINER SCREE N DOORS OF RADIATA PINE H S CODE: 4418.2010 1 X 40 HC CONTAINER SCREE N DOORS OF RADIATA PINE H S CODE: 4418.2010 FREI GHT COLLECT 1 X 40 HC CONTAINER POLI NES IMPREGNATES WITH RADIATA P INE CCA HS CODE: 4403.1 100"/>
        <s v="BULKPACKED DECORATIVE ARTICLES OF WOOD MOPANI (9550 PCS SMALL, 9340 PCS MEDIUM) HS CODE 4403.49.01.00 FOB CAPE TOWN/FREIGHT COLLECT"/>
        <s v="78 WINE PO 4403 BURLOTTO COMM. G.B. 44 WINE PO 4401 PICOLLO ERNESTO AZ. AGR. 110 WINE PO 4400 DI LENARDO AZ.AGR. S.S 100 WINE PO 4402 CIU' CIU' AZ.AGR. DI BARTOL ALSO NOTIFY PARTY COMPASS WINE AND SPIRITS LLC 7440 SANTA FE DRIVE HODGKINS, IL 60525 0018474"/>
        <s v="AUTOMOTIVE PARTS CLAMPS HS CODE:73269019.00 INV: 8100001970 20 PALLETS(1520 CARTONS) THIS SHIPMENT CONTAINS NO WOOD PACKAGING MATE ZIP:518131, TEL:+86)0755-86571135 FAX:+86)0755-86571210 TAX ID:4403 0067 4818 386 FREIGHT PREPAID"/>
        <s v="CERAMIC PLANTERS PO NO:816664 4403, 292CTNS12SLIP SHEET +++SERVICES INC 3025 GUM COURT CHESAPEAKE VA 23321 DCM_N FK@DAMCO.COM"/>
        <s v="HOUSEHOLD GOODS AND PERSONAL EFFECTS SHIPPER PEREA NICOLE PIECES 6/6 DBAS HAFC SCAC-GBL BWFD-WKAS0182962 HBL HLUSAN2JK02080AA, NET WT 6421 GRS WT 8249 VOLUME 1152 / HOUSEHOLD GOODS AND PERSONAL EFFECTS SHIPPER HICKS ZAQWUAN PIECES 4/4 DBAS HBAT SCAC-GBL F"/>
        <s v="HOUSEHOLD GOODS AND PERSONAL EFFECTS SHIPPER HICKS ZAQWUAN PIECES 4/4 DBAS HBAT SCAC-GBL FIEF-WKAS0183874 HBL HLUSAN2JK02080AB, NET WT 3189 GRS WT 4403 VOLUME 820"/>
        <s v="------------ CAIU9128695 DESCRIPTION---------ONE 40.9FT CONTAINER SHIPPER'S LOAD AND COUNT HOUSEHOLD GOODS AND PERSONAL EFFECTS NO EEI REQUIRED PER FTR 30.40(B) HTS CODE: 9805.00.50, CODE- 4 MARR, JORDON QENQ0270799 4 RVLI PS:4 OF 5 GRS:4403 NET:3181 CFT:"/>
        <s v="------------ CAIU9729572 DESCRIPTION----------------------GENERIC DESCRIPTION-------------INDIAN WOODEN,IRON FURNITURE ITEM INVOICE NO. 116/2019-20 DT.18-11-2019 IEC 1305019547 HS CODE.:94036000 S.B. 8479447 DT 25-11-2019, NET WT.4403.700 KGS AMS WILL BE "/>
        <s v="TOTAL 1619 CORRUGATED CART ONS ONLY (ONE THOUSAND SIX HUNDRED NINETEEN ONLY) RE ADY TO EAT PROCESSED FOOD (FROZEN) OTHER DESCRIPTION AS PER INVOICE INVOICE NO : DKFPL-566/19-20 DT: 27- NOV-2019 PO NO.: 559101 D T: 04-NOVEMBER-2019 H.S. C ODE: 19059090, 19"/>
        <s v="MSKU1511696 40/DRY 9'6 SHIPPE R'S SEAL: 6967256 149 LOG GRO SS WEIGHT: 23102 KGS MEASUREME NT: 18.625 CBM 149 WALNUT S C LOGS MARKS AND NUMBERS: . MSKU8748838 40/DRY 9'6 SH IPPER'S SEAL: 6967252 133 LOG, 4403.99.0170 AES: X2019112 2551012 -- ON BEHALF OF "/>
        <s v="YELLOW PINE CONTAINS 3200 SOUTHERN YELLOW PINE LOGS - 350 METRIC TONS H.S CODE 4403.21.00 AES X20191120210864"/>
        <s v="GMELINA ROUND LOGS TOTAL GR OSS WEIGHT: 149636 KGS TOTAL NET WEIGHT: 149636 KGS TOTAL 109.315 CBM LC NO: 30381901 0328 DATED 20.11.2019 LCA FOR M NO. JBL-57203 HS CODE: 4403 9900 GMELINA ROUND LOGS TOTAL GR OSS WEIGHT: 149636 KGS TOTAL NET WEIGHT: 149636 "/>
        <s v="DECORATIVE ARTICLES OF WOOD OF BULKPACKED DECORATIVE ARTICLES OF WOOD MOPANI (4730 PCS SMALL, 9320 PCS MEDIUM, 505 PCS JUMBO) HS CODE 4403.49.01.00"/>
        <s v="FREIGHT PREPAID LOADED INTO GRODAN/MINERAL WOOL 60 PACKAGES ADN 358 CARTONS NET WEIGHT :4403.6370 KGS HS-NO 68061000 THETIS D VOY 240U9R AT GDYNIA, POLAND, 6911304 300027 FCL CARGO"/>
        <s v="HARD MAPLE LOGS 127 LOGS - 8.133'BFT - HARD MAPLE LOGS HS CODE : 4403.99.30 ORIGIN: ONTARIO, CANADA NO WOOD PACKING MATERIAL TAX ID : 3600631034 TRANSACTION REFERENCE (ITN): 01CT27VCB33220191100598 HARD MAPLE LOGS"/>
        <s v="AUTOMOTIVE PARTS CLAMPS HS CODE:73269019.00 INV: 8100001962 8100001961 30 PALLETS(1579 CARTONS) THIS SHIPMENT CONTAINS NO WOOD PACKAGING MATE ZIP:518131, TEL:+86)0755-86571135 FAX:+86)0755-86571210 TAX ID:4403 0067 4818 386 FREIGHT PREPAID"/>
        <s v="SHIPPER'S LOAD &amp; COUNT (340CTNS) CY / CY COPY NON-NEGOTIABLE B/L RELEASE PROCEDURES FREIGHT COLLECT DETAIL AS PER ITEMIZED 340 CARTONS OF ARTIFICIAL FLOWERS., 4403.77 HS CODE: 6702104000"/>
        <s v="TREATED WITH PAINT 3.168 POSTS IMPREGNADOS 2 1/2-3 X 1,98 MTS PARTIDA ARANCELARIA 4403.1010 XLAS CONDES SANTIAGO 00000 CHILE"/>
        <s v="WOOD 3.861 POSTS 2 A 2 1/2 X 1,98 MTS PARTIDA ARANCELARIA 4403.1010 WOOD 720 POSTS 5 X 2,40 MTS PARTIDA ARANCELARIA 4403.1010"/>
        <s v="POLYESTER FABRIC HS CODE : 5 40769909012 / CLIP HS CODE : 7320 9090 00 00 --UNSTACKABLE-- / CROWN WHEEL &amp; PINION, SEAL KIT HS CODE: 401699, 870899 / HS CODE:401699 JOUNCE BUMPER 001451000874 PO55009005 I D 522-NOV V ID 517-OCT V H S CODE(S):401699 60 CASE"/>
        <s v="GARDEN FURNITURE HS: 4403.49"/>
        <s v="CASTER BRAKE KIT,GRIP LOCK,4 IN CASTER WHEEL,1-9/16 IN.HUB L.,350 L B. CURVED PEGBOARD HOOK,2 IN ID,PK10 DOUBLE CLOSED-END PEGBOARD HOOK,8 I N,PK5 ENCLOSED LIMIT SWITCH SEE ATTACHMENT 100 CARTONS 860 KGS 3.496 CBM BENCH,CENTER FOLDING,BLOW MOLDED,GR AY HT"/>
        <s v="SWFR WJ OHB SK 2.1CT (SWIFFER SWEEPER STARTER KIT) PO# N6P-5 500019575 BRAND CODE# 80322812 SAN NO.: US-FH1-18-39400-R HS CODE: 8509.80.5095 CONTAINER NO. FDCU0347793 SEAL NO. CNAM8 5685 SWFR WJ WOOD OHB SK 2.1CT (S WIFFER SWEEPER STARTER KIT) PO# N6P-550"/>
        <s v="TOTAL OF 40 LOGS- 4873 BF - 24.365 M3 WALNUT,RED OAK, WHITE OAK LOGS COUNTRY OF ORIGIN : CANADA HS CODE:4403.99.00, 4403.91.00 CAED: 01H556MC245220191101518"/>
        <s v="HARD MAPLE LOGS - 4344 BF HARD MAPLE LOGS TOTAL OF 163 HARD MAPLE LOGS - 9491 BF-47.455 M3 COUNTRY OF ORIGIN : CANADA HS CODE : 4403.99.30 CAED: 01H556MC245220191101468 HARD MAPLE LOGS - 5147 BF HARD MAPLE LOGS"/>
        <s v="RED OAK LOGS - 4432 BFT RED OAK LOGS RED OAK LOGS - 4301 BFTRED OAK LOGS TOTAL OF 65 RED OAK LOGS - 8733 BF -43.665 M3 COUNTRY OF ORIGIN : CANADA HS CODE : 4403.91.00 CAED: 01H556MC245220191101457"/>
        <s v="12X750 ML STILL WINE KGM 4403 LES GRANDS CHAIS DE FRANCE PO IMP 146916 PO DIS 5134426 SC 18-046WW - CUC NOT APPLICABLE CUSTOMER USES HIS OWN CHASSIS ON BOARD - FREIGHT AND THC PAYABLE AT LE HAVRE AMS AND B/L CHARGES AND ISPS AND SECURITY CHARGES PAYABLE A"/>
        <s v="WEARING APPARELS HTS NO:62 04.62 6209.20 REDAYMADE GA RMENTS. QTY503PCS TODDLER GIRLS / INFANTS 76%COTTON 23% POLSTER 1% SPANDEX WOV EN PANTS, OF BLUE DENIM, R EACHES BELOW THE KNEE REF: DC P.O.NO: AND STYLE NO RD 74CAA 284425 INVOICE NO:AE PZ./4403/2019 "/>
        <s v="SONGNOX 11B FF (11051523) 18,5 00 KG 37PACKAGES ANTI-OXIDIS ING PREPARATIONS HTS: 3812.39 -CONTRACT NO. SW-SE-364846 -SWIA INVOICE NUMBER. 19-3346- SWDM-US -EQUISTAR PO NO. 4403 718711 -MATERIAL NO. 1052446, ADDITIONAL NOTIFY : LYOND ELLBASELL ATTN: SHARO"/>
        <s v="HARD MAPLE LOGS - HARD MAPLE LOGS HARD MAPLE LOGS - HARD MAPLE LOGS HARD MAPLE LOGS - HARD MAPLE LOGS HARD MAPLE LOGS - HARD MAPLE LOGS HARD MAPLE LOGS - HARD MAPLE LOGS HARD MAPLE LOGS - HARD MAPLE LOGS HARD MAPLE LOGS - HARD MAPLE LOGS HARD MAPLE LOGS -"/>
        <s v="FREIGHT COLLECT 2ND NOTIFY:DAMCO DISTRIBUTION VANCOUVER 8400 ROAD DELTA, BC V4G 1B5 74 CARTONS 81.4 KGM 0.324 MTQ GB PLAYPEN SHEET BUNNY, SHEET SET MS 150GSM 80 COTTON 20 POLYESTER OATMEAL T/TXL JERSEY SHEET SET TTL GWT: 4403.890 KGS PURCHASE ORDER NUMBER"/>
        <s v="DECORATIVE ARTICLES OF BULKPACKED DECORATIVE ARTICLES OF WOOD MOPANI (3880 PCS SMALL, 9450 PCS MEDIUM) GRAPEVINE WOOD (2880 PCS MEDIUM, 960 PCS LARGE,, 640 PCS SUPER SIZE) HS CODE 4403.49.01.00 FOB CAPE TOWN/"/>
        <s v="ASH LOGS - 5927 BFT ASH LOGS ASH LOGS - 5823 BFT ASH LOGS TOTAL OF 191 ASH LOGS - 11750 BFT-58.750 M3 COUNTRY OF ORIGIN : CANADA HS CODE : 4403.99.00 CAED: 01H556MC245220191001365"/>
        <s v="06 JUMBO CASES AUTOMOBILE TRAILER PARTS S.BILL NO.7388515 DT.04.10.2019 INVOICE 6337 H.S.CODE 8 7169010, 87089900 NET WT. 4403.00 KGS FREIGHT PREPAID"/>
        <s v="CANADIAN LOGS COUNTRY OF ORIG IN: CANADA QUANITY: 83.480 MB F 86 PIECES SUMMARY ID: SUM20 74 EIN NUMBER: 98-0413798 LE TTER OF CREDIT NO: M100U1910NU 00300 CONTRACT/ORDER NO: 1681 487 HTS CODE: 4403.20 FREIGH, T PREPAID CANADIAN LOGS COUNTRY OF ORIG IN: C"/>
        <s v="NONCONIFEROUS WOOD IN THE ROUGH NESOI, NOT TR NONCONIFEROUS WOOD IN THE ROUGH NESOI, NOT TR NONCONIFEROUS WOOD IN THE ROUGH NESOI, NOT TR560 LOGS - 126.242 M3 ASH DEBARKED LOGS HS CODE 4403.99.90 ORIGIN ONTARIO, CANADA SHIPPER DECLARED NO WOOD PACKING MAT"/>
        <s v="PLUSH TOYS PO#4135,4151,4250,4251,4254,4367,4331,43 90,4403,4404,4439,4444,4448,4452,4454,44 62,4468,4469,4474,4475,4482,4483,4488,44 89,4491,4556 ."/>
        <s v="CTNS SLAC 2 PLTS CERAMIC HANDL E CERAMIC WITH ZINC AOLLY HAND LE ZINC ALLOY HANDLE CRYSTAL B ALL WITH ZINC ALLOY HANDLE HS CODE:69119000008302420000 TOTA L FORTY THREE (43) CARTONS ONL Y SHIPPER'S LOAD AND COUNT / CTNS OZONE GENERATOR MODEL : 4151090-075 "/>
        <s v="EXHIBITON CARGO WOODEN PARTS HS: 4410.11 WOODEN PARTSWOODEN PARTS FOR FURNITURE CARPETS HS: 4403.22, 9403.60 HS: 5703.20 FREIGHT PREPAID WOOD PACKAGING CLAUSE : SHIPPER DECLARES THAT ANY APPLICABLE WOOD PACKAGING MATERIALS COMPLY WITH ISPM15 REGULATIONS. "/>
        <s v="MKG/GRH (IPE) ROUND LOGS H.S. CODE: 4403.99.9019 LC NUMBER: M03UG908NU00648 DATED 190829 FREIGHT PREPAID FREIGHT PAYABLE IN HONG KONG BY CENTRAL NATIONAL ASIA LIMITED MKG/GRH (IPE) ROUND LOGS MKG/GRH (IPE) ROUND LOGS MKG/GRH (IPE) ROUND LOGS"/>
        <s v="SHIPPER'S LOAD &amp; COUNT (576CTNS) CY / CY POLYESTER &amp; POLYRESIN DECORATIVE FAIRY / FIGURINE AS PER PO#11217,11218,11223,11227,11229,11 231, THIS SHIPMENT DOES NOT CONTAIN ANY SOLID WOOD PACKING MATERIALS TEL: 86-592-2263751 FAX: 86-592-2127804 4403.060(KGM"/>
        <s v="(ONE THOUSAND THREE HUNDRED TWENTY FIVE CARTONS PKED IN FO RTY PKGS ONLY ) ONDANSETRON ORALLY DISINTEGRATING TABLETS ,4MG HSN CODE:30049035 ONDAN SETRON ORALLY DISINTEGRATING T ABLETS ,8MG HSN CODE:30049035, METFORMIN HYDROCHLORIDE EXTE NDED RELEASE TABLE"/>
        <s v="PLUSH TOYS PO#4163,4165,4167,4229,4230,4233,4389,43 95,4396,4397,4403,4404,4405,4411,4439,44 52,4467,4469,4471,4472,4474,4475,4479,44 80,4482,4487,4488,4489,4490,4491,4499,45 00,4501,4511"/>
        <s v="(ONE) 20' DB CNTR WITH POLISHED STONE SLABS, AS FOLLOWS: STONE SLABS NET WEIGHT: 26540.000 NCM: 6802.93.90 HS CODE: 6802.93 INVOICE: 4403-GR-19 QUANT. SLAB(S): 53 SLAB(S) QUANT. NF: 8 BUNDLE(S) DU-E:19BR0011985541 RUC:9BR3597245410000000000 0000000826042 "/>
        <s v="FOOTWEAR PO 0149030187422 STYLE 49F9FUFR3L,49R0FUFR2L, 49R0FUFR3D,49T8FUFR1B 440 CTNS / 4403 PAIRS PO 0140070190600 STYLE 40R0SDFA1B,40R0SDFA1L, PLAZA, 12TH FLOOR EAST RUTHERFORD, NJ 07073 LOGISTICSTEAM MICHAELKORS.COM TEL:201-806-866FREIGHT COLLECT"/>
        <s v="2 X 40'ST CONTAINER TOTAL 4403 CASES ONLY TOTAL FOUR THOUSAND FOUR HUNDRED THREE CASES 33061020 (HS) FWDR REF: BOM8082127 TOTAL FOUR THOUSAND FOUR HUNDRED AND THREE CASES ONLY, NET WT.: 15013.120 KGS. NAMED ACCOUNT: 19-0927 FREIGHT COLLECT 33061020 (HS) F"/>
        <s v="P.O.NO.GSHK19-00047 GOHSENOL KH-20 300 BAGS 6,000 KGS LOT:98230,98232 REF PO#4502643281 CONTRACT #SCJ962HB HS CODE:3905.30 DIRECT DELIVERY TO: OXYVINYLS,LP PASADENA RESINS 4403 PASADENA FREEWAY PASADENA TX 77503 CONTACT:TOMMY MAY TEL:(281)884-4130 FREIGHT"/>
        <s v="P.O.NO.GSHK19-00046 GOHSENOL KH-20 900 BAGS 18,000 KGS REF PO#4502636664 CONTRACT #SCJ814HB HS CODE : 3905.30 DIRECT DELIVERY TO: OXYVINYLS, LP PASADENA RESINS 4403 PASADENA FREEWAY PASADENA TX 77503 CONTACT: TOMMY MAY TEL:(281)884-4130 18PALLETS (900 BAG"/>
        <s v="CAIU7153087 40/DRY 9'6 SHIPPE R'S SEAL: VIDAUI00009 7 3 PAC KAGE GROSS WEIGHT: 4403 KGS ME ASUREMENT: 35 CBM 3 PACKAGE S OF DEDUSTING-FILTER AND CONVEYOR PLANT AS PER CUS TOMS INVOICE NO Z4856-34, S WEIGHT: 3883 KGS MEASUREMENT : 35 CBM 3 PACKAGES OF D ED"/>
        <s v="WINE WINE / PO 4418 LA SPINETTA S.S. AZ.AGR. / WINE 240 WINE KGM 4780 / PO 4406 CONTRATTO GIUSEPPE SRL 33 WINE KGM 444 / PO 4425 CONTRATTO GIUSEPPE SRL / WINE 120 WINE KGM 1778 / PO 4410 RONCO DEI TASSI AZ. AGR. 120 WINE KGM 1778 / PO 4411 RONCO DEI TASSI"/>
        <s v="MENS CARGO SHORT PANT CHINO SHORT PANT STYLE NO:4403,2217 CAT:06 HS CODE:62034200 INV.NO:RIBS EXP 2019 01 DATE: 08-08-2019 CONT. NO:RTI 2019 01 DATE: 01-08-2019, EXP.NO:880-002378-19 DATE: 08-08-2019 . AMS # 190800950 SCAC # PSNO . TS EX YM INVENTIVE V.26"/>
        <s v="WOOD POSTS CALIBRADO 5 X 2,44 MTS WOOD POSTS CALIBRADOS 5 X 2,44 MTS PARTIDA ARANCELARIA 4403.1010"/>
        <s v="GRAPEVINE WOOD OF BULKPACKED DECORATIVE ARTICLES OF WOOD MOPANI WOOD (9130 PCS MEDIUM) GRAPEVINE WOOD (2000 PCS MEDIUM, 1750 PCS LARGE,, 400 PCS SUPER SIZE) HS CODE 4403.49.01.00 FOB CAPE TOWN /"/>
        <s v="PLUSH TOYS PO#4229,4249,4250,4253,4255,4321,4325,43 31,4367,4395,4403,4404,4453,4462,4467,44 69,4471,4481,4483,4484,4487,4491,4492,44 99,4500,4501,4510,4511,4548,4552,4556 ."/>
        <s v="POSTS 3.168 POSTS 2 1/2 A 3 X 1,98 MTS PARTIDA ARANCELARIA 4403.1010"/>
        <s v="WOOD 420 POSTS CILINDRADOS 5 X 2,40 MTS 1728 POSTS IMPREGNADOS 2 1/2-3 X 1,98 MTS PARTIDA ARANCELARIA 4403.1010"/>
        <s v="WOOD IN THE ROUGH, WHETHER OR NOT STRIPPED OF BARK - BRAZILIAN EUCALIPTUS WOOD IN THE ROUGH, WHETHER OR NOT STRIPPED OF BARK - BRAZILIAN EUCALIPTUS 02 CONTAINERS WITH 81 BUNDLES CONTAINING: 40 BRAZILIAN EUCALIPTUS, ROUGH SAWN, KD, MILL RUN GRADE EUCALYPTU"/>
        <s v="AUTO PARTS UNIVERSAL JOINT, STUB SHAFT., UNIVERSAL JOINT SHAFT ASSEMBLY INVOICE NO 1200190178 DT 13.08.2019, S B 6220304, DT 13.08.2019 NET WET 4403.736 KGS IEC NO 0597005940 DAP"/>
        <s v="SHIPPER'S LOAD, COUNT &amp; SEALED 1 X 40'HC CONTAINER (172 PACKAGES) CY / CY 4403.600GW, 65.480CM, 172PKG 172 PACKAGES OF GARDEN DECORS (MADE OF SAND AND CEMENT) FREIGHT COLLECT, COPY NON-NEGOTIABLE B/L RELEASE PROCEDURES"/>
        <s v="OTHER (OTHER CONIFEROUS ) (WOOD IN THE ROUGH31 LOGS IN BUNDLE BUNCH TRUSS 72 BLOCKS SAMAN WOOD HS CODE 4403.26.00.00 44.13.00.00.00 OTHER (OTHER CONIFEROUS ) (WOOD IN THE ROUGH31 LOGS IN BUNDLE BUNCH TRUSS 72 BLOCKS SAMAN WOOD HS CODE 4403.26.00.00 44.13."/>
        <s v="WOOD 3.861 POSTS 2 A 2 1/2 X 1,98 MTS PARTIDA ARANCELARIA 4403.1010 WOOD 3.168 POSTS 2 1/2 A 3 X 1,98 MTS"/>
        <s v="WOOD IN THE ROUGH, WHETHER OR NOT STRIPPED OF BARK - BRAZILIAN EUCALIPTUS WOOD IN THE ROUGH, WHETHER OR NOT STRIPPED OF BARK - BRAZILIAN EUCALIPTUS 02 CONTAINERS WITH 77 BUNDLES CONTAINING: BRAZILIAN EUCALIPTUS, ROUGH SAWN, KD, MILL RUN GRADE, EUCALYPTUS "/>
        <s v="NONCONIFEROUS WOOD IN THE ROUGH NESOI, NOT TR NONCONIFEROUS WOOD IN THE ROUGH NESOI, NOT TRASH LOGS HS 4403.99.90 SHIPPER DECLARED NO WOOD PACKING MATERIAL CONTACT MISS XU - MOBILE 86-15557208031 -, TEL 86-0572-2399597 FAX 86-0572-2198070 EMAIL ZJHUZHOUYI"/>
        <s v="NONCONIFEROUS WOOD IN THE ROUGH NESOI, NOT TR NONCONIFEROUS WOOD IN THE ROUGH NESOI, NOT TRASH LOGS HS 4403.99.90 SHIPPER DECLARED NO WOOD PACKING MATERIAL NONCONIFEROUS WOOD IN THE ROUGH NESOI, NOT TR NONCONIFEROUS WOOD IN THE ROUGH NESOI, NOT TR"/>
        <s v="FREIGHT PREPAID MENS 70 COTTON 30 POLYESTER KNITTED TROUSERPO. NO. 19059045 STYLE NO. ZARA JOGGERS PO. NO. 19059052 STYLE NO. ZARA JOGGERS HTS CODE: 6103.42.1020 TOTAL CTNS: 378 TOTAL PCS: 7626, FORM E NO: AHB-2019-0000089074 DTD: 01/08/2019 GW: 4865.09 K"/>
        <s v="AS PER PO NO LA190712 2 PLASTIC DOCUMENT HOLDER 4403 6353"/>
        <s v="WOOD IN THE ROUGH 01 - RETURN OF GROSS WOODEN ANCHOR WITHOUT TREATMENT MARK DUE 19BR001067468-2 NCM 4403.99.00 RUC 9BR022105791000000000000000007 36460, WOODEN PACKAGE NOT TREATED AND NOT CERTIFIED FREIGHT PREPAID XSHIPPER CNPJ 16.831.972/0001-68 PH 5521 "/>
        <s v="WALNUT LOGS HS CODE: 4403.99 .0170 IL, AES: X20190815042 074 WALNUT LOGS HS CODE: 4403.99 .0170 IL, AES: X20190815042 074 WALNUT LOGS HS CODE: 4403.99 .0170 IL, AES: X20190815042 074 WALNUT LOGS HS CODE: 4403.99 .0170 IL, AES: X20190815042 074 WALNUT LOGS"/>
        <s v="WOODEN FURNITURE WOODEN FURNITURE WOODEN FURNITURE WOODEN FURNITURE WOODEN FURNITURE WOODEN FURNITURE WOODEN FURNITURE WOODEN FURNITURE WOODEN FURNITURE WOODEN FURNITURE WOODEN FURNITURE WOODEN FURNITURE 4662 CARTONS WOODEN FURNITURES (BEDROOM SETS) SHIPP"/>
        <s v="TOY PLUSH TOYS 4241,4251,4257,4266,4268,4325, 4354,4367,4370,4373,4374,4376, 4377,4379,4380,4382,4389,4390, 4393,4394,4395,4396,4397,4400, 4403,4404,4405,4411,4427,4430,, MATERIAL"/>
        <s v="SHIPPER'S LOAD &amp; COUNT TERMS OF PRICE: CFR BUSAN,KOREA COUNTRY OF ORIGIN: CANADA CANADIAN ROUND LOGS 74.07MBF FREIGHT PREPAID NOTIFY APPLICANT, HS COD 4403-20-2020 A&amp;A TRADING SUMMARY ID: SUM2199 SHIPPER'S LOAD &amp; COUNT TERMS OF PRICE: CFR BUSAN,KOREA COUN"/>
        <s v="2X 40 FT HC WOODNED POLES WOODEN POLES HS CODE: 4403 9090 2X 40 FT HC WOODNED POLES WOODEN POLES HS CODE: 4403 9090"/>
        <s v="1518 PACKAGES 'RESTAURANT PROM OTION ITEMS' 1498 CTNS PO KEMON LAUNCHERS - 14403031-EEV EXEGG/HKPK/HM19/150/US - WRIN# 1 4403-031 - HTS#9503.00 20 PCS RECOUP CARTONS MBOL# 00003675122M BDP, REF# 381088 PO# 0545210 0 DOES NOT CONTAIN WOOD P ACKING MATERIAL"/>
        <s v="1320 PACKAGES 'RESTAURANT PROM OTION ITEMS' 1320 CTNS PO KEMON LAUNCHERS - 14403031-EEV EXEGG/HKPK/HM19/150/US - WRIN# 1 4403-031 - HTS#9503.00 MBOL# 00003675080M BDP REF# 382024 PO# 0545, 9783 DOES NOT CONTAIN WOO D PACKING MATERIAL MARKS &amp; NOS. 150/CS S"/>
        <s v="1320 PACKAGES 'RESTAURANT PROM OTION ITEMS' 1320 CTNS PO KEMON LAUNCHERS - 14403031-EEV EXEGG/HKPK/HM19/150/US - WRIN# 1 4403-031 - HTS#9503.00 MBOL# 00003675076M BDP REF# 382022 PO# 0547, 2512 DOES NOT CONTAIN WOO D PACKING MATERIAL MARKS &amp; NOS. 150/CS S"/>
        <s v="1320 PACKAGES 'RESTAURANT PROM OTION ITEMS' 1320 CTNS PO KEMON LAUNCHERS - 14403031-EEV EXEGG/HKPK/HM19/150/US - WRIN# 1 4403-031 - HTS#9503.00 MBOL# 00003675082M BDP REF# 382025 PO# 0546, 6288 DOES NOT CONTAIN WOO D PACKING MATERIAL MARKS &amp; NOS. 150/CS S"/>
        <s v="DECORATIVE ARTICLES OF WOOD OF BULKPACKED DECORATIVE ARTICLES OF WOOD MOPANI WOOD (2900 PCS MEDIUM, 1920 PCS LARGE, 950 PCS JUMBO) GRAPEVINE WOOD, (1300 PCS MEDIUM, 1650 PCS LARGE) HS CODE 4403.49.01.00"/>
        <s v="NONCONIFEROUS WOOD IN THE ROUGH NESOI, NOT TR NONCONIFEROUS WOOD IN THE ROUGH NESOI, NOT TR NONCONIFEROUS WOOD IN THE ROUGH NESOI, NOT TRASH LOGS HS 4403.99.90 SHIPPER DECLARED NO WOOD PACKING MATERIAL NONCONIFEROUS WOOD IN THE ROUGH NESOI, NOT TR NONCONI"/>
        <s v="WOOD 720 POSTS 5 X 2,40 MTS PARTIDA ARANCELARIA 4403.1010"/>
        <s v="COOLADHESIVE PAD 4403 PIECES LOADED ON 18 PALLETS NET WEIGHT 3879 KGS HS-CODE 30067000"/>
        <s v="GRAPEVINE WOOD OF BULKPACKED DECORATIVE ARTICLES OF WOOD MOPANI WOOD (6250 PCS MEDUIM, 2160 PCS LARGE) GRAPEVINE WOOD (3000 PCS MEDIUM, 1400 PCS LARGE,, 400 PCS SUPER SIZE) HS CODE 4403.49.01.00"/>
        <s v="1) 4403.96 SQ.MTS. MACHINE MAD E CARPET TOTAL BALES : 899 TOTAL PIE CES : 899 INVOICE NO.:2045 -INT/19 NET WE IGHT : 15028 GROSS WEIGHT : 15380 VGM: 19170 KG., SHIPMENT WILL BE DROP AND PICK HTS CODE: WOOL 57025100 / POLY 57025200"/>
        <s v="BIKE RACK PO 4403 . . . ."/>
        <s v="1280 PACKAGES 'RESTAURANT PROM OTION ITEMS' 1280 CTNS PO KEMON LAUNCHERS - 14403017-SAN DLAPR/HKPK/HM19/150/US - WRIN# 1 4403-017 - HTS#9503.00 MBOL# 00003671668M BDP REF# 377807 PO# 0545, 2823 DOES NOT CONTAIN WOO D PACKING MATERIAL MARKS &amp; NOS. 150/CS S"/>
        <s v="FREIGHT AS PER AGREEMENT FREIGHT COLLECT 01X40HC CONTAINERS 6 PACKAGES FSC EUCALYPTUS 100 PCT FSC 31,4403 EUCALYPTUS GRANDIS - KIT PISO SCTB KD CLEAR GRADE FSC CERTIFICATE NUMBER: IMA-COC-000764 AND, 9BR284564231SCANCOM11 DUE:19BR0008544211 440929 (HS) SC"/>
        <s v="4403 BOXES OF THSE SD DARK CHOCOLATE MORSELS 15X9OZUS LOT N 9190T239MP: 1,264 BOXES LOT N 9191T239MP: 1,174 BOXES LOT N 9192T239MP: 1,965 BOXES NOP+EU+KOSHER+ UTZ IP CERTIFIED CU 804240, FDA REGISTRATION: 14644499000 PO 4560376005 HS CODE: 1806.90 CARGO T"/>
        <s v="NONCONIFEROUS WOOD IN THE ROUGH NESOI, NOT TR58 LOGS - 4,600 BFT - 25.300 M3 HARD MAPLE LOGS HS CODE 4403.99.30 ORIGIN ONTARIO, CANADA SHIPPER DECLARED NO WOOD PACKING MATERIAL, USCI 91330421MA2B868R2Q TEL/FAX 0086-573-84123166 MOBILE 0086-189-17260006"/>
        <s v="NONCONIFEROUS WOOD IN THE ROUGH NESOI, NOT TR NONCONIFEROUS WOOD IN THE ROUGH NESOI, NOT TR NONCONIFEROUS WOOD IN THE ROUGH NESOI, NOT TR NONCONIFEROUS WOOD IN THE ROUGH NESOI, NOT TR20.894 M3 - 90 LOGS 22.136 M3 - 92 LOGS 22.793 M3 - 90 LOGS 21.623 M3 - "/>
        <s v="CONIFEROUS WOOD IN THE ROUGH, NOT TREATED 59 LOGS - 4,479 BFT - 19.000 M3 HARD MAPLE LOGS HS CODE 4403.99.30 ORIGIN ONTARIO, CANADA SHIPPER DECLARED NO WOOD PACKING MATERIAL, CONTACT NICOLE YANG - EMAIL JIASHANGUOYU126.COM USCI 91330421MA2B868R2Q TEL/FAX "/>
        <s v="1452 PACKAGES 'RESTAURANT PROM OTION ITEMS' 1452 CTNS PO KEMON LAUNCHERS - 14403017-SAN DLAPR/HKPK/HM19/150/US - WRIN# 1 4403-017 - HTS#9503.00 MBOL# 00003671658M BDP REF# 377802 PO# 0544, 4558 DOES NOT CONTAIN WOO D PACKING MATERIAL MARKS &amp; NOS. 150/CS S"/>
        <s v="NONCONIFEROUS WOOD IN THE ROUGH NESOI, NOT TR50 LOGS - 19.000 M3 ASH DEBARKED LOGS HS CODE 4403.99.90 ORIGIN ONTARIO, CANADA SHIPPER DECLARED NO WOOD PACKING MATERIAL., CONTACT MISS XU - MOBILE 86-15557208031 - TEL 86-0572-2399597 FAX 86-0572-2198070 EMAI"/>
        <s v="NONCONIFEROUS WOOD IN THE ROUGH NESOI, NOT TR NONCONIFEROUS WOOD IN THE ROUGH NESOI, NOT TR NONCONIFEROUS WOOD IN THE ROUGH NESOI, NOT TRASH LOGS HS 4403.99.90 SHIPPER DECLARED NO WOOD PACKING MATERIAL CONTACT MISS XU - MOBILE 86-15557208031 -, TEL 86-057"/>
        <s v="NONCONIFEROUS WOOD IN THE ROUGH NESOI, NOT TRTOTAL OF 60 MAPLE SAW LOGS - 3.689 MBF - 18.445 M3 HS CODE 4403.99.0060"/>
        <s v="WOOD IN THE ROUGH HS CODE:4403.49"/>
        <s v="PACKAGES CONTAINING 20 BULKS STC COURSE SALT SALT WITH BLACK PEPPER, WHITE PEPPER AND RED PEPPER, SALT WITH HERBS HTS 2501.00, 72 PACKAGES HOUSEHOLD GOODS AND PERSONAL EFFECTS NOT FOR RESALE HS CODE 9804.00 DAE 028-2019-40-00464127 15 PACKAGES STC WOOD IN"/>
        <s v="8 PCS ROUND LOGS, 5 PCS LETTERHOUT H.S.# 4403.99 ITN NOEEI 30.37 (A) RETURN EXPORT DUE TO CUSTOMS REJECTION"/>
        <s v="NONCONIFEROUS WOOD IN THE ROUGH NESOI, NOT TR73 LOGS - 4,601 BFT - 25.306 M3 HARD MAPLE LOGS HS CODE 4403.99.30 ORIGIN ONTARIO, CANADA SHIPPER DECLARED NO WOOD PACKING MATERIAL, USCI 91330421MA2B868R2Q TEL/FAX 0086-573-84123166 MOBILE 0086-189-17260006"/>
        <s v="OAK WOOD, IN THE ROUGH, NOT TREATED OAK WOOD, IN THE ROUGH, NOT TREATED TOTAL 128 LOGS - 12033 BF - 66.18 M3, WALNUT LOGS - 112 LOGS 10168 BF - 55.92 M3 HS CODE 4403.99.90 WHITE OAK LOGS - 16 LOGS, CONTACT NICOLE YANG - EMAIL JIASHANGUOYU126.COM TEL/FAX 0"/>
        <s v="3 EXTRA VIRGIN OLIVE OIL / PO 79420 FALCHINI AZ.AG.CASALE 301 WINE KGM 4216 / PO 79420 FALCHINI AZ.AG.CASALE 1 ADVERTISING MATERIAL / PO 79420 FALCHINI AZ.AG.CASALE 1 WINE NOS SAMPLES / PO 79420 FALCHINI AZ.AG.CASALE 11 WINE KGM 190 / PO 79506 MANZONE GIO"/>
        <s v="P.O.NO.4500012008 GOHSENOL KH-20 900 BAGS 18,000 KGS LOT:7Y704 REF PO#4502610877 CONTRACT #SCJ591HB AB DIRECT DELIVERY TO: OXYVINYLS, LP PASADENA RESINS 4403 PASADENA FREEWAY PASADENA TX 77503 CONTACT: TOMMY MAY TEL:(281)884-4130 18PALLETS (900 BAGS)"/>
        <s v="1CNTR SHIPPER'S LOAD,COUNT &amp; WEIGHT: (720CTNS) CY / CY FMC# 2268 BRKR# 6926 BRANCH: SEL OPERATOR: CATHERIK FREIGHT COLLECT 4403.680GW, 41.180CM, 720CTN, EQUIPMENT SUBSTITUTION PER RULE 2.30 COPY NON-NEGOTIABLE B/L RELEASE PROCEDURES"/>
        <s v="LUMBER, TROPICAL HARDWOOD NES, SAWN LENGTHWIS LUMBER, TROPICAL HARDWOOD NES, SAWN LENGTHWIS LUMBER, TROPICAL HARDWOOD NES, SAWN LENGTHWIS LUMBER, TROPICAL HARDWOOD NES, SAWN LENGTHWIS LUMBER, TROPICAL HARDWOOD NES, SAWN LENGTHWIS LUMBER, TROPICAL HARDWOOD"/>
        <s v="AS PER PO NO LA190430 3 PLASTIC DOCUMENT HOLDER 4403 6353 PLASTIC DOCUMENT HOLDER 4403 6353 2 4"/>
        <s v="12X750 ML COGNAC KGM 3315.969 COURVOISIER SAS PO IMP 1022317065 PO DIS 886654 / 6X1750 ML COGNAC KGM 4403.171 COURVOISIER SAS PO IMP 1022317065 PO DIS 886654 / 12X375 ML COGNAC KGM 7827.86 COURVOISIER SAS PO IMP 1022317065 PO DIS 886654 / 6X1750 ML COGNAC"/>
        <s v="ONE 40.9FT CONT'R - SHIPPER'S LOAD AND COUNT HOUSEHOLD GOOD S AND PERSONAL EFFECTS NO EEI REQUIRED PER FTR 30.40(B) 5 AAVH TRIPLETT COREY. QENQ02617 38 PS:5 OF 5 GRS:5809 NET:4403 CFT:872 5 VAN PACK(S) TOTAL, PS: 5 TOTAL GRS_WT: 5809 TO TAL NET_WT: 4403 T"/>
        <s v="LUMBER, TROPICAL HARDWOOD NES, SAWN LENGTHWIS LUMBER, TROPICAL HARDWOOD NES, SAWN LENGTHWIS LUMBER, TROPICAL HARDWOOD NES, SAWN LENGTHWIS250 LOGS - 95.000 M3 ASH DEBARKED LOGS HS CODE 4403.99.90 ORIGIN ONTARIO, CANADA SHIPPER DECLARED NO WOOD PACKING MATE"/>
        <s v="PACKAGEPIECEIKEA HOME FURNISHING PRODUCTS 940130 / PACKAGEPIECEIKEA HOME FURNISHING PRODUCTS 940171 / PACKAGEPIECEIKEA HOME FURNISHING PRODUCTS 940360 / PACKAGEPIECEIKEA HOME FURNISHING PRODUCTS 700992 / PACKAGEPIECEIKEA HOME FURNISHING PRODUCTS 940390 VI"/>
        <s v="FOOD STUFFS 21 PALLETS 4403 BOXES ----------------------- ---------- TOTAL : 4403 BOX I N 21PALLETS NET WEIGHT: 2013 2,10 KG GROSS WEIGHT: 23558, 92"/>
        <s v="LUMBER, TROPICAL HARDWOOD NES, SAWN LENGTHWIS LUMBER, TROPICAL HARDWOOD NES, SAWN LENGTHWIS100 LOGS - 38.000 M3 ASH DEBARKED LOGS HS CODE 4403.99.90 ORIGIN ONTARIO, CANADA SHIPPER DECLARED NO WOOD PACKING MATERIAL, TAX ID 91441900077855963M CONTACT QINGJU"/>
        <s v="CONIFEROUS WOOD IN THE ROUGH, NOT TREATED CONIFEROUS WOOD IN THE ROUGH, NOT TREATED CONIFEROUS WOOD IN THE ROUGH, NOT TREATED 300 LOGS - 114.000 M3 ASH LOGS HS CODE 4403.99.90 ORIGIN ONTARIO, CANADA SHIPPER DECLARED NO WOOD PACKING MATERIAL., TAX ID 91441"/>
        <s v="(430CTNS) CY / CY SHIPPER LOAD AND COUNT 1X40HC/SUB LADEN CONTAINER (430CTNS) CY / CY AS ITEMISED FREIGHT AS ARRANGED TO BE USED AND NON-NEGOTIABLE, 4403.300GW, 54.720CM, 430CTN NAMED ACCOUNT: DAKINE POLYESTER BAGS HS CODE 420292 420292"/>
        <s v="CONIFEROUS WOOD IN THE ROUGH, NOT TREATED CONIFEROUS WOOD IN THE ROUGH, NOT TREATED CONIFEROUS WOOD IN THE ROUGH, NOT TREATED 259 LOGS - 22,483 BFT - 123.659 M3 10,935 BFT (60.144 M3) WALNUT LOGS HS CODE 4403.99.90 11,548 BFT (63.515 M3) HARD MAPLE LOGS H"/>
        <s v="SHIPPER'S LOAD, COUNT &amp; SEALED 1 X 40'HC CONTAINER (364 PACKAGES) CY / CY SEE ATTACHED RIDEFREIGHT COLLECT COPY NON-NEGOTIABLE B/L RELEASE PROCEDURES 317 PACKAGES 3,935.80 KGS 57.32 CBM CHILDREN'S DRESSES, FOB MANILA, PHILIPPINES TOD/GIRLS WOVEN DRESS P.O"/>
        <s v="DECORATIVE ARTICLES OF WOOD OF BULKPACKED DECORATIVE ARTICLES OF WOOD MOPANI WOOD (12290 PCS MEDIUM; 1100 PCS LARGE) FREIGHT COLLECT / FOB CAPE TOWN HS CODE 4403.49.0100"/>
        <s v="NONCONIFEROUS WOOD IN THE ROUGH NESOI, NOT TR111 LOGS - 43.950 M3 HARD MAPLE DEBARKED LOGS HS CODE 4403.99.30 ORIGIN ONTARIO, CANADA SHIPPER DECLARED NO WOOD PACKING MATERIAL., TEL 86 411 8315 8886 NONCONIFEROUS WOOD IN THE ROUGH NESOI, NOT TR"/>
        <s v="CONIFEROUS WOOD IN THE ROUGH, NOT TREATED CONIFEROUS WOOD IN THE ROUGH, NOT TREATED CONIFEROUS WOOD IN THE ROUGH, NOT TREATED 150 LOGS - 57.000 M3 ASH DEBARKED LOGS HS CODE 4403.99.90 ORIGIN ONTARIO, CANADA SHIPPER DECLARED NO WOOD PACKING MATERIAL., CONT"/>
        <s v="WIRE CABLE AND OTHER INSULATED ELECTRIC CON15PLTS (1448CTNS) 4403.04 KGS 20.75 CBM 8520 PCS OF POWER ADAPTER - REFNO UPA-J60001 - HS CODE 85444211 8504409999"/>
        <s v="18970 PCS OF 100% POLYESTER BAGS ( DCC983,DCC963,DCD914,DCD869, DCC110,DCA156,DCD900,DCD923) + 1200 PCS OF 100% PLASTIC CASES ( P16) + 720 SETS OF 100% WOOD WOOD HANDLE (SH08002 EVM3290) +, METAL GROMMET ( EVM3544) PO#EM-004264 4283 4306 4292 4317 4318 43"/>
        <s v="23 PKGS ONLY PACKED IN 22 M/PALLETS &amp; 01W/TRAY EW65 8 - EM WHEEL ASSY-24.00/3. 0X29-5PC 246-0696 - 40 NOS EW559 - EM WHEEL ASSY-22. 00/3.0X25-3PC 299-2437 - 1 2 NOS GST INVOICE NO &amp; DAT E: 1901200031 DT. 16.04.20 19 WIL REF.NO.&amp;DT: 9350149 7 DT.16.04.2019"/>
        <s v="BRAZILIAN EUCALIPTUS 02 CONTAINERS WITH 73 BUNDLES CONTAININGBRAZILIAN EUCALIPTUS, ROUGH SAWN, KD, MILL RUN GRADE,EUCALYPTUS RGHKD TOTAL NET WEIGHT: 45.930,000 KGS TOTAL GROSS WEIGHT:46.193,000 KGS PO 121861, FREIGHT PREPAID ABROAD NCM - 4403.98.00 HTS CO"/>
        <s v="12 ISO TANK OF QTY : 280.800M T MONO NITRO BENZENE CLASS 6 .1 UN 1662 BGBU5050466/624076 ,624077,624078 NET WT.:23,400 KGS TARE WT.:3,670KGS BGBU505 1837/624079,624080,624081 NET WT.:23,400KGS TARE WT.:3,830K, S TARE WT.:3,755KGS BGBU51129 32/611698,61169"/>
        <s v="25 PACKAGES TELEPHONESETS; OT HER APPARATUSFOR THE TRANSMI HS CODE 85176290 NNH4-65B-R6 ANT - 4LB, 8HB, 65DEG, 6RET FFHH-65C-R3 ANT - 4LB, 4HB, 65DEG, 3RET SBJAH4-1D65B-DL ANT - 4LB, 8HB, 65DEG, 3RET N, : NET WT: 4403.000 KGS TOTA L 25 (TWENYT FIVE ) PACK"/>
        <s v="WOOD SAWN OR CHIPPED LENGTHWISE, SLICED OR PEELED, - BASRALOCUS ROUND LOGS WOOD SAWN OR CHIPPED LENGTHWISE, SLICED OR PEELED, - BASRALOCUS ROUND LOGS H.S. CODE NO.: 4403.49.00 AND 4403.99.00 PROFORMA INVOICE NO: 19040067 WOOD SAWN OR CHIPPED LENGTHWISE, S"/>
        <s v="SHOWER CPO1719189/PO16-4403 CFS TO CY PART . ."/>
        <s v="315 CARTON 4403.610 KGS 32.180 CBM MEN BOOT ORDER NO. QTY (PRS) CTN 4000806187 1110 191 4000806187 708 124, RELAY VESSEL CMA CGM TAGE 0TU5VE1PL"/>
        <s v="NONCONIFEROUS WOOD IN THE ROUGH NESOI, NOT TR NONCONIFEROUS WOOD IN THE ROUGH NESOI, NOT TR NONCONIFEROUS WOOD IN THE ROUGH NESOI, NOT TRASH LOGS HS 4403.99.90 SHIPPER DECLARED NO WOOD PACKING MATERIAL MOBILE 86-15557208031 - TEL 86-0572-2399597, FAX 86-0"/>
        <s v="CONIFEROUS WOOD IN THE ROUGH, NOT TREATED 47 LOGS - 4,218 BFT - 21.090 M3 90 BFT (0.450 M3) ASH LOGS HS CODE 4403.99.90 4,128 BFT (20.640 M3) HARD MAPLE LOGS HS CODE 4403.99.30, ORIGIN ONTARIO, CANADA SHIPPER DECLARED CONTAINS NO SOLID WOOD PACKING MATERI"/>
        <s v="WOOD IN THE ROUGH, WHETHER OR NOT STRIPPED OF BARK - RADIATE PINE POLES TREATED WITH CCB SALT PO 2590 HS CODE 4403.11"/>
        <s v="LUMBER, TROPICAL HARDWOOD NES, SAWN LENGTHWISASH LOGS HS 4403.99.90 SHIPPER DECLARED CONTAINS NO SOLID WOOD PACKING MATERIAL MOBILE 86-15557208031 - TEL 86-0572-2399597, FAX 86-0572-2198070 EMAIL ZJHUZHOUYIDA163.COM LUMBER, TROPICAL HARDWOOD NES, SAWN LEN"/>
        <s v="07 BUNDLES AND 01 BOX POLISHED GRANITE SLABS 37 UBATUBA 3CM 13 UBATUBA 3CM 20 STONES SAMPLES TOTAL: 50 STONE SLABS AND 20 STONES SAMPLES NET WEIGHT: 26617.00KGS NCM: 68029390 HS: 680293 INVOICE:13441/19 PO#4402 COLLECT WOODEN:TREATED AND CERTIFIED HS CODE"/>
        <s v="NONCONIFEROUS WOOD IN THE ROUGH NESOI, NOT TR NONCONIFEROUS WOOD IN THE ROUGH NESOI, NOT TRTOTAL OF 99 LOGS - 9247 BF - 41.611 M3 HARD MAPLE LOGS COUNTRY OF ORIGIN CANADA HS CODE 4403.99.30 56 LOGS/4527 BF/20.371 M3, 43 LOGS/4720 BF/21.240 M3 CONTACT NICO"/>
        <s v="NONCONIFEROUS WOOD IN THE ROUGH NESOI, NOT TR NONCONIFEROUS WOOD IN THE ROUGH NESOI, NOT TR185 LOGS - 11,355 BFT W. ASH SAW LOGS HS CODE 4403.99.90 ORIGIN ONTARIO, CANADA SHIPPER DECLARED NO WOOD PACKING MATERIAL, EMAIL NINGBOSHIDING163.COM - TEL 0086-574"/>
        <s v="1 20 CTNR / 250 BAGS / LOT NO. 157 WASHED HONDURAS ARABICA COFFEE GREEN COFFEE BEANS HIGH GROWN EUROPEANPREPARATION HG EP - TOLEDO PRODUCT OF HONDURAS C/EXPORT NO. 4403/2018-2019, TOTAL NET WEIGHT:17,250.00KLS TOTAL GROSS WEIGHT:17,425.00KLS FREIGHT PAYAB"/>
        <s v="WOOD - BASRALOCUS ROUND LOGS WOOD - BASRALOCUS ROUND LOGS WOOD - BASRALOCUS ROUND LOGS WOOD - BASRALOCUS ROUND LOGS WOOD - BASRALOCUS ROUND LOGS WOOD - BASRALOCUS ROUND LOGS PROFORMA INVOICE NO. 18120084 H.S. CODE NO. 4403.49.00, 4403.99.00 VAT REGN NO. 2"/>
        <s v="WOOD - ROUND LOGS WOOD - ROUND LOGS WOOD - ROUND LOGS WOOD - ROUND LOGS WOOD - ROUND LOGS WOOD - ROUND LOGS WOOD - ROUND LOGS WOOD - ROUND LOGS FREIGHT PREPAID AT SURINAME GOODS DESCRIPTION: BASRALOCUS ROUND LOGS 14 FREE DAYS AT POD H.S. CODE 4403.49.00 L"/>
        <s v="WOOD - BASRALOCUS LOGS WOOD - BASRALOCUS LOGS WOOD - BASRALOCUS LOGS WOOD - BASRALOCUS LOGS WOOD - BASRALOCUS LOGS WOOD - BASRALOCUS LOGS WOOD - BASRALOCUS LOGS TOTAL 93 PIECES  185.845 CBM B) UTTARA BANK LTD LOCAL OFFICE, 50, BIR UTTAM SHAHID ASHFAKUSSAM"/>
        <s v="GLASSWARE - AS PER SHIPPER'S REQUEST: MOULD NO / QUANTITY 1-4403 CARTONS REF NO : 1153321+ 1153322 INVOICE: 85186988+ 85186989+85186990+85186991 +85186992+85186 993 HS COD E: 70132890+70133799+70134 999+70134200+70134910 GLAS SWARE GLASSWARE - AS PER SHIP"/>
        <s v="POLYRESIN CRAFTWORK HS CODE:390940 PO# 4403 . . . ., . ."/>
        <s v="WALNUT LOGS WALNUT LOGS - 4,163 BF HS CODE 4403.99.0170 WALNUT LOGS WALNUT LOGS - 4,086 BF HS CODE 4403.99.0170 WALNUT LOGS WALNUT LOGS - 3,954 BF HS CODE 4403.99.0170 WALNUT LOGS WALNUT LOGS - 4,019 BF HS CODE 4403.99.0170"/>
        <s v="WALNUT LOGS HS CODE 4403.99.0170 WALNUT LOGS HS CODE 4403.99.0170 WALNUT LOGS HS CODE 4403.99.0170 WALNUT LOGS HS CODE 4403.99.0170 WALNUT LOGS HS CODE 4403.99.0170"/>
        <s v="CONIFEROUS WOOD IN THE ROUGH, NOT TREATED 43 LOGS - 4777 BF HARD MAPLE LOGS COUNTRY OF ORIGIN CANADA HS CODE 4403.99.30 EIN (TAX ID) 91441300764931446J CONTACT MR. TIAN LIANG LAN,, 86 (0) 7523877-320"/>
        <s v="LUMBER, TROPICAL HARDWOOD NES, SAWN LENGTHWIS LUMBER, TROPICAL HARDWOOD NES, SAWN LENGTHWIS254 LOGS - 13,790 BFT W. ASH SAW LOGS HS CODE 4403.99.90 ORIGIN ONTARIO, CANADA SHIPPER DECLARED NO WOOD PACKING MATERIAL, MAGU 5691492/5,223 BFT/ BMOU 6274037/4,31"/>
        <s v="LUMBER, TROPICAL HARDWOOD NES, SAWN LENGTHWISTOTAL OF 69 RED OAK LOGS - 8335 BF - 41.675 M3 HS CODE 4403.99.30 ORIGIN CANADA YMLU8304744/34 LOGS/4114 BF/ 20.570 M3, MAGU5793811/35 LOGS/4221 BF/ 21.105 M3 CONTACT MR. CUI 15201766325 LUMBER, TROPICAL HARDWO"/>
        <s v="3 X 40'HC DC CONTAINERS ORDER: 0099939 TREMBLING ASPEN (POPULUS TREMULOIDES) LOGS PIECES NET UNIT 542 80.289 M3 COUNTRY OF ORIGIN: CANADA SUMMARY ID: SUM2092, FREIGHT PREPAID HS CODE: 4403.97.90 SEAL PIECES KGS M3 0069005 180 23730.0000 26.3670 0069126 18"/>
        <s v="ALUMINIUM COILS AS PER INVOICE 4393 P HS-CODE 7606 ALUMINIUM COILS AS PER INVOICE 4394 P 4403 HS-CODE 7606 ALUMINIUM COILS AS PER INVOICE 4343 P 4341 P HS-CODE 7606 ALUMINIUM COILS AS PER INVOICE 4342 P HS-CODE 7606 ALUMINIUM COILS AS PER INVOICE 4340 P H"/>
        <s v="TOYS TOYS 4403.45 KGS 50.62 CBM CARRIER BOOKING#149901252891 CONTAINER# EISU1859243 SEAL# EMCRLM0608 HS CODE 9503 00, THE SAME THE SAME THE SAME THE SAME THE SAME THE SAME"/>
        <s v="CONIFEROUS WOOD IN THE ROUGH, NOT TREATED 53 LOGS - 4,500 BFT - 19.000 M3 HARD MAPLE LOGS HS CODE 4403.99.30 ORIGIN ONTARIO, CANADA SHIPPER DECLARED CONTAINS NO SOLID WOOD PACKING MATERIAL"/>
        <s v="NONCONIFEROUS WOOD IN THE ROUGH NESOI, NOT TRTOTAL OF 50 LOGS - 4813 BF - 26.471 M3 HARD MAPLE LOGS COUNTRY OF ORIGIN CANADA HS CODE 4403.99.30 TEL/FAX+86-573-84123166, CONTACT NICOLE YANG, 86-13626732691"/>
        <s v="NONCONIFEROUS WOOD IN THE ROUGH NESOI, NOT TR NONCONIFEROUS WOOD IN THE ROUGH NESOI, NOT TR NONCONIFEROUS WOOD IN THE ROUGH NESOI, NOT TR186 LOGS - 16,057 BFT - 93.131 M3 HARD MAPLE LOGS HS CODE 4403.99.30 ORIGIN ONTARIO, CANADA BMOU 5752342/4,016 BFT CAI"/>
        <s v="NONCONIFEROUS WOOD IN THE ROUGH NESOI, NOT TR96 LOGS - 7,379 BFT - 36.895 M3 HARD MAPLE LOGS HS CODE 4403.99.30 ORIGIN ONTARIO, CANADA SHIPPER DECLARED NO WOOD PACKING MATERIAL, TCNU7958948 - 3,684 BFT YMMU6147640 - 3,695 BFT TEL 86-21-69524658 FAX86-21-6"/>
        <s v="NONCONIFEROUS WOOD IN THE ROUGH NESOI, NOT TR50 LOGS - 4,500 BFT - 19.000 M3 HARD MAPLE LOGS HS CODE 4403.99.30 ORIGIN ONTARIO, CANADA SHIPPER DECLARED NO WOOD PACKING MATERIAL."/>
        <s v="PREPARED GLUES AND OTHER PREPARED ADHESIVES, NOT E - 8 PALLETS SAID TO CONTAIN 281 BOXES OF: ADHESIVO H5067-01-C4H (30851763) INVOICE: A2270009638 NET WEIGHT: 4403.70 KG PO: 1217314 NCM: 3506 WOODEN PACKAGE TREATED AND CERTIFIED"/>
        <s v="IKEA HOME FURNISHING PRODUCTS TARIFF NUMBER: 940390 CONS IGNMENT NUMBER: 23042-SUP-ECIS 833 TOTAL GROSS WEIGHT: 4403 .770 TOTAL VOLUME: 7.795 T OTAL NUMBER OF PIECE(S): 4522"/>
        <s v="HEM GREEN LUMBER BOTANICAL SPECIES INCLUDE- HEM - TSUGA HETEROPHYLLA PKGS FBM M3 8 9,752 23.0117 12 14,660 34.5948, 10 15,982 37.7140 4 3,865 9.1198 KG- 82,771 ------------------------------------------ 34 44,259 104.4403 CUST #- KOSHII TEAL JONES #- 5047"/>
        <s v="SHIPPERS OWNED CONTAINER POLYTETRAMETHYLENE ETHER GLYCOL ------------------------------- ORDER NO. H-4402(5500897443-00010) UTCU4842804 H-4403(5500897443-00020) EXFU5545425 H.S.CODE : 3907.20, B/L ISSUED AT TOKYO HBL NO : 10235895 SHIPPERS OWNED CONTAINER"/>
        <s v="ALUMINIUM SHEETS 10 PACKAGES PACKING LIST 61104 HS-CODE 76061293 1 PALLET-1558184-3953 LB 1 PALLET-1558185-4048 LB 1 PALLET-1558186-4041 LB, 1 PALLET-1549733-3865 LB 1 PALLET-1549735-3887 LB 1 PALLET-1549616-4220 LB 1 PALLET-1549617-4195 LB 1 PALLET-15518"/>
        <s v="ALUMINIUM SHEETS 10 PACKAGES PACKING LIST 61104 HS-CODE: 76061293 1 PALLET-1558184-3953 LB 1 PALLET-1558185-4048 LB 1 PALLET-1558186-4041 LB 1 PALLET-1549733-3865 LB 1 PALLET-1549735-3887 LB 1 PALLET-1549616-4220 LB 1 PALLET-1549617-4195 LB 1 PALLET-15518"/>
        <s v="TOTAL 17 WOODEN BOXES ONLY CENTIFUGAL WATER PUMPS SPARES HSN CODE:84139120 EXPORT INVOICE NO:933 DT.27.03.2019 SB NO:3065632 DT28.03.2019 NET WT:4403.00 KGS (DETAILS AS PER INVOICE)"/>
        <s v="PARTS AND ACCESSORIES OF THE MOTOR VEHICLES OF HEA - PALLET AUTOMOTIVE SPARE PARTS SCHIEFFER INVOICE: 900071958 AST D/NOTE:50094049 RAN NUMBER:79606091000; / PARTS AND ACCESSORIES OF THE MOTOR VEHICLES OF HEA - PACKAGE AUTOMOTIVE PARTS VERITAS INVOICE:950"/>
        <s v="100% CTN WOVEN WOMEN SLEEVE T OP HS CODE NO : 6206.30.3011 4403 PCS 110 CTN PO NUMBER: 5224-415K, 6319-834C, 6334-7 59R STYLE NUMBER:197814 LOT NUMBER : 894-3258, 894-3259, 894-3260 CAT: NO. 341 VENDO, AS ADMINISTRATIVE AGENT. TH IRD NOTIFY PARTY EXPEDITO"/>
        <s v="DEBARKED WALNUT LOGS - 4631 BD FT DEBARKED WALNUT LOGS - 4631 BFT HS CODE 4403.99.0170 DEBARKED WHITE OAK AND WALNUT LOGS DEBARKED WHITE OAK - 2443 BFT AND WALNUT LOGS - 1890 BFT HS CODES 4403.91.0040 AND 4403.99.0170 DEBARKED WALNUT LOGS - 4956 BD FT DEB"/>
        <s v="PLUSH TOYS PO#3940,4152,4246,4258,4275,4289,4325,43 61,4370,4389,4390,4391,4393,4394,4396,43 99, 4401 ,4403,4408,4410,4411,4413 . ."/>
        <s v="LR1 440 X 22.7 KG CERTIFIED RAD-ERF50TALL FESCUE 9988 KG NET LR2 194 X 22.7 KG CERTIFIED RAD-ERF50TALL FESCUE 4403.8 KG NET LR3 120 X 22.7 KG, FOUNDATION RAD-ERF50TALL FESCUE 2724 KG NET CONTAINER MRKU3611500"/>
        <s v="REFINED GLYCERINE REFINED GLYCERINE USP GRADE 99.7 % MIN UNDER P.O.NO PO-4403-01 60 MT BY 3X20 FCL 240 DRUMS NW. 60,000.00 KGS GW. 65,400.00 KGS L/C 029-01-1781063 DATE 190115, SCAC CODE SINO HBL NO. TH19030332 EXPORTER NAME GLOBAL GREEN CHEMICALS PUBLIC "/>
        <s v="IKEA HOME FURNISHING PRODUCTS 1480PCS IKEA HOME FURNISHING PRODUCTS 4403.950KGS HT CODE 940179 336PCS IKEA HOME FURNISHING PRODUCTS, 1127.200KGS HT CODE 940320 SHIPMENT ID 360-CP-S68966 CSM NO. 10666-SUP-190949003 CSM NO. 10666-SUP-191049001 CSM NO. 10666"/>
        <s v="WOOD IN THE ROUGH, WHETHER OR NOT STRIPPED OF BARK - RADIATE PINE POLES TREATED WITH CCB SALT PO 2555-2HS CODE 4403.11"/>
        <s v="COUCH -FURNITURE-WINDOW GU ARD-ALUMINUM SLIDING PATIO DOOR-MIRROR-CARPET-SHOWER GLASS DOOR-PERGOLA-TABLEA U ART HS CODE: 9403.60.80. 10 - 9401.30.80.10 7326.9 0.86.35 - 4403.24.00.16 - 7004.20.20.20 7009.92.50 .90 - 7610.10.00.00 - 44 14.00.00.00 5702.10."/>
        <s v="NONCONIFEROUS WOOD IN THE ROUGH NESOI, NOT TRTOTAL OF 64 HARD MAPLE LOGS - 4340 BF -19.530 M3 COUNTRY OF ORIGIN CANADA HS CODE 4403.99.30 CONTACT NICOLE YANG, 86-13626732691"/>
        <s v="NONCONIFEROUS WOOD IN THE ROUGH NESOI, NOT TR NONCONIFEROUS WOOD IN THE ROUGH NESOI, NOT TRTOTAL OF 91 LOGS - 9483 BF - 42.673 M3 HARD MAPLE LOGS COUNTRY OF ORIGIN CANADA HS CODE 4403.99.30 TEL/FAX+86-573-84123166, CONTACT NICOLE YANG, 86-13626732691"/>
        <s v="NONCONIFEROUS WOOD IN THE ROUGH NESOI, NOT TR194 LOGS - 9,000 BFT W. ASH SAW LOGS HS CODE 4403.99.90 ORIGIN ONTARIO, CANADA TCNU3560004/4,500 BFT YMLU8454385/4,500 BFT, SHIPPER DECLARED NO WOOD PACKING MATERIAL CONTACT MISS HUANG - EMAIL NINGBOSHIDING163."/>
        <s v="WOOD 3.168 POSTS 2 1/2 A 3 X 1,98 MTS PARTIDA ARANCELARIA 4403.1010 WOOD 3.168 POSTS 2 1/2 A 3 X 1,98 MTS PARTIDA ARANCELARIA 4403.1010"/>
        <s v="H MAPLE LOGS/OAK LOGS 1 X 40FT HIGHCUBE CONTAINER S.L.A.C. TOTAL 36 LOGS- 4,211 BF - 18.9495M3 1,638 BF H MAPLE LOGS - 16 LOGS HS CODE #4403.99.30 2,573 BF R OAK LOG S- 20 LOGS HS CODE #4403.91.00, ORIGIN CANADA NO WOOD PACKING MATERIAL OCEAN FREIGHT PREP"/>
        <s v="LUMBER, TROPICAL HARDWOOD NES, SAWN LENGTHWIS LUMBER, TROPICAL HARDWOOD NES, SAWN LENGTHWIS LUMBER, TROPICAL HARDWOOD NES, SAWN LENGTHWISTOTAL 148 LOGS-57.484M3-12,774BFT CONTAINER TEMU8602400 47 LOGS- 4175BF- 18.788M3 H.MAPLE LOGS HS CODE 4403.99.30 CONT"/>
        <s v="NONCONIFEROUS WOOD IN THE ROUGH NESOI, NOT TR50 LOGS - 4,500 BFT - 19.000 M3 WALNUT LOGS HS CODE 4403.99.90 ORIGIN ONTARIO, CANADA SHIPPER DECLARED NO WOOD PACKING MATERIAL."/>
        <s v="ELECTRIC FAN PO# LX-4403/19 ELECTRIC FAN . . HS CODE 8414.51"/>
        <s v="WOOD IN THE ROUGH 648 POSTS (CIL) 4 X 4,00 MTS PARTIDA ARANCELARIA 4403.1010 FREIGHT PREPAID"/>
        <s v="FURNITURE AND PARTS CONTAINING NR 15 PACKAGES-GWK 4403,0 FURNITURE AND PARTS HS CODE 94036090 NR 1 PACKAGE -GWK 17,0 ASSEMBLING MATERIAL, HS CODE 35061000/32099000/32149000"/>
        <s v="NONCONIFEROUS WOOD IN THE ROUGH NESOI, NOT TR NONCONIFEROUS WOOD IN THE ROUGH NESOI, NOT TR NONCONIFEROUS WOOD IN THE ROUGH NESOI, NOT TRTOTAL OF 254 LOGS - 16,114 BFT - 72.514 M3 HARD MAPLE SAW LOGS 2SC, FUMIGATED COUNTRY OF ORIGIN CANADA HS CODE 4403.99"/>
        <s v="NONCONIFEROUS WOOD IN THE ROUGH NESOI, NOT TR NONCONIFEROUS WOOD IN THE ROUGH NESOI, NOT TR174 HARD MAPLE LOGS- 17,219 BF HS CODE 4403.99.30 ORIGIN ONTARIO, CANADA SHIPPER DECLARED NO WOOD PACKING MATERIAL FAX 86 755 2552 7311, ENTERPISE 91440300553891114"/>
        <s v="BOXES NWT 4403,56 KG MAM BABYPRODUCTS HS CODE: 39269097, 3924100"/>
        <s v="4223 BFT - 19.004 M3 WHITE OAK LOGS HS CODE: 4403.91.00 COUNTRY OF ORIGIN :CANADA CAED: 01H556MC245220190300169"/>
        <s v="WOOD 3.861 POSTS 2 A 2 1/2 X 1,98 MTS PARTIDA ARANCELARIA 4403.1010"/>
        <s v="SHIPPER'S LOAD, COUNT, STOW &amp; SEAL (783CTNS) CY / CY ACCESSORY &amp; BODY OF PACK HS CODE: 42029290, 63079090 + SCAC CODE: HNLT + HBL NUMBER: VN19A00920 + 3-1: COMMODITY GROUP 04, HDMU4739290: 321 CTNS/ 4403.4 KGS/ 48.72 CBM SHIPPER'S LOAD, COUNT, STOW &amp; SEAL"/>
        <s v="02 CONTAINERS WITH 83 BUNDLES CONTAININGBRAZILIANEUCALIPTUS, ROUGH SAWN, KD, MILL RUN GRADE,EUCALYPTUS RGH KD TOTAL NET WEIGHT:46.109,000 KGS TOTAL GROSS WEIGHT:46.409,000 KGS FREIGHT PREPAID ABROAD, DUE: 19BR000247943-4 NCM:4403.98.00 WOODEN PACKAGE: TRE"/>
        <s v="DOK 008986 20190218 IDBLW 010700 PEB 1 X 40'STD CONTAINER : 13 CRATES IN TOTAL OF 3 LAYER PARQUET (HS CODE USA : 4412.94) 13 CRATES  4,686 PCS  26.4403 M3, N. WEIGHT  16.5252 TONS G. WEIGHT  18.6669 TONS TOTAL GROSS WEIGHT : 18,666.90 KGS TOTAL NET WEIGHT"/>
        <s v="1 X 40'STD CONTAINER STC : 13 CRATES IN TOTAL OF 3 LAYER PARQUET (HS CODE USA : 4412.94) 13 CRATES  4,686 PCS  26.4403 M3 N. WEIGHT  16.5252 TONS, G. WEIGHT  18.6669 TONS"/>
        <s v="NONCONIFEROUS WOOD IN THE ROUGH NESOI, NOT TRTOTAL OF 55 LOGS - 4055 BF - 20.275 M3 WHITE ASH LOGS HS CODE 4403.99.00 ORIGIN CANADA FAX +86-21-65854506, CONTACT MS ZHANG EMAIL SY.ZHANGGREATMICRO.NET"/>
        <s v="WSFR-TCPP -USCI CODE + 91310 115078130462M -TEL:021-31769 581 --FAX:+1-4403568877 -- MS. JILL REED ---FAX:+1-4403 568877 ---MS. JILL REED"/>
        <s v="LEATHER 03 PACKAGES (WITH 889 PIECES) AND 04 BOXES (WITH 2.459 PIECES) BEING 3.348 PIECES OF BOVINE LEATHER. INVOICE 033-2019 PO(S) MS-4403 DU-E 19BR000224195-0, NIF 13-194925800 CONTACT ROBERT ROBERTFCGERLACH.COM XXZIP CODE 32819- ORLANDO/FLORIDA-USA TAX"/>
        <s v="WOOD 3.168 POST CENTRALES 2 1/2-3 X 1, 98 MTS HS CODE 4403.1010 WOOD 3.861 POSTS 2 A 2 1/2 X 1,98 MTS HS CODE 4403.1010"/>
        <s v="WOOD 460 POSTS 2 A 2 1/2 X 1,98 MTS 540 POSTS (CIL)3 X 1,98 MTS 128 POSTS (CIL) 4 X 1,98 MTS 56 POSTS (CIL) 6 X 2,40 MTS 1920 POSTS 2 1/2-3 X 1,98 MTS PARTIDA ARANCELARIA 4403.1010"/>
        <s v="AS PER PO NO JA181211 1 PLASTIC VALVE UNIT W STRAINER 4406 7377 3 7 PLASTIC DOCUMENT HOLDER 4403 6353 AS PER PO NO JA181116 2 PLASTIC DOCUMENT HOLDER 4403 6353 121CTNS 3PLTS"/>
        <s v="WALNUT LOGS WALNUT LOGS - 4393 BF HS CODE 4403.99.0170 WALNUT LOGS WALNUT LOGS - 4271 BF HS CODE 4403.99.0170 WALNUT LOGS WALNUT LOGS - 4467 BF HS CODE 4403.99.0170 WALNUT LOGS WALNUT LOGS - 4416 BF HS CODE 4403.99.0170"/>
        <s v="WALNUT LOGS WALNUT LOGS - 4185 BF HS CODE 4403.99.0170 WALNUT LOGS WALNUT LOGS - 4160 BF HS CODE 4403.99.0170"/>
        <s v="NONCONIFEROUS WOOD IN THE ROUGH NESOI, NOT TRTOTAL 160 LOGS- 74.575 M3- 16,572 BFT 95 LOGS- 9,084 BFT- MAPLE LOGS HS CODE 4403.99.30 60 LOGS -6,746 BFT- HICKORY LOGS HS CODE 4403.99.90, 5 LOGS - 742 BFT- RED OAK LOGS HS CODE 4403.91.00 SHIPPER DECLARED NO"/>
        <s v="NONCONIFEROUS WOOD IN THE ROUGH NESOI, NOT TR NONCONIFEROUS WOOD IN THE ROUGH NESOI, NOT TR NONCONIFEROUS WOOD IN THE ROUGH NESOI, NOT TR NONCONIFEROUS WOOD IN THE ROUGH NESOI, NOT TR384 LOGS - 21,059 BFT W. ASH SAW LOGS HS CODE 4403.99.90 ORIGIN ONTARIO,"/>
        <s v="SI METAL GRADE 4403 SIZE (10-100 MM)"/>
        <s v="TRADE NAME TRIETHYLENE GLYCOL BOTTOMS CHEMICAL NAME TRIETHYLENE GLYCOL BOTTOMS NET WEIGHT 21750.00 TARE WEIGHT 4220.00 GROSS WEIGHT 25970.00, SEALS 00854401/4402/4403 TRADE NAME TRIETHYLENE GLYCOL BOTTOMS CHEMICAL NAME TRIETHYLENE GLYCOL BOTTOMS NET WEIGH"/>
        <s v="84 CTNS 28 PALLETS  84 CTNS OF PHOTO/PROOF SC-T3170 C11CF11201 N.W.: 3704.40 KGS G.W.: 4452.00 KGS MEAS: 48.076 M3, HS CODE : 8443.31.91 TEL : 1-(562)290-4098 FAX : 1-(562)290-4103 E-MAIL : CUSTOMS EA.EPSON.COM 392690 (HS) FREIGHT COLLECT THIS SHIPMENT CO"/>
        <s v="WOOD POSTS CALIBRADO 2 A 2 1/2 X 1,98 MTS HS CODE 4403.1010 FREIGHT PREPAID"/>
        <s v="4403 CASE FRESH BLUEBERRIES ON 20 PALLET FREIGHT COLLECT CONTROLLED ATMOSPHERE: EMB. 192127 EV-287583"/>
        <s v="225 SED / 63 HOLE H6 TTT MULTI POLE X 11.95M HS CODE: 4403 .11 225 SED / 63 HOLE H6 TTT MULTI POLE X 11.95M HS CODE: 4403 .11 225 SED / 63 HOLE H6 TTT MULTI POLE X 11.95M HS CODE: 4403 .11"/>
        <s v="112 MOSCATO 2018 DOCG/DOP BIAN CO WINE 12X0,750LT KGM 1769 / PO 4406 SARACCO PAOLO AZ. A GR. (C/D) 14 VP CHIANTI 14 R ISERVA MAXIMA WINE 12X0,750LT KGM 218 / PO 4405 CASTELLAN I SPA (C.TO DEP.) 14 MACON 1, NO. CONSOL#817 P.O. NO. 4260 / 4261 / 4266 / 4402"/>
        <s v="PET RESIN,EASTLON BRAND PET RESIN,EASTLON BRAND PET RESIN,EASTLON BRAND PET RESIN,EASTLON BRAND PET RESIN,EASTLON BRAND PET RESIN,EASTLON BRAND PET RESIN,EASTLON BRAND PET RESIN,EASTLON BRAND PET RESIN,EASTLON BRAND PET RESIN,EASTLON BRAND PET RESIN,EASTL"/>
        <s v="PET RESIN,EASTLON BRAND BOTTLE GRADE CB-612 HS CODE 3907.61 ATTN: VICTOR JDIAZORTIZ/ ANGEL GONZALEZ EIN 660-71-4403 FREIGHT PREPAID PET RESIN,EASTLON BRAND BOTTLE GRADE CB-612 HS CODE 3907.61 ATTN: VICTOR JDIAZORTIZ/ ANGEL GONZALEZ EIN 660-71-4403 FREIGHT"/>
        <s v="PLUSH TOYS PO#: 4320,4379,4382,4389,4390,4391,4392,4395, 4363,4397 4398,4401,4402,4403,4405,4406, ."/>
        <s v="WALNUT LOGS HS CODE 4403.99.0170 WALNUT LOGS HS CODE 4403.99.0170"/>
        <s v="CANADIAN LOGS TOTAL 110 PIECE S TOTAL 108.200 MBF LETTER OF CREDIT# M3973901NU00146 C ONTRACT/ORDER NO. 1613310 HTS CODE: 4403.20 CAED NO: SUM20 74 EIN NUMBER: 98-0413798 FR EIGHT PREPAID PRN (PROOF, OF REPORT NUMBER):SUM2074 CANADIAN LOGS TOTAL 110 PIECE"/>
        <s v="1X20 CONTAINER 911 PKG ( N INE HUNDRED AND ELEVEN PACKAGE ONLY) LED LAMPS, FIXTURES AN D PARTS SB NO.1584712 DT 25.0 1.2019 INVOICE NO. OEPLU5/EXP /5048 DT.25.01.2019 GROSS WEI GHT. 4403 KGS NET WT. 2857 KG, S SCAC:TLYI HBL:DNKQ19024784"/>
        <s v="WOOD SAWN OR CHIPPED LENGTHWISE, SLICED OR PEELED, - BASRALOCUS ROUND LOGS WOOD SAWN OR CHIPPED LENGTHWISE, SLICED OR PEELED, - BASRALOCUS ROUND LOGS WOOD SAWN OR CHIPPED LENGTHWISE, SLICED OR PEELED, - BASRALOCUS ROUND LOGS WOOD SAWN OR CHIPPED LENGTHWIS"/>
        <s v="VAMPIRE TEETH PHONE STAND 533 CARTONS PO# 4403 AND 4446 VAMPIRE TEETH PHONE STAND-11000PCS HELLO KITTY TRANSLUCENT FIGURE PINK- 3000PCS HELLO KITTY TRANSLUCENT FIGURE YELLOW-, 1000PCS HELLO KITTY TRANSLUCENT FIGURE BLUE- 5000PCS THIS SHIPMENT CONTAINS NO "/>
        <s v="PET RESIN,EASTLON BRAND BOTTLE PET RESIN,EASTLON BRAND BOTTLE PET RESIN,EASTLON BRAND BOTTLE PET RESIN,EASTLON BRAND BOTTLE PET RESIN,EASTLON BRAND BOTTLE PET RESIN,EASTLON BRAND BOTTLE PET RESIN,EASTLON BRAND BOTTLE PET RESIN,EASTLON BRAND BOTTLE PET RES"/>
        <s v="LUMBER, TROPICAL HARDWOOD NES, SAWN LENGTHWIS LUMBER, TROPICAL HARDWOOD NES, SAWN LENGTHWIS LUMBER, TROPICAL HARDWOOD NES, SAWN LENGTHWISWALNUT SAW LOGS HS CODE 4403.99.90 RED WHITE OAK LOGS HS CODE 4403.91.00 SHIPPER DECLARED NO WOOD PACKING MATERIAL LUM"/>
        <s v="CONIFEROUS WOOD IN THE ROUGH, NOT TREATED CONIFEROUS WOOD IN THE ROUGH, NOT TREATED CONIFEROUS WOOD IN THE ROUGH, NOT TREATED CONIFEROUS WOOD IN THE ROUGH, NOT TREATED CONIFEROUS WOOD IN THE ROUGH, NOT TREATED CONIFEROUS WOOD IN THE ROUGH, NOT TREATED CON"/>
        <s v="OAK STAVES HS 4403.91"/>
        <s v="SHIPMENT: 605211 CY-DOOR DELIVERY TO: BROTHER INTERNATIONAL CORP (USA) E/C DC 283 PROSPECT PLAINS ROAD SUITE 103 CRANBURY, NJ 08512-3717 U.S.A., TOTAL NO. OF CARTON:4403 FREIGHT COLLECT INTENDED CONNECTING VESSEL APL SANTIAGO VOYAGE 0TU55S1MA AT HONG KONG"/>
        <s v="WOOD 840 POSTS CALIBRADO 5 X 2,44 MTS HS CODE 4403.1010 FREIGHT PREPAID"/>
        <s v="AS PER PO NO LA181127 1 PLASTIC VALVE UNIT W STRAINER 4406 7377 3 7 PLASTIC DOCUMENT HOLDER 4403 6353 RUBBER VALVE 4406 7708 112CTNS 4PLTS"/>
        <s v="BASSWOOD LOGS HS CODE 4403.99.0195 BASSWOOD LOGS HS CODE 4403.99.0195 BASSWOOD LOGS HS CODE 4403.99.0195"/>
        <s v="NONCONIFEROUS WOOD IN THE ROUGH NESOI, NOT TR227 LOGS -16,834 BFT - 94.092 M3 HARD MAPLE LOGS HS CODE 4403.99.30 ORIGIN ONTARIO, CANADA SHIPPER DECLARED NO WOOD PACKING MATERIAL, EIN 91441300764931446J NONCONIFEROUS WOOD IN THE ROUGH NESOI, NOT TR NONCONI"/>
        <s v="804 CARTON 5746.64 KGS 50.84 CBM METAL WIRE RACKS, SHELFS, BASKETS HTS CODE.: 8302500000,7323999080. 294 CARTON 4403 KGS 6.72 CBM STANDARD ,TUBE,FRAME, 2ND NOTIFY: APL LOGISTICS 17600 N. PERIMETER SUITE 150 SCOTTSDALE, AZ 85255 ATTN TOM KOSAKPHONE:866-361"/>
        <s v="PARTS FOR AUTOMOTIVE BUSHING, MOUNTING 38211415 (REV.004 B) 30,000 PCS ( 100 PCS X 3 00 C/TS ) 38211413 (REV.004 C) 30,000 PCS ( 100 PCS X 3 00 C/TS ) 38211414 (REV.004 B) 18,000 PCS ( 150 PCS X 1, PCS X 120 C/TS ) - INVOICE NO. TSR-19-033 ALSO NOTIFY : N"/>
        <s v="PET RESIN,EASTLON BRAND BOTTLE GRADE CB-612 PET RESIN,EASTLON BRAND BOTTLE GRADE CB-612 PET RESIN,EASTLON BRAND BOTTLE GRADE CB-612 PET RESIN,EASTLON BRAND BOTTLE GRADE CB-612 PET RESIN,EASTLON BRAND BOTTLE GRADE CB-612 PET RESIN,EASTLON BRAND BOTTLE GRAD"/>
        <s v="PET RESIN,EASTLON BRAND BOTTLE GRADE PET RESIN,EASTLON BRAND BOTTLE GRADE PET RESIN,EASTLON BRAND BOTTLE GRADE PET RESIN,EASTLON BRAND BOTTLE GRADE PET RESIN,EASTLON BRAND BOTTLE GRADE CB-612 HS CODE 3907.61 BINH DUONG PROVINCE, VIETNAM ATTN: VICTOR JDIAZ"/>
        <s v="------------ CMAU2009486 DESCRIPTION---------LOGS/LUMBER CONTAINING THE FOLLOWING SPECIES ACACIA MELANOXYLON EUCALYPTUS OBLIGUA EUCALYPTUS OVATA EUCALYPTUS LARGIFLOVENS, ACACIA HARPOPHYLLA HS 4403.98 HS 4403.99 TOTAL 460 PIECES FREIGHT PREPAID -----------"/>
        <s v="WOOD - ROUND LOGS WOOD - ROUND LOGS WOOD - ROUND LOGS WOOD - ROUND LOGS WOOD - ROUND LOGS WOOD - ROUND LOGS WOOD - ROUND LOGS WOOD - ROUND LOGS WOOD - ROUND LOGS FREE DEMURRAGE AT DESTINATION: 14 DAYS LC NUMBER: 147218010150 ; DATE OF ISSUE 181128 ; TIN N"/>
        <s v="WOOD - ROUND LOGS WOOD - ROUND LOGS WOOD - ROUND LOGS WOOD - ROUND LOGS WOOD - ROUND LOGS WOOD - ROUND LOGS WOOD - ROUND LOGS WOOD - ROUND LOGS FREE DEMURRAGE AT DESTINATION: 14 DAYS LC NUMBER: 147218010150 ; DATE OF ISSUE 181128 ; TIN NO.114403298089, VA"/>
        <s v="WOOD - BASRALOCUS LOGS LC NUMBER:I147218010150I; DATE OF ISSUE 181128; TIN NO.114403298089, VAT REG NO.001241397, H.S. CODE NO.4403.99.00, 4403.49.00, IRC NO. BA-92359 AND LCA NO.34848I CFR CHITTAGONG PORT, BANGLADESH (INCOTERMS 2010) NOTIFY PARTY 1: EAST"/>
        <s v="WOOD - 142 PIECES BASRALOCUS ROUND LOGS H.S CODE: 4403.99.00 LC NO: 0000195418010269 DATED 29/10/2018 IRC NO. BA-0204207 LCA NO 204029 TIN 320-105-6880 14 FREE DAYS DETENTION ALLOWED AT FINAL DESTINATION 2ND NOTIFY PARTY: EXPORT IMPORT BANK OF BANGLADESH "/>
        <s v="PROJECT CARGO Description: 1 WOODEN CRATE SILEA XL 14M S350MM TULSA HS CODE: 4403 20 0012 Marks : AUBRILAM, SILEA XL14M S350MM TULSA"/>
        <s v="CYCLANES CYCLENES AND CYCLOTERPENES NESOI NOVURANIA OF AMERICA 20 PKGS ON 1 PLT 11 DRUMS OG 45 KG NW UN 1133-ADEPRENE 318(ADHESIVES)-CLASS 3-PG II-(FLASH / CYCLANES CYCLENES AND CYCLOTERPENES NESOI NOVURANIA OF AMERICA 70 BOTTLES X KG 0 750 UN 1173 - ADED"/>
        <s v="LIGNUM VITAE HTS CODE: 4403.99"/>
        <s v="WOOD/METAL WALL DECOR HS CODE83062990/700992 4403 THIS SHIPMENT CONTAINS NO SOLID WOOD P ACKING MATERIALS. WOOD/METAL WALL DECOR HS CODE83062990/700992 4403 THIS SHIPMENT CONTAINS NO SOLID WOOD P ACKING MATERIALS."/>
        <s v="NONCONIFEROUS WOOD IN THE ROUGH NESOI, NOT TRTOTAL OF 133 HARD MAPLE SAW LOGS 0-2SC - 8,936 BFT - 40.212 M3 COUNTRY OF ORIGIN CANADA HS CODE 4403.99 SHIPPER DECLARED NO WOOD PACKING MATERIALS, CONTACT WANG DONG NONCONIFEROUS WOOD IN THE ROUGH NESOI, NOT T"/>
        <s v="WOOD 2 A 2 1/2 X 1,98 MTS HS CODE 4403.1010 FREIGHT PREPAID"/>
        <s v="2103-4400 SIL JAR SPATULA GREE N 2103-4395 SIL SPATULA PURPL E 2103-4403 SIL ICING SPATULA PURPLE 2103-5359 BAKERS BLAD E 2017 1907-1279 9IN FNDNT RO LLING PIN W RINGS 2104-7073 S UMMER IC SCOOP PURPLE 415-930, 417 SIL MINI JAR SPATULA S2 RE D 2103-4421 S"/>
        <s v="CHEMICAL HARMLESS ADV 7800A-W HS 340211 SOLVAY CONTRACT NET WEIGHT 4403.0000 KGS"/>
        <s v="LUMBER, TROPICAL HARDWOOD NES, SAWN LENGTHWIS LUMBER, TROPICAL HARDWOOD NES, SAWN LENGTHWIS LUMBER, TROPICAL HARDWOOD NES, SAWN LENGTHWISWALNUT SAW LOGS HS CODE 4403.99.90 SHIPPER DECLARED NO WOOD PACKING MATERIAL LUMBER, TROPICAL HARDWOOD NES, SAWN LENGT"/>
        <s v="01 X 40' HC CONTAINING: 592 PIECES OF LUMBER AD INVOICE: GCM 300/18 DUE: 18BR0009634303 RUC: 8BR05814597100000000000000 000674561 M3: 30,202 NCM: 4407.22.00; 4407.99.90; 4403.99.00; 6914.90.00; 4202.29.00; 4421.99.00; 9403.60.00 FREIGHT COLLECT FORWARDING"/>
        <s v="SHIPPER'S LOAD &amp; COUNT &amp; SEAL 12 DESK FAN 16 PEDESTAL FAN SOLAR PANEL KIT 8 FAN SOLARPANEL KIT 16 FAN PO#4403 THIS SHIPMENT CONTAINS NO SOLID WOOD PACKING MATERIALS."/>
        <s v="FAN 1,677 CARTON(S) 12 DESK FAN H S CODE 841451 16 PEDESTAL FAN H S CODE 841451 SOLAR PANEL KIT 8 FAN, H S CODE 850239 SOLAR PANEL KIT 16 FAN H S CODE 841451 PO#4403 THIS SHIPMENT CONTAINS NO SOLID WOOD PACKING MATERIALS."/>
        <s v="SHIPPER'S LOAD, COUNT &amp; SEALED PART OF 5 X 40'HC CONTAINER (2596 CTNS) CY / CY GIRL'S LICENSE SKIRT SET BUY PAGE : S19-017A/B/C SIZE RANGE :2T-3T-4T-5T CAT NO. 339/642, TOTAL QUANTITY : 4403.66 DOZS. SETS SHIPPER'S LOAD, COUNT &amp; SEALED PART OF 5 X 40'HC C"/>
        <s v="WINE 168 MOSCATO DASTI 17 DOCG WINE 12X0,750LT KGM 2940 / PO 16003 CAPETTA I.VI.P. SPA-C.TO DEP. 280 MPF UVE ROSSE STELLA ROSA RED WINE 12X0,750LT KGM 4900 / PO 16003, CAPETTA I.VI.P. SPA-C.TO DEP. / WINE 280 PEACH ROSA STELLA COCKTAIL WINE 12X0,750LT KGM"/>
        <s v="15 PACKAGES ALLOY STEEL FO RGING MACHINED SUITABLE TO PRODUCE GEAR BLANK ALLOY STEEL FORGING [MACHINED] INVOICE NO. &amp; DATE 2201801 134 DT. 05.12.2018 BUYER 'S ORDER NO. &amp; LINE NO. 2N N1000H, 2NN1000L, 2NN1000R , 2NN1000W GR WT : 12653.0 00 KGS NET WT : 12"/>
        <s v="-AS PER SHIPPER'S ADVICE: PO NO 523871 INVOICE 4403 SCAC CODE: SDBJ HOUSE B/L NUMBER: GRSKGNYC0033 -FREI GHT PREPAID CUPS"/>
        <s v="WITH URUGUAYAN PINE K/D BLANKS S2S K/D PRUNNED LOG RUN &amp; BTR S2S NET WEIGHT 23.780 KG PCS 1037 O.INT 16929 WITH URUGUAYAN PINE K/D BLANKS S2S K/D PRUNNED LOG RUN &amp; BTR S2S NET WEIGHT 24.350 KG PCS 1122 O.INT 16930 WITH URUGUAYAN PINE K/D BLANKS S2S K/D PR"/>
        <s v="PET RESIN,EASTLON BRAND BOTTLE GRADE CB-612 PET RESIN,EASTLON BRAND BOTTLE GRADE CB-612 BINH DUONG PROVINCE, VIETNAM ( )ATTN: VICTOR JDIAZORTIZ/ ANGEL GONZALEZ E660-71-4403 PET RESIN,EASTLON BRAND BOTTLE GRADE CB-612 PET RESIN,EASTLON BRAND BOTTLE GRADE C"/>
        <s v="NONCONIFEROUS WOOD IN THE ROUGH NESOI, NOT TR142 LOGS - 12,285 BFT - 61.425 M3 11,331 BFT (56.655 M3) HARD MAPLE LOGS HS CODE 4403.99.30 954 BFT (4.770 M3) RED OAK LOGS HS CODE 4403.91.00, 21.320M3/25936KGS (HM/RO) CONTACT QUEBY WANG EMAIL WIMZZB0708HOTMA"/>
        <s v="ALUMINIUM ALLOYS STICKS ( 5 / 1 - 4 ) NET WEIGHT KGS : 18676 HTSUS CODE : 7604 29 30 10 / ALUMINIUM ALLOY COIL ( 3 / 1 - 600 ) NET WEIGHT KGS : 5270 HTSUS CODE : 7605 21 00 30 ALUMINIUM ALLOY CONT CAST INGOT ( 3 / 1 - 3,3KG ) NET WEIGHT KGS : 10008 HTSUS "/>
        <s v="WOOD CONTAINING 3861 POSTS 2 A 1/2 X 1,98 MTS HS CODE 4403.1010 FREIGHT PREPAID WOOD CONTAINING 3168 POSTS 2 1/2-3 X 1,98 MTS HS CODE 4403.1010 FREIGHT PREPAID"/>
        <s v="WOOD POSTS 2 1/2 A 3 X 1,98 MTS HS CODE 4403.1010 WOOD POSTS 5 X 2,40 MTS HS CODE 4403.1010 FREIGHT PREPAID WOOD POSTS 2 1/2 A 3 X 1,98 MTS HS CODE 4403.1010 WOOD POSTS 2 1/2 A 3 X 1,98 MTS HS CODE 4403.1010"/>
        <s v="(4403CTNS) CY / CY SHIPPER LOAD AND COUNT 1X20DC AND 1X40'DC LADEN CONTAINERS 4403 CARTONS OF AS ITEMISED TO BE USED AS NON-NEGOTIABLE SEAWAY BILL OF LADING, P.O.NO. 613591 STYLE NO. WTB19426 P.O.NO. 613591 STYLE NO. WTB19427 /ELYSE.ABSCHUTZ@LTAPPAREL.COM"/>
        <s v="PIECES PIECES 3X20'OT (IG) CONTAINERS TOTA L 4 PACKAGES ONLY DRY SHEILD ED CANISTER (DSC)-24PTH-S-LC INCLUDING LOOS ITEMS INVOIC E NO : INTL/4404 DTD 13.10.201 8 INVOICE NO : INTL/4403 DTD 13.10.2018 HS CODE : 730900, 90 SB NO: 9026192, 9026231 D TD 21.11"/>
        <s v="3X20'OT (IG) CONTAINERS TOTA L 4 PACKAGES ONLY DRY SHEILD ED CANISTER (DSC)-24PTH-S-LC INCLUDING LOOS ITEMS INVOIC E NO : INTL/4404 DTD 13.10.201 8 INVOICE NO : INTL/4403 DTD 13.10.2018 HS CODE : 730900, 90 SB NO: 9026192, 9026231 D TD 21.11.2018 TOTAL GR"/>
        <s v="PET RESIN,EASTLON BRAND BOTTLE GRADE CB-612 PET RESIN,EASTLON BRAND BOTTLE GRADE CB-612 PET RESIN,EASTLON BRAND BOTTLE GRADE CB-612 PET RESIN,EASTLON BRAND BOTTLE GRADE CB-612 PET RESIN,EASTLON BRAND BOTTLE GRADE CB-612 COMMUNE, BAU BANG DISTRICT, BINH DU"/>
        <s v="FURNITURE SOFA PO NO.:901 PI NO.:13035646 THIS SHIPMENT DOES NOT CONTAIN ANY SOLID WOOD PACKING MATERIALS. TEL:864-439-4403 FAX:864-439-9265 MATTRESSMAXFUN@GMAIL.COM FAX:305-639-4206 MIA.OPERATIONS@HITACHI-VHT.COM FAX: 980 430 5113 CLT.OPS@AMERICANCARGOEX"/>
        <s v="CARTON HAIR COSMETICS 41 PAL WITH 4403 CT. REF. 7100123462 40'REEFER HC - NON OP INCL. DANGEROUS GOODS UN1950,2.1+2.2, LIMITED QUANTITY HS CODE 330530 330590 FMC 2818-99-9000-0069 STC/SLAC: 4403 X CARTON"/>
        <s v="------------ TRLU9690223 DESCRIPTION---------CONSTRUCTION MATERIAL  32 CTNS ON 3 PALLETS/ 1390,08 KG DIMMOBAU AG 2000558  45 CTNS / 906,00 KG ECO HEAT ART, 8516.8080, 4403.1100, 7610.9090, 8539.5000, 8504.9018, 7318.1582, 8544.4991, 8536.9010, 7606.1220, "/>
        <s v="PET RESIN,EASTLON BRAND BOTTLE GRADE CB-612 PET RESIN,EASTLON BRAND BOTTLE GRADE CB-612 PET RESIN,EASTLON BRAND BOTTLE GRADE CB-612 DUONG PROVINCE, VIETNAM ANGEL GONZALEZ EIN 660-71-4403 FREIGHT PREPAID PET RESIN,EASTLON BRAND BOTTLE GRADE CB-612 PET RESI"/>
        <s v="72 BARRELS MARIGOLD OLEORE SIN PACKING: IN EPOXY COAT ED MS BARRELS OF 200.00 KG NET AND 225.00 KG GROSS. TOTAL NET WEIGHT: 14400.00 KGS TOTAL GROSS WEIGHT: 16200.00 KGS SB.NO: 885697 4 DT. 13.11.2018 INVOICE NO: AVT/1819E/298 DT. 12.1 1.2018 CUSTOMS SEAL"/>
        <s v="SWEEPERR 12 PIECES 1116.-KG NET 1166.-KG GROSS HS CODE 84791000 / SWEEPER 7 PIECES 3900.-KG NET 4403.-KG GROSS HS CODE 84798997 TOTAL NUMBER OF PACKAGES 19 PIECES, COMMERCIAL INVOICE 94120069 NILFISK SEAL N 012656 ALL PREPAID"/>
        <s v="COMPUTER TABLE YOUR REF.P.O.NO. 4403-2 CARDBOARD BOXES YOUR REF.P.O.NO.P840 &amp; P841 TSCA TITLE VI COMPLIANT FOR FORMALDEHYDE CALIFORNIA93120 PHASE 2 COMPLIANT FOR FORMALDEHYDE CONTENT COMPOSITE WOOD THAT COMPLIES WITH TSCA TITLE VI COMPLIANCE FOR FORMALDEH"/>
        <s v="COMPUTER TABLE FILE CABINET YOUR REF.P.O.NO. 4403-2 TSCA TITLE VI COMPLIANT FOR FORMALDEHYDE CALIFORNIA 93120 PHASE 2 COMPLIANT FOR FORMALDEHYDE CONTENT COMPOSITE WOOD THAT COMPLIES WITH TSCA TITLE VI COMPLIANCE FOR FORMALDEHYDE/CALIFORNIA 93120 PHASE 2 C"/>
        <s v="FURNITURE COMPUTER TABLE FILE CABINET YOUR REF.P.O.NO. 4403-2 FURNITURE COMPUTER TABLE FILE CABINET YOUR REF.P.O.NO. 4403-2 FURNITURE COMPUTER TABLE FILE CABINET YOUR REF.P.O.NO. 4403-2 SHIPPER DECLARED THAT TSCA TITLE VI COMPLIANT FOR FORMALDEHYDE CALIFO"/>
        <s v="FURNITURE ,COMPUTER TABLE YOUR REF.P.O.NO. 4403-2 CARDBOARD BOXES YOUR REF.P.O.NO.P840 &amp; P841 TSCA TITLE VI COMPLIANT FOR FORMALDEHYDE CALIFORNIA 93120 PHASE 2 COMPLIANT FOR FORMALDEHYDE CONTENT COMPOSITE WOOD THAT COMPLIES WITH TSCA TITLE VI COMPLIANCE F"/>
        <s v="WOOD 3416 POSTS 2 A2 1/2 X 1,98 MTS 270 POSTS (CAL) 4 X 1,98 MTS PARTIDA ARANCELARIA 4403.1010, FREIGHT PREPAID"/>
        <s v="WINE 844 SERENA PROSEC. SPUM. DOC WINE 12X0,750LT KGM 14516 / PO 655282 RIPAN SAS- C.TO DEP. 256 SERENA PROSEC. SPUM. DOC WINE 12X0,750LT KGM 4403 / PO 655282 RIPAN SAS- C.TO DEP."/>
        <s v="PO#4398;4399;4403;4408;P1353525;4417;4428 HTS# 9405.10 NOTE:COMPLETE ELECTRICAL CEILING AND WALL LIGHTING FITTINGS:OF BRASS, METAL OR OTHER MATERIAL (GLASS, PLASTICS, CERAMIC)AND/OR PARTS THEREOF HTS#9405.99 NOTE:PARTS OF ELECTRICAL LIGHTING FIXTURE,SHADE"/>
        <s v="LIGHTING FIXTURES AND PARTS PO 4398 4399 4403 4408 P1353525 4417 4428 HTS 9405.10 NOTE: COMPLETE ELECTRICAL CEILING AND WALL LIGHTING FITTINGS:OF BRASS, METAL OR OTHER MATERIAL (GLASS, PLASTIC'S, CERAMIC)AND/OR PARTS THEREOF, HBL: SZXLAX8N152X FREIGHT COL"/>
        <s v="PET RESIN,EASTLON BRAND BOTTLE GRADE CB-612 ATTN:VICTORJDIAZORTIZ/ANGELGONZALEZ EIN 660-71-4403 FREIGHT PREPAID PET RESIN,EASTLON BRAND BOTTLE GRADE CB-612 ATTN:VICTORJDIAZORTIZ/ANGELGONZALEZ EIN 660-71-4403 FREIGHT PREPAID PET RESIN,EASTLON BRAND BOTTLE "/>
        <s v="1 X 40'HC CONTAINER:- 4403 CARTONS (68724 PCS) DIE ACST CARS-TOYS INVOICE NO:181354 HS CODE:950300990 FREIGHT COLLECT"/>
        <s v="AS PER PO NO LA180917 3 PLASTIC DOCUMENT HOLDER 4403 6353 100CTNS 4PLTS"/>
        <s v="COMPUTER TABLE SPARE PARTS FOR COMPUTER TABLEYOUR REF.P.O.NO. 4403-1 TSCA TITLE VI COMPLIANT FOR FORMALDEHYDE CALIFORNIA 93120 PHASE 2COMPLIANT FOR FORMALDEHYDE CONTENT COMPOSITEWOOD THAT COMPLIES WITH TSCA TITLE VI COMPLIANCE FOR FORMALDEHYDE/CALIFORNIA "/>
        <s v="FURNITURE &amp; PARTS, COMPUTER TABLE SPARE PARTS FOR COMPUTER TABLE YOUR REF.P.O.NO. 4403-1 TSCA TITLE VI COMPLIANT FOR FORMALDEHYDE CALIFORNIA 93120 PHASE 2 COMPLIANT FOR FORMALDEHYDE CONTENT COMPOSITE WOOD THAT COMPLIES WITH TSCA TITLE VI COMPLIANCE FOR FO"/>
        <s v="OAK WOOD, IN THE ROUGH, NOT TREATED OAK WOOD, IN THE ROUGH, NOT TREATED TOTAL 103 LOGS - 7,531 BFT - 42.887M3 RED OAK LOGS HS CODE 4403.91.00 ORIGIN ONTARIO, CANADA SHIPPER DECLARED NO WOOD PACKING, MATERIAL"/>
        <s v="MODEL NO. ER100301 CLOCK RADIO P.O.NO.MON180044 MODEL NO.ER100103 CLOCK RADIO P.O.NO.MON180049 SPARE PART 1 CARTON, 4403 CARTONS 1X40HQ CONTAINER FREIGHT COLLECT"/>
        <s v="WIRE ROD LAM HOT ROLLED ANNEALED 3 PKGS WIRE ROD LAM HOT ROLLED ANNEALED AND PICKLED SIZE 6,500 MM TARIFF 7221.00.10 NET WEIGHT 3660 KG, 2 PKGS WIRE ROD LAM HOT ROLLED ANNEALED AND PICKLED SIZE 11,750 MM TARIFF 7221.00.10 NET WEIGHT 2163 KG 14 DAYS FREE T"/>
        <s v="K/D FURNITURE - K/D FURNITURE PO# 4403 PI# 16097 THIS SHIPMENT DOES NOT CONTAIN ANY SOLID WOOD PACKING MATERIAL"/>
        <s v="NUT MADE OF STEEL 45646 1/2 NPT COUPLING YT045644 1/4 NPT COUPLING HS CODE : 73181 600 OTHER THREADED ARTICLES OF BRASS 658-0026 1/2 NPT F 7/8 HEX PLUG WITH 7/16-20 TAP HS CODE : 74153990 NUT, MADE OF BRASS 4895-A1 1/4 3 60 BRASS HEX NUT HS CODE : 7415339"/>
        <s v="WOOD PALLETS, NOS CONTAINING 01 PIECE OFF WOOD. NET WEIGHT 0,500 FREIGHT COLLECT INVOICE 011-2018 NCM 4403.26.00/9999.99.82, DU-E 18BR000711213-0 SPOT TARIFF XX 04530-001 SAO PAULO ITAIM BIBI BRAZIL"/>
        <s v="CLOTHING 249 PCS / CLOTHING 3875 PCS / CLOTHING 814 PCS / CLOTHING 2705 PCS / CLOTHING 4403 PCS / CLOTHING 5526 PCS"/>
        <s v="1CNTR SHIPPER'S LOAD,COUNT &amp; WEIGHT: (37CTNS) CY / CY SPARE PARTS FOR DISHWASHE MACHINE : 8422.11.0000 WASHING MACHINE : 8450.90.0000 FREIGHT PREPAID INVOICE NO : SVCHQ20181106110, . 4403.24(KGM) 51.11(MTQ) FREIGHT PREPAID COPY NON-NEGOTIABLE B/L RELEASE "/>
        <s v="10PC METAL HANGERS 10PC METAL HANGERS HEAVY DUTY TOILT BOW BRUSH WITH HOLDER REF.NO 1810NGB4402/4403 CNWW00143158 FOR NAME ACCOUNT DOLLARAMA, CNWW.ADMIN@CNWORLDWIDE.COM (INVOICE) 10PC METAL HANGERS"/>
        <s v=". 1 X 40'HC CONTAINER TOTAL 167 ROLLS ONLY TOTAL ONE HUNDRED SIXTY SEVEN ROLLS ONLY 1 OF 9 PART LOAD CARGOES IN CONTAINER HAND TUFTED WOOLLEN CARPET. GROSS WEIGHT: 4403.200 KGS, AMC0679172,AMC0679174,AMC0679175,AMC0679176,A9177,AMC0679178,AMC0679179,AMC06"/>
        <s v="WOOD 3.168 POST 2 1/2 A 3 X 1,98 MTS PARTIDA ARANCELARIA 4403.1010 FREIGHT PREPAID WOOD 3.168 POSTS 2 1/2 A 3 X 1,98 MTS PARTIDA ARANCELARIA 4403.1010 FREIGHT PREPAID"/>
        <s v="BAMBOO AND WILLOW DECORATIONS BAMBOO - HTS# 4403.10.0060 WILLOW - HTS# 4601.29.4000 AH PO#1678894"/>
        <s v="9 OF 9 BOLES,ANTHONY E-9-USAF-ALOW- PBNQ0041310 4403.45KG 44.91M3 NET- 7066 LB THIS SHIPMENT CONTAINS TEMPURPEDIC"/>
        <s v="1 X 40FT HC CONTAINER 1714 2 PIECES BULKPACKED DECORA TIVE ARTICLES OF WOOD COMP RISING: MOPANI WOOD (6410 X PCS SMALL; 8030 X PCS ME DIUM; 502 X PCS JUMBO) GRA PEVINE WOOD 1200 X PCS MED IUM; 1000 X PCS LARGE) HS CODE: 4403.49 SHIPPED ON B OARD FREIGHT C"/>
        <s v="PACKAGE DISASSEMBLED BOOTH FURNITURE WITH HARDWARE WOODEN PARTS WOODEN PARTS FOR FURNITURE CARPETS HS: 4403.22, 9403.60 HS: 5703.20 FREIGHT PREPAID"/>
        <s v="425 CTNS DECORATIVE ARTICL ES OF WOOD HS CODE: 4403. 99 84 CTNS AQUARIUM PET SUPPLIES NON-FOOD/CRU SHED GRAVEL HS CODE: 25 17.10"/>
        <s v="420 CTNS DECORATIVE ARTICL ES OF WOOD HS CODE: 4403. 99 504 CTNS AQUARIUM PET SUPPLIES NON-FOOD/CR USHED GRAVEL HS CODE: 271 010"/>
        <s v="7 CRATE 4403 KGM 3.665 MTQ SNUTS, STUDS WASHERS HS-CODE: 731815, 731822 AMS-REF: KWLD10230015030 FMC-REF: 7318-15-0002-0007 731815 (HS), FREIGHT PREPAID GENERAL CMA CGM TERMS AND CONDITIONS TO BE FOUNDER WWW.CMA-CGM.COM THIS MASTER BILL COVERS AUTOMATED N"/>
        <s v="WOOD 3.168 POSTS 2 1/2 A 3 X 1 98 MTS PARTIDA ARANCELARIA 4403.1010 WOOD 3.168 POST 2 1/2 A 3 X 1,98 MTS PARTIDA ARANCELARIA 4403.1010"/>
        <s v="PET RESIN EASTLON BRAND BOTTLE PET RESIN EASTLON BRAND BOTTLE PET RESIN EASTLON BRAND BOTTLE PET RESIN EASTLON BRAND BOTTLE PET RESIN EASTLON BRAND BOTTLE PET RESIN EASTLON BRAND BOTTLE PET RESIN EASTLON BRAND BOTTLE PET RESIN EASTLON BRAND BOTTLE PET RES"/>
        <s v="PALLETS MULTI FIBER HS CODE 4403 4000 PALLETS MULTI FIBER HS CODE 4403 4000"/>
        <s v="SHIPPER'S LOAD, COUNT &amp; SEAL (228CTNS) CY / CY COPY NON-NEGOTIABLE B/L RELEASE PROCEDURES FMC# 2268 BRKR# 6926 BRANCH: TAO OPERATOR: JOHNL FREIGHT COLLECT, SHIPPER LOAD &amp; COUNT, 4403.700GW, 17.690CM, 228CTN WIREHARNESS FOR HOMEAPPLIANCE POWERCORD FOR HOME"/>
        <s v="STEEL PLATES HOT ROLLED Description: 30 BUNDLES PRIME HOT ROLLED STEEL SHEETS MARKS:MST 4403 / VIA BUENAVENTURA / COLOMBIA QUALITY / SIZE / HEAT NUMBER / SHEETS PER BUNMarks :, ........................................"/>
        <s v="PLUMBING SUPPLIES AND ACCESSORIES, NOS CHROME PLATED COMMAND HOOK SHIP TO- EXPRESS CROSS BORDER LOGISTICS, LLC - MIRSA MANUFACTURING LLC 4403 W . MILITARY HWY STE 100, MCALLEN TX 78503 956-467-9948 TOTAL-1-20GP-STC-828CTNS- BULLET- GROUP A"/>
        <s v="CTNS SLAC 3 PLTS COUNTER TOPS HTS CODE: 3922100000 TOTAL : T WENTY FIVE (25) CARTONS ONLY. SHIPPER CERTIFIES THAT SHIPMEN T DOES NOT CONTAIN SOLID WOOD PACKING MATERIALS. SHIPPER'S L OAD AND COUNT / CTNS MASSAGERS TOTAL:SEVENTY FIVE (75) CARTONS ONLY. SHI"/>
        <s v="ONE 40.9FT CONTAINER SHIPPER-S LOAD AND COUNT HOUSEHOLD GOODS AND PERSONAL EFFECTS PERSONAL EFFECTS NO EEI REQUIRED PER FTR 30.40-B- HTS CODE- 9805.00.50 CODE- 4, QUARLES, CHARLES QEFL0039018 5 AWDW PS-5 OF 5 GRS-5836 NET-4403 CFT-780"/>
        <s v="NONCONIFEROUS WOOD IN THE ROUGH NESOI, NOT TR NONCONIFEROUS WOOD IN THE ROUGH NESOI, NOT TR127 LOGS - 8,652 BFT - 42.928 M3 HARD MAPLE LOGS HS CODE 4403.99.30 ORIGIN ONTARIO, CANADA SHIPPER DECLARED NO WOOD PACKING MATERIAL, CELL 86 189 3351 0091 EMAIL LT"/>
        <s v="ELECTRIC DEVICE FACTORY INVOICE NO: 2221524399,4432,4400,4401,4402 4403,4404,4428,4427,4429,4430 4405,4406 4407,4408,4409,4410,4411,4412, 4413,4414,4415,4416,4417,4279,, 1443,1446,1468,1477,1522,1523, 1540,1548,1554,0573,0642,0665, 1317 9654,1277,1279,165"/>
        <s v="ELECTRIC DEVICE INVOICE 2221524399,4432,4400,4401,4402, 4403,4404,4428,4427,4429,4430,4405, 4406 4407,4408,4409,4410,4411,4412,4413, 4414,4415,4416,4417,4279,4280, 1768 FREIGHT PREPAID - ALL CHARGE TO BE PREPAID IN SINGAPORE HOUSE BL ISSUED HBL DMCQSIN016"/>
        <s v="3073079-AWICK,US,FRSH CCMBR RFL 6CT 3071679-AWICK,US,SWT MLN VNLL RFLL 11839 PACKAGES STUFFED ON 42 PALLETS 3054215-AWICK,US,ESSMIST KIT LAVEN 3CT 5544 PACKAGES STUFFED ON 42 PALLETS 3054215-AWICK,US,ESSMIST KIT LAVEN 3CT 5544 PACKAGES STUFFED ON 42 PALLE"/>
        <s v="1 X20' GP CONTAINER CONTAINING 4403 CARTONS OF POLYETHYLEN E BAGS NET WEIGHT: 15648.15 K GS HS.CODE: 3923.21.0095"/>
        <s v="SHIPPER'S LOAD &amp; COUNT SAID TO CONTAIN P.O.NO.4500010722GOHSENO L KH-20 900 BAGS 18,000 KGS LOT: 79723, 79724 REF PO#4502487379 CONTRACT #SCI231AB 1CONTAINER(18PALLETS  900BAGS)  DIRECT DELIVERY TO: OXYVINYLS, LP PASADENA RESINS 4403 PASADENA FREEWAY PASA"/>
        <s v="SHIPPER'S LOAD &amp; COUNT SAID TO CONTAIN P.O.NO.4500010987GOHSEN OL KH-20 900 BAGS 18,000 KGS LOT: 79724, 7Y704 REF PO#4502487376 CONTRACT #SCI555AB 1CONTAINER(18PALLETS  900BAGS)  DIRECT DELIVERY TO: OXYVINYLS, LP PASADENA RESINS 4403 PASADENA FREEWAY PASA"/>
        <s v="32 PACKS CONTAININGRADIATA KILN DRIED MOULDINGS (HTSUS)4403.10"/>
        <s v="WOOD 3.240 POSTS CALIBRADO 3 X 1,98 MTS PARTIDA ARANCELARIA 4403.1010 WOOD 3456 POSTS CALIBRADOS 3 X 1,98 MTS PARTIDA ARANCELARIA 4403.1010 WOOD 3.456 POSTS CALIBRADOS 3 X 1,98 MTS PARTIDA ARANCELARIA 4403.1010"/>
        <s v="AS PER PO NO JA180808 9 PLASTIC DOCUMENT HOLDER 4403 6353"/>
        <s v="CHASSIS PARTS OF STEEL HB/L NO.: QDJAX1890002 VIP CODE:18-230TPC CY/CY / PLASTIC DOCUMENT HOLDER 4403-6353 HB/L NO.: QDJAX1890003 VIP CODE:18-230TPC CY/CY"/>
        <s v="WOODEN SUPPORT WITH 1 WOODEN SUPPORT BEAM NALADI -SH 4403 AS PER AGREEMENT IRREGULAR WOODEN SUPPORT, WITHOUT TREATMENT. PROCESSO 10120.003982/0618-95, ___________________________________ __________ FREIGHT PREPAID ABROAD AS PER AGREEMENT"/>
        <s v="NONCONIFEROUS WOOD IN THE ROUGH NESOI, NOT TR NONCONIFEROUS WOOD IN THE ROUGH NESOI, NOT TRCONTAINER BEAU 4333007 42 LOGS - 4,822 MBF WALNUT LOGS HS CODE 4403.99.90 CONTAINER BMOU 5115597 19 LOGS- 3,214 MBF, TEL 86 755 2542 4883 FAX 86 755 2552 7311 ENTER"/>
        <s v="686-CARTONS SPORTS SOCKS 8720 DOZENS TOTAL: 104640 PAIRS PO # 1001715, 1001743 STYL E# VBS1001, VBS1002 COMPOS ITION AS PER INVOICE &amp; PACKING LIST FORM E NO: BOP-2018-000 0006846 DATED: 06-09-2018 EX, PORT REFERENCE NO. ASM/4403-18 NET WEIGHT: 7848.00 KGS"/>
        <s v="360 CTNS DECORATIVE ARTICL ES OF WOOD HS CODE: 4403. 99 420 CTNS AQUARIUM PET SUPPLIES NON-FOOD/CRUSHE D GRAVEL HS CODE: 251710"/>
        <s v="NONCONIFEROUS WOOD IN THE ROUGH NESOI, NOT TR19.877 M3 - 44 WALNUT SAW LOGS HS CODE 4403.99.90 SHIPPER DECLARED NO WOOD PACKING MATERIAL"/>
        <s v="WOOD 1.152 POSTS 2 1/2 A 3 X 1,98 MTS 432 POSTS CALIBRADOS 6X 2,40 MTS PARTIDA ARANCELARIA 4403.1010 FREIGHT PREPAID (WOOD)"/>
        <s v="PHARMACEUTICAL PRODUCTS 1X40 REFFER FCL CONTAINING 964 SHIPPER IN 33 PACKAGES ( NINE HUNDRED AND SIXTY FOUR SHIPPERS IN THIRTY THREE PACKAGES ONLY) PHARMACEUTICAL PRODUCTS, NDC NO 67877-216-20 RIZATRIPTAN BENZOATE10MGTABS USP 3X6S NDC NO 67877-262-18 NET "/>
        <s v="SAPWOOD 28.00 CUBIC METERS OF MORUS WOOD IN ROLLS WITHOUT SAPWOOD IN SEVERAL MEASURES(28.00 METROS CUBICOS DE MADERA DE PALO DE MORA EN ROLLO DESALBURADO EN VARIAS MEDIDAS) HS CODE 4403.99.99 SAPWOOD 28.00 CUBIC METERS OF MORUS WOOD IN ROLLS WITHOUT SAPWO"/>
        <s v="MAN'S 97%WOOL 3% ELASTANE KNITTED JACKET, WOMEN'S 69%MODAL 26%WOOL 5%ELASTANE KNITTED JACKET, MAN'S 97%WOOL 3% ELASTANE KNITTED VEST, LADIES' 100%POLYESTER WOVEN SKORT, LADIES' 86% VISCOSE 14% ELASTANE WOVEN SKORT, PO: 4700833124-00020, 4700860152-00010, "/>
        <s v="CONIFEROUS WOOD IN THE ROUGH, NOT TREATED TOTAL 37 LOGS- 21.749 M3- 4,833 BFT 8 LOGS- 362 BFT, 1.629 M3 W. ASH LOGS 17 LOGS -2,975 BFT, 13.388 M3 WALNUT LOGS HS CODE 4403.99.90, 8 LOGS - 900 BFT, 4.050 M3 RED OAK LOGS HS CODE 4403.91.00 4 LOGS - 596 BFT, "/>
        <s v="(ONE) 20' DV CNTR POLISHED MARBLE SLABS, AS FOLLOWS: 8 BUNDLE(S) WITH 50SLABS 03 CM 299,63 M2 DU-E: 18BR0003170046 RUC:, 8BR32440901100000000000000000220236 NCM: 6802.91.90 HS CODE: 6802.91 INVOICE: 9636/18 PO NUMBER: PO 4403 WOODEN PACKAGE USED: TREATED "/>
        <s v="27CTN WOMENS KNIT OTHER TO P PO LC92KAA STYLE 213593 HS 6114.30 WOMENS KNIT TAN K TOP PO LC83FAA STYLE 10 4403 HS 6109.90"/>
        <s v="ASSY B/R COMP 2S WOVEN FAB RIC - 240 NOS ASSY S/B COM P 2S WOVEN FABRIC - 240 NO S ASSY SEAT COMP 1S WOVEN FABRIC - 240 NOS ASSY SEAT COMP PREMIUM LAWN - 6 NOS ASSY SEAT HARDWARE KIT - 6 NOS ASSY SUSPENSION KIT LIGHT DUTY - 10 NOS PART N OS: AUC14429, AUC"/>
        <s v="ON 39 PALLETS 000010/4403 4702 000010/44034701 CL INDAMYCIN I.V 900MG/50 ML 24 LIVI US CLINDAMYCIN I.V 6 00MG/50 ML 24 LIVI US ANDA N R 20-1692 HS CODE 3004.2000 PHARMACEUTICAL PRODUCTS, SHIPPER'S LOAD,STOW,WEIGHT &amp; COUNT FREIGHT PREPAID"/>
        <s v="WOOD 720 POSTS 5 X 2,44 MTS PARTIDA ARANCELARIA 4403.1010 FREIGHT PREPAID"/>
        <s v="WOOD 3.240 POSTS CALIBRADOS 3 X 1,98 MTS WOOD 3.456 POSTS CALIBRATED 3 X 1,98 MTS PDA 4403.1010"/>
        <s v="ON 39 PALLETS 000010/4403 4701 000010/44055812 CL INDAMYCIN I.V 600MG/50 ML 24 LIVI US CLINDAMYCIN I.V. NO V 600MG/50 ML 24 LIVI US ANDA NR 20-1692 HS CODE 30 04.2000 PHARMACEUTICAL PR, ODUCTS SHIPPER'S LOAD,STOW,W EIGHT &amp; COUNT ON 39 PALLETS 000010/4403 "/>
        <s v="AS PER PO NO JA180808 2 PLASTIC DOCUMENT HOLDER 4403 6353 PLASTIC REEFER DRAIN 4406 7377 3 7 RUBBER VALVE 4406 7708 98CNTS 4PLTS"/>
        <s v="WOOD 3456 POSTS CALIBRADOS 3 X 1,98 MTS PARTIDA ARANCELARIA 4403.1010 WOOD 3.456 POSTS CALIBRADO 3 X 1,98 MTS PARTIDA ARANCELARIA 4403.1010 WOOD 840 POSTS CALIBRADOS 5 X 2,44 MTS 216 POSTS CALIBRADO 3 X 1,98 MTS PARTIDA ARANCELARIA 4403.1010 FREIGHT PREPA"/>
        <s v="ON 21 PALLETS PLASTIC BOTTLES - 2978K ON 21 PALLETS PLASTIC BOTTLES - 2888K ON 21 PALLETS PLASTIC BOTTLES &amp; CAPS - 4636K ON 21 PALLETS PLASTIC BOTTLES/JARS - 4403 FREIGHT PREPAID"/>
        <s v="IN 01 CTNER 40'HC WITH 61 PACKAGES CONTAINING 4631 PIECES OF PANEL PURCHASE ORDER: PLBP78223792 / PLDC78223854 FREIGHT COLLECT PROFORMA INVOICE 4403/2018 COMMERCIAL INVOICE 281/2018 DU-E 18BR000238601-0 RUC 8BR00557713100000000000000 000165657 NCM: 440711"/>
        <s v="100% COTTON MENS WOVEN DENIM JEANS PANTS. P.O NO: IB74TW A STYLE NO. 205756 QTY: 14 57 PCS INVOICE NO. AM6/EXP/5 4403/0718 HTS CODE# 620342 FORM'E' NO. AHB-2018-00000749 97 DATE: 17-07-2018 NET WEI, GHT 1,141.851KGS CONTA INER SUMMARY --------------- ----"/>
        <s v="ON 39 PALLETS 000010/4403 4702 000010/44034701 CL INDAMYCIN I.V. 600MG/50 ML 2 4 LIVI US CLINDAMYCIN I.V. 900MG/50 ML 24 LIVI US ANDA NR 20-1692 HS CODE 3004.200 0 PHARMACEUTICAL PRODUCTS, SHIPPER'S LOAD,STOW,WEIGHT &amp; COUNT ADDITIONAL SEAL:87 6060 FREIGHT"/>
        <s v="PENCIL SHARPENER HS CODE 8472909000 604 CTNS 4403.51 KGS 19.55 CBM KT-3FOLDER HS CODE 3926100000 128 CTNS, 427.8 KGS 2.32 CBM KT-KIT1 HS CODE 3926100000 8302420000 8472909000 186 CTNS 1060.2 KGS 13.06 CBM PO# CA000209;CA000211; CA000221 PENCIL SHARPENER H"/>
        <s v="NONCONIFEROUS WOOD IN THE ROUGH NESOI, NOT TR66 LOGS - 4,137 BFT - 23.448 M3 HARD MAPLE LOGS HS CODE 4403.99.30 ORIGIN ONTARIO, CANADA SHIPPER DECLARED NO WOOD PACKING MATERIAL"/>
        <s v="CONIFEROUS WOOD IN THE ROUGH, NOT TREATED CONIFEROUS WOOD IN THE ROUGH, NOT TREATED CONIFEROUS WOOD IN THE ROUGH, NOT TREATED 185 LOGS - 12,686 BFT - 70.588 M3 HARD MAPLE LOGS HS CODE 4403.99.30 ORIGIN ONTARIO, CANADA SHIPPER DECLARED NO WOOD PACKING MATE"/>
        <s v="W TT WTR OPP BOOT P.O.NO.:4357670492 PLACE OF DELIVERY: SUMNER DEPARTMENT NO.:00025 PO TYPE - 042 216 CARTON 1598.4 KGS 16.23 CBM W TT WTR OPP BOOT P.O.NO.:4357670492 PLACE OF DELIVERY: SUMNER DEPARTMENT NO.: 025, PO TYPE - 042 124 CARTON 1004.4 KGS 9.32 "/>
        <s v="SHIPPER'S LOAD, COUNT &amp; SEAL 1 X 40'HC CONTAINER: INVOICE NO:180844 4403 CARTONS (317016 PCS) DIE CAST CARS-TOYS HS CODE:9503 00 990 FREIGHT COLLECT"/>
        <s v="493 CTNS DECORATIVE ARTICL ES OF WOOD HS CODE: 4403.99 252 CTNS AQUARIUM PET SUPPLIE S NON-FOOD/CRUSHED GRAV EL HS CO DE: 251710"/>
        <s v="POWER SUPPLY CORD 4403 20 0000"/>
        <s v="PLUMBING SUPPLIES AND ACCESSORIES, NOS GOOSENECK FLEX ARM CORRUGATED TUBE CHROME PLATED COMMAND HOOK STAINLESS STEEL COMMAND HOOK SS304 SHIP TO-EXPRESS CROSS BORDER LOGISTICS, LLC - MIRSA MANUFA, 4403 W . MILITARY HWY STE 100 MCALLEN TX 78503 956-467-9948"/>
        <s v="COOLADHESIVE PAD 4403 CASES LOADED ON 18 PALLETS HS-CODE 90189084"/>
        <s v="151 CARTONS WINE 2055,00 P.O. 432 CASALFARNETO (SP 317 CARTONS WINE 4400,00 P.O. 432 KELLEREI KALTERN 110 CARTONS WINE 1584,00 P.O. 432 CANICATTI' VIT.A 259 CARTONS WINE 4403,00 P.O. 432 PALLADINO AZ. AG 168 CARTONS WINE 2480,00 P.O. 432 RODANO AZ. AG. ( "/>
        <s v="PRTNTED FABRICS - CONTAINS 49668 MTS (119203 .20 M2) T-130 70% POLY 30% COTTON PRINTED FABRIC 240 CM WIDTH INVOICE NO: ACE/ 2437-2K18 ORDER NO.5282-3 INVOICE: ACE/2437-2K18 DAT E: 30-05-2018 21 DAYS FREE TIME AT DESTINATION FORM E NO: HMB-2018-0000062458 "/>
        <s v="RED/WHITE OAK LOGS - 1 X 40 HIGHCUBE CONTAINER S.L.A.C. TOTAL OF 23 RED/WHITE OAK LOGS - 5053 BFT - 22.738 M3 HS CODE 4403.91.00 ORIGIN CANADA, --------------------------------------- ON BOARD OCEAN FREIGHT PREPAID OVERSEAS TERMINALS COLLECT CAED 01H556MC"/>
        <s v="SHORT 1X40 HIGH CUBE CONTAINER: 654 CARTONS REF.: NH18-4403- HN 22383 PIECES OF:, BSIU9793371"/>
        <s v="SOFTWOOD LUMBER SOFTWOOD LUMBER 2 X 40' HIGH CUBE CONTAINER 30 PACKAGES SOFTWOOD LUMBER HT CODE 4403.20"/>
        <s v="SOFTWOOD LUMBER OCEAN FREIGHT PREPAID 1X40'HC HIGH CUBE CONTAINER SAID TO CONTAIN 24 PACKAGES SOFTWOOD LUMBER HT CODE 4403.20"/>
        <s v="WOOD - 85 PIECES BULLET WOOD ROUND LOGS L/C NO:000195418010114 DATE: 17.05.2018 HS CODE NO:4403.99.00 VAT. NO. 24031097927 WOOD - 85 PIECES BULLET WOOD ROUND LOGS L/C NO:000195418010114 DATE: 17.05.2018 HS CODE NO:4403.99.00 VAT. NO. 24031097927 WOOD - 85"/>
        <s v="WOOD - 94 PIECES BULLET WOOD ROUND LOGS HS CODE NO:4403.99.00 WOOD - 94 PIECES BULLET WOOD ROUND LOGS HS CODE NO:4403.99.00 WOOD - 94 PIECES BULLET WOOD ROUND LOGS HS CODE NO:4403.99.00 WOOD - 94 PIECES BULLET WOOD ROUND LOGS HS CODE NO:4403.99.00 WOOD - "/>
        <s v="LUMBER, TROPICAL HARDWOOD NES, SAWN LENGTHWIS LUMBER, TROPICAL HARDWOOD NES, SAWN LENGTHWISWALNUT ASH LOGS HS CODE 4403 SHIPPER DECLARED NO WOOD PACKING MATERIAL LUMBER, TROPICAL HARDWOOD NES, SAWN LENGTHWIS LUMBER, TROPICAL HARDWOOD NES, SAWN LENGTHWIS"/>
        <s v="35 PALLETS BOLLARDS AS PER PL 9/ROV 2ND NOTIFY: CIMOLAI USA LLC 225 WEST 34TH STREET, 9TH FLOOR NEW YORK,NY,10122 TEL. +1 (201) 844 4403, MR. GARY MCSORELY TEL.+1(501)772-75 17 GMCSORELY WWSTEEL.COM EXPRESS BILL OF LADING - NO ORIGINAL B/L ISSUED FREIGHT "/>
        <s v="WOOD 2400 POSTS 2 1/2 A 3 X 1,98 MTS 240 POSTS 5 X 2, 40 MTS PARTIDA ARANCELARIA 4403.1010, FREIGHT PREPAID"/>
        <s v="WOOD 2400 POSTS 2 1/2 A 3 X 1,98 MTS 240 POSTS 5 X 2,40 MTS PARTIDA ARANCELARIA 4403.1010, FREIGHT PREPAID WOOD 3168 POST 2 1/2 A 3X 1,98 MTS HS CODE 4403.1010 FREIGHT PREPAID"/>
        <s v="07 (SEVEN) PACKAGES CONTAI NING MARBLE RANDOM SLABS H S CODE # 68022190 FANTASY BROWN 3CM 41 SLABS (LEATHE R) SB NO: 5309764 DT: 02/0 6/2018 PO# 4403 FREIGHT-CO LLECT"/>
        <s v="ON 39 PALLETS 000010/440 34701 000010/44034702 0000 10/44055813 CLINDAMYCIN I .V. 600MG/50 ML 24 LIVI US CLINDAMYCIN I.V. 900MG/50 ML 24 LIVI US CLINDAMYCIN I.V. 900MG/50 ML NOVAPLUS, ANDA NR 20-1692 HS CODE 3004.2000 PHARMACEUTICAL PRODUCTS SHIPPER'S LOA"/>
        <s v="CONIFEROUS WOOD IN THE ROUGH, NOT TREATED CONIFEROUS WOOD IN THE ROUGH, NOT TREATED CONIFEROUS WOOD IN THE ROUGH, NOT TREATED ASH LOGS FUMIGATED CANADA HS CODE 4403.99.90 14 CALENDAR DAYS FREE DETENTION AT DESTINATION TOTAL 15.004 MBF"/>
        <s v="P O 4501076093 CUSTOMER P O 4403 P O 4501076093 CUSTOMER P O 4403 P O 4501076093 CUSTOMER P O 4403 P O 4501076093 CUSTOMER P O 4403 P O 4501076093 CUSTOMER P O 4403 P O 4501076093 CUSTOMER P O 4403"/>
        <s v="PARTS NESOI OF AIR CONDITIONING MACHINES 77CTNS 36.010CBM 4403.500KGS DUCT-I D-INVERTER-H P FLEXIBLE MULTI-I D(INV. MPS) MULTI V-I D BUYER MODEL QTY / PARTS NESOI OF AIR CONDITIONING MACHINES 35CTNS 11.192CBM 1645.000KGS INVERTER SINGLE SPLIT WALL BUYER M"/>
        <s v="SAPWOOD 3159 POSTS 2 A 2 1/2 X 1,98 MTS 210 POSTS CALIBRADOS 5 X 2,40 MTS HS CODE 4403.1010 FREIGHT PREPAID SAPWOOD 840 POST CALIBRADOS 5 X 2,40 MTS HS CODE 4403.1010 FREIGHT PREPAID SAPWOOD 3.861 POSTS 2 A 2 1/2 X 1,98 MTS HS CODE 4403.1010 FREIGHT PREPA"/>
        <s v="ADHESIVE 8 PALLETS SAID TO CONTAIN 279 BOXES OF ADHESIVO H5067-01-C4H (30851763) INVOICE A2270003816 NET WEIGHT 4403.10 KG PO 1214670 NCM 3506 WOODEN PACKAGE TREATED AND CERTIFIED"/>
        <s v="WOOD - BASRALOCUS ROUND LOGS WOOD - BASRALOCUS ROUND LOGS WOOD - BASRALOCUS ROUND LOGS WOOD - BASRALOCUS ROUND LOGS 73 LOGS BASRALOCUS ROUND LOGS H S CODE : 4403.99.00 WOOD - BASRALOCUS ROUND LOGS"/>
        <s v="WOOD - BASRALOCUS LOGS WOOD - BASRALOCUS LOGS WOOD - BASRALOCUS LOGS 28 TOTAL PIECES BASRALOCUS ROUND LOGS L/C NO:0000195418010114 DATE:17.05.2018 HS CODE NO:4403.99.00 VAT NO: 24031097927"/>
        <s v="WOOD - BASRALOCUS LOGS 18 TOTAL PIECES BASRALOCUS ROUND LOGS L/C NO:0000195418010114 DATE:17.05.2018 HS CODE NO:4403.99.00 VAT NO:24031097927 WOOD - BASRALOCUS LOGS"/>
        <s v="WOOD - ROUNDLOGS ORDER NO: EXP-08122017-972 LCA NUMBER 136384 IRC NUMBER BA-148216 H.S. CODE NUMBER 4403.49.00 LC NO. 1341/18/01/0018 IMPORT UNDER CASH FOREIGN EXCHANGE RESOURCE (CFER) VAT/ BIN NO. 19011025625 FREIGHT PREPAID 14 FREE DAYS AT DESTINATION W"/>
        <s v="DECORATIVE ARTICLES OF W OOD TH: 4403.49"/>
        <s v="FWDR REF: CAN8088356 PLUMBING SUPPLIES AND ACCESSORIES, CHROME PLATED COMMAND HOOK 793CTNS17PLTS SHIP TO:EXPRESS CROSS BORDER LOGISTICS, LLC / MIRSA MANUFA 4403 W . MILITARY HWY, STE 100 MCALLEN TX 78503 956-467-9948 TOTAL:1 20GP(793CTNS17PLTS) GENERAL CO"/>
        <s v="SOCKS - TIGHTS, KNITTED PO#326264 US Q-TY- 3169 PRS PO#326148 US Q-TY- 4403 PRS PO#326133 US Q-TY- 6773 PRS PO#326149 US Q-TY- 4491 PRS PO#326154 US Q-TY- 4791 PRS PO#326261 US Q-TY- 3420 PRS, PO# 235627US Q-TY- 6,502PACKS SHIPPER- FULKI ENTERPRISE CO., L"/>
        <s v="WOOD IN THE ROUGH 3.456 POSTS CENTRALES CILINDRADOS 3 X 1,98 PARTIDA ARANCELARIA 4403.1010"/>
        <s v="WOOD 3.456 POSTS CALIBRADO 3 X 1,98 MTS HS CODE 4403.1010 FREIGHT PREPAID"/>
        <s v="TRANSPORT TERM: CY / CY TOTAL 3314 CARTONS  4403 SETS  II-180332 100 PERCENT COTTON PRINTED COMFORTER BEDDING SET SIZE : FULL/QUEEN: 88X92INCH/20X26INCH(2), TRADE TERMS DECLARED BY THE SHIPPER: FOB THESE TERMS ARE APPLICABLE ONLY TO THE PARTIETO THE TRADE"/>
        <s v="NONCONIFEROUS WOOD IN THE ROUGH NESOI, NOT TR NONCONIFEROUS WOOD IN THE ROUGH NESOI, NOT TR291 LOGS - 20,658BFT - 112.021M3 HARD MAPLE LOGS HS CODE 4403.99.30 ORIGIN ONTARIO, CANADA SHIPPER DECLARED NO WOOD PACKING MATERIAL NONCONIFEROUS WOOD IN THE ROUGH"/>
        <s v="CONIFEROUS WOOD IN THE ROUGH, NOT TREATED 3,769 BFT HARD MAPLE LOGS HS CODE 4403.99.30 ORIGIN ONTARIO, CANADA SHIPPER DECLARED NO WOOD PACKING MATERIAL"/>
        <s v="CONIFEROUS WOOD IN THE ROUGH, NOT TREATED 160 LOGS - 11,528 BFT - 58.034 M3 HARD MAPLE LOGS HS CODE 4403.99.30 ORIGIN ONTARIO, CANADA SHIPPER DECLARED NO WOOD PACKING MATERIAL CONIFEROUS WOOD IN THE ROUGH, NOT TREATED CONIFEROUS WOOD IN THE ROUGH, NOT TRE"/>
        <s v="EXPRESS BILL OF LADING NO ORIGINAL B/L ISSUED FREIGHT PREPAID HS 73089098 BOLLARDS AS PER PL 5/ROV, HS 73089098 GALVANIZED GRILLED AS PER PACKING LIST 39/ROV, 17 GMCSORELY WWSTEEL.COM 73089098 (HS) 2ND NOTIFY: CIMOLAI USA LLC 225 WEST 34TH STREET,9TH FLOO"/>
        <s v="ONE THOUSAND ONE HUNDRED SIX TY SIX CARTONS ONLY 50% CO TTON/35%POLYESTER/15%VISCOSE/ 5% OTHER FIBER WOVEN PLACEMA T - PO.577525 SKU#3605226 65% COTTON/20%VISCOSE/15%POLYE STER WOVEN TABLE RUNNER -, 4409267 24.04.18 4136490 11.04.18 4186967 13.04.1 8 4186"/>
        <s v="NONCONIFEROUS WOOD IN THE ROUGH NESOI, NOT TR NONCONIFEROUS WOOD IN THE ROUGH NESOI, NOT TR234 LOGS - 17,020 BFT - 83.348 M3 HARD MAPLE LOGS HS CODE 4403.99.30 ORIGIN ONTARIO, CANADA SHIPPER DECLARED NO WOOD PACKING MATERIAL NONCONIFEROUS WOOD IN THE ROUG"/>
        <s v="EXPRESS BILL OF LADING - NO ORIGINAL B/L ISSUED FREIGHT PREPAID 24 PACKAGES SHOES, PLATES, SHIMS,SCREWS, FILTENE AND PLASTAZONE, ALUMINIUM HONEYCOMB, CLOSURE SHET, 17 GMCSORELY WWSTEEL.COM 73089098 (HS) 2ND NOTIFY: CIMOLAI USA LLC 225 WEST 34TH STREET,9TH"/>
        <s v="OXY VINYLS, LP 4403 PASADENA FREEWAY PASADENA RESINS PASADENA TX 77503 US / SCREW COMPRESSOR, COMPRESSOR SPARE PARTS DETAILS AS PER INVOICE 576975 WITH REF NO L 52293 PART LOAD WITH REF NO L50373"/>
        <s v="LOADED INTO 40'HIGH CUBE CON TAINER GRODAN / MINERAL WOOL STC 361 CARTONS AND 191 PAC KAGES NET WEIGHT :4403.2530 KGS HS-NO 68061000 FRE IGHT PREPAID + DESTINATION CHA RGES PREPAID FREIGHT PREPAID, MADRID MAERSK VOY# 821E AT GDANSK, POLAND 5775627 271 622"/>
        <s v="OTHER CAST ARTICLES OF IRON (H .S.CODE 73259999) SB NO. 4403 494 DT. 23/04/2018 TOTAL : NETT WT.:- 18436 KGS TOTAL : GROSS WT.:- 19246 KGS. TOT AL : 24 CRATES INVOICE NO.KIS /18-19/017 MARKS AND NOS S, IGMA/ NEW YORK"/>
        <s v="WOOD 210 POSTS CALIBRADO 5 X 2,44 MTS 2.808 POSTS CALIBRADO 3 X 1,98 MTS PARTIDA ARANCELARIA 4403.1010 FREIGHT PREPAID"/>
        <s v="WOOD 3.168 POSTS 2-1/2 A 3 X 1,98 MTS PARTIDA ARANCELARIA 4403.1010 FREIGHT PREPAID"/>
        <s v="OAK WOOD, SAWN, SLICED ETC, OVER 6 MM THICK OAK WOOD, SAWN, SLICED ETC, OVER 6 MM THICK HARD MAPLE LOGS HS CODE 4403.99.30 ORIGIN CANADA SHIPPER DECLARED NO WOOD PACKING MATERIAL"/>
        <s v="NONCONIFEROUS WOOD IN THE ROUGH NESOI, NOT TR NONCONIFEROUS WOOD IN THE ROUGH NESOI, NOT TR141 LOGS - 57.448 M3 HARD MAPLE LOGS-12,766MBF HS CODE 4403.99.30 2 LOGS- 0.918 M3 RED ELM LOGS-0.204MBF HS CODE 4403.99.90, ORIGIN ONTARIO, CANADA SHIPPER DECLARED"/>
        <s v="OAK WOOD, IN THE ROUGH, NOT TREATED OAK WOOD, IN THE ROUGH, NOT TREATED OAK WOOD, IN THE ROUGH, NOT TREATED OAK WOOD, IN THE ROUGH, NOT TREATED OAK WOOD, IN THE ROUGH, NOT TREATED OAK WOOD, IN THE ROUGH, NOT TREATED OAK WOOD, IN THE ROUGH, NOT TREATED TOT"/>
        <s v="(ONE) 20' DV CNTR WITH POLISHED GRANITE SLABS, AS FOLLOWS: 08 BUNDLES AND 1 BOX DALLAS WHITE 03CM CO - 276,642M2 DALLAS WHITE 03CM SD - 27,985M2 SAMPLES OF GRANITE - 10 PIECES 55 SLABS AND 10 PIECES NET WEIGHT: 26527.720 INVOICE: 1122/2018 PO#4403 DE: 218"/>
        <s v="SHIPPER'S LOAD &amp; COUNT (624CTNS) CY / DR COPY NON-NEGOTIABLE B/L RELEASE PROCEDURES COMMODITYLAMPS HTS NO. 9405.20.8010 1X40HQ FREIGHT COLLECT CONTAINER NO. HDMU6733630, SEAL NO. HMM2615880 TOTAL CTN 624 TOTAL KGS 4403 TOTAL CBM 67.4"/>
        <s v="HANDICRAFTS OF ALUMINUM, IRON, WOOD ARTWARES WITH MDF PO N O. : 20906952PBR SKU NO. : 56 77930, 7555690 INVOICE NO. : S. BILL NO. DATE S.B NO/DT .:4413945 24-APR-18 SHIPPER: BRASSEX INDIA NEAR OVERHEAD, BRIDGE RAMPUR ROAD / PILLOW COVER: 60% SILK 40% CO T"/>
        <s v="AS PER PO LA180226 2 PLASTIC DOCUMENT HOLDER 4403 6353 2 4 AS PER PO LA180418 4 PLASTIC DOCUMENT HOLDER 4403 6353 130CNTS 4PLTS"/>
        <s v="CHASSIS PARTS OF STEEL HB/L NO.: QDLGB1850006 SCAC: ONPL VIP CODE: 18-230TPC CY/CY / AS PER PO#LA180226-2 PLASTIC DOCUMENT HOLDER 4403-6353-2/4 AS PER PO#LA180418-4 PLASTIC DOCUMENT HOLDER 4403-6353 HB/L NO.: QDLGB1850007 SCAC: ONPL VIP CODE: 18-230TPC CY"/>
        <s v="WOOD IN THE ROUGH, WHETHER OR NOT STRIPPED OF BARK - WALNUT LOGS HS CODE. 4403.9900 N L R NO SED REQUIRED AES 510254727 351432183 'SHIPPED ON BOARD' MAERSK SAIGON 819W AS PER BELOW SHIPPED ON BOARD DATE LOCAL SHIPPING AGENT AT FINAL DESTINATION MSC AGENCY"/>
        <s v="POPLAR LOGS 27 LOGS 19958,268KGS HS CODE 4403.20.0064 WHITE OAK LOGS US GOOD RETURN"/>
        <s v="01X40HC CONTAINER CONTAINING 22 PACKAGES WITH WOOD MOULDING IN PINE FREIGHT PREPAID - AS PER AGREEMENT INVOICE: 7513 PO#00500817 RE: 18/0628146-001 SD: 2185813536/2 NCM: 4401.10.00 ALSO NOTIFY: COURTNEY CRUM 10,000 NORTH LOOP EAST HOUSTON, TX 77029 USA PH"/>
        <s v="SHIPPER LOAD COUNT AND STOWAGE 1X20'ST CY/CY CONTAINER 677 CARTONS FOOD STUFF KITCHEN WARE FORM'E'NO:BAF-2018-0000013421 DATED:13/04/2018 NET WEIGHT:4403.100 KGS FREIGHT PREPAID"/>
        <s v="WOOD - BASRALOCUS ROUND LOGS WOOD - BASRALOCUS ROUND LOGS WOOD - BASRALOCUS ROUND LOGS WOOD - BASRALOCUS ROUND LOGS WOOD - BASRALOCUS ROUND LOGS TIN NO.114403298089, H.S. CODE NO.4403.99.00, 4403.49.00, IRC NO. BA-92359 LC NO. 147218010019 DATED 140 PCS T"/>
        <s v="WOOD - BASRALOCUS ROUND LOGS WOOD - BASRALOCUS ROUND LOGS WOOD - BASRALOCUS ROUND LOGS WOOD - BASRALOCUS ROUND LOGS WOOD - BASRALOCUS ROUND LOGS WOOD - BASRALOCUS ROUND LOGS WOOD - BASRALOCUS ROUND LOGS L/C NO. 043917010365 IP-NO.: 12.11.2015.039.41.050.1"/>
        <s v="OAK WOOD, SAWN, SLICED ETC, OVER 6 MM THICK OAK WOOD, SAWN, SLICED ETC, OVER 6 MM THICK OAK WOOD, SAWN, SLICED ETC, OVER 6 MM THICK TOTAL 13,482 BFT 80 LOGS- 4,831 BFT W. ASH LOGS 25 LOGS- 1,982 BFT HICKORY LOGS 14 LOGS -2,777 BFT WALNUT LOGS 10 LOGS - 61"/>
        <s v="CONTAINER 01X40 HC CONTAINING: 10 WOODEN CASES (TREATED / CERTIFIED / HT) WITH: AUTOMOTIVE SAFETY GLASS PARTS QUARTER - NCM: 7007.11.00 BACKLIGHT - NCM: 7007.11.00 WINDSHIELD - NCM: 8708.29.99 RE: 18/0650410-001 (8550446501) RE: 18/0650411-001 (8550446421"/>
        <s v="74 UNITS OF AGGLOMERATED QUARTZ SLABS INVOICE NO.1018504327 ----------------------- H.T.S.-681099.0010 I.D.-95-4747697 -----------------------, SHIP TO CS NEW ENGLAND, 675 CANTON STREET, NORWOOD, MASSACHUSETTS 02062 USA 60 UNITS OF AGGLOMERATED QUARTZ SLA"/>
        <s v="74 UNITS OF: AGGLOMERATED QUARTZ SLABS INVOICE NO.10 18504327 ----------------- ------ H.T.S.-681099.0010 I.D.-95-4747697 ---------- ------------- SHIP TO: CS NEW ENGLAND 675 CANTON ST REET NORWOOD, MASSACHUSETT S 02062 USA 3670 UNITS OF: 60 UNIT OF: AGGL"/>
        <s v="PARTS OF FUEL-INJECTION PUMPS . 2 WOODEN CASES WITH: 1 CASING RDL500-890 DISASSEMBLED FOR TRANSPORT EFFECT, . WOODEN PACKAGE : TREATED AND CERTIFIED . GWT 4403.000 KGS NWT 3843.000 KGS M3 8.551 HBL # 1SZ067965"/>
        <s v="PARTS FOR ELECTRIC MOTORS GENERATORS SETS 64 CARTONS 787 KGS 0.830 CBM AUTOMOTIVE PARTS 64 CTN ON 3 PLT HS-CODE 850300 / COMPRESSORS USED IN REFRIGERATING EQUIPMENT 5 PACKAGES 2266 KGS 3.950 CBM COMPRESSORS AND ACCESSORIES HTS-CODE 84143020 / COMPRESSORS "/>
        <s v="WOOD 3.564 POST CILINDRADOS 3 X 1,98 MTS PARTIDA ARANCELARIA 4403.1010 FREIGHT PREPAID"/>
        <s v="(BOXES, BUNDLES, LOOSE ITEM &amp; PALLETS) HOME FURNISHINGS AND BUILDING SUPPLIES HS# 1509.90, 2530.90, 3402.90, 4202.92, 4403.21, 7019.51, 7317.00, 7610.90, 8208.10, 8302.42, 8428.90, 8516.79, 8521.90, 8609.00, 9603.21, POR: CAED# 01I554PC351720180500158"/>
        <s v="STREET FURNITURE HS 4403 4995 HS 3917 2190"/>
        <s v="EXPRESS BILL OF LADING - NO ORIGINAL B/L ISSUED FREIGHT PREPAID SHOES, PLATES, WASHER PLAIN AND GROWER, SEPARATOR POLYETHILENE, SCREWS HS CODE: 73089098, 17 GMCSORELY WWSTEEL.COM 2ND NOTIFY: CIMOLAI USA LLC 225 WEST 34TH STREET,9TH FLOOR NEW YORK,NY,10122"/>
        <s v="WOOD 720 POST 5X 2,44 MTS M3 26,93 HS CODE 4403.1010 FREIGHT PREPAID"/>
        <s v="WOOD 630 POSTS CILINDRADOS 5X 2,40 MTS 1.152 POSTS 2 1/2- 3 X 1,98 MTS M3 29,27 HS CODE 4403.1010, XMRN 0063700-0018 TAX ID 66-0390367"/>
        <s v="WOOD 3.168 POSTS 2-1/2 A 3 X 1.98 MTS M3 24,08 HS CODE 4403.1010 FREIGHT PREPAID"/>
        <s v="WOOD 3.861 POSTS CENTRALES 2 A 2 1/2 X 1,98 MTS M3 23,17 HS CODE 4403.1010 FREIGHT PREPAID"/>
        <s v="WOOD 3.564 POSTS CALIBRADO 3 X 1,98 MTS HS CODE 4403.1010 XTELEFONO (787)2693838"/>
        <s v="PO# IN9VXQ PZF118 RUSTIC LAMP AST 2 PO# IN9VXK PZF118 CL ASSIC LAMP AST 1 PO# IN9VXN PZF118 RUSTIC LAMP AST 4 PO # IN9VXJ PZF118 CLASSIC LAMP AST 2 PO# IN9VXH PZF118 CLA SSIC LAMP AST 3 PO# IN9VXP, ER LOAD &amp; COUNT MRKU3815232| 4400|1530|CT||CY/CY|4403|KGM"/>
        <s v="BAMBOO AND WILLOW DECORATIONS BAMBOO - HTS# 4403.10.0060 WILLOW - HTS# 4601.29.4000 PO#1657034 THIS SHIPMENT DOES NOT CONTAINS ANY SOLID WOOD PACKING MATERIALS."/>
        <s v="SPOT: 8231536 MACHINERY AN D PARTS, NOS TOTAL SIXTY SEV EN PACKAGES ONLY MASS TRANSF ER EQUIPMENT INV NO.17-18/EX /321 DT:16.03.2018 INV NO.1 7-18/EX/322 DT:16.03.2018 I NV NO.17-18/EX/323 DT:16.03.2, 018 INV NO.17-18/EX/324 DT: 16.03.2018 NET WT:50919.00"/>
        <s v="485 CTNS DECORATIVE ARTICL ES OF WOOD HS CODE: 4403.9 9 336 CTNS AQUARIUM PET S UPPLIES NON-FOOD/CRUSHE D GRAVEL HS CODE: 2517.10 VGM: 11280 KGS TARE: 228 0 KGS SHIPPED ON BOARD FR EIGHT COLLECT HS CODE: 44 0399"/>
        <s v="WOOD 3564 POSTS CALIBRADO 3 X 1,98 MTS PARTIDA ARANCELARIA 4403.1010 FREIGHT PREPAID"/>
        <s v="100PCT COTTON WOVEN FABRIC PO NO:4259/4266/4269/4274/ 4295/4298/4340/4387/4392/ 4403/4404/4405/4410/ 4429/4436/4464/4321/ 4335/4315/4371/4378"/>
        <s v="LUMBER, TROPICAL HARDWOOD NES, SAWN LENGTHWISASH LOGS HS CODE 4403.95.00 SHIPPER DECLARED NO WOOD PACKING MATERIAL LUMBER, TROPICAL HARDWOOD NES, SAWN LENGTHWIS LUMBER, TROPICAL HARDWOOD NES, SAWN LENGTHWIS LUMBER, TROPICAL HARDWOOD NES, SAWN LENGTHWIS"/>
        <s v="11.45 CUBIC METERS OF LOGWOOD IN ROLLS WITHOUSAPWOOD IN SEVERAL MEASURES. (11.45 METROS C BICOS DE MADERA DE PALO DE CAMPECHE (TINTO)EN ROLLOS DESALBURADA EN VARIAS MEDIDAHS CODE:4403.99.99 FREIGHT COLLECT 11.45 CUBIC METERS OF LOGWOOD IN ROLLS WITHOUSAPW"/>
        <s v="------------ SEGU1766941 DESCRIPTION---------11.45 CUBIC METERS OF LOGWOOD IN ROLLS WITHOUSAPWOOD IN SEVERAL MEASURES. (11.45 METROS C BICOS DE MADERA DE PALO DE CAMPECHE (TINTO)EN ROLLOS DESALBURADA EN VARIAS MEDIDAHS CODE:4403.99.99, -------------GENERI"/>
        <s v="20 CTN 20 CTNS S.T.C. 1 PLT COMPUTER SYSTEM HS CODE_8471.41, 8528.52 21 CTN SAFETY GOOGLES H.S.CODE_ 9004.90, SO_ 4061 4401 4402 4403 4404 4405 5115 5117 5124 5136 5336 5337 5338 IRI/L_ 16-MAR-2018"/>
        <s v="CONIFEROUS WOOD IN THE ROUGH, NOT TREATED TOTAL OF 154 LOGS - 7,634 BFT - 38.17 M3 HARD MAPLE SAWLOGS HS CODE 4403.91.00 SHIPPER DECLARED NO WOOD PACKING MATERIALS, FREIGHT PREPAID DEST TERMINALS COLLECT CONIFEROUS WOOD IN THE ROUGH, NOT TREATED"/>
        <s v="HEMLOCK LOGS - / PIECES HEMLOCK LOGS HEMLOCK LOGS - / PIECES HEMLOCK LOGS HEMLOCK LOGS - / PIECES HEMLOCK LOGS HEMLOCK LOGS - / PIECES HEMLOCK LOGS HEMLOCK LOGS - / PIECES HEMLOCK LOGS HEMLOCK LOGS - / PIECES HEMLOCK LOGS HEMLOCK LOGS - / PIECES HEMLOCK L"/>
        <s v="WOOD 3.168 POST CENTRALES 2 1/2-3 X 1, 98 MTS PARTIDA ARANCELARIA 4403.1010 FREIGHT PREPAID"/>
        <s v="14 PACKAGES GROSS WEIGHT:1 4403,68 KG GLAZED PORCELAI N TILES HS CODE:690721 2 P ACKAGES GROSS WEIGHT:2041, 46 KG FLOOR TILES HS CODE: 690722 6 PACKAGES GROSS WE IGHT:6815,38 KG WALL TILES HS CODE:690723 1 PACKAGE GW:89,48 KG FINISHING CERA MICS HS CODE:6"/>
        <s v="AS PER PO HU180103 7 PLASTIC DOCUMENT HOLDER 4403 6353"/>
        <s v="CHASSIS PARTS OF STEEL HB/L NO.: QDHOU1830001 SCAC: ONPL VIP CODE: 17-330TPC CY/CY / AS PER PO#HU180103-7 PLASTIC DOCUMENT HOLDER 4403-6353 HB/L NO.: QDHOU1830002 SCAC: ONPL VIP CODE: 17-330TPC CY/CY"/>
        <s v="637 TROPICAL MANGO ROSA STELLA WINE 12X0,750LT KGM 10829 / PO 13552 SANTERO F.LLI &amp; C. SPA-C.TO DEP. 259 TROPICAL MANGO ROSA STELLA WINE 12X0,750LT KGM 4403 / PO 13552 SANTERO F.LLI &amp; C. SPA-C.TO DEP. 70 PEACH ROSA STELLA COCKTAIL WINE 12X0,750LT KGM 1190"/>
        <s v="SHOESFILAPO#:DD000286/R 0000766/R000 0730/R000 0729/R0000728 R0000741/R0000742/R0000743 /R0000727 /0092317P SHOES FILA PO#:A0014403/B0014403/S001 4403/A001 5261 B0015261/S0015261/00546382 /00552834 00552853 COMM:FOOTWEAR SHOESFILAPO#:DD000286/R 0000766/R0"/>
        <s v="WEARING APPAREL, NOS SLAC 1532 CTN T-SHIRTS MANIFEST NO:JX04391/92/97/4403 DC CODE:VI SC039384"/>
        <s v="WOOD 3.168 POST CENTRALES 2 1/2-3 X 1,98 MTS PARTIDA ARANCELARIA 4403.1010 FREIGHT PREPAID"/>
        <s v="WOOD 3.168 POST CENTRALES 2 1/2-3 X 1, 98 MTS PARTIDA ARANCELARIA 4403.1010 WOOD 840 POST CILINDRADOS 5X 2,40 MTS"/>
        <s v="POLYVINYL ALCOHOL KURARAYPOVAL 48-80 36,000 KGS (PVA-424H) SEA WAYBILL H.S.CODE 3905.30.0000 OXY P O 4502453030 MATERIAL 14432 KAI P.O. NO D50US00410 DELIVERY TO OXY VINYLS, LP 4403 PASADENA FREEWAY PASADENA,TX 77503-1119 USATEL 281-884-4174 ATTN SYLVIA E"/>
        <s v="5 CASES NEW AND UNUSED AGRICULTURAL EQUIPMENT 4403.000 KGM 13 CASES NEW AND UNUSED AGRICULTURAL EQUIPMENT 14957.000 KGM 2ND NOTIFY :, SAVINO DEL BENE USA INC. ORD 1905 SOUTH MT.PROSPECT RD.,UNIT D 60018 DES PLAINES, IL UNITED STATES MR.HAGERDON T:00184739"/>
        <s v="4403 PCE KNUCKLE,STEERING,RH,LH (4,403PIECE)(41 PALLETINA) TCKU2034510 2,219PCS MOAU0747930 2,184PCS HS CODE_8708.50 WAY BILL 4403 PCE KNUCKLE,STEERING,RH,LH (4,403PIECE)(41 PALLETINA) TCKU2034510 2,219PCS MOAU0747930 2,184PCS HS CODE_8708.50 WAY BILL"/>
        <s v="14 PKG CUMARU DECKING - S4S/E4E/KD (DIPTERYX ODORATA (AUBL.) WILLD)_ __ NCM_ 4409.29.00 ANGELIM PEDRA - BURLS - KD__ _, (HYMENOLOBIUM PETRAEUM DUCKE)__ _ NCM_ 4401.39.00 - HARM TARIFF_ 4403.99 RE_18/0333777-001/004 DDE_2185411710/6 FREIGHT COLLECT"/>
        <s v="SHIPPER'S LOAD &amp; COUNT SAID TO CONTAIN P.O.NO.4500010071GOHSENO L KH-20 900 BAGS 18,000 KGS LOT: 79722, 79723 REF PO#4502448406 MARUBENI CONTRACT #SCH473AB 1CONTAINER(18PALLETS  900BAGS)  DIRECT DELIVERY TO: OXYVINYLS, LP PASADENA RESINS 4403 PASADENA FRE"/>
        <s v="IKEA FURNITURE AND HOME FURNISHING PRODUCTS SHIPMENT ID:037-TSO-S967362 CONSIGNMENT:23078-SUP-ECIS 4403 ITEM NO:00341155/50399318/60341 138/70341147/90341151/2034 7161 92 PCS"/>
        <s v="PACKAGES RAW LOGS WHITE ASH HTS: 4403.99.0040 NET 25870 KGS TARE 3720 KGS GROSS 29590 KGS PACKAGES RAW LOGS WHITE ASH HTS: 4403.99.0040 NET 24060 KGS TARE 3680 KGS GROSS 27740 KGS PACKAGES RAW LOGS WHITE ASH HTS: 4403.99.0040 NET 25990 KGS TARE 3890 KGS G"/>
        <s v="AS PER PO DE180108 1 PLASTIC DOCUMENT HOLDER 4403 6353"/>
        <s v="FOOTWEAR ORDER NO.:024462,02 4403, 024373,024463,024049, 024052,024050,024053, 0244 04,024497,024389, 024388,024 387,024386, 024464 STYLE N O.:GG2664,GG1637, GG2740,GG1 637A,GG2386, GG2855 FOOTWEAR ORDER NO.:024462,02 4403, 024373,024463,024049, 024052,02"/>
        <s v="GOHSENOL KH-20 SHIPPER'S LOAD &amp; COUNT SAID TO CONTAIN P.O.NO.4500010069GOHSENO L KH-20 900 BAGS 18,000 KGS LOT: 79722 1CONTAINER(18PALLETS  900BAGS)  DIRECT DELIVERY TO: OXYVINYLS, LP PASADENA RESINS 4403 PASADENA FREEWAY PASADENA TX 77503 CONTACT: TOMMY "/>
        <s v="WOOD IN THE ROUGH, WHETHER OR NOT STRIPPED OF BARK - HARDWOOD ROUND LOGS 14 FREE DAYS AT DESTINATION SALES CONTRACT DVA-3158 LC1 DATED 22.AUG.2017 NO WOOD PACKING MATERIAL IMPORTER'S N.T.N. 0295112-6 L/C # ILC00070757617PK DATED 170926 HABIB BANK LIMITED "/>
        <s v="MSKU 688996-6 40/DRY 8'6 SHIPP ER'S SEAL: GW142069 20 PKGS. GROSS WEIGHT: 13700.000 KGS ME ASUREMENT: 60.000 CBM PALETAS DE MADERA TC PONU 152961-1 4 0/DRY 8'6 SHIPPER'S SEAL: GW14 2101 20 PKGS. GROSS WEIGHT: 1, 3700.000 KGS MEASUREMENT: 60.0 00 CBM PALET"/>
        <s v="READYMADE GARMENTS TOTAL 573 BOXES ONLY. ( FIVE HUNDRED SEVENTY THREE ONLY) READYMADE GARMENTS (AS PER INVOICE AE-116 DT. 05.02.2018) P.O. NO. 4104, 4402, 4403, 3637, SHPR AARTI EXPORTS FREIGHT COLLECT"/>
        <s v="ON 39 PALLETS 000010/4405 5813 000010/44034701 00001 0/44034702 CLINDAMYCIN I. V. 900MG/50 ML NOVAPLUS CL INDAMYCIN I.V. 900MG/50 ML 2 4 LIVI US CLINDAMYCIN I.V. 600MG/50 ML 24 LIVI US A, NDA NR 20-1692 HS CODE 3004. 2000 PHARMACEUTICAL PROD UCTS ON 39 PA"/>
        <s v="LUMBER, TROPICAL HARDWOOD NES, SAWN LENGTHWIS LUMBER, TROPICAL HARDWOOD NES, SAWN LENGTHWIS436 LOGS - 28,180 BFT - 147.811 M3 HARD MAPLE LOGS HS CODE 4403.99.30 ORIGIN ONTARIO, CANADA SHIPPER DECLARED NO WOOD PACKING MATERIAL, TCNU4193583/3,954 BFT TEMU70"/>
        <s v="WOOD IN THE ROUGH, WHETHER OR NOT STRIPPED OF BARK - ROUND LOGS HS CODE: 4403-2100 FREIGHT PREPAID, USA ORIGIN,NLR, G DEST"/>
        <s v="CENTRALES CILINDRADOS 3.564 POSTS CENTRALES CILINDRADOS 3 X 1,98 PARTIDA ARANCELARIA 4403.1010 FREIGHT PREPAID XXXCONSIGNEE/NOTIFY, MRN 0304545-0016 TAX ID 66-0390645 TELEFONO (787)7357731XXX LUMBER"/>
        <s v="FLAKES OF POTATOES 200 BAGS 5140 KGS POTATO FLAKES (EMPURE KF1500) HS-CODE 1105 2000 PACKAGING 25 KG BAGS / FLAKES OF POTATOES 420 BAGS 8722 KGS POTATO FLAKES (EMPURE KF1100) HS-CODE 1105 2000 PACKAGING 20 KG BAGS / FLAKES OF POTATOES 210 BAGS 4403 KGS PO"/>
        <s v="COILS WITH STEEL WIRE STRAND. REF T 1 2-PP VEN BPRET 1X7 NN IZQ N COILS WITH STEEL WIRE STRAND. REF T 1 2-PP VEN BPRET 1X7 NN IZQ N COILS WITH STEEL WIRE STRAND. REF T 1 2-PP VEN BPRET 1X7 NN IZQ N COILS WITH STEEL WIRE STRAND. REF T 1 2-PP VEN BPRET 1X7 "/>
        <s v="WEARING APPAREL, NOS SLAC 1208 CTN T SHIRTS MANIFEST NO.MS14394/95/4403 DC CODE:G4 . 1253 CTN T SHIRTS MANIFEST NO.MS14411, DCCODE:G4 TOTAL 2461 SC039384 WEARING APPAREL, NOS SLAC 1208 CTN T SHIRTS MANIFEST NO.MS14394/95/4403 DC CODE:G4 . 1253 CTN T SHIRT"/>
        <s v="STAINLESS STEEL COILS G18JHK04 5051, G18JGY89 4946, G18JGY90 5011, G18JHF51 2024, G 18JHF52 2044, G18JHF53 2060, G18JHF54 2118, G18JHF56 2104, G18JHK48 3807, HS CODE:7 220201080 - 7219340035 STAINLESS STEEL COILS G18JHG10 4892, G18JHF63 4666, G18JHG35 618"/>
        <s v="POLYVINYL ALCOHOL KURARAYPOVAL 48-80 36,000 KGS (PVA-424H) SEA WAY BILL H.S.CODE 3905.30.0000 OXY PO 4502440882 KAI P.O. NO D50US00406 DELIVERY TO OXY VINYLS, LP 4403 PASADENA FREEWAY PASADENA,TX 77503-1119 USA, TEL 281-844-4174 ------------ ---- ATTN SYL"/>
        <s v="WOOD - BULLETWOOD H.S. CODE: 4403.49.00 WOOD - BULLETWOOD H.S. CODE: 4403.49.00 WOOD - BULLETWOOD H.S. CODE: 4403.49.00 WOOD - BULLETWOOD H.S. CODE: 4403.49.00 WOOD - BULLETWOOD H.S. CODE: 4403.49.00"/>
        <s v=". 1 X 40'HC CONTAINER TOTAL 4403 CARTONS ONLY TOTAL FOUR THOUSAND FOUR HUNDRED THREE CARTONONLY OTHER HANDICRAFT OF IRON,OTHER HANDICRAFT OF ALUMINUM,OTHER HANDICRAFT OF WOOD,FITTED IRON, 800 WEST MAPLE LANE BENSENVILLE, IL 60106, USA TEL:630-766-0202 FAX"/>
        <s v="WOOD IN THE ROUGH, WHETHER OR NOT STRIPPED OF BARK - SUPPLY OF WOODEN POLES WOOD IN THE ROUGH, WHETHER OR NOT STRIPPED OF BARK - SUPPLY OF WOODEN POLES WOOD IN THE ROUGH, WHETHER OR NOT STRIPPED OF BARK - SUPPLY OF WOODEN POLES APPLICANTS PURCHASE ORDER N"/>
        <s v="202CTNS ARTIFICIAL STONE PLANTERS HS CODE 6810990000 167CTNS PLASTIC PLANTERS HS CODE 3924905600 TOTAL 369CTNS PO # 4403, THIS SHIPMENT CONTAINS NO SOLID WOOD PACKING MATERIALS. KN.REF 4358-0388-712.018 AMS NO. BANQ XMN2787075 SCAC NO. BANQ NAC ARCHITECTU"/>
        <s v="2 CRT WATER FILTER ELEMENTS HS CODE_842199 76 CTN COMPRESSOR PARTS H.S CODE_8481.80 45 CTN, TELL BRAND DOOR LOCKSET AND PARTS HTS CODE_830140,830160 S/O NO_ 4057 4196 4271 4272 4273 4275 4276 4279 4402 4403 4404 5119 5131 5338 5811 IRI/L 12-JAN-2018"/>
        <s v="WOOD 3.168 POSTS 2-1/2 -3 X 1,98 MTS PARTIDA ARANCELARIA 4403.1010 FREIGHT PREPAID WOOD 3.168 POSTS 2-1/2 -3 X 1,98 MTS PARTIDA ARANCELARIA 4403.1010 FREIGHT PREPAID"/>
        <s v="WOOD - SURINAME ROUND LOGS WOOD - SURINAME ROUND LOGS WOOD - SURINAME ROUND LOGS WOOD - SURINAME ROUND LOGS 2ND NOTIFY: EXPORT IMPORT BANK OF BANGLADESH LTD, DHAKA SHIPPED ON BOARD DATE: 04.01.2018 CREDIT NUMBER: 0000196417010695 DATED 170928 WE HEREBY CE"/>
        <s v="WOOD - SURINAME ROUND LOGS WOOD - SURINAME ROUND LOGS SHIPPED ON BOARD DATE: 04.01.2018 CREDIT NUMBER: 043217010318 DATED 170919 WE HEREBY CERTIFY THAT A) IMPORTER'S NAME BHUIYAN AND SONS 121 JIBON BIMA BHABAN, MOTIJHEEL C/A, DHAKA, BANGLADESH TIN NO. 595"/>
        <s v="WOOD - SURINAME ROUND LOGS ( WANA) TOTAL PIECES:-----62 PIECES TOTAL VOLUME:------119.626 CBM TOTAL GROSS WEIGHT:---- 113350 KGS 14 FREE DAYS AT DESTINATION FREIGHT COLLECT H.S. CODE 4403.49.00 WOOD - SURINAME ROUND LOGS ( WANA) WOOD - SURINAME ROUND LOGS"/>
        <s v="WOOD - BASRALOCUS ROUND LOGS WOOD - BASRALOCUS ROUND LOGS WOOD - BOLLETRIE ROUND LOGS WOOD - BOLLETRIE ROUND LOGS WOOD - BOLLETRIE ROUND LOGS WOOD - BOLLETRIE ROUND LOGS WOOD - BOLLETRIE ROUND LOGS WOOD - BOLLETRIE ROUND LOGS HS CODE: 4403.49.00 &amp; 4403.99"/>
        <s v="WOOD - SURINAME ROUND LOGS WOOD - SURINAME ROUND LOGS L/C NUMBER: 147217010135 DATED 170912 WE HEREBY CERTIFY THAT A) TIN NO. 177459489483, VAT REG NO.24031109334, H.S. CODE NO. 4403.99.00, 4403.49.00 IRC NO. BA-102073 AND LCA NO. 20836 B) APPLICANT BIN N"/>
        <s v="WOOD - BASRALOCUS ROUND LOGS WOOD - BASRALOCUS ROUND LOGS WOOD - BOLLETRIE ROUND LOGS WOOD - BASRALOCUS ROUND LOGS WOOD - BOLLETRIE ROUND LOGS HS CODE: 4403.49.00 &amp; 4403.99.00 LC NO:073117010177; LCAF NO:125389; IRC NO:BA 180680 FREIGHT PREPAID 14 FREE DA"/>
        <s v="1X40HC 2784 POSTS CENTRALES 2-1/2 -3 X 1,98 MTS 432 POSTS CENTRALES (CIL) 3 X 2,15 MTS PARTIDA ARANCELARIA 4403.1010, FREIGHT PREPAID"/>
        <s v="1X40HC 3564 POSTS CALIBRADOS 3 X 1,98 MTS PARTIDA ARANCELARIA 4403.1010 FREIGHT PREPAID"/>
        <s v="94 CTN 94 CTNS S.T.C. 2 PLTS TERMINALS HS CODE_8536.90 300 CTN 300 CTNS S.T.C. 9 PLTS HEAT SHRINKABLE FILM, HS CODE_8504.40 SO NO._4057 4274 4401 4402 4403 5111 5114 5116 5117 5119 5121 5136 5137 5337 IRI/L 05-JAN-2018"/>
        <s v="40 CTNS OF LADIES SHOES PO 43103 ART NO. D825DC STYLE D LAMULAY C COLOR NAVY WHITE C O1 - 3 PO 44131 ART NO. J82E2B STYLE J S .GIGLIO B COLOR WHITE C O 1 - 1 PO 44427ART NO. J824FA STYLE J THYMAR G. A COLOR WHITE SILVER C O 1 - 1 PO 44435 ART NO. J 824FC "/>
        <s v="ARTIST TOOLS &amp; PET HS CODE:4403.94"/>
        <s v="WOOD - KOPI ROUND LOGS WOOD - BOLLETRIE ROUND LOGS WOOD - BOLLETRIE ROUND LOGS WOOD - BOLLETRIE ROUND LOGS WOOD - BOLLETRIE ROUND LOGS WOOD - BASRALOCUS ROUND LOGS WOOD - BOLLETRIE ROUND LOGS WOOD - KOPI ROUND LOGS WOOD - KOPI ROUND LOGS HS CODE: 4403.49."/>
        <s v="WOOD - SURINAME ROUND LOGS (BASRALOCUS) WOOD - SURINAME ROUND LOGS (BASRALOCUS) WOOD - SURINAME ROUND LOGS (BASRALOCUS) WOOD - SURINAME ROUND LOGS (BASRALOCUS) H.S CODE: 4403.49.00 FREIGHT COLLECT TOTAL PIECES: 51 TOTAL GROSSWEIGHT: 113180 KGS QUANTITY/VO"/>
        <s v="WOOD - SURINAME ROUND LOGS ( BASRA) WOOD - SURINAME ROUND LOGS ( BASRA) WOOD - SURINAME ROUND LOGS ( BASRA) WOOD - SURINAME ROUND LOGS ( BASRA) WOOD - SURINAME ROUND LOGS ( BASRA) WOOD - SURINAME ROUND LOGS ( BASRA) TOTAL PIECES:-----99 PIECES TOTAL VOLUM"/>
        <s v="WOOD - BOLLETRIE ROUND LOGS WOOD - BASRALOCUS ROUND LOGS WOOD - BASRALOCUS ROUND LOGS WOOD - KOPI ROUND LOGS WOOD - BASRALOCUS ROUND LOGS WOOD - BOLLETRIE ROUND LOGS WOOD - KOPI ROUND LOGS HS CODE: 4403.49.00 &amp; 4403.99.00 LC NO: 073117010177 LCAF NO: 1253"/>
        <s v="WOOD - BASRALOCUS LOGS WOOD - BASRALOCUS LOGS WOOD - BASRALOCUS LOGS WOOD - BASRALOCUS LOGS TOTAL: 145 PIECES  296.336 CBM B) UTTARA BANK LTD LOCAL OFFICE, 50, BIR UTTAM SHAHID ASHFAKUSSAMAD SARANI, MOTIJHEEL C/A, DHAKA- 1000,BANGLADESH (OLD:129- 130, MOT"/>
        <s v="REFRIGERATOR PO#4403 REL#1 REFRIGERATOR MODEL VF306 262 CARTONS SPARE PARTS OF REFRIGERATOR 1 CARTON"/>
        <s v="WASHER SCRE W GOOSENEC K TUBE GOOSENECK FL EX ARM LOOP RECTANGLE CORRUGATED TUBE SHIP TO:EXPRESS CROSS BORDER LOGISTICS, LLC / SA, MANUFACTURING LLC 4403 W . MILITARY HWY STE 100 MCALLEN TX 785 03 956-467-9948 HS CODE :7318220001/7 318159001/73071100/8308"/>
        <s v="BEECH WOOD IN THE ROUGH NOT TREATED ON 10 PALLETS WOODEN MOLDS HTS CODE 4403"/>
        <s v="WORKING GLOVES VENDOR NAME:QUANZHOU HUAFEI P.O.NUMBER: 18561,18546A ITEM NUMBER:3104-24,53615-23, 53616-23,53617-23,53622-23, 54580-23,54581-23,54582-23, 7605-23,7626-23,7654-23,77212-23, 9081-23,9082-23,9083-23,9812-23, 9813-23,9815-23, HTS#6216.00.5820 "/>
        <s v="AS PER PO DE1712012 PLASTIC MOUNTING FLANG 440673772 RUBBER VALVE 44067708 AS PER PO DE1711102 PLASTIC DOCUMENT HOLDER 4403 6353 46CTNS 2PLTS"/>
        <s v="BAMBOO AND WILLOW DECORATIONS BAMBOO - HTS 4403.10.0060 WILLOW - HTS 4601.29.4000 PO 1649324 THIS SHIPMENT DOES NOT CONTAINS ANYSOLID WOOD PACKING MATERIALS. NAC:AT HOME, NANJING,JIANGSU,CHINA,210001 TEL:52377916 FAX:52377644 EMAIL: ATHOME MODETRANSPORTAT"/>
        <s v="OFFICE CHAIR PO # 19-30136-769 HS CODE 9401.30 3442.76 KGS 30.392 CBM HS CODE 9401.71 4403.20 KGS 38.400 CBM THIS SHIPMENT CONTAINS, NO SOLID WOOD PACKING MATERIALS NAME ACCOUNT HNI"/>
        <s v="WOOD - BASRALOCUS ROUND LOGS WOOD - BASRALOCUS ROUND LOGS WOOD - BASRALOCUS ROUND LOGS WOOD - BASRALOCUS ROUND LOGS LCAF NO. NCCBL 148344, IRC NO. BA-174059, HS CODE NO. 4403.49.00, 4403.99.00 APPLICANT'S TIN NO. 167717708021 APPLICANT'S BIN/VAT REG NO. 2"/>
        <s v="WOOD - BASRALOCUS LOGS WOOD - BASRALOCUS LOGS WOOD - BASRALOCUS LOGS WOOD - BASRALOCUS LOGS WOOD - BASRALOCUS LOGS WOOD - BASRALOCUS LOGS WOOD - BASRALOCUS LOGS WOOD - BASRALOCUS LOGS WOOD - BASRALOCUS LOGS WOOD - BASRALOCUS LOGS TOTAL 81 PIECES  213.3550"/>
        <s v="WOOD - BASRALOCUS ROUND LOGS 14 DAYS FREE AT DESTINATION FREIGHT PREPAID ORIGIN SURINAME IMPORTERS TIN NO. 475886306526, VAT REG NO. 24041156382 LCA FORM NO. 93054, IRC NO. BA-0166198, HS CODE NO. 4403.49.00 AND 4403.99.00 ISSUING BANK BIN NO. 19031074504"/>
        <s v="WOOD - BASRALOCUS LOGS WOOD - BASRALOCUS LOGS WOOD - BASRALOCUS LOGS WOOD - BASRALOCUS LOGS WOOD - BASRALOCUS LOGS WOOD - BASRALOCUS LOGS WOOD - BASRALOCUS LOGS WOOD - BASRALOCUS LOGS WOOD - BASRALOCUS LOGS WOOD - BASRALOCUS LOGS TOTAL 89 PIECES  192.5334"/>
        <s v="SPOT: 8231536 PHARMACEUTIC AL PRODUCTS, NOS TOTAL ONE H UNDRED FIFTY FIVE PACKAGES O NLY LEVETIRACETAM USP INV NO:5117500816 &amp; 13.12.2017 PO NO:12451 0P &amp; 11.11 2016 HS CODE:29337900 NET WT:3875, .00 KGS GROSS WT:4403.75KGS HTS 29337900"/>
        <s v="130 CTN FABRIC HS CODE_6115.96 6 CTN 6 CTNS S.T.C. 1 PLT FITTING DISPLAY FIXTURES HS CODE_ 9403.20, SO NO._4057 4058 4059 4060 4272 4274 4275 4277 4278 4401 4402 4403 5119 5120 5126 5131 5132 5336 IRI/L 15-DEC-2017"/>
        <s v="MACHINE MADE CARPETS SPOT Q1710MER02513 RUGS, NOS MACHINE MADE CARPETS HTS 5702.42.90.0000 PO 4360-4384-4394-4403-4456"/>
        <s v="1X40HC CONTAINER 3168 POSTS CENTRALES 2-1/2 -3 X 1,98 MTS PARTIDA ARANCELARIA: 4403.1010 FREIGHT PREPAID 1X40HC CONTAINER 2.880 POSTS CENTRALES 2-1/2 -3 X 1,98 MTS PARTIDA ARANCELARIA 4403.1010 FREIGHT PREPAID"/>
        <s v="STEEL NUT --------- HS CODE-7318.16 ; 4403 CTNS  131 PLTS STEEL NUT --------- HS CODE-7318.16 ; 4403 CTNS  131 PLTS STEEL NUT --------- HS CODE-7318.16 ; 4403 CTNS  131 PLTS STEEL NUT --------- HS CODE-7318.16 ; 4403 CTNS  131 PLTS STEEL NUT --------- HS "/>
        <s v="WOOD IN THE ROUGH, WHETHER OR NOT STRIPPED OF BARK - WHITE ASH SAW LOGS WOOD IN THE ROUGH, WHETHER OR NOT STRIPPED OF BARK - WHITE ASH SAW LOGS HS CODE: 4403.91.00.20 COUNTRY OF ORIGIN: UNITED STATES FREIGHT PREPAID WOOD IN THE ROUGH, WHETHER OR NOT STRIP"/>
        <s v="GOODS (WOVEN GARMENTS) 1 X40'HC FCL 940CTN 1677.75 DZN 20133PCS CAT:347 M EN'S JEANS HTS#6203.42.451 1/9819.11.1200 PO NR. STYLE NR PCS CARTON MMMH27881A 92TMWMF 1, 7112 789 LTCH24181A 2 014147 3021 151 NGC ID#571532 NGC ID#571533 FAC INV#32170307,308 GOO"/>
        <s v="WOOD HS: 4403"/>
        <s v="WOOD IN THE ROUGH, WHETHER OR NOT STRIPPED OF BARK - TEAK ROUND LOGS TARE: 3870 44039900 WOOD IN THE ROUGH, WHETHER OR NOT STRIPPED OF BARK - TEAK ROUND LOGS TARE: 3890 44039900 WOOD IN THE ROUGH, WHETHER OR NOT STRIPPED OF BARK - TEAK ROUND LOGS 04X40 HC"/>
        <s v="WOOD IN THE ROUGH, WHETHER OR NOT STRIPPED OF BARK - TEAK ROUND LOGS 04X40 HC CONTAINERS WITH 246 TEAK ROUND LOGS TEAK ROUND LOGS WITH BARK- LOT 1145 -8.69 MTRS TEAK ROUND LOGS WITH BARK- LOT 1165 - 8.55 MTRS TEAK ROUND LOGS WITH BARK- LOT 1135 &amp; 1146 - 8"/>
        <s v="WOOD IN THE ROUGH, WHETHER OR NOT STRIPPED OF BARK - TEAK ROUND LOGS 06X40 HC CONTAINERS WITH 538 TEAK ROUND LOGS TEAK ROUND LOGS WITH BARK- LOT 1084,1049,1050,1085,1014 &amp; 1015 -5.75/5.80/5.78/5.75/5.78/ 5.78 MTRS FREIGHT PREPAID ABROAD FREIGHT AS PER AGR"/>
        <s v="WOOD IN THE ROUGH, WHETHER OR NOT STRIPPED OF BARK - TEAK ROUND LOGS TARE: 3940 44039900 WOOD IN THE ROUGH, WHETHER OR NOT STRIPPED OF BARK - TEAK ROUND LOGS 04X40 HC CONTAINERS WITH 201 TEAK ROUND LOGS TEAK ROUND LOGS WITH BARK- LOT 1185,1218 &amp; 1216 - 8."/>
        <s v="WOOD IN THE ROUGH, WHETHER OR NOT STRIPPED OF BARK - TEAK ROUND LOGS TARE: 3900 44039900 WOOD IN THE ROUGH, WHETHER OR NOT STRIPPED OF BARK - TEAK ROUND LOGS TARE: 3860 44039900 WOOD IN THE ROUGH, WHETHER OR NOT STRIPPED OF BARK - TEAK ROUND LOGS TARE: 38"/>
        <s v="WOOD IN THE ROUGH, WHETHER OR NOT STRIPPED OF BARK - TEAK ROUND LOGS TARE: 3840 44039900 WOOD IN THE ROUGH, WHETHER OR NOT STRIPPED OF BARK - TEAK ROUND LOGS TARE: 3860 44039900 WOOD IN THE ROUGH, WHETHER OR NOT STRIPPED OF BARK - TEAK ROUND LOGS TARE: 39"/>
        <s v="WOOD IN THE ROUGH, WHETHER OR NOT STRIPPED OF BARK - TEAK ROUND LOGS 04X40 HC CONTAINERS WITH 251 TEAK ROUND LOGS TEAK ROUND LOGS WITH BARK- LOT 1171 &amp; 1139 - 8.09/9.49 MTRS TEAK ROUND LOGS WITH BARK- LOT 1136 - 9.37 MTRS TEAK ROUND LOGS WITH BARK- LOT 11"/>
        <s v="PET RESIN EASTLON BRAND BOTTLE GRADE CB-612 FREIGHT PREPAID EIN 660-71-4403 MRN NO.0375018-0036 PET RESIN EASTLON BRAND BOTTLE GRADE CB-612 FREIGHT PREPAID EIN 660-71-4403 MRN NO.0375018-0036 PET RESIN EASTLON BRAND BOTTLE GRADE CB-612 FREIGHT PREPAID EIN"/>
        <s v="ELECTRONIC GOODS - WORKING DISPLAY CONTAINER NO. CMAU4717360 SEAL NO. K2509730 40HQ-GPA(FULL) 664CTNS 4403.6KGS 52.73CBM, VANITY DEMO MODEL NO. DW12CVBT7 P.O. NO. 4400003599 HTS NO. 9811.00.60 ELECTRONIC GOODS - WORKING DISPLAY CONTAINER NO. TGHU0336707 S"/>
        <s v="SPOT: ESBCNUSA MEDICAL SUPPLIES, NOS ZMOU8812900 1536CS HOSPITAL MEDICAL SUPPLIES 17270 KILOS 40.78 CBM PROFORMA INVOICE: 4405 NCM: 3004901000 ZMOU8811822 1528CS HOSPITAL MEDICAL SUPPLIES 14433 KILOS 40.59 CBM PROFORMA INVOICE: 4404 NCM: 3004901000 ZMOU88"/>
        <s v="WOOD - BASRALOCUS ROUNDLOGS WOOD - BASRALOCUS ROUNDLOGS NOTIFY 2: SOCIAL ISLAMI BANK LTD, KHATUNGONJ BRANCH. M RAHAMAN, CHAMBER, 276/277 KHATUNGONJ, CHITTAGONG, BANGLADESH LCA FORM NO. 93054, IRC NO. BA-0166198, HS CODE NO. 4403.49.00 AND 4403.99.00 ISSUI"/>
        <s v="WOOD - BASRALOCUS ROUNDLOGS NOTIFY: NATIONAL CREDIT AND COMMERCE BANK LTD., (AGRABAD BRANCH), CHITTAGONG, BANGLADESH. LCAF NO. NCCBL 148344, IRC NO. BA-174059, HS CODE 4403.49.00, 4403.99.00 APPLICANT'S BIN/VAT REGISTRATION NO. 24041246810, TIN NO. 167717"/>
        <s v="WOOD - 44 LOGS BASRALOCUS ROUND LOGS L/C NO: 0000345317010103 DATE:09.11.2017 LCA NO 217262, IRC NO. BA-0231093 TIN NO.779464352033, H.S CODE NO 4403.99.00 WOOD - 44 LOGS BASRALOCUS ROUND LOGS L/C NO: 0000345317010103 DATE:09.11.2017 LCA NO 217262, IRC NO"/>
        <s v="LUMBER CONTAINING 6 BUNDLES - 15/16 1C WHITE ASH - 5168 BFT 7 BUNDLES - 15/16 2A WHITE ASH - 7168 BFT HS CODE 4403.91.00.20, COUNTRY OF ORIGIN UNITED STATES"/>
        <s v="1X40HC 3168 POSTS CENTRALES 2 -2 1/2 - 3 X 1,98MTS PARTIDA ARANCELARIA 4403.1010 FREIGHT PREPAID 1X40HC 3861 POSTS CENTRALES 2 A 2 1/2 X 1,98 MTS PARTIDA ARANCELARIA 4403.1010"/>
        <s v="1X40HC 1989 POSTS 2 A 2 1/2 X 1,98 MTS 1536 POSTS 2- 1/2 -3 X 1,98 MTS PARTIDA ARANCELARIA 4403.1010, FREIGHT PREPAID"/>
        <s v="1X40HC CONTAINER 3861 POSTS 2 A 2 1/2 X 1,98 MTS 3 X 1,98 PARTIDA ARANCELARIA: 4403.1010 1X40HC CONTAINER 2.880 POSTS CENTRALES CILINDRADOS 2 -2 1/2 A 3 X 1,98MTS 288 POSTS CENTRALES CALIBRADO 5 X2,44 MTS, PARTIDA ARANCELARIA 4403.1010 FREIGHT PREPAID"/>
        <s v="400 CTNS DECORATIVE ARTICL ES OF WOOD HS CODE: 4403. 99 420 CTNS AQUARIUM PET SUPPLIES NON-FOOD/CRUS HED GRAVEL HS CODE: 2517.1 0"/>
        <s v="278 CTN 278 CTNS S.T.C. 215 CTNS (6 PLTS) + 63 CTNS  69 PKGS EMPTY COSMETIC CASES 80 CTN SAFETY SPECTACLE HS CODE_9004.90, SO_4056 4401 4402 4403 4404 5131 5133 5336 5337 5345 IRI/L 10-NOV-2017"/>
        <s v=". PARTIAL SHIPMENT OF ROUND LOGS AS PER BENEFICIARY'S PROFORMA INVOICE NO. KMLC/DTD/018/17 DATED 16.04.2018 FREIGHT PREPAID LC NUMBER 147218010059 DATED 180426 TIN NO. 779548999691, VAT REG NO. 28041250045H.S. CODE NO. 4403.20.00 IRC NO. BA 209110 AN, LCA"/>
        <s v="1X40HC 3861 POSTS 2 A 2 1/2 X 1,98MTS PARTIDA ARANCELARIA: 4403.1010 FREIGHT PREPAID 1X40HC 3861 POSTS 2 A 2 1/2 X 1,98MTS PARTIDA ARANCELARIA: 4403.1010 FREIGHT PREPAID"/>
        <s v="466 CTNS (FOUR HUNDRED SIX TY SIX) CARTONS CONTAINING HAND TOOLS &amp; WELDING MAC HINE TOOLS &amp; ACCESSORIES S/BILL NO.9594573 DT.31/10 /17 INV. NO.WU-GGS-4403 DT .27/10/17 PO NO.112196 HTS CODE.8205.59.5510,8536.30 .8000 9403.90.5080,9403.20 .0026,9403.20.003"/>
        <s v="OZARK TRAIL 3PERSON DOME TENT 1308 CTNS OF CAMPING TENT PO #8857065783 OT 3P DOME TENT VNDR STK NBR : WT170707-1 2 616PCS...2PCS/CTN....TOTAL:13 08CTNS INV. NO:HKDCZ17-0976 DT. 18-OCT-2017 EXP. NO:4403, SOUTH GATE, CA 90280 USA F OR ESCALATIONS: 323-568-2"/>
        <s v="SHIPPER'S LOAD &amp; COUNT SAID TO CONTAIN P.O.NO.4500009566GOHSENO L KH-20 900 BAGS 18,000 KGS LOT: 79721, 79722 REF PO#4502407184 CONTRACT #SCH050AB 1CONTAINER(18PALLETS  900BAGS)  DIRECT DELIVERY TO: OXYVINYLS, LP PASADENA RESINS 4403 PASADENA FREEWAY PASA"/>
        <s v="PLASTIC AND METAL WARE CUSTOMS TARIFF NR 84818081 39235090 39235010 NET WEIGHT 4403.0000 KGS"/>
        <s v="1068 CASES CONTAINING 868 CASES OF ROASTED RED PEPPER STRIPS 105 OZ X 06 ITEM 611330 HTS: 2005.99 200 CASES OF JALAPENO TRICOLOR SLICES IN CANS 105 OZ X 06 LABEL LABRANZA HTS: 2001.90 PO NUMBER: 4403 OP NUMBER: 10016115 REGISTRATION NUMBER: 16806826482 FR"/>
        <s v="SOUTHERN YELLOW PINE -KD - PRIME &amp; BETTER SCHEDULE B#: 4403.20.0020 ITN: X20171109169575"/>
        <s v="CARPET TOTAL BALES 1024 TOTAL PIECES 1024 NET WEIGHT 14432 KGS. GROSS WEIGHT 15060 KGS. POP009416-P011558-P010570 7849.91 SQ. MTRS. MACHINE MADE, POLYPROPELENE CARPET OF PILE CONSTRUCTION -WOVEN INVOICE NO. 4403 -2017"/>
        <s v="BXS.CONT. UNDERGARMENTS FOR WOMENS MANIFEST 8A04397 4403 DC CODE (PW) (CU)"/>
        <s v="BUTTER HS 04051011 PACKED ON 4 PALLETS REF. 517111014401 HERRING FILLETS HS 16041291 PA CKED ON 2 PALLETS REF. 517111014402 BAKERY PRODUCTS REF. 517111014403 BAKERY PRODUCTS HS18069050 PACKED ON 9 PALLETS REF. 51711101 4403 LIQUEUR CAKE HS 19059060 PACKED"/>
        <s v="BOOKS HS CODE 4901.9900 ITEM 903756039 978-1-4403-4890-7 HAND TOOL BASICS ; PO#C4789071DST, . . . . . . . ."/>
        <s v="4403 CTN BAGS INSTRUCTIONS FROM THE BEFORE METIONED SHIPPER/EXPORTER THIS MERCHANDISE IS DESTINED FOR ADMISSION TO COACH_S FOREIGN TRADE ZONE NUMBER 64 IN THE UNITED STATES, S/C NO_ US0002H9K038 4403 CTN BAGS INSTRUCTIONS FROM THE BEFORE METIONED SHIPPER/"/>
        <s v="WHITE ASH LOGS - 4927 BF HS CODE 4403.99.90 CAED 01H556MC245220171100763"/>
        <s v="1 X 20'FT FCL CONTAINER TOTAL 457 CARTONS 100% COTTON TERR Y TOWELS ( 08 PCS SET ) PO # ECM.FLT.60111 HS CODE : 6302. 6010 NET WEIGHT : 4403.65 KGS GROSS WEIGHT : 4920.06 KGS FREIGHT COLLECT CY / CY FCL, +1 (877) 326-1722"/>
        <s v="WINE IN BOTTLES 246 CASES FINE WINE IN BOTTLES PO P000786 4403.4 KGS 364 CASES WINE, SAI/MIA/02448 SAI/MIA/02450 SAI/SJU/00419"/>
        <s v="PET RESIN EASTLON BRAND BOTTLE GRADE CB-612 CONSIGNEE NOTIFY: EIN 660-71-4403 MRN NO.0375018-0036 FREIGHT PREPAID PET RESIN EASTLON BRAND BOTTLE GRADE CB-612 CONSIGNEE NOTIFY: EIN 660-71-4403 MRN NO.0375018-0036 FREIGHT PREPAID PET RESIN EASTLON BRAND BOT"/>
        <s v="ELECTRIC DEVICE INVOICE 2221456961,6960,6968,6962,6958, 6959,6965,6966,6963,6964,6967,6924, 6923 6922,6921,6920,6935,6937,6936,6929, 6926,6938,6932,6933,7008,7009,7010, 2214394390,4402 2214394247,4248,4250,4403 ALL CHARGE TO BE PREPAID IN SINGAPORE HOUSE "/>
        <s v="SHIPPER'S LOAD &amp; COUNT SAID TO CONTAIN P.O.NO.4500009565GOHSENO L KH-20 900 BAGS 18,000 KGS LOT: 62709, 62710, 79721 REF PO#4502407183 CONTRACT #SCH049AB 1CONTAINER(18PALLETS  900BAGS)  DIRECT DELIVERY TO: OXYVINYLS, LP PASADENA RESINS 4403 PASADENA FREEW"/>
        <s v="4403 PKG 87 PACKAGES 7 CARTONS (CT ) _ 12 CASES (CS ) _ 68 PALLETS (PP ) ( 949 CARTONS (CT ) _ 23 PALLETS ( 75 CARTONS (CT ) ) _ 11 PACKAGES ( 4 CARTONS (CT ) ) _ 7 PALLETS (PP ) (85 CARTONS (CT ) ) _, ROLLER BEARINGS PARTS FOR BEARINGS HS CODE_8482.20,84"/>
        <s v="BOOKS HS CODE 4901.9900 ITEM 903754074 978-1-4403-4877-8 WATERCOLORIST S ESSENTIAL NOTEBOOK - KEEP PAINTING ;, . . . . . ."/>
        <s v="MRSU0291005 20/DRY 8'6 SHIPPE R'S SEAL: 8454412 22 PACKAGE GROSS WEIGHT: 22265 KGS MEASUR EMENT: 23 CBM 21 PLTS. EACH WITH 40 BAGS IPUSAGRO F (C LINO PUR) 1 PLT. 60 BAGS I PUS P400 (CLINO PUR) NCM, S: NO MARKS MRKU6874136 2 0/DRY 8'6 SHIPPER'S SEAL: 845 4"/>
        <s v="(PCS 4745) (HS CODE: 94039090) WOODEN FRAMES NET WEIGHT KG. 19313,88 IKEA SHIPPING NUMBER: 010 - TSO - S527795 INVOICE NR. 4403 DD. 20/09/2017"/>
        <s v="FORMED ASSEMBLED ALUMINUM SHEET METAL SIDING UNITS FOR BUILDINGS(12 CRATES) AND LAMINATED GLASS SAMPLE ( 1 CRATE) PO # MGO -4403 AND SHS REPLACEMENT THIS SHIPMENT CONTAINS NO SOLID WOOD PACKING MATERIALS"/>
        <s v="BUILDING MATERIALS A-C- ME GLOBAL FORMED ASSEMBLED ALUMINUM SHEET METAL SIDING UNITS FOR BUILDINGS-12 CRATES- AND LAMINATED GLASS SAMPLE - 1 CRATE- PO # MGO -4403 AND SHS REPLACEMENT -THIS SHIPMENT CONTAINS NO SOLID, WOOD PACKING MATERIALS- #1 TEL-0755333"/>
        <s v="1X40HC CONTAINER 2.880 POSTS CENTRALES CILINDRADOS 3 X 1,98 PARTIDA ARANCELARIA: 4403.1010 FREIGHT PREPAID, TELEFONO: (787) 7357731"/>
        <s v="288 POSTS CENTRALESCILINDRADOS 3 X 1,98 MTS 1.160 POSTS 2 1/2 -3 X 1,98 MTS 370 POSTS 5-6 X 2,44 MTS PARTIDA ARANCELARIA: 4403.1010 FREIGHT PREPAID"/>
        <s v="BUNDLES OF 4/4 RED CEDAR KD 18,354 BF HS CODE : 4403.99 CIF CAPETOWN 5 DAYS MERGED FREE TIME AT DESTINATION CAED: 01A998VC194820171000885, FREIGHT PREPAID"/>
        <s v="AHS LOGS - 4108 BFT ASH LOGS - 4108 BFT HS CODE 4403.91.00.20 COUNTRY OF ORIGIN UNITED STATES AHS LOGS - 4191 BFT ASH LOGS - 4191 BFT HS CODE 4403.91.00.20 COUNTRY OF ORIGIN UNITED STATES AHS LOGS - 4260 BFT ASH LOGS - 4260 BFT HS CODE 4403.91.00.20 COUNT"/>
        <s v="FREIGHT PREPAID WITH 7665 PIECES OF HAMMERS, BARS AND PLANES. ( MARTILLO, CEPILLO, BARRETAS) INVOICE: A-4403, NET WEIGHT:8242.00 KGS PO: 1800131072 4501274652 HS-CODE(S):8205"/>
        <s v="LUMBER SOUTHERN YELLOW PINE LUMBER SOUTHERN YELLOW PINE LUMBER SOUTHERN YELLOW PINE HS CODE 4403.20.0020 AES NO: X20170919235653"/>
        <s v="GIFT BAGS MINI DIFFUSER, FRA GRANCE GREETING CARDS ARTI FICIAL FLOWERS TABLE LAMP CERAMIC MUGS PO#565457,56585 7,563577,562998,562998 56299 8,564075,563533,563685,564502 566111,568265,568262,564448,, 04.1KGM66.12MTQ573914617 MAE U83668634400735CTCY/CY4403"/>
        <s v="8546103 - GLASS REF.TF. 270-4403 PO. 239551 22022-1101 N.W. 6,540.00"/>
        <s v="8546103 - GLASS REF.TF. 270-4403 PO. 239551 / 22022-1101 N.W. 6,540.00 KG H.S.CODE 39241000 NAC DESTER S/C 1027716, SCHENKER SCAC SHKK"/>
        <s v="PILLOW AND MATTRESS COVE SLAC 4403 CTNS CONTAINING: PILLOW &amp; MATRESS COVER POLYESTER . FREIGHT COLLECT ."/>
        <s v="1X40HC 3.400 POSTS 2 A 2 1/2 X 1,98 MTS 90 POSTS 6 X 3,65 MTS PARTIDA ARANCELARIA: 4403.1010, FREIGHT PREPAID"/>
        <s v="1X40HC 3200 POSTS 2,5 A 3 X 1,98 MTS PARTIDA ARANCELARIA: 4403.1010 FREIGHT PREPAID"/>
        <s v="WEIN-GUT NIGL GESMBH 23 CASE(S) WINES ; CUSTOMS CODE 220421 GROSS WEIGHT 352.00 KGM / WEINGUT BRUENDLMAYER LANGENLOIS 31 CASE(S) WINES ; CUSTOMS CODE 220421 GROSS WEIGHT 518.00 KGM / SCHLOSS GOBELSBURG GMBH WEINGUT 141 CASE(S) WINES ; CUSTOMS CODE 220421 "/>
        <s v="HS-CODE: 4403.24-2000 SPRUCE LOG 7X45' + 4X40'HC CONTAIN ERS CFR MASAN PORT, SOUTH KO REA ORIGIN: CANADA L/C NO. : M3173709NU00019 CAED 01I25 9 KC2119 20171000522 HS-CODE: 4403.24-2000 SPRUCE LOG 7X45' + 4X40'HC CONTAIN ERS CFR MASAN PORT, SOUTH KO REA OR"/>
        <s v="4403 CASE 4,403 CASES OF FROZEN FISH P.O. NO. 146033 NETT WEIGHT _ 44,030.00 LBS  19,989.62 KGS GROSS WEIGHT _ 51,037.93 LBS  23,171.22, TEMPERATURE STATED BY SHIPPER TO BE SET AT -25 DEGREES C. CARRIAGE SUBJECT TO CLAUSE 15OF THIS B/L. S/C_ ID0000R1U"/>
        <s v="BAMBOO AND WILLOW DECORATIONS BAMBOO - HTS 4403.10.0060 WILLOW - HTS 4601.29.4000 PO 1634558 THIS SHIPMENT DOES NOT CONTAINS ANY SOLID WOOD PACKING MATERIALS. NAC:AT HOME, JIANGSU MANISON 129 ZHONGHUA RD, NANJING,JIANGSU,CHINA,210001 TEL:52377916 FAX:5237"/>
        <s v="CHEESES - ORDER NO 363943584 MARKS: ARLA FOODS P.O. 4403 NEW YORK THC COLLECT (USA)"/>
        <s v="TUMMY STUFFER CONTAINER NO M RKU4841792 SHIPPER: JAY AT P LAY INTERNATIONAL HONG KONG LTD. / TUMMY STUFFER / TUMMY STUFFER TUMMY STUFFER CONTAINER NO M SKU1514606 / TUMMY STUFFER / TUMMY STUFFER / TUMMY STUFFER / FLIPAZOO / FLIPAZOO / FLIPAZOO / FLIPAZOO "/>
        <s v="1 X 40 GP CONTAINER HS C ODE: 4403.99"/>
        <s v="BOOKS HS CODE 4901.9900 1709S010 PO# C5407401JSB ITEM 903749596 978-1-4403-5074-0 THIS IS NOT A MAZE, . . ."/>
        <s v="1)P.O. NO. 4403 FROZEN SQUID TUBE FROZEN SQUID RING 2)TEM PERATURE SETTING AS:-20'C VEN T:CLOSED GOODS ARE STOWED IN EACH REFRIGERATED CONTAINER A T MINUS 20 DEGREES CENTIGRADE . 3) THIS SHIPMENT CONTAINS N, O SOLID WOOD PACKING MATERIAL S. -E-MAIL: SMORE"/>
        <s v="FOOTWEAR CONT/ SEAL NO.:MSKU0 837543 / ML-VN 2597194 PO. 4500413409 4500413594 45004 13595 4500413917 4500413935 4500432208 4500432226 TOTA L: 774 CTNS / 9115 PRS / 64. 995 CBM /4403.833 KGS CONT/ S, 487000 FOOTWEAR CONT/ SEAL NO.:MSKU0 837543 / ML-VN 259"/>
        <s v="1X40HC 2.880 POSTS CILINDRADOS 3 X 1,98 PARTIDA ARANCELARIA: 4403.1010 FREIGHT PREPAID"/>
        <s v="BOOKS HS CODE 4901.9900 ITEM 903747646 978-1-4403-4706-1 STROKES OF GENIUS 9V1 PO# C5470611JSB (2548 PCS 255 CTNS 5 PLTS), . ."/>
        <s v="1X20'GP CNTR ONLY. TTL: 36CTN S, 4403.52KGS, 21.30CBM MSKU3 382556 / CN3983354 CHRISTMAS DESCORATION TRIM A TREE PO.N O. LINE DESCRIPTION 60221595 847996 LIGHTS NET 400 LT LED EZTREE MULTI 60221595, ING MATERIALS. CONTRACT # 295 149346"/>
        <s v="EASTLON BRAND PET RESIN BOTTLE GRADE CB-612 FREIGHT PREPAID 12 CONTAINERS  12 BAGS CONSIGNEE NOTIFY: ATTN: MANUEL CORIANO EIN 660-71-4403, MRN NO.0375018-0036 EASTLON BRAND PET RESIN BOTTLE GRADE CB-612 FREIGHT PREPAID 12 CONTAINERS  12 BAGS CONSIGNEE NOT"/>
        <s v="EASTLON BRAND PET RESIN BOTTLE GRADE CB-612 FREIGHT PREPAID 8 CONTAINERS  8 BAGS CONSIGNEE NOTIFY: EIN 660-71-4403 MRN NO.0375018-0036 EASTLON BRAND PET RESIN BOTTLE GRADE CB-612 FREIGHT PREPAID 8 CONTAINERS  8 BAGS CONSIGNEE NOTIFY: EIN 660-71-4403 MRN N"/>
        <s v="BOOKS HS CODE 4901.9900 1708S053B ITEM 903745788 978-1-4403-5185-3 HOW TO DRAW VIDEO GAMES ; F&amp;W-R5297V1, . . / BOOKS HS CODE 4901.9900 1708S053C ITEM 903748429 978-1-63250-495-1 CROCHET TO CALMV2 ; IW-V2, . . ."/>
        <s v="ELECTRIC DEVICE . FACTORY INVOICE : 2221444384,4383,4391,4392,4390 ,4389,4401,4398,4402,4407,4409 ,4408,4404 4403,4406,4405,4399,4400,4396,, ,8282,8285,8286,8287,8288,8289 ,8292,8299 8301,8306,8254,8324,8395,8255, 8396,8405,8268,8269,8337,8388, 8270,8272,"/>
        <s v="ELECTRIC DEVICE INVOICE 2221444384,4383,4391,4392,4390, 4389,4401,4398,4402,4407,4409,4408, 4404 4403,4406,4405,4399,4400,4396,4395, 4410,4394,4393,4397,4472,4473, 8405,8268,8269,8337,8388,8270,8272, 8335 HBL DMCQSIN0151768 DAMCO SCAC DMCQ"/>
        <s v="MILITARY HOUSEHOLD GOODS SHIPMENT MOVING UNDER SERVICE CONTRACT-TAAFLO/ISA SC 17-NE HOUSE/HOUSE NO EEI REQUIRED PER FTR 30.40 (B) HOUSEHOLD GOODS AND PERSONAL EFFECTS, AIFD WKFS0069257 SAMUEL FAIRBANK 4/7 BOXES 4403 LBS/G 607 CFT CONSIGNEE III CORPS &amp; FT "/>
        <s v="(TWO) POWERBULLY 12RT SIDE TIP DUMPER #17-440 2 + #17-4403 CHASSISNO.: WKU4876CQHM01001 9 + WKU4876CQHM010020 FREIGHT PREPAID / SHIPPED ON BOARD AMS HB/L: SOL181705 186 SCAC CODE: EMLT ."/>
        <s v="PARTS FOR TV LGE PO NO. ZNN11 7068586/ ZNN117068584 1277PAL LETS15964CARTONS ---SHIPPER- -- 86-755-83516710 TAX:4403 00763491856 PARTS FOR TV LGE PO NO. ZNN11 7068586/ ZNN117068584 1277PAL LETS15964CARTONS ---SHIPPER- -- 86-755-83516710 TAX:4403 007634918"/>
        <s v="LOTADER 4403 NW:6600 KG LOTADER 3410 NW:7150 KG LOTADER 4700 NW:1650 KG LOTADER AX8 8 40 NW:2750"/>
        <s v="FURNITURE 85 CLL, GROSS 4403,6 KG 70,75 CBM FURNITURE HTS CODE / CN CODE 9401.61.4011 / 94016100 9404.90.1085 / 94019030 9403.60.8081 / 94036010, 9404.90.1000 / 94049090 3920.10.0000 / 39201025 9401.40.0000 / 94014000"/>
        <s v="WALNUT KD LUMBER HS CODE: 4403.99 NLR, G DEST USA ORIGIN FREIGHT PREPAID 14 DAYS FREE TIME"/>
        <s v="BOOKS HS CODE 4901.9900 ITEM 903746204 978-1-4403-2957-9 PAINTING BEAUTIFUL WATERCOLORLANDSCAPES PO# C5495794DST, . . . . . . ."/>
        <s v="409 CTNS DECORATIVE ARTICL ES OF WOOD HS CODE: 4403. 99 420 CTNS AQUARIUM PET SUPPLIES NON-FOOD/CRUSH ED GRAVEL HS CODE: 2517.1 0 HS CODE: 440399"/>
        <s v="BOOKS HS CODE 4901.9900 ITEM 903755072 978-1-4403-1029-4 MASTERFUL COLOR F&amp;W-Y1288PSV2, . . . / BOOKS HS CODE 4901.9900 1710S061B ITEM 903755079 978-1-4463-0615-4 TILDA S TOY BOX UK 006, . . . / BOOKS HS CODE 4901.9900 1710S061C ITEM 903755220 978-1-4403-"/>
        <s v="FREIGHT COLLECT THIS MASTER BILL COVERS AUTOMATED NVOCC HOUSEBILL 6760062073 CARGO IS STOWED IN A REFRIGERATED CONTAINER SAT THE SHIPPER'S REQUESTED CARRYING TEMPERATUOF 20 DEGREES CELSIUS, CONTAINER CONTAINING 7002 PIECES PHARMACEUTICALS 7002 CASES PACKE"/>
        <s v="TEAK LOGS - TEAK ROUGH SQUARES 1770 T EAK ROUGH SQUARES TOTAL GR OSS WEIGHT: 75396.55 KG TO TAL CBM: 55.163 M3 DAE: 02 8-2017-40-00533961 HS CODE : 4403.49.00 FREIGHT ELSE WHERE TEAK LOGS - TEAK ROUGH SQUARES TEAK LOGS - TEAK ROUGH SQUARES"/>
        <s v="WOOD - BASRA LOCUST ROUND LOGS 204.284 CBM 73 PCS 10X 40' CONTAINERS STC FREIGHT PREPAID SHIPPED ON BOARD LC NO: 1336/17/02/0107 DATED 170706 H.S.CODE NO.4403.49.00, IRC NO. BA-0229850, LCA NO: 212702 TIN NO.114136826687, ISSUING BANK BIN NO: 000000248 BI"/>
        <s v="WOOD - BASRA LOCUST ROUND LOGS 202.819 CBM 75 PCS 10X 40' CONTAINERS STC FREIGHT PREPAID SHIPPED ON BOARD LC NO: 1336/17/02/0107 DATED 170706 H.S.CODE NO.4403.49.00, IRC NO. BA-0229850, LCA NO: 212702 TIN NO.114136826687, ISSUING BANK BIN NO: 000000248 BI"/>
        <s v="WOOD - BOLLETRIE LOGS DIA 50 CM UP H.S. CODE:4403.49.00 TOTAL 46 PIECES  103.068 CBM B) BANK ASIA LIMITED INTERNATIONAL DIVISION, CENTRAL TRADE SERVICES UNIT (CTSU), 12, DILKUSHA C/A, DHAKA-1000, BANGLADESH. CREDIT NUMBER 209717011432 DATED 170723 APPLICA"/>
        <s v="WOOD - BASRALOCUS LOGS H.S. CODE 4403.49.00 TOTAL 62 PIECES  140.228 CBM B) SOCIAL ISLAMI BANK LTD KHATUNGONJ BRANCH, M.RAHMAN CHAMBER, 276/277, KHATUNGONJ, CHITTAGONG, BANGLADESH LC NO. 121217010132 DATED 170515. LCA FORM NO. 90388, IRC NO. BA-0166198, H"/>
        <s v="WOOD - BASRALOCUS LOGS H.S. CODE 4403.49.00 WOOD - BASRALOCUS LOGS H.S. CODE 4403.49.00 WOOD - BASRALOCUS LOGS H.S. CODE 4403.49.00 WOOD - BASRALOCUS LOGS H.S. CODE 4403.49.00 WOOD - BASRALOCUS LOGS H.S. CODE 4403.49.00 WOOD - BASRALOCUS LOGS H.S. CODE 44"/>
        <s v="WOOD - 32 PCS BASRALOCUS ROUND LOGS H.S. CODE:4403.99.00 / 4403.49.00 FREIGHT PREPAID L/C NUMBER 106917010223 DATED 18 JUNE 2017 LCAF NO.41023, IRC NO.BA- 0219038 CONSIGNEE: AL-ARAFAH ISLAMI BANK LTD,AGRABAD BRANCH, 96 AGRABAD C/A CHITTAGONG, BANGLADESH N"/>
        <s v="WOOD - BOLLETRI SURINAME ROUND LOGS HS CODE: 4403.49.00 WOOD - BOLLETRI SURINAME ROUND LOGS HS CODE: 4403.49.00 TOTAL PIECES OF ROUND LOGS: 34 PCS TOTAL VOLUME: 87.1840 CBM TOTAL GROSS WEIGHT: 119690.000 KGS WOOD - BOLLETRI SURINAME ROUND LOGS HS CODE: 44"/>
        <s v="NEW ZEALAND FROZEN INEDIBLE PETFOOD 11 PKGS LAMB MECHANICALLY DEBONED MEAT BLOCKS UNDENATURED NET WEIGHT 9455, GROSS WEIGHT 9481.4 6 PKGS LAMB LIVERS DENATURED BLOCKS NET WEIGHT 4389, GROSS WEIGHT 4403.4 3 PKGS LAMB SKIRTS UNDENATURED BLOCKS NET WEIGHT 19"/>
        <s v="936 CTN 936CTN 509CTN + 328CTN(14PLT) + 99CTN(3CARDBOARD PLT) MINI SCOOTER PARTS(9503.00.0800) STAPLES CABLE LOCK PO_ AUM611, PO_._972979 CARRERA-RED PMS 485C P.O.NO. 972662-00 COVER LENS FOR HELMETS HS CODE_ 9001.90.90.90-4 IRI/L_ 14/JUL/2017 SO.5338 533"/>
        <s v="21 PACKAGES WITH 5238 PIECES MARKED FON LEO4347 4367 CONTAINING SEMIFINISHED COWHIDE LEATHER P.A. 4104.49.20.200K P.O. 125426 P.E 17001EC03008173J 20 PACKAGES WITH 4956 PIECES MARKED FON LEO 4384 4403 CONTAINING SEMIFINISHED COWHIDE LEATHER P.A. 4104.49.2"/>
        <s v="ALUMINIUM STRIPS 42 PACKAGES GROSS: 4403 KGS"/>
        <s v="1X40'HC CONTAINER CONTAINI NG 3515 PIECES OF TIMBER P OLES HS CODE: 4403.11 NET T WEIGHT: 18940.000"/>
        <s v="SOFA AS PER PI 15030 PURCHASE ORDER- PI# 15030 CUSTOMER ORDER-PO# KENFEB17G3 FREIGHT PREPAID S-C-EB17-1141 AMS PREPAID CY-CY, FREIGHT PREPAID # TEL--86-532-88900306 FAX--86-532-88900301 TAX ID-4403 0066 1046 989 ; HBL# 300864244"/>
        <s v="1X40HC 3190 POSTS 2, 5 A 3 X 1,98 MTS 1X40HC 784 POSTS 5 X 2,44 MTS PARTIDA ARANCELARIA: 4403.1010 FREIGHT PREPAID"/>
        <s v="STC 748 CARTON(S) UACU8525230-40GP-695633 8CTNS-12610KGS-50.69CBMINVERTER HS CODE 8 03090POWER OPTIMIZERHS CODE 8543709990FRE PREPAID STC 498 CARTON(S) UACU8488291-40GP-695654 8CTNS-8856KGS-50.69CBMINVERTERHS CODE 4403 090POWER OPTIMIZERHS CODE 854370999 "/>
        <s v="FERGPANTS SCARLECTN  32 CTNQ TY  543 PCSPO  0117813604CU ST-ORDER/NO  0282598605STYLE  F17ASMFERGSART. NR  CG0 851CUST. NR  600000HTS CODE  6103.42INV#  KHG35402017TO TAL GW  298.58KGS FERGPANTS, FAX: 310-353-3222 BRANDED SP ORT APPAREL PT. TUNTEX GARMEN "/>
        <s v="249 CARTONS 4403 KGS 13.67 CBM RATE BASIS: FAK/ GDSM, EXCLUDING TEXTILES, NOS HAND TOOLS I/V NO. TL052317, SHIPPERS LOAD AND COUNT 11 PLTS  306 CTNS HAND TOOLS I/V NO.9690139890 WOOD PACKAGING MATERIALS ARE IN FULL COMPLIANCE WITH ISPM 15 REGULATIONS HS C"/>
        <s v="BOOKS HS CODE 4901.9900 1707S002 ITEM 903741677 978-1-4403-5092-4 LEARN TO DRAW ACTION, . ."/>
        <s v="WOOD IN THE ROUGH, WHETHER OR NOT STRIPPED OF BARK - / PIECE(S) AS FOLLOWS CEDAR LUMBER HS: 4403.25.30CAED NO: 01A761 TCR161 20170600013"/>
        <s v="AS PER PO NO. LA170523 3 PLASTIC DOCUMENT HOLDER 4403 6353"/>
        <s v="KD FURNITURE(CHAIR,GLASS TOP) PO#58963 SHIP TO ADDRESS MACY'S HOME STORE- CENTRAL %ST MT FED LOG D.C./FURNITURE 4403 SARR PARKWAY STONE MOUNTAIN GA 30083 US ALSO NOTIFY: APL LOGISTICS 17600 N. PERIMETER DRIVE SUITE#150 SCOTTSDALE, AZ 85225 THIS SHIPMENT C"/>
        <s v="4403 CARTONS IN TOTAL 4X40HC CONTAINER(S) SAID TO CO NTAIN: 4403 CARTONS PLASTIC CUP DOLOMITE ITEM, PLASTIC BOTTLE DOLOMITE ITEM THIS SHIPMENT CONTAINSNO SOLID WOOD PACKING MATERIALS . SHIPPER S LOAD STOW COUNT &amp; SE AL 4403 CARTONS IN TOTAL 4X40HC CONTAIN"/>
        <s v="BOOKS HS CODE 4901.9900 1706S082 PO# C5485667DST 903740502 978-1-4403-1856-6 CREATING TEXTURED, WHICH COMPLIED THE STANDARD OF ISPM 15. . . . ."/>
        <s v="440 CARTONS; 3950.000 KG.; 55.000 MC BASE SALAD LARGE 440 CARTONS; 3960.000 KG.; 55.000 MC BASE SALAD LARGE 790 CARTONS; 4403.000 KG.; 55.000 MC BASE SALAD SMALL"/>
        <s v="PARTS AND ACCESSORIES OF PRINTING MACHINERY ITN X20170302376899 WHITE OAK LOGS 3.500 MBF HS CODE 4403.91 AMERICAN GOODS RETURNING"/>
        <s v="POLYVINYL ALCOHOL KURARAYPOVAL 48-80 36,000 KGS (PVA-424H) H.S.C ODE 3905.30.0000 OXY P.O.NO 4502346421 KAI P.O. NO D50US00215 MATERIAL 14432 DELIVERY TO OXY VINYLS, LP 4403 PASADENA FREEWAY PASADENA,TX 77503-1119 USA TEL 281-884-4174 ---------------- ATT"/>
        <s v="CAMPHORS BLOCKS HS CODE 4403.10"/>
        <s v="READY MADE GARMENTS / READY MADE GARMENTS --------------------------- TOTAL G.W 4702 KG TOTAL N.W 4403.80 KG TOTAL CARTONS 877"/>
        <s v="READY MADE GARMENTS --------------------------- TOTAL G.W 4702 KG TOTAL N.W 4403.80 KG TOTAL CARTONS 877"/>
        <s v="WOLMAN E RUSTIC ROPE FENCING / TAN E POLES / WOLMAN E POLES / SOLID ROD FENCING - NO ROP E SPECIES: EUCALYPTUS GRANDIS / SALIGNA HS CODE: 4403.1 1"/>
        <s v="CONIFEROUS WOOD IN THE ROUGH, NOT TREATED CONIFEROUS WOOD IN THE ROUGH, NOT TREATED 190 LOGS - 11,729 BFT - 75.075 M3 HARD MAPLE LOGS HS CODE 4403.99.30 ORIGIN ONTARIO, CANADA SHIPPER DECLARED NO WOOD PACKING MATERIAL CONIFEROUS WOOD IN THE ROUGH, NOT TRE"/>
        <s v="SAID TO CONTAIN 1 X 40 HQ SAWN TIMBER HS CODE - 4403.20.0025 GROSS WEIGHT- 25721 KGS ---FREIGHT PREPAID--- ; EQUIPMENT FREETIME AT DESTINATION, KARACHI, PAKISTAN WILL BE 14 CALENDAR DAYS"/>
        <s v="SAID TO CONTAIN 3 X 40 HQ SAWN TIMBER HS CODE - 4403.20.0025 ; ---FREIGHT PREPAID--- ; EQUIPMENT FREETIME AT DESTINATION, KARACHI, PAKISTAN WILL BE 14 CALENDAR DAYS SAID TO CONTAIN 3 X 40 HQ SAWN TIMBER HS CODE - 4403.20.0025 ; ---FREIGHT PREPAID--- ; EQU"/>
        <s v="278 PINOT NOIR 15 T.SICIL. NO W.P. WINE 12X0,750LT KGM 4403 / PO IL172320 FRANZ HAAS SRL 107 PINOT NOIR 15 T.SICIL. NO W.P. WINE 12X0,750LT KGM 1694 / PO IL172320 FRANZ HAAS SRL 245 LA CUEVA DE CONTADOR 14 WINE 6X0,750LT KGM 2548 / PO IL172320 DELATIERRA "/>
        <s v="COSMETIC BASE PRODUCT 12 PALLETS NON HAZ COSMETIC BASE PRODUCT HS CODE 33049900 . BOOKED THROUGH TO MCALLEN TEXAS SERVICE TYPE - PIER TO PIER, DELIVERY TO IDENTIPAK 300 EAST BEECH AVE MCALLEN TX 78501 TEL 956 630 4403"/>
        <s v="CONTAINING 4383 WHEELS HARD SHEEP'S MILK CHEESE 04069086 (HS) CONTAINING 4403 WHEELS HARD SHEEP'S MILK CHEESE 04069086 (HS) 3 TCS WITH 13201 WHEELS OF SHEEP'S MILK CHEESDETAILED SHIPMENT EFFECTED IN REEFER CONTAINER UNDER DIRIGED TEMPERATURE +3 DEGRES CEL"/>
        <s v="1 X 40'HC CONTAINER: 4403 CARTONS (317016 PCS) DIE CAST CARS - TOYS HS: 9503 00 500 INVOICE NO: 170882 FREIGHT COLLECT"/>
        <s v="4403 PACKAGES BABY FOOD PRODUCTS NET WEIGHT: 14041.164 KGS FREIGHT PREPAID CONTAINING"/>
        <s v="WOOD - 19 PACKAGES 4 PACKAGES (VI ROLA SPP) WOOD DOORS SUBPA RTIDA NANDINA:4418.20.00.0 0 HS CODE: 4418.20 4 PACKA GES VIROLA (VIROLA SPP) WO OD BLANKS SUBPARTIDA NANDI NA: 4409.29.20.00 HS CODE: 4409.29 5 PACKAGES SAMAN (SAMANEA SAMAN) MASCAREY ( HYERONI"/>
        <s v="1X40HC 784 POSTS 5 X 2,44 MTS PARTIDA ARANCELARIA: 4403.1010 FREIGHT PREPAID"/>
        <s v="WALNUT KD LUMBER USA ORIGIN AES: X20170515326704 HS CODE : 4403.99"/>
        <s v="UNIF JASMINE TEA DRINK(FLAVORED TEA DRINKS) 523CTNS,4403.66KGS,7.950CBM HS CODE:2202990099 UNIF SNEAKING AROUND TEA DRINK 2000CTNS,16840.00KGS,30.400CBMHS CODE:2202990099 DRY NOODLE PIECE 10CTNS,136.00KGS,0.420CBM HS CODE:1902303000 POTATO CHIPS(BAKE) 108"/>
        <s v="LIGHTING FIXTURE PO#4410 THIS SHIPMENT CONTAINS NOWOOD PACKAGING MATERIAL LIGHTING FIXTURE PO#4403"/>
        <s v="UNIF JASMINE TEA DRINK(FLAVORED TEA DRINKS) 523CTNS,4403.66KGS,7.950CB M HS CODE:2202990099 UNIF SNEAKING AROUND TEA DRINK 2000CTNS,16840.00KGS,30.40 0CBM HS CODE:2202990099 DRY NOODLE PIECE 10CTNS,136.00KGS,0.420CBM HS CODE:1902303000 POTATO CHIPS(BAKE) "/>
        <s v="BOOKS HS CODE 4901.9900 ITEM 903737318 978-1-4403-5093-1 HAPPY HAND LETTERING PO# C6309311JSB (3420 PCS 171 CTNS 4 PLTS), . . . . . . ."/>
        <s v="CHEMICAL N H PRINTCOM 314F (XCP BEARER RING OIL)IN 1 LTR CONTAINERS PRINTCOM 314F (XCP BEARER RING OIL) IN 25 LTR CONTAINERS, PRINTCOM 818F (XCP PRESSGUARD PLUS)IN 25 LTR CONTAINERS SHIPPERS REF 4403 HS-CODE 34031980"/>
        <s v="1800 BAG 40 PALLETS POLYVINYL ALCOHOL KURARAY POVAL 48-80 (PVA-424H) 36,000 KGS H.S.CODE _ 3905.30.0000 OXY P.O.NO _ 4502346420, KAI P.O.NO _ D50US00202 MATERIAL_ 14432 DELIVERY TO _ OXY VINYLS,LP 4403 PASADENA FREEWAY PASADENA, TX 77503-1119 USA TEL _ 28"/>
        <s v="BYPASS DISC (10 CASES) INVOICE NO 227306 NET WEIGHT 4403 KGS HTS CODE 7318.21.00.00.00 HOUSE B L IST0377127"/>
        <s v="4403 PKGS ON [4303 CTNS + 100 PCS^ PLASTIC LIDS TRAYS CONTAINERS PAPER CARTON (H.S.CODE:3923.10, 3923.50, 4819.10) FREIGHT PREPAID"/>
        <s v="SOUTHERN YELLOW PINE LUMBER QUANTITY: 16,253 FBM 38353 M3 HS CODE: 4403.20.00"/>
        <s v="791 CTN 395CTNS+396CTNS(10PLTS) NOVELTIES AND GIFTS WRIST BAND DRESSING AID MICRO CRISPER PAN DIVIDED PLATE _ LID SET, SO_5336 5337 5339 5340 4401 4402 4403 IRI/L 21-APR-2017"/>
        <s v="BOOKS HS CODE 4901.9900 1705S022 17005731 17006161 ITEM 903730262 978-1-4403-4704-7, . . . BOOKS HS CODE 4901.9900 1705S022 17005731 17006161 ITEM OLD CARS WEEKLY 2018 WALL CALENDARV1 ;, . . . . . ."/>
        <s v="LUMBER, TROPICAL HARDWOOD NES, SAWN LENGTHWIS181 LOGS - 12,868 BFT - 52.934 M3 10,526 BFT (44.786 M3) HARD MAPLE LOGS HS CODE 4403.99.30 1,872 BFT (7.024 M3) WHITE ASH LOGS HS CODE 4403.99.90, 470 BFT (1.124 M3) RED OAK LOGS HS CODE 4403.91.00 ORIGIN MAIN"/>
        <s v="CONIFEROUS WOOD IN THE ROUGH, NOT TREATED 142 LOGS/143 TAGS - 12,447 BFT - 56.012 M3 11,837 BFT (53.266 M3) HARD MAPLE LOGS HS CODE 4403.99.30 610 BFT (2.746 M3) WHITE ASH LOGS, BMOU5755613 51 TAGS/4,117 BFT CONIFEROUS WOOD IN THE ROUGH, NOT TREATED CONIF"/>
        <s v="BOOKS HS CODE 4901.9900 1705S004A ITEM 903731966 978-1-4403-4368-1 PERSPECTIVE FOR THE, . . . . . / BOOKS HS CODE 4901.9900 1705S004B ITEM 903731967 978-1-4403-4935-5 STORYTELLING ART STUDIO ;, . . . . / BOOKS HS CODE 4901.9900 1705S004C ITEM 903734221 97"/>
        <s v="PART OF 1X40'HC CONTAINER : 32 (CT) WOMEN'S KNIT TOP 95% RAYON 5% SPANDEX SUB/CONTRACT/SUFFIX: 768/1626038/C LOT NO: 768-4403, THE LIEN OF WELLS FARGO BANK, NATIONAL ASSOCIATION, AS ADMINISTRATIVE AGENT. SHIPPER'S LOAD COUNT AND WEIGHT FREIGHT COLLECT FCL"/>
        <s v="WOOD SAWN OR CHIPPED LENGTHWISE, SLICED OR PEELED, - BASRA LOCUST ROUND LOGS TOTAL VOLUME: 114.423 CBM TOTAL PIECES: 44 14 FREE DAYS AT DESTINATION FREIGHT PAYABLE IN SINGAPORE LC NO: 087717010123 DATED 170327 H.S.CODE NO.4403.49.00, IRC NO. BA-0229726 LC"/>
        <s v="(ONE) 20 DV CNTR WITH POLISHED MARBLE SLABS, AS FOLLOWS: SUPER WHITE BLOCK 5398 03CM - 159,27M2 SUPER WHITE BLOCK 5398 03CM - 120,37M2 7 BUNDLE(S) 49 SLAB(S) NET WEIGHT: 25900.000 NCM: 6802.91.00 INVOICE: 0003/17 DE: 2175479883/7 RE: 17/0626331-001 WOODEN"/>
        <s v="1X40HC 1.450 POSTS 2 1/2 A 3 X 1,98 MTS 266 POSTS CILINDRADOS 5 X 2,44 MTS 128 POSTES CILINDRADOS 6 X 2,44 MTS, PARTIDA ARANCELARIA: 4403.1010 FREIGHT PREPAID 1X40HC 1450 POSTS 2 1/2 A 3 X 1,98 MTS 45 POSTS CILINDRADOS 5 X 2,44 MTS 322 POSTS CILINDRADOS 6"/>
        <s v="TEXTILE P.O.#: 4500466861 2N D INVOICE NO. KMA/5065/17 H. S CODE # 9506.99.2000 H.S COD E # 9506.99.1500 NET WEIGHT 4000-KGS FORM-E-NO: HBL- 2017-0000021701 DT: 20-APR-201 7 NORTH RIDGEVILLE, OH 4403, 9 DOOR DELIVERY CARGO"/>
        <s v="LUMBER AND WOOD - CUMARU DECKING, QUALITY: A, S4S-E4E. KILN DRIED. IN 19MM THICKNESS. CUMARU SLAB ESPECIAL AD IN 12 THICKNESS P.A. DECK # 4409.29.20.00 P.A. LAS DEMAS # 4403.49.90.00 TOTAL MEASUREMENT: 22.782377 M3 FREIGHT PREPAID"/>
        <s v="PIECES TIMBER PILING HS CODE: 4403.10 EXPORT LICENSE NLR"/>
        <s v="------------ APHU6608308 DESCRIPTION---------PIECES TIMBER PILING HS CODE: 4403.10 EXPORT LICENSE NLR -------------GENERIC DESCRIPTION-------------"/>
        <s v="WOOD DOORS - 20 PACKAGES 2 PACKAGES VIR OLA (VIROLA SPP) WOOD DOOR S SUBPARTIDA NANDINA:4418. 20.00.00 HS CODE:4418.20 4 PACKAGES VIROLA (VIROLA S PP) BLANKS AND WOOD MOULDI NG SUBPARTIDA NANDINA:4409 .29.20.00 HS CODE: 4409.29 4 PACKAGES SAMAN (SAMANEA S"/>
        <s v="MACHINE MADE CARPET NET WEIGHT 15500,00 KGS - 4403,16 SQM MACHINE MADE CARPET COUNTRY OF ORIGIN TURKEY PO 14461-14456-14405-14610 HTS CODE 570242"/>
        <s v="CONIFEROUS WOOD IN THE ROUGH, NOT TREATED MAPLE LOGS HS CODE 4403.99.30 4995 MBFT SHIPPER DECLARED NO WOOD PACKING MATERIAL"/>
        <s v="CONIFEROUS WOOD IN THE ROUGH, NOT TREATED CONIFEROUS WOOD IN THE ROUGH, NOT TREATED HARD MAPLE LOGS HS CODE 4403.99.30 ORIGIN ONTARIO, CANADA 163 LOGS/165 TAGS - 13,500 BFT SHIPPER DECLARED NO WOOD PACKING MATERIAL. CONIFEROUS WOOD IN THE ROUGH, NOT TREAT"/>
        <s v="A FURNITURE-SOFA PO NO.: 11827456 PI NO.: 3999271 THIS SHIPMENT DOES NOT CONTAIN ANY SOLID WOODPACKING MATERIAL CY/RAMP, FAX: 305-639-4206 MIA.OPERATIONS HITACHI-VHT.COM 4)MACY'S INC 2101 E. KEMPER ROAD, CINCINNATI, OHIO 45241 5)STONE MOUNTAIN MACY'S LOGI"/>
        <s v="CONIFEROUS WOOD IN THE ROUGH, NOT TREATED CONIFEROUS WOOD IN THE ROUGH, NOT TREATED 4,354 BFT 3,896 BFT HARD MAPLE LOGS HS CODE 4403.99.30 458 BFT WHITE ASH LOGS HS CODE 4403.99.90 ORIGIN ONTARIO, CANADA, NO WOOD PACKING MATERIAL. CONIFEROUS WOOD IN THE R"/>
        <s v="POLYVINYL ALCOHOL KURARAYPOVAL 48-80 36,600 KGS (PVA-424H) SEA WAYBILL H.S.CODE 3905.30.0000 OXY P.O.NO 4502325346 KAI P.O. NO D50US0 0181 MATERIAL 14432 DELIVERY TO OXY-PASADENA PVC PLANT 4403 PASADENA FREEWAY PASADENA,TX 77503-1119 USA TEL 281-884-4174 "/>
        <s v="116 CTN PLUMBING SUPPLIES 41 CTN 41 CTNS S.T.C. 1 PLT TERMINALS 109 CTN BENT WOOD, P.P. COVERS SO NO._4056 4058 4059 4271 4274 4275 4401 4402 4403 5121 5131 5132 5133 5337 5586 5587 5812 IRI/L_ 30-MAR-2017"/>
        <s v="(755CTNS) CY / CY MEN'S 100% COTTON WOVEN SHIRTS HS CODE: 6205.20 NET WEIGHT: 4403.70 KGS FREIGHT COLLECT FCL/FCL"/>
        <s v="WOOD - BASRALOCUS LOGS WOOD - BASRALOCUS LOGS WOOD - BASRALOCUS LOGS WOOD - BASRALOCUS LOGS TOTAL 77 PIECES - 200.166CBM LC NO.043317010171 DATED 170312. VAT REG NO. 21221012970. TIN NO. 556686266828. H.S.CODE NO. 4403.49.00. BANK'S BIN NO. 19031014590. W"/>
        <s v="PARIS SPRT SHOR CHSOGR/WHITE INV#S521762920MENS 70% COTTON 30% POLYESTER KNIT SHORT DYED . 6103.4900MENS 100% HS CODE : 610342 E-FORM# MCB-2017-00 00009018 DATE: 18-MAR-17 CUS T. ORDER NO.: 282028586 2820, 9 58 3298 247 4403 44 2548 TTL GROSS WEIGHT: 44 5"/>
        <s v="ADAPTER HS CODE:8504401400 MARKS: GDPS-C005-4A-UL GDPS -C115D-UL GDPS-C121D-UL -T AX ID:4403 0067 4818 386"/>
        <s v="BOOKS HS CODE 4901.9900 1704S002A ITEM# 903726365 978-1-4402-4389-9 JEWEL LOOM INSPIRATIONS ; F&amp;W-T6146V2, . . / BOOKS HS CODE 4901.9900 1704S002B ITEM# 903727558 978-1-4403-1067-6 DRACOPEDIA THE GREAT DRAGONS ;, . . / BOOKS HS CODE 4901.9900 1704S002C IT"/>
        <s v="CASKS, BARRELS, VATS, TUBS AND OTHER COOPERS' PROD - 35 BARREL(S) 1 X 230 LTR FENIX OAK EMPTY BARRELS NCM 4416 2 PALLET(S) OAK TIMBERS NCM 4407 1 BAG OENOLOGICAL CHIPS 30 KG - SAMPLES NCM 4401 / CASKS, BARRELS, VATS, TUBS AND OTHER COOPERS' PROD - 100 BAR"/>
        <s v="260 SACS DE TOURTEAUX DE CACAO S HS CODE: 1803200 BESC: EX 1 NO: E 4403 DU 23/03/17 PN: 260.000 KGS PB: 265.920,2 KG S FCL / FCL FRET PRE-PAID BY BARRY CALLEBAUT COCOA AG, ZU RICH PLACE OF DELIVERING: NE, 0122805/18 - P4600122805/19 260 SACS DE TOURTEAUX "/>
        <s v="BULLET BULLET C CAPACITORS, NOS CAPACITOR SHIP TO WHITESELL INDIANA CORPORATION 4403 DELP STREET MEMPHIS, TN 38118, USA CONTACT PERSON JEREMY MEYER PHONE 901-794-5020 CELL 901-299-2763 EMAIL JEREMY.MEYER WHITESELLGR OUP.COM TRADE TERM DDU MEMPHIS U.S.A CA"/>
        <s v="SHIPPERS LOAD, COUNT, SEAL AND WEIGHT 3X40'HC CY/CY 3 CNTRS. 379 CARTONS AS ITEMIZED COPY NON-NEGOTIABLE WAYBILL RELEASE PROCEDUREFREIGHT COLLECT SCAC : OSTI, JACKSON NIGHTSTAND JACKSON GUARDRAIL PO. 4403 VIENNA CHIFFEROBE SHIPPER CERTIFY THAT NO WOOD PAC"/>
        <s v="CONIFEROUS WOOD IN THE ROUGH, NOT TREATED 41 LOGS - 3,958 BFT - 17.811 M3 1,704 BFT (7.668 M3) HARD MAPLE LOGS HS CODE 4403.99.30 2,254 BFT (10.143 M3) RED OAK LOGS HS CODE 4403.91.00, ORIGIN ONTARIO, CANADA SHIPPER DECLARED NO WOOD PACKING MATERIAL CELL "/>
        <s v="CONIFEROUS WOOD IN THE ROUGH, NOT TREATED 219 LOGS - 18,000 BFT - 76.000 M3 HARD MAPLE LOGS HS CODE 4403.99.30 ORIGIN ONTARIO, CANADA SHIPPER DECLARED NO WOOD PACKING MATERIAL, TCNU8878554 4,500 BFT YMLU8458349 4,500 BFT BMOU6276343 4,500 BFT YMLU8587393 "/>
        <s v="CONIFEROUS WOOD IN THE ROUGH, NOT TREATED CONIFEROUS WOOD IN THE ROUGH, NOT TREATED CONIFEROUS WOOD IN THE ROUGH, NOT TREATED CONIFEROUS WOOD IN THE ROUGH, NOT TREATED 266 LOGS - 22,500 BFT - 95.000 M3 HARD MAPLE LOGS HS CODE 4403.99.30 ORIGIN ONTARIO, CA"/>
        <s v="UPS, BATTERY BANKS AND PARTS O F UPS SAY TOTAL : 35 PKGS S TC 218 CTNS ONLY. MARKS : INFOSEC (IN DIA.) MIAMI P /NO.: 1B-20B C/NO.: T2262,T2 280-T2282, T2421,K145,F974, F875,B1-B2, T2569-T2570,X1419, , WA659-WA660 MADE IN CHINA -TAX ID:4403 0067 4818 38 6"/>
        <s v="TRAY-18 RSC SIZE 1 HEART UTU DRWG 5437 PO NO. 67344 ITEM NO. 914214-NP QUANTITY 26200 EACH 131 CTNS 2882.00 KGS 11.790 CBM, MATERIALS WHICH MAY RESULT IN CONTAMINATION. 7238 PET FANCY HRT V 17 BN PO NO. 66645 ITEM NO. 970294 QUANTITY 14832 EACH 309 CTNS 2"/>
        <s v="486 SQFT 719.931 SQFT 395. 590 SQFT INV NO : 56 DATE : 23.02.2017 S.B NO : 4403 522 DATE : 27.02.2017 IEC NO : 0992001331 NET WT : 2 1000.000 KGS 6 WOODEN CRATES + 1 SAMPLE BOX POLISHED GRANITE RAND OM SLABS ABSOLUTE BLACK - 3 CM SAPPHIRE BLUE - 3 CM STEE"/>
        <s v="WOOD IN THE ROUGH, WHETHER OR NOT STRIPPED OF BARK - FRAME COMPONENTS 1 X 6 X VARIOUS LENGTHS P.O. #: NELSON0324 HS CODE: 4403.49.00 CAED: 01H515DC453720170300139 AGENT AT DESTINATION: MSC MEDITERRANEAN SHIPPING COMPANY DOMINICANA, SRL EDIF. ADMINISTRATIV"/>
        <s v="WOOD IN THE ROUGH, WHETHER OR NOT STRIPPED OF BARK - FRAME COMPONENTS 1 X 6 X VARIOUS LENGTHS P.O. #: NELSON HS CODE: 4403.49.00 CAED: 01H515DC453720170300144 AGENT AT DESTINATION:MSC MEDITERRANEAN SHIPPING COMPANY DOMINICANA, SRL EDIF. ADMINISTRATIVO 3ER"/>
        <s v="WOOD IN THE ROUGH, WHETHER OR NOT STRIPPED OF BARK - FRAME COMPONENTS 1 X 6 X VARIOUS LENGTHS P.O. #: NELSON HS CODE: 4403.49.00 CAED: 01H515DC453720170400151 AGENT AT DESTINATION:MSC MEDITERRANEAN SHIPPING COMPANY DOMINICANA, SRL EDIF. ADMINISTRATIVO 3ER"/>
        <s v="SLIPPERS ADILETTE PO 011695 4403 0116981961 0116981966 0116981971 0116983555 011698 3556 0116983650"/>
        <s v="WOOD IN THE ROUGH, WHETHER OR NOT STRIPPED OF BARK - H MAPLE LOGS 4.500 MBF WOOD IN THE ROUGH, WHETHER OR NOT STRIPPED OF BARK - H MAPLE LOGS 4.500 MBF 2 X 40FT HIGHCUBE CONTAINER 9.000 MBF - 38.000 M3 H MAPLE LOGS HS CODE #4403.99.30 ORIGIN: ONTARIO, CAN"/>
        <s v="MACHINERY, NOT SPECIFIED OR INCLUDED ELSEWHERE IN - PRENSA HIDRAULICA TIPO A 4 COLUMNAS MODELO KZP 50 - 1 1050 X 1250 SERIAL NUMBER 4403 HS CODE 8462 FREIGHT PREPAID"/>
        <s v="WOOD SAWN OR CHIPPED LENGTHWISE, SLICED OR PEELED, - SURINAME BASRALOCUS ROUND LOGS WOOD SAWN OR CHIPPED LENGTHWISE, SLICED OR PEELED, - SURINAME BASRALOCUS ROUND LOGS WOOD SAWN OR CHIPPED LENGTHWISE, SLICED OR PEELED, - SURINAME BASRALOCUS ROUND LOGS LC."/>
        <s v="WOOD SAWN OR CHIPPED LENGTHWISE, SLICED OR PEELED, - SURINAME WANA ROUND LOGS WOOD SAWN OR CHIPPED LENGTHWISE, SLICED OR PEELED, - SURINAME WANA ROUND LOGS WOOD SAWN OR CHIPPED LENGTHWISE, SLICED OR PEELED, - SURINAME WANA ROUND LOGS WOOD SAWN OR CHIPPED "/>
        <s v="WOOD SAWN OR CHIPPED LENGTHWISE, SLICED OR PEELED, - SURINAME BASRALOCUS ROUND LOGS WOOD SAWN OR CHIPPED LENGTHWISE, SLICED OR PEELED, - SURINAME BASRALOCUS ROUND LOGS WOOD SAWN OR CHIPPED LENGTHWISE, SLICED OR PEELED, - SURINAME BASRALOCUS ROUND LOGS WOO"/>
        <s v="WOOD SAWN OR CHIPPED LENGTHWISE, SLICED OR PEELED, - ZWK (ZWARTE KABBES) DIPLOTROPIS PURPUREA ROUND LOGS WOOD SAWN OR CHIPPED LENGTHWISE, SLICED OR PEELED, - ZWK (ZWARTE KABBES) DIPLOTROPIS PURPUREA ROUND LOGS WOOD SAWN OR CHIPPED LENGTHWISE, SLICED OR PE"/>
        <s v="WOOD SAWN OR CHIPPED LENGTHWISE, SLICED OR PEELED, - SURINAME BASRALOCUS ROUND LOGS LC.NO. AND LC DATE 043216010426, DTD 30.11.2016 HS CODE NO. 4403.49.00 LCA FORM NO. 199490 IRC NO. BA-160735 TIN NO. 595233173822 IP NO. 12.11.0000.012.39.026.16-4 390, DT"/>
        <s v="WOOD SAWN OR CHIPPED LENGTHWISE, SLICED OR PEELED, - BASRALOCUS ROUND LOGS WOOD SAWN OR CHIPPED LENGTHWISE, SLICED OR PEELED, - BASRALOCUS ROUND LOGS FREIGHT PREPAID 14 FREE DAYS AT DESTINATION L/C NO.0000181717020001, 170117 OFF DOCK DELIVERY: HAJI SABER"/>
        <s v="WOOD SAWN OR CHIPPED LENGTHWISE, SLICED OR PEELED, - BASRALOKUS ROUND LOGS (DICORYNIA GUIANENSIS) WOOD SAWN OR CHIPPED LENGTHWISE, SLICED OR PEELED, - BASRALOKUS ROUND LOGS (DICORYNIA GUIANENSIS) WOOD SAWN OR CHIPPED LENGTHWISE, SLICED OR PEELED, - BASRAL"/>
        <s v="WOOD SAWN OR CHIPPED LENGTHWISE, SLICED OR PEELED, - BASRALOCUS ROUND LOGS (DICORYNIA GUIANENSIS) WOOD SAWN OR CHIPPED LENGTHWISE, SLICED OR PEELED, - BASRALOCUS ROUND LOGS (DICORYNIA GUIANENSIS) WOOD SAWN OR CHIPPED LENGTHWISE, SLICED OR PEELED, - BASRAL"/>
        <s v="FURNITURE - SOFA PO NO.: 1145948 PI NO.: 11817238 SHIPPER'S LOAD AND COUNT (1 X 40' HQ) CONTAINER CY/RAMP RACHEL PORTCITYTRANS.COM TRACIE PORTCITYTRANS.COM, 3)MACY'S INC 2101 E. KEMPER ROAD, CINCINNATI, OHIO 45241 4)STONE MOUNTAIN MACY'S LOGISTICS DC 4403"/>
        <s v="CAPS AS PO#51184397/51184398/5 1184399/51184400/51184401/ 51184402/5118 4403/51184404/51184405/5118440 6/ 5118440 7/51184408/51184409/51184410/5 1184411/ 5, INDIANAPOLIS,IN,USA"/>
        <s v="OUTDOOR FURNITURES OUTDOOR FURNITURES OUTDOOR FURNITURES 2ND NOTIFY: A.G.O. TRANSPORTATION INC. 500, ALEPINE AVE. MONTREAL, QC CANADA H9P 2V6 ATTN:KRYSTAL TEL:514-631-6456 FAX:514-631-4403 EMAKRYSTALM AGOTRANS.COM FREIGHT PREPAID"/>
        <s v="WOOD SAWN OR CHIPPED LENGTHWISE, SLICED OR PEELED, - WANA ROUND LOGS WOOD SAWN OR CHIPPED LENGTHWISE, SLICED OR PEELED, - WANA ROUND LOGS WOOD SAWN OR CHIPPED LENGTHWISE, SLICED OR PEELED, - WANA ROUND LOGS WOOD SAWN OR CHIPPED LENGTHWISE, SLICED OR PEELE"/>
        <s v="WOOD SAWN OR CHIPPED LENGTHWISE, SLICED OR PEELED, - BASRALOCUS LOGS DIA 50 CM UP WOOD SAWN OR CHIPPED LENGTHWISE, SLICED OR PEELED, - BASRALOCUS LOGS DIA 50 CM UP WOOD SAWN OR CHIPPED LENGTHWISE, SLICED OR PEELED, - BASRALOCUS LOGS DIA 50 CM UP WOOD SAWN"/>
        <s v="TEXTILES FAK INCLUDING APPARELS AND TEXTILES, NOS FOUR THOUSAND SIXTY SEVEN CARTONS ONLY WOMENS 92% NYLON 8% SPANDEX KNITTED TOPS INV PS16171361 DT. 09.03.2017 PO 11041218 QTY 16268, HS 61143010 SB 4653713 DT. 10.03.2017 NET WT. 2203.463 KGS / FAK INCLUDI"/>
        <s v="AS PER PO# LA170202-1 PLASTIC DOCUMENT HOLDER 4403-6353 PLASTIC DOCUMENT HOLDER 4403-6353-2/4 THIS SHIPMENT CONTAINS NO SOLID WOOD PACKING MATERIALS"/>
        <s v="BOOKS HS CODE 4901.9900 ITEM 903725688 978-1-4403-4705-4 ACRYLICWORKS 4 PO# C5470541JSB (464 PCS 29 CTNS 1 PLT), . . . . . ."/>
        <s v="20.00MT LAURIC ACID TOTAL 800 BAGS PACKAGING: IN 25-KG NET BAG AND PALLETISED PO NO.: 4403 DELIVERY APPOINTMENT IS REQUIRED CONTACTERNIE AT 973-256-4374 CIF PIER NEW YORK,NJ ALSO NOTIFY: 2) CJC LOGISTICS 186 ALPS ROAD, WAYNE, NJ 07470 USA TEL: 973-706-678"/>
        <s v="800 BAGS 20.00MT LAURIC ACID TOTAL 800 BAGS ; PACKAGING- IN 25-KG NET BAG AND PALLETISED PO NO.- 4403, ; NAC- MUSIM MAS ; FREIGHT PREPAID"/>
        <s v="BAMBOO AND WILLOW DECORATIONS BAMBOO - HTS 4403.10.0060 WILLOW - HTS 4601.29.4000 NAME ACCOUNT:AT HOME THIS SHIPMENT DOES NOT CONTAINS ANY SOLID WOOPACKING MATERIALS. NANJING,JIANGSU,CHINA,210001, TEL:52377916 FAX:52377644 MODETRANSPORTATION.COM MODETRANS"/>
        <s v="FREIGHT COLLECT 198 PIECE(S) 118 PIECES ROUGH SAWN GREENHEART LUMBER - 6,6- 15.76 CBM 80 PIECES ROUGH SAWN KABUKALLI LUMBER - 1,4403.40 CBM"/>
        <s v="(ONE) 20 DV CNTR WITH POLISHED ORNAMENTAL STONES, AS FOLLOWS: 1 BOX(S) AND 8 BUNDLE(S) RE: 17/0311844-001 DE: 2175212209/7 NCM: 6802.93.90 NALADI / HS CODE: 6802.93 INVOICE: 90040833 / PO#: 4403 QUANT. SLABS: 48 SLAB(S) WOODEN PACKAGE TREATED AND CERTIFIE"/>
        <s v="BOOKS HS CODE 4901.9900 1703S043 903725267 978-1-4403-4847-1 PAINTING THE SACRED WITHIN;, ."/>
        <s v="1800 BAG 40 PALLETS KURARAY POVAL 48-80 (PVA-424H) 36,000 KGS H.S.CODE _ 3905.30.0000 OXY PO_ 4502325344 KAI P.O.NO _ D50US00180, MATERIAL_ 14432 DELIVERY TO _ OXY-PASADENA PVC PLANT 4403 PASADENA FREEWAY PASADENA, TX 77503-1119 USA TEL _ 281-884-4174 ATT"/>
        <s v="SHIPPER'S LOAD,COUNT &amp; WEIGHT: CAED #01H556UC369220170300215 1 X 40'HC CONTAINER 61 LOGS HARD MAPLE LOGS HS CODE #4403.99.30 ORIGIN: ONTARIO, CANADA, NO WOOD PACKING MATERIAL FREIGHT PREPAID"/>
        <s v="1X40HC 8-CA5:F58 MEN'S 100% POLYESTER KNITTED JACQUARD PIECED SHORTS GROSS WEIGHT CARTONS PCS 80.00 KGS 8 96 PO# ST YLE# CBM 207337316 15368 0.43 PG-26274, NS PCS 1170.00 KGS 260 62 40 PO# STYL E# CBM 207355858 1 4403 10.4 PG-26280"/>
        <s v="BOOKS HS CODE 4901.9900 1702S081A ITEM 903723783 978-1-4403-5167-9 SIMPLE &amp; STYLISH, . . . . . . / BOOKS HS CODE 4901.9900 1702S081B ITEM 903715938 978-1-4402-4661-6 WEEKEND QUILTING ;, . . / BOOKS HS CODE 4901.9900 1702S081C ITEM 903723904 978-1-4402-455"/>
        <s v="BOOKS HS CODE 4901.9900 1703S021 903724941 978-1-4403-5160-0 ART JOURNEY - ABSTRACT PAINTING ;, . . . . . . ."/>
        <s v="SHIPPER'S LOAD, COUNT, STOW &amp; SEAL (1254CTNS) CY / CY FOOTWEAR HS CODE : 640299,640399,640419, 640192 HTS: 6401.92, HTS: 6402.99 HTS: 6403.99 HTS: 6404.19 HBL#: SGN120093 SCAC CODE: DMAL S/C: 1617010A NAC : CROCS FSCU8511897:510 CTNS/ 3315.868KGS / 44.803"/>
        <s v="ENTRY CLOSET AND MILLWORK H.S.CODE:9403609990 HBL :NNRSZX706895 ZIP:518131 TEL:+86)0755-86571135 FAX:+86)0755-86571210 TAX ID:4403 0067 4818 3FREIGHT COLLECT"/>
        <s v="FREIGHT PREPAID WENDY CABRERA (WCABRERA GRUPOM.COM.DO)/ NINOSKA PE A (NPENA GRUPOM.COM.DO) PHONE: 809-570-5144 53 ROLLS: DENIM FABRIC 100 COTTON 4 ROLLS: DENIM FABRIC 100 COTTON 1 ROLL: DENIM SWATCHES 100 COTTON, INTERNATIONAL TRANSIT TO HAITI UNDER CONSI"/>
        <s v="WOOD IN THE ROUGH, WHETHER OR NOT STRIPPED OF BARK - FRAME COMPONENTS 1 X 6 X VARIOUS LENGTHS P.O. #: NELSON HS CODE: 4403.49.00 CAED: 01H515DC453720170200084 AGENT ADDRESS:MSC MEDITERRANEAN SHIPPING COMPANY DOMINICANA, SRL EDIF. ADMINISTRATIVO 3ER PISO Z"/>
        <s v="FREIGHT PREPAID DDC PREPAID TEXTILE GARMENTS P.O. : 4500466860, 4500467669, 4500467668 INVOICE NO. KMA/4997/17 H.S CODE 9506.99.2000 H.S CODE 9506.99.1500, H.S CODE 6114.30.3060 INVOICE NO. KMA/4997/17 FORM E NO. ABL-2017- 0000002370 DT:11-FEB-201NET WEIG"/>
        <s v="SLAC: 11 PACKAGES OF METAL PARTS MARKED 4388 4390 4391 4392 4393 4394 4396 4401 4402 4403 4404 H.S. 8505.19 ."/>
        <s v="AS PER DETAILS 24 BUNDLES OF FRENCH WHITE OAK 27 MM (M3) AS PER DETAILS 23 BUNDLES OF FRENCH WHITE OAK 27 MM (M3) HS CODE 4403.91THC DESTINATION + CUC + ISPS POD PAYABLE AT DEPARTURE FREIGHT PAYABLE AT DEPARTURE ON BOARD AS PER DETAILS 22 BUNDLES OF FRENC"/>
        <s v="NAME BEDSPREAD,SHAM,PILLOW SUB CONTRACT SUFFIX 721 1600784 RT LOT 721-0378,0379,0389,0390,0409 WHS 94656 WHS ADD LATHROP,CA QTY 1680EA HTS CODE 9404908040,9404901000 CARTONS 694 GROSS WEIGHT 4403.92KGS THE GOODS REFERENCED IN THIS BILL OF LADING ARE SUBJE"/>
        <s v="FURNITURE - SOFA PO NO.-3057502 3057337 3170538 PI NO.-11711750 11711753 11719369 THIS SHIPMENT DOES NOT CONTAIN ANY SOLID WOOD PACKING MATERIALS. ; -EMAIL- TINA@PORTCITYTRANS.COM, STONE MOUNTAIN MACY-S LOGISTICS DC 4403 SARR PARKWAY STONE MOUNTAIN, GA 30"/>
        <s v="1X40HC 1450 POSTS 2 1/2'' A 3'' X 1.98 430 POSTS 5'' X 2.44 MTS PARTIDA ARANCELARIA:4403.1010 FREIGHT PREPAID"/>
        <s v="1X40HC 2880 POSTS POSTS 3 X 1,98 PARTIDA ARANCELARIA: 4403.1010 FREIGHT PREPAID"/>
        <s v="BOOKS HS CODE 4901.9900 1702S006A ITEM 903721530 978-1-4403-4832-7 CREATING PERSONAL, . . . . / BOOKS HS CODE 4901.9900 1702S006B ITEM 903722435 978-1-4463-0657-4 JELLY ROLL QUILTS, WHICH COMPLIED THE STANDARD OF ISPM 15. . . . ."/>
        <s v="------------ TGHU6334759 DESCRIPTION---------PIECE(S) TIMBER PILING HS CODE: 4403.10 EXPORT LICENSE NLR -------------GENERIC DESCRIPTION-------------"/>
        <s v="PIECE(S) TIMBER PILING HS CODE: 4403.10 EXPORT LICENSE NLR"/>
        <s v="FURNITURE - SOFA PO NO.: 3168492 3026306/3026163 4217860 421733413924 3414375 3214736 3214780 PI NO.: 11714599 11711758 11739814 11739826 11715648 11715649 11715573 11715575 THIS SHIPMENT DOES NOT CONTAIN ANY SOLID WOOD PACKMATERIALS ., FAX: 305-639-4206 "/>
        <s v="MINIBAR (H.S.CODE: 940360 23CTNS 1990.4 KGS 22.72 2DR-UNIT (H.S.CODE: 940360 15CTNS 1166.2 KGS 16.45 LUGGAGE (H.S.CODE: 940360 15CTNS 1316.5 KGS 18.43 CROWN, (H.S.CODE: 442199 4CTNS 196.9 KGS 0.701 CB MINIBAR (H.S.CODE: 940360 20CTNS 1791.2 KGS 19.88 2DR-"/>
        <s v="QUARTZ HS CODE :6810999000 ,CHINA ZIP:518131 TEL+86)0755-86571135 FAX+86)0755-86571210 TAX ID:4403 0067 4818 386 FREIGHT COLLECT"/>
        <s v="SOFA HS CODE: 9401619000 ,CHINA ZIP:518131 TEL+86)0755-86571135 FAX+86)0755-86571210 TAX ID:4403 0067 4818 386 FREIGHT COLLECT"/>
        <s v="FURNITURE AND FURNITURE PARTS H.S.CODE:940350 ,CHINA ZIP:518131 TEL+86)0755-86571135 FAX+86)0755-86571210 TAX ID:4403 0067 4818 386 FURNITURE AND FURNITURE PARTS H.S.CODE:940350"/>
        <s v="LOTADER 8200 - 4125KG BONDINE HX8290 - 2750KGLOTYL 24MA005 - 1375KG LOTRYL BESTPEEL 2407 - 1375KG LOTADER 4403 - 6050KG LOTADER 3210 -2750KG HS CDOE 390190 PLASTIC RESIN FOR CH EMICAL EMERGENCY SPILL LEAK FIRE EXPOSURE OR ACCIDENT IN THE USA ONLY CALL CHE"/>
        <s v="1X40HC SAID TO CONTAIN 900 POSTS CALIBRADOS 5 X 2,44 PARTIDA ARANCELARIA: 4403.1010 FREIGHT PREPAID"/>
        <s v="BOOKS HS CODE 4901.9900 ITEM 903720310 978-1-4403-4976-8 LESSONS IN MASTERFUL PORTRAITDRAWING PO# C5497681JSB, . . . . BOOKS HS CODE 4901.9900 ITEM 903721694 978-1-4402-4699-9 R1218 LEGO MINIFIGURESV2 (2600 PCS 130 CTNS 4 PLTS) ITEM 903710145, ."/>
        <s v="FURNITURE - SOFA PO NO.:1816460 3413671 PI NO.:11719039 11715646 THIS SHIPMENT DOES NOT CONTAIN ANY SOLID WOODPACKING MATERIALS . FREIGHT PREPAID RACHEL PORTCITYTRANS.COM, FAX: 305-639-4206 CDSMIA US.CDSFH.COM 4)MACY'S INC 2101 E. KEMPER ROAD, CINCINNATI,"/>
        <s v="FURNITURE - SOFA PO NO.: 1468948 1468893 4622769 PI NO.: 11654591 11654593 11728869 THIS SHIPMENT DOES NOT CONTAIN ANY SOLID WOODPACKING MATERIALS . (3 X 40' HQ) CONTAINER ALSO NOTIIFY:, STONE MOUNTAIN MACY'S LOGISTICS DC 4403 SARR PARKWAY STONE MOUNTAIN,"/>
        <s v="4403 CTN PHOTO FRAMES PO_0227734573 _NO.20 ZHUZHOU ROAD, LAOSHAN DISTRICT, QINGDAO CITY, SHANDONG PROVINCE, CHINA. __CONTACT_ CHRIS WITT CHRIS.WITT@MARISOLINTL.COM, PARTS WITH THAT IS GREATER THAN 1 CENTIMETER IN DIAMETER. CARRIER HAS NOT VERIFIED THIS IN"/>
        <s v="PO# IN9K44 SPACE TOY WATER B LASTER PO# IN9K3R DELUXE S WIM SET PO# IN9K3Y FLOATIN G NUNCHUCK PO# IN9K42 GREN ADE TOY WATER BLASTER PO# IN 9K3Q KIDS COMBO SWIM SET P O# IN9K41 SPLASH SEA SQUIRT, ED 6OZ BUBBLE PO# IN9K44 SPACE TOY WATER B LASTER PO# IN9K3R"/>
        <s v="TRAVERTINE 742,30 M2 3750 PIECES REF:4404 HS CODE : 680221 TRAVERTINE 1008 M2 100800 PIECES REF:4403 HS CODE : 680221"/>
        <s v="H.S.CODE: 4403.20.2020 CANADI AN ROUND LOGS(HEMLOCK) 36.32M BF 118PCS CAED#01R713NC7719 20170200018 H.S.CODE: 4403.20.2020 CANADI AN ROUND LOGS(HEMLOCK) 36.32M BF 118PCS CAED#01R713NC7719 20170200018 H.S.CODE: 4403.20.2020 CANADI AN ROUND LOGS(HEMLOCK) 36"/>
        <s v="FURNITURE - SOFA PO NO.:6520092 PI NO.:11649888 THIS SHIPMENT DOES NOT CONTAIN ANY SOLID WOODPACKING MATERIALS. RACHEL PORTCITYTRANS.COM CTC: TINA CANNON,, 2101 E. KEMPER ROAD, CINCINNATI, OHIO 45241 4)STONE MOUNTAIN MACY'S LOGISTICS DC 4403 SARR PARKWAY "/>
        <s v="FURNITURE - SOFA PO NO.:1816361/1776673 1816427/1776849 302670PI NO.:11719036 11719038 11711643 THIS SHIPMENT DOES NOT CONTAIN ANY SOLID WOODPACKING MATERIALS . ALSO NOTIFY: 1)APL LOGISTICS, 4403 SARR PARKWAY STONE MOUNTAIN, GA 30083 RACHEL PORTCITYTRANS."/>
        <s v="GARMENTS, NOS 4403 CARTON S READYMADE GARMENTS, NET WEIGHT : 7584.624 KGS SB NO.:2976109 DT 22/12/2016 INV NO:KGL379/2016-17 DTD. 14/12/2016 GROSS WT:9068. 677 KGS MARKS &amp; NO.S NO &amp; KIND OF PACKAGES DESCRIP TION HTS CODE QUANTITY (PKS OR CTN) STYLE # PO N"/>
        <s v="FURNITURE AND FURNITURE PARTS XCHINA ZIP 518131 TEL +86)0755-86571135 FAX +86)0755-86571210 TAX ID 4403 0067 4818 386"/>
        <s v="ONE 40.9FT CONTAINER HOUSEHOLD GOODS AND PERSONAL EFFECTS NO EEI REQUIRED PER FTR 30.40-B- CODE- 4 ALICEA, JOSE QENQ0047393 3 STIE PS-3 OF 3, GRS-4403 NET-3438 CFT-585"/>
        <s v="FURNITURE-SOFA PO NO.: 6582561 PI NO.: 11649869 THIS SHIPMENT DOES NOT CONTAIN ANY SOLID WOODPACKING MATERIALS . RACHEL PORTCITYTRANS.COM CTC: TINA CANNON,, CDSMIA US.CDSFH.COM 4)MACY'S INC 2101 E. KEMPER ROAD, CINCINNATI, OHIO 45241 5)STONE MOUNTAIN MACY"/>
        <s v="275 BAGS OF COFFEE OF 69 KGS. NET EACH WASHED HONDURAS COFF EE STRICTLY HIGH GROWN EUROPEA N PREPARATION CROP: 2016/2017 TOTAL NET WEIGHT: 18,975.0 0 KGS TOTAL NET WEIGHT: 19,11 2.50 KGS CTR#P27591/C-4403 I, 69.00 KG CROP: 2016/2017 1 3-97-078 LOT#170 CON"/>
        <s v="MENS 100% POLYESTER COATED MICROFIBER SWIM TRUNKS 1) P.O. NO.: 26073, STYLE NO .: 3450 NAV, BRD 2) P.O. N O.: 25869, STYLE NO.: 2465 3) P.O. NO.: 25404, STYLE NO.: 1776 4) P.O. NO.: 25 893, STYLE NO.: 1468 5) P. O. NO.: 25870, STYLE NO: 2 472 BLU, NAV, BL"/>
        <s v="WOOD 5000 POSTS 2 A 2 1/2 X 1,98 PARTIDA ARANCELARIA: 4403.1010 FREIGHT PREPAID"/>
        <s v="BOOKS HS CODE 4901.9900 BOOKING REF NO 1701S006 903716416 978-1-4402-4777-4 WARMAN S ANTIQUES &amp; COLLECTIBLESV1 ;, . . . . BOOKS HS CODE 4901.9900 BOOKING REF NO 1701S006 903716226 978-1-4403-4733-7 DOODLE ARTS AND LETTERING WITH JOANNE SHARPE ;, . . . . ."/>
        <s v="PERFUMES AND COSMETICS 861 BOXES DANGEROUS GOODS CL3, UN1266 PGII IN LIMITED QUANTITY PB: 4403.968 KGS HS CODE: 33030090/33030010"/>
        <s v="2612CTNS 2220.2KGS 15.672CBM HAND BLENDER H.S. CODE: 85094090 1450CTNS 4640KGS 17.4CBM A 5 SPEED HAND MIXER - B H.S. CODE: 85094090 1450CTNS 4640KGS 17.4CBM A 5 SPEED HAND MIXER- B H.S. CODE: 85094090 1450CTNS 4640KGS 18.85CBM PS HAND MIXER H.S. CODE: 850"/>
        <s v="14990 PCE BULKPACKED DECORATIVE ARTICLES OF WOOD ( 14000 X PCS - MEDIUM; 990 X PCS LARGE) HS CODE_ 4403.49"/>
        <s v="TOY,HAIR CLIPS, HEADBAND,CLO THING, HAIR STRAIGHTENER, RAZOR,HEADPHONES,HAIRDRYER Z 506-13788 TOY,CHAIR,BAG Z5 06-13788 INLAND FROM ENSENAD A TO MEXICALI BY ALL TRUCK -SHPR SHOWN AS: TAX ID:4403, 0721 IG5 TEL: +52 55 3547700 0 FAX: +52 55 35477020 EMA IL:"/>
        <s v="FURNITURE - SOFA PO NO.:3855562 PI NO.:11632602 RACHEL PORTCITYTRANS.COM CTC: TINA CANNON, RACHEL REDDICK CDSMIA US.CDSFH.COM, MACY'S INC 2101 E. KEMPER ROAD, CINCINNATI, OHIO 45241 5TH NOTIFY: STONE MOUNTAIN MACY'S LOGISTICS DC 4403 SARR PARKWAY STONE MO"/>
        <s v="518 CARTON 4403 KGS 34.927 CBM PO NO.: SKU NO.: HS CODE: 9403609990 ISSUE SWB, SKU NO.: TOT PKGS 864 CT 2ND NOTIFY: TRANSPACIFIC CONTAINER TERMINAL L1275 KINGSWAY AVENUE PORT COQUITLAM, BC, V3C TEL: (604) 941-8228 EMAIL: QUEENY`SO RYDER.CO"/>
        <s v="01 X 40'HC CONTAINER CONTAINING 54 PACKAGES 2,200 PIECES OF TAEDA PINE STAIR WOOD MOLDING 21/32 X 7-1/2 X 48 4,300 PIECES OF ELLIOTTIS/TAEDA PINE STAIR WOOD MOLDING 1-1/32 X 11-1/4 X 48'' CUSTOMER PO#: 4403 NCM: 44.18.2000 HS/HTS #: 44.18.2000 FOB - FREE "/>
        <s v="BOOKS HS CODE 4901.9900 ITEM 903716226 978-1-4403-4733-7 DOODLE ARTS AND LETTERING WITH JOANNE SHARPE, . . ."/>
        <s v="ALUMINUM TUBE XFAX 86-755-82186345 TAX ID 4403 0066 1046 989 XXRFC EME020824U4A XXXRFC EME020824U4A"/>
        <s v="1(ONE)UNITS KMC1168D3 LIGHT TRUCK VIN NO./ENGINE NO.AS FOLLOWS LWU5PM3C1HKM00001/E3611E00007 1(ONE)UNITS KMC1142P3 LIGHTTRUCK VIN NO./ENGINE NO.AS FOLLOWS LWU4PM3C0HKM00003/E3611E00007 GROSS WEIGHT 8340 KGS, MEASUREMENT 50CBM XFAX 86-755-82186345 TAX ID 4"/>
        <s v="01X40 CONTAINER FCL/FCL WITH 22 PALLETS CONTAINING: PAPEL TERMICO NET WEIGHT: 20,475 TM FREIGHT PREPAID EE: 16/4403-9 SD:2160948743/5 RE: 16/1963911-001 NCM: 4811.90.90 EXP. 8025701519 PEDIDO 25155705 NET WEIGHT: 20.475,000 KGS 'MATERIA PRIMA PARA MANUFAC"/>
        <s v="READYMADE GARMENTS (FORTY EIGHT CARTONS ONLY). DESCRIPTION OF GOODS STRIPED POLO TOP,100PERCENTS COTTON STYLE NO. 23860OK,PO NO. 4403 DESIGN REFERENCE CRAFTED 1 STRIPED POLO TOP,100PERCENTS COTTON, L/C NUMBER RFB-LEW-02-2016 DATE 20-07-2016 H.B.L NO UNI-X"/>
        <s v="BUILDERS' WARE OF PLASTICS, NOT ELSEWHERE SPECIFIE - FIBERGLASS PATIO DOORS/WINDOWS HS CODE: 3925.26.00 / WOOD IN THE ROUGH, WHETHER OR NOT STRIPPED OF BARK - LUMBER H.S CODE: 4403.20.29 / CLOTH (INCLUDING ENDLESS BANDS), GRILL, NETTING AN - STEEL ROOFING"/>
        <s v="SHIPPER'S LOAD, COUNT, STOW &amp; SEAL (4403UNITS) CY / CY 4403 UNIT  143 CNTS + 4260 PCS LADIES DRESS, SHRUG FREIGHT PREPAID"/>
        <s v="4403 CARTONS LADIES KNIT SHIRT 93- POLYESTER 7- SPANDEX STYLE ---FREIGHT COLLECT--- 4403 CARTONS LADIES KNIT SHIRT 93- POLYESTER 7- SPANDEX STYLE ---FREIGHT COLLECT--- 4403 CARTONS LADIES KNIT SHIRT 93- POLYESTER 7- SPANDEX STYLE ---FREIGHT COLLECT---"/>
        <s v="RADIATA KILN DRIED DRESSED LUMBER TOTAL PKGS 35 PACKAGES HS CODE: 4403 AMS HBL MFGT CH2357377 FREIGHT PREPAID DESTINATION CHARGES PREPAID"/>
        <s v="RADIATA KILN DRIED DRESSED LUMBER HS CODE: 4403 TOTAL PKGS 37 PACKAGES AMS HBL MFGT CH2357535 FREIGHT PREPAID DESTINATION CHARGES PREPAID"/>
        <s v="FURNITURE - SOFA PO NO.: 5903002 PI NO.: 11590316 THIS SHIPMENT DOES NOT CONTAIN ANY SOLID WOODPACKING MATERIALS FREIGHT PREPAID RACHEL PORTCITYTRANS.COM, 4403 SARR PARKWAY STONE MOUNTAIN, GA 30083"/>
        <s v="1X40HC 450 POSTS 6 X 2,4 4 193 POSTS 5 X 2,44 PA RTIDA ARANCELARIA: 4403.1010 FREIGHT PREPAID SHIPP ER'S LOAD, STOWAGE, COUNT AND SEAL"/>
        <s v="------------ CAIU9315588 DESCRIPTION---------PIECE(S) TIMBER PILING HS CODE: 4403.10 EXPORT LICENSE NLR -------------GENERIC DESCRIPTION-------------"/>
        <s v="STC 48 PACKAGE(S) 30 BUNDLES OF YELLOW BI KD (BETULA ALLEGHNIS) HS CODE 4403.99.0 18 BOXES POLYURETHANE RESIN 400ML PER T - 12 TUBES PER BOXES HS CODE 3909.50 DANGEROUS CIF VIETNAM CAED 01A998AC9 0161200952 FREIGHT PREPAID OVERSEAS T NAL COLLECT"/>
        <s v="1 X 40' CONTAINERS SHIPPERS LOAD AND COU NT, SOUTHERN YELLOW PINE QUANTITY: 18 BUN DLES FBM: 16.960 NET WEIGHT: 18.143.88 KG S AES: X20161122219552 HS CODE: 4403.10.0 020"/>
        <s v="BOOKS HS CODE 4901.9900 BOOKING REF NO 1612S007 ITEM 903713706 978-1-4403-2703-2 ACRYLIC LLLUMINATIONS ;, . . . . . ."/>
        <s v="BOOKS HS CODE 4901.9900 ITEM 903713019 978-1-4403-4407-7 WATERCOLOR 365 ; PO#C5440771JSB, STANDARD OF ISPM 15. . . . ."/>
        <s v="SHIPPER'S LOAD, COUNT, SEALED &amp; WEIGHT 1 X 20'CONTAINER : 93 CARTONS 6 PALLETS  93 CTNS  4403 PCS OF PARTS FOR PRINTER N.W: 263.01 KGS PEB NO/TGL:6510066/24.08.16 KPBC:040300, HS CODE : 4819 50 000 1. THIS SHIPMENT CONTAINS NO SOLID WOOD PACKING MATERIALS"/>
        <s v="BOOKS HS CODE 4901.9900 ITEM 903709871 978-1-4403-4975-1 SUPER CUTE WORLD R3416 ; F&amp;WR3416V1, WHICH COMPLIED THE STANDARD OF ISPM 15. ."/>
        <s v="AS PER DETAILS BUNDLES OF FRENCH WHITE OAK 27 MM (M3) AS PER DETAILS BUNDLES OF FRENCH WHITE OAK 27 MM (M3) HS CODE 4403.91THC DESTINATION + CUC COLLECT ISPS PAYABLE AT DEPARTURE FREIGHT PAYABLE AT DEPARTURE"/>
        <s v="RADIATA KILN DRIED DRESSED TIMBER TOTAL PKGS 42 PACKAGES HS CODE: 4403 AMS HBL MFGT CH2357560 FREIGHT PREPAID DESTINATION CHARGES PREPAID"/>
        <s v="TIMBER PILING HS CODE: 4403.10 EXPORT LICENSE NLR PIECES PIECES"/>
        <s v="------------ GESU4963596 DESCRIPTION---------PIECES -------------GENERIC DESCRIPTION-------------TIMBER PILING HS CODE: 4403.10 EXPORT LICENSE NLR ------------ TCLU6564670 DESCRIPTION---------PIECES -------------GENERIC DESCRIPTION-------------TIMBER PILI"/>
        <s v="16 WOODEN CRATES OF POLISHED COUNTERS QUATITY- 129 PCS-GRANITE- 115 PCS.-MARBLE- INV. NO. 4403-GSPL-16-17 DT. 18.10.2016 S.B NO. 1722579 DT. 19.10.2016, NUMBER OF LOCAL OFFICE AT PORT OF DESTINATION APL LIMITED 26 CENTURY BOULEVARD SUITE 405 NASHVILLE TEN"/>
        <s v="PACKAGEPIECEIKEA HOME FURNISHING PRODUCTS HS CODE:940510 / PACKAGEPIECEIKEA HOME FURNISHING PRODUCTS HS CODE:940520 VIP: 054 SHIPMENT ID: 012-TSO-S849366 CONSIGNMENT:17118-SUP-ECIS 4403"/>
        <s v="FURNITURE AND FURNITURE PARTS -TAX ID:4403 0067 4818 38 6"/>
        <s v="WOOD IN THE ROUGH, WHETHER OR NOT STRIPPED OF BARK - NCM: 4403.99.00 NW: 28.340,000 KGS TARE: 3.940 WOOD IN THE ROUGH, WHETHER OR NOT STRIPPED OF BARK - NCM: 4403.99.00 NW: 27.880,000 KGS TARE: 3.840 WOOD IN THE ROUGH, WHETHER OR NOT STRIPPED OF BARK - NC"/>
        <s v="FURNITURE - SOFA PO NO.: 3479328 3455667 PI NO.: 11571400 11571418 THIS SHIPMENT DOES NOT CONTAIN ANY SOLID WOODPACKING MATERIALS FREIGHT PREPAID CTC: TINA CANNON,, 4)STONE MOUNTAIN MACY'S LOGISTICS DC 4403 SARR PARKWAY STONE MOUNTAIN, GA 30083 FURNITURE "/>
        <s v="1800 BAG 40 PALLETS POLYVINYL ALCOHOL KURARAY POVAL 48-80(PVA-424H) 36,000 KGS H.S.CODE _ 3905.30.0000 OXY P.O.NO_ 4502242615 KAI P.O.NO _ D50US00117, DELIVERY TO _ OXY-PASADENA PVC PLANT 4403 PASADENA FREEWAY PASADENA, TX 77503-1119 USA TEL _ 281-884-417"/>
        <s v="MADERA 36 POSTS 6 X 3,65 147 POSTS 6 X 2,44 2.016 POSTS 2 1/2 A 3 X 2,15, PARTIDA ARANCELARIA 4403.1010 FREIGHT PREPAID"/>
        <s v="MADERA 576 POSTS 3 X 1,98 2.304 POSTS 2,5 A 3 X 1,98 PARTIDA ARANCELARIA: 4403.1010 FREIGHT PREPAID"/>
        <s v="BOOKS HS CODE 4901.9900 ITEM 903710081 978-1-4403-4267-7 PHYSICS OF BRANDV2 ;AM-V2 PO#T822002-JB, . . . . . . . . / BOOKS HS CODE 4901.9900 ITEM 903710276 978-1-4402-4640-1 THE ULTIMATE GUIDE TO VINTAGETRANSFORMERS, . . . . . . . / BOOKS HS CODE 4901.9900"/>
        <s v="STC 590 CARTON(S) MASK, SNORKEL , FINSHS 9506290000THIS SHIPMENT CONTAINS NO WOOD INGMATERIALS ZIP CODE 518007 VAT NO. 4403 2569894 TEL 0755-25153718 FAX 0755-251534 EIGHT PREPAID"/>
        <s v="WEARING APPARELS HTS NO.: 62 0342 READYMADE GARMENTS. B OYS COTTON WOVEN PANTS DPO. NO. STYLE NO. XU5UCTA 359821 -00-1 359821-01-1 359821-0 2-1 359821-03-1 INVOICE NO .: AGL237A333816 DT.19-09-2016, X8'6 605CTN 21.800CBM 4403.2 50KGS B/L TOTAL SUMMARY -- "/>
        <s v="CALCIUM CHLORIDE XFAX 86-755-82186345 TAX ID 4403 0066 1046 989 XXRFC EME020824U4A XXXRFC EME020824U4A"/>
        <s v="CARBON STEEL FLANGES ANSI B16.5 MAT.ASTM A105N AND A350 LF2 (10 CRATES 1 PALLET) INV.4402 HS-CODE 7307915050 CARBON STEEL FLANGES ANSI B16.5 MAT.ASTM A105N AND A350 LF2 (9 CRATES 3 PALLETS) INV.4403 HS-CODE 7307915050 CARBON STEEL FLANGES ANSI B16.5 MAT.A"/>
        <s v="4403 PCS OF HARDWOOD DOORS AND MOULDINGS PO DSA 7706-2016 ALL GLASS IN THIS ORDER IS MANUFACTURED IN OCT 2016 ; NW- 21915.19 KGS, ; ---FREIGHT COLLECT---"/>
        <s v="ON 4 PALLETS WITH 4382 PCS OF NIKE'S SOCKS PO#PO4504213297, 4504213298,4504213296 4504206388 BG#519136,519154,519168,519183 / ON 3 PALLETS WITH 2468 PCS OF NIKE'S SOCKS PO#4504197714, 4504206388 BG#499564,499586 / ON 4 PALLETS WITH 3882 PCS OF NIKE'S SOCK"/>
        <s v="------------ CMAU5132581 DESCRIPTION---------1 PKG AUTOMOTIVE PARTS FILE NO:372 4403 NOT STACKABLE 1PL/120 100 100 CMS 556.390 KGS, 1.200 CBM -------------GENERIC DESCRIPTION-------------"/>
        <s v="SOFA&amp;SPARE PART PO#L225553 SOFA PO#L225562 NO WOO D PACKAGING MATERIAL CONTAIN ER SUMMARY ----------------- ------------------ CLHU87182 33 ML-CN4244875 40X9'6 7 2PKG 68.680CBM 3800.000KGS P ONU7207654 ML-CN2244654 40, X9'6 66PKG 68.330CBM 4403.00 0KGS B/"/>
        <s v="WOOD - ROUND LOGS 5 PCS X 40' DE 25 LOGS BASRALOCUS ROUND LOGS, QTY: 101.855 CBM DESCRIPTION, QUALITY, QUANTITY, UNIT PRICE AND ALL OTHERS SPECIFICATION OF THE MERCHANDISE AS PER PROFORMA INVOICE NO. 2016-ROB001 DATED 16/05/2016 OF THE BENEFICIARY IMPORT "/>
        <s v="WOOD IN THE ROUGH, WHETHER OR NOT STRIPPED OF BARK - TEAK TECTONA GRANDIS WOOD IN THE ROUGH, WHETHER OR NOT STRIPPED OF BARK - TEAK TECTONA GRANDIS WOOD IN THE ROUGH, WHETHER OR NOT STRIPPED OF BARK - TEAK TECTONA GRANDIS 5 X 40FT HC CONTAINING 255 TEAK T"/>
        <s v="WOOD IN THE ROUGH, WHETHER OR NOT STRIPPED OF BARK - 5 X 40FT HC CONTAINING 383 TEAK TECTONA GRANDIS LOGS (90,858 M3) COMMERCIAL INVOICE: 015/16 R.E.: 16/1305870-001 D.D.E.: 2160649191/1 N.C.M. / HS CODE: 4403.49.00 TOTAL NET WEIGHT: 139.920,00 KGS SHIPPE"/>
        <s v="BOOKS HS CODE 4901.9900 ITEM 903704411 978-1-4403-4934-8 ART JOURNEY ANIMALS PO# C5493481JSB (2672 CPS 334 CTNS 7 PLTS), ."/>
        <s v="PAINT WHIT 391FIBREBOARD BOXES (4G) GROSS WEIGHT 4403.6KG 1246 ALUMINUM DRUMS (1B 2) UN1263, PAINT, CLASS 3, F, LASHPOINT 27.77 C PG ILL, EMS F-E, S-E NON MARINE POLLUTANT / PAINT 108 FIBREBOARD BOXES (4G )GROSS WEIGHT 1541.490K G434ALUMINUM DRUMS (1B2 )U"/>
        <s v="FRENCH WHITE OAK 27 MM (M3) FRENCH WHITE OAK 27 MM (M3) FREIGHT PAYABLE AT DEPARTURE - ON BOARD THC DESTINATION + CUC COLLECT ISPS PAYABLE AT DEPARTURE HS CODE 4403.91"/>
        <s v="FURNITURE - SOFA PO NO.- 4120979 PI NO.- 11533036 THIS SHIPMENT DOES NOT CONTAIN ANY SOLID WOOD PACKING MATERIALS . ; 3RD NOTIFY PARTY-, STONE MOUNTAIN MACY-S LOGISTICS DC 4403 SARR PARKWAY STONE MOUNTAIN, GA 30083"/>
        <s v="14.00 CUBIC METERS OF WOOD OF LOGWOOD IN ROLLWITHOUT SAPWOOD IN SEVERAL MEASURES 14.00 METROS C BICOS DE MADERA DE PALO DE MORROLLOS DESALBURADA EN VARIAS MEDIDAS FRACCION ARANCELARIA 4403.99.99 FREIGHT COLLECT 14.00 CUBIC METERS OF WOOD OF LOGWOOD IN ROL"/>
        <s v="17 CARTONS FOOTWEAR (ADIDAS B RANDED SPORTS SHOES) CUSTOME R NO: 600000 PO NO: 011558951 5 ORDER NO: 0280902329 ART NO: S76719 QTY: 2700 PRS INV OICE NO: AFIP2016-4551 HTS CO DE: 6404119020 PLANT CODE , 6040 -- APACHE FOOTWEAR 11 C ARTONS 19 CARTONS 11 CA"/>
        <s v="KNOCK DOWN FURNITURE KNOCK DOWN FURNITURE KNOCK DOWN FURNITURE WOODEN FURNITURE PER PO# 4403+4510 CLARIDGE PATCHES BROWN COUNTER 55815BRNPU-01-KD-U CLARIDGE RED COUNTER STOOL, THIS SHIPMENT CONTAINS NO WOOD PACKING MATERIAL @ E-MAIL IMPORTS@LINON.COM EMAI"/>
        <s v="------------ CMAU5730069 DESCRIPTION---------CONTAINING 33 PARCELS LOTADER 4403 390190 (HS) FOR CHEMICAL EMERGENCY SPILL LEAK FIRE EXPOSURE, DELIVERY ADDRESS: PALMER HOLLAND C/O ALL SOUTH WHSE 1775 CONTINENTAL WAY ATLANTA GA 30316 TEL 6786122089 GW 19227."/>
        <s v="------------ CMAU5224311 DESCRIPTION---------CONTAINING 33 PARCELS LOTADER 4403 390190 (HS) FOR CHEMICAL EMERGENCY SPILL LEAK FIRE EXPOSURE, DELIVERY ADDRESS: PALMER HOLLAND C/O ALL SOUTH WHSE 1795 CONTINENTAL WAY ATLANTA GA 30316 TEL 6786122089"/>
        <s v="KNOCK DOWN FURNITURE KNOCK DOWN FURNITURE WOODEN FURNITURE PER PO# 4403 CLARIDGE BLK BAR STOOL 55816BLK01U LINE NAILHEAD SADDLE STOOL 30, ### 347 475 1252 FAX EMAIL GCRISPO@GIFSERVICES.COM DOCUMENTS@GIFSERVICES.COM"/>
        <s v="EXHIBITION MATERIAL METAL PIECES, STEEL H.S. CODE 7308.90 WHITE PLASTIC BASE BOARDS H.S. CODE 3921.90 CLOTH, WHITE AND BLACK H.S. CODE 5310.90 ADHESIVE TAPE H.S. CODE 3919.10 PLASTIC FOIL H.S. CODE 3901.10 BANNERS H.S. CODE 4911.91 PLASTIC FOIL H.S. CODE "/>
        <s v="EXHIBITION MATERIAL FURNITURE H.S. CODE 4411.13, 4403.20"/>
        <s v="EXHIBITION MATERIAL PRINTER, CAMERA MEMORY STICK PC, CABLES BARCODE SCANNERS WEBCAMS LAPTOPS, MOUSE KEYPAD, MOSEPAD ANTI-THEFT DEVICE FIREWALL/SOFTWARE CABLES, ADAPTER, MONITOR, DOCKING STATION, KEYBOARD NOTEBOOK, IPAD NEW IPAD OLD FURNITURE, USED ALUMINI"/>
        <s v="739 CTNS DECORATIVE ARTICL ES OF WOOD HS CODE: 4403 .99 756 CTNS AQUARIUM PE T SUPPLIES NON-FOOD / CRU SHED GRAVEL HS CODE: 251 7.10 HARMONIZED CODE: 440 399"/>
        <s v="AS PER INVOICE NR: 2016 E 1682 ORGANIC DEOD. COCOA BUTTER AGOSTONI TARIFF NUMBER: 18040000 ORG.DARK 70% CHOC. KG. 18,15 GLOBAL TARIFF NUMBER: 18062010 ORGANIC WHITE CHOCOLATE CHIPS / 400 0/LB TARIFF NUMBER: 17049030 ORGANIC DUTCH COCOA POWDER 1012 50 LBS "/>
        <s v="1X40HC STC: 800 POSTS 80 MM X 1,98 200 POSTS 5-6 X 2,40 1500 POSTS 2 1/2 -3 X 1,98 PARTIDA ARANCELARIA: 4403.1010, FREIGHT PREPAID"/>
        <s v="BOOKS HS CODE 4901.9900 ITEM 903700749 978-1-5072-0108-4 FLOWER PAINT-BY-NUMBER KIT PO# R452201-BD, . . . . BOOKS HS CODE 4901.9900 ITEM 903703384 978-1-4403-4652-1 ABSTRACTS IN ACRYLIC AND INK PO# C6365211JSB, . . . . . . BOOKS HS CODE 4901.9900 ITEM 903"/>
        <s v="RATTAN AND WOOD FURNITURE 406 PCS RATTAN &amp; WOOD FURNITURE 1. JLAN-50Q-GRY-LANAI BANANA LEAF QUEEN BED GREY 2. JCHR-B1G-GRY-BANANA LEAF CHAIR W/CUSHION-GREY WASH 3. JCHR-B1CSG-GRY-BANANA LEAF, NETT WEIGHT 4403.27 KGS HS CODE 9403509045, 9401590000 94036080"/>
        <s v="MADERA TECA EN ROLLO - TEAKWOOD ROUND LOGS / MADERA TECA EN ROLLO MADERA TECA EN ROLLO - TEAKWOOD ROUND LOGS / MADERA TECA EN ROLLO HS CODE 4403.49.00 MADERA TECA EN ROLLO - TEAKWOOD ROUND LOGS / MADERA TECA EN ROLLO MADERA TECA EN ROLLO - TEAKWOOD ROUND "/>
        <s v="------------ GESU4520807 DESCRIPTION---------CONTAINING 33 INTERMEDIATE BULK CONTAINER ON PALLETS LOTADER 4403 390190 (HS) FOR CHEMICAL EMERGENCY, SPILL LEAK FIRE EXPOSURE ACCIDENT IN THE USA ONLY CALL CHEMTREC AT 800-424-9300 OR CALL COLLECT AT 706-527-3"/>
        <s v="PACKS OF RADIATA KILN DRIED DRESSED TIMBER 4403 (HS) TOT PKGS 35 PACKAGES AMS HBL MFGT CH2315266 FREIGHT PREPAID DESTINATION CHARGES PREPAID"/>
        <s v="1X40HC STC: 2950 POSTS 3 X 1,98 PARTIDA ARANCELARIA : 4403.1010 FREIGHT PREPAID"/>
        <s v="AS PER PO# LA160817-1 PLASTIC DOCUMENT HOLDER 4403-6353 RUBBER VALVE 4406-6950"/>
        <s v="BOOKS &amp; BOOKS WITH CD HS CODE 4901.9900 BOOKING REF NO 1609S058 ITEM 903701660 978-1-4403-2248-8 ART OF MANLINESS COLLECTION;, . . . . . . ."/>
        <s v="TOTAL: 720 BAGS OF PERUVIAN ORGANIC COCOA BEANS STANDARD EEC 834/2007 AND NOP CERTIFIED BY CERES PE- BIO-140 TYPE INTI S U M A Q HS CODE 1801001900 OUR REF: INVOICE 001- 000583 /16SMQ54 LOTE SMQ972016 YOUR REF: 220PE16 / PF- 364-16-4403 U.S. FDA REGISTRAT"/>
        <s v="HANDLOOM WOOLLEN CARPETS WITH POLYPROPELENE BACKING. PILE FIBER - 100 WOOL TUFTED WOOLLENCARPETS WITH POLYPROPELENE BACKING PILE FIBER- 100 WOOL HANDLOOM WOOLLEN CARPETS SWATCHES WITH POLYPROPELENE BACKING PILE FIBER - 100 WOOL TUFTED WOOLLEN CARPETS SWAT"/>
        <s v="FURNITURE HTS 9403.60.9000 HTS 7202.11.2000 HTS 4403.99.1000 HTS 7222.11.1900 HTS 9403.10.9800 HTS 9403.90.3090, P.O. 4507826403 INVOICE NBR 161"/>
        <s v="FURNITURE - SOFA PO NO.: 4054791 4054615 PI NO.: 11491747 11491732 THIS SHIPMENT DOES NOT CONTAIN ANY SOLID WOODPACKING MATERIALS . FREIGHT PREPAID NOTIFY:, 2101 E. KEMPER ROAD, CINCINNATI, OHIO 45241 5)STONE MOUNTAIN MACY'S LOGISTICS DC 4403 SARR PARKWAY"/>
        <s v="BASRALOCUS ROUND LOGS BASRALOCUS ROUND LOGS BASRALOCUS ROUND LOGS BASRALOCUS ROUND LOGS BASRALOCUS ROUND LOGS BASRALOCUS ROUND LOGS BASRALOCUS ROUND LOGS BASRALOCUS ROUND LOGS BASRALOCUS ROUND LOGS BASRALOCUS ROUND LOGS LC NUMBER:14721601 0121 TIN NO:1774"/>
        <s v="SURINAME ROUND LOGS SURINAME ROUND LOGS SURINAME ROUND LOGS SURINAME ROUND LOGS SURINAME ROUND LOGS 09 X 40'HC CONTAINER S STC 57 PIECES OF BASRALOKUS ROUND LOGS (DICORYNIA GUIANESIS) - 178.810 CBM L/C NO. 313716010680 DATED 05/09/2016 ISSUED BY NRB COMME"/>
        <s v="MEMORY FOAM MATTRESS MEMORY FOAM PILLOW COVER PO 4524 4403 4407 4401 MEMORY FOAM MATTRESS MEMORY FOAM PILLOW COVER PO 4524 4403 4407 4401 MEMORY FOAM MATTRESS MEMORY FOAM PILLOW COVER PO 4524 4403 4407 4401 MEMORY FOAM MATTRESS MEMORY FOAM PILLOW COVER PO"/>
        <s v="BASRALOCUS ROUND LOGS BASRALOCUS ROUND LOGS BASRALOCUS ROUND LOGS BASRALOCUS ROUND LOGS BASRALOCUS ROUND LOGS BASRALOCUS ROUND LOGS BASRALOCUS ROUND LOGS BASRALOCUS ROUND LOGS BASRALOCUS ROUND LOGS LC NUMBER:14721601 0121 TIN NO:177459489483 VAT REG NO:24"/>
        <s v="TEAKWOOD ROUND LOGS / MADERA TECA EN ROLLOVOLUMEN - TEAKWOOD ROUND LOGS / MADERA TECA EN ROLLO VOLUMEN MT3 SMALIAN 25.6 MTS3 PARTIDA ARANCELARIA 4403.49.00 TEAKWOOD ROUND LOGS / MADERA TECA EN ROLLOVOLUMEN - TEAKWOOD ROUND LOGS / MADERA TECA EN ROLLO VOLU"/>
        <s v="SHIPPER'S LOAD &amp; COUNT 5 X 40' HC CONTAINERS CANADIAN ROUND LOGS 114 PKGS 96.82MBF CFR BUSAN, S.KOREA PORTS FREIGHT PREPAID, DTHC COLLECT, CAED: 01A523 SCY971 20160900854 HS CODE: 4403.20.40 SHIPPER'S LOAD &amp; COUNT 5 X 40' HC CONTAINERS CANADIAN ROUND LOGS"/>
        <s v="BOOKS HS CODE 4901.9900 ITEM 903688830 978-1-63250-352-7 EXOTIC ADORNMENTS PO# 16BD0501-BD, (2400 CPS 122 CTNS 2 PLTS) ITEM 903700292 978-0933346925 SKY ATLAS 2000.0 FIELD VERSION PO# K1169252KB (200 CPS 25 CTNS 1 PLT), ITEM 903700725 978-1-4403-4771-9 TH"/>
        <s v="RADIATA KILN DRIED MOULDINGS HS CODE: 4403.20.00 TOTAL PKGS 33 PACKAGES AMS HBL MFGT CHACW2271370 FREIGHT PREPAID DESTINATION CHARGES COLLECT"/>
        <s v="SCAC CODE:UASI,DFDS,FTNV,SHPT,MIQO, 13 PIECES 198.4 KGS 0.39 CBM CTNS 11CTNS / 178.2 KGS / 0.33 CBM LINK-SWASHPLATE FEEDBACK, 11BOX/4400PC HS CODE : 84139100 1CTN / 12.2 KGS / 0.03 CBM SLEEVE-FEEDBACK 1BOX/100PC HS CODE :90329000 1CTN / 8 KGS / 0.03 CBM L"/>
        <s v="VENDOR NO:3811 ORDER NO:5500 013194 CARRYING CASE 2610031 552 1000 PCS/ CARTONS TOTA L:1000 PCS/CARTONS HS CODE:4 202920000 -LTD TAX ID:4403 00667058518 TEL:+86 (755) 25 180511 --TEL:+52 55 5716 631, 1 AS AGENT FOR AND ON BEHA LF OF PANTAINER (H.K.)LTD"/>
        <s v="BOOKS &amp; BOOKS WITH CD HS CODE 4901.9900 ITEM 903695762 978-1-4403-4276-9 STROKES OF GENIUS 8 PO# C5427691JSB (3600 CPS 360 CTNS, 6 PLTS) ITEM 903698160 978-1-4402-4596-1 THE BIBLE SAMPLER QUILT PO# S646801-BD (6800 CPS 340 CTNS 9 PLTS) ITEM 903699475 978-"/>
        <s v="(ONE) 20 DV CNTR WITH POLISHED SLABS OF STONE, AS FOLLOWS: 5 BOX(S) AND 7 BUNDLE(S) FIESTA GOLD 02 CM 194,25 M2 FIESTA GOLD 02 CM 161,19 M2 PIECE FIESTA GOLD 02 CM 0,75 M2 RE: 16/1213268-001 DE: 2165318165/6 NCM: 6802.93.90 HS CODE: 680293 INVOICE: 4403/1"/>
        <s v="POLYVINYL ALCOHOL KURARAYPOVAL 48-80 36,000 KGS (PVA-424H) H.S.CODE 3905.30.0000 OXY P.O.NO 4502242613 KAI P .O. NO D50US00103 DELIVERY TO OXY-PASADENA PVC PLANT 4403 PASADENA FREEWAY PASADENA,TX 77503-1119 USA TEL 281-884-4174 ---------------- ATTN SYLVI"/>
        <s v="TOTAL 56 IBC TANKS INFANT SAFE ORGANIC BROWN RICE SY RUP 60DE BATCH#ISRS10H16D, ISRS10H16E, ISRS10H16F, I SRS11H16A PO # 97859 FDA # : 16855648578 INVOICE NO: 4403-8717 HS CODE: 1702.30 00 TOTAL NET WEIGHT: 168,0 00 LBS (76,363.64 KGS) TOT AL GROSS WEIGHT"/>
        <s v="80% COTTON 20% POLYESTER KNITTED SH IRTS &amp; PANTS HS CODE : 61112000, 61142000, 61 061 000 L/C NO : N10101763 DATE : 17/02/2 01 6 INV NO : DPK/017 /16-2017 / DT: 18 .08.2016 S.B.NO : 9617788 / 23.08.2016 T OTAL QTY : 23136 PCS TOTAL NET WT : 3762. 240 KGS "/>
        <s v="------------ TCLU1511894 DESCRIPTION---------33 PACKAGES LOTADER 4403 390190 (HS) FOR CHEMICAL EMERGENCY SPILL LEAK FIRE EXPOSURE ACCIDENT IN THE USA ONLY, CALL CHEMTREC AT 800-424-9300 OR CALL COLLECT AT 706-527-3887 CONTRACT CCN 1698 PLASTIC RESIN GW 19"/>
        <s v="BOOKS HS CODE 4901.9900 ITEM# 903698878 978-1-4403-4310-0 LANDSCAPE PAINTING IN PASTEL ; PO# C5431002DST, (1100 CPS 55 CTNS 1 PLT) ITEM# 903699476 978-1-4402-4699-9 THE COLLECTIBLE LEGO MINIFIGURE ; PO# K029991_KB (7025 CPS 352 CTNS 9 PLTS) ITEM# 90369997"/>
        <s v="BLOCK MACHINE XFAX 86-755-82186345 TAX ID 4403 0066 1046 989 XXRFC EME020824U4A XXXRFC EME020824U4ACONCRETE MIXER XFAX 86-755-82186345 TAX ID 4403 0066 1046 989 XXRFC EME020824U4A XXXRFC EME020824U4A BATCHING PLANT XFAX 86-755-82186345 TAX ID 4403 0066 10"/>
        <s v="FURNITURE - SOFA FURNITURE - SOFA PO NO.: 5995881 6990093 PI NO.: 11431059 11404276 THIS SHIPMENT DOES NOT CONTAIN ANY SOLID WOOD PACKING MATERIALS . NOTIFY 4)MACY'S INC 2101 E. KEMPER ROAD,CINCINNATI, OHIO, 45241 NOTIFY 5)STONE MOUNTAIN MACY'S LOGISTICS "/>
        <s v="FREIGHT COLLECT 2ND NOTIFY: EXPEDITORS INTERNATIONAL OF WASHI506 E DALLAS RD STE 400 76051 GRAPEVINE GRAPEUNITED STATES TOTAL:736-CARTONS 4403-PCS MENS FLEECE FULL ZIP HOODY,,, 80 COTTON 20 POLYESTER, 280 GSM AS PER CONTRACT 1522218 HTS NO.: 6101.20.0020 "/>
        <s v="STC 14 BUNDLE(S) 14 BUNDLES OF WALNUT KD 50.00KGS - 32.078CBM HS CODE 4403.99 ST BUNDLE(S) 16 BUNDLES OF WALNUT KD 20902 GS - 31.192CBM HS CODE 4403.99 CIF PORT O CHI MINH CITY,VIETNAM CAED 01A998BC2 0160800589 FREIGHT PREPAID OVERSEAS TE AL COLLECT STC 1"/>
        <s v="PACKS OF RADIATA KILN DRIED MOULDING AMS HBL MFGT CHXNE2253499 4403 (HS) TOTAL PKGS 44 PACKAGES FREIGHT PREPAID DESTINATION CHARGES PREPAID"/>
        <s v="PACKS OF RADIATA KILN DRIED DRESSED TIMBER 4403 (HS) TOTAL PKGS 37 PACKAGES HBL:CHNOX2253291 FREIGHT PREPAID DESTINATION CHARGES PREPAID"/>
        <s v="RADIATA KILN DRIED DRESSED LUMBER AMS HBL MFGT CHPHL2253535 HS CODE 4403 TOTAL PKGS 20 PACKAGES FREIGHT PREPAID DESTINATION CHARGES PREPAID"/>
        <s v="TRAVERTINE 891.41 M2 + 3888 PCS PO 4403"/>
        <s v="CRAFT ITEMS - HANDMADE PAPER 673 CORRUGATED BOXES CRAFT ITEMS - HANDMADE PAPER WORKED &amp; ACCESSORIES INVOICE. 212225 DTD 02/08/2016 &amp; 212226 DTD 02/08/2016 PO NO 0093747 DTD. 06/ 05/2016 &amp; 0093914 DTD 08/06/2016, HTS CODE 4823.90.8600, 5310.10.0020, 4823.7"/>
        <s v="FOLDING TABLE CONGO IBIZA II 1000PCS PO# 297014 BOOKIN G# 34878 INLAND FROM ENSENAD A TO MEXICALI BY ALL TRUCK -SHPR SHOWN AS: TAX ID:4403 00306097423 PHONE: 0755-8213 6878 FAX: 0755-82136877 --, CNEE SHOWN AS: RFC: JFM 9807 21 IG5 TEL: +52 55 35477000 FA"/>
        <s v="LATCH ASM LH SHELL BASE B-SAFE 35 PO#4403-HNC PART#M04467900 44960 PCS 281 CTNS LATCH ASM RH SHELL BASE B-SAFE 35, PO#4403-HNC PART#M04468000 44960 PCS 281 CTNS 9 PLTS HS CODE 940190 THIS SHIPMENT DOES NOT CONTAIN ANY SOLID WOOD PACKING MATERIAL."/>
        <s v="10 CARTONS MEN'S 100% POLYEST ER KNITTED TROUSERSSC NO.168- 387672 PO NO.:A115428368 ART NO.:AJ3951 CUST NO.:600000 ORDER NO.:0280734586 HS CODE :610343 INV. NO.: 16/11726 - JINFU ENTERPRISE CO.,LIMITE2 CARTONS BOY'S 100% POLYESTE R KNITTED SHIRTSSC NO.16"/>
        <s v="BOOKS &amp; BOOKS WITH CD HS CODE 4901.9900 ITEM 903696384 978-1-60061-094-3 WATERCOLOR ESSENTIALS PO# C5409438DST (2000 CPS 100 CTNS, 4 PLTS) ITEM 903696437 978-1-4403-4409-1 DESIGNING CREATURES AND CHARACTERS PO# C6240911JSB (5900 CPS 295 CTNS 6 PLTS), ITEM"/>
        <s v="PLASTIC TOYS QTY: 4800 PCS TOTAL 800 CARTONS OF PLASTIC TOY H.S. CODE: 950 30040 CONTAINER SUMMARY ----------------- ------------------ DFSU6299818 ZGL-C8157 99 40X9'6 1218CTN 71.021CBM 4403.270K GS FCIU8749309 ZGL-C815795 40X9'6 14 27CTN 71.060CBM 5012.2"/>
        <s v="1X40HC STC: 40 POSTS 6 X 3,65 600 POSTS 6 X 2,44 PARTIDA ARANCELARIA : 4403.1010, FREIGHT PREPAID"/>
        <s v="BOOKS HS CODE 4901.9900 ITEM 903695765 978-1-4405-9848-7 VERY MERRY COLORING PO# R286801-BD (28297 CPS 708 CTNS, 9 PLTS) ITEM 903695766 978-1-5072-0033-9 COLOR YOUR OWN CHRISTMAS ORNAMENTS PO# R414001-BD (13984 CPS 583 CTNS 10 PLTS), ITEM 903695820 978-1-"/>
        <s v="1X20 STD PART OF CNTR STC- ; 300 CASES RED WINE MALBEC 2015 AGUIJON DE ABEJA 12X750 ML ; PO #- 02-16 FACTURA PROFORMA- 389, NCN O PA- 2204.21.00 FDA- 18949177068 TOTAL CASES- 300 NET WEIGHT- 2.700,00 KG GROSS WEIGHT- 4403,00 KG ; FREIGHT PREPAID -- EXPRES"/>
        <s v="VENDING MACHINE PO-4305 48CTNS ; VENDING MACHINE TICKETS PO-4305-4306-3918-4403-4407, 30PKGS22CTNS-8PLTS-392CTNS- ; THIS SHIPMENT CONTAINS NO WOOD PACKAING MATERIAL ---FREIGHT COLLECT--- VENDING MACHINE PO-4305 48CTNS ; VENDING MACHINE TICKETS PO-4305-430"/>
        <s v="100% COTTON KNITTED MENS PULLO VER PO# XC3LAVA SB# 907 4403 FREIGHT AS ARRANGED"/>
        <s v="BOOKS &amp; BOOKS WITH CD HS CODE 4901.9900 ITEM 903695749 978-1-4402-4559-6 MOUNTAIN MIST HISTORICAL QUILT PO# 5341901-BD, (4980 CPS 249 CTNS 5 PLTS) ITEM 903696768 978-1-4402-4580-0 MODERN MACHINE EMBROIDERY PO# S530701-BD (4680 CPS 234 CTNS 5 PLTS) ITEM 90"/>
        <s v="FURNITURE - SOFA PO NO.: 1155166 1017677 6989928 6988861 698852514614 PI NO.: 11403307 11404473 11404363 11404428 11404430 11446607 THIS SHIPMENT DOES NOT CONTAIN ANY SOLID WOODPACKING MATERIALS ., FREIGHT PREPAID NOTIFY: 2)APL LOGISTICS 17600 N. PERIMETE"/>
        <s v="IKEA HOME FURNISHING PRODUCTS TARIFF NUMBER: 481960 CONS IGNMENT NUMBER: 21042-SUP-CON0 0006633 21042-SUP-CON0000663 4 14483-SUP-ECIS23065 2104 2-SUP-CON00006664 TOTAL GROS S WEIGHT: 4403.860 TOTAL VOLIKEA HOME FURNISHING PRODUCTS TARIFF NUMBER: 940350 CO"/>
        <s v="R-22,4403 CARTONS IN 30LB CHINESE DOT 39 DISPOSABLE CYLINDER CLASS NO:2.2 UN NO: 1018 ORDER NO.41867 SHIPPER DECLARES THA T THE CONTENT OF THE CONSIGNMENT ARE FUL LY ACCURATELY DESCRIBED BY THE SHIPPING NAME AND ARE CLASSIFIED, PACKAGED, MARKE D AND LABEL"/>
        <s v="GROUP S GROUP A R-22,4403 CARTONS IN 30LB CHINESE DOT 39 DISPOSABLE CYLINDER CLASS NO 2.2 UN NO 1018 ORDER NO.41867 SHIPPER DECLARES THAT THE CONTENT OF THE CONSIGNMENT ARE FULLY ACCURATELY DESCRIBED BY THE SHIPPING NAME AND ARE CLASSIFIED, PACKAGED, MARK"/>
        <s v="FURNITURE - SOFA PO NO.:6989785 PI NO.:11404389 NOTIFY: 2)APL LOGISTICS 17600 N. PERIMETER DRIVE SUITE 150, SCOTTSDALE, AZ 85225 CONTACT: CONOR HOVLAND EMAIL: CONOR`HOVLAND APLLOGISTICS.COM PHONE: 602-457-4324 3) CUSTOMS BROKER: VANTEC HITACHI TRANSPORT S"/>
        <s v="40 PACKAGES 1 PACKAGE 27.37 KGS OTHER ARTICLES OF PLASTICS AND ARTICLES OF OTMATERIALS OF HEADINGS 3901 TO 3914 HS CODE:392600 HBL:HBGA0281327, 1 PACKAGE 25 KGS ELECTRICAL APPARATUS FOR SWITCHING OR PROTECTELECTRICAL CIRCUITS, OR FOR MAKING CONNECTIONOR I"/>
        <s v="------------ GESU6901090 DESCRIPTION---------31 PACKAGES 4403 KGS HS CODE:940100 SEATS (OTHER THAN THOSE OF HEADING 9402), WHEOR NOT CONVERTIBLE INTO BEDS, AND PARTS THERE-------------GENERIC DESCRIPTION-------------"/>
        <s v="868 CTNS DECORATIVE ARTICL ES OF WOOD HS CODE: 4403. 99 756 CTNS AQUARIUM PET SUPPLIES NON-FOOD/CRUSHED GRAVEL HS CODE: 2517.10 1 CTN TAGS (LABELS) HS CO DE: 4911.99 VGM: 18540KG S TARE: 3850KGS SHIPPED ON BOARD FREIGHT COLLECT HARMONIZED CODE: 440399"/>
        <s v="1112 CARTON 4403.52 KGS 35.495 CBM WOMEN 65 RAYON 30 NYLON 5 SPANDEX KNIT CT BOOT LEG PONTE STYLE:101748, PO:234117 QUANTITY:1840 PCS WOMEN 65 RAYON 30 NYLON 5 SPANDEX KNIT CT BOOT LEG PONTE STYLE:101749 PO:231636 QUANTITY:6672 PCS, WOMEN 65 RAYON 30 NYLO"/>
        <s v="HYDRAULIC COMPONENTS HS CODE: 400941, 841290, 841229 INVOICE: RFEXP/4403, SFEXP/197-201"/>
        <s v="WOOD - TECTONA GRANDIS MADERA EN TROZAS ESPECIE TECA TEC TGR H.S. 4403.20.00 COFFEE - 285 BAGS OF 69 KGS EACH ONE OF EL SALVADOR WASHED ARABICA GREEN COFFEE BEANS, SHG-EP. CROP 2015/2016. GROSS WEIGHT: 19,796.10 KGS NET WEIGHT: 19,665.00 KGS E.P. NO.: 174"/>
        <s v="PO# IN9GWR CHR16 ARTIF KNIT PO T BUSH PO# IN9GWW CHR16 ARTI F BURLAP POIN PO# IN9GX3 CHR 16 ARTIF MASON CNDLHLD PO# I N9GXC CHR16 ARTIF SLEIGH AST PO# IN9GX5 CHR16 ARTIF HANG W HEEL PO# IN9GWJ CHR16 ARTIF, BOOT BUSH AST PO# IN9GWV CHR 16 ARTIF DRAWER POT "/>
        <s v="------------ TCLU9537494 DESCRIPTION---------CONTAINING LOTADER 4403 NET WEIGHT: 18150 KGS 390190 (HS) FOR CHEMICAL EMERGENCY SPILL LEAK FIRE, EXPOSURE ACCIDENT IN THE USA ONLY CALL CHEMTREC AT 800-424-9300 OR CALL COLLECT AT 706-527-3887 CONTRACT CCN 169"/>
        <s v="READY MADE GARMENTS TOT. QTY. 3339 PCS. MEN?S JACKETS LOADED INSIDE 1X40HC AS BELOW 1X40 HC HLXU 8516309 HAVE 3339 PCS. AS BELOW 3339 PCS. MEN?S JACKETS, G.W. 3235 KGS - N.W. 2800.93 KGS (INV. 4403 / 2016 ) (INV. 4404 / 2016 )"/>
        <s v="FURNITURE - SOFA PO NO.:6989752 PI NO.:11404438 NOTIFY: 2) APL LOGISTICS 17600 N. PERIMETER DRIVE SUITE 150, SCOTTSDALE, AZ 85225 CONTACT: CONOR HOVLAND EMAIL: CONOR`HOVLAND APLLOGISTICS.COM PHONE: 602-457-4324 3)CUSTOMS BROKER: VANTEC HITACHI TRANSPORT S"/>
        <s v="UPHOLSTERED FURNITURE PO WEI-1604 4401,WEI-1604 4402,WEI-1604-4403 THIS SHIPMENT CONTAINS NO SOLID WOOD PACKING MATERIALS. ROAD, NANCHENG DISTRICT, DONGGUAN CITY, GUANPROVINCE, CHINA 523073 FREIGHT FURNITURE.COM, 1804 TAUNIE SCHAYER.COM ALSO NOTIFY PARTY:"/>
        <s v="BOOKS &amp; BOOKS WITH CD HS CODE 4901.9900 ITEM 903694928 978-1-4403-4517-3 INCITE 4, RELAX RESTORE RENEWBOOKS &amp; BOOKS WITH CD ITEM 903695815 978-1-4463-0625-3 MAKING LUNA LAPIN D&amp;C-V1 PO#FW1118, F&amp;W-S7757V1 PO#C6351731JSB (2420 CPS) HS CODE 4901.9900 BOOKIN"/>
        <s v="SHIPPER'S LOAD,COUNT &amp; WEIGHT: CAED #01H556UC369220160800521 1 X 40'HC CONTAINER 62 LOGS - 3028 BFT RED OAK LOGS HS CODE #4403.91.00 NO WOOD PACKING MATERIAL, SHIPPED ON BOARD FRANKFURT EXPRESS V 040W AT VANCOUVER DATE 08/15/2016 FREIGHT PREPAID"/>
        <s v="LIGHTING(CHRISTMAS MERCHANDISE PO#4403 DECORATION BULBS PO#4406) SHIPPER DECLEARD THAT: THIS SHIPMENT CONTAINS NO SOLID WOOD PACKING MATERIAL"/>
        <s v="MSKU 953197-6 40/DRY 9'6 SHIPP ER'S SEAL: PR876985 32 PACKAG ES GROSS WEIGHT: 12290.000 KGS MEASUREMENT: 50.000 CBM ON 1 2 PALLETS HORSE RIDING EQUIPM ENT HS CODE: 8479.90 2710.19 3917.31, 4403.20 732 1.89 MARKS AND NUMBERS: SEAL: PR876985 FREIGHT PREPAID"/>
        <s v="CTNS WIRE SHELVING PO NO 0602969052 PL NO 129919 TOTAL TWO HUNDRED FIFTY SEVEN (257) CARTONS ONLY SHIPPER CERTIFIES THAT SHIPMENT DOES NOT CONTAIN SOLID WOOD PACKING MATERIALS. CTNS HOTEL KEY CARD TOTAL THREE HUNDRED AND SEVENTY-ONE (371) CARTONS ONLY TEL"/>
        <s v="FURNITURE - SOFA PO NO.:6989675 6988542 PI NO.:11404446 11404458 THIS SHIPMENT DOES NOT CONTAIN ANY SOLID WOODPACKING MATERIALS . FREIGHT PREPAID NOTIFY: 2)APL LOGISTICS, 17600 N. PERIMETER DRIVE SUITE 150 SCOTTSDALE, AZ 85225 CONTACT: CONOR HOVLAND EMAIL"/>
        <s v="POLYVINYL ALCOHOL KURARAYPOVAL 48-80 36,000 KGS (PVA-424H) SEA WAY BILL H.S.CODE 3905.30.0000 OXY P.O.NO 4502242612 KAI P.O. NO D50US00102 DELIVERY TOOXY-PASADENA PVC PLANT 4403 PASADENA FREEWAY PASADENA,TX 77503-1119 USA, TEL 281-884-4174 ATT N SYLVIA EN"/>
        <s v="FURNITURE - SOFA PO NO.: 1155144 1017424 6989543 6988762 698836989070 3718969 3081354 3080958 PI NO.: 11404378 11404397 11404416 11404427 11404454 11411950 11411906 11411912 THIS SHIPMENT DOES NOT CONTAIN ANY SOLID WOODPACKING MATERIALS ., FREIGHT PREPAID"/>
        <s v="INFANT/TODDLER GIRLS JOGGER (P ANT) PO(ORDER) NO: B0QVZ REF(PO)NO: 802P ITEM CODE: 340086658317, 340086663135, 340086663234 STYLE NO: GF6W K20018 IT VENDOR NO: 4318 DEPT NO: 024 DIV NO: 4 CAT, NO: 239, 348 HTS CODE: 6104 .62.2028, 6111.20.5000 INV N O: 20"/>
        <s v="TOTAL 28 PACKAGES 7 PACKAGE (S) 5952.00 KGM 6.384 MTQ CAR PARTS INVOICE NO. 31017031, 31017029,, 31017030 MATERIAL NO. A74179-110, A66883-110, A68813-110 84960 PC HS-CODE: 870899 HS-CODE:870899 4 PACKAGE (S), 636.00 KGM 3.648 MTQ CAR PARTS INVOICE NO. 815"/>
        <s v="40 PKG FRESH (GREEN) SAWN ORIGINAL FRENCH OAK CANTS SELECTED RUSTIC SIZE 305X318 MM (12 X12 1/2), THEN SLICED INTO BULLS OF 22MM FRESH (GREEN) SAWN ORIGINAL, FRENCH OAK CANTS SELECTED RUSTIC SIZE 305X395 MM (12 X15,5), THEN SLICED INTO BULLS OF 22MM FRESH"/>
        <s v="SHIPPER: MILESTONE TEXTILES 01X40'HC (PART) FCL 1390 CART ONS CONTAINING 32442 PIECES: KNITTED GARMENTS GARMENTS D ESCRITIPON / CONTENT / PO &amp; STYLES AS PER COMMERCIAL INVOI CE NUMBER MST/551/FBL/16 C, FI3305216A HBL NO: ACS-PF-CS T-1161A ACTUAL CONSIGNEE"/>
        <s v="BOOKS ITEM 903688826 978-1-63250-089-2 URBAN KNIT COLLECTION PO# 16KN0201-BD (5680 CPS 284 CTNS 6 PLTS) ITEM 903693835, 978-1-4402-1395-3 NATIONAL PARK QUARTERS PO# K093953A-KB (2000 CPS 40 CTNS 1 PLT) ITEM 903693845 978-1-4402-1295-6 STATE QUARTERS 1999-"/>
        <s v="PVC BACKED COIR MATS TOTAL 1125 PKGS 1125 BALES PVC BACKED COIR MATS 15MM NATURAL PRINTED PVC MAT PO 7910155 HS CODE 57039090, INVOICE NO EP-4403 DT. 28.05.2016 S/BILL NO.8330467 DT.17.06.2016 GROSS WT 19708.00 KGS NET WT 19322.00 KGS CBM 62.00 FREIGHT CO"/>
        <s v="CERTIFICATE DISPLAY KIT PO 4237686 HS CODE 4820 50 0000 DIPLOMA SEAL (STICKER) HS CODE 4911 91 4040 TOTAL FOUR HUNDRED ONE (401) CARTONS ONLY. SHIPPER CERTIFIES THAT SHIPMENT DOES NOT CONTAIN SOLID WOOD PACKING MATERIALS. HOTEL KEY CARD TEL+86)0755-865711"/>
        <s v="COTTON POWERLOOM MADE-UPS -8X10 SEPI WVN WL TIE DYE GRY -5X8 NASIM WOV EN PRNTD WL BLUE -8X10 NASIM WVN PRNTD WL BLUE 100- COTTON NET FABRIC -GAUZE CANOPY- AQUA MEDALLION CRINKLE 40X84 OTHERS LAMPS MADE OF WROUG HT IRON,BRASS,, HOLDER - CORD HANDICRAFTS-A"/>
        <s v="1X40HC STC: 3750 POSTS 2 1/2 - 3 X 2,15 PARTIDA ARANCELARIA : 4403.1010 FREIGHT PREPAID FREIGHT PREPAID"/>
        <s v="BOOKS ITEM 903692413 978-1-4403-4130-4 ARTFUL PAPER CLAY; PO# C6313041JSB (5160 CPS 258 CTNS 5 PLTS), ITEM 903693690 978-1-4402-4686-9 BLADE S GUIDE TO MAKING KNIVES; PO# K0768691_KB (3952 CPS 198 CTNS 5 PLTS) ITEM, 903693823 978-1-62033-775-2 CUSTOM SOCK"/>
        <s v="NEW ZEALAND FROZEN LAMB PRODUCT 154 CT LAMB BONELESS SHOULDER 85CL NFF SF 25KHTSUS CODE 020443 NET WEIGHT: 3850.00KGS GROSS WEIGHT: 3954.6 KGM 360 CT LAMB BONELESS SHOULDER 85CL NFF SF 25KHTSUS CODE 020443, NET WEIGHT: 9000.00KGS GROSS WEIGHT: 9231.96 KGM"/>
        <s v="M04467900 LATCH ASM LH SHELLBASE B-SAFE 35 94 CTNS 15040PCS M03358100 LATCH ASM RH SHELLBASE B-SAFE 35 94 CTNS 15040PCS P.O.NO. 4403-HNC, HS-CODE 9401909000 3 PLTS STC 188 CTNS THES SHIPMENT DOESN T HAVE CONTAIN SOLID WOOD PACKING MATERIAL. THE SHIPMENT H"/>
        <s v="4403 CASES OF WALL MOUNT LIGHT INVOICE U16 0"/>
        <s v="2 PIECES ZETOR PROXIMA 80 8 022 KOS HS CODE 87019025 1 P IECE ZETOR PROXIMA POWER 12 0 4403 KOS HS CODE 87019035 2 PIECES ZETOR PROXIMA 100 1 PIECE ZETOR PROXIMA POWER 10 0 HS CODE 87019031 2 PIECES ZETOR PROXIMA 100 1 PIECE ZETOR PROXIMA POWER 100 HS COD"/>
        <s v="BOOKS ITEM 903689355 978-1-4403-4311-7 PAINTED PAPER ART WORKSHOP PO# C6331171JSB (4580 CPS 229 CTNS 4 PLTS) ITEM 903688824, 978-1-63250-431-9 DIY WOVEN ART PO# 16WV0301-BD (5000 CPS 250 CTNS 6 PLTS) ITEM 903691538 978-1-4403-4515-9 EXPLORING COLOR WORKSH"/>
        <s v="FURNITURE - SOFA PO NO.: 2073764 2074655 PI NO.: 11376744 11376742 THIS SHIPMENT DOES NOT CONTAIN ANY SOLID WOODPACKING MATERIALS . FREIGHT PREPAID ALSO NOTIFY:, CUSTOMS BROKER: VANTEC HITACHI TRANSPORT SYSTEM USA INC. 8290 N.W. 27 STREET SUITE 603 MIAMI,"/>
        <s v="MICRO FIBER FALL BATH HTS 6302931000 BLACK CHECK KITCHEN TWOEL HTS 6302931000 WASHCLOTH MICROFIBER HTS 6307102028 S/C 16-0835, FREIGHT COLLECT SHIPPER ZHANGJIAGANG CITY CHINA TEL 0512-56761000 FAX 0512-5676100 0 NOTIFY 29803PH :803-502-6898 FAX :803-502-7"/>
        <s v="2150 BOXES LOADED ON 20 PALLETS JOINT, JOINT TUBE, PIPE OIL LEVEL GAUGE, DOWEL PIN AS PER INVOICE NO: 4402, 4403, 4404"/>
        <s v="DOD-SPONSORED HHG- USED MILITARY HHG-S-H-B- PERSONAL EFCT MILITARY CONTAINERS --- CODE-4 --- 05 NAIL, SHANNON CPT -AHLE- GBL#QIFL0024012 05878# 0950- ; NET- 4403, 04 OWENS, NEIL LTC -AHLE- GBL#QENQ0038385 05352# 0760- ; NET- 4172 03 ROGERS, CHRISTOPHER C "/>
        <s v="DOD-SPONSORED HHG- USED MILITARY HHG-S-H-B- PERSONAL EFCT MILITARY CONTAINERS --- CODE-4 --- 05 NAIL, SHANNON CPT -AHLE- GBL#QIFL0024012 05878# 0950- ; NET- 4403"/>
        <s v="FURNITURE - SOFA PO NO.: 2110515/2100780 3732377 3732608 PI NO.: 11382324 11384061 11384099 NOTIFY: 2) CUSTOMS BROKER: VANTEC HITACHI TRANSPORT SYSTEM USA INC. 8290 N.W. 27 STREET SUITE 603, MIAMI, FL.33122 TEL: 305-639-4205 FAX: 305-639-4206 CDSMIA US.CD"/>
        <s v="BOOKS ITEM 903689359 978-1-4403-4271-4 ART JOURNAL YOUR ARCHETYPES PO# C6327141JSB (5340 CPS 267 CTNS 4 PLTS), ITEM 903689541 978-1-60061-086-8 AN ILLUSTRATED LIFE PO# C580868A-DST (2700 CPS 135 CTNS 4 PLTS) ITEM 903673215 978-1-63250-421-0, MAKE IT SPARK"/>
        <s v="INFANTS GIRL 100- ACRYLIC KNITTED LONGSLEEVES SWEATER SIZE-3-6, 6-12, 12-18, 18-24, QTY-1671 PCS GIRL-S 100- ACRYLIC KNITTED LONGSLEEVES SWEATER SIZE-2T, 3, 4, 5, 6, 7, 8, 10, 12, QTY- 2570 PCS P.O.NO.-321804 REF NO.-JG81055K MULTI PACK-40CTNS - 1896PCS W"/>
        <s v="EZ HANGER AND EZ SAW EZ HANGER AND EZ SAW EZ HANGER &amp; EZ SAW HS CODE 73269090 . . @ SHENZHEN,GUANGDONG,CHINA ZIP 518131, TEL 86 0755-86571135 FAX 86 0755-86571210 TAX ID 4403 0067 4818 386"/>
        <s v="840CTNS21PLTS 3D GLASSES HS CODE:900490 THIS SHIPMENT CONTAINS NO SOLID WOOD PACKING MATERIALS TEL:+86)0755-86571135 FAX:+86)0755-86571210 TAX ID:4403 0067 4818 386"/>
        <s v="15.024 M3 - RED OAK SAW LOGS 5 X 40' STD / HC CONTAINER 1 X FLEX STD OR HC CONTAINER 15.137 M3 - RED OAK SAW LOGS 15.071 M3 - RED OAK SAW LOGS 14.917 M3 - RED OAK SAW LOGS 15.138 M3 - RED OAK SAW LOGS HS CODE: 4403.91.00 NO WOOD PACKING MATERIAL AES ITN: "/>
        <s v="BOOKS ITEM 903686851 978-1-4402-3518-4 SEW CLASSIC CLOTHES FOR GIRLS ; F&amp;W- U2256 (1CD)V3BOOKS ITEM 903688923 978-1-4403-4714-6 STORY OF MY LIFE ; F&amp;W-R0835 V1 PO# C4271461DST, PO# K0451843DST (1100 CPS) BOOKING REF NO 1605S067B (2 WOOD PLTS WITH IPPC LOG"/>
        <s v="SCAC CODE: UASI, TGFH, OWLQ, TNNF, SHPT 85 PIECES 663 KGS 5.17 CBM CTNS 660 100ML SILICONE TUBES (2PK) WITH PP PACKAGING, HS CODE 3923300000 TOTAL : EIGHTY FIVE (85) CARTONS ONLY. SHIPPER CERTIFIES THAT SHIPMENT DOES NOT CONTSOLID WOOD PACKING MATERIALS. "/>
        <s v="SCAC CODE: UASI , FTNV, SHPT 10 PIECES 154 KGS 0.66 CBM CTNS VAPOR SEAL CELON TOTAL TEN (10) CARTONS ONLY., SHIPPER CERTIFIES THAT SHIPMENT DOES NOT CONTSOLID WOOD PACKING MATERIALS. 290 PIECES 3574.65 KGS 11.65 CBM CTNS SLAC COMPONENT OF CHAIR HBL 778997"/>
        <s v="POLYVINYL ALCOHOL KURARAYPOVAL 48-80 (PVA-424H) 36,000 KGS H.S.COD E 3905.30.0000 OXY P.O.NO 4502236283 KAI P.O.NO D50US00097 MATERIAL 14432 DELIVERY TO OXY-PASADENA PVC PLANT 4403 PASADENA FREEWAY PASADENA, TX 77503-1119 USA TE, L 281-884-4174 ATTN SYLVI"/>
        <s v="FURNITURE - SOFA PO NO.: 2081849/2081640 PI NO.: 11376732 THIS SHIPMENT DOES NOT CONTAIN ANY SOLID WOODPACKING MATERIALS . FREIGHT PREPAID ALSO NOTIFY:, CUSTOMS BROKER: VANTEC HITACHI TRANSPORT SYSTEM USA INC. 8290 N.W. 27 STREET SUITE 603 MIAMI, FL. 3312"/>
        <s v="4403 CTN LADIES WEARING APPAREL LADIES WOVEN TOP + KNIT DRESS SCAC CODE SHZS AMS HBL SHZS SHLAX602671 N/A NYCAL INC 2 X C4 SUBSTITUE FOR 2 X S4, S/C VN0000GRJ-090 4403 CTN LADIES WEARING APPAREL LADIES WOVEN TOP + KNIT DRESS SCAC CODE SHZS AMS HBL SHZS SH"/>
        <s v="KD FURNITURE(CHAIR) KD FURNITURE(CHAIR) PO#479885 . SHIP TO ADDRESS MACY'S HOME STORE- CENTRAL %ST MT FED LOG D.C./FURNITURE, 4403 SARR PARKWAY STONE MOUNTAIN GA 30083 US . . THIS SHIPMENT CONTAINS NO SOLID WOOD PACKAGING MATERIALS THE SAME THE SAME, THE "/>
        <s v="1026 CARTONS 1026 (ONE THOUSAND AND TWENTY SIX ONLY ) BIG MENS 100% COTTON KNITTED YARN DYED JERSEY V NECK T SHIRT WITH GRINDLE INSERTS PO NO :4403 &amp; 4402 STYLE NO :BKT-1000X, MEN'S 97% COTTON 3% SPANDEX KNITTED THERMAL LONG SLEEVE HOODED T SHIRT FREIGHT "/>
        <s v="1026 (ONE THOUSAND AND TWENTY SIX ONLY) CARTONS CONTAINING:- DESCRIPTION: BIG MENS 100% COTTON KNITTED YARN DYED JERSEY V NECK T SHIRT WITH GRINDLE INSERTS PO NO :4403,4402, STYLE NO : BKT-1000X MEN'S 97% COTTON 3% SPANDEX KNITTED THERMAL LONG SLEEVE HOOD"/>
        <s v="01 X 40'HC CONTAINER 10 PACKAGES 15.010,000 KG WITH LOGS OF EUCALYPTUS URO-GRANDIS (MARKEDAS NR. 1 TO 3 ), EUCALYPTUS SALIGNA(MARKED AS NR. 4 AND 5) AND EUCALYPTUS GRANDIS (MARKED AS NR. 6 TO 10), R.E. NR.: 16/0728606-001 DE NR.: 2165175954/5 A-0002E16 NC"/>
        <s v="ON PALLETS LOTADER 4403 ORDER A29Z490101 FOR CHEMICAL EMERGENCY SPILL LEAK FIRE EXPOSURE ACCIDENT IN THE USA ONLY CALL CHEMTREC AT 800-424-9300 OR CALL COLLECT AT 706-527-3887 CONTRACT CCN 1698 PLASTIC RESINFREIGHT AND THC PAYABLE AT LE HAVRE AT LOADING A"/>
        <s v="COFFEE ON 22 PALLETS OF COFFEE FILTER PAPER 121/2/CO3 NW 4403.80 KGS HS-CODE 48232000"/>
        <s v="22 PALLETS OF COFFEE FILTER PAPER 121 2 CO3 NW 4403.80 KGS ON BOARD FREIGHT PREPAID UP TO DOOR DELIVERY HS-CODE 48232000"/>
        <s v="BOOKS ITEM 903687023 978-1-4405-9636-0 A MINDFUL MORNING ; AM-V1 PO# R136401-BD (9156 CPS), BOOKS ITEM 903689057 978-1-59668-483-6 THE KNITTER S HANDY BOOK OF TOP-DOWN SWEATERS; IW-V8, BOOKS ITEM 903689333 978-1-4403-0856-7 PERSONAL GEOGRAPHIES ; F&amp;W-Z923"/>
        <s v="BOOKS &amp; BOOKS WITH CD ITEM 903688515 978-1-4403-4448-0 ACRYLIC EXPRESSIONS PO# C6344801JSB (5155 CPS 258 CTNS 5 PLTS) ITEM 903689059, 978-1-59668-177-4 STAMPED METAL JEWELRY PO# 10BD0511-JB (1699 CPS 85 CTNS 2 PLTS) ITEM 903689351 978-1-4403-4663-7 HOW TO"/>
        <s v="ELECTRONIC GOODS AND PARTS, NOS ----------------------------------- ----- 1 CTNR(4403 CTN) 36.258 CBM 6301.38 K TOTAL 40PLTS &amp; 1 CTN AVIH-700510155-TAA ASSY_OTHER,S1K3,HANDSET,ROHS, 213.5X55.1X 56.8,HANDSET_S_SERIES,, W/MIC CLOTH TAA HS CODE 8517709000 AV"/>
        <s v="1X40HC STC: 2250 POSTS 2-1/2-3 X 2,15 450 POSTS 6 X 2,44 MTS PARTIDA ARANCELARIA : 4403.1010, FREIGHT PREPAID"/>
        <s v="FURNITURE - SOFA PO NO.: 4738172 4991887 PI NO.: 11356753 11357126 THIS SHIPMENT DOES NOT CONTAIN ANY SOLID WOODPACKING MATERIALS . FREIGHT PREPAID ALSO NOTIFY:, 2)CUSTOMS BROKER: VANTEC HITACHI TRANSPORT SYSTEM USA INC. 8290 N.W. 27 STREET SUITE 603 MIAM"/>
        <s v="SCAC CODE: UASI, SQST, MIQO, EMLT, SHPT 10 PIECES 210 KGS 1.12 CBM CTNS S.L.A.C. 10CTNS SLAC PACKED ON 1PLT 01200129 REV B, BRACKET, BOX, MOUNT, BLACK IRON SHELL HBL 7789855216 TOTAL TEN (10)CARTONS ONLY. SHIPPER CERTIFIES THAT SHIPMENT DOES NOT CONTSOLID"/>
        <s v="HCS4402 HCS,VINYL GLOVES,EXAM, POWDER FREE,CLEAR,MEDIUM HCS 4403 HCS,VINYL GLOVES,EXAM,POW DER FREE,CLEAR,LARGE HCS5502 HCS,SYNTHETIC VINYL GLOVES,E XAM,YELLOW,POWDER FREE ,LARGE HCS5503 HCS,SYNTHETIC VINYL, GLOVES,EXAM,YELLOW,POWDER FREE ,XLARGE LDPE ZIP"/>
        <s v="840CTNS21PLTS 3D GLASSES THIS SHIPMENT CONTAINS NO SOLID WOOD PACKING MATERIALS TEL:+86)0755-86571135 FAX:+86)0755- 86571210 TAX ID:4403 0067 4818 386"/>
        <s v="CALCIUM CHLORIDE XFAX 86-755-82186345 TAX ID 4403 0066 1046 989 XXRFC EME020824U4A XXXRFC EME020824U4A, CALCIUM CHLORIDE XFAX 86-755-82186345 TAX ID 4403 0066 1046 989 XXRFC EME020824U4A XXXRFC EME020824U4A,"/>
        <s v="SCAC CODE: UASI, POLN, FTNV, SHPT, ACDF, GBFW270 PIECES 1350.8 KGS 4.56 CBM CTNS PEPPER GRINDER BELLE INSULATED SERVER, CAPPUCCINO CUP BANQUET TREE SQ.PLATE HOLDER BANQUET TREE WD.PLATE HOLDER 5 3/4 CAPPUCCINO SAUCER 4 3/4 ESPRESSO SAUCER TOTAL TWO HUNDRE"/>
        <s v="AS PER PO# LA160406-3 PLASTIC DOCUMENT HOLDER 4403-6353 PLASTIC DOCUMENT HOLDER 4403-6353-2/4"/>
        <s v="CHASSIS PARTS OF STEEL HBL NO.: QDLGB1650015 SCAC:ONPL VIP CODE: 16-238TPC-526 N/A:BUFFER USA CY/CY FREIGHT COLLECT, AS PER PO# LA160406-3 PLASTIC DOCUMENT HOLDER 4403-6353 PLASTIC DOCUMENT HOLDER 4403-6353-2/4 HBL NO.: QDLGB1650016 SCAC:ONPL VIP CODE: 16"/>
        <s v="2209 - TWO THOUSAND TWO HUNDRED AND CARTONS CONTAINING-- MENS 100- COTTON YARN DYED JERSEY V-NECK T SHIRT WITH GRINDLE INSERTS PO NO- 4403 -STYLE NO - BKT-1000MS- MENS 97- COTTON 3- SPANDEX KNITTED THERMAL LONG SLEEVE HOODED T-, SHIRT PO NO- 10117 - STYLE"/>
        <s v="ARTICLES OF PLASTICS NESOI 438 CTNS (4403 PCS) OF TERMINAL BOX ARTICLES OF PLASTICS NESOI 438 CTNS (4403 PCS) OF TERMINAL BOX"/>
        <s v="BEER - CORONA EXTRA LOOSE PACK 24/330 ML. CANADA' 44244OR_4500751289/OR-4424 4 BEER MADE FROM MALT- IN CONTAINERS HOLDING 10 LI - MODELO ESPECIAL BOTELLA 12 PACK 12/355ML CANADA 44689OR_4500760306/OR-4468 9 BEER MADE FROM MALT- IN CONTAINERS HOLDING 10 LI"/>
        <s v="1 X 40 ST CONTAINER TOTAL 40 PACKAGES ONLY TOTAL FOURTY PACKAGES ONLY ELECTRICAL WIRING ACCESSORIES INV NO. SBD-4399, SBD-4400, SBD-4401, SBD-4402, SBD-4403, SBD-4404 DT. 02.05.2016 S.B. NO. 7442383, 7442749, 7443422, DT. 03.05.2016 IEC CODE: 0588065226 H"/>
        <s v="HAIR COSMETICS 21 PAL WITH 4403 CRT.REF.7100095935 INCL. DANGEROUS GOODS 3697 CRT. IMO 2.1 UN1950 GROSS 14649,2 / NET 13477,3102 CRT. IMO 3 UN1266 GROSS 724, 6 / NET 652,154 CRT. IMO 3 UN1993 GROSS 128, 6 / NET 118,3 550 CRT. NON HAZARDOUS HS CODE 330510,"/>
        <s v="ITC HS CODE : 68029200 19 CRATES OTHER CALCAREOUS ST ONE TILES (AS PER INVOICE AND PACKING LIST) TOTAL QU ANTITY - 3622.09 SQ.FT S B NO : 6907107 DT 06.04.201 6 IEC NO : 0991000846 INVO ICE NO : 4403/16-17/VSQ/HY D DT 02.04.2016 RBI CODE : HV 140024"/>
        <s v="BOOKS AND CALENDER ITEM 903684481 978-1-4402-4689-0 GUN DIGEST GREAT GUNS 2017 DAILY CALENDAR; PO# K07689201_KB (13656 CPS 569 CTNS 16 PLTS) ITEM 903684488 978-1-940038-33-9 AWESOME UNIVERS 2017 DAILY CALENDAR; PO# K1183391_KB (4248 CPS 177 CTNS 5 PLTS) I"/>
        <s v="BOOKS ITEM 903684721 978-1-4403-4603-3 THE COLORING BOOK OF TANGLE PATTERNS F&amp;W-S9150V1 PO#C6360331JSB (8740 CPS) BOOKING REF NO 1605S008B (11 WOOD PLTS WITH IPPC LOGO STC 437 CTNS) THIS SHIPMENT CONTAINS WOOD PACKAGING MATERIALS WHICH COMPLIED THE STANDA"/>
        <s v="TOTAL 55 PK 26 PACKAGE (S) 4403.00 KGM 23.712 MTQ CAR PARTS INVOICE NO. 6213824, MATERIAL NO. 966558-110, 966559-110 108576 PC HS-CODE: 870899 HS-CODE:870899 17 PACKAGE (S) 4926.00 KGM 15.504 MTQ, CAR PARTS INVOICE NO. 32023272 MATERIAL NO. C03776-105, C0"/>
        <s v="STC 1625 CARTON(S) PAPER BOXHS CODE 48192 HIS SHIPMENT DOES NOT CONTAINSOLID WOOD P NG MATERIALS ZIP CODE 518007 VAT NO. 4403 2569894 TEL 0755-25153718 FAX 0755-251534 EIGHT PREPAID STC 1400 CARTON(S) PAPER BOXHS CODE 48192 HIS SHIPMENT DOES NOT CONTAINSO"/>
        <s v="BOOKS ITEM 903684967 978-1-4403-4129-8 SPLASH 17-THE BEST OF WATERCOLOR; PO# C5412981JSB, (6231 CPS 390 CTNS 10 PLTS) ITEM 903673212 978-1-63250-278-0 WEEKEND WRAPS ; PO# 16KN1001-BD (6273 CPS 314 CTNS, 5 PLTS) ITEM 903688680 978-1-59963-838-6 WRITE-BRAIN"/>
        <s v="1X40HC STC: 2210 POSTS 2-1/2-3' X 2,15 450 POSTS 6' X 2,44 MTS PARTIDA ARANCELARIA : 4403.1010 FREIGHT PREPAID"/>
        <s v="MEN'S 100% COTTON WOVEN SH IRT. - DRESS CUSTOMER PO PLM PO NO. ----------- ---------- J005594 234404 J005589 23 4403 J005894 23542 3 J005928 238770 J 005945 235302 J005 947 235431 J005949 236916 J005952 235586 J005972 235615 J005979 235650 J006083 235 269"/>
        <s v="BOOKS AND CALENDER ITEM 903683864 978-1-4402-4157-4 NANCY ZIEMAN S CONFIDENT SEWING COLLECTION PO# K0415742DST (1320 CPS 132 CTNS, 3 PLTS) ITEM 903683888 978-1-4403-4201-1 SKETCHUP-A DESIGN GUIDE FOR WOODWORKERS PO# C4720112DST (1077 CPS 54 CTNS 2 PLTS) I"/>
        <s v="HAIR COSMETICS21 PAL WITH 4403 CRT.REF.7100095990INCL. DANGEROUS GOODS401 CRT. IMO 5.1 UN2984 GROSS 2060,9 / NET 1793, 0720 CRT. IMO 2.1 UN1950GROSS 2773,2 / NET 2551,3101 CRT. IMO 3 UN1266GROSS 325,7 / NET 293,1 1300 CRT. IMO 3 UN1993GROSS 4139, 8 / NET "/>
        <s v="BOOKS ITEM 903683507 978-1-4403-4267-7 PHYSICS OF BRAND AMV1 PO#T822001-BD BOOKS ITEM 903684186 978-1-4403-4667-5 COLOR GROOVY F&amp;WR0397V1 PO#C6366751JSB (3600 CPS) BOOKING REF NO 1604S040 (4 WOOD PLTS WITH IPPC LOGO STC 180 CTNS) . . . . . . . . . . . (12"/>
        <s v="187 LOGS BSIU 9595165 - SEAL #431677 1 0 M3 - 48 HARD MAPLE LOGS 21276 KGS 48 L TCLU 1462399 - SEAL #431645 17.130 M3 HARD MAPLE LOGS 20556 KGS 48 LOGS TC 476046 - SEAL #431698 18.340 M3 - 45 HA APLE LOGS 22008 KGS 45 LOGS UACU 51404 SEAL #431699 18.250 M"/>
        <s v="BOOKS AND CALENDER ITEM 903684058 978-1-4403-4002-4 ACRYLIC PAINTING FOR ENCAUSTICTS PO# C6300242DST (2180 CPS 109 CTNS 2 PLTS) BOOKS AND CALENDER ITEM 903299611 978-1-4405-9744-2 TULA PINK COLORING 2017 WALL CALENDAR PO# R315201-BD (8240 CPS 165 CTNS ITE"/>
        <s v="MDF WITH TWO SIDE RED MELAMINE 1220X2440X15MM MDF 1220X2440X15MM 1220X2440X12MM 1220X2440X6MM 24PACKAGES24PALLETS MDF WITH TWO SIDE RED MELAMINE 1220X2440X15MM MDF 1220X2440X15MM 1220X2440X12MM 1220X2440X6MM 24PACKAGES24PALLETS MDF WITH TWO SIDE RED MELAM"/>
        <s v="564 -FIVE HUNDRED SIXTY FOUR- CARTONS CONTAINING - 13,200 PCS  1100 DOZ OF MENS SHIRTS - P.O. DR-33-114881 LOT NO. 33K3129-100  5130 PCS LOT NO. 33K3129-400  4200 PCS 564 -FIVE HUNDRED SIXTY FOUR- CARTONS CONTAINING - 13,200 PCS  1100 DOZ OF MENS SHIRTS -"/>
        <s v="1X40HC STC: 2250 POSTS 2-1/2-3' X 2,15 450 POSTS 6' X 2,44 MTS PARTIDA ARANCELARIA : 4403.1010 FREIGHT PREPAID"/>
        <s v="TABLE LEGS PO#ECR2016-1015 -SHPR SHOWN AS: TAX ID:4403 00306097423 PHONE: 0755-8213 6878 FAX: 0755-82136877 -- CNEE SHOWN AS: RFC: JFM 9807 21 IG5 TEL: +52 55 35477000 FAX: +52 55 35477020 EMAIL : MX-IMPORT-OCEAN@JAS.COM MX -OPERATIONS@JASCHINA.COM --- NO"/>
        <s v="STC 90 LOG 179 LOGS - 9.150 MBF - 41.176 ITE ASH LOGSHS CODE #4403.99.90ORIGIN C ANO WOOD PACKING MATERIALCAED #01H556WC79 160300228STC 89 LOG 179 LOGS - 9.150 MBF .176 M3WHITE ASH LOGSHS CODE #4403.99.90O N CANADANO WOOD PACKING MATERIALCAED #0 6WC796020"/>
        <s v="STC 45 LOG 99 LOGS - 9,186 MBF - 42.256 M APLE LOGSHS CODE #4403.99.30ORIGIN CANA WOOD PACKING MATERIALCAED #01H556WC79602 300227FREIGHT PREPAID OVERSEAS TERMINALS ECTSTC 54 LOG 99 LOGS - 9,186 MBF - 42.25 H MAPLE LOGSHS CODE #4403.99.30ORIGIN C ANO WOOD "/>
        <s v="FROZEN BONELESS BEEF WBE/USA20296C 194 CT NET WEIGHT 3508.3 KGS GROSS WEIGHT 3638.28KGS WBE/USA20296A 390 CT NET WEIGHT 7236.4 KGS GROSS WEIGHT 7497.7KGS WBE/USA20296B 235 CT NET WEIGHT 4403 KGS GROSS WEIGHT 4558.1KGS TOTAL NET WEIGHT 15147.7 KGS COMMODIT"/>
        <s v="FLOOR METAL DISPLAY RACK PO#4403 THIS SHIPMENT CONTAINS NO SOLID WOOD PACKING MATERIALS FLOOR METAL DISPLAY RACK PO#4403 THIS SHIPMENT CONTAINS NO SOLID WOOD PACKING MATERIALS"/>
        <s v="BOOKS ITEM 903682221 978-1-4402-3209-1 WARMAN S HOT WHEELS FIELD GUIDE, 4TH EDITION BOOKS ITEM 903682250 978-1-4403-4211-0 DOODLE TREES AND HAPPY BEES F&amp;WT7181V1 BOOKS ITEM 903673209 978-1-63250-231-5 NEW HEIGHTS IN LACE KNITTING IW V1 BOOKS ITEM 90368404"/>
        <s v="LADIES, WOMENS KNIT TANK TOPS OF MMF (24 PK WITH 4403 BOXES)"/>
        <s v="1X40 GP CONTAINER APPAREL PER PURCHASE ORDER NUMBER 64759896,64759911,64759912,648 06731,64806737,64806743, 64806747,64806807,64815849,648 15853, 64815861, 64815867, 64815871 &amp; 64815885 3792 PCS 65% POLYESTER 35% COTTON WOVEN MENS SHIRT, 5670 PCS 100 % PO"/>
        <s v="IKEA HOME FURNISHING PRODUCTS TARIFF NUMBER: 732410 CONS IGNMENT NUMBER: 12524-SUP-ECIS 4403 TOTAL GROSS WEIGHT: 319 3.200 TOTAL VOLUME: 20.540 TOTAL NUMBER OF PIECE(S): 651"/>
        <s v="EI REF: SHA8548990 N/A:OWENS &amp; MINOR HTS:3005905010 S/ C#:84071756. SCAC:EXDO 956 2040884088+4343+4348+4701+466 2+4403+ 4651+4382 ISSUE RA TED SEA WAY BILL O.R TOWEL EI REF: SHA8548990 N/A:OWENS &amp; MINOR HTS:3005905010 S/ C#:84071756. SCAC:EXDO 956 2040884"/>
        <s v="4X20FT CONTAINER 4403 PIECES O F LEAD WITH ANTIMONY TOTAL NE T WEIGHT : 99750 KGS TOTAL GR OSS WEIGHT: 99790 KGS TOTAL BUNDLES - 108 HS CODE - 7801 .91.0000 4X20FT CONTAINER 4403 PIECES O F LEAD WITH ANTIMONY TOTAL NE T WEIGHT : 99750 KGS TOTAL GR OSS WEI"/>
        <s v="BOOKS ITEM 903682269 978-1-4403-4566-1 COLOR ME CHILLED OUT ; PO# C6356611JSB (7780 CPS 389 CTNS 9 PLTS) ITEM 903684185 978-1-59668-387-7 QUILTING MODERN ; PO# 11QM0307-JB (1659 CPS 83 CTNS 2 PLTS) ITEM 903683474 978-1-4402-4454-4 SUNDRESSING ; PO# T79940"/>
        <s v="1X40HC STC: 480 POSTS 2 A 2-1/2 X 2,15 2925 POSTS 2-1/2-3' X 2,15 300 POSTS 3' X 2,15 MTS CALIBRADOS 480 POSTS 6' X 2,44 MTS PARTIDA ARANCELARIA : 4403.1010 FREIGHT PREPAID"/>
        <s v="1X40 HC FCL CONTAINER STC TOTAL 3040 THREE THOUSAND FORTY CARTONS ONLY. 100 COTTON TERRY TOWEL AND MADE UPS. AS PER PO.NO0009473-B TOTAL QTY. 18240 PCS. INV. NO. 4403 15-16 DTD. 07.03.2016 S BILL NO. 6397095 DTD. 11.03.2016 IEC CODE NO. 3007009618 H.S.COD"/>
        <s v="PACKAGEPIECEIKEA HOME FURNISHING PRODUCTS HS CODE:392410 PACKAGEPIECEIKEA HOME FURNISHING PRODUCTS HS CODE:670210 PACKAGEPIECEIKEA HOME FURNISHING PRODUCTS HS CODE:691200 PACKAGEPIECEIKEA HOME FURNISHING PRODUCTS HS CODE:700719 PACKAGEPIECEIKEA HOME FURNI"/>
        <s v="TABLE LEGS PO#ECR2016-1013 -SHPR SHOWN AS: TAX ID:4403 00306097423 PHONE: 0755-8213 6878 FAX: 0755-82136877 -- CNEE SHOWN AS: RFC: JFM 9807 21 IG5 TEL: +52 55 35477000 FAX: +52 55 35477020 EMAIL : MX-IMPORT-OCEAN@JAS.COM MX -OPERATIONS@JASCHINA.COM --- NO"/>
        <s v="BEER - CORONA EXTRA LOOSE PACK 24/330 ML. CANADA' 44243OR_4500751288/OR-4424 3 BEER - CORONA EXTRA LOOSE PACK 24/330 ML. CANADA' 44203OR_4500751228/OR-4420 3 BEER - CORONA EXTRA LOOSE PACK 24/330 ML. CANADA' 44257OR_4500751302/OR-4425 7 BEER - CORONA EXTR"/>
        <s v="BEER MADE FROM MALT- IN CONTAINERS HOLDING 10 LI - MODELO ESPECIAL BOTELLA 12 PACK 12/355ML CANADA 44680OR_4500760297/OR-4468 0 IMPORTER REFERENCE LABATT PO: 4500745209 HS CODE: 22030001 BEER MADE FROM MALT- IN CONTAINERS HOLDING 10 LI - CORONA EXTRA SLEE"/>
        <s v="STC 47 LOG 93 LOGS - 8,645 BFT - 38.913 M D MAPLE LOGSHS CODE #4403.99.30ORIGIN O IO, CANADAUASU 1011544-46 LOGS-4,338 BFT- 31 M3-23946KGSUACU 5981160-47 LOGS-4,307 19.382 M3-24637KGSNO WOOD PACKING MATERIA ED #01H556HC952220160300207FREIGHT PREPAI 46 LOG"/>
        <s v="STC 43 LOG 424 LOGS-431 TAGS - 33,170 BFT 65.850 M3RED OAK LOGSHS CODE #4403.91.00H RY LOGSHS CODE #4403.99.90WHITE ASH LOGSH DE #4403.99.90ORIGIN ONTARIO, CANADA 1014395-57 LOGS-58 TAGS-3,700 BFT-18.500 6517 KGS (RO-HICK)UACU 5594659-45 LOGS-51 S-3,731 B"/>
        <s v="STC 52 LOG 9.667 M3 - 40 ASH SAW LOGS 4. 3 - 12 WHITE OAK SAW LOGS HS CODE 4403 00, 4407.91.00 NO WOOD PACKING MATERIAL D 01H556KC789820160300205"/>
        <s v="01 CONTAINER 40HC CONTAINING 22 PACKAGES BEING: 22 PACKAGES WITH 468 PIECES EACH - 43,450M3 OF 11 16'X4-5 8'X81' FLAT JAMBS WOODEN PACKAGE: TREATED AND CERTIFIED AS DECLARED BY SHIPPER - CONTRATO PO 4403 - NCM - 44182000 SHIPPED ON BOARD 'FREIGHT COLLECT'"/>
        <s v="FURNITURE-SOFA PO NO.:5124303 6048556 PI NO.:11315928 11323253 THIS SHIPMENT DOES NOT CONTAIN ANY WOOD PACKING MATERIALS EMAIL:SHICKS@SHIPGSA.COM 2)CUSTOMS BROKE R: VANTEC HITACHI TRANSPORT SYSTEM USA IN C. 8290 N.W.27 STREET SUITE 603 MIAMI,FL. 33122 TEL"/>
        <s v="FOREST PRODUCT Y. BIRCH LOGS HS CODE 4403"/>
        <s v="BOOKS ITEM 903673208 978-1-63250-500-2 HUBBLE STITCH IWV1 PO#16BD0601-BD (5680 CPS) BOOKS ITEM 903680103 978-1-4402-4420-9 SIGNATURE BAGS F&amp;WT67491CD)V1 PO#T674901_BD BOOKS ITEM 903680132 978-1-4403-4495-4 CREATIVE STRENGTH TRAINING F&amp;WS6792V1 PO#C6349541"/>
        <s v="BOOKS AND BOOKS WITH CD BOOKS ITEM 903680471 978-1-4402-4657-9 PICKER S POCKET GUIDE U.S. COINS &amp; CURRENCY ; PO# K0265791_KB (5175 CPS 130 CTNS 3 PLTS) BOOKS ITEM 903681270 978-1-4402-4447-6 HAPPY QUILTS PO# T717901-BD (5670 CPS 284 CTNS 6 PLTS) BOOKS ITE"/>
        <s v="TEXTIL NON WOVEN NON WOVEN FF GREEN SURGE LAYER 40G/M2 WIDHT 60 MM NET WEIGHT 4403.62 KG INVOICE 50483 HS CODE 56.03.12.90.00"/>
        <s v="ALUMINIUM CLUTCH CASTING 15840 PIECES LOADED IN 10 COLLIES ORDER NO 5500022728 INVOICE NUMBER 850223 2016 850224 2016 NET WEIGHT 4403,-KG ALUMINIUM CLUTCH CASTING 38016 PIECES LOADED IN 24 COLLIES ORDER NO 5500022729 INVOICE NUMBER 850222 2016 NET WEIGHT "/>
        <s v="SHIPPER'S LOAD &amp; COUNT 1 X 40FT HIGHCUBE CONTAINER S.T.C. 53 LOGS BASSWOOD LOGS HS CODE #4403.99.90 FREIGHT PREPAID DTHC COLLECT ON BOARD APRIL 15, 2016 CAED #01H556UC369220160400249 FSCU 8507095 / SEAL #431669"/>
        <s v="PO#4403 DECORATIVE POSTERS + THIS SHIPMENT CONTAINS NO SOLID WOOD PACKAGING MATERIALS"/>
        <s v="01X40'GP CONTAINER STC 4403 CA SES OF TEA &amp; HERBS AMS # 9941 466 SCAQ : SCQH"/>
        <s v="POLYVINYL ALCOHOL KURARAYPOVAL 48-80 (PVA-424H) 18,000KGS H.S.CODE 3905.30.0000 OXY PO 4502195543 - 2ND MATER IAL 14432 KAI P.O.NO D50US00074 DELIVERY TO OXY-PASADENA PVC PLANT 4403 PASADENA FREEWAY PASADENA, TX 77503-1119 USA SHIPPER S REF ERENCE ONLY FR"/>
        <s v="BOOKS &amp; BOOKS JACKET ITEM 903680001 978-1-4402-4674-6 2017 U.S. COIN DIGEST PO# K0967461_KB (7280 CPS 728 CTNS) ITEM 903680001 978-1-4402-4674-6 2017 U.S. COIN DIGEST PO# K0967461_KB (65 CPS 1 CTN) (15 PLTS) ITEM 903680257 978-1-59668-011-1 KNIT FIX PO# #"/>
        <s v="BOOKS ITEM 903679417 978-1-4403-3726-0 FEARLESS WATERCOLOR FOR BEGINNERS F&amp;W-T2653V2 BOOKS 903679920 978-1-4463-0484-6 MY RAG DOLL D&amp;CV5 PO#FW1032 (2310 CPS) PO#C5472602DST (2640 CPS) BOOKING REF NO 1603S016B (3 WOOD PLTS WITH IPPC LOGO STC 132 CTNS) . . "/>
        <s v="BOOKS AND BOOKS WITH DVD ITEM 903679877 978-1-4403-3866-3 MID-CENTURY MODERN FURNITURE PO# C4786632DST (1650 CPS 83 CTNS 2 PLTS) BOOKS AND BOOKS WITH DVD ITEM 903679411 978-1-55870-895-2 MADE BY HAND (W DVD) PO# C4789526DST (1500 CPS 75 CTNS 3 PLTS) ITEM "/>
        <s v="AS PER PO# LA160209-1 PLASTIC DOCUMENT HOLDER 4403-6353 PLASTIC DOCUMENT HOLDER 4403-6353-2/4"/>
        <s v="CHASSIS PARTS OF STEEL HBL NO:QDLGB1630006 SCAC:ONPL VIP CODE: 15-257TPC-526 N/A:BUFFER USA CY/CY FREIGHT COLLECT HINGE, ALUMINUM HBL NO:QDLGB1630007 SCAC:ONPL VIP CODE: 15-257TPC-526 N/A:BUFFER USA CY/CY FREIGHT COLLECT AS PER PO# LA160209-1 PLASTIC DOCU"/>
        <s v="STC 541 CARTON(S) ACRYLIC DISPLAYROLLS TA ON FLOWER POTMICROPHONE STAND HOLDERDISC Y CASEDUAL KEYBOARD STANDKEYBOARD MOUSE S UCETPET CAGETHIS SHIPMENT CONTAINS NOSOLI OD PACKING MATERIAL ZIP CODE 518007 VAT N 40300792569894 ZIPCODE 518007VAT NO. 4403 2569"/>
        <s v="2179 CARTON   MENS TEE SHIRT &amp; POLO SHIRT PO-4403 ,4404,4405,4406,4475,4476 STYLE-BA08420,1 6084003 HS CODE.6109100012. GFL064932"/>
        <s v="CANADIAN LOGS CANADIAN LOGS CANADIAN LOGS CANADIAN LOGSCANADIAN LOGS CANADIAN LOGS CANADIAN LOGS CAED# 01R344NC210620160300180 QUANTITY 67.690 MBF HS CODE 4403.20.61 FREIGHT PREPAID CANADIAN LOGS"/>
        <s v="FURNITURE-SOFA PO NO.:1013877 3424857 34 24791 PI NO.:11275394 11282569 11283618 T HIS SHIPMENT DOES NOT CONTAIN ANY WOOD P ACKING MATERIALS EMAIL:SHICKS@SHIPGSA.C OM 2)CUSTOMS BROKER: VANTEC HITACHI TRANS PORT SYSTEM USA INC. 8290 N.W.27 STREET S UITE 60"/>
        <s v="IKEA HOME FURNISHING PRODUCTS TARIFF NUMBER: 940350 CONS IGNMENT NUMBER: 10973-SUP-2400 081562 TOTAL GROSS WEIGHT: 1 4403.830 TOTAL VOLUME: 55.86 2 TOTAL NUMBER OF PIECE(S): 510 IKEA HOME FURNISHING PRODUCTS TARIFF NUMBER: 940360 CONS IGNMENT NUMBER: 1097"/>
        <s v="BOOKS ITEM 903679031 978-1-4403-4204-2 THE FAMILY TREE HISTORICAL MAPS BOOK - EUROPE F&amp;W-T7075V2 PO#C4220422DST (1880 CPS) BOOKING REF NO 1602S092B (4 WOOD PLTS WITH IPPC LOGO STC 188 CTNS) THIS SHIPMENT CONTAINS WOOD PACKAGING MATERIALS WHICH COMPLIED TH"/>
        <s v="BOOKS AND BOOKS WITH CD ITEM 903678305 978-1-4403-4126-7 PAINTING PARTY PO# C5412671JSB (6180 CPS 309 CTNS 5 PLTS) ITEM 903673206 978-1-63250-180-6 THE QUILTER S PAPER-PIECING WORKBOOK PO# 16QM0301-BD (6010 CPS 301 CTNS 6 PLTS) ITEM 903679399 978-1-4402-4"/>
        <s v="POLYVINYL ALCOHOL KURARAYPOVAL 48-80 (PVA-424H)18,000 KGS H.S.CODE 3905.30.0000 OXY PO 4502195543 MATERIAL 14432 KAI P.O.NO D50US00073 DELIVERY TO OXY-PASADENA PVC PLANT 4403 PASADENA FREEWAY PASADENA, TX 77503-1119 USA TEL 281-884-417 4 SHIPPER S REFEREN"/>
        <s v="1X40HC STC: 3.120 POSTS 2 A 2-1/2 X 2,15 675 POSTS 2-1/2-3' X 2,15 600 POSTS 3' X 2,15 MTS CALIBRADOS PARTIDA ARANCELARIA: 4403.1010 FREIGHT PREPAID"/>
        <s v="BOOKS ITEM 903677643 978-1-4403-3526-6 WATERCOLOR MASTERS AND LEGENDS PO# C5452661JSB (5280 CPS 264 CTNS 8 PLTS) ITEM 903678928 978-1-4402-4625-8 STANDARD CATALOG OF WINCHESTERFIREARMS, 3RD EDITION PO# K0762581_KB (5246 CPS 375 CTNS 10 PLTS) ITEM 90367918"/>
        <s v="ESSENCES AND CONCENTRATES 150 BOXES COLCAFE ALL IN ONE (3 IN 1) 12 JAR X13.4 OZ (5749) NET W 684 KG 50 BOXES COLCAFE POWDERED SOLUBLE COFFEEST1 2 X JAR X 3.53OZ (5743) NET W 60 KG 100 BOXES COLCAFE POWDERED SOLUBLE COFFEEST 12 X JAR X 1.76OZ (5742) NET W "/>
        <s v="01X40 HC CONTAINING: 25 CRATES WITH 30.625 PIECES WOODEN BROOM HANDLES- SHIPPED ON BOARD FREIGHT COLLECT PURCHASE ORDER NR. 13997 NCM: 44170090 NALADI: 44170020 PROCESSO NR. 2076/16 NET WEIGHT: 19.200 KGS RE NR. 16/0270283-001 SD.NR. 2160144858/9 WOODEN P"/>
        <s v="14.00 CUBIC METERS OF WOOD OF LOGWOOD IN ROLLWITHOUT SAPWOOD IN SEVERAL MEASURES 14.00 METROS C BICOS DE MADERA DE PALO DE MORROLLO DESALBURADA EN VARIAS MEDIDAS FRACCION ARANCELARIA 4403.99.99 FREIGHT COLLECT PH: +52 229 9319394 14.00 CUBIC METERS OF WOO"/>
        <s v="STC 59 LOG 173 LOGS-176 TAGS - 13,500 BFT 7.000 M3HARD MAPLE LOGSHS CODE #4403.99.3 GIN ONTARIO, CANADATRIU 9613881-53 LOGS AGS-4,500 BFT-19.000M3-26282 KGSPGTU 9146 59 LOGS-59 TAGS-4,500 BFT-19.000M3-26267 ACU 5106292-61 LOGS-63 TAGS-4,500 BFT-19. 3-2614"/>
        <s v="STC 52 LOG 402 LOGS - 29,171 BFT - 145.85 24,758 BFT (123.790 M3) HARD MAPLE LOGS - LOGSHS CODE #4403.99.304,148 BFT ( 20.740 RED OAK LOGS - 52 LOGSHS CODE #4403.91.0 BFT ( 0.985 M3) HICKORY LOGS - 2 LOGSHS #4403.99.9068 BFT( 0.340 M3) ASH LOGS - GHS CODE"/>
        <s v="FRENCH WHITE OAK 27 MM (M3) ISPS POD PAYABLE AT DEPARTURE THC ET CUC A DESTINATION COLLECT HS CODE : 4403.91 FREIGHT PAYABLE AT DEPARTURE ON BOARD FRENCH WHITE OAK 27 MM (M3)"/>
        <s v="O/F: USD 3287 PET TREATS/CHEWS PO 4501440909,4501440930,4501440941 UNDERDECK AND STOW THE CONTAINER AWAY FROM ENGINE AND BOILER ZHEJIANG PROVINCE 325405 CHINA TEL:86-577-63831555 FAX:86-577-63830321 E-MAIL: 642-UPG CHROBINSON.COM ATTENTION : ROXANA CORNEJ"/>
        <s v="BRAKE PAD FOR MOTOR VEHICLES, HTS CODE NO: 8708.30.00 TOTAL SET-10795 TOTAL PCS-43180 INV NO. 1521012528 DT. 13.02.16 SB NO. 5933211 DT. 18.02.16 IE C NO. 0507056027 NET WT. 16243 .765 KGS DB 24369 TO DB 2 4403"/>
        <s v="BOOKS ITEM 903677652 978-1-4403-3837-3 CREATIVE COLORED PENCIL F&amp;W-T3610V1 PO#C5483731JSB BOOKS ITEM 903673205 978-1-63250-152-3 3 SKEINS OR LESS - MODERN BABYKNITS IW-V1 (5020 CPS 251 CTNS) (4 WOOD PLTS WITH IPPC LOGO STC 251 CTNS) BOOKING REF NO 1602S04"/>
        <s v="SHIPPER'S LOAD &amp; COUNT TOTAL 22 PCS. 35.65 MBF HS-CODE: 4403.20-7000 SPRUCE ORIGIN: CANADA CFR KOREA PORT DOCUMENTARY CREDIT NO. M3173603NU00019 SHIPPER'S LOAD &amp; COUNT TOTAL 22 PCS. 35.65 MBF HS-CODE: 4403.20-7000 SPRUCE ORIGIN: CANADA CFR KOREA PORT DOCU"/>
        <s v="AUDI GTODNE 4091 PACKAGE FURNITURE 9000 KGS HS CODE 6601 1000 HBL:HBGA0274764 65 PACKAGE FURNITURE 3220 KGS HS CODE 6601 1000 HBL: HBGA0274765 2 PACKAGE FURNITURE 250 KGS HS CODE 6601 1000 HBL: HBGA0274766 60 PACKAGE FURNITURE 780 KGS HS CODE 6601 1000 HB"/>
        <s v="SOFA SOFA OTTOMAN PO#MVP101614-6 @TAX ID 4403 0066 1046 989 @@TAX ID# 660508183 MRN# 00136470021 SSN 660508183 @@@CTC LINDA RAZICK / LRAZICK@DFF-INC.COM THE INFORMATION APPEARING ON THE DECLARATION RELATING TO THE QUANTITY AND DESCRIPTION OF THE CARGO IS "/>
        <s v="WOOD IN THE ROUGH, WHETHER OR NOT STRIPPED OF BARK - WHITE OAK LOGS NO WOOD PACKING MATERIAL SHIPPED ON BOARD MSC BARBARA UA607A AS PER BELOW SHIPPED ON BOARD DATE AT BALTIMORE, MD SCHEDULE B NUMBER: 4403.91.0040 (QUERCUS ALBA) FREIGHT PREPAID WOOD IN THE"/>
        <s v="BOOKS ITEM 903676615 978-1-4403-4128-1 DISCOVER OIL PAINTING ; PO# C5412811JSB (6160 CPS 308 CTNS 5 PLTS) ITEM 903677836 978-1-4402-4615-9 COLLECTING ROCKS, GEMS &amp; MINERALS-3RD ; PO# K0261591_KB (7598 CPS 380 CTNS 8 PLTS) ITEM 903673204 978-1-63250-162-2 "/>
        <s v="FOLDING TABLE CONGO IBIZA II 1000PCS PO# 282786 BOOKIN G# 30346 INLAND FROM ENSENAD A TO MEXICALI BY ALL TRUCK -SHPR SHOWN AS: TAX ID:4403 00306097423 PHONE: 0755-8213 6878 FAX: 0755-82136877 -- CNEE SHOWN AS: RFC: JFM 9807 21 IG5 TEL: +52 55 35477000 FAX"/>
        <s v="FURNITURE-SOFA PO NO.:1013877 3424857 34 24791 PI NO.:11275394 11282569 11283618 T HIS SHIPMENT DOES NOT CONTAIN ANY SOLID W OOD PACKING MATERIALS EMAIL:SHICKS@SHIP GSA.COM 2)CUSTOMS BROKER: VANTEC HITACHI TRANSPORT SYSTEM USA INC. 8290 N.W.27 STR EET SUI"/>
        <s v="TOYS, VIZ 2IN1 VACUUM SET ORDER# 419349 ITEM# 539425 HTS# 9503000073 90.0 EACHCAR TON15.0 EACH INVOICE # SHIPPER: PLAYGO TO YS ENTERPRISE LTD YTN 12F TOWER 1 S SEAS CTR 75 MODY RD CONTAINER, TYPE, SEAL(S) - -------------------------- ZCSU8603227 40 ' HC Z"/>
        <s v="4489 CTN NEW AUTOMOTIVE PARTS FORK TRUCK T/A AND FORK TRUCK SERVICE PARTS . HS CODE 870893, 848350, 848330 . INVOICE NO.IV-4402-160217, 4489 CTN NEW AUTOMOTIVE PARTS FORK TRUCK T/A AND FORK TRUCK SERVICE PARTS . HS CODE 870893, 848350, 848330 . INVOICE NO"/>
        <s v="1X40HC STC: 1.920 POSTS 2 A 2-1/2 X 2.15 90 POSTS 6' X 2,15 MTS CALIBRADO 450 POSTS 6' X 2,15 MTS CALIBRADO PARTIDA ARANCELARIA: 4403.1010 FREIGHT PREPAID"/>
        <s v="MARK &amp; NOS. : QUANTITY DESC RIPTION: G.W. MEAS. ( CT NS ) ( KGS ) ( CBM ) PKG13 625 P.O.NO.: 999.8396 718.75 13.46 CASABELLA ITE M NO.: 11305 ITEM NAME : SPARKLE SCRUB S PONGE-2PK SPARKLE SCRUB S PONGE-2PK QTY.: 15000 PCS - BILINGUAL ITEM N UMBER : 11305 "/>
        <s v="MENS N KIDS TSHIRTS 1258(ONE THOUSAND TWO HUNDRED FIFTY EIGHT) CARTONS CONTAINING 100%COTON KNITTED MENS,BOYS, KIDS T-SHIRTS S.B.NO. 5279564,5279553,5279499 DATED 14.01.2016 (61091000) IEC NO 0515025101 HS CODE 6109.10.0012,6109.10.0014 HBL NO. FDLA/LAX/1"/>
        <s v="13.30 CUBIC METERS OF WOOD OF LOGWOOD IN ROLWITHOUT SAPWOOD IN SEVERAL MEASURES 13.30 METROS C BICOS DE MADERA DE PALO DE CAMPECHE (TINTO) EN ROLLO DESALBURADA EN VARIMEDIDAS FRACCION ARANCELARIA 4403.99.99 FREIGHT COLLECT 13.30 CUBIC METERS OF WOOD OF LO"/>
        <s v="GROUND CUMIN 328 BAGS - 7440 KGS HTS:090 932 -LOT NO:4403 GROUND LAUREL LEAVES 158 BAGS - 3584 KGS HTS:091099 - LOT NO:4404 BLUE POPPYSEEDS 61 BAGS - 1522 KGS HTS:1 207.91 - LOT NO:4405 ANISSEED - 30 BAGS - 680 KGS HTS:090961 - LOT NO:4406 OREGANO - 340 B"/>
        <s v="ALUMINIUM CLUTCH CASTING 38016 PIECES LOADED IN 24 COLLIES ORDER NO 5500022723 INVOICE NUMBER 850191 2016 NET WEIGHT 10568,-KG HS-CODE(S) 84836080 ALUMINIUM CLUTCH CASTING 15840 PIECES LOADED IN 10 COLLIES ORDER NO 5500022729, 5500022728 INVOICE NUMBER 85"/>
        <s v="BOOKS ITEM 903674692 978-1-4403-4054-3 SHOW POSTERS PO# T546301-BD (3940 CPS 197 CTNS 6 PLTS) ITEM 903663651 978-1-4403-4127-4 ACRYLIC WORKS 3 PO# C5412741JSB (2016 CPS 126 CTNS 3 PLTS) ITEM 903677509 978-1-4403-4568-5 CONTEMPORARY FURNITURE PO# C4756851-"/>
        <s v="SCRUBBER 36 PIECES 4091.-KG NET 4403.-KG GROSS HS CODE 84248900 VACUUM CLEANER PARTS 279 PIECES 716.-KG NET 722.-KG GROSS HS CODE 83023000 TOTAL NUMBER OF PACKAGES 315 PIECES COMMERCIAL INVOICE 92390118 NILFISK SEAL 003668"/>
        <s v="LUMBER SPF KD S4S HT ECONOMY CIF NHAVA SHEVA, INDIA H.S. CODE: 4403.10.31 IMPORT PERMIT NO.: 23IC 539042, 23IC 539045, 23IC 539044 AGENT AT DESTINATION BUNDLES BUNDLES CMA CGM AGENCIES (INDIA) PVT LTD 2ND FLOOR AMEYA LOGISTICS VILLAGE DHASAKHOSHIPOST KOPR"/>
        <s v="BOOKS ITEM 903663651 978-1-4403-4127-4 ACRYLIC WORKS 3 ; F&amp;W-T6231 V1 PO#C5412741JSB (1160 CPS) BOOKING REF NO 1602S011B (2 WOOD PLTS WITH IPPC LOGO STC 73 CTNS) THIS SHIPMENT CONTAINS WOOD PACKAGING MATERIALS WHICH COMPLIED THE STANDARD OF ISPM 15. . ."/>
        <s v="STUFFED VINE LEAVES 315 CARTONS VINE LEAVES STUFFED WITH RICE IN BRINE 6/70OZ PALI GW 4403.70 KGS - NW 3969 KGS 384 CARTONS VINE LEAVES STUFFED WITH RICE IN BRINE 24/10OZ PAL GW 3409.92 KGS - NW 2580.48 KGS BEANS 378 CARTONS GIANT BEANS IN TOMATO JUICE 6/"/>
        <s v="WOODEN DECORATION NO SWPM AMS INFORMATION WILL BE FILLED BY HECNY SCAC CODE:HYSL COMM:WOOD DECORATION N/A: KOEN PACK SQ QHOF065199 TLI 4403-10-0010-0001 CY-CY -5281 FREIGHT COLLECT"/>
        <s v="PHARMACEUTICAL PRODUCTS, NOS TOTAL TWENTY PACKAGES ONLY METFORMIN HYDROCHLORIDE TABLETS USP 500MG / QTY 19014 NDC 53746-218-05 / HTS CODE 3004.9099 USA HTS CODE 3004.90.9190 / FDA PRODUCT CODE 61 P C A 26 ANDA 77880 SPIRONOLACTONE TABLETS, USP 50MG / QTY "/>
        <s v="4403 PCS OF NARCISSE MARBL E FILLED POLISHED BRUSHE D BEIGE MARBLE POLISHED B EVEL BEIGE MARBLE POLISHED NARCISSE MARBLE FILLED PO LISHED BEVEL COUNTERTOP HT S CODE: 680221"/>
        <s v="BOOKS ITEM 903676058 978-1-4403-2248-8 ART OF MANLINESS COLLECTION PO# C5824886DST (2190 CPS 219 CTNS 7 PLTS) ITEM 903677834 978-1-4403-3725-3 THE ARTIST S GUIDE TO PAINTING PO# C5472532DST (1420 CPS 71 CTNS 2 PLTS) ITEM 903673203 978-1-63250-205-6 THE AR"/>
        <s v="BOOKS ITEM 903675607 978-1-4403-4475-6 COMIC ARTIST S ESSENTIAL PHOTOREFERENCE ; F&amp;W-S6573 V1 (2560 CPS) PO# C6247561JSB BOOKING REF NO 1601S079 (2 WOOD PLTS WITH IPPC LOGO STC 128 CTNS) THIS SHIPMENT CONTAINS WOOD PACKAGING MATERIALS WHICH COMPLIED THE S"/>
        <s v="HERBS PARSLEY FLAKES (LOT 7157-1120) HS CODE 071290 220 CARTONS GROSS WEIGHT OF CARTON 9.600 KGS NET WEIGHT OF CARTON 9.100 KGS (20 LBS) TOTAL GROSS WEIGHT 2112 KGS TOTAL NET WEIGHT 2002 KGS PARSLEY FLAKES (LOT 7157-1474) HS CODE 071290 208 CARTONS GROSS "/>
        <s v="855 CARTON 4532 KGS 6.94 CBM STAINLESS STEEL FLATWARE PO 270-3089 AFD39475QV NORTH BAY 18/10 75 PIECE SET/ REMAILER HTS CODE:82152000 855 CARTON 4403 KGS 6.94 CBM PO 270-3089 AFD37475QV DARLINGTON 18/10 75 PIECE SET/ REMAILER 2ND NOTIFY: MAERSK CUSTOMS SE"/>
        <s v="WOOD IN THE ROUGH, WHETHER OR NOT STRIPPED OF BARK - RED OAK LOGS - 3,649 BFT HS CODE #4403.91.00 ORIGIN: VERMONT, U.S.A. NO WOOD PCKING MATERIAL FREIGHT PREPAID"/>
        <s v="LOGS - 3,620 BFT/16.290 M3/20115 KGS (RO) LOGS - 3,717 BFT/16.727 M3/20653 KGS (RO/HICK) LOGS - 3,645 BFT/16.403 M3/20251 KGS (RO) 144 LOGS - 10,982 BFT - 49.420 M3 7,477 BFT (33.647 M3) RED OAK LOGS HS CODE #4403.91.00 3,505 BFT (15.773 M3) HICKORY LOGS "/>
        <s v="WOOD IN THE ROUGH, WHETHER OR NOT STRIPPED OF BARK - CANADIAN LOGS 14 DAYS DEMURRAGE: FREE TIME OFFERED AT DESTINATION) TOTAL : 26 LOGSH.S. CODE: 4403.20.61 CAED# 01R344NC210620160200066 WOOD SAWN OR CHIPPED LENGTHWISE, SLICED OR PEELED, - CANADIAN LOGS W"/>
        <s v="STC 58 LOG 238 LOGS - 16,199 BFT - 105.48 HARD MAPLE LOGS HS CODE #4403.99.30 O N ONTARIO, CANADA  UACU 5103014-6 GS-4,068 BFT-26.896 M3-25551 KGS CRXU 90 0-58 LOGS-4,128 BFT-26.414 M3-25093 KGS 6847750-61 LOGS-4,039 BFT-26.028 M3-2472 S UACU 6013147-59 L"/>
        <s v="STC 63 LOG 136 LOGS - 7,697 BFT - 38.485 RD MAPLE LOGSHS CODE #4403.99.30ORIGIN RIO, CANADAUACU 5439550-73 LOGS-3,774 -18.870 M3-25583 KGSUACU 5037247-63 LOGS- 3 BFT-19.615 M3-25401 KGSNO WOOD PACKING RIAL.CAED #01H556LC999720160200066STC 73 136 LOGS - 7,"/>
        <s v="LUMBER CANADIAN SPF KD S4S HT ECONOMY CIF NHAVA SHEVA, INDIA TOTAL 31BUNDLES / 100 M3 H.S. CODE: 4403.10.31 IMPORT PERMIT NO.: 23IC 539052, 23IC 539048, 23IC 539049 BUNDLES CAED: 04H469SCD65120160200169 AGENT AT DESTINATION CMA CGM AGENCIES (INDIA) PVT LT"/>
        <s v="PO#CRI2015-1727 PAINTED/CHRO ME CHAIR FRAME SUPPORT BAR PO#CRI2015-1727 PAINTED/CHRO ME CHAIR FRAME SUPPORT BAR PO#CRI2015-1727 PAINTED/CHRO ME CHAIR FRAME SUPPORT BAR -SHPR SHOWN AS: TAX ID:4403 00306097423 PHONE: 0755-8213 6878 FAX: 0755-82136877 -- CNE"/>
        <s v="AIRLESS SPRAYER SO 1226 10.00 CTNS ALUMINUM DIECASTING PARTS ---------------------------- BLOCK-WHEEL MOUNT 1PLTS10CTNS SO 1229 15.00 CTNS AIRLESS SPRAYER 15PLTS15CTNS SO 1230 76.00 CTNS K.D. FURNITURE AND PARTS (MADE IN TAIWAN) SO 1231 73.00 CTNS DRIFT S"/>
        <s v="14.00 CUBIC METERS OF MORUS WOOD IN ROLLS WITSAPWOOD IN SEVERAL MEASURES 14.00 METROS CUBICOS DE MADERA DE PALO DE MORROLLO DESALBURADA EN VARIAS MEDIDAS FRACCION ARANCELARIA 4403.99.99 FREIGHT COLLECT 14.00 CUBIC METERS OF MORUS WOOD IN ROLLS WITSAPWOOD "/>
        <s v="TOYS, VIZ GRACO JANEY PACK 'N PALY PLAYARD CUDDLE ORDER# 417027 ITEM# 228417 HTS# 9403 200017 271.0 EACHCARTON271.0 EACH INVOICE # SHIPPER: GRAC O CHILDRENS PROD INC YNT 110 SECTION 1 OEN AN RD BLDG.1B TOYS, VIZ GRACO SIMPLE SWAY S WING-SKETCH SAFARI ORDE"/>
        <s v="1 TC WITH 18 INTERMEDIATE BULK CONTAINER CONSOLIDATED CARGO AS DETAILED FOR CHEMICAL EMERGENCY SPILL LEAK FIRE EXPOSURE OR ACCIDENT IN THE USA ONLY CALL CHEMTREC AT 800-424-9300 OR CALL COLLECT AT 706-527-3887- CHEMTREC CONTRACT CCN1698 FREIGHT AND THC PR"/>
        <s v="5 INTERMEDIATE BULK CONTAINER 2920 KGM ON PALLETS LOTADER 4403 ORDER A29H6A0201 390190 (HS) 13 INTERMEDIATE BULK CONTAINER 7592 KGM ON PALLETS LOTADER MAH 3410 ORDER A29H6A0101 390190 (HS) PLASTIC RESIN FOR CHEMICAL EMERGENCY SPILL LEAK FIRE EXPOSURE OR A"/>
        <s v="FURNITURE-SOFA PO NO.:11237763 PI NO.:65 09640 THIS SHIPMENT DOES NOT CONTAIN ANY SOLID WOOD PACKING MATERIALS EMAIL:SHIC KS@SHIPGSA.COM 2)CUSTOMS BROKER: VANTEC H ITACHI TRANSPORT SYSTEM USA INC. 8290 N.W . 27 STREET SUITE 603 MIAMI,FL.33122 TEL: :305-63"/>
        <s v="MENS 100% COTTON KNITTED SHIRT STYLE # 710560846011 71 0560846012 710560846013 PO # 4700330969 CAT: 338 QTY: 137 CTNS / 3956 PCS HTS # 6110.20.2069 SHIPPER: BRIG HT SKY PTE LTD.N 9,STREET CHOA MENS 100% POLYESTER KNITTED SH ORT STYLE # 710596579001 710596"/>
        <s v="218 PIECES BEING YEW YAXUS BACCATA 76 STUKS4,29M33 300 KG4403 99 9500 OAK QUERUCUS 12 STUKS4,29M34000 K G4403 91 90 00 WENGE (MILLETTIA) 12 STUKS1,24M31 000 KG44 09 29 91 SIPO VENEERS, 118 STUKS,0,22M350 KG4407 29 00 INVOICE 619"/>
        <s v="CARPETS TOTAL BALES 256 TOTAL PIECES 1120 NET WEIGHT 6376 KGS. GROSS WEIGHT 7760 KGS. PO440436-440439-440529-439927-4403 46 5666.79 SQ. MTRS. MACHINE MADE POLYPROPYLENE CARPET OF PILE CONSTRUCTION - WOVEN LOADED IN METAL RACKS"/>
        <s v="864 PCS. ART.NO.30202092 G RUNDTAL RAIL 59 STAINLESS STEEL CONSIGNMENT ID. ECIS 23905 SUPPLIER NO. 18612 S HIPMENT NO. 362-CP-S34403 HTS CODE : 830250 SHIPPER: ASIA STAINLESS STEEL CO., LTD. 53/1 MOO 3 T.THANOONK AD A.MUANG NAKORNPATHOM 73 000, THAILAND 4"/>
        <s v="1X40HC SAID TO CONTAIN 720 POSTS 2 A 2-1/2 X 2,15 3.375 POSTS 2-1/2 A 3 X 2,15 112 POSTS 3' X 2,15 MTS 45 POSTS 6' X 2,15 MTS M3 34.38 PARTIDA ARANCELARIA: 4403.1010 FREIGHT PREPAID"/>
        <s v="BOOKS ITEM 903671082 978-1-4402-4629-6 WARMAN S ANTIQUES &amp; COLLECTIBLES PO# K0262961KB (10070 CPS 1007 CTNS BOOKS ITEM 903671103 978-1-4402-4614-2 ANTIQUE TRADER BOTTLES PO# K0261421_KB (5616 CPS 562 CTNS 10 PLTS) 26 PLTS) ITEM 903675181 978-1931559430 BI"/>
        <s v="SOFA SOFA PO#MVP101614-5 @TAX ID 4403 0066 1046 989 @@MRN# 00136470021 SSN IS 660508183 THE INFORMATION APPEARING ON THE DECLARATION RELATING TO THE QUANTITY AND DESCRIPTION OF THE CARGO IS IN EACH INSTANCE BASED ON THE SHIPPER'S LOAD AND COUNT. I HAVE NO"/>
        <s v="TABLE LEGS PO#ECR2015-1768 -SHPR SHOWN AS: TAX ID:4403 00306097423 PHONE: 0755-8213 6878 FAX: 0755-82136877 -- CNEE SHOWN AS: RFC: JFM 9807 21 IG5 TEL: +52 55 35477000 FAX: +52 55 35477020 EMAIL : MX-IMPORT-OCEAN@JAS.COM MX -OPERATIONS@JASCHINA.COM --- NO"/>
        <s v="DOUGLAS FIR LOGS DOUGLAS FIR LOGS DOUGLAS FIR LOGS DOUGLAS FIR LOGSDOUGLAS FIR LOGS DOUGLAS FIR LOGS DOUGLAS FIR LOGSDOUGLAS FIR LOGS DOUGLAS FIR LOGS DOUGLAS FIR LOGS DOUGLAS FIR LOGS CONTRACT NO. ITG1202 COMMODITY AND SPECIFICATION DOUGLAS FIR LOGS GRAD"/>
        <s v="HTS CODE # 6204.62.4056 WO MEN'S 100 PCT COTTON WOVEN SHO RTS CAT NO. 348 CASE NO.PO NO.10215082 16-GKOHLW1-0018 STYLE NO. WS61D071RW IN VOICE NO:AGL/KDS-4403/15DT.08- 12-2015 EXPORT L/C NO.AAXLCK 452336DT.06-11-2015 EXP FORM NO:3085-010281-15DT.08-12-201"/>
        <s v="BOOKS ITEM 903674909 978-1-4403-0863-5 ORGANIZE NOW REVISED EDITION ; F&amp;W- Z9321(Y-O)V7 (1440 CPS) PO# C4186357DST BOOKING REF NO 1601S014B (2 WOOD PLTS WITH IPPC LOGO STC 72 CTNS) THIS SHIPMENT CONTAINS WOOD PACKAGING MATERIALS WHICH COMPLIED THE STANDAR"/>
        <s v="893021 GS FF DRESS PANT WR HEMMED-SOR 886002 WR FF SHORT POLYESTER 886003 WR FF SHORT POLYESTER 886003 WR FF SHORT POLYESTER 908102 GS 1PLT WRDRSS PNT SORBTEK 902479 GS 1PLT WRDRSS PNT SORBTEK 902477 GS 1PLT WRDRSS PNT SORBTEK 886009 OH TWILL FF CARGO SHO"/>
        <s v="BOOKS ITEM 903671469 978-1-4402-4428-5 DESIGNER JOI S FASHION SEWINGWORKSHOP PO# K0442851JSB (800 CPS 40 CTNS 1 PLT) ITEM 903670610 978-1-4463-0603-1 SIMPLY MODERN WEDDING CAKES-USPB PO# CO160311 (2100 CPS 70 CTNS 2 PLTS) ITEM 903675699 978-1-4463-0478-5 "/>
        <s v="HIGH PRESSURE DECORATIVE LAMINATED SHEET - 1X20 CONTAINER ONLY CONTAI NING HIGH PRESSURE DECORAT IVE LAMINATED SHEET(SINGLE SIDE DECORATIVE LAMINATE) AND INDUSTRIAL LAMINATES PAPER BASED ELECTRICAL A ND PROCESSED NATURAL STONE THIN TILE/SHEET WITH ERP PAC"/>
        <s v="TURNERY MATERIAL : HS CODE : 4403.9 9.00. FREIGHT PREPAID SHIPPED ON B OARD"/>
        <s v="BOOKS ITEM# 903671486 978-1-62033-775-2 CUSTOM SOCKS KNIT TO FIT YOURFEET PO# 15KN0402-JB (2625 CPS) BOOKS PO# 09SP0209-JB ITEM# 903671487 978-1-59668-155-2 RESPECT THE SPINDLE (1050 CPS) BOOKING REF NO BOOKS PO# 15KN1301-BD ITEM# 903671483 978-1-63250-06"/>
        <s v="BOOKS ITEM 903671469 978-1-4402-4428-5 DESIGNER JOI S FASHION SEWINGWORKSHOP PO# K0442851JSB (3200 CPS 160 CTNS 4 PLTS) ITEM 903672358 978-1-4403-4285-1 DRAWING ATELIER-THE FIGURE PO# C5428511JSB (4605 CPS 231 CTNS 9 PLTS) ITEM 903674506 978-1-60061-757-7"/>
        <s v="212 CARTONS 4403 KGS 31.97 CBM LADIES' 63 POLYESTER 32 VISCOSE 5 ELASTANE WODRESS STYLE NO.: MS58S65G06 CAT.: 636 (HTS 6204434030) PO NBR: 0120070108735 SKU NBR: NIL 6204434030 (HS) 2 CARTONS 27 KGS 0.27 CBM LADIES' 56 COTTON 44 POLYESTER WOVEN COAT STYLE"/>
        <s v="LOTADER ON PALLETS LOTADER 4403 ORDER A29F7K0101"/>
        <s v="CLOTHING,HANDBAG,TOY,HEADPHONE S, BRIEFCASE,BACKPACK LZ35 2-11620 BICYCLE HELMET LZ3 52-11620 INLAND FROM ENSENAD A TO MEXICALI BY ALL TRUCK -SHPR SHOWN AS: TAX ID:4403 00306097423 PHONE: 0755-8213 6878 FAX: 0755-82136877 -- CNEE SHOWN AS: RFC: JFM 9807 2"/>
        <s v="AUTO SPARE PARTS HS CODE 8708.99 . . WOODEN WALKING STICK &amp; STAND AND SHOEHORN HS CODE.6602.00/6603.90 7616.99/4403.99/4417.00 MARINE EQUIPMENT HS CODE.8906.90 . . ELECTRONIC MICRO ASSEMBLIES 11CTNS1PLT HS CODE.8542.31 . CAR ACCESSORIES HS CODE.3926.30 . "/>
        <s v="1.)LADIES KNITTED SKIRT 60 PCT COTTON 40 PCT RAYON P.O. NO . STYLE UNITS 53014452 RM 21 841 2240 PCS 2.)LADIES 100 P CT COTTON &amp; 60:40 CP WOVEN LOU NGER P.O. NO. STYLE UNITS 53001285 WW 07684 4403 PCS 5 3001756 WW 80227 2685 PCS 3. ) LADIES 60:40 CP KNITT"/>
        <s v="864 MOSCATO ROSATELLO WINE 12X0,750LT KGM 14860 / PO 2751654 RUFFINO SRL-C.TO DEP. LI 256 MOSCATO ROSATELLO WINE 12X0,750LT KGM 4403 / PO 2751654 RUFFINO SRL-C.TO DEP. LI 136 MOSCATO ROSATELLO WINE 12X0,750LT KGM 2339 / PO 2751653 RUFFINO SRL-C.TO DEP. LI"/>
        <s v="2 LOGS SAPELE SAWN LUMBER KD HSS-CODE: 4407 27 19.74 CBM /WT: 12850KGS 6 PIECES MUKULUNGUTABLE TOPS KD HSS-CODE: 4403 99 3LOGS SAPELE SAWN LUMBER KD HSS-CODE: 4407 27 FCL / FCL 0.495 CBM, WEIGHT: 500 KGS"/>
        <s v="1X40HC SAID TO CONTAIN 1.440 POSTS 2 A 2-1/2 X 2,15 1.350 POSTS 2-1/2 A 3 X 2,15 224 POSTS 3' X 2,15 MTS 270 POSTS 6' X 2,15 MTS M3 33.29 PARTIDA ARANCELARIA: 4403.1010 FREIGHT PREPAID"/>
        <s v="PALADIO SOB CARVAO EXAURIDO PURIFICADO 01 CONTAINER 40 DRYCONTAINING 83 DRUMS INTO 24 PALLETS WITH: PALADIO SOB CARVAO EXAURIDO PURIFICADO NCM: 7112.92.00 EM-009675-15 2006198819 REQUEST: 4925487794 ORDER: 7010822784 DELIVERY: 7611823148 INVOICE: 379132-1"/>
        <s v="BOOKS ITEM 903671188 978-1-4403-4153-3 ABSTRACT EXPLORATIONS IN ACRYLIC PAINTING PO# C5415331HSB (6420 CPS 321 CTNS 6 PLTS) ITEM 903671489 978-1-4402-4351-6 YEAR-ROUND QUILTING WITH PATRICK LOSE PO# K0435162DST (1640 CPS 82 CTNS 2 PLTS) ITEM 903671607 978"/>
        <s v="BOOKS PO# C5485519DST ITEM# 903668513 978-1-58180-855-1 ART OF PERSPECTIVE (1736 CPS) BOOKING REF NO BOOKS PO# C5431001JSB ITEM# 903670219 978-1-4403-4310-0 LANDSCAPE PAINTING IN PASTEL (4555 CPS) BOOKS PO# K0439741JSB ITEM# 903671181 978-1-4402-4397-4 LI"/>
        <s v="IKEA SHIPMENT ID: 002-DSO- S153492 CONSIGNMENT NUMBER : ECIS 4403 VIP:54 HTS COD ES: 691090000000,392310000 000 65 PALLETS, 490 PIECES VITREOUS CHINA CERAMIC SA NITARYWARE, PLASTIC CUP"/>
        <s v="339 BALES 4 X 40HQ VISCOSE S TAPLE FIBRE 1.5X38-SEMI DULL AS PER PROFORMA INVOICE NO. 41 057860 DT. 06.10.2015 CIF NOR FOLK, VIRGINIA S/BILL NO : 4396075 DATE : 30/11/2015, 44 03853 DATE : 01/12/2015, 4403 339 BALES 4 X 40HQ VISCOSE S TAPLE FIBRE 1.5X38-S"/>
        <s v="62 PCS  4 BUNDLES ALLOY STEEL BARS INVOICE NO.:AAA808-2015-10 (2)COPPER AND BRASS SALES 13338 ORDEN DRIVE, SANTA FE SPRINGS, CA.90670 ATTN:BRENDA MUNOZ OR ERICA BATTIEST TEL:562-215-4400 EXT.54347 OR 54332 FAX:562-623-4403"/>
        <s v="885971 WR FF SHORT POLYESTER 885972 WR FF SHORT POLYESTER 893021 GS FF DRESS PANT WR HEMMED-SOR . FIBER CONTENT 885971 100% POLYESTER 885972 100% POLYESTER 893021 100% POLYESTER P.O.NO. STYLE PCS CTNS 885971 CB-4403 1348 164 885972 CB-4403 605 60 893021 D"/>
        <s v="BOOKS ITEM# 903666470 978-1-58180-951-0 JERRY YARNELL S LANDSCAPE PAINTING SECRETS PO# C5395109DST (1640 CPS) BOOKS ITEM# 903669319 978-1-4403-4219-6 CARTOON ANIMAL FRIENDS PO# C6221961JSB (4240 CSP) BOOKING REF NO (2 WOOD PLTS WITH IPPC LOGO STC 82 CTNS)"/>
        <s v="FURNITURE-SOFA PO NO.:1164300 PI NO.:112 05708 THIS SHIPMENT DOES NOT CONTAIN ANY WOOD PACKING MATERIALS EMAIL:SHICKS@SH IPGSA.COM 2)CUSTOMS BROKER: VANTEC HITACH I TRANSPORT SYSTEM USA INC. 8290 N.W.27 S TREET SUITE 603 MIAMI,FL.33122 TEL::305-6 39-4205 "/>
        <s v="17 PALLETS SOYBEAN MEAL EXC 50 BAGS PER PALLET LOT 170 PRODUCT 55 3 PALLETS SOYBEAN MEAL EXC 45 BAGS PER PALLET LOT 170PRODUCT 55 NET WEIGHT : 24.625KGS PERRIER, E-MAIL MANONP AGOTRANS.COM PLEASE, TEL: (514)631-6663, FAX:(514) 631-4403 DELIVERY ADDRESS: R"/>
        <s v="4146 CTN 133 (ONE HUNDRED THIRTY THREE) CARTONS CONTAINING 3,149 PCS  262 5/12 DOZ OF MENS SHIRTS . P.O. DR-37-110077 4146 CTN 133 (ONE HUNDRED THIRTY THREE) CARTONS CONTAINING 3,149 PCS  262 5/12 DOZ OF MENS SHIRTS . P.O. DR-37-110077 4146 CTN 133 (ONE H"/>
        <s v="178 PKG TABLE TENNIS TABLES AND ACCESSORIES HS CODE 63026000,58061000,42050090, 34022090,95064000,39241000, 65050030, 64041100,42029298,35061000,48191000 PO 4403"/>
        <s v="178 PKG TABLE TENNIS TABLES AND ACCESSORIES HS CODE 63026000,58061000,42050090, 34022090,95064000,39241000, 65050030, 64041100,42029298,35061000,4819100 PO 4403"/>
        <s v="CHASSIS PARTS OF STEEL HBL NO.: QDLGB15B0015 SCAC:ONPL VIP CODE: 15-257TPC-526 N/A:BUFFER USA CY/CY FREIGHT COLLECT AS PER PO# LA151007-2 PLASTIC DOCUMENT HOLDER 4403-6353 PLASTIC DOCUMENT HOLDER 4403-6353-2/4 HBL NO.: QDLGB15B0016 SCAC:ONPL VIP CODE: 15-"/>
        <s v="BOOKS ITEM 903664193 978-1-62033-943-5 NEW DIRECTIONS IN SOCK KNITTING PO# 16KN0101-BD (4860 CPS 243 CTNS 4 PLTS) ITEM 903669310 978-1-4403-3860-1 BOLD EXPRESSIVE PAINTING PO# C6386011JSB (6000 CPS 300 CTNS 5 PLTS) ITEM 903670443 978-1-58180-587-1 LIFELIK"/>
        <s v="NEW AUTOPARTS AND ACCESSORIES 4403 PCS OF CARPET FLOOR, HS 87082990"/>
        <s v="INFANT 100PCT COTTON KNIT BODYSUIT INFANT 100PCT COTTON KNIT BODYSUIT INFANT 100PCT COTTON KNIT BODYSUIT INFANT 100% COTTON KNIT BODYSUIT AND INFANT 100% POLYESTER KNIT SKIRT INFANT 86%POLYESTER 14% SPANDEX KNIT SWUMSUIT GIRL'S 86%POLYESTER 14% SPANDEX IN"/>
        <s v="CARPETS TOTAL BOBBAINS 5760 TOTAL PALETTE 20 NET WEIGHT 12971 KGS. GROSS WEIGHT 14871 KGS. ----------------------------------- TOTAL 35399 KGS OF POLYPROPYLENE CARPETS TOTAL BOBBAINS 4403 TOTAL PALETTE 17 NET WEIGHT 9858 KGS. GROSS WEIGHT 11335 KGS. CARPE"/>
        <s v="BOOKS ITEM 903664193 978-1-62033-943-5 NEW DIRECTIONS IN SOCK KNITTING ; PO#16KN0101-BD (4080 CPC 204 CTNS 3 PLTS) ITEM 903666195 978-1-62033-885-8 QUILT GIVING ; PO#15QM0401-BD (8290 CPS 415 CTNS 7 PLTS) ITEM 903670506 978-1-4463-0308-5 SIMPLE KNITS BLAN"/>
        <s v="VENEERS EUCALYPTUS LUMBER HS CODE 4403 9930 DISBURSEMENTS FOB CHARGES OF 465 EUR"/>
        <s v="'SHIPPER'S LOAD &amp; COUNT' AS PER ATTACHED STATEMENT SC: GER821436 CY / CY ALL CHARGES PREPAID NON-NEGOTIABLE WAYBILL RELEASE PROCEDURES 'SHIPPER'S LOAD &amp; COUNT' 1 X 40'HC CONTAINER 1 CASE 333(KGM) 2,079(MTQ) FIX &amp; FINISH SYSTEM HS-CODE# 84669370 SCAC: SSLL"/>
        <s v="'SHIPPER'S LOAD,COUNT &amp; WEIGHT:' S.L.A.C 45 LOGS IN TOTAL CANADIAN LOGS PRICE TERM: CFR KARACHI, PAKISTAN 14 DAYS FREE DETENTION TIME AT DESTINATION FREIGHT PREPAID H.S. CODE: 4403.20.61 'SHIPPER'S LOAD,COUNT &amp; WEIGHT:' S.L.A.C 45 LOGS IN TOTAL CANADIAN L"/>
        <s v="4403 CTN HDPE PLASTIC BAG LDPE PLASTIC BAG O/N 73 H.S.CODE 3923.21.0085 H.S.CODE 3923.21.0095 THIS SHIPMENT DOES NOT CONTAIN SOLID WOOD PACKING MATERIALS REDMED N/A N/A N/A"/>
        <s v="FRESH SUGAR PEAS, FRENCH SLAC 506 CTNS OF FRESH SUGAR PEAS 1546 CTNS OF FRESH FRENCH BEANS 1082 CTNS OF FRESH CARROTS 900 CTNS OF FRESH BRUSELAS 858 CTNS OF FRESH SQUASHES 501 CTNS OF FRESH RADICHIO TEMP SET AT 34 DEG F . SVC CLAM-14-0431 COS 033528 GROSS"/>
        <s v="WOOD CUT TO MEASURE HS 4403.99 FR EIGHT PREPAID SHIPPED ON BOARD"/>
        <s v="WEARING APPAREL 1X40' LADIES KNIT 4403 CARTONS"/>
        <s v="ASH FAS KD ROUGH LUMBER TOTA L BUNDLES-TOTAL BOARD FEET H S CODE: 4403 99 ASH FAS KD ROUGH LUMBER TOTA L BUNDLES-TOTAL BOARD FEET H S CODE: 4403 99 ASH FAS KD ROUGH LUMBER TOTA L BUNDLES-TOTAL BOARD FEET H S CODE: 4403 99 AES X20151113 926293"/>
        <s v="WINE 1050 DON DAVID MALBEC - 12 BOT. X 0,750 L - VINTAGE 2014 1050 TOTAL CASES 2204.21.00 NCM NET WEIGHT 9.450,00 KGS GROSS WEIGHT 18.654,00 KGS PROFORMA VX - 4403 ORDER PO 775512 M3 21 THE ORIGIN OF THIS WINE IS MENDOZA, ARGENTINA. IT HAS PASSED BY CHILE"/>
        <s v="CLOTHING 39 PCS CLOTHING 2337 PCS CLOTHING 3 PCS CLOTHING 4647 PCS CLOTHING 10 PCS CLOTHING 4403 PCS CLOTHING 156 PCS CLOTHING 6721 PCS NEW SEAL#F1064031"/>
        <s v="4403 PACKAGES OLIVE OIL PO 4500749445 HS-CODE 220900 1716 PACKAGES OLIVE OIL PO 4500755590 HS-CODE 150910 4620 PACKAGES OLIVE OIL PO 4500751497 HS-CODE 150990"/>
        <s v="WHITE PAINT EXHIBITION MATERIAL WALLELEMENTS HS 4418.90 WHITE PAINT (ON 1 PALLET) WHITE PAINT HS 3209.90 EXHIBITION MATERIAL FIBREBOARD MDF + PINE SPECIES PINUS SYLVESTRIS PAINTED WHITE HS 4411.13, 4403.20"/>
        <s v="WHITE PAINT EXHIBITION MATERIAL WALLELEMENTS HS 4418.90 EXHIBITION MATERIAL FIBREBOARD MDF + PINE SPECIES PINUS SYLVESTRIS PAINTED WHITE HS 4411.13, 4403.20"/>
        <s v="BOOKS ITEM 903663767 978-1-4403-4072-7 THE GREAT HALL OF DINOSAURS F&amp;W-T5746 V1 BOOKS ITEM 903658808 978-1-4405-9246-1 MY POCKET SERIES; AM-V1 PO# S586901-BD PO# C6207271JSB (7720 CPS) BOOKING REF NO 1510S028 (10 WOOD PLTS WITH IPPC LOGO STC 772 CTNS) . ."/>
        <s v="PRINTED BOOK ITEM 903663767 978-1-4403-4072-7 THE GREAT HALL OF DINOSAURS F&amp;W-T5746 V1 PO C6207271JSB (7720 CPS) BOOKING REF NO: 1510S028 (10 WOOD PLTS WITH IPPC LOGO STC 772 CTNS) (HB/L HKG5517929) (SCAC BANQ) BOOKS ITEM 903658808 978-1-4405-9246-1 MY PO"/>
        <s v="'SHIPPER'S LOAD &amp; COUNT' (37175CTNS) CY / DR COPY NON-NEGOTIABLE B/L RELEASE PROCEDURES DETAIL AS PER ITEMIZED FREIGHT COLLECT 6690 (CT) FREIGHT COLLECT 'SHIPPER'S LOAD &amp; COUNT' (37175CTNS) CY / DR COPY NON-NEGOTIABLE B/L RELEASE PROCEDURES DETAIL AS PER "/>
        <s v="NEW AUTOMOTIVE PARTS INV# 86029593 ANO 4403"/>
        <s v="HS 4403.91.0040 FRESH (GREEN) SAWN ORIGINAL ."/>
        <s v="FRESH (GREEN) SAWN ORIGINAL FRENCH OAK CANTS ORDER NO.:23794 HS CODE:4403.91.0040 INV.20150836 ---------------------------------------- FREIGHT PREPAID"/>
        <s v="PHOSPHORIC ACID 75% FOOD GRADE PO NO.: BPC-440360,BPC-4403 61,BPC-440362 CONTAINER NO.: UN1805 PROPER SHIPPING NA ME: PHOSPHORIC ACID SOLUTION , HAZ CLASS 8, PG GROUP III CHEMTREC: 703-5273887 COMP PHOSPHORIC ACID 75% FOOD GRADE PO NO.: BPC-440360,BPC-440"/>
        <s v="BOOKS &amp; BOOKS WITH CD ITEM 903664017 978-1-4402-4388-2 GUN DIGEST GUIDE TO CONCEALEDCARRY HANDGUN ; PO# K0738821_KB (5580 CPS 279 CTNS 6 PLTS) ITEM 903664619 978-1-4402-1295-6 STATE QUARTERS 1999-2009 COLLECTOR FOLDER PO# K092918A_KB (22300 CPS 446 CTNS 1"/>
        <s v="BOOKS &amp; BOOKS WITH CD ITEM 903664017 978-1-4402-4388-2 GUN DIGEST GUIDE TO CONCEALEDCARRY HANDGUN ; PO K0738821 KB (5580 CPS/279 CTNS/6PLTS) ITEM 903664619 978-1-4402-1295-6 NATIONAL PARK QUARTERS ; PO K092918A KB (22300 CPS/446 CTNS/ 11 PLTS) ITEM 903661"/>
        <s v="EXHIBITION MATERIAL TAPE, DOUBLEFACED H.S. CODE 3919.10 LAMINATE, USED H.S. CODE 3918.90 PLASTIC FOIL H.S. CODE 3919.10 LAMINATE, NEW H.S. CODE 3918.90 WHITE PAINT H.S. CODE 3209.90 FURNITURE H.S. CODE 9403.60 FIBREBOARD MDG H.S. CODE 4411.13, 4403.20 EXH"/>
        <s v="LADIES' 95% POLYESTER 5% SPANDEX WOVEN JACKETS + LADIES' 95% POLYESTER 5% SPANDEX WOVEN DRESSES QTY: 1931 SETS LADIES' 95% POLYESTER 5% SPANDEX KNITTED JACKETS+ LADIES' 96% POLYESTER 4% SPANDEX WOVEN DRESSES QTY: 2472 SETS LADIES' 100% POLYESTER KNITTED D"/>
        <s v="LADIES 95% POLYESTER 5% SPANDEX NOVEN JACKETS + LADIES 95% POLYESTER 5% SPANDEX WOVEN DRESSES QTY: 1931 SETS LADIES 95% POLYESTER 5% SPANDEX KNITTED JACKETS + LADIES 96% POLYESTER 4% SPANDEX WOVEN DRESSES QTY: 2472 SETS LADIES 100% POLYESTER KNITTED DRESS"/>
        <s v="FURNITURE-SOFA PO NO.:1705378 1622966 26 25308 2625396 PI NO.:11161552 11160680 11 166573 11166583 THIS SHIPMENT DOES NOT CO NTAIN ANY SOLID WOOD PACKING MATERIALS EMAIL:SHICKS@SHIPGSA.COM 2)CUSTOMS BROKER : CDS GLOBAL LOGISTICS. 1007 VIRGINIA AVE NUE,SUI"/>
        <s v="FURNITURE-SOFA PO NO.:6974828 6978051 67 58040 6978084 2714287/2779935 PI NO.:1115 6489 11156453 11155604 11156437 11167313 THIS SHIPMENT DOES NOT CONTAIN ANY WOOD P ACKING MATERIALS 2)CUSTOMS BROKER: CDS GLOBAL LOGISTICS. 1007 VIRGINIA AVENUE,SU ITE 100 "/>
        <s v="TOY,CASE LP330-11183 KNIVE S,TABLE, CERAMIC DECORATIVE ITEMS, CANDLE SET,DESK LP3 30-11183 INLAND FROM ENSENAD A TO MEXICALI BY ALL TRUCK -SHPR SHOWN AS: TAX ID:4403 00306097423 PHONE: 0755-8213 6878 FAX: 0755-82136877 -- CNEE SHOWN AS: RFC: JFM 9807 21 I"/>
        <s v="FREIGHT COLLECT 14.00 CUBIC METERS OF MORUS WOOD IN ROLLS WITSAPWOOD IN SEVERAL MEASURES 14.00 METROS CUBICOS DE MADERA DE PALO DE MORROLLO DESALBURADA EN VARIAS MEDIDAS FRACCION ARANCELARIA 4403.99.99 14.00 CUBIC METERS OF MORUS WOOD IN ROLLS WITSAPWOOD "/>
        <s v="PHOSPHORIC ACID 75% FOOD GRADE PO NO.: BPC-440357,BPC-4403 58,BPC-440359 CONTAINER NO.: UN1805 PROPER SHIPPING NA ME: PHOSPHORIC ACID SOLUTION , HAZ CLASS 8, PG GROUP III CHEMTREC: 703-5273887 COMP PHOSPHORIC ACID 75% FOOD GRADE PO NO.: BPC-440357,BPC-440"/>
        <s v="CARTONS/BOXES MADE OUT OF PAPER OR PAPER BOARD CORRUGATED H.S.CODE:48191010 PO NO . IL - 80954 DT. 8/18/2015 CUSTOMER PO NU MBER - 4500131051 S.B.NO : 2996176 DT. 1 4.09.2015 INV.NO : STIPL/EXP/003/15 DT. 0 9/09/2015 IEC.NO : 0494002204 NET WEIGHT: 6804.0"/>
        <s v="PRINTED BOOKS TITLE THE TYPOGRAPHY COLORING BOOK ISBN 978-1-4403-4369-8 UPC 035313665080 SRN NO S3150 ORDER NO TR1130 GTIN 19781440343695 H.S CODE 49019900 (6 WOOD PLTS WITH IPPC LOGO STC 209 CTNS) THIS SHIPMENT CONTAINS WOOD PACKAGING MATERIALS WHICH COM"/>
        <s v="BOOKS TITLE:THE TYPOGRAPHY COLORING BOOK ISBN:978-1-4403-4369-8 UPC:035313665080 SRN NO:S3150 ORDER NO:TR1130 GTIN:19781440343695 H.S CODE: 49019900 (6 WOOD PLTS WITH IPPC LOGO STC 209 CTNS) THIS SHIPMENT CONTAINS WOOD PACKAGING MATERIALS WHICH COMPLIED T"/>
        <s v="SHARPFLOW FS-7301 -POLYMER POLYOL- 1 TANK CONTAINER 4500009294 PO#4501779509 DESTINATION- CARPENTER CO. 2611 N GENERAL BRUCE DRIVE TEMPLE, TX 76501 TEL-254-899-6116 FAX-254-778-4403 - TEL--81--3-5281-8277 FAX--81--3-5281-2726 -- FAX-1-281-820-2399 SAY- ON"/>
        <s v="POLYVINYL ALCOHOL KURARAYPOVAL 48-80 OXY 36,000 KGS H.S.CODE 3905 .30.0000 OXY P.O.NO 4502149708 KAI P.O.NO D50US00049 MATERIAL 14432 DELIVERY TO O XY-PASADENA PVC PLANT 4403 PASADENA FREEWAY PASADENA, TX 77503-1119 USA TEL 281- POLYVINYL ALCOHOL KURARAYP"/>
        <s v="(ONE) 20' DB CNTR WITH FIRST QUALITY POL ISHED STONE SLABS, AS FOLLOWS: STONE SLAB S TARE: 2200 NET WEIGHT: 22755 NCM: 6802. 93.90 HS CODE: 6802.93.00 INVOICE: 4403/1 5 - PO#SBG1236 QUANT. SLAB(S): 43 SLAB(S) QUANT. VOLUMES: 7 BUNDLE(S) RE: 15/12764 74-00"/>
        <s v="READYMADE GARMENTS 1)120Z FLANNEL LINED ENZYME WASHED DUNGAREES(PANTS)SIZE:SAIST:30-46 STYLE NO:4705.45.4404.45.4403.45 2)140Z FLANNEL LINED STONE WASHED FIVE POCKET JEANS(PANTS)SIZE:WAIST:309-46 POCKET JEANS(PANTS)SIZE:WIST:30-46 PURCHASE ORDER NR#2015/Y"/>
        <s v="PHARMACEUTICAL PRODUCTS, NOS 23 PALLETS CONTAINING 3352 CASES MUCINEX D HEALTHCARE 9 PALLETS CONTAINING 257 CASES MUCINEX HEALTHCARE PHARMACEUTICAL PRODUCTS, NOS 30 PALLETS CONTAINING 4403 CASES MUCINEX D HEALTHCARE HTS: 29394200 PHARMACEUTICAL PRODUCTS, "/>
        <s v="BOOKS ITEM# 903661202 978-1931559317 SKY &amp; TELESCOPES POCKET SKY ATLAS ; PO#ST 593172-KB (2620 CPS 60 CTNS 2 PLTS) ITEM# 903661870 978-1-4402-4499-5 COLLECTING CASE KNIVES ; PO# K0249951_KB (5490 CPS 549 CTNS 9 PLTS) ITEM# 903661896 978-1-4402-4582-4 PICK"/>
        <s v="KNIT GIRL'S FAST LANE SS 1X40 CONTAINER 11 CTNS REF.: NH15-4403-HN 511 PIECES OF: 100% POLYESTER KNIT GIRL'S FAST LANE SS T PO NUMBERS: 4500847881,4500847882 CONTAINER NO: CMCU4577059"/>
        <s v="1 X 20 CNTR 42 PACKAGES ONLY GARCINIA CA MOGIA PE, LIQUID FLAVOURS MIXED BERRY FLA VOUR, AMBRETTOLIDE, COTTON POWER LOOM YAR N DYED FABRICS, PERFUMED CANDLES,INDIAN H ANDICRAFTS HAND MADE ARTICSTIC NEW ITEMS. SB : 2839027 DT:05.09.2015, 2760444 2757 193 D"/>
        <s v="BOOKS AND BOOKS WITH CD ITEM 903661400 978-1-59668-175-0 WEAVER S IDEA BOOK PO# 10WV0107-BD (2080 CPS 208 CTNS 6 PLTS) ITEM 903660912 BOOKS AND BOOKS WITH CD ITEM 903660915 978-1-4403-4186-1 CREATING MANDALAS PO# C6318611JSB (7300 CPS 365 CTNS 7 PLTS) BOO"/>
        <s v="- 2 COLLI RAW WOOD HS 94017900 3 COLLI KLP BLACK HS CODE 4403 49 9500 1 BOX ARMREST HS 94017900 1 BOX WITH SEAT HS 39269097 AND 94017900 AND FLOWERPOT"/>
        <s v="09 PACKAGES 08 BUNDLES AND 01 BOX 01X20' DRY BOX CONTAINER CONTAINING: POLISHED N ATURAL STONES SLABS 50 AMARELO GIALLO NAP OLE COM 3CM 20 STONES SAMPLE TOTAL: 50 SL ABS AND 20 STONES SAMPLES INVOICE: 006687 PO#: 4403 NCM: 6802.93.90 / HS: 680293 R E: 15/"/>
        <s v="6172 CARTONS PCS 151169 GARM ENT HS CODE# 6110.30.3053-611 0.30.3059-6109.90.1049-6104.63 .2011-6109.90.1090 PO# 450071 9560 4500719560 4500719561 4500719561 4500737346 450073 7346 4500737346 4500737362 6172 CARTONS PCS 151169 GARM ENT HS CODE# 6110.30.30"/>
        <s v="SHARPFLOW FS-7301 -POLYMER POLYOL- 1 TANK CONTAINER 4500009293 PO#4501779508 DESTINATION- CARPENTER CO. 2611 N GENERAL BRUCE DRIVE TEMPLE, TX 76501 TEL-254-899-6116 FAX-254-778-4403 - TEL--81--3-5281-8277 FAX--81--3-5281-2726 -- FAX-1-281-820-2399 SAY- ON"/>
        <s v="SHARPFLOW FS-7301 -POLYMER POLYOL- 1 TANK CONTAINER 4500009293 PO#4501779508 DESTINATION- CARPENTER CO. 2611 N GENERAL BRUCE DRIVE TEMPLE, TX 76501 TEL-254-899-6116 FAX-254-778-4403 - TEL--81--3-5281-8277 FAX--81--3-5281-2726 -- FAX-1-281-820-2399"/>
        <s v="BOOKS &amp; BOOKS WITH DVD PO# 15KN1201-BD ITEM# 903646696 978-1-63250-003-8 FAMILY-FRIENDLY KNITS SEASONAL KNITTED GARMENTS AND ACCESSORIES FOR CHILDREN AND ADULTS (6018 CPS 301 CTNS 5 PLTS) PO# 10KN2306-BD ITEM# 903659866 978-1-59668-314-3 KNITTER S COMPANI"/>
        <s v="BOOKS ITEM 903655191 978-1-4403-3671-3 STROKES OF GENIUS 7 ; F&amp;W- T2367V1 PO# C5467131JSB (3500 CPS) BOOKING REF NO 1508S165B (5 WOOD PLTS WITH IPPC LOGO STC 350 CTNS) THIS SHIPMENT CONTAINS WOOD PACKAGING MATERIALS WHICH COMPLIED THE STANDARD OF ISPM 15."/>
        <s v="HOUSING LOWER AG 372 TONTEC S/O 8100250115 MATERIAL 10000030696 P/N TB93913 (500 PCS) D/N 8100250115 P/O 1181522958 MOTOR PARTS 11440 PCS SOSS9196007383 ITEM CODE 1271-5YY0012EP (4 PLYWOOD PALLETS 110 CTNS) 'THE PACKING MATERIAL IS MADE OF PLYWOOD, BARE P"/>
        <s v="PART LOAD CARGOES IN CONTAINER 1X20'ST CONTAINER 1X40' ST CONTAINER TOTAL 834 PKGS EIGHT HUNDRED THIRTY FOUR PKGS ONLY 4120 UNITS OF RUG AS PER CONTRACT 1501116 4120 UNITS OF RUG AS PER CONTRACT 1501116 SUB / CONTRACT:743/1501116/RT LOT NO: 743-4402-4030-"/>
        <s v="DESCRIPTION OF GOODS: 2149 CARTONS 176 LADIES QUARTER SOCKS 3PK 9-11 ITEM 362127, SKU 187373 52 COTTON 47 POLYESTER 1 SPANDEX 1056 DOZENS, 4224 PACKS OF 3 PAIRS 182 LADIES LOW CUT SOCKS 3PK 9-11 ITEM 362126, SKU 187376 52 COTTON 48 POLYESTER EXCLUSIVE OF "/>
        <s v="BOOKS ITEM# 903658740 978-1-62033-949-7 FREE SPIRIT KNITS PO# 15KN1101-BD (6240 CPS 312 CTNS 5 PLTS) ITEM# 903656390 978-1-4463-0441-9 VINTAGE FASHION BIBLE PO# CO144191 (1776 CPS 111 CTNS 3 PLTS) ITEM# 903646697 978-1-62033-946-6 DRESSED IN KNITS 19 DESI"/>
        <s v="SHARPFLOW FS-7301 -POLYMER POLYOL- 1 TANK CONTAINER 4500009292 PO#4501779507 DESTINATION- CARPENTER CO. 2611 N GENERAL BRUCE DRIVE TEMPLE, TX 76501 TEL-254-899-6116 FAX-254-778-4403 - TEL--81--3-5281-8277 FAX--81--3-5281-2726 -- FAX-1-281-820-2399 SAY- ON"/>
        <s v="SHARPFLOW FS-7301 -POLYMER POLYOL- 1 TANK CONTAINER 4500009292 PO#4501779507 DESTINATION- CARPENTER CO. 2611 N GENERAL BRUCE DRIVE TEMPLE, TX 76501 TEL-254-899-6116 FAX-254-778-4403 - TEL--81--3-5281-8277 FAX--81--3-5281-2726 -- FAX-1-281-820-2399"/>
        <s v="STAINLESS STEEL FLAT SB.NO .: (05 PACKAGES) GR.WT.LBS : 9729 GR.WT.KGS : 4413.0 46 NT.WT.LBS : 9709 NT.WT. KGS : 4403.974 STAINLESS S TEEL BRIGHT BARS. SB.NO.: (22 PACKAGES) GR.WT.LBS : 33917 GR.WT.KGS : 15384.65 1 NT.WT.LBS : 33829 NT.WT. KGS : 15344.734"/>
        <s v="DREMEL CASE (TOOL CASE ) PO# A21925 BOSCH MODEL #2610039 133 2000PCS BOSCH MODEL #2 610033589 16400PCS --PANTA INER (H.K.) LTD. TAX ID:4403 00667058518 TEL:+86 (755) 25 180511 FAX:+86 (755) 2219123 0 ---TEL:52 (55) 57169800 FAX:52(55)57169805/06/19 AS AGE"/>
        <s v="4403 BOXES WITH 4054 WAFFERS P.A. 1905320000 EXPORT WITHOUT REFUND 1 BOX WITH TSHIRTS HALLOWEEN (30 UND) P.A. 6109100000 SAMPLES WITHOUT COMMERCIAL VALUE 348 PACKAGE OF EMPTYBOXES WITH 10360 UND (TAPA/ BASE/ PROTECTOR /SPLITTERS) P.A. 4819100000 SAE:60275"/>
        <s v="FURNITURE-SOFA PO NO.:2159765/2161437/ 2 166233/2166827 PI NO.:11129102 THIS SHIPM ENT DOES NOT CONTAIN ANY WOOD PACKING MAT ERIALS 2)CUSTOMS BROKER: CDS GLOBAL LOG ISTICS. 1007 VIRGINIA AVENUE,SUITE 100 AT LANTA,GA 30354 TEL:(1)(404)762-0083 FAX:( 1)(404"/>
        <s v="'SHIPPER'S LOAD &amp; COUNT' (2600CTNS) CY / CY COPY NON-NEGOTIABLE B/L RELEASE PROCEDURES FREIGHT COLLECT SC#1517048H,BULLET#13-0 N/C:SHOE CARNIVAL DETAIL AS PER ITEMIZED 'SHIPPER'S LOAD &amp; COUNT' (2600CTNS) CY / CY COPY NON-NEGOTIABLE B/L RELEASE PROCEDURES "/>
        <s v="COTTON COMBED YARN WAXED FOR KNITTING - 1X40' HC FCL CONTAINER SAI D TO CONTAIN TOTAL 485 CAR TONS ONLY. (FOUR HUNDRED E IGHTY FIVE CARTONS ONLY) N E 24/1 100PCT COTTON COMBE D YARN WAXED FOR KNITTING HS CODE : 5205.22.10 SG-SO -2015070008 S/BILL NO. 240 "/>
        <s v="BOOKS ITEM 903660713 978-1-4403-0813-0 DRAW COMIC BOOK ACTION PO# C0181300 (2610 CPS 87 CTNS 2 PLTS) ITEM 903660715 978-1-4463-0247-7 FABRIC MANIPULATION PB PO# C0124774 (1050 CPS 53 CTNS 2 PLTS) ITEM 903659594 978-0-934026-61-1 CARD WEAVING PO# 00603118-"/>
        <s v="BOOKS AND BOOKS WITH CD 903657509 78-1-4403-4023-9 MANGA WORKSHOP CHARACTERS (8340 CPS) BOOKING REF NO 1508S098C (7 WOOD PLTS WITH IPPC LOGO STC 417 CTNS) THIS SHIPMENT CONTAINS WOOD PACKAGING MATERIALS WHICH COMPLIED THE STANDARD OF ISPM 15. DELIVERY ADD"/>
        <s v="SWITCH PARTS, MICRO SWITCH INV ZPSI1500589,590,596 (4 PLYWOOD PALLETS 44 CTNS) 'THE PACKING MATERIAL IS MADE OF PLYWOOD, WHICH IS NOT REGULATED BY PLASTIC PARTS FOR PLATE - LED ASSY PLASTIC PARTS FOR PLATE - LED ASSY , L PA FRT PANEL/DOOR ASSY W/ARTWK H24"/>
        <s v="MA SKS MARDIGRAS 4403"/>
        <s v="SHARPFLOW FS-7301 -POLYMER POLYOL- 1 TANK CONTAINER 4500009291 PO#4501779505 DESTINATION- CARPENTER CO. 2611 N GENERAL BRUCE DRIVE TEMPLE, TX 76501 TEL-254-899-6116 FAX-254-778-4403 - TEL--81--3-5281-8277 FAX--81--3-5281-2726 -- FAX-1-281-820-2399 SAY- ON"/>
        <s v="1X40 RH S.T.C.: 1604 CARTONS (32080LB) WITH FROZEN PINK SHRIMP RAW HEADLESS - SHELL ON, 16-20 PPL,PACKED IN 10/2 LB MASTER. HS (NCM) CODE: 0306.17.90 NET WEIGHT: 14551.49KG ORIGIN: ARGENTINA FAO ZONE NBR. 41. SOUTH WEST ATLANTIC OCEAN. PLANT NBR. 4403 SHI"/>
        <s v="BOOKS 903657966 978-1-4403-3143-5 U5874-BUILDING BETTER BRANDS ; F&amp;W-V1 PO#C5814352DST (1080 CPS) BOOKS 903658125 978-1-4403-1696-8 BACKYARD CHICKENS GUIDE TO COOPS &amp; TRACTORS ; F&amp;W-V1 PO#C4169682DST BOOKS 903659278 978-1-4403-2706-3 FUN FACE PAINTING IDE"/>
        <s v="CTNS OF ADULT T-SHIRT TOTATL QTY 15168DOZ MANIFEST NUMBER G804397 4403 29 43 DC CODE PW VI"/>
        <s v="WOOD IN THE ROUGH, WHETHER OR NOT STRIPPED OF BARK - WALNUT 2SC AND BTR, 12' AND WIDER X 8' AND LONGER - 4.147 MBF HS CODE: 4403.99.90 NO WOOD PACKING MATERIAL WOOD IN THE ROUGH, WHETHER OR NOT STRIPPED OF BARK - WALNUT 2SC AND BTR, 12' AND WIDER X 8' AND"/>
        <s v="STC 59 LOG 183 LOGS - 12,252 BFT - 55.135 ED OAK LOGSHS CODE #4403.91.00ORIGIN CA TEMU 7297703-59 LOGS-4,101 BFT-18.455 6390 KGSUACU 5639291-64 LOGS-4,117 BFT-18 M3-26426 KGSUACU 5805880-60 LOGS-4,034 B 8.153 M3-26553 KGSNO WOOD PACKING MATERIA D# 01H556K"/>
        <s v="STC 65 LOG 132 LOGS - 8,312 BFT - 41,560 322 KGSHARD MAPLE LOGSHS CODE #4403.99.30 IN CANADAUACU 5297012-65 LOGS-4,161 -20.805 M3-26322 KGSUACU 5841928-67 LOGS- 1 BFT-20.755 M3-26336 KGSNO WOOD PACKING RIALCAED# 01H556KC751820150700564 STC 67 LOG 132 LOGS"/>
        <s v="WOODEN FURNITURE WILLIAMS FURNITURE BAKER 5050 POLTRONA 2 CENTURY 64-603 MESA DE CENTRO 7 CENTURY 64-701 COMODA- CAJONERA 2 HENREDON 4402-05 COMODA-CAJONERA 2 T&amp;G 10321-831 SILLA COMEDOR 5 TH. VILLE 39021-892 POLTRONA- SILLON 4 CENTURY 64-623 MESA AUXILIA"/>
        <s v="WOODEN FURNITURE AS PER PO NO .: 4403"/>
        <s v="06 SKIDS 431 NOS) PARTS OF A IR OR VACCUM PUMPS 9119050185 , 9119050165, 9119060115, H TS CODE:8414 90 4165 INV.NO.4 9006680 DT 28.07.2015 SB.NO: 4403 DT 28.07.2015 NET WT: 40 80.00 KGS"/>
        <s v="20 SKIDS 1391 NOS) PARTS OF AIR OR VACCUM PUMPS PARTS AND ACCESSORIES OF MOTOR VEHICLES 9119050185, 9119050165, 911 9060115, 4231060080, 41540342 50 HTS CODE:8414 90 4165, 841 2 31 0080, 8414 80 1605 INV.N O.49006680, 49006681, 99000304 DT 28.07.2015 SB.N"/>
        <s v="BOOKS 903657514 978-1-4402-4542-8 THE TULA PINK COLORING BOOK PO# K0454281JSB (7890 CPS) BOOKS 903656954 978-1-4403-3956-1 THE ART OF ILLUSTRATED MAPS ; F&amp;W-T4105V1 PO# C5895611GSN BOOKS 903657513 978-1-4403-4270-7 ZEN DOODLE UNLEASHED PO# C6327071JSB (76"/>
        <s v="CARGO IS STOWED IN A REFRIGERATED CONTAINER SAT THE SHIPPER'S REQUESTED CARRYING TEMPERATUOF 5 DEGREES CELSIUS 1 X 40 RP CONTAINER TOTAL 12 PACKAGES ONLY TOTAL TWELVE PACKAGES ONLY ROCURONIUM BROMIDE INJECTION (10MG/ML,5ML VIAL) 50MG/5ML (10MG/ML) INV NO:"/>
        <s v="40 FT. CONTAINER WHITE OAK (QUERCUS ALBA ) KD ROUGH FASIF &amp; BETTER LUMBER HS CODE: 4403 91 6 BUNDLES - 6854 BOARD FEET - MA RKED: 6455-1 4 BUNDLES - 4700 BOARD FEET - MARKED: 6455-2 ON BOARD CAPE MARTIN 9/S AT MOBILE, AL ON 08/12/2015 AES X2015072 9276681"/>
        <s v="PACKAGES PACKAGES PACKAGES PACKAGESPACKAGES PACKAGES PACKAGESPACKAGES PACKAGES PACKAGESPACKAGES PACKAGES PACKAGESPACKAGES PACKAGES PACKAGESCANADIAN ROUND LOG: HEMLOCK HT QTY: 239.06 MBF H.S.: 4403.20.2000 COUNTRY OF ORIGIN: CANADA CFR BUSAN, KOREA (INCOTE"/>
        <s v="1 X 40HC STC 70 LOGS - 4.512 MBF - 20.30 .890 MBF (13.005 M3) W ASH LOGS HS CODE 03.99.90 1.335 MBF ( 6.008 M3) R OAK LOG S CODE #4403.91.00 0.212 MBF ( 0.954 M3) NUT LOGS HS CODE #4403.99.90 0.075 MBF 337 M3) CHERRY LOGS HS CODE #4403.99.90 GIN: CANADA N"/>
        <s v="SHARPFLOW FS-7301 -POLYMER POLYOL- 1 TANK CONTAINER 4500009290 PO#4501779504 DESTINATION- CARPENTER CO. 2611 N GENERAL BRUCE DRIVE TEMPLE, TX 76501 TEL-254-899-6116 FAX-254-778-4403 - TEL--81--3-5281-8277 FAX--81--3-5281-2726 -- FAX-1-281-820-2399 SAY- ON"/>
        <s v="AUDITED 1X40HC CONTAINING 191 PACKAGES CONSOLIDATED CAS DETAILED PLASTIC RESIN FOR CHEMICAL EMERGENCY SPILL LEAK FIRE EXPOSUOR ACCIDENT IN THE USA ONLY CALL CHEMTREC AT 800-424-9300 OR CALL COLLECT AT 706-527-3887- CHEMTREC CONTRACT CCN1698 FREIGHT AND TH"/>
        <s v="21 PACKAGES, DISPLAY, CARDBOARD 12264 KGM ON PALLETS LOTADER MAH 4503 ORDER A28XLK0101 390190 (HS) 5 PACKAGES, DISPLAY, CARDBOARD 2920 KGM ON PALLETS LOTADER 4403 ORDER A28XLK0201 390190 (HS) 55 BAGS 1416 KGM ON 1 PALLET LOTADER MAH 4503 ORDER A28XLK0401 "/>
        <s v="1X20 FCL CONTAINER 840 BAGS IN 20 PALLETS H S CODE 3914 00 60 STRONG ACID CATION EXCHANGE RESIN AUCHLITE C 255 NA BL 840 BAGS OF 1 CUFT EACH PACKED ON 20 PALLETS NO 1 TO 20 42 BAGS ON EACH PALLET LOT NOS MLC 090 MLC 091 MLC 092 MLC 093 NET WT 19446 00 KGS"/>
        <s v="BOOKS AND BOOKS WITH CD HS CODE. 4901.99.00 PO# K0421061JSB ITEM# 903655559 978-1-4402-4210-6 BOUNDLESS STYLE (7000 CPS 350 CTNS 13 PLTS) PO# C6307891JSB ITEM# 903656162 978-1-4403-4078-9 INCITE 3-THE ART OF STORYTELLING (2332 CPS 117 CTNS 4 PLTS) PO# C54"/>
        <s v="NATURAL HONEY PURE BEES HONEY LA KBF 4403 BN42P63 TO BN42P124 PUNCH SEAL PSH 6326 PURE UNADULTERATED BEES HONEY PACKED IN FOOD GRADE EPOXY COATED M S DRUMS SB NO 1740318 DT 13 07 2015 INV NO EXP 756A 2015 2016 DT 10 07 2015 HTS CODE NO 04090000 CONTARACT "/>
        <s v="BOOKS AND BOOKS WITH CD HS CODE. 4901.99.00 PO# K0421061JSB ITEM# 903655559 978-1-4402-4210-6 BOUNDLESS STYLE (7000 CPS/350 CTNS/ 13 PLTS) PO# C6307891JSB ITEM# 903656162 978-1-4403-4078-9 INCITE 3-THE ART OF STORYTELLING (2332 CPS/117 CTNS/4 PLTS) PO# C5"/>
        <s v="CANADIAN LOGS PRICE TERM- CFR KARACHI, PAKISTAN ; FREIGHT PREPAID ; H.S. CODE- 4403.20.61 CANADIAN LOGS PRICE TERM- CFR KARACHI, PAKISTAN ; FREIGHT PREPAID ; H.S. CODE- 4403.20.61 CANADIAN LOGS PRICE TERM- CFR KARACHI, PAKISTAN ; FREIGHT PREPAID ; H.S. CO"/>
        <s v="LOTADER ON PALLETS LOTADER 4403 ORDER A28W9K"/>
        <s v="40' RH WITH S.T.C.: 1771 CARTONS (35420LB) WITH FROZEN PINK SHRIMP RAW HEADLESS - SHELL ON, 21-25 PPL,PACKED IN 10/2 LB MASTER. HS (NCM) CODE: 0306.17.90 NET WEIGHT: 16066.51KG ORIGIN: ARGENTINA FAO ZONE NBR. 41. SOUTH WEST ATLANTIC OCEAN. PLANT NBR. 4403"/>
        <s v="ALUMINUM P.O.4403 THIS SHIPMENT CONTAINS NO SOLID WOOD PACKING MATERIAL."/>
        <s v="BOOKS 903656966 978-1-4403-0863-5 ORGANIZE NOW REVISED EDITION ; F&amp;W-Z9321V6 PO#C4186356DST (5040 CPS) BOOKING REF NO 1507S089C (7 WOOD PLTS WITH IPPC LOGO STC 252 CTNS) THIS SHIPMENT CONTAINS WOOD PACKAGING MATERIALS WHICH COMPLIED THE STANDARD OF ISPM 1"/>
        <s v="PRINTED BOOKS TITLE THE TYPOGRAPHY COLORING BOOK ISBN 978-1-4403-4369-8 UPC 035313665080 SRN NO S3150 ORDER NO TR1097 H.S CODE 49019900 (8 WOOD PLTS WITH IPPC LOGO STC 258 CTNS) THIS SHIPMENT CONTAINS WOOD PACKAGING MATERIALS WHICH COMPLIED THE STANDARD O"/>
        <s v="PLASTIC TOYSPO 4409 4403 4411NO WOOD PACKINGMATERIAL IS USED IN THE SHIPMENTSHIPPED ON BOARD02082015 . PLASTIC TOYSPO 4409 4403 4411NO WOOD PACKINGMATERIAL IS USED IN THE SHIPMENTSHIPPED ON BOARD02082015 ."/>
        <s v="NATURAL HONEY PURE BEES HONEY LA LOT NO DRU NOS PO NO KBF 4402 BN42P1 TO BN42P62 PUNCH SEAL PSH 6325 KBF 4403 BN42P63 TO BN42P124 PUNCH SEAL PSH 6326 PURE UNADULTERATED BEES HONEY PACKED IN FOOD GRADE EPOXY COATED M S DRUMS SB NO 1740318 DT 13 07 2015 INV"/>
        <s v="SHARPFLOW FS-7301 -POLYMER POLYOL- 1 TANK CONTAINER 4500009289 PO#4501779503 DESTINATION- CARPENTER CO. 2611 N GENERAL BRUCE DRIVE TEMPLE, TX 76501 TEL-254-899-6116 FAX-254-778-4403 - TEL--81--3-5281-8277 FAX--81--3-5281-2726 -- FAX-1-281-820-2399 SAY- ON"/>
        <s v="SHARPFLOW FS-7301 -POLYMER POLYOL- 1 TANK CONTAINER 4500009289 PO#4501779503 DESTINATION- CARPENTER CO. 2611 N GENERAL BRUCE DRIVE TEMPLE, TX 76501 TEL-254-899-6116 FAX-254-778-4403 - TEL--81--3-5281-8277 FAX--81--3-5281-2726 -- FAX-1-281-820-2399"/>
        <s v="BOOKS ITEM 903656966 978-1-4403-0863-5 ORGANIZE NOW REVISED EDITION ; PO#C4186356DST (720 CPS 36 CTNS 1 PLT) ITEM 903656132 978-1-4403-4253-0 MECHANIKA, REVISED AND UPDATED ; PO# C6225301JSB (4720 CPS 236 CTNS 5 PLTS) ITEM 903656140 978-1-4402-4268-7 BEAD"/>
        <s v="FRESH (GREEN) SAWN ORIGINAL FRENCH OAK CANTS ORDER NO.:23793 HS CODE:4403.91.0040 'FOR SHIPPERS PURPOSES ONLY, WITHOUT PREJUDICE TO THE CARRIERS STANDARD TERMS, FRESH (GREEN) SAWN ORIGINAL FRENCH OAK CANTS ORDER NO.:23795 HS CODE:4403.91.0040 INV20150579 "/>
        <s v="20 PALLETS 1 7 PALLETS SOYBEAN MEAL EXC PRODUCT 55, 50 BAGS/PLT, EA BAG 25 KG LOT 151 3 PALLETS SOYBEAN MEAL EXC PRODUCT 55 45 BAGS/PLT EA. BAG25 KG LOT 151 NET WEIGHT : 24.625KGS DELIVERY ADDRESS: ROSSLAND MUSHROOM FARM, 3555 ROSS ROAD, ABBOTSFORD, BC V4"/>
        <s v="BOOKS ITEM 903656085 978-0-7153-3624-3 BAG MAKER S BIBLE-UK ; PO# C016243C (1040 CPS 52 CTNS 2 PLTS) ITEM 903656088 978-1-4463-0591-1 50 FAT QUARTER MAKES ; PO# C0159112 (780 CPS 39 CTNS 1 PLT) ITEM 903656108 978-1-4463-0519-5 FUN OF THE FAIR UK EDITION; "/>
        <s v="BOOKS ITEM 903656085 978-0-7153-3624-3 BAG MAKER'S BIBLE-UK PO C016243C (1040 CPS/52 CTNS/2 PLTS) ITEM 903656088 978-1-4463-0591-1 50 FAT QUARTER MAKES PO C0159112 (780 CPS/39 CTNS/1 PLT) ITEM 903656108 978-1-4463-0519-5 FUN OF THE FAIR UK EDITION PO C015"/>
        <s v="PAPER BAG &amp; PAPER BOX PO#4403 8 43956 44092 44494 THIS SHIP MENT CONTAINS NO SWPM. CY-CY"/>
        <s v="SUZUKI OUTBOARD MOTORS H.S. # 8407.21.00 IMP-V43184 P RE-CARRIAGE FM BANGKOK TO HKG IS ARRANGE BY MERCHANT FOR ACC OUNT AND RISK OF MERCHANT SCAC CODE:ECUI BL NO.BKSJU151 9058 SUZUKI OUTBOARD MOTORS H.S. # 8407.21.00 IMP-V47214 PR E-CARRIAGE FM BANGKOK TO"/>
        <s v="85- RAYON 15- POLYESTER WOVEN MENS JACKETS PO#SP40491713 SA.NO#1429320 QTY#1011 PCS CTNS# 105 INVOICE NUMBER- EB15160161 85- RAYON 15- POLYESTER WOVEN MENS JACKETS PO#SP40491713 SA.NO#1429320 QTY#1011 PCS CTNS# 105 INVOICE NUMBER- EB15160161 85- RAYON 15-"/>
        <s v="23 PKG 4403 KG MOLDS FOR MINERAL MATERIAL AND HTS 8480600090, 8609000000 FREIGHT COLLECT SCAC EXDO CONSTRUCTION MATERIAL, NOS 16 PKG 3306 KG MOLDS FOR MINERAL MATERIAL AND HTS 8480600090, 8609000000 FREIGHT COLLECT SCAC EXDO 23 PKG 4403 KG MOLDS FOR MINER"/>
        <s v="WOOD - TEAK ROUND LOGS / MADERA TECA EN ROLLO HARMONIZED CODE: 4403.49.00"/>
        <s v="40' RH WITH S.T.C.: 1776 CARTONS (35520LB) WITH FROZEN PINK SHRIMP RAW HEADLESS - SHELL ON, 16-20 PPL,PACKED IN 10/2 LB MASTER. HS (NCM) CODE: 0306.17.90 NET WEIGHT: 16111.87KG ORIGIN: ARGENTINA FAO ZONE NBR. 41. SOUTH WEST ATLANTIC OCEAN. PLANT NBR. 4403"/>
        <s v="40' RH WITH S.T.C.: 1775 CARTONS (35500LB) WITH FROZEN PINK SHRIMP RAW HEADLESS - SHELL ON, 16-20 PPL,PACKED IN 10/2 LB MASTER. HS (NCM) CODE: 0306.17.90 NET WEIGHT: 16102.8KG ORIGIN: ARGENTINA FAO ZONE NBR. 41. SOUTH WEST ATLANTIC OCEAN. PLANT NBR. 4403 "/>
        <s v="AS PER PO# DE150623-4 PLASTIC DOCUMENT HOLDER 4403-6353-24 FOB AS PER PO# DE150623-4 PLASTIC DOCUMENT HOLDER 4403-6353-24 FOB"/>
        <s v="WEARING APPARELS READY-MADE GARMENTS 919 PCS BOYS 100% COTTON WOVEN PANTS. STYLE: 545243-00-1, COLOR: LIGHT WASH INDIGO 118 HTS CODE: 6203.4 2 AS PER ORDER NO: UM7PH-TA INVOICE NO : UJL153193 DATED : 21-JUN-2015 EXP NO : 2494/ 10186/2015 DATE : JUN-22-201"/>
        <s v="CHASSIS PARTS OF STEEL AS PER PO DE150623-4 PLASTIC DOCUMENT HOLDER 4403-6353-2/4 FOB SCAC CODE:ONPL AND ACI CODE: 8FEI THIS SHIPMENT CONTAINS NO SOLID CHASSIS PARTS OF STEEL AS PER PO DE150623-4 PLASTIC DOCUMENT HOLDER 4403-6353-2/4 FOB SCAC CODE:ONPL AN"/>
        <s v="BEANS KIDNEY BEANS HTS 200551 INV 2015020669 PO 4444 HBL 7233247P0146 BEANS HTS 200551 INV 2015020692 PO 4442 HBL 7233247P0146 BEANS HTS 200551 INV 2015020693 PO 4498 HBL 7233247P0146 BEANS CHICK PEAS HTS 200551 INV 2015020694 PO 4498 SVC 11-058 EUUS HBL "/>
        <s v="70 DRUMS AS PER DETAIL BATCH 15400021 (007-076) 70 DRUMS WEIGHT NET 17.500KGRS EXP. 4403 N.C.M 2009.39.00.190U CONSOLIDATED CARGO 70 DRUMS AS PER DETAIL BATCH 15400020 (025 -088) 64 DRUMS BATCH 15400021 ( 001 - 006 06 DRUMS WEIGHT NET 17.500 KGRS CONTAINI"/>
        <s v="70 DRUMS AS PER DETAIL BATCH 15400021 (007-076) 70 DRUMS WEIGHT NET: 17.500KGRS EXP. 4403 N.C.M 2009.39.00.190U CONSOLIDATED CARGO 70 DRUMS AS PER DETAIL BATCH 15400020 (025-088) 64 DRUMS BATCH 15400021 ( 001- 006 06 DRUMS WEIGHT NET: 17.500 KGRS CONTAINI"/>
        <s v="DOGLAS FIR LOGS DOGLAS FIR LOGS DOGLAS FIR LOGS DOUGLAS FIR LOGS TOTAL 24 PIECES CNF QINGDAO CHINA FREIGHT PREPAID HS CODE 4403.20.80 01I259 KC2119 20150700247 DOGLAS FIR LOGS"/>
        <s v="CHOCOLATE PRODUCTS  617 CASES ART.NO072723 HS-CODE180690399  395 CASES ART.NO072709 HS-CODE180690399  4403 CASES ART.NO074053 HS-CODE180690399  2720 CASES ART.NO077123 HS-CODE180690399 . SCAC DMAL HBL BRE264330 ACLU5207568417 CHOCOLATE PRODUCTS  269 CASES"/>
        <s v="BOOKS AND BOOKS WITH DVD ITEM 903653653 978-1-4402-4523-7 SC OF U.S. PAPER MONEY ; PO# K0952371_KB (3600 CPS 180 CTNS 6 PLTS) ITEM 903654833 978-1-4402-4530-5 PICKER S POCKET GUIDE TO HOT WHEELS PO# K0256051_KB (8215 CPS 206 CTNS 4 PLTS) ITEM 903653744 97"/>
        <s v="BOOKS AND BOOKS WITH DVD ITEM 903653653 978-1-4402-4523-7 SC OF U.S. PAPER MONEY PO K0952371`KB (3600 CPS/180 CTNS/6 PLTS) ITEM 903654833 978-1-4402-4530-5 PICKER'S POCKET GUIDE TO HOT WHEELS PO K0256051`KB (8215 CPS/206 CTNS/4 PLTS) ITEM 903653744 978-1-"/>
        <s v="SHARPFLOW FS-7301 -POLYMER POLYOL- 1 TANK CONTAINER 4500008571 PO#4501762005 DESTINATION- CARPENTER CO. 2611 N GENERAL BRUCE DRIVE TEMPLE, TX 76501 TEL-254-899-6116 FAX-254-778-4403 - TEL--81--3-5281-8277 FAX--81--3-5281-2726 -- FAX-1-281-820-2399 SAY- ON"/>
        <s v="BOOKS PO#C5884101GSN ITEM 903652888 978-1-4403-3841-0 CULTURE TYPOGRAPHY ; F&amp;W-T3614V1 BOOKS PO#C6206762DST ITEM 903655302 978-1-4403-1067-6 DRACOPEDIA THE GREAT DRAGONS ; F&amp;W- Y1760V2 2670 CPS BOOKING REF NO 1506S147A (3 WOOD PLTS WITH IPPC LOGO STC 267 "/>
        <s v="WODEN STICKS LOSSE 13.30 CUBIC METERS OF WOOD OF LOGWOOD IN ROLLS WITHOUT SAPWOOD IN SEVERAL MEASURES 13.30 METROS CUBICOS DE MADERA DE PALO DE CAMPECHE (TINTO) EN ROLLO WODEN STICKS LOSSE 13.30 CUBIC METERS OF WOOD OF LOGWOOD IN ROLLS WITHOUT SAPWOOD IN "/>
        <s v="HANDICRAFT ITEMS PO# 19030 96,257542. INV# GM/4403 D T.01.05.2015 GM/4418 DT.0 1.05.2015 SB# 1157678 DT .12.06.2015 HS CODE: 94055 010 DELIVERY PARTY: RESTOR ATION HARDWARE 4000 PRINCI PIO PARKWAY, NORTH EAST, M D 21901 USA"/>
        <s v="KITCHENWAREP.O.#ITEM#D ESCRIPTIONHS CODECARTONSPCS /CTNTOTAL PCSUOMGW (KGS)VOL 1082201071061OXO GG SILICONE BASTING BRUSH9603.90.805012672 9,072PCS1,310.5269.463 1082202110800N1OXO SW/TCH SILICONE BASTING BRUSH9603.90.805028018 5,040PCS688.5203.344 108220"/>
        <s v="20 CRATES INSIDE 01 CONTAINER 40' H C, S AID TO CONTAIN: 16 CRATES, 38,111 M3, 748 8 PS SIZE 11/16' X 4 5/8' X 97 + 11/16' R AW FLAT JAMBS TEXAS TRIM 04 CRATES, 6,197 M3, 1456 PS SIZE 11/16' X 4 5/8' X 81 + 11/16' RAW FLAT JAMBS TEXAS TRIM NF: 4403 PO: 72"/>
        <s v="CALCIUM CHLORIDE 77% FLAKES XFAX 86-755-82186345 TAX ID 4403 0066 1046 989 ."/>
        <s v="'SHIPPER'S LOAD &amp; COUNT' (20455CTNS) CY / DR COPY NON-NEGOTIABLE B/L RELEASE PROCEDURES DETAIL AS PER ITEMIZED FREIGHT COLLECT 1100 (CT) HFE PO#: 0451241254/ 00010(KH 'SHIPPER'S LOAD &amp; COUNT' (20455CTNS) CY / DR COPY NON-NEGOTIABLE B/L RELEASE PROCEDURES "/>
        <s v="SHARPFLOW FS-7301 -POLYMER POLYOL- 1 TANK CONTAINER 4500008570 PO#4501762002 DESTINATION- CARPENTER CO. 2611 N GENERAL BRUCE DRIVE TEMPLE, TX 76501 TEL-254-899-6116 FAX-254-778-4403 - TEL--81--3-5281-8277 FAX--81--3-5281-2726 -- FAX-1-281-820-2399 SAY- ON"/>
        <s v="1 X 40' CONTAINER SLAC: RED OAK FASIF &amp; BETTER KD ROUGH LUMBER 11951 BOARD FEET H S CODE: 4403 91 ON BOARD MAMITSA 5/S AT M OBILE, AL ON 06/15/2015 AES X201506117392 83 FREIGHT PREPAID"/>
        <s v="AS PER PO# LA150608-2 PLASTIC DOCUMENT HOLDER 4403-6353-24 FOB"/>
        <s v="CHASSIS PARTS OF STEEL AS PER PO LA150608-2 PLASTIC DOCUMENT HOLDER 4403-6353-2/4 DOOR GASKET SCAC CODE:ONPL THIS SHIPMENT CONTAINS NO SOLID WOOD OR WOODEN PACKING MATERIAL CY/CY"/>
        <s v="4403 CTN PO NO IN91MX TM RED CAN OPENER PO NO IN91C7 TM RED MINI CHOPPER PO NO IN91NW DOC MCSTUFFINS PLAYSET PO NO IN913R LIC KALEIDOSCOPE DOOR SERVICE SHIPPER 1 SELECT BRANDS INC UNIT 1204A,12/F, TOWER B, NEW MANDARIN PLAZA, 14 SCIENCE MUSEUM RD, TST EAS"/>
        <s v="WOOD IN THE ROUGH, WHETHER OR NOT STRIPPED OF BARK - 1 LOTEQUIPEMENTS DE VENTILATION: 3 VENTILATEURS 1 LOT MATERIAUX DE VENTILATION EN ACIER GALVANISE: 2 MODULES 80''X100''X12'' (SILENCIEUX DE VENTILATION) ACCESSOIRES ET QUINCAILLERIE DE MONTAGE POUR COND"/>
        <s v="FRESH(GREEN)SAWN ORIGINAL FRENCH OAK CANTS ORDER NO.:23647 HS CODE:4403.91.0040 FRESH(GREEN)SAWN ORIGINAL FRENCH OAK CANTS ORDER NO.:23679 HS CODE:4403.91.0040 FREIGHT PREPAID"/>
        <s v="LOADED INTO 1X40HR CHOCOLATE PRODUCTS  617 CASES ART.NO:072723 HS-CODE:180690399  395 CASES ART.NO:072709 LOADED INTO 1X40HR CHOCOLATE PRODUCTS  269 CASES ART.NO:071723 HS-CODE:180690399  1988 CASES ART.NO:074073 HS-CODE:180690399  4403 CASES ART.NO:07405"/>
        <s v="BOOKS ITEM 903652072 978-1-4405-8926-3 MY SELFIE JOURNAL PO# T876701-BD (4632 CPS 193 CTNS 3 PLTS) ITEM 903651693 978-1-4403-4024-6 HOW TO DRAW FANTASY ART AND RPG MAPS PO# C6202461MFG (5440 CPS 272 CTNS 4 PLTS) ITEM# 903653648 978-1-59963-988-8 BOOK IN A"/>
        <s v="STC 57 LOG 179 LOGS - 12,650 BFT - 78.777 ARD MAPLE LOGSHS CODE #4403.99.30ORIGIN ADAUACU 5075191-60 LOGS-4,483BFT-27.63 -26249 KGS UACU 5406725-62 LOGS-4,549BFT- 17 M3-26141 KGSSEGU 5112085-57 LOGS-3,618 23.629 M3-22448 KGSNO WOOD PACKING MATERI EIGHT PR"/>
        <s v="195 CARTONS FOOTWEAR PO#4403 2,44024,44025,44026,440 48,44 049 TOTAL QTY:455CTNS/4444PRS DECLARATION OF NO SOLID WOO D PACKING MATERIAL USED IN TH IS SHIPMENT 5 CARTONS -DITT O- 2 CARTONS -DITTO- 5 CAR TONS -DITTO- 28 CARTONS -D ITTO- 3 CARTONS -DITTO- 4 "/>
        <s v="FREIGHT PREPAID EXPRESS RELEASE - WAYBILL ISSUED PRINTER MIRAGE LV SKD IN TW 47BT021 INVOICE NO.: 10031500045 LEXMARK PO: 4500277973 42 CTNS  42 PLTS . FORWARDING AGENT: DHL ISC 3F NO. 189, SEC 2 JIUZONG RD, NEIHU DISTRICT TAIPEI CITY, 11494 TAIWAN ALSO N"/>
        <s v="BOOKS PO# C6358531JSB ITEM 903651869 978-1-4403-3585-3 THE ART OF EXPRESSIVE COLLAGE (5980 CPS 299 CTNS 9 PLTS) PO# CO145323 ITEM 903653737 978-1-4463-0453-2 FAUX TAXIDERMY KNITS (1050 CPS 35 CTNS 1 PLT) PO# CO183777 ITEM 903653748 978-0-7153-3837-7 CONTE"/>
        <s v="SHARPFLOW FS-7301 -POLYMER POLYOL- 1 TANK CONTAINER 4500008568 PO#4501761999 DESTINATION- CARPENTER CO. 2611 N GENERAL BRUCE DRIVE TEMPLE, TX 76501 TEL-254-899-6116 FAX-254-778-4403 - TEL--81--3-5281-8277 FAX--81--3-5281-2726 -- FAX-1-281-820-2399 SAY- ON"/>
        <s v="1620 CTN TOYS(SING ALONG ELSA) P.O.NO. 221995(51693) ITEM NO. 31078-TT-WL-2 QTY 3,240 PCS(1,620 CTNS) CONTAINER NO MORU0719521 SHIPPER WAH FUNG TOY (SHENZHEN) CO 849 CTN TOYS(FROZEN TODDLER DOLL ASST) P.O.NO. 221649(51576) ITEM NO. 95244-WL QTY 5,094 PCS "/>
        <s v="BOOKS ITEM 903652699 978-1-4403-1864-1 DARGONART COLOR WORKBOOK ; F&amp;W- W6069(Y-O)V2 PO#C6286412DST CPS 1040 BOOKS ITEM 903646689 978-1-62033-756-1 THE ART OF SLIP-STITCH KNITTING TECHNIQUES, STITCHES, PROJECTS ;IW- V1 PO#15KN0301-BD (1 WOOD PLTS WITH IPPC"/>
        <s v="BOOKS ITEM 903652061 978-1-4463-0526-3 PATCHWORK QUILTS AND GIFTS UK PO# FW002963 (1540 CPS 77 CTNS 2 PLTS) ITEM 903652949 978-1-4405-4114-8 THE ART OF MANDALA MEDITATION PO# V795902-RP (1080 CPS 45 CTNS 1 PLT) ITEM 903646688 978-1-62033-627-4 NEXT STEPS "/>
        <s v="WOOD IN THE ROUGH, WHETHER OR NOT STRIPPED OF BARK - RED OAK #1COM KD ROUGH LUMBER 12049 BOARD FEET - MARKED: 6388 HS CODE 4403 91 FREIGHT PREPAIDON BOARD 'MAERSK KLEVEN' 524E AT MOBILE, AL AS PER BELOW SAIL DATE AS PER SHIPPER, THIS SHIPMENT INCLUDING AN"/>
        <s v="WINE 379 CARTONS 12 X 750 ML STILL WINE KGM 6257 / PO D103292 300 CARTONS 12 X 750 ML STILL WINE KGM 4403 / PO D103292 2 CARTONS 12 X 750 ML STILL WINE SAMPLES / PO D103292 HS CODE 2204-2179"/>
        <s v="17 PALLETS SOYBEAN MEAL EXC PRODUCT 55, 50 BAGS/PLT, EA BAG 25 KG LOT 148 3 PALLETS SOYBEAN MEAL EXC PRODUCT 55 45 BAGS/PLT EA. BAG25 KG LOT 148 NET WEIGHT : 24.625KGS - DELIVERY ADDRESS: ROSSLAND MUSHROOM FARM, 3555 ROSS ROAD, ABBOTSFORD, BC V4X 1T1, CAN"/>
        <s v="SHARPFLOW FS-7301 -POLYMER POLYOL- 1 TANK CONTAINER 4500008567 PO#4501761997 DESTINATION- CARPENTER CO. 2611 N GENERAL BRUCE DRIVE TEMPLE, TX 76501 TEL-254-899-6116 FAX-254-778-4403 - TEL--81--3-5281-8277 FAX--81--3-5281-2726 -- FAX-1-281-820-2399 SAY- ON"/>
        <s v="SHARPFLOW FS-7301 -POLYMER POLYOL- 1 TANK CONTAINER 4500008567 PO#4501761997 DESTINATION- CARPENTER CO. 2611 N GENERAL BRUCE DRIVE TEMPLE, TX 76501 TEL-254-899-6116 FAX-254-778-4403 - TEL--81--3-5281-8277 FAX--81--3-5281-2726 -- FAX-1-281-820-2399"/>
        <s v="WHITE OAK (QUERCUS ALBA) FASIF &amp; BETTER KD ROUGH LUMBER- 11703 BOARD FEET HS CODE : 4403 91 40 FT. CONTAINERS - WHITE OAK (QUERCUS A LBA) FASIF &amp; BETTER KD ROUGH LUMBER- 1169 7 BOARD FEET HS CODE: 4403 91 FREIGHT PRE PAID ON BOARD MAMITSA 4/S AT MOBILE, A"/>
        <s v="(PRIMESOURCE P.O # 1056-39 4403) CONTAINER NO : MEDU6 791766 &amp; SEAL NO : FEJ54 52504 16D BRIGHT DUPLEX TO TAL: 864 CARTONS IN 18 PAL LETS 20,388.96 KGS HS COD E : 7317.00"/>
        <s v="1 X 40 HC 595 PACKAGES IN 3 PALLETS WITH BLOCKS OF WOOD 1 PALLETS: 132 PACKAGES 1 PALLETS: 176 PACKAGES 1 PALLETS: 287 PAC KAGES (IPE TABEBUIA SERRATIFOLIA) HS CODE :4403.49 FREIGHT COLLECT BL ISSUE AT DEST INATION"/>
        <s v="MENS 55 COTTON 45 POLY WOVEN SLEEP PAJAMA HTS6207.21.0010 SUB CONTRACT SUFFIX 505 140 6892 RT LOT 4403 4405 WHS 9465-6 CARTON 247 QTY 4446 GROSS WEIGHT 2203.24 THERE IS NO WOOD PACKING MATERIALS IN THIS SHIPMENT SEALOCK NO. WHS ADDRESS LATHROP, CA CHINA N"/>
        <s v="1 X 20 STANDARD DRY NET WEIGHT: 22,000.00 KGISOTANK NET WEIGHT: 22,000 KG GROSS VOLUME:17.53 M3 REFINED GLYCERIN USP 99,7 MIN KOSHER SHIPPERS OWNED CONTAINER PO: 14183987 1 X 20 STANDARD DRY NET WEIGHT: 22,000.00 KGISOTANK NET WEIGHT: 22,000 KG GROSS VOLU"/>
        <s v="BOOKS 903646687 978-1-62033-775-2 CUSTOM SOCKS KNIT TO FIT YOURFEET ; IW-V1 PO#15KN0401-BD BOOKS 903650328 978-1-4403-3839-7 COLORED PENCIL COLLAGE ; F&amp;W-T3612V1 PO#C6383971JSB (5575 CPS) (6360 CPS) BOOKING REF NO 1505S096B (7 WOOD PLTS WITH IPPC LOGO STC"/>
        <s v="GENERAL GARMENT FROM LAZARO C ARDENAS TO TOLUCA BY RAIL. -- -SHIPPER--- TEL:86-755- 25108 955/25196595 TAX ID# 4403 005 7 1997 633 ---CONSIGNEE--- TEL 664-647-5123 NOSKA1226@GM AIL.COM ---NOTIFY--- TEL 664 -647-5123 NOSKA1226@GMAIL.CO M"/>
        <s v="FURNITURE-SOFA PO NO.:3271577 PI NO.:110 47598 THIS SHIPMENT DOES NOT CONTAIN ANY WOOD PACKING MATERIALS FAX:(828) 855-920 2 2)CUSTOMS BROKER: CDS GLOBAL LOGISTIC S. 1007 VIRGINIA AVENUE,SUITE 100 ATLANTA ,GA 30354 TEL: (1)(404) 762-0083 FAX: (1) (404) 76"/>
        <s v="1 X 40'HC CONTAINER TOTAL 641 CARTONS ONLY TOTLA SIX HUNDRED FOURTY ONE CARTONS ONLY CONTAINING : HANDICRAFTS OF STAINLESS STEEL, HORN, STONE, IRON, WOOD AND BRASS, HANDICRAFTBRASS STAINLESS STEEL ARTWARES, GLASS WARE IRON ARTWARES, OTHER HANDICRAFTS OF I"/>
        <s v="TEAK ROUND LOGS - PIECES 20X1 TEAK ROUND LOGS / MADERA TECA EN ROLLO HARMONIZED CODE: 4403.49.00"/>
        <s v="BOOKS BOOKS WITH CD ITEM 903651884 978-1-59668-707-3 THE MISSING LINK ; PO# 13BD0603-BD (2593 CPS 130 CTNS 3 PLTS) ITEM 903651883 978-1-59668-483-6 KNITTER S HANDY BOOK OF TOP-DOWN SWEATERS ; PO# 12KN0207-BD (4680 CPS 468 CTNS 9 PLTS) ITEM 903652186 978-1"/>
        <s v="A PART OF CONTAINER: PP CROCHET BASKET HS CODE: 6307909889 PO# ITEM# 40106864 4403 40108684 4453 40109496 4423 40109495 4401 40109495 4403 40109494 4451 40109753 4543"/>
        <s v="204 CARTON 448.8 KGS 6.43 CBM WOMENS 100 RAYON WOVEN SLEEP SHORT HTS 6208.92.0030 SUB/CONTRACT/SUFFIX : 114/1411183/RT LOT 2247/2248/2249/2250 WHS 9465-6 CARTON: 204 QTY: 2448 GROSS WEIGHT: 448.8 THERE IS NO WOOD PACKING MATERIALS IN THIS SHIPMENT SEALOCK"/>
        <s v="MADERA TECA - TEAK ROUND LOGS / MADERA TECA EN ROLLO HARMONIZED CODE: 4403.49.00 FREIGHT COLLECT"/>
        <s v="BOOKS ITEM 903651527 978-1-4405-5451-3 SOCK MONKEY KAMA SUTRA ; PO# K0929189-KB (3680 CPS 92 CTNS 1 PLT) ITEM 903646686 978-1-62033-772-1 THE PRACTICAL SPINNER S GUIDE RARE LUXURY FIBERS ; PO# C5889771GSN (4100 CPS 205 CTNS 3 PLTS) ITEM 903650818 978-1-44"/>
        <s v="BOOKS ITEM 903651527 978-1-4405-5451-3 SOCK MONKEY KAMA SUTRA PO K0929189-KB (3680 CPS 92 CTNS 1 PLT) ITEM 903646686 978-1-62033-772-1 THE PRACTICAL SPINNER S GUIDE RARE LUXURY FIBERS PO C5889771GSN (4100 CPS 205 CTNS 3PLTS) ITEM 903650818 978-1-4463-0244"/>
        <s v="BOOKS 903650617 978-1-4403-0922-9 COLOSSAL COLLECTION OF ACTIONPOSES PO#C6292292DST (1080 PCS) BOOKING REF NO 1505S011B (2 WOOD PLTS WITH IPPC LOGO STC 108 CTNS) THIS SHIPMENT CONTAINS WOOD PACKAGING MATERIALS WHICH COMPLIED THE STANDARD OF ISPM 15. . . ."/>
        <s v="BARE PRINTED CIRCUIT BOARD (11316 PCS) INVOICE 0741449. COUNTRY OF ORIGIN CHINA H S CODE 853400 (1 PLYWOOD PALLET 34 CTNS) PRINTED CIRCUIT BOARD (BARE BOARD) INV N544238 HS CODE 8534.0090 (1 PLASTIC PALLET 20 CTNS) 'THIS SHIPMENT DOES NOT MOTOR 1271-5YY00"/>
        <s v="TOTAL 923 CARTONS CONTAINING 134 CARTONS CONTAINING PO# 22 490 PCS (3200) OF LADIES CHEL SEA PULLOVER HOOD KNITTED WHI TE DYED 80% COTTON 20% POLYES TER (VICTORY GREY), 55% COTTON 45% POLYESTER (OTHER) CTN SI ZE : 18.5X13X20'(CTNS-86) CTN SIZE : 20X13X20'"/>
        <s v="CONTAINING CLAY POTS, CHANDELI ERS, ORNAMENTS, WOOD HS CO DES: 9405.10.10, 4420.10, 69 13.90, 4602.19, 4418.20, 670 1.00, 4407.99.90, 4403.99.90, 4403.99.10, 5209.59, 3926.90 .90, 7009.92, 3926.40 NETT WEIGHT- 8070 KGS"/>
        <s v="2490 PKG 577CTNS + 1000CTNS(28PLTS) + [913 PKGS S.T.C.16 CTNS + 897 PCS  1PLT] LOCKS AND PARTS. SCREW (MATERIAL STEEL) INVOICE NO. D029317 HS CODE 7318.15 RUBBER MOULDED PARTS KINGTEX BRAND OF INDUSTRIAL SEWING MACHINE PRO 19100077411 RATE ESTIMATE KB0414"/>
        <s v="363 PIECES SHIPMENT ID: 001-DT-S2137501 CONSIGNMENT: 18765-SUP-ECIS103145 IKEA HOME FURNISHING PRODUCTS IKEA HOME FURNISHING PRODUCTS COMMODITY NUMBER 1 CUSTOMS TARIFF NUMBER 940330 WEIGHT: 9613.060 KGM VOLUME: 42.404 MTQ NUMBER OF PACKAGES: 258 COMMODITY"/>
        <s v="AS PER PO# LA150402-1 PLASTIC DOCUMENT HOLDER 4403-6353 100CTNS4PLTS FOB"/>
        <s v="CHASSIS PARTS OF STEEL AS PER PO LA150402-1 PLASTIC DOCUMENT HOLDER 4403-6353 100CTNS4PLTS FOB SCAC CODE:ONPL THIS SHIPMENT CONTAINS NO SOLID WOOD OR WOODEN PACKING MATERIAL CY/CY"/>
        <s v="35 DRUM (35 IRON DRUMS) EMREGENCY CONTACT MITREC/NAGASE CO.,LTD. TEL 1-703-527-3887 UN 1866 RESIN SOLUTION FLAMMABLE CLASS 3 PG II FLASH POINT -4C MARINE POLLUTANT NON LABEL (3)FLAMMABLE LIQUID 28 PKG EXP4832-10-3 (G0.2) (PAINT) INVOICE NO. KA50146-11 PO "/>
        <s v="4403 CARTONS OF HYGIENIC T AMPONS INVOICE 8100017074 HS CODE 961900909 6 CARTONS OF PAPER LEAFLET ,CHIPBOARD FORLDING BOX, O RRUGATED CARTONS,CORRUGATE D CARTONS INVOICE 81000170 75 HS CODE 48173000"/>
        <s v="BOOKS WITH CD &amp; CANLENDAR 903646772 978-1-4403-4012-3 CREATIVEGIRL (5309 CPS) (4 WOOD PLTS WITH IPPC LOGO STC 266 CTNS) BOOKS WITH CD &amp;CANLENDAR 903646684 978-1-62033-695-3 HANDCRAFTED METAL FINDINGS 30CREATIVE JEWELRY COMPONENTS (7240 CPS) . . . . . . . "/>
        <s v="BOOKS ITEM 903647638 978-1-4402-4396-7 YOU CAN KNITV1 PO# K0439671JSB (8136 CPS 407 CTNS 5 PLTS) ITEM 903649288 978-1-4403-3897-7 SHOW ME, DON T TELL ME - 224PPV1 PO# C5889771GSN (3700 CPS 185 CTNS 4 PLTS) ITEM 903650364 978-1-59668-029-6 GETTING STARTED "/>
        <s v="BOOKS ITEM 903647638 978-1-4402-4396-7 YOU CAN KNITV1 PO K0439671JSB (8136 CPS 407 CTNS 5PLTS) ITEM 903649288 978-1-4403-3897-7 SHOW ME, DON T TELL ME - 224PPV1 PO C5889771GSN (3700 CPS 185 CTNS 4 PLTS) ITEM 903650364 978-1-59668-029-6 GETTING STARTED KNI"/>
        <s v="RUBIK'S POWER BANK PO#A28635-1000PCS ITEM ID : STOCK -- PL4540 COLOR : MUL H.S. CODE:8504 4085 INV. 2015 03 0203-PC THIS SHIPMENT DOES NOT CONTAIN ANY WOOD PACKAGING MATERIALS 32 OZ AQUOS PCTG FREEZER BOTTLE PO#A28692-1 ITEM# TBU2320 BLUE ITEM# TRD2320 RE"/>
        <s v="1067 PKG 819CTNS + 106CTNS(5PLTS) + 8W/CASES+ 4CASES(4W/CASES) + 130 CTNS{(125 CTNS+ 5 EMPTY CTNS)[4 PLTS]}4 PLTS] TEXTILE MACHINERY PARTS INVOICE NO.NR-SA-503 LAMP PARTS FABRIC PARTS OF CHAIR HS CODE 9403.90 SPIDER AUTO.PARTS (TENSIONER,CHAIN GUIDE H.S.C"/>
        <s v="TEAK WOOD ROUGH SQUARE LOGS HARMONIZED CODE 4403.49.00 NET WEIGHT 59200.00KGS GROSS WEIGHT 68000.00KGS DAE 028-2015-40-00280227 TEAK WOOD ROUGH SQUARE LOGS HARMONIZED CODE 4403.49.00 NET WEIGHT 59200.00KGS GROSS WEIGHT 68000.00KGS DAE 028-2015-40-00280227"/>
        <s v="BOOKS ITEM 903646754 978-1-4403-3923-3 PERSPECTIVE MADE EASY ; PO#C6292331MFG (5720 CPS 286 CTNS 4 PLTS) ITEM 903649206 978-1-4402-4167-3 LEATHERCRAFTED; PO#K0416731JSB (6253 CPS 313 CTNS 5 PLTS) ITEM 903631200 978-1-4403-3678-2 THE FAMILY TREE HISTORICAL"/>
        <s v="GIRLS T SHIRT 2383 CARTONS 100% COTTON KNITTED GIRLS T SHIRT, INFANT LAP SHOULDER CREEPER, INFANT LAP SHOULDER T SHIRT, INFANT LAP SHOULDER BODY SUIT, LADIES T SHIRT, BABYS BIB,INFANT CAP,LADIES TANK TOP, INFANT T SHIRT, 92% COTTON 8% POLYESTER KNITTED IN"/>
        <s v="1308 PKG 1308PKGS676CTNS+624CTNS(19PLTS)+6IBC DRUMS(6PLTS)+2W/CASES703PKGS VALVES CONTACT PRESSURE SENDERS, MECH TEMP GAUGE, BOURDON MOVEMENTS, FUEL LEVEL SENDERS PARTS SHOTGUN PARTS MACHINE PARTS MOTER HYDRAULIC PARTS TOOL POCKET MOTORCYCLE PARTS PO 3004"/>
        <s v="FROZEN PORK COLLAR BONELESS 3 22 CARTONS 10564,69 LBS NET F ROZEN PORK LOIN BONELESS 125 CARTONS 4407,55 LBS NET FROZE N PORK BELLY RIBS 103 CARTONS 4403,36 LBS NET FROZEN SINGL E RIBBED PORK BELLY SKIN-ON VA C 816 CARTONS 30765,60 LBS NE T NET WEIGHT: 22"/>
        <s v="TEAK WOOD ROUGH SQUARE LOGS HARMONIZED CODE 4403.49.00 NET WEIGHT 59200.00KGS GROSS WEIGHT 68000.00KGS DAE 028-2015-40-00252035 TEAK WOOD ROUGH SQUARE LOGS HARMONIZED CODE 4403.49.00 NET WEIGHT 59200.00KGS GROSS WEIGHT 68000.00KGS DAE 028-2015-40-00252035"/>
        <s v="BOOKS WITH CD &amp;CANLENDAR ITEM 903647621 978-1-59668-059-3 JEWELRY STUDIO WIRE WRAPPING ; PO# #08BD506-BD BOOKS WITH CD &amp;CANLENDAR ITEM 903283407 978-1-4405-8860-0 365 DAYS OF CRAZY QUOTES 2016DAILY CALENDAR ; PO# T853701-BD BOOKS WITH CD &amp;CANLENDAR ITEM 9"/>
        <s v="ASIAN BLACK EBONY (DIOSPYROS EBENUM) CAMPHORS AND FLAMEWOODS FOR MUSICAL INSTRUMENTS HS CODE: 4403 1090"/>
        <s v="AS PER PO LA150227-6 PLASTIC DOCUMENT HOLDER 4403-6353 AS PER PO LA150311-3 PLASTIC DOCUMENT HOLDER 4403-6353-2 4 FOB"/>
        <s v="CHASSIS PARTS OF STEEL AS PER PO LA150227-6 PLASTIC DOCUMENT HOLDER 4403-6353 AS PER PO LA150311-3 PLASTIC DOCUMENT HOLDER 4403-6353-2/4 SCAC CODE:ONPL THIS SHIPMENT CONTAINS NO SOLID WOOD OR WOODEN PACKING MATERIAL CY/CY"/>
        <s v="COTTON MENS WOVEN SHIRTS GDSM, INCLUDING TEXTILES (NON-HAZ), NOS FOUR HUNDRED TWENTY EIGHT CARTONS ONLY 100% COTTON MENS WOVEN SHIRTS WITH HANGER INV JBC/W1415-0555 DT 28.03.15 COTTON MENS WOVEN SHIRTS GDSM, INCLUDING TEXTILES (NON-HAZ), NOS SEVENTY THREE"/>
        <s v="SHARPFLOW FS-7301 -POLYMER POLYOL- 1 TANK CONTAINER 4500008106 PO#4501748005 DESTINATION- CARPENTER CO. 2611 N GENERAL BRUCE DRIVE TEMPLE, TX 76501 FAX-254-899-6116 FAX-254-778-4403 - TEL--81--3-5281-8277 FAX--81--3-5281-2726 -- FAX-1-281-820-2399 SAY- ON"/>
        <s v="444 PACKAGES (FOUR HUNDRED AND FORTY FOUR PACKAGES ONLY) F RONT &amp; BACK : 100% POLYESTER V ISCOSE, 100% COTTON LINING , FRONT : 100% POPLIN , BACK: 1 00% COTTON VELVET, 100% COTTON LINING, HANDI CRAFTS OF BRAS S, STEEL &amp; GLASS ARTWARES WITH WOOD, MIRROR &amp; "/>
        <s v="BOOKS PO# K0245693-RP ITEM# 903646936 978-1-4402-3456-9 WARMAN S DEPRESSION GLASS FIELD GUIDE (1600 CPS 40 CTNS 1 PLT) PO# K0929256-KB ITEM# 903647286 978-1-4402-1292-5 COLLECTOR S ROOSEVELT DIME FOLDED 1965-2009 (2050 CPS 41 CTNS 2 PLTS) PO# K0925963-KB "/>
        <s v="10952 PCE LADIES WEARING APPAREL WOVEN PANT LADIES WEARING APPAREL WOVEN SHORT SHELL 98 COTTON 2 SPANDEX 68 COTTON 28 POLYESTER 4 SPANDEX ( FOR S/T 135305 ONLY ) S/C NO US00004F1 STYLE NO. P.O NO. COMMODITY 919340 4401 MISSY UNLINED WOVEN PANT 2,498 PCS 9"/>
        <s v="INFANTS 100 COTTON KNITTED 2PK GOWN 5.08CBM803.92KGS PO CUT111643-003 STYLE121D559 4403 INFANTS 100 COTTON KNITTED 2PK GOWN 5.08CBM803.92KGS PO CUT111643-003 STYLE121D559 4403"/>
        <s v="608 CARTONS CONTAINNING THE FOLLOWING TERRY BATH TOWEL TERRY HAND TOWEL TERRY WASH CLOTH TERRY TUB MAT HTS CODE NO. BATH TOWEL : 6302.6010 HAND TOWEL : 6302.6010 WASH CLOTH : 6307.1020 TUB MAT : 6302.6090 PO 42289, 41937, 42105, 42444 INV 786/STF/0047/201"/>
        <s v="BOOKS ITEM 903643519 978-1-4403-3881-6 MONSTER FACTORY PO#C628816MFG (5440 CPS) BOOKS ITEM 903279197 978-1-62033-798-1 3 SKEINS OR LESS QUICK CROCHED ACCESSORIES PO#15CR0401-BD BOOKING REF NO 1503S151 (4 WOOD PLTS WITH IPPC LOGO STC 272 CTNS) . . . . . . "/>
        <s v="BOOKS &amp; BOOKS WITH CD ITEM 903643853 978-1-59668-312-9 SOCK KNITTING MASTER CLASS ; PO# L11KN024 BOOKS &amp; BOOKS WITH CD ITEM 903644644 978-1-4403-4011-6 STENCIL CRAFT ; PO# C6301161JSB (4940 PCS 247 CTNS 4 PLTS) (1880 PCS 94 CTNS 2 PLTS) ITEM 903647312 978"/>
        <s v="SECONDHAND FURNITURE FREIGHT PREPAID TO DOOR SARASOTA FL 34240 INC USTHC E6673/1 15/4403"/>
        <s v="LEATHER WALLETS CONTAINING COW LEATHER PASSPORT COVERS, BILL FOLDER &amp; WALLETS HS.CODE NO. 42023190,42023120 SB.NO 7814108 DT 14.02.15 SB.NO 8024009 DT 25.02.15 SB.NO 8023995 DT 25.02.15 NET WEIGHT - 4403.00 KG FREIGHT COLLECT"/>
        <s v="1X40 HC PART OF CONTAINERS ; 100 BOXES ROAST AND GROUND COFFEE EXCELSO REF 12X250 G COLCAFE NET W- 300 KG 330 BOXES COLCAFE GRANULATED SOLU- BLE COFFEE 12X7.05 OZ NET W- 792 KG 214 BOXES COLCAFE MAX SOLUBLE COFFEE 12X3.53OZ NET W- 256.80 KG ; 13 BOXES NON"/>
        <s v="DESCRIPTION OF GOODS 778858 OH MICROFIBER 2 PLT WR PANTS 765769 GS 1 PLT WR DRSS PNT SORBTEK 765770 GS FF DRESS PANT WR HEMMED SORBTEK 784141 WR FF SHORT POLYESTER 784139 WR FF SHORT POLYESTER FIBER CONTENT 100% POLYESTER P.O.NO. STYLE PCS 778858 CB-4394 "/>
        <s v="TROPICAL HARDWOOD LUMBER 29.785 CBM HS CODE 4418.90 (01) PACKAGE TREATED POLES (SAMPLES) 0.760 CBM HS 4403.10 FOB CALLAO PRODUCT OF PERU FREIGHT COLLECT"/>
        <s v="ECUADOR TEAK ROUGH SQUARES OF ECUADOR TEAK ROUGH SQUARES PAYMENT FREIGHT COLLECT SINGAPORE INLAND TO BE PAID AT DESTINATION BL TO BE DELIVERED AND ISSUED IN SINGAPORE 14 FREE DAYS AT DESTINATION ECUADOR TEAK ROUGH SQUARES OF ECUADOR TEAK ROUGH SQUARES ECU"/>
        <s v="ECUADOR TEAK LOGS OF ECUADOR TEAK LOGS ECUADOR TEAK LOGS OF ECUADOR TEAK LOGS ECUADOR TEAK LOGS OF ECUADOR TEAK LOGS PAYMENT FREIGHT COLLECT SINGAPORE INLAND TO BE PAID AT DESTINATION BL TO BE DELIVERED AND ISSUED IN SINGAPORE 14 FREE DAYS AT DESTINATION "/>
        <s v="ECUADOR TEAK ROUGH SQUARES OF ECUADOR TEAK ROUGH SQUARES ECUADOR TEAK ROUGH SQUARES OF ECUADOR TEAK ROUGH SQUARES ECUADOR TEAK ROUGH SQUARES OF ECUADOR TEAK ROUGH SQUARES PAYMENT FREIGHT COLLECT SINGAPORE INLAND TO BE PAID AT DESTINATION BL TO BE DELIVERE"/>
        <s v="ECUADOR TEAK LOGS OF ECUADOR TEAK LOGS ECUADOR TEAK LOGS OF ECUADOR TEAK LOGS PAYMENT FREIGHT COLLECT SINGAPORE INLAND TO BE PAID AT DESTINATION BL TO BE DELIVERED AND ISSUED IN SINGAPORE 14 FREE DAYS AT DESTINATION ECUADOR TEAK LOGS OF ECUADOR TEAK LOGS "/>
        <s v="ECUADOR TEAK LOGS OF ECUADOR TEAK LOGS PAYMENT FREIGHT COLLECT SINGAPORE INLAND TO BE PAID AT DESTINATION BL TO BE DELIVERED AND ISSUED IN SINGAPORE 14 FREE DAYS AT DESTINATION ECUADOR TEAK LOGS OF ECUADOR TEAK LOGS ECUADOR TEAK LOGS OF ECUADOR TEAK LOGS "/>
        <s v="ECUADOR TEAK ROUGH SQUARES OF ECUADOR TEAK ROUGH SQUARES PAYMENT FREIGHT COLLECT SINGAPORE INLAND TO BE PAID AT DESTINATION BL TO BE DELIVERED AND ISSUED IN SINGAPORE 14 FREE DAYS AT DESTINATION TOTAL GROSS WEIGHT 26,730.00 TOTAL NET WEIGHT 26,630.00 TOTA"/>
        <s v="AUTO PARTES NUEVAS PARA AUTOS VW / NEW AUTOPARTS FOR VW VEHICLES FACTURA 3249871,3249872,3249874 WITH 93 PIECES AUTO PARTES NUEVAS PARA AUTOS VW / NEW AUTOPARTS FOR VW VEHICLES FACTURA 3251751,3251752,3251755 3251756,3251757,3251758,3251759 WITH 1743PIECE"/>
        <s v="SHARPFLOW FS-7301 -POLYMER POLYOL- 1 TANK CONTAINER 4500008105 PO#4501748004 DESTINATION- CARPENTER CO. 2611 N GENERAL BRUCE DRIVE TEMPLE, TX 76501 FAX-254-899-6116 FAX-254-778-4403 - TEL--81--3-5281-8277 FAX--81--3-5281-2726 -- FAX-1-281-820-2399 SAY- ON"/>
        <s v="PACKAGES  BOXES MAM BABYPRODUCTS NWT 4403,76 KG HS CODE: 3924100, 39269097"/>
        <s v="3232 PKG 2916CTNS(28PLTS)+275CTNS+40CTNS(1PAPER PLT)+1W/CASE GEAR TRANSMISSION PARTS PRESH PALS BATHING TETHERS SUCTION CUP HOLER WHITER AERATOR ASSEMBLY HOSE CONNECTOR ASSEMBLY PO 29780 FURNITURE PARTS P.O. 27353 P.O. 27368 P.O. 27386 P.O. 27375 P.O. 273"/>
        <s v="IQF BROCCOLI FLORETS IQF BROCCOLI FLORETS HS 0710809090 FDA NO. 16690250696 CCR NO. 4015MY-17.03.2014 P.O.NO. 4403-0 THIS SHIPMENT CONTAINS NO SOLID WOOD PACKING MATERIALS. @CHERNANDEZ@JMADURO.COM BRENDA FELIX BFELIX@JMADURO.COM ERVIN ACOSTA EACOSTA@JMADU"/>
        <s v="SHARPFLOW FS-7301 -POLYMER POLYOL- 1 TANK CONTAINER 4500007823 PO#4501738915 DESTINATION- CARPENTER CO. 2611 N GENERAL BRUCE DRIVE TEMPLE, TX 76501 FAX-254-899-6116 FAX-254-778-4403 - TEL--81--3-5281-8277 FAX--81--3-5281-2726 -- FAX-1-281-820-2399 SAY- ON"/>
        <s v="11006 PKG 162CTNS + 801CTNS(19PLTS) + 109 BOXES(2 PLTS)+ 9720 ROLLS (6 CRTS) + 9 CTNS(1 FIBER BOARD PALLET) + [182 CTNS 180 CTNS + 2 EMPTY CTNS 5 PLTS] + 18 DRUMS ( 1 PLASTIC PLT) + 4CASES + 1 WOODEN CASE PO NO.F15-JC-2 DR296LS-215 LS KNIT PULLOVER PO NO."/>
        <s v="BOOKS &amp; BOOKS WITH CD ITEM 903644262 978-1-4403-3313-2 PAINT MOJO-A MIXED-MEDIA WORKS ; PO#C6331323DST (4730 CPS 237 CTNS 8 PLTS) ITEM 903643262 978-1-4402-4146-8 THE FARMER S WIFE 1930S SAMPLER QUILT ; PO#K0414681JSB (7820 CPS 391 CTNS 10 PLTS) ITEM 9036"/>
        <s v="552 CARTONS CONTAINNING THE FOLLOWING TERRY BATH TOWEL TERRY WASH CLOTH TERRY TUBMAT HTS CODE NO. BATH TOWEL : 6302.6010 WASH CLOTH : 6307.1020 TUBMAT : 6302.6090 PO 42287, 42288, 42101 INV 786/STF/0042/2015 NET WT:9645.00 KGS FREIGHT COLLECT AKI0179501 N"/>
        <s v="POLYVINYL ALCOHOL KURARAY POVAL 48-80 OXY (PVA-424H OXY) 36,000 KGS H.S.CODE 3905.30.0000 OXY PO 4502086312 KAI P.O.NO D50US00018 SEA-WAY BILL DELIVERY TO OXY-PASADENA PVC PLANT 4403 PASADENA FREEWAY PASADENA, TX 77503-1119 USA TEL 281-884-4174 ATTN SYLVI"/>
        <s v="LUMBER, TROPICAL HARDWOOD NES, SAWN LENGTHWIS LUMBER, TROPICAL HARDWOOD NES, SAWN LENGTHWIS LUMBER, TROPICAL HARDWOOD NES, SAWN LENGTHWIS LUMBER, TROPICAL HARDWOOD NES, SAWN LENGTHWISTOTAL 75 BUNDLES / 250 M3 CANADIAN SPF BTR KD S4S CIF MUNDRA, INDIA IMPO"/>
        <s v="AS PER PO# DE150130-1 PLASTIC DOCUMENT HOLDER 4403-6353 FOB AS PER PO# DE150130-1 PLASTIC DOCUMENT HOLDER 4403-6353 FOB"/>
        <s v="CHASSIS PARTS OF STEEL AS PER PO DE150130-1 PLASTIC DOCUMENT HOLDER 4403-6353 FOB SCAC CODE:ONPL AND ACI CODE: 8FEI THIS SHIPMENT CONTAINS NO SOLID CHASSIS PARTS OF STEEL AS PER PO DE150130-1 PLASTIC DOCUMENT HOLDER 4403-6353 FOB SCAC CODE:ONPL AND ACI CO"/>
        <s v="STC 1040 PACKAGE(S) HOME DECORATION(OUT D CANVAS ART)NAMING ACCOUNT KIRKLAND SFREIG OLLECT STC 4403 PACKAGE(S) HOME DECORATION(OUT D CANVAS ART)NAMING ACCOUNT KIRKLAND SFREIG OLLECT STC 2574 PACKAGE(S) HOME DECORATION(OUT D STC 1040 PACKAGE(S) HOME DECORA"/>
        <s v="4403 BOXES FRESH BANANA CAVENDISH TYPE 208 3X40-RF SHIPPER-S LOAD - COUNT ; TEMPERATURE- -13.5 C VENTILATION- 9 CFM ; 4403 BOXES FRESH BANANA CAVENDISH TYPE 208 3X40-RF SHIPPER-S LOAD - COUNT ; TEMPERATURE- -13.5 C VENTILATION- 9 CFM ; 4403 BOXES FRESH BA"/>
        <s v="7,944 PIECES  70 PALLETS OF :'IKEA HOME FURNISHING PRODUCTS' SUPPLIER CODE : 13915, 14663, 17596, 22649 CSM NO. : ECIS21552, ECIS 4403, ECIS12745, ECIS121 S HIPMENT ID 974CPS9658,S965 9 PT FAIRCO AGUNG KENCANA PT TYFOUNTEX INDONESIA PT QUTY KARUNIA PT CLA"/>
        <s v="LUMBER, TROPICAL HARDWOOD NES, SAWN LENGTHWIS LUMBER, TROPICAL HARDWOOD NES, SAWN LENGTHWIS LUMBER, TROPICAL HARDWOOD NES, SAWN LENGTHWIS LUMBER, TROPICAL HARDWOOD NES, SAWN LENGTHWIS LUMBER, TROPICAL HARDWOOD NES, SAWN LENGTHWISCANADIAN SPF 2 BTR KD S4S "/>
        <s v="SHARPFLOW FS-7301 -POLYMER POLYOL- 1 TANK CONTAINER 4500007822 PO#4501738913 DESTINATION- CARPENTER CO. 2611 N GENERAL BRUCE DRIVE TEMPLE, TX 76501 FAX-254-899-6116 FAX-254-778-4403 - TEL--81--3-5281-8277 FAX--81--3-5281-2726 -- FAX-1-281-820-2399 SAY- ON"/>
        <s v="506 CARTONS CONTAINNING THE FOLLOWING TERRY BATH TOWEL TERRY HAND TOWEL TERRY WASH CLOTH TERRY TUB MAT HTS CODE NO. BATH TOWEL : 6302.6010 HAND TOWEL : 6302.6010 WASH CLOTH : 6307.1020 TUB MAT : 6302.6090 PO 42101, 42104, 42288, 42287 INV 786/STF/0037/201"/>
        <s v="BOOKS ITEM# 903643484 978-1-4405-8802-0 DIY BEDROOM DECOR PO# T803901-BD (7344 CPS 306 CTNS 6 PLTS) ITEM# 903643487 BOOKS ITEM 903642387 978-1-4403-3994-3 FIGURE DRAWING MASTER CLASS PO# C5499431MFG (5249 CPS 263 CTNS 8 PLTS) 978-1-4405-8520-3 SCHADEN FRE"/>
        <s v="TV ANTENNA 25000PCS ANT-1200-DVB-T817SA- HS CODE-852910 SHIPPER- QIAOHUA -HONGKONG- HOLDING LTD. PO - 26916 USB SPEAKER 169CTNS SHIPPER- GUANGZHOU HAVIT COMPUTER TECHNOLOGY COMPANY LIMITED PO - 27065 USB SPEAKER 141CTNS PO - 26702 COM-108 SLEEVE HS CODE-4"/>
        <s v="SLAC: RED OAK #1 COMMON KD ROUGH LUMBER 11846 BOARD FEET HS CODE: 4403 91 ON BOAR D ISAO 8/S AT MOBILE, AL ON 03/10/2015 AE S X20150303356370 FREIGHT PREPAID THIS SH IPMENT INCLUDING ANY BLOCKING OR DUNNAGE CONTAINS 100% U.S. HARDWOOD PRODUCT."/>
        <s v="WOMENS 100 RAYON WOVEN SLEEP SHORT HTS 6208.92.0030 SUB CONTRACT SUFFIX 114 1411183 RTLOT 2247 2248 2249 2250 WHS 9465-6 CARTON 100 QTY 1200 GROSS WEIGHT 220 THERE IS NO WOOD PACKING MATERIALS IN THIS SHIPMENT SEAL OCK NO. WHS ADDRESS LATHROP, CA CHINA NO"/>
        <s v="'SHIPPER'S LOAD, COUNT &amp; SEAL' (2534CTNS) CY / CY 'PLS PRO-RATED SHOW OCEAN FREIGHT ON SWB' SPLIT HDMUQSWB5314477 FROM HDMUQSWB5314476 11267 (CT) WOMENS SLEEP PAJAMA TOP: WOMENS 58%COTTON 42%POLY KNIT SLEEP TOP PANT: WOMENS 65%POLYESTER 35%RAYON KNIT SLEE"/>
        <s v="CCLU 365286 9 FURNITURE 5 CCLU 365286 9 FURNITURE 5 PKGS 4556 KG HTS 700729 INV 82 2 CCLU 481744 9 FURNITURE 5 PKGS 4403 KG HTS 700729 HTS 761010 HTS 940390 INV 81 2 HBL CCLU 365286 9 FURNITURE 5 CCLU 365286 9 FURNITURE 5 PKGS 4556 KG HTS 700729 INV 82 2 "/>
        <s v="X20 S.T.C.: 4403 PIECES ON 21 PALLETS LEATHER (CUERO) X20 S.T.C.: 5191 PIECES ON 21 PALLETS LEATHER (CUERO) NCM 4107.91.10 SHIPPED ON BOARD: 27 02 2015"/>
        <s v="FIBER LASER MODEL:LS3015FC S/N 4403 HS CODE:8456.10 FIBER LASER MODEL:LS3015FC S/N 4403 HS CODE:8456.10"/>
        <s v="SHIPPER'S LOAD &amp; COUNT 1X40'HC+1X40'FR CONTAINERS 6 STEEL CASES  FIBER LASER MODEL:LS3015FC S/N 4403 HS CODE: 8456.10 SHIPPER'S LOAD &amp; COUNT 1X40'HC+1X40'FR CONTAINERS 6 STEEL CASES  FIBER LASER MODEL:LS3015FC S/N 4403 HS CODE: 8456.10 ++ EMAIL:SHINO@GREA"/>
        <s v="1 X 20 ST CONTAINER TOTAL 738 CARTONS ONLY TOTAL SEVEN HUNDRED THIRTY EIGHT CARTONS ONLYDRUM CLOSURES/SEALS H.S.CODE NO.830990.90 QTY'S IN PCS 32003103 2LTPI5 2 LINED PLUGS G7(105D2) WITH P-I GASKET 15000 30343103 3LTPI5 3/4 LINED PLUGS G7(105D2) WITH P-I"/>
      </sharedItems>
    </cacheField>
    <cacheField name="CONSIGNEE" numFmtId="0">
      <sharedItems>
        <s v="ROLF C HAGEN USA CORP"/>
        <s v="DACHSER USA AIR &amp; SEA LOGISTICS INC"/>
        <s v="MOON STAR WAREHOUSE LLC"/>
        <s v="SWISS STEEL USA INC"/>
        <s v="MYLAN PHARMACEUTICALS INC,"/>
        <s v="SOUTHERN TEA LLC."/>
        <s v="ZOOMED LABORATORIES INC."/>
        <s v="WILMAR SUGAR USA INC"/>
        <s v="LUMBER EXPRESS LLC"/>
        <s v="SCHNEIDER ELECTRIC USA MECHANICSBUR"/>
        <s v="TDMG CONCORDIA LTD."/>
        <s v="POLYPLEX USA LLC"/>
        <s v="CONG TY TRACH NHIEM HUU HAN DOI DUA"/>
        <s v="SX TAM THAI AND DTTM COMPANY"/>
        <s v="STEAM LOGISTICS LLC"/>
        <s v="ENTREGA DIRECTA UPL COLOMBIA S.A.S."/>
        <s v="MIAMI TROPICAL WHOLESALER INC"/>
        <s v="ROYAL AGENCIAMENTOS DE CARGAS LTDA."/>
        <s v="DHL GLOBAL FORWARDING 940 APOLLO"/>
        <s v="DHL GLOBAL FORWARDING 2801 SOUTH"/>
        <s v="TIENDAS DEL MEJORAMIENTO"/>
        <s v="TWIN RIVER SOUTH,LLC"/>
        <s v="SAVINO DEL BENE CANADA -TORONTO"/>
        <s v="KERRY APEX (NYC)"/>
        <s v="EUROMARKET DESIGNS, INC."/>
        <s v="TO THE ORDER OF THE HSBC LTD"/>
        <s v="US SILT &amp; SITE SUPPLY"/>
        <s v="LANDSTAR GLOBAL LOGISTICS INC"/>
        <s v="CDC VENTURES TRADING CO."/>
        <s v="IKEA SUPPLY AG"/>
        <s v="THE SHIPYARD IN BOOTHBAY HARBOR, LL"/>
        <s v="LEMAN USA INC"/>
        <s v="DSV AIR &amp; SEA INC DBA DSV OCEAN"/>
        <s v="TO ORDER OF YARAGHI LLC."/>
        <s v="CENTRIC SOCKS LLC"/>
        <s v="CASTLEGATE LOGISTICS INC."/>
        <s v="SIGMA ELECTRIC MFG COMPANY"/>
        <s v="DHL GLOBAL FORWARDING 5955 CORE"/>
        <s v="DHY SHIPPING LINE INC."/>
        <s v="LICENSE 2 PLAY TOYS LLC."/>
        <s v="AMAXX SHIPPING INC"/>
        <s v="TRANSPORTATION SERVICES INT'L"/>
        <s v="MJ SEAFOOD INC"/>
        <s v="ALL AFRICAN DELIGHT"/>
        <s v="LEELA LOGISTICS GROUP INC"/>
        <s v="EFL CONTAINER LINES LLC"/>
        <s v="MR TAPLEY CHRISTOPHER JORDANWOOD"/>
        <s v="LA REGINA ATLANTICA LLC"/>
        <s v="HENKEL US OPERATIONS CORPORATION"/>
        <s v="PADRON FLOORING WAREHOUSE"/>
        <s v="CLIFTON PACKAGING SA DE CV"/>
        <s v="COUNTRY CUPOLA"/>
        <s v="VIETNAM NATIONAL VEGETABLE FRUIT"/>
        <s v="CMC GLOBAL SHIPPING"/>
        <s v="JMV QUARTZ"/>
        <s v="DACHSER USA"/>
        <s v="PALRAM AMERICAS INC"/>
        <s v="LAVENDER LINGERIE, LLC."/>
        <s v="FRACHT CANADA FREIGHT INC."/>
        <s v="STARLITE INDUSTRIES PVT LTD."/>
        <s v="B METALS INC"/>
        <s v="THE NAPOLEON CO"/>
        <s v="KIEN CUONG CONSTRUCTION AND TRADING"/>
        <s v="PUERTO RICO WOOD TREATING"/>
        <s v="LUMBER EXPRESS"/>
        <s v="AIN &amp; CO INC"/>
        <s v="MTV PHUONG AN TRADING AND SERVICES"/>
        <s v="BAY AREA MOVERS, INC."/>
        <s v="RIVERA BRAD/QENQ0352047"/>
        <s v="INTERDEL LOGISTICS, INC"/>
        <s v="DIAGEO OHIO F GROVEPORT"/>
        <s v="ARK SHIPPING INC."/>
        <s v="KUEHNE &amp; NAGEL S.A."/>
        <s v="LANDSTAR GLOBAL LOGISTICS, INC"/>
        <s v="SALES &amp; DISTRIBUTION INC"/>
        <s v="ANGEL LOZADA FERRETERIA AGRICOLA"/>
        <s v="THE NORTH FACE"/>
        <s v="TS NATURAL RESOURCE"/>
        <s v="CONTINENTAL FREIGHT FORWARDING IN"/>
        <s v="SAVINO DEL BENE USA - NEW JERSEY"/>
        <s v="EPSON AMERICA INC."/>
        <s v="SUQIAN Z H NEW MATERIAL TECH CO LTD"/>
        <s v="TOC LOGISTICS INTERNATIONAL INC."/>
        <s v="CRYSTALLINE INC."/>
        <s v="TO ORDER OF CENTRAL NATIONAL ASIA"/>
        <s v="DHL GLOBAL FORWARDING 19900 S."/>
        <s v="MATTEL IMPORT SERVICES LLC.,"/>
        <s v="ADIDAS INTERNATIONAL TRADING AG,"/>
        <s v="PACIFIC IMPORTS INC"/>
        <s v="PASHA FREIGHT SYSTEMS, BALTIMORE"/>
        <s v="AGUIRRE, JAMES"/>
        <s v="SIGMA ELECTRIC MFG CORP"/>
        <s v="CHIEN PHUONG IMPORTED WOOD"/>
        <s v="ZOO MED LAB INC"/>
        <s v="SOCIETE DE PROMOTION DU BOIS S.A."/>
        <s v="HAGO LINGERIE INC."/>
        <s v="CRI SALES INC."/>
        <s v="EXPRESS CONSOLIDATION SYSTEMS CORP."/>
        <s v="KCE LOGISTICS INC"/>
        <s v="STONE SHOWCASE INC"/>
        <s v="O.E.C. FREIGHT COMPANIES, INC."/>
        <s v="TO THE ORDER OF SHIPPER"/>
        <s v="VESTAS NACELLES AMERICA INC."/>
        <s v="HILLEBRAND GORI USA LLC"/>
        <s v="FERRETERIA AMADOR HATILLO"/>
        <s v="DAI LOI TRADING COMPANY LIMITED"/>
        <s v="SENATOR INTERNATIONAL FREIGHT"/>
        <s v="SHUKLA INDUSTRIES PRIVATE LIMITED"/>
        <s v="TO ORDER OF SHIPPER"/>
        <s v="OTS ASTRACON LLC"/>
        <s v="PROSE BEAUTY INC."/>
        <s v="B BRAUN MEDICAL INC"/>
        <s v="WASHBURN IMPORTS"/>
        <s v="DONGGUAN SUNNY FUND WOOD CO., LTD."/>
        <s v="ZHEJIANG MUYUAN IMPORT &amp; EXPORT"/>
        <s v="RITCHIE BROS. AUCTIONEERS DE MEXICO"/>
        <s v="STAR LAND GROUP COMMERCE INC. SUC."/>
        <s v="ALBATRANS CANADA INC."/>
        <s v="TO THE ORDER OF: THE HONG KONG"/>
        <s v="ENTERTAINMENT EARTH, INC."/>
        <s v="FLEXPORT INTERNATIONAL LLC"/>
        <s v="BOARDHOUSE"/>
        <s v="ALSINA FORMS CO INC"/>
        <s v="NAUTICA OPCO LLC"/>
        <s v="JR GRANITES INC. - ELBERTON"/>
        <s v="COLOMBINA CANDY CO"/>
        <s v="MITSUBISHI LOGISTICS AMERICA"/>
        <s v="NOWPORTS USA LLC"/>
        <s v="CITY COMMUNICATIONS CORP"/>
        <s v="WAL MART INC."/>
        <s v="GP CARGO AG DE CARGAS LTDA"/>
        <s v="LEVI STRAUSS CO."/>
        <s v="THE LAMB CO-OPERATIVE , INC ."/>
        <s v="INTERAMERICAN COFFEE INC"/>
        <s v="MASTERCARGO INC."/>
        <s v="SHANGHAI YAMYAL IMPORT &amp; EXPORT"/>
        <s v="SAVINO DEL BENE USA INC"/>
        <s v="MATTEL IMPORT SERVICES LLC"/>
        <s v="SHENZHEN YA WO SUPPLY CHAIN"/>
        <s v="MARE LOGISTICS LLC"/>
        <s v="NORTHSTAR DISTRIBUTION CENTER 8912"/>
        <s v="COLEMAN, WILL"/>
        <s v="A. LASSONDE INC."/>
        <s v="EXPEDITORS CANADA, INC."/>
        <s v="KONTOOR US, LLC"/>
        <s v="GURRENTZ INTERNATIONAL CORPORATION"/>
        <s v="AIT WORLDWIDE LOGISTICS, INC."/>
        <s v="ZOO MED LABORATORIES INC."/>
        <s v="R&amp;S SOLUTIONS, LLC"/>
        <s v="GLOBAL SURFACES INC"/>
        <s v="DONGGUAN TAOYUAN IMPORT &amp; EXPORT"/>
        <s v="KUEHNE + NAGEL,INC. FMC#001162NF"/>
        <s v="LG ELECTRONICS U.S.A, INC."/>
        <s v="FNS INC LAX"/>
        <s v="DELMAR INTERNATIONAL NY"/>
        <s v="DB GROUP AMERICA LTD"/>
        <s v="JFC INTERNATIONAL INC."/>
        <s v="BJ S WHOLESALE CLUB, INC."/>
        <s v="BOC INTERNATIONAL INC"/>
        <s v="CURREY AND COMPANY"/>
        <s v="SOUTHWEST PORT SERVICES"/>
        <s v="LEIGHTON, JULIA/QENQ0343532"/>
        <s v="BENIGNI TILES"/>
        <s v="FYFFES NORTH AMERICA INC"/>
        <s v="FERRETERIA SOLAR EL ALMACIGO"/>
        <s v="BUILDPRO"/>
        <s v="TRADEPRO PRODUCTS LLC. DBA SOLUPAC"/>
        <s v="PAN PACIFIC EXPRESS CORP."/>
        <s v="PEARSON, CHARLES"/>
        <s v="VOX SHIPPING DO BRASIL AGENCIAMEN"/>
        <s v="AMERICAN GLOBAL LOGISTICS, LLC"/>
        <s v="AMERICAN EAGLES SHIPPING"/>
        <s v="NEWTON BUYING CORP (TJ MAXX)"/>
        <s v="OEC GROUP CHICAGO"/>
        <s v="COSENTINO NORTH AMERICA INC."/>
        <s v="EL DORADO FURNITURE"/>
        <s v="RAOS SPECIALTY FOODS"/>
        <s v="ZIX CORPORATION"/>
        <s v="AZV TRADING LLC"/>
        <s v="SONY ELECTRONICS INC."/>
        <s v="THE EMPIRE COMPANY, LLC"/>
        <s v="SOLL INTERNATIONAL INC."/>
        <s v="HYUNDAI CONSTRUCTION EQUIPMENT"/>
        <s v="WORLDBRIDGE LOGISTICS INC"/>
        <s v="IKEA SUPPLY MEXICO S.A. DE C.V."/>
        <s v="SMARTMODE INTERNATIONAL LOGISTICS L"/>
        <s v="SPEEDMARK TRANSPORTATION, INC"/>
        <s v="STOKKE LLC"/>
        <s v="ALLY GLOBAL LOGISTICS LLC"/>
        <s v="BAILLIE LUMBER CO"/>
        <s v="SHIPTECH, LLC"/>
        <s v="COHEN, NICHOLAS"/>
        <s v="KUEHNE + NAGEL FORWARDING SA DE CV"/>
        <s v="SOFIDEL AMERICA CORP."/>
        <s v="BUFFERS USA, INC"/>
        <s v="LIVINGSTON INTERNATIONAL INC. (ATLA"/>
        <s v="LIQUI MOLY MEXICO S.A DE C.V"/>
        <s v="SAKEONE CORPORATION"/>
        <s v="EXOTIC WOOD ZONE"/>
        <s v="OAKWISE INC"/>
        <s v="HAIQUE STONES INC."/>
        <s v="DACHSER USA AIR SEA LOGISTICS INC"/>
        <s v="FLEXPORT CUSTOMS LLC"/>
        <s v="EPSON AMERICA, INC."/>
        <s v="ZHEJIANG OMEX ENVIRONMENTAL"/>
        <s v="SCHENKER INC"/>
        <s v="ROBERT BOSCH LLC"/>
        <s v="UTOPIA TOWELS INC."/>
        <s v="MAJORS PLASTICS INC."/>
        <s v="ZHEJIANG MUYUAN IMPORT EXPORT"/>
        <s v="JIAXING SANTING TRADING CO., LTD."/>
        <s v="TO THE ORDER OF THE SHIPPER"/>
        <s v="PEGASUS MARITIME INC"/>
        <s v="MEI-LIN CO., LTD"/>
        <s v="NEW BALANCE ATHLETICS INC"/>
        <s v="EPSON AMERICA INC"/>
        <s v="SCHNEIDER ELECTRIC USA MECHANICSB"/>
        <s v="LAUFER GROUP INTERNATIONAL LTD."/>
        <s v="A&amp;C IMPORT EXPORT SERVICES INC."/>
        <s v="HILLEBRAND VANCOUVER INC."/>
        <s v="TIMBERLAND,A DIVISION OF VF OUTDOOR"/>
        <s v="AIRLIFT U.S.A INC"/>
        <s v="UNTO THE ORDER OF:"/>
        <s v="CONG TY TNHH XNK GO AN LAC"/>
        <s v="CARGOCARE LOGISTICS AMERICA INC"/>
        <s v="H&amp;M HENNES &amp; MAURITZ INC."/>
        <s v="GOLD FIELDS LOGISTICS LIMITED"/>
        <s v="ADIDAS INTERNATIONAL TRADING AG"/>
        <s v="BLACK &amp; DECKER USA INC"/>
        <s v="ATHLETA, INC"/>
        <s v="BFG OF NORTH CAROLINA INC."/>
        <s v="L K ALUMINUM LLC"/>
        <s v="BAY AREA MOVERS INC."/>
        <s v="CEBALLOS, EVELYN"/>
        <s v="STEAM LOGISTICS-CHATTANOOGA USA"/>
        <s v="YUEYANG XIANGSHENG INDUSTRIAL"/>
        <s v="SOUTHWEST PORT SERVICES INC"/>
        <s v="RODRIGUEZ, CALVIN"/>
        <s v="PIM BRANDS LLC"/>
        <s v="INTERFREIGHT LOGISTICS CO., LTD"/>
        <s v="ORLY SHOE CORPORATION"/>
        <s v="BB&amp;T DOCUMENTARY TRADE SERVICES"/>
        <s v="JIAXING MAOHONG WOOD INDUSTRY CO.,"/>
        <s v="ZHEJIANG JOYWOOD IMP. EXP. CO.,"/>
        <s v="SHANGHAI BOOKEVER SUPPLY CHAIN"/>
        <s v="AO CONTAINER LINES INC"/>
        <s v="TO THE ORDER OF SPF PRECUT LUMBER"/>
        <s v="THE COFFEE SOURCE"/>
        <s v="QUALITY EXPRESS USA INC"/>
        <s v="SUN TRACK EXPRESS, INC"/>
        <s v="ZHONGLONG WOOD INDUSTRY (DONGGUAN)"/>
        <s v="PVH CORP."/>
        <s v="NTG AGL AIR OCEAN"/>
        <s v="PVH CORP"/>
        <s v="HENDRICKSON TRUCK CVS - KV"/>
        <s v="APEX MARITIME (PNW) CO. INC"/>
        <s v="TAGGART INTL LTD"/>
        <s v="PETROFER LATINOAMERICANA, S.A DE C."/>
        <s v="AUROLOGISTICS LLC"/>
        <s v="SHANGHAI YAMYAL IMPORT EXPORT"/>
        <s v="CANCOS TILE &amp; STONE"/>
        <s v="GRAINGER INTERNATIONAL INC."/>
        <s v="PRT OFFSHORE"/>
        <s v="EXPEDITORS INTL OF WA INC"/>
        <s v="CHEMO INTERNATIONL INC."/>
        <s v="OLD NAVY, LLC"/>
        <s v="RIDOUT, NOLAN/QENQ0331140"/>
        <s v="ZHAOQING YUANLONG WOOD PRODUCTS"/>
        <s v="RNDC- HOUSTON"/>
        <s v="CAROVOG BATIR"/>
        <s v="THE MINUTE MAID COMPANY CANADA INC"/>
        <s v="DSV AIR SEA INC. - I902"/>
        <s v="MIAMI AGROIMPORT INC"/>
        <s v="SHENZHEN DA DAO HANG TECHNOLOGY"/>
        <s v="LIVINGSTON INTERNATIONAL,INC."/>
        <s v="SHIPCO TRANSPORT NYC"/>
        <s v="UNIQUE LOGISTICS INTERNATIONAL (NYC"/>
        <s v="AB GLOBAL LOGISTICS CONSULTING"/>
        <s v="JO-ANN STORES LLC.,"/>
        <s v="CENTURY EXPRESS"/>
        <s v="THE NORTH FACE, A DIVISION OF VF"/>
        <s v="DURA-LINE"/>
        <s v="LANDSTAR GLOBAL LOGISTICS, INC.TAX"/>
        <s v="LANDSTAR GLOBAL LOGISTICS, INC411 E"/>
        <s v="HARRIS SPICE COMPANY INC."/>
        <s v="SUQIAN Z&amp;H NEW MATERIAL TECH CO.,"/>
        <s v="OAK WISE INC"/>
        <s v="MERITOR HEAVY VEHICLE SYSTEMS LLC"/>
        <s v="GENESCO INC."/>
        <s v="WORLD MARKET MANAGEMENT SERVICES"/>
        <s v="ALVAREZ, KEVIN, 1LT/O-2"/>
        <s v="TRI-STAR FREIGHT SYSTEMS,INC.-HOUST"/>
        <s v="MODE TRANSPORTATION LLC"/>
        <s v="GLOBEEX FREIGHT SYSTEMS INC"/>
        <s v="NNR GLOBAL LOGISTICS USA INC"/>
        <s v="NEWELL BRANDS DISTRIBUTION LLC - FT"/>
        <s v="ARNEA LLC"/>
        <s v="S. GOLDBERG &amp; CO. DBA SG FOOTWEAR"/>
        <s v="SKYFER LOGISTICS USA INC"/>
        <s v="AIR 7 SEAS TRANSPORT LOGISTICS INC."/>
        <s v="CNH INDUSTRIAL AMERICA LLC"/>
        <s v="TOPOCEAN CONSOLIDATION SERVICE (LAX"/>
        <s v="DRAFT CARGOWAYS INDIA PRIVATE LIM"/>
        <s v="TREMEC CORPORATION"/>
        <s v="SPRADLING INTERNATIONAL INC"/>
        <s v="JAS FORWARDING (USA), INC."/>
        <s v="MANDO CORPORATION AMERICA"/>
        <s v="AEOLUS FILTER CORP."/>
        <s v="DSV AIR SEA INC DBA"/>
        <s v="AVET PHARMACEUTICALS"/>
        <s v="AMERICAN HARLEQUIN CORPORATION"/>
        <s v="ZOO MED LABORATORIES"/>
        <s v="THE MINUTE MAID COMPANY CANADA INC."/>
        <s v="6 RIVER SYSTEMS"/>
        <s v="TROY CONTAINER LINE LTD."/>
        <s v="PROCTER &amp; GAMBLE MANUFACTURING CO"/>
        <s v="JSK LOGISTICS LLC,"/>
        <s v="FINISH REAL PROPERTY LLC."/>
        <s v="OCEAN FREIGHT EXPRESS LLC"/>
        <s v="JSK LOGISTICS LLC"/>
        <s v="MUD PIE LLC"/>
        <s v="SSL SEA SHIPPING LINE"/>
        <s v="ROXXEL USA INC"/>
        <s v="APEX SHIPPING CO. (NYC), INC."/>
        <s v="SHIPCO TRANSPORT INC. (NEW YORK)"/>
        <s v="SHENG HE WOOD (VIETNAM) CO., LTD."/>
        <s v="DSV AIR SEA INC. I902"/>
        <s v="T-Z ENTERPRISES INC"/>
        <s v="TO ORDER PORTER LUMBER LTD."/>
        <s v="MARITIMA DOMINICANA, S.A."/>
        <s v="PIER17 DOMINICAN REPUBLIC"/>
        <s v="GIORGIO GORI USA INC"/>
        <s v="OL USA LLC"/>
        <s v="WAL-MART INC."/>
        <s v="DOORKING INC"/>
        <s v="LA REGINA DI SAN MARZANO USA INC."/>
        <s v="TOPOCEAN CONSOLIDATION SERVICE (LOS"/>
        <s v="JIASHAN FUWANG WOOD INDUSTRY CO.,"/>
        <s v="LEMAN USA INC."/>
        <s v="ELECTROCABLES USA INC."/>
        <s v="SHIPCO TRANSPORT"/>
        <s v="PROTIME SPORTS INC."/>
        <s v="LEGACY COMMERCIAL HOLDINGS,INC."/>
        <s v="CORE FRUIT INGREDIENTS"/>
        <s v="PERNOD RICARD USA"/>
        <s v="LAURENS 3PL"/>
        <s v="HER HUI WOOD (VN) CO., LTD."/>
        <s v="DSV AIR &amp; SEA INTERNATIONAL PRIVATE"/>
        <s v="DSV AIR AND SEA PVT. LTD."/>
        <s v="UNIQUE LOGISTICS INTERNATIONAL (ATL"/>
        <s v="PED DISTRIBUTION"/>
        <s v="SUPERSONIC INC"/>
        <s v="PROCTER &amp; GAMBLE COMPANY"/>
        <s v="EM-LINES LIMITED"/>
        <s v="TIMBERLAND,A DIVISION OF VF"/>
        <s v="JAS AS AGENT OF BLUE WORLD LINE"/>
        <s v="SHYAM SUNDER RAMESH KUMAR"/>
        <s v="TROY CONTAINER LINE LTD"/>
        <s v="BANANA REPUBLIC LLC"/>
        <s v="SOLVAY USA INC"/>
        <s v="KAO USA INC."/>
        <s v="ZOOMED LABORATORIES"/>
        <s v="HIGA IMPORTS"/>
        <s v="DSV AIR &amp; SEA (US) INC"/>
        <s v="NIKE USA, INC."/>
        <s v="TRANSCONTINENTAL DISTRIBUTION"/>
        <s v="ELRINGKLINGER MEXICO S.A. DE C.V."/>
        <s v="ARBORWAY IMPORTS"/>
        <s v="OIA GLOBAL"/>
        <s v="SAFARI THATCH INC"/>
        <s v="SGL EXPRESS LINE"/>
        <s v="SHANGHAI TB INTERNATIONAL TRADING"/>
        <s v="DHL GLOBAL FORWARDING"/>
        <s v="TO THE ORDER OF TRADE LINKS &amp; SERVI"/>
        <s v="JIASHAN XIANGHE TRADING CO., LTD."/>
        <s v="SIT MANUFACTURING NA, S.A. DE C.V."/>
        <s v="AMERICAS GARDENING RESOURCES INC."/>
        <s v="HUNTSMAN INTERNATIONAL LLC"/>
        <s v="ZHANGJIAGANG FREE TRADE ZONE"/>
        <s v="GRACO CHILDREN'S PRODUCTS INC."/>
        <s v="TOPASIA INTERNATIONAL LOGISTICS U"/>
        <s v="CORMACK INTERNATIONAL"/>
        <s v="FR. MEYERS SOHN NORTH AMERICA, LLC"/>
        <s v="STREET WEAR INC,"/>
        <s v="C.H. ROBINSON FREIGHT SERVICES LTD."/>
        <s v="EXPEDITORS INTERNATIONAL OF WA INC"/>
        <s v="M. BOHLKE VENEER CORP."/>
        <s v="AMAZON LOGISTICS, INC."/>
        <s v="D.B. GROUP AMERICA LTD"/>
        <s v="SMARTMODE INTERNATIONAL LOGISTICS"/>
        <s v="WORLWIDE LOGISTIC PARTNERS, INC"/>
        <s v="MAM USA CORPORATION"/>
        <s v="SEA SHIPPING LINE"/>
        <s v="EXPEDITORS INTERNATIONAL OF WA, INC"/>
        <s v="MAN WAH (USA), INC."/>
        <s v="NIPPON EXPRESS USA, INC. SAN FRANCI"/>
        <s v="EMPIRE MERCHANT LLC"/>
        <s v="PLEX INTERNATIONAL LOGISTICS LLC"/>
        <s v="FUN WORLD"/>
        <s v="FAURECIA EMISIONS CONTROL TECHNOLOG"/>
        <s v="PALETERAS UNIDAS INC."/>
        <s v="PALETERAS UNIDAS INCTAX ID#: 66-027"/>
        <s v="TRU-FLEX LLC"/>
        <s v="TOLL GLOBAL FORWARDING (USA) INC. -"/>
        <s v="LR RESOURCES INC"/>
        <s v="SURFACES BY PACIFIC"/>
        <s v="DENSO AIR SYSTEMS MICHIGAN INC. KEN"/>
        <s v="HAIMEN BOMA WOODEN CO., LTD."/>
        <s v="SMITHS MEDICAL ASD, INC."/>
        <s v="CH ROBINSON INTERNATIONAL INC"/>
        <s v="C.H. ROBINSON INTERNATIONAL, INC."/>
        <s v="F &amp; T APPAREL LLC,"/>
        <s v="EQUIPMENT MAX ATLAS"/>
        <s v="NIKE USA INC"/>
        <s v="3D QUALITY SERVICES SA DE CV"/>
        <s v="ALINE NOUVELLE CALEDONIE"/>
        <s v="JAS AS AGENT FOR BLUE WORLD LINE"/>
        <s v="HP INC. C/O RYDER LOGISTICS INDY"/>
        <s v="PETROFIT LLC"/>
        <s v="ATA FREIGHT LINE, LTD"/>
        <s v="SYNCTRANS INTERNATIONAL, INC."/>
        <s v="VIXEN COMPOSITES LLC."/>
        <s v="SEA SHIPPING LINE (WEST COAST)"/>
        <s v="RSG GROUP NORTH AMERICA"/>
        <s v="ANQING YONGDA SPORTS LEISURE LTD."/>
        <s v="AMAZULU INC"/>
        <s v="ATA FREIGHT LINE, LTD."/>
        <s v="MAN WAH USA, INC."/>
        <s v="TOP TRADERS, INC."/>
        <s v="CONG TY TNHH DU THUAN HUNG"/>
        <s v="ISLAMI BANK BANGLADESH LTD"/>
        <s v="GEORGIA CRATE &amp; BASKET CO., INC."/>
        <s v="VLM FOODS USA LTD."/>
        <s v="SWIFT CARGO INC"/>
        <s v="IMPORT DES MEUBLES SIRIO QUEBEC"/>
        <s v="TO THE ORDER OF TO THE ORDER OF HDF"/>
        <s v="TO THE ORDER OF HDFC BANK LTD."/>
        <s v="TO THE ORDER OF HDFC BANK LTD,"/>
        <s v="TO ORDER OF THE KARUR VYSYA BANK LI"/>
        <s v="NEWTON BUYING CORP. (T.J. MAXX)"/>
        <s v="SCHNEIDER ELECTRIC IT CORPORATION"/>
        <s v="GALLAGHER NORTH AMERICA"/>
        <s v="OL USA LLC WEST EXEC. CTR"/>
        <s v="GOODWIN INTERNATIONAL LTD"/>
        <s v="CENTRAVIS SALES AMERICA INC."/>
        <s v="INTERCONTINENTAL LINES CORP"/>
        <s v="TORRENT PHARMA INC"/>
        <s v="THE WILLIAM CARTER COMPANY"/>
        <s v="OCEAN BLUE EXPRESS INC."/>
        <s v="FAIRFAX DORN PROJECTS LLC"/>
        <s v="AIT WORLDWIDE LOGISTICS INC."/>
        <s v="TO THE ORDER OF HDFC BANK LTD"/>
        <s v="DIVYASHREE PACKAGING INDUSTRY"/>
        <s v="AGRUSA INC"/>
        <s v="DELMAR INTERNATIONAL"/>
        <s v="GREAT SOUTHERN WOOD PRESERVING."/>
        <s v="WILKINSON CUSTOM FX"/>
        <s v="UNTO THE ORDER OF:HSBC BANK LTD"/>
        <s v="ZOO MED LABORATORIES INC"/>
        <s v="LA REGINA DI SAN MARZANO USA, INC"/>
        <s v="A.G.O. TRANSPORTATION INC."/>
        <s v="LLADS VENTURES INC."/>
        <s v="HENK MORELISSE IDENTIFICACI N:"/>
        <s v="UNITY CUSTOMS BROKERS INC"/>
        <s v="GATEWAY INTERNATIONLA LLC."/>
        <s v="FTS INTERNATIONAL EXPRESS"/>
        <s v="KUEHNE + NAGEL,INC. FMC001162NF"/>
        <s v="HELLMANN WORLDWIDE LOGISTICS INC."/>
        <s v="ORIENTAL WEAVERS USA INC"/>
        <s v="UNICARGO EXPRESS INC"/>
        <s v="SPINRITE SERVICES"/>
        <s v="APEX MARITIME (PNW) CO. INC."/>
        <s v="SOLID GOLD PET LLC"/>
        <s v="WTDC"/>
        <s v="C&amp;J CLARK AMERICA INC"/>
        <s v="CLEARFREIGHT"/>
        <s v="M.S.INTERNATIONAL INC,"/>
        <s v="TOYO INK MEXICO, S.A. DE C.V."/>
        <s v="SUPERFICIES DE PIEDRA INNOVADORAS,"/>
        <s v="FOREVER CHEESE"/>
        <s v="ESSECO USA INC"/>
        <s v="AHMAD ALI WOOD MOLDING"/>
        <s v="SAAD IMPEX"/>
        <s v="FURNITURE LIQUIDATORS"/>
        <s v="MAGENTA,INC"/>
        <s v="GLOBAL GEM FLOORING"/>
        <s v="MOTHERLINES INC."/>
        <s v="INTERGLOBO USA INC."/>
        <s v="ALL-WAYS FORWARDING INTL INC"/>
        <s v="MAGENTA INC"/>
        <s v="EMPIRE MERCHANTS"/>
        <s v="INTERNATIONAL FOREST PRODUCTS LLC"/>
        <s v="US SILT &amp; SITE SUPPLY CORP"/>
        <s v="R.W. SMITH AND CO, LTD."/>
        <s v="HELLMANN WORLDWIDE LOGISTICS"/>
        <s v="AUTOMOTIVE PARTS SOLUTIONS, LLC"/>
        <s v="LIBRA LUXUARIES INC"/>
        <s v="NILFISK-ADVANCE, INC."/>
        <s v="TRANS SHIPPING INTERNATIONAL"/>
        <s v="DAKINE EQUIPMENT LLC"/>
        <s v="TALATRANS WORLDWIDE CORPORATION"/>
        <s v="BDP TRANSPORT, INC."/>
        <s v="GSC WAREHOUSE"/>
        <s v="FEDEX TRADE NETWORKS TRNS &amp; BKRG"/>
        <s v="US PACIFIC TRANSPORT INC (NYC)"/>
        <s v="EXPEDITORS"/>
        <s v="SODASTREAM USA INC."/>
        <s v="SCHNEIDER ELECTRIC USA INC"/>
        <s v="LG SOURCING, INC."/>
        <s v="EXPEDITORS INTERNATIONAL OF WASHING"/>
        <s v="POWER TECHNIQUE NORTH AMERICA, LLC"/>
        <s v="THE CATO CORPORATION"/>
        <s v="SHREE MADHAV OVERSEAS PTE LTD 141"/>
        <s v="AGO TRANSPORTATION"/>
        <s v="LANDSTAR GLOBAL LOGISTICS"/>
        <s v="TRANSLINK SHIPPING INC."/>
        <s v="INTEGRITY GLOBAL LOGISTICS LLC"/>
        <s v="SMARTMODE INTERNATIONAL"/>
        <s v="SHREE MADHAV OVERSEAS PTE LTD"/>
        <s v="TEH TUNG CORPORATION."/>
        <s v="MATTEL IMPORT SERVICES CORP"/>
        <s v="FBR MARBLE INC"/>
        <s v="E.T.H. CARGO SERVICES INC."/>
        <s v="ECU WORLDWIDE (UK) LTD."/>
        <s v="LANDSTAR GLOBAL LOGISTICS, INC."/>
        <s v="TO ORDER KASTER LOGGING LIMITED"/>
        <s v="SHREE MADHAV OVERSEAS PTE LT"/>
        <s v="SHREE MADHAVOVERSEAS PTE LTD"/>
        <s v="MARITIME ETHOS LLC"/>
        <s v="UCM UNITED CARGO MANAGEMENT INC."/>
        <s v="JACKSONVILLE ELECTRIC AUTHORITY INC"/>
        <s v="MASTERMARK BRANDS OY"/>
        <s v="TRADEPRO PRODUCTS LLC"/>
        <s v="SEA SKY GLOBAL LOGISTICS INC."/>
        <s v="BRILLIANT GROUP LOGISTICS CORP."/>
        <s v="HOLMER AMERICAS, INC."/>
        <s v="BONITAS INTERNATIONAL DIST CENTER"/>
        <s v="TO ORDER CHERRY FOREST VENEERS"/>
        <s v="INDUSTRIAL LUMBER SALES INC"/>
        <s v="TO ORDER SUDIMA INTERNATIONAL PTE L"/>
        <s v="ZTR ENTERPRISES"/>
        <s v="GLOTTIS"/>
        <s v="ALLY GLOBAL LOGISTICS (MA)"/>
        <s v="SERRILL RYAN/QEFL0042985"/>
        <s v="COLUMBIA CONTAINER LINES,INC"/>
        <s v="RICARDO BEVERLY HILLS"/>
        <s v="COOK PRO, INC."/>
        <s v="D.B. GROUP AMERICA, LTD. - CHICAGO"/>
        <s v="ROLF C. HAGEN USA CORP"/>
        <s v="FNS, INC"/>
        <s v="LG ELECTRONICS, USA"/>
        <s v="APEX MARITIME CO, INC."/>
        <s v="MONARCH CONTAINER LINE"/>
        <s v="TO ORDER CANFLEET LOGISTICS LTD C/O"/>
        <s v="BRIDGESTONE AMERICAS TIRE OPER LCC"/>
        <s v="BUFFERS USA INC"/>
        <s v="MEDINA &amp; MEDINA"/>
        <s v="SUDIMA INTERNATIONAL PTE LTD"/>
        <s v="GE LIGHTING"/>
        <s v="CARGO TRANS INC."/>
        <s v="BREWSTER HOME FASHIONS"/>
        <s v="SHIN YOO TIMBER CO., LTD."/>
        <s v="ZTR ENTERPRISES, LLC"/>
        <s v="VOGEL IMPORT EXPORT NV"/>
        <s v="HOSH INTERNATIONAL LLC"/>
        <s v="A CUSTOMS BROKERAGE INC"/>
        <s v="TITAN STONES"/>
        <s v="JOHN M BRINING CO"/>
        <s v="CBC METALS PROCESSING CO"/>
        <s v="ADVINTAGE WINE DISTRIBUTING"/>
        <s v="TO THE ORDER OF: PRIME BANK LTD."/>
        <s v="DE WELL CONTAINER SHIPPING INC."/>
        <s v="H &amp; M HENNES &amp; MAURITZ SERVICIOS, S"/>
        <s v="WJ DEUTSCH"/>
        <s v="PRIME AGENCY"/>
        <s v="TO THE ORDER OF INDUSTRIAL BANK O"/>
        <s v="INTERNATIONAL FOREST PRODUCTS"/>
        <s v="EROVEA GROUP LLC USA"/>
        <s v="RYUIL INTERNATIONAL 13321 S MAIN ST"/>
        <s v="RAYMOUR AND FLANIGAN"/>
        <s v="LG ELECTRONICS CANADA INC."/>
        <s v="OEC FREIGHT (NY) INC"/>
        <s v="AHLGRIM, MARTIN"/>
        <s v="TRISTAR HOUSTON"/>
        <s v="TO ORDER"/>
        <s v="MICHAEL KORS (USA) INC"/>
        <s v="DUTKO HARDWOOD FLOORS INC"/>
        <s v="ECU WORLDWIDE (USA) INC."/>
        <s v="ZHEJIANG MUYUAN IMPORT &amp; EXPORT CO."/>
        <s v="SHANGHAI MAO JU INTERNATIONAL TRADE"/>
        <s v="B BOYS, LLC"/>
        <s v="DIMAC"/>
        <s v="ENCORE SHIPPING INC"/>
        <s v="TO ORDER OF PUTHUPALAYAM TIMBER IND"/>
        <s v="DONG WON SAWMILL"/>
        <s v="SNB CO. LTD"/>
        <s v="TRANSLINK SHIPPING, INC."/>
        <s v="INTERGLOBO NORTH AMERICA INC."/>
        <s v="KUEHNE + NAGEL,"/>
        <s v="WOOD TRADERS INTERNATIONAL INC."/>
        <s v="ROHLIG USA, LLC"/>
        <s v="WURTH ADAMS NUT &amp;#38; BOLT CO."/>
        <s v="BENSON WOODWORKING COMPANY INC"/>
        <s v="ECU WORLDWIDE"/>
        <s v="GEODIS USA, INC."/>
        <s v="LOUIS DREYFUS COFFEE"/>
        <s v="CTL USA INC"/>
        <s v="TO ORDER OF JP MORGAN CHASE BANK, N"/>
        <s v="GULF SHIPPING LIMITED"/>
        <s v="CHAN RAMLAL LIMITED"/>
        <s v="JOHNSON FOREST PRODUCTS INC."/>
        <s v="DUTKO HARDWOOD FLOORS INC."/>
        <s v="BRAND INCORPORATED"/>
        <s v="BRANCH BANKING AND TRUST COMPANY"/>
        <s v="DIVISION OF MENARD, INC , IRON RIDG"/>
        <s v="HOFFNER, EMILY"/>
        <s v="LUMBER-1 CO.LTD."/>
        <s v="MOFFETT, JEROME"/>
        <s v="L &amp; B HOLDINGS"/>
        <s v="TO ORDER OF:"/>
        <s v="PORTER LUMBER LTD."/>
        <s v="ONTARIO TIEN YOU TIMBER CO., LTD."/>
        <s v="WILLIAMS-SONOMA SINGAPORE, PTE LTD"/>
        <s v="NEW WISDOM SPORTING GOODS TECHNOL"/>
        <s v="HUIZHOU EXCEL SPORTING GOODS CO.,"/>
        <s v="KUEHNE &amp; NAGEL, INC."/>
        <s v="THOMPSON MAHOGANY COMPANY"/>
        <s v="HAGGAR TRIBAL,INC."/>
        <s v="KUEHNE+NAGEL INC (TORRANCE)"/>
        <s v="INTRADECO APPAREL INC"/>
        <s v="ALSTOM SIGNALING OPERATION, LLC"/>
        <s v="MADERAS 3C, INC"/>
        <s v="AGILITY LOGISTICS CORP."/>
        <s v="EMO TRANS INC"/>
        <s v="C.M. GOETTSCHE &amp; CO. INC"/>
        <s v="UPS OCEAN FREIGHT SERVICES, INC."/>
        <s v="THE PULLMAN COMPANY"/>
        <s v="SULLIVAN &amp; ASSOCIATES"/>
        <s v="OEC FREIGHT (MIAMI) INC."/>
        <s v="SOUTH INDIAN SAW MILL"/>
        <s v="VIHAAN TIMBER"/>
        <s v="TAMILNAD MERCANTILE BANK LTD.,"/>
        <s v="INTERTRANSTRADE INTERNATIONAL FZE"/>
        <s v="BHAGWATI TIMBER STORE"/>
        <s v="ASWATH SAW MILL"/>
        <s v="TO ORDER OF SRI JALARAM TIMBER DEPO"/>
        <s v="M&amp;J TRADING AND LOGISTICS, LLC"/>
        <s v="BAXTER HEALTHCARE CORPORATION"/>
        <s v="TRANSPORTE PARA TODO"/>
        <s v="DANA LIGHT AXLE PRODUCTS, LLC."/>
        <s v="BOC INTERNATIONAL"/>
        <s v="ROYAL OAK ENTERPRISES, LLC"/>
        <s v="PANASONIC CONSUMER ELECTRONIC"/>
        <s v="WJ DEUTSCH - BLUE DIVISION"/>
        <s v="PUDONG PRIME INTERNATIONAL LOGISTIC"/>
        <s v="FERRETERIA ASOMANTE INC"/>
        <s v="COMERCIAL HERMANOS BARRETO"/>
        <s v="CARDINAL WINE GROUP LLC"/>
        <s v="COFEYKA IMPORTADORE SA DE CV"/>
        <s v="JF HILLEBRAND USA INC"/>
        <s v="TAN VINH CUU STOCK COMPANY"/>
        <s v="TRISTAR JACKSONVILLE"/>
        <s v="JACKSON, OLIVER"/>
        <s v="SCIP, LLC"/>
        <s v="GASAN-JEIL WOOD CO.,LTD"/>
        <s v="FENPLAST"/>
        <s v="Z TIMBERS"/>
        <s v="CHARTWELL NAVIGATION INC."/>
        <s v="WOOD TRADERS INTERNATIONAL INC"/>
        <s v="JOHNSTON &amp; MURPHY"/>
        <s v="M/S S. N ENTERPRISE"/>
        <s v="TAN VINH CUU LONG BINH JOINT STOCK"/>
        <s v="HASBRO INC, C.O NATIONAL"/>
        <s v="CARGO MANAGEMENT GROUP, INC."/>
        <s v="ARKEMA COATING RESINS"/>
        <s v="ZTR ENTERPRISES LLC"/>
        <s v="GENESCO, INC"/>
        <s v="ACTION CUSTOMS SERVICES"/>
        <s v="GLOBELINK KOREA CO., LTD"/>
        <s v="UBIQUITI NETWORKS"/>
        <s v="RADOESCU, RAZVAN"/>
        <s v="HELLMANN WORLDWIDE LOGISTICS S.P.A."/>
        <s v="AIRLIFT USA INC - SCAC CODE (AIRL)"/>
        <s v="TO THE ORDER OF INDUSTRIAL BANK OF"/>
        <s v="EXPEDITORS CANADA INC"/>
        <s v="BRITISH COLUMBIA LIQUOR"/>
        <s v="SOARUS, L.C.C."/>
        <s v="TURNKEY PRODUCT SOLUTIONS INC"/>
        <s v="CONTINENTAL SHIPPING LINES S.A."/>
        <s v="SOUTHERN GLAZER'S W&amp;S OF LAKELAND"/>
        <s v="THE NEW ZEALAND AND AUSTRALIAN"/>
        <s v="CALI'CO HARDWOODS, INC."/>
        <s v="SWEET NEW ENGLAND COMPANY"/>
        <s v="ALL AMERICAN SPORTS CORPORATION"/>
        <s v="TO THE ORDER OF:"/>
        <s v="AMERICAN SHIPPING &amp; LOGISTICS"/>
        <s v="SHANGHAI HERALD INTERNATIONAL TRADE"/>
        <s v="DSV AIR &amp; SEA INC. - I902"/>
        <s v="DONGGUAN TONGFENG INT'L FRT FWD"/>
        <s v="SMITH SEED SERVICES LLC"/>
        <s v="STAR ASIA INTERNATIONAL INC"/>
        <s v="HUIZHOU EXCEL SPORTING GOODS CO LTD"/>
        <s v="TRAFFIC TECH"/>
        <s v="MCCRACKEN, WILLIAM/QENQ0273379"/>
        <s v="INGERSOLL RAND CO FP 72535"/>
        <s v="JIANGSU BAOYUAN WOOD FLOORING CO."/>
        <s v="DSV AIR &amp; SEA INC"/>
        <s v="JC MURRAY CO"/>
        <s v="CONTITECH MEXICANA S.A. DE C.V."/>
        <s v="KUEHNE + NAGEL SA DE CV"/>
        <s v="HOME ESSENTIALS &amp; BEYOND, INC.,"/>
        <s v="WESTURF NURSERY"/>
        <s v="INTERFOR CORPORATION"/>
        <s v="LEDVANCE LLC"/>
        <s v="CAROLYN MILLER"/>
        <s v="TO ORDER ALLY GLOBAL LOGISTICS LLC"/>
        <s v="LARSON MANUFACTURING COMPANY"/>
        <s v="ARLA FOODS INC."/>
        <s v="ONE FREIGHT LOGISTICS INC."/>
        <s v="TO ORDER CANFLEET LOGISTICS LTD"/>
        <s v="SAVINO DEL BENE USA - DALLAS"/>
        <s v="LEVI STRAUSS &amp; CO CANADA INC"/>
        <s v="HAW RIVER WINE MAN, INC."/>
        <s v="OEC GROUP"/>
        <s v="ROSETTI HANDBAGS AND"/>
        <s v="SCREEN TIGHT INC"/>
        <s v="GIORGIO GORI USA INC."/>
        <s v="NNR GLOBAL LOGISTICS USA INC."/>
        <s v="WALMART, INC. 601 N.WALTON BLVD."/>
        <s v="HICKS, ZAQWUAN"/>
        <s v="MARR, JORDON/QENQ0270799"/>
        <s v="MADELEINE HOME LLC"/>
        <s v="CHETAK NEW YORK LLC"/>
        <s v="YANCHENG JIESHUN INTERNATIONAL"/>
        <s v="BULLS BAY GROUP, LLC"/>
        <s v="ALAM AND BROTHERS FURNITURE MART"/>
        <s v="ROXUL USA"/>
        <s v="W.E.S.T. FORWARDING SERVICES INC"/>
        <s v="JONARUAL, INC"/>
        <s v="ECU WORLDWIDE MEXICO SA DE CV"/>
        <s v="CARGO PARTNER NETWORK, INC"/>
        <s v="GRAINGER INTERNATIONAL INC. AKA"/>
        <s v="HARVEY IMPORTS LLC"/>
        <s v="DEQING XINYUAN IMPORT AND EXPORT CO"/>
        <s v="NINGBO KAI HONESTY WING IMPORT AND"/>
        <s v="TO THE ORDER OF : STANDARD CHARTERE"/>
        <s v="SONGWON INTERNATIONAL"/>
        <s v="ZHAOQING YUANLONG WOOD PRODUCTS CO."/>
        <s v="WAL-MART CANADA CORP.,"/>
        <s v="C. H. ROBINSON WORLDWIDE FREIGHT IN"/>
        <s v="TO ORDER INTERFOR CORPORATION"/>
        <s v="BELL CITY FOREST PRODUCTS LTD"/>
        <s v="SQUISHABLE.COM,INC"/>
        <s v="SHIPCO TRANSPORT(CHICAGO) INC."/>
        <s v="SYWOOD CO., LTD."/>
        <s v="TRANSCON SHIPPING CO., INC."/>
        <s v="SUN PHARMACEUTICAL, INDUSTRIES,IN"/>
        <s v="SAVINO DEL BENE USA HEADQUARTERS"/>
        <s v="MICHAEL KORS USA INC"/>
        <s v="KUEHNE &amp; NAGEL INC."/>
        <s v="INDIGENOUS SELECTIONS, LLC"/>
        <s v="STALLION USA"/>
        <s v="COMERCIAL DON BENJA"/>
        <s v="DANTZLER INC."/>
        <s v="THK RHYTHM AUTOMOTIVE"/>
        <s v="JANUS ET CIE"/>
        <s v="UNION CARGO INTERNATIONAL FORWARDER"/>
        <s v="HUZHOU YIDA IMPORT EXPORT CO.,"/>
        <s v="TAICANG PORT FUREN FOREST PRODUCT"/>
        <s v="TRADE EXPEDITORS USA, INC."/>
        <s v="CM TRADE CORP"/>
        <s v="GFD ENTERPRISE LLC"/>
        <s v="SQUISHABLE.COM INC."/>
        <s v="CMK INTERNATIONAL HOLDINGS LNC."/>
        <s v="INTERNATIONAL PROMOTIONS LEADERSHIP"/>
        <s v="ALLERGAN USA, INC."/>
        <s v="ORIENTAL WEAVERS USA INC.,"/>
        <s v="R A ALLEN CO INC"/>
        <s v="OCEAN FREIGHT EXPRESS, LLC"/>
        <s v="NESTLE DEKALB"/>
        <s v="XINYE ZHU (FAITHLAND INTERNATIONAL"/>
        <s v="BMJ FOREST PRODUCTS INC."/>
        <s v="EDUARDO CASTRO HEREDIA"/>
        <s v="IFS NEUTRAL MARITIME SERVICE INC"/>
        <s v="BACO WOOD &amp; EQUIPMENT NV"/>
        <s v="CHERRY FOREST VENEERS LTD."/>
        <s v="RUBY WINES INC"/>
        <s v="NOLTEX L.L.C."/>
        <s v="HARPOON BREWERY"/>
        <s v="TRIPLETT COREY."/>
        <s v="V&amp;G COMMERCE LLC"/>
        <s v="EXPEDITORS INTERNATIONAL OF WA INC."/>
        <s v="PAN PACIFIC EXPRESS CORPORATION"/>
        <s v="FEDEX TRADE NETWORKS TRANSPORT"/>
        <s v="EVERYTHING MARY, LLC."/>
        <s v="DOHRN TRANSFER COMPANY"/>
        <s v="DANTZLER INC CARRETERA 865 KM 5.5"/>
        <s v="BERTSCHI NORTH AMERICA INC"/>
        <s v="TO THE ORDER OF MIDLAND BANK LIMITE"/>
        <s v="AT HOME PROCUREMENT INC."/>
        <s v="TIMBERLAND"/>
        <s v="MADELUX INTERNATIONAL INC - 12 - 13"/>
        <s v="TOTALCARE AND SUPPORT LTD"/>
        <s v="HUZHOU YIDA IMPORT EXPORT"/>
        <s v="APRILE USA INC"/>
        <s v="LES BOIS POULIN INC."/>
        <s v="SUNWOOD CANADA INTERNATIONAL INC."/>
        <s v="PARAGON COFFEE TRADING CO"/>
        <s v="NAMIRAH TRADING"/>
        <s v="TO THE ORDER OF UTTARA BANK LTD.,LO"/>
        <s v="BHUIYAN AND SONS"/>
        <s v="GROUP SEHSA"/>
        <s v="GOLD LEAF DESIGN GROUP"/>
        <s v="SHENZHEN SAMMO TRADE CO., LTD."/>
        <s v="INTEREX FOREST PRODUCTS LTD."/>
        <s v="NOVELIS INCORPORATED"/>
        <s v="ROSS PROCUREMENT, INC."/>
        <s v="2974-1162 QUEBEC INC."/>
        <s v="ACTION AGENCIAMENTO DE CARGAS LTDA"/>
        <s v="ITOCHU KENZAI CORPORATION (B2)"/>
        <s v="STOLT TANK CONTAINERS B.V."/>
        <s v="COAST ALUMINIUM AND"/>
        <s v="GLOBAL PUMP COMPANY L.L.C"/>
        <s v="LOGWIN AIR OCEAN MEXICO, S.A DE C.V"/>
        <s v="SHENZHEN YUXINLIAN IMPORT &amp; EXPORT"/>
        <s v="COPPERSMITH INC.(LOS ANGELES)"/>
        <s v="TOTAL WORLDFRESH LTD"/>
        <s v="ABRAM HOLDINGS LLC."/>
        <s v="EVERGLORY LOGISTICS INC"/>
        <s v="SCHNEIDER FREIGHT USA INC"/>
        <s v="NESPRESSO USA,INC 100 PARK"/>
        <s v="FOREX WOOD CANADA INC."/>
        <s v="TAN PHAT INTERNATIONAL, CO., LTD."/>
        <s v="CLEARFREIGHT INC."/>
        <s v="TOPOCEAN CONSOLIDATION SERVICE INC."/>
        <s v="FRANWOOD INTERNATIONAL INC."/>
        <s v="NEWPORT TANK CONTAINERS, INC"/>
        <s v="F.C. GERLACH &amp; CO., INC."/>
        <s v="ORONOZ HNOS, INC"/>
        <s v="AMALGAMET CANADA"/>
        <s v="NEWPORT TANK CONTAINERS, INC."/>
        <s v="HUNTSMAN INTERNATIONAL, LLC"/>
        <s v="INTERNATIONAL FRUIT COMPANY, INC. ("/>
        <s v="EPES LOGISTICS"/>
        <s v="WINESU"/>
        <s v="TO ORDER OF PET PLASTICS LLC DBA"/>
        <s v="SHANGHAI PLENUM INTERNATIONAL TRADE"/>
        <s v="TRANSWORLD LOGISTICS SHIPPING AND"/>
        <s v="TO THE ORDER OF, EXPORT IMPORT BANK"/>
        <s v="LOOT CRATE, INC."/>
        <s v="TO ORDER OF PET PLASTICS LLC"/>
        <s v="CORK SUPPLY USA, INC."/>
        <s v="BROTHER INTERNATIONAL CORPORATION"/>
        <s v="JIANGSU ZHENGLIN WOOD INDUSTRY CO.,"/>
        <s v="KASTER LOGGING LIMITED"/>
        <s v="CLOSETMAID LLC"/>
        <s v="GLOVIS AMERICA.INC"/>
        <s v="HEARNE HARDWOODS INC."/>
        <s v="DOWLET TRADING ENTERPRISES PTE LTD"/>
        <s v="EXPORT IMPORT BANK OF BANGLADESH LT"/>
        <s v="TULSA GATHERING PLACE"/>
        <s v="LA CASH &amp; CARRY"/>
        <s v="STRATTON HOME DECOR"/>
        <s v="WILTON INDUSTRIES INC"/>
        <s v="SOLVAY SPECIALTY POLYMERS USA, LLC"/>
        <s v="CEVA FREIGHT LLC"/>
        <s v="GENEVA INDUSTRIAL GROUP, INC."/>
        <s v="UNI-TRANS ILLINOIS CONSOLIDATED,"/>
        <s v="AVEN FASHION MFG. INC."/>
        <s v="GM CANADA"/>
        <s v="SAVINO DEL BENE USA INC."/>
        <s v="ECMD MFG SUPPORT- WILKERBORDO 1708"/>
        <s v="ALEASTUR OF AMERICA LLC"/>
        <s v="LOLLY TOGS, LTD"/>
        <s v="ZUST BACHMEIER, INC."/>
        <s v="DUKE ENERGY"/>
        <s v="FURNITURE LIQUIDATORS DBA MATTRESS"/>
        <s v="KLEIN HOME SOLAR-HEAT-INTEGRATION"/>
        <s v="KEMIN HEALTH LC"/>
        <s v="NILFISK ADVANCE INC"/>
        <s v="RTA PRODUCTS, LLC"/>
        <s v="OPICI IMPORT CO."/>
        <s v="DOLAN DESIGNS, INC."/>
        <s v="TRANSLINK SHIPPING INC.-LOS ANGELES"/>
        <s v="MATTEL INC.,"/>
        <s v="EMERSON RADIO CORP"/>
        <s v="TREFILADOS INOXIDABLES DE MEXICO"/>
        <s v="TO ORDER OF H.C.V DISTRIBUTOR INC."/>
        <s v="V F JEANSWEAR LTD PARTNERSHIP"/>
        <s v="DOLLARAMA L.P. C/O CN WORLDWIDE INC"/>
        <s v="SURYA CARPET INC."/>
        <s v="GLOBAL TRANSPORTATION SERVICES,INC"/>
        <s v="R.C. HAGEN (USA) CORP"/>
        <s v="TAPETA FOOTINGS INC"/>
        <s v="HAIER US APPLIANCE SOLUTIONS, INC."/>
        <s v="MANUCHAR STEEL NV"/>
        <s v="SHIPCO TRANSPORT(LOS ANGELES) INC."/>
        <s v="QUARLES, CHARLES QEFL0039018"/>
        <s v="SCHNEIDER ELECTRIC USA, INC"/>
        <s v="DAMCO USA INC (NEW YORK)"/>
        <s v="COLUMBIA CONTAINER LINES INC."/>
        <s v="METRIE INC(CHICAGO)"/>
        <s v="INTERWORLD FREIGHT, INC."/>
        <s v="INX INTERNATIONAL INK CO."/>
        <s v="TO THE ORDER OF"/>
        <s v="R.C. HAGEN (USA) CORP."/>
        <s v="MADERAS BAYAMON"/>
        <s v="PANALPINA INC.-CHS BSC"/>
        <s v="UPS SCS (FRANCE) SAS"/>
        <s v="RALPH LAUREN CORPORATION"/>
        <s v="GTS CARGO, INC."/>
        <s v="JOHN DEERE HORICON WORKS"/>
        <s v="SANDOZ C/O EXCEL, INC."/>
        <s v="M+H INC"/>
        <s v="SANDOZ INC."/>
        <s v="AMAX INC."/>
        <s v="ARTISTIC PRODUCTS LLC"/>
        <s v="ENOTEC IMPORTS INC."/>
        <s v="TO THE ORDER OF HABIB METROPOLITAN"/>
        <s v="UNDER ARMOUR, INC"/>
        <s v="EXPRESS TRADE CAPITAL INC"/>
        <s v="EXPRESS TRADE CAPITAL, INC"/>
        <s v="SOUTH ASIA TIMBER RESOURCES PTE. LT"/>
        <s v="WAJILAM EXPORTS SINGAPORE PTE LIMIT"/>
        <s v="CIMOLAI USA LLC"/>
        <s v="DAHNAY LOGISTICS USA INC"/>
        <s v="FNS INC ATL"/>
        <s v="LG CHEM AMERICA, INC."/>
        <s v="FNS INC."/>
        <s v="SOUTH ASIA TIMBER RESOURCES PTE LTD"/>
        <s v="WAJILAM EXPORTS SINGAPORE PTE LTD"/>
        <s v="DELWAR TIMBER TRADERS"/>
        <s v="GYMBOREE MANUFACTURING INC."/>
        <s v="GRAND ORIENTAL INT'L LOGISTICS"/>
        <s v="PIER 1 IMPORTS (U.S.) INC."/>
        <s v="NIPPON EXPRESS USA INC"/>
        <s v="SIGMA CORPORATION"/>
        <s v="HOOSICK FOREST PRODUCTS INC."/>
        <s v="SAVINO DEL BENE INC"/>
        <s v="BASSETT MIRROR CO."/>
        <s v="TO THE ORDER OF MEEZAN BANK LIMITED"/>
        <s v="EF FITZGERALD LUMBER"/>
        <s v="CEDAR CREEK HOUSTON"/>
        <s v="FATIMA BROTHERS INC"/>
        <s v="TO ORDER OF EASTERN BANK LTD,"/>
        <s v="TO THE ORDER OF UTTARA BANK LIMITED"/>
        <s v="CAESARSTONE USA INC."/>
        <s v="GIW INDUSTRIES, INC"/>
        <s v="BENSON WOODWORKING"/>
        <s v="DOLLAR GENERAL CORPORATION"/>
        <s v="TREND-TEX FABRICS INC"/>
        <s v="VANGUARD LOGISTICS SERVICES (USA),"/>
        <s v="ZHONGLIN (SHENZHEN) INT'L LOGISTICS"/>
        <s v="LOS PORTALES DE MADECO"/>
        <s v="BARSAN GLOBAL LOGISTICS INC."/>
        <s v="DIRECT SERVICES INC"/>
        <s v="HANESBRANDS INC UNWWSA"/>
        <s v="KURARAY AMERICA INC PVOH DIVISION"/>
        <s v="DEERE COMPANY"/>
        <s v="MITSUI-SOKO (U.S.A.) INC."/>
        <s v="CEVA FREIGHT LLC AS AGENTS FOR AND"/>
        <s v="CARGO SERVICES (CHINA) LIMITED"/>
        <s v="PANALPINA INC.-BSC CHARLESTON"/>
        <s v="TO THE ORDER OF HABIB BANK LIMITED"/>
        <s v="FMS LOGISTICS MEXICO S DE RL DE CV."/>
        <s v="KESCO LOGISTICS INC"/>
        <s v="NASIR TRADING COMPANY"/>
        <s v="SCHENKER INC."/>
        <s v="AG ROYCE METAL MARKETING"/>
        <s v="HANESBRANDS INC OUTWSA"/>
        <s v="APERAM STAINLESS SERVICES AND SOLUT"/>
        <s v="TO THE ORDER OF UTTARA BANK LTD"/>
        <s v="TO THE ORDER OF COMSIP AL AALI"/>
        <s v="ARCHITECTURAL SUPPLEMENTS"/>
        <s v="M/S BABUL TIMBER &amp; SAW MILL"/>
        <s v="TO THE ORDER OF THE CITY BANK LIMIT"/>
        <s v="TO THE ORDER OF EASTERN BANK LIMITE"/>
        <s v="LAUFER GROUP INTERNATIONAL LTD. (NE"/>
        <s v="TODAY S PRODUCTS"/>
        <s v="AVANTI PRODUCTS,LLC"/>
        <s v="FRATELLI AURIANA INC."/>
        <s v="OTS ASTRACON LLC(CLT)"/>
        <s v="MODE TRANSPORTATION"/>
        <s v="HON COMPANY"/>
        <s v="MAWA SAW MILLS AND INDUSTRIES"/>
        <s v="TO THE ORDER OF SOCIAL ISLAMI BANK"/>
        <s v="TO THE ORDER OF EXPORT IMPORT BANK"/>
        <s v="SCANWELL LOGISTICS CHI INC."/>
        <s v="LUHAIHANG IMPORT &amp; EXPORT (SHENZHEN"/>
        <s v="VF CORP"/>
        <s v="KALAHARI RESORT C/O NATASHA LUCKE"/>
        <s v="TEAKRC PTE. LTD."/>
        <s v="TO ORDER OF PET PLASTICS, LLC"/>
        <s v="SDI TECHNOLOGIES"/>
        <s v="TO THE ORDER OF NATIONAL CREDIT AND"/>
        <s v="SHANGHAI SUNLINE WOOD CO."/>
        <s v="VANGUARD LOGISTICS SERVICES (USA),I"/>
        <s v="TO THE ORDER OF EASTERN BANK"/>
        <s v="GRAINGER INTERNATIONAL INC. AKA GRA"/>
        <s v="MAUSER CORPORATION IBC"/>
        <s v="SAVOR BRANDS INC."/>
        <s v="TO ORDER OF"/>
        <s v="FLEMISH MASTER WEAVERS"/>
        <s v="HANESBRANDS INC"/>
        <s v="HARAM CHRISTENSEN CORP."/>
        <s v="F W MEDIA, INC."/>
        <s v="COACH SERVICES INC."/>
        <s v="GENERAL FOREST (SHANGHAI)"/>
        <s v="TO THE ORDER"/>
        <s v="ECUWORLDWIDE ( USA ) INC"/>
        <s v="NAIGAI NITTO AMERICA INC."/>
        <s v="NSK CORPORATION"/>
        <s v="KUEHNE + NAGEL S.A. DE C.V."/>
        <s v="IKEA DISTRIBUTION SERVICES INC. - L"/>
        <s v="OEM SOURCE LLC"/>
        <s v="STAR ASIA INTERNATIONAL INC."/>
        <s v="ITM WOOD DESIGN"/>
        <s v="DEQING SENRUIHUA IMPORT &amp; EXPORT"/>
        <s v="BLACK DECKER LIMITED BVBA"/>
        <s v="PIER 1 IMPORTS (U.S.), INC."/>
        <s v="DELTA AIRLINES"/>
        <s v="DB SCHENKER"/>
        <s v="AMERICAN TEXTILE CO INC."/>
        <s v="GRASSROOTS WINE WHOLESALERS"/>
        <s v="TO ORDER TENRYU CANADA CORPORATION"/>
        <s v="CHICKEN OF THE SEA FROZEN FOODS"/>
        <s v="TOYS R US - DELAWARE, INC."/>
        <s v="AIR AND CARGO SERVICE INC."/>
        <s v="OCEAN TOUCH CORPORATION"/>
        <s v="CROCS, INC."/>
        <s v="LG SOURCING, INC.,"/>
        <s v="TRI STAR FREIGHT SYSTEM, INC. HOUST"/>
        <s v="SAMUEL FAIRBANK"/>
        <s v="EMO TRANS INC."/>
        <s v="ARKEMA INC"/>
        <s v="LUONTO FURNITURE INC.,"/>
        <s v="EXPEDITORS INTL OF WASH INC"/>
        <s v="OLAM INTERNATIONAL LIMITED"/>
        <s v="THE ORDER OF SOUTH EAST BANK LTD,"/>
        <s v="TO THE ORDER OF BANK ASIA LIMITED"/>
        <s v="TO THE ORDER OF AL-ARAFAH ISLAMI BA"/>
        <s v="NATURES VARIETY INC"/>
        <s v="FEDEX TRADE NETWORKS TRANSPORT _ BR"/>
        <s v="EAGLE OTTAWA S.A DE C.V"/>
        <s v="ARTIZAN GENERAL CONSTRUCTION"/>
        <s v="UNITY GLOBAL LOGISTICS"/>
        <s v="ALISON TRANSPORT INC."/>
        <s v="ADIDAS INTERNATIONAL TRADING BV"/>
        <s v="NET LOGISTICS SAL"/>
        <s v="BASSETT MIRROR COMPANY,INC"/>
        <s v="CLEARFREIGHT INC"/>
        <s v="TRADELANES INC."/>
        <s v="KURARAY AMERICA INC PVB DIVISION"/>
        <s v="MR HENG VANN"/>
        <s v="KESCO LOGISTICS, INC."/>
        <s v="8 TO 20 PARTNERS LLC."/>
        <s v="SEARIDERS BROKERAGE CORPORATION"/>
        <s v="MIKDAR TRADERS"/>
        <s v="K.U. TRADING CO"/>
        <s v="WINEBOW INC."/>
        <s v="W.J. BYRNES &amp; CO"/>
        <s v="IDENTIPAK"/>
        <s v="SORRENTO LACTALIS INC."/>
        <s v="MATTEL IMPORT SERVICES CORP.,"/>
        <s v="MORGAN VERNEX"/>
        <s v="DETALLES EN MADERA INC"/>
        <s v="C AND D GUANGZHOU CO. LTD."/>
        <s v="KUIYI INTERNATIONAL INC."/>
        <s v="ROYAL PACIFIC LTD."/>
        <s v="US PACIFIC TRANSPORT INC"/>
        <s v="MANSFIELD GAS EQUIPMENT SYSTEMS"/>
        <s v="KURARAY AMERICA INC."/>
        <s v="THYSSENKRUPP BILSTEIN OF AMERICA"/>
        <s v="OEC FREIGHT (NY) INC."/>
        <s v="TO ORDER INTERNATIONAL FOREST PRODU"/>
        <s v="COLUMBIA FOREST PRODUCTS"/>
        <s v="NORTH AMERICA HARDWOOD LLC"/>
        <s v="J C PENNEY PURCHASING CORPORATION"/>
        <s v="TO THE ORDER OF ISLAMI BANK BANGLAD"/>
        <s v="NSI GRANITE CORP"/>
        <s v="SPORTS PLEX USA INTERNATIONAL INC"/>
        <s v="LITTLE BEAR"/>
        <s v="COMPLETE MARINE SERVICES"/>
        <s v="MTS LOGISTICS INC."/>
        <s v="PREMIUM LOG YARDS, INC."/>
        <s v="KURARAY AMERICA, INC. PVB DIVISION"/>
        <s v="SMART APPAREL (U.S.), INC."/>
        <s v="JF HILLEBRAND MEXICO SA DE CV"/>
        <s v="BARRY CALLEBAUT USA LLC"/>
        <s v="RUSSELL STOVER CHOCOLATES. LLC."/>
        <s v="M S INTERNATIONAL, INC."/>
        <s v="COLCHONERIA Y MUEBLERIA LA NACIONAL"/>
        <s v="TO ORDER OF K. TOWER ENTERPRISE CO."/>
        <s v="CIE CELAYA S.A.P.I. DE C.V."/>
        <s v="TO THE ORDER OF AB BANK LIMITED CDA"/>
        <s v="TO THE ORDER OF SOUTH EAST BANK LTD"/>
        <s v="TO THE ORDER OFUTTARA BANK LTD.,LOC"/>
        <s v="TO ORDER OF SUPER TIMBER"/>
        <s v="TO ORDER OF MAYA SAW MILL AND FURNI"/>
        <s v="TO ORDER OF M/S. MOJIBUR TIMBER AND"/>
        <s v="SLD OF THE ADIDAS GROUP LLC"/>
        <s v="IMPORT DES MEUBLES SIRIO"/>
        <s v="TO THE ORDER OF UNITED COMMERCIAL B"/>
        <s v="TO THE ORDER OF TRADE AND SUPPLY CH"/>
        <s v="PROTAMEEN CHEMICALS, INC."/>
        <s v="OEC FREIGHT NY INC."/>
        <s v="WOODS DIRECT INTERNATIONAL LLC"/>
        <s v="IKE TRADING CO., LTD."/>
        <s v="MEIJER DISTRIBUTION INC."/>
        <s v="DHL GLOBAL FORWARDING AS AGENTS FOR"/>
        <s v="COMPAGNIE DE D VELOPPMENT"/>
        <s v="AQUATEC WATER SYSTEMS, INC."/>
        <s v="MOXON TIMBERS"/>
        <s v="JC PENNEY PURCHASING CORP"/>
        <s v="MAN WAH USA , INC."/>
        <s v="ARKEMA INC IMPORT CUSTOMER SERVICE"/>
        <s v="MAN WAH USA INC"/>
        <s v="MICHAELS STORES PROCUREMENT CO. INC"/>
        <s v="EMSER TILE LLC"/>
        <s v="MK SEA &amp; AIR CO., LTD."/>
        <s v="ALICEA, JOSE QENQ0047393"/>
        <s v="STC-NJ"/>
        <s v="STD LOGISTICS LTD"/>
        <s v="LVMH FRAGRANCE BRANDS LLC"/>
        <s v="HAMILTON BEACH BRANDS INC."/>
        <s v="JAS FORWARDING DE MEXICO, S.A. DE C"/>
        <s v="HUDSON'S BAY COMPANY"/>
        <s v="EUROPARTNERS MEXICO SA DE CV"/>
        <s v="GENERAL OFFICE INDUSTRIES, INC"/>
        <s v="PRIME FREIGHT LOGISTICS INC"/>
        <s v="OK KIDS"/>
        <s v="MICHAEL OAKES"/>
        <s v="MI LOGIX, INC."/>
        <s v="ESKO, INC."/>
        <s v="MAINFREIGHT INC - BWI"/>
        <s v="MAINFREIGHT, INC. - ORD"/>
        <s v="KUANGXING CO. LTD.3RD. HAMLET, MINH"/>
        <s v="MADERAS ZUBIZARETTA"/>
        <s v="M.S.INTERNATIONAL INC"/>
        <s v="IKEA DISTRIBUTION SERVICES INC."/>
        <s v="AGARWALLA TEAK INTERNATIONAL PRIVAT"/>
        <s v="MAN WAH (USA).INC"/>
        <s v="UNIQUE LOGISTICS INTERNATIONAL"/>
        <s v="LES PRODUCTIONS ATLAN INC"/>
        <s v="ITEX PIPING PRODUCTS LLC"/>
        <s v="EXPRESS LINE USA INC."/>
        <s v="EXPEDITORS (JFK) USA"/>
        <s v="CONTINENTAL AUTOMOTIVE MEXICANA SA"/>
        <s v="EL DORADO FURNITURE CORPORATION"/>
        <s v="AL ARAFAH ISLAMI BANK LTD."/>
        <s v="GULSHAN TIMBER PVT LTD"/>
        <s v="EAFF S.A."/>
        <s v="ADIDAS INTERNATIONAL TRADING BV,"/>
        <s v="LINON HOME DECOR PRODUCTS,INC."/>
        <s v="PALMER HOLLAND INC"/>
        <s v="LINON HOME DECOR PRODUCTS, INC."/>
        <s v="ART BASEL U.S. CORP"/>
        <s v="R.C. HAGEN (USA)"/>
        <s v="JODIE FITZMAURICEBENDER IN TRANSI T"/>
        <s v="FOUR HANDS LLC"/>
        <s v="ARON GLOBAL PTE LTD"/>
        <s v="TO ORDER OF FORTUNARE INC"/>
        <s v="RIVIERA CARPETS LLC"/>
        <s v="PRADA USA CORP."/>
        <s v="TO THE ORDER OF EASTERN"/>
        <s v="TO THE ORDER OF NRB"/>
        <s v="CVB INC"/>
        <s v="TO ORDER OF EASTERN BANK"/>
        <s v="CMK INTERNATIONAL HOLDINGS INC."/>
        <s v="SHIPCO TRANSPORT(CHICAGO) INC. 699"/>
        <s v="PANALPINA TRANSPORTES MUNDIALES"/>
        <s v="KURARAY AMERICA, INC."/>
        <s v="SUZANNES SPECIALTIES, INC"/>
        <s v="LAUFER GROUP INT'L20 VESEY STREET ,"/>
        <s v="BAOHUNG CO., LTDLOT NO.157, MAP NO."/>
        <s v="MAINFREIGHT INC - PHL"/>
        <s v="GRA-MER US IMPORT &amp; EXPORT INC."/>
        <s v="SBARS INC"/>
        <s v="JAS FORWARDING DE MEXICO, S.A. DE"/>
        <s v="WILBERT PLASTIC SERVICES"/>
        <s v="THE ARTISAN COLLECTION"/>
        <s v="CJC LOGISTICS"/>
        <s v="THE GAP, INC."/>
        <s v="IKEA DISTRIBUTION SERVICES INC. -"/>
        <s v="ALTAIR PARTNERS, LP"/>
        <s v="MARLI SHIPPING INC."/>
        <s v="CONSORCIO INDUSTRIAL DE AUTOPARTES,"/>
        <s v="LEAR PUEBLA"/>
        <s v="DAMCO USA INC (CHARLOTTE)"/>
        <s v="TRANSGROUP WORLDWIDE LOGISTICS"/>
        <s v="GABESCO ITALIA SRL"/>
        <s v="C. H. ROBINSON FREIGHT SERVICES"/>
        <s v="BAGIR INTERNATIONAL INC"/>
        <s v="PILLOW KINGDOM, INC"/>
        <s v="AMOY INTERNATIONAL LLC"/>
        <s v="GEODIS WILSON USA, INC."/>
        <s v="KUEHNE NAGEL S.A. DE C.V."/>
        <s v="ACS LINES"/>
        <s v="SEKO LOGISTICS - CHARLOTTE"/>
        <s v="MOHAWK HOME"/>
        <s v="COST PLUS MANAGEMENT SERVICES INC."/>
        <s v="C.H. ROBINSON INTERNATIONAL INC"/>
        <s v="DOLLAR TREE DISTRIBUTION INC"/>
        <s v="ISS AMERICA, INC."/>
        <s v="AAA HEARTLAND EXPRESS, INC."/>
        <s v="NAIL, SHANNON"/>
        <s v="JORDAN OUTDOOR ENTERPRISES, LTD"/>
        <s v="IIMAX CORPORATION C/O VISION MEDIA"/>
        <s v="SHIPCO TRANSPORT INC. 100 W"/>
        <s v="TRANSLINK SHIPPING, INC. (LAX OFFIC"/>
        <s v="ILS INC"/>
        <s v="HIGH BREETD FASHIONS,"/>
        <s v="FR. MEYER'S SOHN NORTH AMERICA, LLC"/>
        <s v="ANDRITZ PILOT PLANT AND R&amp;D LAB"/>
        <s v="PALMER HOLLAND"/>
        <s v="GLATFELTER COMPOSITE FIBERS NA INC"/>
        <s v="STAR ASIA INTERNATIONAL"/>
        <s v="IMAX CORPORATION C/O VISION MEDIA M"/>
        <s v="LIVINGSTON INTERNATIONAL INC"/>
        <s v="NOTHIN BUT NET,"/>
        <s v="C.H. ROBINSON INTERNATIONAL INC."/>
        <s v="ORIENTAL LOGISTICS GROUP INC."/>
        <s v="DACHSER TRANSPORT OF AMERICA INC"/>
        <s v="UPS OCEAN FREIGHT SERVICES INC"/>
        <s v="CLEARPOINT INTERNATIONAL"/>
        <s v="ZHEJIANG DEHUA TB IMPORT &amp; EXPORT C"/>
        <s v="GEO CARGO S.A. DE C.V."/>
        <s v="WOOD N WOOD LIMITED18 F, GINZA SQUA"/>
        <s v="HONG KONG TIEN SHIN COMPANY LIMITED"/>
        <s v="COLORADO FOOD PRODUCTS INC."/>
        <s v="FERMOS INC"/>
        <s v="INTRADECO APPAREL, INC."/>
        <s v="BARTHCO INTERNATIONAL INC"/>
        <s v="BRODER BROS., CO."/>
        <s v="EXPEDITORS INTERNATIONAL OF"/>
        <s v="SUNHAM HOME FASHIONS"/>
        <s v="LABATT BREWING COMPANY LIMITED"/>
        <s v="SHANGHAI HOWELL IMPORTS AND EXPORTS"/>
        <s v="JOC INTERNATIONAL LTD.ROOM 302, 8 S"/>
        <s v="JIAXING SANTING TRADING CO., LTD.NO"/>
        <s v="WOOD BROKERAGE INTERNATIONAL"/>
        <s v="OG CORPORATION"/>
        <s v="IMPEX OF DORAL"/>
        <s v="BORGWARNER LTD."/>
        <s v="PRO SOURCE SHOP"/>
        <s v="SCANWELL LOGISTICS (NYC) INC"/>
        <s v="KURARAY AMERICA INC. A"/>
        <s v="C&amp;L GLOBAL INC"/>
        <s v="YAHEE TECHNOLOGIES CORP"/>
        <s v="FRACHT FWO INC"/>
        <s v="MAN WAH (USA),INC."/>
        <s v="IKEA DISTRIBUTION SERVICES INC. - S"/>
        <s v="GOYA DE PUERTO RICO INC"/>
        <s v="UNITED PET GROUP,A DIVISION OF"/>
        <s v="GRI ENGINEERING &amp; DEVELOPMENT LLC"/>
        <s v="A AND A TRADING LTD."/>
        <s v="BEER GARDEN FURNITURE, LLC"/>
        <s v="DFF INC."/>
        <s v="KEDING ENTERPRISES CO., LTD."/>
        <s v="TOYS 'R' US - DELAWARE, INC."/>
        <s v="YUSEN LOGISTICS (AMERICAS) INC."/>
        <s v="CASABELLA HOLDINGS LLC"/>
        <s v="MAXGLOBAL XPRESS INC."/>
        <s v="TO ORDER OF SCHIFF FOOD PRODUCTS"/>
        <s v="MAPLE MOULDINGS PVT LTD"/>
        <s v="LOUMIDIS FOODS INC"/>
        <s v="HECNY TRANSPORTATION INC"/>
        <s v="DENIZ MARBLE - FILIZ OZTURK"/>
        <s v="U.S. SPICE MILLS INC"/>
        <s v="DAMCO USA INC"/>
        <s v="TO THE ORDER OF ITRADE PAKISTAN"/>
        <s v="HUIZHOU EXCEL SPORTING GOODS CO., L"/>
        <s v="DURIAN INDUSTRIES LTD"/>
        <s v="SUPERIOR BROKERAGE SERVICES INC."/>
        <s v="A DUIE PYLE"/>
        <s v="RALPH LAUREN RETAIL, INC."/>
        <s v="ECONOCARIBE CONSOLIDATORS INC"/>
        <s v="CUSTOM FLOORS UNLIMITED INC."/>
        <s v="NATCO PRODUCTS CORPORATION"/>
        <s v="IKEA DISTRIBUTION SERVICES INC"/>
        <s v="DESTINATION XL GROUP, INC."/>
        <s v="MERINO LAMINATES DE MEXICO S.A.DE"/>
        <s v="ROCKY MEHTA"/>
        <s v="MICHAEL KORS (USA) INC."/>
        <s v="PALMER HOLLAND C/O ALL"/>
        <s v="ECONOCARIBE CONSOLIDATORS, INC."/>
        <s v="OSP GROUP, L.P."/>
        <s v="CBUSO LODI DISTRIBUTION CENTER"/>
        <s v="XPO OCEAN WORLD LINES, INC."/>
        <s v="BASF CORPORATION"/>
        <s v="MULTIFIBRES AND YARNS (USA) INC."/>
        <s v="GLORIA MATERIAL TECHNOLOGY CORP."/>
        <s v="ROSSLAND MUSHROOM FARM"/>
        <s v="BUSINESS SOLUTIONS INT. INC."/>
        <s v="MARTIN KILPATRICK"/>
        <s v="BDP INTERNATIONAL INC."/>
        <s v="RASHTI &amp; RASHTI"/>
        <s v="ORIENTAL WEAVERS RUGS"/>
        <s v="EXOTIC HARDWOODS &amp; VENEERS"/>
        <s v="SHIPCO TRANSPORT INC."/>
        <s v="ITRADE PAKISTAN"/>
        <s v="N.Y.TRADE CENTRE INC."/>
        <s v="DOCKSIDE MANAGEMENT INC"/>
        <s v="NAGAHARA FLUTES NNI INC."/>
        <s v="NEW BALANCE ATHLETIC SHOE INC"/>
        <s v="OCEANWIDE LOGISTICS ASIA LIMITED"/>
        <s v="DEOLEO USA, INC."/>
        <s v="KUEHNE + NAGEL,INC."/>
        <s v="HASBRO INC, C/O NATIONAL"/>
        <s v="WORLDPAC, INC."/>
        <s v="OCEAN WORLD LINES, INC. LONG BEACH"/>
        <s v="BLUE CARGO GROUP LLC D/B/A:"/>
        <s v="STUDIO 1"/>
        <s v="DYNAMIC WORLDWIDE LOGISTICS INC"/>
        <s v="GRI ENGINEERING"/>
        <s v="INTERFLOW T.C.S. LTD.-HOUSTON"/>
        <s v="MS INTERNATIONAL, INC."/>
        <s v="WORLD FAMOUS SPORTS INC."/>
        <s v="EXPEDITORS INT'L OF WASHINTON INC."/>
        <s v="UNDER ARMOUR, INC."/>
        <s v="CARO TRANS INTERNATIONAL - NY"/>
        <s v="BENSON WOOD"/>
        <s v="JAS FORWARDING (USA) INC."/>
        <s v="UNDER ARMOUR , INC"/>
        <s v="SANAM COPRORATION"/>
        <s v="JC PENNEY PURCHASING CORPORATION"/>
        <s v="DOLLAR TREE STORES, CANADA INC."/>
        <s v="VIRAJ USA INC"/>
        <s v="PANALPINA TRANSPORTES"/>
        <s v="GAMAHIL TEX S.A.S"/>
        <s v="BACARDI USA INC"/>
        <s v="SANYO CHEMICAL INDUSTRIES,LTD."/>
        <s v="SURAM TRADING"/>
        <s v="M&amp;K VIETNAM TRADING COMPANY LIMITED"/>
        <s v="ZHEJIANG JOYWOOD IMP. &amp; EXP. CO., L"/>
        <s v="WILLIAMS FURNITURE &amp; APPLIANCES"/>
        <s v="BLUE CARGO GROUP LLC"/>
        <s v="WABCO COMPRESSOR MANUFACTURING COMP"/>
        <s v="MYLAN PHARMACEUTICALS INC"/>
        <s v="TO THE ORDER OF CITIBANK KOREA INC"/>
        <s v="GLOBEEX FREIGHT SYSTEM USA LLC"/>
        <s v="JOEM DELIVERY ADRESS"/>
        <s v="MEDALCO METALS,INC."/>
        <s v="BEVERLY HILLS TEDDY BEAR COMPANY"/>
        <s v="OCEAN WORLD LINES"/>
        <s v="EMO TRANS INC. (ATLANTA)"/>
        <s v="EXPEDITORS INTL-LAX (EIO)"/>
        <s v="MIDLAND OVERSEAS LIMITED"/>
        <s v="LIVINGSTON INTERNATIONAL, INC."/>
        <s v="COLLABORATIVE ADVANTAGE MARKET"/>
        <s v="CITRUS IMPORTS LLC"/>
        <s v="SANAM CORPORATION"/>
        <s v="RESTORATION HARDWARE, INC."/>
        <s v="SYSTEMS AMERICAN CARGO SCAC CODE"/>
        <s v="STANDARD LOGISTICS SA DE CV"/>
        <s v="NKB HOLDING SA DE CV"/>
        <s v="HASBRO INC. C/O MATSON"/>
        <s v="LIVINGSTON INTERNATIONAL, INC. (ALT"/>
        <s v="TO ORDER OF BANQUE NATIONALE DE LA"/>
        <s v="OCEAN WORLD LINES,INC.LONG BEACH"/>
        <s v="LINDT &amp; SPRUNGLI USA INC"/>
        <s v="HUIZHOU CHOP CHOP WOODSHOP CO., LTD"/>
        <s v="MODERN SHOE"/>
        <s v="DHL GLOBAL FORWARDING-LAX"/>
        <s v="JAKKS PACIFIC, INC"/>
        <s v="SHERRY LEHMANN WAREHOUSE"/>
        <s v="PRIMESOURCE BUILDING PRODUCTS INTER"/>
        <s v="TAGGART INTERNATIONAL LTD"/>
        <s v="JCPENNEYPURCHASINGCORP"/>
        <s v="COLONIAL CHEMICALS SOLUTIONS INC"/>
        <s v="3-1N S DE RL DE CV"/>
        <s v="GREEN WORLDWIDE SHIPPING LLC"/>
        <s v="MIDLAND FORESTRY SRL"/>
        <s v="INTERDESIGN INC."/>
        <s v="MALIBU MARKET &amp; DESIGN"/>
        <s v="GREAT LUCK INC."/>
        <s v="WELLS FARGO BANK NATIONAL ASSOCIATI"/>
        <s v="PAN-LINK INTERNATIONAL CORP."/>
        <s v="BANSAL LUMBERS PVT LTD"/>
        <s v="TRANSLINK SHIPPING INC.(NEW YORK)"/>
        <s v="NSM LOGISTICS, INC"/>
        <s v="ALLIED CUSTOMHOUSE BROKERS, INC."/>
        <s v="GLOBAL WOOD SOURCE INC."/>
        <s v="INTERNATIONAL LOGISTICS ASSOCIATE"/>
        <s v="BERNARD CHAUS, INC."/>
        <s v="WILLIAM CARTER COMPANY"/>
        <s v="PORTOBELLO EMPORIUM"/>
        <s v="IF FINANCIAL DBA PORTOBELLO"/>
        <s v="CORDIALSA USA INC"/>
        <s v="DESTINATION XL GROUP, INC., 555"/>
        <s v="POPP FOREST PRODUCTS INC"/>
        <s v="SKODA AUTO INDIA PRIVATE LTD"/>
        <s v="BURRIS PHILADELPHIA DBA HONOR"/>
        <s v="MAHESH TIMBER PVT LTD"/>
        <s v="DE WELL CONTAINER SHIPPING,INC."/>
        <s v="TO ORDER OF LATINAMERICAN FRUITS"/>
        <s v="STEREN PRODUCTO EMPACADO,S.A.DE C.V"/>
        <s v="IOC PROJECT 2 LLC"/>
        <s v="TANDY LEATHER FACTORY. INC"/>
        <s v="MURATA MACHINERY USA. INC."/>
        <s v="WORLDWIDE LOGISTIC PARTNERS INC."/>
      </sharedItems>
    </cacheField>
    <cacheField name="SHIPPER" numFmtId="0">
      <sharedItems>
        <s v="FISAVE (PTY) LTD."/>
        <s v="DACHSER SOUTH AFRICA (PTY) LTD - CP"/>
        <s v="SELMAN KUCUKTOKA"/>
        <s v="UGITECH SA"/>
        <s v="MYLAN LABORATORIES LIMITED,"/>
        <s v="VALMITRAN S.A."/>
        <s v="FISAVE (PTY) LTD"/>
        <s v="-NOT AVAILABLE-"/>
        <s v="MADERAS IMPREGNADAS PRESERVA LTDA"/>
        <s v="PT SCHNEIDER ELECTRIC MANUFACTURING"/>
        <s v="TDMG CONCORDIA LTD."/>
        <s v="POLYPLEX (THAILAND) PUBLIC COMPAN"/>
        <s v="BAKHUIS FOREST NV"/>
        <s v="WINTRIP INTERNATIONAL NV"/>
        <s v="DC LOGISTICS BRASIL LTDA"/>
        <s v="UPL LIMITED"/>
        <s v="AGROEXPORTADORA Y COMERCIALIZADORA"/>
        <s v="QINGDAO PARISI GRAND"/>
        <s v="DHL LOGISTICS PVT.LTD AS AGENT FOR"/>
        <s v="DHL LOGISTICS PRIVATE LIMITED AS"/>
        <s v="CULTIVOS ORGANICOS S.A.C."/>
        <s v="SAVINO DEL BENE (SHANGHAI) CO. LTD."/>
        <s v="PT. KERRY LOGISTICS INDONESIA"/>
        <s v="MBM GARMENTS LTD."/>
        <s v="BEST WOOD COMERCIAL"/>
        <s v="BRACHMANN WORLDWIDE LOGISTICS LTDA"/>
        <s v="BLUM POLSKA SP. Z O.O."/>
        <s v="COPENHAGEN HARDWOOD APS"/>
        <s v="LEMAN A/S"/>
        <s v="DSV AIR &amp; SEA CO. LTD. SHENZHEN"/>
        <s v="SAKTHI INFRA TEX PRIVATE LIMITED"/>
        <s v="M+R FORWARDING (THAILAND) CO.,LTD."/>
        <s v="NINGBO PORT SOUTHEAST LOGISTICS GRO"/>
        <s v="MOOSE TOYS LLC."/>
        <s v="CIF LOGISTICS (THAILAND) CO.,LTD."/>
        <s v="DMK LOGISTICS (PVT) LTD"/>
        <s v="CV. PRIMA INDO TUNA"/>
        <s v="ENNY TEMMY FOODS LIMITED"/>
        <s v="LEELA LOGISTICS PVT LTD"/>
        <s v="EXPOLANKA FREIGHT (PHILIPPINES)"/>
        <s v="MR/MS HUY SOLA"/>
        <s v="LA REGINA DI SAN MARZANO DI ANTONIO"/>
        <s v="P.CHHOTALAL MANUFACTURERS AND"/>
        <s v="INTERGLOBO NORTH AMERICA INC"/>
        <s v="SWISS PAC PVT LTD"/>
        <s v="STREETLIFE DESIGN PROJECTS"/>
        <s v="EURO SAND GMBH"/>
        <s v="MS SERVICOS MARITIMOS, PORTUARIOS E"/>
        <s v="MAMERI EXPORT LTDA"/>
        <s v="DACHSER SOUTH AFRICA (PTY) LTD."/>
        <s v="PALRAM CANOPIA LTD"/>
        <s v="PT. CARTINI LINGERIE INDONESIA"/>
        <s v="FRACHT CHILE SPA"/>
        <s v="FORESTAL CEIBAL S.A."/>
        <s v="I.A.E. INDUSTRIA AGRICOLA EXPORTADO"/>
        <s v="KERRY LOGISTICS (PHILS.), INC."/>
        <s v="KL PRIMETEX GUATEMALA S A"/>
        <s v="DHL LOGISTICS PRIVATE LIMITED 101"/>
        <s v="GREEN WOOD WORLD NV"/>
        <s v="SEACO SHIPPING SA"/>
        <s v="RIVERA BRAD/QENQ0352047"/>
        <s v="OSHFIR CUSTOMS AND FORWARDING AGENC"/>
        <s v="CKB GLOBAL LOGISTICS PVT LTD"/>
        <s v="KUEHNE &amp; NAGEL (AG &amp; CO.)"/>
        <s v="SALES &amp; DISTRIBUTION INC PUSUGA SAS"/>
        <s v="BAC GIANG LGG GARMENT CORPORATION"/>
        <s v="CV. VICTORY ALAM"/>
        <s v="EASY SHIPPING GLOBAL LOGISTICA LT"/>
        <s v="SAVINO DEL BENE DO BRASIL LTDA"/>
        <s v="PT. INDONESIA EPSON INDUSTRY"/>
        <s v="GLORYLAND FOREST PRODUCTS, INC."/>
        <s v="MADERAS IMPREGNADAS PRESERVA"/>
        <s v="LOGENIX LOGISTICS INDIA PVT LTD"/>
        <s v="CRYSTALLINE HEALTH &amp; BEAUTY FROM"/>
        <s v="TROPICAL LEAF TIMBER IMPEX NV"/>
        <s v="DHL GLOBAL FORWARDING SA (PTY) LTD"/>
        <s v="MATTEL (MALAYSIA) SDN BHD"/>
        <s v="APACHE FOOTWEAR INDIA PRIVATE LTD"/>
        <s v="AFCAN SAW MILLS"/>
        <s v="NINGBO SAFEWELL INTERNATIONAL"/>
        <s v="AGUIRRE, JAMES"/>
        <s v="FISAVE CC"/>
        <s v="REMUNTADA COMPANY LIMITED"/>
        <s v="BEGMANN UNIVERSAL EXPORTS LIMITED"/>
        <s v="POLYGROUP EVERGREEN LIMITED"/>
        <s v="RS LOGISTICS LIMITED"/>
        <s v="AGL TRANSPORTES INTERNACIONAIS LTDA"/>
        <s v="MADHAV SURFACES ( FZC ) LLC"/>
        <s v="SPF PRECUT LUMBER"/>
        <s v="WUXI VKO MACHINERY &amp; ELECTRONIC M"/>
        <s v="HILLEBRAND GORI CHILE LTDA"/>
        <s v="ANPING TIMBER COMPANY"/>
        <s v="SENATOR INTERNATIONAL SPEDITION"/>
        <s v="ASERRADERO ECO AMBIENTE MADERERO CA"/>
        <s v="ALLY GLOBAL LOGISTICS LLC"/>
        <s v="HONOUR LANE SHIPPING LIMITED"/>
        <s v="INNOPACK INTERNATIONAL COMPANY LIMI"/>
        <s v="B BRAUN DOMINICAN REPUBLIC INC"/>
        <s v="CV.SARAYA BERKAH"/>
        <s v="SUNNY FUND NA, INC."/>
        <s v="NMT SHIPPING PVT. LTD."/>
        <s v="STAR LAND GROUP COMMERCE INC SUC EL"/>
        <s v="ALBATRANS CHILE S.A."/>
        <s v="DAMCO PAKISTAN (PVT) LTD"/>
        <s v="SHENZHEN NEW WONGKEI INTERNATIONAL"/>
        <s v="FLEXPORT INTERNATIONAL (SHANGHAI)"/>
        <s v="WOODINGTON INTERNATIONAL B.V."/>
        <s v="KEAA INTERNATIONAL PVT LTD"/>
        <s v="TRAVANCORE MATS AND MATTING PRIVATE"/>
        <s v="SAFROUND LOGISTICS (THAILAND) CO.,"/>
        <s v="MOL LOGISTICS INDIA PVT LTD"/>
        <s v="COLOMBINA DEL CAUCA S.A."/>
        <s v="MITSUBISHI LOGISTICS CORPORATION"/>
        <s v="NOWPORTS BRASIL LTDA"/>
        <s v="AV2 LOGISTICS SA DE CV"/>
        <s v="AGRICOLA Y EXPORTADORA SAN"/>
        <s v="INTERFREIGHT LOGISTICS (CHINA) CO.,"/>
        <s v="ALLY GLOBAL LOGISTICS LLC IN C/O"/>
        <s v="SAVINO DEL BENE (THAILAND) LTD."/>
        <s v="PT. MATTEL INDONESIA"/>
        <s v="MARE LOGISTICS TASIMACILIK A.S."/>
        <s v="DACHSER SPAIN"/>
        <s v="CADILA HEALTHCARE LIMITED"/>
        <s v="COLEMAN, WILL"/>
        <s v="FGF TRAPANI S.A."/>
        <s v="EXPEDITORS INTERNATIONAL (I) PVT LT"/>
        <s v="AFFCO NEW ZEALAND LIMITED"/>
        <s v="AIT WORLDWIDE LOGISTICS INDIA P LTD"/>
        <s v="SAFELOG TRANSPORTES E LOGISTICA"/>
        <s v="YILING PHARMACEUTICAL LTD."/>
        <s v="GLOBAL SURFACES LIMITED"/>
        <s v="MAERSK LOGISTICS SERVICES"/>
        <s v="CORPORACION TEKA WORLD CA"/>
        <s v="KUEHNE + NAGEL S.A."/>
        <s v="LX PANTOS CO., LTD."/>
        <s v="DELMAR INTERNATIONAL LOGISTICA S/A"/>
        <s v="FAST FORWARD FREIGHT GMBH"/>
        <s v="ATA FREIGHT LINE LTD STI"/>
        <s v="CURREY INTERNATIONAL INC"/>
        <s v="LEIGHTON, JULIA/QENQ0343532"/>
        <s v="FUSION GRANITO PVT.LTD"/>
        <s v="C.I. UNION DE BANANEROS DE URABA"/>
        <s v="PACIFIC STAR EXPRESS"/>
        <s v="PEARSON, CHARLES"/>
        <s v="TRIMAN SHIPPING"/>
        <s v="GRACE GLOBAL LOGISTICS PVT LTD"/>
        <s v="HILLEBRAND GORI ITALY S.R.L."/>
        <s v="COMBINED FREIGHT INTERNATIONAL"/>
        <s v="DAMCO INDIA PVT LTD"/>
        <s v="ORIENT EXPRESS CONTAINER CO., LTD."/>
        <s v="COSENTINO GLOBAL SLU"/>
        <s v="ZHEJIANG HOME POINT FURNITURE CO.,L"/>
        <s v="LAMPRECHT TRANSPORT AG"/>
        <s v="VOMO LEICHTBAUTECHNIK GMBH CO."/>
        <s v="SONY EMCS (MALAYSIA) SDN BHD"/>
        <s v="BRASLUMBER INDUSTRIA DE MOLDURAS"/>
        <s v="EUNSAN SHIPPING &amp; AIRCARGO CO.,LTD"/>
        <s v="HD HYUNDAI XITESOLUTION CO., LTD"/>
        <s v="CONTINENTAL CARRIERS PVT. LTD."/>
        <s v="DSV LITHUANIA UAB"/>
        <s v="SAFEWATER LINES (I) PVT LTD"/>
        <s v="SEA NET SHIPPING LOGISTICS"/>
        <s v="STOKKE AS LINDA ALMAAS +4770244991"/>
        <s v="AIR CONTAINER LOGISTICS CO.,LTD"/>
        <s v="KWANGSUNG VENEER MFG, INC."/>
        <s v="A2Z LOGISTICS INDIA PVT LTD"/>
        <s v="COHEN, NICHOLAS"/>
        <s v="KUEHNE + NAGEL (AG CO.)"/>
        <s v="INTERGLOBO SRL"/>
        <s v="EJAY INDUSTRY CO.,LTD"/>
        <s v="CARGO SERVICES (CHINA) LIMITED QING"/>
        <s v="MANUFACTURERA LEE DE MEXICO"/>
        <s v="LIQUI MOLY GMBH"/>
        <s v="HAKUTSURU SAKE BREWING CO., LTD."/>
        <s v="EXOTIC WOOD ZONE INDIA"/>
        <s v="OAKWISE EUROPE"/>
        <s v="DACHSER SOUTH AFRICA PTY LTD"/>
        <s v="REXCARGO EL SALVADOR SA DE CV"/>
        <s v="IKEA INDUSTRY POLAND SP.ZOO O/FABR."/>
        <s v="FILM TEC CORPORATION"/>
        <s v="SCHENKER DO BRASIL"/>
        <s v="ROBERT BOSCH LTDA"/>
        <s v="UTOPIA INDUSTRIES (PRIVATE) LIMITED"/>
        <s v="P-SUN INTERNATIONAL CO.,LTD."/>
        <s v="JOHNSON FOREST PRODUCTS INC."/>
        <s v="LOYAL HARDWOODS"/>
        <s v="NOBLE SHIPPING PVT. LTD"/>
        <s v="ALLY GLOBAL LOGISTICS LLC C/O"/>
        <s v="PT.DIAMOND INTERNATIONAL INDONESIA"/>
        <s v="PT SCHNEIDER ELECTRIC MANUFACTURI"/>
        <s v="T.H.I. GROUP (SHANGHAI) LTD."/>
        <s v="SAFROUND LOGISTICS CO., LTD."/>
        <s v="M&amp; F HOMETEX CO., LTD"/>
        <s v="TRIO L CORPORATION"/>
        <s v="SOCIEDAD ANOMINA VINA SANTA RITA"/>
        <s v="LIN WEN CHIH SUNBOW ENTERPRISES"/>
        <s v="AIRLIFT GLOBAL CARRIERS PVT LTD"/>
        <s v="SURINAME LOG TRADERS N.V."/>
        <s v="CARGOCARE LOGISTICS(INDIA) PVT LTD"/>
        <s v="SINO LOGISTICS CORPORATION PUBLIC"/>
        <s v="HILLEBRAND GORI CHILE LTDA."/>
        <s v="SINO LOGISTICS CORPORATION PUBLIC C"/>
        <s v="ELITE (CAMBODIA) CO.,LTD"/>
        <s v="AYESHA CLOTHING CO. LTD."/>
        <s v="VINA KYUNG SEUNG TRADING CO.,LTD"/>
        <s v="INDUSTRIA DE MOVEIS ROTTA LTDA"/>
        <s v="FISA FUNDICIONES INDUSTRIALES SA"/>
        <s v="CEBALLOS, EVELYN"/>
        <s v="MAC CONTAINER LINE"/>
        <s v="INFREIGHT LOGISTICS PTE LTD"/>
        <s v="FRIUL INTAGLI INDUSTRIES S.P.A."/>
        <s v="ORLY SHOE CORPORATION"/>
        <s v="LAKESHORE FOREST PRODUCTS LTD."/>
        <s v="PORTER LUMBER LTD."/>
        <s v="LG ELECTRONICS INC"/>
        <s v="TVS SCS GLOBAL FREIGHT SOLUTIONS"/>
        <s v="UNEX GUATEMALA SA"/>
        <s v="QEI GLOBAL HK LTD"/>
        <s v="KENPARK BANGLADESH APPAREL (PVT.)"/>
        <s v="ASIA CARGO CONTAINER LINE INC."/>
        <s v="TAHA PAZARLAMA VE MAGAZACILIK AS"/>
        <s v="WATSON CHALIN INDIA PVT LTD"/>
        <s v="WWW TIMBER PRODUCTS LTD."/>
        <s v="KERRY INDEV LOGISTICS PVT LTD"/>
        <s v="GREEN BOX LOGISTICS SERVICE CO."/>
        <s v="EEMA CHEM PRIVATE LIMITED"/>
        <s v="AUROBINDO PHARMA LTD"/>
        <s v="INTERGLOBO NORTH AMERICA INC."/>
        <s v="CENTURY DISTRIBUTION SYSTEMS"/>
        <s v="ONESUBSEA SERVICES BV,"/>
        <s v="BEIJING KANG JIE KONG INTL CARGO"/>
        <s v="PATCHAM FZC"/>
        <s v="SANGWOO VIET NAM CO.,LTD"/>
        <s v="RIDOUT, NOLAN/QENQ0331140"/>
        <s v="TRANSIT KING CITY NORTHWAY"/>
        <s v="HILLEBRAND GORI ITALY SRL"/>
        <s v="LECICO FOR CERAMIC (S.A.E)"/>
        <s v="SA SAN MIGUEL AGICI Y F"/>
        <s v="DSV AIR SEA DEUTSCHLAND GMBH"/>
        <s v="AGROINDUSTRIA LEGUMEX, S.A."/>
        <s v="VK GLOBAL TRADING INC."/>
        <s v="ZHEJIANG MATERIALS INDUSTRY SENHUA"/>
        <s v="OCEAN NAVIGATOR EXPRESS LINE"/>
        <s v="AGS WORLD TRANSPORT"/>
        <s v="WAC LOGISTICS LIMITED"/>
        <s v="U.DEL CORONA &amp; SCARDIGLI SRL"/>
        <s v="LUCKY TEXTILE MILLS LTD."/>
        <s v="SEAGOLD (PRIVATE) LIMITED SUITE"/>
        <s v="APLL ON BEHALF OF PT.YONGJIN"/>
        <s v="SYSMETRIC LTD"/>
        <s v="FREIGHT TRANSPORT BRAZILAGENCIAMENT"/>
        <s v="SMX LOGISTICS TRANSPORTESINTERNACIO"/>
        <s v="PT. HANIORI"/>
        <s v="SHYANG HUNG CHENG INDUSTRIAL CO,LTD"/>
        <s v="SUNDARAM BRAKE LININGS LIMITED"/>
        <s v="VIETNAM SHOE MAJESTY COMPANY LIMITE"/>
        <s v="KUEHNE+NAGEL PVT LTD."/>
        <s v="ALVAREZ, KEVIN"/>
        <s v="MED SERVICES OVERSEAS LTD AS"/>
        <s v="M+R LOGISTICS (INDIA) PVT LTD"/>
        <s v="SARAIMX LOGISTICS PVT LTD"/>
        <s v="NISHI-NIPPON RAILROAD CO. LTD."/>
        <s v="CIXI SAIFU BURNER CO., LTD."/>
        <s v="BRACIA SRL"/>
        <s v="SKYFER LOGISTIC (DEL) PRIVATE"/>
        <s v="LORDS FREIGHT (INDIA) PVT LTD"/>
        <s v="CNH INDUSTRIAL (INDIA) PRIVATE LIMI"/>
        <s v="PT. TRANSLINDO NUSA PACIFIC"/>
        <s v="FAIRMACS SHIPPING AND TRANSPORT"/>
        <s v="SCHAEFFLER TECHNOLOGIES AG &amp; CO.KG"/>
        <s v="PROQUINAL COSTA RICA SA"/>
        <s v="GALAXY CARGO SERVICES (INDIA) LLP"/>
        <s v="JAS FORWARDING WORLDWIDE PVT LTD"/>
        <s v="MANDO AUTOMOTIVE INDIA PVT LTD"/>
        <s v="IREMA-FILTER GMBH"/>
        <s v="SUMAN SHAKTI EPZ LIMITED"/>
        <s v="DSV AIR SEA PVT. LTD. (MUMBAI)"/>
        <s v="INDOCO REMEDIES LIMITED"/>
        <s v="SCHENKER ITALIANA S.P.A."/>
        <s v="SHENZHEN XIONGYIHUA PLASTIC"/>
        <s v="FISAVE PTY LTD"/>
        <s v="S.A. SAN MIGUEL A.G.I.C.I. Y F."/>
        <s v="NOBLE SHIPPING PVT. LTD. CORPORATE"/>
        <s v="DELTA ELECTRONICS (SLOVAKIA)"/>
        <s v="INCA LINES S.A.C."/>
        <s v="LUENCHEONG DISPENSING PUMP (THAILAN"/>
        <s v="NEWPORT INDIA PVT. LTD"/>
        <s v="MADEIREIRA SILVALTDA."/>
        <s v="ROYAL CARGO DO BRASIL LTDA"/>
        <s v="INNOVATIVE SOURCING SOLUTIONS LTD"/>
        <s v="FCL MARINE AGENCIES BELGIUM BV"/>
        <s v="ROXXEL BVBA"/>
        <s v="TEAMGLOBAL LOGISTICS PVT. LTD."/>
        <s v="XINYE ZHU (FAITHLAND INTERNATIONAL"/>
        <s v="DSV AIR SEA LTD. - I707"/>
        <s v="STCH-AIR INC."/>
        <s v="CAROTRANS INTERNATIONAL"/>
        <s v="GIORGIO GORI WAREHOUSE"/>
        <s v="MASTER INTERNATIONAL LOGISTICS"/>
        <s v="DAMCO INDIA PVT LTD."/>
        <s v="YUK KEE METAL AND PLASTIC FTY LTD"/>
        <s v="LA REGINA DI SAN MARZANO SPA"/>
        <s v="TOPOCEAN (THAILAND) LIMITED"/>
        <s v="KING CITY CONTAINERS LTD."/>
        <s v="EURO SHIPPING SERVICES CO W.L.L"/>
        <s v="ELECTROCABLES C.A."/>
        <s v="WIN LEAD INTERNATIONAL CO., LTD."/>
        <s v="WOODINGTON INTERNATIONAL BV"/>
        <s v="VALLE FRIO SPA"/>
        <s v="THE ABSOLUT COMPANY AB"/>
        <s v="EUROPEAN OWENS CORNING"/>
        <s v="KASTER LOGGING LIMITED"/>
        <s v="VOMO LEICHTBAUTECHNIK GMBH &amp; CO."/>
        <s v="DSV AIR &amp; SEA S.A. DE C.V."/>
        <s v="SCHNEIDER ELECTRIC IT BUSINESS"/>
        <s v="IKEA INDUSTRY PORTUGAL, S.A."/>
        <s v="VISION VIDEO ELECTRONICS CO.,LTD."/>
        <s v="EXPEDITORS INTERNATIONAL (I)PVT LTD"/>
        <s v="VOMO LEICHTBAUTECHNIK GMBH CO"/>
        <s v="BIDVEST INTERNATIONAL LOGISTICS"/>
        <s v="BRANCH OF APL LOGISTICS VIETNAM CO"/>
        <s v="AGROPECUARIA SANTA GENOVEVA SAPI DE"/>
        <s v="INCA LINES SAC"/>
        <s v="PT GUNUNG ABADI"/>
        <s v="PT. DAMCO INDONESIA"/>
        <s v="APACHE FOOTWEAR LTD."/>
        <s v="KAO GERMANY GMBH"/>
        <s v="AFROZE TEXTILE INDUSTRIES PVT LTD"/>
        <s v="KEE TAT INNOVATIVE TECHNOLOGY HOLDI"/>
        <s v="KARI LEE F &amp; C CO., LIMITED"/>
        <s v="APLL ON BEHALF OF OLIVE APPAREL"/>
        <s v="NGL NAVIGATOR GLOBAL LOGISTICS GMBH"/>
        <s v="ELRINGKLINGER AG"/>
        <s v="OIA GLOBAL LOGISTICS (CHINA) LTD"/>
        <s v="MINTROAD SAW MILLS (PTY) LIMITED"/>
        <s v="SCAN GLOBAL LOGISTICS A/S"/>
        <s v="DHL GLOBAL FORWARDING (HONG KONG)"/>
        <s v="DIN HAN ENTERPRISE CO., LTD"/>
        <s v="APLL ON BEHALF OF STELLA INTL"/>
        <s v="NIEDERMEYER TIMBER EXPORTS, LLC"/>
        <s v="SUZEN (CAMBODIA) INDUSTRIAL CO LTD"/>
        <s v="LOBO SPA"/>
        <s v="CURIO CRAFT"/>
        <s v="DHL LOGISTICS PVT. LTD."/>
        <s v="WONDERLAND NURSERYGOODS COMPANY"/>
        <s v="MAERSK LOGISTICS AND SERVICES"/>
        <s v="TOPASIA INTERNATIONAL LOGISTICS C"/>
        <s v="TELAMA PTY LTD"/>
        <s v="PT. FRIEDRICH MEYERS SOHN INDONESIA"/>
        <s v="ELITE MERCHANDISING CORP."/>
        <s v="ELITE MERCHANDISING CORPORATION"/>
        <s v="EXPEDITORS INTERNATIONAL (INDIA) PV"/>
        <s v="J. PINTO LEITAO, S.A."/>
        <s v="TKG TAE KWANG VINA JOINT STOCK"/>
        <s v="BEIJING CENTURY JOYO COURIER"/>
        <s v="UAB FREDA"/>
        <s v="D.B. GROUP SPA"/>
        <s v="LX PANTOS CO.,LTD."/>
        <s v="AJS LOGISTICS PVT. LTD."/>
        <s v="NICE APPAREL COMPANY LIMITED"/>
        <s v="FAK CARGO DYNAMICS PVT LTD"/>
        <s v="PT DAMCO INDONESIA"/>
        <s v="MAM INTERNATIONAL AG"/>
        <s v="ALLCARGO LOGISTICS LTD."/>
        <s v="MAN WAH (MACAO COMMERCIAL OFFSHORE)"/>
        <s v="NIPPON EXPRESS DO BRASIL TRANSPORTE"/>
        <s v="JAS AS AGENT OF BLUE WORLD LINE"/>
        <s v="EXPEDITORS INTL HUNGARY KFT"/>
        <s v="NEW SMART LOGISTICS TRANSPORTE"/>
        <s v="ENVASADO XIOMARA,S.L.U"/>
        <s v="VICTORA AUTO PVT LTD."/>
        <s v="HTG IMPORTS LTDA"/>
        <s v="TRU FLEX SP. Z O.O."/>
        <s v="VIETTIEN GARMENT CORPORATION"/>
        <s v="TOLL GLOBAL FORWARDING (INDIA) PVT"/>
        <s v="DHARMA LIFESTYLES"/>
        <s v="DHL GLOBAL FORWARDING (CHINA) CO.,"/>
        <s v="MARUDHAR ROCKS INTERNATIONAL PVT LT"/>
        <s v="DENSO KIRLOSKAR INDUSTRIES PVT., LT"/>
        <s v="PROVIDENCE ENTERPRISE LTD"/>
        <s v="CH ROBINSON WORLDWIDE FRT I PVT LTD"/>
        <s v="HELA CLOTHING EGYPT CO"/>
        <s v="INTERLOOP LIMITED"/>
        <s v="HIGHWAY INDUSTRIES LTD"/>
        <s v="SIFA MARITIME"/>
        <s v="SHENZHEN HONGZHAODA TECHNOLOGY"/>
        <s v="PETROFIT TIMBER LLC"/>
        <s v="ATA FREIGHT LINE LTD.STI"/>
        <s v="MITLOG LOJISTIK DENIZCILIK VE"/>
        <s v="PERGAMON STATUS DIS TICARET AS."/>
        <s v="ADC EINDHOVEN"/>
        <s v="VERSMISSEN FURNITURE AND"/>
        <s v="RS TRANSITARIOS LTDA"/>
        <s v="PT. APL LOGISTICS"/>
        <s v="APLL ON BEHALF OF JIA INTERNATIONAL"/>
        <s v="MAN WAH (MACAO COMMERCIAL OFFSHOR"/>
        <s v="KULODAY PLASTOMERS PVT LTD"/>
        <s v="TECA PREMIUN SA"/>
        <s v="CNELM GREEN INTERNATIONAL LTDA"/>
        <s v="AGROINDUSTRIAL VALLE FRIO S.A."/>
        <s v="ANDES LOGISTICS DE CHILE S.A"/>
        <s v="SWIFT CARGO PRIVATE LIMITED"/>
        <s v="FOSHAN SIRIO HOME&amp;GARDEN"/>
        <s v="CAROLINA OCEAN LINES INC"/>
        <s v="GOLDEN WOOD INTERNATIONAL"/>
        <s v="EXPEDITORS INTERNATIONAL (I) P LTD"/>
        <s v="AMERICAN POWER CONVERSION CORPORATI"/>
        <s v="GALLAGHER GROUP LTD"/>
        <s v="DELTA GLOBAL FREIGHTWAYS S.R.L."/>
        <s v="INDUSTRIE TOSCANINI S.R.L.."/>
        <s v="CENTRAVIS PRODUCTION UKRAINE PJSC"/>
        <s v="EXPEDITORS INTERNATIONAL (INDIA)"/>
        <s v="TORRENT PHARMACEUTICALS LIMITED"/>
        <s v="PT.TIGA GUNUNG INTERNASIONAL"/>
        <s v="JOOSUNG SEA &amp;AMP; AIR CO LTD"/>
        <s v="50/60/70"/>
        <s v="WILLIAM &amp; HILL FORWARDING LIMITED"/>
        <s v="DAMCO INDIA PRIVATE LIMITED"/>
        <s v="AGRITALIA SPA"/>
        <s v="DELMAR INTERNATIONAL LOGISTICA S.A."/>
        <s v="GLOBAL PRIME BRASIL COM. EXPORTADOR"/>
        <s v="QING YUAN CITY SHOETOWN FOOTWEAR"/>
        <s v="COORDINADORA LOGISTICA DEL NOROESTE"/>
        <s v="INTERMODAL 360 SA DE CV"/>
        <s v="APM GLOBAL LOGISTICS BANGLADESH-SCM"/>
        <s v="CASIA GLOBAL LOGISTICS CO. LTD."/>
        <s v="O.S.R.MAKINO TRADING CO.,LTD."/>
        <s v="SZYNAKA-MEBLE SPOLKA Z O.O."/>
        <s v="INVERSIONES LA TEJA CAMPESINA S.A"/>
        <s v="TERMINALES Y ENTREGAS"/>
        <s v="CARGOCARE LOGISTICS (INDIA) PVT LTD"/>
        <s v="ALL TRANS SHIPPING LOGISTIC"/>
        <s v="KUEHNE + NAGEL PVT. LTD."/>
        <s v="HELLMANN WORLDWIDE LOGISTICS INDIA"/>
        <s v="ORIENTAL WEAVERS INTERNATIONAL PRIV"/>
        <s v="BARKLAYS LOGISTICS CO., LTD"/>
        <s v="GANGA ACROWOOLS LIMITED"/>
        <s v="GRUPA G-3 SP.J. GRZEGORZ, PIOTR,"/>
        <s v="I-TAIL CORPORATION PUBLIC CO.,LTD."/>
        <s v="TEMASA INDUSTRIA DE MOVEIS LTDA"/>
        <s v="IKEA INDUSTRY POLAND SP. ZOO O/W LU"/>
        <s v="FEROZE1888 MILLS LIMITED"/>
        <s v="MARNIER LAPOSTOLLE BISQUIT"/>
        <s v="FOSHAN SHUNDE RONGSHENG PLASTIC PRO"/>
        <s v="FORTRESS INTERNATIONAL CO LTD"/>
        <s v="DAMCO VIETNAM COMPANY LIMITED"/>
        <s v="HONOUR LANE LOGISTICS"/>
        <s v="SOMANY IMPEX"/>
        <s v="TOYO INK EUROPE NV"/>
        <s v="COSENTINO, S.A"/>
        <s v="CHERRY FOREST VENEERS"/>
        <s v="APERIMAX SL"/>
        <s v="ESSECO SRL"/>
        <s v="MUDDIE MUGGIE CORPORATION"/>
        <s v="ZHEJIANG WALRUS IMP.&amp; EXP CO.,LTD."/>
        <s v="PT.INDONESIA EPSON INDUSTRY"/>
        <s v="ORIENT STAR TRANSPORT INT'L LTD."/>
        <s v="INTERGLOBO DO BRASIL - LOGISTICA IN"/>
        <s v="ALL WORLD SHIPPING"/>
        <s v="PALLETTIMBER EMBALAGENS DE MADEIRA"/>
        <s v="BEST WOOD COMERCIAL EXPORTADORA LTD"/>
        <s v="NEXTEEL CO.,LTD"/>
        <s v="HELLMANN WORLDWIDE LOGISTICS"/>
        <s v="C.H.ROBINSON WORLDWIDE FREIGHT I PV"/>
        <s v="ROBERTS AUTOMOTIVE &amp; INDUSTRIAL"/>
        <s v="ATS APPARELS LIMITED"/>
        <s v="APL LOGISTICS ON BEHALF OF OLIVE"/>
        <s v="NILFISK PRODUCTION KFT."/>
        <s v="GLOBAL EXPORT SHIPPING LTD"/>
        <s v="GLOBAL CASES MYANMAR CORPORATION"/>
        <s v="VMLOG LOGISTICA INTERNACIONAL LTDA"/>
        <s v="SAUDI GERMAN CO.FOR NON WOVEN"/>
        <s v="FEDEX TRADE NETWORKS SERVICOS E LOG"/>
        <s v="CASA CHINA LIMITED SHENZHEN"/>
        <s v="DART GLOBAL LOGISTICS PVT LTD"/>
        <s v="SODASTREAM INDUSTRIES LTD"/>
        <s v="MACFIX TOOL GROUP LIMITED TAIWAN"/>
        <s v="EXPEDITORS (BANGLADESH) LTD"/>
        <s v="M/S.AUTO MECH (INDIA) PVT LTD."/>
        <s v="SUQIAN YUNHAO CLOTHING CO LTD"/>
        <s v="R.V. DA SILVA SERVICOS FLORESTAIS L"/>
        <s v="PROVEEDORA AGUA FRIA SAPI DE CV"/>
        <s v="CLASSIC FASHION APPAREL INDUSTRY"/>
        <s v="GMC OCEAN SERVICES LTD."/>
        <s v="AMTRANS LOGISTICA E TRANPORTES INTE"/>
        <s v="BLUE MOON LOGISTICS PVT LTD"/>
        <s v="2547991 ONTARIO INC."/>
        <s v="SAGRES AGENCIAMENTOS MARITIMOS LTDA"/>
        <s v="SAFEWATER LINES"/>
        <s v="GUANGZHOU JIELIAN PAPER CO LTD."/>
        <s v="HONOUR LANE LOGISTICS PHILIPPINES"/>
        <s v="CTM MERMER IC VE DIS TIC LTD STI."/>
        <s v="FREIGHT TRANSPORT BRAZIL"/>
        <s v="TSI-TRANSLINK (TAIWAN) CO. LTD."/>
        <s v="ECU WORLDWIDE"/>
        <s v="ASIA SHIPPING TRANSPORTES"/>
        <s v="UNIPAX CO.,LTD."/>
        <s v="KING CITY NORTHWAY FORWARDING LTD."/>
        <s v="ASIA SHIPPING TRANSPORTES INTERNACI"/>
        <s v="SMX INTERNATIONAL LTDA"/>
        <s v="AGL TRANSPORTES INTERNACIONAIS"/>
        <s v="FORJAS BOLIVAR SAS"/>
        <s v="SISTEMA PLASTICS LTD"/>
        <s v="PRODUCTOS PARAISO DEL ECUADOR SA"/>
        <s v="SHENZHEN CHINA PROGRESS"/>
        <s v="SAFFRON GLOBAL"/>
        <s v="HOLMER MASCHINENBAU GMBH"/>
        <s v="DONGGUAN CITY CHUNTENG INDUSTRIAL"/>
        <s v="R.V. DA SILVA SERVI OS FLORESTAIS"/>
        <s v="SUDIMA INTERNATIONAL PTE LTD"/>
        <s v="SCHENKER DO BRASIL TRANSPORTES INTE"/>
        <s v="EUROBINIA"/>
        <s v="AB VILNIAUS BALDAI"/>
        <s v="PRODUCTOS FORESTALES DEL SURESTE Y"/>
        <s v="SHANGHAI MAO JU INTERNATIONAL TRADE"/>
        <s v="SERRILL RYAN/QEFL0042985"/>
        <s v="JIEYANG FENGXING STAINLESS STEEL"/>
        <s v="D.B. GROUP SPA - VERONA BRANCH"/>
        <s v="PANTOS LOGISTICS CO.,LTD."/>
        <s v="APEX HOLDING GROUP LIMITTED"/>
        <s v="SINO CONNECTIONS LOGISTICS INC."/>
        <s v="CANFLEET LOGISTICS LTD C/O"/>
        <s v="BRIDGESTONE DO BRASIL INDUSTRIA"/>
        <s v="SAVINO DEL BENE SPAIN - VALENCIA"/>
        <s v="PRODUCTOS FORESTALES DEL SURESTE"/>
        <s v="TUNGSRAM OPERATIONS KFT."/>
        <s v="CLEARSHIP FORWARDERS PVT LTD."/>
        <s v="BHARATA HANDICRAFTS"/>
        <s v="INTERFOR CORPORATION"/>
        <s v="EXPEDITORS SINGAPORE PTE LTD"/>
        <s v="GREENHEART SURINAME NV"/>
        <s v="PT. GREAT GIANT PINEAPPLE"/>
        <s v="KING CITY FORWARDING USA."/>
        <s v="EXPEDITORS INTERNATIONAL BAHRAIN SP"/>
        <s v="TIMESCAN LOGISTICS (INDIA) PVT LTD"/>
        <s v="TAB INDIA GRANITES PVT.LTD"/>
        <s v="WS LOGISTICS LIMITED,"/>
        <s v="STYLE TEXTILE (PVT) LTD"/>
        <s v="AZIENDA METALLI LAMINATI"/>
        <s v="GIORGIO GORI SRL"/>
        <s v="THE CIVIL ENGINEERS LIMITED"/>
        <s v="DE WELL CONTAINER SHIPPING (M) SDN"/>
        <s v="FCL MARINE AGENCIES BELGIUM BVBA"/>
        <s v="TIMBERLINE INT. B.V."/>
        <s v="HLBG"/>
        <s v="ONTARIO TIEN YOU TIMBER CO., LTD."/>
        <s v="PORTER LUMBER LTD"/>
        <s v="SOUTH SERVICE TRADING S A"/>
        <s v="PEDRA A PEDRA, LDA"/>
        <s v="FIRST AMERICAN CORPORATION (PVT) LT"/>
        <s v="TIMBERLINE INTERNATIONAL BV"/>
        <s v="U2 INTERNATIONAL SDN BHD"/>
        <s v="LATITUDE TREE FURNITURE SDN. BHD."/>
        <s v="ORIENT CONTAINERS SDN BHD"/>
        <s v="AHLGRIM, MARTIN"/>
        <s v="Y.L.FOREST TRADING LTD."/>
        <s v="TIMBERLINE INTERNATIONAL B V"/>
        <s v="FCL MARINE AGENCIES B.V."/>
        <s v="GOLDEN WOOD INTERNATIONAL CORPORATI"/>
        <s v="B BOYS, LLC"/>
        <s v="DEL CORONA &amp; SCARDIGLI LOGISTICA LT"/>
        <s v="GREENHEART"/>
        <s v="TRANS-PACIFIC TRADING LTD"/>
        <s v="SOUTH SERVICE TRADINGS A"/>
        <s v="ICS TRANSLINK (PHILS.), INC."/>
        <s v="INTERGLOBO PERU SAC"/>
        <s v="KUEHNE + NAGEL"/>
        <s v="SOUTH SERVICE TRADING S/A"/>
        <s v="ROHLIG TAIWAN CO., LTD."/>
        <s v="J.C. GRAND CORPORATION"/>
        <s v="MEERKERK HOUTBOUW BV"/>
        <s v="FCL MARINE AGENCIES BV"/>
        <s v="GEODIS INDIA PVT LTD"/>
        <s v="LOUIS DREYFUS COMPANY BRASIL S/A"/>
        <s v="AMBRA AGENCIAMENTOS E LOGISTICA"/>
        <s v="LLIT(THAILAND) CO LTD"/>
        <s v="DESIGNCO"/>
        <s v="HOFFNER, EMILY"/>
        <s v="MOFFETT, JEROME"/>
        <s v="MINTROAD SAW MILLS (PTY) LTD"/>
        <s v="ZHEJIANG KARENO FURNITURE CO.,LTD"/>
        <s v="C.H.ROBINSON WORLDWIDE FREIGHT"/>
        <s v="KUEHNE + NAGEL SDN BHD."/>
        <s v="H M BRAGA"/>
        <s v="JIAXING GRACE IMPORT EXPORT CO.,LTD"/>
        <s v="KUEHNE + NAGEL, INC"/>
        <s v="INTRATEXT DE EL SALVADOR SA DE CV"/>
        <s v="VALE S/A"/>
        <s v="AGILITY LOGISTICS (SHANGHAI) LTD"/>
        <s v="SEABIRD ARGENTINA S.A."/>
        <s v="INDUSTRIAL HAEDO S.A."/>
        <s v="PT. HWA SEUNG INDONESIA (28Y001)"/>
        <s v="PROVEEDORA AGUA FRIA, SAPI DE CV"/>
        <s v="UPS SCS (SINGAPORE) PTE.LTD."/>
        <s v="VICTORA AUTOMOTIVE INC UNIT-1"/>
        <s v="SHENZHEN EXCEL BUILDING PRODUCTS CO"/>
        <s v="OEC LOGISTICS (QING DAO)CO., LTD"/>
        <s v="COLOMBUS TIMBER INTERNATIONAL DMCC"/>
        <s v="DHANA LAXMI TRADING N.V."/>
        <s v="SOUTH AMERICA DIHAO TIMBER COMPANY"/>
        <s v="DENNEBOS SURINAME N.V"/>
        <s v="DHL GLOBALFORWARDING(ITALY)SPA"/>
        <s v="CHINA INT'L FREIGHT CO., LTD."/>
        <s v="JV LOGISTICS SAS"/>
        <s v="INDUSTRIE BORLA SPA"/>
        <s v="ORIENT EXPRESS CONTAINER CO., LTD.,"/>
        <s v="BEARING ART"/>
        <s v="SIRO EMPRESA DE CARGA SPA"/>
        <s v="INNOVATIVE SOURCING SOLUTIONS CO"/>
        <s v="COGNAC FERRAND"/>
        <s v="PUDONG PRIME INTERNATIONAL LOGISTIC"/>
        <s v="AMA SPA"/>
        <s v="JF HILLEBRAND BALTIC SIA"/>
        <s v="JACKSON, OLIVER"/>
        <s v="ASERRADEROS JCE S.A."/>
        <s v="Y.L. FOREST TRADING LTD"/>
        <s v="GULF EXTRUSIONS CO LLC"/>
        <s v="AYAT TIMBERS INTERNATIONAL LTD"/>
        <s v="AL KARAM TOWEL INDUSTRIES (PVT) LTD"/>
        <s v="VIP LOGISTICS BR AGENCIAMENTO E"/>
        <s v="INX DO BRASIL LTDA"/>
        <s v="VIETNAM SHOE MAJESTY CO., LTD"/>
        <s v="NOATUM LOGISTICS (SHANGHAI) LTD"/>
        <s v="ODYSSEY SHIPPING LTD"/>
        <s v="FUNING PRECISION COMPONENT CO.,LTD."/>
        <s v="RADOESCU, RAZVAN"/>
        <s v="HELLMANN WORLDWIDE LOGISTICS S.A. D"/>
        <s v="GLOBAL FREIGHT BRASIL EIRELI ME"/>
        <s v="VIET NAM GRACERICH CO., LTD."/>
        <s v="OLYMPIC INDUSTRIES ULC."/>
        <s v="EXPELOGIX (PVT) LTD"/>
        <s v="J. GARCIA CARRION, S.A."/>
        <s v="LEADING DEVELOPMENT AND TRADE CORPO"/>
        <s v="CROWN SHIPPING LTD NINGBO BRANCH"/>
        <s v="JF HILLEBRAND ITALIA SPA"/>
        <s v="NOVEM CAR INTERIOR DESIGN GMBH"/>
        <s v="C.I. DE AZUCARES Y MIELES S.A."/>
        <s v="INTERNATIONAL MARKETING SYSTEMS LTD"/>
        <s v="INTERCARE LIMITED."/>
        <s v="ADVENTURE APPAREL."/>
        <s v="ATLANTIC TRADERS"/>
        <s v="ALLY GLOBAL LOGISTICS LLC AS AGENTS"/>
        <s v="DSV AIR &amp; SEA DEUTSCHLAND GMBH"/>
        <s v="LUISETTI SEEDS LIMITED"/>
        <s v="WORLDWIDE LOGISTICS INDIA PVT LTD"/>
        <s v="DDP PUNTO MEXICO S.R.L. DE C.V."/>
        <s v="DDP PUNTO MEXICO S. DE R.L. DE C."/>
        <s v="MTLS NEDERLAND BV"/>
        <s v="MCCRACKEN, WILLIAM/QENQ0273379"/>
        <s v="O.M.I. - OFFICINE MECCANICHE INDUST"/>
        <s v="ALLY GLOBAL LOGISTICS LLC AS AGEN"/>
        <s v="SEALORD GROUP LIMITED"/>
        <s v="CONTITECH ROMANIA S.R.L."/>
        <s v="KUEHNE + NAGEL (AG &amp; CO.)"/>
        <s v="FOUNTAIN VALLEY (SHENZHEN) TRADING"/>
        <s v="EUROGROUP BELCAIRE, S.L."/>
        <s v="TUNGSRAM OPERATIONS LTD"/>
        <s v="NEON SHIPPING SERVICES"/>
        <s v="TRANSIT KING CITY NORTHWAY FORWARDI"/>
        <s v="SHANGHAI EVEREST INTERNATIONAL"/>
        <s v="MASSOUD BROS. CO., LTD."/>
        <s v="SSL"/>
        <s v="ARLA FOODS AMBA"/>
        <s v="SBI CO., LTD."/>
        <s v="CANFLEET LOGISTICS LTD"/>
        <s v="GLOBAL GARMENT LTD"/>
        <s v="B&amp;M LOGISTICA INTERNACIONAL LTDA"/>
        <s v="MYANMAR AO SHENG LEATHER"/>
        <s v="FRIUL INTAGLI INDUSTRIES SPA"/>
        <s v="DOG WOOD SPA"/>
        <s v="NNR GLOBAL LOGISTICS(GUANGZHOU)"/>
        <s v="EXPEDITORS O/B YIXING DYNASTY"/>
        <s v="HICKS, ZAQWUAN"/>
        <s v="MARR, JORDON/QENQ0270799"/>
        <s v="CREST EXPORTS"/>
        <s v="DEEPKIRAN FOODS PRIVATE LTD.,"/>
        <s v="KUEHNE + NAGEL, INC."/>
        <s v="KING CITY FORWARDING USA, INC."/>
        <s v="DDP PUNTO MEXICO, S. DE R.L. DE C"/>
        <s v="ROCKWOOL POLSKA SP. Z.O.O"/>
        <s v="ECU ULUSLARARASI TASIMACILIK VE"/>
        <s v="CARGO-PARTNER NETWORK BV"/>
        <s v="HAYCO MANUFACTURING LTD"/>
        <s v="LES BOIS POULIN INC."/>
        <s v="LES GRANDS CHAIS DE FRANCE"/>
        <s v="SONGWON INDUSTRIAL CO., LTD"/>
        <s v="AL-KARAM TEXTILE MILLS (PVT) LTD"/>
        <s v="TRANSPO INTERNATIONAL"/>
        <s v="BELL CITY FOREST PRODUCTS LTD"/>
        <s v="DANU INTERNATIONAL LIMITED"/>
        <s v="SHIPCO TRANSPORT (SHANGHAI) LTD.,SH"/>
        <s v="ART BASEL"/>
        <s v="GREENHEART FOREST CENTRAL NV"/>
        <s v="C &amp; D INTERNATIONAL FREIGHT"/>
        <s v="SUN PHARMACEUTICAL INDUSTRIES LIM"/>
        <s v="MERIT ASCENT LTD."/>
        <s v="EXPEDITORS INTERNATIONAL (I) PVT"/>
        <s v="KUEHNE + NAGEL GES.M.B.H."/>
        <s v="RIBS TRADE INTERNATIONAL"/>
        <s v="MADEIRAS BAGATTOLI LTDA"/>
        <s v="ROOP AUTOMOTIVES LTD."/>
        <s v="BROOKVIEW INC."/>
        <s v="AD BUSINESS GROUP SAS"/>
        <s v="TRUSTED DELIVERY SOULTIONS"/>
        <s v="EJAY INDUSTRY CO LTD"/>
        <s v="MF INTERNATIONAL SDN BHD"/>
        <s v="DANU INTERNATIONAL LIMITED."/>
        <s v="CMK INTERNATIONAL HOLDINGS LNC."/>
        <s v="EXCEL BEST TOYS LIMITED"/>
        <s v="ZELTIQ IRELAND UNLIMITED"/>
        <s v="ORIENTAL WEAVERS INTERNATIONAL"/>
        <s v="SUN TECH LIMITED"/>
        <s v="HEXON ENTERPRISES LIMITED"/>
        <s v="EASY SHIPPING GLOBAL LOGISTICA LTDA"/>
        <s v="MACHU PICCHU FOODS S.A.C."/>
        <s v="BMJ FOREST PRODUCTS INC."/>
        <s v="ECUAHITRAC SA"/>
        <s v="MSL DEL PERU S A C"/>
        <s v="MADE NEW 1122"/>
        <s v="CHERRY FOREST VENEERS LTD."/>
        <s v="EXPEDITORS KOREA LTD."/>
        <s v="COURVOISIER, S.A."/>
        <s v="TRIPLETT COREY."/>
        <s v="DAMCO CHINA LIMITED SHENZHEN BRANCH"/>
        <s v="'TITAN XX ' OOD"/>
        <s v="EXPEDITORS CAMBODIA LTD"/>
        <s v="CHINA INTERNATIONAL FREIGHT PHILS."/>
        <s v="FEDEX TRADE NETWORKS TRANSPORT"/>
        <s v="BOZHUO TRAVEL PRODUCTS CO.,LTD"/>
        <s v="SHANGHAI SUPREME INTERNATIONAL"/>
        <s v="DHL LOGISTICS PRIVATE LIMITED"/>
        <s v="BACO WOOD AND EQUIPMENT NV"/>
        <s v="HANGZHOU TIMELESS HOMETEXTILE CO.,L"/>
        <s v="XIN CHANG SHOES (BD) LTD."/>
        <s v="FORESTAL RIO CLARO LTDA."/>
        <s v="APRILE TRANSPORTES INTERNACIONAIS L"/>
        <s v="SUNWOOD CANADA INTERNATIONAL INC."/>
        <s v="BENEFICIO TOLEDO, S. DE R.L."/>
        <s v="PARANAM WOOD TRADING N.V"/>
        <s v="DOWLET TRADING ENTERPRISES PTE LTD"/>
        <s v="SISECAM DIS TICARET A.S"/>
        <s v="LUCKY CHRISTMAS CRAFTWORK CO., LTD"/>
        <s v="INTEREX FOREST PRODUCTS LTD."/>
        <s v="NOVELIS ITALIA SPA"/>
        <s v="DHL ISC (HONG KONG) LTD"/>
        <s v="2974-1162 QUEBEC INC."/>
        <s v="TITO CADEMARTORI DE MEXICO S.A. DE"/>
        <s v="DEKO RAME SRL"/>
        <s v="THE TEAL-JONES GROUP"/>
        <s v="STOLT-NIELSEN JAPAN CO.,LTD."/>
        <s v="ALUDIUM TRANSFORMACION DE PRODUCTOS"/>
        <s v="KUEHNE &amp; NAGEL, S.A."/>
        <s v="KEERTHI PUMPS"/>
        <s v="LOGWIN AIR &amp; OCEAN DEUTSCHLAND GMBH"/>
        <s v="APM GLOBAL LOGISTICS BANGLADESH LTD"/>
        <s v="LUISETTI SEEDS"/>
        <s v="SINO CONNECTIONS LOGISTICS"/>
        <s v="EURO AMERICAN INDUSTRIAL CORP."/>
        <s v="AKG LOJISTIK IC VE DIS TIC LTD STI"/>
        <s v="PANDA LOGISTICS CO.,LTD."/>
        <s v="TECNOSPED EXPRESS S.R.L."/>
        <s v="ESSEQUATTRO S.P.A. VIA DEL LAVORO,"/>
        <s v="FOREX WOOD CANADA INC."/>
        <s v="HONOUR LANE LOGISTICS CO.,"/>
        <s v="PT. TRANSLINDO MALAKA EXPRESS LINE"/>
        <s v="FORESTRY TIMBER RESOURCES SDN BHD"/>
        <s v="NEWPORT CHINA TANK CONTAINERS CO."/>
        <s v="PREMIUM INTERNATIONAL FREIGHT"/>
        <s v="NEWPORT EUROPE BV"/>
        <s v="HUNTSMAN HOLLAND B.V."/>
        <s v="CORE - EXPORT SPA"/>
        <s v="360 LOGISTICS GROUP LTD"/>
        <s v="FAR EASTERN POLYTEX (VIETNAM)"/>
        <s v="BSL FREIGHT SOLUTIONS PVT. LTD."/>
        <s v="RAMON TIMBER &amp; WOOD EXPORT"/>
        <s v="GOLD WING TOYS PRODUCTS LIMITED"/>
        <s v="CANADELL"/>
        <s v="BROTHER INDUSTRIES (VIETNAM) LTD."/>
        <s v="CLOSETMAID (JIANGMEN) STORAGE LTD."/>
        <s v="GLOVIS AMERICA.INC. O/B OF"/>
        <s v="CURLY TIMBERS"/>
        <s v="RAJESH FORESTRY SERVICES"/>
        <s v="AUBRILAM"/>
        <s v="COMBI LINE INTERNATIONAL SPA"/>
        <s v="ACOSTA SANTAMARIA MIGUEL ANGEL"/>
        <s v="MINHOU BEITE HOME DECOR CO.,LTD"/>
        <s v="HOMETEK GROUP CO. LIMITED"/>
        <s v="EASYLOG SERVICOS E LOGISTICA LTDA"/>
        <s v="VENTUS INDUSTRIAL LIMITED"/>
        <s v="WIDER LOGISTICS LIMITED"/>
        <s v="ROLEX RINGS PVT LTD"/>
        <s v="MEDCARGO D. THEODORIKAS SHIPPING S."/>
        <s v="DANK S.A.DR."/>
        <s v="ALEASTUR ASTURIANA DE ALEACIONES"/>
        <s v="KING FASHION GARMENT CO., LTD PHUM"/>
        <s v="BOXCO LOGISTICS INDIA PVT LTD"/>
        <s v="LARSEN &amp; TOUBRO LIMITED"/>
        <s v="MAN WAH (MACAO COMMERCIAL"/>
        <s v="DACHSER SE AIR &amp; SEA LOGISTICS"/>
        <s v="ECO HEAT ART"/>
        <s v="AVT NATURAL PRODUCTS LIMITED"/>
        <s v="LONG SHENG OFFICE FURNITURE CO., LT"/>
        <s v="OEC LOGISTICS(QINGDAO)CO.,LTD. SHEN"/>
        <s v="OEC LOGISTICS(QINGDAO)CO.,LTD.SHENZ"/>
        <s v="LIANG HSIN LIGHTING (SHEN ZHEN)CO,L"/>
        <s v="TRANSLINK SHIPPING INC.SHENZHEN"/>
        <s v="FAR EASTERN POLYTEX (VIETNAM) LTD"/>
        <s v="MATTEL MALAYSIA SD BHD"/>
        <s v="ITOMA (HONG KONG) COMPANY LIMITED"/>
        <s v="COGNE ACCIAI SPECIALI SPA"/>
        <s v="U. S. TAMEX CORP"/>
        <s v="DHL LOGISTICS PVT LTD"/>
        <s v="EXPEDITORS INTERNATIONAL DO BRASIL"/>
        <s v="CN WORLDWIDE INTERNATIONAL FREIGHT"/>
        <s v="M+R FORWARDING (CHINA) LTD"/>
        <s v="ALOHA WORLDWIDE FDWRS."/>
        <s v="DACHSER SE"/>
        <s v="COJAREC BVBA"/>
        <s v="TANGSHAN IRON AND STEEL"/>
        <s v="SHIPCO TRANSPORT (SHANGHAI) LIMITED"/>
        <s v="QUARLES, CHARLES QEFL0039018"/>
        <s v="PT SCHNEIDER ELECTRIC MANUFACTU"/>
        <s v="DAMCO LOGISTICS SINGAPORE PTE LTD"/>
        <s v="HELLMANN"/>
        <s v="CL SYNERGY (PRIVATE) LTD ON BEHAL"/>
        <s v="THE NIPPON SYNTHETIC CHEMICAL INDUS"/>
        <s v="BRAMBATTI IMPORTA O E REPRESENTA"/>
        <s v="AYESHA SPINNING MILLS LTD."/>
        <s v="FISAVE"/>
        <s v="PANALPINA WORLD TRANSPORT (I) PVT."/>
        <s v="UPS SCS MEXICO SA DE CV"/>
        <s v="GEODIS CHINA LIMITED (CNSHA)"/>
        <s v="GTS LOGISTICS LTDA."/>
        <s v="VEGA TEXTILE LTD"/>
        <s v="HARITA SEATING SYSTEMS LIMITED"/>
        <s v="SANDOZ AG"/>
        <s v="M&amp;H ELLOUGH(RPC)"/>
        <s v="AGILITY DO BRASIL LOGISTICA INTERNA"/>
        <s v="ASIA SCOPE INTERNATIONAL LIMITED"/>
        <s v="MATTEL (M) SDN BHD"/>
        <s v="EXITO ELECTRONICS CO PHIL INC"/>
        <s v="AL REHMAN CLOTH EXPORTS (PVT) LTD."/>
        <s v="NEW HOLLAND LINGERIE"/>
        <s v="DVINSKOY DOK"/>
        <s v="TAHIS LLC"/>
        <s v="CIMOLAI SPA"/>
        <s v="DAHNAY LOGISTICS PVT LTD"/>
        <s v="COAST FRASER ENTERPRISES LTD."/>
        <s v="LG CHEM, LTD."/>
        <s v="PANTOS LOGISTICS CO. LTD"/>
        <s v="TITO CADEMARTORI DE MEXICO SA DE CV"/>
        <s v="DHL GLOBAL FORWARDING"/>
        <s v="OOCL LOGISTICS TAIWAN LTD."/>
        <s v="SEAGOLD (PRIVATE) LIMITED.SUITE"/>
        <s v="EXPEDITORS INT'L (I) PVT. LTD."/>
        <s v="ATLAS COPCO AIRPOWER N.V."/>
        <s v="KAJARIA IRON &amp; STEEL CO. PVT. LTD"/>
        <s v="LEO LIGHTING LTD"/>
        <s v="CROWN HARDWOOD CO., INC."/>
        <s v="CAROLINA OCEAN LINES, INC"/>
        <s v="SALVARO INDUSTRIA E COMERCIO DE MAD"/>
        <s v="IRFAN YAQOOB"/>
        <s v="ULTIMATE FORESTRY I N.V."/>
        <s v="JAS DO BRASIL AGENCIAMENTO"/>
        <s v="CAESARSTONE LTD"/>
        <s v="KSB BRASIL LTDA."/>
        <s v="SCHENKER DEUTSCHLAND AG"/>
        <s v="STREETLIFE DESIGN PROJECTS BV"/>
        <s v="MASTERCRAFT INTERNATIONAL LIMITED"/>
        <s v="M+R FORWARDING (CHINA) LTD AS AGENT"/>
        <s v="DAECHUN COMPANY LTD."/>
        <s v="ORIENTAL VANGUARD LOGISTICS CO.,"/>
        <s v="HOOSICK FOREST PRODUCTS INC."/>
        <s v="CHINA NATIONAL FOREST PRODUCTS NORT"/>
        <s v="BARSAN GLOBAL LOJISTIK A.S"/>
        <s v="MASTER INTERNATIONAL LOGISTICS (CHI"/>
        <s v="M&amp;T GLOBAL"/>
        <s v="SAVINO DEL BENE S.P.A. FIRENZE AS N"/>
        <s v="MITSUI-SOKO EXPRESS CO., LTD."/>
        <s v="ANJI UES FURNITURE CO.,LTD."/>
        <s v="MAINE BIOMASS EXPORTS"/>
        <s v="PANALPINA WORLD TRANSPORT(PRC)LTD."/>
        <s v="ASF, INC."/>
        <s v="FR. MEYERS SOHN (GMBH &amp; CO.)"/>
        <s v="MATRIX FREIGHT SYSTEMS PVT. LTD."/>
        <s v="KNIGHT S A S"/>
        <s v="MD INDUSTRIES SA"/>
        <s v="APERAM STAINLESS EUROPE"/>
        <s v="NIEDERMEYER INTERTRADE CORP"/>
        <s v="GREENER GLOBE TRADING CO., LTD"/>
        <s v="PVS INTERNATIONAL(S) PTE LTD"/>
        <s v="ORIENTAL VANGUARD LOGISTICS CO., LT"/>
        <s v="T.H.I.GROUP ( CAMBODIA) CO., LTD."/>
        <s v="EAST RICH BRUSH PRODUCTS (SHENZHEN)"/>
        <s v="QINGDAO XINXING HOUSEHOLD"/>
        <s v="CEVA FREIGHT SHANGHAI LIMITED"/>
        <s v="ORAL ENGINEERING S.R.L."/>
        <s v="OTS FORWARDING (CHINA) LTD"/>
        <s v="FOSHAN SHUNDE HUI CHANG FURNITURE C"/>
        <s v="GENWOOD INDUSTRIES LTD"/>
        <s v="EXPEDITORS INTERNATIONAL-QIN"/>
        <s v="MADERAS PRESERVA LTDA"/>
        <s v="SCANWELL LOGISTICS TAIWAN LTD -"/>
        <s v="VINPAC CONTAINER LINE (LA) INC."/>
        <s v="NIEN HSING INTERNATIONAL LESOTHO"/>
        <s v="EMIAC (PTY) LTD"/>
        <s v="TRC AGROFLORESTAL LTDA"/>
        <s v="FLORESTECA S/A"/>
        <s v="FAR EASTERN NEW CENTURY CORPORATION"/>
        <s v="COMTRAD TRADING LTD"/>
        <s v="EXPEDITORS INT'L ESPANA (BCN)"/>
        <s v="ENDEAVOR HARDWOODS INC."/>
        <s v="ORIENTAL VANGUARD LOGISTICS CO.,LTD"/>
        <s v="KAMI METALS LLC"/>
        <s v="CENTURY DISTRIBUTION SYSTEMS, INC."/>
        <s v="NIPPON SYNTHETIC CHEMICAL INDUSTRY"/>
        <s v="MAUSER ITALIA SPA"/>
        <s v="GANDULES INC. S.A.C."/>
        <s v="TRADELANES, INC."/>
        <s v="BALI DOMINICANA TEXTILES SA"/>
        <s v="ETS TRANSPORT LOGISTICS GMBH"/>
        <s v="SHENZHEN DONNELLEY PRINTING CO LTD"/>
        <s v="DHL ISC (VIETNAM) O/B"/>
        <s v="ECUWORLDWIDE ( CHILE ) S.A."/>
        <s v="NAIGAI NITTO CO., LTD."/>
        <s v="NSK LTD."/>
        <s v="KUEHNE + NAGEL GESELLSCHAFT M.B.H"/>
        <s v="3 B SPA"/>
        <s v="KAM PIN PAINT WORKS LTD."/>
        <s v="ORIENT EXPRESS CONTAINER CO., LIMIT"/>
        <s v="MACDONALD OWEN LUMBER COMPANY"/>
        <s v="HERRAMIENTAS STANLEY SA DE CV"/>
        <s v="MAUVILA TIMBER LLC"/>
        <s v="EXPEDITORS CARGO MANAGEMENT SYSTE"/>
        <s v="DESTER CO., LTD."/>
        <s v="SCHENKER (THAI) LTD."/>
        <s v="TENRYU CANADA CORPORATION"/>
        <s v="PT. BUMI MENARA INTERNUSA"/>
        <s v="PATHFINDER COMMUNICATIONS PTY LTD"/>
        <s v="RONGCHENG SANLI AQUATIC CO.,LTD"/>
        <s v="EVA WORLDWIDE TRADING CO., LTD"/>
        <s v="PASHA INTERNATIONAL"/>
        <s v="EMO-TRANS GMBH"/>
        <s v="PANTOS LOGISTICS (SHENZHEN) CO LT"/>
        <s v="ARKEMA FRANCE"/>
        <s v="POHJANMAAN KALUSTE LTD"/>
        <s v="EXPEDITORS INTERNATIONAL (UK) LTD"/>
        <s v="REYBANPAC, REY BANANO DEL PACIFICO"/>
        <s v="ALTRUSTIC SERVICE PTE LTD"/>
        <s v="COLOMBUS TIMBER NV"/>
        <s v="FIRST TIMBER N.V"/>
        <s v="PASTURE PETFOODS NEW ZEALAND LTD 1S"/>
        <s v="FEDEX INTERNATIONAL FREIGHT FORWARD"/>
        <s v="CURTIEMBRES FONSECA S.A."/>
        <s v="BAUTAM-DAWID TAMAS"/>
        <s v="QINGDAO PARISI GRAND SMOOTH"/>
        <s v="MENTFIELD-TLI LOGISTICSINTERNATIONA"/>
        <s v="DAMCO AS AGENT OF:"/>
        <s v="ECI TAIWAN CO., LTD."/>
        <s v="EJAY INDUSTRY CO. LTD"/>
        <s v="CARVEN INDUSTRIES LIMITED (HK)"/>
        <s v="HONOUR LANE SHIPPING LTD."/>
        <s v="SCHENKER ITALIANA SPA (NOLA)"/>
        <s v="TONELERIA DEL SUR RAFAEL CABELLO SL"/>
        <s v="MR HENG VANN"/>
        <s v="H.G.M C/O AM CARGO FOR WORLD"/>
        <s v="H.G.M FASHION"/>
        <s v="DN FREIGHT"/>
        <s v="SEALINK INTERNATIONAL INC. C O"/>
        <s v="CARGOCALL UK LTD"/>
        <s v="MONTAGNE JEUNESSE INT LTD"/>
        <s v="SOCIETE DES CAVES"/>
        <s v="MATTEL MALAYSIA SDN BHD"/>
        <s v="BLEDINA SAS"/>
        <s v="INDUMAD INDUSTRIA MADERERA S.A"/>
        <s v="ALLY GLOBAL"/>
        <s v="HONGKONG GOY INTERNATIONAL TRADING"/>
        <s v="RISINGSUN LIGHTING FACTORY"/>
        <s v="MAROTT GRAPHIC SERVICES (UK) LTD."/>
        <s v="VALFSAN DIS TICARET LTD.STI."/>
        <s v="RR DONNELLEY ASIA PRINTIING"/>
        <s v="COLUMBIA FOREST PRODUCTS"/>
        <s v="NORTH AMERICA HARDWOOD LLC"/>
        <s v="PT HJ BUSANA INDAH"/>
        <s v="PAMIGRAN COMERCIO DE IMPORTACAO E E"/>
        <s v="K.M.ASHRAF &amp; SONS (PVT) LTD."/>
        <s v="MADERERA BOZOVICH S.A.C."/>
        <s v="USA SHIPPING, LLC"/>
        <s v="MARINE CONSTRUCTION SUPPLY CO."/>
        <s v="MTS ULUSLARARASI TASIMACILIK VE"/>
        <s v="PREMIUM LOG YARDS, INC."/>
        <s v="KURARAY CO., LTD."/>
        <s v="MAC SUPPLY CHAIN SOLUTIONS PRIVATE"/>
        <s v="STYLE TEXTILE (PVT) LIMITED"/>
        <s v="NNR GLOBAL LOGISTICS (GUANGZHOU) CO"/>
        <s v="JF HILLEBRAND FRANCE (BEAUNE)..."/>
        <s v="BOLLORE TRANSPORT LOGISTICS P/C"/>
        <s v="BEIJING KANG-JIE-KONG INTERNATIONAL"/>
        <s v="ORIENT STAR INTERNATIONAL LOGISTICS"/>
        <s v="NNR GLOBAL LOGISTICS (GUANGZHOU)"/>
        <s v="SABRINA MANUFACTURING GROUP LIMITED"/>
        <s v="GRANITECH INTERNATIONAL"/>
        <s v="DMM FOREST PRODUCTS INC."/>
        <s v="CALZATURIFICIO JUMBO SPA UNIPERSONA"/>
        <s v="TECNOPRES SRL"/>
        <s v="ET INTERNATIONAL PRIVATE LIMITED"/>
        <s v="OLAM INTERNATIONAL LTD"/>
        <s v="DHAKAREA LTD"/>
        <s v="GREENWELL OLEOCHEMICAL SDN. BHD"/>
        <s v="ORIENT CONTAINERS SDN. BHD."/>
        <s v="M+R FORWARDING (CHINA) LTD AS"/>
        <s v="VARIETY WOODS GREENHEART LTD"/>
        <s v="IKE TRADING CO., LTD."/>
        <s v="DHL GLOBAL FORWARDING(VIETNAM) CORP"/>
        <s v="CONE DENIM YECAPIXTLA"/>
        <s v="K M ASHRAF SONS PVT LTD"/>
        <s v="MAGMA MAGNETS MANUFACT"/>
        <s v="MOXON TIMBER EUROPE"/>
        <s v="WENDENG WONDER DRAWNWORKS"/>
        <s v="MAN WAH MACAO COMMERCIAL"/>
        <s v="MARINE CONSTRUCTION SUPPLY"/>
        <s v="AUXO INTERNATIONAL LTD"/>
        <s v="IZM IC VE DIS TIC. LTD. STI."/>
        <s v="HANS TIMBER CORPORATION"/>
        <s v="ALICEA, JOSE QENQ0047393"/>
        <s v="COMPANIA HONDURENA DE MERCADEO AG"/>
        <s v="TRANSPORT TEAM WORLDWIDE LTD."/>
        <s v="LVMH FRAGRANCE BRANDS"/>
        <s v="GUANGDONG XINBAO ELECTRICAL"/>
        <s v="JAS FORWARDING (CHINA ) CO.,LTD."/>
        <s v="GUANGDONG GUANGXIN FURNITURE CO LTD"/>
        <s v="PORTLINK LOGISTICA MULTIMODAL LTDA"/>
        <s v="PARISI GRAND SMOOTH LOGISTICS LTD"/>
        <s v="OJI PAPEIS ESPECIAIS LTDA -"/>
        <s v="RUPA FABRICS LTD."/>
        <s v="R&amp;K CLARK ENTERPRISES"/>
        <s v="MI LOGIX CO.,LTD (BR.) HOCHIMINH"/>
        <s v="PT. TRIO EAGLE LOGISTIC"/>
        <s v="MAINFREIGHT AIR OCEAN LTD"/>
        <s v="USA SHIPPING LLC"/>
        <s v="CANADEL INC.700 CANADEL AVENUE, CP5"/>
        <s v="YUSEN LOGISTICS (SINGAPORE) PTE LTD"/>
        <s v="GLOBAL STONES PVT LTD"/>
        <s v="NICE YOUNG LITE CO., LTD"/>
        <s v="PINGO DE OURO MADEIRAS LTDA - EPP"/>
        <s v="MAN WAH (MACAO COMM OFFSHORE)"/>
        <s v="UNITEX INTERNATIONAL FORWARDING (GU"/>
        <s v="DONGGUAN LONGWELL SPORTS CO., LTD."/>
        <s v="ANANTA GARMENTS LTD."/>
        <s v="ONTINENTAL FLANGES AND FITTING"/>
        <s v="TOPWINNER TRANSPORTATION LIMITED"/>
        <s v="TRANSWORLD LOGISTICS LTD"/>
        <s v="THOMAS MAGNETE GMBH"/>
        <s v="DONGGUAN COCHEEN FURNITURE CO.,LTD"/>
        <s v="BDX FLORESTAS EIRELI - ME"/>
        <s v="BDX FLORESTAS LTDA - ME"/>
        <s v="LESCHACO MEXICANA,S.A. DE C.V."/>
        <s v="MAN WAH MACAO COMMERCIAL OFFSHORE"/>
        <s v="HIEP HOA PHAT FURNITURE DECORATION"/>
        <s v="PT. EQUATOR JINGGA"/>
        <s v="COMPANIA AZUCARERA CHUMBAGUA, S.A."/>
        <s v="MAINFREIGHT AIR OCEAN LTD (SEAFR"/>
        <s v="SUMAQAO SAC."/>
        <s v="RIVIERA HOME FURNISHINGS PVT.LTD."/>
        <s v="POLVERINI ARREDAMENTI SRL"/>
        <s v="PARANAM WOOD TRADING NV"/>
        <s v="OLAM INTERNATIONAL LIMITED"/>
        <s v="NINGBO MEGAFEAT BEDDING CO LTD"/>
        <s v="CMK INTERNATIONAL HOLDINGS INC."/>
        <s v="SHIPPER: SHIPCO TRANSPORT"/>
        <s v="SHAFI GLUCOCHEM (PVT) LTD"/>
        <s v="SEAGOLD SUPPLY CHAIN MANAGEMENT"/>
        <s v="MASOOD TEXTILE MILLS LTD.,"/>
        <s v="SIMON LUSSIER LTEE16, BOUL. DE LA S"/>
        <s v="MAINFREIGHT AIR OCEAN LTD ( SEAFR"/>
        <s v="MAINFREIGHT AIR OCEAN LIMITED"/>
        <s v="EMEK MERMER SAN.TIC.A.S"/>
        <s v="INTERNATIONAL MARKETING SYSTEMS"/>
        <s v="PACHA CO SA"/>
        <s v="COMBINE INT L LOGISTICS CO.,LTD"/>
        <s v="APL LOGISTICS INDIA PVT. LTD."/>
        <s v="DSV TRANSPORT UAB"/>
        <s v="T.T.INTERNATIONAL CO.LTD."/>
        <s v="CEGEN INTERNATIONAL SHIPPING CO.,LT"/>
        <s v="SOSTMEIER GMBH CO."/>
        <s v="MUBEA TRANSMISSION COMP. S.R.O."/>
        <s v="DAMCO CHINA LIMITED SHANGHAI BRANCH"/>
        <s v="RHENUS LOGISTICS, S.A"/>
        <s v="IBERO EL SALVADOR S.A DE C.V."/>
        <s v="CREATIVE DESIGN LTD"/>
        <s v="MIDDLE EAST TAILORING CO (METCO)"/>
        <s v="MIDDLE EAST TAILORING CO(METCO)"/>
        <s v="SUPERIOR INTERNATIONAL"/>
        <s v="WORLDWIDE LOGISTICS CO.,LTD.SHENZHE"/>
        <s v="GEODIS WILSON GERMANY GMBH &amp; CO."/>
        <s v="SHIPCO TRANSPORT(SHANGHAI)"/>
        <s v="PINERY TEXTILE LTD"/>
        <s v="HERFURTH MARITIME B.V."/>
        <s v="CFI-COMBINED FREIGHT INTERNATIONA"/>
        <s v="N.C. JOHN AND SONS (P) LTD"/>
        <s v="SHIPCO TRANSPORT (SHANGHAI)"/>
        <s v="AGILITY LOGISTICS PRIVATE LIMITED"/>
        <s v="SILVER FERN FARMS SHEEPMEAT LIMITED"/>
        <s v="C.H. ROBINSON WORLDWIDE LOGISTICS"/>
        <s v="DSV AIR &amp; SEA S R O"/>
        <s v="UPS SCS CHINA LIMITED SHANGHAI"/>
        <s v="PHILIPPINE IINO CORP."/>
        <s v="AAA HEARTLAND EXPRESS, INC."/>
        <s v="OOCL LOGISTICS HK LTD."/>
        <s v="YANGDONG JINHENG INDUSTRIES LIMITED"/>
        <s v="IMAX CORPORATION"/>
        <s v="SHIPCO TRANSPORT(SHANGHAI )LTD"/>
        <s v="SEAHORSE SHIPPING CORPORATION"/>
        <s v="SEAMAN LOGISTIKS,"/>
        <s v="HIGH BREETD FASHIONS,"/>
        <s v="FR. MEYER'S SOHN LOGISTICA BRASIL"/>
        <s v="KLABIN S.A. CNPJ 89.637.490/0001-45"/>
        <s v="ARKEMA USINE DE CARLING"/>
        <s v="GLATFELTER SCAER"/>
        <s v="EXPEDITORS HONG KONG LIMITED"/>
        <s v="ORIENT EXPRESS CONTAINER CO.,LTD."/>
        <s v="C.H.ROBINSON FREIGHT SERVICES LTD."/>
        <s v="OEC FREIGHT WORLDWIDE COMPANY LIMIT"/>
        <s v="SEATRANS AGENCIES PVT LTD"/>
        <s v="DACHSER SE - AIR &amp; SEA LOGISTICS"/>
        <s v="UPS SCS (INDIA) PVT LTD"/>
        <s v="UNITEX INTERNATIONAL FORWARDING(GUA"/>
        <s v="DANZER VENEER AMERICAS INC.119 AID"/>
        <s v="PT.UNGARAN SARI GARMENTS"/>
        <s v="ONTARIO TIEN YOU TIMBER CO., LTD.36"/>
        <s v="WINGHAM BEEF EXPORTS PTY LTD"/>
        <s v="XIAMEN JIALIN FOREIGN TRADE CO.,LTD"/>
        <s v="INTRATEXT DE EL SALVADOR, S.A DE C."/>
        <s v="PULSE FASHION SOLUTION PVT. LTD."/>
        <s v="PYRAMIS METALLOURGIA A.E."/>
        <s v="BEIJING KANG-JIE-KONG INTERNATION"/>
        <s v="GRAVITA GHANA LTD, ON BEHALF OF GRA"/>
        <s v="VALLABH TEXTILES COMPANY LIMITED"/>
        <s v="EXTRADE II S.A DE C.V."/>
        <s v="NORTH AMERICA HARDWOOD LLC4 WESTWOO"/>
        <s v="WEST FOREST PRODUCTS CORP.340 EAST"/>
        <s v="LOYAL HARDWOODSRR# 1HANOVER, ONTARI"/>
        <s v="MADEIRAS SALAMONI LTDA."/>
        <s v="PGI COLOMBIA LTDA"/>
        <s v="GIBBS-HUNGARY DIE CASTING KFT"/>
        <s v="IKE TRADING CO.LTD"/>
        <s v="CHISENG FRAME&amp;ART CO.,LIMITED"/>
        <s v="SCANWELL LOGISTICS COLOMBO"/>
        <s v="YAHEE TECHNOLOGIES CORP.,LTD."/>
        <s v="TRANSMARINE LOGISTICS LTD"/>
        <s v="POLO COMPOSITE KNIT INDUSTRY LTD"/>
        <s v="OLYMPIC INDUSTRIES INC."/>
        <s v="INDUSTRIA COLOMBIANA DE CAFE S.A.S."/>
        <s v="DACHSER BRASIL LOGISTICA LTDA"/>
        <s v="KASTER LOGGING LIMITED5265 HWY #26"/>
        <s v="BDP INTERNATIONAL.(CHINA) ON BEHALF"/>
        <s v="DANBLOCK BRAKES INDIA PVT LTD"/>
        <s v="A AND A TRADING LTD."/>
        <s v="CARL HARTMANN GMBH CO."/>
        <s v="DANZER VENEER AMERICAS INC"/>
        <s v="YUSEN LOGISTICS CO.,LTD."/>
        <s v="TREAD FIT INDUSTRIAL CO LTD"/>
        <s v="MARINETRANS INDIA PVT LTD"/>
        <s v="ORBAY TARIM URUN.SAN. VE TIC.LTD."/>
        <s v="NILFISK ADVANCE TERMELO KFT."/>
        <s v="INTERPRO FOREST PRODUCTS"/>
        <s v="PALIRRIA - SOULIOTIS S.A."/>
        <s v="HECNY SHIPPING LTD"/>
        <s v="ALIMOGLU MERMER SANAYI VE TICARET A"/>
        <s v="NABIL M. MORSI"/>
        <s v="KING CITY FORWARDING USA, INC"/>
        <s v="OLYMPIC INDUSTRIES INC"/>
        <s v="CONSOLIDATOR INTERNATIONAL CO."/>
        <s v="ARKEMA CARLING"/>
        <s v="APL LOGISTICS ON BEHALF OF"/>
        <s v="TOUCHWOOD BV"/>
        <s v="APL LOGISTICS SVCS (THAILAND) LTD"/>
        <s v="MERINO INDUSTRIES LTD."/>
        <s v="PROSONO TIMBERS CC"/>
        <s v="YUSEN LOGISTICS (HONG KONG) LIMITED"/>
        <s v="GENERAL MERCHANDISE CONSOLIDATORS"/>
        <s v="FMT (GARMENTS)"/>
        <s v="XPO OCEAN WORLD LINES EUROPE GMBH"/>
        <s v="KEY BANYO VE MUTFAK URUN DIS TIC AS"/>
        <s v="GRASIM INDUSTRIES LIMITED"/>
        <s v="GLORIA MATERIAL TECHNOLOGY CORP."/>
        <s v="BALTUSSEN WANROIJ B.V."/>
        <s v="TAMASU BUTTERFLY E. GMBH"/>
        <s v="BDP-WAKESTONE SRO"/>
        <s v="DHL ISC (HONG KONG) LIMITED O/B"/>
        <s v="HERBERT OTTE"/>
        <s v="SACO SHIPPING GMBH"/>
        <s v="SAHACHIT WATANA PLASTIC INDUSTRY CO"/>
        <s v="COOP AGRICOLA INT MAGDALENA R.L."/>
        <s v="VALDOR APPAREL MANUFACTURING"/>
        <s v="TTS WORLDWIDE LLC"/>
        <s v="GIORGIO GORI AS AGENT"/>
        <s v="MANUFACTURERA LEE DE MEXICO."/>
        <s v="DEOLEO S.A."/>
        <s v="ART BASEL U.S. CORP."/>
        <s v="KUEHNE &amp; NAGEL LTD."/>
        <s v="HASBRO S.A."/>
        <s v="DELPHI LOCKHEED AUTOMOTIVE LTD"/>
        <s v="HERFURTH MARITIME"/>
        <s v="BLU LOGISTICS (CHINA) CO.,LTD."/>
        <s v="TOPSTYLE LTD"/>
        <s v="DYNAMIC MARINE LOGISTICS LIMITED"/>
        <s v="UPS MEXICO, SA DE CV"/>
        <s v="SCANTRANS INDIA PRIVATE LIMITED"/>
        <s v="INTERFLOW TANK CONTAINER SYSTEM"/>
        <s v="BRAMAGRAN BRASILEIRO MARMORE E"/>
        <s v="YESTER JEANS LTD"/>
        <s v="NEW HOLLAND LINGERIE DE HONDURAS"/>
        <s v="GLOBELINK WW INDIA PVT LTD"/>
        <s v="STREETLIFE BV"/>
        <s v="JAS DO BRASIL AGENC LOGIST LTDA"/>
        <s v="VEGA TEXTILES LTD"/>
        <s v="SANYO CHEMICAL INDUSTRIES,LTD."/>
        <s v="STITCHES (PVT) LTD."/>
        <s v="SANYO CHEMICAL INDUSTRIES, LTD."/>
        <s v="VIRAJ PROFILES LTD"/>
        <s v="COLOMBINA S.A."/>
        <s v="YUSEN LOGISTICS(CHINA)CO.,LTD."/>
        <s v="SEL MANUFACTURING CO. LTD"/>
        <s v="RICH PEAK GROUP"/>
        <s v="FRIGORIFICO DEL SUD ESTE S.A."/>
        <s v="GLOBAL MANUFACTURERS &amp; CONTRACTORS"/>
        <s v="IMA INDUSTRIA DE ARTICULOS DE"/>
        <s v="HONOUR LANE LOGISTICS CO., LTD - VI"/>
        <s v="WABCO INDIA LIMITED"/>
        <s v="GLAND PHARMA LIMITED"/>
        <s v="BUCHANAN HARDWOODS"/>
        <s v="TAAN FOREST LIMITED PARTNERSHIP"/>
        <s v="JSK SHIPPING &amp; LOGISTICS"/>
        <s v="KUEHNE &amp; NAGEL LTD. AS AGENT OF BLU"/>
        <s v="CHALCO RUIMIN CO.,LTD"/>
        <s v="FINEWELL UNIVERSAL LIMITED"/>
        <s v="KUEHNE NAGEL LTD."/>
        <s v="GAC FORWARDING &amp; SHIPPING"/>
        <s v="OCONCA CONTAINER LINE S A LTD"/>
        <s v="EXPEDITORS INTERNATIONAL GMBH.(STR"/>
        <s v="FUSION TRADING COMPANY"/>
        <s v="UNIVERSAL JEANS LTD."/>
        <s v="CITROMAX S.A.C.I."/>
        <s v="TENRYU CANADA CORP."/>
        <s v="DHL GLOBAL FORWARDING GMBH"/>
        <s v="GOEL EXPORTS"/>
        <s v="C.H. ROBINSON WORLDWIDE (HONG KONG)"/>
        <s v="ROYAL CARGO DO BRASIL LTDA ON BE"/>
        <s v="GUIZHOU MATERIALS AND MINERALS"/>
        <s v="BUCHANAN HARDWOODS (AL)"/>
        <s v="VARIOUS SHIPPER"/>
        <s v="DUPRAS LEDOUX INC."/>
        <s v="LINDT &amp; SPRUENGLI GMBH"/>
        <s v="DAMCO SHENZHEN"/>
        <s v="DANMAR LINES C/O DHL GLOBAL"/>
        <s v="JAKKS PACIFIC (HK) LIMITED"/>
        <s v="TRADELANES INC"/>
        <s v="LES VINS GEORGES DUBOEUF"/>
        <s v="REGION SYSTEMS SDN BHD"/>
        <s v="COLOMBIAN CARGO LOGISTICS SAS"/>
        <s v="DAMCO O B"/>
        <s v="RENOVA S A"/>
        <s v="SHENZHEN KAIXIANGTONG IMPORT &amp;"/>
        <s v="QUICK SILVER FREIGHT SYSTEMS P LTD"/>
        <s v="A DONG CRAFTS IMPORT AND EXPORT JSC"/>
        <s v="DAMCO O/B:"/>
        <s v="KAY &amp; EMMS (PVT) LTD"/>
        <s v="INTERNATIONAL SOURCING AGENTS CC"/>
        <s v="ORIENTAL POWER LOGISTICS CO., LTD."/>
        <s v="AB VILNIAUS BALDAI WAREHOUSE"/>
        <s v="JAPAN TRUST CO., LTD."/>
        <s v="ALBAAD MASSUOT YITZHAK LTD. FEM"/>
        <s v="KUEHNE &amp; NAGEL LTD SHENZHEN BRANCH"/>
        <s v="PACIFIC STAR EXPRESS CORP"/>
        <s v="PAMONTE S. A."/>
        <s v="ORIENT STAR TRANSPORT INT L LTD."/>
        <s v="ANIMEX-ANIMPOL SF SP. Z O.O. SP. K"/>
        <s v="SOTHY GLOBAL WOOD SOURCE INC."/>
        <s v="EXPEDITORS INTERNATIONAL MAA"/>
        <s v="SAFEWATER LINES (INDIA) PVT. LTD"/>
        <s v="OPUS ONE CORPORATION"/>
        <s v="DONGGUAN HUNG YIP GARMENT MFG."/>
        <s v="TRING MARKET AUCTIONS"/>
        <s v="ROBERT BOYS SHIPPING"/>
        <s v="INDUSTRIA COLOMBIANA DE CAFE S.A."/>
        <s v="FORESTREE PERU S.A.C"/>
        <s v="OUTSPAN ECUADOR S.A."/>
        <s v="VOLKSWAGEN DE MEXICO, S.A. DE C.V."/>
        <s v="JINHUA TIANYUAN FOODS CO.,LTD."/>
        <s v="DE WELL CONTAINER SHIPPING INC."/>
        <s v="FUPORDI S.A."/>
        <s v="DAMCO INDONESIA"/>
        <s v="APL LOGISTICS CHINA LTD."/>
        <s v="SHANGHAI TRUSTEX CO LTD"/>
        <s v="SADESA S.A."/>
        <s v="MURATA MACHINERY,LTD. MACHINE TOOLS"/>
        <s v="JAPAN TRUST CO.,LTD."/>
        <s v="SOVEREIGN SHIPPING PVT LTD"/>
      </sharedItems>
    </cacheField>
    <cacheField name="ARRIVAL DATE" numFmtId="164">
      <sharedItems containsSemiMixedTypes="0" containsDate="1" containsString="0">
        <d v="2024-12-13T00:00:00Z"/>
        <d v="2024-12-12T00:00:00Z"/>
        <d v="2024-12-11T00:00:00Z"/>
        <d v="2024-12-10T00:00:00Z"/>
        <d v="2024-12-09T00:00:00Z"/>
        <d v="2024-12-08T00:00:00Z"/>
        <d v="2024-12-06T00:00:00Z"/>
        <d v="2024-12-04T00:00:00Z"/>
        <d v="2024-12-03T00:00:00Z"/>
        <d v="2024-11-30T00:00:00Z"/>
        <d v="2024-11-26T00:00:00Z"/>
        <d v="2024-11-23T00:00:00Z"/>
        <d v="2024-11-22T00:00:00Z"/>
        <d v="2024-11-21T00:00:00Z"/>
        <d v="2024-11-20T00:00:00Z"/>
        <d v="2024-11-18T00:00:00Z"/>
        <d v="2024-11-17T00:00:00Z"/>
        <d v="2024-11-16T00:00:00Z"/>
        <d v="2024-11-15T00:00:00Z"/>
        <d v="2024-11-14T00:00:00Z"/>
        <d v="2024-11-13T00:00:00Z"/>
        <d v="2024-11-10T00:00:00Z"/>
        <d v="2024-11-09T00:00:00Z"/>
        <d v="2024-11-08T00:00:00Z"/>
        <d v="2024-11-07T00:00:00Z"/>
        <d v="2024-11-05T00:00:00Z"/>
        <d v="2024-11-03T00:00:00Z"/>
        <d v="2024-11-02T00:00:00Z"/>
        <d v="2024-11-01T00:00:00Z"/>
        <d v="2024-10-29T00:00:00Z"/>
        <d v="2024-10-28T00:00:00Z"/>
        <d v="2024-10-27T00:00:00Z"/>
        <d v="2024-10-25T00:00:00Z"/>
        <d v="2024-10-24T00:00:00Z"/>
        <d v="2024-10-22T00:00:00Z"/>
        <d v="2024-10-19T00:00:00Z"/>
        <d v="2024-10-17T00:00:00Z"/>
        <d v="2024-10-16T00:00:00Z"/>
        <d v="2024-10-11T00:00:00Z"/>
        <d v="2024-10-09T00:00:00Z"/>
        <d v="2024-10-08T00:00:00Z"/>
        <d v="2024-10-06T00:00:00Z"/>
        <d v="2024-10-05T00:00:00Z"/>
        <d v="2024-09-28T00:00:00Z"/>
        <d v="2024-09-27T00:00:00Z"/>
        <d v="2024-09-25T00:00:00Z"/>
        <d v="2024-09-23T00:00:00Z"/>
        <d v="2024-09-21T00:00:00Z"/>
        <d v="2024-09-19T00:00:00Z"/>
        <d v="2024-09-18T00:00:00Z"/>
        <d v="2024-09-16T00:00:00Z"/>
        <d v="2024-09-15T00:00:00Z"/>
        <d v="2024-09-13T00:00:00Z"/>
        <d v="2024-09-12T00:00:00Z"/>
        <d v="2024-09-11T00:00:00Z"/>
        <d v="2024-09-10T00:00:00Z"/>
        <d v="2024-09-04T00:00:00Z"/>
        <d v="2024-09-03T00:00:00Z"/>
        <d v="2024-09-01T00:00:00Z"/>
        <d v="2024-08-30T00:00:00Z"/>
        <d v="2024-08-27T00:00:00Z"/>
        <d v="2024-08-25T00:00:00Z"/>
        <d v="2024-08-23T00:00:00Z"/>
        <d v="2024-08-22T00:00:00Z"/>
        <d v="2024-08-19T00:00:00Z"/>
        <d v="2024-08-14T00:00:00Z"/>
        <d v="2024-08-13T00:00:00Z"/>
        <d v="2024-08-09T00:00:00Z"/>
        <d v="2024-08-06T00:00:00Z"/>
        <d v="2024-08-03T00:00:00Z"/>
        <d v="2024-07-30T00:00:00Z"/>
        <d v="2024-07-29T00:00:00Z"/>
        <d v="2024-07-28T00:00:00Z"/>
        <d v="2024-07-26T00:00:00Z"/>
        <d v="2024-07-25T00:00:00Z"/>
        <d v="2024-07-23T00:00:00Z"/>
        <d v="2024-07-21T00:00:00Z"/>
        <d v="2024-07-19T00:00:00Z"/>
        <d v="2024-07-18T00:00:00Z"/>
        <d v="2024-07-17T00:00:00Z"/>
        <d v="2024-07-16T00:00:00Z"/>
        <d v="2024-07-15T00:00:00Z"/>
        <d v="2024-07-14T00:00:00Z"/>
        <d v="2024-07-13T00:00:00Z"/>
        <d v="2024-07-12T00:00:00Z"/>
        <d v="2024-07-11T00:00:00Z"/>
        <d v="2024-07-09T00:00:00Z"/>
        <d v="2024-07-07T00:00:00Z"/>
        <d v="2024-07-03T00:00:00Z"/>
        <d v="2024-06-30T00:00:00Z"/>
        <d v="2024-06-28T00:00:00Z"/>
        <d v="2024-06-26T00:00:00Z"/>
        <d v="2024-06-25T00:00:00Z"/>
        <d v="2024-06-21T00:00:00Z"/>
        <d v="2024-06-20T00:00:00Z"/>
        <d v="2024-06-19T00:00:00Z"/>
        <d v="2024-06-16T00:00:00Z"/>
        <d v="2024-06-13T00:00:00Z"/>
        <d v="2024-06-11T00:00:00Z"/>
        <d v="2024-06-08T00:00:00Z"/>
        <d v="2024-06-07T00:00:00Z"/>
        <d v="2024-06-06T00:00:00Z"/>
        <d v="2024-06-04T00:00:00Z"/>
        <d v="2024-06-01T00:00:00Z"/>
        <d v="2024-05-31T00:00:00Z"/>
        <d v="2024-05-30T00:00:00Z"/>
        <d v="2024-05-29T00:00:00Z"/>
        <d v="2024-05-27T00:00:00Z"/>
        <d v="2024-05-24T00:00:00Z"/>
        <d v="2024-05-20T00:00:00Z"/>
        <d v="2024-05-18T00:00:00Z"/>
        <d v="2024-05-17T00:00:00Z"/>
        <d v="2024-05-13T00:00:00Z"/>
        <d v="2024-05-12T00:00:00Z"/>
        <d v="2024-05-10T00:00:00Z"/>
        <d v="2024-05-09T00:00:00Z"/>
        <d v="2024-05-08T00:00:00Z"/>
        <d v="2024-05-07T00:00:00Z"/>
        <d v="2024-05-03T00:00:00Z"/>
        <d v="2024-05-02T00:00:00Z"/>
        <d v="2024-05-01T00:00:00Z"/>
        <d v="2024-04-30T00:00:00Z"/>
        <d v="2024-04-29T00:00:00Z"/>
        <d v="2024-04-24T00:00:00Z"/>
        <d v="2024-04-23T00:00:00Z"/>
        <d v="2024-04-22T00:00:00Z"/>
        <d v="2024-04-21T00:00:00Z"/>
        <d v="2024-04-17T00:00:00Z"/>
        <d v="2024-04-13T00:00:00Z"/>
        <d v="2024-04-12T00:00:00Z"/>
        <d v="2024-04-09T00:00:00Z"/>
        <d v="2024-04-06T00:00:00Z"/>
        <d v="2024-04-05T00:00:00Z"/>
        <d v="2024-04-02T00:00:00Z"/>
        <d v="2024-04-01T00:00:00Z"/>
        <d v="2024-03-30T00:00:00Z"/>
        <d v="2024-03-29T00:00:00Z"/>
        <d v="2024-03-26T00:00:00Z"/>
        <d v="2024-03-22T00:00:00Z"/>
        <d v="2024-03-21T00:00:00Z"/>
        <d v="2024-03-15T00:00:00Z"/>
        <d v="2024-03-13T00:00:00Z"/>
        <d v="2024-03-12T00:00:00Z"/>
        <d v="2024-03-07T00:00:00Z"/>
        <d v="2024-03-05T00:00:00Z"/>
        <d v="2024-03-04T00:00:00Z"/>
        <d v="2024-03-03T00:00:00Z"/>
        <d v="2024-03-02T00:00:00Z"/>
        <d v="2024-02-27T00:00:00Z"/>
        <d v="2024-02-25T00:00:00Z"/>
        <d v="2024-02-24T00:00:00Z"/>
        <d v="2024-02-18T00:00:00Z"/>
        <d v="2024-02-15T00:00:00Z"/>
        <d v="2024-02-10T00:00:00Z"/>
        <d v="2024-02-09T00:00:00Z"/>
        <d v="2024-02-08T00:00:00Z"/>
        <d v="2024-02-07T00:00:00Z"/>
        <d v="2024-02-06T00:00:00Z"/>
        <d v="2024-02-05T00:00:00Z"/>
        <d v="2024-02-03T00:00:00Z"/>
        <d v="2024-02-02T00:00:00Z"/>
        <d v="2024-01-26T00:00:00Z"/>
        <d v="2024-01-25T00:00:00Z"/>
        <d v="2024-01-23T00:00:00Z"/>
        <d v="2024-01-18T00:00:00Z"/>
        <d v="2024-01-17T00:00:00Z"/>
        <d v="2024-01-15T00:00:00Z"/>
        <d v="2024-01-14T00:00:00Z"/>
        <d v="2024-01-10T00:00:00Z"/>
        <d v="2024-01-08T00:00:00Z"/>
        <d v="2024-01-06T00:00:00Z"/>
        <d v="2024-01-05T00:00:00Z"/>
        <d v="2024-01-04T00:00:00Z"/>
        <d v="2023-12-26T00:00:00Z"/>
        <d v="2023-12-23T00:00:00Z"/>
        <d v="2023-12-22T00:00:00Z"/>
        <d v="2023-12-21T00:00:00Z"/>
        <d v="2023-12-12T00:00:00Z"/>
        <d v="2023-12-11T00:00:00Z"/>
        <d v="2023-12-09T00:00:00Z"/>
        <d v="2023-12-05T00:00:00Z"/>
        <d v="2023-12-04T00:00:00Z"/>
        <d v="2023-11-30T00:00:00Z"/>
        <d v="2023-11-10T00:00:00Z"/>
        <d v="2023-11-09T00:00:00Z"/>
        <d v="2023-11-06T00:00:00Z"/>
        <d v="2023-11-05T00:00:00Z"/>
        <d v="2023-11-04T00:00:00Z"/>
        <d v="2023-11-02T00:00:00Z"/>
        <d v="2023-10-31T00:00:00Z"/>
        <d v="2023-10-29T00:00:00Z"/>
        <d v="2023-10-27T00:00:00Z"/>
        <d v="2023-10-25T00:00:00Z"/>
        <d v="2023-10-19T00:00:00Z"/>
        <d v="2023-10-17T00:00:00Z"/>
        <d v="2023-10-13T00:00:00Z"/>
        <d v="2023-10-11T00:00:00Z"/>
        <d v="2023-10-06T00:00:00Z"/>
        <d v="2023-09-30T00:00:00Z"/>
        <d v="2023-09-29T00:00:00Z"/>
        <d v="2023-09-26T00:00:00Z"/>
        <d v="2023-09-23T00:00:00Z"/>
        <d v="2023-09-20T00:00:00Z"/>
        <d v="2023-09-18T00:00:00Z"/>
        <d v="2023-09-17T00:00:00Z"/>
        <d v="2023-09-15T00:00:00Z"/>
        <d v="2023-09-14T00:00:00Z"/>
        <d v="2023-09-09T00:00:00Z"/>
        <d v="2023-09-08T00:00:00Z"/>
        <d v="2023-09-06T00:00:00Z"/>
        <d v="2023-09-05T00:00:00Z"/>
        <d v="2023-09-02T00:00:00Z"/>
        <d v="2023-08-29T00:00:00Z"/>
        <d v="2023-08-28T00:00:00Z"/>
        <d v="2023-08-24T00:00:00Z"/>
        <d v="2023-08-19T00:00:00Z"/>
        <d v="2023-08-16T00:00:00Z"/>
        <d v="2023-08-11T00:00:00Z"/>
        <d v="2023-08-10T00:00:00Z"/>
        <d v="2023-08-09T00:00:00Z"/>
        <d v="2023-08-07T00:00:00Z"/>
        <d v="2023-08-05T00:00:00Z"/>
        <d v="2023-08-03T00:00:00Z"/>
        <d v="2023-07-31T00:00:00Z"/>
        <d v="2023-07-30T00:00:00Z"/>
        <d v="2023-07-28T00:00:00Z"/>
        <d v="2023-07-27T00:00:00Z"/>
        <d v="2023-07-25T00:00:00Z"/>
        <d v="2023-07-24T00:00:00Z"/>
        <d v="2023-07-23T00:00:00Z"/>
        <d v="2023-07-20T00:00:00Z"/>
        <d v="2023-07-17T00:00:00Z"/>
        <d v="2023-07-16T00:00:00Z"/>
        <d v="2023-07-13T00:00:00Z"/>
        <d v="2023-07-12T00:00:00Z"/>
        <d v="2023-07-11T00:00:00Z"/>
        <d v="2023-07-09T00:00:00Z"/>
        <d v="2023-07-07T00:00:00Z"/>
        <d v="2023-07-06T00:00:00Z"/>
        <d v="2023-07-05T00:00:00Z"/>
        <d v="2023-06-28T00:00:00Z"/>
        <d v="2023-06-26T00:00:00Z"/>
        <d v="2023-06-25T00:00:00Z"/>
        <d v="2023-06-22T00:00:00Z"/>
        <d v="2023-06-21T00:00:00Z"/>
        <d v="2023-06-19T00:00:00Z"/>
        <d v="2023-06-17T00:00:00Z"/>
        <d v="2023-06-15T00:00:00Z"/>
        <d v="2023-06-14T00:00:00Z"/>
        <d v="2023-06-12T00:00:00Z"/>
        <d v="2023-06-11T00:00:00Z"/>
        <d v="2023-06-07T00:00:00Z"/>
        <d v="2023-06-06T00:00:00Z"/>
        <d v="2023-06-02T00:00:00Z"/>
        <d v="2023-06-01T00:00:00Z"/>
        <d v="2023-05-31T00:00:00Z"/>
        <d v="2023-05-27T00:00:00Z"/>
        <d v="2023-05-26T00:00:00Z"/>
        <d v="2023-05-25T00:00:00Z"/>
        <d v="2023-05-21T00:00:00Z"/>
        <d v="2023-05-18T00:00:00Z"/>
        <d v="2023-05-17T00:00:00Z"/>
        <d v="2023-05-13T00:00:00Z"/>
        <d v="2023-05-12T00:00:00Z"/>
        <d v="2023-05-10T00:00:00Z"/>
        <d v="2023-05-08T00:00:00Z"/>
        <d v="2023-05-07T00:00:00Z"/>
        <d v="2023-05-06T00:00:00Z"/>
        <d v="2023-05-04T00:00:00Z"/>
        <d v="2023-05-03T00:00:00Z"/>
        <d v="2023-05-01T00:00:00Z"/>
        <d v="2023-04-29T00:00:00Z"/>
        <d v="2023-04-28T00:00:00Z"/>
        <d v="2023-04-26T00:00:00Z"/>
        <d v="2023-04-25T00:00:00Z"/>
        <d v="2023-04-23T00:00:00Z"/>
        <d v="2023-04-22T00:00:00Z"/>
        <d v="2023-04-19T00:00:00Z"/>
        <d v="2023-04-16T00:00:00Z"/>
        <d v="2023-04-11T00:00:00Z"/>
        <d v="2023-04-07T00:00:00Z"/>
        <d v="2023-04-03T00:00:00Z"/>
        <d v="2023-04-02T00:00:00Z"/>
        <d v="2023-04-01T00:00:00Z"/>
        <d v="2023-03-31T00:00:00Z"/>
        <d v="2023-03-29T00:00:00Z"/>
        <d v="2023-03-26T00:00:00Z"/>
        <d v="2023-03-24T00:00:00Z"/>
        <d v="2023-03-19T00:00:00Z"/>
        <d v="2023-03-18T00:00:00Z"/>
        <d v="2023-03-17T00:00:00Z"/>
        <d v="2023-03-14T00:00:00Z"/>
        <d v="2023-03-13T00:00:00Z"/>
        <d v="2023-03-09T00:00:00Z"/>
        <d v="2023-03-08T00:00:00Z"/>
        <d v="2023-02-28T00:00:00Z"/>
        <d v="2023-02-27T00:00:00Z"/>
        <d v="2023-02-25T00:00:00Z"/>
        <d v="2023-02-16T00:00:00Z"/>
        <d v="2023-02-15T00:00:00Z"/>
        <d v="2023-02-14T00:00:00Z"/>
        <d v="2023-02-13T00:00:00Z"/>
        <d v="2023-02-12T00:00:00Z"/>
        <d v="2023-02-10T00:00:00Z"/>
        <d v="2023-02-05T00:00:00Z"/>
        <d v="2023-02-04T00:00:00Z"/>
        <d v="2023-02-03T00:00:00Z"/>
        <d v="2023-02-02T00:00:00Z"/>
        <d v="2023-02-01T00:00:00Z"/>
        <d v="2023-01-31T00:00:00Z"/>
        <d v="2023-01-29T00:00:00Z"/>
        <d v="2023-01-28T00:00:00Z"/>
        <d v="2023-01-25T00:00:00Z"/>
        <d v="2023-01-24T00:00:00Z"/>
        <d v="2023-01-22T00:00:00Z"/>
        <d v="2023-01-14T00:00:00Z"/>
        <d v="2023-01-13T00:00:00Z"/>
        <d v="2023-01-12T00:00:00Z"/>
        <d v="2023-01-09T00:00:00Z"/>
        <d v="2023-01-08T00:00:00Z"/>
        <d v="2023-01-07T00:00:00Z"/>
        <d v="2023-01-06T00:00:00Z"/>
        <d v="2023-01-03T00:00:00Z"/>
        <d v="2022-12-30T00:00:00Z"/>
        <d v="2022-12-28T00:00:00Z"/>
        <d v="2022-12-27T00:00:00Z"/>
        <d v="2022-12-22T00:00:00Z"/>
        <d v="2022-12-18T00:00:00Z"/>
        <d v="2022-12-15T00:00:00Z"/>
        <d v="2022-12-14T00:00:00Z"/>
        <d v="2022-12-12T00:00:00Z"/>
        <d v="2022-12-10T00:00:00Z"/>
        <d v="2022-12-09T00:00:00Z"/>
        <d v="2022-12-07T00:00:00Z"/>
        <d v="2022-12-05T00:00:00Z"/>
        <d v="2022-12-02T00:00:00Z"/>
        <d v="2022-11-29T00:00:00Z"/>
        <d v="2022-11-28T00:00:00Z"/>
        <d v="2022-11-27T00:00:00Z"/>
        <d v="2022-11-26T00:00:00Z"/>
        <d v="2022-11-25T00:00:00Z"/>
        <d v="2022-11-21T00:00:00Z"/>
        <d v="2022-11-14T00:00:00Z"/>
        <d v="2022-11-13T00:00:00Z"/>
        <d v="2022-11-12T00:00:00Z"/>
        <d v="2022-11-09T00:00:00Z"/>
        <d v="2022-11-08T00:00:00Z"/>
        <d v="2022-11-07T00:00:00Z"/>
        <d v="2022-11-06T00:00:00Z"/>
        <d v="2022-11-03T00:00:00Z"/>
        <d v="2022-11-02T00:00:00Z"/>
        <d v="2022-10-31T00:00:00Z"/>
        <d v="2022-10-30T00:00:00Z"/>
        <d v="2022-10-29T00:00:00Z"/>
        <d v="2022-10-27T00:00:00Z"/>
        <d v="2022-10-25T00:00:00Z"/>
        <d v="2022-10-24T00:00:00Z"/>
        <d v="2022-10-23T00:00:00Z"/>
        <d v="2022-10-21T00:00:00Z"/>
        <d v="2022-10-18T00:00:00Z"/>
        <d v="2022-10-16T00:00:00Z"/>
        <d v="2022-10-15T00:00:00Z"/>
        <d v="2022-10-14T00:00:00Z"/>
        <d v="2022-10-11T00:00:00Z"/>
        <d v="2022-10-09T00:00:00Z"/>
        <d v="2022-10-08T00:00:00Z"/>
        <d v="2022-10-07T00:00:00Z"/>
        <d v="2022-10-05T00:00:00Z"/>
        <d v="2022-09-24T00:00:00Z"/>
        <d v="2022-09-20T00:00:00Z"/>
        <d v="2022-09-19T00:00:00Z"/>
        <d v="2022-09-16T00:00:00Z"/>
        <d v="2022-09-14T00:00:00Z"/>
        <d v="2022-09-10T00:00:00Z"/>
        <d v="2022-09-09T00:00:00Z"/>
        <d v="2022-09-08T00:00:00Z"/>
        <d v="2022-09-06T00:00:00Z"/>
        <d v="2022-09-04T00:00:00Z"/>
        <d v="2022-09-03T00:00:00Z"/>
        <d v="2022-08-28T00:00:00Z"/>
        <d v="2022-08-27T00:00:00Z"/>
        <d v="2022-08-26T00:00:00Z"/>
        <d v="2022-08-24T00:00:00Z"/>
        <d v="2022-08-23T00:00:00Z"/>
        <d v="2022-08-20T00:00:00Z"/>
        <d v="2022-08-17T00:00:00Z"/>
        <d v="2022-08-15T00:00:00Z"/>
        <d v="2022-08-14T00:00:00Z"/>
        <d v="2022-08-12T00:00:00Z"/>
        <d v="2022-08-10T00:00:00Z"/>
        <d v="2022-08-09T00:00:00Z"/>
        <d v="2022-08-07T00:00:00Z"/>
        <d v="2022-08-06T00:00:00Z"/>
        <d v="2022-08-04T00:00:00Z"/>
        <d v="2022-08-02T00:00:00Z"/>
        <d v="2022-08-01T00:00:00Z"/>
        <d v="2022-07-31T00:00:00Z"/>
        <d v="2022-07-30T00:00:00Z"/>
        <d v="2022-07-29T00:00:00Z"/>
        <d v="2022-07-23T00:00:00Z"/>
        <d v="2022-07-22T00:00:00Z"/>
        <d v="2022-07-21T00:00:00Z"/>
        <d v="2022-07-19T00:00:00Z"/>
        <d v="2022-07-18T00:00:00Z"/>
        <d v="2022-07-17T00:00:00Z"/>
        <d v="2022-07-16T00:00:00Z"/>
        <d v="2022-07-15T00:00:00Z"/>
        <d v="2022-07-12T00:00:00Z"/>
        <d v="2022-07-03T00:00:00Z"/>
        <d v="2022-07-02T00:00:00Z"/>
        <d v="2022-06-29T00:00:00Z"/>
        <d v="2022-06-27T00:00:00Z"/>
        <d v="2022-06-25T00:00:00Z"/>
        <d v="2022-06-24T00:00:00Z"/>
        <d v="2022-06-23T00:00:00Z"/>
        <d v="2022-06-22T00:00:00Z"/>
        <d v="2022-06-21T00:00:00Z"/>
        <d v="2022-06-20T00:00:00Z"/>
        <d v="2022-06-19T00:00:00Z"/>
        <d v="2022-06-17T00:00:00Z"/>
        <d v="2022-06-15T00:00:00Z"/>
        <d v="2022-06-14T00:00:00Z"/>
        <d v="2022-06-13T00:00:00Z"/>
        <d v="2022-06-11T00:00:00Z"/>
        <d v="2022-06-10T00:00:00Z"/>
        <d v="2022-06-09T00:00:00Z"/>
        <d v="2022-06-07T00:00:00Z"/>
        <d v="2022-06-06T00:00:00Z"/>
        <d v="2022-06-05T00:00:00Z"/>
        <d v="2022-06-02T00:00:00Z"/>
        <d v="2022-06-01T00:00:00Z"/>
        <d v="2022-05-31T00:00:00Z"/>
        <d v="2022-05-30T00:00:00Z"/>
        <d v="2022-05-29T00:00:00Z"/>
        <d v="2022-05-28T00:00:00Z"/>
        <d v="2022-05-26T00:00:00Z"/>
        <d v="2022-05-24T00:00:00Z"/>
        <d v="2022-05-23T00:00:00Z"/>
        <d v="2022-05-22T00:00:00Z"/>
        <d v="2022-05-20T00:00:00Z"/>
        <d v="2022-05-19T00:00:00Z"/>
        <d v="2022-05-13T00:00:00Z"/>
        <d v="2022-05-12T00:00:00Z"/>
        <d v="2022-05-10T00:00:00Z"/>
        <d v="2022-05-09T00:00:00Z"/>
        <d v="2022-05-08T00:00:00Z"/>
        <d v="2022-05-06T00:00:00Z"/>
        <d v="2022-05-03T00:00:00Z"/>
        <d v="2022-05-02T00:00:00Z"/>
        <d v="2022-05-01T00:00:00Z"/>
        <d v="2022-04-30T00:00:00Z"/>
        <d v="2022-04-29T00:00:00Z"/>
        <d v="2022-04-28T00:00:00Z"/>
        <d v="2022-04-27T00:00:00Z"/>
        <d v="2022-04-25T00:00:00Z"/>
        <d v="2022-04-24T00:00:00Z"/>
        <d v="2022-04-23T00:00:00Z"/>
        <d v="2022-04-21T00:00:00Z"/>
        <d v="2022-04-20T00:00:00Z"/>
        <d v="2022-04-18T00:00:00Z"/>
        <d v="2022-04-17T00:00:00Z"/>
        <d v="2022-04-16T00:00:00Z"/>
        <d v="2022-04-14T00:00:00Z"/>
        <d v="2022-04-11T00:00:00Z"/>
        <d v="2022-04-10T00:00:00Z"/>
        <d v="2022-04-08T00:00:00Z"/>
        <d v="2022-04-07T00:00:00Z"/>
        <d v="2022-04-06T00:00:00Z"/>
        <d v="2022-04-05T00:00:00Z"/>
        <d v="2022-04-03T00:00:00Z"/>
        <d v="2022-04-02T00:00:00Z"/>
        <d v="2022-03-29T00:00:00Z"/>
        <d v="2022-03-27T00:00:00Z"/>
        <d v="2022-03-26T00:00:00Z"/>
        <d v="2022-03-25T00:00:00Z"/>
        <d v="2022-03-24T00:00:00Z"/>
        <d v="2022-03-20T00:00:00Z"/>
        <d v="2022-03-19T00:00:00Z"/>
        <d v="2022-03-17T00:00:00Z"/>
        <d v="2022-03-16T00:00:00Z"/>
        <d v="2022-03-15T00:00:00Z"/>
        <d v="2022-03-11T00:00:00Z"/>
        <d v="2022-03-07T00:00:00Z"/>
        <d v="2022-03-06T00:00:00Z"/>
        <d v="2022-03-02T00:00:00Z"/>
        <d v="2022-03-01T00:00:00Z"/>
        <d v="2022-02-25T00:00:00Z"/>
        <d v="2022-02-20T00:00:00Z"/>
        <d v="2022-02-19T00:00:00Z"/>
        <d v="2022-02-18T00:00:00Z"/>
        <d v="2022-02-15T00:00:00Z"/>
        <d v="2022-02-14T00:00:00Z"/>
        <d v="2022-02-13T00:00:00Z"/>
        <d v="2022-02-12T00:00:00Z"/>
        <d v="2022-02-10T00:00:00Z"/>
        <d v="2022-02-06T00:00:00Z"/>
        <d v="2022-02-05T00:00:00Z"/>
        <d v="2022-02-03T00:00:00Z"/>
        <d v="2022-02-02T00:00:00Z"/>
        <d v="2022-02-01T00:00:00Z"/>
        <d v="2022-01-28T00:00:00Z"/>
        <d v="2022-01-27T00:00:00Z"/>
        <d v="2022-01-26T00:00:00Z"/>
        <d v="2022-01-23T00:00:00Z"/>
        <d v="2022-01-22T00:00:00Z"/>
        <d v="2022-01-19T00:00:00Z"/>
        <d v="2022-01-14T00:00:00Z"/>
        <d v="2022-01-05T00:00:00Z"/>
        <d v="2022-01-04T00:00:00Z"/>
        <d v="2021-12-31T00:00:00Z"/>
        <d v="2021-12-30T00:00:00Z"/>
        <d v="2021-12-29T00:00:00Z"/>
        <d v="2021-12-28T00:00:00Z"/>
        <d v="2021-12-26T00:00:00Z"/>
        <d v="2021-12-24T00:00:00Z"/>
        <d v="2021-12-23T00:00:00Z"/>
        <d v="2021-12-21T00:00:00Z"/>
        <d v="2021-12-18T00:00:00Z"/>
        <d v="2021-12-17T00:00:00Z"/>
        <d v="2021-12-16T00:00:00Z"/>
        <d v="2021-12-15T00:00:00Z"/>
        <d v="2021-12-14T00:00:00Z"/>
        <d v="2021-12-13T00:00:00Z"/>
        <d v="2021-12-12T00:00:00Z"/>
        <d v="2021-12-11T00:00:00Z"/>
        <d v="2021-12-04T00:00:00Z"/>
        <d v="2021-12-02T00:00:00Z"/>
        <d v="2021-11-30T00:00:00Z"/>
        <d v="2021-11-28T00:00:00Z"/>
        <d v="2021-11-26T00:00:00Z"/>
        <d v="2021-11-24T00:00:00Z"/>
        <d v="2021-11-21T00:00:00Z"/>
        <d v="2021-11-18T00:00:00Z"/>
        <d v="2021-11-16T00:00:00Z"/>
        <d v="2021-11-12T00:00:00Z"/>
        <d v="2021-11-08T00:00:00Z"/>
        <d v="2021-11-07T00:00:00Z"/>
        <d v="2021-11-06T00:00:00Z"/>
        <d v="2021-11-03T00:00:00Z"/>
        <d v="2021-11-02T00:00:00Z"/>
        <d v="2021-11-01T00:00:00Z"/>
        <d v="2021-10-31T00:00:00Z"/>
        <d v="2021-10-30T00:00:00Z"/>
        <d v="2021-10-29T00:00:00Z"/>
        <d v="2021-10-28T00:00:00Z"/>
        <d v="2021-10-27T00:00:00Z"/>
        <d v="2021-10-26T00:00:00Z"/>
        <d v="2021-10-25T00:00:00Z"/>
        <d v="2021-10-24T00:00:00Z"/>
        <d v="2021-10-23T00:00:00Z"/>
        <d v="2021-10-20T00:00:00Z"/>
        <d v="2021-10-16T00:00:00Z"/>
        <d v="2021-10-15T00:00:00Z"/>
        <d v="2021-10-14T00:00:00Z"/>
        <d v="2021-10-13T00:00:00Z"/>
        <d v="2021-10-12T00:00:00Z"/>
        <d v="2021-10-11T00:00:00Z"/>
        <d v="2021-10-10T00:00:00Z"/>
        <d v="2021-10-09T00:00:00Z"/>
        <d v="2021-10-08T00:00:00Z"/>
        <d v="2021-10-07T00:00:00Z"/>
        <d v="2021-10-06T00:00:00Z"/>
        <d v="2021-10-05T00:00:00Z"/>
        <d v="2021-10-03T00:00:00Z"/>
        <d v="2021-09-30T00:00:00Z"/>
        <d v="2021-09-29T00:00:00Z"/>
        <d v="2021-09-28T00:00:00Z"/>
        <d v="2021-09-23T00:00:00Z"/>
        <d v="2021-09-19T00:00:00Z"/>
        <d v="2021-09-17T00:00:00Z"/>
        <d v="2021-09-15T00:00:00Z"/>
        <d v="2021-09-13T00:00:00Z"/>
        <d v="2021-09-12T00:00:00Z"/>
        <d v="2021-09-10T00:00:00Z"/>
        <d v="2021-09-09T00:00:00Z"/>
        <d v="2021-09-02T00:00:00Z"/>
        <d v="2021-08-29T00:00:00Z"/>
        <d v="2021-08-28T00:00:00Z"/>
        <d v="2021-08-26T00:00:00Z"/>
        <d v="2021-08-25T00:00:00Z"/>
        <d v="2021-08-24T00:00:00Z"/>
        <d v="2021-08-15T00:00:00Z"/>
        <d v="2021-08-11T00:00:00Z"/>
        <d v="2021-08-07T00:00:00Z"/>
        <d v="2021-08-05T00:00:00Z"/>
        <d v="2021-08-03T00:00:00Z"/>
        <d v="2021-08-02T00:00:00Z"/>
        <d v="2021-07-31T00:00:00Z"/>
        <d v="2021-07-30T00:00:00Z"/>
        <d v="2021-07-26T00:00:00Z"/>
        <d v="2021-07-25T00:00:00Z"/>
        <d v="2021-07-24T00:00:00Z"/>
        <d v="2021-07-23T00:00:00Z"/>
        <d v="2021-07-21T00:00:00Z"/>
        <d v="2021-07-20T00:00:00Z"/>
        <d v="2021-07-15T00:00:00Z"/>
        <d v="2021-07-13T00:00:00Z"/>
        <d v="2021-07-11T00:00:00Z"/>
        <d v="2021-07-08T00:00:00Z"/>
        <d v="2021-07-07T00:00:00Z"/>
        <d v="2021-07-03T00:00:00Z"/>
        <d v="2021-07-02T00:00:00Z"/>
        <d v="2021-07-01T00:00:00Z"/>
        <d v="2021-06-30T00:00:00Z"/>
        <d v="2021-06-29T00:00:00Z"/>
        <d v="2021-06-28T00:00:00Z"/>
        <d v="2021-06-27T00:00:00Z"/>
        <d v="2021-06-25T00:00:00Z"/>
        <d v="2021-06-23T00:00:00Z"/>
        <d v="2021-06-21T00:00:00Z"/>
        <d v="2021-06-20T00:00:00Z"/>
        <d v="2021-06-19T00:00:00Z"/>
        <d v="2021-06-17T00:00:00Z"/>
        <d v="2021-06-12T00:00:00Z"/>
        <d v="2021-06-09T00:00:00Z"/>
        <d v="2021-06-08T00:00:00Z"/>
        <d v="2021-06-07T00:00:00Z"/>
        <d v="2021-06-06T00:00:00Z"/>
        <d v="2021-06-04T00:00:00Z"/>
        <d v="2021-06-03T00:00:00Z"/>
        <d v="2021-06-02T00:00:00Z"/>
        <d v="2021-05-31T00:00:00Z"/>
        <d v="2021-05-30T00:00:00Z"/>
        <d v="2021-05-27T00:00:00Z"/>
        <d v="2021-05-25T00:00:00Z"/>
        <d v="2021-05-24T00:00:00Z"/>
        <d v="2021-05-23T00:00:00Z"/>
        <d v="2021-05-21T00:00:00Z"/>
        <d v="2021-05-20T00:00:00Z"/>
        <d v="2021-05-19T00:00:00Z"/>
        <d v="2021-05-18T00:00:00Z"/>
        <d v="2021-05-17T00:00:00Z"/>
        <d v="2021-05-16T00:00:00Z"/>
        <d v="2021-05-15T00:00:00Z"/>
        <d v="2021-05-10T00:00:00Z"/>
        <d v="2021-05-07T00:00:00Z"/>
        <d v="2021-05-06T00:00:00Z"/>
        <d v="2021-05-03T00:00:00Z"/>
        <d v="2021-04-29T00:00:00Z"/>
        <d v="2021-04-27T00:00:00Z"/>
        <d v="2021-04-25T00:00:00Z"/>
        <d v="2021-04-23T00:00:00Z"/>
        <d v="2021-04-21T00:00:00Z"/>
        <d v="2021-04-11T00:00:00Z"/>
        <d v="2021-04-09T00:00:00Z"/>
        <d v="2021-04-08T00:00:00Z"/>
        <d v="2021-04-07T00:00:00Z"/>
        <d v="2021-04-06T00:00:00Z"/>
        <d v="2021-04-04T00:00:00Z"/>
        <d v="2021-04-03T00:00:00Z"/>
        <d v="2021-04-01T00:00:00Z"/>
        <d v="2021-03-30T00:00:00Z"/>
        <d v="2021-03-29T00:00:00Z"/>
        <d v="2021-03-28T00:00:00Z"/>
        <d v="2021-03-24T00:00:00Z"/>
        <d v="2021-03-23T00:00:00Z"/>
        <d v="2021-03-20T00:00:00Z"/>
        <d v="2021-03-19T00:00:00Z"/>
        <d v="2021-03-17T00:00:00Z"/>
        <d v="2021-03-14T00:00:00Z"/>
        <d v="2021-03-12T00:00:00Z"/>
        <d v="2021-03-08T00:00:00Z"/>
        <d v="2021-03-05T00:00:00Z"/>
        <d v="2021-03-01T00:00:00Z"/>
        <d v="2021-02-26T00:00:00Z"/>
        <d v="2021-02-25T00:00:00Z"/>
        <d v="2021-02-23T00:00:00Z"/>
        <d v="2021-02-22T00:00:00Z"/>
        <d v="2021-02-20T00:00:00Z"/>
        <d v="2021-02-19T00:00:00Z"/>
        <d v="2021-02-18T00:00:00Z"/>
        <d v="2021-02-13T00:00:00Z"/>
        <d v="2021-02-12T00:00:00Z"/>
        <d v="2021-02-03T00:00:00Z"/>
        <d v="2021-02-02T00:00:00Z"/>
        <d v="2021-02-01T00:00:00Z"/>
        <d v="2021-01-30T00:00:00Z"/>
        <d v="2021-01-29T00:00:00Z"/>
        <d v="2021-01-27T00:00:00Z"/>
        <d v="2021-01-25T00:00:00Z"/>
        <d v="2021-01-24T00:00:00Z"/>
        <d v="2021-01-22T00:00:00Z"/>
        <d v="2021-01-19T00:00:00Z"/>
        <d v="2021-01-18T00:00:00Z"/>
        <d v="2021-01-15T00:00:00Z"/>
        <d v="2021-01-14T00:00:00Z"/>
        <d v="2021-01-13T00:00:00Z"/>
        <d v="2021-01-12T00:00:00Z"/>
        <d v="2021-01-04T00:00:00Z"/>
        <d v="2020-12-31T00:00:00Z"/>
        <d v="2020-12-30T00:00:00Z"/>
        <d v="2020-12-29T00:00:00Z"/>
        <d v="2020-12-28T00:00:00Z"/>
        <d v="2020-12-27T00:00:00Z"/>
        <d v="2020-12-24T00:00:00Z"/>
        <d v="2020-12-21T00:00:00Z"/>
        <d v="2020-12-20T00:00:00Z"/>
        <d v="2020-12-19T00:00:00Z"/>
        <d v="2020-12-17T00:00:00Z"/>
        <d v="2020-12-14T00:00:00Z"/>
        <d v="2020-12-13T00:00:00Z"/>
        <d v="2020-12-12T00:00:00Z"/>
        <d v="2020-12-10T00:00:00Z"/>
        <d v="2020-12-09T00:00:00Z"/>
        <d v="2020-12-08T00:00:00Z"/>
        <d v="2020-12-06T00:00:00Z"/>
        <d v="2020-12-03T00:00:00Z"/>
        <d v="2020-12-01T00:00:00Z"/>
        <d v="2020-11-29T00:00:00Z"/>
        <d v="2020-11-28T00:00:00Z"/>
        <d v="2020-11-27T00:00:00Z"/>
        <d v="2020-11-25T00:00:00Z"/>
        <d v="2020-11-24T00:00:00Z"/>
        <d v="2020-11-22T00:00:00Z"/>
        <d v="2020-11-21T00:00:00Z"/>
        <d v="2020-11-18T00:00:00Z"/>
        <d v="2020-11-13T00:00:00Z"/>
        <d v="2020-11-12T00:00:00Z"/>
        <d v="2020-11-10T00:00:00Z"/>
        <d v="2020-11-06T00:00:00Z"/>
        <d v="2020-11-03T00:00:00Z"/>
        <d v="2020-11-01T00:00:00Z"/>
        <d v="2020-10-31T00:00:00Z"/>
        <d v="2020-10-30T00:00:00Z"/>
        <d v="2020-10-29T00:00:00Z"/>
        <d v="2020-10-27T00:00:00Z"/>
        <d v="2020-10-26T00:00:00Z"/>
        <d v="2020-10-25T00:00:00Z"/>
        <d v="2020-10-21T00:00:00Z"/>
        <d v="2020-10-19T00:00:00Z"/>
        <d v="2020-10-18T00:00:00Z"/>
        <d v="2020-10-17T00:00:00Z"/>
        <d v="2020-10-15T00:00:00Z"/>
        <d v="2020-10-10T00:00:00Z"/>
        <d v="2020-10-05T00:00:00Z"/>
        <d v="2020-10-04T00:00:00Z"/>
        <d v="2020-10-03T00:00:00Z"/>
        <d v="2020-09-30T00:00:00Z"/>
        <d v="2020-09-28T00:00:00Z"/>
        <d v="2020-09-26T00:00:00Z"/>
        <d v="2020-09-18T00:00:00Z"/>
        <d v="2020-09-15T00:00:00Z"/>
        <d v="2020-09-13T00:00:00Z"/>
        <d v="2020-09-11T00:00:00Z"/>
        <d v="2020-09-08T00:00:00Z"/>
        <d v="2020-09-05T00:00:00Z"/>
        <d v="2020-09-04T00:00:00Z"/>
        <d v="2020-08-31T00:00:00Z"/>
        <d v="2020-08-30T00:00:00Z"/>
        <d v="2020-08-29T00:00:00Z"/>
        <d v="2020-08-26T00:00:00Z"/>
        <d v="2020-08-21T00:00:00Z"/>
        <d v="2020-08-19T00:00:00Z"/>
        <d v="2020-08-15T00:00:00Z"/>
        <d v="2020-08-14T00:00:00Z"/>
        <d v="2020-08-07T00:00:00Z"/>
        <d v="2020-08-03T00:00:00Z"/>
        <d v="2020-08-01T00:00:00Z"/>
        <d v="2020-07-31T00:00:00Z"/>
        <d v="2020-07-30T00:00:00Z"/>
        <d v="2020-07-25T00:00:00Z"/>
        <d v="2020-07-23T00:00:00Z"/>
        <d v="2020-07-16T00:00:00Z"/>
        <d v="2020-07-15T00:00:00Z"/>
        <d v="2020-07-14T00:00:00Z"/>
        <d v="2020-07-08T00:00:00Z"/>
        <d v="2020-07-06T00:00:00Z"/>
        <d v="2020-07-02T00:00:00Z"/>
        <d v="2020-07-01T00:00:00Z"/>
        <d v="2020-06-30T00:00:00Z"/>
        <d v="2020-06-28T00:00:00Z"/>
        <d v="2020-06-27T00:00:00Z"/>
        <d v="2020-06-22T00:00:00Z"/>
        <d v="2020-06-18T00:00:00Z"/>
        <d v="2020-06-17T00:00:00Z"/>
        <d v="2020-06-06T00:00:00Z"/>
        <d v="2020-05-30T00:00:00Z"/>
        <d v="2020-05-29T00:00:00Z"/>
        <d v="2020-05-27T00:00:00Z"/>
        <d v="2020-05-21T00:00:00Z"/>
        <d v="2020-05-15T00:00:00Z"/>
        <d v="2020-05-14T00:00:00Z"/>
        <d v="2020-05-12T00:00:00Z"/>
        <d v="2020-05-06T00:00:00Z"/>
        <d v="2020-05-05T00:00:00Z"/>
        <d v="2020-05-02T00:00:00Z"/>
        <d v="2020-05-01T00:00:00Z"/>
        <d v="2020-04-30T00:00:00Z"/>
        <d v="2020-04-28T00:00:00Z"/>
        <d v="2020-04-21T00:00:00Z"/>
        <d v="2020-04-16T00:00:00Z"/>
        <d v="2020-04-15T00:00:00Z"/>
        <d v="2020-04-14T00:00:00Z"/>
        <d v="2020-04-10T00:00:00Z"/>
        <d v="2020-04-06T00:00:00Z"/>
        <d v="2020-04-05T00:00:00Z"/>
        <d v="2020-04-02T00:00:00Z"/>
        <d v="2020-04-01T00:00:00Z"/>
        <d v="2020-03-29T00:00:00Z"/>
        <d v="2020-03-28T00:00:00Z"/>
        <d v="2020-03-27T00:00:00Z"/>
        <d v="2020-03-19T00:00:00Z"/>
        <d v="2020-03-18T00:00:00Z"/>
        <d v="2020-03-14T00:00:00Z"/>
        <d v="2020-03-09T00:00:00Z"/>
        <d v="2020-02-28T00:00:00Z"/>
        <d v="2020-02-26T00:00:00Z"/>
        <d v="2020-02-18T00:00:00Z"/>
        <d v="2020-02-17T00:00:00Z"/>
        <d v="2020-02-16T00:00:00Z"/>
        <d v="2020-02-14T00:00:00Z"/>
        <d v="2020-02-07T00:00:00Z"/>
        <d v="2020-02-06T00:00:00Z"/>
        <d v="2020-02-05T00:00:00Z"/>
        <d v="2020-02-02T00:00:00Z"/>
        <d v="2020-01-30T00:00:00Z"/>
        <d v="2020-01-29T00:00:00Z"/>
        <d v="2020-01-28T00:00:00Z"/>
        <d v="2020-01-26T00:00:00Z"/>
        <d v="2020-01-25T00:00:00Z"/>
        <d v="2020-01-21T00:00:00Z"/>
        <d v="2020-01-19T00:00:00Z"/>
        <d v="2020-01-16T00:00:00Z"/>
        <d v="2020-01-15T00:00:00Z"/>
        <d v="2020-01-10T00:00:00Z"/>
        <d v="2020-01-07T00:00:00Z"/>
        <d v="2020-01-06T00:00:00Z"/>
        <d v="2020-01-02T00:00:00Z"/>
        <d v="2019-12-31T00:00:00Z"/>
        <d v="2019-12-30T00:00:00Z"/>
        <d v="2019-12-29T00:00:00Z"/>
        <d v="2019-12-26T00:00:00Z"/>
        <d v="2019-12-22T00:00:00Z"/>
        <d v="2019-12-16T00:00:00Z"/>
        <d v="2019-12-15T00:00:00Z"/>
        <d v="2019-12-14T00:00:00Z"/>
        <d v="2019-12-11T00:00:00Z"/>
        <d v="2019-12-10T00:00:00Z"/>
        <d v="2019-12-08T00:00:00Z"/>
        <d v="2019-12-06T00:00:00Z"/>
        <d v="2019-12-02T00:00:00Z"/>
        <d v="2019-12-01T00:00:00Z"/>
        <d v="2019-11-29T00:00:00Z"/>
        <d v="2019-11-27T00:00:00Z"/>
        <d v="2019-11-22T00:00:00Z"/>
        <d v="2019-11-21T00:00:00Z"/>
        <d v="2019-11-17T00:00:00Z"/>
        <d v="2019-11-15T00:00:00Z"/>
        <d v="2019-11-14T00:00:00Z"/>
        <d v="2019-11-13T00:00:00Z"/>
        <d v="2019-11-12T00:00:00Z"/>
        <d v="2019-11-11T00:00:00Z"/>
        <d v="2019-11-05T00:00:00Z"/>
        <d v="2019-10-29T00:00:00Z"/>
        <d v="2019-10-25T00:00:00Z"/>
        <d v="2019-10-20T00:00:00Z"/>
        <d v="2019-10-19T00:00:00Z"/>
        <d v="2019-10-16T00:00:00Z"/>
        <d v="2019-10-14T00:00:00Z"/>
        <d v="2019-10-08T00:00:00Z"/>
        <d v="2019-10-06T00:00:00Z"/>
        <d v="2019-10-04T00:00:00Z"/>
        <d v="2019-10-03T00:00:00Z"/>
        <d v="2019-09-22T00:00:00Z"/>
        <d v="2019-09-21T00:00:00Z"/>
        <d v="2019-09-18T00:00:00Z"/>
        <d v="2019-09-17T00:00:00Z"/>
        <d v="2019-09-15T00:00:00Z"/>
        <d v="2019-09-14T00:00:00Z"/>
        <d v="2019-09-11T00:00:00Z"/>
        <d v="2019-09-08T00:00:00Z"/>
        <d v="2019-09-06T00:00:00Z"/>
        <d v="2019-09-04T00:00:00Z"/>
        <d v="2019-09-03T00:00:00Z"/>
        <d v="2019-09-01T00:00:00Z"/>
        <d v="2019-08-31T00:00:00Z"/>
        <d v="2019-08-29T00:00:00Z"/>
        <d v="2019-08-27T00:00:00Z"/>
        <d v="2019-08-23T00:00:00Z"/>
        <d v="2019-08-22T00:00:00Z"/>
        <d v="2019-08-18T00:00:00Z"/>
        <d v="2019-08-17T00:00:00Z"/>
        <d v="2019-08-15T00:00:00Z"/>
        <d v="2019-08-13T00:00:00Z"/>
        <d v="2019-08-10T00:00:00Z"/>
        <d v="2019-08-08T00:00:00Z"/>
        <d v="2019-08-06T00:00:00Z"/>
        <d v="2019-08-01T00:00:00Z"/>
        <d v="2019-07-31T00:00:00Z"/>
        <d v="2019-07-29T00:00:00Z"/>
        <d v="2019-07-27T00:00:00Z"/>
        <d v="2019-07-21T00:00:00Z"/>
        <d v="2019-07-18T00:00:00Z"/>
        <d v="2019-07-12T00:00:00Z"/>
        <d v="2019-07-10T00:00:00Z"/>
        <d v="2019-07-07T00:00:00Z"/>
        <d v="2019-07-04T00:00:00Z"/>
        <d v="2019-07-02T00:00:00Z"/>
        <d v="2019-06-29T00:00:00Z"/>
        <d v="2019-06-28T00:00:00Z"/>
        <d v="2019-06-26T00:00:00Z"/>
        <d v="2019-06-24T00:00:00Z"/>
        <d v="2019-06-21T00:00:00Z"/>
        <d v="2019-06-20T00:00:00Z"/>
        <d v="2019-06-18T00:00:00Z"/>
        <d v="2019-06-11T00:00:00Z"/>
        <d v="2019-06-08T00:00:00Z"/>
        <d v="2019-06-06T00:00:00Z"/>
        <d v="2019-06-05T00:00:00Z"/>
        <d v="2019-06-02T00:00:00Z"/>
        <d v="2019-05-31T00:00:00Z"/>
        <d v="2019-05-30T00:00:00Z"/>
        <d v="2019-05-29T00:00:00Z"/>
        <d v="2019-05-26T00:00:00Z"/>
        <d v="2019-05-25T00:00:00Z"/>
        <d v="2019-05-22T00:00:00Z"/>
        <d v="2019-05-19T00:00:00Z"/>
        <d v="2019-05-18T00:00:00Z"/>
        <d v="2019-05-17T00:00:00Z"/>
        <d v="2019-05-16T00:00:00Z"/>
        <d v="2019-05-09T00:00:00Z"/>
        <d v="2019-05-08T00:00:00Z"/>
        <d v="2019-05-06T00:00:00Z"/>
        <d v="2019-05-03T00:00:00Z"/>
        <d v="2019-05-01T00:00:00Z"/>
        <d v="2019-04-30T00:00:00Z"/>
        <d v="2019-04-27T00:00:00Z"/>
        <d v="2019-04-25T00:00:00Z"/>
        <d v="2019-04-23T00:00:00Z"/>
        <d v="2019-04-22T00:00:00Z"/>
        <d v="2019-04-19T00:00:00Z"/>
        <d v="2019-04-18T00:00:00Z"/>
        <d v="2019-04-17T00:00:00Z"/>
        <d v="2019-04-16T00:00:00Z"/>
        <d v="2019-04-15T00:00:00Z"/>
        <d v="2019-04-14T00:00:00Z"/>
        <d v="2019-04-12T00:00:00Z"/>
        <d v="2019-04-08T00:00:00Z"/>
        <d v="2019-04-07T00:00:00Z"/>
        <d v="2019-04-04T00:00:00Z"/>
        <d v="2019-04-03T00:00:00Z"/>
        <d v="2019-04-01T00:00:00Z"/>
        <d v="2019-03-31T00:00:00Z"/>
        <d v="2019-03-30T00:00:00Z"/>
        <d v="2019-03-25T00:00:00Z"/>
        <d v="2019-03-24T00:00:00Z"/>
        <d v="2019-03-20T00:00:00Z"/>
        <d v="2019-03-17T00:00:00Z"/>
        <d v="2019-03-16T00:00:00Z"/>
        <d v="2019-03-15T00:00:00Z"/>
        <d v="2019-03-10T00:00:00Z"/>
        <d v="2019-03-09T00:00:00Z"/>
        <d v="2019-03-06T00:00:00Z"/>
        <d v="2019-03-03T00:00:00Z"/>
        <d v="2019-03-01T00:00:00Z"/>
        <d v="2019-02-28T00:00:00Z"/>
        <d v="2019-02-26T00:00:00Z"/>
        <d v="2019-02-25T00:00:00Z"/>
        <d v="2019-02-23T00:00:00Z"/>
        <d v="2019-02-22T00:00:00Z"/>
        <d v="2019-02-19T00:00:00Z"/>
        <d v="2019-02-17T00:00:00Z"/>
        <d v="2019-02-16T00:00:00Z"/>
        <d v="2019-02-15T00:00:00Z"/>
        <d v="2019-02-14T00:00:00Z"/>
        <d v="2019-02-11T00:00:00Z"/>
        <d v="2019-02-08T00:00:00Z"/>
        <d v="2019-02-01T00:00:00Z"/>
        <d v="2019-01-31T00:00:00Z"/>
        <d v="2019-01-28T00:00:00Z"/>
        <d v="2019-01-27T00:00:00Z"/>
        <d v="2019-01-25T00:00:00Z"/>
        <d v="2019-01-22T00:00:00Z"/>
        <d v="2019-01-21T00:00:00Z"/>
        <d v="2019-01-20T00:00:00Z"/>
        <d v="2019-01-18T00:00:00Z"/>
        <d v="2019-01-15T00:00:00Z"/>
        <d v="2019-01-12T00:00:00Z"/>
        <d v="2019-01-11T00:00:00Z"/>
        <d v="2019-01-08T00:00:00Z"/>
        <d v="2019-01-06T00:00:00Z"/>
        <d v="2019-01-05T00:00:00Z"/>
        <d v="2019-01-04T00:00:00Z"/>
        <d v="2018-12-31T00:00:00Z"/>
        <d v="2018-12-30T00:00:00Z"/>
        <d v="2018-12-29T00:00:00Z"/>
        <d v="2018-12-28T00:00:00Z"/>
        <d v="2018-12-23T00:00:00Z"/>
        <d v="2018-12-20T00:00:00Z"/>
        <d v="2018-12-15T00:00:00Z"/>
        <d v="2018-12-14T00:00:00Z"/>
        <d v="2018-12-11T00:00:00Z"/>
        <d v="2018-12-10T00:00:00Z"/>
        <d v="2018-12-09T00:00:00Z"/>
        <d v="2018-12-08T00:00:00Z"/>
        <d v="2018-12-07T00:00:00Z"/>
        <d v="2018-12-06T00:00:00Z"/>
        <d v="2018-12-03T00:00:00Z"/>
        <d v="2018-12-01T00:00:00Z"/>
        <d v="2018-11-29T00:00:00Z"/>
        <d v="2018-11-28T00:00:00Z"/>
        <d v="2018-11-26T00:00:00Z"/>
        <d v="2018-11-24T00:00:00Z"/>
        <d v="2018-11-23T00:00:00Z"/>
        <d v="2018-11-16T00:00:00Z"/>
        <d v="2018-11-12T00:00:00Z"/>
        <d v="2018-11-09T00:00:00Z"/>
        <d v="2018-11-08T00:00:00Z"/>
        <d v="2018-11-07T00:00:00Z"/>
        <d v="2018-11-06T00:00:00Z"/>
        <d v="2018-11-05T00:00:00Z"/>
        <d v="2018-11-04T00:00:00Z"/>
        <d v="2018-11-03T00:00:00Z"/>
        <d v="2018-11-02T00:00:00Z"/>
        <d v="2018-11-01T00:00:00Z"/>
        <d v="2018-10-31T00:00:00Z"/>
        <d v="2018-10-29T00:00:00Z"/>
        <d v="2018-10-25T00:00:00Z"/>
        <d v="2018-10-23T00:00:00Z"/>
        <d v="2018-10-19T00:00:00Z"/>
        <d v="2018-10-17T00:00:00Z"/>
        <d v="2018-10-16T00:00:00Z"/>
        <d v="2018-10-10T00:00:00Z"/>
        <d v="2018-10-08T00:00:00Z"/>
        <d v="2018-10-03T00:00:00Z"/>
        <d v="2018-09-30T00:00:00Z"/>
        <d v="2018-09-29T00:00:00Z"/>
        <d v="2018-09-28T00:00:00Z"/>
        <d v="2018-09-24T00:00:00Z"/>
        <d v="2018-09-20T00:00:00Z"/>
        <d v="2018-09-19T00:00:00Z"/>
        <d v="2018-09-16T00:00:00Z"/>
        <d v="2018-09-13T00:00:00Z"/>
        <d v="2018-09-10T00:00:00Z"/>
        <d v="2018-09-09T00:00:00Z"/>
        <d v="2018-09-07T00:00:00Z"/>
        <d v="2018-09-05T00:00:00Z"/>
        <d v="2018-08-27T00:00:00Z"/>
        <d v="2018-08-24T00:00:00Z"/>
        <d v="2018-08-23T00:00:00Z"/>
        <d v="2018-08-22T00:00:00Z"/>
        <d v="2018-08-17T00:00:00Z"/>
        <d v="2018-08-16T00:00:00Z"/>
        <d v="2018-08-13T00:00:00Z"/>
        <d v="2018-08-09T00:00:00Z"/>
        <d v="2018-08-05T00:00:00Z"/>
        <d v="2018-08-04T00:00:00Z"/>
        <d v="2018-08-03T00:00:00Z"/>
        <d v="2018-07-30T00:00:00Z"/>
        <d v="2018-07-27T00:00:00Z"/>
        <d v="2018-07-26T00:00:00Z"/>
        <d v="2018-07-23T00:00:00Z"/>
        <d v="2018-07-22T00:00:00Z"/>
        <d v="2018-07-21T00:00:00Z"/>
        <d v="2018-07-16T00:00:00Z"/>
        <d v="2018-07-15T00:00:00Z"/>
        <d v="2018-07-13T00:00:00Z"/>
        <d v="2018-07-12T00:00:00Z"/>
        <d v="2018-07-11T00:00:00Z"/>
        <d v="2018-07-10T00:00:00Z"/>
        <d v="2018-07-09T00:00:00Z"/>
        <d v="2018-07-06T00:00:00Z"/>
        <d v="2018-07-05T00:00:00Z"/>
        <d v="2018-07-01T00:00:00Z"/>
        <d v="2018-06-29T00:00:00Z"/>
        <d v="2018-06-28T00:00:00Z"/>
        <d v="2018-06-22T00:00:00Z"/>
        <d v="2018-06-18T00:00:00Z"/>
        <d v="2018-06-14T00:00:00Z"/>
        <d v="2018-06-11T00:00:00Z"/>
        <d v="2018-06-10T00:00:00Z"/>
        <d v="2018-06-04T00:00:00Z"/>
        <d v="2018-06-03T00:00:00Z"/>
        <d v="2018-06-02T00:00:00Z"/>
        <d v="2018-05-31T00:00:00Z"/>
        <d v="2018-05-29T00:00:00Z"/>
        <d v="2018-05-28T00:00:00Z"/>
        <d v="2018-05-27T00:00:00Z"/>
        <d v="2018-05-24T00:00:00Z"/>
        <d v="2018-05-23T00:00:00Z"/>
        <d v="2018-05-22T00:00:00Z"/>
        <d v="2018-05-21T00:00:00Z"/>
        <d v="2018-05-20T00:00:00Z"/>
        <d v="2018-05-17T00:00:00Z"/>
        <d v="2018-05-16T00:00:00Z"/>
        <d v="2018-05-15T00:00:00Z"/>
        <d v="2018-05-14T00:00:00Z"/>
        <d v="2018-05-11T00:00:00Z"/>
        <d v="2018-05-09T00:00:00Z"/>
        <d v="2018-05-07T00:00:00Z"/>
        <d v="2018-05-06T00:00:00Z"/>
        <d v="2018-05-03T00:00:00Z"/>
        <d v="2018-05-02T00:00:00Z"/>
        <d v="2018-05-01T00:00:00Z"/>
        <d v="2018-04-30T00:00:00Z"/>
        <d v="2018-04-28T00:00:00Z"/>
        <d v="2018-04-26T00:00:00Z"/>
        <d v="2018-04-25T00:00:00Z"/>
        <d v="2018-04-24T00:00:00Z"/>
        <d v="2018-04-23T00:00:00Z"/>
        <d v="2018-04-22T00:00:00Z"/>
        <d v="2018-04-20T00:00:00Z"/>
        <d v="2018-04-18T00:00:00Z"/>
        <d v="2018-04-17T00:00:00Z"/>
        <d v="2018-04-11T00:00:00Z"/>
        <d v="2018-04-04T00:00:00Z"/>
        <d v="2018-04-03T00:00:00Z"/>
        <d v="2018-04-02T00:00:00Z"/>
        <d v="2018-04-01T00:00:00Z"/>
        <d v="2018-03-28T00:00:00Z"/>
        <d v="2018-03-25T00:00:00Z"/>
        <d v="2018-03-20T00:00:00Z"/>
        <d v="2018-03-19T00:00:00Z"/>
        <d v="2018-03-18T00:00:00Z"/>
        <d v="2018-03-17T00:00:00Z"/>
        <d v="2018-03-14T00:00:00Z"/>
        <d v="2018-03-13T00:00:00Z"/>
        <d v="2018-03-11T00:00:00Z"/>
        <d v="2018-03-08T00:00:00Z"/>
        <d v="2018-03-07T00:00:00Z"/>
        <d v="2018-02-27T00:00:00Z"/>
        <d v="2018-02-25T00:00:00Z"/>
        <d v="2018-02-22T00:00:00Z"/>
        <d v="2018-02-21T00:00:00Z"/>
        <d v="2018-02-19T00:00:00Z"/>
        <d v="2018-02-18T00:00:00Z"/>
        <d v="2018-02-13T00:00:00Z"/>
        <d v="2018-02-08T00:00:00Z"/>
        <d v="2018-02-07T00:00:00Z"/>
        <d v="2018-02-05T00:00:00Z"/>
        <d v="2018-02-02T00:00:00Z"/>
        <d v="2018-01-29T00:00:00Z"/>
        <d v="2018-01-28T00:00:00Z"/>
        <d v="2018-01-27T00:00:00Z"/>
        <d v="2018-01-25T00:00:00Z"/>
        <d v="2018-01-24T00:00:00Z"/>
        <d v="2018-01-22T00:00:00Z"/>
        <d v="2018-01-19T00:00:00Z"/>
        <d v="2018-01-18T00:00:00Z"/>
        <d v="2018-01-15T00:00:00Z"/>
        <d v="2018-01-14T00:00:00Z"/>
        <d v="2018-01-12T00:00:00Z"/>
        <d v="2018-01-10T00:00:00Z"/>
        <d v="2018-01-07T00:00:00Z"/>
        <d v="2018-01-05T00:00:00Z"/>
        <d v="2018-01-03T00:00:00Z"/>
        <d v="2018-01-02T00:00:00Z"/>
        <d v="2017-12-18T00:00:00Z"/>
        <d v="2017-12-17T00:00:00Z"/>
        <d v="2017-12-12T00:00:00Z"/>
        <d v="2017-12-11T00:00:00Z"/>
        <d v="2017-12-10T00:00:00Z"/>
        <d v="2017-12-08T00:00:00Z"/>
        <d v="2017-11-29T00:00:00Z"/>
        <d v="2017-11-28T00:00:00Z"/>
        <d v="2017-11-25T00:00:00Z"/>
        <d v="2017-11-22T00:00:00Z"/>
        <d v="2017-11-21T00:00:00Z"/>
        <d v="2017-11-20T00:00:00Z"/>
        <d v="2017-11-14T00:00:00Z"/>
        <d v="2017-11-13T00:00:00Z"/>
        <d v="2017-11-11T00:00:00Z"/>
        <d v="2017-11-10T00:00:00Z"/>
        <d v="2017-11-09T00:00:00Z"/>
        <d v="2017-11-07T00:00:00Z"/>
        <d v="2017-11-06T00:00:00Z"/>
        <d v="2017-11-04T00:00:00Z"/>
        <d v="2017-10-30T00:00:00Z"/>
        <d v="2017-10-29T00:00:00Z"/>
        <d v="2017-10-19T00:00:00Z"/>
        <d v="2017-10-17T00:00:00Z"/>
        <d v="2017-10-15T00:00:00Z"/>
        <d v="2017-10-12T00:00:00Z"/>
        <d v="2017-10-11T00:00:00Z"/>
        <d v="2017-10-10T00:00:00Z"/>
        <d v="2017-10-05T00:00:00Z"/>
        <d v="2017-10-04T00:00:00Z"/>
        <d v="2017-10-02T00:00:00Z"/>
        <d v="2017-09-30T00:00:00Z"/>
        <d v="2017-09-25T00:00:00Z"/>
        <d v="2017-09-24T00:00:00Z"/>
        <d v="2017-09-21T00:00:00Z"/>
        <d v="2017-09-17T00:00:00Z"/>
        <d v="2017-09-15T00:00:00Z"/>
        <d v="2017-09-12T00:00:00Z"/>
        <d v="2017-09-09T00:00:00Z"/>
        <d v="2017-09-08T00:00:00Z"/>
        <d v="2017-09-05T00:00:00Z"/>
        <d v="2017-08-29T00:00:00Z"/>
        <d v="2017-08-28T00:00:00Z"/>
        <d v="2017-08-27T00:00:00Z"/>
        <d v="2017-08-25T00:00:00Z"/>
        <d v="2017-08-23T00:00:00Z"/>
        <d v="2017-08-22T00:00:00Z"/>
        <d v="2017-08-08T00:00:00Z"/>
        <d v="2017-08-07T00:00:00Z"/>
        <d v="2017-08-06T00:00:00Z"/>
        <d v="2017-08-02T00:00:00Z"/>
        <d v="2017-07-31T00:00:00Z"/>
        <d v="2017-07-29T00:00:00Z"/>
        <d v="2017-07-26T00:00:00Z"/>
        <d v="2017-07-25T00:00:00Z"/>
        <d v="2017-07-24T00:00:00Z"/>
        <d v="2017-07-22T00:00:00Z"/>
        <d v="2017-07-18T00:00:00Z"/>
        <d v="2017-07-11T00:00:00Z"/>
        <d v="2017-07-10T00:00:00Z"/>
        <d v="2017-07-05T00:00:00Z"/>
        <d v="2017-07-04T00:00:00Z"/>
        <d v="2017-06-30T00:00:00Z"/>
        <d v="2017-06-29T00:00:00Z"/>
        <d v="2017-06-28T00:00:00Z"/>
        <d v="2017-06-26T00:00:00Z"/>
        <d v="2017-06-19T00:00:00Z"/>
        <d v="2017-06-17T00:00:00Z"/>
        <d v="2017-06-16T00:00:00Z"/>
        <d v="2017-06-15T00:00:00Z"/>
        <d v="2017-06-13T00:00:00Z"/>
        <d v="2017-06-11T00:00:00Z"/>
        <d v="2017-06-07T00:00:00Z"/>
        <d v="2017-06-06T00:00:00Z"/>
        <d v="2017-06-05T00:00:00Z"/>
        <d v="2017-06-01T00:00:00Z"/>
        <d v="2017-05-31T00:00:00Z"/>
        <d v="2017-05-30T00:00:00Z"/>
        <d v="2017-05-29T00:00:00Z"/>
        <d v="2017-05-27T00:00:00Z"/>
        <d v="2017-05-25T00:00:00Z"/>
        <d v="2017-05-22T00:00:00Z"/>
        <d v="2017-05-21T00:00:00Z"/>
        <d v="2017-05-19T00:00:00Z"/>
        <d v="2017-05-18T00:00:00Z"/>
        <d v="2017-05-17T00:00:00Z"/>
        <d v="2017-05-13T00:00:00Z"/>
        <d v="2017-05-10T00:00:00Z"/>
        <d v="2017-05-09T00:00:00Z"/>
        <d v="2017-05-08T00:00:00Z"/>
        <d v="2017-05-07T00:00:00Z"/>
        <d v="2017-05-04T00:00:00Z"/>
        <d v="2017-05-03T00:00:00Z"/>
        <d v="2017-05-01T00:00:00Z"/>
        <d v="2017-04-30T00:00:00Z"/>
        <d v="2017-04-27T00:00:00Z"/>
        <d v="2017-04-26T00:00:00Z"/>
        <d v="2017-04-23T00:00:00Z"/>
        <d v="2017-04-19T00:00:00Z"/>
        <d v="2017-04-18T00:00:00Z"/>
        <d v="2017-04-17T00:00:00Z"/>
        <d v="2017-04-14T00:00:00Z"/>
        <d v="2017-04-13T00:00:00Z"/>
        <d v="2017-04-11T00:00:00Z"/>
        <d v="2017-04-10T00:00:00Z"/>
        <d v="2017-04-09T00:00:00Z"/>
        <d v="2017-04-07T00:00:00Z"/>
        <d v="2017-04-04T00:00:00Z"/>
        <d v="2017-04-01T00:00:00Z"/>
        <d v="2017-03-29T00:00:00Z"/>
        <d v="2017-03-27T00:00:00Z"/>
        <d v="2017-03-25T00:00:00Z"/>
        <d v="2017-03-24T00:00:00Z"/>
        <d v="2017-03-19T00:00:00Z"/>
        <d v="2017-03-18T00:00:00Z"/>
        <d v="2017-03-15T00:00:00Z"/>
        <d v="2017-03-12T00:00:00Z"/>
        <d v="2017-03-11T00:00:00Z"/>
        <d v="2017-03-09T00:00:00Z"/>
        <d v="2017-03-08T00:00:00Z"/>
        <d v="2017-03-07T00:00:00Z"/>
        <d v="2017-03-05T00:00:00Z"/>
        <d v="2017-03-02T00:00:00Z"/>
        <d v="2017-02-25T00:00:00Z"/>
        <d v="2017-02-21T00:00:00Z"/>
        <d v="2017-02-18T00:00:00Z"/>
        <d v="2017-02-15T00:00:00Z"/>
        <d v="2017-02-13T00:00:00Z"/>
        <d v="2017-02-12T00:00:00Z"/>
        <d v="2017-02-09T00:00:00Z"/>
        <d v="2017-02-08T00:00:00Z"/>
        <d v="2017-02-07T00:00:00Z"/>
        <d v="2017-02-04T00:00:00Z"/>
        <d v="2017-02-03T00:00:00Z"/>
        <d v="2017-01-31T00:00:00Z"/>
        <d v="2017-01-28T00:00:00Z"/>
        <d v="2017-01-26T00:00:00Z"/>
        <d v="2017-01-25T00:00:00Z"/>
        <d v="2017-01-24T00:00:00Z"/>
        <d v="2017-01-23T00:00:00Z"/>
        <d v="2017-01-21T00:00:00Z"/>
        <d v="2017-01-20T00:00:00Z"/>
        <d v="2017-01-19T00:00:00Z"/>
        <d v="2017-01-18T00:00:00Z"/>
        <d v="2017-01-11T00:00:00Z"/>
        <d v="2017-01-09T00:00:00Z"/>
        <d v="2017-01-05T00:00:00Z"/>
        <d v="2017-01-03T00:00:00Z"/>
        <d v="2017-01-02T00:00:00Z"/>
        <d v="2016-12-29T00:00:00Z"/>
        <d v="2016-12-26T00:00:00Z"/>
        <d v="2016-12-23T00:00:00Z"/>
        <d v="2016-12-20T00:00:00Z"/>
        <d v="2016-12-19T00:00:00Z"/>
        <d v="2016-12-18T00:00:00Z"/>
        <d v="2016-12-17T00:00:00Z"/>
        <d v="2016-12-11T00:00:00Z"/>
        <d v="2016-12-10T00:00:00Z"/>
        <d v="2016-12-07T00:00:00Z"/>
        <d v="2016-12-06T00:00:00Z"/>
        <d v="2016-12-05T00:00:00Z"/>
        <d v="2016-12-02T00:00:00Z"/>
        <d v="2016-12-01T00:00:00Z"/>
        <d v="2016-11-30T00:00:00Z"/>
        <d v="2016-11-28T00:00:00Z"/>
        <d v="2016-11-23T00:00:00Z"/>
        <d v="2016-11-22T00:00:00Z"/>
        <d v="2016-11-20T00:00:00Z"/>
        <d v="2016-11-18T00:00:00Z"/>
        <d v="2016-11-17T00:00:00Z"/>
        <d v="2016-11-16T00:00:00Z"/>
        <d v="2016-11-15T00:00:00Z"/>
        <d v="2016-11-09T00:00:00Z"/>
        <d v="2016-11-08T00:00:00Z"/>
        <d v="2016-11-07T00:00:00Z"/>
        <d v="2016-11-06T00:00:00Z"/>
        <d v="2016-11-05T00:00:00Z"/>
        <d v="2016-11-03T00:00:00Z"/>
        <d v="2016-10-30T00:00:00Z"/>
        <d v="2016-10-25T00:00:00Z"/>
        <d v="2016-10-24T00:00:00Z"/>
        <d v="2016-10-22T00:00:00Z"/>
        <d v="2016-10-21T00:00:00Z"/>
        <d v="2016-10-19T00:00:00Z"/>
        <d v="2016-10-17T00:00:00Z"/>
        <d v="2016-10-14T00:00:00Z"/>
        <d v="2016-10-11T00:00:00Z"/>
        <d v="2016-10-08T00:00:00Z"/>
        <d v="2016-10-07T00:00:00Z"/>
        <d v="2016-10-05T00:00:00Z"/>
        <d v="2016-10-02T00:00:00Z"/>
        <d v="2016-10-01T00:00:00Z"/>
        <d v="2016-09-29T00:00:00Z"/>
        <d v="2016-09-27T00:00:00Z"/>
        <d v="2016-09-25T00:00:00Z"/>
        <d v="2016-09-23T00:00:00Z"/>
        <d v="2016-09-22T00:00:00Z"/>
        <d v="2016-09-21T00:00:00Z"/>
        <d v="2016-09-20T00:00:00Z"/>
        <d v="2016-09-18T00:00:00Z"/>
        <d v="2016-09-17T00:00:00Z"/>
        <d v="2016-09-16T00:00:00Z"/>
        <d v="2016-09-12T00:00:00Z"/>
        <d v="2016-09-10T00:00:00Z"/>
        <d v="2016-09-08T00:00:00Z"/>
        <d v="2016-09-07T00:00:00Z"/>
        <d v="2016-09-04T00:00:00Z"/>
        <d v="2016-09-03T00:00:00Z"/>
        <d v="2016-09-01T00:00:00Z"/>
        <d v="2016-08-30T00:00:00Z"/>
        <d v="2016-08-29T00:00:00Z"/>
        <d v="2016-08-28T00:00:00Z"/>
        <d v="2016-08-27T00:00:00Z"/>
        <d v="2016-08-24T00:00:00Z"/>
        <d v="2016-08-23T00:00:00Z"/>
        <d v="2016-08-22T00:00:00Z"/>
        <d v="2016-08-19T00:00:00Z"/>
        <d v="2016-08-18T00:00:00Z"/>
        <d v="2016-08-17T00:00:00Z"/>
        <d v="2016-08-16T00:00:00Z"/>
        <d v="2016-08-15T00:00:00Z"/>
        <d v="2016-08-14T00:00:00Z"/>
        <d v="2016-08-10T00:00:00Z"/>
        <d v="2016-08-08T00:00:00Z"/>
        <d v="2016-08-06T00:00:00Z"/>
        <d v="2016-08-03T00:00:00Z"/>
        <d v="2016-08-01T00:00:00Z"/>
        <d v="2016-07-31T00:00:00Z"/>
        <d v="2016-07-28T00:00:00Z"/>
        <d v="2016-07-27T00:00:00Z"/>
        <d v="2016-07-26T00:00:00Z"/>
        <d v="2016-07-25T00:00:00Z"/>
        <d v="2016-07-23T00:00:00Z"/>
        <d v="2016-07-21T00:00:00Z"/>
        <d v="2016-07-19T00:00:00Z"/>
        <d v="2016-07-18T00:00:00Z"/>
        <d v="2016-07-17T00:00:00Z"/>
        <d v="2016-07-14T00:00:00Z"/>
        <d v="2016-07-12T00:00:00Z"/>
        <d v="2016-07-10T00:00:00Z"/>
        <d v="2016-07-08T00:00:00Z"/>
        <d v="2016-07-06T00:00:00Z"/>
        <d v="2016-07-05T00:00:00Z"/>
        <d v="2016-07-03T00:00:00Z"/>
        <d v="2016-07-02T00:00:00Z"/>
        <d v="2016-06-30T00:00:00Z"/>
        <d v="2016-06-29T00:00:00Z"/>
        <d v="2016-06-28T00:00:00Z"/>
        <d v="2016-06-27T00:00:00Z"/>
        <d v="2016-06-26T00:00:00Z"/>
        <d v="2016-06-25T00:00:00Z"/>
        <d v="2016-06-24T00:00:00Z"/>
        <d v="2016-06-23T00:00:00Z"/>
        <d v="2016-06-22T00:00:00Z"/>
        <d v="2016-06-21T00:00:00Z"/>
        <d v="2016-06-19T00:00:00Z"/>
        <d v="2016-06-16T00:00:00Z"/>
        <d v="2016-06-15T00:00:00Z"/>
        <d v="2016-06-13T00:00:00Z"/>
        <d v="2016-06-11T00:00:00Z"/>
        <d v="2016-06-09T00:00:00Z"/>
        <d v="2016-06-08T00:00:00Z"/>
        <d v="2016-06-06T00:00:00Z"/>
        <d v="2016-06-02T00:00:00Z"/>
        <d v="2016-06-01T00:00:00Z"/>
        <d v="2016-05-31T00:00:00Z"/>
        <d v="2016-05-30T00:00:00Z"/>
        <d v="2016-05-27T00:00:00Z"/>
        <d v="2016-05-26T00:00:00Z"/>
        <d v="2016-05-23T00:00:00Z"/>
        <d v="2016-05-21T00:00:00Z"/>
        <d v="2016-05-19T00:00:00Z"/>
        <d v="2016-05-17T00:00:00Z"/>
        <d v="2016-05-13T00:00:00Z"/>
        <d v="2016-05-12T00:00:00Z"/>
        <d v="2016-05-11T00:00:00Z"/>
        <d v="2016-05-09T00:00:00Z"/>
        <d v="2016-05-07T00:00:00Z"/>
        <d v="2016-05-06T00:00:00Z"/>
        <d v="2016-05-05T00:00:00Z"/>
        <d v="2016-05-04T00:00:00Z"/>
        <d v="2016-05-03T00:00:00Z"/>
        <d v="2016-04-28T00:00:00Z"/>
        <d v="2016-04-27T00:00:00Z"/>
        <d v="2016-04-26T00:00:00Z"/>
        <d v="2016-04-25T00:00:00Z"/>
        <d v="2016-04-24T00:00:00Z"/>
        <d v="2016-04-23T00:00:00Z"/>
        <d v="2016-04-20T00:00:00Z"/>
        <d v="2016-04-16T00:00:00Z"/>
        <d v="2016-04-14T00:00:00Z"/>
        <d v="2016-04-13T00:00:00Z"/>
        <d v="2016-04-12T00:00:00Z"/>
        <d v="2016-04-07T00:00:00Z"/>
        <d v="2016-04-06T00:00:00Z"/>
        <d v="2016-04-05T00:00:00Z"/>
        <d v="2016-04-04T00:00:00Z"/>
        <d v="2016-04-03T00:00:00Z"/>
        <d v="2016-03-31T00:00:00Z"/>
        <d v="2016-03-27T00:00:00Z"/>
        <d v="2016-03-26T00:00:00Z"/>
        <d v="2016-03-23T00:00:00Z"/>
        <d v="2016-03-22T00:00:00Z"/>
        <d v="2016-03-21T00:00:00Z"/>
        <d v="2016-03-19T00:00:00Z"/>
        <d v="2016-03-18T00:00:00Z"/>
        <d v="2016-03-17T00:00:00Z"/>
        <d v="2016-03-12T00:00:00Z"/>
        <d v="2016-03-11T00:00:00Z"/>
        <d v="2016-03-09T00:00:00Z"/>
        <d v="2016-03-07T00:00:00Z"/>
        <d v="2016-03-04T00:00:00Z"/>
        <d v="2016-03-03T00:00:00Z"/>
        <d v="2016-03-02T00:00:00Z"/>
        <d v="2016-02-29T00:00:00Z"/>
        <d v="2016-02-27T00:00:00Z"/>
        <d v="2016-02-25T00:00:00Z"/>
        <d v="2016-02-24T00:00:00Z"/>
        <d v="2016-02-23T00:00:00Z"/>
        <d v="2016-02-22T00:00:00Z"/>
        <d v="2016-02-21T00:00:00Z"/>
        <d v="2016-02-20T00:00:00Z"/>
        <d v="2016-02-19T00:00:00Z"/>
        <d v="2016-02-18T00:00:00Z"/>
        <d v="2016-02-16T00:00:00Z"/>
        <d v="2016-02-11T00:00:00Z"/>
        <d v="2016-02-10T00:00:00Z"/>
        <d v="2016-02-09T00:00:00Z"/>
        <d v="2016-02-08T00:00:00Z"/>
        <d v="2016-02-07T00:00:00Z"/>
        <d v="2016-02-06T00:00:00Z"/>
        <d v="2016-02-05T00:00:00Z"/>
        <d v="2016-02-04T00:00:00Z"/>
        <d v="2016-02-03T00:00:00Z"/>
        <d v="2016-02-02T00:00:00Z"/>
        <d v="2016-02-01T00:00:00Z"/>
        <d v="2016-01-29T00:00:00Z"/>
        <d v="2016-01-27T00:00:00Z"/>
        <d v="2016-01-21T00:00:00Z"/>
        <d v="2016-01-20T00:00:00Z"/>
        <d v="2016-01-14T00:00:00Z"/>
        <d v="2016-01-13T00:00:00Z"/>
        <d v="2016-01-11T00:00:00Z"/>
        <d v="2016-01-09T00:00:00Z"/>
        <d v="2016-01-08T00:00:00Z"/>
        <d v="2016-01-07T00:00:00Z"/>
        <d v="2016-01-06T00:00:00Z"/>
        <d v="2016-01-05T00:00:00Z"/>
        <d v="2016-01-03T00:00:00Z"/>
        <d v="2016-01-02T00:00:00Z"/>
        <d v="2015-12-30T00:00:00Z"/>
        <d v="2015-12-29T00:00:00Z"/>
        <d v="2015-12-28T00:00:00Z"/>
        <d v="2015-12-26T00:00:00Z"/>
        <d v="2015-12-24T00:00:00Z"/>
        <d v="2015-12-22T00:00:00Z"/>
        <d v="2015-12-18T00:00:00Z"/>
        <d v="2015-12-17T00:00:00Z"/>
        <d v="2015-12-16T00:00:00Z"/>
        <d v="2015-12-15T00:00:00Z"/>
        <d v="2015-12-13T00:00:00Z"/>
        <d v="2015-12-08T00:00:00Z"/>
        <d v="2015-12-05T00:00:00Z"/>
        <d v="2015-12-03T00:00:00Z"/>
        <d v="2015-12-02T00:00:00Z"/>
        <d v="2015-12-01T00:00:00Z"/>
        <d v="2015-11-28T00:00:00Z"/>
        <d v="2015-11-27T00:00:00Z"/>
        <d v="2015-11-26T00:00:00Z"/>
        <d v="2015-11-25T00:00:00Z"/>
        <d v="2015-11-23T00:00:00Z"/>
        <d v="2015-11-19T00:00:00Z"/>
        <d v="2015-11-17T00:00:00Z"/>
        <d v="2015-11-14T00:00:00Z"/>
        <d v="2015-11-07T00:00:00Z"/>
        <d v="2015-11-06T00:00:00Z"/>
        <d v="2015-11-04T00:00:00Z"/>
        <d v="2015-11-02T00:00:00Z"/>
        <d v="2015-10-30T00:00:00Z"/>
        <d v="2015-10-28T00:00:00Z"/>
        <d v="2015-10-27T00:00:00Z"/>
        <d v="2015-10-26T00:00:00Z"/>
        <d v="2015-10-22T00:00:00Z"/>
        <d v="2015-10-21T00:00:00Z"/>
        <d v="2015-10-19T00:00:00Z"/>
        <d v="2015-10-17T00:00:00Z"/>
        <d v="2015-10-14T00:00:00Z"/>
        <d v="2015-10-12T00:00:00Z"/>
        <d v="2015-10-08T00:00:00Z"/>
        <d v="2015-10-06T00:00:00Z"/>
        <d v="2015-10-05T00:00:00Z"/>
        <d v="2015-10-04T00:00:00Z"/>
        <d v="2015-10-01T00:00:00Z"/>
        <d v="2015-09-30T00:00:00Z"/>
        <d v="2015-09-28T00:00:00Z"/>
        <d v="2015-09-26T00:00:00Z"/>
        <d v="2015-09-25T00:00:00Z"/>
        <d v="2015-09-24T00:00:00Z"/>
        <d v="2015-09-22T00:00:00Z"/>
        <d v="2015-09-21T00:00:00Z"/>
        <d v="2015-09-18T00:00:00Z"/>
        <d v="2015-09-17T00:00:00Z"/>
        <d v="2015-09-16T00:00:00Z"/>
        <d v="2015-09-14T00:00:00Z"/>
        <d v="2015-09-12T00:00:00Z"/>
        <d v="2015-09-11T00:00:00Z"/>
        <d v="2015-09-10T00:00:00Z"/>
        <d v="2015-09-08T00:00:00Z"/>
        <d v="2015-09-06T00:00:00Z"/>
        <d v="2015-09-04T00:00:00Z"/>
        <d v="2015-09-03T00:00:00Z"/>
        <d v="2015-09-02T00:00:00Z"/>
        <d v="2015-09-01T00:00:00Z"/>
        <d v="2015-08-29T00:00:00Z"/>
        <d v="2015-08-27T00:00:00Z"/>
        <d v="2015-08-25T00:00:00Z"/>
        <d v="2015-08-24T00:00:00Z"/>
        <d v="2015-08-22T00:00:00Z"/>
        <d v="2015-08-20T00:00:00Z"/>
        <d v="2015-08-19T00:00:00Z"/>
        <d v="2015-08-18T00:00:00Z"/>
        <d v="2015-08-14T00:00:00Z"/>
        <d v="2015-08-12T00:00:00Z"/>
        <d v="2015-08-10T00:00:00Z"/>
        <d v="2015-08-09T00:00:00Z"/>
        <d v="2015-08-08T00:00:00Z"/>
        <d v="2015-08-07T00:00:00Z"/>
        <d v="2015-08-06T00:00:00Z"/>
        <d v="2015-08-05T00:00:00Z"/>
        <d v="2015-08-03T00:00:00Z"/>
        <d v="2015-07-31T00:00:00Z"/>
        <d v="2015-07-30T00:00:00Z"/>
        <d v="2015-07-29T00:00:00Z"/>
        <d v="2015-07-28T00:00:00Z"/>
        <d v="2015-07-26T00:00:00Z"/>
        <d v="2015-07-24T00:00:00Z"/>
        <d v="2015-07-23T00:00:00Z"/>
        <d v="2015-07-22T00:00:00Z"/>
        <d v="2015-07-21T00:00:00Z"/>
        <d v="2015-07-20T00:00:00Z"/>
        <d v="2015-07-19T00:00:00Z"/>
        <d v="2015-07-16T00:00:00Z"/>
        <d v="2015-07-14T00:00:00Z"/>
        <d v="2015-07-12T00:00:00Z"/>
        <d v="2015-07-11T00:00:00Z"/>
        <d v="2015-07-10T00:00:00Z"/>
        <d v="2015-07-09T00:00:00Z"/>
        <d v="2015-07-08T00:00:00Z"/>
        <d v="2015-07-06T00:00:00Z"/>
        <d v="2015-07-03T00:00:00Z"/>
        <d v="2015-07-02T00:00:00Z"/>
        <d v="2015-06-29T00:00:00Z"/>
        <d v="2015-06-28T00:00:00Z"/>
        <d v="2015-06-27T00:00:00Z"/>
        <d v="2015-06-26T00:00:00Z"/>
        <d v="2015-06-25T00:00:00Z"/>
        <d v="2015-06-24T00:00:00Z"/>
        <d v="2015-06-23T00:00:00Z"/>
        <d v="2015-06-17T00:00:00Z"/>
        <d v="2015-06-16T00:00:00Z"/>
        <d v="2015-06-15T00:00:00Z"/>
        <d v="2015-06-12T00:00:00Z"/>
        <d v="2015-06-10T00:00:00Z"/>
        <d v="2015-06-08T00:00:00Z"/>
        <d v="2015-06-05T00:00:00Z"/>
        <d v="2015-06-03T00:00:00Z"/>
        <d v="2015-06-02T00:00:00Z"/>
        <d v="2015-06-01T00:00:00Z"/>
        <d v="2015-05-31T00:00:00Z"/>
        <d v="2015-05-28T00:00:00Z"/>
        <d v="2015-05-27T00:00:00Z"/>
        <d v="2015-05-26T00:00:00Z"/>
        <d v="2015-05-24T00:00:00Z"/>
        <d v="2015-05-23T00:00:00Z"/>
        <d v="2015-05-22T00:00:00Z"/>
        <d v="2015-05-19T00:00:00Z"/>
        <d v="2015-05-18T00:00:00Z"/>
        <d v="2015-05-17T00:00:00Z"/>
        <d v="2015-05-16T00:00:00Z"/>
        <d v="2015-05-15T00:00:00Z"/>
        <d v="2015-05-13T00:00:00Z"/>
        <d v="2015-05-11T00:00:00Z"/>
        <d v="2015-05-08T00:00:00Z"/>
        <d v="2015-05-07T00:00:00Z"/>
        <d v="2015-05-06T00:00:00Z"/>
        <d v="2015-05-05T00:00:00Z"/>
        <d v="2015-05-02T00:00:00Z"/>
        <d v="2015-05-01T00:00:00Z"/>
        <d v="2015-04-29T00:00:00Z"/>
        <d v="2015-04-27T00:00:00Z"/>
        <d v="2015-04-25T00:00:00Z"/>
        <d v="2015-04-23T00:00:00Z"/>
        <d v="2015-04-22T00:00:00Z"/>
        <d v="2015-04-18T00:00:00Z"/>
        <d v="2015-04-17T00:00:00Z"/>
        <d v="2015-04-16T00:00:00Z"/>
        <d v="2015-04-15T00:00:00Z"/>
        <d v="2015-04-13T00:00:00Z"/>
        <d v="2015-04-11T00:00:00Z"/>
        <d v="2015-04-09T00:00:00Z"/>
        <d v="2015-04-08T00:00:00Z"/>
        <d v="2015-04-07T00:00:00Z"/>
        <d v="2015-04-04T00:00:00Z"/>
        <d v="2015-04-03T00:00:00Z"/>
        <d v="2015-04-01T00:00:00Z"/>
        <d v="2015-03-31T00:00:00Z"/>
      </sharedItems>
    </cacheField>
    <cacheField name="GROSS WEIGHT (LB)" numFmtId="0">
      <sharedItems containsSemiMixedTypes="0" containsString="0" containsNumber="1" containsInteger="1">
        <n v="33057.0"/>
        <n v="33126.0"/>
        <n v="4697.0"/>
        <n v="57077.0"/>
        <n v="19157.0"/>
        <n v="132827.0"/>
        <n v="39600.0"/>
        <n v="110341.0"/>
        <n v="58177.0"/>
        <n v="48787.0"/>
        <n v="441365.0"/>
        <n v="16695.0"/>
        <n v="14491.0"/>
        <n v="8818.0"/>
        <n v="732831.0"/>
        <n v="643302.0"/>
        <n v="637791.0"/>
        <n v="131637.0"/>
        <n v="33161.0"/>
        <n v="61631.0"/>
        <n v="32171.0"/>
        <n v="32238.0"/>
        <n v="92594.0"/>
        <n v="55349.0"/>
        <n v="23397.0"/>
        <n v="55275.0"/>
        <n v="34573.0"/>
        <n v="12811.0"/>
        <n v="35556.0"/>
        <n v="15300.0"/>
        <n v="51308.0"/>
        <n v="26954.0"/>
        <n v="39380.0"/>
        <n v="57669.0"/>
        <n v="84119.0"/>
        <n v="9007.0"/>
        <n v="121374.0"/>
        <n v="33286.0"/>
        <n v="28070.0"/>
        <n v="9796.0"/>
        <n v="37948.0"/>
        <n v="28488.0"/>
        <n v="28547.0"/>
        <n v="49854.0"/>
        <n v="34518.0"/>
        <n v="39996.0"/>
        <n v="38258.0"/>
        <n v="144197.0"/>
        <n v="18699.0"/>
        <n v="188102.0"/>
        <n v="83426.0"/>
        <n v="5841.0"/>
        <n v="41712.0"/>
        <n v="40529.0"/>
        <n v="34846.0"/>
        <n v="61459.0"/>
        <n v="38144.0"/>
        <n v="45641.0"/>
        <n v="28230.0"/>
        <n v="60832.0"/>
        <n v="25744.0"/>
        <n v="54846.0"/>
        <n v="226897.0"/>
        <n v="264.0"/>
        <n v="1070238.0"/>
        <n v="18267.0"/>
        <n v="56716.0"/>
        <n v="40135.0"/>
        <n v="9687.0"/>
        <n v="33704.0"/>
        <n v="10164.0"/>
        <n v="75357.0"/>
        <n v="38883.0"/>
        <n v="43111.0"/>
        <n v="61697.0"/>
        <n v="48420.0"/>
        <n v="529049.0"/>
        <n v="58300.0"/>
        <n v="37805.0"/>
        <n v="42645.0"/>
        <n v="61807.0"/>
        <n v="19657.0"/>
        <n v="12333.0"/>
        <n v="54633.0"/>
        <n v="324575.0"/>
        <n v="84322.0"/>
        <n v="42181.0"/>
        <n v="316845.0"/>
        <n v="749641.0"/>
        <n v="774454.0"/>
        <n v="13644.0"/>
        <n v="57988.0"/>
        <n v="66777.0"/>
        <n v="42852.0"/>
        <n v="10573.0"/>
        <n v="25089.0"/>
        <n v="34465.0"/>
        <n v="637548.0"/>
        <n v="391680.0"/>
        <n v="506738.0"/>
        <n v="625158.0"/>
        <n v="635079.0"/>
        <n v="22345.0"/>
        <n v="5669.0"/>
        <n v="373051.0"/>
        <n v="623957.0"/>
        <n v="29407.0"/>
        <n v="50250.0"/>
        <n v="31073.0"/>
        <n v="15543.0"/>
        <n v="16799.0"/>
        <n v="56951.0"/>
        <n v="119648.0"/>
        <n v="49134.0"/>
        <n v="42786.0"/>
        <n v="62370.0"/>
        <n v="578366.0"/>
        <n v="9707.0"/>
        <n v="69302.0"/>
        <n v="9708.0"/>
        <n v="43560.0"/>
        <n v="231917.0"/>
        <n v="11398.0"/>
        <n v="164531.0"/>
        <n v="63492.0"/>
        <n v="35686.0"/>
        <n v="39015.0"/>
        <n v="57342.0"/>
        <n v="15741.0"/>
        <n v="159444.0"/>
        <n v="579148.0"/>
        <n v="559869.0"/>
        <n v="34041.0"/>
        <n v="12345.0"/>
        <n v="28114.0"/>
        <n v="57750.0"/>
        <n v="35763.0"/>
        <n v="11838.0"/>
        <n v="40591.0"/>
        <n v="125029.0"/>
        <n v="221905.0"/>
        <n v="911360.0"/>
        <n v="48198.0"/>
        <n v="15338.0"/>
        <n v="4083.0"/>
        <n v="17367.0"/>
        <n v="61160.0"/>
        <n v="55000.0"/>
        <n v="12489.0"/>
        <n v="238920.0"/>
        <n v="27352.0"/>
        <n v="23252.0"/>
        <n v="36120.0"/>
        <n v="48649.0"/>
        <n v="45615.0"/>
        <n v="561776.0"/>
        <n v="23846.0"/>
        <n v="34823.0"/>
        <n v="556424.0"/>
        <n v="59374.0"/>
        <n v="55805.0"/>
        <n v="232912.0"/>
        <n v="27865.0"/>
        <n v="12276.0"/>
        <n v="38687.0"/>
        <n v="93348.0"/>
        <n v="29849.0"/>
        <n v="207478.0"/>
        <n v="381389.0"/>
        <n v="35273.0"/>
        <n v="13872.0"/>
        <n v="28763.0"/>
        <n v="53788.0"/>
        <n v="8571.0"/>
        <n v="66368.0"/>
        <n v="893.0"/>
        <n v="26437.0"/>
        <n v="35948.0"/>
        <n v="38071.0"/>
        <n v="45562.0"/>
        <n v="5553.0"/>
        <n v="16007.0"/>
        <n v="63714.0"/>
        <n v="39934.0"/>
        <n v="67696.0"/>
        <n v="46174.0"/>
        <n v="59400.0"/>
        <n v="59488.0"/>
        <n v="87912.0"/>
        <n v="23437.0"/>
        <n v="11309.0"/>
        <n v="121805.0"/>
        <n v="52359.0"/>
        <n v="42251.0"/>
        <n v="17388.0"/>
        <n v="20187.0"/>
        <n v="62456.0"/>
        <n v="27674.0"/>
        <n v="14225.0"/>
        <n v="63940.0"/>
        <n v="89208.0"/>
        <n v="61074.0"/>
        <n v="46449.0"/>
        <n v="19972.0"/>
        <n v="5743.0"/>
        <n v="117458.0"/>
        <n v="98384.0"/>
        <n v="68.0"/>
        <n v="19149.0"/>
        <n v="43773.0"/>
        <n v="6585.0"/>
        <n v="59081.0"/>
        <n v="27555.0"/>
        <n v="42.0"/>
        <n v="52351.0"/>
        <n v="221851.0"/>
        <n v="79200.0"/>
        <n v="38555.0"/>
        <n v="46332.0"/>
        <n v="53357.0"/>
        <n v="56571.0"/>
        <n v="137347.0"/>
        <n v="62783.0"/>
        <n v="41065.0"/>
        <n v="12452.0"/>
        <n v="36645.0"/>
        <n v="59524.0"/>
        <n v="30051.0"/>
        <n v="17390.0"/>
        <n v="4699.0"/>
        <n v="42236.0"/>
        <n v="40484.0"/>
        <n v="31574.0"/>
        <n v="40487.0"/>
        <n v="9093.0"/>
        <n v="85864.0"/>
        <n v="37148.0"/>
        <n v="19182.0"/>
        <n v="4393.0"/>
        <n v="272800.0"/>
        <n v="40649.0"/>
        <n v="51940.0"/>
        <n v="61521.0"/>
        <n v="46805.0"/>
        <n v="62467.0"/>
        <n v="41670.0"/>
        <n v="42570.0"/>
        <n v="60190.0"/>
        <n v="31365.0"/>
        <n v="37752.0"/>
        <n v="12106.0"/>
        <n v="28840.0"/>
        <n v="62787.0"/>
        <n v="628361.0"/>
        <n v="816107.0"/>
        <n v="62567.0"/>
        <n v="62743.0"/>
        <n v="28906.0"/>
        <n v="42449.0"/>
        <n v="37070.0"/>
        <n v="41210.0"/>
        <n v="28291.0"/>
        <n v="117550.0"/>
        <n v="43437.0"/>
        <n v="16713.0"/>
        <n v="1367176.0"/>
        <n v="310290.0"/>
        <n v="10626.0"/>
        <n v="62696.0"/>
        <n v="48237.0"/>
        <n v="44469.0"/>
        <n v="16425.0"/>
        <n v="44917.0"/>
        <n v="62740.0"/>
        <n v="50818.0"/>
        <n v="13363.0"/>
        <n v="58543.0"/>
        <n v="59227.0"/>
        <n v="10085.0"/>
        <n v="9706.0"/>
        <n v="46163.0"/>
        <n v="23814.0"/>
        <n v="69576.0"/>
        <n v="339.0"/>
        <n v="92387.0"/>
        <n v="32067.0"/>
        <n v="38060.0"/>
        <n v="22443.0"/>
        <n v="38491.0"/>
        <n v="18881.0"/>
        <n v="41800.0"/>
        <n v="49251.0"/>
        <n v="21344.0"/>
        <n v="44092.0"/>
        <n v="42757.0"/>
        <n v="32720.0"/>
        <n v="78954.0"/>
        <n v="38425.0"/>
        <n v="58150.0"/>
        <n v="26400.0"/>
        <n v="48444.0"/>
        <n v="1610.0"/>
        <n v="38962.0"/>
        <n v="126632.0"/>
        <n v="5016.0"/>
        <n v="92226.0"/>
        <n v="97106.0"/>
        <n v="1129.0"/>
        <n v="57452.0"/>
        <n v="20645.0"/>
        <n v="218557.0"/>
        <n v="18626.0"/>
        <n v="21516.0"/>
        <n v="21571.0"/>
        <n v="10483.0"/>
        <n v="339799.0"/>
        <n v="51077.0"/>
        <n v="48177.0"/>
        <n v="15609.0"/>
        <n v="6829.0"/>
        <n v="191205.0"/>
        <n v="53197.0"/>
        <n v="25441.0"/>
        <n v="135039.0"/>
        <n v="107810.0"/>
        <n v="43584.0"/>
        <n v="37994.0"/>
        <n v="26126.0"/>
        <n v="34144.0"/>
        <n v="28464.0"/>
        <n v="445.0"/>
        <n v="103169.0"/>
        <n v="6160.0"/>
        <n v="19233.0"/>
        <n v="21494.0"/>
        <n v="38464.0"/>
        <n v="11080.0"/>
        <n v="4402.0"/>
        <n v="60946.0"/>
        <n v="610190.0"/>
        <n v="55882.0"/>
        <n v="15203.0"/>
        <n v="5683.0"/>
        <n v="16366.0"/>
        <n v="43692.0"/>
        <n v="42525.0"/>
        <n v="444.0"/>
        <n v="47628.0"/>
        <n v="53900.0"/>
        <n v="505063.0"/>
        <n v="113696.0"/>
        <n v="92525.0"/>
        <n v="92655.0"/>
        <n v="160184.0"/>
        <n v="19252.0"/>
        <n v="85221.0"/>
        <n v="118833.0"/>
        <n v="84095.0"/>
        <n v="18058.0"/>
        <n v="23481.0"/>
        <n v="25454.0"/>
        <n v="55035.0"/>
        <n v="14936.0"/>
        <n v="19428.0"/>
        <n v="2594.0"/>
        <n v="10228.0"/>
        <n v="220418.0"/>
        <n v="221496.0"/>
        <n v="67698.0"/>
        <n v="88704.0"/>
        <n v="125487.0"/>
        <n v="23417.0"/>
        <n v="43761.0"/>
        <n v="73260.0"/>
        <n v="21182.0"/>
        <n v="57009.0"/>
        <n v="222486.0"/>
        <n v="55867.0"/>
        <n v="202899.0"/>
        <n v="85844.0"/>
        <n v="60404.0"/>
        <n v="35528.0"/>
        <n v="60691.0"/>
        <n v="36476.0"/>
        <n v="43318.0"/>
        <n v="834.0"/>
        <n v="18803.0"/>
        <n v="6129.0"/>
        <n v="343134.0"/>
        <n v="35873.0"/>
        <n v="21989.0"/>
        <n v="51700.0"/>
        <n v="17725.0"/>
        <n v="56056.0"/>
        <n v="37050.0"/>
        <n v="377409.0"/>
        <n v="1012.0"/>
        <n v="46200.0"/>
        <n v="53313.0"/>
        <n v="66495.0"/>
        <n v="54890.0"/>
        <n v="49434.0"/>
        <n v="2134.0"/>
        <n v="67872.0"/>
        <n v="13601.0"/>
        <n v="5324.0"/>
        <n v="43142.0"/>
        <n v="68563.0"/>
        <n v="67214.0"/>
        <n v="55220.0"/>
        <n v="52875.0"/>
        <n v="49458.0"/>
        <n v="115566.0"/>
        <n v="281138.0"/>
        <n v="8725.0"/>
        <n v="47982.0"/>
        <n v="36817.0"/>
        <n v="12619.0"/>
        <n v="33900.0"/>
        <n v="69937.0"/>
        <n v="47740.0"/>
        <n v="5320.0"/>
        <n v="14234.0"/>
        <n v="12269.0"/>
        <n v="37950.0"/>
        <n v="50956.0"/>
        <n v="27207.0"/>
        <n v="22572.0"/>
        <n v="25817.0"/>
        <n v="59088.0"/>
        <n v="35031.0"/>
        <n v="22770.0"/>
        <n v="22158.0"/>
        <n v="10699.0"/>
        <n v="411.0"/>
        <n v="329847.0"/>
        <n v="37294.0"/>
        <n v="52111.0"/>
        <n v="13856.0"/>
        <n v="70278.0"/>
        <n v="39604.0"/>
        <n v="10122.0"/>
        <n v="38841.0"/>
        <n v="265225.0"/>
        <n v="22755.0"/>
        <n v="13163.0"/>
        <n v="41795.0"/>
        <n v="29040.0"/>
        <n v="40439.0"/>
        <n v="52073.0"/>
        <n v="3740.0"/>
        <n v="18403.0"/>
        <n v="23676.0"/>
        <n v="25659.0"/>
        <n v="55040.0"/>
        <n v="74273.0"/>
        <n v="145505.0"/>
        <n v="23830.0"/>
        <n v="42768.0"/>
        <n v="42857.0"/>
        <n v="37478.0"/>
        <n v="21736.0"/>
        <n v="21536.0"/>
        <n v="23324.0"/>
        <n v="595.0"/>
        <n v="37369.0"/>
        <n v="113032.0"/>
        <n v="249020.0"/>
        <n v="43971.0"/>
        <n v="88184.0"/>
        <n v="185782.0"/>
        <n v="132430.0"/>
        <n v="59974.0"/>
        <n v="955.0"/>
        <n v="40473.0"/>
        <n v="3250.0"/>
        <n v="134.0"/>
        <n v="1409891.0"/>
        <n v="30309.0"/>
        <n v="56100.0"/>
        <n v="102135.0"/>
        <n v="42638.0"/>
        <n v="282878.0"/>
        <n v="42680.0"/>
        <n v="46685.0"/>
        <n v="55613.0"/>
        <n v="11823.0"/>
        <n v="27511.0"/>
        <n v="32912.0"/>
        <n v="42313.0"/>
        <n v="45346.0"/>
        <n v="10320.0"/>
        <n v="171530.0"/>
        <n v="64416.0"/>
        <n v="9416.0"/>
        <n v="181522.0"/>
        <n v="185064.0"/>
        <n v="51359.0"/>
        <n v="24737.0"/>
        <n v="21885.0"/>
        <n v="17906.0"/>
        <n v="7269.0"/>
        <n v="111593.0"/>
        <n v="46418.0"/>
        <n v="525668.0"/>
        <n v="36960.0"/>
        <n v="490468.0"/>
        <n v="129228.0"/>
        <n v="64812.0"/>
        <n v="281455.0"/>
        <n v="175859.0"/>
        <n v="279226.0"/>
        <n v="118657.0"/>
        <n v="166309.0"/>
        <n v="41844.0"/>
        <n v="26321.0"/>
        <n v="47485.0"/>
        <n v="54560.0"/>
        <n v="36658.0"/>
        <n v="112541.0"/>
        <n v="15292.0"/>
        <n v="46297.0"/>
        <n v="277761.0"/>
        <n v="10124.0"/>
        <n v="36054.0"/>
        <n v="95766.0"/>
        <n v="10689.0"/>
        <n v="2407.0"/>
        <n v="28134.0"/>
        <n v="540841.0"/>
        <n v="199976.0"/>
        <n v="102454.0"/>
        <n v="101596.0"/>
        <n v="94688.0"/>
        <n v="98296.0"/>
        <n v="101024.0"/>
        <n v="50472.0"/>
        <n v="29253.0"/>
        <n v="42064.0"/>
        <n v="38735.0"/>
        <n v="26070.0"/>
        <n v="40018.0"/>
        <n v="72534.0"/>
        <n v="101807.0"/>
        <n v="108863.0"/>
        <n v="53841.0"/>
        <n v="41228.0"/>
        <n v="77194.0"/>
        <n v="93368.0"/>
        <n v="21934.0"/>
        <n v="54135.0"/>
        <n v="3339.0"/>
        <n v="107932.0"/>
        <n v="141143.0"/>
        <n v="8243.0"/>
        <n v="12868.0"/>
        <n v="95700.0"/>
        <n v="33440.0"/>
        <n v="33405.0"/>
        <n v="26259.0"/>
        <n v="18465.0"/>
        <n v="167442.0"/>
        <n v="130282.0"/>
        <n v="8809.0"/>
        <n v="97184.0"/>
        <n v="33378.0"/>
        <n v="5124.0"/>
        <n v="281134.0"/>
        <n v="106810.0"/>
        <n v="40647.0"/>
        <n v="36802.0"/>
        <n v="128392.0"/>
        <n v="186164.0"/>
        <n v="11095.0"/>
        <n v="74800.0"/>
        <n v="148951.0"/>
        <n v="7889.0"/>
        <n v="34283.0"/>
        <n v="43848.0"/>
        <n v="36241.0"/>
        <n v="33117.0"/>
        <n v="17827.0"/>
        <n v="15919.0"/>
        <n v="97.0"/>
        <n v="52426.0"/>
        <n v="106940.0"/>
        <n v="11205.0"/>
        <n v="41215.0"/>
        <n v="12285.0"/>
        <n v="21347.0"/>
        <n v="11790.0"/>
        <n v="28587.0"/>
        <n v="33.0"/>
        <n v="36766.0"/>
        <n v="72725.0"/>
        <n v="43094.0"/>
        <n v="61332.0"/>
        <n v="84911.0"/>
        <n v="29124.0"/>
        <n v="38185.0"/>
        <n v="114354.0"/>
        <n v="104931.0"/>
        <n v="389580.0"/>
        <n v="10868.0"/>
        <n v="43855.0"/>
        <n v="69560.0"/>
        <n v="193586.0"/>
        <n v="27434.0"/>
        <n v="179.0"/>
        <n v="142.0"/>
        <n v="117.0"/>
        <n v="12102.0"/>
        <n v="28323.0"/>
        <n v="11088.0"/>
        <n v="63791.0"/>
        <n v="47300.0"/>
        <n v="39501.0"/>
        <n v="57156.0"/>
        <n v="2193.0"/>
        <n v="19228.0"/>
        <n v="36623.0"/>
        <n v="201379.0"/>
        <n v="19331.0"/>
        <n v="43410.0"/>
        <n v="34187.0"/>
        <n v="62711.0"/>
        <n v="49328.0"/>
        <n v="22022.0"/>
        <n v="35710.0"/>
        <n v="68530.0"/>
        <n v="39264.0"/>
        <n v="46044.0"/>
        <n v="46759.0"/>
        <n v="80696.0"/>
        <n v="17978.0"/>
        <n v="11000.0"/>
        <n v="6978.0"/>
        <n v="208401.0"/>
        <n v="154829.0"/>
        <n v="43120.0"/>
        <n v="49229.0"/>
        <n v="83204.0"/>
        <n v="2902.0"/>
        <n v="9704.0"/>
        <n v="16226.0"/>
        <n v="20357.0"/>
        <n v="6217.0"/>
        <n v="41490.0"/>
        <n v="61591.0"/>
        <n v="58080.0"/>
        <n v="1014618.0"/>
        <n v="48107.0"/>
        <n v="49535.0"/>
        <n v="41361.0"/>
        <n v="35728.0"/>
        <n v="123335.0"/>
        <n v="30496.0"/>
        <n v="112200.0"/>
        <n v="116160.0"/>
        <n v="173228.0"/>
        <n v="285745.0"/>
        <n v="334400.0"/>
        <n v="8140.0"/>
        <n v="602758.0"/>
        <n v="610515.0"/>
        <n v="909509.0"/>
        <n v="602479.0"/>
        <n v="1582990.0"/>
        <n v="909513.0"/>
        <n v="107898.0"/>
        <n v="283967.0"/>
        <n v="37972.0"/>
        <n v="13083.0"/>
        <n v="316000.0"/>
        <n v="84401.0"/>
        <n v="40544.0"/>
        <n v="39965.0"/>
        <n v="27394.0"/>
        <n v="20000.0"/>
        <n v="20618.0"/>
        <n v="103990.0"/>
        <n v="8754.0"/>
        <n v="39717.0"/>
        <n v="440.0"/>
        <n v="11530.0"/>
        <n v="1523238.0"/>
        <n v="1217504.0"/>
        <n v="915631.0"/>
        <n v="906750.0"/>
        <n v="604886.0"/>
        <n v="3743.0"/>
        <n v="42086.0"/>
        <n v="123200.0"/>
        <n v="38540.0"/>
        <n v="504979.0"/>
        <n v="18568.0"/>
        <n v="23958.0"/>
        <n v="167.0"/>
        <n v="60060.0"/>
        <n v="33431.0"/>
        <n v="34386.0"/>
        <n v="113637.0"/>
        <n v="121077.0"/>
        <n v="73810.0"/>
        <n v="70906.0"/>
        <n v="900486.0"/>
        <n v="228705.0"/>
        <n v="20706.0"/>
        <n v="30133.0"/>
        <n v="51352.0"/>
        <n v="57847.0"/>
        <n v="28626.0"/>
        <n v="34740.0"/>
        <n v="20610.0"/>
        <n v="37400.0"/>
        <n v="168740.0"/>
        <n v="57376.0"/>
        <n v="60500.0"/>
        <n v="30032.0"/>
        <n v="41571.0"/>
        <n v="31988.0"/>
        <n v="65835.0"/>
        <n v="41996.0"/>
        <n v="10703.0"/>
        <n v="112471.0"/>
        <n v="97515.0"/>
        <n v="156270.0"/>
        <n v="44270.0"/>
        <n v="35823.0"/>
        <n v="43311.0"/>
        <n v="37759.0"/>
        <n v="35183.0"/>
        <n v="40799.0"/>
        <n v="111012.0"/>
        <n v="19455.0"/>
        <n v="15394.0"/>
        <n v="70635.0"/>
        <n v="62489.0"/>
        <n v="22136.0"/>
        <n v="171960.0"/>
        <n v="38793.0"/>
        <n v="52435.0"/>
        <n v="12628.0"/>
        <n v="55271.0"/>
        <n v="107800.0"/>
        <n v="43979.0"/>
        <n v="47527.0"/>
        <n v="46689.0"/>
        <n v="150110.0"/>
        <n v="108900.0"/>
        <n v="9953.0"/>
        <n v="64801.0"/>
        <n v="284337.0"/>
        <n v="44000.0"/>
        <n v="113230.0"/>
        <n v="80434.0"/>
        <n v="58648.0"/>
        <n v="111630.0"/>
        <n v="42035.0"/>
        <n v="170511.0"/>
        <n v="164714.0"/>
        <n v="45973.0"/>
        <n v="57200.0"/>
        <n v="27672.0"/>
        <n v="1782.0"/>
        <n v="16971.0"/>
        <n v="43683.0"/>
        <n v="19547.0"/>
        <n v="39915.0"/>
        <n v="113333.0"/>
        <n v="3643.0"/>
        <n v="11614.0"/>
        <n v="23014.0"/>
        <n v="31218.0"/>
        <n v="26323.0"/>
        <n v="32494.0"/>
        <n v="56672.0"/>
        <n v="179034.0"/>
        <n v="61061.0"/>
        <n v="11609.0"/>
        <n v="11744.0"/>
        <n v="52987.0"/>
        <n v="134629.0"/>
        <n v="122540.0"/>
        <n v="33537.0"/>
        <n v="10938.0"/>
        <n v="26484.0"/>
        <n v="59503.0"/>
        <n v="387886.0"/>
        <n v="57926.0"/>
        <n v="4134.0"/>
        <n v="19050.0"/>
        <n v="280016.0"/>
        <n v="15149.0"/>
        <n v="26107.0"/>
        <n v="99539.0"/>
        <n v="180143.0"/>
        <n v="25356.0"/>
        <n v="180510.0"/>
        <n v="104111.0"/>
        <n v="96492.0"/>
        <n v="165000.0"/>
        <n v="226688.0"/>
        <n v="7423.0"/>
        <n v="24072.0"/>
        <n v="209000.0"/>
        <n v="34848.0"/>
        <n v="23751.0"/>
        <n v="20293.0"/>
        <n v="195910.0"/>
        <n v="32294.0"/>
        <n v="12929.0"/>
        <n v="116556.0"/>
        <n v="34223.0"/>
        <n v="140140.0"/>
        <n v="54101.0"/>
        <n v="11103.0"/>
        <n v="19411.0"/>
        <n v="391204.0"/>
        <n v="32560.0"/>
        <n v="385.0"/>
        <n v="251368.0"/>
        <n v="235784.0"/>
        <n v="14755.0"/>
        <n v="245440.0"/>
        <n v="342364.0"/>
        <n v="233112.0"/>
        <n v="110946.0"/>
        <n v="114400.0"/>
        <n v="274098.0"/>
        <n v="41809.0"/>
        <n v="40461.0"/>
        <n v="17985.0"/>
        <n v="51612.0"/>
        <n v="19765.0"/>
        <n v="49271.0"/>
        <n v="17600.0"/>
        <n v="64825.0"/>
        <n v="3711.0"/>
        <n v="63933.0"/>
        <n v="150854.0"/>
        <n v="19697.0"/>
        <n v="385474.0"/>
        <n v="378838.0"/>
        <n v="128109.0"/>
        <n v="39570.0"/>
        <n v="121488.0"/>
        <n v="55264.0"/>
        <n v="48268.0"/>
        <n v="31353.0"/>
        <n v="112684.0"/>
        <n v="359240.0"/>
        <n v="61431.0"/>
        <n v="5784.0"/>
        <n v="147422.0"/>
        <n v="28180.0"/>
        <n v="56819.0"/>
        <n v="17840.0"/>
        <n v="62236.0"/>
        <n v="22169.0"/>
        <n v="225390.0"/>
        <n v="45390.0"/>
        <n v="20046.0"/>
        <n v="28624.0"/>
        <n v="8196.0"/>
        <n v="291605.0"/>
        <n v="308250.0"/>
        <n v="2238.0"/>
        <n v="43050.0"/>
        <n v="368962.0"/>
        <n v="85800.0"/>
        <n v="191999.0"/>
        <n v="1064810.0"/>
        <n v="168.0"/>
        <n v="142146.0"/>
        <n v="565.0"/>
        <n v="284768.0"/>
        <n v="31735.0"/>
        <n v="259373.0"/>
        <n v="260608.0"/>
        <n v="251966.0"/>
        <n v="41807.0"/>
        <n v="185286.0"/>
        <n v="270242.0"/>
        <n v="240577.0"/>
        <n v="270926.0"/>
        <n v="255890.0"/>
        <n v="42038.0"/>
        <n v="13582.0"/>
        <n v="23626.0"/>
        <n v="3436.0"/>
        <n v="633600.0"/>
        <n v="12412.0"/>
        <n v="49148.0"/>
        <n v="214126.0"/>
        <n v="9425.0"/>
        <n v="16872.0"/>
        <n v="85270.0"/>
        <n v="115808.0"/>
        <n v="303957.0"/>
        <n v="11158.0"/>
        <n v="56482.0"/>
        <n v="45030.0"/>
        <n v="53728.0"/>
        <n v="71386.0"/>
        <n v="40878.0"/>
        <n v="87210.0"/>
        <n v="15510.0"/>
        <n v="16476.0"/>
        <n v="26328.0"/>
        <n v="35772.0"/>
        <n v="41004.0"/>
        <n v="11022.0"/>
        <n v="29674.0"/>
        <n v="57180.0"/>
        <n v="115918.0"/>
        <n v="582924.0"/>
        <n v="376373.0"/>
        <n v="102448.0"/>
        <n v="170542.0"/>
        <n v="171600.0"/>
        <n v="58388.0"/>
        <n v="1828.0"/>
        <n v="34628.0"/>
        <n v="43366.0"/>
        <n v="41587.0"/>
        <n v="60194.0"/>
        <n v="13032.0"/>
        <n v="792088.0"/>
        <n v="11227.0"/>
        <n v="33959.0"/>
        <n v="34584.0"/>
        <n v="329727.0"/>
        <n v="116050.0"/>
        <n v="64394.0"/>
        <n v="18788.0"/>
        <n v="133294.0"/>
        <n v="277728.0"/>
        <n v="59189.0"/>
        <n v="147356.0"/>
        <n v="58681.0"/>
        <n v="633578.0"/>
        <n v="56034.0"/>
        <n v="22647.0"/>
        <n v="50072.0"/>
        <n v="84671.0"/>
        <n v="607442.0"/>
        <n v="2319988.0"/>
        <n v="228708.0"/>
        <n v="55004.0"/>
        <n v="43298.0"/>
        <n v="75314.0"/>
        <n v="20988.0"/>
        <n v="58491.0"/>
        <n v="31914.0"/>
        <n v="31755.0"/>
        <n v="354.0"/>
        <n v="12104.0"/>
        <n v="51264.0"/>
        <n v="220649.0"/>
        <n v="13926.0"/>
        <n v="39296.0"/>
        <n v="69995.0"/>
        <n v="61569.0"/>
        <n v="54545.0"/>
        <n v="346280.0"/>
        <n v="61338.0"/>
        <n v="24398.0"/>
        <n v="24752.0"/>
        <n v="192808.0"/>
        <n v="52472.0"/>
        <n v="13345.0"/>
        <n v="12593.0"/>
        <n v="5716.0"/>
        <n v="100584.0"/>
        <n v="16977.0"/>
        <n v="4403.0"/>
        <n v="42427.0"/>
        <n v="116116.0"/>
        <n v="55444.0"/>
        <n v="69964.0"/>
        <n v="115940.0"/>
        <n v="115896.0"/>
        <n v="111112.0"/>
        <n v="110914.0"/>
        <n v="86032.0"/>
        <n v="50151.0"/>
        <n v="45056.0"/>
        <n v="3199.0"/>
        <n v="61475.0"/>
        <n v="115390.0"/>
        <n v="83252.0"/>
        <n v="273031.0"/>
        <n v="115610.0"/>
        <n v="34540.0"/>
        <n v="25801.0"/>
        <n v="119.0"/>
        <n v="32606.0"/>
        <n v="36874.0"/>
        <n v="90477.0"/>
        <n v="60740.0"/>
        <n v="48488.0"/>
        <n v="201106.0"/>
        <n v="8672.0"/>
        <n v="169620.0"/>
        <n v="215633.0"/>
        <n v="9570.0"/>
        <n v="10432.0"/>
        <n v="28908.0"/>
        <n v="33927.0"/>
        <n v="335148.0"/>
        <n v="159500.0"/>
        <n v="251284.0"/>
        <n v="532620.0"/>
        <n v="156860.0"/>
        <n v="331364.0"/>
        <n v="227678.0"/>
        <n v="11257.0"/>
        <n v="29713.0"/>
        <n v="2652.0"/>
        <n v="32362.0"/>
        <n v="37200.0"/>
        <n v="43651.0"/>
        <n v="149842.0"/>
        <n v="44374.0"/>
        <n v="9689.0"/>
        <n v="131429.0"/>
        <n v="31592.0"/>
        <n v="165937.0"/>
        <n v="70816.0"/>
        <n v="28081.0"/>
        <n v="33098.0"/>
        <n v="32862.0"/>
        <n v="65848.0"/>
        <n v="41171.0"/>
        <n v="53491.0"/>
        <n v="43995.0"/>
        <n v="32256.0"/>
        <n v="37283.0"/>
        <n v="42827.0"/>
        <n v="10305.0"/>
        <n v="29282.0"/>
        <n v="34304.0"/>
        <n v="43038.0"/>
        <n v="57178.0"/>
        <n v="12936.0"/>
        <n v="5610.0"/>
        <n v="39147.0"/>
        <n v="220000.0"/>
        <n v="38236.0"/>
        <n v="146872.0"/>
        <n v="20284.0"/>
        <n v="65780.0"/>
        <n v="87512.0"/>
        <n v="59729.0"/>
        <n v="22763.0"/>
        <n v="431907.0"/>
        <n v="57354.0"/>
        <n v="58036.0"/>
        <n v="117216.0"/>
        <n v="36212.0"/>
        <n v="553201.0"/>
        <n v="140219.0"/>
        <n v="9.0"/>
        <n v="57442.0"/>
        <n v="14371.0"/>
        <n v="70000.0"/>
        <n v="33429.0"/>
        <n v="177995.0"/>
        <n v="501327.0"/>
        <n v="562046.0"/>
        <n v="33689.0"/>
        <n v="15644.0"/>
        <n v="30690.0"/>
        <n v="61134.0"/>
        <n v="24171.0"/>
        <n v="178074.0"/>
        <n v="24816.0"/>
        <n v="94286.0"/>
        <n v="43824.0"/>
        <n v="53488.0"/>
        <n v="41461.0"/>
        <n v="439826.0"/>
        <n v="127468.0"/>
        <n v="10784.0"/>
        <n v="36441.0"/>
        <n v="49579.0"/>
        <n v="513966.0"/>
        <n v="20590.0"/>
        <n v="42261.0"/>
        <n v="28800.0"/>
        <n v="12426.0"/>
        <n v="221140.0"/>
        <n v="10259.0"/>
        <n v="27099.0"/>
        <n v="28378.0"/>
        <n v="95093.0"/>
        <n v="97995.0"/>
        <n v="43903.0"/>
        <n v="208540.0"/>
        <n v="64925.0"/>
        <n v="522490.0"/>
        <n v="64148.0"/>
        <n v="12817.0"/>
        <n v="173448.0"/>
        <n v="220329.0"/>
        <n v="222380.0"/>
        <n v="41316.0"/>
        <n v="5907.0"/>
        <n v="155727.0"/>
        <n v="44209.0"/>
        <n v="38749.0"/>
        <n v="2959.0"/>
        <n v="11284.0"/>
        <n v="426554.0"/>
        <n v="74965.0"/>
        <n v="84621.0"/>
        <n v="484022.0"/>
        <n v="430076.0"/>
        <n v="150790.0"/>
        <n v="173030.0"/>
        <n v="95116.0"/>
        <n v="2486.0"/>
        <n v="43254.0"/>
        <n v="253396.0"/>
        <n v="29341.0"/>
        <n v="54645.0"/>
        <n v="29295.0"/>
        <n v="936964.0"/>
        <n v="46015.0"/>
        <n v="34471.0"/>
        <n v="49423.0"/>
        <n v="32102.0"/>
        <n v="40899.0"/>
        <n v="74805.0"/>
        <n v="44096.0"/>
        <n v="22482.0"/>
        <n v="3694.0"/>
        <n v="12626.0"/>
        <n v="12122.0"/>
        <n v="36595.0"/>
        <n v="152745.0"/>
        <n v="36920.0"/>
        <n v="329888.0"/>
        <n v="18982.0"/>
        <n v="120592.0"/>
        <n v="25021.0"/>
        <n v="47392.0"/>
        <n v="77634.0"/>
        <n v="37180.0"/>
        <n v="263340.0"/>
        <n v="123290.0"/>
        <n v="65256.0"/>
        <n v="108130.0"/>
        <n v="113630.0"/>
        <n v="39519.0"/>
        <n v="205.0"/>
        <n v="42947.0"/>
        <n v="540058.0"/>
        <n v="17937.0"/>
        <n v="38456.0"/>
        <n v="112750.0"/>
        <n v="10241.0"/>
        <n v="642912.0"/>
        <n v="249957.0"/>
        <n v="6765.0"/>
        <n v="39483.0"/>
        <n v="17160.0"/>
        <n v="203716.0"/>
        <n v="19779.0"/>
        <n v="7414.0"/>
        <n v="59268.0"/>
        <n v="20524.0"/>
        <n v="102155.0"/>
        <n v="13820.0"/>
        <n v="39414.0"/>
        <n v="55616.0"/>
        <n v="1756.0"/>
        <n v="94248.0"/>
        <n v="33330.0"/>
        <n v="7135.0"/>
        <n v="47102.0"/>
        <n v="114409.0"/>
        <n v="10525.0"/>
        <n v="231163.0"/>
        <n v="86599.0"/>
        <n v="122212.0"/>
        <n v="433552.0"/>
        <n v="210595.0"/>
        <n v="19129.0"/>
        <n v="2429.0"/>
        <n v="18.0"/>
        <n v="270269.0"/>
        <n v="218797.0"/>
        <n v="2543.0"/>
        <n v="809336.0"/>
        <n v="77484.0"/>
        <n v="27458.0"/>
        <n v="24156.0"/>
        <n v="48312.0"/>
        <n v="72468.0"/>
        <n v="266123.0"/>
        <n v="53196.0"/>
        <n v="9623.0"/>
        <n v="38896.0"/>
        <n v="33907.0"/>
        <n v="39431.0"/>
        <n v="22528.0"/>
        <n v="57702.0"/>
        <n v="42504.0"/>
        <n v="48039.0"/>
        <n v="276514.0"/>
        <n v="44887.0"/>
        <n v="25555.0"/>
        <n v="53238.0"/>
        <n v="260968.0"/>
        <n v="54782.0"/>
        <n v="950.0"/>
        <n v="49196.0"/>
        <n v="47401.0"/>
        <n v="152291.0"/>
        <n v="33530.0"/>
        <n v="250800.0"/>
        <n v="2856.0"/>
        <n v="41499.0"/>
        <n v="5809.0"/>
        <n v="22108.0"/>
        <n v="51938.0"/>
        <n v="111507.0"/>
        <n v="312074.0"/>
        <n v="99101.0"/>
        <n v="157720.0"/>
        <n v="9808.0"/>
        <n v="103127.0"/>
        <n v="38130.0"/>
        <n v="101625.0"/>
        <n v="619058.0"/>
        <n v="11510.0"/>
        <n v="246598.0"/>
        <n v="110.0"/>
        <n v="267494.0"/>
        <n v="56764.0"/>
        <n v="53460.0"/>
        <n v="234619.0"/>
        <n v="294105.0"/>
        <n v="114048.0"/>
        <n v="273227.0"/>
        <n v="113681.0"/>
        <n v="38335.0"/>
        <n v="304502.0"/>
        <n v="527714.0"/>
        <n v="507760.0"/>
        <n v="56584.0"/>
        <n v="4838.0"/>
        <n v="203027.0"/>
        <n v="271234.0"/>
        <n v="57090.0"/>
        <n v="142850.0"/>
        <n v="114215.0"/>
        <n v="158972.0"/>
        <n v="202389.0"/>
        <n v="13532.0"/>
        <n v="57050.0"/>
        <n v="57288.0"/>
        <n v="227693.0"/>
        <n v="112504.0"/>
        <n v="11018.0"/>
        <n v="182096.0"/>
        <n v="103598.0"/>
        <n v="126696.0"/>
        <n v="11805.0"/>
        <n v="26517.0"/>
        <n v="1584.0"/>
        <n v="161480.0"/>
        <n v="6560.0"/>
        <n v="37987.0"/>
        <n v="143880.0"/>
        <n v="12168.0"/>
        <n v="48048.0"/>
        <n v="9042.0"/>
        <n v="47916.0"/>
        <n v="115280.0"/>
        <n v="113540.0"/>
        <n v="74230.0"/>
        <n v="56203.0"/>
        <n v="170603.0"/>
        <n v="32868.0"/>
        <n v="9724.0"/>
        <n v="226585.0"/>
        <n v="227636.0"/>
        <n v="12364.0"/>
        <n v="64595.0"/>
        <n v="35200.0"/>
        <n v="42471.0"/>
        <n v="19151.0"/>
        <n v="102100.0"/>
        <n v="49205.0"/>
        <n v="41067.0"/>
        <n v="45430.0"/>
        <n v="14183.0"/>
        <n v="84680.0"/>
        <n v="52800.0"/>
        <n v="2816.0"/>
        <n v="212474.0"/>
        <n v="109890.0"/>
        <n v="227583.0"/>
        <n v="226252.0"/>
        <n v="44088.0"/>
        <n v="95920.0"/>
        <n v="52897.0"/>
        <n v="37541.0"/>
        <n v="132056.0"/>
        <n v="39257.0"/>
        <n v="973311.0"/>
        <n v="483472.0"/>
        <n v="6763.0"/>
        <n v="105589.0"/>
        <n v="1068823.0"/>
        <n v="630828.0"/>
        <n v="5522.0"/>
        <n v="1135748.0"/>
        <n v="200380.0"/>
        <n v="594748.0"/>
        <n v="46376.0"/>
        <n v="121524.0"/>
        <n v="47309.0"/>
        <n v="2730.0"/>
        <n v="160523.0"/>
        <n v="227702.0"/>
        <n v="30468.0"/>
        <n v="1135374.0"/>
        <n v="1242597.0"/>
        <n v="1242476.0"/>
        <n v="35860.0"/>
        <n v="491260.0"/>
        <n v="508332.0"/>
        <n v="155254.0"/>
        <n v="482284.0"/>
        <n v="4550.0"/>
        <n v="37239.0"/>
        <n v="5300.0"/>
        <n v="25821.0"/>
        <n v="113474.0"/>
        <n v="50974.0"/>
        <n v="31226.0"/>
        <n v="10580.0"/>
        <n v="1242331.0"/>
        <n v="190918.0"/>
        <n v="44880.0"/>
        <n v="17153.0"/>
        <n v="25478.0"/>
        <n v="42381.0"/>
        <n v="27837.0"/>
        <n v="18322.0"/>
        <n v="248436.0"/>
        <n v="1235586.0"/>
        <n v="170771.0"/>
        <n v="163051.0"/>
        <n v="94312.0"/>
        <n v="179313.0"/>
        <n v="20968.0"/>
        <n v="103615.0"/>
        <n v="1234409.0"/>
        <n v="1235212.0"/>
        <n v="17561.0"/>
        <n v="37334.0"/>
        <n v="7335.0"/>
        <n v="1235652.0"/>
        <n v="35640.0"/>
        <n v="12252.0"/>
        <n v="150377.0"/>
        <n v="168401.0"/>
        <n v="168399.0"/>
        <n v="150374.0"/>
        <n v="41622.0"/>
        <n v="14498.0"/>
        <n v="22990.0"/>
        <n v="1234695.0"/>
        <n v="42185.0"/>
        <n v="2446.0"/>
        <n v="39769.0"/>
        <n v="39767.0"/>
        <n v="113221.0"/>
        <n v="43582.0"/>
        <n v="70682.0"/>
        <n v="18590.0"/>
        <n v="42268.0"/>
        <n v="2.0"/>
        <n v="29054.0"/>
        <n v="56263.0"/>
        <n v="97988.0"/>
        <n v="8930.0"/>
        <n v="8294.0"/>
        <n v="10065.0"/>
        <n v="6967.0"/>
        <n v="41023.0"/>
        <n v="82214.0"/>
        <n v="1234728.0"/>
        <n v="83274.0"/>
        <n v="221826.0"/>
        <n v="33394.0"/>
        <n v="20151.0"/>
        <n v="5823.0"/>
        <n v="113331.0"/>
        <n v="21419.0"/>
        <n v="188760.0"/>
        <n v="28208.0"/>
        <n v="182162.0"/>
        <n v="238.0"/>
        <n v="45118.0"/>
        <n v="44.0"/>
        <n v="112145.0"/>
        <n v="20833.0"/>
        <n v="17822.0"/>
        <n v="52474.0"/>
        <n v="49738.0"/>
        <n v="16997.0"/>
        <n v="88000.0"/>
        <n v="4301.0"/>
        <n v="56940.0"/>
        <n v="59180.0"/>
        <n v="271.0"/>
        <n v="12822.0"/>
        <n v="20159.0"/>
        <n v="47520.0"/>
        <n v="115122.0"/>
        <n v="40306.0"/>
        <n v="2394.0"/>
        <n v="175212.0"/>
        <n v="32791.0"/>
        <n v="38647.0"/>
        <n v="2649.0"/>
        <n v="40355.0"/>
        <n v="56817.0"/>
        <n v="56745.0"/>
        <n v="170821.0"/>
        <n v="208371.0"/>
        <n v="37061.0"/>
        <n v="12474.0"/>
        <n v="581.0"/>
        <n v="31986.0"/>
        <n v="9742.0"/>
        <n v="41523.0"/>
        <n v="32250.0"/>
        <n v="56980.0"/>
        <n v="11026.0"/>
        <n v="91208.0"/>
        <n v="53255.0"/>
        <n v="416658.0"/>
        <n v="465454.0"/>
        <n v="229253.0"/>
        <n v="59112.0"/>
        <n v="48761.0"/>
        <n v="99475.0"/>
        <n v="45408.0"/>
        <n v="40268.0"/>
        <n v="170590.0"/>
        <n v="261560.0"/>
        <n v="13308.0"/>
        <n v="196891.0"/>
        <n v="11015.0"/>
        <n v="270006.0"/>
        <n v="158906.0"/>
        <n v="100474.0"/>
        <n v="321772.0"/>
        <n v="39820.0"/>
        <n v="13488.0"/>
        <n v="60826.0"/>
        <n v="59305.0"/>
        <n v="24020.0"/>
        <n v="271088.0"/>
        <n v="50026.0"/>
        <n v="153208.0"/>
        <n v="59660.0"/>
        <n v="22314.0"/>
        <n v="220037.0"/>
        <n v="56663.0"/>
        <n v="13125.0"/>
        <n v="10212.0"/>
        <n v="42430.0"/>
        <n v="59272.0"/>
        <n v="36300.0"/>
        <n v="113265.0"/>
        <n v="165354.0"/>
        <n v="397828.0"/>
        <n v="59349.0"/>
        <n v="20916.0"/>
        <n v="33964.0"/>
        <n v="43908.0"/>
        <n v="44057.0"/>
        <n v="15054.0"/>
        <n v="487696.0"/>
        <n v="802472.0"/>
        <n v="170808.0"/>
        <n v="42294.0"/>
        <n v="168531.0"/>
        <n v="53561.0"/>
        <n v="62726.0"/>
        <n v="42541.0"/>
        <n v="57112.0"/>
        <n v="43283.0"/>
        <n v="62040.0"/>
        <n v="9385.0"/>
        <n v="129781.0"/>
        <n v="19800.0"/>
        <n v="3227.0"/>
        <n v="226391.0"/>
        <n v="93280.0"/>
        <n v="83600.0"/>
        <n v="41703.0"/>
        <n v="114030.0"/>
        <n v="1679524.0"/>
        <n v="26136.0"/>
        <n v="155100.0"/>
        <n v="475.0"/>
        <n v="44695.0"/>
        <n v="41580.0"/>
        <n v="58678.0"/>
        <n v="28642.0"/>
        <n v="72019.0"/>
        <n v="81655.0"/>
        <n v="50688.0"/>
        <n v="64654.0"/>
        <n v="48112.0"/>
        <n v="12872.0"/>
        <n v="319572.0"/>
        <n v="24006.0"/>
        <n v="43569.0"/>
        <n v="60406.0"/>
        <n v="33569.0"/>
        <n v="390221.0"/>
        <n v="40183.0"/>
        <n v="618750.0"/>
        <n v="70714.0"/>
        <n v="453316.0"/>
        <n v="293788.0"/>
        <n v="22757.0"/>
        <n v="168716.0"/>
        <n v="11931.0"/>
        <n v="32749.0"/>
        <n v="65978.0"/>
        <n v="267190.0"/>
        <n v="260898.0"/>
        <n v="249370.0"/>
        <n v="559262.0"/>
        <n v="266486.0"/>
        <n v="547688.0"/>
        <n v="51427.0"/>
        <n v="51280.0"/>
        <n v="57264.0"/>
        <n v="4156.0"/>
        <n v="462.0"/>
        <n v="543488.0"/>
        <n v="248996.0"/>
        <n v="517462.0"/>
        <n v="558140.0"/>
        <n v="768086.0"/>
        <n v="14186.0"/>
        <n v="33554.0"/>
        <n v="4290.0"/>
        <n v="83831.0"/>
        <n v="1071.0"/>
        <n v="28246.0"/>
        <n v="17261.0"/>
        <n v="305426.0"/>
        <n v="555896.0"/>
        <n v="496034.0"/>
        <n v="39481.0"/>
        <n v="41272.0"/>
        <n v="56408.0"/>
        <n v="82938.0"/>
        <n v="184338.0"/>
        <n v="201718.0"/>
        <n v="49883.0"/>
        <n v="14969.0"/>
        <n v="241054.0"/>
        <n v="241184.0"/>
        <n v="328922.0"/>
        <n v="301079.0"/>
        <n v="339944.0"/>
        <n v="240801.0"/>
        <n v="215578.0"/>
        <n v="26642.0"/>
        <n v="136112.0"/>
        <n v="241714.0"/>
        <n v="177298.0"/>
        <n v="247874.0"/>
        <n v="41692.0"/>
        <n v="84746.0"/>
        <n v="27544.0"/>
        <n v="82898.0"/>
        <n v="19778.0"/>
        <n v="31513.0"/>
        <n v="241538.0"/>
        <n v="110427.0"/>
        <n v="17290.0"/>
        <n v="18686.0"/>
        <n v="10404.0"/>
        <n v="47366.0"/>
        <n v="61859.0"/>
        <n v="33132.0"/>
        <n v="5701.0"/>
        <n v="22086.0"/>
        <n v="15165.0"/>
        <n v="89938.0"/>
        <n v="57904.0"/>
        <n v="10846.0"/>
        <n v="22079.0"/>
        <n v="870474.0"/>
        <n v="40630.0"/>
        <n v="148117.0"/>
        <n v="17569.0"/>
        <n v="148523.0"/>
        <n v="18515.0"/>
        <n v="57024.0"/>
        <n v="54943.0"/>
        <n v="196645.0"/>
        <n v="27977.0"/>
        <n v="183440.0"/>
        <n v="64475.0"/>
        <n v="15864.0"/>
        <n v="24490.0"/>
        <n v="37363.0"/>
        <n v="488985.0"/>
        <n v="50976.0"/>
        <n v="18911.0"/>
        <n v="46521.0"/>
        <n v="9702.0"/>
        <n v="26576.0"/>
        <n v="6200.0"/>
        <n v="51301.0"/>
        <n v="31120.0"/>
        <n v="62212.0"/>
        <n v="41041.0"/>
        <n v="653035.0"/>
        <n v="435010.0"/>
        <n v="6622.0"/>
        <n v="16229.0"/>
        <n v="11405.0"/>
        <n v="64900.0"/>
        <n v="231967.0"/>
        <n v="42389.0"/>
        <n v="46354.0"/>
        <n v="19006.0"/>
        <n v="18172.0"/>
        <n v="73671.0"/>
        <n v="165871.0"/>
        <n v="561462.0"/>
        <n v="549054.0"/>
        <n v="288090.0"/>
        <n v="356620.0"/>
        <n v="407352.0"/>
        <n v="264242.0"/>
        <n v="263318.0"/>
        <n v="62863.0"/>
        <n v="23371.0"/>
        <n v="71775.0"/>
        <n v="7.0"/>
        <n v="41668.0"/>
        <n v="11084.0"/>
        <n v="99075.0"/>
        <n v="47225.0"/>
        <n v="22381.0"/>
        <n v="24631.0"/>
        <n v="29625.0"/>
        <n v="57948.0"/>
        <n v="2442.0"/>
        <n v="11162.0"/>
        <n v="629658.0"/>
        <n v="1786.0"/>
        <n v="27089.0"/>
        <n v="46902.0"/>
        <n v="2376.0"/>
        <n v="10344.0"/>
        <n v="5632.0"/>
        <n v="33400.0"/>
        <n v="156911.0"/>
        <n v="56586.0"/>
        <n v="113172.0"/>
        <n v="53937.0"/>
        <n v="26041.0"/>
        <n v="185009.0"/>
        <n v="43241.0"/>
        <n v="38608.0"/>
        <n v="46948.0"/>
        <n v="51744.0"/>
        <n v="52075.0"/>
        <n v="50732.0"/>
        <n v="25293.0"/>
        <n v="19246.0"/>
        <n v="2055.0"/>
        <n v="10485.0"/>
        <n v="35974.0"/>
        <n v="55552.0"/>
        <n v="21283.0"/>
        <n v="63723.0"/>
        <n v="139746.0"/>
        <n v="149703.0"/>
        <n v="12756.0"/>
        <n v="334.0"/>
        <n v="295350.0"/>
        <n v="96965.0"/>
        <n v="9468.0"/>
        <n v="54230.0"/>
        <n v="53618.0"/>
        <n v="45104.0"/>
        <n v="48378.0"/>
        <n v="34100.0"/>
        <n v="46123.0"/>
        <n v="170456.0"/>
        <n v="18289.0"/>
        <n v="170843.0"/>
        <n v="48919.0"/>
        <n v="12179.0"/>
        <n v="529078.0"/>
        <n v="43576.0"/>
        <n v="20128.0"/>
        <n v="14494.0"/>
        <n v="16929.0"/>
        <n v="586253.0"/>
        <n v="38482.0"/>
        <n v="35042.0"/>
        <n v="55484.0"/>
        <n v="230608.0"/>
        <n v="280298.0"/>
        <n v="15230.0"/>
        <n v="55473.0"/>
        <n v="56210.0"/>
        <n v="55286.0"/>
        <n v="8804.0"/>
        <n v="115128.0"/>
        <n v="20178.0"/>
        <n v="371866.0"/>
        <n v="468776.0"/>
        <n v="385055.0"/>
        <n v="302896.0"/>
        <n v="143550.0"/>
        <n v="276540.0"/>
        <n v="719004.0"/>
        <n v="534952.0"/>
        <n v="533192.0"/>
        <n v="18927.0"/>
        <n v="44810.0"/>
        <n v="699952.0"/>
        <n v="607992.0"/>
        <n v="101552.0"/>
        <n v="2697.0"/>
        <n v="28954.0"/>
        <n v="46112.0"/>
        <n v="21252.0"/>
        <n v="57189.0"/>
        <n v="52868.0"/>
        <n v="42673.0"/>
        <n v="55359.0"/>
        <n v="10276.0"/>
        <n v="13543.0"/>
        <n v="21846.0"/>
        <n v="16982.0"/>
        <n v="18091.0"/>
        <n v="22339.0"/>
        <n v="51788.0"/>
        <n v="12023.0"/>
        <n v="16698.0"/>
        <n v="130286.0"/>
        <n v="34894.0"/>
        <n v="42790.0"/>
        <n v="11150.0"/>
        <n v="40533.0"/>
        <n v="49091.0"/>
        <n v="147688.0"/>
        <n v="37642.0"/>
        <n v="15457.0"/>
        <n v="37697.0"/>
        <n v="42099.0"/>
        <n v="51282.0"/>
        <n v="47511.0"/>
        <n v="32696.0"/>
        <n v="49339.0"/>
        <n v="37270.0"/>
        <n v="75162.0"/>
        <n v="115025.0"/>
        <n v="386911.0"/>
        <n v="14650.0"/>
        <n v="50400.0"/>
        <n v="19950.0"/>
        <n v="8774.0"/>
        <n v="19076.0"/>
        <n v="42135.0"/>
        <n v="37657.0"/>
        <n v="53178.0"/>
        <n v="128207.0"/>
        <n v="11524.0"/>
        <n v="18491.0"/>
        <n v="24297.0"/>
        <n v="46684.0"/>
        <n v="28347.0"/>
        <n v="53368.0"/>
        <n v="53456.0"/>
        <n v="22009.0"/>
        <n v="54654.0"/>
        <n v="607.0"/>
        <n v="34714.0"/>
        <n v="8954.0"/>
        <n v="46495.0"/>
        <n v="40432.0"/>
        <n v="42379.0"/>
        <n v="22277.0"/>
        <n v="49782.0"/>
        <n v="12144.0"/>
        <n v="3718.0"/>
        <n v="39563.0"/>
        <n v="49039.0"/>
        <n v="33917.0"/>
        <n v="11372.0"/>
        <n v="847.0"/>
        <n v="9964.0"/>
        <n v="89514.0"/>
        <n v="44229.0"/>
        <n v="105340.0"/>
        <n v="88532.0"/>
        <n v="49896.0"/>
        <n v="23419.0"/>
        <n v="14045.0"/>
        <n v="307648.0"/>
        <n v="32041.0"/>
        <n v="47463.0"/>
        <n v="48154.0"/>
        <n v="9922.0"/>
        <n v="15081.0"/>
        <n v="140470.0"/>
        <n v="52613.0"/>
        <n v="14943.0"/>
        <n v="1223.0"/>
        <n v="18083.0"/>
        <n v="262416.0"/>
        <n v="290928.0"/>
        <n v="307824.0"/>
        <n v="35094.0"/>
        <n v="13079.0"/>
        <n v="87426.0"/>
        <n v="9907.0"/>
        <n v="97680.0"/>
        <n v="8413.0"/>
        <n v="50602.0"/>
        <n v="42299.0"/>
        <n v="20247.0"/>
        <n v="43769.0"/>
        <n v="7920.0"/>
        <n v="28864.0"/>
        <n v="55990.0"/>
        <n v="72068.0"/>
        <n v="249656.0"/>
        <n v="40022.0"/>
        <n v="51920.0"/>
        <n v="54516.0"/>
        <n v="2495.0"/>
        <n v="32490.0"/>
        <n v="111085.0"/>
        <n v="32080.0"/>
        <n v="9211.0"/>
        <n v="31610.0"/>
        <n v="548990.0"/>
        <n v="536493.0"/>
        <n v="58076.0"/>
        <n v="563696.0"/>
        <n v="565701.0"/>
        <n v="177386.0"/>
        <n v="210166.0"/>
        <n v="97768.0"/>
        <n v="31185.0"/>
        <n v="38254.0"/>
        <n v="44840.0"/>
        <n v="8377.0"/>
        <n v="34206.0"/>
        <n v="44697.0"/>
        <n v="174438.0"/>
        <n v="42233.0"/>
        <n v="51526.0"/>
        <n v="20200.0"/>
        <n v="18698.0"/>
        <n v="92734.0"/>
        <n v="53968.0"/>
        <n v="41862.0"/>
        <n v="43820.0"/>
        <n v="56320.0"/>
        <n v="4334.0"/>
        <n v="31746.0"/>
        <n v="21423.0"/>
        <n v="27480.0"/>
        <n v="55516.0"/>
        <n v="59664.0"/>
        <n v="41895.0"/>
        <n v="44717.0"/>
        <n v="1128.0"/>
        <n v="26475.0"/>
        <n v="121414.0"/>
        <n v="19653.0"/>
        <n v="160798.0"/>
        <n v="18256.0"/>
        <n v="94747.0"/>
        <n v="32318.0"/>
        <n v="25694.0"/>
        <n v="11735.0"/>
        <n v="43551.0"/>
        <n v="77778.0"/>
        <n v="7117.0"/>
        <n v="18297.0"/>
        <n v="100263.0"/>
        <n v="10481.0"/>
        <n v="55433.0"/>
        <n v="25861.0"/>
        <n v="27094.0"/>
        <n v="34617.0"/>
        <n v="37253.0"/>
        <n v="176755.0"/>
        <n v="2848.0"/>
        <n v="48611.0"/>
        <n v="34804.0"/>
        <n v="46338.0"/>
        <n v="20594.0"/>
        <n v="43358.0"/>
        <n v="32021.0"/>
        <n v="12019.0"/>
        <n v="45375.0"/>
        <n v="25199.0"/>
        <n v="45296.0"/>
        <n v="6499.0"/>
        <n v="17129.0"/>
        <n v="84061.0"/>
        <n v="37921.0"/>
        <n v="38260.0"/>
        <n v="26358.0"/>
        <n v="36355.0"/>
        <n v="13332.0"/>
        <n v="5865.0"/>
        <n v="56751.0"/>
        <n v="22337.0"/>
        <n v="21338.0"/>
        <n v="81085.0"/>
        <n v="14821.0"/>
        <n v="300619.0"/>
        <n v="7240.0"/>
        <n v="40726.0"/>
        <n v="46134.0"/>
        <n v="14852.0"/>
        <n v="24906.0"/>
        <n v="6138.0"/>
        <n v="18594.0"/>
        <n v="34892.0"/>
        <n v="42398.0"/>
        <n v="10850.0"/>
        <n v="14280.0"/>
        <n v="23947.0"/>
        <n v="13862.0"/>
        <n v="61875.0"/>
        <n v="35550.0"/>
        <n v="50846.0"/>
        <n v="42875.0"/>
        <n v="110440.0"/>
        <n v="42900.0"/>
        <n v="30756.0"/>
        <n v="16045.0"/>
        <n v="36740.0"/>
        <n v="51535.0"/>
        <n v="41360.0"/>
        <n v="43274.0"/>
        <n v="40757.0"/>
        <n v="15904.0"/>
        <n v="35915.0"/>
        <n v="33447.0"/>
        <n v="30474.0"/>
        <n v="61391.0"/>
        <n v="19250.0"/>
        <n v="41446.0"/>
        <n v="36007.0"/>
        <n v="14887.0"/>
        <n v="188628.0"/>
        <n v="77843.0"/>
        <n v="110220.0"/>
        <n v="56657.0"/>
        <n v="36721.0"/>
        <n v="115454.0"/>
        <n v="115460.0"/>
        <n v="34527.0"/>
        <n v="36410.0"/>
        <n v="21351.0"/>
        <n v="16724.0"/>
        <n v="12302.0"/>
        <n v="7039.0"/>
        <n v="234776.0"/>
        <n v="219999.0"/>
        <n v="24726.0"/>
        <n v="57141.0"/>
        <n v="18795.0"/>
        <n v="30983.0"/>
        <n v="37192.0"/>
        <n v="1625279.0"/>
        <n v="1567408.0"/>
        <n v="106883.0"/>
        <n v="464972.0"/>
        <n v="40700.0"/>
        <n v="20136.0"/>
        <n v="55132.0"/>
        <n v="18407.0"/>
        <n v="24088.0"/>
        <n v="10120.0"/>
        <n v="36001.0"/>
        <n v="50904.0"/>
        <n v="7680.0"/>
        <n v="10708.0"/>
        <n v="40828.0"/>
        <n v="41373.0"/>
        <n v="7082.0"/>
        <n v="78091.0"/>
        <n v="1247.0"/>
        <n v="42893.0"/>
        <n v="26140.0"/>
        <n v="20496.0"/>
        <n v="586806.0"/>
        <n v="13168.0"/>
        <n v="35132.0"/>
        <n v="6367.0"/>
        <n v="40792.0"/>
        <n v="62205.0"/>
        <n v="31464.0"/>
        <n v="97812.0"/>
        <n v="173120.0"/>
        <n v="406479.0"/>
        <n v="29234.0"/>
        <n v="41831.0"/>
        <n v="12388.0"/>
        <n v="217228.0"/>
        <n v="41602.0"/>
        <n v="9731.0"/>
        <n v="89448.0"/>
        <n v="29220.0"/>
        <n v="31305.0"/>
        <n v="28552.0"/>
        <n v="11202.0"/>
        <n v="204747.0"/>
        <n v="54912.0"/>
        <n v="18023.0"/>
        <n v="12456.0"/>
        <n v="93346.0"/>
        <n v="51257.0"/>
        <n v="41741.0"/>
        <n v="11275.0"/>
        <n v="187440.0"/>
        <n v="3098.0"/>
        <n v="44631.0"/>
        <n v="9051.0"/>
        <n v="25791.0"/>
        <n v="46794.0"/>
        <n v="21969.0"/>
        <n v="2827.0"/>
        <n v="20016.0"/>
        <n v="24563.0"/>
        <n v="44590.0"/>
        <n v="134242.0"/>
        <n v="152812.0"/>
        <n v="220462.0"/>
        <n v="112165.0"/>
        <n v="124960.0"/>
        <n v="86019.0"/>
        <n v="19358.0"/>
        <n v="16574.0"/>
        <n v="28032.0"/>
        <n v="23126.0"/>
        <n v="14614.0"/>
        <n v="18370.0"/>
        <n v="17072.0"/>
        <n v="42330.0"/>
        <n v="57209.0"/>
        <n v="82476.0"/>
        <n v="36579.0"/>
        <n v="1187043.0"/>
        <n v="10820.0"/>
        <n v="2158.0"/>
        <n v="47159.0"/>
        <n v="27801.0"/>
        <n v="49562.0"/>
        <n v="4486.0"/>
        <n v="23703.0"/>
        <n v="41439.0"/>
        <n v="25463.0"/>
        <n v="12127.0"/>
        <n v="42359.0"/>
        <n v="27751.0"/>
        <n v="84757.0"/>
        <n v="59840.0"/>
        <n v="55414.0"/>
        <n v="32157.0"/>
        <n v="26996.0"/>
        <n v="18031.0"/>
        <n v="21001.0"/>
        <n v="97724.0"/>
        <n v="187897.0"/>
        <n v="6272.0"/>
        <n v="11185.0"/>
        <n v="10458.0"/>
        <n v="55376.0"/>
        <n v="42693.0"/>
        <n v="20955.0"/>
        <n v="40687.0"/>
        <n v="25170.0"/>
        <n v="16605.0"/>
        <n v="89324.0"/>
        <n v="27562.0"/>
        <n v="3194.0"/>
        <n v="36729.0"/>
        <n v="284526.0"/>
        <n v="44392.0"/>
        <n v="33700.0"/>
        <n v="796.0"/>
        <n v="20526.0"/>
        <n v="146191.0"/>
        <n v="97702.0"/>
        <n v="41039.0"/>
        <n v="28478.0"/>
        <n v="118472.0"/>
        <n v="22876.0"/>
        <n v="21666.0"/>
        <n v="21395.0"/>
        <n v="23509.0"/>
        <n v="77691.0"/>
        <n v="895.0"/>
        <n v="35750.0"/>
        <n v="131430.0"/>
        <n v="40806.0"/>
        <n v="69619.0"/>
        <n v="15316.0"/>
        <n v="17941.0"/>
        <n v="22726.0"/>
        <n v="31263.0"/>
        <n v="16166.0"/>
        <n v="8380.0"/>
        <n v="19468.0"/>
        <n v="43010.0"/>
        <n v="23055.0"/>
        <n v="17721.0"/>
        <n v="40729.0"/>
        <n v="41303.0"/>
        <n v="158.0"/>
        <n v="13874.0"/>
        <n v="124340.0"/>
        <n v="15290.0"/>
        <n v="25300.0"/>
        <n v="80653.0"/>
        <n v="42944.0"/>
        <n v="25069.0"/>
        <n v="8877.0"/>
        <n v="32338.0"/>
        <n v="29599.0"/>
        <n v="16485.0"/>
        <n v="41796.0"/>
        <n v="43553.0"/>
        <n v="7086.0"/>
        <n v="38049.0"/>
        <n v="6600.0"/>
        <n v="40040.0"/>
        <n v="52496.0"/>
        <n v="15814.0"/>
        <n v="10098.0"/>
        <n v="31922.0"/>
        <n v="1269.0"/>
        <n v="42988.0"/>
        <n v="39116.0"/>
        <n v="15587.0"/>
        <n v="31785.0"/>
        <n v="150711.0"/>
        <n v="174612.0"/>
        <n v="115848.0"/>
        <n v="19775.0"/>
        <n v="9424.0"/>
        <n v="18353.0"/>
        <n v="35787.0"/>
        <n v="19829.0"/>
        <n v="21464.0"/>
        <n v="2501862.0"/>
        <n v="58109.0"/>
        <n v="50010.0"/>
        <n v="42750.0"/>
        <n v="48832.0"/>
        <n v="24776.0"/>
        <n v="48358.0"/>
        <n v="271084.0"/>
        <n v="42196.0"/>
        <n v="32820.0"/>
        <n v="7608.0"/>
        <n v="10206.0"/>
        <n v="24121.0"/>
        <n v="48380.0"/>
        <n v="41545.0"/>
        <n v="70620.0"/>
        <n v="32971.0"/>
        <n v="41155.0"/>
        <n v="20864.0"/>
        <n v="18660.0"/>
        <n v="90534.0"/>
        <n v="16960.0"/>
        <n v="286.0"/>
        <n v="964.0"/>
        <n v="97350.0"/>
        <n v="192313.0"/>
        <n v="82236.0"/>
        <n v="184162.0"/>
        <n v="46864.0"/>
        <n v="38056.0"/>
        <n v="46240.0"/>
        <n v="8235.0"/>
        <n v="6336.0"/>
        <n v="29005.0"/>
        <n v="19938.0"/>
        <n v="51907.0"/>
        <n v="127635.0"/>
        <n v="42922.0"/>
        <n v="21473.0"/>
        <n v="273.0"/>
        <n v="47749.0"/>
        <n v="18667.0"/>
        <n v="49394.0"/>
        <n v="71445.0"/>
        <n v="46862.0"/>
        <n v="19492.0"/>
        <n v="164644.0"/>
        <n v="9260.0"/>
        <n v="21767.0"/>
        <n v="25208.0"/>
        <n v="80617.0"/>
        <n v="10496.0"/>
        <n v="26741.0"/>
        <n v="23452.0"/>
        <n v="44280.0"/>
        <n v="44854.0"/>
        <n v="15000.0"/>
        <n v="4849.0"/>
        <n v="217360.0"/>
        <n v="17860.0"/>
        <n v="17523.0"/>
        <n v="5778.0"/>
        <n v="29517.0"/>
        <n v="40885.0"/>
        <n v="4101.0"/>
        <n v="10976.0"/>
        <n v="25733.0"/>
        <n v="3247.0"/>
        <n v="42530.0"/>
        <n v="20436.0"/>
        <n v="24590.0"/>
        <n v="44363.0"/>
        <n v="39415.0"/>
        <n v="2464.0"/>
        <n v="45683.0"/>
        <n v="26011.0"/>
        <n v="24636.0"/>
        <n v="14115.0"/>
        <n v="22981.0"/>
        <n v="25205.0"/>
        <n v="40084.0"/>
        <n v="149600.0"/>
        <n v="28285.0"/>
        <n v="43879.0"/>
        <n v="52326.0"/>
        <n v="101559.0"/>
        <n v="2640.0"/>
        <n v="2847.0"/>
        <n v="44053.0"/>
        <n v="76457.0"/>
        <n v="42966.0"/>
        <n v="14361.0"/>
        <n v="22614.0"/>
        <n v="7196.0"/>
        <n v="30173.0"/>
        <n v="30947.0"/>
        <n v="12239.0"/>
        <n v="61620.0"/>
        <n v="16500.0"/>
        <n v="12085.0"/>
        <n v="24037.0"/>
        <n v="27588.0"/>
        <n v="234740.0"/>
        <n v="156706.0"/>
        <n v="158818.0"/>
        <n v="161469.0"/>
        <n v="155056.0"/>
        <n v="157894.0"/>
        <n v="58806.0"/>
        <n v="71447.0"/>
        <n v="12135.0"/>
        <n v="43479.0"/>
        <n v="40410.0"/>
        <n v="244706.0"/>
        <n v="139964.0"/>
        <n v="43545.0"/>
        <n v="41358.0"/>
        <n v="31013.0"/>
        <n v="269500.0"/>
        <n v="4866.0"/>
        <n v="91612.0"/>
        <n v="50358.0"/>
        <n v="151690.0"/>
        <n v="22240.0"/>
        <n v="30626.0"/>
        <n v="52767.0"/>
        <n v="21183.0"/>
        <n v="1241.0"/>
        <n v="11543.0"/>
        <n v="30820.0"/>
        <n v="47762.0"/>
        <n v="49280.0"/>
        <n v="34236.0"/>
      </sharedItems>
    </cacheField>
    <cacheField name="GROSS WEIGHT (KG)" numFmtId="0">
      <sharedItems containsSemiMixedTypes="0" containsString="0" containsNumber="1" containsInteger="1">
        <n v="15026.0"/>
        <n v="15057.0"/>
        <n v="2135.0"/>
        <n v="25944.0"/>
        <n v="8708.0"/>
        <n v="60376.0"/>
        <n v="18000.0"/>
        <n v="50155.0"/>
        <n v="26444.0"/>
        <n v="22176.0"/>
        <n v="200620.0"/>
        <n v="7589.0"/>
        <n v="6587.0"/>
        <n v="4008.0"/>
        <n v="333105.0"/>
        <n v="292410.0"/>
        <n v="289905.0"/>
        <n v="59835.0"/>
        <n v="15073.0"/>
        <n v="28014.0"/>
        <n v="14623.0"/>
        <n v="14654.0"/>
        <n v="42088.0"/>
        <n v="25159.0"/>
        <n v="10635.0"/>
        <n v="25125.0"/>
        <n v="15715.0"/>
        <n v="5823.0"/>
        <n v="16162.0"/>
        <n v="6955.0"/>
        <n v="23322.0"/>
        <n v="12252.0"/>
        <n v="17900.0"/>
        <n v="26213.0"/>
        <n v="38236.0"/>
        <n v="4094.0"/>
        <n v="55170.0"/>
        <n v="15130.0"/>
        <n v="12759.0"/>
        <n v="4453.0"/>
        <n v="17249.0"/>
        <n v="12949.0"/>
        <n v="12976.0"/>
        <n v="22661.0"/>
        <n v="15690.0"/>
        <n v="18180.0"/>
        <n v="17390.0"/>
        <n v="65544.0"/>
        <n v="8500.0"/>
        <n v="85501.0"/>
        <n v="37921.0"/>
        <n v="2655.0"/>
        <n v="18960.0"/>
        <n v="18422.0"/>
        <n v="15839.0"/>
        <n v="27936.0"/>
        <n v="17338.0"/>
        <n v="20746.0"/>
        <n v="12832.0"/>
        <n v="27651.0"/>
        <n v="11702.0"/>
        <n v="24930.0"/>
        <n v="103135.0"/>
        <n v="120.0"/>
        <n v="486472.0"/>
        <n v="8303.0"/>
        <n v="25780.0"/>
        <n v="18243.0"/>
        <n v="4403.0"/>
        <n v="15320.0"/>
        <n v="4620.0"/>
        <n v="34253.0"/>
        <n v="17674.0"/>
        <n v="19596.0"/>
        <n v="28044.0"/>
        <n v="22009.0"/>
        <n v="240477.0"/>
        <n v="26500.0"/>
        <n v="17184.0"/>
        <n v="19384.0"/>
        <n v="28094.0"/>
        <n v="8935.0"/>
        <n v="5606.0"/>
        <n v="24833.0"/>
        <n v="147534.0"/>
        <n v="38328.0"/>
        <n v="19173.0"/>
        <n v="144020.0"/>
        <n v="340746.0"/>
        <n v="352025.0"/>
        <n v="6202.0"/>
        <n v="26358.0"/>
        <n v="30353.0"/>
        <n v="19478.0"/>
        <n v="4806.0"/>
        <n v="11404.0"/>
        <n v="15666.0"/>
        <n v="289795.0"/>
        <n v="178036.0"/>
        <n v="230335.0"/>
        <n v="284163.0"/>
        <n v="288672.0"/>
        <n v="10157.0"/>
        <n v="2577.0"/>
        <n v="169569.0"/>
        <n v="283617.0"/>
        <n v="13367.0"/>
        <n v="22841.0"/>
        <n v="14124.0"/>
        <n v="7065.0"/>
        <n v="7636.0"/>
        <n v="25887.0"/>
        <n v="54385.0"/>
        <n v="22334.0"/>
        <n v="19448.0"/>
        <n v="28350.0"/>
        <n v="262894.0"/>
        <n v="4412.0"/>
        <n v="31501.0"/>
        <n v="4413.0"/>
        <n v="19800.0"/>
        <n v="105417.0"/>
        <n v="5181.0"/>
        <n v="74787.0"/>
        <n v="28860.0"/>
        <n v="16221.0"/>
        <n v="17734.0"/>
        <n v="26065.0"/>
        <n v="7155.0"/>
        <n v="72475.0"/>
        <n v="263249.0"/>
        <n v="254486.0"/>
        <n v="15473.0"/>
        <n v="5611.0"/>
        <n v="12779.0"/>
        <n v="26250.0"/>
        <n v="16256.0"/>
        <n v="5381.0"/>
        <n v="18450.0"/>
        <n v="56831.0"/>
        <n v="100866.0"/>
        <n v="414255.0"/>
        <n v="21908.0"/>
        <n v="6972.0"/>
        <n v="1856.0"/>
        <n v="7894.0"/>
        <n v="27800.0"/>
        <n v="25000.0"/>
        <n v="5677.0"/>
        <n v="108600.0"/>
        <n v="12433.0"/>
        <n v="10569.0"/>
        <n v="16418.0"/>
        <n v="22113.0"/>
        <n v="20734.0"/>
        <n v="255353.0"/>
        <n v="10839.0"/>
        <n v="15829.0"/>
        <n v="252920.0"/>
        <n v="26988.0"/>
        <n v="25366.0"/>
        <n v="105869.0"/>
        <n v="12666.0"/>
        <n v="5580.0"/>
        <n v="17585.0"/>
        <n v="42431.0"/>
        <n v="13568.0"/>
        <n v="94308.0"/>
        <n v="173359.0"/>
        <n v="16033.0"/>
        <n v="6305.0"/>
        <n v="13074.0"/>
        <n v="24449.0"/>
        <n v="3896.0"/>
        <n v="30167.0"/>
        <n v="406.0"/>
        <n v="12017.0"/>
        <n v="16340.0"/>
        <n v="17305.0"/>
        <n v="20710.0"/>
        <n v="2524.0"/>
        <n v="7276.0"/>
        <n v="28961.0"/>
        <n v="18152.0"/>
        <n v="30771.0"/>
        <n v="20988.0"/>
        <n v="27000.0"/>
        <n v="27040.0"/>
        <n v="39960.0"/>
        <n v="10653.0"/>
        <n v="5140.0"/>
        <n v="55366.0"/>
        <n v="23800.0"/>
        <n v="19205.0"/>
        <n v="7904.0"/>
        <n v="9176.0"/>
        <n v="28389.0"/>
        <n v="12579.0"/>
        <n v="6466.0"/>
        <n v="29064.0"/>
        <n v="40549.0"/>
        <n v="27761.0"/>
        <n v="21113.0"/>
        <n v="9078.0"/>
        <n v="2610.0"/>
        <n v="53390.0"/>
        <n v="44720.0"/>
        <n v="31.0"/>
        <n v="8704.0"/>
        <n v="19897.0"/>
        <n v="2993.0"/>
        <n v="26855.0"/>
        <n v="12525.0"/>
        <n v="19.0"/>
        <n v="23796.0"/>
        <n v="100841.0"/>
        <n v="36000.0"/>
        <n v="17525.0"/>
        <n v="21060.0"/>
        <n v="24253.0"/>
        <n v="25714.0"/>
        <n v="62430.0"/>
        <n v="28538.0"/>
        <n v="18666.0"/>
        <n v="5660.0"/>
        <n v="16657.0"/>
        <n v="27056.0"/>
        <n v="13660.0"/>
        <n v="7905.0"/>
        <n v="2136.0"/>
        <n v="19198.0"/>
        <n v="18402.0"/>
        <n v="14352.0"/>
        <n v="18403.0"/>
        <n v="4133.0"/>
        <n v="39029.0"/>
        <n v="16885.0"/>
        <n v="8719.0"/>
        <n v="1997.0"/>
        <n v="124000.0"/>
        <n v="18477.0"/>
        <n v="23609.0"/>
        <n v="27964.0"/>
        <n v="21275.0"/>
        <n v="28394.0"/>
        <n v="18941.0"/>
        <n v="19350.0"/>
        <n v="27359.0"/>
        <n v="14257.0"/>
        <n v="17160.0"/>
        <n v="5503.0"/>
        <n v="13109.0"/>
        <n v="28540.0"/>
        <n v="285619.0"/>
        <n v="370958.0"/>
        <n v="28440.0"/>
        <n v="28520.0"/>
        <n v="13139.0"/>
        <n v="19295.0"/>
        <n v="16850.0"/>
        <n v="18732.0"/>
        <n v="12860.0"/>
        <n v="53432.0"/>
        <n v="19744.0"/>
        <n v="7597.0"/>
        <n v="621444.0"/>
        <n v="141041.0"/>
        <n v="4830.0"/>
        <n v="28498.0"/>
        <n v="21926.0"/>
        <n v="20213.0"/>
        <n v="7466.0"/>
        <n v="20417.0"/>
        <n v="28518.0"/>
        <n v="23099.0"/>
        <n v="6074.0"/>
        <n v="26610.0"/>
        <n v="26921.0"/>
        <n v="4584.0"/>
        <n v="20983.0"/>
        <n v="10825.0"/>
        <n v="31625.0"/>
        <n v="154.0"/>
        <n v="41994.0"/>
        <n v="14576.0"/>
        <n v="17300.0"/>
        <n v="10201.0"/>
        <n v="17496.0"/>
        <n v="8582.0"/>
        <n v="19000.0"/>
        <n v="22387.0"/>
        <n v="9702.0"/>
        <n v="20042.0"/>
        <n v="19435.0"/>
        <n v="14873.0"/>
        <n v="35888.0"/>
        <n v="17466.0"/>
        <n v="26432.0"/>
        <n v="12000.0"/>
        <n v="22020.0"/>
        <n v="732.0"/>
        <n v="17710.0"/>
        <n v="57560.0"/>
        <n v="2280.0"/>
        <n v="41921.0"/>
        <n v="44139.0"/>
        <n v="513.0"/>
        <n v="26115.0"/>
        <n v="9384.0"/>
        <n v="99344.0"/>
        <n v="8466.0"/>
        <n v="9780.0"/>
        <n v="9805.0"/>
        <n v="4765.0"/>
        <n v="154454.0"/>
        <n v="23217.0"/>
        <n v="21899.0"/>
        <n v="7095.0"/>
        <n v="3104.0"/>
        <n v="86911.0"/>
        <n v="24180.0"/>
        <n v="11564.0"/>
        <n v="61381.0"/>
        <n v="49005.0"/>
        <n v="19811.0"/>
        <n v="17270.0"/>
        <n v="11875.0"/>
        <n v="15520.0"/>
        <n v="12938.0"/>
        <n v="202.0"/>
        <n v="46895.0"/>
        <n v="2800.0"/>
        <n v="8742.0"/>
        <n v="9770.0"/>
        <n v="17484.0"/>
        <n v="5036.0"/>
        <n v="2001.0"/>
        <n v="27703.0"/>
        <n v="277359.0"/>
        <n v="25401.0"/>
        <n v="6910.0"/>
        <n v="2583.0"/>
        <n v="7439.0"/>
        <n v="19860.0"/>
        <n v="19330.0"/>
        <n v="21649.0"/>
        <n v="24500.0"/>
        <n v="229574.0"/>
        <n v="51680.0"/>
        <n v="42057.0"/>
        <n v="42116.0"/>
        <n v="72811.0"/>
        <n v="8751.0"/>
        <n v="38737.0"/>
        <n v="54015.0"/>
        <n v="38225.0"/>
        <n v="8208.0"/>
        <n v="10673.0"/>
        <n v="11570.0"/>
        <n v="25016.0"/>
        <n v="6789.0"/>
        <n v="8831.0"/>
        <n v="1179.0"/>
        <n v="4649.0"/>
        <n v="100190.0"/>
        <n v="100680.0"/>
        <n v="30772.0"/>
        <n v="40320.0"/>
        <n v="57040.0"/>
        <n v="10644.0"/>
        <n v="19891.0"/>
        <n v="33300.0"/>
        <n v="9628.0"/>
        <n v="25913.0"/>
        <n v="101130.0"/>
        <n v="25394.0"/>
        <n v="92227.0"/>
        <n v="39020.0"/>
        <n v="27456.0"/>
        <n v="16149.0"/>
        <n v="27587.0"/>
        <n v="16580.0"/>
        <n v="19690.0"/>
        <n v="379.0"/>
        <n v="8547.0"/>
        <n v="2786.0"/>
        <n v="155970.0"/>
        <n v="16306.0"/>
        <n v="9995.0"/>
        <n v="23500.0"/>
        <n v="8057.0"/>
        <n v="25480.0"/>
        <n v="16841.0"/>
        <n v="171550.0"/>
        <n v="460.0"/>
        <n v="21000.0"/>
        <n v="24233.0"/>
        <n v="30225.0"/>
        <n v="24950.0"/>
        <n v="22470.0"/>
        <n v="970.0"/>
        <n v="30851.0"/>
        <n v="6182.0"/>
        <n v="2420.0"/>
        <n v="19610.0"/>
        <n v="31165.0"/>
        <n v="30552.0"/>
        <n v="25100.0"/>
        <n v="24034.0"/>
        <n v="22481.0"/>
        <n v="52530.0"/>
        <n v="127790.0"/>
        <n v="3966.0"/>
        <n v="21810.0"/>
        <n v="16735.0"/>
        <n v="5736.0"/>
        <n v="15409.0"/>
        <n v="31790.0"/>
        <n v="21700.0"/>
        <n v="2418.0"/>
        <n v="6470.0"/>
        <n v="5577.0"/>
        <n v="17250.0"/>
        <n v="23162.0"/>
        <n v="12367.0"/>
        <n v="10260.0"/>
        <n v="11735.0"/>
        <n v="26858.0"/>
        <n v="15923.0"/>
        <n v="10350.0"/>
        <n v="10072.0"/>
        <n v="4863.0"/>
        <n v="187.0"/>
        <n v="149930.0"/>
        <n v="16952.0"/>
        <n v="23687.0"/>
        <n v="6298.0"/>
        <n v="31945.0"/>
        <n v="18002.0"/>
        <n v="4601.0"/>
        <n v="17655.0"/>
        <n v="120557.0"/>
        <n v="10343.0"/>
        <n v="5983.0"/>
        <n v="18998.0"/>
        <n v="13200.0"/>
        <n v="18381.0"/>
        <n v="23670.0"/>
        <n v="1700.0"/>
        <n v="8365.0"/>
        <n v="10762.0"/>
        <n v="11663.0"/>
        <n v="25018.0"/>
        <n v="33760.0"/>
        <n v="66139.0"/>
        <n v="10832.0"/>
        <n v="19440.0"/>
        <n v="19480.0"/>
        <n v="17035.0"/>
        <n v="9880.0"/>
        <n v="9789.0"/>
        <n v="10602.0"/>
        <n v="270.0"/>
        <n v="16986.0"/>
        <n v="51378.0"/>
        <n v="113191.0"/>
        <n v="19987.0"/>
        <n v="40084.0"/>
        <n v="84446.0"/>
        <n v="60195.0"/>
        <n v="27261.0"/>
        <n v="434.0"/>
        <n v="18397.0"/>
        <n v="1477.0"/>
        <n v="61.0"/>
        <n v="640860.0"/>
        <n v="13777.0"/>
        <n v="25500.0"/>
        <n v="46425.0"/>
        <n v="19381.0"/>
        <n v="128581.0"/>
        <n v="19400.0"/>
        <n v="21220.0"/>
        <n v="25279.0"/>
        <n v="5374.0"/>
        <n v="12505.0"/>
        <n v="14960.0"/>
        <n v="19233.0"/>
        <n v="20612.0"/>
        <n v="4691.0"/>
        <n v="77968.0"/>
        <n v="29280.0"/>
        <n v="4280.0"/>
        <n v="82510.0"/>
        <n v="84120.0"/>
        <n v="23345.0"/>
        <n v="11244.0"/>
        <n v="9948.0"/>
        <n v="8139.0"/>
        <n v="3304.0"/>
        <n v="50724.0"/>
        <n v="21099.0"/>
        <n v="238940.0"/>
        <n v="16800.0"/>
        <n v="222940.0"/>
        <n v="58740.0"/>
        <n v="29460.0"/>
        <n v="127934.0"/>
        <n v="79936.0"/>
        <n v="126921.0"/>
        <n v="53935.0"/>
        <n v="75595.0"/>
        <n v="19020.0"/>
        <n v="11964.0"/>
        <n v="21584.0"/>
        <n v="24800.0"/>
        <n v="16663.0"/>
        <n v="51155.0"/>
        <n v="6951.0"/>
        <n v="21044.0"/>
        <n v="126255.0"/>
        <n v="4602.0"/>
        <n v="16388.0"/>
        <n v="43530.0"/>
        <n v="4859.0"/>
        <n v="1094.0"/>
        <n v="12788.0"/>
        <n v="245837.0"/>
        <n v="90898.0"/>
        <n v="46570.0"/>
        <n v="46180.0"/>
        <n v="43040.0"/>
        <n v="44680.0"/>
        <n v="45920.0"/>
        <n v="22942.0"/>
        <n v="13297.0"/>
        <n v="19120.0"/>
        <n v="17607.0"/>
        <n v="11850.0"/>
        <n v="18190.0"/>
        <n v="32970.0"/>
        <n v="46276.0"/>
        <n v="49483.0"/>
        <n v="24473.0"/>
        <n v="18740.0"/>
        <n v="35088.0"/>
        <n v="42440.0"/>
        <n v="9970.0"/>
        <n v="24607.0"/>
        <n v="1518.0"/>
        <n v="49060.0"/>
        <n v="64156.0"/>
        <n v="3747.0"/>
        <n v="5849.0"/>
        <n v="43500.0"/>
        <n v="15200.0"/>
        <n v="15184.0"/>
        <n v="11936.0"/>
        <n v="8393.0"/>
        <n v="76110.0"/>
        <n v="59219.0"/>
        <n v="4004.0"/>
        <n v="44175.0"/>
        <n v="15172.0"/>
        <n v="2329.0"/>
        <n v="127788.0"/>
        <n v="48550.0"/>
        <n v="18476.0"/>
        <n v="16728.0"/>
        <n v="58360.0"/>
        <n v="84620.0"/>
        <n v="5043.0"/>
        <n v="34000.0"/>
        <n v="67705.0"/>
        <n v="3586.0"/>
        <n v="15583.0"/>
        <n v="19931.0"/>
        <n v="16473.0"/>
        <n v="15053.0"/>
        <n v="8103.0"/>
        <n v="7236.0"/>
        <n v="44.0"/>
        <n v="23830.0"/>
        <n v="48609.0"/>
        <n v="5093.0"/>
        <n v="18734.0"/>
        <n v="5584.0"/>
        <n v="9703.0"/>
        <n v="5359.0"/>
        <n v="12994.0"/>
        <n v="15.0"/>
        <n v="16712.0"/>
        <n v="33057.0"/>
        <n v="19588.0"/>
        <n v="27878.0"/>
        <n v="38596.0"/>
        <n v="13238.0"/>
        <n v="17357.0"/>
        <n v="51979.0"/>
        <n v="47696.0"/>
        <n v="177082.0"/>
        <n v="4940.0"/>
        <n v="19934.0"/>
        <n v="31618.0"/>
        <n v="87994.0"/>
        <n v="12470.0"/>
        <n v="81.0"/>
        <n v="65.0"/>
        <n v="53.0"/>
        <n v="5501.0"/>
        <n v="12874.0"/>
        <n v="5040.0"/>
        <n v="28996.0"/>
        <n v="21500.0"/>
        <n v="17955.0"/>
        <n v="25980.0"/>
        <n v="997.0"/>
        <n v="8740.0"/>
        <n v="16647.0"/>
        <n v="91536.0"/>
        <n v="8787.0"/>
        <n v="19732.0"/>
        <n v="15540.0"/>
        <n v="28505.0"/>
        <n v="22422.0"/>
        <n v="10010.0"/>
        <n v="16232.0"/>
        <n v="31150.0"/>
        <n v="17847.0"/>
        <n v="20929.0"/>
        <n v="21254.0"/>
        <n v="36680.0"/>
        <n v="8172.0"/>
        <n v="5000.0"/>
        <n v="3172.0"/>
        <n v="94728.0"/>
        <n v="70377.0"/>
        <n v="19600.0"/>
        <n v="22377.0"/>
        <n v="37820.0"/>
        <n v="1319.0"/>
        <n v="4411.0"/>
        <n v="7375.0"/>
        <n v="9253.0"/>
        <n v="2826.0"/>
        <n v="18859.0"/>
        <n v="27996.0"/>
        <n v="26400.0"/>
        <n v="461190.0"/>
        <n v="21867.0"/>
        <n v="22516.0"/>
        <n v="18800.0"/>
        <n v="16240.0"/>
        <n v="56061.0"/>
        <n v="13862.0"/>
        <n v="51000.0"/>
        <n v="52800.0"/>
        <n v="78740.0"/>
        <n v="129884.0"/>
        <n v="152000.0"/>
        <n v="3700.0"/>
        <n v="273981.0"/>
        <n v="277507.0"/>
        <n v="413413.0"/>
        <n v="273854.0"/>
        <n v="719541.0"/>
        <n v="413415.0"/>
        <n v="49045.0"/>
        <n v="129076.0"/>
        <n v="17260.0"/>
        <n v="5947.0"/>
        <n v="143636.0"/>
        <n v="38364.0"/>
        <n v="18429.0"/>
        <n v="18166.0"/>
        <n v="12452.0"/>
        <n v="9091.0"/>
        <n v="9372.0"/>
        <n v="47268.0"/>
        <n v="3979.0"/>
        <n v="18053.0"/>
        <n v="200.0"/>
        <n v="5241.0"/>
        <n v="692381.0"/>
        <n v="553411.0"/>
        <n v="416196.0"/>
        <n v="412159.0"/>
        <n v="274948.0"/>
        <n v="1701.0"/>
        <n v="19130.0"/>
        <n v="56000.0"/>
        <n v="17518.0"/>
        <n v="229536.0"/>
        <n v="8440.0"/>
        <n v="10890.0"/>
        <n v="76.0"/>
        <n v="27300.0"/>
        <n v="15196.0"/>
        <n v="15630.0"/>
        <n v="51653.0"/>
        <n v="55035.0"/>
        <n v="33550.0"/>
        <n v="32230.0"/>
        <n v="409312.0"/>
        <n v="103957.0"/>
        <n v="9412.0"/>
        <n v="13697.0"/>
        <n v="23342.0"/>
        <n v="26294.0"/>
        <n v="13012.0"/>
        <n v="15791.0"/>
        <n v="9368.0"/>
        <n v="17000.0"/>
        <n v="76700.0"/>
        <n v="26080.0"/>
        <n v="27500.0"/>
        <n v="13651.0"/>
        <n v="18896.0"/>
        <n v="14540.0"/>
        <n v="29925.0"/>
        <n v="19089.0"/>
        <n v="4865.0"/>
        <n v="51123.0"/>
        <n v="44325.0"/>
        <n v="71032.0"/>
        <n v="20123.0"/>
        <n v="16283.0"/>
        <n v="19687.0"/>
        <n v="17163.0"/>
        <n v="15992.0"/>
        <n v="18545.0"/>
        <n v="50460.0"/>
        <n v="8843.0"/>
        <n v="6997.0"/>
        <n v="32107.0"/>
        <n v="28404.0"/>
        <n v="10062.0"/>
        <n v="78164.0"/>
        <n v="17633.0"/>
        <n v="23834.0"/>
        <n v="5740.0"/>
        <n v="25123.0"/>
        <n v="49000.0"/>
        <n v="19990.0"/>
        <n v="21603.0"/>
        <n v="21222.0"/>
        <n v="68232.0"/>
        <n v="49500.0"/>
        <n v="4524.0"/>
        <n v="29455.0"/>
        <n v="129244.0"/>
        <n v="20000.0"/>
        <n v="51468.0"/>
        <n v="36561.0"/>
        <n v="26658.0"/>
        <n v="50741.0"/>
        <n v="19107.0"/>
        <n v="77505.0"/>
        <n v="74870.0"/>
        <n v="20897.0"/>
        <n v="26000.0"/>
        <n v="12578.0"/>
        <n v="810.0"/>
        <n v="7714.0"/>
        <n v="19856.0"/>
        <n v="8885.0"/>
        <n v="18143.0"/>
        <n v="51515.0"/>
        <n v="1656.0"/>
        <n v="5279.0"/>
        <n v="10461.0"/>
        <n v="14190.0"/>
        <n v="11965.0"/>
        <n v="14770.0"/>
        <n v="25760.0"/>
        <n v="81379.0"/>
        <n v="27755.0"/>
        <n v="5277.0"/>
        <n v="5338.0"/>
        <n v="24085.0"/>
        <n v="61195.0"/>
        <n v="55700.0"/>
        <n v="15244.0"/>
        <n v="4972.0"/>
        <n v="12038.0"/>
        <n v="27047.0"/>
        <n v="176312.0"/>
        <n v="26330.0"/>
        <n v="1879.0"/>
        <n v="8659.0"/>
        <n v="127280.0"/>
        <n v="6886.0"/>
        <n v="11867.0"/>
        <n v="45245.0"/>
        <n v="81883.0"/>
        <n v="11525.0"/>
        <n v="82050.0"/>
        <n v="47323.0"/>
        <n v="43860.0"/>
        <n v="75000.0"/>
        <n v="103040.0"/>
        <n v="3374.0"/>
        <n v="10942.0"/>
        <n v="95000.0"/>
        <n v="15840.0"/>
        <n v="10796.0"/>
        <n v="9224.0"/>
        <n v="89050.0"/>
        <n v="14679.0"/>
        <n v="5877.0"/>
        <n v="52980.0"/>
        <n v="15556.0"/>
        <n v="63700.0"/>
        <n v="24591.0"/>
        <n v="5047.0"/>
        <n v="8823.0"/>
        <n v="177820.0"/>
        <n v="14800.0"/>
        <n v="175.0"/>
        <n v="114258.0"/>
        <n v="107175.0"/>
        <n v="6707.0"/>
        <n v="111564.0"/>
        <n v="155620.0"/>
        <n v="105960.0"/>
        <n v="50430.0"/>
        <n v="52000.0"/>
        <n v="124590.0"/>
        <n v="19004.0"/>
        <n v="18391.0"/>
        <n v="8175.0"/>
        <n v="23460.0"/>
        <n v="8984.0"/>
        <n v="22396.0"/>
        <n v="8000.0"/>
        <n v="29466.0"/>
        <n v="1687.0"/>
        <n v="29060.0"/>
        <n v="68570.0"/>
        <n v="8953.0"/>
        <n v="175215.0"/>
        <n v="172199.0"/>
        <n v="58231.0"/>
        <n v="17986.0"/>
        <n v="55222.0"/>
        <n v="25120.0"/>
        <n v="21940.0"/>
        <n v="14251.0"/>
        <n v="51220.0"/>
        <n v="163291.0"/>
        <n v="27923.0"/>
        <n v="2629.0"/>
        <n v="67010.0"/>
        <n v="12809.0"/>
        <n v="25827.0"/>
        <n v="8109.0"/>
        <n v="28289.0"/>
        <n v="10077.0"/>
        <n v="102450.0"/>
        <n v="20632.0"/>
        <n v="9112.0"/>
        <n v="13011.0"/>
        <n v="3725.0"/>
        <n v="132548.0"/>
        <n v="140114.0"/>
        <n v="1017.0"/>
        <n v="19568.0"/>
        <n v="167710.0"/>
        <n v="39000.0"/>
        <n v="87272.0"/>
        <n v="484005.0"/>
        <n v="64612.0"/>
        <n v="257.0"/>
        <n v="129440.0"/>
        <n v="14425.0"/>
        <n v="117897.0"/>
        <n v="118458.0"/>
        <n v="114530.0"/>
        <n v="19003.0"/>
        <n v="84221.0"/>
        <n v="122837.0"/>
        <n v="109353.0"/>
        <n v="123148.0"/>
        <n v="116314.0"/>
        <n v="19108.0"/>
        <n v="6174.0"/>
        <n v="10739.0"/>
        <n v="1562.0"/>
        <n v="288000.0"/>
        <n v="5642.0"/>
        <n v="22340.0"/>
        <n v="97330.0"/>
        <n v="4284.0"/>
        <n v="7669.0"/>
        <n v="38759.0"/>
        <n v="52640.0"/>
        <n v="138162.0"/>
        <n v="5072.0"/>
        <n v="25674.0"/>
        <n v="20468.0"/>
        <n v="24422.0"/>
        <n v="32448.0"/>
        <n v="18581.0"/>
        <n v="39641.0"/>
        <n v="7050.0"/>
        <n v="7489.0"/>
        <n v="11967.0"/>
        <n v="16260.0"/>
        <n v="18638.0"/>
        <n v="5010.0"/>
        <n v="13488.0"/>
        <n v="25991.0"/>
        <n v="52690.0"/>
        <n v="264965.0"/>
        <n v="171079.0"/>
        <n v="46567.0"/>
        <n v="77519.0"/>
        <n v="78000.0"/>
        <n v="26540.0"/>
        <n v="831.0"/>
        <n v="15740.0"/>
        <n v="19712.0"/>
        <n v="18903.0"/>
        <n v="27361.0"/>
        <n v="5924.0"/>
        <n v="360040.0"/>
        <n v="5103.0"/>
        <n v="15436.0"/>
        <n v="15720.0"/>
        <n v="149876.0"/>
        <n v="52750.0"/>
        <n v="29270.0"/>
        <n v="8540.0"/>
        <n v="60588.0"/>
        <n v="126240.0"/>
        <n v="26904.0"/>
        <n v="66980.0"/>
        <n v="26673.0"/>
        <n v="287990.0"/>
        <n v="25470.0"/>
        <n v="10294.0"/>
        <n v="22760.0"/>
        <n v="38487.0"/>
        <n v="276110.0"/>
        <n v="1054540.0"/>
        <n v="103958.0"/>
        <n v="25002.0"/>
        <n v="19681.0"/>
        <n v="34234.0"/>
        <n v="9540.0"/>
        <n v="26587.0"/>
        <n v="14506.0"/>
        <n v="14434.0"/>
        <n v="161.0"/>
        <n v="5502.0"/>
        <n v="23302.0"/>
        <n v="100295.0"/>
        <n v="6330.0"/>
        <n v="17862.0"/>
        <n v="31816.0"/>
        <n v="27986.0"/>
        <n v="24793.0"/>
        <n v="157400.0"/>
        <n v="27881.0"/>
        <n v="11090.0"/>
        <n v="11251.0"/>
        <n v="87640.0"/>
        <n v="23851.0"/>
        <n v="6066.0"/>
        <n v="5724.0"/>
        <n v="2598.0"/>
        <n v="45720.0"/>
        <n v="7717.0"/>
        <n v="19285.0"/>
        <n v="52780.0"/>
        <n v="25202.0"/>
        <n v="31802.0"/>
        <n v="52700.0"/>
        <n v="52680.0"/>
        <n v="50505.0"/>
        <n v="50415.0"/>
        <n v="39105.0"/>
        <n v="22796.0"/>
        <n v="20480.0"/>
        <n v="1454.0"/>
        <n v="27943.0"/>
        <n v="52450.0"/>
        <n v="37842.0"/>
        <n v="124105.0"/>
        <n v="52550.0"/>
        <n v="15700.0"/>
        <n v="11728.0"/>
        <n v="54.0"/>
        <n v="14821.0"/>
        <n v="16761.0"/>
        <n v="41126.0"/>
        <n v="27609.0"/>
        <n v="22040.0"/>
        <n v="91412.0"/>
        <n v="3942.0"/>
        <n v="77100.0"/>
        <n v="98015.0"/>
        <n v="4350.0"/>
        <n v="4742.0"/>
        <n v="13140.0"/>
        <n v="15421.0"/>
        <n v="152340.0"/>
        <n v="72500.0"/>
        <n v="114220.0"/>
        <n v="242100.0"/>
        <n v="71300.0"/>
        <n v="150620.0"/>
        <n v="103490.0"/>
        <n v="5117.0"/>
        <n v="13506.0"/>
        <n v="1205.0"/>
        <n v="14710.0"/>
        <n v="16909.0"/>
        <n v="19841.0"/>
        <n v="68110.0"/>
        <n v="20170.0"/>
        <n v="4404.0"/>
        <n v="59740.0"/>
        <n v="14360.0"/>
        <n v="75426.0"/>
        <n v="32189.0"/>
        <n v="12764.0"/>
        <n v="15045.0"/>
        <n v="14937.0"/>
        <n v="29931.0"/>
        <n v="18714.0"/>
        <n v="24314.0"/>
        <n v="19998.0"/>
        <n v="14662.0"/>
        <n v="16947.0"/>
        <n v="19467.0"/>
        <n v="4684.0"/>
        <n v="13310.0"/>
        <n v="15593.0"/>
        <n v="19563.0"/>
        <n v="25990.0"/>
        <n v="5880.0"/>
        <n v="2550.0"/>
        <n v="17794.0"/>
        <n v="100000.0"/>
        <n v="17380.0"/>
        <n v="66760.0"/>
        <n v="9220.0"/>
        <n v="29900.0"/>
        <n v="39778.0"/>
        <n v="27150.0"/>
        <n v="10347.0"/>
        <n v="196321.0"/>
        <n v="26070.0"/>
        <n v="26380.0"/>
        <n v="53280.0"/>
        <n v="16460.0"/>
        <n v="251455.0"/>
        <n v="63736.0"/>
        <n v="4.0"/>
        <n v="26110.0"/>
        <n v="6532.0"/>
        <n v="31818.0"/>
        <n v="15195.0"/>
        <n v="80907.0"/>
        <n v="227876.0"/>
        <n v="255475.0"/>
        <n v="15313.0"/>
        <n v="7111.0"/>
        <n v="13950.0"/>
        <n v="27788.0"/>
        <n v="10987.0"/>
        <n v="80943.0"/>
        <n v="11280.0"/>
        <n v="42857.0"/>
        <n v="19920.0"/>
        <n v="24313.0"/>
        <n v="18846.0"/>
        <n v="199921.0"/>
        <n v="57940.0"/>
        <n v="4902.0"/>
        <n v="16564.0"/>
        <n v="22536.0"/>
        <n v="233621.0"/>
        <n v="9359.0"/>
        <n v="19210.0"/>
        <n v="13091.0"/>
        <n v="5648.0"/>
        <n v="100518.0"/>
        <n v="4663.0"/>
        <n v="12318.0"/>
        <n v="12899.0"/>
        <n v="43224.0"/>
        <n v="44543.0"/>
        <n v="19956.0"/>
        <n v="94791.0"/>
        <n v="29511.0"/>
        <n v="237495.0"/>
        <n v="29158.0"/>
        <n v="5826.0"/>
        <n v="78840.0"/>
        <n v="100150.0"/>
        <n v="101082.0"/>
        <n v="18780.0"/>
        <n v="2685.0"/>
        <n v="70785.0"/>
        <n v="20095.0"/>
        <n v="17613.0"/>
        <n v="1345.0"/>
        <n v="5129.0"/>
        <n v="193888.0"/>
        <n v="34075.0"/>
        <n v="38464.0"/>
        <n v="220010.0"/>
        <n v="195489.0"/>
        <n v="68541.0"/>
        <n v="78650.0"/>
        <n v="43235.0"/>
        <n v="1130.0"/>
        <n v="19661.0"/>
        <n v="115180.0"/>
        <n v="13337.0"/>
        <n v="24839.0"/>
        <n v="13316.0"/>
        <n v="425893.0"/>
        <n v="20916.0"/>
        <n v="15669.0"/>
        <n v="22465.0"/>
        <n v="14592.0"/>
        <n v="18590.0"/>
        <n v="34002.0"/>
        <n v="20044.0"/>
        <n v="10219.0"/>
        <n v="1679.0"/>
        <n v="5739.0"/>
        <n v="5510.0"/>
        <n v="16634.0"/>
        <n v="69430.0"/>
        <n v="16782.0"/>
        <n v="149949.0"/>
        <n v="8628.0"/>
        <n v="54815.0"/>
        <n v="11373.0"/>
        <n v="21542.0"/>
        <n v="35288.0"/>
        <n v="16900.0"/>
        <n v="119700.0"/>
        <n v="56041.0"/>
        <n v="29662.0"/>
        <n v="49150.0"/>
        <n v="51650.0"/>
        <n v="17963.0"/>
        <n v="93.0"/>
        <n v="19521.0"/>
        <n v="245481.0"/>
        <n v="8153.0"/>
        <n v="17480.0"/>
        <n v="51250.0"/>
        <n v="4655.0"/>
        <n v="292233.0"/>
        <n v="113617.0"/>
        <n v="3075.0"/>
        <n v="17947.0"/>
        <n v="7800.0"/>
        <n v="92598.0"/>
        <n v="8990.0"/>
        <n v="3370.0"/>
        <n v="26940.0"/>
        <n v="9329.0"/>
        <n v="46434.0"/>
        <n v="6282.0"/>
        <n v="17915.0"/>
        <n v="25280.0"/>
        <n v="798.0"/>
        <n v="42840.0"/>
        <n v="15150.0"/>
        <n v="3243.0"/>
        <n v="21410.0"/>
        <n v="52004.0"/>
        <n v="4784.0"/>
        <n v="105074.0"/>
        <n v="39363.0"/>
        <n v="55551.0"/>
        <n v="197069.0"/>
        <n v="95725.0"/>
        <n v="8695.0"/>
        <n v="1104.0"/>
        <n v="8.0"/>
        <n v="122850.0"/>
        <n v="99453.0"/>
        <n v="1156.0"/>
        <n v="367880.0"/>
        <n v="35220.0"/>
        <n v="12481.0"/>
        <n v="10980.0"/>
        <n v="21960.0"/>
        <n v="32940.0"/>
        <n v="120965.0"/>
        <n v="4374.0"/>
        <n v="17680.0"/>
        <n v="15412.0"/>
        <n v="17923.0"/>
        <n v="10240.0"/>
        <n v="26228.0"/>
        <n v="19320.0"/>
        <n v="21836.0"/>
        <n v="125688.0"/>
        <n v="20403.0"/>
        <n v="11616.0"/>
        <n v="24199.0"/>
        <n v="118622.0"/>
        <n v="24901.0"/>
        <n v="432.0"/>
        <n v="22362.0"/>
        <n v="21546.0"/>
        <n v="69223.0"/>
        <n v="15241.0"/>
        <n v="114000.0"/>
        <n v="1298.0"/>
        <n v="18863.0"/>
        <n v="2640.0"/>
        <n v="10049.0"/>
        <n v="23608.0"/>
        <n v="50685.0"/>
        <n v="141852.0"/>
        <n v="45046.0"/>
        <n v="71691.0"/>
        <n v="4458.0"/>
        <n v="46876.0"/>
        <n v="17332.0"/>
        <n v="46193.0"/>
        <n v="281390.0"/>
        <n v="5232.0"/>
        <n v="112090.0"/>
        <n v="50.0"/>
        <n v="121588.0"/>
        <n v="25802.0"/>
        <n v="24300.0"/>
        <n v="106645.0"/>
        <n v="133684.0"/>
        <n v="51840.0"/>
        <n v="124194.0"/>
        <n v="51673.0"/>
        <n v="17425.0"/>
        <n v="138410.0"/>
        <n v="239870.0"/>
        <n v="230800.0"/>
        <n v="25720.0"/>
        <n v="2199.0"/>
        <n v="92285.0"/>
        <n v="123288.0"/>
        <n v="25950.0"/>
        <n v="64932.0"/>
        <n v="51916.0"/>
        <n v="72260.0"/>
        <n v="91995.0"/>
        <n v="6151.0"/>
        <n v="25932.0"/>
        <n v="26040.0"/>
        <n v="103497.0"/>
        <n v="51138.0"/>
        <n v="5008.0"/>
        <n v="82771.0"/>
        <n v="47090.0"/>
        <n v="57589.0"/>
        <n v="5366.0"/>
        <n v="12053.0"/>
        <n v="720.0"/>
        <n v="73400.0"/>
        <n v="2982.0"/>
        <n v="17267.0"/>
        <n v="65400.0"/>
        <n v="5531.0"/>
        <n v="21840.0"/>
        <n v="4110.0"/>
        <n v="21780.0"/>
        <n v="52400.0"/>
        <n v="51609.0"/>
        <n v="33741.0"/>
        <n v="25547.0"/>
        <n v="77547.0"/>
        <n v="14940.0"/>
        <n v="4420.0"/>
        <n v="102993.0"/>
        <n v="103471.0"/>
        <n v="5620.0"/>
        <n v="29361.0"/>
        <n v="16000.0"/>
        <n v="19305.0"/>
        <n v="8705.0"/>
        <n v="46409.0"/>
        <n v="22366.0"/>
        <n v="18667.0"/>
        <n v="20650.0"/>
        <n v="6447.0"/>
        <n v="38491.0"/>
        <n v="24000.0"/>
        <n v="1280.0"/>
        <n v="96579.0"/>
        <n v="49950.0"/>
        <n v="103447.0"/>
        <n v="102842.0"/>
        <n v="20040.0"/>
        <n v="43600.0"/>
        <n v="24044.0"/>
        <n v="17064.0"/>
        <n v="60025.0"/>
        <n v="17844.0"/>
        <n v="442414.0"/>
        <n v="219760.0"/>
        <n v="3074.0"/>
        <n v="47995.0"/>
        <n v="485829.0"/>
        <n v="286740.0"/>
        <n v="2510.0"/>
        <n v="516249.0"/>
        <n v="91082.0"/>
        <n v="270340.0"/>
        <n v="21080.0"/>
        <n v="55238.0"/>
        <n v="21504.0"/>
        <n v="1241.0"/>
        <n v="72965.0"/>
        <n v="103501.0"/>
        <n v="13849.0"/>
        <n v="516079.0"/>
        <n v="564817.0"/>
        <n v="564762.0"/>
        <n v="16300.0"/>
        <n v="223300.0"/>
        <n v="231060.0"/>
        <n v="70570.0"/>
        <n v="219220.0"/>
        <n v="2068.0"/>
        <n v="16927.0"/>
        <n v="2409.0"/>
        <n v="11737.0"/>
        <n v="51579.0"/>
        <n v="23170.0"/>
        <n v="14194.0"/>
        <n v="4809.0"/>
        <n v="564696.0"/>
        <n v="86781.0"/>
        <n v="20400.0"/>
        <n v="7797.0"/>
        <n v="11581.0"/>
        <n v="19264.0"/>
        <n v="12653.0"/>
        <n v="8328.0"/>
        <n v="112925.0"/>
        <n v="561630.0"/>
        <n v="77623.0"/>
        <n v="74114.0"/>
        <n v="42869.0"/>
        <n v="81506.0"/>
        <n v="9531.0"/>
        <n v="47098.0"/>
        <n v="561095.0"/>
        <n v="561460.0"/>
        <n v="7982.0"/>
        <n v="16970.0"/>
        <n v="3334.0"/>
        <n v="561660.0"/>
        <n v="16200.0"/>
        <n v="5569.0"/>
        <n v="68353.0"/>
        <n v="76546.0"/>
        <n v="76545.0"/>
        <n v="68352.0"/>
        <n v="18919.0"/>
        <n v="6590.0"/>
        <n v="10450.0"/>
        <n v="561225.0"/>
        <n v="19175.0"/>
        <n v="1112.0"/>
        <n v="18077.0"/>
        <n v="18076.0"/>
        <n v="51464.0"/>
        <n v="19810.0"/>
        <n v="32128.0"/>
        <n v="8450.0"/>
        <n v="19213.0"/>
        <n v="1.0"/>
        <n v="13206.0"/>
        <n v="25574.0"/>
        <n v="44540.0"/>
        <n v="4059.0"/>
        <n v="3770.0"/>
        <n v="4575.0"/>
        <n v="3167.0"/>
        <n v="18647.0"/>
        <n v="37370.0"/>
        <n v="561240.0"/>
        <n v="37852.0"/>
        <n v="100830.0"/>
        <n v="15179.0"/>
        <n v="9160.0"/>
        <n v="2647.0"/>
        <n v="51514.0"/>
        <n v="9736.0"/>
        <n v="85800.0"/>
        <n v="12822.0"/>
        <n v="82801.0"/>
        <n v="108.0"/>
        <n v="20508.0"/>
        <n v="20.0"/>
        <n v="50975.0"/>
        <n v="9470.0"/>
        <n v="8101.0"/>
        <n v="23852.0"/>
        <n v="22608.0"/>
        <n v="7726.0"/>
        <n v="40000.0"/>
        <n v="1955.0"/>
        <n v="25882.0"/>
        <n v="26900.0"/>
        <n v="123.0"/>
        <n v="5828.0"/>
        <n v="9163.0"/>
        <n v="21600.0"/>
        <n v="52328.0"/>
        <n v="18321.0"/>
        <n v="1088.0"/>
        <n v="79642.0"/>
        <n v="14905.0"/>
        <n v="17567.0"/>
        <n v="1204.0"/>
        <n v="18343.0"/>
        <n v="25826.0"/>
        <n v="25793.0"/>
        <n v="77646.0"/>
        <n v="94714.0"/>
        <n v="16846.0"/>
        <n v="5670.0"/>
        <n v="264.0"/>
        <n v="14539.0"/>
        <n v="4428.0"/>
        <n v="18874.0"/>
        <n v="14659.0"/>
        <n v="25900.0"/>
        <n v="5012.0"/>
        <n v="41458.0"/>
        <n v="24207.0"/>
        <n v="189390.0"/>
        <n v="211570.0"/>
        <n v="104206.0"/>
        <n v="26869.0"/>
        <n v="22164.0"/>
        <n v="45216.0"/>
        <n v="20640.0"/>
        <n v="18304.0"/>
        <n v="77541.0"/>
        <n v="118891.0"/>
        <n v="6049.0"/>
        <n v="89496.0"/>
        <n v="5007.0"/>
        <n v="122730.0"/>
        <n v="72230.0"/>
        <n v="45670.0"/>
        <n v="146260.0"/>
        <n v="18100.0"/>
        <n v="6131.0"/>
        <n v="27648.0"/>
        <n v="26957.0"/>
        <n v="10918.0"/>
        <n v="123222.0"/>
        <n v="22739.0"/>
        <n v="69640.0"/>
        <n v="27118.0"/>
        <n v="10143.0"/>
        <n v="100017.0"/>
        <n v="25756.0"/>
        <n v="5966.0"/>
        <n v="4642.0"/>
        <n v="19286.0"/>
        <n v="26942.0"/>
        <n v="16500.0"/>
        <n v="51484.0"/>
        <n v="75161.0"/>
        <n v="180831.0"/>
        <n v="26977.0"/>
        <n v="9507.0"/>
        <n v="15438.0"/>
        <n v="19958.0"/>
        <n v="20026.0"/>
        <n v="6843.0"/>
        <n v="221680.0"/>
        <n v="364760.0"/>
        <n v="77640.0"/>
        <n v="19225.0"/>
        <n v="76605.0"/>
        <n v="24346.0"/>
        <n v="28512.0"/>
        <n v="19337.0"/>
        <n v="25960.0"/>
        <n v="19674.0"/>
        <n v="28200.0"/>
        <n v="4266.0"/>
        <n v="58991.0"/>
        <n v="9000.0"/>
        <n v="1467.0"/>
        <n v="102905.0"/>
        <n v="42400.0"/>
        <n v="38000.0"/>
        <n v="18956.0"/>
        <n v="51832.0"/>
        <n v="763420.0"/>
        <n v="11880.0"/>
        <n v="70500.0"/>
        <n v="216.0"/>
        <n v="20316.0"/>
        <n v="18900.0"/>
        <n v="26672.0"/>
        <n v="13019.0"/>
        <n v="32736.0"/>
        <n v="37116.0"/>
        <n v="23040.0"/>
        <n v="29388.0"/>
        <n v="21869.0"/>
        <n v="5851.0"/>
        <n v="145260.0"/>
        <n v="10912.0"/>
        <n v="19804.0"/>
        <n v="27457.0"/>
        <n v="15259.0"/>
        <n v="177373.0"/>
        <n v="18265.0"/>
        <n v="281250.0"/>
        <n v="32143.0"/>
        <n v="206053.0"/>
        <n v="133540.0"/>
        <n v="10344.0"/>
        <n v="76689.0"/>
        <n v="5423.0"/>
        <n v="14886.0"/>
        <n v="29990.0"/>
        <n v="121450.0"/>
        <n v="118590.0"/>
        <n v="113350.0"/>
        <n v="254210.0"/>
        <n v="121130.0"/>
        <n v="248949.0"/>
        <n v="23376.0"/>
        <n v="23309.0"/>
        <n v="26029.0"/>
        <n v="1889.0"/>
        <n v="210.0"/>
        <n v="247040.0"/>
        <n v="113180.0"/>
        <n v="235210.0"/>
        <n v="253700.0"/>
        <n v="349130.0"/>
        <n v="6448.0"/>
        <n v="15252.0"/>
        <n v="1950.0"/>
        <n v="38105.0"/>
        <n v="487.0"/>
        <n v="12839.0"/>
        <n v="7846.0"/>
        <n v="138830.0"/>
        <n v="252680.0"/>
        <n v="225470.0"/>
        <n v="17946.0"/>
        <n v="18760.0"/>
        <n v="25640.0"/>
        <n v="37699.0"/>
        <n v="83790.0"/>
        <n v="91690.0"/>
        <n v="22674.0"/>
        <n v="6804.0"/>
        <n v="109570.0"/>
        <n v="109629.0"/>
        <n v="149510.0"/>
        <n v="136854.0"/>
        <n v="154520.0"/>
        <n v="109455.0"/>
        <n v="97990.0"/>
        <n v="12110.0"/>
        <n v="61869.0"/>
        <n v="109870.0"/>
        <n v="80590.0"/>
        <n v="112670.0"/>
        <n v="18951.0"/>
        <n v="38521.0"/>
        <n v="12520.0"/>
        <n v="37681.0"/>
        <n v="14324.0"/>
        <n v="109790.0"/>
        <n v="50194.0"/>
        <n v="7859.0"/>
        <n v="8494.0"/>
        <n v="4729.0"/>
        <n v="21530.0"/>
        <n v="28118.0"/>
        <n v="15060.0"/>
        <n v="2591.0"/>
        <n v="10039.0"/>
        <n v="6893.0"/>
        <n v="40881.0"/>
        <n v="26320.0"/>
        <n v="4930.0"/>
        <n v="10036.0"/>
        <n v="395670.0"/>
        <n v="18468.0"/>
        <n v="67326.0"/>
        <n v="7986.0"/>
        <n v="67510.0"/>
        <n v="8416.0"/>
        <n v="25920.0"/>
        <n v="24974.0"/>
        <n v="89384.0"/>
        <n v="12717.0"/>
        <n v="83382.0"/>
        <n v="29307.0"/>
        <n v="7211.0"/>
        <n v="11132.0"/>
        <n v="16983.0"/>
        <n v="222266.0"/>
        <n v="23171.0"/>
        <n v="8596.0"/>
        <n v="21146.0"/>
        <n v="4410.0"/>
        <n v="12080.0"/>
        <n v="2818.0"/>
        <n v="23319.0"/>
        <n v="14145.0"/>
        <n v="28278.0"/>
        <n v="18655.0"/>
        <n v="296834.0"/>
        <n v="197732.0"/>
        <n v="3010.0"/>
        <n v="7377.0"/>
        <n v="5184.0"/>
        <n v="29500.0"/>
        <n v="105440.0"/>
        <n v="19268.0"/>
        <n v="21070.0"/>
        <n v="8639.0"/>
        <n v="8260.0"/>
        <n v="33487.0"/>
        <n v="75396.0"/>
        <n v="255210.0"/>
        <n v="249570.0"/>
        <n v="130950.0"/>
        <n v="162100.0"/>
        <n v="185160.0"/>
        <n v="120110.0"/>
        <n v="119690.0"/>
        <n v="28574.0"/>
        <n v="10623.0"/>
        <n v="32625.0"/>
        <n v="3.0"/>
        <n v="18940.0"/>
        <n v="5038.0"/>
        <n v="45034.0"/>
        <n v="21466.0"/>
        <n v="10173.0"/>
        <n v="11196.0"/>
        <n v="13466.0"/>
        <n v="26340.0"/>
        <n v="1110.0"/>
        <n v="5074.0"/>
        <n v="286208.0"/>
        <n v="812.0"/>
        <n v="12313.0"/>
        <n v="21319.0"/>
        <n v="1080.0"/>
        <n v="4702.0"/>
        <n v="2560.0"/>
        <n v="15182.0"/>
        <n v="71323.0"/>
        <n v="25721.0"/>
        <n v="51442.0"/>
        <n v="24517.0"/>
        <n v="11837.0"/>
        <n v="84095.0"/>
        <n v="19655.0"/>
        <n v="17549.0"/>
        <n v="21340.0"/>
        <n v="23520.0"/>
        <n v="23060.0"/>
        <n v="11497.0"/>
        <n v="8748.0"/>
        <n v="934.0"/>
        <n v="4766.0"/>
        <n v="16352.0"/>
        <n v="25251.0"/>
        <n v="9674.0"/>
        <n v="28965.0"/>
        <n v="63521.0"/>
        <n v="68047.0"/>
        <n v="5798.0"/>
        <n v="152.0"/>
        <n v="134250.0"/>
        <n v="44075.0"/>
        <n v="4304.0"/>
        <n v="24650.0"/>
        <n v="24372.0"/>
        <n v="20502.0"/>
        <n v="21990.0"/>
        <n v="15500.0"/>
        <n v="20965.0"/>
        <n v="77480.0"/>
        <n v="8313.0"/>
        <n v="77656.0"/>
        <n v="22236.0"/>
        <n v="5536.0"/>
        <n v="240490.0"/>
        <n v="19807.0"/>
        <n v="9149.0"/>
        <n v="6588.0"/>
        <n v="7695.0"/>
        <n v="266479.0"/>
        <n v="17492.0"/>
        <n v="15928.0"/>
        <n v="25220.0"/>
        <n v="104822.0"/>
        <n v="127408.0"/>
        <n v="6923.0"/>
        <n v="25215.0"/>
        <n v="25550.0"/>
        <n v="25130.0"/>
        <n v="4002.0"/>
        <n v="52331.0"/>
        <n v="9172.0"/>
        <n v="169030.0"/>
        <n v="213080.0"/>
        <n v="175025.0"/>
        <n v="137680.0"/>
        <n v="65250.0"/>
        <n v="125700.0"/>
        <n v="326820.0"/>
        <n v="243160.0"/>
        <n v="242360.0"/>
        <n v="8603.0"/>
        <n v="20368.0"/>
        <n v="318160.0"/>
        <n v="276360.0"/>
        <n v="46160.0"/>
        <n v="1226.0"/>
        <n v="13161.0"/>
        <n v="20960.0"/>
        <n v="9660.0"/>
        <n v="25995.0"/>
        <n v="24031.0"/>
        <n v="19397.0"/>
        <n v="25163.0"/>
        <n v="4671.0"/>
        <n v="6156.0"/>
        <n v="9930.0"/>
        <n v="7719.0"/>
        <n v="8223.0"/>
        <n v="10154.0"/>
        <n v="23540.0"/>
        <n v="5465.0"/>
        <n v="7590.0"/>
        <n v="59221.0"/>
        <n v="15861.0"/>
        <n v="19450.0"/>
        <n v="5068.0"/>
        <n v="18424.0"/>
        <n v="22314.0"/>
        <n v="67131.0"/>
        <n v="17110.0"/>
        <n v="7026.0"/>
        <n v="17135.0"/>
        <n v="19136.0"/>
        <n v="23310.0"/>
        <n v="21596.0"/>
        <n v="14862.0"/>
        <n v="22427.0"/>
        <n v="16941.0"/>
        <n v="34165.0"/>
        <n v="52284.0"/>
        <n v="175869.0"/>
        <n v="6659.0"/>
        <n v="22909.0"/>
        <n v="9068.0"/>
        <n v="3988.0"/>
        <n v="8671.0"/>
        <n v="19152.0"/>
        <n v="17117.0"/>
        <n v="24172.0"/>
        <n v="58276.0"/>
        <n v="5238.0"/>
        <n v="8405.0"/>
        <n v="11044.0"/>
        <n v="12885.0"/>
        <n v="24258.0"/>
        <n v="24298.0"/>
        <n v="10004.0"/>
        <n v="24843.0"/>
        <n v="276.0"/>
        <n v="15779.0"/>
        <n v="4070.0"/>
        <n v="21134.0"/>
        <n v="18378.0"/>
        <n v="19263.0"/>
        <n v="10126.0"/>
        <n v="22628.0"/>
        <n v="5520.0"/>
        <n v="1690.0"/>
        <n v="17983.0"/>
        <n v="22290.0"/>
        <n v="15417.0"/>
        <n v="5169.0"/>
        <n v="385.0"/>
        <n v="4529.0"/>
        <n v="40688.0"/>
        <n v="20104.0"/>
        <n v="47882.0"/>
        <n v="40242.0"/>
        <n v="22680.0"/>
        <n v="10645.0"/>
        <n v="6384.0"/>
        <n v="139840.0"/>
        <n v="14564.0"/>
        <n v="21574.0"/>
        <n v="21888.0"/>
        <n v="4510.0"/>
        <n v="6855.0"/>
        <n v="63850.0"/>
        <n v="23915.0"/>
        <n v="6792.0"/>
        <n v="556.0"/>
        <n v="8220.0"/>
        <n v="119280.0"/>
        <n v="132240.0"/>
        <n v="139920.0"/>
        <n v="15952.0"/>
        <n v="5945.0"/>
        <n v="39739.0"/>
        <n v="4503.0"/>
        <n v="44400.0"/>
        <n v="3824.0"/>
        <n v="23001.0"/>
        <n v="19227.0"/>
        <n v="9203.0"/>
        <n v="19895.0"/>
        <n v="3600.0"/>
        <n v="13120.0"/>
        <n v="25450.0"/>
        <n v="32758.0"/>
        <n v="113480.0"/>
        <n v="18192.0"/>
        <n v="23600.0"/>
        <n v="24780.0"/>
        <n v="1134.0"/>
        <n v="14768.0"/>
        <n v="50493.0"/>
        <n v="14582.0"/>
        <n v="4187.0"/>
        <n v="14368.0"/>
        <n v="249541.0"/>
        <n v="243860.0"/>
        <n v="26398.0"/>
        <n v="256225.0"/>
        <n v="257137.0"/>
        <n v="80630.0"/>
        <n v="95530.0"/>
        <n v="44440.0"/>
        <n v="14175.0"/>
        <n v="17388.0"/>
        <n v="20382.0"/>
        <n v="3808.0"/>
        <n v="15548.0"/>
        <n v="20317.0"/>
        <n v="79290.0"/>
        <n v="19197.0"/>
        <n v="23421.0"/>
        <n v="9182.0"/>
        <n v="8499.0"/>
        <n v="42152.0"/>
        <n v="24531.0"/>
        <n v="19028.0"/>
        <n v="19918.0"/>
        <n v="25600.0"/>
        <n v="1970.0"/>
        <n v="14430.0"/>
        <n v="9738.0"/>
        <n v="12491.0"/>
        <n v="25235.0"/>
        <n v="27120.0"/>
        <n v="19043.0"/>
        <n v="20326.0"/>
        <n v="12034.0"/>
        <n v="55188.0"/>
        <n v="8933.0"/>
        <n v="73090.0"/>
        <n v="8298.0"/>
        <n v="43067.0"/>
        <n v="14690.0"/>
        <n v="11679.0"/>
        <n v="5334.0"/>
        <n v="19796.0"/>
        <n v="35354.0"/>
        <n v="3235.0"/>
        <n v="8317.0"/>
        <n v="45574.0"/>
        <n v="4764.0"/>
        <n v="25197.0"/>
        <n v="11755.0"/>
        <n v="12315.0"/>
        <n v="15735.0"/>
        <n v="16933.0"/>
        <n v="80343.0"/>
        <n v="1295.0"/>
        <n v="22096.0"/>
        <n v="15820.0"/>
        <n v="21063.0"/>
        <n v="9361.0"/>
        <n v="19708.0"/>
        <n v="14555.0"/>
        <n v="5463.0"/>
        <n v="20625.0"/>
        <n v="11454.0"/>
        <n v="20589.0"/>
        <n v="2954.0"/>
        <n v="7786.0"/>
        <n v="38210.0"/>
        <n v="17237.0"/>
        <n v="17391.0"/>
        <n v="11981.0"/>
        <n v="16525.0"/>
        <n v="6060.0"/>
        <n v="2666.0"/>
        <n v="25796.0"/>
        <n v="10153.0"/>
        <n v="9699.0"/>
        <n v="36857.0"/>
        <n v="6737.0"/>
        <n v="136645.0"/>
        <n v="3291.0"/>
        <n v="18512.0"/>
        <n v="20970.0"/>
        <n v="6751.0"/>
        <n v="11321.0"/>
        <n v="2790.0"/>
        <n v="8452.0"/>
        <n v="15860.0"/>
        <n v="19272.0"/>
        <n v="4932.0"/>
        <n v="6491.0"/>
        <n v="10885.0"/>
        <n v="6301.0"/>
        <n v="28125.0"/>
        <n v="16159.0"/>
        <n v="23112.0"/>
        <n v="19489.0"/>
        <n v="50200.0"/>
        <n v="19500.0"/>
        <n v="13980.0"/>
        <n v="7293.0"/>
        <n v="16700.0"/>
        <n v="23425.0"/>
        <n v="19670.0"/>
        <n v="18526.0"/>
        <n v="7229.0"/>
        <n v="16325.0"/>
        <n v="15203.0"/>
        <n v="13852.0"/>
        <n v="27905.0"/>
        <n v="8750.0"/>
        <n v="18839.0"/>
        <n v="16367.0"/>
        <n v="6767.0"/>
        <n v="85740.0"/>
        <n v="35383.0"/>
        <n v="50100.0"/>
        <n v="25753.0"/>
        <n v="16691.0"/>
        <n v="52479.0"/>
        <n v="52482.0"/>
        <n v="15694.0"/>
        <n v="16550.0"/>
        <n v="9705.0"/>
        <n v="7602.0"/>
        <n v="5592.0"/>
        <n v="3200.0"/>
        <n v="106716.0"/>
        <n v="11239.0"/>
        <n v="25973.0"/>
        <n v="8543.0"/>
        <n v="14083.0"/>
        <n v="16905.0"/>
        <n v="738763.0"/>
        <n v="712458.0"/>
        <n v="48583.0"/>
        <n v="211351.0"/>
        <n v="18500.0"/>
        <n v="9153.0"/>
        <n v="25060.0"/>
        <n v="8367.0"/>
        <n v="10949.0"/>
        <n v="4600.0"/>
        <n v="16364.0"/>
        <n v="23138.0"/>
        <n v="3491.0"/>
        <n v="4867.0"/>
        <n v="18558.0"/>
        <n v="18806.0"/>
        <n v="3219.0"/>
        <n v="35496.0"/>
        <n v="567.0"/>
        <n v="19497.0"/>
        <n v="11882.0"/>
        <n v="9316.0"/>
        <n v="266730.0"/>
        <n v="5985.0"/>
        <n v="15969.0"/>
        <n v="2894.0"/>
        <n v="18542.0"/>
        <n v="28275.0"/>
        <n v="14302.0"/>
        <n v="44460.0"/>
        <n v="78691.0"/>
        <n v="184763.0"/>
        <n v="13288.0"/>
        <n v="19014.0"/>
        <n v="5631.0"/>
        <n v="98740.0"/>
        <n v="18910.0"/>
        <n v="4423.0"/>
        <n v="40658.0"/>
        <n v="13282.0"/>
        <n v="14230.0"/>
        <n v="12978.0"/>
        <n v="5092.0"/>
        <n v="93067.0"/>
        <n v="24960.0"/>
        <n v="8192.0"/>
        <n v="5662.0"/>
        <n v="42430.0"/>
        <n v="23299.0"/>
        <n v="18973.0"/>
        <n v="5125.0"/>
        <n v="85200.0"/>
        <n v="1408.0"/>
        <n v="20287.0"/>
        <n v="4114.0"/>
        <n v="11723.0"/>
        <n v="21270.0"/>
        <n v="9986.0"/>
        <n v="1285.0"/>
        <n v="9098.0"/>
        <n v="11165.0"/>
        <n v="20268.0"/>
        <n v="61019.0"/>
        <n v="69460.0"/>
        <n v="100210.0"/>
        <n v="50984.0"/>
        <n v="56800.0"/>
        <n v="39100.0"/>
        <n v="8799.0"/>
        <n v="7534.0"/>
        <n v="12742.0"/>
        <n v="10512.0"/>
        <n v="6643.0"/>
        <n v="8350.0"/>
        <n v="7760.0"/>
        <n v="19241.0"/>
        <n v="26004.0"/>
        <n v="37489.0"/>
        <n v="16627.0"/>
        <n v="539565.0"/>
        <n v="4918.0"/>
        <n v="981.0"/>
        <n v="21436.0"/>
        <n v="12637.0"/>
        <n v="22528.0"/>
        <n v="2039.0"/>
        <n v="10774.0"/>
        <n v="18836.0"/>
        <n v="11574.0"/>
        <n v="5512.0"/>
        <n v="19254.0"/>
        <n v="12614.0"/>
        <n v="38526.0"/>
        <n v="27200.0"/>
        <n v="25188.0"/>
        <n v="14617.0"/>
        <n v="12271.0"/>
        <n v="8196.0"/>
        <n v="9546.0"/>
        <n v="44420.0"/>
        <n v="85408.0"/>
        <n v="2851.0"/>
        <n v="5084.0"/>
        <n v="4754.0"/>
        <n v="25171.0"/>
        <n v="19406.0"/>
        <n v="9525.0"/>
        <n v="18494.0"/>
        <n v="11441.0"/>
        <n v="7548.0"/>
        <n v="40602.0"/>
        <n v="12528.0"/>
        <n v="1452.0"/>
        <n v="16695.0"/>
        <n v="129330.0"/>
        <n v="20178.0"/>
        <n v="15318.0"/>
        <n v="362.0"/>
        <n v="9330.0"/>
        <n v="66450.0"/>
        <n v="44410.0"/>
        <n v="18654.0"/>
        <n v="12945.0"/>
        <n v="53851.0"/>
        <n v="10398.0"/>
        <n v="9848.0"/>
        <n v="9725.0"/>
        <n v="10686.0"/>
        <n v="35314.0"/>
        <n v="407.0"/>
        <n v="16250.0"/>
        <n v="59741.0"/>
        <n v="18548.0"/>
        <n v="31645.0"/>
        <n v="6962.0"/>
        <n v="8155.0"/>
        <n v="10330.0"/>
        <n v="14210.0"/>
        <n v="7348.0"/>
        <n v="3809.0"/>
        <n v="8849.0"/>
        <n v="19550.0"/>
        <n v="10480.0"/>
        <n v="8055.0"/>
        <n v="18513.0"/>
        <n v="18774.0"/>
        <n v="72.0"/>
        <n v="6306.0"/>
        <n v="56518.0"/>
        <n v="6950.0"/>
        <n v="11500.0"/>
        <n v="36660.0"/>
        <n v="19520.0"/>
        <n v="11395.0"/>
        <n v="4035.0"/>
        <n v="14699.0"/>
        <n v="13454.0"/>
        <n v="7493.0"/>
        <n v="19797.0"/>
        <n v="3221.0"/>
        <n v="17295.0"/>
        <n v="3000.0"/>
        <n v="18200.0"/>
        <n v="23862.0"/>
        <n v="7188.0"/>
        <n v="4590.0"/>
        <n v="14510.0"/>
        <n v="577.0"/>
        <n v="19540.0"/>
        <n v="17780.0"/>
        <n v="7085.0"/>
        <n v="14448.0"/>
        <n v="68505.0"/>
        <n v="79369.0"/>
        <n v="52658.0"/>
        <n v="8989.0"/>
        <n v="8342.0"/>
        <n v="16267.0"/>
        <n v="9013.0"/>
        <n v="9756.0"/>
        <n v="1137210.0"/>
        <n v="26413.0"/>
        <n v="22732.0"/>
        <n v="19432.0"/>
        <n v="22196.0"/>
        <n v="11262.0"/>
        <n v="21981.0"/>
        <n v="123220.0"/>
        <n v="19180.0"/>
        <n v="14918.0"/>
        <n v="3458.0"/>
        <n v="4639.0"/>
        <n v="10964.0"/>
        <n v="21991.0"/>
        <n v="18884.0"/>
        <n v="32100.0"/>
        <n v="14987.0"/>
        <n v="18707.0"/>
        <n v="9484.0"/>
        <n v="8482.0"/>
        <n v="41152.0"/>
        <n v="7709.0"/>
        <n v="130.0"/>
        <n v="438.0"/>
        <n v="44250.0"/>
        <n v="87415.0"/>
        <n v="37380.0"/>
        <n v="83710.0"/>
        <n v="21302.0"/>
        <n v="17298.0"/>
        <n v="21018.0"/>
        <n v="3743.0"/>
        <n v="2880.0"/>
        <n v="13184.0"/>
        <n v="9063.0"/>
        <n v="23594.0"/>
        <n v="58016.0"/>
        <n v="19510.0"/>
        <n v="9760.0"/>
        <n v="124.0"/>
        <n v="21704.0"/>
        <n v="8485.0"/>
        <n v="22452.0"/>
        <n v="32475.0"/>
        <n v="21301.0"/>
        <n v="8860.0"/>
        <n v="74838.0"/>
        <n v="4209.0"/>
        <n v="9894.0"/>
        <n v="11458.0"/>
        <n v="36644.0"/>
        <n v="4771.0"/>
        <n v="12155.0"/>
        <n v="10660.0"/>
        <n v="20127.0"/>
        <n v="20388.0"/>
        <n v="6818.0"/>
        <n v="2204.0"/>
        <n v="98800.0"/>
        <n v="8118.0"/>
        <n v="7965.0"/>
        <n v="2626.0"/>
        <n v="13417.0"/>
        <n v="18584.0"/>
        <n v="1864.0"/>
        <n v="4989.0"/>
        <n v="11697.0"/>
        <n v="1476.0"/>
        <n v="19332.0"/>
        <n v="9289.0"/>
        <n v="11177.0"/>
        <n v="20165.0"/>
        <n v="17916.0"/>
        <n v="1120.0"/>
        <n v="20765.0"/>
        <n v="11823.0"/>
        <n v="11198.0"/>
        <n v="6416.0"/>
        <n v="10446.0"/>
        <n v="11457.0"/>
        <n v="18220.0"/>
        <n v="68000.0"/>
        <n v="12857.0"/>
        <n v="19945.0"/>
        <n v="23785.0"/>
        <n v="46163.0"/>
        <n v="1200.0"/>
        <n v="1294.0"/>
        <n v="20024.0"/>
        <n v="34753.0"/>
        <n v="19530.0"/>
        <n v="6528.0"/>
        <n v="10279.0"/>
        <n v="3271.0"/>
        <n v="13715.0"/>
        <n v="14067.0"/>
        <n v="5563.0"/>
        <n v="28009.0"/>
        <n v="7500.0"/>
        <n v="5493.0"/>
        <n v="10926.0"/>
        <n v="12540.0"/>
        <n v="106700.0"/>
        <n v="71230.0"/>
        <n v="72190.0"/>
        <n v="73395.0"/>
        <n v="70480.0"/>
        <n v="71770.0"/>
        <n v="26730.0"/>
        <n v="32476.0"/>
        <n v="5516.0"/>
        <n v="19763.0"/>
        <n v="18368.0"/>
        <n v="111230.0"/>
        <n v="63620.0"/>
        <n v="19793.0"/>
        <n v="18799.0"/>
        <n v="14097.0"/>
        <n v="122500.0"/>
        <n v="2212.0"/>
        <n v="41642.0"/>
        <n v="22890.0"/>
        <n v="68950.0"/>
        <n v="10109.0"/>
        <n v="13921.0"/>
        <n v="23985.0"/>
        <n v="9629.0"/>
        <n v="564.0"/>
        <n v="5247.0"/>
        <n v="14009.0"/>
        <n v="21710.0"/>
        <n v="22400.0"/>
        <n v="15562.0"/>
      </sharedItems>
    </cacheField>
    <cacheField name="FOREIGN PORT" numFmtId="0">
      <sharedItems>
        <s v="Cape Town"/>
        <s v="Ambarli"/>
        <s v="Antwerp"/>
        <s v="Salalah"/>
        <s v="Port Bustamante"/>
        <s v="Singapore"/>
        <s v="Puerto Manzanillo"/>
        <s v="Cartagena"/>
        <s v="Halifax, NS"/>
        <s v="Yangshan"/>
        <s v="Cristobal"/>
        <s v="Tangier"/>
        <s v="Guayaquil"/>
        <s v="Rotterdam"/>
        <s v="Mundra"/>
        <s v="Nhava Sheva"/>
        <s v="Callao"/>
        <s v="Ching Tao"/>
        <s v="Nansha"/>
        <s v="Abaetetuba"/>
        <s v="Kaohsiung"/>
        <s v="Bremerhaven"/>
        <s v="Stade"/>
        <s v="Yantian"/>
        <s v="Colombo"/>
        <s v="Ningpo"/>
        <s v="Shanghai"/>
        <s v="Port Muhammad Bin Qasim"/>
        <s v="Tin Can Island"/>
        <s v="Livorno"/>
        <s v="La Spezia"/>
        <s v="Pusan"/>
        <s v="Haifa"/>
        <s v="Colon"/>
        <s v="Santo Tomas"/>
        <s v="Napoli"/>
        <s v="Tonosi"/>
        <s v="Le Havre"/>
        <s v="Rio de Janeiro"/>
        <s v="Rio Grande"/>
        <s v="Vancouver, BC"/>
        <s v="Algeciras"/>
        <s v="Tanjung Pelepas"/>
        <s v="Lome"/>
        <s v="Shekou"/>
        <s v="Sines"/>
        <s v="Puerto Cabello"/>
        <s v="Haina"/>
        <s v="Taipei"/>
        <s v="Tokyo"/>
        <s v="Antonina"/>
        <s v="Veracruz"/>
        <s v="Laem Chabang"/>
        <s v="Barcelona"/>
        <s v="South Riding Point"/>
        <s v="Tauranga"/>
        <s v="San Antonio"/>
        <s v="Sao Paulo"/>
        <s v="Montevideo"/>
        <s v="Aliaga"/>
        <s v="Port Itapoa"/>
        <s v="Mumbai"/>
        <s v="Valencia"/>
        <s v="Port Swettenham"/>
        <s v="Salvador"/>
        <s v="Constanta"/>
        <s v="Progreso"/>
        <s v="Osaka"/>
        <s v="Quatema"/>
        <s v="Hong Kong"/>
        <s v="All Other Viet Nam Ports"/>
        <s v="Navagantes"/>
        <s v="Okinawa Island"/>
        <s v="Genova"/>
        <s v="Pecem"/>
        <s v="Lazaro Cardenas"/>
        <s v="Judda"/>
        <s v="Gioia Tauro"/>
        <s v="Yarraville"/>
        <s v="Abu Zenima"/>
        <s v="Xiamen"/>
        <s v="Prince Rupert, BC"/>
        <s v="Vung Tau"/>
        <s v="Nagoya Ko"/>
        <s v="Buenos Aires"/>
        <s v="Moin"/>
        <s v="Hu lu Tao"/>
        <s v="Hsinkang"/>
        <s v="Manzanillo"/>
        <s v="Gothenburg"/>
        <s v="Malaga"/>
        <s v="Tanjung Priok"/>
        <s v="Reykjavik"/>
        <s v="Quilon"/>
        <s v="Mina Dumyat"/>
        <s v="Caldera"/>
        <s v="Port Natal"/>
        <s v="Southhampton"/>
        <s v="Sao Francisco do Sul"/>
        <s v="Caucedo"/>
        <s v="Toronto, ONT"/>
        <s v="New Westminster, BC"/>
        <s v="Piraievs"/>
        <s v="Port of Spain"/>
        <s v="Saint John, NB"/>
        <s v="Itajay"/>
        <s v="Hai Phong"/>
        <s v="Port Chalmers"/>
        <s v="Paramaribo"/>
        <s v="Port Said"/>
        <s v="Maple Bay, BC"/>
        <s v="Tuticorin"/>
        <s v="Belawan"/>
        <s v="Auckland"/>
        <s v="Liverpool"/>
        <s v="Kwangyang"/>
        <s v="Puerto Cortes"/>
        <s v="Felixstowe"/>
        <s v="Santa Marta"/>
        <s v="Adana"/>
        <s v="Saint Thomas, St. Thomas"/>
        <s v="Balboa"/>
        <s v="FOS Sur Mer"/>
        <s v="Chiwan"/>
        <s v="Tampico"/>
        <s v="Port Lyttelton"/>
        <s v="San Vicente"/>
        <s v="Cagliari"/>
        <s v="Kobe"/>
        <s v="Port au Prince"/>
        <s v="Yokohama"/>
        <s v="Buenaventura"/>
        <s v="Portocel"/>
      </sharedItems>
    </cacheField>
    <cacheField name="US PORT" numFmtId="0">
      <sharedItems>
        <s v="New York/Newark Area, Newark, New Jersey"/>
        <s v="New York, New York"/>
        <s v="Norfolk, Virginia"/>
        <s v="Savannah, Georgia"/>
        <s v="Los Angeles, California"/>
        <s v="Houston, Texas"/>
        <s v="San Juan, Puerto Rico"/>
        <s v="West Palm Beach, Florida"/>
        <s v="Long Beach, California"/>
        <s v="Baltimore, Maryland"/>
        <s v="Miami, Florida"/>
        <s v="Philadelphia, Pennsylvania"/>
        <s v="Seattle, Washington"/>
        <s v="Boston, Massachusetts"/>
        <s v="Port Everglades, Florida"/>
        <s v="Tacoma, Washington"/>
        <s v="Charleston, South Carolina"/>
        <s v="Portland, Oregon"/>
        <s v="Oakland, California"/>
        <s v="Jacksonville, Florida"/>
        <s v="Panama City, Florida"/>
        <s v="New Orleans, Louisiana"/>
        <s v="Everett, Washington"/>
        <s v="Wilmington, North Carolina"/>
        <s v="San Diego, California"/>
        <s v="Portland, Maine"/>
        <s v="Port Hueneme, California"/>
        <s v="Honolulu, Hawaii"/>
        <s v="Anchorage, Alaska"/>
        <s v="Mobile, Alabama"/>
        <s v="Wilmington, Delaware"/>
        <s v="Chester, Pennsylvania"/>
        <s v="Chicago, Illinois"/>
        <s v="Tampa, Florida"/>
        <s v="Vancouver, Washington"/>
      </sharedItems>
    </cacheField>
    <cacheField name="VESSEL NAME" numFmtId="0">
      <sharedItems>
        <s v="MAERSK VILNIUS"/>
        <s v="MELCHIOR SCHULTE"/>
        <s v="ATLANTIC SAIL"/>
        <s v="MAERSK SARNIA"/>
        <s v="ZIM MOUNT KILIMANJARO"/>
        <s v="ONE MODERN"/>
        <s v="AS CAMELLIA"/>
        <s v="BURGUNDY"/>
        <s v="MSC LOS ANGELES"/>
        <s v="METHONI"/>
        <s v="TROPIC LISSETTE"/>
        <s v="MSC RIFAYA"/>
        <s v="ZIM OPAL"/>
        <s v="TROPIC HOPE"/>
        <s v="LORI"/>
        <s v="MAERSK VALLVIK"/>
        <s v="LEXA MAERSK"/>
        <s v="SEABOARD GENESIS"/>
        <s v="ENSENADA"/>
        <s v="NYK RUMINA"/>
        <s v="TUBUL"/>
        <s v="KYOTO EXPRESS"/>
        <s v="LEDA MAERSK"/>
        <s v="OPHELIA"/>
        <s v="MSC MAUREEN"/>
        <s v="MSC GAIA"/>
        <s v="MSC KATYA R"/>
        <s v="MSC KATYA R."/>
        <s v="TOLEDO TRIUMPH"/>
        <s v="MAERSK GATESHEAD"/>
        <s v="MSC RESILIENT III"/>
        <s v="NELE MAERSK"/>
        <s v="MSC MAPUTO"/>
        <s v="YM WISDOM"/>
        <s v="KOTKA"/>
        <s v="CMA CGM CENDRILLON"/>
        <s v="GSL LYDIA"/>
        <s v="TENO"/>
        <s v="MAERSK ALFIRK"/>
        <s v="HMM RUBY"/>
        <s v="ATLANTIC SUN"/>
        <s v="AS FELICIA"/>
        <s v="ZIM CONDOR"/>
        <s v="LOTUS A"/>
        <s v="TIRUA"/>
        <s v="CMA CGM LEGACY"/>
        <s v="GRANDE LUANDA"/>
        <s v="CMA CGM LA SCALA"/>
        <s v="SAN FRANCISCA"/>
        <s v="ZIM FALCON"/>
        <s v="ATLANTA EXPRESS"/>
        <s v="CMA CGM LA TRAVIATA"/>
        <s v="CMA CGM OTELLO"/>
        <s v="MSC TOMOKO"/>
        <s v="ATLANTIC STAR"/>
        <s v="MSC ANTIGUA"/>
        <s v="AL SAFAT"/>
        <s v="ORCA I"/>
        <s v="HMM EMERALD"/>
        <s v="CMA CGM PELLEAS"/>
        <s v="ZIM SCORPIO"/>
        <s v="ROME EXPRESS"/>
        <s v="APL SOUTHAMPTON"/>
        <s v="MSC ANGELA"/>
        <s v="EVER FAME"/>
        <s v="MSC CAPUCINE R"/>
        <s v="CMA CGM PEMBA"/>
        <s v="MSC ESTHI"/>
        <s v="SEASPAN GANGES"/>
        <s v="MSC ELODIE"/>
        <s v="ZIM TOPAZ"/>
        <s v="EVER MAST"/>
        <s v="H CYGNUS"/>
        <s v="MUDRA EXPRESS"/>
        <s v="WARNOW WHALE"/>
        <s v="APL QINGDAO"/>
        <s v="PRESIDENT REAGAN"/>
        <s v="ZIM RUBY"/>
        <s v="MSC SHANGHAI V"/>
        <s v="OOCL CHONGQING"/>
        <s v="MSC MUNDRA VIII"/>
        <s v="MSC ANISHA R."/>
        <s v="APL LE HAVRE"/>
        <s v="MSC RONIT R"/>
        <s v="ZIM SAPPHIRE"/>
        <s v="H MERCURY"/>
        <s v="CORNELIA MAERSK"/>
        <s v="MSC VIRGO"/>
        <s v="MAERSK MONTE AZUL"/>
        <s v="RDO FORTUNE"/>
        <s v="CMA CGM J. MADISON"/>
        <s v="ERVING"/>
        <s v="WIND"/>
        <s v="BEIJING"/>
        <s v="MAERSK PITTSBURGH"/>
        <s v="ZIM EMERALD"/>
        <s v="MOL CREATION"/>
        <s v="MAERSK SAVANNAH"/>
        <s v="MAERSK SANA"/>
        <s v="EVER STRONG"/>
        <s v="EVER LOGIC"/>
        <s v="MAERSK KANSAS"/>
        <s v="ZIM CORAL"/>
        <s v="ONE HANGZHOU BAY"/>
        <s v="NORTHERN JAMBOREE"/>
        <s v="COSCO OCEANIA"/>
        <s v="COCHRANE"/>
        <s v="COCHRAN"/>
        <s v="MSC SHRISTI"/>
        <s v="EVER SALUTE"/>
        <s v="ONE COMPETENCE"/>
        <s v="MSC ROSA M"/>
        <s v="ATHENIAN"/>
        <s v="SEASPAN HANNOVER"/>
        <s v="SEASPAN FUZHOU"/>
        <s v="MSC KRYSTAL"/>
        <s v="EVER FAVOR"/>
        <s v="MSC PALOMA"/>
        <s v="CMA CGM FORT ST LOUIS"/>
        <s v="MSC LETIZIA"/>
        <s v="YM WELCOME"/>
        <s v="ZIM CANADA"/>
        <s v="YM WELLSPRING"/>
        <s v="CONTI CONQUEST"/>
        <s v="OOCL BANGKOK"/>
        <s v="PEGASUS J"/>
        <s v="GSL GRANIA"/>
        <s v="EVER FORTUNE"/>
        <s v="MSC JOANNA"/>
        <s v="MSC AGRIGENTO"/>
        <s v="ONE ARCADIA"/>
        <s v="PACIFIC TRADER"/>
        <s v="CMA CGM MEXICO"/>
        <s v="MAERSK KENSINGTON"/>
        <s v="EVER FEAT"/>
        <s v="MSC GIULIA"/>
        <s v="MSC MEXICO V"/>
        <s v="MSC RANIA"/>
        <s v="WAN HAI A05"/>
        <s v="COSCO AMERICA"/>
        <s v="APL TURKEY"/>
        <s v="ONE HELSINKI"/>
        <s v="MSC GREENWICH"/>
        <s v="MSC DUBAI VII"/>
        <s v="GSL ELEFTHERIA"/>
        <s v="PL GERMANY"/>
        <s v="CMA CGM PANAMA"/>
        <s v="MAERSK INNOSHIMA"/>
        <s v="SEABOARD GALAXY"/>
        <s v="NORTHERN JAGUAR"/>
        <s v="WAN HAI A08"/>
        <s v="MSC LAUSANNE VI"/>
        <s v="MSC AZOV"/>
        <s v="MSC BRIDGEPORT"/>
        <s v="MAERSK HARTFORD"/>
        <s v="CMA CGM DALILA"/>
        <s v="EVER FASHION"/>
        <s v="MOMBASA EXPRESS"/>
        <s v="MAERSK MONTANA"/>
        <s v="MSC SAMIRA III"/>
        <s v="NORTHERN DIPLOMAT"/>
        <s v="SEASPAN BEACON"/>
        <s v="WAN HAI A10"/>
        <s v="MARINER"/>
        <s v="EXPRESS ATHENS"/>
        <s v="AS ANNE"/>
        <s v="MONTE TAMARO"/>
        <s v="NYK DAEDALUS"/>
        <s v="YM UTILITY"/>
        <s v="CONTI COURAGE"/>
        <s v="ZIM TAMPA"/>
        <s v="TEMPANOS"/>
        <s v="SONDERBORG"/>
        <s v="ZIM MOUNT EVEREST"/>
        <s v="MAERSK WILLEMSTADT"/>
        <s v="BOX ENDURANCE"/>
        <s v="CHASTINE MAERSK"/>
        <s v="TORRENTE"/>
        <s v="ONE MISSION"/>
        <s v="MSC PARIS"/>
        <s v="SEAMASTER"/>
        <s v="ONE SWAN"/>
        <s v="GERHARD SCHULTE"/>
        <s v="PRESIDENT CLEVELAND"/>
        <s v="CHICAGO EXPRESS"/>
        <s v="HANSA SALZBURG"/>
        <s v="ATHENS GLORY"/>
        <s v="SEATTLE EXPRESS"/>
        <s v="HYUNDAI JUPITER"/>
        <s v="BREMEN BELLE"/>
        <s v="SPIRIT OF MELBOURNE"/>
        <s v="MSC SOFIA PAZ"/>
        <s v="MAERSK IOWA"/>
        <s v="MSC LORENA"/>
        <s v="LAUST MAERSK"/>
        <s v="MAERSK STEPNICA"/>
        <s v="MSC EVEREST VIII"/>
        <s v="MSC JULIE"/>
        <s v="EVER FAIR"/>
        <s v="MSC TIANJIN"/>
        <s v="CMA CGM LAMARTINE"/>
        <s v="CMA CGM AMERIGO VESPUCC"/>
        <s v="MONTE OLIVIA"/>
        <s v="GUNHILDE MAERSK"/>
        <s v="CMA CGM MUSSET"/>
        <s v="CMA CGM MOLIERE"/>
        <s v="HMM PROMISE"/>
        <s v="MSC ALINA"/>
        <s v="MAERSK SIRAC"/>
        <s v="MSC SURABAYA VIII"/>
        <s v="BRUSSELS"/>
        <s v="ZIM SAVANNAH"/>
        <s v="MSC ATHOS"/>
        <s v="MSC TEXAS"/>
        <s v="CAMPECHE BAY"/>
        <s v="MSC CANDICE"/>
        <s v="TONGA CHIEF"/>
        <s v="MAERSK SYDNEY"/>
        <s v="MAERSK DETROIT"/>
        <s v="ONE CONTINUITY"/>
        <s v="NAVIOS CONSTELLATION"/>
        <s v="CMA CGM MAPUTO"/>
        <s v="APL MINNESOTA"/>
        <s v="GUNDE MAERSK"/>
        <s v="ZIM PUSAN"/>
        <s v="MONTE ACONCAGUA"/>
        <s v="MSC SAO PAULO V"/>
        <s v="YM WELLNESS"/>
        <s v="MSC SILVANA"/>
        <s v="YM TOGETHER"/>
        <s v="MAERSK CHICAGO"/>
        <s v="YM TARGET"/>
        <s v="ONE HONOLULU"/>
        <s v="ZIM ALABAMA"/>
        <s v="CMA CGM G. WASHINGTON"/>
        <s v="YM UPWARD"/>
        <s v="HYUNDAI DREAM"/>
        <s v="GEORG MAERSK"/>
        <s v="YM TRANQUILITY"/>
        <s v="MSC CATERINA"/>
        <s v="MAIPO"/>
        <s v="MAERSK TANJONG"/>
        <s v="AMERICA"/>
        <s v="MAERSK SAIGON"/>
        <s v="SEASPAN KOBE"/>
        <s v="MAERSK DENVER"/>
        <s v="ONE COMMITMENT"/>
        <s v="MAERSK SEMAKAU"/>
        <s v="AGIOS DIMITRIOS"/>
        <s v="YM UBIQUITY"/>
        <s v="ARNOLD MAERSK"/>
        <s v="MSC BEATRICE"/>
        <s v="MAERSK COPENHAGEN"/>
        <s v="MONTE AZUL"/>
        <s v="OOCL SAN FRANCISCO"/>
        <s v="HELLE RITSCHER"/>
        <s v="MAERSK TENNESSEE"/>
        <s v="BANGKOK"/>
        <s v="YM TRILLION"/>
        <s v="MANOA"/>
        <s v="ONE AQUILA"/>
        <s v="SM SHANGHAI"/>
        <s v="EVER LINKING"/>
        <s v="MONTE ALEGRE"/>
        <s v="YM THRONE"/>
        <s v="WESTWOOD COLUMBIA"/>
        <s v="CMA CGM PRIDE"/>
        <s v="MAERSK AVON"/>
        <s v="COLUMBINE MAERSK"/>
        <s v="TRITON"/>
        <s v="YM WITNESS"/>
        <s v="MAERSK SELETAR"/>
        <s v="CONTI CONTESSA"/>
        <s v="APL CALIFORNIA"/>
        <s v="MSC ROSARIA"/>
        <s v="LICA MAERSK"/>
        <s v="ONE GRUS"/>
        <s v="TOCONAO"/>
        <s v="GRANDE NEW JERSEY"/>
        <s v="MSC SORAYA"/>
        <s v="MSC ANTONIA"/>
        <s v="GSL ARCADIA"/>
        <s v="EVER SMILE"/>
        <s v="MSC JADE"/>
        <s v="PRESIDENT FD ROOSEVELT"/>
        <s v="OOCL OAKLAND"/>
        <s v="MAERSK PUELO"/>
        <s v="MAJESTIC"/>
        <s v="COLORADO EXPRESS"/>
        <s v="MAERSK MEMPHIS"/>
        <s v="ALDEBARAN J"/>
        <s v="EVER FINE"/>
        <s v="ZIM SAMMY OFER"/>
        <s v="YM TUTORIAL"/>
        <s v="NORDPACIFIC"/>
        <s v="MSC UNITED VIII"/>
        <s v="MAERSK SHEKOU"/>
        <s v="MAERSK EVORA"/>
        <s v="MSC INES"/>
        <s v="MONTE PASCOAL"/>
        <s v="ATLANTIC SEA"/>
        <s v="MAERSK SINGAPORE"/>
        <s v="OOCL POLAND"/>
        <s v="CMA CGM T. JEFFERSON"/>
        <s v="MSC MELISSA"/>
        <s v="MAERSK EMDEN"/>
        <s v="MSC VIDISHA R."/>
        <s v="PRESIDENT KENNEDY"/>
        <s v="MAERSK OHIO"/>
        <s v="AS EMMA"/>
        <s v="ONE HONG KONG"/>
        <s v="WAN HAI 625"/>
        <s v="EVER LEADER"/>
        <s v="MSC RIDA"/>
        <s v="MSC MAEVA"/>
        <s v="MSC AURIGA"/>
        <s v="MAERSK ATLANTA"/>
        <s v="WARNOW BELUGA"/>
        <s v="CMA CGM BUTTERFLY"/>
        <s v="MSC SHANGHAI"/>
        <s v="ZIM YOKOHAMA"/>
        <s v="COSCO KAOHSIUNG"/>
        <s v="DUBLIN EXPRESS"/>
        <s v="MAERSK KINLOSS"/>
        <s v="TOLTEN"/>
        <s v="CCNI ANDES"/>
        <s v="DUBAI EXPRESS"/>
        <s v="GJERTRUD MAERSK"/>
        <s v="MAERSK COLUMBUS"/>
        <s v="MH HAMBURG"/>
        <s v="MSC TIANSHAN"/>
        <s v="EVER LIVEN"/>
        <s v="GSL MARIA"/>
        <s v="MSC QINGDAO"/>
        <s v="CMA CGM CHILE"/>
        <s v="EMMANUEL P"/>
        <s v="MSC SHIRLEY"/>
        <s v="CSCL EAST CHINA SEA"/>
        <s v="YM UNIFORM"/>
        <s v="ZIM XIAMEN"/>
        <s v="MSC FLAVIA"/>
        <s v="ATHOS"/>
        <s v="DOLE ATLANTIC"/>
        <s v="MAERSK EUREKA"/>
        <s v="ZIM WILMINGTON"/>
        <s v="ONE THESEUS"/>
        <s v="DIMITRA C"/>
        <s v="MSC MELINE"/>
        <s v="MSC TUXPAN"/>
        <s v="DELAWARE EXPRESS"/>
        <s v="CSCL SUMMER"/>
        <s v="NYK METEOR"/>
        <s v="MSC DARIEN"/>
        <s v="MAERSK KOTKA"/>
        <s v="MAERSK SENTOSA"/>
        <s v="FORT DESAIX"/>
        <s v="MAERSK SALTORO"/>
        <s v="WAN HAI 515"/>
        <s v="GUTHORM MAERSK"/>
        <s v="CSL MANHATTAN"/>
        <s v="COSCO AFRICA"/>
        <s v="MSC NAISHA III"/>
        <s v="VIRGO"/>
        <s v="CMA CGM NERVAL"/>
        <s v="AS PETRA"/>
        <s v="MSC PRATITI"/>
        <s v="XIN BEIJING"/>
        <s v="ADAMS"/>
        <s v="GRANDE GUINEA"/>
        <s v="CMA CGM A. LINCOLN"/>
        <s v="GERD MAERSK"/>
        <s v="MSC ELAINE"/>
        <s v="MSC IVANA"/>
        <s v="MSC MANON"/>
        <s v="MONTE VERDE"/>
        <s v="SYNERGY OAKLAND"/>
        <s v="ALLEGRO"/>
        <s v="VIVIENNE SHERI D"/>
        <s v="HYUNDAI COURAGE"/>
        <s v="COSCO PORTUGAL"/>
        <s v="EVER LUCENT"/>
        <s v="CMA CGM SYMI"/>
        <s v="MSC MICHAELA"/>
        <s v="MAERSK TAURUS"/>
        <s v="MONTE CERVANTES"/>
        <s v="EUROPE"/>
        <s v="MSC ADONIS"/>
        <s v="ONE MATRIX"/>
        <s v="MSC HONG KONG"/>
        <s v="CMA CGM LIBERTY"/>
        <s v="FOLEGANDROS"/>
        <s v="CAP JACKSON"/>
        <s v="YM WARMTH"/>
        <s v="SEASPAN THAMES"/>
        <s v="OOCL WASHINGTON"/>
        <s v="MSC RIKKU"/>
        <s v="MSC ALTAIR"/>
        <s v="APL SENTOSA"/>
        <s v="CMA CGM VIRGINIA"/>
        <s v="EVER LASTING"/>
        <s v="MSC ASYA"/>
        <s v="MAERSK ATHABASCA"/>
        <s v="CMA CGM FIGARO"/>
        <s v="MSC JOSSELINE"/>
        <s v="BEA SCHULTE"/>
        <s v="MAERSK ESSEX"/>
        <s v="GSL CHRISTEN"/>
        <s v="PRESIDENT EISENHOWER"/>
        <s v="LONG BEACH EXPRESS"/>
        <s v="CMA CGM CENTAURUS"/>
        <s v="MSC ALANYA"/>
        <s v="MSC ROCHELLE"/>
        <s v="CMA CGM LYRA"/>
        <s v="CMA CGM BIANCA"/>
        <s v="SEASPAN YANGTZE"/>
        <s v="MOL COURAGE"/>
        <s v="CMA CGM MELISANDE"/>
        <s v="CONTSHIP ICE"/>
        <s v="CAPE PIONEER"/>
        <s v="TAMINA"/>
        <s v="CMA CGM GANGES"/>
        <s v="MSC ARIANE"/>
        <s v="CMA CGM CORTE REAL"/>
        <s v="APL NEW JERSEY"/>
        <s v="BREMEN EXPRESS"/>
        <s v="NYK CONSTELLATION"/>
        <s v="HYUNDAI TOKYO"/>
        <s v="COSCO SPAIN"/>
        <s v="YM TRIUMPH"/>
        <s v="MSC SUSANNA"/>
        <s v="SEAMAX DARIEN"/>
        <s v="MATHILDE SCHULTE"/>
        <s v="CMA CGM HOPE"/>
        <s v="ONE MAGNIFICENCE"/>
        <s v="SWANSEA"/>
        <s v="MSC VANDYA"/>
        <s v="MSC ADELAIDE"/>
        <s v="NYK NEBULA"/>
        <s v="YM TIPTOP"/>
        <s v="MSC MEDITERRANEAN"/>
        <s v="ZIM QINGDAO"/>
        <s v="GSL TRIPOLI"/>
        <s v="AS PAULINE"/>
        <s v="MAERSK TUKANG"/>
        <s v="SEALAND GUAYAQUIL"/>
        <s v="NORTHERN JUPITER"/>
        <s v="MAERSK NORTHWOOD"/>
        <s v="MSC AMIHAN F"/>
        <s v="CMA CGM IVANHOE"/>
        <s v="OOCL VANCOUVER"/>
        <s v="GH LEVANT"/>
        <s v="MSC KOREA"/>
        <s v="MSC REGULUS"/>
        <s v="SEASPAN FRASER"/>
        <s v="SYNERGY KEELUNG"/>
        <s v="HANSA HORNEBURG"/>
        <s v="HYUNDAI BRAVE"/>
        <s v="AXEL MAERSK"/>
        <s v="MAERSK YUKON"/>
        <s v="SEAMAX NEW HAVEN"/>
        <s v="SOPOT"/>
        <s v="ZIM SAN DIEGO"/>
        <s v="DUESSELDORF EXPRESS"/>
        <s v="MSC AGADIR"/>
        <s v="ONE COSMOS"/>
        <s v="MSC VAISHNAVI R."/>
        <s v="MSC SHUBA B"/>
        <s v="ARIES"/>
        <s v="TAIPEI TRIUMPH"/>
        <s v="MSC KUMSAL"/>
        <s v="NYK RIGEL"/>
        <s v="MAERSK NIAMEY"/>
        <s v="JUAN DIEGO"/>
        <s v="EDISON"/>
        <s v="DALLAS EXPRESS"/>
        <s v="MSC ARUSHI R."/>
        <s v="MSC VITTORIA"/>
        <s v="MAERSK ENSHI"/>
        <s v="PORTO KAGIO"/>
        <s v="CMA CGM LEO"/>
        <s v="MSC CANBERRA"/>
        <s v="MAERSK SEMBAWANG"/>
        <s v="IKARIA"/>
        <s v="MSC PAMELA"/>
        <s v="GSL VIOELTTA"/>
        <s v="MAERSK HURON"/>
        <s v="PRESIDENT WILSON"/>
        <s v="MSC MIRELLA"/>
        <s v="ZIM MONACO"/>
        <s v="HYUNDAI FORCE"/>
        <s v="CMA CGM CASSIOPEIA"/>
        <s v="MAERSK ELBA"/>
        <s v="EVER LUNAR"/>
        <s v="MSC NOA"/>
        <s v="VARNA BAY"/>
        <s v="HYUNDAI SINGAPORE"/>
        <s v="NORTHERN MAGNUM"/>
        <s v="MSC MATILDE"/>
        <s v="MSC DARDANELLES"/>
        <s v="TIGER JILIN"/>
        <s v="BUXCLIFF"/>
        <s v="SEAMAX BRIDGEPORT"/>
        <s v="COSCO EXCELLENCE"/>
        <s v="NORTHERN JUSTICE"/>
        <s v="NYK DENEB"/>
        <s v="NYK REMUS"/>
        <s v="CSCL BOHAI SEA"/>
        <s v="POMERENIA SKY"/>
        <s v="MSC BOSPHORUS"/>
        <s v="MSC VIGO"/>
        <s v="MSC JUDITH"/>
        <s v="MAERSK EDINBURGH"/>
        <s v="YM WELLHEAD"/>
        <s v="MSC BARBARA"/>
        <s v="MAERSK LINS"/>
        <s v="MSC NAOMI"/>
        <s v="SANTA LORETTA"/>
        <s v="MSC HANNAH"/>
        <s v="GSL CHATEAU D'IF"/>
        <s v="CMA CGM MARCO POLO"/>
        <s v="TONSBERG"/>
        <s v="NORTHERN PRACTISE"/>
        <s v="DANIEL K. INOUYE"/>
        <s v="HYUNDAI SPEED"/>
        <s v="MSC NITYA B"/>
        <s v="SOUNION TRADER"/>
        <s v="FOUMA"/>
        <s v="SOFIA I"/>
        <s v="TIANJIN"/>
        <s v="SEASPAN EMERALD"/>
        <s v="MAERSK KARACHI"/>
        <s v="CONTI CORTESIA"/>
        <s v="MAERSK YANGTZE"/>
        <s v="ANNA MAERSK"/>
        <s v="MSC CHARLESTON"/>
        <s v="NORTHERN MAJESTIC"/>
        <s v="VEGA VELA"/>
        <s v="NORTHERN MAGNITUDE"/>
        <s v="ARSOS"/>
        <s v="MSC KATIE"/>
        <s v="CMA CGM JULES VERNE"/>
        <s v="SIRIUS HIGHWAY"/>
        <s v="YM WIDTH"/>
        <s v="HYUNDAI HONGKONG"/>
        <s v="ZIM NINGBO"/>
        <s v="MONACO BRIDGE"/>
        <s v="TIANPING"/>
        <s v="MSC CORUNA"/>
        <s v="MOL EXPERIENCE"/>
        <s v="NAVIOS UTMOST"/>
        <s v="OOCL ANTWERP"/>
        <s v="MAERSK SERANGOON"/>
        <s v="MSC TORONTO"/>
        <s v="MP THE BELICHICK"/>
        <s v="CAPE SOUNIO"/>
        <s v="MSC ZLATA R."/>
        <s v="GERNER MAERSK"/>
        <s v="SEALAND WASHINGTON"/>
        <s v="MAERSK SANTANA"/>
        <s v="SEAMAX GREENWICH"/>
        <s v="YM UNANIMITY"/>
        <s v="MAERSK BOGOR"/>
        <s v="SM MUMBAI"/>
        <s v="NYK ROMULUS"/>
        <s v="MSC TAVVISHI"/>
        <s v="JPO SCORPIUS"/>
        <s v="MAERSK KARLSKRONA"/>
        <s v="SANTA LINEA"/>
        <s v="SEAGO PIRAEUS"/>
        <s v="CMA CGM ORFEO"/>
        <s v="NORTHERN JASPER"/>
        <s v="ZIM SHEKOU"/>
        <s v="CONTI MAKALU"/>
        <s v="ARICA"/>
        <s v="YM WHOLESOME"/>
        <s v="MSC FRANCESCA"/>
        <s v="MSC MADELEINE"/>
        <s v="MSC BRIANNA"/>
        <s v="MAERSK SEMARANG"/>
        <s v="ALDEBARAN"/>
        <s v="HYUNDAI BANGKOK"/>
        <s v="ONE IBIS"/>
        <s v="PHILADELPHIA EXPRESS"/>
        <s v="MSC ATHENS"/>
        <s v="BUDAPEST EXPRESS"/>
        <s v="MSC SONIA"/>
        <s v="ONE OWL"/>
        <s v="JSP AMIHAN"/>
        <s v="YM WREATH"/>
        <s v="CMA CGM J. ADAMS"/>
        <s v="CMA CGM TITAN"/>
        <s v="SAFMARINE MAFADI"/>
        <s v="OOCL KAOHSIUNG"/>
        <s v="CMA CGM TJEFFERSON"/>
        <s v="MSC AQUARIUS"/>
        <s v="MSC ROMANE"/>
        <s v="OCEAN PROMISE"/>
        <s v="MSC ALICANTE"/>
        <s v="NYK THESEUS"/>
        <s v="TUCAPEL"/>
        <s v="SEASPAN HUDSON"/>
        <s v="MSC SVEVA"/>
        <s v="OOCL NEW YORK"/>
        <s v="YM TOTALITY"/>
        <s v="SAN ALBERTO"/>
        <s v="OOCL ASIA"/>
        <s v="SM NINGBO"/>
        <s v="MOL PREMIUM"/>
        <s v="MSC VAISHNAVI R"/>
        <s v="MSC CADIZ"/>
        <s v="OLGA MAERSK"/>
        <s v="MANDALAY"/>
        <s v="ONE MANHATTAN"/>
        <s v="MSC METHONI"/>
        <s v="EVER LYRIC"/>
        <s v="CMA CGM LITANI"/>
        <s v="SPINEL"/>
        <s v="ST. LOUIS EXPRESS"/>
        <s v="MAERSK IDAHO"/>
        <s v="CITY OF HONGKONG"/>
        <s v="CAP CAPRICORN"/>
        <s v="PERITO MORENO"/>
        <s v="MAERSK EMERALD"/>
        <s v="NORTHERN DEFENDER"/>
        <s v="MSC ANZU"/>
        <s v="SAN ALESSIO"/>
        <s v="MSC MELATILDE"/>
        <s v="MSC CAROLINA"/>
        <s v="APL FLORIDA"/>
        <s v="SEALAND ILLINOIS"/>
        <s v="APL GWANGYANG"/>
        <s v="FRANKFURT EXPRESS"/>
        <s v="VEGA SAGITTARIUS"/>
        <s v="ALLEGRO N"/>
        <s v="SOFIA EXPRESS"/>
        <s v="ONE EAGLE"/>
        <s v="MSC ILONA"/>
        <s v="HYUNDAI HONOUR"/>
        <s v="MAERSK ALGOL"/>
        <s v="THALASSA DOXA"/>
        <s v="MAERSK GAIRLOCH"/>
        <s v="AS ANGELINA"/>
        <s v="SEROJA LIMA"/>
        <s v="VIENNA EXPRESS"/>
        <s v="MAERSK ANTARES"/>
        <s v="SPIRIT OF HAMBURG"/>
        <s v="CHARLESTON EXPRESS"/>
        <s v="MAERSK IZMIR"/>
        <s v="MSC ALESSIA"/>
        <s v="BOMAR RESOLUTE"/>
        <s v="MSC VENICE"/>
        <s v="ONE OLYMPUS"/>
        <s v="APL HOUSTON"/>
        <s v="COSCO ITALY"/>
        <s v="CMA CGM NABUCCO"/>
        <s v="HYUNDAI FAITH"/>
        <s v="COSCO PACIFIC"/>
        <s v="OOCL SINGAPORE"/>
        <s v="ONE CYGNUS"/>
        <s v="E.R. TIANPING"/>
        <s v="SEASPAN BREEZE"/>
        <s v="CMA CGM TOSCA"/>
        <s v="ROTTERDAM EXPRESS"/>
        <s v="SM LONG BEACH"/>
        <s v="HYUNDAI MARS"/>
        <s v="THALASSA AVRA"/>
        <s v="HANOVER EXPRESS"/>
        <s v="YM UTMOST"/>
        <s v="YM MATURITY"/>
        <s v="SPIRIT OF SHANGHAI"/>
        <s v="PALENA"/>
        <s v="MAERSK INVERNESS"/>
        <s v="MSC NELA"/>
        <s v="MSC ANNA"/>
        <s v="SEAMAX NORWALK"/>
        <s v="ZIM CHICAGO"/>
        <s v="KOTA EKSPRES"/>
        <s v="TSINGTAO EXPRESS"/>
        <s v="INDEPENDENT VISION"/>
        <s v="AL KHARJ"/>
        <s v="MSC NERISSA"/>
        <s v="EXPRESS BERLIN"/>
        <s v="COLOMBO EXPRESS"/>
        <s v="MSC ALGHERO"/>
        <s v="HYUNDAI INTEGRAL"/>
        <s v="SPYROS V"/>
        <s v="CMA CGM TAGE"/>
        <s v="YM UNIFORMITY"/>
        <s v="UNAYZAH"/>
        <s v="YM ULTIMATE"/>
        <s v="MAERSK VARNA"/>
        <s v="HYUNDAI VOYAGER"/>
        <s v="CAPE MANILA"/>
        <s v="BUXCOAST"/>
        <s v="YM UNICORN"/>
        <s v="RHODOS"/>
        <s v="MAERSK KOWLOON"/>
        <s v="SPIRIT OF AUCKLAND"/>
        <s v="EVER LAWFUL"/>
        <s v="SEAMAX STRATFORD"/>
        <s v="WASHINGTON EXPRESS"/>
        <s v="MSC HEIDI"/>
        <s v="MSC LAURA"/>
        <s v="NYK ADONIS"/>
        <s v="EVER LEGEND"/>
        <s v="MSC VEGA"/>
        <s v="CALAIS TRADER"/>
        <s v="MSC BREMEN"/>
        <s v="EXPRESS ROME"/>
        <s v="WIDE BRAVO"/>
        <s v="CRETE I"/>
        <s v="MAERSK STRALSUND"/>
        <s v="CMA CGM VELA"/>
        <s v="SEASPAN BRIGHTNESS"/>
        <s v="OOCL BEIJING"/>
        <s v="YM UPSURGENCE"/>
        <s v="MOL MODERN"/>
        <s v="MSC AMBITION"/>
        <s v="CFS PACENO"/>
        <s v="EVER SUMMIT"/>
        <s v="LEO C"/>
        <s v="APL ANTWERP"/>
        <s v="MSC DAMLA"/>
        <s v="MEISHAN BRIDGE"/>
        <s v="MAX SCHULTE"/>
        <s v="MOL BREEZE"/>
        <s v="MOL MAJESTY"/>
        <s v="BUXLINK"/>
        <s v="NAGOYA EXPRESS"/>
        <s v="HYUNDAI VANCOUVER"/>
        <s v="MOL MANEUVER"/>
        <s v="HANSA GRANITE"/>
        <s v="CAP ANDREAS"/>
        <s v="CMA CGM FIDELIO"/>
        <s v="RJ PFEIFFER"/>
        <s v="HYUNDAI FORWARD"/>
        <s v="NORTHERN JUVENILE"/>
        <s v="MOLLY SCHULTE"/>
        <s v="MOL BENEFACTOR"/>
        <s v="OSAKA EXPRESS"/>
        <s v="AS FLORETTA"/>
        <s v="MAERSK ENPING"/>
        <s v="TAMPA TRADER"/>
        <s v="SM YANTIAN"/>
        <s v="MSC EVA"/>
        <s v="MAERSK BRATAN"/>
        <s v="ARISTOMENIS"/>
        <s v="YM MUTUALITY"/>
        <s v="MSC VALERIA"/>
        <s v="E.R. MONTECITO"/>
        <s v="ZIM ANTWERP"/>
        <s v="MSC ANTONELLA"/>
        <s v="CMA CGM T. ROOSEVELT"/>
        <s v="MSC ORIANE"/>
        <s v="YM WARRANTY"/>
        <s v="MSC YASHI B"/>
        <s v="MSC WESER"/>
        <s v="HYUNDAI CONFIDENCE"/>
        <s v="CAPE AKRITAS"/>
        <s v="WESTWOOD OLYMPIA"/>
        <s v="COSCO PRIDE"/>
        <s v="MAERSK GIRONDE"/>
        <s v="MOL MISSION"/>
        <s v="ANL WARRNAMBOOL"/>
        <s v="NYK ATHENA"/>
        <s v="EVER LIVING"/>
        <s v="MSC GAYANE"/>
        <s v="AL QIBLA"/>
        <s v="MP THE BRADY"/>
        <s v="CHACABUCO"/>
        <s v="JEBEL ALI"/>
        <s v="NEW YORK EXPRESS"/>
        <s v="VIRGINIA TRADER"/>
        <s v="MOL GRATITUDE"/>
        <s v="CMA CGM TANCREDI"/>
        <s v="SAN ANTONIO"/>
        <s v="SPIRIT OF SINGAPORE"/>
        <s v="PACON"/>
        <s v="SANTA RITA"/>
        <s v="MSC CARLOTTA"/>
        <s v="JAMILA"/>
        <s v="CMA CGM THAMES"/>
        <s v="THESEUS"/>
        <s v="MSC VANESSA"/>
        <s v="AS FABIANA"/>
        <s v="SEATRADE BLUE"/>
        <s v="STAR ISMENE"/>
        <s v="BALTIC BRIDGE"/>
        <s v="SPIRIT OF TOKYO"/>
        <s v="YM WONDROUS"/>
        <s v="MSC MICHELA"/>
        <s v="PUSAN C"/>
        <s v="HYUNDAI JAKARTA"/>
        <s v="COSCO PHILIPPINES"/>
        <s v="MSC MAXINE"/>
        <s v="MSC LUDOVICA"/>
        <s v="MINERVA"/>
        <s v="ARTHUR MAERSK"/>
        <s v="SEROJA TIGA"/>
        <s v="CLEMENTINE MAERSK"/>
        <s v="MSC FEDERICA"/>
        <s v="CMA CGM ALCAZAR"/>
        <s v="BERLIN BRIDGE"/>
        <s v="EVER SHINE"/>
        <s v="TAMMO"/>
        <s v="CMA CGM ELBE"/>
        <s v="MAERSK SOFIA"/>
        <s v="COSCO BELGIUM"/>
        <s v="CFS PANJANG"/>
        <s v="HYUNDAI GLOBAL"/>
        <s v="EVER SIGMA"/>
        <s v="MSC BEIJING"/>
        <s v="ATLANTIC SKY"/>
        <s v="ZIM ROTTERDAM"/>
        <s v="CYGNUS OCEAN"/>
        <s v="MILANO BRIDGE"/>
        <s v="SHANGHAI TRADER"/>
        <s v="MAERSK UTAH"/>
        <s v="ULSAN EXPRESS"/>
        <s v="NORTHERN MONUMENT"/>
        <s v="GENOA"/>
        <s v="HONG KONG EXPRESS"/>
        <s v="MONTE ROSA"/>
        <s v="CONTI EVEREST"/>
        <s v="RIO NEGRO"/>
        <s v="ARCHIMIDIS"/>
        <s v="MSC MARIANNA"/>
        <s v="MOL BEACON"/>
        <s v="HYUNDAI NEW YORK"/>
        <s v="KOTA PERABU"/>
        <s v="MSC CHANNE"/>
        <s v="MSC AVNI"/>
        <s v="SHANGHAI EXPRESS"/>
        <s v="CMA CGM PUGET"/>
        <s v="SAINT NIKOLAOS"/>
        <s v="LEVERKUSEN EXPRESS"/>
        <s v="HAMBURG BRIDGE"/>
        <s v="E.R. BERLIN"/>
        <s v="MSC ANNICK"/>
        <s v="KOTA PAHLAWAN"/>
        <s v="EVER STEADY"/>
        <s v="APL DENVER"/>
        <s v="HS SHACKLETON"/>
        <s v="ESSEN EXPRESS"/>
        <s v="CMA CGM CORAL"/>
        <s v="MAERSK NOTTINGHAM"/>
        <s v="ADRIAN MAERSK"/>
        <s v="COSCO VIETNAM"/>
        <s v="ZIM VIRGINIA"/>
        <s v="MSC ZLATA R"/>
        <s v="TABEA"/>
        <s v="BLACKPOOL TOWER"/>
        <s v="BOMAR REBECCA"/>
        <s v="APL DUBLIN"/>
        <s v="ANTWERPEN EXPRESS"/>
        <s v="E.R. LONDON"/>
        <s v="PRAGUE EXPRESS"/>
        <s v="MSC ORNELLA"/>
        <s v="JENNIFER SCHEPERS"/>
        <s v="MSC SINDY"/>
        <s v="MSC ROBERTA"/>
        <s v="SEALAND MICHIGAN"/>
        <s v="MSC KALINA"/>
        <s v="VEGA SACHSEN"/>
        <s v="VIKING MERLIN"/>
        <s v="HANNOVER BRIDGE"/>
        <s v="BLANDINE"/>
        <s v="BAI CHAY BRIDGE"/>
        <s v="MOL MAGNIFICENCE"/>
        <s v="MSC BERYL"/>
        <s v="CMA CGM MEDEA"/>
        <s v="GUNVOR MAERSK"/>
        <s v="MAERSK SHENZHEN"/>
        <s v="GRACE BRIDGE"/>
        <s v="MSC CHICAGO"/>
        <s v="YM EXPRESS"/>
        <s v="HANSA AUGSBURG"/>
        <s v="K-STORM"/>
        <s v="INDEPENDENT SPIRIT"/>
        <s v="EVER LAMBENT"/>
        <s v="MALIK AL ASHTAR"/>
        <s v="BREVIK BRIDGE"/>
        <s v="ASKLIPIOS"/>
        <s v="EVER LIVELY"/>
        <s v="MSC SASHA"/>
        <s v="BRIGHTON"/>
        <s v="GERDA MAERSK"/>
        <s v="JAN"/>
        <s v="MSC DOMITILLE"/>
        <s v="MOL BELIEF"/>
        <s v="MIDAS"/>
        <s v="MSC MARIA ELENA"/>
        <s v="APL MEXICO CITY"/>
        <s v="MSC NURIA"/>
        <s v="UASC BUBIYAN"/>
        <s v="PRIORITY"/>
        <s v="SEABOARD RANGER"/>
        <s v="MOL GLIDE"/>
        <s v="OOCL HO CHI MINH CITY"/>
        <s v="MOL BRAVO"/>
        <s v="JPO CAPRICORNUS"/>
        <s v="ARIAN"/>
        <s v="BAY BRIDGE"/>
        <s v="OOCL MEMPHIS"/>
        <s v="MSC KLEVEN"/>
        <s v="MSC ARBATAX"/>
        <s v="CMA CGM NORMA"/>
        <s v="UMM SALAL"/>
        <s v="LISBON"/>
        <s v="DENEB J"/>
        <s v="TRINIDAD TRADER"/>
        <s v="GLEN CANYON BRIDGE"/>
        <s v="OOCL LUXEMBOURG"/>
        <s v="MSC SPAIN"/>
        <s v="GRETE MAERSK"/>
        <s v="OOCL GENOA"/>
        <s v="OOCL TAIPEI"/>
        <s v="HOEGH BEIJING"/>
        <s v="EVER LISSOME"/>
        <s v="MSC CHLOE"/>
        <s v="ALLEGORIA"/>
        <s v="VEGA SCORPIO"/>
        <s v="APL SAVANNAH"/>
        <s v="HANJIN JUNGIL"/>
        <s v="ALBERT MAERSK"/>
        <s v="HAMBURG"/>
        <s v="ZIM HAIFA"/>
        <s v="ASTRID SCHULTE"/>
        <s v="ZIM TARRAGONA"/>
        <s v="PRIMAVERA"/>
        <s v="MSC KALAMATA"/>
        <s v="CMA CGM POINTE ALLEGRE"/>
        <s v="BOMAR RENAISSANCE"/>
        <s v="MAERSK LOME"/>
        <s v="MAERSK EDIRNE"/>
        <s v="MOL BEAUTY"/>
        <s v="ITEA"/>
        <s v="HONG KONG BRIDGE"/>
        <s v="NILEDUTCH OSPREY"/>
        <s v="MSC STELLA"/>
        <s v="MAERSK ESSEN"/>
        <s v="SANTOS EXPRESS"/>
        <s v="MSC BRUNELLA"/>
        <s v="FRISIA INN"/>
        <s v="HARBOUR BRIDGE"/>
        <s v="MSC SOFIA CELESTE"/>
        <s v="MAERSK KAWASAKI"/>
        <s v="NYK AQUARIUS"/>
        <s v="OOCL KUALA LUMPUR"/>
        <s v="SEASPAN ZAMBEZI"/>
        <s v="MAERSK KURE"/>
        <s v="SUEZ CANAL"/>
        <s v="MAERSK EFFINGHAM"/>
        <s v="APL YANGSHAN"/>
        <s v="CSCL YELLOW SEA"/>
        <s v="JUIST TRADER"/>
        <s v="MAERSK EUBANK"/>
        <s v="OOCL LONDON"/>
        <s v="MOL CONTRIBUTION"/>
        <s v="HANNAH SCHULTE"/>
        <s v="AGGELIKI P"/>
        <s v="YM ELIXIR"/>
        <s v="OOCL SEOUL"/>
        <s v="OOCL MIAMI"/>
        <s v="THURINGIA"/>
        <s v="E.R. INDIA"/>
        <s v="SOLAR N"/>
        <s v="COSCO ASIA"/>
        <s v="CMA CGM TARPON"/>
        <s v="APL KOREA"/>
        <s v="CSCL ASIA"/>
        <s v="MAERSK WILMINGTON"/>
        <s v="BARBARA"/>
        <s v="MAERSK ENFIELD"/>
        <s v="MOL COMPETENCE"/>
        <s v="CITY OF HANOI"/>
        <s v="APL BOSTON"/>
        <s v="IRENES REMEDY"/>
        <s v="CMA CGM ALMAVIVA"/>
        <s v="CMA CGM RHONE"/>
        <s v="NORTHERN DECENCY"/>
        <s v="GRANVILLE BRIDGE"/>
        <s v="NYK APOLLO"/>
        <s v="MOEN ISLAND"/>
        <s v="MSC JULIA R."/>
        <s v="MAERSK EDMONTON"/>
        <s v="MSC BRANKA"/>
        <s v="OOCL SHENZHEN"/>
        <s v="OOCL ROTTERDAM"/>
        <s v="ZIM TEXAS"/>
        <s v="HAWK HUNTER"/>
        <s v="CMA CGM AMERICA"/>
        <s v="EVER CONQUEST"/>
        <s v="CMA CGM AZURE"/>
        <s v="HATSU CRYSTAL"/>
        <s v="MAERSK CAROLINA"/>
        <s v="MSC KIM"/>
        <s v="SEASPAN HAMBURG"/>
        <s v="EVER USEFUL"/>
        <s v="DERBY D"/>
        <s v="SANTA BETTINA"/>
        <s v="CMA CGM CORNEILLE"/>
        <s v="DOLPHIN II"/>
        <s v="APL SINGAPORE"/>
        <s v="MSC ZEBRA"/>
        <s v="MAERSK GARONNE"/>
        <s v="COSCO JAPAN"/>
        <s v="ALM ZURICH"/>
        <s v="CMA CGM GEMINI"/>
        <s v="SEALAND PHILADELPHIA"/>
        <s v="COSCO XIAMEN"/>
        <s v="NIKOLAS"/>
        <s v="KACHIDOKI BRIDGE"/>
        <s v="S SANTIAGO"/>
        <s v="CMA CGM SAMBHAR"/>
        <s v="COSCO SINGAPORE"/>
        <s v="CMA CGM VIVALDI"/>
        <s v="YANTIAN EXPRESS"/>
        <s v="SEALAND LOS ANGELES"/>
        <s v="APL BARCELONA"/>
        <s v="COSCO HONG KONG"/>
        <s v="BUFFALO HUNTER"/>
        <s v="MAERSK WEYMOUTH"/>
        <s v="COSCO SHANGHAI"/>
        <s v="HS PARIS"/>
        <s v="CMA CGM AMBER"/>
        <s v="E.R. CAEN"/>
        <s v="JPO VULPECULA"/>
        <s v="CSCL AFRICA"/>
        <s v="CSCL SOUTH CHINA SEA"/>
        <s v="MOL CONTINUITY"/>
        <s v="MAERSK DANANG"/>
        <s v="HUMBER BRIDGE"/>
        <s v="HANJIN KOREA"/>
        <s v="SEOUL EXPRESS"/>
        <s v="MSC TRIESTE"/>
        <s v="AGIOS MINAS"/>
        <s v="HAMMERSMITH BRIDGE"/>
        <s v="SVENDBORG MAERSK"/>
        <s v="MAERSK ERVING"/>
        <s v="NYK ATLAS"/>
        <s v="MSC KATRINA"/>
        <s v="CSCL AMERICA"/>
        <s v="CSCL OCEANIA"/>
        <s v="APL BELGIUM"/>
        <s v="UASC ZAMZAM"/>
        <s v="COSCO MALAYSIA"/>
        <s v="COSCO PRINCE RUPERT"/>
        <s v="GUANG DONG BRIDGE"/>
        <s v="CMA CGM LIBRA"/>
        <s v="HANJIN BUDDHA"/>
        <s v="HANJIN MIAMI"/>
        <s v="SEASPAN NINGBO"/>
        <s v="COSCO HELLAS"/>
        <s v="YM UNISON"/>
        <s v="NYK ORION"/>
        <s v="BUXFAVOURITE"/>
        <s v="UASC UMM QASR"/>
        <s v="TSING MA BRIDGE"/>
        <s v="YM MODESTY"/>
        <s v="COSCO COLOMBO"/>
        <s v="MATAQUITO"/>
        <s v="YM MASCULINITY"/>
        <s v="SOFIE MAERSK"/>
        <s v="YM UBERTY"/>
        <s v="CMA CGM COLUMBA"/>
        <s v="NYK CLARA"/>
        <s v="NYK OLYMPUS"/>
        <s v="CSCL PUSAN"/>
        <s v="AKINADA BRIDGE"/>
        <s v="HANJIN NAMU"/>
        <s v="MARIA-KATHARINA S"/>
        <s v="SEA LAND EAGLE"/>
        <s v="MSC KINGSTON"/>
        <s v="E.R. SWEDEN"/>
        <s v="ARGOS"/>
        <s v="HANJIN SPAIN"/>
        <s v="MSC GISELLE"/>
        <s v="LENA-S"/>
        <s v="EVER EXCEL"/>
        <s v="CHRISTA SCHULTE"/>
        <s v="NORTHERN JAVELIN"/>
        <s v="HANJIN CHINA"/>
        <s v="MAERSK SALINA"/>
        <s v="JACK LONDON"/>
        <s v="CONTI LYON"/>
        <s v="ZIM DJIBOUTI"/>
        <s v="LOUISIANA TRADER"/>
        <s v="HOUSTON BRIDGE"/>
        <s v="BARBADOS"/>
        <s v="BEAR MOUNTAIN BRIDGE"/>
        <s v="SALLY MAERSK"/>
        <s v="MSC ATLANTA"/>
        <s v="EVER SMART"/>
        <s v="KUALA LUMPUR EXPRESS"/>
        <s v="HANJIN NETHERLANDS"/>
        <s v="ZIM CONSTANZA"/>
        <s v="SAN FELIX"/>
        <s v="OOCL ITALY"/>
        <s v="CMA CGM BENJAMIN FRANKL"/>
        <s v="SANTA LAURA"/>
        <s v="EVER ETHIC"/>
        <s v="MSC LAURENCE"/>
        <s v="YM MODERATION"/>
        <s v="VERMONT TRADER"/>
        <s v="NINGBO EXPRESS"/>
        <s v="AP MOLLER"/>
        <s v="EVER UTILE"/>
        <s v="NYK ORPHEUS"/>
        <s v="LESOTHO"/>
        <s v="COSCO NINGBO"/>
        <s v="AS PATRIA"/>
        <s v="MOL EFFICIENCY"/>
        <s v="MSC FLORIDA"/>
        <s v="RIO DE JANEIRO EXPRESS"/>
        <s v="MSC BHAVYA"/>
        <s v="CMA CGM JAMAICA"/>
        <s v="SCT DIAMOND"/>
        <s v="MAERSK KLEVEN"/>
        <s v="EVER LUCKY"/>
        <s v="JADRANA"/>
        <s v="COSCO DEVELOPMENT"/>
        <s v="TUCANA J"/>
        <s v="MAERSK VISBY"/>
        <s v="K BREEZE"/>
        <s v="SEASPAN CHIWAN"/>
        <s v="CMA CGM THALASSA"/>
        <s v="SINGAPORE EXPRESS"/>
        <s v="CAP PALLISER"/>
        <s v="MSC LUCIANA"/>
        <s v="AROSIA"/>
        <s v="ROTTERDAM BRIDGE"/>
        <s v="TASMAN"/>
        <s v="APL CHINA"/>
        <s v="NYK ARGUS"/>
        <s v="VANCOUVER EXPRESS"/>
        <s v="ZIM LOS ANGELES"/>
        <s v="COSCO GUANGZHOU"/>
        <s v="CMA CGM MAUPASSANT"/>
        <s v="CAP DOMINGO"/>
        <s v="ALM CRYSTAL"/>
        <s v="MSC BUSAN"/>
        <s v="WEHR HONG KONG"/>
        <s v="COSCO YANTIAN"/>
        <s v="SEASPAN DALIAN"/>
        <s v="NORTHERN JUBILEE"/>
        <s v="NEW DELHI EXPRESS"/>
        <s v="CMA CGM CALLISTO"/>
        <s v="CMA CGM FAUST"/>
        <s v="APL THAILAND"/>
        <s v="BOX QUEEN"/>
        <s v="MSC RAVENNA"/>
        <s v="HONGKONG BRIDGE"/>
        <s v="ANTWERP TRADER"/>
        <s v="APL CORAL"/>
        <s v="EVER UNITY"/>
        <s v="HAMMONIA EMDEN"/>
        <s v="ATLANTIC COMPANION"/>
        <s v="APL PHILIPPINES"/>
        <s v="OOCL MEXICO"/>
        <s v="NAVARINO"/>
        <s v="PORTO"/>
        <s v="ULYSSES"/>
        <s v="MOL MAXIM"/>
        <s v="VEGA OMEGA"/>
        <s v="CAP PASLEY"/>
        <s v="MSC SOLA"/>
        <s v="APL NEW YORK"/>
        <s v="MARTHA SCHULTE"/>
        <s v="SANTA RICARDA"/>
        <s v="APL JAPAN"/>
        <s v="LONDON EXPRESS"/>
        <s v="PAMINA"/>
        <s v="CONRAD S"/>
        <s v="FRISIA ROTTERDAM"/>
        <s v="KAETHE P"/>
        <s v="OOCL KOBE"/>
        <s v="HAMMONIA HUSUM"/>
        <s v="MSC DANIELA"/>
        <s v="MOL EXPEDITOR"/>
        <s v="CMA CGM DON PASCUALE"/>
        <s v="APL HOLLAND"/>
        <s v="MSC PINA"/>
        <s v="APL TOURMALINE"/>
        <s v="COSCO HARMONY"/>
        <s v="MOL ENCORE"/>
        <s v="MSC ROMANOS"/>
        <s v="APL NORWAY"/>
        <s v="COSCO DENMARK"/>
        <s v="BERLIN EXPRESS"/>
        <s v="COSCO GLORY"/>
        <s v="OOCL LONG BEACH"/>
        <s v="YM ETERNITY"/>
        <s v="CCNI VALPARAISO"/>
        <s v="DALIAN EXPRESS"/>
        <s v="APL TURQUOISE"/>
        <s v="APL EGYPT"/>
        <s v="YM SUCCESS"/>
        <s v="MOL ENDURANCE"/>
        <s v="YM MARCH"/>
        <s v="CMA CGM FLORIDA"/>
        <s v="PINEHURST KONTOR"/>
        <s v="BANGKOK BRIDGE"/>
        <s v="JAZAN"/>
        <s v="BONAIRE"/>
        <s v="APL SEOUL"/>
        <s v="TOMMI RITSCHER"/>
      </sharedItems>
    </cacheField>
    <cacheField name="COUNTRY OF ORIGIN" numFmtId="0">
      <sharedItems>
        <s v="South Africa"/>
        <s v="Turkey"/>
        <s v="Belgium"/>
        <s v="Oman"/>
        <s v="Jamaica"/>
        <s v="Singapore"/>
        <s v="Panama"/>
        <s v="Colombia"/>
        <s v="Canada"/>
        <s v="China"/>
        <s v="Morocco"/>
        <s v="Ecuador"/>
        <s v="Netherlands"/>
        <s v="India"/>
        <s v="Peru"/>
        <s v="Brazil"/>
        <s v="China Taiwan"/>
        <s v="Germany"/>
        <s v="Sri Lanka"/>
        <s v="Pakistan"/>
        <s v="Nigeria"/>
        <s v="Italy"/>
        <s v="South Korea"/>
        <s v="Israel"/>
        <s v="Guatemala"/>
        <s v="France"/>
        <s v="Spain"/>
        <s v="Malaysia"/>
        <s v="Togo"/>
        <s v="Portugal"/>
        <s v="Venezuela"/>
        <s v="Dominican Republic"/>
        <s v="Japan"/>
        <s v="Mexico"/>
        <s v="Thailand"/>
        <s v="Bahamas"/>
        <s v="New Zealand"/>
        <s v="Chile"/>
        <s v="Uruguay"/>
        <s v="Romania"/>
        <s v="Hong Kong"/>
        <s v="Vietnam"/>
        <s v="Saudi Arabia"/>
        <s v="Australia"/>
        <s v="Egypt"/>
        <s v="Argentina"/>
        <s v="Costa Rica"/>
        <s v="Sweden"/>
        <s v="Indonesia"/>
        <s v="Iceland"/>
        <s v="United Kingdom"/>
        <s v="Greece"/>
        <s v="Trinidad"/>
        <s v="Suriname"/>
        <s v="Honduras"/>
        <s v="US Virgin Is"/>
        <s v="Haiti"/>
      </sharedItems>
    </cacheField>
    <cacheField name="MARKS &amp;AMP; NUMBERS">
      <sharedItems containsMixedTypes="1" containsNumber="1" containsInteger="1">
        <s v="NO MARKS . ."/>
        <s v="976 CTNS AQUARIUM PET SUPPLIES NON -FOOD / CRUSHED GRAVEL HS CODE: 251 7.10"/>
        <s v="N M NO MARKS NO MARKS NO MARKS NO MARKS NO MARKS NO MARKS NO MARKS NO MARKS NO MARKS"/>
        <s v="BT570081 . . . . BT569614 ."/>
        <s v="MARKS AND NUMBERS MYLAN PHARMACEU TICALS INC GREENSBORO DISTRIBUTION 2898 MANUFACTURERS ROAD, GREENSBOR O, NC 27406 TEMP. MONITORING DEVI CE INCLUDED NCX4N03930 - 01/09 NCX 4N068M0 - 09/09 INV# MH2722403326 THIS BATCHES DATA LOGGER COVERED IN BATCH NO. 32"/>
        <s v="NO MARKS NO NUMBERS NO MARKS NO NUMBERS"/>
        <s v="NO MARKS . . . . . ."/>
        <s v="N/M N/M"/>
        <s v="NO MARKS NO MARKS NO MARKS"/>
        <s v="SELLO SAG 002236 SAME SAME"/>
        <s v="N/M N/M N/M N/M N/M N/M N/M N/M"/>
        <s v="NIL MARKS"/>
        <s v="BSIU8351945"/>
        <s v="100 PACKAGES"/>
        <s v="NO MARKS NO NUMBERS NO MARKS NO NUMBERS NO MARKS NO NUMBERS NO MARKS NO NUMBERS NO MARKS NO NUMBERS NO MARKS NO NUMBERS NO MARKS NO NUMBERS NO MARKS NO NUMBERS NO MARKS NO NUMBERS NO MARKS NO NUMBERS NO MARKS NO NUMBERS"/>
        <s v="NO MARKS NO NUMBERS NO MARKS NO NUMBERS NO MARKS NO NUMBERS NO MARKS NO NUMBERS NO MARKS NO NUMBERS NO MARKS NO NUMBERS NO MARKS NO NUMBERS NO MARKS NO NUMBERS NO MARKS NO NUMBERS NO MARKS NO NUMBERS"/>
        <s v="BSIU8352263"/>
        <s v="4665 - BR SAME SAME SAME SAME SAME SAME SAME SAME SAME SAME SAME SAME SAME SAME SAME"/>
        <s v="960 CTNS AQUARIUM PET SUPPLIES NON-F OOD / CRUSHED GRAVEL HS CODE: 2517. 10"/>
        <s v="UPL UPL"/>
        <s v="MARKS MTW PROC JUNIPER PROC THERMOGRAPH CDAM6295 NO MARKS NO MARKS NO MARKS NO MARKS NO MARKS NO MARKS NO MARKS NO MARKS NO MARKS NO MARKS NO MARKS NO MARKS NO MARKS NO MARKS NO MARKS"/>
        <s v="BSIU8354522"/>
        <s v="N/M"/>
        <s v="SELLO SAG 002185 SAME SAME"/>
        <s v="QTY 01 TO 2222 BOXES ONLY . . . . . . . . . ."/>
        <s v="REFERENCE PO 4272046118 IMPACT P ARTNER PO I4914 IMPACT PARTNER S O- 10047641 IOR 58-2428737-00 02 P LYWOOD BOXES . . . . . . . . . . . . . REFERENCE PO 4272047948, 42720463 52,4272046082 IMPACT PARTNER PO 009H-684064, 009H-679361,009H-678356 IMPACT PARTN"/>
        <s v="NO MARKS NO NUMBERS"/>
        <s v="BSIU8352941"/>
        <s v="N/M SAME"/>
        <s v="N/M N/M N/M N/M"/>
        <s v="01 TO 1430 . . . . . . . . . . . . . . . . . . . . . . . . . . . . . . . . . . . . . . . . . . . . . . . . . . . . . . . 01 TO 563 . . . . . . . . . . . . . . . . . . . . . . . . . . . . . 01 TO 601 . . . . . . . . . . 01 TO 917 . 01 TO 821 . . . . . . . "/>
        <s v="DIGITAL C/NO:"/>
        <s v=". ."/>
        <s v="BWB2024-PO026-USA SAME SAME SAME SAME SAME SAME SAME SAME SAME BWB2024-PO026-USA SAME SAME SAME SAME SAME SAME SAME SAME SAME"/>
        <s v="NO MARK NO MARK THE SAME THE SAME THE SAME THE SAME THE SAME THE SAME THE SAME THE SAME THE SAME THE SAME THE SAME THE SAME"/>
        <s v="EMERSON 31 BOXES . . . . . . . . . . . . . . . . . . . . . . . . . . . . . . . . . . . . . . . . . . . . . . . . . . . . . . . . . . . . REFERENCE PO 4272045292, 42720453 86,4272046761,42 72045950, 427204721 0 IMPACT PARTNER PO JHC1099614,J HC1100289, JHC"/>
        <s v="-------------- SWB TOTAL NUMBERS---- ---------- TOTAL VOLUME: 13.133 TOTAL GROSS WEIGHT: 4443.784 N/M"/>
        <s v="826 X CTNS AQUARIUM PET SUPPLIES NON -FOOD / CRUSHED GRAVEL HS CODE: 25 17.10"/>
        <s v="TEMU7321163"/>
        <s v="THE SHIPYARD IN BOOTHBAY HARBOR, LLC 120 COMMERCIAL STREET P.O. BOX 462 04538-0462 BOOTHBAY HARBOUR, MAINE USA"/>
        <s v="F.A.F PO PART 1PART NO QUANTITY C/NO PO PART2 PART NO QUANTI TY C/NO NEW YORK MADE IN CHINA . . . . . . . . . . . . . . . . . . . . . . TITLE BACKTRACK DELUXE EDITION AUTH OR BRIAN JOINES, JAKE ELPHICK, DOUG GARBARK, JIM CAMPBELL PUBLISHER ON I PRESS ON S"/>
        <s v="IAG / INDIANA CBM: 50.00 ROLL NO. 01-1660 SAME SAME SAME SAME SAME SAME SAME SAME SAME SAME SAME SAME SAME"/>
        <s v="1) CONTAINER SEAL NO: TCKU6910502 / 40'HC R6237622 TOTAL CTNS: 01 TO 465 INV NO : 2748/E/SIT/2 425 TOTAL CTNS: 01 TO 1288 INV NO : 2753/E/SIT/2 425 2) CONTAINER SEAL NO: CMAU6521530 / 40'HC R6237623 TOTAL CTNS: 01 TO 1796 INV NO : 2754/E/SIT/2 425 3) CONT"/>
        <s v="CASUAL HOME AMITYVILLE, NY PO # D ESCRIPTION : LUGGAGE RACK W/SHELF - NATURAL PRODUCT DIMENSION : 26.75 W X 16D X 22.25H CARTON # OF CO UNTRY OF ORIGIN : THAILAND CASUAL HOME AMITYVILLE, NY PO # DESCRIPT ION : LUGGAGE RACK W/SHELF - ESPRES O PRODUCT DIMEN"/>
        <s v=". . FROM, SIGMA ELECTRIC MFG. CORP. PVT. LTD. CHAKAN, PUNE 410 501, INDIA. TO, SIGMA ELECTRIC MFG. CORP. GARNER, NC 27529, USA ."/>
        <s v=". . . . FROM, SIGMA ELECTRIC MFG. CORP. PVT . LTD. CHAKAN, PUNE 410 501, INDIA. TO, SIGMA ELECTRIC MFG. CORP. GARN ER, NC 27529, USA . . . . . . . . . . . . . . . . . . . . . . . . . . . . . . . . . . . . . ."/>
        <s v="N/M SAME N/M SAME SAME SAME SAME N/M SAME SAME"/>
        <s v="STYLE# DESCRIPTION: PCS C/NO. OF MADE IN CHINA LICENSE 2 PLAY TOYS LLC (IN DIA) LOSANGELES PO#"/>
        <s v="BT566804 . . . ."/>
        <s v="NO MARKS"/>
        <s v="FOUR SEASONS"/>
        <s v="SEE LINKAGES PRIVATE LIMITED 1- 5 . . . . . . . . . . . . . . . . . . EMERSON 02 BOXES . . . . . . . . . . . . . REFERENCE PO 4272043681 IMPACT P ARTNER PO JHC1087571 IMPACT PART NER SO 10046245 IOR 58-2428737- 00 . . . . . . REFERENCE PO 4272045808 IMPAC"/>
        <s v="TTRU4853489"/>
        <s v="NO MARKS . . . . . . . . . . . . . ."/>
        <s v="CREATIVE KNITWEAR STYLE NO. CARTON NO 01 - 505 U.S.A"/>
        <s v="BSIU8260911"/>
        <s v="AS ADDRESSED AS ADDRESSED AS ADDRESSED AS ADDRESSED AS ADDRESSED AS ADDRESSED AS ADDRESSED AS ADDRESSED AS ADDRESSED AS ADDRESSED AS ADDRESSED AS ADDRESSED AS ADDRESSED AS ADDRESSED AS ADDRESSED AS ADDRESSED AS ADDRESSED AS ADDRESSED"/>
        <s v="BALTIMORE 1/1"/>
        <s v="NO MARKS . . . . . . NO MARKS . . . . . . NO MARKS . . . . . . NO MARKS . . . . . . NO MARKS . . . . . . NO MARKS . . . . . . NO MARKS . . . . . . NO MARKS . . . . . . NO MARKS . . . . . . NO MARKS . . . . . . NO MARKS . . . . . . NO MARKS . . . . . . NO "/>
        <s v="BT565474 . . . ."/>
        <s v="664 BOXES NOS. 1 TO 664 TOTAL 20 W OODEN PALLETS CON TAINING 498 BOXES IN PALLETS AND 1 66 LOOSE BOXES SAME SAME SAME SAME SAME SAME SAME SAME SAME SAME SAME SAME"/>
        <s v="-------------- SWB TOTAL NUMBERS---- ---------- TOTAL VOLUME: 12.116 TOTAL GROSS WEIGHT: 4610.58 N/M"/>
        <s v="BT564880 . BT565236 . . . . ."/>
        <s v="BT565039 . . . ."/>
        <s v="SEGU4274816"/>
        <s v="NO MARKS . . . . . . ."/>
        <s v="FCIU9069991"/>
        <s v="NO MARKS NO NUMBERS NO MARKS NO NUMBERS NO MARKS NO NUMBERS NO MARKS NO NUMBERS NO MARKS NO NUMBERS NO MARKS NO NUMBERS NO MARKS NO NUMBERS NO MARKS NO NUMBERS"/>
        <s v="MAMERI EXPORT LTDA/BRAZIL . . . . . . . . . . . . ."/>
        <s v="NO MARKS NO MARKS NO MARKS NO MARKS NO MARKS"/>
        <s v="N/M N/M . . . . . . . . . . . . . . . . . . . . . . . . . . . . . . . . . . . . . . . . . . . . . . . . . . . . . . . . . . . . . . . . . . . . . THE SAME N/M"/>
        <s v="NO MARKS NO MARKS NO MARKS NO MARKS"/>
        <s v="HASU4522587 MRKU5430395 HASU490355 7 MRKU3975713 HASU4555636 SUDU596 9612 HASU4522587 MRKU5430395 HASU490355 7 MRKU3975713 HASU4555636 SUDU596 9612 HASU4522587 MRKU5430395 HASU490355 7 MRKU3975713 HASU4555636 SUDU596 9612 HASU4522587 MRKU5430395 HASU49035"/>
        <s v="NO MARKS NO MARKS NO MARKS NO MARKS NO MARKS NO MARKS"/>
        <s v="NO MARKS NO NUMBERS NO MARKS NO NUMBERS NO MARKS NO NUMBERS NO MARKS NO NUMBERS NO MARKS NO NUMBERS"/>
        <s v="NO MARKS NO NUMBERS NO MARKS NO NUMBERS NO MARKS NO NUMBERS NO MARKS NO NUMBERS NO MARKS NO NUMBERS NO MARKS NO NUMBERS NO MARKS NO NUMBERS NO MARKS NO NUMBERS NO MARKS NO NUMBERS NO MARKS NO NUMBERS NO MARKS NO NUMBERS NO MARKS NO NUMBERS"/>
        <s v="N/M N/M THE SAME THE SAME THE SAME THE SAME THE SAME THE SAME THE SAME THE SAME"/>
        <s v="NO MARKS NO MARKS NO MARKS NO MARKS NO MARKS NO MARKS NO MARKS NO MARKS NO MARKS NO MARKS"/>
        <s v="ITEM NO. 1 RPT NO A1RP37R1 . . . . . . . . . . . . . . . . . . . . . . . . . ITEM NO. 1 RPT NO A1RP37R1 . . . . . . . . . . . . . . . . . . . . . . . . . ITEM NO. 1 RPT NO A1RP37R1 . . . . . . . . . . . . . . . . . . . . . ITEM NO. 1 RPT NO A1RP37R1 . . ."/>
        <s v="ITEM NO. 1 RPT NO A1RP37R1 . . . . . . . . . . . . . . . . ITEM NO. 1 RPT NO A1RP37R1 . . . . . . . . . . . . . . . . . . . . . . . . . . . . . . . . . . . . . . . . . . ITEM NO. 1 RPT NO A1RP37R1 . . . . . . . . . . . . . . . . . . . . . . ITEM NO. 1 RPT"/>
        <s v="NO MARKS NO NUMBERS NO MARKS NO NUMBERS NO MARKS NO NUMBERS NO MARKS NO NUMBERS NO MARKS NO NUMBERS NO MARKS NO NUMBERS"/>
        <s v="NO MARKS NO MARKS NO MARKS NO MARKS NO MARKS NO MARKS NO MARKS NO MARKS NO MARKS NO MARKS NO MARKS NO MARKS NO MARKS NO MARKS"/>
        <s v="TTRU4842231"/>
        <s v="MADE IN INDIA SAME SAME SAME SAME SAME SAME SAME SAME SAME SAME SAME SAME SAME SAME SAME SAME SAME SAME"/>
        <s v="PACKING LIST: 1800032346 INVOICE: 8927018004 TOM 1180629001 SAME SAME"/>
        <s v="."/>
        <s v="BWB2024- PO024USA SAME SAME SAME SAME SAME SAME SAME"/>
        <s v="NO MARKS NO NUMBERS NO MARKS NO NUMBERS NO MARKS NO NUMBERS NO MARKS NO NUMBERS NO MARKS NO NUMBERS NO MARKS NO NUMBERS NO MARKS NO NUMBERS NO MARKS NO NUMBERS NO MARKS NO NUMBERS"/>
        <s v="NO MARKS NO MARKS NO MARKS NO MARKS NO MARKS NO MARKS NO MARKS NO MARKS NO MARKS NO MARKS NO MARKS NO MARKS NO MARKS NO MARKS NO MARKS"/>
        <s v="N/M MILGRAN/BRAZIL N/M N/M"/>
        <s v="01/416 CARTONS SCHUTZ / AREZZO . . . . . . . . . . . . . . . . . . . . ."/>
        <s v="BSIU8192191"/>
        <s v="BSIU9735288"/>
        <s v="BENDIX BX DEL RIO3 1/15 TO 15/15 . . . . . . . . . . . . . . . . . . . . . . . . BENDIX BX DEL RIO1/20 TO 20/20 . . . . . . . . . . . . . . . . . . . . . . . . . . . . BENDIX BX DEL RIO1/3 TO 3/3 . . . . . . . . . . . . . . . . . . . . . ."/>
        <s v="N/M N/M N/M"/>
        <s v="AS ADDRESSED . . . . . ."/>
        <s v="1-63 CTNS 1-160 CTNS 1-447 CTNS"/>
        <s v="NIL"/>
        <s v="FCL/FCL"/>
        <s v="N/M N/M . . . . . . . . . . . THE SAME"/>
        <s v="HBL # 241910988 JA XXX-XX-5462 H BL # 241910998 JE XXX-XX-8006"/>
        <s v="FROM SIGMA ELE MFG CORP PVT LTD C HAKAN, PUNE 410501 INDIA TO, SI GMA ELE MFG CORP GARNER, USA FROM SIGMA ELE MFG CORP PVT LTD C HAKAN, PUNE 410501 INDIA TO, SI GMA ELE MFG CORP GARNER, USA FROM SIGMA ELE MFG CORP PVT LTD C HAKAN, PUNE 410501 INDIA TO, SI"/>
        <s v="NO MARKS NO NUMBERS NO MARKS NO NUMBERS NO MARKS NO NUMBERS NO MARKS NO NUMBERS NO MARKS NO NUMBERS NO MARKS NO NUMBERS NO MARKS NO NUMBERS NO MARKS NO NUMBERS NO MARKS NO NUMBERS NO MARKS NO NUMBERS NO MARKS NO NUMBERS NO MARKS NO NUMBERS NO MARKS NO NUM"/>
        <s v="AS ADDRESSED"/>
        <s v="TCNU4594101"/>
        <s v="PO # STYLE # DESCRIPTION # SIZE COLOR TOTAL"/>
        <s v="CRI (IN DIA.) ORDER NO. NEW YORK MADE IN CHINA ITEM NO. CNO. OF CRI (IN DIA.) ORDER NO. NEW YORK MADE IN CHINA ITEM NO. CNO. OF"/>
        <s v="CRI (IN DIA.) ORDER NO. NEW YORK MADE IN CHINA ITEM NO. C/NO. OF . CRI (IN DIA.) ORDER NO. NEW YORK MADE IN CHINA ITEM NO. C/NO. OF ."/>
        <s v="BWB2024-PO23USA SAME SAME SAME SAME SAME SAME SAME"/>
        <s v="01-11 WOODEN CRAT ES SAME SAME SAME SAME SAME SAME SAME SAME"/>
        <s v="PROTIME SEATTLE U.S.A. P/I NO.: PT231218/PT240101/PT 240102/PT240110 /PT240117/PT240123/P T240124/ PT240125/ PT240126/PT240127/PT 240303/PT240408 /PT240410/PT240411/P T240505/ PT240412/ PT240414 P/O NO.: 12183/12204/12205/12 213/12220/12228 /12229/12230/1"/>
        <s v="NO MARKS NO MARKS THE SAME THE SAME THE SAME THE SAME THE SAME THE SAME THE SAME THE SAME THE SAME THE SAME THE SAME THE SAME THE SAME THE SAME THE SAME THE SAME THE SAME THE SAME THE SAME THE SAME THE SAME THE SAME THE SAME NO MARKS NO MARKS NO MARKS"/>
        <s v="TGHU6758377"/>
        <s v="V-049/24 646322-0 13235 141843 -EN FEM-99000 647089-0 4104 CASA 648498-0 OV 1233/650190-0 650190-0 651688-0 NO PO 11632 VFCH 652853-0"/>
        <s v="SELLO SAG 001403 SAME SAME SAME SAME"/>
        <s v="EX SFS SCHWEIZ RAUSCH&amp; PAUSCH LP 24 50 PAUL PARKS LN AUBURN AL 36832-80 68 USA 176111887041212152 EUWE EUGEN WEXLER WILLIAMSTON US ERDRICH USA, INC. 112 WILLIE PAULK PARKWAY DUBLIN GA 3102 81535748 815 35749 HIGHLAND HARDWARE DBA HIGHLAND WOOD WORKING NOR"/>
        <s v="N/M N/M THE SAME THE SAME THE SAME THE SAME THE SAME"/>
        <s v="NO MARKS NO MARKS NO MARKS NO MARKS NO MARKS NO MARKS NO MARKS NO MARKS"/>
        <s v="NO MARKS NO NUMBERS NO MARKS NO NUMBERS NO MARKS NO NUMBERS NO MARKS NO NUMBERS"/>
        <s v="ROLLEASE P/O:PO240103 C/NO.: MADE IN CHINA SAME ROLLEASE P/O:PO240103 C/NO.: MADE IN CHINA SAME ROLLEASE P/O:PO240103 C/NO.: MADE IN CHINA SAME ROLLEASE P/O:PO240103 C/NO.: MADE IN CHINA SAME ROLLEASE P/O:PO240103 C/NO.: MADE IN CHINA SAME SAME ROLLEASE P"/>
        <s v="AS ADDRESSED . . . . ."/>
        <s v="AS ADDRESSED . . . . . . ."/>
        <s v="AMBER#"/>
        <s v="CMCU 6020226 SEAL NBRS: R10884995 1445991 . CMCU 6048542 SEAL NBRS: R10884978 1445992 . CMCU 6057647 SEAL NBRS: R10884955 1445993 . CMCU 6031853 SEAL NBRS: R10884877 1445994 . CMCU 6058406 SEAL NBRS: R10884996 1445995 . CMCU 6020226 SEAL NBRS: R10884995 1"/>
        <s v="N/M N/M N/M N/M N/M THE SAME THE SAME THE SAME THE SAME THE SAME THE SAME THE SAME THE SAME THE SAME THE SAME THE SAME THE SAME THE SAME THE SAME THE SAME THE SAME"/>
        <s v="2 UNITS"/>
        <s v="BSIU9890406"/>
        <s v="ORDERS: 102-00692654 106-00692626 106-00692623 SEAL ZZZS667765"/>
        <s v="WEO-0008 3400 N GAP DRIVE FRESNO,CA,USA 93727 NTFY3: DAMCO DISTRIBUTION, 1015 E 236TH ST CARSON, CA 90745, ATT: DAVID JOHNSON"/>
        <s v="PLANT CODE  6041 PLANT CODE  6041 PLANT CODE  6041 PLANT CODE  6041 PLANT CODE  6041 PLANT CODE  6041 PLANT CODE  6041 PLANT CODE  6041 PLANT CODE  6041 PLANT CODE  6041 PLANT CODE  6041 PLANT CODE  6041 PLANT CODE  6041 PLANT CODE  6041 PLANT CODE  6041 "/>
        <s v="SUPER7"/>
        <s v="N/M N/M N/M N/M N/M N/M N/M N/M N/M N/M N/M . . . . . . . . . . . . . THE SAME"/>
        <s v="2403008 SAME SAME SAME"/>
        <s v="TEMU6932002"/>
        <s v="1-29"/>
        <s v="FOUR SEASONS . . ."/>
        <s v="2178 CARTONS 01 TO 2178 2225 CARTONS 01 TO 2225 2178 CARTONS 01 TO 2178 2225 CARTONS 01 TO 2225"/>
        <s v="01-08 WOODEN CRAT ES 01-04 SAMPLE S TANDS SAME SAME SAME SAME SAME SAME SAME SAME SAME SAME SAME SAME SAME"/>
        <s v="COLOMBINA CANDY CO USA MADE IN COLOMBIA 2500056312 WH0873 COLOM969874 COLOM969853 COLOM969865 SELLO NAVIERA: L6475411 C252306 WAC313987"/>
        <s v="- AS PER ATTACHED SHEET - ( ) - AS PER ATTACHED SHEET - ( )"/>
        <s v="BSIU8193135"/>
        <s v="01-08 WOODEN CRAT ES SAME SAME SAME SAME SAME SAME SAME SAME SAME SAME"/>
        <s v="AS PER COMMERCIAL INVOICE AS PER COMMERCIAL INVOICE CNTR`NO TCNU3072078 TCKU6277020 CARRIER SEAL R2429493 R2552991 WALMART SEAL KWINC07486 KWINC07487"/>
        <n v="251766.0"/>
        <s v="SAN VICTOR LOGO GREEN COFFEE BEANS CLEAN COFFEE PRODUCT OF GUATEMALA CROP COSECHA 20232024 150LBSSPANNET 1182805"/>
        <s v="ITEM# DESCRIPTION CARTON INFO UNIT OF MEASURE CARTON SIZE CARTON VOLUME CARTON WEIGHT MODA PO# MADE IN CHINA MODA AT HOME ENTERPRISES LTD. ITEM# DESCRIPTION MASTER PK IC QTYINNER PK PO# CA 38546 MADE IN COLOR GTIN- 14 BARCODE . . . ."/>
        <s v="ELNA AMERICA USA PO. EA03086 , C/N O(S). PO. EA03168 , C/NO(S). PO. E A03132 , C/NO(S). PO. EA03133 , C/ NO(S). PO. EA0355 1 , C/NO(S). PO. EA02985 , C/NO(S) . PO. EA03574 , C /NO(S). PO. EA039 26 , C/NO(S). PO. EA04152 , C/NO(S ). PO. EA03510 , C/NO(S). "/>
        <s v="-------------- SWB TOTAL NUMBERS---- ---------- TOTAL VOLUME: 12.116 TOTAL GROSS WEIGHT: 4610.58 NM"/>
        <s v="BSIU8190563"/>
        <s v="EI REF: 5630015073 NORTHSTAR DISTRIBUTION CENTER 8912 4853 CRUMPLER ROAD,MEMPHIS, TN 38141-USA PH:+353(0) 214548236 . ECONO 3267119 3908860 1589696"/>
        <s v="NO MARKS NO MARKS NO MARKS NO MARKS NO MARKS NO MARKS NO MARKS NO MARKS NO MARKS NO MARKS NO MARKS NO MARKS NO MARKS NO MARKS NO MARKS NO MARKS NO MARKS"/>
        <s v="EI REF: 6650017819 HBL 6650017819 SCAC EXDO"/>
        <s v="BSIU8194846"/>
        <s v="SHIPPING ADDRESS KONTOOR US, LLC(MOCKSVIL LE ) MOCKSVILLE DISTRIBUTION CENTER 1401 US HIGHWAY 601 S MOCKSVILLE NC 27028 US. . . . . . . . . . . . . . . . . . . . . . . . . . . . . . ."/>
        <s v="M0324095 M0324095A M0324095B M0324095C M0324095D M0324095E"/>
        <s v="1X40'RF PART OF FCL INV NO.6000815620 DTD. 07.02.2024 BUDESONIDE INHALATION SUSPENSION 0.5MG/2ML (PACK SIZE: 6 X 5 2 ML) BATCH NO: IA30930 GROSS WT: 2,856.036 KGS NETT WT: 2,441.724 KGS QUANITTY: 13,584.000 NEW YORK 1/566 INV NO.6000815617 DTD. 06.02.2024"/>
        <s v="V-256/23 628276-0 12694 139974-EN 321117-321118 629546-0 OA03970 629565-0 11381 VFCH 629566-0 V-267/23 629968-0 12768 140183-EN 11442VFCH 633609-0 629541-0 630824-0 NO PO 632770-0"/>
        <s v="N/M N/M N/M HBL - SAFE01046613 SCAC CODE - STQM N/M"/>
        <s v="NO MARKS . . . . . . . NO MARKS . . . . . . ."/>
        <s v="SELLO SAG 001340 SAME SAME"/>
        <s v="PLANT CODE  6025 CUST O/N : PO NO : ART NO : SIZE: Q'TY : PLANT CODE  6025 PLANT CODE  6025 PLANT CODE  6025 CUST O/N : PO NO : ART NO : SIZE: Q'TY : PLANT CODE  6025 CUST O/N : PO NO : ART NO : SIZE: Q'TY :"/>
        <s v="BSIU8261219"/>
        <s v="CLHU9129726"/>
        <s v="PO# 162265"/>
        <s v="JEE-O 23253246+23253447 +24253482 DADO 23350907 PONTEN USA . . . . . . RG124400501 PONTEM USA . . . . . . . . . . . . . ."/>
        <s v="NO.T3X-71472-71476, NO.T3X-71472-71476, T3Y-21161,22048,22049, 74672-74684,74686,74688- 74694, 74697-74700,74702,74703, 74705-74731,74733,74734 PRODUCT OF JAPAN . NO.T3Y-74671,74687,74701 ,74704 PRODUCT OF CHINA NO.T3Y-74695,74696 PRODUCT OF BRAZIL NO MAR"/>
        <s v="NO MARKS NO MARKS NO MARKS NO MARKS NO MARKS NO MARKS NO MARKS NO MARKS NO MARKS NO MARKS NO MARKS NO MARKS NO MARKS NO MARKS NO MARKS NO MARKS NO MARKS NO MARKS NO MARKS NO MARKS NO MARKS NO MARKS NO MARKS NO MARKS NO MARKS NO MARKS NO MARKS"/>
        <s v="NO MARKS NO MARKS NO MARKS NO MARKS NO MARKS NO MARKS NO MARKS NO MARKS NO MARKS NO MARKS NO MARKS NO MARKS NO MARKS NO MARKS NO MARKS NO MARKS NO MARKS NO MARKS NO MARKS NO MARKS NO MARKS"/>
        <s v="N M NO MARKS NO MARKS NO MARKS NO MARKS NO MARKS NO MARKS NO MARKS NO MARKS N M NO MARKS NO MARKS NO MARKS NO MARKS NO MARKS NO MARKS NO MARKS NO MARKS"/>
        <s v="SELLO SAG 001282 SAME SAME SAME SELLO SAG 001283 SAME SAME SAME"/>
        <s v="NO MARKS . . . . . . . . . . . . . . . NO MARKS . . . . . . . . . . . . . . . NO MARKS . . . . . . . . . . . . . . . NO MARKS . . . . . . . . . . . . . . . NO MARKS . . . . . . . . . . . . . . ."/>
        <s v="4605 - BR SAME SAME SAME SAME SAME SAME SAME SAME SAME SAME SAME SAME SAME SAME"/>
        <s v="NO MARKS . . . . . . . . . ."/>
        <s v="PO# 162365-266"/>
        <s v="4587 - BR SAME SAME SAME SAME SAME SAME SAME SAME SAME SAME SAME SAME SAME"/>
        <s v="UNIRISE UNIRISE . BDL-2 . KALA IMPORTS LLC . PROGRESSIVE PACKAGING LOMBARD, ILLINOIS P.O 5041 5036 P/N . BIZ ENTERPRISES, INC. P.O.# CARTON NO. STYLE NO. COLOR QTY RN#105566 MA\DE IN CHINA E-MAIL INFO@BIZENT.NET . BDL-3 . N/A YOS GRMT 1 SAN-10-0822 2-31 S"/>
        <s v="2311003 SAME SAME SAME SAME"/>
        <s v="FREIGHT COLLECT"/>
        <s v="N/M N/M N/M N/M N/M N/M N/M N/M N/M N/M"/>
        <s v="N/M N/M N/M N/M N/M N/M N/M N/M N/M N/M N/M N/M N/M"/>
        <s v="E.A./OLD FORT ROLL NO: 2065/2144 E.A./OLD FORT ROLL NO: 1-44 ROLL NOS. M008326/M008377 EA/D UBLIN ROLL NO: 3399/3465 E.A ./DUBLIN/ ROLL NO.13820/13847 E.A.O./ BALE NO. 01 TO 64 01 TO 126 50 CARTONS 1-50 01 TO 76 76 CORRUGATED BOXES"/>
        <s v="GRATI0913-8 SAME SAME GRATI0913-8 SAME SAME GRATI0913-8 SAME SAME"/>
        <s v="01 TO 164 165 TO 512 1 TO 22 23 T O 51 52 TO 68 104 TO 125 69 TO 10 3 64 CARTONS 80 CARTONS 64 CARTON S 112 PACKAGES 80 CARTONS 1 OF 76( 76 CARTONS) 1 OF 88(88 CARTON S) 1 OF 88( 88 CARTONS0 1 OF 129( 129CARTONS) 78 CARTONS"/>
        <s v="PER INVOICE PER INVOICE PER INVOICE PER INVOICE PER INVOICE FA202306063 PO 91904401 INDIANAPOLIS SUPPLIER ID 190969 C/NO.1-250 MADE IN TAIWAN R.O.C. SC13469020 PER INVOICE PER INVOICE PER INVOICE PER INVOICE PER INVOICE"/>
        <s v="N/M N/M THE SAME THE SAME THE SAME THE SAME THE SAME THE SAME"/>
        <s v="N/M N/M N/M N/M N/M N/M N/M N/M N/M N/M N/M N/M N/M N/M N/M N/M N/M N/M N/M N/M N/M N/M N/M N/M"/>
        <s v="ART BASEL MIAMI BEACH 2023 CARNET DE 297 23 MS ART BASEL MIAMI BEACH 2023 CARNET DE 282 23 MS ART BASEL MIAMI BEACH 2023 CARNET DE 266 23 MS ART BASEL MIAMI BEACH 2023 CARNET DE 280 23 MS ART BASEL MIAMI BEACH 2023 CARNET DE 293 23 MS ART BASEL MIAMI BEAC"/>
        <s v="NO MARK NO MARK NO MARK THE SAME THE SAME THE SAME THE SAME THE SAME THE SAME THE SAME THE SAME"/>
        <s v="1284870101, 1284870201 TO 128487020 4, 1284870301, 1284870401, 12848705 01 TO 1284870503, 1284870601 TO 128 4870602, 1284870701 TO 1284870703, 1284870801 TO 1284870808, 12848709 01 TO 1284870904"/>
        <s v="EX-1 4/4"/>
        <s v="17 BOXES 01/17 TO 05/17 06/17 TO 17/17"/>
        <s v="BOX NO. 01 - 4403 SAME SAME SAME SAME SAME SAME SAME SAME SAME SAME SAME SAME"/>
        <s v="NO MARKS . . . . . . . . ."/>
        <s v="AS PER HBL"/>
        <s v="N A N A N A NO MARKS NO MARKS NO MARKS NO MARKS NO MARKS NO MARKS NO MARKS NO MARKS NO MARKS NO MARKS"/>
        <s v="A11457104 PO`1008`CONT.2"/>
        <s v="NM"/>
        <s v="N/M N/M SAME N/M SAME N/M"/>
        <s v="007307AMF2020QM 007307AMF2030QM"/>
        <s v="NO MARKS NO MARKS NO MARKS NO MARKS NO MARKS NO MARKS NO MARKS NO MARKS NO MARKS NO MARKS NO MARKS NO MARKS NO MARKS NO MARKS NO MARKS A11457104 PO_1008_CONT.2 NO MARKS NO MARKS"/>
        <s v="AKE HTSUS CODE NO.220600, 220870 PO NO. 2023-HAKUTSURU PAPER PACK 1.8L EXCELLENT SAKE 1.8 L EXCELLENT SAKE 720ML PLUM WINE 750ML"/>
        <s v="N/M SAME SAME SAME SAME SAME SAME SAME SAME"/>
        <s v="BSIU8260974"/>
        <s v="06 WOODEN CRATES &amp; 02 SAMPLE BOXES"/>
        <s v="007157AMF2020QM 007157AMF2030QM"/>
        <s v="PO.: SHANGHAI 800 BOXES ON 40PALL ETS"/>
        <s v="07690012578807 500118224 / 2023 500118237 / 2023 500118336 / 2023 500118350 / 2023 500118380 / 2023 500118382 / 2023 500118458 / 2023 500118470 / 2023 500118480 / 2023 500118511 / 2023 500118520 / 2023 500118623 / 2023 500118645 / 2023 . . . . . . . . . 0"/>
        <s v="07690012578807 500118224 202 3 500118237 2023 500118336"/>
        <s v="NO MARKS NO MARKS NO MARKS NO MARKS NO MARKS NO MARKS NO MARKS NO MARKS NO MARKS NO MARKS NO MARKS NO MARKS NO MARKS NO MARKS NO MARKS NO MARKS NO MARKS NO MARKS NO MARKS"/>
        <s v="MPI P.O. MCALLEN,TX C NO. 1-UP MADE IN CHINA NO MARKS NO MARKS NO MARKS NO MARKS NO MARKS NO MARKS NO MARKS NO MARKS"/>
        <s v="// // //"/>
        <s v="//"/>
        <s v="--"/>
        <s v="AS PER PACKING LIST"/>
        <s v="N/M // //"/>
        <s v="-------------- SWB TOTAL NUMBERS---- ---------- TOTAL GROSS WEIGHT: 475 6.35 TOTAL VOLUME: 16.91 ------- ------------------------------------ ------------ EIN 23-254866203 N/ M N/M N/M N/M"/>
        <s v="// // // // // // //"/>
        <s v="110040768 1282525 SAME SAME SAME SAME SAME 110040768 1282525 SAME SAME SAME SAME 110040768 1282525 SAME SAME SAME"/>
        <s v="COSTA GRANITOS/BRASIL SAME SAME SAME SAME SAME SAME SAME SAME SAME"/>
        <s v="N.W.: G.W.: CARTON #:_OF_ CONTAI NER SIZE CARRIER SEAL VF SEAL/DAM CO SEAL MRKU1099329 40'GP ML-KH 0746075 053242 N.W.: G.W.: CARTO N #:_OF_ CONTAINER SIZE CARRIER SEAL VF SEAL/DAMCO SEAL MRKU1099 329 40'GP ML-KH0746075 053242 N. W.: G.W.: CARTON #:_OF_ C"/>
        <s v="NO MARKS NO MARKS NO MARKS NO MARKS NO MARKS NO MARKS NO MARKS NO MARKS NO MARKS"/>
        <s v="MAIN MARK CONTRACT# 2207916 PO# DI # ITEM/ LOT# SEQ# SIDE MARK N ET NET WEIGHT : NET WEIGHT : G ROSS WEIGHT : CTN DIMENSION :"/>
        <s v="NO MARKS NO NUMBERS NO MARKS NO NUMBERS NO MARKS NO NUMBERS"/>
        <s v="N/A N/A N/A N/A"/>
        <s v="NO MARKS . . . . . . . ."/>
        <s v="LC PUMPS LC PUMPS LC PUMPS LC PUMPS LC PUMPS LC PUMPS"/>
        <s v="LC PUMPS SAME SAME SAME SAME SAME SAME SAME SAME SAME SAME SAME SAME LC PUMPS SAME SAME SAME SAME SAME SAME SAME SAME SAME SAME SAME SAME"/>
        <s v="PLANT CODE  601 6 SAME SAME SAME SAME SAME SAME SAME SAME SAME SAME SAME SAME SAME SAME SAME SAME SAME SAME SAME SAME PLANT CODE  601 6 SAME SAME SAME PLANT CODE  601 6 SAME SAME SAME SAME SAME PLANT CODE  601 6 SAME SAME SAME SAME SAME SAME SAME SAME PLA"/>
        <s v="WEO-0008 3400 N GAP DRIVE FRESNO,C A,USA 93727 NTFY3: DAMCO DISTRIBUT ION, 1015 E 236TH ST CARSON, CA 90 745, ATT: DAVID JOHNSON"/>
        <s v="NO MARKS NO MARKS NO MARKS NO MARKS NO MARKS NO MARKS NO MARKS NO MARKS NO MARKS NO MARKS NO MARKS NO MARKS NO MARKS NO MARKS NO MARKS NO MARKS NO MARKS NO MARKS"/>
        <s v="CENTRAL OMNI CEO-0021 300 GAP BOUL EVARD GALLATIN TN 37066 USA"/>
        <s v="MOVEIS ROTTA / MADE IN BRAZIL 001/ 300"/>
        <s v="PROTIME SEATTLE U.S.A. P/I NO.: PT230316/PT230317/PT 230320/PT 230321/ PT230324/PT230326/PT 230328/PT 230329/ PT230332/PT230333/PT 230335/PT 230337/ PT230338/PT230339/PT 230340/PT 230341/ PT230342/PT230344/PT 230345/PT 230346/ PT230347/PT230348/PT 230350/"/>
        <s v="4533 - BR"/>
        <s v="NO MARKS . . . . . NO MARKS . . . . . NO MARKS . . . . . NO MARKS . . . . . NO MARKS . . . . . NO MARKS . . . . . NO MARKS . . . . . NO MARKS . . . . . NO MARKS . . . . . NO MARKS . . . . . NO MARKS . . . . . NO MARKS . . . . ."/>
        <s v="MARKS AS ADDRESSED . . . . . . . . . . . . . . . . . . . . . . . . MARKS AS ADDRESSED . . . . . . . . . . . . . . . . . . . . . . . ."/>
        <s v="IN TRANSIT FORM THAKHEK KHAMMOUNE PROVINCE, LAO P.D.R. TO OAK LAND PORT, CA U.S.A. VIA LAEMCHABANG ,THAILAND"/>
        <s v="-------------- SWB TOTAL NUMBERS---- ---------- TOTAL GROSS WEIGHT: 192 89.56 TOTAL VOLUME: 45.17 ------ ------------------------------------ ------------- EIN 23-300557521 N /M N/M N/M"/>
        <s v="FROM: ORLY IMPORT PO#: ORLY ITEM#: MASTER UPC#: DESCRIPTION: COLOR: INNER BREAKDOWN:INNER QUANTITY: NUMBER OF INNERS: QUANTIT Y PER CARTON: CARTON# OF"/>
        <s v="BRAND NETUNO / CONDESSA"/>
        <s v="NO MARKS . . . . NO MARKS . . . . NO MARKS . . . . NO MARKS . . . . NO MARKS . . . . NO MARKS . . . . NO MARKS . . . . NO MARKS . . . . NO MARKS . . . . NO MARKS . . . ."/>
        <s v="// // // //"/>
        <s v="N/M . 40'HC X 1(COMBINED . B/L NO.CL134BSSW018) . . . . . . . . . . . . . . . ."/>
        <s v="JKFIL/USA"/>
        <s v="UNEX 11/23/468 GUATEMALA ARABICA GREEN COFFEEALOM UNEX (GUATEMALA), S.A. 13 CALLE 3-40, ZONA 10 EDIFICIO ATLANTIS, NIVEL 14 OFICINA 1402 NET WEIGHT: 150 LBS SPAN NET COFFEE FOR FURTHER PREPARATION ONLY THE COFFEE SOURCE LLC UNEX 11/23/469 GUATEMALA ARABIC"/>
        <s v="N/M N/M THE SAME THE SAME THE SAME THE SAME THE SAME THE SAME THE SAME THE SAME THE SAME THE SAME THE SAME THE SAME THE SAME THE SAME"/>
        <s v="NO MARKS . . . . ."/>
        <s v="STYLE NO.: COLOR NO.: SIZE: QUANTITY: PO NO: COUNTRY OF ORIGIN: BANGLADESH"/>
        <s v="MADE IN PHILIPPINES // //"/>
        <s v="HUSA"/>
        <s v="// // // // // //"/>
        <s v="NO MARKS . . . . . . . . . . . . . . . . . . ."/>
        <s v="NO MARKS . . . NO MARKS . . ."/>
        <s v="MARKS &amp; NOS.: ACFAR-P55 NET WEIGHT : 225 KGS GROSS WEIGHT: 244.2 KGS BATCH NO.: ACFAR-661/03-23 COUNTRY OF ORIGIN: INDIA MANUFACTURER: AM EE CASTOR &amp; DERIVATIVES LTD."/>
        <s v="NO MARKS . . . . . . . . . NO MARKS . . . . . . . . ."/>
        <s v="AUROLOGISTICS LLC, (AUROBINDO PHARMA USA INC), 203 WINDSOR CENTER DRIVE, EAST WINDSOR, NJ, 08520, US. PH NO 732-8399400 EXT-9601/9604/9620 . . . . . . . . . . . . . . . . . . . . . . . . . . . . . . . . . . . . . . . . . . . . . . . . . . ."/>
        <s v="// // // // //"/>
        <s v="SEE ATTACHED SEE ATTACHED SEE ATTACHED SEE ATTACHED"/>
        <s v="ELIN500074-0 ACLU120423-0 ACLU120148-3 . . ."/>
        <s v="4457 - BR"/>
        <s v="EI REF 61X8123819 MPI P.O. MCALLEN,TX C/NO. 1-UP MADE IN CHINA . . . . . . . . . . . . . . . . . . . ."/>
        <s v="NO MARKS . . . NO MARKS . . . NO MARKS . . . NO MARKS . . . NO MARKS NO MARKS NO MARKS NO MARKS NO MARKS NO MARKS . . . . . . . ."/>
        <s v="OHO OHIO OMNI OLD NAVY, LLC (00000 0016) 6001 GREEN POINTE DR S GROV EPORT OH 43125 US N/M"/>
        <s v="NO MARKS NO MARKS NO MARKS NO MARKS NO MARKS NO MARKS NO MARKS THE SAME THE SAME THE SAME THE SAME THE SAME THE SAME THE SAME THE SAME THE SAME THE SAME THE SAME THE SAME THE SAME THE SAME THE SAME THE SAME THE SAME THE SAME THE SAME THE SAME THE SAME THE"/>
        <s v="NO MARKS NO MARKS NO MARKS NO MARKS NO MARKS NO MARKS NO MARKS NO MARKS NO MARKS NO MARKS NO MARKS NO MARKS NO MARKS NO MARKS NO MARKS NO MARKS NO MARKS NO MARKS NO MARKS NO MARKS NO MARKS NO MARKS NO MARKS NO MARKS NO MARKS NO MARKS NO MARKS NO MARKS NO "/>
        <s v="SA SAN MIGUEL"/>
        <s v="SEGU6850989 SMP USA // SMP USA // SMP USA // SMP USA // SMP USA // SMP USA // SMP USA // SMP USA // SMP USA // SMP USA // SMP USA // // // BMOU5115806 SMP USA // SMP USA // SMP USA // SMP USA // SMP USA // SMP USA // SMP USA // SMP USA // SMP USA // SMP U"/>
        <s v="CMCU 5551212 B3105986 DITTO DITTO DITTO DITTO DITTO DITTO DITTO DITTO DITTO DITTO DITTO DITTO DITTO DITTO"/>
        <s v="PO# PO# ITEM# QTY COUNTRY OF ORIGIN NET WEIGHT GROSS WEIGHT CTN# CTN SIZE BARCODE LABEL . CRL LOS ANGELES C/NO 1-B184 MADE IN CHINA . PUTCO 9188 C/NO. LOS ANGELES MADE IN CHINA MANN LAKE LTD. PART #65-101 #OF UNITS PER CASE 150 PCS . BURRIS P/NO. . P.O.NO"/>
        <s v="MARKS&amp;NOS.:. N/M MARKS&amp;NOS.:. N/M MARKS&amp;NOS.:. N/M MARKS&amp;NOS.:. N/M MARKS&amp;NOS.:. N/M MARKS&amp;NOS.:. N/M MARKS&amp;NOS.:. N/M"/>
        <s v="NO MARKS NO MARKS"/>
        <s v="MILWAUKEE WOODS S03280916/STMEL61947 13 EXLV S03285852/C01447534 CAN AEW9JAXWL S03290310/2000125 CAN AEW7YXW7C 11689717/ LD471258 S03290437/SMEL004306 6 CAN AEW3ECN7H S03292873/S00012488 CAN AEW4XAY49 PPG PAINT PS23007 BALTIMORE S03294079/S01015418 CAN AE"/>
        <s v="SHIP TO: J.CREW F ACTORY DC (ASHEVI LLE) ASHEVILLE FA CTORY DISTRIBUTIO N ONE CLIFFORD WA Y ASHEVILLE 28810 NC, USA COUNTRY OF ORIGIN : BANGL ADESH CARTON NO. 1 TO 2089 SAME SAME SAME SAME SHIP TO: J.CREW F ACTORY DC (ASHEVI LLE) ASHEVILLE FA CTORY DISTRI"/>
        <s v="LC PUMPS SAME SAME SAME SAME SAME SAME SAME SAME SAME SAME SAME SAME SAME SAME SAME LC PUMPS SAME SAME SAME SAME SAME SAME SAME SAME SAME SAME SAME SAME SAME SAME SAME LC PUMPS SAME SAME SAME SAME SAME SAME SAME SAME SAME SAME SAME SAME SAME SAME SAME"/>
        <s v="PO NO. 0162339776, 0162676091 100 COTTON PRI H.S. CODE 5208.52.3045 HTSUS. 520852"/>
        <s v="AS PER HBL AS PER HBL"/>
        <s v="AS PER COMMERCIAL INVOICE AS PER COMMERCIAL INVOICE AS PER COMMERCIAL INVOICE AS PER COMMERCIAL INVOICE AS PER COMMERCIAL INVOICE AS PER COMMERCIAL INVOICE AS PER COMMERCIAL INVOICE AS PER COMMERCIAL INVOICE AS PER COMMERCIAL INVOICE"/>
        <s v="PO # P/4403 MWP P T.HANIORI PERGUDA NGAN KAMAL INDAH BLOK A5/A6/B5/B6, JAKARTA BARAT, I NDONESIA WHITE PE PPER- WHOLE MUNTO K ASTA PRODUCT OF INDONESIA NW: 50 .00 KGS / 110.23 LBS GW: 50.20 KGS / 110.67 LBS LOT NO: 4403 MANUFAC TURE DATE: JANUAR Y 05, 202"/>
        <s v="OAK WISE INC . . . . . ."/>
        <s v="PLANT CODE  6040 CONTAINER SEAL 1 MRKU0197070 MLVN4332565"/>
        <s v="215008 USA"/>
        <s v="NO MARKS NO MARKS NO MARKS NO MARKS NO MARKS NO MARKS NO MARKS NO MARKS NO MARKS NO MARKS NO MARKS NO MARKS"/>
        <s v="CONT NO#: MEDU93 61590 SEAL NO#: FX19679494SAME SAME SAME SAME SAME SAME"/>
        <s v="01 TO 142 CUST. SEAL : 169544 01 TO 375 CARTONS 1-9 (550859) 10-18 (557747) 19-30 (618099) 31-42 (618100) 43-62 (618101) 63-68 (618106) 69-92 (542963) 93-123 (583776) 124-168 (590568) 01 TO 50 CARTONS 162 CARTONS NOS. 01 TO 162"/>
        <s v="HBL # 224432576 KE XXX-XX-2004 H BL # 224432587 BR XXX-XX-0535 HB L # 224432599 GE XXX-XX-2850"/>
        <s v="PO#DEPTSKUUNITS I N CARTONFROMTOMAD E IN INDIA CARTON #NET WEIGHT GROS S WEIGHT 01-27,01 -331 01-810,01-34 4 01-344,01-312 T TL CTNS 2168 1 X 40 HC FCL/FCL SAME SAME SAME SAME SAME SAME SAME SAME SAME SAME SAME SAME SAME SAME SAME SAME SAME SAME SAME SAME"/>
        <s v="INSULATED TUB . . . . . . . . . . . . . . . . . . . . . . . . . . . . . . . . . . . . . ."/>
        <s v="SHIPPING MARK(PALLET MARK) AIYA AMERICA INC TORRANCE, CA,USA PALLET 1-35 MADE IN JAPAN // // // SHIPPING MARK(PALLET MARK) AIYA AMERICA INC TORRANCE, CA,USA PALLET 1-35 MADE IN JAPAN // // //"/>
        <s v="4504034448 4504042370 THE COLEMAN COMPANY, LLC. BUBBA SKU # COLOR DESCRIPTION MASTER CARTON UPC CASE PACK CARTON WEIGHT CARTON DIMENSIONS COUNTRY OF ORIGIN THE COLEMAN COMPANY, LLC. THE COLEMAN COMPANY,LLC SKU# COLOR DESCRIPTION MASTER CARTON UPC CASE PAC"/>
        <s v="SEE ATTACHMENT SEE ATTACHMENT SEE ATTACHMENT SEE ATTACHMENT JCP.COM IN DIAMOND PRODUCTION# SG STYLE/COLOR LABEL/PACK SIZE UPC# CUSTOMER PO# CARTON # MADE IN CHINA JCP.COM IN DIAMOND PRODUCTION# SG STYLE/COLOR LABEL/PACK SIZE UPC# CUSTOMER PO# CARTON # MAD"/>
        <s v="1-4403 CARTONS . . . . . . . . . . . . . . ."/>
        <s v="PO NO: 7300002893 -4500672837 73000 02279-4500641704 7300002622-450065 8583 4513600588-7 300002841 7300003 178 7300003178 73 00003178 CASE NOS : 80931, 80932 8 0918, 80919 80920 , 80921 80922, 80 923 80924 809 25, 80926 80927, 80928 80929, 8093 0 15221 15"/>
        <s v="EI REF:5621123159 CONTAINER NO. ME DU 7087962/40 LIN E SEAL FX22224208 CUSTOM SEAL BOLT 02258357 SAME SAME SAME SAME SAME SAME SAME SAME SAME SAME SAME SAME"/>
        <s v="JKTLAXMC4013 SAME SAME SAME SAME SAME SAME SAME SAME SAME SAME"/>
        <s v="SH ID# 201206555 201206658 201211 106"/>
        <s v="INVOICE NO: 134690474 134690399"/>
        <s v="1 TO 124 . . . . . . . . . . . . . 1 TO 113 . . . . . . . . . . . . . . 1 TO 485 . . . . . . . . . . . . . . . . . . . . . . . . . . . . . . . . . . . ."/>
        <s v="4661372023 550026 0159. 4661.373.00 8 5500260140. 466 1.372.002 5500260 139. 4661372023 5 500260159. 4950.3 03.014 5500260158 . 01-15 01-18 01 -01 01-218 466137 2023 5500260159 4 950.302.008 55002 60148 SAME SAME SAME SAME SAME SAME SAME SAME SAME SAME SA"/>
        <s v="1/40 TO 40/40 PLA STIC PALLETS SAME SAME SAME SAME"/>
        <s v="NO MARKS . . . . . . . . . . ."/>
        <s v="ADDRESS NO MARKS"/>
        <s v="AVET PARMACEUTICALS INC, USA CARTON NOS. 1 TO 1293 NO. OF PACKAGES : 23"/>
        <s v="AVET PARMACEUTICALS INC, USA CARTON NOS. 1 TO 1293 NO. OF PALLETS : 23"/>
        <s v="HARLEQUIN HARLEQUIN . . . THE SAME THE SAME THE SAME THE SAME THE SAME"/>
        <s v="SA SAN MIGUEL 1 TMCGREGOR@COCA-COLA.COM 2 TEL: 514-631-6456"/>
        <s v="NA"/>
        <s v="DELTA RIVER"/>
        <s v="NO MARKS . . . . . . . . . . . . . . . . . . . . ."/>
        <s v="LC PUMPS LC PUMPS LC PUMPS"/>
        <s v="SHIPPING MARK: PRODUCT NAME: BAT CH NO. PO NO NET QUANTITY 1X20 ISO TANKER SIMU2529757 SEAL NO: 036124 HIGH- SECURITY SEAL NO: EX107368 NET WEIGHT: 16970 KGS GRASS WEIGHT: 16970 KGS TARE WEIGHT: 3640 KGS 1X2 0 ISO TANKER NPCU1262244 SEAL NO : 038373 HIGH-"/>
        <s v="MONO CHLOROBENZENE (MW 112.56) (MCB ) MADE IN INDIA MONO CHLOROBENZENE (MW 112.56) (MCB ) MADE IN INDIA MONO CHLOROBENZENE (MW 112.56) (MCB ) MADE IN INDIA"/>
        <s v="MADEIREIRA SILVA LTDA. MADE IN BRAZ IL"/>
        <s v="CONTAINER NO: EXFU 667335-4 SEAL N O: 036149 CUSTOM SEAL NO: ENOS016 32547 S/BILL NO &amp; DATE:"/>
        <s v="SIMU 243605-8 SEAL NOS: 036148 CU STOM SEAL NOS: ENOS01632549 S / BI LL NO. &amp; DATE"/>
        <s v="MUD PIE (IN TRIANGLE) SAVANNAH PO# CARTON# OF MADE IN CHINA NO MARKS NO MARKS NO MARKS NO MARKS"/>
        <s v="YMMU6289372 // // // FFAU1395422 // // //"/>
        <s v="NO MARKS NO MARKS NO MARKS NO MARKS NO MARKS NO MARKS NO MARKS NO MARKS NO MARKS NO MARKS NO MARKS NO MARKS NO MARKS NO MARKS NO MARKS NO MARKS"/>
        <s v="AS PER INVOICE KONTOOR US,LLC PO NUMBER: STYLE SIZE QTY ITEM DESTINATION: MADE IN BANGLADESH SHIPPING ADDRESS: KONTOOR DISTR.CTR.-M OCKSVILLE DISTRIBUTION CENTER 1401 US HWY 601 S MOCKSVILLE NC 27028,US VF JEANSWEAR MOCKSVILLE DISTRIBUTION CENTER MOCKSVIL"/>
        <s v="PIERS NO OF PACKAGE 552 PACKAGES IN 10 PALLETS ONLY NO. OF PACKAGES 588 PACKAGES IN 10 PALLETS ONLY NO OF PACKAGES 474 PACKAGES IN 10 PALLETS ONLY NO. OF PACKAGES 476 PACKAGES IN 10 PALLETS ONLY . . . . . . . . . . . . . . . . . . . . . . . . . . . . . . "/>
        <s v="ESO/2223/LNZ/MBL/NMMO NO. OF ISO T ANK : 2 MADE IN INDIA ESO/2223/LNZ/MBL/NMMO NO. OF ISO T ANK : 2 MADE IN INDIA"/>
        <s v="GESU7576137 CXSU1145517 SEGU7606529"/>
        <s v="MASONITE ENTRY SYSTEMS PITTSBURG KS USA MADE IN CHINA // //"/>
        <s v="PLASTIC TOYS CNTR_NO MRKU5662066 CARRIER SEAL IN4693313 WALMART S EAL KWINB64403"/>
        <s v="DOORKING PO NO 119140 PART NO 1502 005 PART NAME COVER PLASTIC"/>
        <s v="N/M N/M N/M N/M N/M N/M N/M N/M N/M N/M N/M N/M N/M N/M N/M N/M N/M N/M N/M N/M N/M N/M N/M N/M N/M"/>
        <s v="MADE IN THAILAND SAME SAME SAME SAME"/>
        <s v="// // SHIP REF 5300503/ 5300455 INV 5300503 //"/>
        <s v="NO MARKS NO MARKS NO MARKS NO MARKS NO MARKS NO MARKS NO MARKS NO MARKS NO MARKS NO MARKS NO MARKS NO MARKS NO MARKS NO MARKS NO MARKS NO MARKS NO MARKS NO MARKS NO MARKS NO MARKS NO MARKS NO MARKS NO MARKS NO MARKS NO MARKS NO MARKS NO MARKS NO MARKS"/>
        <s v="CONT 1: FSCU8577343 SELLOS:022343E DL35885 EC153961P F414762 - - - - - - - - - - - - - - - - - -"/>
        <s v="1041 PACKAGES"/>
        <s v="N/M N/M N/M N/M N/M N/M N/M"/>
        <s v="PROTIME SEATTLE U.S.A. P/I NO.: PT220509/PT220511/PT220513/PT22060 2/ PT220604/PT220713/PT220724/PT22072 5/ PT220728/PT220703/PT220708/PT22071 5/ PT220717/PT220801/PT220804/PT220805/ PT220730/PT220737/PT220702/PT22070 4/ PT220718/PT220622/PT220733 P/O NO."/>
        <s v="ARMEN LIVING ARMEN LIVING ARMEN LIVING"/>
        <s v="2210006 . ."/>
        <s v="NO MARKS NO MARKS NO MARKS NO MARKS NO MARKS NO MARKS NO MARKS"/>
        <s v="MARK: ABSOLUT-HS CODE 2208.60.2000 SAME SAME SAME"/>
        <s v="ART BASEL MIAMI BEACH 2022 NO CARNET ATA . . . . ."/>
        <s v="INVOICE A006918 SAME SAME INVOICE A006917 SAME SAME INVOICE A006916 SAME SAME INVOICE A006915 SAME SAME"/>
        <s v="FRONT MARKS : PEI STYLE# LABEL PO # PCS SIZES: DUBL IN, GA MADE IN: C # UP SIDE MARKS: STYLE: P.O: N.W: G.W: COLORS: SAME SAME SAME SAME SAME SAME SAME SAME SAME SAME SAME SAME SAME SAME SAME SAME SAME SAME SAME SAME SAME SAME SAME SAME SAME SAME SAME SAM"/>
        <s v="NIL NIL"/>
        <s v="-------------- SWB TOTAL NUMBERS---- ---------- TOTAL GROSS WEIGHT: 992 7.51 TOTAL VOLUME: 38.59 ------- ------------------------------------ ------------ EIN 23-254866210 N/ M N/M"/>
        <s v="EI REF 6621172574 S.I. INC. P.O. 71733 6046 1-18 MADE IN INDIA . . . . . . . . . . . . . . ."/>
        <s v="ART BASEL MIAMI BEACH 2022 CARNET ATA DE 000275/22 ART BASEL MIAMI BEACH 2022 CARNET ATA DE 000095/22 MS ART BASEL MIAMI BEACH 2022 CARNET ATA DE 000126/22 MS ART BASEL MIAMI BEACH 2022 CARNET ATA DE 000150/22 MS ART BASEL MIAMI BEACH 2022 CARNET ATA DE 0"/>
        <s v="NO MARKS NO MARKS NO MARKS NO MARKS THE SAME THE SAME THE SAME THE SAME THE SAME THE SAME THE SAME THE SAME THE SAME THE SAME THE SAME THE SAME THE SAME NO MARKS NO MARKS"/>
        <s v="NO MARKS NO MARKS THE SAME THE SAME THE SAME THE SAME THE SAME THE SAME THE SAME THE SAME THE SAME THE SAME THE SAME NO MARKS NO MARKS"/>
        <s v="NO MARKS NO MARKS NO MARKS THE SAME THE SAME THE SAME THE SAME THE SAME THE SAME THE SAME THE SAME THE SAME THE SAME THE SAME THE SAME NO MARKS NO MARKS NO MARKS"/>
        <s v="NO MARKS NO MARKS NO MARKS THE SAME THE SAME THE SAME THE SAME THE SAME THE SAME THE SAME THE SAME THE SAME THE SAME THE SAME THE SAME THE SAME"/>
        <s v="NO MARKS NO MARKS NO MARKS THE SAME THE SAME THE SAME THE SAME THE SAME THE SAME THE SAME THE SAME THE SAME THE SAME THE SAME THE SAME NO MARKS"/>
        <s v="ZF ZF ZF ZF ZF ZF ZF"/>
        <s v="A006918 A006917 A006916 A006915"/>
        <s v="A006919 A006924 A006923 A006920"/>
        <s v="SN 002VO010122 NO MARKS NO MARKS NO MARKS NO MARKS NO MARKS NO MARKS NO MARKS NO MARKS NO MARKS NO MARKS NO MARKS NO MARKS NO MARKS NO MARKS NO MARKS NO MARKS"/>
        <s v="TDC-0020 200 GAP BOULEVARD GALLATI N, TN 37066 US"/>
        <s v="PLANT CODE  604 1 SAME SAME SAME PLANT CODE  604 1 SAME SAME SAME PLANT CODE  604 1 SAME SAME SAME PLANT CODE  604 1 SAME SAME SAME PLANT CODE  604 1 SAME SAME SAME PLANT CODE  604 1 SAME SAME SAME SAME"/>
        <s v="UPL MADE IN INDIA"/>
        <s v="NO MARKS NO MARKS THE SAME THE SAME THE SAME THE SAME THE SAME THE SAME THE SAME THE SAME THE SAME NO MARKS NO MARKS NO MARKS NO MARKS"/>
        <s v="PLANT CODE  6040"/>
        <s v="168160 HS-CODE 330590 FMC 2818-99-9000-0069 NO MARKS"/>
        <s v="MS8900717820 05 MS8900717820 06 MS8900717820 08 MS8900717820 03 MS8900717820 04 578458757 578458 756 578458758 578458753 578458755 CNTR_NO MRSU3269920 CARRIER SEA L_NO PK2154456"/>
        <s v="1012 FOOTHILL RANCH, CA USA COUNTRY OF ORIGIN: CAMBODIA 1012 FOOTHILL RANCH, CA USA COUNTRY OF ORIGIN: CAMBODIA 1012 FOOTHILL RANCH, CA USA COUNTRY OF ORIGIN: CAMBODIA 1012 FOOTHILL RANCH, CA USA COUNTRY OF ORIGIN : CAMBODIA 1012 FOOTHILL RANCH, CA USA CO"/>
        <s v="INVOICE A006647 SAME SAME INVOICE AA006648 SAME SAME"/>
        <s v="INVOICE A006649 SAME SAME NO MARKS NO MARKS NO MARKS"/>
        <s v="INVOICE A006695 SAME SAME INVOICE A006694 SAME SAME"/>
        <s v="2) INV 96309359 PO 87509365 GOODS IN TRANSIT TO MEXICO 1) INV 90210877 PO 82451590 GOODS IN TRANSIT TO MEXICO 1) INV 90210878 PO 82452298 GOODS IN TRANSIT TO MEXICO 5) INV 96277679 PO 35183381 GOODS IN TRANSIT TO MEXICO 3) INV 96288523 PO 35190531 GOODS I"/>
        <s v="NO MARKS NO MARKS NO MARKS NO MARKS NO MARKS NO MARKS NO MARKS NO MARKS NO MARKS NO MARKS NO MARKS NO MARKS NO MARKS NO MARKS NO MARKS NO MARKS NO MARKS NO MARKS NO MARKS NO MARKS NO MARKS NO MARKS NO MARKS NO MARKS NO MARKS NO MARKS"/>
        <s v="SA SAN MIGUEL 1 705-742-8011 2 TEL: 514-631-6456"/>
        <s v="COPENHAGEN HARDWOOD NO MARKS NO MARKS NO MARKS COPENHAGEN HARDWOOD NO MARKS NO MARKS NO MARKS"/>
        <s v="MASTER LOCK, NOGALES MADE IN VIETNAM PALLET NO.: PO LINE SKU ITEM DESCRIPTION QTY (CTNS) ORDER NUMBER : 4000473303 ITEM : 06509759 CUSTOMER : BEST BUY ORDER NUMBER : 4000473303 ITEM : 06509760 CUSTOMER : BEST BUY DEL.TO: RESIDEO P/O NO: P/NAME: MM P/N: P/"/>
        <s v="PLANT CODE  6016 CUST O/N : PO NO : ART NO : ART N AME: Q'TY : MADE IN : CAMBODIA SAME SAME SAME SAME SAME SAME SAME SAME SAME SAME SAME SAME SAME SAME SAME SAME SAME SAME SAME SAME SAME SAME SAME SAME SAME SAME SAME SAME SAME SAME SAME SAME SAME SAME SAM"/>
        <s v="N/M N/M N/M THE SAME THE SAME THE SAME THE SAME THE SAME THE SAME THE SAME THE SAME THE SAME THE SAME THE SAME THE SAME THE SAME THE SAME THE SAME THE SAME THE SAME THE SAME THE SAME THE SAME THE SAME THE SAME THE SAME THE SAME THE SAME THE SAME THE SAME "/>
        <s v="1008 (IN DIAMOND) BYHALIA,MS USA COUNTRY OF ORIGIN CHINA C/N:4076722-4076767 1008 (IN DIAMOND) BYHALIA,MS USA COUNTRY OF ORIGIN CHINA C/N:4169807-4169836 1008 BYHALIA, MS USA COUNTRY OF ORIGIN: CHINA 1008 BYHALIA, MS USA COUNTRY OF ORIGIN: CHINA"/>
        <s v="MADE IN USA BURN BRAND PER ANSI AND + YELLOW DISK SAME SAME SAME"/>
        <s v="TDC-0020 200 GAP BLVD GALLATIN, TN 37066 US"/>
        <s v="// SHIP REF 5300253, 5300252, 5300254 INV 5300253, // // //"/>
        <s v="01 TO 370"/>
        <s v="HUNTSMAN SAME SAME SAME SAME SAME SAME SAME SAME HUNTSMAN SAME SAME SAME SAME SAME SAME SAME SAME SAME SAME SAME SAME SAME SAME SAME SAME SAME SAME SAME"/>
        <s v="EI REF 61X8115113 SHIPPING MARKS MPI P.O. MCALLEN,TX C/NO. 1-UP MADE IN CHINA . . . . . . . . . . . . . . . ."/>
        <s v="MUC13A044 SAME SAME SAME SAME SAME"/>
        <s v="GRACO (IN DIA) R (IN CIR) ITEM 2139039 NEOSHO C/4503914697 /1-1513 MADE IN CHINA GRACO (IN DIA) R (IN CIR) ITEM 2156176 NEOSHO C/4503914002 /1-541 MADE IN CHINA GRACO (IN DIA) R (IN CIR) ITEM 2137838 NEOSHO C/4503905864 /1-634 MADE IN CHINA GRACO (IN DIA)"/>
        <s v="PLANT CODE  6041 PLANT CODE  60 51 PLANT CODE  6041 PLANT CODE  6041 PLANT CODE  6041 PLANT C ODE  6041 PLANT CODE  6041 PLA NT CODE  6041 PLANT CODE  6041"/>
        <s v="ITEM# ITEM DESCRIPTION : P.O. # PACK : __EA/ __EA CONSUMER UPC # G ROSS WEIGHT : XXX KGS BRADSHAW HOME RANCHO CUCAMONGA, CA ITEM# ITEM DESCRIPTION : P.O. # PACK : __EA/ __EA CONSUMER UPC # G ROSS WEIGHT : XXX KGS BRADSHAW HOME RANCHO CUCAMONGA, CA ITEM# I"/>
        <s v="EI REF: 6650014620 AS ADDRESSED"/>
        <s v="FRECLT2616082V"/>
        <s v="C 0156/VI/2022/ IKN . . . . . . . ."/>
        <s v=". EI REF:61347861 9 AS PER COMMERCI AL INVOICE CARTON 1 - 391 SAME SAME SAME SAME SAME SAME SAME SAME SAME SAME SAME SAME SAME SAME SAME"/>
        <s v="1014 MEMPHIS, TN USA COUNTRY OF ORIGIN: VIETNAM 1014 MEMPHIS, TN USA COUNTRY OF ORIGIN: VIETNAM 1014 MEMPHIS, TN USA COUNTRY OF ORIGIN: VIETNAM 1014 MEMPHIS, TN USA COUNTRY OF ORIGIN: VIETNAM 1014 MEMPHIS, TN USA COUNTRY OF ORIGIN: VIETNAM 1014 MEMPHIS, T"/>
        <s v="NO MARKS . . . . . . . . . . . . . . . . . ."/>
        <s v="N/M N/M N/M THE SAME THE SAME THE SAME THE SAME THE SAME THE SAME THE SAME THE SAME THE SAME THE SAME"/>
        <s v="S`````S LOTUS U.S.A. 01 - 252"/>
        <s v="NO CAB (DIAMOND MARK) DENVER, CO U SA"/>
        <s v="ISO TANK.NO SIFU 246348-1 SHIPPING LINE SEAL NO. 026664 RFID SEAL NO. BOLT50173034 . . . . . . . . . . . . . . . . . . . . ."/>
        <s v="PLANT CODE  6011 PLANT CODE  6011 PLANT CODE  6011 PLANT CODE  6011 PLANT CODE  6011 PLANT CODE  6011 PLANT CODE  6011 PLANT CODE  6011"/>
        <s v="260 CASE"/>
        <s v="EI REF 6630038375 EVERSANA LIFE SCIENCES SERVICES,LLC 4580S MENDENHALL ROAD MEMPHIS, TN 38 14 16700 USA-38141 . . . . . . . . . . . . . . . . ."/>
        <s v="AUTONEUM NORTH AMERICA INC. 1103 POWDERHOUSE ROAD US-29803 AIKEN, S.C. USA 80499854 HEWI DE // GESTAMP CHATTANOOGA USA 5105233 STANT USA CORP PO BOX 899 CONNERSVILLE IN 47331 UNITED STATES TRW OAKWOOD STANT USA CORP PO BOX 899 CONNERSVILLE IN 47331 UNITED"/>
        <s v="EI REF 617530368 EI REF 617530368 TGBU7156460 SEAL KLW 332434 EI REF 617530522 TGBU7156460 SEAL KLW 332434 EI REF 617530523 TGBU7156460 SEAL KLW 332434 EI REF 617530524 FCIU9956506 SEAL 00 1844 EI REF 617530525 FCIU9956506 SEAL 00 1844 EI REF 617530526 FC"/>
        <s v="CNTR 24 . . . . . . . . . . . . ."/>
        <s v=". NO MARKS NO MARKS NO MARKS NO MARKS NO MARKS NO MARKS NO MARKS . NO MARKS NO MARKS NO MARKS NO MARKS NO MARKS NO MARKS NO MARKS"/>
        <s v="EI REF: 61X8103600 SHIPPING MARKS: MPI P.O. MCALLEN,TX C/NO. 1-UP MADE IN CHINA"/>
        <s v="// // // // // // // //"/>
        <s v="01 TO 14"/>
        <s v="NVOCC"/>
        <s v="NOCAB INDEPENDENCE, OH USA"/>
        <s v="NOCAB DETROIT, MI USA"/>
        <s v="NOCAB BRIGHTON, MA USA"/>
        <s v="NOCAB DENVER, CO USA"/>
        <s v="NO MARKS . . . . . . . . . . . . . . . ."/>
        <s v="140 PKGS 01 TO 140 C SEAL NO. 141638"/>
        <s v="BBCH BBCH BBCH BBCH BBCH"/>
        <s v="01-07 PACKAGES"/>
        <s v="ACME UNITED CORPORATION 55 WALLS DRIVE 06824 FAIRFIELD, CT US ZF ACTIVE SAFETY US INC. RAFE COURT 5531 30542 FLOWERY BRANCH (OAKWOOD) USA 13024612/614, 13024731-741, 13025060-063 GATES CORPORATION ST711677 SHIPPER:INGENIA - CONSIGNEE:HK SOLUTIONS GROUP - "/>
        <s v="ASKY INVOICE NO : 210678 BOX NO : 1 TO 20F.VSL: IMO NO: 9349538M.VSL: IM O NO: 9365805"/>
        <s v="NO MARKS . . . . NO MARKS . . . . . . ."/>
        <s v="SMITHS MEDICALP O C NOMADE IN CHINA"/>
        <s v="140 PKGS 01 TO 140"/>
        <s v="NO MARKS . . . . . . . . . NO MARKS . . . . . . . . . . . . . NO MARKS . . . . . . . . NO MARKS . . . . . . ."/>
        <s v="N/M N/M N/M N/M N/M"/>
        <s v="KOH FORT WORTH, T X USA COUNTRY OF ORIGIN: PAKISTAN SAME SAME SAME SAME SAME SAME SAME SAME SAME SAME SAME SAME KOH FORT WORTH, T X USA COUNTRY OF ORIGIN: PAKISTAN SAME SAME SAME SAME SAME KOH FORT WORTH, T X USA COUNTRY OF ORIGIN: PAKISTAN SAME SAME SAME"/>
        <s v="CUSTOM SEAL NO. 01183495 01 TO 56 NO MARKS NO MARKS NO MARKS NO MARKS NO MARKS NO MARKS NO MARKS NO MARKS NO MARKS NO MARKS NO MARKS NO MARKS NO MARKS NO MARKS NO MARKS NO MARKS NO MARKS NO MARKS NO MARKS NO MARKS NO MARKS NO MARKS NO MARKS NO MARKS NO MA"/>
        <s v="-------------- SWB TOTAL NUMBERS---- ---------- TOTAL GROSS WEIGHT: 155 07.46 TOTAL VOLUME: 49.99 ------ ------------------------------------ ------------- EIN 23-254866205 N /M N/M"/>
        <s v="GO 3/18/22 TRW OAKWOOD 1543404, 1543403, 1543402, 1543400 S/ESKA AUTOMOTIVE GMBH C/NEMAK USA INC AUTONEUM NORTH AMERICA INC. AIKEN 1103 POWDERHOUSE RD. S.E 29293 SC AIKEN USA AUTONEUM NORTH AMERICA, INC. X 29293 HAGGERTY ROAD USA 48377 NOVI TRW OAKWOOD PI"/>
        <s v="NA NA NA"/>
        <s v="SHIPPING MARKS MPI P.O. MCALLEN,TX C/NO. 1-UP MADE IN CHINA . . . . . . . ."/>
        <s v="WFHU5171411"/>
        <s v="XXXU8046564"/>
        <s v="// //"/>
        <s v="NO MARKS NO MARKS NO MARKS NO MARKS NO MARKS NO MARKS NO MARKS NO MARKS NO MARKS NO MARKS NO MARKS"/>
        <s v="NO MARKS . . . . . . . . NO MARKS . . . . . ."/>
        <s v="NO MARKS . . . . . . . NO MARKS . . . . . ."/>
        <s v="DCS EAST POINT, GA USA DCS EAST POINT, GA USA DCS EAST POINT, GA USA"/>
        <s v="1014 MEMPHIS, TN USA 1014 MEMPHIS, TN 1014 MEMPHIS, TN USA 1014 MEMPHIS, TN USA 1014 MEMPHIS, TN USA 1014 MEMPHIS, TN USA"/>
        <s v="SN 002VO009091 NO MARKS NO MARKS NO MARKS NO MARKS NO MARKS NO MARKS NO MARKS NO MARKS NO MARKS NO MARKS"/>
        <s v="1005 LEBANON, IN USA 1005 LEBANON, IN USA 1005 LEBANON, IN USA 1005 LEBANON, IN USA"/>
        <s v="NO MARKS NO MARKS NO MARKS NO MARKS NO MARKS NO MARKS NO MARKS NO MARKS NO MARKS NO MARKS NO MARKS NO MARKS NO MARKS NO MARKS NO MARKS NO MARKS NO MARKS NO MARKS NO MARKS NO MARKS NO MARKS NO MARKS NO MARKS NO MARKS"/>
        <s v="A1-2145 A1-258 B1 -186 SAME SAME SAME SAME SAME SAME SAME SAME SAME SAME SAME SAME SAME SAME SAME"/>
        <s v="NO MARKS NO MARKS NO MARKS NO MARKS NO MARKS NO MARKS NO MARKS NO MARKS NO MARKS NO MARKS NO MARKS NO MARKS NO MARKS"/>
        <s v="// // // // // // // // //"/>
        <s v="STARSONG STARSONG ITEM# PO# BOX OF DESC NT WT GW BOX W X D X H THE SAME"/>
        <s v="NO MARKS NO MARKS NO MARKS NO MARKS NO MARKS NO MARKS NO MARKS NO MARKS NO MARKS NO MARKS NO MARKS NO MARKS NO MARKS NO MARKS NO MARKS NO MARKS NO MARKS NO MARKS NO MARKS NO MARKS NO MARKS NO MARKS NO MARKS"/>
        <s v="2382 CARTONS NO MARKS NO MARKS NO MARKS NO MARKS NO MARKS NO MARKS NO MARKS NO MARKS NO MARKS NO MARKS NO MARKS NO MARKS NO MARKS NO MARKS NO MARKS NO MARKS NO MARKS NO MARKS NO MARKS NO MARKS NO MARKS NO MARKS NO MARKS NO MARKS NO MARKS NO MARKS NO MARKS"/>
        <s v="NO MARKS // //"/>
        <s v="SN 002VO008948 NO MARKS NO MARKS NO MARKS NO MARKS NO MARKS NO MARKS NO MARKS NO MARKS NO MARKS NO MARKS NO MARKS NO MARKS NO MARKS NO MARKS NO MARKS NO MARKS NO MARKS NO MARKS NO MARKS NO MARKS"/>
        <s v="2ND NOTIFY PARTY SCHENKER OF CANADA LIMITED SUITE 3A, 1030 WEST GEORGI A STREET VANCOUVER, B.C. V6E 2Y3, C ANADA ATTENTION : TPOCC - USA TEAM PHONE : 604-688-8511 EXT.612729"/>
        <s v="JINRO C/NO. PRODUCT OF KOREA"/>
        <s v="DENNIS TAYLOR 1STDIBS REFERENCE 29396422 . . . . . ."/>
        <s v="MAURA MCCARTHY 1ST DIBS REFERENCE 27864182 . . . JULIA MASANO 1ST DIBS REFERENCE 28014312 . . . . VICTORIA DISCO VOLANTE 1ST DIBS REFERENCE 29298252 . . . TRANS ART LOGISTICS 1STDIBS REFERENCE 29776402 . . . . . 1STDIBS REFERNCE 32501132 ANDREW REICH . . "/>
        <s v="12-13 SAME SAME SAME SAME SAME SAME SAME SAME 12-13 SAME SAME SAME SAME SAME SAME SAME SAME SAME SAME SAME"/>
        <s v="AL0-SDXQGBJF2X736 AL0-VZ2CVY6XFFE3C AL0-VXK6M6QUKCBW2 AL0-X4BZ65XV6HQ 2W AL0-SKX5VWW5N2SC4 AL0-WWFY7UXQJ WBZK"/>
        <s v="F-55 F-8 . . . . . . . . . . . . . ."/>
        <s v="1014 MEMPHIS, TN USA 1014 MEMPHIS, TN USA 1014 MEMPHIS, TN USA 1014 MEMPHIS, TN USA 1014 MEMPHIS, TN USA"/>
        <s v="NO MARKS . . ."/>
        <s v="STYLE/COLOR NO.: SIZE: QUANTITY : P.O NUMBER: C OUNTRY OF ORIGIN : MADE IN BANGL ADESH CARTON NU MBER: SAME SAME SAME SAME SAME SAME SAME"/>
        <s v="CNTR 16 . . . . . . . . . . . . ."/>
        <s v="EI REF 61X8106728 SHIPPING MARKS MPI P.O. MCALLEN,TX LLCO. 1-UP MADE IN CHINA . . . . . . . . . . . . . . ."/>
        <s v="EI REF 61X8104143 SHIPPING MARKS MPI P.O. MCALLEN,TX C/NO. 1-UP MADE IN CHINA . . . . . . . . . . . . . . . . . ."/>
        <s v="NO MARKS CNTR 10-11 SAME SAME SAME SAME SAME SAME SAME"/>
        <s v="AIR CANADA J/C DISPOSABLE NA BLANKET P/NPS1076 80PCS/CS RACKET GROUP/CHINA AIR CANADA XF WHITE DUVET P/N PS1079 15 PCS/CS RACKET GROUP/CHINA AIR CANADA MATTRESS PAD P/N PS1082 25 PCS/CS RACKET GROUP/CHINA // //"/>
        <s v="N/M N/M THE SAME THE SAME THE SAME"/>
        <s v="-------------- SWB TOTAL NUMBERS---- ---------- TOTAL GROSS WEIGHT: 440 3.46 TOTAL VOLUME: 10.61 ------- ------------------------------------ ------------ EIN 23-254866205 N/ M"/>
        <s v="002569AMF2020QM 002569AMF2030QM 002569AMF2020TPL 002569AMF2030TPL 002580AMF2020TPL 002580AMF2030TPL 002580AMF2030QM"/>
        <s v="01 TO 523 CARTONS"/>
        <s v="BWB2021-P034USA SAME SAME SAME SAME SAME SAME SAME SAME SAME SAME"/>
        <s v="EXPORTER SEAL IDTS00357008 . . EXPORTER SEAL IDTS00357009 86150-90536, 11731-12480 . . . . . . . . . . . . . . . . . . . . . . ."/>
        <s v="3529 TO 3541"/>
        <s v="MARKS &amp; NOS: FROM: MAGENTA.INC. 807 ALLSTON WAY, BERKELEY, CA 94710 CARTON#: OF TO: HOMEGOODS/ TJMAXX/MARSHALL S DISTRIBUTION CENTER# DEPT#: ORDER#: STYLE#: QUANTITY: PRE-TICKETED:SAME SAME MARKS &amp; NOS: FROM: MAGENTA.INC. 807 ALLSTON WAY, BERKELEY, CA 947"/>
        <s v="EXPORTER SEAL IDTS00357008 EXPORTER SEAL IDTS00357009 86150-90536, 11731-12480 NO MARKS NO MARKS NO MARKS NO MARKS NO MARKS NO MARKS NO MARKS NO MARKS NO MARKS NO MARKS NO MARKS NO MARKS NO MARKS NO MARKS NO MARKS NO MARKS"/>
        <s v="CARTONS NOS 1 TO 1317"/>
        <s v="// // SHIP REF 540049, 540163 //"/>
        <s v="-------------- SWB TOTAL NUMBERS---- ---------- TOTAL GROSS WEIGHT: 200 80.93 TOTAL VOLUME: 49.16 ------ ------------------------------------ ------------- EIN 23-254866210 N /M N/M N/M"/>
        <s v="SOLID GOLD . . . . . . . . . . ."/>
        <s v="TARE 3840 SEAL 2 KSM749790 MADE IN BRAZIL TEMASA NO MARKS NO MARKS NO MARKS NO MARKS NO MARKS NO MARKS NO MARKS NO MARKS NO MARKS NO MARKS NO MARKS NO MARKS NO MARKS NO MARKS NO MARKS NO MARKS NO MARKS NO MARKS NO MARKS NO MARKS NO MARKS"/>
        <s v="P.O. DIST. NO. 627154 / 628278 / 623795 / 628277 1/2 P.O. DIST. NO. 627154 / 628278 / 623795 / 628277 1/2 P.O. IMPO. NO. NA / 213458 / WCD3753 / 2654A / 2654B PO108785 SAME SAME SAME SAME SAME SAME SAME SAME SAME SAME SAME SAME SAME SAME SAME SAME SAME"/>
        <s v="-------------- SWB TOTAL NUMBERS---- ---------- TOTAL GROSS WEIGHT: 159 59.05 TOTAL VOLUME: 55.11 ------ ------------------------------------ ------------- EIN 23-254866200 N /M N/M"/>
        <s v="P.O. 7375350817 FACILITY 00000 PO TYPE 0043 DEPARTMENT NO. 00020 ASST. NO 596995491 596995494 596995495 596995496 596995497 596995499 596995490 596995500 VENDOR STOCK MS0202456020 -17 MS0202456020 -18 MS0202456020 -19 MS0202456020 -20 MS0202456020 -21 MS0"/>
        <s v="-------------- SWB TOTAL NUMBERS---- ---------- TOTAL GROSS WEIGHT: 698 3.96 TOTAL VOLUME: 62.17 ------- ------------------------------------ ------------ EIN 23-254866202 N/ M N/M N/M N/M N/M N/M"/>
        <s v="GROSS WEIGHT: KG NET WEIGHT: KG MEAS: CARTON NO: OF MADE IN CAMB ODIA CONTAINER NO. SEAL NO. CA S EAL NO. CAAU6657774 40HC / ML-KH0 624200 / CA022550 MSKU1407763 40H C / ML-KH0624211 / CA022544 MRKU 3949078 40HC / ML-KH0624212 / CA0 22545 TCNU7733176 40HC"/>
        <s v="N/M N/M PLANT CODE  6040 PLANT CODE  6040 PLANT CODE  6040 PLANT CODE  6040 PLANT CODE  6040 PLANT CODE  6040 PLANT CODE  6040 PLANT CODE  6040 PLANT CODE  6040 PLANT CODE  6040 PLANT CODE  6040 PLANT CODE  6040 PLANT CODE  6040 PLANT CODE  6040 PLANT COD"/>
        <s v="144 WOODEN CRATES N/M N/M"/>
        <s v="N/M NO MARK"/>
        <s v="ANR/ATM/11000 TOYO INK MEXICO S.A. DE C.V. MEXICO"/>
        <s v="-------------- SWB TOTAL NUMBERS---- ---------- TOTAL GROSS WEIGHT: 199 49.00 TOTAL VOLUME: 45.20 ------ ------------------------------------ ------------- EIN 23-254866204 N /M N/M"/>
        <s v="NO MARKS ."/>
        <s v="NO MARKS . NO MARKS ."/>
        <s v="FROM: MAGENTA.INC. 807 ALLSTON WAY, BERKELEY.CA 94710 CARTON#: OF TO:HOMEGOODS/ TJMAXX/MARSHALLS DISTRIBUTION CENTER# DEPT#: ORDER#: STYLE#: QUANTITY: PRE-TICKETED: FROM: MAGENTA.INC. 807 ALLSTON WAY, BERKELEY.CA 94710 CARTON#: OF TO:HOMEGOODS/ TJMAXX/MAR"/>
        <s v="CONTRACT NO. CONTRACT NO. COLOR QUANTITY PALLET NO. G.W."/>
        <s v="FROM FROM FROM MAGENTA.INC. 807 ALLSTON WAY, BERKELEY,CA 94710 CARTON# OF TO HOMEGOODS/TJMAXX/MARS H ALLS DISTRIBUTION CENTER# DEPT# ORDER# STYLE# QUANTITY PRE-TICKETED FROM"/>
        <s v="CS3 MARMORES E GRANITOS LTDA/BRAZIL SAME SAME SAME SAME SAME SAME SAME"/>
        <s v="MADE IN BRAZIL MADE IN BRAZIL"/>
        <s v="FROM MAGENTA INC 807 ALLSTON WAY BERKELEY CA 94710 CARTON OF TO HOMEGOODS TJMAXX MARSHALLS DISTRIBUTION CENTER DEPT ORDER STYLE QUANTITY PRE TICKETED FROM MAGENTA INC 807 ALLSTON WAY BERKELEY CA 94710 CARTON OF TO HOMEGOODS TJMAXX MARSHALLS DISTRIBUTION C"/>
        <s v="P.O. DIST. NO. 4500645037 / 4500645038 P.O. IMPO. NO. F7A0000317 / F7A0000318 / F7A0000319 F7A0000320 / F7A0000321 / F7A0000322 / F7A0000323 / F7A0000324 F7A0000325 SAME SAME SAME SAME SAME SAME SAME SAME SAME"/>
        <s v="NO MARKS . . . . . . . . . . . NO MARKS . . . . . . . . . . . NO MARKS . . . . . . . . . . ."/>
        <s v="BWB2021-P032USA SAME SAME SAME SAME SAME SAME SAME SAME SAME SAME"/>
        <s v="BWB2021-P032USA"/>
        <s v="PO NO. 3674-A35871 MASTER PIPE LOS ANGELES,CA USA ASTM A500 GR. B SIZE: WT-FT : PCS-LIFT: WEIGHT : LIFT NO : HEAT NO : NEXTEEL CO., LTD. MADE IN SOUTH KOREA NO MARKS NO MARKS NO MARKS NO MARKS NO MARKS NO MARKS NO MARKS"/>
        <s v="INVOICE: 0100480821 0100480823"/>
        <s v="1-55 SAME SAME SAME SAME SAME SAME SAME SAME SAME SAME SAME SAME SAME SAME SAME SAME SAME SAME SAME SAME SAME"/>
        <s v="N M NO MARKS NO MARKS NO MARKS NO MARKS"/>
        <s v="BUYER : PLUGG PO # 44032 QUANTITY GROSS WEIGHT NET WEIGHT CTN DIMS F ACTORY CODE MADE IN BANGLADESH SAME SAME SAME BUYER : PLUGG PO # 44032 QUANTITY GROSS WEIGHT NET WEIGHT CTN DIMS F ACTORY CODE MADE IN BANGLADESH SAME SAME SAME"/>
        <s v="NO MARKS . . . ."/>
        <s v="&lt;01PMO&gt; MEMPHIS, TN USA &lt;01PMO&gt; MEMPHIS, TN USA &lt;01PMO&gt; MEMPHIS, TN USA &lt;01PMO&gt; MEMPHIS, TN USA &lt;01PMO&gt; MEMPHIS, TN USA PLANT TO#1 015 01PMO IN DIAMOND MEMPHIS,TN USA 01PMO FINAL DESTINATION: MEMPHIS , TN USA 01PMO FINAL DESTINATION: MEMPHIS , TN USA &lt;01P"/>
        <s v="NA NA NO MARKS NO MARKS NO MARKS NO MARKS NO MARKS NO MARKS NO MARKS NO MARKS NO MARKS NO MARKS NO MARKS NO MARKS NO MARKS"/>
        <s v="TEMU6833355"/>
        <s v="DK N.W.KGS G.W.KGS CARTON NO. OF MADE IN MYANMAR NO MARKS NO MARKS NO MARKS NO MARKS NO MARKS NO MARKS NO MARKS NO MARKS NO MARKS NO MARKS DK N.W.KGS G.W.KGS CARTON NO. OF MADE IN MYANMAR NO MARKS NO MARKS NO MARKS NO MARKS NO MARKS NO MARKS NO MARKS NO M"/>
        <s v="BWB2021-P021USA"/>
        <s v="BWB2021-P021USA SAME SAME SAME SAME SAME SAME SAME SAME SAME"/>
        <s v="NO MARKS NO MARKS NO MARKS NO MARKS NO MARKS NO MARKS NO MARKS NO MARKS NO MARKS NO MARKS NO MARKS NO MARKS NO MARKS NO MARKS NO MARKS NO MARKS NO MARKS NO MARKS NO MARKS NO MARKS"/>
        <s v="9800 NO MARKS"/>
        <s v="TOYO INK MEXICO S.A. DE C.V. MEXICO"/>
        <s v="NA NO MARKS NA NO MARKS NA NO MARKS NO MARKS NO MARKS NO MARKS NO MARKS NO MARKS NO MARKS NO MARKS NO MARKS NO MARKS NO MARKS NO MARKS NO MARKS NO MARKS NA NO MARKS NA NO MARKS"/>
        <s v="BWB2021-P020A-21U SA SAME SAME SAME SAME SAME SAME SAME SAME SAME SAME SAME SAME SAME BWB2021-P020A-21U SA SAME SAME SAME SAME SAME SAME SAME SAME SAME"/>
        <s v="DELIVERY ADDRESS: BARNES &amp; NOBLE PURCHASING INC SAN #800-1464 1 BARNES &amp; NOBLE WAY MONROE TOWNSHIP, NJ 08831 USA BARNES &amp; NOBLE INC. TITLE : ALICE'S ADVENTURES IN WONDERLA ISBN : 978-1-4549 -4403-4 BARNES &amp; NOBLE INC. TITLE : MICHAEL HAGUE'S CHRISTMAS CAR"/>
        <s v="255 CARTONS 1 TO 69 CARTONS 1 TO 4 5 CARTONS 1 TO 90 CARTONS 1 TO 51 CARTONS C/S:11346 6 SAME SAME SAME SAME SAME SAME SAME SAME SAME SAME SAME SAME SAME SAME SAME SAME SAME SAME SAME SAME SAME"/>
        <s v="NO MARKS NO MARKS NO MARKS NO MARKS NO MARKS NO MARKS NO MARKS NO MARKS NO MARKS . EI REF:66211543 73 926 CARTONS 01 -518 C SEAL # BOL T02341080 01-408 C SEAL # BOLT0234 1079 SAME SAME SAME SAME SAME SAME"/>
        <s v="NO MARKS NO MARKS NO MARKS MADE IN USA BURN BRANDED PER ANSI YELLOW DISKSAME SAME SAME SAME SAME SAME NO MARKS NO MARKS NO MARKS NO MARKS NO MARKS NO MARKS NO MARKS NO MARKS NO MARKS NO MARKS NO MARKS NO MARKS NO MARKS NO MARKS NO MARKS"/>
        <s v="NA . . . . . . . . ."/>
        <s v=". EI REF:61C01018 23 MAIN MARK : G. T.S P.O.NO: ST.N O.: ULT.DEST. MAD E IN BANGLADESH S IDE MARK : COLOR : SIZE : QTY : M EAS (IN) CARTON N O. : SAME SAME SAME . EI REF:61C01018 23 MAIN MARK : G. T.S P.O.N O: ST.N O.: ULT.DEST. MAD E IN BANGLADESH S IDE "/>
        <s v="NO MARKS . . . . . . . . . . . . . . . . . . . . . . . . . . . . . . . . . . . . . . . . . . . . . . . . . . . . . . . . . . . . . NO MARKS . . . . . . . . . . . . . . . . . . . . . . . . . . . . . . . . . . . . . . . . . . . . . . . . . . . . . . . . . ."/>
        <s v="1458 CARTONS 1 TO 378 379 TO 648 6 49 TO 994 995 TO 1242 1243 TO 1458 C/S-BOLT01920329 SAME SAME SAME SAME SAME SAME SAME SAME SAME SAME SAME SAME SAME SAME SAME SAME SAME SAME SAME SAME"/>
        <s v="CATO STYLE# CATO PO CATO'S DEPT. NO. CARTON ID# QNTY/CTN SIZE COL OR RATIO VENDOR: MADE IN CHINA CATO STYLE# CATO PO CATO'S DEPT. NO. CARTON ID# QNTY/CTN SIZE COL OR RATIO VENDOR: MADE IN CHINA"/>
        <s v="0 NO MARKS 0 NO MARKS 0 NO MARKS"/>
        <s v="NO MARKS . NO MARKS . NO MARKS . NO MARKS . . . . . . ."/>
        <s v="AS PER SHPR'S DOCS AS PER SHPR'S DOCS"/>
        <s v="NO MARKS NO MARKS PO# 22715056 / 22715062/ 22715063 SAME SAME SAME SAME SAME SAME SAME SAME"/>
        <s v="P40-10-00310-01 P40-10-00310-01 P40-10-00310-01 P40-10-00310-01 P40-10-00310-05 P40-10-00310-05 P40-10-00310-05 P40-10-00310-05 P40-10-00310-03 P40-10-00310-03 P40-10-00310-03 P40-10-00310-03 P40-10-00310-06 P40-10-00310-06 P40-10-00310-06 P40-10-00310-06"/>
        <s v="TZ7763914 . . TZ7763924 . . TZ7764289 . . . . . . . TZ7764293 . ."/>
        <s v="PO # 1008192A PO # 1008192B"/>
        <s v="N/M . . . . . . ."/>
        <s v="TUMAC/23009 TUMAC/23009"/>
        <s v="NO MARKS NO MARKS NO MARKS NO MARKS NO MARKS NO MARKS NO MARKS . . . . . . . . . . . ."/>
        <s v="AS PER PACKING LIST // //"/>
        <s v="NO MARKS NO MARKS NO MARKS NO MARKS NO MARKS NO MARKS NO MARKS NO MARKS NO MARKS NO MARKS NO MARKS NO MARKS NO MARKS NO MARKS NO MARKS NO MARKS NO MARKS NO MARKS NO MARKS NO MARKS NO MARKS NO MARKS"/>
        <s v="PO 22741806 . . . . . . . . . . . . . . ."/>
        <s v="NA. , NA. , NA. , NA. , NA. ,"/>
        <s v="&lt;1010&gt; MEMPHIS, TN USA VIETNAM N/M N/M N/M N/M N/M N/M N/M N/M N/M N/M N/M N/M N/M N/M N/M N/M N/M N/M N/M N/M N/M N/M"/>
        <s v=", NA NA , NA"/>
        <s v="NO MARKS . . . . . . . . . . . NO MARKS . . . . . . . . . . . NO MARKS . . . . . . . . . . . NO MARKS . . . . . . . . . . . NO MARKS . . . . . . . . . . . NO MARKS . . . . . . . . . . ."/>
        <s v="NO MARKS PO# 22741804 / 22741805 SAME SAME SAME SAME SAME SAME SAME"/>
        <s v=".98 NO MARKS .98 NO MARKS"/>
        <s v="TUMAC/23009 TUMAC/23009 TUMAC/23009 TUMAC/23009"/>
        <s v="GRAFITES ESPECIAIS/BRASIL GES GRAPHITE / USA GES-002"/>
        <s v="ADDRESSED"/>
        <s v="COOK PRO, INC. P.O. : ITEM : MASTER CARTON QTY : COUNTRY OF ORIGIN : CHINA GROSS WEIGHT: NET WEIGHT: CARTON:"/>
        <s v="CONTAINER NO CONTAINER NO FCIU7288440 LINE SEAL NO EMCPNR8730 . AS PER LABEL THE SAME THE SAME THE SAME THE SAME"/>
        <s v="LIFTER MACHINE (FAHRGESTELL) NO. 4403 TOPPERMACHINE (FAHRGESTELL) NO. 4663 COMM DEMO RENT, MI NA NA NA"/>
        <s v="BONITAS INTERNATIONAL PO #: ITEM #: ITEM NAME: QUANTITY: N.W.:_____KGS. G.W.:_____KGS. MADE IN CHINA NO MARKS"/>
        <s v="NO MARKS . . . . . . . . . . . . NO MARKS . . . . . . . . . . . . NO MARKS . . . . . . . . . . . ."/>
        <s v=". LOGIPALLET / BRAZIL SAME SAME SAME SAME SAME SAME"/>
        <s v="AS PER SHPR'S DOCS"/>
        <s v="-------------- SWB TOTAL NUMBERS---- ---------- TOTAL GROSS WEIGHT: 142 21.98 TOTAL VOLUME: 47.88 ------ ------------------------------------ ------------- EIN 23-254866203 N /M N/M"/>
        <s v="NO MARKS . . NO MARKS . . NO MARKS . . NO MARKS . . NO MARKS . . NO MARKS . . . . . . . . . NO MARKS . . . . . . . . . NO MARKS . . . . . . . . . NO MARKS . . NO MARKS . . NO MARKS . . . . . . . . . . . . . . ."/>
        <s v="STYLE NO: NET WEI GHT: GROSS WEIGHT : TOTAL UNITS: CA RTON: RBH PO NO: DESIGNED IN THE U SA MADE IN CAMBOD IA SAME SAME SAME SAME SAME SAME SAME SAME SAME SAME STYLE NO: NET WEI GHT: GROSS WEIGHT : TOTAL UNITS: CA RTON: RBH PO NO: DESIGNED IN THE U SA MAD"/>
        <s v="STYLE NO: NET WEI GHT: GROSS WEIGHT : TOTAL UNITS: CA RTON: RBH PO NO: DESIGNED IN THE U SA MADE IN CAMBOD IA SAME SAME SAME SAME SAME SAME SAME SAME SAME SAME SAME SAME SAME SAME SAME SAME STYLE NO: NET WEI GHT: GROSS WEIGHT : TOTAL UNITS: CA RTON: RBH P"/>
        <s v=". EI REF:66211472 05 20 CARTONS SAME SAME SAME SAME SAME SAME SAME SAME . EI REF:66211472 05 20 CARTONS SAME SAME SAME SAME SAME"/>
        <s v="COOK PRO, INC NO MARKS NO MARKS NO MARKS"/>
        <s v="ADE NO MARKS ADE NO MARKS"/>
        <s v=". EI REF:66211480 29 487 CARTONS SAME SAME SAME SAME SAME SAME SAME SAME SAME SAME SAME . EI REF:66211480 29 487 CARTONS SAME SAME SAME SAME SAME SAME SAME SAME"/>
        <s v="9800 NO MARKS 9800 NO MARKS 9800 NO MARKS 9800 NO MARKS"/>
        <s v="N/M N/M N/M N/M N/M N/M"/>
        <s v="N/M N/M N/M N/M N/M N/M N/M N/M N/M N/M N/M N/M N/M N/M N/M N/M N/M N/M N/M N/M N/M"/>
        <s v="WEO-0008 3400 N GAP DRIVE FRESNO,C A,USA 93727 0 NOTIFY3: DAMCO DIST RIBUTION, 1015 E 236TH ST CARSON,C A 90745, ATT:DAVID JOHNSON"/>
        <s v="00932/21 NO MARKS NO MARKS NO MARKS NO MARKS NO MARKS"/>
        <s v="PO NO PN QTY MADE IN CHINA"/>
        <s v="AS ADDRESSED ENTRY 240983 . . . . . . . . . . ."/>
        <s v="EI REF: 61X8093029 SHIPPING MARKS: MPI P.O. MCALLEN,TX C/NO. 1-UP MADE IN CHINA"/>
        <s v="PIECES/LOGS PIECES/LOGS PIECES/LOGS PIECES/LOGS"/>
        <s v=". EI REF:517504403"/>
        <s v=". EI REF:6731076303 SAME SAME . EI REF:6731076303 SAME SAME SAME SAME . EI REF:6731076303 SAME SAME SAME SAME . EI REF:6731076303 SAME SAME SAME . EI REF:6731076303 SAME SAME . EI REF:6731076303 SAME SAME SAME SAME . EI REF:6731076303 SAME SAME SAME SAME "/>
        <s v="NO MARKS . . . NO MARKS . . . NO MARKS . . . NO MARKS . . ."/>
        <s v=". EI REF:6711157735 SAME SAME SAME SAME SAME SAME . EI REF:6711157735 SAME SAME SAME SAME SAME . EI REF:6711157735 SAME SAME SAME SAME . EI REF:6711157735 SAME . EI REF:6711157735 SAME SAME SAME SAME SAME SAME . EI REF:6711157735 SAME SAME SAME"/>
        <s v=". EI REF:6711158114 SAME SAME SAME . EI REF:6711158114 SAME . EI REF:6711158114 SAME SAME SAME SAME SAME SAME SAME . EI REF:6711158114 SAME SAME SAME SAME SAME"/>
        <s v="22 WOODEN CRATES"/>
        <s v="M53609 . . . ."/>
        <s v="PLANT CODE  602 5 SAME SAME SAME SAME SAME PLANT CODE  602 5 SAME SAME SAME SAME SAME PLANT CODE  602 5 SAME SAME SAME SAME SAME PLANT CODE  602 5 SAME SAME SAME SAME SAME PLANT CODE  602 5 SAME SAME SAME SAME SAME PLANT CODE  602 5 SAME SAME SAME SAME SA"/>
        <s v="OTPU6105592 SAME SAME SAME SAME SAME SAME SAME SAME SAME SAME SAME SAME SAME SAME SAME SAME SAME SAME SAME SAME SAME SAME SAME SAME SAME SAME"/>
        <s v="ODC-0018 110 MERRITT BLVD. FISHKIL L, NY 12524 USA 3RD NOTIFY PARTY: SALSON LOGISTICS 888 DOREMUS AVE. NEWARK NJ 07114"/>
        <s v="NO MARKS . . . NO MARKS . ."/>
        <s v="04 CARTONS 01 T O 04 SAME SAME SAME SAME SAME SAME SAME 04 CARTONS 01 T O 04 SAME SAME SAME 04 CARTONS 01 T O 04 SAME SAME SAME SAME SAME SAME 04 CARTONS 01 T O 04 SAME SAME SAME SAME SAME SAME SAME 04 CARTONS 01 T O 04 SAME SAME 04 CARTONS 01 T O 04 SAME"/>
        <s v="N/M ."/>
        <s v="SHIP REF TY 004-21 //"/>
        <s v="N/M N/M N/M N/M N/M N/M N/M N/M N/M N/M N/M"/>
        <s v="NO MARKS NO MARKS NO MARKS NO MARKS NO MARKS NO MARKS NO MARKS NO MARKS NO MARKS NO MARKS NO MARKS NO MARKS NO MARKS NO MARKS NO MARKS NO MARKS NO MARKS NO MARKS NO MARKS NO MARKS NO MARKS NO MARKS NO MARKS NO MARKS NO MARKS NO MARKS NO MARKS NO MARKS NOM"/>
        <s v="WALMART P.O. 3669301731 MADE IN PAKISTAN INV FAC/4403-21 CNTR_NO UACU5279739 CARRIER SEAL_NO D12596 . . . . ."/>
        <s v="MARKING GS FURNITURE &lt;IN DIAMOND&gt; RIVERSIDE,CA 92507 MADE IN MALAYSIA MODEL COLOR: DESCRIPTION: PO# MARKING GS FURNITURE &lt;IN DIAMOND&gt; RIVERSIDE,CA 92507 MADE IN MALAYSIA MODEL COLOR: DESCRIPTION: PO#"/>
        <s v="LG ELECTRONICS CANAD A INC. 20 NORELCO DRIVE NORTH YORK, ON M9L 2X6 CANADA LG ELECTRONICS CANAD A INC. 20 NORELCO DRIVE NORTH YORK, ON M9L 2X6 CANADA LG ELECTRONICS CANAD A INC. 20 NORELCO DRIVE NORTH YORK, ON M9L 2X6 CANADA LG ELECTRONICS CANAD A INC. 20"/>
        <s v="MARKING GS FURNITURE IN DIAMOND RIVERSIDE,CA 92507 MADE IN MALAYSIA MODEL COLOR: DESCRIPTION: PO MARKING GS FURNITURE IN DIAMOND RIVERSIDE,CA 92507 MADE IN MALAYSIA MODEL COLOR: DESCRIPTION: PO"/>
        <s v="DISTRIBUTION CENTER 3777 WORKMAN MILL ROAD WHITTIER, CA 90601 STYLE#: PO#: COLOR: COLOR CODE: GROSS WEIGHT: NET WEIGHT: MEASUREMENTS: COUNTRY OF ORIGIN: NON-CONVEYABLE"/>
        <s v=". EI REF:6711155199 . EI REF:6711155199 . EI REF:6711155199 SAME SAME . EI REF:6711155199 . EI REF:6711155199 SAME SAME SAME SAME SAME SAME SAME . EI REF:6711155199 . EI REF:6711155199 . EI REF:6711155199 SAME SAME SAME SAME SAME SAME SAME SAME SAME SAME "/>
        <s v="PO C295 SAME SAME SAME SAME"/>
        <s v="NO MARKS . NO MARKS . NO MARKS . NO MARKS . ."/>
        <s v="NO MARKS . . . NO MARKS . . . NO MARKS . . . NO MARKS . . . NO MARKS . . ."/>
        <s v="NO MARKS AND NUMBERS NO MARKS AND NUMBERS NO MARKS AND NUMBERS NO MARKS AND NUMBERS NO MARKS AND NUMBERS NO MARKS AND NUMBERS NO MARKS AND NUMBERS NO MARKS AND NUMBERS NO MARKS AND NUMBERS NO MARKS AND NUMBERS NO MARKS AND NUMBERS NO MARKS AND NUMBERS NO "/>
        <s v="PETER PAUL DESICCATED COCONUT PRODUCT OF PHILIPPINES K INSIDE CIRCLE"/>
        <s v="EI REF 6621139425 1200 CARTONS . . . . . . . . . . . . EI REF 6621139426 457 CARTONS . . . . . . . . . . . ."/>
        <s v="AG48 SAME SAME SAME SAME SAME"/>
        <s v="WURTH ADAMS NUT AND BOLT 88464003, 88475337, 88557654, 88542861, 88684468, 88777987, 88620054 BROOKLYNPARK, MN USA MADE IN TAIWAN WINA CDC PO. P/N SPCL-PLASTIC-FEM.HOSECONNECT- BLACK-D WG LOT NO. QTY PCS/CTN C/NO OF MADE IN TAIWAN WURTH ADAMS RICHFIELD,WI"/>
        <s v="MCALLEN, TX USA PO.88533857 P/NO.200 MADE IN TAIWAN R.O.C."/>
        <s v=". COW-WELFARE/SPPL/01 - 7703 NOS TOTAL PCS : PIPES 4403 3300 END CAP NOS"/>
        <s v="NO MARKS NO MARKS NO MARKS NO MARKS NO MARKS NO MARKS GREEN COFFEE ORIGIN: BRAZIL NET WEIGHT: 1.000 MT GROSS WEIGHT: 1.002 MT FOR FURTHER PREPARATION ONLY 002/7790/0490 SAME SAME SAME SAME SAME SAME SAME SAME SAME SAME SAME SAME NO MARKS NO MARKS"/>
        <s v="A B C D SAME SAME SAME SAME SAME SAME SAME SAME SAME SAME"/>
        <s v="P.O WT20-10092 CHTR RR412"/>
        <s v="EXPORT REF. 8011002 / 30735 FUMIGATION CERT.: EWS-013622 SAME SAME SAME"/>
        <s v="NO MARKS . . . . . . . . . . . . ."/>
        <s v="AG68 SAME SAME SAME SAME SAME SAME"/>
        <s v="LLIT LLIT THE SAME THE SAME"/>
        <s v="LLIT LLIT THE SAME THE SAME THE SAME"/>
        <s v="NETUNO/GPESCA SAME SAME SAME SAME SAME SAME"/>
        <s v="CTN 01 T0 575 C S BOLT01639211"/>
        <s v="NO MARKS . . . . . . . . . NO MARKS . . . . . . . . . NO MARKS . . . . . . . . . NO MARKS . . . . . . . . . NO MARKS . . . . . . . . . NO MARKS . . . . . . . . ."/>
        <s v="HMMU9022530 KOCU4039840 HMMU9022530 KOCU4039840"/>
        <s v="M0844453 M0844454 M1256335"/>
        <s v="SHIP REF TY 020-20 //"/>
        <s v="NO MARKS N/M CONTAINER NO. CMAU7095300 SEKU4317764 BEAU4672377 MADE IN CAMBODIA N/M CONTAINER NO. CMAU7095300 SEKU4317764 BEAU4672377 MADE IN CAMBODIA"/>
        <s v="NO MARKS AND NUMBERS NO MARKS AND NUMBERS"/>
        <s v="01 TO 575 . . . . . . . . . . . ."/>
        <s v=". SAME SAME SAME ."/>
        <s v="TMC-4403 SAME SAME SAME SAME SAME SAME"/>
        <s v="N M NO MARKS NO MARKS NO MARKS NO MARKS NO MARKS NO MARKS NO MARKS NO MARKS NO MARKS NO MARKS NO MARKS NO MARKS NO MARKS NO MARKS NO MARKS NO MARKS NO MARKS NO MARKS"/>
        <s v="AG812 SAME SAME SAME SAME SAME"/>
        <s v=". . SAME SAME SAME SAME SAME SAME SAME SAME SAME SAME SAME SAME SAME SAME SAME SAME SAME . . . . ."/>
        <s v="EXPORT REF. 8009069 30521 PO# 1712 SAME SAME SAME SAME"/>
        <s v="20/11/2020"/>
        <s v="INVOICE NUMBER: 58000781 DELIVERY NUMBER: 800779789-8007798 0 SAME SAME SAME"/>
        <s v="AG812 SAME SAME SAME SAME SAME SAME"/>
        <s v="AUTOLIV AST DEPOT/CASAS INT C/NO:1 --6 AUTOLIV SAFETY TECHNOLOGY NO:1/23- 23/23 MADE IN CHINA AUTOLIV SAFET Y TECHNOLOGY NO:1/22-22/22 MADE IN CHINA AUTOLIV SAFETY TECHNOLOGY NO:1/23- 23/23 MADE IN CHINA AUTOLIV SAFET Y TECHNOLOGY NO:1/22-22/22 MADE IN CH"/>
        <s v="NO MARKS . . . . . . . NO MARKS . . . . . . . . NO MARKS . . . . . . . NO MARKS . . . . . . . NO MARKS . . . . . . ."/>
        <s v="PLANT CODE  6011"/>
        <s v="NO MARKS NO MARKS NO MARKS NOMARKS NO MARKS NO MARKS NO MARKS NO MARKS NO MARKS NO MARKS NO MARKS NO MARKS NO MARKS NO MARKS NO MARKS NO MARKS NO MARKS NO MARKS NO MARKS NO MARKS NO MARKS NO MARKS NO MARKS NO MARKS NOMARKS NO MARKS NO MARKS NO MARKS NO MA"/>
        <s v="MRKU5131455 MRKU2706176 MSKU820631 2 SUDU5898972 MRKU5131455 MRKU2706176 MSKU820631 2 SUDU5898972 MRKU5131455 MRKU2706176 MSKU820631 2 SUDU5898972 MRKU5131455 MRKU2706176 MSKU820631 2 SUDU5898972"/>
        <s v="1 TO 9"/>
        <s v="SEE THE ATTACHMENT"/>
        <s v="NM . . . . . . . BAXTER PUERTO RICO . . . . . ."/>
        <s v="BAXTER PUERTO RICO"/>
        <s v="SEE ATTACHMENT"/>
        <s v="SULLIVAN HARDWARE PCS P.O.: MADE IN CHINA"/>
        <s v="PART OF 40HQ X 1 QUANTITY : 21,3 52 EA MADE IN KOREA SAY 6 BOXES ONLY"/>
        <s v="EI REF 61X8083398 MPI P.O. MCALLEN,TX C/NO. 1-UP MADE IN CHINA . . . . . . . . . . . . . . ."/>
        <s v="AG48 SAME SAME SAME SAME SAME SAME"/>
        <s v="NO MARKS . . . . . . . . . . . . NO MARKS . . . . . . . . . . . . . ."/>
        <s v="PCS P.O.: MADE IN CHINA"/>
        <s v="MUD PIE (IN TRIANGLE) ATLANTA PO# CARTON# OF MADE IN CHINA NO MARKS NO MARKS NO MARKS NO MARKS NO MARKS NO MARKS NO MARKS NO MARKS NO MARKS NO MARKS NO MARKS NO MARKS NO MARKS NO MARKS NO MARKS NO MARKS NO MARKS NO MARKS NO MARKS NO MARKS NO MARKS MUD PIE"/>
        <s v="N/M SAME N/M SAME SAME"/>
        <s v="NO MARKS . . . . . . . . . . . . . . . NO MARKS . . . . . . . . . . . . . . . . . . . NO MARKS . . . . . . . . . . . . . . . ."/>
        <s v="PCS P.O. MADE IN CHINA"/>
        <s v="6500046405 1200010470 4500794270"/>
        <s v="NO MARKS NO MARKS THE SAME THE SAME THE SAME THE SAME THE SAME THE SAME THE SAME THE SAME THE SAME THE SAME"/>
        <s v="NO MARKS . . . . . . . . . NO MARKS . . . . . . . . . NO MARKS . . . . . . . . . NO MARKS . . . . . . . . ."/>
        <s v="NO MARKS AND NUMBERS NO MARKS AND NUMBERS NO MARKS AND NUMBERS NO MARKS AND NUMBERS NO MARKS AND NUMBERS"/>
        <s v="HMMU9047842"/>
        <s v="BMOU4665789 KOCU4766011 KOCU9007960 BMOU4665789 KOCU4766011 KOCU9007960 BMOU4665789 KOCU4766011 KOCU9007960"/>
        <s v="WAL-MART STORES INC.,USA PO 2616443457 PO TYPE 40 DEPT 20 VENDOR STOCK NO. MS8901644920 -04, MS8901644920 -02 SHIP CASE QTY 4403 CTNS CASE GR. WT AS PER PO CASE MEAS. AS PER PO MADE IN PAKISTAN SHIP CASE NO. 01-4403 CNTR_NO SEGU5769830 FCIU7040113 FCIU862"/>
        <s v="CONT/SEAL: MRKU3373125/ ML-VN34107 61 CONT/SEAL: GLDU5596613/ ML-VN3 410762 DITTO CONT/SEAL: MRKU3373125/ ML-VN34107 61 CONT/SEAL: GLDU5596613/ ML-VN3 410762 DITTO"/>
        <s v="OCEAN FREIGHT PREPAID AT ORIGIN APP LICABLE FREE TIME 10 DAYS AT (PORT O F DISCHARGE / PLACE OF DELIVERY) LC NO. 043920010129 DATED 30.06.2020 OCEAN FREIGHT PREPAID AT ORIGIN APP LICABLE FREE TIME 10 DAYS AT (PORT O F DISCHARGE / PLACE OF DELIVERY) LC NO."/>
        <s v="NO MARKS NO MARKS THE SAME THE SAME THE SAME THE SAME THE SAME THE SAME"/>
        <s v="NO MARKS NO MARKS THE SAME THE SAME THE SAME THE SAME THE SAME"/>
        <s v="NO MARKS NO MARKS NO MARKS THE SAME THE SAME THE SAME THE SAME THE SAME"/>
        <s v="EI REF: 61X8079914 SHIPPING MARKS:MPI P.O. MCALLEN,TX C/NO. 1-UP MADE IN CHINA"/>
        <s v="// // // // // // // // // // //"/>
        <s v="NO MARKS NO MARKS THE SAME THE SAME THE SAME THE SAME THE SAME THE SAME THE SAME"/>
        <s v="HASBRO B8254WM44 108 PCS. PD SINGLE CA N 3OZ PLAY-DOH . . . . . . HASBRO E66905L00 4 PCS PD TOW TRUCK PLAY-DOH . . . . . . HASBRO E68915L00 3 PCS PD CEMENT TR UCK PLAY-DOH . . . . . . HASBRO E69675L00 6 PCS PD ELASTIX A ST PLAY-DOH . . . . . HASBRO E90975"/>
        <s v="NO MARKS NO MARKS THE SAME THE SAME THE SAME THE SAME THE SAME THE SAME THE SAME THE SAME THE SAME THE SAME THE SAME"/>
        <s v="CONTAINER NO.: MRKU5263153 SEAL N O.: MLVN3466221"/>
        <s v="NO MARKS . . . . . . . . . . . . . . . . . . . NO MARKS . . . . . . . . . . . . . . . . . . ."/>
        <s v="141486 . . . . . 141568 . . . 141602 . . 141665 . . 141674 . . 141680 . . 141688 . . 141695 . . . 141703 . . 141707 . . 141715 . . 141740 . . . 141802 . . . 141870 . . ."/>
        <s v="UBIQUITI USA UBIQUITI USA UBIQUITI USA UBIQUITI USA UBIQUITI USA"/>
        <s v="// // // // // // // // // //"/>
        <s v="MUD PIE (IN TRIANGLE) ATLANTA PO# CARTON# OF MADE IN CHINA NO MARKS NO MARKS NO MARKS NO MARKS NO MARKS NO MARKS NO MARKS"/>
        <s v="CONTAINER NO. MSKU5130403, 1X20DC SEAL NO. ML-VN3451686 CONTAINER NO. MSKU4800440, 1X45HC SEAL NO . ML-VN3675305 CONTAINER NO. MSK U5130403, 1X20DC SEAL NO. ML-VN34 51686 CONTAINER NO. MSKU4800440, 1X45HC SEAL NO. ML-VN3675305 CONTAINER NO. MSKU5130403, 1"/>
        <s v="EI REF 61X8078391 SHIPPING MARKS MPI P.O. MCALLEN,TX C/NO. 1-UP MADE IN CHINA . . . . . . . . ."/>
        <s v="G.T. P.O. STYLE COLOUR SIZE QTY MADE IN SRI LANKA . . . . . . . . ."/>
        <s v="GOHSENOL KH-20 PASADENA TX P/NO.1-18 MADE IN JAPAN SAME SAME SAME SAME"/>
        <s v="NO MARKS NO MARKS NO MARKS GGS (IN TRI) CONTENTS: GGS PO: GROSS WEIGHT: LBS MADE IN:"/>
        <s v="PO#-4403 DESCRIPTION P/NO. PACKAGE NO.1-UP MADE IN CHINA"/>
        <s v="N/M SAME SAME"/>
        <s v="MUD PIE (IN TRIANGLE) ATLANTA PO# CARTON# OF MADE IN CHINA NO MARKS NO MARKS NO MARKS NO MARKS NO MARKS NO MARKS NO MARKS NO MARKS"/>
        <s v="215119 2362249 2112371-PB 215118 2362249 2112371-PB"/>
        <s v="BRAND: M050/17953B"/>
        <s v="CALICO HARDWOODS, USA"/>
        <s v="NO MARKS . . NO MARKS . . NO MARKS . . NO MARKS . . . . . . . . . . . . ."/>
        <s v="CALICO HARDWOODS,USA . . . . ."/>
        <s v="01 TO 535 PKGS . . . . . . . . . . ."/>
        <s v=". . . ."/>
        <s v="REF. 8002019 FUM. CERT.: EWS-009109 SAME SAME SAME SAME SAME SAME SAME"/>
        <n v="3038.0"/>
        <s v="HYDAC TECHNOLOGY CORPORATION BETHLEHEM, PA 18017 - USA PO# 4500529238, 4500528788, 4500529066, 4500525138, 4500528227, 4500531290, 450053 2251 DN# 344576-344582 ADIENT USA . . HYDAC TECHNOLOGY CORP. HYDAC DIVISION 90 SOUTHLAND DRIVE 18017 BETHLEHEM PO# 45"/>
        <s v="CONTITECH MEXICANA SAN LUIS POTOSI MEXICO DELIVERY NOTE 63041623 63041625 63041626 63041627"/>
        <s v="CONTITECH MEXICANA 78395 SAN LUIS POTOSI, MX DELIVERY NO: 20200735 INVOICE NO: 20300688 SAME SAME SAME CONTITECH MEXICANA 78395 SAN LUIS POTOSI, MX DELIVERY NO: 20200735 INVOICE NO: 20300688 SAME CONTITECH MEXICANA 78395 SAN LUIS POTOSI, MX DELIVERY NO: 2"/>
        <s v="HOME ESSENTIALS AND HOME ESSENTIALS AND HOME ESSENTIALS AND HOME ESSENTIALS AND HOME ESSENTIALS AND BEYOND ITEM # ITEM DESCRIPTION QTY MADE IN CHINA CTN # OF PO # THE SAME THE SAME THE SAME"/>
        <s v="NO MARKS AND NUMBERS NO MARKS AND NUMBERS NO MARKS AND NUMBERS NO MARKS AND NUMBERS NO MARKS AND NUMBERS NO MARKS AND NUMBERS NO MARKS AND NUMBERS NO MARKS AND NUMBERS NO MARKS AND NUMBERS NO MARKS AND NUMBERS"/>
        <s v="NA NO MARKS NO MARKS NO MARKS NO MARKS NO MARKS NO MARKS NA NO MARKS NO MARKS NO MARKS NO MARKS NO MARKS NO MARKS NA NO MARKS NO MARKS NO MARKS NO MARKS NO MARKS NA NO MARKS NO MARKS NO MARKS NO MARKS NO MARKS NO MARKS NA NO MARKS NO MARKS NO MARKS NO MAR"/>
        <s v="CAROLYN MILLER U.S.A"/>
        <s v="N/M . . . ."/>
        <s v="MBC LARSON COLOR FINISH PART Q TY PO PALLET DATE GROSS WEIGHT MADE IN PRC --DITTO-- COMFORT BILT MOCKSVILLE NC MFG"/>
        <s v="ARLA FOODS P.O. 4702296707 NEW YOR K ARLA FOODS P.O. 4702299755 N EW YORK"/>
        <s v="MIDWEST DESTINATION: CHICAGO.USA CASE NO. 1-29 PART NO.(QTY) :"/>
        <s v="N/M N/M N/M N/M N/M N/M N/M N/M N/M N/M N/M N/M N/M N/M N/M N/M N/M N/M"/>
        <s v="QUALITA GRANITOS E MARMORES LTDA SAME SAME SAME SAME SAME SAME SAME SAME SAME SAME SAME SAME"/>
        <s v="PO5001010 SAME SAME SAME SAME SAME SAME SAME SAME SAME SAME SAME"/>
        <s v="GROUP NAME DESCRIPTION STYLE COLOR PO ROSETTI/JESS ICA SIMPSON QUANTITY C/NO MADE IN MYANMAR GROUP NAME DESCRIPTION STYLE COLOR PO ROSETTI/JESS ICA SIMPSON QUANTITY C/NO MADE IN MYANMAR GROUP NAME DESCRIPTION STYLE COLOR PO ROSETTI/JESS ICA SIMPSON QUANTI"/>
        <s v="SHIPPING MARK PIOLAX CORPORATION(USA) PALLET NO.: 1/20-20/20 MADE IN CHINA"/>
        <s v="N/A"/>
        <s v="DEEP SAME SAME SAME SAME SAME SAME SAME SAME SAME SAME SAME SAME SAME SAME"/>
        <s v="40 LOGS . . . . ."/>
        <s v="SHIPPING MARK PIOLAX CORPORATION(USA) PALLET NO.: 1/30-30/30 MADE IN CHINA"/>
        <s v="AUTOGRAPH (IN DIA) ORDER NO. CLEVELAND,OHIO VIA LONG BEACH MADE IN CHINA CARTON NO."/>
        <s v="IST/VER/00894 IST/VER/00895 MANN+HUMMEL IST/VER/00896 --UNSTACKABLE-- IST/VER/00897 IST/VER/00901 IST/VER/00902 IST/VER/00903 IST/VER/00904"/>
        <s v="NO MARKS NO MARKS NO MARKS NO MARKS NO MARKS NO MARKS NO MARKS GGS (IN TRI) CONTENTS: GGS PO: GROSS WEIGHT: LBS MADE IN:"/>
        <s v="2 STARTER KI TS SWIFFER W ETJET 803228 12 . . . 2 STARTER KI TS SWIFFER W ETJET 803253 93 . . . . . . . . . . 2 STARTER KI TS SWIFFER W ETJET 803228 12 . . . 2 STARTER KI TS SWIFFER W ETJET 803253 93 . . . 2 STARTER KI TS SWIFFER W ETJET 803228 12 . . ."/>
        <s v="OFC - 0010 6001 G REEN POINT DR SOU TH GROVEPORT, OH 43125 3RD NOTIFY PARTY: SALSON LOG ISTICS 888 DOREMU S AVE. NEWARK NJ 07114 SAME SAME SAME SAME SAME SAME"/>
        <s v="SONGNOX LABEL -- SOUTH KOREA --- EQUISTAR, 17042 STATE HIGHWAY 60 SOUTH BAY CITY, TX 77414 OFFICE: (9 79)244-7109, MOBILE: 979-204-9994"/>
        <s v="DESIGN COLOUR ORDER NO. C/NO.: DEPARTMENT 22 PO NUMBER : 9200841126 INVOICE NUMBER : 12959 BANK REFERENCE NO. : 714010363187 -GP TOTAL NET WEIGHT (IN KGS) : 3,901.41 FREIGHT COLLECT FORM E NUMBER : BAF-2019-000 0032377 DATE : 23/09/2019 CNTR NO. CAIU70545"/>
        <s v="F1043-TX ARLINGTON, TX LONG BEACH PORT C 106 MADE IN INDIA 06 JUMBO CASES"/>
        <s v="N/M N/M N/M N/M N/M N/M N/M N/M N/M N/M N/M N/M"/>
        <s v="SQUISHABLE.COM, INC. SQUISHABLE MFR.:SUZHOU DANU PO# QUANTITY: MADE IN CHINA"/>
        <s v="AK P.O.NO.: SHEPHER DSVILLE CASE NO. :OF GROSS WT NET WT.: CASE DIMS.: SCENTLOK MODEL QTY N.W. G.W. SIZE T O USA HANDLE WITH CARE CONSIGNEE CM GROUP HOLDINGS INC 640 60TH STREET SOUTH S T.CLOUD MN 56301 U.S.A CP300-XX INJECTION MOLD FOR CROSS BODY MONO PR"/>
        <s v="ART BASEL MIAMI BEACH 2019 - NO CARNET ATA - SAME SAME SAME SAME SAME SAME SAME SAME SAME"/>
        <s v="MARK FREIGHT COLLECT"/>
        <s v="DISTRIBUTION CENTER 3777 WORKMAN MILL ROAD WHITTIER, CA 90601 USA STYLE PO COLOR: GROSS WEIGHT: NET WEIGHT: MEASUREMENTS: MADE IN CHINA"/>
        <s v="EI REF: BOM8082127 EI REF: BOM8082127"/>
        <s v="GOHSENOL KH-20 PASADENA TX P/NO.1-6 MADE IN JAPAN SAME SAME SAME SAME SAME"/>
        <s v="NO MARKS . . NO MARKS . . . . NO MARKS . . . . NO MARKS . . . . . . NO MARKS . . NO MARKS . ."/>
        <s v="STALLOON USA NET WEIGHT: KGS GROSS WEIGHT: KGS CARTON NO:OF NO MARKS NO MARKS NO MARKS NO MARKS NO MARKS NO MARKS NO MARKS NO MARKS NO MARKS NO MARKS NO MARKS"/>
        <s v="NO MARKS . NO MARKS . ."/>
        <s v="84,441M3 BRAZILIAN EUCALIPTUS, ROUGH SAWN, AD 25%, MILL RUN GRADE 84,441M3 BRAZILIAN EUCALIPTUS, ROUGH SAWN, AD 25%, MILL RUN GRADE SAME SAME SAME SAME SAME SAME SAME SAME SAME"/>
        <s v="2874 TO 2883"/>
        <s v="NO MARKS AND NUMBERS"/>
        <s v="// // // // // // // // // // // //"/>
        <s v="NO MARKS . . NO MARKS ."/>
        <s v="84,494M3 BRAZILIAN EUCALIPTUS, ROUGH SAWN, AD 25%, MILL RUN GRADE 84,494M3 BRAZILIAN EUCALIPTUS, ROUGH SAWN, AD 25%, MILL RUN GRADE SAME SAME SAME SAME SAME SAME SAME SAME SAME"/>
        <s v="AS PER CARTONS"/>
        <s v="NO MARKS . . . . . . . . . . . ."/>
        <s v="NO MARK NO MARK NO MARK NO MARK NO MARK NO MARK NO MARK NO MARK NO MARK NO MARK NO MARK NO MARK NO MARK THE SAME THE SAME THE SAME THE SAME THE SAME THE SAME THE SAME THE SAME THE SAME THE SAME NO MARK NO MARK NO MARK"/>
        <s v="AS ADDRESSED INV# 4001144514 NO MARKS NO MARKS NO MARKS"/>
        <s v="ALLEN RENO NV 89512 P O NO Q'TY C NO MADE IN CHINA"/>
        <s v="3O +3C"/>
        <s v="SHIP REF 536129 //"/>
        <s v="SHIP REF 536157A //"/>
        <s v="64956 ECUAHITRAC"/>
        <s v="SHIP REF 536256 //"/>
        <s v="FBLU0047269 SAME SAME SAME SAME SAME SAME SAME SAME SAME SAME SAME SAME SAME"/>
        <s v="BMOU4124613 EI REF: 6430315 301 HS CODE"/>
        <s v="FCL/FCL CY/CY FREIGHT COLLECT HDMU6706320 EI REF: PNH9825 3 HS CODE"/>
        <s v="STAR CHILDRENS DRESS COMPANY 9120 PRIDESVILL ROAD, AMELIA STYLE: SIZE: NUMBER OF UNITS: CARTON NO.: CARTON DIMENSION: STYLE NO: SIZE: QUANTITY CARTON NO."/>
        <s v="APPLE MT.JULIET PALLET NO 0001--0015 CARTON NO // //"/>
        <s v="EM (IN DIA.) COUNTRY OF ORIGIN: MADE IN CHINA NO MARKS VENDOR STK NO . PACK UNITS DESCRIPTION COLOR SIZE STYLE MADE IN CHINA NO MARKS NO MARKS NO MARKS NO MARKS NO MARKS NO MARKS NO MARKS NO MARKS NO MARKS NO MARKS NO MARKS EM (IN DIA.) COUNTRY OF ORIGIN:"/>
        <s v="DOHRN USA SAME SAME SAME SAME SAME SAME SAME SAME SAME SAME SAME"/>
        <s v="84,986M3 BRAZILIA N EUCALIPTUS, ROUGH SAWN, AD 25 %, MILL RUN GRADE 84,986M3 BRAZILIA N EUCALIPTUS, ROUGH SAWN, AD 25 %, MILL RUN GRADE"/>
        <s v="01 / 14 TO 14 / 14 01 / 09 TO 09 / 09 01 / 01 01 / 01"/>
        <s v="OF 1X40HQ THIS SHIPMENT CONTAINS NO SOLID PURCHASE ORDER CARTON OF MADE IN CHINA NE T WEIGHT VENDOR STYLE"/>
        <s v="MAIN MARKS : MADE IN BANGLADESH"/>
        <s v="IGRAMAR / BRAZIL SAME SAME SAME SAME SAME SAME IGRAMAR / BRAZIL SAME SAME SAME SAME SAME SAME SAME SAME SAME SAME IGRAMAR / BRAZIL SAME SAME SAME SAME SAME SAME SAME SAME SAME SAME SAME IGRAMAR / BRAZIL SAME SAME SAME SAME SAME SAME SAME IGRAMAR / BRAZIL "/>
        <s v="// // SHIP REF //"/>
        <s v="// // SHIP REF LKE-BL-1902 //"/>
        <s v="LOT-157 OF 250 BAGS HG EP TOLEDO PRODUCT OF HONDUR AS CROP-2018/2019 13-131-79"/>
        <s v="GOLD LEAF DESIGN GROUP ITEM: QUANTITY: DESCRIPTION: PO INVOICE # 4403 DIMENSIONS: WEIGHT: CARTON # OF MADE IN CHINA"/>
        <s v="NO MARKS . . NO MARKS . . NO MARKS . . NO MARKS . ."/>
        <s v="NO MARKS . NO MARKS . NO MARKS . NO MARKS . NO MARKS ."/>
        <s v="SHIP REF //"/>
        <s v="// // SHIP REF LKE-BL-1903 // //"/>
        <s v="CONTAINER HMMU9027595 HMMU9046337 HMMU9028858 CONTAINER HMMU9027595 HMMU9046337 HMMU9028858 CONTAINER HMMU9027595 HMMU9046337 HMMU9028858"/>
        <s v="CUSTOMER CUSTOMER CUSTOMER ADDRESS ROSS STORES 3404 INDIAN AVE., PERRIS, CA 92572 SHIPPER ADDRESS RED BOX TOY FACTORY LTD 7/F., TOWER I, SOUTH SEAS CENTRE, T.S.T. EAST, KOWLOON, HONG KONG PO# STYLE# ITEM DESCRIPTION COLOR MULTIPLE QTY PCS C/NO. VENDOR NAM"/>
        <s v=". . . . . . HTC-JPR-90143 HTC-JPR-90143CG HTC-JPR-90 HTC-JPR-90CG . . TOTAL . ."/>
        <s v="A AT LLC DESTINATION : 400 DU PONT BOULEVARD, WAYNESBORO,VA22980 PURCHASE ORDER NUMBE R: H-4402(5500897443-00 010) PACKING NO.1 GROSS WEIGHT : 23,49 0 KGS NET WEIGHT : 19,890 KGS COUNTRY OF ORIGIN : JAPAN A AT LLC DESTINATION : 400 DU PONT BOULEVARD, WAYN"/>
        <s v=". NO MARKS NO MARKS NO MARKS NO MARKS NO MARKS NO MARKS NO MARKS NO MARKS NO MARKS NO MARKS NO MARKS NO MARKS NO MARKS . NO MARKS NO MARKS NO MARKS NO MARKS NO MARKS NO MARKS NO MARKS NO MARKS NO MARKS NO MARKS NO MARKS NO MARKS NO MARKS . NO MARKS NO MAR"/>
        <s v=". SAME SAME SAME SAME SAME SAME . SAME SAME SAME SAME SAME SAME . SAME SAME SAME SAME SAME SAME"/>
        <s v="AS ADDRESSED NO MARKS NO MARKS NO MARKS NO MARKS NO MARKS NO MARKS"/>
        <s v="602707500A SAME SAME SAME 602707500A SAME SAME SAME 602707500A SAME SAME SAME 602707500A SAME SAME SAME SAME SAME 602707500A SAME SAME SAME SAME 602707500A SAME SAME SAME 602707500A SAME SAME SAME SAME 602707500A SAME SAME SAME SAME"/>
        <s v="FROM: 708073 SHAHI EXPORTS PRIVAT E LIMITED. INDUSTRIAL PLOT NO.-1, SECTOR 28, FARIDABAD-12 1008, HARYANA, INDIA. TO : JC PENNEY P URCHASING CORP 12801 EXCELSIOR DR SANTA FE SPRINGS CA90670-5413 U.S.A RETAIL SUB: LOT NO. LINE : SIZE CAT. SUB: LOT NO: SKU:"/>
        <s v="NO MARKS . . NO MARKS . . . . NO MARKS . ."/>
        <s v="LR1,2,3"/>
        <s v=". . . . . . . . . . . . . . . . . . . . . . . . . . . . . . . . ."/>
        <s v="N/M N/M N/M THE SAME THE SAME THE SAME THE SAME THE SAME THE SAME THE SAME THE SAME THE SAME THE SAME THE SAME THE SAME"/>
        <s v="// SHIP REF LKE-BL-1902 // //"/>
        <s v="NO MARKS . . NO MARKS . . ."/>
        <s v="MADE IN TAIWAN MADE IN TAIWAN DISTRIBUTED EXCLUSIVELY BY LEXCELL POWER GROUP INC. VERNON,CA"/>
        <s v="// // // SHIP REF // //"/>
        <s v="SHIP REF #TPI-190104-1"/>
        <s v="FCL/FCL KUIU STYLE NAME : SKU#: SIZE : COLOR: Q'TY : N.W: G.W: DIM : BOX:... OF... MADE IN VIETNAM FCL/FCL KUIU STYLE NAME : SKU#: SIZE : COLOR: Q'TY : N.W: G.W: DIM : BOX:... OF... MADE IN VIETNAM"/>
        <s v="84,380M3 BRAZILIA N EUCALIPTUS, ROUGH SAWN, AD 25%, MILL RUN GRADE 84,380M3 BRAZILIA N EUCALIPTUS, ROUGH SAWN, AD 25%, MILL RUN GRADE"/>
        <s v="-- NO MARKS NO MARKS NO MARKS NO MARKS NO MARKS NO MARKS NO MARKS"/>
        <s v="SOKOL NEW YORK 3323-3326 . . . . . . . . . . . . . . . . . . . . . . . . . . . . . . . . . . . ."/>
        <s v="NO MARKS . . NO MARKS . ."/>
        <s v="// // // // SHIP REF LKE-BL-1903 //"/>
        <s v="FCL/FCL . . . ."/>
        <s v=".. SAME SAME"/>
        <s v="NO MARKS NO MARKS NO MARKS NO MARKS NO MARKS NO MARKS NO MARKS NO MARKS NO MARKS NO MARKS SHIPPING MARK: PET PLASTIC (IN DIAMOND) SAN JUAN B/NO: 1-180 MADE IN VIETNAM NO MARKS NO MARKS NO MARKS NO MARKS NO MARKS NO MARKS NO MARKS"/>
        <s v="PET PLASTICS ( IN DIAMOND) SAN JUAN B/NO:1-180 MADE IN VIETNAM PET PLASTICS ( IN DIAMOND) SAN JUAN B/NO:1-180 MADE IN VIETNAM PET PLASTICS ( IN DIAMOND) SAN JUAN B/NO:1-180 MADE IN VIETNAM PET PLASTICS ( IN DIAMOND) SAN JUAN B/NO:1-180 MADE IN VIETNAM PET"/>
        <s v="N/M N/M N/M N/M N/M N/M N/M N/M N/M N/M N/M N/M N/M N/M N/M N/M N/M N/M N/M N/M"/>
        <s v=". . SHIP TO LOOT CRATE PO# PRODUCT DESCRIPTION QTY N.W. KGS G.W. KGS L CM W CM H CM CTN# OF MADE IN CHINA THE SAME THE SAME THE SAME"/>
        <s v="NO MARKS NO MARKS NO MARKS NO MARKS NO MARKS NO MARKS NO MARKS NO MARKS NO MARKS NO MARKS PET PLASTICS ( IN DIAMOND) SAN JUAN B/NO:1-180 MADE IN VIETNAM NO MARKS NO MARKS NO MARKS NO MARKS NO MARKS NO MARKS NO MARKS NO MARKS NO MARKS NO MARKS"/>
        <s v="NO MARKS . NO MARKS . NO MARKS ."/>
        <s v="CTN NO.1-UP MADE IN CHINA CTN NO.1-UP MADE IN CHINA"/>
        <s v="NEXTEER AUTOMOTIVE LAREDO TX Q'TY : 12 PACKAGE MADE IN KOREA NEXTE ER AUTOMOTIVE LAREDO TX Q'TY : 1 P ACKAGES MADE IN KOREA NEXTEER AUTOMOTIVE LAREDO TX Q'TY : 2 PACK AGES MADE IN KOREA NEXTEER AUTOM OTIVE LAREDO TX Q'TY : 9 PACKAGES MADE IN KOREA"/>
        <s v="PET PLASTICS (IN DIAMOND) SAN JUAN B/NO:1-180 MADE IN VIETNAM PET PLASTICS (IN DIAMOND) SAN JUAN B/NO:1-180 MADE IN VIETNAM PET PLASTICS (IN DIAMOND) SAN JUAN B/NO:1-180 MADE IN VIETNAM PET PLASTICS (IN DIAMOND) SAN JUAN B/NO:1-180 MADE IN VIETNAM PET PLA"/>
        <s v="PET PLASTICS (IN DIAMOND) SAN JUAN B/NO: 1-240 MADE IN VIETNAM PET PLASTICS (IN DIAMOND) SAN JUAN B/NO: 1-240 MADE IN VIETNAM PET PLASTICS (IN DIAMOND) SAN JUAN B/NO: 1-240 MADE IN VIETNAM PET PLASTICS (IN DIAMOND) SAN JUAN B/NO: 1-240 MADE IN VIETNAM PET"/>
        <s v="PET PLASTICS (IN DIAMOND ) SAN JUAN B/NO:1-240 MADE IN VIETNAM PET PLASTICS (IN DIAMOND ) SAN JUAN B/NO:1-240 MADE IN VIETNAM PET PLASTICS (IN DIAMOND ) SAN JUAN B/NO:1-240 MADE IN VIETNAM PET PLASTICS (IN DIAMOND ) SAN JUAN B/NO:1-240 MADE IN VIETNAM PET"/>
        <s v="AUBRILAM SILEA XL14M S350MM TULSA . . . . . . . ."/>
        <s v="// // // // // // // // // // // // // // // // // // // // // // //"/>
        <s v="165892 ACOSTA SANTAMARIA MIGUEL"/>
        <s v="00.00/91052100.00/ 91059190.00/4420109090 PO ITEM CASE PACK MADE IN CHINA STRATTON PO 00.00/91052100.00/ 91059190.00/4420109090 PO ITEM CASE PACK MADE IN CHINA STRATTON PO"/>
        <s v="// SHIP REF F-957/ // //"/>
        <s v="REF 4513251322-7 1781945 4109479067 . . ."/>
        <s v="HBL: ITJ7053379 SCAC CODE: PYRD SAME SAME SAME SAME SAME SAME SAME SAME"/>
        <s v="N M NO MARKS NO MARKS NO MARKS"/>
        <s v="N/M N/M THE SAME THE SAME THE SAME THE SAME THE SAME THE SAME THE SAME THE SAME THE SAME THE SAME THE SAME"/>
        <s v="MAIN DEPT. 33 H.I.S. INT'L GROUP LLC STYLE____ H.I.S.PO#____ SIZE_______ CTN.#_____ CODE ______ COLOR___ CASE PACK_____ OF____ MADE IN PHILIPPINES SIDE DEPT. 33 WN SPRING SETS BG LEGGING SET STYLE ________ CODE_____ G.W.____LBS. N.W.____LBS MEAS. CM MAIN "/>
        <s v="NO MARKS . . . . . . . NO MARKS . . . . . . . . . . . . . ."/>
        <s v="GENERAL MOTORS CA NADA TOTAL BOXES : 15 BOX NO. 01 T O 15 SAME SAME SAME SAME SAME SAME SAME SAME SAME SAME SAME SAME SAME"/>
        <s v="NO MARKS PET PLASTICS (IN DIAMOND) SAN JUAN B/NO:1-460 MADE IN VIETNAM NO MARKS NO MARKS NO MARKS NO MARKS NO MARKS NO MARKS NO MARKS NO MARKS NO MARKS NO MARKS NO MARKS NO MARKS NO MARKS NO MARKS NO MARKS NO MARKS NO MARKS NO MARKS NO MARKS NO MARKS NO M"/>
        <s v="FCL/FCL . . . . . FCL/FCL . . . . ."/>
        <s v="FCL/FCL . . . . FCL/FCL . . . . . FCL/FCL . . . . FCL/FCL . . . ."/>
        <s v="CY/CY FCL/FCL FREIGHT COLLECT DEPT. 26 TODDLER BOY PO : STYLE : GROSS WT : KGS NET WT : KGS DIMENSIONS : QTY : SETS CARTON : OF MADE IN CAMBODIA CY/CY FCL/FCL FREIGHT COLLECT DEPT. 26 TODDLER BOY PO : STYLE : GROSS WT : KGS NET WT : KGS DIMENSIONS : QTY :"/>
        <s v="N/M N/M SHIP TO DUKE ENERGY CONTRACT NO. NAME OF ITEM DSC SERIAL NO. PACKAG E WEIGHT PACKAGE NO CONTRACTOR TN P.O.NO. FABRICATOR CAUTION"/>
        <s v="SHIP TO DUKE ENERGY CONTRACT NO. NAME OF ITEM DSC SERIAL NO. PACKAG E WEIGHT PACKAGE NO CONTRACTOR TN P.O.NO. FABRICATOR CAUTION SHIP TO DUKE ENERGY CONTRACT NO. NAME OF ITEM DSC SERIAL NO. PACKAG E WEIGHT PACKAGE NO CONTRACTOR TN P.O.NO. FABRICATOR CAUTI"/>
        <s v="NO MARKS NO MARKS NO MARKS NO MARKS SHIPPING MARK: PET PLASTICS (IN DIAMOND) SANJUAN B/NO: 1-460 MADE IN VIETNAM NO MARKS NO MARKS NO MARKS NO MARKS NO MARKS NO MARKS NO MARKS NO MARKS NO MARKS NO MARKS NO MARKS NO MARKS NO MARKS NO MARKS NO MARKS NO MARK"/>
        <s v="SHIPPING MARK: PET PLASTICS (IN DIAMOND ) SAN JUAN B/NO:1-460 MADE IN VIETNAM SHIPPING MARK: PET PLASTICS (IN DIAMOND ) SAN JUAN B/NO:1-460 MADE IN VIETNAM SHIPPING MARK: PET PLASTICS (IN DIAMOND ) SAN JUAN B/NO:1-460 MADE IN VIETNAM SHIPPING MARK: PET PL"/>
        <s v="KAO BAL USA 7100123462 SAME SAME SAME SAME"/>
        <s v="PET PLASTICS (IN DIAMOND) SAN JUAN B/NO:1-460 MADE IN VIETNAM PET PLASTICS (IN DIAMOND) SAN JUAN B/NO:1-460 MADE IN VIETNAM PET PLASTICS (IN DIAMOND) SAN JUAN B/NO:1-460 MADE IN VIETNAM PET PLASTICS (IN DIAMOND) SAN JUAN B/NO:1-460 MADE IN VIETNAM PET PLA"/>
        <s v="MARKS:MARIGOLD OL EORESIN LOT NO:NM GE 2018 XANTHOPHY LL:NET WT:200.00K G GROSS WT:225.00 KG DATE OF MANUF ACTURE:DATE OF EX PIRY:PO NO.130876 9 CUSTOMER:M/S.KE MIN HEALTH, L.C., USA. HTS CODE: 3 203.00.8000 SAME SAME SAME SAME SAME SAME SAME SAME SAME SA"/>
        <s v="NA NO MARKS NO MARKS NO MARKS NO MARKS NA NO MARKS NO MARKS NO MARKS NO MARKS NO MARKS NO MARKS NO MARKS NO MARKS NO MARKS NO MARKS"/>
        <s v="NO MARKS NO MARKS NO MARKS NO MARKS N/M SAME SAME SAME SAME SAME SAME SAME SAME NO MARKS NO MARKS"/>
        <s v="NO MARKS NO MARKS NO MARKS NO MARKS NO MARKS NO MARKS NO MARKS NO MARKS N/M SAME SAME SAME SAME SAME SAME SAME SAME NO MARKS NO MARKS NO MARKS NO MARKS NO MARKS NO MARKS NO MARKS NO MARKS NO MARKS NO MARKS NO MARKS NO MARKS NO MARKS NO MARKS NO MARKS NO M"/>
        <s v="FCL/FCL . . . . . . ."/>
        <s v="RECESSO BY DOLAN DESIGNS;DOLAN DESIGNS MADE IN CHINA"/>
        <s v="RECESSO BY DOLAN DESIGNS DOLAN DESIGNS MADE IN CHINA"/>
        <s v="PET PLASTICS PET RESIN,EASTLON BRAND BOTTLE GRADE CB-612 (IN DIAMOND) SAN JUAN B/NO:1-460 MADE IN VIETNAM PET PLASTICS PET RESIN,EASTLON BRAND BOTTLE GRADE CB-612 (IN DIAMOND) SAN JUAN B/NO:1-460 MADE IN VIETNAM PET PLASTICS PET RESIN,EASTLON BRAND BOTTLE"/>
        <s v="NO MARKS . . . . . . . . . . . . . . . . . . . . . . . . . . . . . . . . . . . . . NO MARKS . . . . . . . . . . . . ."/>
        <s v="JB SUPPLY USA SIEMENS INDUSTRY INC. PALLET. 1 - 5 PALLETE NO 01 TO 01 117 X 104 X 88 CM PLTS (ONE PALLETE CONTAINS 42 TURBO'S) EXPORTER : HONEYW ELL TURBO TECHNOLOGIES (INDIA) P VT. LTD. PLOT NO. 4A, RAISONI INDUSTRIAL ESTATE, TALUKA - MULS HI, NEAR HINJE"/>
        <s v="EI REF 6550027186 S/N SCAC CODE EXDO HBL 6550027186 . . . . . . . . ."/>
        <s v="069470AMFIZSNQ 069470AMFTZSQM 069472AMFIZSNQ 069470AMFIZSQM 069472AMFIZSQM 069472AMFTZSQM"/>
        <s v="DEST : HUNTSVI LLE ITEM : SVC PAR TS BUYER : LGEAI P/O : C/T : 1-37 MADE IN KOREA"/>
        <s v="N/M N/M THE SAME THE SAME THE SAME THE SAME THE SAME THE SAME THE SAME THE SAME THE SAME THE SAME THE SAME THE SAME THE SAME THE SAME THE SAME N/M"/>
        <s v=". SAVANNAH ROLL NOS. 1/167."/>
        <s v="NO MARKS . . . NO MARKS . . . ."/>
        <s v="CASE LABEL BOX# PO# DEPT# CASE PACK QUANTITY VENDOR PART# SKU# MADE IN CHINA AT HOME SAME"/>
        <s v="NO MARK"/>
        <s v="ART BASEL MIAMI BEACH 2018 - NO CARNET ATA - SAME SAME SAME"/>
        <s v="GENERAL ELECTRIC INTERNATIONAL INC. PENSACOLA, FL 32514 10627374 4510142396 HLK 146162 ACME BRICK CO. LEED S, AL 35094 USA HLK 145902 ACME BRICK CO. SEAL Y, TX 77474 USA HLK 146128 ACME BRICK COMPANY ELGIN, TX 78621 USA 10627556 4510142333 TECHNIBILT NC L"/>
        <s v="PET PLASTICS (IN DIAMOND) SAN JUAN B/NO :1-460 MADE IN VIETNAM PET PLASTICS (IN DIAMOND) SAN JUAN B/NO :1-460 MADE IN VIETNAM PET PLASTICS (IN DIAMOND) SAN JUAN B/NO :1-460 MADE IN VIETNAM PET PLASTICS (IN DIAMOND) SAN JUAN B/NO :1-460 MADE IN VIETNAM PET"/>
        <s v="NM NM"/>
        <s v="TGBU6338388 N/M"/>
        <s v="........................................ . . . . . . ."/>
        <s v="01 FREIGHT COLLECT EI REF- 61X8058085 SHIPPING MARKS- MPI P.O. MCALLEN,TX C-NO. 1-UP MADE IN CHINA"/>
        <s v="KEMBER FLOORING PEPEAK DESCRIPTION: CHARCOAL DIVIDER ITEM N O:HN1405 N.W: 1.5 KGS G.W: 1.8 KGS C ARTON SIZE: 21 X 8.5 X 37 CM INVOICE# ITEM : RD18- 244SS XRB (IN TRI.) 1014 MADE IN CHINA P.O .#000002449 7 C/NO.126-200 -DO- 1016 P.O.# 0000024711 C/NO.1-42 "/>
        <s v="N-M"/>
        <s v="NIL . . . . . . . . . . . . . . . . . . . . . . . . . . . . . . NIL . . . . . . . . . . . . . . . . . . . . . . . . . . . . . . NIL . . . . . . . . . . . . . . . . . . . . . . . . . . . . . . NIL . . . . . . . . . . . . . . . . . . . . . . . . . . . . . ."/>
        <s v="NO MARKS . . . . . . . . . . . . . . . . . . . . . . . . . . . ."/>
        <s v="PROFORMA INVOICE 2018.10.01/2 . . . INVOICE NUMBER 18002982 . . . PROFORMA INVOICE 2018.10.01/4 . . INVOICE NUMBER 18002983 . . . . PROFORMA INVOICE 2018.10.01/5 . . . PROFORMA INVOICE 2018.10.01/7 . . INVOICE NUMBER 18002979 . . . . . . . . . PROFORMA IN"/>
        <s v="GOHSENOL KH-20 PASADENA TX P/NO. 1-18 MADE IN JAPAN SAME SAME SAME SAME SAME SAME SAME"/>
        <s v="NO MARKS . . NO MARKS . . NO MARKS . . ."/>
        <s v="PO#: PN:.: QTY: MADE IN CHINA SAME PO#: PN:.: QTY: MADE IN CHINA SAME"/>
        <s v="MADE IN USA - INXINTERNATIONAL INK CO. . . . . . . . . . . . . . . . . ."/>
        <s v="ASCEND LABORATORIES LLC, PKG NOS. 1 TO 964 . . . . . . . . . . . . . . . . . . . . . . . . . . ."/>
        <s v="NO MARKS . . . . . . NO MARKS . . . . . ."/>
        <s v="SANDOZ INC (C/O EXCEL) 350 SALEM CHURCH ROAD MECHANICSBURG PA US A PO: 1050043156-43157-43351 IMP . OF RECORD SANDOZ INC. S/N 2555 W.MIDWAY BLVD. BROOMFIELD CO 80 020 USA"/>
        <s v="SANDOZ INC (C/O EXCEL) 350 SALEM CHURCH RD MECHANICSBURG PA USA - PO: 1050043153 -43159- 43158 I MP. OF RECORD SANDOZ INC. S/N 25 55 W.MIDWAY BLVD. BROOMFIELD CO 80020 USA SANDOZ INC (C/O EXCEL) 350 SALEM CHURCH RD MECHANICSBURG PA USA - PO: 1050043151-43"/>
        <s v="NO MARKS . . NO MARKS . . NO MARKS . . . ."/>
        <s v="US EASTERN EAO (EAO) 100 MERRITT BL VD. FISHKILL, NY 12524 USA"/>
        <s v="SANDOZ INC 4389(C/O EXCEL) 350 SA LEM CHURCH ROAD MECHANICSBURG PA USA - PO: 1050042326 -42322 - 42323 IMP. OF RECORD SANDOZ INC. S/N 2555 W.MIDWAY BLVD. BROOMFIELD CO 80020 USA SANDOZ INC 4389(C/O EXCEL) 350 SAL EM CHURCH ROAD MECHANICSBURG PA USA - PO: "/>
        <s v="AMAX INCORPORATED P.O.# MADE IN CHINA DESTINATION WARWICK, RI NO MARKS NO MARKS NO MARKS NO MARKS NO MARKS NO MARKS NO MARKS NO MARKS NO MARKS NO MARKS NO MARKS NO MARKS NO MARKS NO MARKS NO MARKS NO MARKS NO MARKS NO MARKS NO MARKS NO MARKS NO MARKS NO M"/>
        <s v="NOT APPLICABLE NOT APPLICABLE NOT APPLICABLE NOT APPLICABLE NOT APPLICABLE NOT APPLICABLE NOT APPLICABLE NOT APPLICABLE NOT APPLICABLE NOT APPLICABLE NOT APPLICABLE NOT APPLICABLE NOT APPLICABLE NOT APPLICABLE NOT APPLICABLE"/>
        <s v="01 FREIGHT COLLECT EI REF- 61X8055096 MPI P.O. MCALLEN,TX C-NO. 1-UP MADE IN CHINA"/>
        <s v="AS ADDRESSED NO MARKS NO MARKS NO MARKS"/>
        <s v="P.O. NO. 432 SAME SAME SAME SAME SAME SAME SAME SAME SAME SAME SAME"/>
        <s v="ITEM: WIDTH: QUAN TITY: DESIGN #: C OLOR: ROLL NO. SAME SAME SAME SAME SAME"/>
        <s v="SHIP REF SHIP REF #CT-180618-2 THE SAME THE SAME THE SAME THE SAME THE SAME THE SAME THE SAME THE SAME THE SAME THE SAME THE SAME"/>
        <s v="BSIU 9793371 R10023103 DITTO DITTO DITTO DITTO DITTO DITTO DITTO DITTO DITTO DITTO DITTO DITTO DITTO DITTO DITTO DITTO DITTO DITTO DITTO DITTO DITTO DITTO"/>
        <s v="NO MARKS NO MARKS NO MARKS THE SAME THE SAME"/>
        <s v="NO NO THE SAME THE SAME THE SAME"/>
        <s v="FCL/FCL . . . . . . . FCL/FCL . . . ."/>
        <s v="41 SLABS PKD IN 7 WOODEN CRATES (0 7 PACKAGES) SAME SAME"/>
        <s v="SANDOZ INC 4404389(C/O EXCEL) 350 SALEM CHURCH ROAD MECHANICSBURG PA USA - PO: 1050041964 - 41967 -41504 IMP. OF RECORD SANDOZ INC . S/N 2555 W.MIDWAY BLVD. BROOMF IELD CO 80020 USA SANDOZ INC 4404389(C/O EXCEL) 350 SALEM CHURCH ROAD MECHANICSBURG PA USA "/>
        <s v="AS PER LABEL AS PER LABEL AS PER LABEL AS PER LABEL AS PER LABEL AS PER LABEL"/>
        <s v="LG ELECTRONICS NEW JERSEY WAREHOUSE 159 MILFORD ROAD EAST WINDSOR, NJ 08520 // // //"/>
        <s v="FCL/FCL . . . . . . FCL/FCL . . . . FCL/FCL . . . . FCL/FCL . . . ."/>
        <s v="EI REF: 61X8053818 SHIPPING MARKS: MPI P.O. MCALLEN,TX C/NO. 1-UP MADE IN CHINA"/>
        <s v="AS PER INVOICE AS PER INVOICE AS PER INVOICE AS PER INVOICE AS PER INVOICE AS PER INVOICE AS PER INVOICE"/>
        <s v="SHIP TO JLA ITEM NO DESCRIPTION CUSTOMER SKU # CUSTOMER DEPT # UPC NO. CASE QTY. SIZE COLOR JLA PO NO N.W / G.W / ME AS SHIP TO JLA ITEM NO DESCRIPTION CUSTOMER SKU # CUSTOMER DEPT # UPC NO. CASE QTY. SIZE COLOR JLA PO NO N.W / G.W / ME AS"/>
        <s v="1166 CARTONS"/>
        <s v="WACO THERMAL PLANT 8400 IMPERIAL DRIVE WACO TX 76712 US WACO THERMAL PLANT 8400 IMPERIAL DRIVE WACO TX 76712 US SAME"/>
        <s v="// // SHIP REF TY051-18 //"/>
        <s v="// // SHIP REF TY050-18 // //"/>
        <s v="BMC C/NO. 1-UP"/>
        <s v="01-249 TOTAL 249 CARTON SKU#: 340141 DES: PILLOW COVER: 60 % SILK 40% COTTON WOVEN PO: 2091 5122WER QTY: MADE IN( )FOR( ) WEIGHT: WILLIAMS-SON OMA, SINGAPORE PTE L TD. 1/13 WILLIAMS-SON OMA, SINGAPORE PTE L TD. 1/1 WILLIAMS-SON OMA, SINGAPORE PTE L TD. 1/"/>
        <s v="BUFFERS USA INC NO QTY MADE IN CHINA"/>
        <s v="BUFFERS USA, INC PO NO:LA180319-2 CONT. VENT COVER MODEL NO.: QNTY: MADE IN CHINA BUFFERS USA, INC PO NO:LA180319-2 CONT. VENT COVER MODEL NO.: QNTY: MADE IN CHINA SAME SAME BUFFERS USA, INC PO NO:LA180319-2 CONT. VENT COVER MODEL NO.: QNTY: MADE IN CHINA"/>
        <s v="NO MARKS NO MARKS THE SAME THE SAME THE SAME"/>
        <s v="N/M SAME SAME SAME SAME SAME SAME SAME SAME SAME"/>
        <s v="// // // SHIP REF TY 055-18 //"/>
        <s v="PILKINGTON BRASIL LTDA PILKINGTON NORTH AMERICA COLUMBUS DISTRIBUTION CENTER 8550446501-001 TO 006 8550446421-001 TO 004 PILKINGTON BRASIL LTDA PILKINGTON / PHOENIX DEPOT/226 8550446897-001 TO 014 PILKINGTON BRASIL LTDA PILKINGTON NORTH AMERICA INC ROSSFO"/>
        <s v=". NO MARKS NO MARKS NO MARKS NO MARKS NO MARKS NO MARKS NO MARKS NO MARKS NO MARKS NO MARKS NO MARKS . NO MARKS NO MARKS NO MARKS NO MARKS NO MARKS NO MARKS NO MARKS NO MARKS . NO MARKS NO MARKS NO MARKS NO MARKS NO MARKS NO MARKS NO MARKS NO MARKS NO MAR"/>
        <s v=". SAME SAME SAME SAME . SAME SAME SAME . SAME SAME SAME SAME . SAME"/>
        <s v="BRASIL/KSB GIW INDUSTRIES PO 4504137613 GROSS WT: 4.403,00 KG NET WT: 3.843,00 KG MADE IN BRAZIL"/>
        <s v="// // // RHI US SAP 952259 // RHI US SAP 938858 // RHI US LTD SAP 942456 SAP 952228 SAP 952230 SAP 953344 // CLOUD NETWORK TECHNOLOGY SINGAPORE PTE. LTD. EL PASO // HEPECA LOGISTICS, INC 12118 J.E.F. DR. SUITE B LAREDO, TX 78045 // KACO NEW ENERGY SAN ANT"/>
        <s v="FCL/FCL . . . . ."/>
        <s v="BSIU9447173"/>
        <s v="FCL/FCL . . . . . . . ."/>
        <s v="EI REF:51N0293417 SKU# DEPARTMENT P.O.# (IN DIA.) CASE PACK INNER PACK CARTON# GR.WT. CU.FT. MADE IN CHINA DESCRIPTION"/>
        <s v="CASE LABEL BOX# PO# DEPT# CASE PACK QUANTITY VENDOR PART# SKU# MADE IN CHINA AT HOME SAME SAME"/>
        <s v="EI REF: 6630007006 SHIPPING MARKS TA RGA DOWNSTREAM LLC - HAA PO#31009-00 0006593 9 COUNTRY OF ORIGIN: INDIA EI REF: 6630007006 SHIPPING MARKS TA RGA DOWNSTREAM LLC - HAA PO#31009-00 0006593 9 COUNTRY OF ORIGIN: INDIA EI REF: 6630007006 SHIPPING MARKS TA "/>
        <s v="HOFFMAN FABRICS DSN NO COL NO Q'TY C/T NO MADE IN KOREA (TOTAL 18 C/T)"/>
        <s v="20 CTN 20 CTNS S.T.C. 1 PLT COMPUTER SYSTEM HS CODE_8471.41, 8528.52 21 CTN SAFETY GOOGLES H.S.CODE_ 9004.90 10 CTN 10 CTNS S.T.C. 1 PLT HELMET SHELL TARIFF CODE_ 6506.91.0060 57 CTN 57 CTNS S.T.C. 3 PLTS PLASTIC PARTS H.S.CODE_ 6506.91 36 CTN SAFETY EYEW"/>
        <s v="BUFFERS USA INC. NO.: QTY: MADE IN CHINA SAME BUFFERS USA INC. NO.: QTY: MADE IN CHINA SAME SAME"/>
        <s v="TCLU8132300 SAME SAME SAME SAME SAME SAME SAME SAME SAME SAME SAME SAME SAME"/>
        <s v="DIVISION#: PO#: STYLE#: COLOR: WIDTH: SIZE QNTY CARTON# UPC# MADE IN CHINA DIVISION#:10 PO#: STYLE#: COLOR: WIDTH: M SIZE: QNTY: CARTON#:OF UPC# MADE IN CHINA SAME DIVISION#: PO#: STYLE#: COLOR: WIDTH: SIZE QNTY CARTON# UPC# MADE IN CHINA DIVISION#:10 PO#"/>
        <s v="CMCU 4550211 0972688 013044 ALL MOTOR TRUCK DITTO"/>
        <s v="NO MARKS . . . NO MARKS ."/>
        <s v="OXY VINYLS,PASADENA OXY PO 4502453030 MATERIAL 14432 CAS MADE IN JAPAN NA NA NA NA NA NA NA OXY VINYLS,PASADENA OXY PO 4502453030 MATERIAL 14432 CAS MADE IN JAPAN NA NA NA NA NA NA NA"/>
        <s v="4509304660 5500713117"/>
        <s v="4403 PCE KNUCKLE,STEERING,RH,LH (4,403PIECE)(41 PALLETINA) TCKU2034510 2,219PCS MOAU0747930 2,184PCS HS CODE_8708.50 WAY BILL 4403 PCE KNUCKLE,STEERING,RH,LH (4,403PIECE)(41 PALLETINA) TCKU2034510 2,219PCS MOAU0747930 2,184PCS HS CODE_8708.50 WAY BILL"/>
        <s v="14 PKG CUMARU DECKING - S4S/E4E/KD (DIPTERYX ODORATA (AUBL.) WILLD)_ __ NCM_ 4409.29.00 ANGELIM PEDRA - BURLS - KD__ _ (HYMENOLOBIUM PETRAEUM DUCKE)__ _ NCM_ 4401.39.00 - HARM TARIFF_ 4403.99 RE_18/0333777-001/004 DDE_2185411710/6 FREIGHT COLLECT"/>
        <s v="N/M SAME SAME SAME"/>
        <s v=". S/C 18-5012 . S/C 18-5012 . . S/C 18-5012 . S/C 18-5012"/>
        <s v="MIA (IN DIA.) MIAMI C/NO.: OF MADE IN CHINA SHOE SHOW (IN DIA.) MIAMI C/NO.: OF MADE IN CHINA STAGE STORES (IN DIA.) MIAMI C/N O.: OF MADE IN CHINA VON MAUR ( IN DIA.) MIAMI C/NO.: OF MADE I N CHINA FRANCESCA'S (IN DIA.) MI AMI C/NO.: OF MADE IN CHINA MIA"/>
        <s v="GOHSENOL KH-20 PASADENA TX P/NO. 1-18 MADE IN JAPAN SAME SAME SAME SAME SAME SAME"/>
        <s v="01 TO 573 . . . . . . . . . . . . . . . ."/>
        <s v="SANDOZ INC 4389(C/O EXCEL) 350 SAL EM CHURCH ROAD MECHANICSBURG PA USA - PO: 1050039949 - 39981 - 1050040918 IMP. OF RECORD SANDO Z INC. S/N 2555 W.MIDWAY BLVD. B ROOMFIELD CO 80020 USA SANDOZ INC 4389(C/O EXCEL) 350 SAL EM CHURCH ROAD MECHANICSBURG PA US"/>
        <s v="FCL/FCL . . . . . . . . . ."/>
        <s v="// // NO MARKS US INLAND  // //"/>
        <s v="CMCU 4507391 8886624 . CMCU 4584063 0886630 ALL MOTOR TRUCK DITTO DITTO DITTO DITTO CMCU 4507391 8886624 . CMCU 4584063 0886630 ALL MOTOR TRUCK DITTO DITTO DITTO DITTO"/>
        <s v="NO MARKS AND NUMBERS NO MARKS AND NUMBERS NO MARKS AND NUMBERS NO MARKS AND NUMBERS NO MARKS AND NUMBERS NO MARKS AND NUMBERS NO MARKS AND NUMBERS"/>
        <s v="OXY VINYLS,PASADENA OXY PO 4502440882 MATERIAL 14432 CAS MADE IN JAPAN NA NA NA NA NA NA NA NA NA OXY VINYLS,PASADENA OXY PO 4502440882 MATERIAL 14432 CAS MADE IN JAPAN NA NA NA NA NA NA NA NA NA"/>
        <s v=". CARTONS 1 TO 4403(4403 CARTONS)"/>
        <s v="NO MARKS NO MARKS NO MARKS NO MARKS COMSIP AL A'ALI/BAHRAIN SAME SAME SAME SAME SAME SAME SAME SAME SAME SAME"/>
        <s v="ARCHITECTURAL SUPPLEMENTS LLC ITEM# QTY CARTON# MADE IN CHINA NO MARKS NO MARKS NO MARKS NO MARKS NO MARKS NO MARKS NO MARKS NO MARKS NO MARKS"/>
        <s v="2 CRT WATER FILTER ELEMENTS HS CODE_842199 76 CTN COMPRESSOR PARTS H.S CODE_8481.80 45 CTN 45 CTNS S.T.C. 2 PLTS HARDWARE (BOLT) HS CODE_7318.15/7318.24 70 CTN 70 CTNS S.T.C. 2 PLTS FACE MASK HS CODE_3304.99 21 CTN 21 CTNS S.T.C. 2 PLTS EYE MASK HS CODE_3"/>
        <s v="94 CTN 94 CTNS S.T.C. 2 PLTS TERMINALS HS CODE_8536.90 300 CTN 300 CTNS S.T.C. 9 PLTS HEAT SHRINKABLE FILM HTS CODE 3926.40 22 CTN SUNGLASSES _ PARTS H.S. CODE_ 9004.10 14 CTN SAFETY GLASSES H.S. CODE_ 9004.90 18 CTN GLASSES H.S. CODE_ 9004.90 506 CTN 506"/>
        <s v="AS PER PACKING LIST MADE IN CAMBODIA NA NA NA NA NA NA NA NA NA NA NA NA NA NA NA NA NA NA NA"/>
        <s v="ER"/>
        <s v="FRATELLI AURIANA // //"/>
        <s v="CASE LABEL BOX PO DEPT CASE PACK QUANTITY VENDOR PART SKU MADE IN CHINA AT HOME"/>
        <s v="P N HWBM201 Q TY 1 PCE G.W. -DO- P N HWBM420 -DO- P N HVL516 NO MARKS NO MARKS NO MARKS"/>
        <s v="EI REF: 6650001848 155X25KG NET HDPE DRUMS BATCH NOS: OS-0200217 OS-1891 117 OS-2041117 OS-2051117 DRUM NOS:0 01/155 TO 155/155 NVOCC"/>
        <s v="130 CTN FABRIC HS CODE_6115.96 6 CTN 6 CTNS S.T.C. 1 PLT FITTING DISPLAY FIXTURES HS CODE_ 9403.20 100 CTN 100 CTNS S.T.C. 4 PLTS EMPTY PLASTIC CASE HS CODE_3923.10 14 CTN 14 CTNS S.T.C. 1 PLT BOLT HS CODE_7318.29 400 CTN 400 CTNS S.T.C. 5 PLTS PLAYFUL ME"/>
        <s v="EI REF 616424690 . . . . ."/>
        <s v="FCL/FCL FCL/FCL"/>
        <s v="MARKS AND NUMBERS WITH CONTAINER APZU357265 MARKS AND NUMBERS WITH CONTAINER APZU357265 P-O#074367 CHICAGO MADE IN TAIWAN R.O.C. -DOP- O#074611 P-O#074787 P-O#074839 P-O#074876 P-O#074900 P-O#075033 P-O#075405 ; P-O#075119 CHICAGO MADE IN TAIWAN R.O.C. ; "/>
        <s v="PET PLASTICS (IN DIAMOND) SAN JUAN B/NO:1-80 MADE IN TAIWAN PET PLASTICS (IN DIAMOND) SAN JUAN B/NO:1-80 MADE IN TAIWAN PET PLASTICS (IN DIAMOND) SAN JUAN B/NO:1-80 MADE IN TAIWAN PET PLASTICS (IN DIAMOND) SAN JUAN B/NO:1-80 MADE IN TAIWAN"/>
        <s v="SDIUS SO HKA1658408 (FULL) 40'HQ - GPA ELECTRONIC GOODS - WORKING DISPLAY C/NO.337-500 C/NO.1-500 SDIUS SO HKA1661208 (FULL) 20'GP - GPA ELECTRONIC GOODS - WORKING DISPLAY C/NO.1-336"/>
        <s v="EI REF: 6470030633 EI REF: 6470030633 EI REF: 6470030633"/>
        <s v="278 CTN 278 CTNS S.T.C. 215 CTNS (6 PLTS) + 63 CTNS  69 PKGS EMPTY COSMETIC CASES 80 CTN SAFETY SPECTACLE HS CODE_9004.90 35 CTN 35 CTNS S.T.C. 2 PLTS HELMET SHELL TARIFF CODE_6506.91.0060 20 CTN 20 CTNS S.T.C. 1 PLT HELMET SHELL TARIFF CODE_6506.91.0060 "/>
        <s v="NO MARKS BKG PUE0101829 NO MARKS NO MARKS"/>
        <s v="GGSKANSAS01-466 SAME SAME SAME SAME SAME SAME SAME"/>
        <s v="CATEGORY NAME :TENTS AND SCREENHO USES ITEM DESCRIPTION : 3P DOME TENT PO #8857065783 SUPPLIER ST K# WT170707-1 CASE : 1 - 1308"/>
        <s v="SVC 201701443 NO MARKS NO MARKS NO MARKS"/>
        <s v="MEGGLE 499218 LARSEN 499211 CONTINENTAL BAKERIES 499236+499212 SCHLUENDER 499214 KIRKEBY 499220 HALLOREN 499238 NORDIC SUGAR 499231 TCHIBO 499210 ISIGNY 499221 HELA 499232 MAESTRANI 419209 HEINDL 499225 MICHAEL ZUEGNER NA NA NA NA NA NA NA NA NA NA NA NA "/>
        <s v="TITLE HAND TOOL BASICS AUTHOR STEVE BRANAM PUBLISHER F W MEDIA CINCINNATI,OH PRINTED IN CHINA SRN R2425 PRINTING# 1 CTN QTY 10 CTN WGT 27.4 LBS ISBN-10 1-4403-4890-1 ISBN-13 978-1-4403- 4890-7 COVER PRICE TITLE WARMAN S HOT WHEELS FIELD GUIDE, 4TH EDITION"/>
        <s v="4403 CTN BAGS INSTRUCTIONS FROM THE BEFORE METIONED SHIPPER/EXPORTER THIS MERCHANDISE IS DESTINED FOR ADMISSION TO COACH_S FOREIGN TRADE ZONE NUMBER 64 IN THE UNITED STATES S/C NO_ US0002H9K038 4403 CTN BAGS INSTRUCTIONS FROM THE BEFORE METIONED SHIPPER/E"/>
        <s v="NO MARKS . . . . . . . . . . . . . . . . . . . . . . . . . . . . . . . . . . . . . . . . . . . . . . . . . . . . . . . . . . . . . . . . ."/>
        <s v="N/M N/M N/M N/M N/M N/M N/M N/M N/M N/M N/M N/M N/M N/M N/M N/M"/>
        <s v="NO MARKS . . . . . . . . . . . . . . . . . . . . . . . . . . . . . . . . . . . . . NO MARKS . . . . . . . . . . . . . . . . . . . . . . . . . . . . . . . . . . . . ."/>
        <s v="4403 PKG 87 PACKAGES 7 CARTONS (CT ) _ 12 CASES (CS ) _ 68 PALLETS (PP ) ( 949 CARTONS (CT ) _ 23 PALLETS ( 75 CARTONS (CT ) ) _ 11 PACKAGES ( 4 CARTONS (CT ) ) _ 7 PALLETS (PP ) (85 CARTONS (CT ) ) _ 47 PALLETS ( 1,561 CARTONS (CT ) ) _ 44 PALLETS ( 1,71"/>
        <s v="TITLE WATERCOLORIST S ESSENTIAL NOTEBOOK - KEEP PAINTING AUTHOR GORDON MACKENZIE PUBLISHER F W MEDIA CINCINNATI,OH PRINTED IN CHINA SRN R2336 PRINTING# 1 CTN QTY 20 CTN WGT 36.9 LBS ISBN-10 1-4403-4877-4 ISBN-13 978-1-4403-4877-8 COVER PRICE TITLE LESSONS"/>
        <s v="597 KDHT 596 KDHT 598 KDHT"/>
        <s v="N/M N/M EI REF:51N0279469 PIER 1 IMPORTS D ESCRIPTION: DEPT CLASS SKU NO.: PO NO.: QTY.: MADE IN CHINA N/M N/M"/>
        <s v="DESTER"/>
        <s v="DESTER . . . . . . ."/>
        <s v="CMCU 4563841 R10372001 DITTO DITTO DITTO DITTO DITTO"/>
        <s v="2752 10687 62990/GSC1702 EAZ9102Z10 . . 1700461 10687 62991/GSC1702 EAZ9102Z10 . . 21809051 10687 62992/GSC1702 EAZ9102Z10 . . RE-2017/170608 10687 62993/GSC1702 EAZ9102Z10 . . 1750584 10687 62994/GSC1702 EAZ9102Z10 . . 20170562/2017003910687 62995/GSC170"/>
        <s v="4403 CASE 4,403 CASES OF FROZEN FISH P.O. NO. 146033 NETT WEIGHT _ 44,030.00 LBS  19,989.62 KGS GROSS WEIGHT _ 51,037.93 LBS  23,171.22 TEMPERATURE STATED BY SHIPPER TO BE SET AT -25 DEGREES C. CARRIAGE SUBJECT TO CLAUSE 15OF THIS B/L. S/C_ ID0000R1U"/>
        <s v="TOYS R US IMPORT TRU IN DIA U.S . IMPORT ASOTV JAY AT PLAY INTL H K LTD. TUMMY STUFFER DATE CODE: S K02-05/17L193 PO # 748054 ITEM # 276575 CARTON :1-834 STYLE # 403 COUNTRY OF ORIGIN CHINA NUMBER OF PIECES 6 PCS  DITTO   DITTO  TOYS R US IMPORT TRU IN DI"/>
        <s v="TITLE THIS IS NOT A MAZE AUTHOR MATTHEW COLE PUBLISHER F W MEDIA CINCINNATI,OH PRINTED IN CHINA SRN R4442 PRINTING# 1 CTN QTY 20 CTN WGT 20.9 LBS ISBN-10 1-4403-5074-4 ISBN-13 978-1-4403- 5074-0 COVER PRICE"/>
        <s v="SHIPPING MARK ITEM: QUANTITY: PO NO.: CARTON NO.: G.W.: MADE IN VIETNAM SHIPPING MARK ITEM: QUA NTITY: PO NO.: CARTON NO.: G.W.: MADE IN VIETNAM SHIPPING MARK ITEM: QUANTITY: PO NO.: CARTON NO .: G.W.: MADE IN VIETNAM SHIPPING MARK ITEM: QUANTITY: PO NO.:"/>
        <s v="TITLE STROKES OF GENIUS 9 AUTHOR EDITED BY RACHEL RUBIN WOLF PUBLISHER F W MEDIA CINCINNATI, OH PRINTED IN CHINA SRN R0821 PRINTING# 1 CTN QTY 10 CTN WGT 26.8 LBS ISBN-10 1-4403-4706-9 ISBN-13 978-1-4403-4706-1 COVER PRICE TITLE OF BOOK BEETLES, BUGS, AND"/>
        <s v="TRIM-A-TREE SET CODE: SS LOWE'S RDC LOCATION # VENDOR PREPARED CROS S-DOCK ORDER ATTENTION STORE ASSOCI ATES: THIS IS A DIRECT PURCHASE ORD ER. YOU MUST RECEIVE ON P.O. LISTED BELOW STORE # : P.O.# PALLET CON UT: # OF VENDOR NAME: NICOLAS HOLIDAY INC. VEN"/>
        <s v="TITLE HOW TO DRAW VIDEO GAMES AUTHOR STEVE HARPSTER PUBLISHER F W MEDIA CINCINNATI,OH PRINTED IN CHINA SRN R5297 PRINTING# 1 CTN QTY 20 CTN WGT 23.8 LBS ISBN-10 1-4403-5185-6 ISBN-13 978-1-4403-5185-3 COVER PRICE TITLE CROCHET TO CALM AUTHOR THE EDITORS A"/>
        <s v="NIL . . . . . . . . . . . . . . . . . . . . ."/>
        <s v="NO MARKS . . . . . . . . . . . . NO MARKS . . . . . . . . . . . NO MARKS . . . . . . . . . . . . . NO MARKS . . . . . . . . . . . . . NO MARKS . . . . . . . . . . . . NO MARKS . . . . . . . . . . . . . NO MARKS . . . . . . . . . . . NO MARKS . . . . . . ."/>
        <s v="PO 4500854227 HS 390190"/>
        <s v="NO MARKS NO MARKS THE SAME THE SAME THE SAME THE SAME THE SAME THE SAME THE SAME THE SAME"/>
        <s v="TITLE PAINTING BEAUTIFUL WATERCOLOR LANDSCAPES AUTHOR JOYCE HICKS PUBLISHER F W MEDIA CINCINNATI,OH PRINTED IN CHINA SRN U3158 PRINTING# 4 CTN QTY 20 CTN WGT 34.2 LBS ISBN-10 1-4403-2957-5 ISBN-13 978-1-4403-2957-9 COVER PRICE TITLE 502 NEW QUILTING MOTIF"/>
        <s v="TITLE MASTERFUL COLOR AUTHOR STEINBERG,ARLENE PUBLISHER F W MEDIA CINCINNATI,OH PRINTED IN CHINA SRN Y1288 PRINTING# 4 CTN QTY 20 CTN WGT 26.7 LBS ISBN-10 1-4403-1029-7 ISBN-13 978-1-4403-1029-4 COVER PRICE TITLE OF BOOK TILDA S TOY BOX AUTHOR TONE FINNAN"/>
        <s v="EI REF:6760062073 EI REF:6760062073 EI REF:6760062073"/>
        <s v="N/A SAME SAME SAME N/A NO MARKS"/>
        <s v="936 CTN 936CTN 509CTN + 328CTN(14PLT) + 99CTN(3CARDBOARD PLT) MINI SCOOTER PARTS(9503.00.0800) STAPLES CABLE LOCK PO_ AUM611 PO_ 10876354 SKU_ 2661760 SKU_ 51205-US AC METAL FAN HS CODE_8414.59 STAPLER ONE TOUCH DX4 BLACK PO_10880758 SBU PO AVA350 ITEM _2"/>
        <s v="LINE SEAL HLH0080586 LINE SEAL HLH0080531"/>
        <s v="STC 748 CARTON(S) UACU8525230-40GP-695633 8CTNS-12610KGS-50.69CBMINVERTER HS CODE 8 03090POWER OPTIMIZERHS CODE 8543709990FRE PREPAID STC 498 CARTON(S) UACU8488291-40GP-695654 8CTNS-8856KGS-50.69CBMINVERTERHS CODE 4403 090POWER OPTIMIZERHS CODE 854370999 "/>
        <s v="PLANT CODE  6041 PLANT CODE  6041 PLANT CODE  6041 PLANT CODE  6041 PLANT CODE  6041 PLANT CODE  6041 PLANT CODE  6041 PLANT CODE  6041 N/M PLANT CODE  6041 PLANT CODE  6041 PLANT CODE  6041 PLANT CODE  6041 PLANT CODE  6041 PLANT CODE  6041 PLANT CODE  6"/>
        <s v="EI REF:6810651091 --- PLS SEE ATTACHED LIST --- EI REF:6810652018 --- PLS SEE COMMERCAIL DOCUMENTS ---"/>
        <s v="TITLE LEARN TO DRAW ACTION HEROES AUTHOR ROBERT A. MARZULLO PUBLISHER F W MEDIA CINCINNATI,OH PRINTED IN CHINA SRN R4571 PRINTING# 01 CTN QTY 20 CTN WGT 26.4 LBS ISBN-10 1-4403-5092-2 ISBN-13 978-1-4403-5092-4 COVER PRICE TITLE QUILTMAKER S 1,000 BLOCKS A"/>
        <s v="BASSETT MIRROR COMPANY INC. BASSETT,VIRGINIA 24055 DESIGNED AND ENGINEERED IN AMERICA BUILT IN CHINA PO#: CUSTOMER PO#: ITEM NO: DESC: QTY: N.W: G.W: CUFT: MADE IN CHINA"/>
        <s v="PROGRESSIVE SPECIALTY GLASS COMPANY,INC. NO MARKS NO MARKS NO MARKS NO MARKS NO MARKS NO MARKS NO MARKS NO MARKS NO MARKS NO MARKS NO MARKS NO MARKS PROGRESSIVE SPECIALTY GLASS COMPANY,INC. NO MARKS NO MARKS NO MARKS NO MARKS NO MARKS NO MARKS NO MARKS NO"/>
        <s v="TITLE CREATING TEXTURED LANDSCAPES WITH PEN, INK AND WATERCOLOR AUTHOR CLAUDIA NICE PUBLISHER F W MEDIA CINCINNATI,OH PRINTED IN CHINA SRN W6013 PRINTING# 07 CTN QTY 20 CTN WGT 26.5 LBS ISBN-10 1-4403-1856-5 ISBN-13 978-1-4403-1856-6 COVER PRICE"/>
        <s v="_ SAME _ SAME _ SAME"/>
        <s v="SHIPPING MARKS OXY VINYLS,PASADENA OXY PO 4502346421 CAS MADE IN JAPAN NA NA NA NA NA NA NA SHIPPING MARKS OXY VINYLS,PASADENA OXY PO 4502346421 CAS MADE IN JAPAN NA NA NA NA NA NA NA"/>
        <s v="RUSS"/>
        <s v="NO MARKS NO MARKS . . . ."/>
        <s v="MARKS AND NUMBERS WITH CONTAINER CMAU551319 NO MARKS"/>
        <s v="FSCU9911563 SAME SAME SAME SAME SAME SAME SAME SAME SAME SAME SAME SAME SAME SAME SAME"/>
        <s v=". . . . . . . . . ."/>
        <s v="RYAN NO 49909410 RYAN NO 49909411 RYAN NO 49909616"/>
        <s v="GPE 1001783753 CDE 6124487"/>
        <s v="INDUMAD S.A. SAME SAME SAME SAME SAME SAME SAME SAME SAME SAME SAME SAME"/>
        <s v="N M NO MARKS NO MARKS NO MARKS NO MARKS NO MARKS NO MARKS NO MARKS NO MARKS NO MARKS NO MARKS NO MARKS NO MARKS"/>
        <s v="LIGHTING FIXTURE PO#4410 THIS SHIPMENT CONTAINS NO WOOD PACKAGING MATERIAL LIGHTING FIXTURE PO#4403"/>
        <s v="N/M SAME SAME SAME SAME SAME SAME SAME SAME SAME SAME SAME SAME SAME"/>
        <s v="TITLE HAPPY HAND LETTERING AUTHOR JEN WAGNER PUBLISHER F W MEDIA CINCINNATI,OH PRINTED IN CHINA SRN R4572 PRINTING# 1 CTN QTY 20 CTN WGT 26.5 LBS ISBN-10 1-4403-5093-0 ISBN-13 978-1-4403-5093-1 COVER PRICE TITLE HANDS ON RIGID HEDDLE WEAVING AUTHOR BETTY "/>
        <s v="MANROLAND WEB SYSTEMS INC USA NO MARKS NO MARKS NO MARKS NO MARKS NO MARKS NO MARKS NO MARKS NO MARKS NO MARKS"/>
        <s v="1800 BAG 40 PALLETS POLYVINYL ALCOHOL KURARAY POVAL 48-80 (PVA-424H) 36,000 KGS H.S.CODE _ 3905.30.0000 OXY P.O.NO _ 4502346420 KAI P.O.NO _ D50US00202 MATERIAL_ 14432 DELIVERY TO _ OXY VINYLS,LP 4403 PASADENA FREEWAY PASADENA, TX 77503-1119 USA TEL _ 281"/>
        <s v="LOADED INTO CNTR ICDU5090830 40HC NO MARKS NO MARKS NO MARKS"/>
        <s v="AES: X20170511205671"/>
        <s v="791 CTN 395CTNS+396CTNS(10PLTS) NOVELTIES AND GIFTS WRIST BAND DRESSING AID MICRO CRISPER PAN DIVIDED PLATE _ LID SET COTTON BRA LINER - MEDIUM COTTON BRA LINER - LARGE COTTON BRA LINER - X-LARGE COTTON BRA LINER - XX-LARGE AS PER PO_12331 _ 12347 TACKER "/>
        <s v="TITLE SPLASH 18 AUTHOR EDITED BY RACHEL RUBIN WOLF PUBLISHER F W MEDIA CINCINNATI, OH PRINTED IN CHINA SRN R0819 PRINTING# 1 CTN QTY 14 CTN WGT 36.4 LBS ISBN-10 1-4403-4704-2 ISBN-13 978-1-4403-4704-7 COVER PRICE TITLE BUILDING SMALL AUTHOR DAVID AND JEAN"/>
        <s v="TITLE PERSPECTIVE FOR THE ABSOLUTE BEGINNER AUTHOR MARK AND MARY WILLENBRINK PUBLISHER F W MEDIA CINCINNATI,OH PRINTED IN CHINA SRN S3149 PRINTING# 1 CTN QTY 20 CTN WGT 24.7 LBS ISBN-10 1-4403-4368-3 ISBN-13 978-1-4403- 4368-1 COVER PRICE TITLE STORYTELLI"/>
        <s v="BUENA PARK RLC #97055 6800 VALLEY VIEW AVE #202 BUENA PARK, CA 90620 DIRECT: 714-523-6537 FAX: 714-523-6905"/>
        <s v="PAMIGRAN/BRAZIL SAME SAME SAME SAME SAME SAME SAME SAME SAME SAME"/>
        <s v="INDUMAD S.A. SAME SAME SAME SAME SAME SAME SAME SAME SAME SAME SAME SAME SAME SAME SAME"/>
        <s v="OXY VINYLS,PASADENA OXY PO 4502325346 MATERIAL 14432 CAS MADE IN JAPAN NA NA NA NA NA NA NA NA OXY VINYLS,PASADENA OXY PO 4502325346 MATERIAL 14432 CAS MADE IN JAPAN NA NA NA NA NA NA NA NA"/>
        <s v="116 CTN PLUMBING SUPPLIES 41 CTN 41 CTNS S.T.C. 1 PLT TERMINALS 109 CTN BENT WOOD CHAIR WITH IRON LEGS 12 CTN FABRIC 29 CTN 29 CTNS S.T.C. 1 PLT STEEL MACHINE SCREW 278 CTN 278 CTNS S.T.C. 10 PLTS HEAT SHRINKABLE FILM 128 CTN 128 CTNS S.T.C. 5 PLTS RUBBER"/>
        <s v="DC STORE PO NO STYLE DEPT:PO TYPE CARTON NBR OF QTY PCS MADE IN SRI LANKA LA USA"/>
        <s v="PLANT CODE  6041 PLANT CODE  6041 PLANT CODE  6041 PLANT CODE  6041 PLANT CODE  6041 PLANT CODE  6041 PLANT CODE  6041 PLANT CODE  6041"/>
        <s v="TITLE JEWEL LOOM INSPIRATIONS AUTHOR JULIANNA C. AVELAR PUBLISHER F W MEDIA CINCINNATI, OH PRINTED IN CHINA SRN T6146 PRINTING# 2 CTN QTY 20 CTN WGT 17.3 LBS ISBN-10 1-4402-4389-1 ISBN-13 978-1-4402-4389-9 COVER PRICE TITLE DRACOPEDIA THE GREAT DRAGONS AU"/>
        <s v="CV170008 SAME SAME SAME SAME CV170008 SAME SAME SAME SAME SAME"/>
        <s v="EI REF 6395174386 CARRIER CVL MEMPHIS CARRIER CORPORATION, END USER A.C CAPACITOR C NO. MADE IN CHINA EI REF 6395176953 CARRIE CE MEMPHIS CARRIER CORPORATION, END USER A.C CAPACITOR C NO. MADE IN CHINA NA NA NA NA NA NA NA"/>
        <s v="MODEL# PO# PROD.DATE : MUNIRE FURNITURE 91 NEW ENGLAND AVENUE PISCATAWAY, NEW JERSEY 08854 PHONE 732 339 6070 MADE IN THAILAND MODEL# PO# PROD.DATE : MUNIRE FURNITURE 91 NEW ENGLAND AVENUE PISCATAWAY, NEW JERSEY 08854 PHONE 732 339 6070 MADE IN THAILAND M"/>
        <s v="RUSSELL STOVER ITEM NO. SUPPLIER SABRINA SUPPLIER NO. 332661 SHIP DATE PURCHASE ORDER NO. UNIT LOT NUMBER CTN NO. MADE IN CHINA NO MARKS NO MARKS NO MARKS NO MARKS NO MARKS NO MARKS NO MARKS NO MARKS NO MARKS NO MARKS NO MARKS NO MARKS NO MARKS NO MARKS N"/>
        <s v="01 - 07 SAME SAME SAME SAME SAME SAME SAME"/>
        <s v="NO MARKS NO MARKS INV #04917 SAME SAME SAME SAME SAME SAME"/>
        <s v=". SAME SAME SAME"/>
        <s v="NO MARKS NO MARKS NO MARKS NO MARKS NO MARKS NO MARKS NO MARKS NO MARKS NO MARKS NO MARKS NO MARKS NO MARKS NO MARKS NO MARKS NO MARKS NO MARKS NO MARKS NO MARKS NO MARKS NO MARKS NO MARKS NO MARKS NO MARKS NO MARKS NO MARKS"/>
        <s v="STARSONG ITEM PO BOX OF DESC: NT WT: GW: BOX: W X D X H STARSONG ITEM PO BOX OF DESC: NT WT: GW: BOX: W X D X H STARSONG ITEM PO BOX OF DESC: NT WT: GW: BOX: W X D X H"/>
        <s v="EI REF 6621091247 4067 CARTONS 01 - 4067 . . . . . . . . EI REF 6621091255 1250 CARTONS 01 TO 1250 . . . . . . . . . EI REF 6621091248 1004 CARTONS 01 - 1004 . . . . . . . . . EI REF 6621091253 956 CARTONS . . . . . . . . EI REF 6621091249 445 CARTONS 01 "/>
        <s v="TITLE ACRYLICWORKS 4 AUTHOR JAMIE MARKLE PUBLISHER F W MEDIA CINCINNATI,OH PRINTED IN CHINA SRN R0820 PRINTING# 1 CTN QTY 16 CTN WGT 38.9 LBS ISBN-10 1-4403-4705-0 ISBN-13 978-1-4403-4705-4 COVER PRICE TITLE NEW STAMPED METAL JEWELRY AUTHOR LISA NIVEN KEL"/>
        <s v="PL PO 9834/POG/YELLOW ENDS"/>
        <s v="ZUCCHI/BRAZIL SAME SAME SAME SAME SAME SAME SAME SAME SAME SAME SAME SAME SAME SAME"/>
        <s v="TITLE PAINTING THE SACRED WITHIN AUTHOR FAITH EVANS-SILLS, MATI ROSE MCDONOUGH PUBLISHER F W MEDIA CINCINNATI,OH PRINTED IN CHINA SRN R2056 PRINTING# 1 CTN QTY 20 CTN WGT 26.4 LBS ISBN-10 1-4403-4847-2 ISBN-13 978-1-4403-4847-1 COVER PRICE TITLE ACRYLICWO"/>
        <s v="1800 BAG 40 PALLETS KURARAY POVAL 48-80 (PVA-424H) 36,000 KGS H.S.CODE _ 3905.30.0000 OXY PO_ 4502325344 KAI P.O.NO _ D50US00180 MATERIAL_ 14432 DELIVERY TO _ OXY-PASADENA PVC PLANT 4403 PASADENA FREEWAY PASADENA, TX 77503-1119 USA TEL _ 281-884-4174 ATTN"/>
        <s v="TITLE SIMPLE &amp; STYLISH WOODWORKING AUTHOR SCOTT FRANCIS AND POPULAR WOODWORKING EDITORS PUBLISHER F W MEDIA CINCINNATI,OH PRINTED IN CHINA SRN R5121 PRINTING# 01 CTN QTY 20 CTN WGT 21.7 LBS ISBN-10 1-4403-5167-8 ISBN-13 978-1-4403-5167-9 COVER PRICE TITLE"/>
        <s v="TITLE ART JOURNEY - ABSTRACT PAINTING AUTHOR JAMIE MARKLE, EDITOR PUBLISHER F W MEDIA CINCINNATI, OH PRINTED IN CHINA SRN R5004 PRINTING# 1 CTN QTY 10 CTN WGT 37.5 LBS ISBN-10 1-4403-5160-0 ISBN-13 978-1-4403-5160-0 COVER PRICE TITLE OF BOOK MODERN FOLK E"/>
        <s v="FCL/FCL FREIGHT PREPAID NON-NEGOTIABLE WAYBILL RELEASE PROCEDURES . FCL/FCL FREIGHT PREPAID NON-NEGOTIABLE WAYBILL RELEASE PROCEDURES ."/>
        <s v="GRM-427 GRM-442"/>
        <s v="AQUATEC WATER SYSTEMS INC. 17422 PULLMAN ST. IRNIVE, CA 92614 USA"/>
        <s v="NET WEIGHT GROSS WEIGHT MEASUREMENT MADE IN CHINA NA NA NA NA NA NA NA"/>
        <s v="MARKS AND NUMBERS WITH CONTAINER CAIU940281 MARKS AND NUMBERS WITH CONTAINER CAIU940281 N-M"/>
        <s v="TITLE CREATING PERSONAL MANDALAS AUTHOR CASSIA COGGER PUBLISHER F W MEDIA CINCINNATI,OH PRINTED IN CHINA SRN R1984 PRINTING# 1 CTN QTY 20 CTN WGT 26.5 LBS ISBN-10 1-4403-4832-4 ISBN-13 978-1-4403-4832-7 COVER PRICE TITLE OF BOOK JELLY ROLL QUILTS IN A WEE"/>
        <s v="GRM-435 GRM-436 GRM-436 GRM-437"/>
        <s v="PO 4500822379 SC LEH0001503 NA NA NA NA NA NA NA NA NA NA NA"/>
        <s v="TITLE LESSONS IN MASTERFUL PORTRAIT DRAWING AUTHOR MAU-KUN YIM, IRIS YIM PUBLISHER F W MEDIA CINCINNATI,OH PRINTED IN CHINA SRN R3417 PRINTING# 1 CTN QTY 20 CTN WGT 37.1 LBS ISBN-10 1-4403-4976-2 ISBN-13 978-1-4403-4976-8 COVER PRICE TITLE INTERWEAVE PRES"/>
        <s v="4403 CTN PHOTO FRAMES PO_0227734573 _NO.20 ZHUZHOU ROAD, LAOSHAN DISTRICT, QINGDAO CITY, SHANDONG PROVINCE, CHINA. __CONTACT_ CHRIS WITT CHRIS.WITT@MARISOLINTL.COM ___ATTN_ IMPORT FREIGHT AUDIT/ LOGISTICS DEPARTMENT S/C__US0001GUX AMS COLLECT COLLECT ACCO"/>
        <s v="N/M EI REF:51N0252232 SKU# DEPARTMENT P.O.# (IN DIA.) CASE PACK INNER PACK CARTON# GR.WT. CU.FT. MADE IN CHINA DESCRIPTION N/M N/M N/M N/M"/>
        <s v="REF: 618475-30/618475-80 REF: 601703-50"/>
        <s v=". EI REF:61343809 3 GERBER PO NO. 7 00200774, 7002009 62, 700200926, 70 0200964, 70020092 7, 700200963, 700 200928, 70020104 8  PO NO. 7002 00963 9753730 60BO8AST 6 PKS/C TN INFANTS GB 3P C SET 8 BOYS ASST D - 108 DZN PCS (100% COTTON KNI TTED 1X1 RIB) 61"/>
        <s v="SDS SPORTS WEAR L TD EDISON, N J 08 817 PO#STYLE# QTY #CARTON# OF GROSS WT: NET WT:CARTO N MEASUREMENT: IN CH MADE IN BANGLA DESH SDS SPORTSWE AR LTD. EDISON, N J 08817 PO #STYLE # QTY SAME SAME SAME SAME SAME SAME SAME SAME SAME SAME SAME SAME SAME SAME "/>
        <s v="TITLE WARMAN S ANTIQUES &amp; COLLECTIBLES AUTHOR NOAH FLEISHER PUBLISHER KRAUSE PUBLICATIONS, IOLA WI USA PRINTED IN CHINA SRN R4316 PRINTING# 1 CTN QTY 10 CTN WGT LBS 38.8 LB ISBN-10 1-4402-4777-3 ISBN-13 978-1-4402-4777-4 COVER PRICE TITLE DOODLE ARTS AND "/>
        <s v="SPECIAL PACKAGING BART HANSON 7 SANTA FE WAY SUITE 701 08512 NJ CRANBURY USA SCAC CODE:DMAL HBL:LEH229011"/>
        <s v="N M HAMILTON BEACH BRANDS INC UNIT OF 4 MODEL NO. 62515RY PS HAND MIXER MADE IN CHINA C NO. NO MARKS NO MARKS NO MARKS NO MARKS N M N M NO MARKS NO MARKS NO MARKS NO MARKS N M NO MARKS NO MARKS NO MARKS NO MARKS NO MARKS N M HAMILTON BEACH BRANDS INC. UNI"/>
        <s v="14990 PCE BULKPACKED DECORATIVE ARTICLES OF WOOD ( 14000 X PCS - MEDIUM; 990 X PCS LARGE) HS CODE_ 4403.49"/>
        <s v="COPPEL IMPORTACOP"/>
        <s v="ORDER NO./ NO. COMMANDE: BUYER / ACHETEUR : STYLE NO. / MODELE : SKN / NO. REF. : CASE NO. / NO. BOITE : QTY / QTE : MADE IN / ORIGINE ORDER NO./ NO. COMMANDE: BUYER / ACHETEUR : STYLE NO. / MODELE : SKN / NO. REF. : CASE NO. / NO. BOITE : QTY / QTE : MAD"/>
        <s v="MADE IN BRAZIL ATLANTIC 0001 / 0054 SAME SAME SAME SAME SAME SAME SAME SAME SAME SAME SAME SAME SAME SAME SAME SAME SAME SAME SAME SAME SAME SAME SAME SAME"/>
        <s v="TITLE DOODLE ARTS AND LETTERING WITH JOANNE SHARPE AUTHOR JOANNE SHARPE PUBLISHER F W MEDIA CINCINNATI,OH PRINTED IN CHINA SRN R1226 PRINTING# 1 CTN QTY 20 CTN WGT 31.8 LBS ISBN-10 1-4403-4733-6 ISBN-13 978-1-4403-4733-7 COVER PRICE TITLE ZIG ZAG ZEN AUTH"/>
        <s v="N/M . . . . . . . . . . . NO MARKS . . . . . ."/>
        <s v="PTC - 115011 GENERAL OFFICE INDUSTRIES, INC. VIA SAN JUAN MADE IN BRAZIL"/>
        <s v="LEISUREWEAR INTERNATIONAL LTD CUSTOMER STYLE DESIGN REFERENCE ORDER NUMBER SIZE RANGE COLOUR QUANTITY . . . . . . . . . . . . . ."/>
        <s v="FCL/FCL N/M"/>
        <s v="NM MARKS AND NUMBERS WITH CONTAINER APZU449286 MARKS AND NUMBERS WITH CONTAINER APZU449286"/>
        <s v="METRIE INC (BALTIMORE)"/>
        <s v="METRIE INC (CHICAGO)"/>
        <s v="STC 48 PACKAGE(S) 30 BUNDLES OF YELLOW BI KD (BETULA ALLEGHNIS) HS CODE 4403.99.0 18 BOXES POLYURETHANE RESIN 400ML PER T - 12 TUBES PER BOXES HS CODE 3909.50 DANGEROUS CIF VIETNAM CAED 01A998AC9 0161200952 FREIGHT PREPAID OVERSEAS T NAL COLLECT"/>
        <s v="TITLE ACRYLIC LLLUMINATIONS AUTHOR NANCY REYNER PUBLISHER F W MEDIA CINCINNATI, OH PRINTED IN CHINA SRN U1065 PRINTING# 3 CTN QTY 20 CTN WGT 39.7 LBS ISBN-10 1-4403-2703-3 ISBN-13 978-1-4403-2703-2 COVER PRICE TITLE WATERCOLOR ESSENTIALS AUTHOR BIRGIT O C"/>
        <s v="TITLE WATERCOLOR 365 AUTHOR LESLIE REDHEAD PUBLISHER F W MEDIA CINCINNATI,OH PRINTED IN CHINA SRN S4098 PRINTING# 01 CTN QTY 20 CTN WGT 31.5 LBS ISBN-10 1-4403-4407-8 ISBN-13 978-1-4403-4407-7 COVER PRICE"/>
        <s v="EAI-IA IEI-0306014 81179735 PARTS FOR PRINTER PLAINFIELD (INDIANA) P/O AS ATTAHED C/NO : 1-3 ASSEMBLED IN INDONESIA TOTAL PALLET NO: 3 TOTAL CARTON NO: 60 EAI-IA"/>
        <s v="TITLE SUPER CUTE WORLD AUTHOR JANE MADAY PUBLISHER F W MEDIA CINCINNATI,OH PRINTED IN CHINA SRN R3416 PRINTING# 1 CTN QTY 20 CTN WGT 18.3 LBS ISBN-10 1-4403-4975-4 ISBN-13 978-1-4403-4975-1 COVER PRICE"/>
        <s v="METRIE INC"/>
        <s v="16 WOODEN CRATES"/>
        <s v="1800 BAG 40 PALLETS POLYVINYL ALCOHOL KURARAY POVAL 48-80(PVA-424H) 36,000 KGS H.S.CODE _ 3905.30.0000 OXY P.O.NO_ 4502242615 KAI P.O.NO _ D50US00117 DELIVERY TO _ OXY-PASADENA PVC PLANT 4403 PASADENA FREEWAY PASADENA, TX 77503-1119 USA TEL _ 281-884-4174"/>
        <s v="TITLE OF BOOK THE PHYSICS OF BRAND AUTHOR AARON KELLER, RENEE MARINO, AND DAN WALLACE PUBLISHER ADAMS MEDIA, A DIVISION OF F W MEDIA, INC COUNTRY OF ORIGIN PRINTED IN CHINA SRN T8220 PRINTING# 2 CTN QTY 20 CTN WGT 37.5 LB ISBN-10 1-4403-4267-9 ISBN-13 978"/>
        <s v="STC 590 CARTON(S) MASK, SNORKEL , FINSHS 9506290000THIS SHIPMENT CONTAINS NO WOOD INGMATERIALS ZIP CODE 518007 VAT NO. 4403 2569894 TEL 0755-25153718 FAX 0755-251534 EIGHT PREPAID"/>
        <s v="TDC-0020 200 GAP BLVD. GALLATIN, T N 37066 3RD NOTIFY PARTY: SALSON L OGISTICS 888 DOREMUS AVE. NEWARK N J 07114"/>
        <s v="CALCIUM CHLORIDE N.W. 25KGS G.W. 25.1KGS LOT NO. KY160603 MADE IN CHINA . ."/>
        <s v="LOCKWOOD NO MARKS NO MARKS NO MARKS NO MARKS NO MARKS LOCKWOOD NO MARKS NO MARKS NO MARKS NO MARKS NO MARKS LOCKWOOD NO MARKS NO MARKS NO MARKS NO MARKS NO MARKS NO MARKS"/>
        <s v="EL DORADO FURNITURE PI NO.: PO NO. : SKU#: ITEM: DES.: COLOR: PACK AGE: MADE IN CHINA BATCH NO.: EL DORADO FURNITURE PI NO.: PO NO. : SKU#: ITEM: DES.: COLOR: PACK AGE: MADE IN CHINA BATCH NO.:"/>
        <s v="TITLE ART JOURNEY ANIMALS AUTHOR EDITED BY JAMIE MARKLE PUBLISHER F W MEDIA CINCINNATI,OH PRINTED IN CHINA SRN R3135 PRINTING# 1 CTN QTY 8 CTN WGT 30.4 LBS ISBN-10 1-4403-4934-7 ISBN-13 978-1-4403-4934-8 COVER PRICE TITLE OF BOOK AWESOME WOMEN WHO CHANGED"/>
        <s v="NO MARKS . . . . . . . . . NO MARKS . . . . . . . ."/>
        <s v="1-273 CARTONS 1-37 CARTONS 1-59 CARTONS 1-45 CARTONS"/>
        <s v="LINON HOME DECOR LINON HOME DECOR LINON HOME DECOR PRODUCTS, INC. PO # 4403+4510 MADE IN VIETNAM THE SAME THE SAME THE SAME THE SAME THE SAME THE SAME THE SAME THE SAME THE SAME THE SAME THE SAME THE SAME THE SAME THE SAME THE SAME THE SAME THE SAME THE S"/>
        <s v="SHIPPING MARKS SHIPPING MARKS LINON HOME DECOR PRODUCTS, INC. PO # 4403 MADE IN VIETNAM THE SAME THE SAME THE SAME THE SAME THE SAME THE SAME THE SAME THE SAME THE SAME THE SAME THE SAME THE SAME"/>
        <s v="TARE: 3940 KG ART BASEL MIAMI BEACH 2016 - NO CARNET ATA - SAME SAME SAME SAME TARE: 3780 KG ART BASEL MIAMI BEACH 2016 - NO CARNET ATA - SAME SAME"/>
        <s v="TARE: 3840 KG ART BASEL MIAMI BEACH 2016 CARNET ATA BS/2016/7436"/>
        <s v="TARE: 2280 KG ART BASEL MIAMI BEACH 2016 CARNET ATA BS/2016/7434 SAME SAME SAME SAME SAME SAME SAME SAME SAME SAME SAME"/>
        <s v="TITLE OF BOOK FLOWERS A PAINT-BY-NUMBER KIT AUTHOR ADAMS MEDIA PUBLISHER ADAMS MEDIA, A DIVISION OF F W MEDIA, INC COUNTRY OF ORIGIN PRINTED IN CHINA SRN R4522 PRINTING# 1 CTN QTY 24 CTN WGT 29.6 LB ISBN-10 1-5072-0108-7 ISBN-13 978-1-5072-0108-4 COVER PR"/>
        <s v="N/M N/M THE SAME THE SAME THE SAME THE SAME THE SAME THE SAME THE SAME THE SAME THE SAME THE SAME THE SAME THE SAME THE SAME THE SAME THE SAME THE SAME THE SAME THE SAME THE SAME THE SAME THE SAME THE SAME THE SAME THE SAME THE SAME THE SAME THE SAME"/>
        <s v="BUFFERS USA INC. NO.: QTY: MADE IN CHINA"/>
        <s v="TITLE ART OF MANLINESS COLLECTION AUTHOR RETT AND KATE MCKAY PUBLISHER F W MEDIA CINCINNATI,OH PRINTED IN CHINA SRN V6508 PRINTING# 7 CTN QTY 10 CTN WGT 30 LBS ISBN-10 1-4403-2248-1 ISBN-13 978-1-4403-2248-8 COVER PRICE TITLE ORGANIZE NOW REVISED EDITION "/>
        <s v="BALE CTN NUMBER 643 TO 849"/>
        <s v="PRADA STORE PALM BEACH GARDEN 1-6"/>
        <s v="LUCID MEMORY FOAM MATTRESS DOUGH MEMORY FOAM PILLOW COVER NO MARKS LUCID MEMORY FOAM MATTRESS DOUGH MEMORY FOAM PILLOW COVER NO MARKS LUCID MEMORY FOAM MATTRESS DOUGH MEMORY FOAM PILLOW COVER NO MARKS LUCID MEMORY FOAM MATTRESS DOUGH MEMORY FOAM PILLOW CO"/>
        <s v="TITLE EXOTIC ADORNMENTS AUTHOR KELLY WIESE PUBLISHER F W MEDIA CIN SRN 16BD05 PRINTING# 1 CTN QTY 20 CTN WGT 24 LB ISBN-10 1-63250-352-2 ISB COVER PRICE TITLE SKY ATLAS 2000.0 FIELD VERSION AUTHOR EDITORS OF SKY &amp; TEL KRAUSE PUBLICATIONS, IOLA WI USA PRIN"/>
        <s v="METRIE INC (BALTIMORE) FRM 65437293"/>
        <s v="LINK- SWASHPLATE FEEDBACK SLEEVE- FEEDBACK LINK- SWA E.S.A.P.C.O. STK:109783 P.O.:808995 MADE IN CHINA VISION TDI MAD MADE IN CHINA AAA MOULD LTD 06179/06193 MADE IN CHINA C./1- MARKS NO: MSR PCH PO DESCRIPTION: MSR IMPORTS,INC, QUANTITY: G.W.: N.W.: MEA "/>
        <s v="CUSTOMER:ROBERT BOSCH TOOL CORPORA TION ORDER NO:5500013194 MATERIAL NUMBER: 2610031552 QUANTITY: 1 PC DESCRIPTION: CARRYING CASE VENDOR NO:3811"/>
        <s v="TITLE STROKES OF GENIUS 8 AUTHOR EDITED BY RACHEL RUBIN WOLF PUBLISHER F W PRINTED IN CHINA SRN T8449 PRINTING# 1 CTN QTY 10 CTN WGT 24.7 LBS ISBN-10 1-4 978-1-4403-4276-9 COVER PRICE TITLE THE BIBLE SAMPLER QUILT AUTHOR LAU PUBLISHER F W MEDIA CINCINNATI"/>
        <s v="PEMAGRAN / BRAZIL SAME SAME SAME SAME SAME SAM SAME SAME SAME SAME SAME SAME SAM SAME SAME SAME SAME SAME SAME SAM"/>
        <s v="(PALLETSIDE MARK) OXY VINYLS,PASADENA OXY PO 4502242613 CAS MADE IN JAPAN NA NA NA NA NA NA (PALLETSIDE MARK) OXY VINYLS,PASADENA OXY PO 4502242613 CAS MADE IN JAPAN NA NA NA NA NA NA"/>
        <s v="PRODUCE OF PAKIST AN S.G.C SHAFI GLUCOCHEM LIQUID GLUCOSE 01 TO 56 NEW YORK SAME SAME SAME SAME SAME SAME PRODUCE OF PAKIST AN S.G.C SHAFI GLUCOCHEM LIQUID GLUCOSE 01 TO 56 NEW YORK SAME SAME SAME SAME SAME SAME PRODUCE OF PAKIST AN S.G.C SHAFI GLUCOCHEM "/>
        <s v="STRETCH-O-RAMA INC STRETCH-O-RAMA INC ..."/>
        <s v="TITLE LANDSCAPE PAINTING IN PASTEL AUTHOR ELIZABETH MOWRY PUBLISHER F W MED PRINTED IN CHINA SRN T9084 PRINTING# 2 CTN QTY 20 CTN WGT 29.5 LBS ISBN-10 1-4 978-1-4403-4310-0 COVER PRICE TITLE THE COLLECTIBLE LEGO MINIFIGURE AUTHOR ED AND JEF KRAUSE PUBLICA"/>
        <s v="N/M . . . . N/M . . . N/M . . . . N/M . . ."/>
        <s v="AS EPR PACKING LIST 9694-1"/>
        <s v="NO MARKS 999785 NO MARKS NO MARKS NO MARKS NO MARKS NO UACU5155321-40HC07999787 UACU5852012 -40 999785 NO MARKS NO MARKS NO MARKS NO MARKS NO"/>
        <s v="SHAMROCK BUILDING MATERIAL'S INC"/>
        <s v="1 TO 673 . . . . . . . . . . . . . . . . . . . . . . . . . . . ."/>
        <s v="N/M SEGU4215264 SN: R10156052 DITTO DITTO"/>
        <s v="BRITAX CHILD SAFETY INC. P O NO P N DOM QTY CTN PCS CTN CTN NO MARKS NO MARKS NO MARKS NO MARKS NO MARKS NO MARKS NO"/>
        <s v="PLANT CODE  6041 PLANT CODE  6041 PLANT CODE  6041 PLANT CODE  6041 PLANT CODE  6041 PLANT CODE  6041 PLA PLANT CODE  6041 PLANT CODE  6041 PLANT CODE  6041 PLANT CODE  6041 PLANT CODE  6041 PLANT CODE  6041 PLA PLANT CODE  6041 PLANT CODE  6041"/>
        <s v="TITLE WATERCOLOR ESSENTIALS AUTHOR BIRGIT O CONNOR PUBLISHER F W PRINTED IN CHINA SRN Z2003 PRINTING# 8 CTN QTY 20 CTN WGT 38.1 LBS ISBN-10 1-6 978-1-60061-094-3 COVER PRICE TITLE DESIGNING CREATURES &amp; CHARACTERS AUT PUBLISHER F W MEDIA CINCINNATI,OH PRIN"/>
        <s v="TOYSRUS TOYS R US TOYS R US TOYS R US TOYS R US"/>
        <s v="TITLE OF BOOK VERY MERRY COLORING AUTHOR ADAMS MEDIA PUBLISHER ADA MEDIA, INC COUNTRY OF ORIGIN PRINTED IN CHINA SRN R2868 PRINTING# 1 CTN 16.7 LB ISBN-10 1-4405-9848-7 ISBN-13 978-1-4405-9848-7 COVER PRICE TIT CHRISTMAS ORNAMENTS AUTHOR ADAMS MEDIA PUBLI"/>
        <s v="APZU 398456-2 ; 149841"/>
        <s v="NO.01-48 ; NO.01-22 NO.23-30 MARKS AND NUMBERS WITH CONTAINER APHU670311"/>
        <s v="FISHKILL FULFILLMENT 100 MERRITT BL DV FISHKILL NY 12524 US"/>
        <s v="TITLE MOUNTAIN MIST HISTORICAL QUILTS AUTHOR LINDA PUMPHREY PUBLISHER F W PRINTED IN CHINA SRN S3419 PRINTING# 1 CTN QTY 20 CTN WGT 25.1 LBS ISBN-10 1-4 978-1-4402-4559-6 COVER PRICE TITLE MODERN MACHINE EMBROIDERY AUTHOR LISA ARC F W MEDIA CINCINNATI,OH "/>
        <s v="N M . . . . . . . . N M . . . . . . . . N M . . . . . . . . N M . . . . . . . ."/>
        <s v="N M NA NA NA NA NA NA NA NA N M NA NA NA NA NA NA NA NA N M NA NA NA NA NA NA NA NA N M NA NA NA NA NA NA NA NA"/>
        <s v="FROM: SHANGHAI MAKALOT GARMENT CO., LTD. 3F/4F,NO.134 6 G DISTRICT SHANGHAI,CHI NA TO: THE CATO CORPORATION 8100 DENMARK ROA 28273-5975 PO: DEPT: CARTON ID: SIZE: QUANTITY: COL"/>
        <s v="NO MARKS NO MARKS ARABICA WASHED EL SALVADOR SHG 09-0391-105 LOT: 132 SAME SAME SAME SAME SAM SAME SAME NO MARKS NO MARKS NO MARKS NO MARKS NO MARKS NO MARKS"/>
        <s v="N/M EI REF:51N0236921 SKU# DEPARTMENT P.O.# (IN DIA.) CASE PACK INNER PACK CARTON# GR.WT. CU.FT. MADE IN CHINA DESCRIPTION N/M N/M N/M N/M N/M"/>
        <s v="TITLE INCITE 4, RELAX RESTORE RENEW AUTHOR EDITED BY TONIA JENNY PUBLISHER F W PRINTED IN CHINA SRN S7757 PRINTING# 1 CTN QTY 20 CTN WGT 39.7 LBS ISBN-10 1-4 978-1-4403-4517-3 COVER PRICE NAME OF PUBLISHER DAVID &amp; CHARLES TITLE OF BOOK MAK 978-1-4463-0625"/>
        <s v="SEASONAL SOURCE SAME SAME SAME"/>
        <s v="S.P.RICHARDS CO. MODEL P.O. 0602969052 C NO. 1 OF 257 MADE IN CHINA USFI PO R33448 ROBBINS AUTO TOP,LLC PO 8571 LIME VINE FOOT LOCKER INC. JUNCTION CITY S.C. 3210 SOUTH US HIGHWAY 77 JUNCTION CITY , KS 66441 MADE IN CHINA TEM NO. P2066-8G G.W. 8.7 KGS N.W"/>
        <s v="(PALLETSIDE MARK) OXY VINYLS,PASADENA OXY PO 4502242612 CAS MADE IN JAPAN NA NA NA NA NA NA NA (PALLETSIDE MARK) OXY VINYLS,PASADENA OXY PO 4502242612 CAS MADE IN JAPAN NA NA NA NA NA NA NA"/>
        <s v="N/M N/M N/M N/M N/M N/M N/M N/M N/M"/>
        <s v="KMART B0QVZ ITEM CODE: 340086658 317, 340086663135, 340086663234 M ADE IN BANGLADESH CONTENTS:"/>
        <s v="BROSE MEXICO, S.A FRACC. IND. BENIT CALLE 2 NO. 7 76120 QUERETARO MEXICO BRO CALLE 2 NO. 7 76120 QUERETARO MEXICO BROSE MEXICO, S.A FRACC. IND. BENIT CAL QUERETARO MEXICO BROSE MEXICO, S.A FRACC. IND. BENIT CALLE 2 NO. 7 76120 QUE BROSE MEXICO, S.A FRACC."/>
        <s v="40 PKG FRESH (GREEN) SAWN ORIGINAL FRENCH OAK CANTS SELECTED RUSTIC SIZE 305X318 MM (12 X12 1/2), THEN SLICED INTO BULLS OF 22MM FRES RUSTIC SIZE 305X395 MM (12 X15,5), THEN SLICED INTO BULLS OF 22MM FRESH (GREEN) SAWN ORIGINAL FRENCH OAK CANTS SELECTED R"/>
        <s v="TITLE URBAN KNIT COLLECTION AUTHOR KYLE KUNNECKE PUBLISHER F W MEDIA CIN SRN 16KN02 PRINTING# 1 CTN QTY 20 CTN WGT 26.4 LB ISBN-10 1-63250-089-2 ISB COVER PRICE TITLE NATIONAL PARK QUARTERS AUTHOR DAVE HARPER PUBLISHER KRA IOLA WI USA PRINTED IN CHINA SRN"/>
        <s v="PO 4237686 ITEM NTHS MEMBERSHIP CERTIFICATE DISPLAY KIT ITEM NTHS EMBOSSED DIPLOMA SEAL (STICKER) USFI 1ST PLACE SPORT NEVER QUIT. DEWALT ITEM NO MAIN MARK (2 SIDE(S)) MORE THANCHRISTMAS SKU MORE THAN CHRISTMAS COARSEG OLD, CA 93614 (831) 274-2448 EMAIL I"/>
        <s v="01 TO 18 01 TO 46 01 TO 21 01 TO 08 01 TO 87 01 TO 792 01 NO-128916"/>
        <s v="TITLE ARTFUL PAPER CLAY AUTHOR ROGENE MANAS PUBLISHER F W MEDIA CIN SRN T6234 PRINTING# 1 CTN QTY 20 CTN WGT 26.5 LBS ISBN-10 1-4403-4130-3 ISB COVER PRICE TITLE BLADE S GUIDE TO MAKING KNIVES AUTHOR JOE KERTZMAN PUB WI USA PRINTED IN CHINA SRN R0860 PRIN"/>
        <s v="M01656506 M03456506 M05856506"/>
        <s v="BRITAX CHILD SAFETY INC. P O NO P N DOM QTY CTN PCS CTN CTN NO MARKS NO MARKS NO MARKS NO MARKS NO MARKS NO MARKS"/>
        <s v="PO 42114 1 13PO 42050 14 16PO 42192 17 18PO 2114 19 21"/>
        <s v="TITLE PAINTED PAPER ART WORKSHOP AUTHOR ELIZABETH ST. HILAIRE NELSON PUB CINCINNATI,OH PRINTED IN CHINA SRN T9085 PRINTING# 1 CTN QTY 20 CTN WGT LBS 23. 1-4403-4311-X ISBN-13 978-1-4403-4311-7 COVER PRICE TITLE DIY WOVEN ART AUT PUBLISHER F W MEDIA CINCIN"/>
        <s v="TITLE ART JOURNAL YOUR ARCHETYPES AUTHOR GABRIELLE JAVIER-CERULLI PUB CINCINNATI,OH PRINTED IN CHINA SRN T8250 PRINTING# 1 CTN QTY 20 CTN WGT LBS 23. 1-4403-4271-7 ISBN-13 978-1-4403-4271-4 COVER PRICE TITLE AN ILLUSTRATED LIF DANNY GREGORY PUBLISHER F W "/>
        <s v="JANIE - JACK P.O.#321804 DEPT#-52 PACK SKU-900038260 MASTER COL FINAL DESTINATION-DI XON, CA C-O-MADE IN CHINA CARTON#-1-40 -DO SKU-200304219- 31 CARTON#-41-96 -DO- PACK SKU-200304219- 27 JANIE - JACK P.O.#321816 DEPT#-53 PACK SKU-900038005 MASTER COL FIN"/>
        <s v="ITEM NO ITEM NO ITEM NO ITEM DESCRIPTION PO NUMBER QUANTITY THE SAME THE THE SAME THE SAME"/>
        <s v="IMAX 3D GLASSES"/>
        <s v="TITLE SEW CLASSIC CLOTHES FOR GIRLS AUTHOR LINDSAY WILKES PUBLISHER F W MED PRINTED IN CHINA SRN U2256 PRINTING# 3 CTN QTY 20 CTN WGT 25 LBS ISBN-10 1-4 978-1-4402-3518-4 COVER PRICE TITLE STORY OF MY LIFE AUTHOR SUNNY JANE MORTON PUB OH PRINTED IN CHINA "/>
        <s v="AS PER ATTACHED SHEET PO : PART : DESCRIPTION: QTY PORT-A-COOL USA 2141 (IN DIA) C/NO.1-42 BOKER ITE C/NO.: MADE IN CHINA SHIPPING MARKS MINI VAC-MOUSE SHAPE ITE QTY:24PCS CARTON NO: MADE IN CHINA MINI VAC-MUSHROOM SHAPE(PINK) ITE QTY:24PCS CARTON NO: MAD"/>
        <s v="J ROYAL P/O 26174 C/NO.1-10 MADE IN CHINA D N (IN DIA.) CHA PART ITEM: C/NO. MADE IN CHINA P.R.C. USFI SIM PRODUCTS DESC: C/NO: MADE IN CHINA APOLLO/MIZE P/O 004003/004 090 MADE IM CHINA CTN/NO.:1-50 CAMP DAVID PO ART LOGO STY QUANTITY CARTON MADE IN CHIN"/>
        <s v="(PALLETSIDE MARK) OXY VINYLS, PASADENA OXY PO4502236283 MATERIAL 14432 CAS MADE IN JA PAN NA NA NA NA NA NA (PALLETSIDE MARK) OXY VINYLS, PASADENA OXY PO4502236283 MATERIAL 14432 CAS MADE IN JA PAN NA NA NA NA NA NA"/>
        <s v="4403 CTN LADIES WEARING APPAREL LADIES WOVEN TOP + KNIT DRESS SCAC CODE SHZS AMS HBL SHZS SHLAX602671 N/A NYCAL INC 2 X 4403 CTN LADIES WEARING APPAREL LADIES WOVEN TOP + KNIT DRESS SCAC CODE SHZS AMS HBL SHZS SHLAX602671 N/A NYCAL INC 2 X"/>
        <s v="BASSETT MIRROR COMPANY BASSETT MIRROR COMPANY INC. BASSETT,VIRGINIA 24055 DESIGNED AND ENGINEERED IN AMERICA BUI CUSTOMER PO# ITEM NO DESC MADE IN CHINA QTY N.W G.W"/>
        <s v="CTN NOS 11-25, 56-70, 71-85, 86-100, 131-145, 161 191-205, 236-250, 281-295, 311-325, 26-40, 41-55, 101 206-235, 251-280, 296-310, 326-338, 01-404, 505-604, 405 605-704 MADE IN INDIA"/>
        <s v="MARKING SIDE A PO #: STYLE #: COLORS #: SIZE: RATIO: QTY GROSS WEIGHT: MEASUREMENT: MARKING SIDE B BG CARTON # : 11-25,56-70, 71- 161-175, 176-190, 191-205, 236-250, 281-295, 311-325, 26- 101-130, 146-154, 206-235, 251-280, 296-310, 326-338, 1-4 405-504, "/>
        <s v="NO MARKS MADE IN BRASIL FROM KLABIN'S REFORESTATION ARE AS"/>
        <s v="NO MARKS MADE IN BRASIL FROM KLABIN'S REFORESTATION ARE AS E-MAIL: ERIC.XU ANDRITZ.COM"/>
        <s v="PALMER 006183 SAME SAME SAME SAME SAME SAM SAME SAME"/>
        <s v=". SHIPPING MARKS TREASURE VALLEY BOISE, ID 83713 USA . ."/>
        <s v=". SHIPPING MARKS TREASURE VALLEY BOISE, ID 83713 USA NO MARKS NO"/>
        <s v="TITLE OF BOOK A MINDFUL MORNING AUTHOR DAVID DILLARD-WRIGHT PHD PUBLISHER ADA F W MEDIA, INC COUNTRY OF ORIGIN PRINTED IN CHINA SRN R1364 PRINTING# 1 CTN ISBN-10 1-4405-9636-0 ISBN-13 978-1-4405-9636-0 COVER PRICE TITLE THE KNI SWEATERS AUTHOR ANN BUDD PU"/>
        <s v="TITLE ACRYLIC EXPRESSIONS AUTHOR STACI SWIDER PUBLISHER F W MEDIA CIN SRN S6291 PRINTING# 1 CTN QTY 20 CTN WGT 26.4 LBS ISBN-10 1-4403-4448-5 ISB COVER PRICE TITLE STAMPED METAL JEWELRY AUTHOR LISA NIVEN KELLY PUBLISHER F W PRINTED IN CHINA SRN 10BD05 PRI"/>
        <s v="EI REF 6911240466 ------------------ --------------- --- EI REF S914050141 AVAYA ------------------ . . . . . . . . . . . . . . . . . . . . . . ."/>
        <s v="AIRSPEED (IN DIA) CUSTOMER: ESP (USA) P/O: 212484 P/N: 01200129 QTY (TTL: 10 CTNS) MADE IN CHINA MATCO TOOLS P/O C/NO. MADE IN CHINA SID DESCRIPTION: Q'TY PCS (SETS) N.W.: KGS G.W.: KGS TITLE: ABA 434072 ISBN-13:978-1- 78274-394-1 CARTON QUANTITY: 10 COPI"/>
        <s v="NO MARKS . . . . NO MARKS . . . ."/>
        <s v="P.O. ITEM NO. DESCRIPTION QTY G.W. N.W. CAR MCA PO : 126055 ITEM NO.: 290107 40 CARTONS/PALLET MAD TECHNOLOGY CO. M2714080 LEG PLAT METC QUANTITY: 60 PO/LINE: P4501435325000 01 JL16051335325 M2641652 LEG CAST CRM PLD QUANTITY: 60 PO/LINE: P45 LOT NUMBER: "/>
        <s v="PARAMOUNT,CA BUFFERS USA INC. PO#:LA160121 LA160419 MADE IN CHINA BUFFERS USA INC. NO.: QTY: MADE IN CHINA PARAMOUNT,CA BUFFERS USA INC. PO#:LA160121 LA160419 MADE IN CHINA BUFFERS USA INC. NO.: QTY: MADE IN CHINA SAM"/>
        <s v="MARKING SIDE A PO # - STYLE # COLORS SIZES RATIO QTY GROSS WEIGHT MEASUREMENT MARKING SIDE B BG CARTON # 01-60,66-188, 191 364,375-614 620-980,982- 1229,1231-129 01-604,701- 1000,651-692 MADE IN INDIA"/>
        <s v="DSE HI BOX P/O NO. 35788,35829 ,35848,35854, 35867 C/T NO. 1-126 // // DSE HI BOX P/O NO. 35788,35829 ,35848,35854, 35867 C/T NO. 1-126 // //"/>
        <s v="PACKAGES 4399/1 TO 4399/2 4400/3 TO 4400/16 4401/17 TO 4401/24 4402/25 TO 4402/38 4403/39 TO 4403/39 440 MADE IN INDIA"/>
        <s v="KAO . . . . . . .."/>
        <s v="CRATES NOS: 01 TO 19 SAME SAME SAME SAME SAME"/>
        <s v="TITLE GUN DIGEST GREAT GUNS 2017 DAILY CALENDAR AUTHOR EDITORS OF GUN DIGEST PUBLISHER KRAUSE PUBLICATIONS, IOLA WI USAPRINTED IN CHINA SRN R0863 PRINTING# 1 CTN QTY 32 CTN WGT LBS30 LB ISBN-10 1-4402-4689-0 ISBN-13978-1-4402-4689-0 COVER PRICE TITLE 2017"/>
        <s v="TITLE THE COLORING BOOK OF TANGLE PATTERNS AUTHOR TIFFANY LOVERING PUBLISHER F W MEDIACINCINNATI,OH PRINTED IN CHINA SRN S9150 PRINTING# 1 CTN QTY 20 CTN WGT LBS36.1 LB ISBN-101-4403-4603-8 ISBN-13 978-1-4403-4603-3 COVER PRICE"/>
        <s v="N-M N-M N-M NO MARKS NO MARKS NO MARKS NO MARKS NO MARKSNO MARKS NO MARKS NO MARKS NO MARKS NO MARKS NO MARKS NO MARKSN-M N-M N-M NO MARKS NO MARKS NO MARKS NO MARKS NO MARKSNO MARKS NO MARKS NO MARKS NO MARKS NO MARKS NO MARKS NO MARKSN-M N-M N-M NO MARK"/>
        <s v="TITLE SPLASH 17- THE BEST OF WATERCOLOR AUTHOR EDITED BY RACHEL RUBIN WOLF PUB OH PRINTED IN CHINA SRN T6233 PRINTING# 1 CTN QTY 16 CTN WGT LBS 1-4403-4129-X ISBN-13 978-1-4403-4129-8 COVER PRICE TITLE WEEKEND WRAPS AUT &amp; MELISSA LABARRE PUBLISHER F W MED"/>
        <s v="JOS A.BANK HAMPST EAD P.O. NO.: CUS TOMER P.O . NO.: S TYLE NO.: COLOR: SIZE : QUANTITY: CA RTON NO.: MADE IN MALAYSIA SAME SAME SAME SAME SAMESAME SAME SAME SAME SAME SAME SAME SAMESAME SAME SAME SAME SAME SAME SAME SAME"/>
        <s v="TITLE NANCY ZIEMAN S CONFIDENT SEWING COLLECTION AUTHOR NANCY ZIEMAN PUB CINCINNATI,OH PRINTED IN CHINA SRN T2668 PRINTING# 2 CTN QTY 10 CTN WGT LBS 4157-0 ISBN-13 978-1-4402-4157-4 COVER PRICE TITLE SKETCHUP-A DES AUTHOR JOE ZEH PUBLISHER F W MEDIA CINCI"/>
        <s v="KAO . . . . . . .. . ."/>
        <s v="TITLE OF BOOK THE PHYSICS OF BRAND AUTHOR AARON KELLER, RENEE MARINO, AND DAN WALLACE PUBLISHERADAMS MEDIA, A DIVISION OF F W MEDIA, INC COUNTRY OF ORIGIN PRINTED IN CHINA SRN T8220 PRINTING# 1CTN QTY 20 CTN WGT ____ LBS ISBN-10 1-4403-4267-9 ISBN-13 978-"/>
        <s v="SHIP REF #DVA2687 SHIP REF #DVA2687 SHIP REF #DVA2687 SHIP REF #DVA2687 NO MARKS NO MARKS NO MARKS NO MARKSNO MARKSSHIP REF #DVA2687 SHIP REF #DVA2687 SHIP REF #DVA2687 SHIP REF #DVA2687 NO MARKS NO MARKS NO MARKS NO MARKSNO MARKSSHIP REF #DVA2687 SHIP RE"/>
        <s v="TITLE ACRYLIC PAINTING FOR ENCAUSTIC EFFECTS AUTHOR SANDRA DURAN WILSON PUBLISHER F W MEDIA CINCINNATI,OHPRINTED IN CHINA SRN T4853 PRINTING# 2 CTN QTY 20 CTN WGT LBS ISBN-10 1-4403-4002-1 ISBN-13978-1-4403-4002-4 COVER PRICE TITLE COLORED PENCIL COLLAGE "/>
        <s v="NO MARKS . . . . . . ..NO MARKS . . . . . . ..NO MARKS . . . . . . .."/>
        <s v="MARKS AND NUMBERS WITH CONTAINER APHU740321MAIN CARRIAGE- NYK OLYMPUS - 039 ; AS PER INVOICE AS PER INVOICE- AS PER INVOICE ; AS PER INVOICEMARKS AND NUMBERS WITH CONTAINER APHU740321MARKS AND NUMBERS WITH CONTAINER APHU740321MARKS AND NUMBERS WITH CONTAI"/>
        <s v="ITEM NO: BATCH ID: MFG DATE: QUAN TITY: NET WEIGHT: GROSS WEIGHT: C ARTON DIM:"/>
        <s v="SHIP REF #TYO22-16,-1UACU5975320-SE AL # 9089 LOGS SHIP REF #TY022-1 6CRXU9064576 L #43170890 LOGS SHIP REF #TYO22-16,-1UA 75320-SE AL #43179089 LOGS SHIP REF #TY0 6CRXU9064576-SEAL #43170890 LOGS NO MARKS NO MARKSSHIP REF #TYO22-16,-1UACU5975320-SE AL # "/>
        <s v="SHIP REF #TY026-16UASU1001567-SEAL# 431 4 LOGSSHIP REF #TY026-16UAC U5191334-SEA 3173345 LOGS SHIP REF #TY026-16UASU10015 EAL# 43176954 LOGSSHIP REF #TY026-16UAC 191334-SEAL #43173345 LOGS NO MARKS NO MARKS NO MARKSNO MARKSSHIP REF #TY026-16UASU1001567-SE"/>
        <s v="FERMOS PO#: ITEM#: C/NO: MADE IN CHINAFERMOS PO#: ITEM#: C/NO: MADE IN CHINA"/>
        <s v="TITLE WARMAN S HOT WHEELS FIELD GUIDE, 4TH EDITION AUTHOR MICHAEL ZARNOCK PUBLISHER KRAUSEPUBLICATIONS, IOLA, WI USA PRINTED IN CHINA SRN V8195 PRINTING# 5 CTN QTY 40 CTN WGT LBSISBN-10 1-4402-3209-1 ISBN-13 978-1-4402-3209-1 COVER PRICE TITLE DOODLE TREE"/>
        <s v="1-81 1-179 1-32 1-3 1-85 1-46 1-87 1-3171-6 1-36 1-46 1-56 N/M N/M N/M N/MN/M N/M N/M N/M N/M N/M N/M N/MN/M N/M N/M N/M N/M N/M"/>
        <s v="N/MN/MN/MN/MN/MN/MN/MEI REF: SHA8548990"/>
        <s v="N/MN/MN/MN/M"/>
        <s v="TITLE COLOR ME CHILLED OUT AUTHOR ROBERT SCHRAG PUBLISHER F W MEDIA CINCINNATI, OH PRINTED IN CHINASRN S8496 PRINTING# 1 CTN QTY 20 CTN WGT LBS ISBN-10 1-4403-4566-X ISBN-13 978-1-4403-4566-1COVER PRICE TITLE QUILTING MODERN AUTHOR JACQUIE GERING, KATIE P"/>
        <s v="CTNS NOS 001-3040"/>
        <s v="NO MARKS NO MARKS NO MARKS NO MARKS NO MARKS NO MARKS NO MARKS NO MARKSNO MARKS NO MARKS NO MARKS NO MARKS NO MARKS NO MARKS NO MARKS NO MARKSNO MARKS NO MARKS NO MARKS NO MARKS NO MARKS NO MARKS NO MARKS NO MARKSNO MARKS NO MARKS NO MARKS NO MARKS NO MAR"/>
        <s v="NO MARKS NO MARKSNO MARKS NO MARKSNO MARKS NO MARKSNO MARKS NO MARKSNO MARKS NO MARKSNO MARKS NO MARKSNO MARKS NO MARKSNO MARKS NO MARKSNO MARKS NO MARKSNO MARKS NO MARKSNO MARKS NO MARKSNO MARKS NO MARKS NO MARKS NO MARKSNO MARKS NO MARKSNO MARKS NO MARK"/>
        <s v="NO MARKS NO MARKS NO MARKS NO MARKS NO MARKSNO MARKS NO MARKS NO MARKSNO MARKS NO MARKS NO MARKSNO MARKS NO MARKS NO MARKSNO MARKS NO MARKS NO MARKSNO MARKS NO MARKS NO MARKSNO MARKS NO MARKS NO MARKSNO MARKS NO MARKS NO MARKSNO MARKS NO MARKS NO MARKSNO "/>
        <s v="NO MARKS NO MARKS NO MARKS NO MARKS NO MARKS NO MARKS NO MARKS NO MARKSNO MARKS NO MARKS NO MARKS NO MARKSNO MARKS NO MARKS NO MARKS NO MARKS NO MARKS NO MARKS NO MARKS NO MARKSNO MARKS NO MARKS NO MARKS NO MARKS"/>
        <s v="SALAMONI N/M N/M N/M N/M N/M N/M N/MN/M N/M N/M N/M N/M N/M N/M N/MN/M N/M N/M N/M N/M"/>
        <s v="N/MN/M"/>
        <s v="TITLE HUBBLE STITCH AUTHOR MELANIE DE MIGUEL PUBLISHER F W MEDIA CINCINNATI, OH PRINTED IN CHINASRN 16BD06 PRINTING# 1 CTN QTY 20 CTN WGT ______LBS ISBN-10 1-63250-500-2 ISBN-13978-1-63250-500-2 COVER PRICE TITLE SIGNATURE BAGS AUTHOR MICHELLE GOLIGHTLY P"/>
        <s v="TITLE PICKER S POCKET GUIDE U.S. COINS &amp; CURRENCY AUTHOR ARLYN G. SIEBER PUBLISHER KRAUSE PUBLICATIONS, LOLA, WI USAPRINTED IN CHINA SRN R0171 PRINTING# 1 CTN QTY 40 CTN WGT LBS ISBN-10 1-4402-4657-2 ISBN-13978-1-4402-4657-9 COVER PRICE TITLE HAPPY QUILTS"/>
        <s v="IMPEX OF DORAL INC FCL / FCL HBL NO. CLO022629 SCAC CODE: DMAL"/>
        <s v=". NO MARKS NO MARKS NO MARKS NO MARKS NO MARKS NO MARKS NO MARKS. NO MARKS NO MARKS NO MARKS NO MARKS NO MARKS NO MARKS"/>
        <s v="N M NO MARKS"/>
        <s v="(PALLETSIDE MARK) OXY VINYLS, PASADENA OXY PO 4502195543 - 2ND CAS MADE IN JAPAN NA NA NA NA NA NA"/>
        <s v="TITLE 2017 U.S. COIN DIGEST AUTHOR DAVID C HARPER PUBLISHER KRAUSE PUBLICATIONS, IOLA, WI USAPRINTED IN CHINA SRN R0731 PRINTING# 1 CTN QTY 10 CTN WGT LBS ISBN-10 1-4402-4674-2 ISBN-13978-1-4402-4674-6 COVER PRICE BOOKS JACKET TITLE KNIT FIX AUTHOR LISA K"/>
        <s v="TITLE FEARLESS WATERCOLOR FOR BEGINNERS AUTHOR SANDRINE PELISSIER PUBLISHER F W MEDIA CINCINNATI,OHPRINTED IN CHINA SRN T2653 PRINTING# 2 CTN QTY 20 CTN WGT LBS ISBN-10 1-4403-3726-8ISBN-13 978-1-4403-3726-0 COVER PRICE TITLE OF BOOK MY RAG DOLL AUTHOR CO"/>
        <s v="TITLE MID-CENTURY MODERN FURNITURE AUTHOR MICHAEL CROW PUBLISHER F W MEDIA CINCINNATI,OH PRINTED IN CHINASRN T3823 PRINTING# 2 CTN QTY 20 CTN WGT LBS ISBN-10 1-4403-3866-3 ISBN-13 978-1-4403-3866-3COVER PRICE TITLE ALTERNATIVE ART SURFACES AUTHOR DARLENE "/>
        <s v="PARAMOUNT,CA BUFFERS USA INC. PO#:LA160226 LA 160209 MADE IN CHINA P.O.LA150904-1 BUFFERS U SA INC. NO.: QTY: MADE IN CHINA PARAMOUNT,CA BUFFERS USA INC. PO#:LA160226 LA 160209 MADE IN CHINA P.O.LA150904-1 BUFFERS U SA INC. NO.: QTY: MADE IN CHINA PARAMOU"/>
        <s v="N-M NO MARKS NO MARKS NO MARKS NO MARKS NO MARKS NO MARKS NO MARKSNO MARKS"/>
        <s v="DYTEX APPAREL INC"/>
        <s v="NO MARKSNO MARKSNO MARKSNO MARKSNO MARKSNO MARKSNO MARKSNO MARKS NO MARKS THE SAME THE SAME THE SAME THE SAMENO MARKSNO MARKSNO MARKS"/>
        <s v="TITLE THE FAMILY TREE HISTORICAL MAPS BOOK - EUROPE AUTHOR ALLISON DOLAN AND THE EDITORS OF FAMILY TREEMAGAZINE PUBLISHER F W MEDIA CINCINNATI,OH PRINTED IN CHINA SRN T7075 PRINTING# 2 CTN QTY 10CTN WGT LBS ISBN-10 1-4403-4204-0 ISBN-13 978-1-4403-4204-2 "/>
        <s v="TITLE PAINTING PARTY AUTHOR ANNA BARTLETT PUBLISHER F W MEDIA CINCINNATI, OH PRINTED IN CHINASRN T6230 PRINTING# 1 CTN QTY 20 CTN WGT LBS ISBN-10 1-4403-4126-5 ISBN-13 978-1-4403-4126-7COVER PRICE TITLE THE QUILTER S PAPER-PIECING WORKBOOK AUTHOR ELIZABET"/>
        <s v="(PALLETSIDE MARK) OXY VINYLS, PASADENA OXY PO 4502195543 CAS MADE IN JAPAN NA NA NA NA NA NA"/>
        <s v="TITLE WATERCOLOR MASTERS AND LEGENDS AUTHOR BETSY DILLARD STROUD PUBLISHER F W MEDIA CINCINNATI,OH PRINTED IN CHINA SRN T0491 PRINTING# 1 CTN QTY 20 CTN WGT LBS ISBN-10 1-4403-3526-5ISBN-13 978-1-4403-3526-6 COVER PRICE TITLE STANDARD CATALOG OF WINCHESTE"/>
        <s v="FACT.44-00015587/44-00015582 . . . . . . .. . . . . . . .. . . . . . . .. . . . . . . .. . . . . ."/>
        <s v="NO MARKS SAME SAME SAME SAME SAME SAME SAMESAME SAME SAME SAME SAME SAME SAME SAME"/>
        <s v="NO MARKSNO MARKS"/>
        <s v="INV #251 INV #251 INV #251 INV #251 I 251 INV #251 INV #251 NO MARKS NO MARKS NO MARKS NO MARKS NO MARKS NO MARKSNO MARKS NO MARKS NO MARKS NO MARKS NO MARKS NO MARKS NO MARKS NO MARKSNO MARKS NO MARKS NO MARKS NO MARKS NO MARKS NO MARKS NO MARKS NO MARKS"/>
        <s v="NO MARKS NO MARKS NO MARKS NO MARKSNO MARKS"/>
        <s v="ITEM : DESCRIPTION: CASE QTY: LOT : MADE IN CHINA"/>
        <s v="TITLE CREATIVE COLORED PENCIL AUTHOR GARY GREENE PUBLISHER F W MEDIA CINCINNATI,OH PRINTED IN CHINASRN T3610 PRINTING# 1 CTN QTY 20 CTN WGT LBS ISBN-10 1-4403-3837-X ISBN-13978-1-4403-3837-3 COVER PRICE TITLE 3 SKEINS OR LESS - MODERN BABY KNITS AUTHOR TA"/>
        <s v="NO MARKS AND NUMBERSNO MARKS AND NUMBERSNO MARKS AND NUMBERSNO MARKS AND NUMBERSNO MARKS AND NUMBERS"/>
        <s v="N/M N/M THE SAME THE SAME THE SAME THE SAME THE SAME THE SAMETHE SAME THE SAME THE SAME THE SAME THE SAME THE SAME THE SAME THE SAMETHE SAME THE SAME THE SAME THE SAME"/>
        <s v="NO MARKS NO MARKS NO MARKS NO MARKS NO MARKS NO MARKSNO MARKS NO MARKS"/>
        <s v="TITLE DISCOVER OIL PAINTING AUTHOR JULIE GILBERT POLLARD PUBLISHER F W MEDIA CINCINNATI,OH PRINTED IN CHINASRN T6232 PRINTING# 1 CTN QTY 20 CTN WGT LBS ISBN-10 1-4403-4128-1 ISBN-13 978-1-4403-4128-1COVER PRICE TITLE COLLECTING ROCKS, GEMS AND MINERALS-3R"/>
        <s v="N/MN/MN/M"/>
        <s v="TO: TO: TO: TO: TO: TO: TO:"/>
        <s v="4489 CTN NEW AUTOMOTIVE PARTS FORK TRUCK T/A AND FORK TRUCK SERVICE PARTS . HS CODE 870893, 848350, 848330 . INVOICE NO.IV-4402-160217, IV-4403-160217,IV-4404-160217 . COUNTRY OF ORIGIN JAPAN . 79 PALLET-BOXES (79 CARTONS) 123 PALLETS(4,410 CARTONS) -----"/>
        <s v="1258 CARTONS ONLY 1258 CARTONS ONLY SHIPPING MARKS M.M.I ORDER NO 0171-15 STYLE NO. MADE IN INDIA CTN NOTHE SAME THE SAME THE SAME THE SAME"/>
        <s v=". NO MARKS NO MARKS NO MARKS NO MARKS NO MARKS NO MARKS. NO MARKS NO MARKS NO MARKS NO MARKS NO MARKS NO MARKS NO MARKSNO MARKS"/>
        <s v="TITLE OF BOOK SHOW POSTERS AUTHOR PAT JONES AND BEN NUNERY PUBLISHER ADAMS MEDIA,A DIVISION OF F W MEDIA, INC COUNTRY OF ORIGIN PRINTED IN CHINA SRN T5463 PRINTING# 1 CTN QTY 20CTN WGT ____ LBS ISBN-10 1-4403-4054-4 ISBN-13 978-1-4403-4054-3 COVER PRICE T"/>
        <s v=". NO MARKS NO MARKS NO MARKS NO MARKS . NO MARKS NO MARKSNO MARKS NO MARKS NO MARKS NO MARKS NO MARKS NO MARKS NO MARKS"/>
        <s v="NO MARKSNO MARKSNO MARKS"/>
        <s v="TITLE ACRYLICWORKS 3 AUTHOR EDITED BY JAMIE MARKLE PUBLISHER F W MEDIA CINCINNATI,OH PRINTED IN CHINASRN T6231 PRINTING# 1 CTN QTY 16 CTN WGT LBS ISBN-10 1-4403-4127-3 ISBN-13978-1-4403-4127-4 COVER PRICE"/>
        <s v="NO MARKS . . . . . . .NO MARKS . . . . . . .. . . . . . . .. NO MARKS . . . . . .."/>
        <s v="EI REF 62C0072322 . . . . . . .. . . . . . . .. . . . . . . .. . . . . . . ."/>
        <s v="TITLE ART OF MANLINESS COLLECTION AUTHOR BRETT AND KATE MCKAY PUBLISHER F W MEDIA CINCINNATI, OHPRINTED IN CHINA SRN V6508 PRINTING# 6 CTN QTY 10 CTN WGT LBS ISBN-10 1-4403-2248-1 ISBN-13978-1-4403-2248-8 COVER PRICE TITLE THE ARTIST S GUIDE TO PAINTING W"/>
        <s v="TITLE COMIC ARTIST S ESSENTIA PHOTO REFERENCE AUTHOR BUDDY SCALERA PUBLISHER F W MEDIA CINCINNATI, OHPRINTED IN CHINA SRN S6573 PRINTING# 1 CTN QTY 20 CTN WGT LBS ISBN-10 1-4403-4475-2 ISBN-13978-1-4403-4475-6 COVER PRICE NO MARKS NO MARKS NO MARKS NO MAR"/>
        <s v="NO MARKS . . . . . . .. . . . . . . .. . . . . . . .. . . . . . . .."/>
        <s v="HAMPTON FORGE,LTD P.O.NO.: HF ITEM NO.: SKU NO.: DESCRIPTION: CARTON NO CUBE:NW: GW: MADE IN CHINA HAMPTON FORGE,LTD P.O.NO.: HF ITEM NO.:SKU NO.: DESCRIPTION: CARTON NO CUBE: NW: GW: MADE IN CHINA"/>
        <s v="NO MARKSNO MARKS NO MARKSNO MARKS NO MARKS NO MARKS NO MARKS NO MARKS NO MARKS"/>
        <s v="NO MARKS NO MARKS NO MARKS NO MARKS NO MARKSNO MARKS NO MARKSNO MARKS NO MARKS"/>
        <s v="INV #250 INV #250 INV #250 INV #250 NO MARKS NO MARKS NO MARKS NO MARKS NO MARKS NO MARKS NO MARKSNO MARKS NO MARKS NO MARKS NO MARKS NO MARKS NO MARKS NO MARKS NO MARKSNO MARKS NO MARKS NO MARKS NO MARKS NO MARKS NO MARKS NO MARKS NO MARKSNO MARKS NO MAR"/>
        <s v="INV #5008 INV #5008 NO MARKS NO MARKS NO MARKS NO MARKS NO MARKS NO MARKS NO MARKSNO MARKS NO MARKS NO MARKS NO MARKSINV #5008 INV #5008 NO MARKS NO MARKS NO MARKS NO MARKS NO MARKS NO MARKS NO MARKSNO MARKS NO MARKS NO MARKS NO MARKS"/>
        <s v="ITEM NO: BATCH ID: MFG DATE: QUAN TITY: NET WEIGHT: GROSS WEIGHT: C ARTON DIM:ITEM NO: BATCH ID: MFG DATE: QUAN TITY: NET WEIGHT: GROSS WEIGHT: C ARTON DIM:ITEM NO: BATCH ID: MFG DATE: QUAN TITY: NET WEIGHT: GROSS WEIGHT: C ARTON DIM:ITEM NO: BATCH ID: MF"/>
        <s v="AS PER SHIPPER'S INVOICE AS PER SHIPPER'S INVOICE THE SAME THE SAME THE SAME THE SAME THE SAME THE SAMETHE SAME THE SAME THE SAME THE SAME THE SAME THE SAME THE SAME THE SAMETHE SAME THE SAME THE SAME THE SAME THE SAME THE SAME THE SAME THE SAMETHE SAME T"/>
        <s v="TO: RIALTO,CA, US (5601) CONTACT SHIPPERTOYS R US - RIALTO 1110 MER RILL AVENUE RIALTO, CA 92376 US DEPT: ORDER# 417027 ITEM # 228417 271.0 EACH 271.0 EACH CASE PACK: 1.0 COO: CHINA TOYS 'R' US IMPORT TRU IN DIAMOND TO: RIALTO,CA, US (5601) CONTACTSHIPPER"/>
        <s v="A DUIE PYLE 4500761045 A DUIE PYLE 4500761045"/>
        <s v="PO# MADE IN CAMBODIA GROSS WEIGHT: KGS. NET WEIGHT: KGS. MEASU REMENT: CM. PO# MADE IN CAMBODIA GROSS WEIGHT: KGS. NET WEIGHT: KGS. MEASU REMENT: CM. PO# MADE IN CAMBODIA GROSS WEIGHT: KGS. NET WEIGHT: KGS. MEASUREMENT: CM."/>
        <s v="NO MARKS . . . . . . .. ."/>
        <s v="NO MARKS . . . . . . .. . ."/>
        <s v="NO MARK SAME SAME SAME SAME SAME NO MARK SAMESAME SAME SAME SAME NO MARK SAME SAME SAMESAME SAME NO MARK SAME SAME SAME SAME NO MARKSAME SAME SAME SAME NO MARK SAME SAME SAMESAME SAME SAME SAME NO MARK SAME SAME SAMESAME SAME SAME NO MARK SAME SAME SAME S"/>
        <s v="TITLE WARMAN S ANTIQUES &amp; COLLECTIBLES AUTHOR NOAH FLEISHER PUBLISHER KRAUSE PUBLICATIONS,IOLA, WI USA PRINTED IN CHINA SRN S8735 PRINTING# 1 CTN QTY 10 CTN WGT 38 LBS ISBN-101-4402-4629-7 ISBN-13 978-1-4402-4629-6 COVER PRICE TITLE BINOCULAR HIGHLIGHTS A"/>
        <s v="N/M N/M THE SAME THE SAME THE SAME THE SAME THE SAME THE SAMETHE SAME THE SAME THE SAME THE SAME THE SAME THE SAME THE SAME THE SAME"/>
        <s v="NO MARKSNO MARKSNO MARKSNO MARKSNO MARKSNO MARKSNO MARKSNO MARKSNO MARKSNO MARKSNO MARKSNO MARKSNO MARKSNO MARKS NO MARKS THE SAME THE SAME THE SAME THE SAME THE SAME THE SAMETHE SAME THE SAME THE SAME THE SAME THE SAMENO MARKSNO MARKSNO MARKSNO MARKSNO M"/>
        <s v="DESTIANATION ADDRESS: KOHL'S DEPARTM ENT STORES . BUYING AGENT: LI &amp; FUNG TRDG. LTD. VENDOR NAME: APPAREL GAL LERY LTD. COUNTRY OF ORIGIN: BANGLAD ESH. CARTON SEQUENCE: 01--818"/>
        <s v="TITLE ORGANIZE NOW REVISED EDITION AUTHOR JENNIFER FORD BERRY PUBLISHER F W MEDIA CINCINNATI, OHPRINTED IN CHINA SRN Z9321 PRINTING# 7 CTN QTY 20 CTN WGT LBS ISBN-10 1-4403-0863-2 ISBN-13978-1-4403-0863-5 COVER PRICE NO MARKS NO MARKS NO MARKS NO MARKS NO"/>
        <s v="NO MARKS . . . . . . .. . . . . . . .. . . . . . . .NO MARKS . . . . . . .. . . . . . . .. . . . . . .NO MARKS . . .NO MARKS . . ."/>
        <s v="TITLE DESIGNER JOI S FASHION SEWING WORKSHOP AUTHOR JOI MAHON PUBLISHER F W MEDIA CINCINNATI,OH PRINTED IN CHINASRN T6854 PRINTING# 1 CTN QTY 20 CTN WGT LBS ISBN-10 1-4402-4428-6 ISBN-13 978-1-4402-4428-5COVER PRICE TITLE OF BOOK SIMPLY MODERN WEDDING CAK"/>
        <s v="MERINO LAMINATES, O/C NO.200004456 , 20000445 7, SV/2 015-16/008/REV NO .0.,VERACRUZ, MEX I CO CRATE NO. 63 50 TO 6375 SAME SAME SAME SAME SAMESAME SAME SAME SAME SAME"/>
        <s v="WEST PENN HARD WOOD 1405 DEB ORAH HERMAN RD NEW YORK"/>
        <s v="TITLE CUSTOM SOCKS KNIT TO FIT YOUR FEET AUTHOR KATE ATHERLEY PUBLISHER F W MEDIACINCINNATI, OH PRINTED IN CHINA SRN 15KN04 PRINTING# 2 CTN QTY 20 CTN WGT ______LBS ISBN-10 1-62033-775-4ISBN-13 978-1-62033-775-2 COVER PRICE TITLE RESPECT THE SPINDLE AUTHO"/>
        <s v="TITLE DESIGNER JOI S FASHION SEWING WORKSHOP AUTHOR JOI MAHON PUBLISHER F W MEDIA CINCINNATI, OH PRINTED IN CHINASRN T6854 PRINTING# 1 CTN QTY 20 CTN WGT LBS ISBN-10 1-4402-4428-6 ISBN-13 978-1-4402-4428-5COVER PRICE TITLE DRAWING ATELIER- THE FIGURE AUTH"/>
        <s v="STYLE PO GROSS WEIGHT KGS NET WEIGHT KGS MEASUREMENTS: CM COUNTRY OF ORIGIN: CHINA"/>
        <s v="PALMER 004367 . . ."/>
        <s v="S/O NO.4791 AS PER SHPRS DOCS SCAC CODE GMCC H.BLGMCCAOB1511274 S/O NO.4792 AS PER SHPRS DOCS SCAC CODE DFDS H.BLDFDSTPE0087081S/O NO.4798 AS PER SHPRS DOCS SCAC CODE DFDS H.BLDFDSTPE0087392 S/O NO.4796 AS PER SHPRS DOCS SCAC CODE FTNV H.BLFTNVTPS00003429"/>
        <s v="M/S: FMT (GARMENTS) FAISALABAD P.O . # TO: ROAMANS TO: WOMAN WITHIN A DIVISON OF OSP GROUP LP, 2300 SO UTHEASTERN AVENUE INDIANAPOLIS IN 46201, U.S.A. STYLE #: QTY. CART ON NO. G. WT: KG N. WT: KG MADE I N PAKISTAN"/>
        <s v="P.O. NO. 2751653 / 62400 P.O. NO. 2751654 SAME SAME SAMEMEDU8755773 SAME SAME SAME"/>
        <s v="NO MARKS 7010822784"/>
        <s v="TITLE ABSTRACT EXPLORATIONS IN ACRYLIC PAINTING AUTHOR JO TOYE PUBLISHER F W MEDIA CINCINNATI,OHPRINTED IN CHINA SRN T6421 PRINTING# 1 CTN QTY 20 CTN WGT LBS ISBN-10 1-4403-4153-2 ISBN-13978-1-4403-4153-3 COVER PRICE TITLE YEAR-ROUND QUILTING WITH PATRICK"/>
        <s v="TITLE ART OF PERSPECTIVE AUTHOR PHIL METZGER PUBLISHER F W MEDIA CINCINNATI, OH PRINTED INCHINA SRN Z0163 PRINTING# 9 CTN QTY 20 CTN WGT LBS ISBN-10 1-58180-855-0 ISBN-13978-1-58180-855-1 COVER PRICE TITLE LANDSCAPE PAINTING IN PASTEL AUTHOR ELIZABETH MOW"/>
        <s v="...."/>
        <s v="LOS ANGELES P.O.# GRADE: HEAT NO.: BUNDLE NO. : OF MADE IN TAIWAN R. O. C."/>
        <s v="NO MARKS . . . . . . .. . . . ."/>
        <s v="TITLE JERRY YARNELL S LANDSCAPE PAINTING SECRETS AUTHOR JERRY YARNELL PUBLISHER F W MEDIACINCINNATI, OH PRINTED IN CHINA SRN Z0660 PRINTING# 9 CTN QTY 20 CTN WGT LBS ISBN-101-58180-951-4 ISBN-13 978-1-58180-951-0 COVER PRICE TITLE CARTOON ANIMAL FRIENDS A"/>
        <s v="NO MARKS AND A COPY TO MANON"/>
        <s v="4146 CTN 133 (ONE HUNDRED THIRTY THREE) CARTONS CONTAINING 3,149 PCS  262 5/12 DOZ OF MENS SHIRTS . P.O. DR-37-110077 LOT NO.37P2032/24P  2,511 PCS . P.O. DR-37-110079 LOT NO. 3701460/427  638 PCS . S.A NO. 1457736 PAYMENT CITIBANK. INVOICE NO 4403BAPL15 "/>
        <s v="178 PKG TABLE TENNIS TABLES AND ACCESSORIES HS CODE 63026000,58061000,42050090, 34022090,95064000,39241000, 65050030, 64041100,42029298,35061000,48191000 PO 4403"/>
        <s v="178 PKG TABLE TENNIS TABLES AND ACCESSORIES HS CODE 63026000,58061000,42050090, 34022090,95064000,39241000, 65050030, 64041100,42029298,35061000,4819100 PO 4403"/>
        <s v="PARAMOUNT,CA BUFFERS USA INC. PO#:LA150925 LA 151029 MADE IN CHINA BUFFERS USA INC. NO.: QT Y: MADE IN CHINA PARAMOUNT,CA BUFFERS USA INC. PO#:LA150925 LA 151029 MADE IN CHINA BUFFERS USA INC. NO.: QT Y: MADE IN CHINA SAME SAME"/>
        <s v="TITLE NEW DIRECTIONS IN SOCK KNITTING AUTHOR ANN BUDD PUBLISHER F W MEDIA CINCINNATI, OH PRINTED IN CHINASRN 16KN01 PRINTING# 1 CTN QTY 20 CTN WGT ______LBS ISBN-10 1-62033-943-9 ISBN-13978-1-62033-943-5 COVER PRICE TITLE BOLD EXPRESSIVE PAINTING AUTHOR A"/>
        <s v="HJRHJRHJR HJR PO# STYLE# QTY COUNTRY OF ORIGIN CHINA ASSORTMENTCARTON# CARTON SIZE WEIGHT DATE CODE THE SAME THE SAME THE SAME THE SAMETHE SAME THE SAME THE SAME THE SAME THE SAME THE SAME THE SAME THE SAMETHE SAME THE SAME THE SAME THE SAME THE SAME THE "/>
        <s v="NO MARKS . . . . . . .NO MARKS . . . .NO MARKS . . . ."/>
        <s v="TITLE NEW DIRECTIONS IN SOCK KNITTING AUTHOR ANN BUDD PUBLISHER F W MEDIA CINCINNATI, OH PRINTED IN CHINASRN 16KN01 PRINTING# 1 CTN QTY 20 CTN WGT ______LBS ISBN-10 1-62033-943-9 ISBN-13 978-1-62033-943-5COVER PRICE TITLE QUILT GIVING AUTHOR DEBORAH FISHE"/>
        <s v="EXOTIC HARDWOO &amp; VENEERS 4800 COLISEUM WAY OAKLAND, CA 94601-5010 USA OAK205426"/>
        <s v="1 X 40'HC DFSU6755409 SEAL WWA0132115 DMG MORI SEIKI USA DAVIS ORDER #PO15070257 OAK205399SFO28710056 OAK205407 1/1 SIEGRID CARROLL PO 2015-002 GK26899 SOMMER CABLE VOSSLOH KIEPESTANGE KPL. 92049002055 OAK205417 SELECTIVE TRANS IT PARTS INC. 1300 INDUSTRI"/>
        <s v="CONTAINER HDMU6571740 SEGU4324558 GESU6368720 HDMU6899338 DFSU6835823 TCNU8132708CONTAINER HDMU6571740 SEGU4324558 GESU6368720 HDMU6899338 DFSU6835823 TCNU8132708CONTAINER HDMU6571740 SEGU4324558 GESU6368720 HDMU6899338 DFSU6835823 TCNU8132708CONTAINER HD"/>
        <s v="4403 CTN HDPE PLASTIC BAG LDPE PLASTIC BAG O/N 73 H.S.CODE 3923.21.0085 H.S.CODE 3923.21.0095 THIS SHIPMENT DOES NOT CONTAIN SOLID WOOD PACKING MATERIALSREDMED N/A N/A N/A"/>
        <s v="CMCU 5550540 10139369 0 COOPERATIVA DITTO DITTO DITTO DITTO DITTODITTO DITTO DITTO DITTO DITTO DITTO DITTO DITTO"/>
        <s v="USA"/>
        <s v="CMCU 4961573 R10025322 DITTO"/>
        <s v="BF - 13426 GRADE - FAS MARSK: 6570BF - 13474 GRADE - #1COM MARSK: 65 71BF - 13575 GRADE - FAS MARSK: 6569"/>
        <s v="NO MARKS . . . . . . .. . . . . . . .."/>
        <s v="054146AMFIZSNQ 054146AMFIZSQM 054146AMFTZSNQ 054146AMFTZSQM 054160AMFIZSNQ 054160AMFIZSQM 054160AMFTZSNQ 054160AMFTZSSQMSEMINOLE"/>
        <s v="DEOLEO NO MARKS NO MARKSDEOLEO NO MARKS NO MARKSDEOLEO NO MARKS NO MARKS"/>
        <s v="ART BASEL MIAMI BEACH 2015 CARNET ATA BS/2015/7468 NO MARKS . . .ART BASEL MIAMI BEACH 2015 CARNET ATA BS/2015/7468 . ."/>
        <s v="ART BASEL MIAMI BEACH 2015 CARNET ATA BS/2015/7468 ART BASEL MIAMI BEACH 2015 CARNET ATA BS/2015/7468. ."/>
        <s v="TITLE THE GREAT HALL OF DINOSAURS AUTHOR WILLIAM O CONNOR PUBLISHER F W MEDIA CINCINNATI, OH PRINTED IN CHINASRN T5746 PRINTING# 1 CTN QTY 10 CTN WGT LBS ISBN-10 1-4403-4072-2 ISBN-13 978-1-4403-4072-7COVER PRICE TITLE OF BOOK MY POCKET GURU AUTHOR ADAMS "/>
        <s v="NO MARKS HALL OF DINOSAURS AUTHOR: WILLIAM O'CONNOR PUBLISHER: F+W MEDIA CINCINNATI, OH PRINTED IN CHINASRN:T5746 PRINTING :1 CTN QTY:10 CTN WGT: LBS ISBN-10: 1-4403-4072-2 ISBN-13: 978-1-4403-4072-7COVER PRICE: TITLE OF BOOK: MY POCKET GURU AUTHOR: ADAMS"/>
        <s v="HASBRO TOYS DOLLS A8240AT42 24 PCS LPS BLIND BAG AST WV3 15 LITTLEST PETSHOP GR WT: 1.248 LBS/0.566 KG S CU VOL: 0.25 FT/ 0.007 C BM DATE CODE C2528A PAWTUCKET, R I 02861-1059 MADE IN CHIN A HASBRO TOYS PRESCHOOL A7109AS018 PCS SHA MARVEL F IGURE 2PK AST "/>
        <s v="WORLDPAC NEWARK"/>
        <s v="FRENCH OAK CANTS NO MARKS"/>
        <s v="TITLE GUN DIGEST GUIDE TO CONCEALED CARRY HANDGUNS AUTHOR DICK JONES PUBLISHER KRAUSEPUBLICATIONS, IOLA, WI USA PRINTED IN CHINA SRN T6145 PRINTING# 1 CTN QTY 20 CTN WGT LBS ISBN-101-4402-4388-3 ISBN-13 978-1-4402-4388-2 COVER PRICE TITLE STATE QUARTERS 1"/>
        <s v="NO MARKS DIGEST GUIDE TO CONCEALED CARRY HANDGUNS AUTHOR:DICK JONES PUBLISHER: KRAUSEPUBLICATIONS, IOLA, WI USA PRINTED IN CHINA SRN:T6145 PRINTING : 1 CTN QTY:20 CTN WGT:LBS ISBN-10:1-4402-4388-3 ISBN-13: 978-1-4402-4388-2 COVER PRICE: TITLE: STATE QUART"/>
        <s v="ART BASEL MIAMI BEACH 2015 SAME SAME SAME SAME SAMEART BASEL MIAMI BEACH 2015 SAMEART BASEL MIAMI BEACH 2015 SAME SAME SAME SAME SAME SAME"/>
        <s v="NO MARK HANGING GARMENTS STYLE# STORE: COLOR: SIZE: QTY:CARTON NO: MADE IN CHINA NO MARKS NO MARKS NO MARKS NO MARKS NO MARKS NO MARKSNO MARKS NO MARKS NO MARKS NO MARKS NO MARKS NO MARKS NO MARKS NO MARKSNO MARKS NO MARKS NO MARKS NO MARKS NO MARKS NO MA"/>
        <s v="NO MARK HANGING GARMENTS STYLE# STORE: COLOR: SIZE: QTY:CARTON NO: MADE IN CHINA N/M N/M N/M N/M N/M N/MN/M N/M N/M N/M N/M N/M N/M N/MN/M N/M N/M N/M N/M N/M N/M N/MN/M N/M N/M"/>
        <s v="N/MN/MN/MN/MN/M"/>
        <s v="F W MEDIA USA C NO. NO MARKS NO MARKS NO MARKS NO MARKS NO MARKSNO MARKS NO MARKS NO MARKS NO MARKS NO MARKS NO MARKS NO MARKS NO MARKSNO MARKS NO MARKS NO MARKS NO MARKS NO MARKS NO MARKS NO MARKS NO MARKSNO MARKS NO MARKS"/>
        <s v="NO MARKS USA C/NO. TITLE:DAWN OF AMERICAN DEER HUNTING AUTHOR: DUNCAN DOBIEPUBLISHER: KRAUSE PUBLICATIONS, IOLA, WI USA PRINTED IN CHINA SRN:S3320 PRINTING : 1 CTN QTY:16CTN WGT: LBS ISBN-10: 1-4402-4551-7 ISBN-13: 978-1-4402-4551-0 COVER PRICE: TITLE:PAI"/>
        <s v="(PALLET MARK) OXY VINYLS, PASADENA OXY PO 4 502149708 CAS MATERIAL 14432 MADE IN JAPAN NA NA NA NA NA NANA NA(PALLET MARK) OXY VINYLS, PASADENA OXY PO 4 502149708 CAS MATERIAL 14432 MADE IN JAPAN NA NA NA NA NA NANA NA"/>
        <s v="BRAMAGRAN / BRAZIL"/>
        <s v="MAIN MARK: WOLD FAMOUS SPORT INC SIDE MARK: STYLE SIZE COLOR COMUFLAGE CARTON NOTOTAL QUANTITY: GROSS WEIGHT NET WEIGHT MEASUREMENT: MONTREAL MADE IN BANGLADESH"/>
        <s v="EI REF: 6760055135 N/M N/M N/MEI REF: 6760055135 N/M N/MEI REF: 6760055135 N/M"/>
        <s v="TITLE SKY &amp; TELESCOPE S POCKET SKY ATLAS AUTHOR ROGER W. SINNOTT PUBLISHER KRAUSE PUBLICATIONS, IOLA, WI USAPRINTED IN CHINA SRN 59317 PRINTING# 1 CTN QTY 44 CTN WGT LBS ISBN-10 1-931559317 ISBN-13978-1931559317 COVER PRICE TITLE COLLECTING CASE KNIVES, 2"/>
        <s v="CMCU 4577059 R10183004 M60066704 1329345 DITTO DITTO DITTO DITTODITTO"/>
        <s v="TITLE WEAVER S IDEA BOOK AUTHOR JANE PATRICK PUBLISHER F W MEDIA CINCINNATI, OH PRINTED IN CHINASRN 10WV01 PRINTING # 7 CTN QTY 10 CTN WGT ISBN-10 1-59668-175-6 ISBN-13 978-1-59668-175-0COVER PRICE TITLE INTUITIVE PAINTING WORKSHOP AUTHOR ALENA HENNESSY P"/>
        <s v="TITLE FAMILY-FRIENDLY KNITS AUTHOR COURTNEY SPAINHOWER PUBLISHER F W MEDIA CINCINNATI, OHPRINTED IN CHINA SRN 15KN12 PRINTING# 1 CTN QTY 20 CTN WGT ______LBS ISBN-10 1-63250-003-5 ISBN-13978-1-63250-003-8 COVER PRICE TITLE THE KNITTER S COMPANION DELUXE E"/>
        <s v="TITLE STROKES OF GENIUS 7 AUTHOR EDITED BY RACHEL RUBIN WOLF PUBLISHER F W MEDIA CINCINNATI,OHPRINTED IN CHINA SRN T2367 PRINTING# 1 CTN QTY 10 CTN WGT LBS ISBN-10 1-4403-3671-7 ISBN-13978-1-4403-3671-3 COVER PRICE"/>
        <s v="TONTEC TO JABIL CIRCUIT DE CHIHUAHUA S.O.NO. PALLET NO 1-2 (NO. OF CTNS) MADE IN CHINA . . . .. . . . . . . .. . JABIL EL PASO, TX MADE IN CHINA 1181524281 JE8260306-11 NO 1 - 4 . . .. . . . PN.NO. CTNS 1181537481 10 1181537481 2 1181539465 21 1181539465 "/>
        <s v="P.O. : 4502042 SKU : CASE PACK : 24 MADE IN PAKISTAN P.O. : 4502344 SKU : CASE PACK : 24 MADE IN PAKISTANP.O. : 4501745 SKU : CASE PACK : 24 MADE IN PAKISTAN P.O. : 4502042 SKU : CASE PACK : 24 MADE IN PAKISTANP.O. : 4502344 SKU : CASE PACK : 24 MADE IN P"/>
        <s v="TITLE FREE SPIRIT KNITS AUTHOR ANNE PODLESAK PUBLISHER F W MEDIA CINCINNATI, OH PRINTED IN CHINASRN 15KN11 PRINTING# 1 CTN QTY 20 CTN WGT ______LBS ISBN-10 1-62033-949-8 ISBN-13978-1-62033-949-7 COVER PRICE TITLE OF BOOK THE VINTAGE FASHION BIBLE AUTHOR W"/>
        <s v="L51384-S L52981-S MADE IN INDIA SAME SAME SAME SAME SAME SAME SAME"/>
        <s v="PART NUMBER (P) 2610039133 QUANTIT Y (Q) 20 EA 15-AUG-15 MCPL PART N UMBER (P) 2610033589 QUANTITY (Q)4 0 EA 15-AUG-15 MCPL"/>
        <s v="NO MARKS O USA MADE IN COLOMBIA 2500023248 WH 0874"/>
        <s v="MAIN MARK CUST. P.O NO: CUST. STOCK NO: CUST. DEPT. NO: ESO ORER NO: ESO STYLE: COLOR: PRS CARTON CODE SIZE IN TRIANGLE S E O I C/NO: OF SEASON CODE MADE IN CHINA SIDE MARKVOLUME: COLOR: NET WT: KGS GROSS WT: KG S PRS CARTON COD E SIZE IN TRIANGLES E O I "/>
        <s v="LOT NO. M15111243 8 CARTONS: 483 TO 967 MADE IN INDI A SAME SAME SAME SAME SAME SAMESAME SAME"/>
        <s v="TITLE OF BOOK DRAW COMIC BOOK ACTION AUTHOR LEE GARBETT PUBLISHER F W MEDIA COUNTRY OFORIGIN PRINTED IN CHINA SRN Z8106 PRINTING# 9 CTN QTY 30 CTN WGT ______LBS ISBN-13978-1-4403-0813-0 ISBN-10 1-4403-0813-6 COVER PRICE TITLE OF BOOK FABRIC MANIPULATION A"/>
        <s v="TITLE MANGA WORKSHOP CHARACTERS AUTHOR SOPHIE CHAN PUBLISHER F W MEDIA CINCINNATI, OHPRINTED IN CHINA SRN T5078 PRINTING# 1 CTN QTY 20 CTN WGT LBS ISBN-10 1-4403-40 23-4 ISBN-13 978-1-4403-4023-9 COVER PRICE NO MARKS NO MARKS NO MARKS NO MARKS"/>
        <s v="SHIP TO ZF ELECTRONIC SYSTEMS PAL/NO. 1-4 . . . . . .. IQOR PO NO. P/NO. PALLET MADE IN CHINA . . . .. . . . . . . COLE HERSEE P/OP/N C/NO. 4 PLTS MADE IN CHINA . . . . . HUBBELL LIGHTING PO.NO.P/N CUST P/N QTY C/N NO. MADE IN CHINA . . . . .. NKB HONG KO"/>
        <s v="TITLE BUILDING BETTER BRANDS AUTHOR SCOTT LERMAN PUBLISHER F W MEDIA CINCINNATI,OH PRINTED IN CHINASRN U5874 PRINTING# 2 CTN QTY 20 CTN WGT LBS ISBN-10 1-4403-3143-X ISBN-13 978-1-4403-3143-5COVER PRICE TITLE BACKYARD CHICKENS GUIDE TO COOPS &amp; TRACTORS AU"/>
        <s v="NO MARKS NO MARKS NO MARKS NO MARKSNO MARKS NO MARKS NO MARKS NO MARKSNO MARKS NO MARKS NO MARKS NO MARKS NO MARKS"/>
        <s v="INV #221-222 INV #221-222 INV #221-222 NO MARKS NO MARKS NO MARKS NO MARKS NO MARKSNO MARKS NO MARKS NO MARKS NO MARKS NO MARKS NO MARKS NO MARKS NO MARKSNO MARKS NO MARKS NO MARKS NO MARKS NO MARKSINV #221-222 INV #221-222 INV #221-222 NO MARKS NO MARKS "/>
        <s v="INV #223 INV #223 NO MARKS NO MARKS NO MARKS NO MARKS NO MARKS NO MARKSNO MARKS NO MARKS NO MARKS NO MARKSINV #223 INV #223 NO MARKS NO MARKS NO MARKS NO MARKS NO MARKS NO MARKSNO MARKS NO MARKS NO MARKS NO MARKS"/>
        <s v="NO MARKS . . . . . . .. . . . . . . .. . . ."/>
        <s v="SKID NOS: 9374 TO 9379 TOTAL: 06 S KIDS"/>
        <s v="SKID NOS: 9374 TO 9379 1 TO 06 1 TO 08 TOTAL: 20 SKIDS"/>
        <s v="TITLE THE TULA PINK COLORING BOOK AUTHOR TULA PINK PUBLISHER F W MEDIA CINCINNATI,OH PRINTED IN CHINASRN S0476 PRINTING# 1 CTN QTY 20 CTN WGT LBS ISBN-10 1-4402-4542-8 ISBN-13978-1-4402-4542-8 COVER PRICE NO MARKS NO MARKS NO MARKS NO MARKS NO MARKS NO MA"/>
        <s v="EI REF:52G0039095 AS ADDRESS RS 541X RS 542X RS 543X RS 544X"/>
        <s v="6455-1"/>
        <s v="NO MARKSNO MARKSNO MARKSNO MARKSNO MARKSNO MARKSNO MARKSNO MARKSNO MARKSNO MARKSNO MARKSNO MARKSNO MARKSNO MARKSNO MARKSNO MARKSNO MARKSNO MARKSNO MARKSNO MARKSNO MARKSNO MARKSNO MARKSNO MARKSNO MARKSNO MARKSNO MARKSNO MARKSNO MARKSNO MARKSNO MARKSNO MARK"/>
        <s v="SHIP REF #TY053-15INV #05315 NO MARKS NO MARKS NO MARKS NO MARKS NO MARKS NO MARKS NO MARKSNO MARKS"/>
        <s v="A DUIE PYLE 4500734244 A DUIE PYLE 4500734244 A DUIE PYLE 4500734244 A DUIE PYLE 4500734244"/>
        <s v="AUCHLITE C 255 NA BL STRONG ACID CATION EXCHA NGE RESIN LOT NOS : MLC 090, MLC 091 MLC 092, MLC 093 NET CONTENT : 1 CUFT"/>
        <s v="TITLE BOUNDLESS STYLE AUTHOR KRISTIANN BOOS PUBLISHER F W MEDIA CINCINNATI,OH PRINTED IN CHINASRN T3822 PRINTING# 1 CTN QTY 20 CTN WGT LBS ISBN-10 1-4402-4210-0 ISBN-13 978-1-4402-4210-6COVER PRICE TITLE INCITE 3-THE ART OF STORYTELLING AUTHOR EDITED BY T"/>
        <s v="TITLE:BOUNDLESS STYLE AUTHOR:KRISTIANN BOOS P UBLISHER: F+W MEDIA CINCINNATI,OH PRINTED IN CHINA SRN:T3822 PRINTING#: 1 CTN QTY:20 CTN W GT: LBS ISBN-10: 1-4402-4210-0 ISBN-13: 978-1 -4402-4210-6 COVER PRICE: TITLE:INCITE 3-THE ART OF STORYTELLING AUTHOR:"/>
        <s v="NO MARKSMARKS AND NUMBERS WITH CONTAINER APHU671594MARKS AND NUMBERS WITH CONTAINER APHU671594MARKS AND NUMBERS WITH CONTAINER APHU671594MARKS AND NUMBERS WITH CONTAINER APHU671594MARKS AND NUMBERS WITH CONTAINER APHU671594MARKS AND NUMBERS WITH CONTAINER"/>
        <s v="PALMER 2795 . . ."/>
        <s v="TITLE ORGANIZE NOW REVISED EDITION AUTHOR JENNIFER FORD BERRY PUBLISHER F W MEDIA CINCINNATI, OHPRINTED IN CHINA SRN Z9321 PRINTING# 6 CTN QTY 20 CTN WGT LBS ISBN-10 1-4403-0863-2 ISBN-13978-1-4403-0863-5 COVER PRICE"/>
        <s v="F W MEDIA USA C NO. NO MARKS NO MARKS NO MARKS NO MARKS NO MARKSNO MARKS NO MARKS NO MARKS NO MARKS NO MARKS NO MARKS NO MARKS NO MARKSNO MARKS NO MARKS NO MARKS NO MARKS NO MARKS NO MARKS NO MARKS NO MARKSNO MARKS"/>
        <s v="BEVERLY HILLSTEDDY BEAR COMPANYDISNEY FIGURINESITEMITEM DESCRIPTIONQUANTITYGROSS WEIGHTNET WEIGHTCASE DIMENSIONS ININCHES051015D061015DMADE IN CHINABEVERLY HILLSTEDDY BEAR COMPANYDISNEY FIGURINESITEMITEM DESCRIPTIONQUANTITYGROSS WEIGHTNET WEIGHTCASE DIMEN"/>
        <s v="ORDER NO.(S) PSH6325 TO 6326 (PSH6296-6370) B N42P1 TO BN42P124 300.000 KGS PURE BEES INDIA N HONEY-LA COLOUR MAX 80 MM"/>
        <s v="TITLE ORGANIZE NOW REVISED EDITION AUTHOR JENNIFER FORD BERRY PUBLISHER F W MEDIA CINCINNATI, OHPRINTED IN CHINA SRN Z9321 PRINTING# 6 CTN QTY 20 CTN WGT LBS ISBN-10 1-4403-0863-2 ISBN-13 978 -1-4403-0863-5 COVER PRICE TITLE MECHANIKA, REVISED &amp; UPDATED A"/>
        <s v="NO MARKS AND NUMBERS N/M N/M N/M N/M N/M N/MN/M N/M N/M N/MNO MARKS AND NUMBERS N/M N/M N/M N/M N/M"/>
        <s v="NO MARKS TEL: (514) 631-6663"/>
        <s v="TITLE OF BOOK THE BAG MAKING BIBLE AUTHOR LISA LAM PUBLISHER F W MEDIA COUNTRY OF ORIGIN PRINTED IN CHINASRN Z7338 PRINTING# 15 CTN QTY 20 CTN WGT ______LBS ISBN-13 978-0-7153-3624-3 ISBN-10 0-7153-3624-XCOVER PRICE TITLE OF BOOK 50 FAT QUARTER MAKES AUTH"/>
        <s v="TITLE OF BOOK:THE BAG MAKING BIBLE AUTHOR: LISA LAM PUBLISHER: F+W MEDIA COUNTRY OF ORIGIN: PRINTED IN CHINASRN:Z7338 PRINTING : 15 CTN QTY:20 CTN WGT:``````LBS ISBN-13: 978-0-7153-3624-3 ISBN-10: 0-7153-3624-XCOVER PRICE: TITLE OF BOOK:50 FAT QUARTER MAK"/>
        <s v="CGD-1684 MODEL DT15AS SAN JUAN,PUE RTO RICO C/NO.1-12 MADE IN THAILAN D CGD-1679 MODEL DF30ATL SAN JUAN,PU ERTO RICO C/NO.1-2 MADE IN THAILAN D KERY N/MCAJA FUERTE MY LOCKER COD:21008066 0 16PCS POR CARTON SAN JUAN-PUERTO RICO HECHO EN TAIWAN N/M 171726-0"/>
        <s v="MARKS AND NUMBERS WITH CONTAINER APHU618034MAIN CARRIAGE- APL CORAL - 198E 01-10 CARTONS JKPL 01-563 CARTONS01-563 CARTONS A34M312330 CRTN- 1-31 CRTN- 1-31 CRTN- 1-114 STY-COL# SIZEQTY PO# RTTX987173, RTTX987170 MADE IN INDIA C-NO.- 1-5-5-STY-COL# SIZE QT"/>
        <s v="EI REF STR98250 PSD 6675 ................. . .................. HBL 6570043847 STR98250 NA NA NA NAEI REF STR98250 PSD 6675 ................. . .................. HBL 6570043847 STR98250 NA NA NA NA"/>
        <s v="NMNM"/>
        <s v="SCD-0023 300 GAP BLVD. GALLATIN, T N 37066 USA."/>
        <s v="TAYLOR,MI BUFFER USA INC PO :DE150429 DE150519 DE150602 MADE IN CHINA BUFFERS USA INC. NO.:QTY: MADE IN CHINATAYLOR,MI BUFFER USA INC PO :DE150429 DE150519 DE150602 MADE IN CHINA BUFFERS USA INC. NO.:QTY: MADE IN CHINA"/>
        <s v="NO MARKS NO MARKSNO MARKS NO MARKSNO MARKS NO MARKS NO MARKS NO MARKSNO MARKS NO MARKS"/>
        <s v="SEAL HS290083 CITROMAX NO MARKS NO MARKS NO MARKS NO MARKS NO MARKS NO MARKSNO MARKS NO MARKS NO MARKS NO MARKS NO MARKS NO MARKS NO MARKS NO MARKSNO MARKS NO MARKS NO MARKS NO MARKS NO MARKS NO MARKS NO MARKS NO MARKSSEAL HS290084 CITROMAX NO MARKS NO MA"/>
        <s v="NO MARKS CITROMAX 2406,ITEM LECA.D.2396 / 2409, ITEMNO MARKS CITROMAX"/>
        <s v="NO MARKSNO MARKSNO MARKS NO MARKS THE SAME THE SAME THE SAME THE SAME THE SAMENO MARKS"/>
        <s v="HAMSTER: BJ231054D0 . . . . .HAMSTER: BJ231054R0 . . . . ."/>
        <s v="TITLE STANDARD CATALOG OF UNITED STATES PAPER MONEY 34TH ED. AUTHOR GEORGE CUHAJ PUBLISHER KRAUSEPUBLICATIONS, IOLA, WI USA PRINTED IN CHINA SRN T9077 PRINTING# 1 CTN QTY 20 CTN WGT LBSISBN-10 1-4402-4523-1 ISBN-13 978-1-4402-4523-7 COVER PRICE TITLE PICK"/>
        <s v="TITLE:STANDARD CATALOG OF UNITED STATES PAPER MONEY 34TH ED. AUTHOR: GEORGE CUHAJ PUBLISHER: KRAUSEPUBLICATIONS, IOLA, WI USA PRINTED IN CHINA SRN:T9077 PRINTING : 1 CTN QTY:20 CTN WGT: LBSISBN-10: 1-4402-4523-1 ISBN-13: 978-1-4402-4523-7 COVER PRICE: TIT"/>
        <s v="TITLE CULTURE TYPOGRAPHY AUTHOR NIKKI VILLAGOMEZ PUBLISHER F W MEDIA CINCINNATI, OH PRINTED IN CHINASRN T3614 PRINTING# 1 CTN QTY 10 CTN WGT LBS ISBN-10 1-4403- 3841-8 ISBN-13 978-1-440 3-3841-0COVER PRICE TITLE DRACOPEDIA THE GREAT DRAGONS AUTHOR WILLIAM"/>
        <s v="NO MARKS . . . . . . ..NO MARKS . . . . . . .."/>
        <s v="OXO ITEM# GOOD GRIPS MADE IN CHINA SOUTHAVEN, MS PO# QTY: N.W.: LBS G.W.: LBS SAME SAME SAME SAME SAME SAMESAME SAME SAME SAME SAME SAME SAME SAMESAME SAME SAME SAME SAME SAME SAME SAMESAME SAME SAME SAME SAME SAME SAME SAMESAME SAME SAME SAME SAME SAME S"/>
        <s v="CALCIUM CHLORIDE 77% FLAKES N.W. 25KGS G.W 25.1KGS FOR INDUSTRIAL USE ONLY LOT NO KY150515 MADE IN CHINA"/>
        <s v="HASBRO B1378AS00 4 PCS. PD PLAYDOH O CEAN TOOLS PLAY-DOH GR WT. 4.18 LBS/ 1.90 KGS CU VOL. 0.36 FT3/ 0.010 M3 DATE CODE C0 29A PAWTUCKET, R I 02861-1059MADE IN CHIN A HASBRO 000490750 24 PCS. PLAYDOH SING LE CAN PLAY-DOHGR WT. 10.0 8 LBS/ 4.58 KGS CU VOL."/>
        <n v="6326.0"/>
        <s v="PARAMOUNT,CA BUFFERS USA INC PO LA150608-6 LA150406 LA150505 LA150519 MADE IN CHINA BUFFERS USA INC.NO.: QTY: MADE IN CHINA BUFFERS USA, INC PO NO:LA150519-4 DOOR GASKET MODEL NO.: QNTY:MADE IN CHINA"/>
        <s v="4403 CTN PO NO IN91MX TM RED CAN OPENER PO NO IN91C7 TM RED MINI CHOPPER PO NO IN91NW DOC MCSTUFFINS PLAYSET PO NO IN913R LIC KALEIDOSCOPE DOOR SERVICE SHIPPER 1 SELECT BRANDS INCUNIT 1204A,12/F, TOWER B, NEW MANDARIN PLAZA, 14 SCIENCE MUSEUM RD, TST EAST"/>
        <s v="NO MARKS NO MARKS NO MARKS NO MARKS NO MARKS NO MARKS NO MARKS NO MARKSNO MARKS NO MARKS NO MARKS NO MARKS NO MARKS NO MARKS NO MARKS NO MARKSNO MARKS NO MARKS NO MARKSNO MARKS NO MARKS NO MARKS NO MARKS NO MARKS NO MARKS NO MARKS NO MARKSNO MARKS NO MARK"/>
        <s v="ACLU5965113 SEAL:TBE593933 HAMSTER: BJ231054D0ACLU5964539 SEAL:TBE593927 HAMSTER: BJ231054R0"/>
        <s v="TITLE OF BOOK MY # SELFIE JOURNAL AUTHOR BROCK SANDERS PUBLISHER ADAMS MEDIA, A DIVISION OFF W MEDIA, INC COUNTRY OF ORIGIN PRINTED IN CHINA SRN T8767 PRINTING# 01 CTN QTY 24 CTN WGT ____ LBSISBN-10 1-4405-8926-7 ISBN-13 978-1-4405-8926-3 COVER PRICE TITL"/>
        <s v="INV #215-216-219 INV #215-216-219 INV #215-216-219 NO MARKS NO MARKS NO MARKS NO MARKS NO MARKSNO MARKS NO MARKS NO MARKS NO MARKS NO MARKS NO MARKS NO MARKS NO MARKSNO MARKS NO MARKS NO MARKS NO MARKS NO MARKS NO MARKS NO MARKS NO MARKSINV #215-216-219 I"/>
        <s v="TAHARI (IN DIA) CUSTOMER ORDER NO . PORT OF ENTRY CARTON # OF MADE IN CHINA -DITTO- -DITTO- -DI TTO- -DITTO- -DITTO- -DITTO- -DITTO- -DITTO- -DITTO- -DITT O- -DITTO- -DITTO- -DITTO- - DITTO- -DITTO- -DITTO- -DITTO- -DITTO- -DITTO- -DITTO- -DITTO- -DITTO- "/>
        <s v="LEXMARK SOUTHAVEN P/NO :1-42 MADE IN TAIWAN"/>
        <s v="TITLE THE ART OF EXPRESSIVE COLLAGE AUTHOR CRYSTAL NEUBAUER PUBLISHER F W MEDIA CINCINNATI,OHPRINTED IN CHINA SRN T1354 PRINTING# 1 CTN QTY 20 CTN WGT LBS ISBN-10 1-4403-3585-0 ISBN-13978-1-4403-3585-3 COVER PRICE TITLE OF BOOK FAUX TAXIDERMY KNITS AUTHOR"/>
        <s v="1620 CTN TOYS(SING ALONG ELSA) P.O.NO. 221995(51693) ITEM NO. 31078-TT-WL-2 QTY 3,240 PCS(1,620 CTNS) CONTAINER NO MORU0719521 SHIPPER WAH FUNG TOY (SHENZHEN) CO LTDN/A N/A N/A849 CTN TOYS(FROZEN TODDLER DOLL ASST) P.O.NO. 221649(51576) ITEM NO. 95244-WL "/>
        <s v="TITLE DRAGONART COLOR WORKBOOK AUTHOR JESSICA PEFFER PUBLISHER F W MEDIA CINCINNATI,OH PRINTED IN CHINASRN W6069 PRINTING# 2 CTN QTY 40 CTN WGT LBS ISBN-10 1-4403 -1864-6 ISBN-13 978-1- 4403-1864-1COVER PRICE TITLE THE ART OF SLIP-STITCH KNITTING AUTHOR F"/>
        <s v="TITLE OF BOOK PATCHWORK QUILTS AND GIFTS AUTHOR JO COLWILL PUBLISHER F W MEDIA COUNTRY OFORIGIN PRINTED IN CHINA SRN T6357 PRINTING# 1 CTN QTY 20 CTN WGT ______LBS ISBN-13 978-1-4463-0526-3ISBN-10 1-4463-0526-0 COVER PRICE TITLE OF BOOK THE ART OF MANDALA"/>
        <s v="FCIU4744274 INSULATED . . . . . ."/>
        <s v="MARKS:MARKS:"/>
        <s v="AS PER COMMERCIAL INVOICE NA NA NA NA NA NA NANA NA NA NA NA"/>
        <s v="NO MARKSNO MARKSNO MARKSNO MARKS"/>
        <s v="TITLE CUSTOM SOCKS KNIT TO FIT YOUR FEET AUTHOR KATE ATHERLEY PUBLISHER F W MEDIA CINCINNATI, OHPRINTED IN CHINA SRN 15KN04 PRINTING# 1 CTN QTY 20 CTN WGT ______LBS ISBN-10 1-62033-775-4 ISBN-13978-1-62033-775-2 COVER PRICE TITLE COLORED PENCIL COLLAGE AU"/>
        <s v="CTY STYLE NO.: Q1.5D CARTON NO. CTY STYLE# Q3D"/>
        <s v="01 TO 285, 01 TO 70, 01 TO 214, 01 TO 59, 01 TO 13"/>
        <s v="HON250006 SAME SAME"/>
        <s v="TITLE THE MISSING LINK AUTHOR CINDY WIMMER PUBLISHER F W MEDIA CINCINNATI, OH PRINTED IN CHINASRN 13BD06 PRINTING # 3 CTN QTY 20 CTN WGT ISBN-10 1-59668-707-X ISBN-13 978-1-59668-707-3COVER PRICE TITLE THE KNITTERS HANDY BOOK OF TOP-DOWN SWEATERS AUTHOR A"/>
        <s v="INTERDESIGN 30725 SOLON INDUSTRIAL PARKWAY, OH 44139 US MADE IN VIETNAM NO MARKS NO MARKS NO MARKS NO MARKSNO MARKS NO MARKS NO MARKS"/>
        <s v="AS PER COMMERCIAL INVOICE AS PER COMMERCIAL INVOICE AS PER COMMERCIALINVOICE AS PER COMMERCIAL INVOICE AS PER COMMERCIAL INVOICE AS PERCOMMERCIAL INVOICE AS PER COMMERCIAL INVOICE AS PER COMMERCIAL INVOICE"/>
        <s v="HON250005 SAME SAME"/>
        <s v="TITLE OF BOOK SOCK MONKEY KAMA SUTRA AUTHOR VATSYAYANA BANANA PUBLISHER ADAMS MEDIA, A DIVOF F W MEDIA, INC COUNTRY OF ORIGIN PRINTED IN CHINA SRN U2776 PRINTING# 04 CTN QTY 40CTN WGT ____LBS ISBN-10 1-4405-5451-X ISBN-13 978-1-4405-5451-3 COVER PRICE TIT"/>
        <s v="TITLE OF BOOK SOCK MONKEY KAMA SUTRA AUTHOR VATSYAYANA BANANA PUBLISHER ADAMS MEDIA, A DIV OF F+W MEDIA, INC COUNTRY OF ORIGIN PRIN TED IN CHINA SRN U2776 PRINTING 04 CTN QTY 40 CTN WGT LBS ISBN-10 1-4405-5451-X ISBN-13 978-1-4405-5451-3 COVER PRICE TITLE"/>
        <s v="TITLE COLOSSAL COLLECTION OF ACTION POSES AUTHOR BUDDY SCALERA PUBLISHER F W MEDIA CINCINNATI,OHPRINTED IN CHINA SRN Y0635 PRINTING# 2 CTN QTY 10 CTN WGT LBS ISBN-10 1-4403- 0922-1 ISBN-13 978-1-4403-0922-9 COVER PRICE $29.99"/>
        <s v="MACK TECHNOLOGIES . . . . . . .. . . . MACK TECHNOLOGIES. PO NO 9885_1 PART NO JWU000892 (PCB, IX R2) REV 09 ORIGIN CHINA. . . . . . JABIL EL PASO, TX MADE IN CHINA 1181510402JE8260306-11 NO 1 - 8 . . . . . . .PN.NO. CTNS 13250-524/0300-T 4 13250-524/0300"/>
        <s v="2490 PKG 577CTNS + 1000CTNS(28PLTS) + [913 PKGS S.T.C. 16 CTNS + 897 PCS  1PLT] LOCKS AND PARTS. SCREW (MATERIAL STEEL) INVOICE NO. D029317 HS CODE 7318.15RUBBER MOULDED PARTS KINGTEX BRAND OF INDUSTRIAL SEWING MACHINE PRO 19100077411 RATE ESTIMATE KB0414"/>
        <s v="PARAMOUNT,CA BUFFERS USA INC PO LA150316 LA150129 LA150227 MADE IN CHINA BUFFERS USA INC. NO.:QTY: MADE IN CHINA"/>
        <s v="35 DRUM (35 IRON DRUMS) EMREGENCY CONTACT MITREC/NAGASE CO.,LTD. TEL 1-703-527-3887 UN 1866 RESIN SOLUTION FLAMMABLE CLASS 3PG II FLASH POINT -4C MARINE POLLUTANT NON LABEL (3)FLAMMABLE LIQUID 28 PKG EXP4832-10-3 (G0.2) (PAINT) INVOICE NO. KA50146-11 PO 4"/>
        <s v="1504S132B TITLE CREATIVEGIRL AUTHOR DANIELLE DONALDSON PUBLISHER F W MEDIA CINCINNATI,OHPRINTED IN CHINA SRN T4975 PRINTING# 1 CTN QTY 20 CTN WGT LBS ISBN-10 1-4403-4012-9ISBN-13 978-1-4403-4012-3 COVER PRICE 1504S132C TITLE HANDCRAFTED METAL FINDINGS 30 "/>
        <s v="TITLE YOU CAN KNIT AUTHOR STEPHANIE WHITE PUBLISHER F W MEDIA CINCINNATI,OH PRINTED IN CHINASRN T6437 PRINTING# 1 CTN QTY 20 CTN WGT LBS ISBN-10 1-4402-4396-4 ISBN-13 978-1-4402-4396-7COVER PRICE TITLE SHOW ME, DON T TELL ME AUTHOR DAVID HOLSTON PUBLISHER"/>
        <s v="TITLE YOU CAN KNIT AUTHOR STEPHANIE WHITE PU BLISHER F+W MEDIA CINCINNATI,OH PRINTED IN C HINA SRN T6437 PRINTING 1 CTN QTY 20 CTN WG T LBS ISBN-10 1-4402-4396-4 ISBN-13 978-1- 4402-4396-7 COVER PRICE TITLE SHOW ME, DON T TELL ME AUTHOR DAVID HOLSTON PUBL"/>
        <s v="PO#: ITEM/MODEL#: COLOR/BODY COLOR CARTON# OF QN'TY SAME SAME PO#: ITEM/MODEL#: COLOR/BODY COLOR CARTON# OF QN'TY SAME SAMESAME PO#: ITEM/MODEL#: COLOR/BODY COLOR CARTON# OF QN'TY SAME SAME PO#: ITEM/MODEL#: COLOR/BODY COLOR CARTON# OF QN'TY SAMEPO#: ITEM"/>
        <s v="1067 PKG 819CTNS + 106CTNS(5PLTS) + 8W/CASES+ 4CASES(4W/CASES) + 130 CTNS{(125 CTNS+ 5 EMPTY CTNS)[4 PLTS]}4 PLTS] TEXTILE MACHINERY PARTS INVOICE NO.NR-SA-503 LAMP PARTS FABRICPARTS OF CHAIR HS CODE 9403.90 SPIDER AUTO.PARTS (TENSIONER,CHAIN GUIDE H.S.CO"/>
        <s v="NO MARKS . . . .NO MARKS . . . .NO MARKS . . . .NO MARKS . . . ."/>
        <s v="EXPORT REFERENCES HON250004 SAME SAME"/>
        <s v="TITLE PERSPECTIVE MADE EASY AUTHOR ROBBIE LEE PUBLISHER F W MEDIA CINCINNATI, OH PRINTED IN CHINASRN T4033 PRINTING# 1 CTN QTY 20 CTN WGT LBS ISBN-10 1-4403-3923-6 ISBN-13 978-1-4403-3923-3COVER PRICE TITLE LEATHER CRAFTED AUTHOR CAITLIN MCNAMARA SULLIVAN"/>
        <s v="NO MARKS . . . . . . .. . . . . . . .. . . . . . . .."/>
        <s v="1308 PKG 1308PKGS676CTNS+624CTNS(19PLTS)+6IBC DRUMS(6PLTS)+2W/CASES703PKGS VALVES CONTACT PRESSURE SENDERS, MECH TEMP GAUGE, BOURDON MOVEMENTS,FUEL LEVEL SENDERS PARTS SHOTGUN PARTS MACHINE PARTS MOTER HYDRAULIC PARTS TOOL POCKET MOTORCYCLE PARTS PO 30049"/>
        <s v="TITLE JEWELRY STUDIO WIRE WRAPPING AUTHOR CHRISTINE RITCHEY AND LINDA CHANDLER PUBLISHER F WMEDIA CINCINNATI, OH PRINTED IN CHINA SRN 08BD5 PRINTING# 6 CTN QTY 20 CTN WGT ____LBS ISBN-101-59668-059-8 ISBN-13 978-1-59668-059-3 COVER PRICE TITLE OF BOOK BUS"/>
        <s v="ERIK OAKLAND 1 4 OAKLAND 2 4 OAKLAND 3 3 NO MARKS NO MARKS"/>
        <s v="PARAMOUNT,CA BUFFERS USA INC PO LA150227 LA150112 LA141215 LA150227-HY MADE IN CHINA BUFFERS USA INC.NO.: QTY: MADE IN CHINA"/>
        <s v="EI REF 62G0034993 KOHLS P.O 9415040 STYLE YR53W507R . . . . .. . EI REF 62G0034994 KOHLS P.O 9415041 STYLE YR53W507R . . .. . EI REF 62G0034995 KOHLS P.O 9145467 STYLE WSNR154006DN . . .. . . EI REF 62G0035001 KOHLS P.O 9179390 STYLE MAPM15002RYD . .. . ."/>
        <s v="TITLE WARMAN S DEPRESSION GLASS FIELD GUIDE,5TH ED. AUTHOR ELLEN T. SCHROY PUBLISHER KRAUSE PUBLICATIONS,IOLA WI USA PRINTED IN CHINA SRN U1947 PRINTING# 3 CTN QTY 40 CTN WGT LBS ISBN-10 1-4402-3456-6ISBN-13 978-1-4402-3456-9 COVER PRICE TITLE COLLECTOR R"/>
        <s v="10952 PCE LADIES WEARING APPAREL WOVEN PANT LADIES WEARING APPAREL WOVEN SHORT SHELL 98 COTTON 2 SPANDEX 68 COTTON 28 POLYESTER 4 SPANDEX ( FOR S/T 135305 ONLY ) S/C NO US00004F1 STYLE NO. P.O NO.COMMODITY 919340 4401 MISSY UNLINED WOVEN PANT 2,498 PCS 91"/>
        <s v="N M N MN M N M"/>
        <s v="P.O. NO. 42289, 41937, 42105, 42444 DESCRIPTION, SIZE, WT, QTY, MADE IN PAKISTAN TOTAL  608 CTNS"/>
        <s v="TITLE MONSTER FACTORY AUTHOR ERNIE HARKER PUBLISHER F W MEDIA CINCINNATI, OH PRINTED IN CHINASRN T3886 PRINTING# 1 CTN QTY 20 CTN WGT LBS ISBN-10 1-4403 -3881-7 ISBN-13 978-1- 4403-3881-6COVER PRICE TITLE 3 SKEINS OR LESS QUICK CROCHETED ACCESSORIES AUTHO"/>
        <s v="TITLE SOCK KNITTING MASTER CLASS AUTHOR ANN BUDD PUBLISHER F W MEDIA CINCINNATI, OH PRINTED IN CHINASRN 11KN02 PRINTING # 5 CTN QTY 20 CTN WGT ISBN-10 1-59668-312-0 ISBN-13 978-1-59668-312-9COVER PRICE TITLE WIREWORK WITH DVD AUTHOR DALE COUGAR ARMSTRONG "/>
        <s v="D2 D2 MADE IN INDIA CTNS. NO 001-030 001-354 001-230 THE SAMETHE SAME"/>
        <s v="APZU407139-9 SELLO- 000400 EXP.14005487- 5674 FACT,44- 00014551- 00000127LOTE 3-26-0552 PED.101873- 101655-101654"/>
        <s v="NO MARKS . . . . . . .. . . ."/>
        <s v="NO MARKS . . . . . . .. . . . . .NO MARKS .NO MARKS .NO MARKS ."/>
        <s v="NO MARKS .NO MARKS .NO MARKS . . . . . . .. . . . . ."/>
        <s v="NO MARKS .NO MARKS . . . . . . .. . . . . .NO MARKS ."/>
        <s v="NO MARKS . . . . . . .. . . . . .NO MARKS .NO MARKS ."/>
        <s v="NO MARKS . . . . . . .. . . . . ."/>
        <s v="NO MARKS . . .NO MARKS . . . .NO MARKS . . .NO MARKS . . .NO MARKS . . .NO MARKS . . . . . . .NO MARKS . . .NO MARKS . . .NO MARKS . . .NO MARKS . . . . . ."/>
        <s v="3232 PKG 2916CTNS(28PLTS)+275CTNS+40CTNS(1PAPER PLT)+1W/CASE GEAR TRANSMISSION PARTS PRESH PALS BATHING TETHERS SUCTION CUP HOLER WHITER AERATOR ASSEMBLY HOSE CONNECTOR ASSEMBLYPO 29780 FURNITURE PARTS P.O. 27353 P.O. 27368 P.O. 27386 P.O. 27375 P.O. 2739"/>
        <s v="N/M N/M THE SAME THE SAME THE SAME THE SAME THE SAME THE SAMETHE SAME THE SAME THE SAME THE SAME THE SAME THE SAME THE SAME THE SAMETHE SAME THE SAME THE SAME THE SAME THE SAME THE SAME THE SAME THE SAME"/>
        <s v="NO MARKS . . . . . . .. . . . . .NO MARKS .NO MARKS .NO MARKS .NO MARKS ."/>
        <s v="11006 PKG 162CTNS + 801CTNS(19PLTS) + 109 BOXES(2 PLTS) + 9720 ROLLS (6 CRTS) + 9 CTNS(1 FIBER BOARD PALLET) + [182 CTNS 180 CTNS + 2 EMPTY CTNS 5 PLTS] + 18 DRUMS ( 1 PLASTIC PLT) + 4CASES + 1 WOODEN CASE PO NO.F15-JC-2 DR296LS-215 LS KNIT PULLOVERPO NO."/>
        <s v="TITLE PAINT MOJO-A MIXED-MEDIA WORKSHOP AUTHOR TRACY VERDUGO PUBLISHER F W MEDIA CINCINNATI,OH PRINTED IN CHINA SRN U7579 PRINTING# 3 CTN QTY 20 CTN WGT _________ LBSISBN-10 1-4403-3313-0 ISBN-13 978-1-4403-3313-2 COVER PRICE TITLE THE FARMER S WIFE 1930S"/>
        <s v="P.O. NO. 42287, 42288 , 42101 DESCRIPTION, SIZE, WT, QTY, MADE IN PAKISTAN TOTAL  552 CTNS"/>
        <s v="(PALLET SIDE MARK) OXY VINYLS, PASADENA PO 4502086312 CAS MADE IN JAPAN NA NA NA NA NA NA(PALLET SIDE MARK) OXY VINYLS, PASADENA PO 4502086312 CAS MADE IN JAPAN NA NA NA NA NA NA"/>
        <s v="//////// ////"/>
        <s v="TAYLOR,MI BUFFER USA INC PO :DE141013 DE150113 DE141106 DE150107 MADE IN CHINA BUFFERS USA INC.NO.: QTY: MADE IN CHINATAYLOR,MI BUFFER USA INC PO :DE141013 DE150113 DE141106 DE150107 MADE IN CHINA BUFFERS USA INC.NO.: QTY: MADE IN CHINA"/>
        <s v="N-M N-M N-M NO MARKS NO MARKS NO MARKS NO MARKS NO MARKSNO MARKSN-M N-M N-M NO MARKS NO MARKS NO MARKS NO MARKS NO MARKSNO MARKSN-M N-M N-M NO MARKS NO MARKS NO MARKS NO MARKS NO MARKSNO MARKS"/>
        <s v="MARKS AND NUMBERS WITH CONTAINER APRU612250; TANABE FARM ; 68,950.98 KB 61,912.14 KN ; CONTAINERS- ;TTNU830593-5 SEAL-KBL946632 QTY-1470 23,020.20 KB 20,670.19 KN ; TRIU897195-7 SEAL-KBL946634QTY-1463 22,910.58 KB 20,571.76 KN ; APRU612250-6 SEAL-KBL94663"/>
        <s v="FREIGHT PREPAID B Y IKEA. THE PAYAB LE PARTY: IKEA SU PPLY AG GRUESSENW EG 15 4133 PRATTE LN SWITZERLAND SAME SAME SAME SAME"/>
        <s v="////////// //"/>
        <s v="P.O. NO. 42101, 42104, 42288, 42287 DESCRIPTION, SIZE, WT, QTY, MADE IN PAKISTAN TOTAL  506 CTNS"/>
        <s v="TITLE OF BOOK DIY BEDROOM DECOR AUTHOR TANA SMITH PUBLISHER ADAMS MEDIA, A DIVISION OF F W MEDIA, INC COUNTRY OFORIGIN PRINTED IN CHINA SRN T8039 PRINTING# 1 CTN QTY 24 CTN WGT ____ LBS ISBN-101-4405-8802-3 ISBN-13 978-1-4405-8802-0 COVER PRICE TITLE OF B"/>
        <s v="STEREN MADE IN CHINA. PRC PRODUCTO EMPACADO PO NO.- CARTON NO.- N.W.- KGG.W.- KG QTY.- PCS ITEM NO.- STEREN C-NO.- MADE IN CHINA STEREN C-NO.-MADE IN CHINA STEREN MADE IN CHINA STEREN MADE IN CHINA"/>
        <n v="6153.0"/>
        <s v="AS PER COMMERCIAL INVOICE AS PER COMMERCIAL I NVOICE AS PER COMMERCIAL INVOICE AS PER COMME RCIAL INVOICE AS PER COMMERCIAL INVOICE AS PE R COMMERCIAL INVOICE AS PER COMMERCIAL INVOIC E NA NA NANA NA NA NA NA NA NA NANA NA NA NA"/>
        <s v="AS PER COMMERCIAL INVOICE AS PER COMMERCIAL INVOICE"/>
        <s v=". WAYBILL NO MARKS NO MARKS NO MARKS NO MARKS NO MARKS NO MARKS. WAYBILL NO MARKS NO MARKS NO MARKS NO MARKS NO MARKS NO MARKS"/>
        <s v="SHIPPING MARKS SAD 2763292 2763310SHIPPING MARKS SAD 2763270 2763290 N/M N/M"/>
        <s v="MMUSA LS3015FC S/N 4403 LOS ANGELES C/NO.1-6 MADE IN JAPANMMUSA LS3015FC S/N 4403 LOS ANGELES C/NO.1-6 MADE IN JAPAN"/>
        <s v="MAUSER - WOODBRIDGE PO.NO.113803 D/669/DEC14 1 - 738"/>
      </sharedItems>
    </cacheField>
    <cacheField name="CONSIGNEE ADDRESS" numFmtId="0">
      <sharedItems>
        <s v="305 FORBES BLVD MANSFIELD MA 02048 US"/>
        <s v="8 ESSEX CENTER DR SECOND FLOOR, SUITE 230 US 01960 MA PEABODY 16175671145"/>
        <s v="30 N GOULD ST STE31473 SHERIDAN WY 82801 US"/>
        <s v="VILLAGE DRIVE BAR CONVERSION CAROL STREAM IL 60188 US"/>
        <s v="GREENSBORO DISTRIBUTION CENTER, 2898 MANUFACTURES ROAD, GREENSBORO NC-27406, USA 13366917300"/>
        <s v="1267 COBB INDUSTRIAL DRIVE MARIETTA, GA, 30066 USA FAX 856-780-9087 3"/>
        <s v="3650 SACRAMENTO DRIVE, SAN LUIS OBISPO CA.93401-9946, USA TEL +1(805)542 9988 FAX +1(805)542 9295"/>
        <s v="3500 SOUTH DUPONT HIGHWAY, DOVER, DE 19901, USA"/>
        <s v="CARR 864 KM 2.1 HATO TEJAS BAYAMON BAYAMON 00959 PUERTO RICO"/>
        <s v="201, CUMBERLAND PARKWAY MECHANICSBURG 17055 17177666132"/>
        <s v="106 SOUTH DOCK ROAD, PO BOX 608 PROVIDENCIALES, PROVIDENCIALES TC"/>
        <s v="3001 MALLARD FOX DR, DECATUR, AL 35601 USA SANTOSH KUMAR SINGH 12566862954"/>
        <s v="NGA BINH PHU WARD,THACH THAT DISTRICT,HA NOI CITY,VIETNAM TAX CODE:0107315330 HAIPHONG VIETNAM PH: 84963889966"/>
        <s v="LIMITED PRIVATE HOUSE MS. DINH THI HONG THUY, HOA NHAT HAMLET,DANG CUONG COMMUNE, AN DUONG DISTRICT, HAI PHONG CITY, VIETNAM."/>
        <s v="SUITE 204 325 MARKET STREET CHATTANOOGA TN 37402 UNITED STATES"/>
        <s v="TAX ID: 830.095.854-1 CALLE127ANO. CENTRO EMPRESARIAL COLPATRIA TORRE 501 BOGOTA, COLOMBIA 573016424106"/>
        <s v="7005 NW 46TH ST MIAMI FL 33166-5605 USA"/>
        <s v="CNPJ: 17.050.532/0001 36 ADDRESS: RUA MANOEL VIEIRA GARCAO,120-SL 1501-ITAJAI TE -SC-BRASIL"/>
        <s v="RD EAGAN MN 55121 UNITED STATES"/>
        <s v="AIRFIELD DRIVE DFW AIRPORT TX 75261 UNITED STATES"/>
        <s v="DEL HOGAR S.A. AVENIDA ANGAMOS ESTE NO 1805, INTERIOR 2, OFICINA 2 DISTRITO DE SURQUILLO 5112119500"/>
        <s v="4380 S MACADAM AVE STE 123 PORTLAND OR 97239 PORTLAND OREGON - USA CTC:ZANE COLEMAN EMAIL: ZANE@TRBERRIES.COM"/>
        <s v="ETOBICOKE, ONTARIO, M9W 175 CLAIRVI NORWICH (ONTARIO) ON M9W 6K9 CANADA"/>
        <s v="1975 LINDEN BLVD 3RD FL SUITE # 300 ELMONT ELMONT, NY 11003 15162009500"/>
        <s v="1250 TECHNY ROAD NORTHBROOK, ILLINOIS 60062 EMAIL GLOBAL-LOGISTICS-ASIA CRATEANDBARREL.COM"/>
        <s v="186 BIR UTTAM MIR SHAWKAT ALI ROAD,TEJGAON I/A, DHAKA-1208,BANGLADESH. 14155446000"/>
        <s v="75 DOW RD BOW,NH BOSTON MA 03304 US"/>
        <s v="411 E ROOSEVELT RD WHEATON IL 60187 UNITED STATES"/>
        <s v="681 GARDEN COMMERCE PARKWAY, STE. 100 WINTER GARDEN, FL 34787"/>
        <s v="100 IKEA WAY PERRYVILLE 21903, UNITED STATES, USCA 14848039015"/>
        <s v="120 COMMERCIAL STREET P.O. BOX 462 BOOTHBAY HARBOR ME 04538 US ERIC GRAVES EM ERIC@BRISTOLMARINE.COM"/>
        <s v="4 COMMERCE DR CRANFORD NJ 07016 UNITED STATES"/>
        <s v="TRANSPORT 200 WOOD AVE S STE 300 ISELIN NJ 08830 UNITED STATES"/>
        <s v="40 HARBOR PARK DRIVE PORT WASHINGTON NY 11050 UNITED STA"/>
        <s v="350 5TH AVENUE 6TH FLOOR NEW YORK, NY 10118 CORPDOCUMENTS CENTRICBRANDS.COM TE 646-839-7000"/>
        <s v="4 COPLEYPLACE FLOOR 7 BOSTON MA 02116 UNITED STATES EMAIL: 16175027603"/>
        <s v="120 SIGMA DRIVE GARNER NC 27529 US TE +19197730011"/>
        <s v="ROAD SUITE 520 NORTH CHARLESTON SC 29406 UNITED STATES"/>
        <s v="2121 W MISSION ROAD UNIT 301 ALHAMBRA CA 0000 UNITED STATES"/>
        <s v="222 PURCHASE STREET,PMB#305RYE,,NEW YORK, 10580-2101,US"/>
        <s v="4380 S MACADAM AVE STE 123 PORTLAND OREGON - USA CTC:ZANE COLEMAN EMAIL:ZANE@TRBERRIES.COM"/>
        <s v="18039 CRENSHAW BLVD STE 206 TORRANCE, CA 90504, USA DIRECT: (424) 363-6575 TEL: (424) 363-6888 ##"/>
        <s v="1600 LOWER ROAD, SUITE 4 LINDEN, NJ 07036 PH: 908 620-3000 EXT 103 TE E.MAIL:MELISSAA TSINJ.COM"/>
        <s v="1606 CHESTNUT HILL DRIVE WALNUT, CA 91789"/>
        <s v="2201 EASTERN BLVD # E 224 CHADFORD COURT MIDDLE RIVER MD 21220 US"/>
        <s v="400 RENAISSANCE CENTRE SUITE 2600, PMB DETROIT MI,48243,USA +1 289 497 9496"/>
        <s v="861 PARKVIEW DRIVE N., SUITE 100 EI SEGUNDO, CA 90245 TEL: +1 310-356-6488 GROUP EMAIL: USA-LAX-OCEANIMPORT@EFL.GLOBAL"/>
        <s v="190 OARKSIDE ROAD SILVER SPRING, MD 20910 USA"/>
        <s v="135 INDUSTRIAL DRIVE ALMA, GA 31510 - USA"/>
        <s v="PRODUCTION CLEVELAND 18731 CRANWOOD PARKWAY CLEVELAND OH 44128, USA TE PH NO.: 216-663-3982,"/>
        <s v="201 SE COAST ST LAKE WORTH FL 33460 UNITED STATES"/>
        <s v="MAY 5 201 WINERY C EXTENSION COL. P MEXICO CITY CMX 1000 MEXICO"/>
        <s v="53N RAMONA RD MYERSTOWN PA 17067 US"/>
        <s v="AND AGRICULTURAL PRODUCT CORPORATION JOINT STOCK COMPANY NO 2 PHAM NGOC THACH,KIM LIEN WARD, DONG DA DISTRICT,HANOI CITY VIETNAM"/>
        <s v="12922 RIO MEDINA TRAIL CYPRESS, TX 77433 - ATTN PAUL NAM EMAIL PAULCMCGLOBALSHIPPING.COM TAX ID NUMBER 83-1390634"/>
        <s v="740 VETERANS MEMORIAL HWY SE 30126 MABLETON GA USA"/>
        <s v="AIR SEA LOGISTICS INC. 8 ESSEX CENTER DR SECOND FLOOR, SUITE 230 TE US 01960 MA PEABODY"/>
        <s v="9735 COMMERCE CICLE KUTZTOWN PA 19530 UNITED STATES"/>
        <s v="800 APOLLO STREET EL SEGUNDO, CA 90245 CONTACT : IMPORTS PH : 310-683-0940"/>
        <s v="803-5090 EXPLORER DR MISSISSAUGA ON L4W 4T9 CANADA"/>
        <s v="12 COMMUNITY CENTRE NO 2 ASHOK VIH , PHASE 2 DELHI - 110052, INDIA"/>
        <s v="5096 ROCHMOND ROAD BEDFORD HEIGHTS, BEDFORD HEIGHTS OH 44146 UNITED STA"/>
        <s v="310 120 TH AVE NE, SUITE A 203 BELLEVUE WA 98005 UNITED STATES"/>
        <s v="JOINT STOCK COMPANY 145 AN DUONG VUONG STREET,QUANG TAM WARD,THANH HOA CITY,THANH HOA PROVINCE, TAX CODE: 2801135429"/>
        <s v="1975 LINDEN BLVD, 3RD FL SUITE # 300, ELMONT, NY 11003 GROUP E US.NYC.KAPEX.OID@KERRYAPEX.COM"/>
        <s v="P.O. BOX 29228 SAN JUAN, PR 00929- 0228 PUERTO RICO CONTACTO CDONESTE@MADERERAPR.COM"/>
        <s v="CARR 864 KM 2.1 LOTE 327. BO HATO TEJAS. BAYAMON SAN JUAN, PUERTO RICO CONTACTO APINERO@MADELUXPR.COM"/>
        <s v="3255 WILSHIRE BLVD UNIT 1416 LOS ANGELES CA 90010 USA"/>
        <s v="COMPANY LIMITED NO3,3/136 GROUP 19,TRUNG SON WARD, TAM DIEP CITY,NINH BINH VIETNAM TAX CODE:2700954622"/>
        <s v="1 VICTORY COURT PORTSMOUTH, VA. 23702"/>
        <s v="TRANSP.OF.ATTN:CD 306 CPPSO NORFOLK FLEET IND. SUP. CTR 7920 14TH ST. NORFOLK VA 23505-1216"/>
        <s v="167-14 146 ROAD JAMAICA/QUEENS NY 11434 UNITED STAT"/>
        <s v="6290 OPUS DR GROVEPORT 43125 UNITED STATES"/>
        <s v="SUITE 100 1080 NERGE ROAD ELK GROVE VILLAGE IL 60007 UNITED S"/>
        <s v="ORRANTIA EDIFICIO 100 BUSINESS P AV GUAYAQUIL G 090101 ECUADOR"/>
        <s v="P.O. BOX 29228 SAN JUAN, PR 00929 0228 PUERTO RICO CONTACTO CDONESTE@MADERERAPR.COM"/>
        <s v="411 EAST ROOSEVELT ROAD WHEATON IL 60187 UNITED STATES"/>
        <s v="11331 CLAYFORD RIDGE CHARLOTTE NC 28215 USA"/>
        <s v="LOZADA, LLC BO. CALABAZAS CARR 182 KM 2.3 YABUCOA,PUERTO RICO CONTACTO BRAMOS@YELLAWOOD.COM"/>
        <s v="A DIVISION OF VF OUTDOOR, LLC. 1551 WEWATTA ST, DENVER, CO 80202 USA A: KEVIN PARRISH T:336-424-3995 13364243995"/>
        <s v="3298 E WILLOW ST,SIGNAL HILL,CALIFO RNIA 90755,US"/>
        <s v="2301 NW 107TH AVE, SUITE 104 - MIAM I, FL 33172 - UNITED STATES - NIF: 650597751 EMAIL: IFERNANDEZ@CFF-INC 13055928198"/>
        <s v="34 ENGELHARD AVENUE AVENEL 07001 NEW JERSEY, NJ UNITED STATES"/>
        <s v="PLAINFIELD DISTRIBUTION CENTER 2350 STAFFORD ROAD, SUITE 167 PLAINFIELD, IN 46168, US TE ATTN:MR. PHILLIP ZMICH"/>
        <s v="NO. 202 HANGZHOU ROAD, SHUYANG ECONOMIC DEVELOPMENT ZONE SHUYANG COUNTY SUQIAN CITY CHINA TE TEL:8615850938266"/>
        <s v="CARR 864 KM 2.1 LOTE 327. BO HATO TEJAS. BAYAMON SAN JUAN PUERTO RICO CONTACTO: APINERO@MADELUXPR.COM"/>
        <s v="8311 NORTH PERIMETER RD, INDIANAPOLIS - IN 46241, UNITED STATES 317-759-2130 EIN - 81 4824920"/>
        <s v="401 BORDENTOWN HEDDING ROAD BORDENTOWN, NJ 08505 U.S.A TEL: 212 6012806/ MOBILE: 201 12126012806"/>
        <s v="LIMITED"/>
        <s v="VERMONT AVENUE, SUITE A TORRANCE CA 90502 UNITED STATES"/>
        <s v="333 CONTINENTAL BLVD, EL SEGUNDO,CA.90245-5012 U.S.A 13102522109"/>
        <s v="FOR DELIVERY TO: 550 NEW COMMERCE BLVD WILKES-BARRE PA 18706 18645873200"/>
        <s v="11211 180 STREET NW EDMONTON CANADA"/>
        <s v="2121 W MISSION ROAD UNIT 301 ALHAMBRA CA 91803 TAX ID:46-2226435 EMAIL:DOC@DHYSHIPPINGLINE.COM@@"/>
        <s v="6200 BECKLEY STREET 21224,BALTIMORE MARYLAND 14105637540"/>
        <s v="FORT LEE, VA 1401 B AVENUE BLDG 3400, ROOM 119 VIRGINIA US 14105637540"/>
        <s v="120 SIGMA DR 27529-8542 GARNER 19197730011"/>
        <s v="PRODUCTION AND TRADING COMPANY LIMITED SY CHO VILLAGE,HUU BANG COMMUNE,THACH THAT DISTRICT, HANOI CITY TAX CODE: 0110164018"/>
        <s v="3650 SACRAMENTO DRIVE SAN LUIS OBISPO CA 93401 US TE +18055429988"/>
        <s v="PARC INDUSTRIEL SHODECOSA 10 ROUTE PORT AU PRINCE HAITI"/>
        <s v="9600 MEILLEUR , SUITE 610. MONTREA L, QUEBEC , H2N- 2E3, CANADA."/>
        <s v="185 STAGG STREET STRATFORD,CT 06615 USA"/>
        <s v="97 LACKAWANNA AVE,SUITE 301 TOTOWA NJ 07512 USA MAILNJDOCS@ECS-SHIPPI NG.COM TEL 12018429009 FAX 120184 29010"/>
        <s v="11200 NW 25TH ST., SUITE 123 DORAL FL 33172 UNITED STATES"/>
        <s v="1785 ENTERPRISE DR STE BUFORD GA 30518 UNITED STATES"/>
        <s v="500 NACHES AVE SW, SUITE 100, RENTON, WASHINGTON 98057 UNITED STATES TEL:425 272 0789 FAX:425"/>
        <s v="TO THE ORDER OF SHIPPER"/>
        <s v="1500 EAST CROWN PRINCE BLVD , BUILD 80603, BRIGHTON, CO USA 13036555400"/>
        <s v="2147 ROUTE 27 SUITE 401 EDISON, NJ 08817 17323880101"/>
        <s v="CARRETERA # 2 KM 88.3 BUZON 94, HATILLO 00659 PUERTO RICO"/>
        <s v="QUANG UYEN VILLAGE, MINH CHAU COMMUNE, YEN MI DISTR., HUNG YEN PRO. HUNG YEN, VIETNAM TAXCODE: 0900220978"/>
        <s v="FORWARDING LLC 300 TRADEPORT DR ATLANTA GA 30354-3912 UNITED STATES 14044601500"/>
        <s v="1975 LINDEN BLVD, 3RD FL SUITE # 300, ELMONT, NY 11003 GROUP E"/>
        <s v="803 GALAV CHAMBERS VADORARA GUJARAT, IEC: 36AAGFA9135L1Z6 TE GSTIN: 40-27756407/08/10"/>
        <s v="317 LIBBEY INDUSTRIAL PARKWAY UNIT B-200 WEYMOUTH, MA 02189"/>
        <s v="3115 BEAM ROAD CHARLOTTE NC 28217 UNITED STATES"/>
        <s v="10 GRAND ST, SUITE 800,BROOKLYN, 11 249,US"/>
        <s v="1341 NORTH CLYDE MORRIS BLVD DAYTONA BEACH, FL 32117"/>
        <s v="1800 NORTH ORANGE AVENUE ORLANDO, FL 32804 MR. JOHN WASHBURN, JOHN@WASHBURNIMPORTS.COM"/>
        <s v="FULONG IND. AREA, QISHA AREA, SHATIAN TOWN,DONGGUAN CITY, GUANGDONG PROVINCE, CHINA TEL: +86-769-88801778"/>
        <s v="CO., LTD. ROOM 907, BUILDING 2, SAIGE DIGITAL CITY, KANGSHAN STREET, HUZHOU, ZHEJIANG, CHINA 313000#"/>
        <s v="CARRETERA POLOTITLAN, LA ESTACION N COLONIA CENTRO, R VOX-326.9303, 542 POLOTITLAN, MEX, MEXICO TAX ID NO. 524272660909"/>
        <s v="20 WT 33RD ST FL 9 NEW YORK NY 10001 USA"/>
        <s v="56 ABERFOYLE CRESCENT, SUITE 200 TORONTO, ON, M8X 2W4, CANADA DOC_CANADA@ALBATRANS.COM"/>
        <s v="AND SHANGHAI BANKING CORPORATION LIMITED LEVEL 4, SHANTA WESTERN TOWER, 186 BIR UTTAM MIR SHAWKAT TE ALI ROAD"/>
        <s v="FOR DELIVERY TO: 670 FALLING CREEK ROAD, SPARTANBURG, SC 29301 18645870700"/>
        <s v="RECEIVING DEPARTMENT 61 MORELAND ROAD. SIMI VALLEY CA UNITED STATES 93065"/>
        <s v="760 MARKET ST FL 8 SAN FRANCISCO CA 94102-2300 US ARRIVAL NOTICE EMAIL:ARRIVALNOTICE@FLEXPORT.COM"/>
        <s v="416 E ALONDRA BLVD. GARDENA GARDENA CA 90248 UNITED STATES"/>
        <s v="106 SOUTH DOCK ROAD P.O. BOX 608 PROVIDENCIALES TC"/>
        <s v="14335, W. HARDY RD HOUSTON TX 77060 US"/>
        <s v="4104 INDUSTRIAL PARKWAY DRIVE LEBEC CA 93243 UNITED STATES"/>
        <s v="18039 CRENSHAW BLVD STE 206 TORRANC E, CA 90504, USA DIRECT (424) 363- 6575 TEL (424) 363-688 ."/>
        <s v="125 CHUBB AVENUE LYNDHURST , NJ 07071 USA"/>
        <s v="1208 BREWERS BRIDGE ROAD ELBERTON GA 30635 UNITED STATES"/>
        <s v="NIF: 132575087 6303 BLUE LAGOON DR SUITE 425 MIAMI- TE FL 33126 TEL: 7862651920 FAX."/>
        <s v="CORPORATION, CHI BR.,EIN+22192759. 555 PIERCE ROAD, SUITE 170 ITASCA, ILLINOIS 60143 U.S.A. TE TEL:630-285-5610 FAX:630-773-0355"/>
        <s v="9TH FLOOR 252 NW 29TH STREET MIAMI FL 33127 UNITED STATES"/>
        <s v="54 PROGRESO ST CORONA OFFICE PARK W SAN JUAN 00909 PUERTO RICO"/>
        <s v="508 SW 8TH ST. BENTONVILLE, AR 72716 USA"/>
        <s v="CNPJ 10.614.729/0001-01 RUA TEIXEIRA DE FREITAS, 478 5 ANDA STO ANTONIO BELO HORIZONTE, MG BRAS 553125350310"/>
        <s v="1155 BATTERY STREET SAN FRANCISCO, CA 94111, USA"/>
        <s v="3A GATEWAY BLVD., PEDRICKTOWN, NJ 08067 18004385262"/>
        <s v="111 RIVER ST STE 1220 HOBOKEN NJ 07030-5773 USA"/>
        <s v="201 CUMBERLAND PARKWAY 17055 MECHANICSBURG 17177666132"/>
        <s v="10 FIFTH STREET - STE 102, VALLEY S TREAM, NY 11581 USA TEL 718-723-38 00 CELL 516-849-3033 (TO BE CONTIN UED 2)"/>
        <s v="CO., LTD. 25/F, NO.168, JINGZHOU ROAD, ANLIAN BUILDING YANGPU DISTRICT, SHANGHAI, CHINA 200082 TAX ID: 91310116MACDFWCC4H"/>
        <s v="1650 CHARLES WILLARD STREET CARSON CA 90746 UNITED STATES"/>
        <s v="333 CONTINENTAL BLVD. EL SEGUNDO CA 90245 UNITED STATES"/>
        <s v="MANAGEMENT CO., LTD. 22F, BAOFA BUILDING, NO. 2015, SHENYAN ROAD, YANTIAN DISTRICT, SHENZHEN, 518081, CHINA USCI:"/>
        <s v="BUILDING 8 356 GETTY AVENUE CLIFTON PASSAIC, NEW JERSEY 07011 UNITED ST TEL: 856-758 8687 12018686678"/>
        <s v="AIR SEA LOGISTICS INC. 90 MERRICK AVENUE, SUITE 505 US 11554 NY EAST MEADOW TE +1 516 561 7800 +1 516 561-7834"/>
        <s v="4853 CRUMPLER ROAD, MEMPHIS, TN 38141 - , USA, PH: +353 (0)21 454 8236"/>
        <s v="9325 GUNSTON RD STE N110 22060-5580 FT BELVOIR,VA UNITED STATES 14103449444"/>
        <s v="170 5VE ROUGEMONT QUEBEC, CANADA ROUGEMONT QC J0L 1M0 CANADA"/>
        <s v="PO. BOX 29228 SAN JUAN, PR00929-022 SAN JUAN PR00929 PUERTO RICO"/>
        <s v="55 STANDISH COURT 11TH FLOOR MISSISSAUGA ON L5R 4A1 TE CANADA"/>
        <s v="400 NORTH ELM STREET, GREENSBORO, NC27401,USA.TEL 336-332-3400,E-MAIL KRISTY.GARDNERKONTOORBRANDS.COM"/>
        <s v="1501 ARDMORE BLVD., SUITE 400 PITTSBURGH PA 15221 UNITED STATES"/>
        <s v="10660 NW 25 STREET SUITE 104 MIAMI FL 33172 UNITED STATES CIPLA AITWORLDWIDE.COM"/>
        <s v="2147 ROUTE 27 SUITE 401 EDISON, NJ 08817 TE USA"/>
        <s v="325 MARKET ST STE 204 CHATTANOOGA TN 37402, UNITED STATES PHONE: +1 855-671-9885 FAX: +1 18556719885"/>
        <s v="3650 SACRAMENTO DRIVE, SAN LUIS OBISPO CA. 93401-9946 USA TEL +1-(805)542-9295"/>
        <s v="96 AMERICAN DRIVE SUITE 100A JACKSON TN 38301 US JIRAH GREGORY TE (731) 574-2060 EXT 5103"/>
        <s v="600 N BROAD STREET SUITE 5 MIDDLETOWN DE 19709 UNITED STATES"/>
        <s v="FOR DELIVERY TO: 550 NEW COMMERCE BLVD WILKES-BARRE PA 18706"/>
        <s v="CO., LTD. ROOM 609, NO.122, WEST HOUJIE AVENUE, HOUJIE TOWN,DONGGUAN CITY GUANGDONG PROVINCE USCI: 91441900MAC9R2EM9F"/>
        <s v="4724 ENTRANCE DRIVE CHB#4455 CHARLOTTE, NC 28273 USA AGENT OF BLUE ANCHOR AMERICA LINE 17043595175"/>
        <s v="111 SYLVAN AVENUE, NORTH BUILDING ENGLEWOOD CLIFFS, N.J, 07632 12018162000"/>
        <s v="1545 FRANCISCO ST. TORRANCE, CA 90501 UNITED STATES 13055921005"/>
        <s v="INC 1 CROSS ISLAND PLZ ROSEDALE 11422-1465 PREALERTCHIOCEAN@DELMARUSA.COM 17185270025"/>
        <s v="4380 S MACADAM AVE STE 123 PORTLAND OR 97239 PORTLAND OREGON - USA CTC: ZANE COLEMAN EMAIL: ZANE@TRBERRIES.COM"/>
        <s v="NEW JERSEY OFFICE USA 2351 US HIGHWAY 130 DAYTON, NJ, 08810 CONTACT DBGROUP.NJDBGROUP.NET"/>
        <s v="7101 EAST SLAUSON AVENUE LOS ANGELES, CALIFORNIA 90040-3622 TEL:323-721-6100 FAX:323-721-6133 MAIL:1:IMPORT-DOCS@JFC.COM"/>
        <s v="350 CAMPUS DRIVE MARLBOROUGH, MA 01752 UNITED STAT MARLBOROUGH MA01752 US"/>
        <s v="4380 S MACADAM AVE STE 123 PORTLAND OR 97239 PORTLAND OREGON- USA CTC: ZANE COLEMAN EMAIL: ZANE@TRBERRIES.COM"/>
        <s v="SUITE 510W 520W 21 DRYDOCK AVE BOSTON MA 02210 UNITED STATES"/>
        <s v="50 BESTFRIEND ROAD ATLANTA, GA 30340 USA"/>
        <s v="4380 S MACADAM AVE STE 123 PORTLAND OR 97239 PORTLAND OREGON USA CTC: ZANE COLEMAN EMAIL: ZANE@TRBERRIES.COM"/>
        <s v="18924 S. LAUREL PARK RD. SUITE G RANCHO DOMINGUEZ, CA 90220"/>
        <s v="11975 SW 142 TERRACE,SUITE 104,MIAMI FLORIDA"/>
        <s v="STE 900 PONCE DE LEON BLVD 33134-3000 CORAL GABLES 13054451542"/>
        <s v="371 KM 1.4 YAUCO 00698 PUERTO RICO"/>
        <s v="33 IVERSEN TERRACE, WALTHAM CHRISTCHURCH 8011, NEW ZEALAND 64 3 384 8366 X.2 TE EMAIL: EXPORTS BUILDPRO.NET"/>
        <s v="TAX ID: 20-0848510 1810 NE 144TH STREET NORTH MIAMI, FL 33181 USA 13058922800"/>
        <s v="19481 HARBORGATE WAY TORRANCE, CA 90501 TEL:310-638-3887 FAX:310-638-1407"/>
        <s v="7920 14TH STREET BLDG SDA-336 23505 NORFOLK,VA USA 17574875550"/>
        <s v="R DOUTOR PEDRO FERREIRA 333 SALA 2102 CENTRO 554735150518"/>
        <s v="3399 PEACHTREE RD, NE SUITE 1130 ATLANTA, GA 30326 ATTN: DAVID MCKEEN 18662859610"/>
        <s v="SUITE 401 2147 ROUTE 27 EDISON NJ 08817 UNITED STATES"/>
        <s v="LOGISTICS LLC 1763 NW 56 TERRACE LAUDERHILL FL 33313 TEL. : +17866094074 TE EMAIL IMPORTS AESLOG.US"/>
        <s v="770 COCHITUATE RD 01701 FRAMINGHAM UNITED STATES 15083903000"/>
        <s v="555 PIERCE RD, SUITE 210, ITASCA, ILLINOIS 60143 UNITED STATES TEL:630-625-7900 FAX:630-625-"/>
        <s v="355 ALHAMBRA CIRCLE, SUITE 1000 CORAL GABLES FL 33134 UNITED STATES"/>
        <s v="4200 NW 167 STREET MIAMI GARDENS, FL 33054 U.S.A CONTACT:ALFRED LOPEZ PHONE 305.624.9700 EXT 13056249700"/>
        <s v="441 - BLOOMFIELD AVE 12122690151"/>
        <s v="2355 SALZEDO STREET SUITE 205 CORAL GABLES, FL 33134 TE UNITED STATES"/>
        <s v="2355 SALZEDO STREET, SUITE 205 CORAL GABLES, FL US"/>
        <s v="C/O NGROUP INC. 2201 EAST CARSON STREET, CARSON,CA 90810 U.S.A. SLAINTL@AM.SONY.COM"/>
        <s v="8181 LOGISTIC DRIVE 49464 - ZEELAND, MI, USA PHONE: 1 616 7482727 18004908560"/>
        <s v="24050 MADISON ST. #111 TORRANCE, CA 90505 ATTN: JOANNE LEE TEL: 310-375-2321 E-MAIL: TEAM@SOLLINTL.COM"/>
        <s v="AMERICAS, INC. 6100 ATLANTIC BLVD. NORCROSS, GA 30071 U.S.A TEL: 1-678-823-7777"/>
        <s v="22 CENTURY BLVD , SUITE 510 NASHVILLE, TENNESSEE 37214, US. PH: 615-885-0020 TE AMS WORLDBRIDGELOGISTICS.COM"/>
        <s v="ORIENTE 158, 440, P3, LOCAL JD-01 ALC VENUSTIANO CARRANZA MEXICO CITY TE 15530"/>
        <s v="SUITE 305 525 MILLTOWN ROAD NORTH BRUNSWICK NJ 08902 UNITED STA"/>
        <s v="CHICAGO 131 N. LIVELY BLVD., ELK GROVE VILLAGE, IL. 60007 TEL: 1-847-439-2139 TE ORD-OCEANIMPORT SPEEDMARK.COM"/>
        <s v="262 HARBOR DRIVE STAMFORD CT 06902 US"/>
        <s v="317 LIBBEY INDUSTRIAL RARKWAY UNIT WEYMOUTH UNITED STATES OF AMERICA"/>
        <s v="PO BOX 6 4002 LEGION DRIVE HAMBURG, NY 14075 USA TEL : (716)649-2850, FAX:(716)649-2811"/>
        <s v="3400 W STONEGATE BLVD SUITE 25-412 ARLINGTON HEIGHTS IL 60005 UNITED S"/>
        <s v="6200 BECKLEY STREET 21224 BALTIMORE,MD UNITED STATES 14105637540"/>
        <s v="BLVD ADOLFO RUIZ CORTINES 3720, TORRE II, PISO 10 01900 CDMEX KSN220401GKA TE AGENT OF BLUE ANCHOR LINE"/>
        <s v="1006 MARLEY DRIVE 33844 HAINES CITY FL, UNITED STATES 18635471100"/>
        <s v="12201 UNIVERSAL DR. TAYLOR,MI 48180"/>
        <s v="74 SOUTHWOODS PKWY. SUITE 600 ATLANTA GA 30354 UNITED STATES"/>
        <s v="JWYUCATAN1 444 N ELM STREET GREENSBORO NC 27401 US"/>
        <s v="AVENIDA SANTA FE 170 CIUDAD DE MEXICO 01210 MX"/>
        <s v="820 ELM STREET FOREST GROVE OR 97116 US"/>
        <s v="1701 MACKLIND AVE., STE 400 SAINT LOUIS MO 63110 UNITED STATES"/>
        <s v="121 DEVELOPMENT LANE WINCHESTER, VA 22602 F.M.C.NO 2009-086 USA"/>
        <s v="8 THE GREEN, STE A DOVER-19901, KENT DELAWARE, USA 16174804835"/>
        <s v="BOSTON OFFICE 8 ESSEX CENTER DRIVE SECOND FLOOR SUITE 230 PEABODY TE , UNITED STATES, 01960"/>
        <s v="760 MARKET STREET FLOOR 8 SAN FRANCISCO UNITED STATES"/>
        <s v="4762 BORUSAN ROAD BAYTOWN 77523 TE US"/>
        <s v="HUNTINGTON DISTRIBUTION CENTER 5383 BOLSA AVE HUNTINGTON BEACH CALIFORNIA 92647 15622905855"/>
        <s v="ENGINEERING CO.,LTD 688 CHUANGYE AVENUE 688 CHUANGYE AVENUE HUZHOU , ZH 313000 865722668888"/>
        <s v="111 TOWN SQUARE LN JERSEY CITY, NJ 07310 UNITED STATES OF AMERICA AS AGENT OF THE GREAT OCEAN LINE PL"/>
        <s v="855 CAMP CREEK PKWY SW ATLANTA, GA 30336-3000 US"/>
        <s v="8 ELAINE PL, PLAINVIEW PLAINVIEW OH 11803 UNITED STATES"/>
        <s v="10117 I STREET OMAHA NE 68127 UNITED STATES OMAHA NE"/>
        <s v="CO., LTD. ROOM 907, BUILDING 2, SAIGE DIGITAL CITY, KANGSHAN STREET, TE HUZHOU, ZHEJIANG CHINA 313000"/>
        <s v="NO. 103 HENGXING ROAD, WEITANG TOWN JIASHAN, ZHEJIANG, CHINA TEL+86-573-89118286 TE FAX+86-573-84187655"/>
        <s v="JOHNSON FOREST PRODUCTS INC. 1740 PARTRIDGE RD MIDHURST, ON L9X 1P8 CANADA"/>
        <s v="250 WEST 39TH STREET RM#602, NEW YORK, NY 10018 TEL:212-840-6969 FAX:212-840 7171 12128406969"/>
        <s v="LOT A7 (CELL A7.1), N3 STREET, KSB INDUSTRIAL PARK, AREA B, DAT CUOC COMMUNE NORTH TAN UYEN DISTRICT, BINH DUONG PROVINCE, VIETNAM"/>
        <s v="10 INTERNATIONAL WAY LAWRENCE MA 01843 A: CHARLEY HAGER / ROBERT TE DIVINCENTIS TEL: 1-978-974-1537"/>
        <s v="PLAINFIELD DISTRIBUTION CENTER 2350 STAFFORD ROAD,SUITE 167 PLAINFIELD, IN 46168 , US TE ATTN : MR. PHILLIP ZMICH"/>
        <s v="20 VESEY STREET SUITE 601 NEW YORK NY 10007 TEL17183041230 TE FAX1212-945-3324"/>
        <s v="5902 14TH AVENUE,UNIT 104 BROOKLYN ,NY 11219 TEL 718-686-8290 FAX 7 18-686-8294 11219 TE T: F:"/>
        <s v="100 IKEA WAY PERRYVILLE 21903, UNITED STATES, MD 14848039015"/>
        <s v="TRIO L CORPORATION 88 FITZGERALD AVE UNIONVILLE, ON TE L3R 4Z7"/>
        <s v="7799 BERG RD DELTA BC V4G 0A5 CANADA"/>
        <s v="34 ENGELHARD AVENUE AVENEL NJ 07001 UNITED STATES"/>
        <s v=", LLC 200 DOMAIN DRIVE STRATHAM, NH 03885 USA ATTN: DAWN PERRY TEL: 16037729500"/>
        <s v="11099 S.LACIENEGA BLVD, SUITE 151 LOS ANGELES CA 90045 UNITED STATES"/>
        <s v="BANK ASIA LIMITED HOUSE-79/A, ROAD-07, SECTOR-04, UTTARA MODEL TOWN, DHAKA-1230 19724312634"/>
        <s v="LOT CN3, KCN THACH THAT-QUOC QAI,QUOC OAI,HA NOI VIETNAM TAX ID: 0109788847 EMAIL: OFFICE@GOANLAC.COM"/>
        <s v="3592 ROSEMEAD BLVD. # 717, ROSEMEAD, CA 91770 TEL: 626.236.2141 16265452301"/>
        <s v="100 IRONSIDE DRIVE, UNIT #2 BRAMPTON ON L7A 0X4 CANADA 19054528850"/>
        <s v="P.O. BOX 29228 SAN JUAN, PR 00929-0 PUERTO RICO CONTACTO CDONESTE@MADERERAPR.COM 17877502000"/>
        <s v="3152 LITTLE ROAD SUITE#186 TRINITY, FL 34655 E-MAIL:"/>
        <s v="2147 ROUTE 27 SUITE 401 EDISON NJ 08817 UNITED STATES"/>
        <s v="3152 LITTLE ROAD SUITE#186 TRINITY, TRINITY FL 34655 UNITED STATES"/>
        <s v="3520 CACTUS AVENUE BLOOMINGTON CA 92316 UNITED STATES"/>
        <s v="THE HONG KONG AND SHANGHAI BANKING CORPORATION LIMITED LEVEL 4, SHANTA WESTERN TOWER, 14157770250"/>
        <s v="90 PASSMORE LANE JACKSON TN 38305 UNITED STATES"/>
        <s v="2 FOLSOM STREET SAN FRANCISCO, CA 94105 18003337899"/>
        <s v="1321 LONG STREET HIGH POINT, NC 27262 USA PHONE: 336-8873832 13368873832"/>
        <s v="500 NACHES AVE SW, SUITE 100, RENTON, WASHINGTON 98057 UNITED STATES TE TEL:4252720789 FAX:4252720788"/>
        <s v="10210 NW SOUTH RIVER DR MEDLEY FL 33178 USA"/>
        <s v="1 VICTORY COURT PORTSMOUTH US 17574875550"/>
        <s v="25 CHENNAULT STREET BUILDING 1723 01824-3605 CHELMSFORD MA,UNITED STATES 17574875550"/>
        <s v="325 MARKET STREET, SUITE 204 37402 / +1.855.671.9885 TYLER.CARDEN@STEAMLOGISTICS.COM; 18556719885"/>
        <s v="DEVELOPMENT COMPANY LIMITED ROOM113,FIRST FLOOR, CHENGLINGJI COMPREHENSIVE BONDED ZONE SECOND PHASE NO,2 STANDARDIZED PLANT,"/>
        <s v="18924 SOUTH LAUREL PARK ROAD #G RANCHO DOMINGUEZ CA 90220 US GAINER PATRICE TE 13106329888"/>
        <s v="LKNQ - JPPSO SOUTHWEST - SAN DIEGO, SAN DIEGO CA 921364443"/>
        <s v="500 PIERCE STREET SOMERSET NJ 08873 US"/>
        <s v="155 N.RIVERVIEW DR.SUITE 105 ANAHEIM HILLS, CA 92808 TEL +1(626)507-8119 FAX +1(626)689-295"/>
        <s v="7801 GATE PARKWAY JACKSONVILLE 32256, UNITED STATES, FL 12152388600"/>
        <s v="15 WEST 34TH ST 7F,NEW YORK,NEW YOR K 10001,US"/>
        <s v="AIRPORT CENTER DR 7701 GREENSBORO NC 27409 US"/>
        <s v="LTD ROOM 408, BUILDING 2, NO. 134, WENXIAN ROAD, DONGZHA STREET, NANHU TE DISTRICT, JIAXING, ZHEJIANG"/>
        <s v="DEVELOPMENT COMPANY LIMITED ROOM113,FIRST FLOOR, CHENGLINGJI COMPREHENSIVE BONDED ZONE SECOND PHASE NO,2 STANDARDIZED PLANT"/>
        <s v="PORTER LUMBER LTD. 292 MARBURG ROAD, RR1 PORT DOVER, ON, N0A 1N1 TE CANADA"/>
        <s v="LTD. NO. 803, WEST WAIHUAN ROAD, JIASHAN, ZHEJIANG, CHINA 314100 USCI 913304210894964353 - TE CONTACT MS. ZHANG -"/>
        <s v="MANAGEMENT CO., LTD. ROOM 207, SHENTIAN BUILDING, NO. 265 DALIAN ROAD, TE HONGKOU DISTRICT, SHANGHAI, 200082"/>
        <s v="111 SYLVAN AVE SOUTH BUILDING L2, ENGLEWOOD CLIFFS NJ 07632 US"/>
        <s v="1545 FRANCISCO ST TORRANCE CA 90501 US"/>
        <s v="421 N.OAK STREET, INGLEWOOD, CA 90302,UNITED STATES, TEL:3106712688,FAX:310419 8832, TE OI AOCONTAINER.COM"/>
        <s v="CARR 864 KM 2.1 LOTE 327. BO HATO T PUERTO RICO CONTACTO APINERO@MADELUXPR.COM"/>
        <s v="SUITE 205 - 3007 GLEN DRIVE COQUITLAM BC V3B 0L8 CANADA"/>
        <s v="CHURCH ST 100 NEW YORK NY 10007 US"/>
        <s v="179-17 149TH AVE, SUITE 200 JAMAICA, NY 11434, USA (EIN# 11-3001950) QUEENIE/VICKY"/>
        <s v="600 S 6TH AVE, CITY OF INDUSTRY, CA 91746 T (323) 863-8530 F 323 -853-8537 91746 TE T: F:"/>
        <s v="CO., LTD ROOM 904, HAIXU BUILDING, 109TH YANHE ROAD, SHATIAN TOWN, DONGGUAN CITY, GUANGDONG PROVINCE, CHINA"/>
        <s v="1001 FRONTIER ROAD BRIDGEWATER, NJ 08807 UNITED STATES."/>
        <s v="770 SOUTH CENTRAL AVE HAPEVILLE GA 30354 OFFICE 404-768-4445 TE EMAIL"/>
        <s v="1001 FRONTIER RD 08807-2902 BRIDGEWATER UNITED STATES 19086850050"/>
        <s v="101 SOUTH PROGRESS DR-WEST KENDALLVILLE IN 46755 US"/>
        <s v="WWW TIMBER PRODUCTS LTD. PO BOX 91221, WEST VANCOUVER, BC, CANADA V7V 3N6"/>
        <s v="560 NACHES AVE S W SUITE 100 RENTON, WASHINGTON 98057 PH 206.241.0771 FAX 206.241.0823"/>
        <s v="8 ESSEX CENTER DR SECOND FLOOR, SUI PEABODY MA 01960 UNITED STATES"/>
        <s v="455 S SAM BARR STE 204 KEARNEY MO 64060 USA TEL. 8165812967"/>
        <s v="P.O. BOX 29228 SAN JUAN, PR 00929-0 PUERTO RICO CONTACTO CDONESTE@MADERERAPR.COM 17877406000"/>
        <s v="1975 LINDEN BLVD, 3RD FL SUITE # 300,ELMONT, NY 11003 GROUP E US.NYC.KAPEX.OID@KERRYAPEX.COM"/>
        <s v="TAX ID: PLA 030108 R57 ATTENTION: J. CARLOS CANDANEDO M. ADDRESS: CARRETERA ALTERNA CELAYA- 524616115857"/>
        <s v="203 WINDSOR CENTER DRIVE, EAST WINDSOR NJ,08520, US PH NO 732-8399400 EXT-9601/9604/9620 X"/>
        <s v="LTD. ROOM 408, BUILDING 2, NO.134 WENXIAN ROAD, DONGZHA STREET NANHU DISTRICT, JIAXING, ZHEJIANG TE CHINA TEL 86-18067800116"/>
        <s v="CO., LTD. 25/F NO. 168, JINGZHOU ROAD, ANLIAN BUILDING YANGPU DISTRICT, SHANGHAI, CHINA TE TEL 86-21-65851639"/>
        <s v="1085 PORTION ROAD FARMINGVILLE NY 11738 UNITED STATES"/>
        <s v="AKA GRAINGER GLOBAL SOURCING 11200 EAST 210 HIGHWAY KANSAS CITY, MO 64161 TE GGSIMPORT GRAINGER.COM"/>
        <s v="321 SOUTH BERNARD ROAD BROUSSARD LA 70518 US"/>
        <s v="300 E. OLMOS DRIVE SUITE B HIDALGO TX 78557 UNITED STATES"/>
        <s v="3550, NW 112 ST,MIAMI, FL 33167 UNITED STATES , ATTN BEATRIZ CISNEROS ,EMAIL SALESCHEMO.COM TEL. (305)-463-9522"/>
        <s v="2 FOLSOM STREET SAN FRANCISCO, CA 94105, USA TEL: 415-427-3344 14157770250"/>
        <s v="FLEET INDUSTRIAL SUPPLY CTR JPPSO- HAWAII CODE 800 4825 BOUGAINVILLE DRIVE HONOLULU HI 96818"/>
        <s v="CO., LTD. BUBUGAO INDUSTRIAL AREA, HUILONG TOWN, GAOYAO, ZHAOQING CITY, GUANGDONG PROVINCE,"/>
        <s v="8045 NORTHCOURT ROAD HOUSTON TX 77040 UNITED STATES"/>
        <s v="AVENUE DU CHEF VAIRAATOA PAPEETE BP 51568 PIRAE TE FRENCH POLYNESIA"/>
        <s v="KING ST E 335 TORONTO ON M4M 2T4 CA"/>
        <s v="3705 WILSON ROAD ATLANTA GA 30354 UNITED STATES"/>
        <s v="1975 LINDEN BLVD, 3RD FL SUITE # 300, ELMONT, NY 11003 GROUP E US.NYC.KAPEX.OID@ KERRYAPEX.COM"/>
        <s v="1400 N.W. 121 CT STE 900 MIAMI, FL 33182 USA CONTACT CONCEPCION SARAVIA"/>
        <s v="LOGISTICS CO.,LTD ROOM 903, YIHAI CENTER, SOUTH EAST OF SHENYAN ROAD, HAISHAN STREET, YANTIAN TE DISTRICT, SHENZHEN, GUANGDONG"/>
        <s v="317 LIBBEY INDUSTRIAL PARKWAY, UNIT B-200,WEYMOUTH,MA 02189 TEL:781-544-3970 FMC#024358NF 17815443970"/>
        <s v=". 74 SOUTHWOODS PARKWAY, ATLANTA, GA GA 30354 US"/>
        <s v="15265 ROCKAWAY BLVD STE 202 JAMAICA NY 11434 UNITED STATES TE PHONE: +1 718-528-0175"/>
        <s v="3RD FLOOR, SUITE B 154-09 146TH AVE JAMAICA/QUEENS NY 11434 UNITED STAT"/>
        <s v="901 PENHORN AVENUE SUITE 2 SECAUCUS NJ 07094 UNITED STATES"/>
        <s v="5555 DARROW ROAD, HUDSON OH 44236 US"/>
        <s v=". 8730 STONY POINT PARKWAY, RICHMOND, VA 23235 GLEN ALLEN, VA VA 23060 U TE S"/>
        <s v="OUTDOOR LLC. 1551 WEWATTA ST DENVER, CO 80202 USA 13364243995"/>
        <s v="SUITE 300 11400 PARKSIDE DRIVE KNOXVILLE AR 37934 UNITED STATES"/>
        <s v="411 EAST ROOSEVELT ROAD WHEATON, IL, 60187 UNITED STATES TEL: 630 597 2000 FAX: 630 315 3844 LANDSTAR'S SCAC CODE: LSLG"/>
        <s v="WHEATON, IL, 60187 UNITED STATES TEL: 630 597 2000 FAX: 630 315 3844 BRAZILIMP@LANDSTARMAIL.COM EIN# 06-1266583"/>
        <s v="3110 E MIRALOMA AVENUE ANAHEIM CA 92806 UNITED STATES"/>
        <s v="LTD NO. 202 HANGZHOU ZHONG ROAD, SHUYANG ECONOMIC DEVELOPMENT ZONE, SHUYANG COUNTY, SUQIAN CITY,"/>
        <s v="121 DEVELOPMENT LANE WINCHESTER, VA 22602 USA"/>
        <s v="LOGISTICS CO.,LTD ROOM 903, YIHAI CENTER, SOUTH EAST OF SHENYAN ROAD, HAISHAN STREET, TE YANTIAN DISTRICT, SHENZHEN,"/>
        <s v="FOR DELIVERY TO 495 CEDAR CREST ROAD, SPARTANBURG, SC 29301 17814014107"/>
        <s v="3650 SACRAMENTO DRIVE SAN LUIS OBISPO CA, 93401-9946 TE USA"/>
        <s v="849 WHITAKER ROAD PLAINFIELD IN 46168 US"/>
        <s v="11TH FLOOR, LOGISTICS DEPARTMENT 53 NASHVILLE TN 37214 UNITED STATES"/>
        <s v="LLC. 1201 MARINA VILLAGE PARKWAY, ALAMEDA, CA 94501 US"/>
        <s v="3650 SACRAMENTO DRIVE, SAN LUIS OBISPO CA.93401-9946, USA TEL: +1(805)542 9988 TE FAX: +1(805)542 9295"/>
        <s v="TBD/SIT LAREDO, TX 78041 US68 UNITED STATES 17136311095"/>
        <s v="5407 MESA DRIVE HOUSTON, TX 77028 UNITED STATES 17136311095"/>
        <s v="160 NEW BRITAIN BLVD CHALFONT PA 18914 UNITED STATES"/>
        <s v="6 HOLLYWOOD CT SOUTH PLAINFEILD, NEW JERSEY 07080. USA EMAIL TOM1GFS1.COM SHAMMI1SHAMMI1.COMXX"/>
        <s v="21023 S. MAIN ST UNIT D CARSON CA 90745 US"/>
        <s v="3419 RITNER HIGHWAY NEWVILLE, PA CO NTACT MANNY GOMEZ PHONE 951-72739 69 ."/>
        <s v="DIRECCI N 7545 NW 14TH AVE MIAMI FL 33147 NILARNRINTLCARGO.COM 305-468-0002"/>
        <s v="3 UNIVERSITY PLAZA, SUITE 400 HACKENSACK, NJ 07601 TEL: (201) 342-1200 TRAFFIC@THESGCOMPANIES.COM"/>
        <s v="197, ROUTE 18 SOUTH, SUITE 3000 EAST BRUNSWICK, NJ 08816 T- 10800214-6547 EXT-702 EMAIL DILSHARDSKYFERLOGISTIC.COM"/>
        <s v="1815 HOURET COURT SAN JOSE CA 95161-1117 UNITED STATE"/>
        <s v="700 STATE STREET RACINE WI 53404 UNITED STATES"/>
        <s v="2727 WORKMAN MILL ROAD CITY OF INDUSTRY CA 90601 UNITED ST"/>
        <s v="2500 CITYWEST BLVD, SUITE #150-112 HOUSTON, TX 77042 TEL #: +1-281-383-9789 +1-718-766-9 18328612131"/>
        <s v="46643 RYAN COURT NOVI MI 48377 US"/>
        <s v="200 CAHABA VALLEY PARKWAY NORTH PELHAM AL 35214 USA TE 305 882-8863"/>
        <s v="4289-A CROSSPOINT DRIVE LADSON SC 29456 UNITED STATES"/>
        <s v="4200 NORTH PARK DRIVE, OPELIKA ALAB OPELIKA AL 36801 UNITED STATES"/>
        <s v="4010 CHEYENNE DRIVE ARCHDALE NC 27263 US"/>
        <s v="400 NORTH ELM STREET, GREENSBORO, NC27401, USA. TEL: 336-332-3400 19155903311"/>
        <s v="DEVELOPMENT COMPANY LIMITED ADDRESS ROOM113,FIRST FLOOR, CHENGLINGJI COMPREHENSIVE BONDED TE ZONE SECOND PHASE NO,2"/>
        <s v="DSV OCEAN TRANSPORT 200 WOOD AVE S STE 300 ISELIN NJ 08830 TE UNITED STATES"/>
        <s v="21-B COTTERS LANE EAST BRUNSWICK NJ 08816 US"/>
        <s v="3 GATEWAY CENTER 100 MULBERRY ST FL 12 NEWARK, NJ 07102"/>
        <s v="1531 GLEN AVENUE, MOORESTOWN, NJ 08057, U.S.A. CONTACT: KRISTEN SHELDON EMAIL: KSHELDON@HARLEQUINFLOORS.COM"/>
        <s v="3650 SACRAMENTO DRIVE SAN LUIS OBISPO CA. 93401-9946 TE UNITED STATES"/>
        <s v="P.O. BOX 29228 SAN JUAN, PR 00929-0 PUERTO RICO 17877502000"/>
        <s v="335 KING STREET EAST, TORONTO, ONTARIO, CANADA M5A 1L1 ONTARIO, CANADA M5A ON M4M 2T4 CA"/>
        <s v="250 WEST 39TH STREET, SUITE#602 NEW YORK, NY 10018 TEL: 212-840-6969 FAX: 212-840 7171 12128406969"/>
        <s v="307 WAVERLEY OAKS ROAD SUITE 405 WALTHAM, MA, MA 02452 US"/>
        <s v="1975 LINDEN BLVD, 3RD FL SUITE 300, ELMONT, NY 11003 TE E-MAIL:"/>
        <s v="27 WEST ST RED BANK NJ 07701 UNITED STATES"/>
        <s v="261 DEVELOPMENT DR. INWOOD WV, 25428 PHONE: 681-283-0606 13046202545"/>
        <s v="4,WERNIK PLACE, METUCHEN, NJ 08840 USA TEL: 732.318.6963 EMAIL: CSV@JSKLOGIX.COM 17323186963"/>
        <s v="1975 LINDEN BLVD, 3RD FL SUITE 300, ELMONT, NY 11003 TE GROUP EMAIL:"/>
        <s v="37502 PINWOOD COURT MAGNOLIA TX77354 US"/>
        <s v="762 DOWNTOWNER LOOP WEST, SUITE 203 MOBILE,AL ZIP 36609-OTI#024552NF PH. 251-414-3306 FAX 251-414-3309A 12514143306"/>
        <s v="4893 LEWIS RD SUITE A STONE MOUNTAIN GA 30083-110 US"/>
        <s v="114 MAPLE AVENUE 07701 RED BANK - NEW JERSEY US T0017325302085 F0017325302071 TE EIMPORTSSEASHIPPINGNA.COM"/>
        <s v="720 INDUSTRIAL PARK AVENUE 64831 ANDERSON MISSOURI USA"/>
        <s v="111 SYLVAN AVENUE, NORTH BUILDING ENGLEWOOD CLIFFS, N.J. 07632 U.S.A 12018162000"/>
        <s v="699 KAPKOWSKI ROAD ELIZABETH NJ 07201 UNITED STATES"/>
        <s v="LOT 158, 164 LINH TRUNG EXPORT PROCESSING ZONE AND INDUSTRIAL PARK III, AN TINH WARD, TE TRANG BANG TOWN, TAY NINH"/>
        <s v="200 WOOD AVENUE S SUTE 300 ISELIN NJ 08830 UNITED STATES"/>
        <s v="4332 CERRITOS AVE, SUITE106 LOS ALAMITOS,CA 90720 TEL 714484 8818 FAX 714 484 8820 E-MAIL"/>
        <s v="NO. 103 HENGXING ROAD, WEITANG TOWN JIASHAN, ZHEJIANG, CHINA 314100 TEL:+86-573-89118286 FAX:+86-573-84187655+"/>
        <s v="292 MARBURG ROAD, RR#1 PORT DOVER, ON, N0A 1N1"/>
        <s v="CARRETERA SANCHEZ, KM 12 1/2 SANTO DOMINGO DO"/>
        <s v="EDIFICIO ELAB, SUITE 107, EVARISTO SANTO DOMINGO 01 DOMINICAN REPUBL"/>
        <s v="80 RIVER STREET HOBOKEN NJ 07030 UNITED STATES"/>
        <s v="ONE PIERCE PLACE SUITE 355W ITASCA IL 60143 TEL 630-626-7070 TE EMAIL OLUSA-IMPORTS.CHIOL-USA"/>
        <s v="601 N. WALTON BLVD BENTONVILLE, ARKANSAS 72716-0410 USA 14792738420"/>
        <s v="8411 LA CIENEGA BLVD INGLEWOOD, CA 90301 US"/>
        <s v="757 3RD AVE 10017-2013 NEW YORK 15143430044"/>
        <s v="2727 WORKMAN MILL RD. CITY OF INDUSTRY CA 90601 UNITED ST"/>
        <s v="LTD. ADD NO.206-216, BUILDING 22, NO. 1188 WAIHUAN WEST ROAD, WEITANG STREET, JIASHAN, JIAXING, TE ZHEJIANG PROVINCE,"/>
        <s v="67 WALNUT AVENUE, SUITE 301 CLARK NJ 07066-1640 UNITED STATES"/>
        <s v="TRIO L CORPORATION 88 FITZGERALD AVE UNIONVILLE, ON L3R 4Z7"/>
        <s v="10408 WEST MAC NAB ROAD TAMARAC, FL 33321 SR. FRANCISCO AGUIRRE"/>
        <s v="444, W OCEAN BLVD LONG BEACH 90802 15622952900"/>
        <s v="111 SYLVAN AVENUE, NORTH BUILDING ENGLEWOOD CLIFFS, N.J. 07632 U.S.A 13055921005"/>
        <s v="SOUTHCENTER SOUTH INDUSTRIAL PARK 18289 OLYMPIC AVENUE SOUTH SEATTLE, WASHINGTON 98188 U.S.A."/>
        <s v="DBA ARMEN LIVING 28939 AVENUE WILLIAMS VALENCIA,CA 91355 18187976626"/>
        <s v="416 EAST ALONDRA BOULEVARD CA 9024 GARDENA, USA"/>
        <s v="130 NEWPORT CENTER DRIVE, STE 105 NEWPORT BEACH CA 92660 UNITED STATE"/>
        <s v="445 HAMILTON AVENUE SUITE 802 WHITE PLAINS NY 10601 UNITED STATES"/>
        <s v="OWENS CORNING COMPOSITE 301 CHURCJ STREET 29360 LAURENS SC UNITED STATES OF AMERICA"/>
        <s v="TAM PHUOC COMMUNE BIEN HOA CITY DONG NAI PROVINCE, VIETNAM TE 810000 VN"/>
        <s v="2355 SALZEDO STREET, SUITE 205 CORAL GABLES, FL 33134"/>
        <s v="8TH FL., OFF. NO. A6/UNIT NO. A2, S AHMEDABAD GJ 380051 INDIA"/>
        <s v="8TH FLOOR, OFF. A/6, UNIT NO. A2 SA AHMEDABAD GJ 380051 INDIA"/>
        <s v="BUILDING 1, SUITE 100 2727 PACES FE ATLANTA GA 30339 UNITED STATES"/>
        <s v="SCHNEIDER ELECTRIC IT USA INC, 201 FULLING MILL ROAD, MIDDLETOWN, PA 17057 17179481200"/>
        <s v="650 EMERALD DRIVE JOLIET 60433, UNITED STATES, IL 16092611208"/>
        <s v="6555 BANDINI BLVD COMMERCE,CA 90040"/>
        <s v="396 DEVELOPMENT DR GATE B BLDG 700 DOCK DOORS 313 314 AND 315 INWOOD, WV 25428-4678 13046202545"/>
        <s v="18255 HUMBLE PARKWAY HUMBLE TX 77338 UNITED STATES"/>
        <s v="2355 SALZEDO STREET, SUITE 205 US-CORAL GABLES, FL 33134 CONTACT: ANDRES ZARATE TE PHONE : (305) 448-5010"/>
        <s v="TO THE ORDER OF THE SHIPPER"/>
        <s v="20 SOUTHWOODS PARKWAY, SUITE 500 ATLANTA GA 30354 UNITED STATES"/>
        <s v="OUTDOOR LLC,200 DOMAIN DRIVE STRATHAM, NH 03885 ,USA ATTN:DAWN PERRY TEL:336-424-4481 16037729500"/>
        <s v="4289 A CROSSPOINT DR OTI LICENSE : 002122 LADSON SC 29456 UNITED STATES"/>
        <s v="SURVEY NO 164 MAIN NATIONAL HWAY 8A GANDHIDHAM KUTCH IN EM INFO@AHANEXIM.COM"/>
        <s v="27 WEST ST RED BANK NJ 07701 USA"/>
        <s v="2 FOLSOM STREET SAN FRANCISCO CA 94105, USA 14157770250"/>
        <s v="670 FALLING CREEK ROAD SPARTANBURG SC 29301 UNITED STATES"/>
        <s v="504 CARNEGIE CENTER, PRINCETON, NJ POSTAL CODE 08540 USA TEL: 609 860 3160 FAX: 609 860 2467 15162397901"/>
        <s v="FOR DELIVERY TO: 495 CEDAR CREST ROAD, SPARTANBURG, SC 29301 18645870700"/>
        <s v="15TH FLOOR NORTH CHARLES ST BALTIMORE MD 21201 US"/>
        <s v="3650 SACRAMENTO DRIVE SAN LUIS OBISPO CA.93401-9946 TE UNITED STATES"/>
        <s v="650 EMERALD DRIVE JOLIET IL 60433 UNITED STATES"/>
        <s v="6711 STELLA LINK RD SUITE 365 HOUST ON,TX 77005 ."/>
        <s v="100 WALNUT AVE. CLARK NJ 07066 UNITED STATES"/>
        <s v="ONE BOWERMAN DRIVE BEAVERTON, OR 97005"/>
        <s v="SERVICES, INC. 14213 TRANSPORTATION AVE LAREDO TX 78045 UNITED STATES"/>
        <s v="ALFONSO GOMEZ DE OROZO NO. 122 COL EXPORTEC TE TOLUCA EDO DE MEXICO, MEX"/>
        <s v="220 BALLARDVALE STREET, UNIT E WILMINGTON MA 01887 UNITED STATES"/>
        <s v="15927 DISTRIBUTION WAY CERRITOS, CA 90703 UNITED STATES TEL:+1 310 618 8494 FAX:+1 310 618 9841"/>
        <s v="7040 SW 21ST PLACE DAVIE FL 33317 UNITED STATES"/>
        <s v="1R NEWBURY STREET PEABODY 01960 MA, US"/>
        <s v="CO., LTD. ROOM 907, BUILDING 2, SAIGE DIGITAL CITY, KANGSHAN STREET, HUZHOU, ZHEJIANG CHINA TE 313000 TAX ID 91330501MA2B5MMLXC"/>
        <s v="CO., LTD. ROOM 901-2000, BUILDING 4, NO. 2377, SHENKUN ROAD, MINHANG DISTRICT, SHANGHAI, CHINA - TAX ID TE 91310112MA7BAJ655E -"/>
        <s v="19900 S. VERMONT AVENUE, SUITE A TORRANCE CA 90502 UNITED STATES"/>
        <s v="230 39 INTERNATIONAL AIRPORT CENTER BLVD, STE 100 SPRINGFIELD GARDENS, NY 11413 UNITED STATES TE TEL:516-200-9500 FAX:516-200-9510"/>
        <s v="CARSON DISTRIBUTION CENTER 1650 GLENN CURTISS ST. CARSON CALIFORNIA 90746 U.S.A RAYMOND STANLEY"/>
        <s v="3650 SACRAMENTO DRIVE, SAN LUIS OBISPO, CA. 93401-9946, TE UNITED STATES OF AMERICA"/>
        <s v="P.O. BOX 2901.RUWI 112SULTANATE OF SOHAR 0000 OMAN"/>
        <s v="NO. 103 HENGXING ROAD, WEITANG TOWN JIASHAN, ZHEJIANG, CHINA 314100 TEL+86-573-89118286 TE FAX+86-573-84187655"/>
        <s v="RM 201, BLDG 9, ZHONGYANG HUAYUAN, NO 368 SOUTH CHEZHAN RD., JIASHAN TOWN, ZHEJIANG, CHINA 314100 TE CONTACT NICOLE YANG -"/>
        <s v="AV. TEXAS, 300 COL. PARQUE INDUSTRI CIENEGA DE FLORES NLE 65550 MEXICO"/>
        <s v="947 RTE 7 SOUTH CATAMOUNT IND.PARK BURLINGTON VT 05401 US"/>
        <s v="3650 SACRAMENTO DRIVE, SAN LUIS OBISPO, CA. 93401-9946, UNITED STATES OF AMERICA"/>
        <s v="3400 WESTINGHOUSE BOULEVARD CHARLOTTE NC 28273 UNITED STATES"/>
        <s v="150 EASTERN AVENUE CHELSEA MA 02150 UNITED STATES"/>
        <s v="11101 METRO AIRPORT CENTER DR STE 1 ROMULUS MI 48174 UNITED STATES"/>
        <s v="TIANWEN IMPORT EXPORT CO., LTD ROOM 2211, INTERNATIONAL FINANCE CENTER BUILDING, 20 JINGANG ROAD, TE BONDED AREA, ZHANGJIAGANG, CHINA"/>
        <s v="303 NELSON AVE NEOSHO, MO 64850 ATTN: STEPHEN CULPEPPER / CHRIS WALKER TEL: 417-455-7303 FAX: TE 417-455-7393"/>
        <s v="ADD:1000 LAKES DRIVE, SUITE 415 WES EMAIL: DAMON@TOPASIA.US HUYEN@TOPASIA.US 16267256398"/>
        <s v="800 RXR PLAZA 8TH FLOOR WEST TOWER UNIONDALE NY 11556 TE UNITED STATES"/>
        <s v="179 REEMS CREEK ROAD WEAVERVILLE NC 28787 US"/>
        <s v="5 COMMERCE DRIVE, READING, PA 19607 USA, TEL +1 610-396-9550 ANOTICEFMSNAFMS-LOGISTICS.COM TAX ID 51-0401141"/>
        <s v="375 HOPPING BROOK ROAD HOLLISTON, MA 01746 US TE US"/>
        <s v="500 UNICORN PARK 2ND FLOOR WOBURN, MA 01801 US TEL : 781.838-8980 TE FAX : 781.838-8981"/>
        <s v="THREE TECHNOLOGY DRIVE, PEABODY ,MA PEABODY MA 01960 UNITED STATES"/>
        <s v="8375 NORTH GILMORE ROAD FAIRFIELD OH 45014 UNITED STATES"/>
        <s v="410 TERR AVENUE NORTH SEATTLE, WA 98109"/>
        <s v="202 LITTLE HEARST PARKWAY PORT WENTWORTH CUSTOMS DEPARTMENT TEL:484 803 9015"/>
        <s v="1100-1138 TOWER LANE, STE 1116 BENSENVILLE IL 60106 UNITED STATES"/>
        <s v="1545 FRANCISCO ST. TORRANCE, CA 90501 UNITED STATES TE TEL: 310-667-4800"/>
        <s v="111 SYLVAN AVENUE, NORTH BUILDING ENGLEWOOD CLIFFS, N.J. 07632 U.S.A"/>
        <s v="LLC 525 MILLTOWN ROAD SUITE 305 NORTH BRUNSWICK NJ 08902 TE PHONE: +17324225016"/>
        <s v="ONE BOWERMAN DRIVE BEAVERTON, OR 97005 15036712319"/>
        <s v="1540 CARLEMONT DR, SUITE J CRYSTAL LAKE, IL 60014 TEL 815 788 1683 FAX 815 479 9689"/>
        <s v="FOR DELIVERY TO: 2163 S RIVERSIDE AVE COLTON, CA 92324 16148721809"/>
        <s v="CORPORATE OFFICE 2700 WESTCHESTER A WHITE PLAINS NY 10604 UNITED STATES"/>
        <s v="114 MAPLE AVE, RED BANK, NJ 07701 233 NEW JERSEY USA TEL:17325302085 FAX:1 7325302071 TE EIN NO. 222899261"/>
        <s v="6005 FREEPORT AVENUE SUITE 102 MEMPHIS TN 38141 UNITED STATES"/>
        <s v="668 NORTH MAIN STREET HIGH POINT, NC 27260 (828) 638-3000 (800)764-9076 TE CINDYHERMAN MANWAHUSA.COM"/>
        <s v="26534 DANTI COURT, BLDG G HAYWARD CA 94545 UNITED STATES"/>
        <s v="4289-A CROSSPOINT DR OTI LICENSE : 002122 LADSON SC 29456 UNITED STATES"/>
        <s v="800 RXR PLAZA 8TH FLOOR WEST TOWER UNIONDALE NY 11556 UNITED STATES"/>
        <s v="16 BRIDGEWATER ST BROOKLYN NY 11222 UNITED STATES"/>
        <s v="1342 NW 78TH AVE MIAMI, FL 33126 305-232-4108 OPERATIONSPLEXLOG.COM"/>
        <s v="75 DOW RD BOW, NH 03304- BOSTON-USA CONTACT CHAD DEMETRY E-MAIL USSILTANDSITESUPPLY"/>
        <s v="DIVISION OF EASTER UNLIMITED, INC 80 VOICE ROAD CARLE PLACE NY 11514 US"/>
        <s v="300 E. OLMOS DRIVE SUITE B HIDALGO TX 78557 TE UNITED STATES"/>
        <s v="CO., LTD. BUBUGAO INDUSTRIAL AREA, HUILONG TOWN, GAOYAO, ZHAOQING CITY, TE GUANGDONG PROVINCE, 526112 CHINA -"/>
        <s v="40 SUMMERLEA ROAD BRAMPTON ON L6T 4X3 CA"/>
        <s v="230-39 INTERNATIONAL AIRPORT CENTER BLVD, STE 100 SPRINGFIELD GARDENS, NY 11413 UNITED STATES TE TEL:516-200-9500 FAX:516-200-9510"/>
        <s v="PMB-461 HC-01, BOX 29030 CAGUAS, PUERTO RICO, 00725 TAX ID#: 66-0275369 TEL 787-710-7380 / FAX 787-710-4246"/>
        <s v="5369 PMB-461 HC-01 BOX 29030 CAGUAS PUERTO RICO 00725 TEL. 787-710-7380 / FAX 787-710-4246"/>
        <s v="2391 S STATE RD 263 WEST LEBANON, IN 47991-8132 US"/>
        <s v="ATL 5192 SOUTHRIDGE PKWY STE 117 ATLANTA GA 30349 UNITED STATES"/>
        <s v="3432 DUG GAP RD DALTON GA 30720 US"/>
        <s v="33 WASHINGTON STREET, 13TH FLOOR NEWARK NJ 07102 UNITED STATES 19736391989"/>
        <s v="1300 MARK ST ELK GROVE VILLAGE IL 60007 US EM PROANISH@THEPACIFIC.GROUP"/>
        <s v="1405 FRANK YOST LANE HOPKINSVILLE KY 42240 US"/>
        <s v="NO. 802, BEIHAI ROAD, HAIMEN , JIANGSU PROVINCE, CHINA 226100 TEL +(86) 13338837718 TE USCI - 91320 68479 08845 759"/>
        <s v="3400 GRANADA AVENUE NORTH OAKDALE, MN 55128 USA PLYMOUTH MN 55442 US"/>
        <s v="1075 INNER LOOP ROAD SUITE 300 ATLANTA UNITED STATES"/>
        <s v="485 US HIGHWAY 1 S BUILDING F 4TH FLOOR ISELIN, NJ 08830-3009"/>
        <s v="350 5TH AVENUE, 6TH FLOOR NEW YORK, NY 10118 646-839-700 CHITSGOCEANCENTRICBRANDS.COM"/>
        <s v="371 CHEMIN GRAND BERNIER NORD ST-JEAN-SUR-RICHELIEU QUEBEC J3B 4S2 CANADA"/>
        <s v="TAM PHUOC COMMUNE BIEN HOA CITY DONG NAI PROVINCE, VIETNAM 810000 TE PHONE 842513512413"/>
        <s v="ONE BOWERMAN DRIVE BEAVERTON OR 97005 UNITED STATES"/>
        <s v="BLVD. JAIME BENAVIDES POMPA # 1029 VILLAS DEL NOGALAR MANIZALES MX"/>
        <s v="4762 BORUSAN ROAD BAYTOWN 77523, UNITED STATES, TX 16092611208"/>
        <s v="2 RUE DE LA GARRONNE 98800-NOUMEA-NC"/>
        <s v="1301 SMITH RD. PLAINFIELD, IN UNITED STATES"/>
        <s v="16192 COASTAL HIGHWAY LEWES, DE USA"/>
        <s v="940 APOLLO RD EAGAN MN 55121 UNITED STATES 16516752504"/>
        <s v="400 GARDEN CITY PLAZA, SUITE # 404 GARDEN CITY NY 11530 UNITED STATES"/>
        <s v="1750 E GOLF RD STE 386 SCHAUMBURG IL 60173 O 847-648-4099 M 630-597-5144 F 844-432-9522 OPSSYNCTRANSINTL.COM"/>
        <s v="2965 LAVANTURE PLACE ELKHART IN 46514 UNITED STATES OF AMERICA PHONE 574-264-269"/>
        <s v="1149 W 190TH STREET SUITE 2130 CA 90248 GARDENA TEL 0013107671350 TE FAX 0013107671360"/>
        <s v="8221 SANTA MONICA BLVD WES CA 90046 HOLLYWOOD UNITED STATES ADADCNL.NL"/>
        <s v="8221 SANTA MONICA BLVD WES CA 90046 HOLLYWOOD UNITED STATES"/>
        <s v="PMB-461 HC-01 BOX 29030 CAGUAS, PUERTO RICO 00725"/>
        <s v="NO. 7 YUANTAN ROAD, YUANTAN TOWN, QIANSHAN COUNTY, ANQING CITY, ANHUI PROVINCE, P.R. TE CHINA 246314 - TAX ID"/>
        <s v="1239 COMMONS COURT CLERMONT FL 34712 UNITED STATES"/>
        <s v="400 GARDEN CITY PLAZA, SUITE 404, 4TH FLOOR, GARDEN CITY 11530 NEW YORK, UNITED STATES OFFICE: +1.718.995.3855, EXT: 112"/>
        <s v="ONE BOWERMAN DRIVE BEAVERTON, OR 97005 15036716453"/>
        <s v="668 NORTH MAIN STREET HIGH POINT, NC 27260 PHONE:828-638-3000/FAX:(828)855-920 18288559200"/>
        <s v="668 NORTH MAIN STREET HIGH POINT NC 27260 UNITED STATES"/>
        <s v="CARR 869 ESQUINA CALLE 12 BO. PALMA CATANO 00962 PUERTO RICO"/>
        <s v="THUA DAT SO 40, TO BAN DO SO 32, KHU PHO LONG BINH, PHUONG KHANH BINH THI XA TAN UYEN, TE TINH BINH DUONG,VIETNAM TAX ID"/>
        <s v="VAT/BIN 000000124 0002, STATION ROAD BRANCH, NISHA PLAZA -526, STATION ROAD, TE CHATTOGRAM - BANGLADESH"/>
        <s v="MR. SCOTT STRICKLAND 1200 PARNELL ST., 1200 PARNELL ST., GA 31792 US"/>
        <s v="8 THE GREEN, SUITE 6152 DOVER, DELAWARE USA 19901 DG-CA-VCA-DOCSIMPORT@ARDO.COM 15144264100"/>
        <s v="CARR. 864 KM 2.1 LOTE 327, BO HATO 17872693838"/>
        <s v="295 PIERSON AVE STE 103 EDISON NJ 08837 UNITED STATES"/>
        <s v="KASTER LOGGING LIMITED 5265 26 HWY STAYNER TE ONTARIO"/>
        <s v="THUA DAT SO 40, TO BAN DO SO 32, KHU PHO LONG BINH, PHUONG KHANH BINH THI XA TAN UYEN, TE TINH BINH DUONG,VIETNAM"/>
        <s v="PORTER LUMBER LTD. 292 MARBURG ROAD, RR1 PORT DOVER, ON, N0A 1N1 TE TEL 519 428 0550"/>
        <s v="CO., LTD. ROOM 901-2000, BUILDING 4, NO. 2377, SHENKUN ROAD, MINHANG TE DISTRICT, SHANGHAI, CHINA -"/>
        <s v="CO., LTD. BUBUGAO INDUSTRIAL AREA, HUILONG TOWN, GAOYAO, TE ZHAOQING CITY, GUANGDONG PROVINCE,"/>
        <s v="INC. C/O CEVA LOGISTICS 130-18233 BLUNDELL ROAD,RICHMOND, BC V6W 1L8 CANADA"/>
        <s v="PLOT NO. 301, WARD NO. 12, B,OPP DR GANDHIDHAM GJ INDIA"/>
        <s v="SURVEY NO. 188 PLOT NO. 3 CHUDVA NA GANDHIDHAM GJ 370201 INDIA"/>
        <s v="2ND FLOOR, PLOT NO. 301, WARD NO. 1 GANDHIDHAM GJ . INDIA"/>
        <s v="JINDAL CHOWK HISSAR (HARYANA),INDIA HARYANA IN"/>
        <s v="JANAKPURI BRANCH, DELHI,INDIA DELHI DL 12345 INDIA"/>
        <s v="WHOLESALE BANKING OPERATIONS, 38-P, KARNAL IN"/>
        <s v="396 DEVELOPMENT DR GATE B BLDG 700 DOCK DOORS 313 314 AND 315 INWOOD, WV 25428-4678 6627529209"/>
        <s v="GOLDEN WOOD INTERNATIONAL CORPORATION 88 FITZGERALD AVE TE UNIONVILLE, ON L3R 4Z7"/>
        <s v="770 COCHITUATE RD FRAMINGHAM MA 1701 US"/>
        <s v="70 MECHANIC STREET, FOXBORO MA 02035 USA 16035953770"/>
        <s v="5005 NW 41ST STREET, RIVERSIDE, MO 64150 USA, JAMIE.GUERRA GALLAGHER.CO PH 816 TE 421 2005"/>
        <s v="1604 HILLTOP WEST SHOPPING CENTER SUITE 312 VIRGINIA BEACH VA 23451 CELL757.615.1980 TE EMAILLOUISE.BAYLESOL-USA.COM"/>
        <s v="502 RIDGEWOOD PT SALEM SC 29676"/>
        <s v="3730 KIRBY DR., SUITE 1200 HOUSTON TX 77098 UNITED STATES"/>
        <s v="55 STANDISH COURT 11TH FLOOR MISSISSAUGA ON L5R 4A1 CANADA"/>
        <s v="9705 NW 108TH AVE STE 18 MIAMI FL 33178-2558 USA"/>
        <s v="C/O PRIORITY HEALTHCARE DISTRIBUTIO N DBA CURASCRIPT INC, 2297 SOUTHWEST BLDV, SUITE D GROVE CITY OH 43123 US"/>
        <s v="301 EAGLE'S LANDING PARKWAY, STOCKBRIDGE, GA 30281,USA ATTN : INBOUND TRANSPORTATION 17703896329"/>
        <s v="07632-1802 ENGLEWOOD CLIFFS NEW JERSEY 12019442225"/>
        <s v="117 E 24TH ST APT 8 NEW YORK, NY 10010 U.S.A"/>
        <s v="PHILADELPHIA, PENNSYLVANIA, USA OFFICE +1(610) 583-7191"/>
        <s v="2ND FLOOR,PLOT NO 301,WAD NO 12-B,K GANDHIDHAM GJ 307201 INDIA"/>
        <s v="T-3-1-1 MIDC TALOJA IND AREA RAIGAD MH 410208 INDIA"/>
        <s v="TRADE FINANCE WBO 38 P PRITAM NAGAR KARNAL HR 132001 INDIA"/>
        <s v="2ND FLOOR, PLOT NO. 301, WARD NO. 1 GANDHIDHAM GJ 000000 INDIA"/>
        <s v="TRADE FINANCE DEPT., WHOLESALE BANK GANDHIDHAM GJ 370201 INDIA"/>
        <s v="FOR DELIVERY TO 140 BROOME CORPORATE PKWY CONKLIN, NY 13748 16175687150"/>
        <s v="811 TOTOWA RD, TOTOWA, 07512-1207, 12015925950"/>
        <s v="ONE CROSS ISLAND PLAZA, SUITE 222 ROSEDALE NY 11422 UNITED STATES"/>
        <s v="410 TERRY AVENUE NORTHSEATTLE, WA 98109 12062664806"/>
        <s v="GREAT SOUTHERN WOOD PRESERVING. WES T WASHINGTON ST. 305 ABBEVILLE - A LABAMA - UNITED STATES MARTY GOFF - 334 585-2253"/>
        <s v="P.O BOX 902 HALEIWA HAWAII 96712"/>
        <s v="P.O BOX 902 HALEIWA HAWAII 96712 66-576 KAUPE RD WAILUA HAWAII 96791. (OTAKE STORE ROAD ENTRY). BEN WILKINSON TEL NO +1 808859 9392"/>
        <s v="LEVEL 12, SHANTA WESTERN TOWER 186 DHAKA 1208 BANGLADESH"/>
        <s v="75 DOW RD BOW,NH 03304 BOSTON-USA CONTACT CHAD DEMETRY - E-MAILUSSILTANDSITESUPPLYGMAIL.COM"/>
        <s v="GOLDEN WOOD INTERNATIONAL CORPORATION 88 FITZGERALD AVE TE UNIONVILLE, ON"/>
        <s v="75 DOW RD BOW,NH 03304 BOSTON-USA C BOSTON 03304 US"/>
        <s v="3650 SACRAMENTO DR SAN LUIS OBISPO CA 93401 UNITED STA"/>
        <s v="757 THIRD AVENUE, 20TH FLOOR NEW YORK NY 10017 UNITED STATES"/>
        <s v="500 AVENUE LEPINE MONTREAL QUEBEC CANADA H9P 2V6"/>
        <s v="840 LANCASTER PIKE, QUARRYVILLE, PA 17566 U.S.A.TEL: 717-284-5943 FAX: 717-284-5296 EMAIL: DON.LLADS@ COMCAST.NET ATTN: DON HOMSHER"/>
        <s v="VILLAGE-LIHIGAON, TEHSIL KAMPTEE,DI MUMBAI MH 440008 INDIA"/>
        <s v="NTP7PF141 136 CENTER STREET NAPLES, FL36 136 CENTER STREET N CA 90304 US"/>
        <s v="11222 S. LA CIENEGA BLVD, SUIT INGLEWOOD, CA 90304 INGLEWOOD, CA 90304 CA 90304 US"/>
        <s v="860 US HIGHWAY ONE, SUITE 203 EDIS ON,NEW JERSEY,USA-08817 U.S.A. TEL:1-732-481-0400 EXT.408/406 TE DIRECT TEL :1-732-218-7509"/>
        <s v="JWYUCATAN1 444 N ELM STREET GREENSBORO NC 27401 U.S.A."/>
        <s v="1900 HEMPSTEAD TURNPIKE SUITE 400 EAST MEADOW TE UNITED STATES"/>
        <s v="PORTER LUMBER LTD. 292 MARBURG ROAD, RR1 PORT DOVER, ON, N0A 1N1 CANADA TE TEL 519 428 0550"/>
        <s v="1302 CONCOURSE DRIVE CHB4455 SUITE 110 LINTHICUM, MD 21090 USA AGENT OF BLUE ANCHOR AMERICA LINE"/>
        <s v="95 ETHEL ROAD EDISON, NJ 08817 UNITED STATES OF AMERICA TE ATTN.: JEANMARIE ERICSON"/>
        <s v="3295 DUG GAP ROAD DALTON GA 30720 UNITED STATES"/>
        <s v="5353 WEST IMPERIAL HIGHWAY, UNIT 85 LOS ANGELES CA 90045 UNITED STATES"/>
        <s v="1481 W 2ND STREET WASHINGTON NC 27889 US"/>
        <s v="560 NACHES AVE. S.W.SUITE 100 RENTON, WASHINGTON 98057 USA PH: 206.241.0771 FAX: 206.241.0823"/>
        <s v="GOLDEN WOOD INTERNATIONAL CORPORATION 88 FITZGERALD AVE UNIONVILLE, ON L3R 4Z7"/>
        <s v="XINYE ZHU (FAITHLAND INTERNATIONAL COMPANY) 1305 ONTARIO ST., SUITE 207 BURLINGTON, ON L7S 1Y1"/>
        <s v="670 FALLING CREEK ROAD SPARTANBURG, SC, 29301 US 18645870700"/>
        <s v="15455 CONWAY ROAD SUITE 100 CHESTE RFIELD, MO 63017 USA CHESTERFIELD U S 63017"/>
        <s v="5405 PLACE DE LA COURONNE BROSSARD QC J4Z 3R9 CA"/>
        <s v="8045 NORTHCOURT ROAD HOUSTON AK 77040 UNITED STATES"/>
        <s v="100 IKEA DRIVE WESTAMPTON 08060, UNITED STATES, NJ 14848039015"/>
        <s v="601 N. WALTON BLVD BENTONVILLE, ARKANSAS 72716-0410 USA"/>
        <s v="2801 NW 74TH AVE, SUITE 100 MIAMI FL 33122 UNITED STATES"/>
        <s v="4604 196TH STREET EAST SPANAWAY 98387, UNITED STATES, WA 17049361711"/>
        <s v="60 TOWER ROAD WALTHAM, MA 02451 UNITED STATES 16177965077"/>
        <s v="1960 E GRAND AVE., SUITE 700, EL SEGUNDO, CA 90245 LOS ANGELES"/>
        <s v="NO. 2095,N. BATAVIA STREET, ORANGE ,CA 92865(USA) 17146857500"/>
        <s v="555 PIERCE ROAD, SUITE 210 ITASCA , IL 60143 P. 630.625.7900 TEL: 6306257900 FAX:6306257901"/>
        <s v="PASEO DE LOS ADOBES 1081, FERRAN IV BODEGA 2 GUADALAJARA TECHNOLOGY PARK TE 45010 CP - ZAPOPAN JALISCO MEXICO"/>
        <s v="AV DE LA IND.AUTOMOTRIZ 14-4 EX-HAC LERMA MEX 52000 MEXICO"/>
        <s v="CHERRY FOREST VENEERS 7407 MCLEAN ROAD WEST GUELPH, ONTARIO, CANADA TE N0B2J0"/>
        <s v="202 LITTLE HEARST PARKWAY PORT WENTWORTH 31407, UNITED STATES, GA 19129661490"/>
        <s v="36-36 33 RD. STREET SUITE 307 11106 LONG ISLAND CITY, NEW YORK USA TF:(718)2678325 FAX:(718)3616999"/>
        <s v="4 GATEHALL DRIVE PARSIPPANY NJ 07054 UNITED STATES"/>
        <s v="HAFIZABAD ROAD, STREET PB MODEL SCHOOL GUJRANWALA-52250 PAKISTAN CONTACT NAME MR. MUHAMMAD IMRAN MOBILE 92 300 6438304 EMAIL"/>
        <s v="PLOT 9 OFFICE 427 TRADE AVE FRERE ROAD, KARACHI PAKISTAN PHONE NO +923334358781"/>
        <s v="9595 WARREN H.ABERNATHY HWY SPARTANBURG SC 29301 UNITED STATES"/>
        <s v="807 ALLSTON WAY,BERKELEY, CA 94710"/>
        <s v="SUITE 116, PMB 180 WOODSTOCK, GA 30189"/>
        <s v="CARSON DISTRIBUTION CENTRE 1650 GLE CARSON CA 90746 UNITED STATES"/>
        <s v="2440 S. HACIENDA BLVD. SUITE# 106 HACIENDA HEIGHTS, CA 91745 TEL: 626-582-8788 C: 626-216-4678 FAX: 626-582-8568"/>
        <s v="4 EXPRESSWAY PLAZA, SUITE 216 ROSLYN HEIGHTS NY 11577 UNITED STAT"/>
        <s v="701 NEWARK AVENUE SUITE 300 ELIZABETH NJ 07208 PAUL REISE LOGISTIC MANAGER 19083534000"/>
        <s v="807 ALLSTON WAY BERKELEY CA 94710"/>
        <s v="200 DUNN ROAD LYONS NY 14489 UNITED STATES"/>
        <s v="ONE PATRIOT PLACE FOXBORO MA USA 02035-1388 PHONE 570-658-7575 EXT 2 CONTACT BEN.REMMEYREMMEY.COM"/>
        <s v="75 DOW RD BOW NH 03304 US TE +16032254600"/>
        <s v="3030 GREENS ROAD HOUSTON TX 77032 US"/>
        <s v="10180 NEW BERLIN ROAD, JACKSONVILLE,FL 32226"/>
        <s v="S.A. DE C.V. TAX ID: HWL010328I30 ACCESO III, NO.16-B BOD. 2-B COND. QUADRUM, ZONA IND. BENITO JUAREZ TE 76120 QUERETARO QUE"/>
        <s v="900 TOWN &amp; COUNTRY LANE HOUSTON TX 77024 UNITED STATES"/>
        <s v="871N HANOVER STREET, POTTSTOWN PA, 19464 UNITED STATES"/>
        <s v="13845 MILL CREEK CT. CLARKSVILLE, M CLARKSVILLE PA 21029 UNITED STATES"/>
        <s v="GOLDEN WOOD INTERNATIONAL CORPORATION 88 FITZGERALD AVE UNIONVILLE, ON TE L3R 4Z7"/>
        <s v="979 E ROBINSON AVE SPRINGDALE AR 72764-713 US"/>
        <s v="35 JOURNAL SQUARE SUITE 1103 REGO PARK, QUEENS NY 07306 UNITED S"/>
        <s v="3650 SACRAMENTO DRIVE SAN LUIS OBISPO CA, 93401-9946 USA"/>
        <s v="19400 HARBORGATE WAY BUILDING A TORRANCE, CA 90501 UNITED STATES"/>
        <s v="1115 MORSE AVE. SCHAUMBURG IL 60193 UNITED STATES"/>
        <s v="75 DOW RD BOW NH 03304 US"/>
        <s v="ONE PATRIOT PLACE FOXBORO MA 02035 US"/>
        <s v="510 WALNUT ST. PHILADELPHIA PA 19106 UNITED STATES"/>
        <s v="1315 CUNNINGHAM ROAD KINSTON NORTH CAROLINA NC 28501, USA NORTH CAROLINA NC 28521 US"/>
        <s v="703 WATERFORD WAY STE 590 MIAMI FL 33126 UNITED STATES"/>
        <s v="36-36 MAIN STREET, 6/FLOOR UNIT 6R FLUSHING/QUEENS NY 11354 UNITED STA"/>
        <s v="3125 HORSESHOE LANE SUITE C CHARLOTTE NC 28208 UNITED STATES"/>
        <s v="800 RXR PLAZA, 8TH FLOOR WEST TOWER UNIONDALE NY 11556 UNITED STATES"/>
        <s v="200 EAST PARK DRIVE SUITE 600 MOUNT LAUREL NJ 08054 UNITED STATES"/>
        <s v="P.O. BOX 2901.RUWI 112SULTANATE OF SOHAR OMAN"/>
        <s v="THUA DAT SO 40, TO BAN DO SO 32, KHU PHO LONG BINH, PHUONG KHANH BINH THI XA TAN UYEN, TINH BINH TE DUONG,VIETNAM TAXE ID"/>
        <s v="1990 SENECA PLANT US46 SANDIFER BLV OCONEE 29679 SENECA UNITED STATES SENECA SC 29679"/>
        <s v="1000 LOWE'S BOULEVARD MOORESVILLE, NC 28117 USA 13366585738"/>
        <s v="2508 N MARINE DRIVE PORTLAND, OR OR 97217 UNITED STATES"/>
        <s v="PRODUCT COMPANY ROCK HILL VISITOR ADDRESS 1059 PARAGON WAY ROCK HILL, SC 29730, USA TEL NO +803 817 7289XX"/>
        <s v="1148 NORTH MAIN STREET LOMBARD IL 60148 UNITED STATES"/>
        <s v="8100 DENMARK RD 28273 CHARLOTTE UNITED STATES PJERA@CATOCORP.COM 17045548510"/>
        <s v="CECIL STREET,08-04 TUNG ANN ASSOCIATION BUILDING SINGAPORE - 069541 UEN 201111331N PHONE +65629640401"/>
        <s v="495 CEDAR CREST ROAD, SPARTANBURG, SC 29301 TE UNITED STATES"/>
        <s v="500 AVENUE LEPINE, MONTREAL, QUEBEC, CANADA H9P 2V6 ATTN:KRYSTAL MCCAUGHAN TE DORVAL, QC"/>
        <s v="149-35 177 STREET, SUITE 201 JAMAICA/QUEENS NY 11434 UNITED STAT"/>
        <s v="20 NORTH CENTRAL AVE. 2ND FLOOR STE D VALLEY STREAM, NY, 11580, USA TE T: + 1 516 2009500"/>
        <s v="2547991 ONTARIO INC. (AI INTERNATIONAL TRADE INC.) 88 BLOOR ST. EAST, UNIT 3511 TE TORONTO, ON M4W 3G9 CANADA"/>
        <s v="2900 NORTH LOOP WEST FWY SUITE 800 HOUSTON TX US"/>
        <s v="LOGISTICS LLC 525 MILLTOWN RD 08902-3317 17324225016"/>
        <s v="141 CECIL STREET, 08-04TUNG ANN ASSOCIATION BUILDING SINGAPORE - 069541 UEN 201111331N PHONE +65629640401"/>
        <s v="12110 ALTAMAR PLACE SANTA FE SPRINGS CA 90670 US C1"/>
        <s v="333 CONTINENTAL BLVD. EL SEGUNDO, CA 90245, USA EIN NUMBER (TAX ID) CA 90245 US"/>
        <s v="6851 N. PARAMONT BLVD. LONG BEACH CA 90805 UNITED STATES"/>
        <s v="AVE. GALICIA Q 891 CAROLINA, PR 00983 TEL: +787-276-6110 TE FAX: +787-276-6114"/>
        <s v="1148 NORTH MAIN STREET LOMBARD, IL 60148 TAX ID 45-4820709 TEL (888) 233-6762 IMPORTSTALATRANSWORLDWIDE.COM"/>
        <s v="ONE PATRIOT PLACE FOXBORO MA USA 02035-1388"/>
        <s v="149-35 177 STREET SUITE 201 JAMAICA NY 11434 TEL(718)656-1688 FAX(718)244-7360 TE ATTNMS. SARAH CHEN"/>
        <s v="SUITE 2 , 1ST FLOOR, PHOENIX HOUSE BASILDON ESS SS14 3EZ UNITED KINGDO"/>
        <s v="411 EAST ROOSEVELT ROAD WHEATON,IL, 60187 UNITED STATES TEL 630 597 2000 FAX 630 315 3844 BRAZILIMPLANDSTARMAIL.COM"/>
        <s v="5265 26 HWY STAYNER ONTARIO L0M1S0"/>
        <s v="141 CECIL STREET #08-04, TUNG ANN ASSOCIATION BUILDING 069541 6527510074"/>
        <s v="141 CECIL STREET, #08-04 TUNG ANN ASSOCIATION BUILDING 069541 6527510074"/>
        <s v="KING CITY NORTHWAY FORWARDING LTD. 5523 CHEMIN DE LA COTE ST-PAUL 301 MONTREAL, TE QUEBEC, CANADA H4C 1X3"/>
        <s v="6885 NW 25 ST MIAMI FL 33122 UNITED STATES"/>
        <s v="PMB-461 HC-01 BOX 29030 CAGUAS, PUERTO RICO"/>
        <s v="19401 S. MAIN STREET, SUITE 20 GARDENA, CA 90248 WILSON.LEE@UCMCARGO CA 90248 US"/>
        <s v="21 WEST CHURCH STREET JACKSONVILLE FL 32202 USA"/>
        <s v="VAJOSSUONKATU 16 TURKU 19 20360 FINLAND +358 2 2760 255"/>
        <s v="1810 NE 144TH ST NORTH MIAMI FL 33181-1404 USA"/>
        <s v="891 S. AZUSA AVE,CITY OF INDUS CA 91748 CA 91748 CA 91748 US"/>
        <s v="159 N CENTRAL AVE, VALLEY STREAM, NY 11580 TEL: 516-599-2406 FAX: 516-599-0528"/>
        <s v="5186 S. RUTH RD., 48470 RUTH,MI, US PARTS HOLMER-AMERICAS.COM RUTH MI"/>
        <s v="11110 KINSMAN RD NEWBURY, OH 44065 U.S.A. NEWBURY OH 44065 US"/>
        <s v="7407 MCLEAN ROAD WEST GUELPH, ONTARIO, CANADA N0B2J0 CA CONTACT ADAM BARANSKI"/>
        <s v="6885 NW 25 ST, MIAMI, FL 33122. TAX-ID 84-4622615 PHONE ( 912 ) 341- 6083 EMAIL OVERSEASVMLOG.COM.BR"/>
        <s v="270 N. 2ND STREET HAMILTON, MT 59840 UNITED STATES CONTACT TIM HANSON PHONE 800 225 3898"/>
        <s v="668 NORTH MAIN STREET,HIGH POINT, NC 27260 OFFICE: 336-884-3160 CONTACT PERSON: CINDY HERMAN TEL:("/>
        <s v="5265 26 HWY STAYNER ONTARIO L0M1S0 CA+ CANADA"/>
        <s v="5265 26 HWY STAYNER ONTARIO L0M1S0 CA CONTACT GREG KASTER"/>
        <s v="7407 MCLEAN ROAD WEST GUELPH, ONTARIO, CANADA N0B2J0 CA CONTACT ADAM BARANSKI CN CONTACT .. (T)"/>
        <s v="151 CHIN SWEE ROAD, HEX 15-03 MANHATTAN HOUSE SINGAPORE 169876 914442665587"/>
        <s v="1801 NW 135TH AVE, STE 100 MIAMI FL 33182 UNITED STATES"/>
        <s v="1054 CANTERBURY LANE CHAPEL HILL NC 27517 UNITED STATES"/>
        <s v="500 AVENUE LEPINE, MONTREAL, QUEBEC, CANADA H9P 2V6 ATTN:KRYSTAL MCCAUGHAN TE QUEBEC, BC"/>
        <s v="100 IKEA WAY PERRYVILLE 21903, UNITED STATES, MD 14106426280"/>
        <s v="NEW N0 46, OLD NO 311,FIRST FLOOR T STREET CHENNAI 600001 600001 914442665587"/>
        <s v="317 LIBBEY INDUSTRIAL PARKWAY UNIT B-200 WEYMOUTH MA/UNITED STATES"/>
        <s v="DIRECTOR, ATTN: PPD JPPSO SAT 613 NORTHWEST LOOP 410, STE 400 SAN ANTONIO TX 78216-5518"/>
        <s v="11 N MONTAGUE STREET VALLEY STREAM, NY 11580 T- 718-995-5071 F- 718-995-5078"/>
        <s v="6329 SOUTH 226TH ST. SUITE#101 KENT WA 98032 UNITED STATES"/>
        <s v="7407 MCLEAN ROAD WEST GUELPH, ONTARIO, CANADA N0B2J0 CA"/>
        <s v="1885 IOWA AVE. RIVERSIDE, CA 92507 USA"/>
        <s v="BRANCH 1100-1138 TOWER LN STE 1116 BENSENVILLE IL 60106 UNITED STATES"/>
        <s v="305 FORBES BLVD MANSFIELD MA 02048 UNITED STATES"/>
        <s v="3235 SATELLITE BLVD BUILDING #400 , SUITE #625 DULUTH, GA 30096 16786913927"/>
        <s v="111 SYLVAN AVENUE NORTH BUILDING ENGLEWOOD CLIFF, NJ 07632 12018162000"/>
        <s v="577 AIRPORT BLVD, SUITE 800 BURLINGAME CA 94010 UNITED STATES"/>
        <s v="14343 E. DON JULIAN ROAD CITY OF IN 14343 E. DON JULIAN ROAD CITY OF IN DUSTRY, CA 91746 TEL 626 91746 TE T: F:"/>
        <s v="5265 26 HWY STAYNER ONTARIO L0M1S0 CA+"/>
        <s v="INTERFOR CORPORATION 1600 - 4720 KINGSWAY BURNABY BC V5H 4N2 82549334788"/>
        <s v="PREMIER BANK LTD. GULSHAN BRANCH, 78, GULSHAN AVENUE, 19013629771"/>
        <s v="4650 NEW WORLD AVENUE JACKSONVILLE - UNITED STATES JACKSONVILLE - UNIT FL 32221 US"/>
        <s v="7547 ROSECRANS AVENUE PARAMOUNT CA 909723 USA"/>
        <s v="CALLE A 417 URB. MARIO JULIA SAN JUAN DE PUERTO - 00920 PR, U. S.A REGISTRO DE COMERCIANTE 006404 5-0026 660275215"/>
        <s v="141 CECIL STREET, #08-04 TUNG ANN ASSOCIATION BUILDING SINGAPORE - 069541 6527510074"/>
        <s v="300 E. OLMOS DRIVE SUITE B HIDALGO TX 78557 TE U.S.A."/>
        <s v="151 CHIN SWEE ROAD , # 15-03 MANHAT EMAIL : MURALI@SUDIMA.COM 6567327180"/>
        <s v="300 E. OLMOS DRIVE SUITE B HIDALGO TX 78557 U.S.A."/>
        <s v="1975 NOBLE ROAD CLEVELAND OH 44112 UNITED STATES 12162664611"/>
        <s v="170 EAST SUNRISE HIGHWAY, NEW YORK NY11581 UNITED STATES OF AMERICA"/>
        <s v="67 PACELLA DR RANDOLPH MA 02368 781-963-4800"/>
        <s v="375-2,WOOGEI-RI, SANGDONG-MYEO KIMHAE-SI, GYEONGNAM, SOUTH KO KIMHAE-SI, GYEONGNA 26 KR"/>
        <s v="333 CONTINENTAL BOULEVARD EL SEGUNDO CA 90245 UNITED STATES"/>
        <s v="1054 CANTERBURY LANE CHAPEL HILL, NC 27517 404.915.4474 ZRIKEZTRENTERPRISES.COM"/>
        <s v="GODEFRIDUSKAAI 28, B-2000 ANTWERP, BELGIUM"/>
        <s v="2400 EAST COMMERCIAL BLVD SUITE 815 FORT LAUDERDALE FL 33308 UNITED STA"/>
        <s v=". ."/>
        <s v="6054 SHOOK RD STE 100 LOCKBOURNE OH 43137 UNITED STATES"/>
        <s v="2750 NW 84TH AVENUE DORAL FL 33122 TEL:305.805.6797 EMAIL: RAQUEL@ACB-US.COM 1-3058056797"/>
        <s v="790 NW 27TH AVE FORT LAUDERDALE, FLORIDA 33311,U.S.A 1-9543160272"/>
        <s v="202 CONGRESS ST, MOBILE,AL 36603 USA TEL 1 251 432 9741 IMPORTSJMBRINING.COM"/>
        <s v="FOR DELIVERY TO: 550 NEW COMMERCE B WILKES-BARRE PA 18706 UNITED STATES"/>
        <s v="225 DONEY CRES CONCORD ON L4K 1P6 CANADA"/>
        <s v="9570 WILLIAM AIKEN AVE LADSON SC 29456 UNITED STATES"/>
        <s v="TRADE SERVICES DIVISION RICHMOND CONCORD,(2ND FLOOR), PLOT-8A, BLOCK-CES(F), 19013629771"/>
        <s v="P.O. BOX 29228 SAN JUAN, PR 00929-0228 PUERTO RICO TAX IDE ; 660404099"/>
        <s v="5553 BANDINI BLVD. UNIT A, BELL, CA 90201"/>
        <s v="MONTES URALES 745 PISO 5, LOMAS DE MEXICO CITY CMX 11000 MEXICO"/>
        <s v="8100 DENMARK RD 28273 CHARLOTTE UNITED STATES 1-7045548510"/>
        <s v="19221 I-45, SUITE 450 SHENANDOAH TX 77385 US"/>
        <s v="416 EAST ALONDRA BOULEVARD IGR.WILK@NEWWAVEIC.COM"/>
        <s v="201 TRESSER BLVD., SUITE 500 STAMFORD CT 06901 UNITED STATES"/>
        <s v="17595 ALMAHURST RD., SUITE 209 CITY 17595 ALMAHURST RD., SUITE 209 CITY OF INDUSTRY,CA 91748 E-M 91748 TE T: F:"/>
        <s v="ONTARIO TIEN YOU TIMBER CO., LTD. 36 TAMARACK CIRCLE TORONTO, ONTARIO M9P 3T9 CANADA"/>
        <s v="PHUONG KHANH BINH THI XA TAN UYEN T BINH DUONG 27 VIET NAM"/>
        <s v="Y.L. FOREST TRADING LTD. 220-1140 AUSTIN AVE. COQUITLAM, B.C. V3K 3P5 CANADA 82513191096"/>
        <s v="REA 82553395651"/>
        <s v="Y.L.FOREST TRADING LTD 220-1140 AUSTIN AVE. COQUITLAM, B.C.V3K 3P5 CANADA 82325834200"/>
        <s v="ONE PATRIOT PLACE, FOXBORO MA02035 US"/>
        <s v="10700 S. US HWY 301, HAMPTON FLORIDA CITY FL 32044 UNITED STATES"/>
        <s v="13321 S MAIN ST LOS ANGELES CA 90061 US"/>
        <s v="7230 MORGAN ROAD LIVERPOOL NY 13088 315-295-2854 ATTN: ANDREW SMITH"/>
        <s v="20 NORELCO DRIVE NORTH YORK, ON M9L 2X6 CANADA TE NORTH YORK, ON"/>
        <s v="133-33 BROOKVILLE BLVD SUITE 306 ROSEDALE NY 11422 UNITED STATES TE EMAIL:CS.JFK OECGROUP.COM"/>
        <s v="BLDG 18010, RM A104 COPELAND SOLDIERS SERVICE CENTER 76544-5062 FT. HOOD,TX 1-7136311095"/>
        <s v="5407 MESA DRIVE HOUSTON US 1-7136311095"/>
        <s v="Y.L.FOREST TRADING LTD. 220-1140 AUSTIN AVE. COQUITLAM, B.C.V3K 3P5 TE CANADA"/>
        <s v="1 MEADOWLANDS PLAZA 12TH FL EAST RUTHERFORD ,N.J. 07073 EAST RUTHERFORD, US 07073 US"/>
        <s v="416 ALONDRA BLVD GARDENA CA 90248 US"/>
        <s v="2401 NW 69TH STREET FL 33147 MIAMI USA TEL 001 305693513 FAX 001 3055200322 EMAIL TE US-FCLIMPORT-CSECUWORLDWIDE.COM"/>
        <s v="ROOM 907, BUILDING 2, SAIGE DIGITAL HUZHOU 33 200000 CHINA"/>
        <s v="ANLIAN BUILDING, 25/F NO. 168, JING SHANGHAI 31 200000 CHINA"/>
        <s v="SHIN-A TIMBER CO.,LTD 21-220, INDUSTRIAL SUPPLIES MARKET 578, GWAEBEOP-DONG, SASANG-GU TE BUSAN, SOUTH KOREA"/>
        <s v="240 KENT AVENUE BROOKLYN NY 11249-4121 UNITED STATE"/>
        <s v="AVE CONTITUCION INT CARR PR 27 SAN JUAN PR 00928 SS660909972 PUERTO RICO"/>
        <s v="GODEFRIDUSKAAI 28, B-2000 ANTWERPEN, BELGIUM"/>
        <s v="125 E LAKE ST SUITE 204 BLOOMINGDALE IL 60108 UNITED STATES"/>
        <s v="20 J, SHENCOTTAH ROAD TENKASI TN 627811 INDIA"/>
        <s v="52 HAMPYEONGCHEONJWA-GIL HAMPYEONG-EUP, HAMPYEONG-GUN, JEOLLANAM-DO, SOUTH KOREA"/>
        <s v="ONE PATRIOT PLACE FOXBORO MA02035 US"/>
        <s v="328-9, GONJIAMRI,GONJIAM-EUP, GWANGJU-CITY,GYUNGGIDO, SOUTH KOREA. POST CODE 12812 TE TEL +82-31-763-3768,"/>
        <s v="JOHNSON FOREST PRODUCTS INC. 24 STOLLAR BLVD. BARRIE, ON L4M 6N8 CANADA"/>
        <s v="SUITE 168, 650 SOUTH ORCAS STREET SEATTLE, WA 98108 TEL: (206) 766-8889 TE FAX: (206) 763.8886"/>
        <s v="2, COLONY ROAD 07305 JERSEY CITY (NJ) - USA JERSEY CITY 1-2015266344"/>
        <s v="INC. FMC-1162F ID 13-2571986 / 1-7876221200"/>
        <s v="2 E BRYAN STREET SUITE 901 SAVANNAH GA 31401 U.S.A."/>
        <s v="3006 AVIATION AVE. SUITE 3C MIAMI FL 33133 UNITED STATES"/>
        <s v="1601 ESTES AVENUE ELK GROVE VILLAGE IL 60007 UNITED STATES"/>
        <s v="9485 WINNETKA AVENUE NORTHUS-55445 MN BROOKLYN PARK, MN,BROOKLYN PARK, MN,55445, ,US"/>
        <s v="6 BLACKJACK CROSSING WALPOLE NH 03608 US"/>
        <s v="2401 N.W. 69TH STREET MIAMI FL 33147 UNITED STATES"/>
        <s v="3930 EAST WATKINS SUITE 100 PHOENIX AZ 85034 U.S.A."/>
        <s v="229 LITTLEFIELD AVE STE 1 AS AGENTS FOR CARGO CONTAINER LINE LTD SOUTH SAN FRANCISCO CA 94080 UNITED TE STATES"/>
        <s v="40 DANBURY ROAD WILTON CT 06897 UNITED STATES"/>
        <s v="147-29 182ND STREET, 2ND FLOOR SUITE 201 SPRINGFIELD GARDENS, SUITE 201 SPRINGFIE NY 11413 US"/>
        <s v="1300 E. NINTH STREET, FL 13 CLEVELAND OH 44114 UNITED STATES"/>
        <s v="LLOYD VOISIN BUILDING 12 CHARLES STREET P.O. BOX 8 PORT OF SPAIN, TRINIDAD TEL:868-623-4121 TE FAX:868-623-4121"/>
        <s v="17-18 NEW CHAGUANAS INDUSTRIAL ESTATE"/>
        <s v="24 STOLLAR BLVD. BARRIE, ON L4M 6N8 CANADA"/>
        <s v="416 ALONDRA BLVD. GARDENA CA 90248 UNITED STATES"/>
        <s v="7548 DIPLOMAT DR.STE 101 MANASSAS, VA 20109 TEL:703-367-9442 FAX:703-367-9443"/>
        <s v="KASTER LOGGING LIMITED 5265 26 HWY STAYNER ONTARIO L0M1S0"/>
        <s v="110 EAST BROWARD BLVD SUITE 2100 FORT LAUDERDALE FL 33301 UNITED STA"/>
        <s v="W3247 COUNTY ROADS IRON RIDGE,WI 53035 920-644-6237 EAU CLAIRE WI 54703 US"/>
        <s v="5407 MESA DRIVE HOUSTON US"/>
        <s v="607 WHEATFIELD ROAD 62269 O FALLON UNITED STATES"/>
        <s v="3544,SEONGJU-RO, SEONNAM-MYEON, SEONGJU-GUN, GYEONGSANGBUK-DO REPUBLIC OF KOREA TE T.(82)54 933 4788 F.(82)54 933 1040"/>
        <s v="SRA/E-4 DAVIS-MONTHAN TUCSON ARIZONA DAVIS MONTHAN AB TUCSON, AZ 85777 US79 1-7136311095"/>
        <s v="10835 SORRENTO VALLEY ROAD BACKYARD X-SCAPES SAN DIEGO CA 92121 US"/>
        <s v="PURCELL INTERNATIONAL 2499 NORTH MAIN STREET WALNUT CREEK, USA, CA 94596"/>
        <s v="292 MARBURG ROAD, RR1 PORT DOVER, ON, N0A 1N1 TEL 519 428 0550 TE TAX ID 104270376RM0003"/>
        <s v="36 TAMARACK CIRCLE TORONTO, ONTARIO M9P 3T9 CANADA"/>
        <s v="7755 POLK LN OLIVE BRANCH, MS 38654 UNITED STATES TE ATTN: INTERNATIONAL TRANSPORTATION"/>
        <s v="OGY CO.,LTD YONGFU ROAD, YONG SHENG INDUSTRIAL ZONE TE DONG SHAN VILLAGE, QISHI TOWN"/>
        <s v="LTD BIANTANG VILLAGE,QIUCHANG TOWN, HUIYANG DISTRICT HUIZHOU, TE GUANGDONG, CHINA, ZIP: 516221"/>
        <s v="14800 CHARLSON RD STE 400 EDEN PRAIRIE, MN 55347 UNITED STATES"/>
        <s v="PUERTO RICO WOOD TREATING P.O. BOX 29228 SAN JUAN, PR 00929-0228 1-7877502000"/>
        <s v="AVE CONTITUCION INT CARR PR 27 SAN JUAN PR 00928 SS660909972 PUERTO RICO 1-7872693838"/>
        <s v="1001 BUSSE ROAD ELK GROVE VILLAGE IL 60007 UNITED S"/>
        <s v="225 LINCOLN HIGHWAY FAIRLESS HILLS PA 19030 UNITED STAT"/>
        <s v="C O RANDA LOGISTICS 2050 N STEMMONS FREEWAY SUITE 14571 DALLAS TX 75207 DALLAS TX 75207 US"/>
        <s v="LTD BIANTANG VILLAGE,QIUCHANG TOWN, GUANGDONG, CHINA, ZIP 516221 CONTACT NAME MR.TIAN LIANG LAN TE CONTACT PHONE +86(0)7523877-320"/>
        <s v="20000 S WESTERN AVE BUILDING 1 TORRANCE CA 90501 UNITED STATES"/>
        <s v="9500 NW 108TH AVE 33178 MEDLEY UNITED STATES 1-3052646022"/>
        <s v="2712 S DILLINGHAM RD GRAIN VALLEY, GRAIN VALLEY MO 00000 UNITED STATES"/>
        <s v="AIR &amp; SEA LOGISTICS INC. 150 EASTERN AVE SECOND FLOOR 27-213865640"/>
        <s v="AIR &amp; SEA LOGISTICS INC. 150 EASTERN AVE SECOND FLOOR 1-6175671145"/>
        <s v="CALLE SEGARRA SAN JUAN PUERTO RICO 00922-1279 CONTACTO CUEBASJORGE@YAHOO.COM 1-7877838260"/>
        <s v="21906 ARNOLD CENTER ROAD CARSON CA 90810 TE UNITED STATES OF AMERICA"/>
        <s v="777 HENDERSON BLVE, SUITE 2A FOLCROFT, PA 19032 PH (610) 362-1280 FAX (610) 362-0670"/>
        <s v="106 ALLEN RD BASKING RIDGE, NJ 07920 EE.UU"/>
        <s v="FOR DELIVERY TO: 14701 HIGHWAY 57 EVANSVILLE, IN 47725 1-8645873839"/>
        <s v="151 CHIN SWEE ROAD HEX 15-03 MANHAT 169876, SINGAPORE. SINGAPORE 880-1767747401"/>
        <s v="FMC 016871N 19701 HAMILTON AVENUE SUITE 250 TE TORRANCE CA 90502 US"/>
        <s v="503 WEATHERHEAD STREET ANGOLA IN 46703 US"/>
        <s v="3360 SW 13TH AVENUE FT. LAUDERDALE, FL 33315"/>
        <s v="9905 N.W. 17TH STREET, SUITE 107, MIAMI, FL. 33172 U.S.A. TEL:3054637007 EMAIL: OPS.MIA@OECGROUP.COM ATTN:TOM##"/>
        <s v="3650 SACRAMENTO DRIVE SAN LUIS OBISPO, CA 93401-9946, USA TEL +(805) 542 9988 FAX +(805) 542 9295"/>
        <s v="SOUTH VAZHAKULAM, ALUVA - COCHIN KL 683105 INDIA"/>
        <s v="L S NO 73,PADANA GANDHIDHAM GJ 370240 INDIA"/>
        <s v="194, ANNA PILLAI STREET I FLOOR, ST CHENNAI TN 600001 INDIA"/>
        <s v="LICENSE NO. 9097. SM OFFICE-C1-906H DUBAI DU UNITED ARAB EMIRATES"/>
        <s v="SURVEY NO. 260/2, ASHAPURA SAW MILL GANDHIDHAM GJ 370201 INDIA"/>
        <s v="1/369C COURTALLAM CROSS ROAD PIRANO SENGOTTAI TN 627809 INDIA"/>
        <s v="BUCHI RAJUPALEM, NAD KOTA ROAD JUNC VISAKHAPATNAM AP 530027 INDIA"/>
        <s v="SABANA GARDEN. CALLE 4 RUEDAS, LOTE 2-5B CAROLINA, PUERTO RICO 00987 US"/>
        <s v="500, AVE. LEPINE AVE MONTREAL, QC CANADA H9P 2V6 TE PH: 514-631-6456 EXT 238++"/>
        <s v="730 CREATIVE DR LAKELAND FL 33813 UNITED STATES TE 800-496-5502"/>
        <s v="ROAD 721 KM 0,3 945074 AIBONITO PR 00705 US"/>
        <s v="9905 N.W. 17TH STREET, SUITE 107, MIAMI, FL. 33172 U.S.A. TEL:3054637007 EMAIL: TE OPS.MIA OECGROUP.COM ATTN:TOM"/>
        <s v="PBM 195 HC 72 BOX 3766 NARANJITO PUERTO RICO 00719 CONTACTO TPTMATERIALES@GMAIL.COM 1-7878699700"/>
        <s v="P.O. BOX 29228 SAN JUAN, PR 00929- PUERTO RICO CONTACTO CDONESTE@MADERERAPR.COM 1-7877502000"/>
        <s v="2400 LEMONE INDUSTRIAL BLVD COLUMBIA MO 65201 ATTN: ANDREW R. GERTH TE PHONE (419) 887-3397"/>
        <s v="AVE CONTITUCION INT CARR PR 27 SAN PUERTO RICO FONO 787-2693838 1-7872693838"/>
        <s v="2 PIERCE PLACE, SUITE 1310 ITASCA, IL 60143, OFFICE CHIIMPORTSBOCINTL.COM PH 630-625-1670"/>
        <s v="CORPORATE ORDER 9955 ALLPOINTS PARKWAY PARKWAY PLAINFIELD, IN, 46168, USA WENJIE HONG WHONGROYAL-OAK.COM"/>
        <s v="COMPANY A DIVISION OF PANASONIC CORPORATION OF NORTH AMERICA TWO RIVERFRONT PLAZA, NEWARK, 1-2013924009"/>
        <s v="4893 LEWIS ROAD STE A STONE MOUNTAIN GA 30083 US"/>
        <s v="9660 FLAIR DRIVE, SUITE 488 EL MONTE CA 91731 UNITED STATES"/>
        <s v="HC2 BOX 15387 AIBONITO PUERTO RICO 00705 MRN : 0304545-0016 1-7877357731"/>
        <s v="CARR 493 KM 3,2 PO BOX 140328 ARECIBO PUERTO RICO 00614 CONTACTO ALEX.COMERCIALBARRETO@HOTM 1-7878982386"/>
        <s v="715 LAMAR STREET LOS ANGELES, CA 90031 213.223.1401 213.221.5957"/>
        <s v="RFC CIM131210RW4 KM. 8 CARR. A ALVARO OBREGON-CAMPO NR. 2-B, MX 31604 CUAUHTEMOC"/>
        <s v="9905 N.W. 17TH STREET, SUITE 107, MIAMI, FL. 33172 U.S.A. TEL:3054637007 EMAIL: OPS.MIA@OECGROUP.COM ##"/>
        <s v="2147 ROUTE 27 SUITE 401 EDISON, NJ 08817 1-7323880101"/>
        <s v="DIEU XIEN STR.,LOT 8, QUARTER 9, TAN BIEN WARD BIEN HOA CITY, DONG NAI PROVINCE VIETNAM TEL:(84)-251.3888.100"/>
        <s v="8600 JESSE B SMITH COURT UNIT 1 JACKSONVILLE US"/>
        <s v="JPPSO-SAT/PPD 2261 HUGHES AVE, SUITE 160 78236-9858 LACKLAND AFB,TX UNITED STATES"/>
        <s v="1370 CENTER DR.SUITE 206, ATLA GA 30338 PHONE: 1-770-668-1095 U.S.A. GA 30338 US"/>
        <s v="305, SONGSIN-RO, GASAN-MYEON, CHILGOK-GUN, GYEONGSANGBUK-DO, KOREA"/>
        <s v="160 BOULEVARD DE L'INDUSTRIE CANDIAC QC J5R 1J3 CANADA"/>
        <s v="33, 1ST FLOOR, SHADMAN MALL SHADMAN MARKET, LAHORE, PUNJAB PAKISTAN NTN: 74019486 TE +923030845806, +923474491155"/>
        <s v="475 WALL STREET PRINCETON, NJ 08540 TEL: 609 921-1948 1-6099211948"/>
        <s v="3006 AVIATION AVE, SUITE 3-C MIAMI FL ZIP COD 33133 PHONE: (305) 859-8737 1-3058598737"/>
        <s v="GENESCO INC., 1415 MURFREESBORO RD, RM 438, NASHVILLE, TN, 37217, US 1-6153677729"/>
        <s v="3650 SACRAMENTO DRIVE, SAN LUIS OBISPO CA. 93401-9946, USA TEL +1-(805) 542-9988"/>
        <s v="214 CDA AVENUE BISSA ROAD SULOK BAH CHITTAGONG, BANGLADESH 069541 TAX REFERENCE: 002125911-05 880-8096666410"/>
        <s v="THUA DAT SO 40, TO BAN DO SO 32, KHU PHO LONG BINH, PHUONG KHANH BINH THI XA TAN UYEN TINH BINH DUONG,VIETNAM"/>
        <s v="COMPANY C/O TAVICO BONDED WAREHOUSE TAN CANG - LONG BINH SERVICE AREA, QUARTER 7, LONG BINH WARD, BIEN HOA, DONG NAI PROVINCE,VIETNAM"/>
        <s v="DISTRIBUTION CENTER 16045 MOUNTAIN AVE, CHINO, CA 91710, ATTN: WAREHOUSE MANAGER CHINO CA 91708"/>
        <s v="11190NW 25TH STREET SUITE 130 MIAMI FL 33172 UNITED STATES EMAIL RODRIGOCM-GROUP.US"/>
        <s v="410 GREGSON DRIVE CARY, NC 27511 USA E-MAIL"/>
        <s v="2928 ROCKINGHAM DRIVE NW ATLANTA, GA 30327 404.915.4474 TE ZRIKE ZTRENTERPRISES.COM"/>
        <s v="1415 MURFREESBORO ROAD-SUITE 638 NASHVILLE, TN 37217 ATTN: LITA LEE TEL:(615)367-7729 1-6153677729"/>
        <s v="500 AVENUE LEPINE MONTREAL QC H9P 2V6 CANADA ATTN THE IMPORT MANAGER--"/>
        <s v="16 EULJI-RO, JU-GO SEOUL 100-170 KOREA TEL 82 02 757 8864 FAX 82 02 757 98"/>
        <s v="427 WEST 12800 SOUTH DRAPER, UTAH 84020"/>
        <s v="KOREA 82-625719677"/>
        <s v="3650 SACRAMENTO DRIVE SAN LUIS OBISPO, CA 93401-9946, USA TEL +1(805) 542 9988 FAX +1(805) 542 9295"/>
        <s v="9325 GUNSTON RD STE N110 22060-5580 FT BELVOIR,VA UNITED STATES 1-4105637540"/>
        <s v="VIA L. CIBRARIO 47 GENOA 16154 ITALY"/>
        <s v="11099 S LA CIENEGA BLVD. SUITE 151 LOS ANGELES-CA, 90045 - USA PHONE:310 337-0700 FAX:844 814-4187 EMAIL: AN@AIRLIFTUSA.COM"/>
        <s v="1415 MURFREESBORO ROAD-SUITE 638 NASHVILLE, TN 37217. ATTN: LITA LEE TEL:(615)367-7729/ 1-6153677729"/>
        <s v="KOREA GOVERNMENT TAX ID NUMBER: VAT NUMBER1268126922"/>
        <s v="NO 200 - 21320 GORDON WAY RICHMOND B C RICHMOND B C CANADA"/>
        <s v="PUERTO RICO WOOD TREATING P.O. BOX 29228 SAN JUAN, PR 00929-0228 1-7877406000"/>
        <s v="DISTRIBUTION BRANCH 2625 RUPERT STREET VANCOUVER, BC V5M 3T5 CANADA TEL: 604-252-3300 FAX: 604-252-3350"/>
        <s v="3930 VENTURA DRIVE,SUITE 300 ARINGT HOUGHTON IA 60004 UNITED STATES"/>
        <s v="AKA GRAINGER GLOBAL SOURCING 11200 EAST 210 HIGHWAY KANSAS CITY, MO 64161"/>
        <s v="2001 N MAIN ST, STE 1 BLACKSBURG, VA 24060"/>
        <s v="COL. HEROES DE PADIERNA, DEL. TLALP TLALPAN CMX 14200 MEXICO"/>
        <s v="4440 OLD TAMPA HIGHWAY LAKELAND, FL 33811 USA 1-8136231288"/>
        <s v="LAMB COMPANY LIMITED 10 SHORNCLIFFE ROAD ETOBICOKE 1-4166454632"/>
        <s v="150 EASTERN AVE. CHELSEA AL 02150 UNITED STATES"/>
        <s v="3580 WESTWIND BLVD. SANTA ROSA CA 95403 US"/>
        <s v="600 HIGHLAND DR STE 618 WESTAMPTON, NJ 08060-5124 CONTACT MAGGIE CAMERON PHONE/FAX 203.989.0664"/>
        <s v="7501 PERFORMANCE LANE NORTH RIDGEVILLE, OH 44039 NORTH RIDGEVILLE, O OH 44035 US"/>
        <s v="AIR &amp; SEA LOGISTICS INC. BOSTON OFFICE 150 EASTERN AVE 1-6175671145"/>
        <s v="SOUTHEAST BANK LIMITED. JUBILEE ROAD BRANCH,96, JUBILEE ROSUL MARKET,CHITTAGONG, BANGLADESH"/>
        <s v="INC SHAHJALAL ISLAMI BANK LIMITED. AGRABAD BRANCH,104, AGRABAD C/A, CHITTAGONG, BANGLADESH."/>
        <s v="INC 169-20, HILLSIDE AVENUE, 2ND FLOOR, SUIT# 01, JAMAICA, NY-11432, USA. TEL: 9293350112,"/>
        <s v="9 BUILDING, NO. 3539, DONGFANG ROAD SHANGHAI, 200125, CHINA TEL: 021-66289770 FAX: 021-6628622 86-2166050550"/>
        <s v="4243 OLYMPIC BLVD SUITE 250 ERLANGER KY 41018 UNITED STATES"/>
        <s v="5265 26 HWY STAYNER ONTARIO L0M1S0 CA++"/>
        <s v="CO., LTD, HOUJIE TOWN, DONGGUAN CITY COMMUNITY, SCIENCE &amp; TECH AVE, EAST IND CITY C1 SEAT 2 LAYER 22 523000 CN+++"/>
        <s v="TAM PHUOC COMMUNE BIEN HOA CITY DONG NAI PROVINCE, VIETNAM 810000 VN +++"/>
        <s v="PO BOX 288 HALSEY, OR 97348 UNITED STATES"/>
        <s v="208 CHURCH STREET DECATUR, GA 30030-3328 , USA. TEL 404-761-6900 FAX 404-761-2999"/>
        <s v="BIANTANG VILLAGE, QIUCHANG TOWN, HU HUIZHOU 44 516221 CHINA"/>
        <s v="214, CDA AVENUE, BISSA ROAD, SULOK LCAF NO.238241, VAT/BIN NO. 2412101 880-8096666410"/>
        <s v="214, CDA AVENUE, BISSA ROAD SULOK BAHAR, PANCHLISH, CHITTAGONG, BANGLADESH. 880-8096666410"/>
        <s v="10201 N.W.112TH AVE STE 20 MIAMI FL 33178 UNITED STATES"/>
        <s v="DIRECTOR JPPSO-LEWIS JPPSO LEWIS AFZH JP MS 53 BOX 339500 FT. LEWIS WA 98433-9500"/>
        <s v="10000 TWIN LAKES PARKWAY SUITE C CHARLOTTE, NC 28269"/>
        <s v="TIMBER INDUSTRY PARK, ECONOMIC ZONE DAFENG PORT, DAFENG DISTRICT, YANCH JIANGSU PROVINCE, 224100, CHINA TEL 45-33633363"/>
        <s v="100 WALNUT AVE SUITE 405 CLARK NJ 07066 US"/>
        <s v="2204 MORRIS AVE, SUITE 205A, UNION, N.J. 07083. PH. 973-282-2262 FX. 973-282-3088, ANDREWJCMURRAY.NET"/>
        <s v="POWER TRANSMISSION GROUP AV. INDUSTRIAL 3515 ZONA INDUSTRIAL SAN LUIS POTOSI MX"/>
        <s v="EDF. LA 2 CARR. EL VERDE - EL CASTI EL SALTO JAL 45680 MEXICO"/>
        <s v="200 THEODORE CONRAD DRIVE, JERSEY CITY, NJ 07305 EMAIL: JSTIMLER@HOMEESS.COM, TEL (732) 590-3600, EXT 247,"/>
        <s v="1612 CLAUSE RD MODESTO CA 95355 UNITED STATES"/>
        <s v="3500 - 1055 DUNSMUIR ST VANCOUVER BC V7X 1H7 CANADA TE PHONE: 1-604-422-3400"/>
        <s v="2460 BRODHEAD ROAD BETHLEHEM PA 18020 US"/>
        <s v="CEYLON INC. SANTA BARBARA. CA LOS ANGELES US"/>
        <s v="FOR MIDWEST HARDWOOD CORPORATION 45 POND STREET, SUITE 200 NORWELL, MA 02061 82-325647471"/>
        <s v="500 LEPINE STREET, DORVAL QUEBEC. H9P 2V6 MICHELLEMAGOTRANS.COM TEL 514 631-6456 EXT 233 XX"/>
        <s v="2333 EASTBROOK DRIVE, BROOKINGS SOUTH DAKOTA 57006 U.S.A. BROOKINGS SD 57006 US"/>
        <s v="ATT. DANIELLE KUGLER 106 ALLEN ROAD, 4TH FLOOR THE OFFICES AT LIBERTY CORNER 1-9086046551"/>
        <s v="22939 HAWTHORNE BLVD #311 TORRANCE, CA 90505 TEL:(310) 373-5059 TE FAX:(310)373-5649"/>
        <s v="C/O GREEN TOUCH TRADING INC 3396 DERBYSHIRE AVE, COQUITLAM, B,C, V3E 0G3, CANADA 82-549334788"/>
        <s v="600 EAST DALLAS ROAD, SUITE 100 GRAPEVINE TX 76051 UNITED STATES"/>
        <s v="1725 16TH AVE L4B 4C6 RICHMOND HILL 1-9057634400"/>
        <s v="825 SOUTH WORTH ST. 27215 BURLINGTON NC, UNITED STATES"/>
        <s v="9905 NW 17 STREET, SUITE 107 MIAMI FL 33172 UNITED STATES"/>
        <s v="ACCESSORIES LTD 350 5TH AVENUE 6TH FLOOR NEW YORK, NY 10118 TE CHITSGOCEAN@CENTRICBRANDS.COM"/>
        <s v="100 IKEA WAY PERRYVILLE 21903, UNITED STATES, MD 1-4106426280"/>
        <s v="TAX ID: 57-07968-04 407 CHURCH ST., SUITE A GEORGETOWN, SC 29440 1-8435452880"/>
        <s v="80 RIVER STREET HOBOKEN N.J. 07030 U.S.A. 0012016536800 0012016539042"/>
        <s v="74 SOUTHWOODS PARKWAY SUITE 100 EIN:36-2719758 TEL 678 251 1050 TE ATLANTA, GA 30354"/>
        <s v=". BENTONVILLE AR 72716-0410 UNITED STATES 1-4792738420 TEL EX 19"/>
        <s v="BLDG 18010, RM A104 COPELAND SOLDIERS SERVICE CENTER 76544-5062 FT. HOOD,TX UNITED STATES"/>
        <s v="16192 COASTAL HIGHWAY LEWES, DELAWARE 19958 COUNTRY OF SUSSEX DELAWARE CITY 19958 TE UNITED STATES OF AMERICA"/>
        <s v="351 MILL ROAD EDISON NJ 08837 UNITED STATES"/>
        <s v="TRADE CO. LTD BUILDIING 5, 66 YANDU EAST ROAD, YANCHENG ECONOMIC DEVELOPMENT ZONE, YANCHENG, JIANGSU 1-7817630500 TEL EX 96"/>
        <s v="P.O. BOX 2395 3 PARKLANDS DRIVE DARIEN, CT 06820 TEL +1(407) 697-0908"/>
        <s v="683/1 TRANK ROAD, FENI, BANGLADESH IRC NO. BA-183831, TIN NO. 863475148967 880-1710805419"/>
        <s v="3650 SACRAMENTO DRIVE SAN LUIS OBISPO, CA 93401-9946, USA TEL +1(805)542 9988 FAX +1(805)542 9295"/>
        <s v="4594 CAYCE ROAD 38611-7550 BYHALIA UNITED STATES"/>
        <s v="TAM PHUOC COMMUNE BIEN HOA CITY DONG NAI PROVINCE, VIETNAM 810000 VN++"/>
        <s v="17851 JEFFERSON PARK ROAD., SUITE 101, MIDDLEBURG HTS., OH. 44130 USA ARRIVALNOTICES@WESTFORWARDING.COM TE EIN+36-3521800 T:1 440 8265055"/>
        <s v="CARRETERA PR-155 KM 29,1 BO. GATO OROCOVIS PUERTO RICO 00720 TAX ID 66-0675167 MRN 0001432-0013"/>
        <s v="AVE CONTITUCION INT CARR PR 27 SAN JUAN PR 00928 SS660909972 PUERTO RICO TELEFONO (787) 2693838"/>
        <s v="MANZANILLO AV INSURGENTES SUR 716 PISO 3 COL DEL VALLE MEXICO DF CP 03100 52-5553400770"/>
        <s v="230-59 INTERNATIONAL AIRPORT CENTER SPRINGFIELD GARDENS NY 11413 UNITED"/>
        <s v="GRAINGER GLOBAL SOURCING 11200 EAST 210 HIGHWAY KANSAS CITY, MO 64161"/>
        <s v="12100 WILSHIRE BLVD SUITE 800 LOS ANGELES CA 90025 US"/>
        <s v="THUA DAT SO 40, TO BAN DO SO 32, KHU PHO LONG BINH, PHUONG KHANH BINH, THI XA TAN UYEN, TINH BINH DUONG ,VIET NAM TAX ID 3702261329++"/>
        <s v="COUNTY, ZHEJIANG PROVINCE, CHINA D8 WUKAN 44 313200 CHINA"/>
        <s v="ROOM 1608-1 NO. 298 ZHONGSHAN WEST NINGBO 33 315000 CHINA"/>
        <s v="STANDARD CHARTERED BANK.67,GULSANDH DHAKA 1212 BANGLADESH"/>
        <s v="AMERICAS INC - 1311 WEST PARKWOOD AVENUE, FRIENDSWOOD TX 77546 1-2818168963"/>
        <s v="ZHAOQING CITY GUANGDONG BUBUGAO IND ZHAOQING 44 526112 CHINA"/>
        <s v="1940 ARGENTIA ROAD, MISSISSAUGA, ONTARIO, L5N 1P9, CANADA"/>
        <s v="FULCRUM UNIT NO. 2, B WING, HIRANANDANI BUSINESS, SAHAR RD MUMBAI MH 400099 IN"/>
        <s v="3500 - 1055 DUNSMUIR ST VANCOUVER BC V7X 1H7 CANADA 82-327774848 TEL EX 55"/>
        <s v="12 COACHWOOD ROAD BRANTFORD, ONTARIO N3R 3R4 CANADA"/>
        <s v="228 PARK AV. S. #56124 NEW YORK, NY 10003 NEW YORK NY 10003 US"/>
        <s v="1 PIERCE PLACE, SUITE 500E, ITASCA, IL 60143 EMAIL:CHI.IMP.LCL.CUST@SH IPCO.COM PHONE: 1-630-6169100 1-6306169100 TEL EX 91"/>
        <s v="2355 SALZEDO STREET, SUITE 315 CORAL GABLES FL 33134 UNITED STATES"/>
        <s v="17, GYEONGINHANG-DAERO, SEO-GU, INCHON, KOREA"/>
        <s v="525 S. DOUGLAS STREET SUITE 280 EL SEGUNDO,CA 90245 TEL: 310-216-2188 TE FAX: 310-216-2180"/>
        <s v="2 INDEPENDENCE WAY, PRINCETON,NJ 08540 USA 1-6098198244"/>
        <s v="228 PARK AV. S. #56124 NEW YORK,NY 10003 NEW YORK NY 10003 US"/>
        <s v="34 ENGLEHARD AVENUE AVENEL NJ 07001 UNITED STATES"/>
        <s v="1 MEADOWLANDS PLAZA, 12TH FLOOR EAST RUTHERFORD, NJ 07073 LOGISTICSTEAM MICHAELKORS.COM TE TEL:201-806-8663"/>
        <s v="237 ELLERY COURT NASHVILLE TN 37214 U.S.A."/>
        <s v="4100 NORTH COMMERCE DRIVE EAST POINT GA 30334 UNITED STATES AGENT OF BLUE ANCHOR AMERICA LINE 1-4046752800 TEL EX 28"/>
        <s v="3000 NE 30TH PLACE, STE 301 FORT LAUDERDALE, FL 33306 USA 954.530.4021 954.206.2229 JOLANTAINDIGENOUSSELECTIONS.COM"/>
        <s v="87-46 VAN WYCK EXPRESSWAY JAMAICA, NY 11418."/>
        <s v="P.O. BOX 29228 SAN JUAN, PR 00929-0228 PUERTO RICO CTC CDONESTEMADERERAPR.COM PH (787) 2693838"/>
        <s v="AVE CONTITUCION INT CARR PR 27 SAN JUAN PR 00928 SS660909972 TELEFONO (787) 2693838"/>
        <s v="HC-03 BOX 27150 LAJAS, PUERTO RICO 00667 PUERTO RICO"/>
        <s v="CARRETERA 865 KM 5.5, CANDELARIA AR TOA BAJA 00949 PUERTO RICO"/>
        <s v="902 LYONS RD ATTN 15-092 PORTLAND MI 48875 US"/>
        <s v="12310 GREENSTONE AVENUE SANTA FE SPRINGS, CA 90670 U.S.A."/>
        <s v="ROOM A901 BUILDING NO.4 3RD PHASE OF TIAN AN CYBER PARK LONGGANG DISTRICT SHENZHEN CHINA.518000"/>
        <s v="LTD. ROOM 201, BUILDING 5, NO. 308 NIU JIA ZHUANG ROAD, HUZHOU CITY, ZHEJIANG PROVINCE, CHINA 313000 TE TAX ID 91330501MA28CDM922"/>
        <s v="DEVELOPMENT LTD. NO.88 WU SONG ROAD, FU QIAO, TAICANG, JIANG SU, CHINA TEL 86 0512 53789770 TE FAX 86 0512 53789538"/>
        <s v="242 OLD NEW BRUNSWICK RD, SUITE 145, PISCATAWAY, NJ 08854 UNITED STATES"/>
        <s v="7547 ROSECRANS AVENUE PARAMOUNT CA 90723 USA"/>
        <s v="11190NW 25TH STREET SUITE 130 MIAMI FL 33172 UNITED STATES FMC NO 023665NF GIANMARCO HONORE / 305-639-9888 / IMPORTCM-GROUP.US"/>
        <s v="410 GREGSON DRIVE CARY, NC 27511 USA E-MAIL ARKEMA.CARY-ACR-IMPORTSARKEMA.COM"/>
        <s v="45 POND STREET SUITE 200 NORWELL, MA 02061 PHONE: 781-544-3970 86-5946264555"/>
        <s v="7207 ADAM ST, NORTH BERGEN, NJ 07047"/>
        <s v="580 BROADWAY SUITE 608 NEW YORK NY 10012 US GLAZER AARON"/>
        <s v="3304-667 HOWE STREET, VANCOUVER, BC CANADA V6C 0B5"/>
        <s v="3500 LACEY ROAD, DOWNERS GROVE, IL 60515 CTC: ANDRE FLOURET 1-6306234544 TEL EX 45"/>
        <s v="AV. CONSTITUCION INT. CARR PR 27 SAN JUAN, PR 00928 SS660909972 AIXAPINERO APINEROMADELUXPR.CO"/>
        <s v="1800 WATERS RIDGE DR. SUITE 100 LEWISVILLE TX 75067 US"/>
        <s v="3252 LOWER DUG GAP ROAD. DALTON,GA 30721,U.S.A. 1-7062774725 TEL EX 45"/>
        <s v="BENDER WAREHOUSE 07 345 PARR CIRCL E RENO NV 89512 CONTACT SHANTE TOW NSELL"/>
        <s v="762 DOWNTOWNER LOOP W MOBILE - AL UNITED STATES - NIF OTI.024.552-NF"/>
        <s v="1300 FAIRVIEW DR. DEKALB, IL 6 UNITED STATES UNITED STATES CA 90502 US"/>
        <s v="COMPANY) 1305 ONTARIO ST., SUITE 207 BURLINGTON, ON L7S 1Y1"/>
        <s v="LTD. ROOM 201, BUILDING 5, NO. 308 NIU JIA ZHUANG ROAD, HUZHOU CITY, ZHEJIANG PROVINCE, CHINA TE 31300. TAX ID 91330501MA28CDM922"/>
        <s v="LTD. ROOM 201, BUILDING 5, NO. 308 NIU JIA ZHUANG ROAD, HUZHOU CITY, ZHEJIANG PROVINCE, CHINA TE 313000"/>
        <s v="1343 DU COLLEGE, SAINT-LAURENT, QUEBEC, H4L 2L1, CANADA TEL 514-573-6188 TE BN 827514134RM0001"/>
        <s v="5219 WHITE EGRET LANE LAKELAND, FL 33811 US TE 1(863)660-9872"/>
        <s v="8554 NW 23RD ST DORAL FL 33122 USA"/>
        <s v="OUDE CHARLESBURGWEG 17 PARAMARIBO, SURINAME"/>
        <s v="7407 MCLEAN ROAD WEST, PUSLINCH, ONTARIO N0B 2J0 CANADA"/>
        <s v="625 BODWELL EXTENSION AVON MA 02322 UNITED STATES"/>
        <s v="12220 STRANG ROAD LA PORTE TX 77571 UNITED STATES"/>
        <s v="849 THOMAS DRIVE BENSENVILLE IL 60106 U.S.A."/>
        <s v="110 COMMERCE WAY WOBURN MA 01801 UNITED STATES"/>
        <s v="DIRECTOR ATTN: ANPP O BLDG. 1466 - JPPSO WA 9325 GUNSTON ROAD STE N110 FT. BELVOIR VA 22060-5580 1-4159276341 TEL EX 42"/>
        <s v="9500 IKEA WAY WEST CHESTER OH 45069 UNITED STATES"/>
        <s v="880 ELSTON STREET RAHWAY , NJ 07065 USA 1-6303509133 TEL EX 91"/>
        <s v="12200 WILKIE AVE HAWTHORNE CA 90250 U.S.A."/>
        <s v="19481 HARBOR GATE WAY TORRANCE, CA 90501 TEL: 310-638-3887 FAX: TE 310-638-1407 IMPORT MANAGER :"/>
        <s v="3650 SACRAMENTO DRIVE SAN LUIS OBISPO, CA 93401-9946, USA TEL +1(805)542 9988 FAX +1(805) 542 9295"/>
        <s v="BROKERAGE INC.17210 S MAIN ST GARDENA CA 90248 PHONE310-353-3200 FAX310-353-3210 TE LAX OCEAN IMPFTN.FEDEX.COM"/>
        <s v="2211 HAWKS LANDING FAYETTEVILLE, AR 72704 72704"/>
        <s v="#625, 3RD AVENUE ROCK ISLAND ILLINOIS CITY IL 61201 UNITED STATE"/>
        <s v="BO. CANDELARIA ARENAS TOA BAJA PR 00949, M.R.N 0067793-0019 PR 00949, M.R.N 0 00949 PR"/>
        <s v="16902 EL CAMINO REAL, SUITE 4B HOUSTON, TEXAS 77058 TEL: +1 281-751-8800 1-2817518800 TEL EX 00"/>
        <s v="11601 WEST TOUHY AVENUE BUILDING 895 CHICAGO IL 60666 UNITED STATES 1-8472337900 TEL EX 79"/>
        <s v="VAT NO: 18131072707"/>
        <s v="1600 E. PLANO PKWY. PLANO TX 750748124 US"/>
        <s v="A DIVISION OF VF OUTDOOR, LLC. 200 DOMAIN DRIVE STRATHAM NH 03885 USA"/>
        <s v="LTD. ROOM 201, BUILDING 5, NO. 308 NIU JIA ZHUANG ROAD, HUZHOU CITY, ZHEJIANG PROVINCE, CHINA TE 313000 TAX ID 91330501MA28CDM922"/>
        <s v="P.O. BOX 362290 SAN JUAN, PR 00936-2290 PUERTO RICO TELEFONO (787) 2693838"/>
        <s v="UNIT 28 TIME TECHNOLOGY PARK BLACKB BURNLEY LAN BB12 7TW UNITED KINGDOM"/>
        <s v="CO., LTD. ROOM 201, BUILDING 5, NO. 308 NIU JIA ZHUANG ROAD, HUZHOU CITY, ZHEJIANG PROVINCE, CHINA TE 313000. TAX ID 91330501MA28CDM922"/>
        <s v="34 ENGELHARD AVE, 2ND FL AVENEL NJ 10018 UNITED STATES"/>
        <s v="658, RUE POULIN, C. P. 2003, LAC-DROLET, QC, CANADA G0Y 1C0 TAX ID103082434RM0001 TE TEL. 819-537-5721"/>
        <s v="2400 NEYAGAWA BLVD. SUITE 22 OAKVILLE, ON L6H 7P5 CANADA"/>
        <s v="TRAFFIC@PARAGONCOFFEE.COM 445 HAMILTON AVE - SUITE 401 445 HAMILTON AVE - NY 10601 US"/>
        <s v="151,ASADGONU CHITTAGONG 4000 BANGLADESH"/>
        <s v="DHAKA-1000, BANGLADESH(OLD: 129-130"/>
        <s v="27, DILKUSHA C/A DHAKA 1100 BANGLADESH"/>
        <s v="IMPASSE FOYER DIVIN,ROUTE NATIONALE PORT AU PRINCE HAITI"/>
        <s v="1300 SOUTH KOSTNER CHICAGO 60623 IL"/>
        <s v="ROOM C, 16/F., TOWER EAST, WENHUA BUILDING, 1025 SHENNAN EAST ROAD, LUOHU DISTRICT, SHENZHEN, 518000, GUANGDONG PROVINCE, CHINA XX"/>
        <s v="EXPORT CO., LTD ROOM 16-17, NO.298 ZHONGSHAN WEST ROAD, HAISHU DISTRICT, NINGBO, ZHEJIANG, CHINA."/>
        <s v="658, RUE POULIN, C. P. 2003, LAC-DROLET, QC, CANADA G0Y 1C0 TAX ID103082434RM0001"/>
        <s v="658, RUE POULIN, C. P. 2003, LAC-DROLET, QC, CANADA G0Y 1C0 PH 8195492090 TE TAX ID103082434RM0001"/>
        <s v="SUITE 1210 - 900 WEST HASTINGS ST VANCOUVER BC V6C 1E5 CANADA"/>
        <s v="3560 LENOX ROAD SUITE 2000 ATLANTA GA 30326 US"/>
        <s v="C/O ROSS DRESS FOR LESS, INC. 1000 RETAIL DR. FORT MILL, SC 29715"/>
        <s v="3548 CHEMIN DES BRISES ST. DAMIEN, QC J0K 2E0 CANADA"/>
        <s v="AV BARAO HOMEM DE MELO,3382/SL 602/ BELO HORIZONTE MG 30494-270 BRAZIL"/>
        <s v="4104 INDUSTRIAL PARKWAY LEBEC 93243, UNITED STATES, CA 1-6618580345"/>
        <s v="B2 MIDOSUJI MTR BLDG 3-6-3 AWAJI-MACHI CHUO-KU OSAKA 541-0047 JP"/>
        <s v="BY STOLT-NIELSEN USA,INC.,AS AGENTS 15635 JACINTOPORT BLVD, HOUSTON, TX 77015 TE TEL 1-281-860-6952"/>
        <s v="ARCHITECTURAL 10628 FULTON WELLS AVE SANTA FE SPRING CA 90670 US"/>
        <s v="10162 E COLD WATER ROAD DAVISION MI 48423 US"/>
        <s v="LA PAZ 109, COL PENON DE LOS BANOS MEXICO CITY CMX 15520 MEXICO"/>
        <s v="SOUTHEAST BANK LIMITED CORPORATE BRANCH,52-53 DILKUSHA C/A DHAKA-1000, BANGLADESH. 1-9724312634 TEL EX 00"/>
        <s v="CO., LTD. ROOM 806 8/F NO. 531 BAGUALING INDUSTRIAL ESTATE, FUTIAN DISTRICT SHENZHEN 518029 CHINA"/>
        <s v="PO BOX 288 HALSEY HALSEY OR 97348 US"/>
        <s v="525 S.DOUGLAS ST, EL SEGUNDO, CA 90245 U.S.A. (310) 607-8000 (310) 607-8001"/>
        <s v="ENTERPRISE WAY SPALDING LIN PE11 3YR UNITED KINGDO"/>
        <s v="522 LIVE PINE CIR.APOPKA APOPKA FL 32703 UNITED STATES"/>
        <s v="658, RUE POULIN, C. P. 2003, LAC-DROLET, QC, CANADA G0Y 1C0 TAX ID 103082434RM0001 TE TEL. 819-537-5721"/>
        <s v="TO ORDER"/>
        <s v="36 TAMARACK CIRCLE TORONTO, ONTARIO M9P 3T9 CANADA TAX ID 002073280 CONTACT NAME SEAN ZHANG TE TEL ( 416) 249-8338"/>
        <s v="17206 S.FIGUEROA ST. GARDENA CA 90248 T:424 260-9350 F:424-260-9351"/>
        <s v="PMB195 HC72 BOX 3766 NARANJITO PUERTO RICO 00179 TPTMATERIALESGMAIL.COM PUERTO RICO TAX ID 66-0573844"/>
        <s v="10 FIFTH STREET, SUITE 301 VALLEY STREAM, NY 11581 -USA PH +1/516/2845713 FAX +1/516/2560056"/>
        <s v="AVENUE-7TH FLOOR 10017 NEW YORK-NY, USA PH +1/2127550585-FRANCISCO CALVO PH +1/06466583828"/>
        <s v="200 JEREMIE-PACAUD PRINCEVILLE, QUEBEC, CANADA G6L 0A2 T. 1-819-234-1213 TE TAX ID829139336RM0001"/>
        <s v="36 TAMARACK CIRCLE TORONTO, ONTARIO M9P 3T9 CANADA TAX ID 002073280 CONTACT NAME SEAN ZHANG TE TEL (416) 249-8338"/>
        <s v="ONG DONG HAMLET, TAN HIEP VILLAGE TAN UYEN DISTRICT, BINH DUONG PROVINCE VIETNAM TAX CODE: 3700780960+"/>
        <s v="1067 SNEATH LANE SAN BRUNO, CA 94066 EIN+95-331340300 TE T:1 650 8719580"/>
        <s v="2727 WORKMAN MILL ROAD, CITY OF INDUSTRY, CA 90601 USA PH: 562 908 1688 FAX: 562 908 1610"/>
        <s v="21234 68TH AVE.SOUTH KENT, WA 98032, USA"/>
        <s v="658, RUE POULIN, C. P. 2003, LAC DROLET, QC CANADA G0Y 1C0 PH 8195492090 FAX 8195492045 TE TAX ID 103082434RM0001"/>
        <s v="1340 DEPOT ST CLEVELAND, OH 44116 USA EIN/TAX ID: 34-1813576 1-6788023036 TEL EX 88"/>
        <s v="290 CENTRAL AVENUE, 105 -LAWRENCE NEW YORK - USA PHONE ++1 516 371 9080 - FAX ++1 516 371 9088/89 (X)"/>
        <s v="CALLE SEGARRA SAN JUAN, PUERTO RICO 00922-1279 PUERTO RICO TELEFONO (787) 7838260 MAIL CUEBASJORGEYAHOO.COM"/>
        <s v="AVE EMERITO ESTRADA 1100 SAN SEBASTIAN 00685 PUERTO RICO TELEFONO 787-896-1131 MORONOZYAHOO.COM"/>
        <s v="10180 NEW BERLIN ROAD JACKSONVILLE FL 32226"/>
        <s v="60 YONGE STREET, SUITE 1001 TORONTO ON M5E 1H5 CANADA"/>
        <s v="EIN 341814576 1340 DEPOT STREET CLEVELAND, OH 44116 USA TEL (800) 889-3894 OR (440) 356-8866 USA"/>
        <s v="CONTACT BETTIE ROE 713-924-6413 101 CONCRETE STREET HOUSTON, TX 77012 USA USA"/>
        <s v="MIAMI DISTRIBUTION CENTER 3505 B NW107 AVE. DORAL FL 33178 ATTN . MS NORMA RODRIGUEZ TE PHONE : 305-592-9410 FAX:"/>
        <s v="309 BELLEVUE AVE. HAMMONTON NJ 08037 UNITED STATES"/>
        <s v="201 MCCULLOUGH DR STE 310 CHARLOTTE NC 2826 2UNITED STATES 1-7049718186 TEL EX 81"/>
        <s v="1021 1/2 SAVILLE AVENUE EDDYSTONE, PA. 19022, U.S.A. 0016108721500 0016108721568 1-6108721500"/>
        <s v="BAC PLAS CARR. 172 KM 9.1 BO. CERTENEJAS CIDRA P.R. TE 00739 TEL: +1(787)-739-7100"/>
        <s v="BAC PLAS CARR. 172 KM 9.1 BO. CERTENEJAS CIDRA P.R. 00739 TEL: +1(787)-739-7100 TE EXT: 4004 4079"/>
        <s v="CO., LTD. ROOM 301, NO.158 SOUTH BO LE ROAD JIADING, SHANGHAI, CHINA TEL 0086-21-69524658"/>
        <s v="3500 - 1055 DUNSMUIR ST VANCOUVER BC V7X 1H7 CANADA PHONE: 1-604-422-3400 82-519414043 TEL EX 40"/>
        <s v="200 MIDDLESEX ESSEX TPK, SUITE 200, ISELIN, NJ 08830 USA TEL: 7322837833, FAX: 7322837834 1-7326535020 TEL EX 78"/>
        <s v="VAT NO: 18141072226"/>
        <s v="3401 PASADENA AVE. LOS ANGELES, CA 90031 TEL: CRYSTAL VERA 323-457-5738"/>
        <s v="DBA BAC PLAS CARR. 172 KM 9.1 BO. CERTENEJAS CIDRA P.R. 00739 TEL: +1(787)-739-7100 TE EXT: 4004 4079"/>
        <s v="3500-1055 DUNSMUIR ST VANCOUVER BC V7X 1H7 CANADA PHONE 1-604-422-3400"/>
        <s v="531 STONE RD. BENICIA CA 94510 US"/>
        <s v="200 CROSSING BOULEVARD BRIDGEWATER,NJ 08807-0911 USA TEL:908-704-1700 FAX:908-704-8235 TE ATTN:MS.CAROLYN FERRIER"/>
        <s v="P.O. BOX 29228 SAN JUAN, PR 00929-0228 PUERTO RICO CTC CDONESTEMADERERAPR.COM ATT SRTA CARLA DONESTEVEZX"/>
        <s v="LTD 249 PROVINCIAL RD BUZI TOWN INDUSTRIAL AREA SUCHENG DISTRICT SUQIAN, JIANGSU, CHINA, 223800"/>
        <s v="5265 HWY 26 E., RR2 STAYNER, ONTARIO L0M 1S0 CANADA BN-102773686 RT0001"/>
        <s v="650 SW 27TH AVENUE OCALA, FL 34471 USA"/>
        <s v="17305 VON KARMAN AVE SUITE 200 IRVINE CA 92614 TEL: 714-435-2960 1-7144354527 TEL EX 00"/>
        <s v="DBA BAC PLAS CARR. 172 KM 9.1 BO. CERTENEJAS CIDRA P.R. 00739 TEL:+1(787)-739-7100 EXT: 4004 4079 TE ATTN: VICTOR JDIAZORTIZ/"/>
        <s v="DBA BAC PLAS CARR. 172 KM 9.1 BO. CERTENEJAS CIDRA P.R. 00739"/>
        <s v="200 WHITESUDE DR OXFORD PA 19363 UNITED STATES"/>
        <s v="300 BEACH ROAD HEX 13-03 THE CONCOU SINGAPORE 068804 SINGAPORE"/>
        <s v="BIN NO: 18141072226"/>
        <s v="TULSA GATHERING PLACE OIL CAPITAL E LECTRIC 3837W VANCOUVER ST BROKEN A RROW? OK 85023 USA"/>
        <s v="15720 BRIXHAM HILL AVE.STE.201 CHARLOTTE NC 28277 US TL 9803591 FX 9803591261"/>
        <s v="4160 BANDINI BLVD VERNON, CA 90058 US TE 1-8776635222"/>
        <s v="801 SHOTGUN ROAD SUNRISE , FL 33326 U.S.A MIAMI FL US"/>
        <s v="200 JEREMIE-PACAUD PRINCEVILLE, QUEBEC, CANADA G6L 0A2 T. 1-819-234-1213 F. 1-819-234-1321 TE TAX ID829139336RM0001"/>
        <s v="HC-03 BOX 27150 LAJAS, PUERTO RICO 00667 PUERTO RICO TELEFONO 787-899-3025"/>
        <s v="535 DIEHL ROAD STE.300 NAPERVILLE,IL 60563 US 1-6308102726 TEL EX 27"/>
        <s v="10 LEONARD LANE WEST DEPTFORD, NJ 08086-2150 UNITED STATES"/>
        <s v="DBA BAC PLAS CARR. 172 KM 9.1 BO. CERTENEJAS CIDRA P.R. 00739 TEL: +1(787)-739-7100 TE EXT: 4004 4079 ATTN: VICTOR"/>
        <s v="19600 S WESTERN AVENUE TORRANCE CA 90501 UNITED STATES"/>
        <s v="425 HUEHL ROAD, BLDG 9 NORTHBROOK IL 60062 US"/>
        <s v="INC. 1030 WEST IRVING PARK ROAD, BENSENVILLE, IL 60106, U.S.A. TEL:(630)860-9670 FAX:(630)860-9686"/>
        <s v="1072 J.P.RIZAL STREET, STA. BARBARA, BALIUAG, BULACAN, PHILIPPINES"/>
        <s v="715 LAMAR STREET LOS ANGELES, CA 90031 213.223.1401 213.221.5957 DIRECTIMPORTSANANTONIOWINERY.COM"/>
        <s v="6040 PROGRESS STREET NIAGARA FALLS ON L2E 6X8 CANADA"/>
        <s v="INDUSTRIAL DRIVE PO BOX 1219 WILKESBORO NC 28697 ( )"/>
        <s v="DBA BAC PLAS CARR. 172 KM 9.1 BO. CERTENEJAS CIDRA P.R. 00739 TEL: +1(787)-739-7100 TE EXT: 4004 4079 ( )"/>
        <s v="10 SE 3RD STREET EVANSVILLE IN 47708 UNITED STATES"/>
        <s v="P.O. BOX 362290 SAN JUAN PR 00936-2290 TELEFONO (787) 2693838 PUERTO RICO"/>
        <s v="D/B/A LT APPAREL GROUP 321 HERROD BLVD, DAYTON, NJ 08810 USA TE ELYSE ABSCHUTZ / RICHARD RECUPERO"/>
        <s v="1349 CHARWOOD ROAD, HANOVER,MD 21076 TEL: 410-536-0007/ FAX: 1-4105360656 TEL EX 56"/>
        <s v="OCONEE NUCLEAR STATION (ONS), ATTN.MR. DOUG HUNTER (864-873-3155) EAST PICKENS HIGHWAY, SENECA, SC 29 1-4105360656 TEL EX 56"/>
        <s v="MAX FURNITURE 9595 WARREN H ABERNATHY HWY.SPARTANBURG,SC 29301 ATTENTION:KELLY WEST"/>
        <s v="5495 NORTH BEND ROAD, SUITE 104 BURLINGTON KY 41005 UNITED STATES"/>
        <s v="SA DE JOERG KLEIN CALZADA ZAVALETA 313 A INT. 5. COL. SANTA CRUZ BUENAVISTA TE PUEBLA"/>
        <s v="DBA BAC PLAS CARR.172KM 9.1BO. CERTENEJAS CIDRA P.R.00739 TE TEL:+1(787)-739-7100 EXT:4004 4079"/>
        <s v="2100 MAURY STREET DES MOINES IA 50316 UNITED STATES"/>
        <s v="979 E ROBINSON AVE SPRINGDALE AR 72764 US"/>
        <s v="2500 SW 32ND AVENUE PEMBROKE PARK, FL 33023 USA"/>
        <s v="9905 NW 17TH STREET MIAMI FL 33172 UNITED STATES"/>
        <s v="25 DE BOER DRIVE GLEN ROCK, NJ 07452 12016891200 12016891550"/>
        <s v="2730 NW FRONT AVE. PORTLAND OREGON 97210 USA PORTLAND,97210,US"/>
        <s v="10900 183RD STREET SUITE 268 CERRITOS, CA. 90703 PH (714)527-0938 FAX(714)527-0928"/>
        <s v="BAC PLAS CARR. 172 KM 9.1 BO. CERTENEJAS CIDRA, P.R. 00739 TE TEL: +1(787)-739-7100 EXT:4004"/>
        <s v="333 CONTINENTAL BLVD EL SEGUNDO,CA.90245-5012 UNITED STATES"/>
        <s v="5265 HWY 26 E., RR2 STAYNER, ONTARIO L0M 1S0 CANADA BN-102773686 RT0001 TE PHONE 705-428-6778"/>
        <s v="35 WATERVIEW BLVD PARSIPPANY NJ07054 USA ATTN:AIMEE G. ACEVEDO TE TEL:(973)428-2409"/>
        <s v="S.A DE C.V.AV. OTOMIES S/N CD. INDUSTRIAL XICOHTENCATL II HUAMANTLA TLAXCALA MEXICO, CP 90500 RFC. TIM991124TE4"/>
        <s v="#7 MONOZ RIVERA RINCON, PR00677 CT RINCON 00677 PUERTO RICO"/>
        <s v=". 33 WASHINGTON ST., 16TH FL 1-9736391989 TEL EX 19"/>
        <s v="10205 N.W. 19TH STREET SUITES 107 - 114 MIAMI FL 33172 U.S.A. PH 305-592-9410 TAX 91-1069248"/>
        <s v="C/O VF SERVICES, INC. JWYUCATAN1 GREENSBORO NC 27401 U.S.A."/>
        <s v="1545 FRANCISCO ST. , TORRANCE, CA 90501, UNITED STATES TE TEL: 310-667-4800"/>
        <s v="55 DEVON ROAD, BRAMPTON, ONTARIO, L6T 5B6 CONTACT: JEFFREY BEDELL TEL (905) 789 4423@@"/>
        <s v="1 SURYA DRIVE, WHITE,GA-30184, U.S.A. CTC. MR. SATYA TIWARI TE TEL:877-275-7847, FAX:877-786-7847."/>
        <s v="100 STEWART LANE CHALFONT PA 18914 UNITED STATES"/>
        <s v="18209 80TH AVE.S.SUITE A KENT,WA 98032"/>
        <s v="305 FORBES BLVD., MANSFIELD MA 02048 UNITED STATES"/>
        <s v="1809 E ASSOCIATES LANE SUITE ESUITE E US 28217 CHARLOTTE"/>
        <s v="BAC PLAS CARR. 172 KM 9.1 BO. CERTENEJAS CIDRA, P.R. 00739 TE TEL: +1 (787)-739-7100 EXT: 4004"/>
        <s v="114 MAPLE AVENUE RED BANK NJ 07701 US"/>
        <s v="102 PINEY CREEK LANE NORTH EAST MD 21901 US"/>
        <s v="FOREIGN TRADE ZONE 134, 3285 DAVY CROCKETT DRIVE, CLEVELAND, TN 37323"/>
        <s v="RIETSCHOORVELDEN 20 B-2170 ANTWERP BELGIUM TEL:(0032-3) 6409302"/>
        <s v="100 W VICTORIA STREET LONG BEACH PHONE: 1-562 295 2900 1-5622952900 TEL EX 29"/>
        <s v="DIRECTOR, ATTN PPD JPPSO SAT 613 NORTHWEST LOOP 410, STE 400 SAN ANTONIO TX 78216-5518"/>
        <s v="201 CUMBERLAND PARKWAY 17055 MECHANICSBURG MECHANICSBURG UNITED STATES MECHANICSBURG PA 17055"/>
        <s v="CROSS ISLAND PLAZA, SUITE 308 133-33 BROOKVILLE BOULEVARD 11422 ROSEDALE NEW YORK UNITED STATES"/>
        <s v="ATTN. MATTHEW MACARY 117 SUNFIELD AVENUE EDISON, NJ 08837 UNITED STATES OF AMERICA"/>
        <s v="11 NORTH MONTAGUE STREET VALLEY STREAM , NY 11580 TEL# 718-995-5071 FAX# 718-995-5078 1-7189955071 TEL EX 50"/>
        <s v="2200 WEST HAVEN AVE NEW LENOX IL 60451 NEW LENOX IL 60451 IL 60451 US"/>
        <s v="P.O. BOX 29228 SAN JUAN, PR 00929-0228 PUERTO RICO CTC CDONESTEMADERERAPR.COM TELEFONO (787) 2693838"/>
        <s v="9705 NW 108 AVE,SUITE 18 MIAMI FL 33178 PH 305.599-2115 EXT 128 FAX 866.305.4950(X)"/>
        <s v="350 HOMAN ROAD-LEBANON/OHIO-USA /ZIP CODE 45036 TEL/FAX +1 800 631 7956 ATT. TREY LAVALLEY E-MAIL TREY.LAVALLEYINXINTL.COM"/>
        <s v="36 TAMARACK CIRCLE TORONTO, ONTARIO M9P 3T9 CANADA EIN002073280"/>
        <s v="THE BANK OF PUNJAB. MM TOWER BRANCH GULBERG III LAHORE PAKISTAN. 1-7183324448"/>
        <s v="305 FORBES BLVD., MA. MANSFIELD MA 02048 UNITED STATES"/>
        <s v="CARR 864 KM 2,1 BO HATO LEJAS,BAYAMON PUERTO RICO 00959 PUERTO RICO RC 0684119-0010 SS 66-0853841 APINEROMADELUXPR.COM"/>
        <s v="207 EAST BAY ST.CHARLESTON,SC 29401 MAIL ADDRESS IMPORT.FCL-USA PANALPINA.COM.AS AGENTS FOR AND ON BEHALF OF PANTAINER (HK)LTD"/>
        <s v="56-60 BLD. AMIRAL MOUCHEZ 76600 LE HAVRE FRANCE TAX ID FR87562055079 TEL 33232794972"/>
        <s v="9 POLITO AVENUE LYNDHURST NJ 07071 UNITED STATES"/>
        <s v="6324 NW 97TH AVENUE DORAL, FL. 33178 DORAL, FL. 33178 FL 33178 US"/>
        <s v="2 FOLSOM STREET SAN FRANCISCO CA 94105 UNITED STATE"/>
        <s v="300 N. VINE HORICON WI 53032 UNITED STATES"/>
        <s v="350 SALEM CHURCH ROAD MECHANICSBURG PA 17050 UNITED STATES 1-3034662400"/>
        <s v="P.O. BOX 29228 SAN JUAN, PR 00929-0228 PUERTO RICO CONTACTO CDONESTEMADERERAPR.COM"/>
        <s v="350 SALEM CHURCH ROAD MECHANICSBURG PA 17050 UNITED STATES 1-7176970975"/>
        <s v="485 BROOKE ROAD WINCHESTER 22602 VA 22602 US"/>
        <s v="2501 SEAPORT DRIVE SUITE SH500 (5TH CHESTER PA 19103 UNITED STATES"/>
        <s v="BANK AL HABIB LIMITED, MACKINNONS BUILDING, I.I CHUNDRIGAR ROAD, 1-4154277001 TEL EX 19"/>
        <s v="255 W.MIDWAY BLD. BROOMFIELD CO 80020 UNITED STATES 1-3034662400"/>
        <s v="1575 SOUTH COUNTY ROAD EAST GREENWICH RI 02818 US"/>
        <s v="601 N. WALTON BLVD. BENTONVILLE, AR 72716-0410 USA"/>
        <s v="333 CONTINENTAL BLVD, EL SEGUNDO,CA.90245-5012 ATTN:SANDY HERRERA TE MI-0602"/>
        <s v="305 FORBES BLVD., MA MANSFIELD MA 02048 UNITED STATES"/>
        <s v=". 125 COMMERCE DRIVE HAUPPAUGE NY 117 88 USA"/>
        <s v="600 SO. CHERRY ST. SUITE 1110 GLENDALE CA 80246 UNITED STATES"/>
        <s v="KOTWALI ROAD BRANCH,. FAISALABAD PB PAKISTAN"/>
        <s v="1020 HULL STREET EIN 52 199007800 BALTIMORE MD 21230 US"/>
        <s v="1410 BROADWAY, 26TH FLOOR, NEW YORK, NY 10018, TEL: +12129970155, MOB: +16465410444, FAX: +12128585785,"/>
        <s v="1410 BROADWAY 10018 NEW YORK UNITED STATES MOB:+16465410444 PH:+12129970155"/>
        <s v="SHENTON HOUSE,NO.3, SHENTON WAY,#10 SINGAPORE 068805 SINGAPORE"/>
        <s v="INTERNATIONAL PLAZA 10 ANSON ROAD # SINGAPORE 079903 SINGAPORE"/>
        <s v="NO. 103 HENGXING ROAD WEITANG TOWN JIASHAN, ZHEJIANG, CHINA TEL +86-573-89118286 TE FAX +86-573-84187655"/>
        <s v="225 WEST 34TH STREET,9TH FLOOR NEW YORK,NY,10122 TEL: +1 (201) 844 4403 TE INFO CIMOLAIUSA.COM"/>
        <s v="ONE CRAGWOOD ROAD SUIT 305A SOUTH PLAINFIELD NJ 07080 UNITED ST"/>
        <s v="255 W.MIDWAY BLD BROOMFIELD CO 80020 UNITED STATES 1-3034662400"/>
        <s v="DEVELOPMENT LTD. NO.88 WUSONG ROAD, FUQIAO, TAICANG, JIANGSU, CHINA TEL+86-512-53789538 FAX+86-512- TE 53789538 ENTERPRISE CODE"/>
        <s v=". 5550 TRIANGLE PARKWAY, SUITE 390 NO RCROSS GA 30092 US"/>
        <s v=". 3475 PIEDMONT RD NE, SUITE 1200, ATLANTA, GA 30305 USA"/>
        <s v="465 MOLA BLVD. BLDG B ELMWOOD PARK NJ 07407 TEL 201.868.8465 (EXT 302) TE FAX 201.868.6403"/>
        <s v="AV. BAR O HOMEM DE MELO 3.382, EDIF CIO AURORA OFFICE, SALAS 602, 701 E 702 BAIRRO ESTORIL, BELO HORI ZONTE /MG CNPJ 07.433.647/0001-56"/>
        <s v="SHENTON HOUSE, NO.3, SHENTON WAY,#1 SINGAPORE 068805 SINGAPORE"/>
        <s v="AFRO ASIA BLDG,63 ROBINSON ROAD #05 SINGAPORE 068894 SINGAPORE"/>
        <s v="151/A. ASADGONJ CHITTAGONG 4000 BANGLADESH"/>
        <s v="4000 REDONDO BEACH AVENUE, SUITE 10 REDONDO BEACH CA 90278 UNITED STATE"/>
        <s v="300 E OLMOS DRIVE SUITE B HIDALGO TX 78557 TE U S A"/>
        <s v="71 STEVENSON STREET, SUITE # 2200 SAN FRANCISCO, CA. 94105 TEL 1-415-2787000"/>
        <s v="HC2 BOX 15387 AIBONITO PUERTO RICO 00705 ASOMANTE.TATOYAHOO.COMO"/>
        <s v="21660 E COPLEY DRIVE, SUITE 215, DIAMOND BAR CA 91765 TEL:909-895-7900 ATTN: STEVEN LAI TE STEVENLAI@GRANDORIENTALINTL.COM"/>
        <s v="5265 HWY 26 E., RR2 STAYNER, ONTARIO L0M 1S0 CANADA"/>
        <s v="D5265 HWY 26 E., RR2 STAYNER, ONTARIO L0M 1S0 CANADA BN-102773686 RT0001 TE PHONE 705-428-6778"/>
        <s v="4175 PIONEER AVE DUPONT WA 98327 U.S.A. 1-2534146900 TEL EX 77"/>
        <s v="4835, SIRONA DRIVE - SUITE 900 CHARLOTTE NC 28273 UNITED STATES"/>
        <s v="4594 CAYCE ROAD 38611-7550 BYHALIA UNITED STATES 1-9056360611 TEL EX 78"/>
        <s v="700 GOLDMAN DRIVE CREAM RIDGE, NJ 08514 U.S.A. 1-9099837944 TEL EX 65"/>
        <s v="P.O. BOX 362290 SAN JUAN, PR 00936-2290 PUERTO RICO TELEFONO (787) 2693838 TAX ID 660-530280"/>
        <s v="3600A STATE ROUTE 7 HOOSICK FALLS, NY 12090, USA"/>
        <s v="3400 INTERNATIONAL AIRPORT DRIVE SU CHARLOTTE NC 28208 UNITED STATES"/>
        <s v="1290 PHILPOTT DRIVE BASSETT, VA 24055 TEL : 276-629-3341"/>
        <s v="7755 POLK LANE OLIVE BRANCH, MS 38654 UNITED STATES 1-6628925523 TEL EX 58"/>
        <s v="KORANGI INDUSTRIAL AREA KARACHI SD PAKISTAN"/>
        <s v="297 HIDEAWAY FARM RD AMHERST VA 24521"/>
        <s v="10000 NORTH LOOP EAST HOUSTON TX 77029 UNITED STATES"/>
        <s v="56-01 56TH DRIVE MASPETH NY 11378."/>
        <s v="30, AGRABAD C/A, CHITTAGONG BIN NO."/>
        <s v="BANGLADESH"/>
        <s v="4249-A CROSSPOINT DRIVE OTI LICENSE #: 002122 LADSON SC 29456 UNITED STATES"/>
        <s v="9275 CORBIN AVE NORTHRIDE CA NORTHRIDE CA 91324 US"/>
        <s v="5000 WRIGHTSBORO ROAD GROVETOWN GA 0 GROVETOWN GA 30813 US"/>
        <s v="3 GATEWAY CENTER 100 MULBERRY ST FL 12 NEWARK NJ 07102 TE UNITED STATES OF AMERICA"/>
        <s v="299 PRATT RD ALSTEAD NH 03602 US"/>
        <s v="BARRIO ALMACIGO BAJO CARR. 371 KM 1,4 YAUCO PUERTO RICO 00698-3035 OCEALMACIGOGMAIL.COM TELEFONO (787) 8562670X"/>
        <s v="100 MISSION RIDGE GOODLETTSVILLE, TN 37072-2170 U.S.A. 1-6158554000 TEL EX 44"/>
        <s v="18255 HUMBLE PARKWAY HUMBLE TX 77338 U.S.A. 1-2819132900 TEL EX 28"/>
        <s v="1317 KEBET WAY, PORT COQUITLAM BC C ANADA"/>
        <s v="NO. 103 HENGXING ROAD WEITANG TOWN JIASHAN, ZHEJIANG, CHINA TE TEL +86-573-89118286"/>
        <s v="76600 LE HAVRE FRANCE 56-60 BLD. AMIRAL MOUCHEZ CTC: MARYLINE CASIEZ TE TEL: 33232794987"/>
        <s v="76600 LE HAVRE FRANCE 56-60 BLD. AMIRAL MOUCHEZ CTC. MARYLINE CASIEZ TE TEL: 33232794987"/>
        <s v="INC. 300 MIDDLESEX AVE.CARTERET,NJ0 TEL_(732) 802-4611 FAX_(732) 802-40 HERNANDEZ"/>
        <s v="QIANHAISHEN PORT COOPERATIVE DISTRI SHENZHEN 44 518000 CHINA"/>
        <s v="LOS PORTALES DE MADECO CARRETERA 8338 KM 6,5 SECTOR INDUSTRIAL EL CINCO RIO PEDRAS PUERTO RICO 00927"/>
        <s v="17-09 ZINK PLACE UNIT 5 FAIR LAWN NJ 07410 UNITED STATES"/>
        <s v="8000 MARKET ST STE 140 HOUSTON TX 77029"/>
        <s v="715 LAMAR STREET LOS ANGELES CA 90031 UNITED STATES"/>
        <s v="1209 JOHN REED COURT CITY OF INDUSTRY CA 91745 UNITED ST"/>
        <s v="UNDERWEAR DIVISION 1000 EAST HANES MILL ROAD WINSTON SALEM NC 27105 USA"/>
        <s v="CARRETERA 8338 KM 6,5 SECTOR INDUSTRIAL EL CINCO RIO PEDRAS PUERTO RICO 00927 TELEFONO (787) 2501737"/>
        <s v="2625 BAY AREA BLVD,SUITE 600 HOUSTON,TX 77058 TEL 281-283-1711 FAX 281-283-1722 HOUSTON TX"/>
        <s v="3400 80TH STREET 61265 MOLINE IL UNITED STATES 36-238258000 TE T:309-765-5167"/>
        <s v="1651 E.GLENN CURTISS STREET CARSON, CALIFORNIA 90746 USA TEL_310-639-3060 FAX_310-639-4060"/>
        <s v="ON BEHALF OF PYRAMID LINES 19600 S.WESTERN AVE PH_ 310-9725500 / FX 310-9725976/97 TORRANCE CA.90501 - USA"/>
        <s v="SHENZHEN BRANCH 37 FLOOR, TOWER A, BLOCK 1, XINTIAN CENTURY BUS CTR NO. TE 89 STREET 2 SHIXIA NORTH, FUTIAN"/>
        <s v="207 EAST BAY ST., SUITE 209 CHARLESTON, SC 29401 AS AGENT FOR AND ON BEHALF OF PANTAINER(H.K.)LTD 1-8435779982 TEL EX 43"/>
        <s v="MAIN MARKET BRANCHGULBERG LAHORE, P LAHORE PB 000000 PAKISTAN"/>
        <s v="AV. PASEO DE LA REFORMA 505. P. 32 COL CUAUHTEMOC. DEL. CUAUHTEMOC. 06500 MEXICO D.F. RFC FLM110413EGA 52-5588511074 TEL EX 11"/>
        <s v="20 EAST SUNRISE HWY SUIT 308, VALLEY STREAM, NY 11581, USA T 516-341-7310"/>
        <s v="NAZIMBAD NO 4 PLOT 10/4 KARACHI SD 74000 PAKISTAN"/>
        <s v="HC2 BOX 15387 AIBONITO PUERTO RICO 00705 TAX ID 66-0390645 ASOMANTE.TATOYAHOO.COM TELEFONO (787) 7357731 XXXX"/>
        <s v="6755 ENGLE ROAD SUITE C MIDDLEBURG HEIGHTS OH 44130 UNITED STATES OF AMERICA TE ATTN. SUSAN WILD"/>
        <s v="1381 SAWGRASS CORPORATE PKWY S SUNRISE FL 33323 USA"/>
        <s v="OUTERWEAR DIVISION 1000 EAST HANES MILL RD WINSTON SALEM NC 27105 USA"/>
        <s v="98 FLORAL AVENUE SUITE 102 NEW PROVIDENCE, NJ 07974"/>
        <s v="CITICORP NORTH AMERICA ,INC. X"/>
        <s v="PO BOX 26979, MANAMA, KINGDOM OF BA BAHRAIN BAHRAIN"/>
        <s v="567-1 SOUTH LEONARD STREET WATERBURY CT 06777 US"/>
        <s v="GOURIPUR BAZAR DAUDKANDI COMILLA 3516 BANGLADESH"/>
        <s v="#15-03 MANHATTAN HOUSE 151, CHIN SW SINGAPORE 169876 SINGAPORE"/>
        <s v="BANANI COMPLEX,942/A SK.MUJIB ROAD"/>
        <s v="C/A CHITTAGONG, BANGLADESH"/>
        <s v="P.O. BOX 362290 SAN JUAN PR 00936-2290 PR 00936-2290 00960 PR"/>
        <s v="P.O. BOX 29228 SAN JUAN, PR 00929-0228 PUERTO RICO PR 00929-0228 PUERT 00985 PR"/>
        <s v="372 DOUGHTY BLVD., SUITE 250 INWOOD, NY 11096 TEL (718) 304-1230 INWOOD NY"/>
        <s v="12576 KIRKHAM CT. SUITE #1 POWAY, CA 92064, USA TE 1-858-717-2088"/>
        <s v="DHAKA-1000, BANGLADESH"/>
        <s v="10880 N.W. 30TH STREET, MIAMI, FL 33172, ATTN.GISELLE DRESDA TEL. # 305-592-7830"/>
        <s v="19600 WESTERN AVENUE TORRANCE, CA 90501 USA 1-3109725500 TEL EX 59"/>
        <s v="839 LAKE AVENUE 06831 GREENWICH CT"/>
        <s v="3115 BEAM ROAD, CHARLOTTE NC 28217,U.S.A. TEL:1-704-424-5522 FAX:1-704-424-5622"/>
        <s v="100 STEWART LANE CHALFONT, PA 18914 TEL: 215-766-3080 X 206 TE FAX: 215-766-3093"/>
        <s v="200 OAK STREET PO BOX 1109 MUSCATINE IA 52761 US"/>
        <s v="1676/ 25/1 , ASHRAF ALI ROAD, PATHA CHITTAGONG 1212 BANGLADESH"/>
        <s v="DHAKA, BANGLADESH"/>
        <s v="CHAMBER, KHATUN GONJ, CHITTAGONG, B"/>
        <s v="INTERNATIONAL TRADE CENTER 510 MCCORMICK DRIVE, SUITES K-N GLEN BURNIE MD 21061 U.S.A."/>
        <s v="P.O. BOX 362290 SAN JUAN PR 00936-2290 PR 00936-2290 00952 PR"/>
        <s v="2455 ARTHUR AVENUE, ELK GROVE VILLA IL 60007-6016, UNITED STATES TEL. 1-847-228-6789 TE FAX. 1-847-228-0421"/>
        <s v="ROOM 201, BLOCK A, QIANWAN ROAD NO. SHENZHEN 44 518000 CHINA"/>
        <s v="VF JEANSWEAR LIMITED PARTNERSHIP 400 NORTH ELM STREET, GREENSBORO, N TEL: 213 353 0800 1-3366653616 TEL EX 26"/>
        <s v="250 KALAHARI BVLD PACONO MANOR PA, 1839 TEL: 608 963 0589 1-7189777700 TEL EX 82"/>
        <s v="175A BENCOOLEN STREET, #11-06, BURL SINGAPORE 189650 SINGAPORE"/>
        <s v="MONTONES WARD ROAD 9939 SUITE A LOT 2 LAS PIEDRAS PR 00771 PUERTO RICO TE TEL: +1(787)275-7527"/>
        <s v="1299 MAIN STREET RAHWAY UNITED STATES"/>
        <s v="6005 FREEPORT AVENUE SUITE 102 MEMPHIS TN 38141 U.S.A."/>
        <s v="CHITTAGONG, BANGLADESH"/>
        <s v="CHITTAGONG, BANGLADESH."/>
        <s v="RM 1516, BLD3,926 ZHEN HUA RD SHANGHAI,CN 200442"/>
        <s v="300 MIDDLESEX AVE.CARTERET,NJ07008. TEL_(732) 802-4611 FAX_(732) 802-40 PIC_ WILMA HERNANDEZ"/>
        <s v="LIMITED, TRADE OPERATIONS, SURAIYA MANSION (2ND FLOOR) 30, AGRABAD C/A CHITTAGONG, BANGLADESH"/>
        <s v="11200 EAST 210 HIGHWAY KANSAS CITY MO 64161 UNITED STATES"/>
        <s v="THE HONGKONG AND SHANGHAI BANKING CORPORATION LIMITED. 1-4792738420 TEL EX 19"/>
        <s v="1800 COLEMAN RD 36207 ANNISTON, ALABAMA UNITED STATES"/>
        <s v="17050 BAXTER ROAD SUITE 130 CHESTERFIELD MO 63005 UNITED STATES"/>
        <s v="SHIPPER"/>
        <s v="400 UNICORN PARK DRIVE 4TH FLOOR WOBURN, MA 01801 TEL 781.994.0006"/>
        <s v="96 GATE HOUSE ROAD SANFORD, ME 04073 U.S.A"/>
        <s v="1000 EAST HANES MILL ROAD WINSTON SALEM NC 27105-1384 USA"/>
        <s v="125 ASIA PLACE U S A - CARLSTADT , 07072 PH +1 (201) 5078544 CARLSTADT NY"/>
        <s v="10151 CARVER RD BLUE ASH OH 45242 US"/>
        <s v="ONE COACH WAY JACKSONVILLE, FL. 32218 USA ATTN_ ANA RIVERA"/>
        <s v="CORPORATION ROOM 203 OF MAIN BUILDING, FUREN MARKET, NO.1800-6 WENCHUAN RD, BAOSHAN DISTRICT"/>
        <s v="MEEZAN BANK LIMITED SITE BRANCH, KARACHI. FORM E NUMBER: MBL-2017-0000060028 1-7327055100 TEL EX 51"/>
        <s v="2401 N.W. 69TH STREET FL 33147 MIAMI U.S.A."/>
        <s v="LOS ANGELES OFFICE 12839 FLORENCE AVENUE, SUITE 102 SANTA FE SPRINGS, CA 9067 TEL(562)777-7610 FAX_(562)777-7611"/>
        <s v="PLAINFIELD DISTRIBUTION CENTER 1581 PERRY ROAD, SUITE A, PLAINFIELD, INDIANA 46168, USA"/>
        <s v="CALLE 28 NO. 90-A, COL.FEDERAL 15700 CIUDAD DE MEXICO CMX MEXICO RFC:KSN0308143M5 P:+525 55133 3830 52-9988821637 TEL EX 21"/>
        <s v="4104 INDUSTRIAL PARKWAY LEBEC CA 93243 UNITED STATES"/>
        <s v="2080 WAYCROSS ROAD CINCINNATI OH 45240 USA TE 513-577-7980"/>
        <s v="208 CHURCH STREET DECATUR, GA30030-3328, U.S.A. TEL 404-7616900 EMAIL ATTACH@STAR TE -TRACK.COM ATTN BRUCE SHECHER"/>
        <s v="HC2 BOX 15387 AIBONITO PUERTO 00705 ASOMANTE.TATO YAHOO.COM 00705 ASOMANTE.TATO 00705 PR"/>
        <s v="BARRIO ALMACIGO BAJO CARR 371 KM 1,4 YAUCO PUERTO RICO MRN : 0063700-0018 00698 PR"/>
        <s v="11 VAN DER BERG CRESENT GRANTS CENTRE STRAND TE SOUTH AFRICA"/>
        <s v="CO., LTD 2 BUILDING 23, JIADELI, WUKANG TOWN, DEQING COUNTY, HUZHOU CITY, ZHEJIANG 313200, CHINA"/>
        <s v="DE KLEETLAAN 5BC, 1831, DIEGEM BELGIUM BE 0467071826"/>
        <s v="OF MAUVILA TIMBER LLC PO BOX 493 LOXLEY AL 36551 LANE MERCHANT 251-964-2539"/>
        <s v="2200 HERITAGE PKWY MANSFIELD, TX 76063 1-8172527842 TEL EX 89"/>
        <s v="1880 CAMPUS COMMONS DR RESTON, VA 20191 US"/>
        <s v="635 AIRPORT SOUTH PKWY ATLANTA, GEORGIA 30349"/>
        <s v="500 OAKRIDGE CHURCH RD, TIFTON, GA 31794 USA"/>
        <s v="7397 WEST SPARTAN BLVD UNIT A CHARLESTON, SC 29418 USA"/>
        <s v="NO. 1225-200 GRANVILLE STREET, VANC V6C 1S4 TEL: 604-687-8929 FAX: 604 69-1472 82-549316707 TEL EX 67"/>
        <s v="222 N. SEPULVEDA BLVD SUITE 1550 EL SEGUNDO, CA 90245 PHONE _ 1 310.469.7030 FAX _ 1 310."/>
        <s v="100 STEWART LANE CHALFONT, PA 18914 TEL: 215-766-3080 X TE 206 FAX: 215-766-3093"/>
        <s v="106 ALLEN ROAD, 4TH FLOOR THE OFFIC BASKING RIDGE NJ 07920 UNITED STATE"/>
        <s v="DBA TOYS R US ONE GEOFFREY WAY WAYNE, NJ 07470-2030,UNITED STATES 1-9732521488 TEL EX 21"/>
        <s v="5324 GA HIGHWAY 85 SUITE 500 FOREST PARK OH 30297 UNITED STATES"/>
        <s v="17280 FREMONT LANE YORBA LINDA ,CA 92886,USA E MAIL:SALES@OCEANTOUCH.COM 1-7148722638 TEL EX 27"/>
        <s v="7477 EAST DRY CREEK PARKWAY NIWOT CO 80503 PH: 303 848-7000 1-3038487629 TEL EX 76"/>
        <s v="HC2 BOX 15387 AIBONITO PUERTO 00705 ASOMANTE.TATO YAHOO.COMO TELEFONO: (787) 735 00705 PR"/>
        <s v="1605 CURTIS BRIDGE ROAD,WILKESBORO, NC 28697,USA IMPORTDOCS@LOWES.COM 1-3369030225 TEL EX 56"/>
        <s v="5407 MESA DRIVE 77028,HOUSTON TEXAS USA"/>
        <s v="III CORPS &amp; FT HOOD, FORT HOOD, TX TEXAS US"/>
        <s v="480 MCCLELLAN HWY SUITE 306 EAST BOSTON, MA 02128 TE UNITED STATES"/>
        <s v="1545 W. FRANCISCO ST. TORRANCE, CA 90501 UNITED STATES 1-3106674852 TEL EX 33"/>
        <s v="900 FIRST AVENUE, KING OF PRUSSIA ANTONELLA RAKUS TEL 6102057041 ANTONELLA.RAKUS@ARKEMA.COM, .. PA 1"/>
        <s v="NC WAREHOUSE, 1150 PLEASANT, 27409 RIDGE ROAD, SUITE B, GREENSBORO PHONE # 561-313-1029 FAX: 866-228-3638"/>
        <s v="45 POND STREET SUITE 200 NORWELL MA 02061 UNITED STATES"/>
        <s v="245 ROGER AVENUE INWOOD NY 11096 U.S.A."/>
        <s v="9 TEMASEK BOULEVARD, HEX 11-02 SUNT SINGAPORE 038989 SINGAPORE"/>
        <s v="UNIT (CTSU), 12, DILKUSHA C/A, DHAK"/>
        <s v="276/277, KHATUNGONJ, CHITTAGONG, BA"/>
        <s v="BANGLADESH BIN NO.19011031524"/>
        <s v="6200 NORTH 56TH STREET LINCOLN NE 68504 UNITED STATES"/>
        <s v="15022 132ND AVE 2ND FL JAMAICA, NY 11434-3500 UNITED STATES TEL _+001-718-4818888 FAX _+001-718"/>
        <s v="BLVD. STIVA LEON 301 SAN JOSE DE CEMENTOS LEON GU 37555 MX"/>
        <s v="11 NEWBURY STREET QUINCY MA 02171 UNITED STATES"/>
        <s v="3601 HIGHWAY 7 E, SUITE 400, MARKHAM, ONTARIO L3R 0M3 TEL FAX 416-399-9441 TE KELVIN@UNITYGLOBALLOGISTICS.COM"/>
        <s v="120 NASSAU AVENUE INWOOD US"/>
        <s v="FOR DELIVERY TO: 670 FALLING CREEK ROAD, SPARTANBURG, SC 29301 1-8645870700 TEL EX 38"/>
        <s v="10205 N.W. 19TH STREET SUITES 107 - 114 MIAMI FL 33172 TE U.S.A."/>
        <s v="WAREHOUSE #5 PERE YOUSSEF HAYEK STR BEIRUT FREE ZONE LEBANON"/>
        <s v="P.O. BOX 627 1290 PHILPOTT DRIVE BASSETT,VA 24055 USA TEL:276-629-3341 FAX:276-629-3709"/>
        <s v="1960 EAST GRAND AVENUE, SUITE 700 EL SEGUNDO, CA 90245 TEL:310-726-0400 FAX:310-726-0420"/>
        <s v="3 GATEWAY CENTER 100 MULBERRY STREE NEWARK NJ 07102 UNITED STATES"/>
        <s v="61 ST JOSEPH STREET SUITE 1200 MOBILE AL 36602 ATTNBILL TURNCLIFF BTURNCLIFFTRADELANES.US TE P 251-445-5482"/>
        <s v="2625 BAY AREA BVLD,SUITE 600 HOUSTON,TX 77058 TEL 281-283-1711 FAX 281-283-1722 HOUSTON TX"/>
        <s v="376 REED STREET SANTA CLARA, CA 95050 USA"/>
        <s v="20 EAST SUNRISE HIGHWAY, SUITE 308 VALLEY STREAM, NY 11581 TEL 5163417310 FAX 5168870752"/>
        <s v="20 WEST 33RD, NEW YORK, NY 10001"/>
        <s v="11401 INTERCHANGE CIRCLE SOUTH MIRAMAR, FLORIDA 33025 USA TEL: 954-764-0616 1-9547640616 TEL EX 08"/>
        <s v="SIDDIQ WAHAB ROAD, TIMBER MARKET, KARACHI 75660, PAKISTAN KARACHI,,PA,2"/>
        <s v="SIDDIQ WAHAB ROAD, TIMBER MARKET, KARACHI 75660, PAKISTAN"/>
        <s v="20 HOOK MOUNTAIN ROAD PINE BROOK NJ 07058 UNITED STATES"/>
        <s v="8383 NE SANDY BLVD. STE. 138 PORTLAND, OR 97220"/>
        <s v="BEECH AVENUE TEXAS 78501 USA ."/>
        <s v="2375 SOUTH PARK AVENUE BUFFALO, NY 14220 (USA)"/>
        <s v="333 CONTINENTAL BLVD EL SEGUNDO, CA.90245, U.S.A."/>
        <s v="FARE UTE BP 449 PAPEETE TE POLYNESIE FRANCAISE"/>
        <s v="MARGINAL AVE KENNEDY SECTOR BECHARA SAN JUAN 00922 PUERTO RICO"/>
        <s v="RM 806-807, 810-812 GOLDLION DIGITA NETWORK CENTER, NO. 138 TIYUDONG RD GUANGZHOU CHINA 510620 CONTACT: MS 86-2038780389 TEL EX 97"/>
        <s v="19295 E. WALNUT DR,NORTH CITY OF INDUSTRY CA 91748"/>
        <s v="4931 PASEO NEL NORTE NE ALBUQUERQUE N.M 87113 ATTN: JOSHUA PARKS JSPARKS@RPLIGHTING.COM P:800-937-6925 EXT.106"/>
        <s v="17890 CASTLETON STREET, SUITE 220 CITY OF INDUSTRY CA 91748 UNITED ST"/>
        <s v="8753 LION STREET RANCHO CUCAMONGA CALIFORNIA CA 91730 US"/>
        <s v="PVB DIVISION 2625 BAY AREA BLVD, SUITE 600 HOUSTON,TX 77058 TEL_ 281-283-1711 FAX_ 281-283-1722"/>
        <s v="HAMILTON PLANT 8685 BERK BLVD 45015 BILSTEIN,OH HAMILTON USA HAMILTON OH 45015 US"/>
        <s v="ONE CROSS ISLAND PLAZA 133-33 BROOKVILLE BLVD., SUITE 306 ROSEDALE, NY 11422 TEL:718 527 TE 7171 FAX:718 527 7077 ATTN:"/>
        <s v="ONE PATRIOT PLACE, FOXBORO, MASSACHUSETTS 02035-1388, U.S.A. 34-953280106 TEL EX 11"/>
        <s v="395 MISSILE STREET PRESQUE ISLE, ME 04769 U.S.A."/>
        <s v="9 GLOUCESTER CT., EAST BRUNSWICK, NJ 08816 U.S.A."/>
        <s v="6501 LEGACY DRIVE PLANO,TX 75024-3698, USA"/>
        <s v="STATION ROAD BRANCH, NISHA PLAZA 52"/>
        <s v="343 STAGG STREET, BROOKLYN NY 11206 UNITED STATES"/>
        <s v="109 WHITE OAK LANE - STE. 54 OLD BRIDGE, NJ 08857 USA TEL: 732 607 6312 1-7326076312 TEL EX 63"/>
        <s v="LIEU-DIT SPEHIS CLARAC 31 31210 FRANCE"/>
        <s v="MARIGOT BAY PO BOX CP5437 CASTRIES, ST. LUCIA, WEST INDIES"/>
        <s v="5WEST 37TH STREET SUITE 300 NEW YORK NY 10018 USA TEL 2125943117 FAX 2125946821"/>
        <s v="1180 ROUTE 2, SUITE 5 RUMFORD, ME 04276 U.S.A."/>
        <s v="668 N.MAIN STREET HIGH POINT, NC 27260-5018 TEL:(828) 638-3000"/>
        <s v="2625 BAY AREA BVLD,SUITE 600 HOUSTON TX77058 TEL 281-283-1711 HOUSTON TX"/>
        <s v="INC. 300 MIDDLESEX AVE.CARTERET, NJ ATTN_ANGELA KIRKISH TEL_732-802-401 FAX_732-661-4055"/>
        <s v="141 WEST 36TH STREET, 10TH FLOOR NEW YORK, NY 10018 TE USA"/>
        <s v="FOR DELIVERY TO: 670 FALLING CREEK ROAD, SPARTANBURG, SC 29301 31-402321128"/>
        <s v="10400 NW 21ST ST SUITE 115 DORAL, FL 33172 US TEL: 305-599-0804 FAX: 305-477-0840 1-3055990804 TEL EX 08"/>
        <s v="OFICINA 3A AV MEXICO 2760, COLONIA GUADALAJARA JAL 44190 MEXICO"/>
        <s v="400 INDUSTRIAL PARK RD ST-ALBANS, VERMONT 05478-1875 USA 1-4507749131 TEL EX 51"/>
        <s v="5395 DISTRIPLEX FARMS DRIVE MEMPHIS, TN 38141 U.S.A. MEMPHIS TN"/>
        <s v="20 EAST SUNRISE HIGHWAY, SUITE 308 VALLEY STREAM, NY 11581 TEL# 516-341-7310 FAX# 516-887-0752"/>
        <s v="10400 NW 21ST ST SUITE 115 DORAL, FL 33172 1-3055990804 TEL EX 08"/>
        <s v="4900 OAK STREET KANSAS CITY MO 64112 US"/>
        <s v="2095 N. BATAVIA STREET ORANGE CA 92865 UNITED STATES"/>
        <s v="CARRETERA DE MENDOZA #219 EN VILLA SANTO DOMINGO 01 DOMINICAN REPUBL"/>
        <s v="CHAMPS SPORTS DIVISION 3210 SOUTH US HIGHWAY 77 JUNCTION CITY KS, 66441 1-3103533442"/>
        <s v="4F. NO. 30 ALLEY, 19 LANE 22 BAO SH TAIPEI 234 TAIWAN"/>
        <s v="AV. NORTE CUATRO NO. 100 CIUDAD IND CELAYA GUA 38010 MEXICO"/>
        <s v="BIN/VATNO.19011017598"/>
        <s v="CHITTAGONG, BANGLADESH "/>
        <s v="VAT / BIN NO. 19011025625"/>
        <s v="DHAKA-1000,BANGLADESH "/>
        <s v="1655, OLD PAK BUILDING AMIR MARKET, CHITTAGONG 3900 BANGLADESH"/>
        <s v="DAUDKANDI COMILLA 1340 BANGLADESH"/>
        <s v="KAMARKHARA DIGIRPAR BAZAR TONGIBARI CHITTAGONG BANGLADESH"/>
        <s v="668 N.MAIN STREET, HIGHT POINT,NC 27260-5018 TEL : (828) 855-9200 TE FAX:(828) 855-9202"/>
        <s v="5 INDUSTRIAL DRIVE MATTAPOISETT,MA 02739 U.S.A. ATTN:SUE MOTHA 1-3178957028 TEL EX 72"/>
        <s v="QUEBEC INC . C/O RESOURCE DISTRIBUTION ADD,:1065 AVENUE DES PERRON,LAVAL, TE QUEBEC,CANADA H7H 3C5"/>
        <s v="DHAKA, BANGLADESH."/>
        <s v="(LEVEL10), 30 GULSHAN AVENUE, NORTH"/>
        <s v="10180 NEW BERLIN RD, JACKSONVILLE, FL 32226 USA"/>
        <s v="PROTAMEEN CHEMICALS, INC. 375 MINNISINK ROAD TOTOWA, NEW JERSEY, 07511 USA"/>
        <s v="ONE CROSS ISLAND PLAZA 133-33 BROOKVILLE BLVD., SUITE#306 ROSEDALE, NY 11422 TE TEL 7185277171 FAX 7185277077"/>
        <s v="16877 EAST COLONIAL DRIVE 305 ORLANDO, FLORIDA, 33820 UNITED STATES"/>
        <s v="PVB DIVISION 2625 BAY AREA BLVD, SUITE 600 HOUSTON,TX 77058 UNITED STATES OF AMERICA TEL_ 281-283-1711 FAX_ 281-283-1722"/>
        <s v="8905 S.W. NIMBUS AVENUE, SUITE 475A BEAVERTON, OREGON 97008 U.S.A."/>
        <s v="2350 THREE MILE ROAD NW MICHIGAN, 49544 USA 1-6164536711 TEL EX 63"/>
        <s v="DANMAR LINES LTD. 4000 REDONDO BEACH AVE., SUITE 103 REDONDO BEACH, TE CA 90278 USA"/>
        <s v="145 HOOK CREEK BLVD. UNIT C-1A VALLEY STREAM, NY 11581 US TE TEL: 516-561-5010"/>
        <s v="INDUSTRIEL, S.A. (CODEVI) ZONE FRANCHE OUANAMINTHE, HAITI TE IMMATRICULATION FISCALE:"/>
        <s v="109 WHITE OAK LANE - STE. 54 OLD BRIDGE NJ 08857 USA TEL: 732 607 6312 TE FAX: 732 607 6313"/>
        <s v="17422 PULLMAN STR. IRVINE CA 92614 US"/>
        <s v="121 DEVELOPMENT LANE WINCHESTER VA 22602 UNITED STATES"/>
        <s v="6501 LEGACY DRIVE PLANO,TX 75024-3698 USA PLANO TX"/>
        <s v="668 N.MAIN STREET, HIGHT POINT,NC 27260-5018 TEL 828 855-9200 TE FAX 828 855-9202"/>
        <s v="HC2 BOX 15387 AIBONITO PUERTO RICO 00705 PUERTO RICO 00705 00705 PR"/>
        <s v="MARIGOT BAY PO BOX CP5437 CASTRIES, ST. LUCIA, TE WEST INDIES"/>
        <s v="145 HOOK CREEK BLVD. UNIT C-1A VALLEY STREAM, NY 11581 US TEL: 516-561-5010 FAX: 516-561-5012"/>
        <s v="900 FIRST AVENUE KING OF PRUSSIA PA USA. 19406 HILARY LEAR . KING OF PRUSSIA PA"/>
        <s v="P.O. BOX 362290 SAN JUAN PR -2290 PUERTO RICO"/>
        <s v="668 NORTH MAIN STREET HIGH POINT, NC 27260-5018 TEL : (828) 855-9200 TE FAX:(828) 855-9202"/>
        <s v="8000 BENT BRANCH DRIVE IRVING TX 75 US"/>
        <s v="100 MISSION RIDGE GOODLETTSVILLE TN 37072-2170 U.S.A. 1-0000000000 TEL EX 44"/>
        <s v="8431 SANTA MONICA BLVD. LOS ANGELES CA 90069 UNITED STATES TEL: 001 323 650 2000"/>
        <s v="3RD FLOOR, 4 47-GIL, DANGSAN-RO, YEONGDEUNGPO-GU, SEOUL, KOREA TEL: 82-2-2069-1360 FAX: 82-2-2069- 82-220691360 TEL EX 13"/>
        <s v="668 N.MAIN STREET, HIGHT POINT, NC 27260-5018 TEL : (828) 855-9200 TE FAX:(828) 855-9202"/>
        <s v="2265 CLEMENTS FERRY RD SUITE 310 CHARLESTON SC 29492 UNITED STATES"/>
        <s v="145 HOOK CREEK BLVD. UNIT C-1A VALLEY STREAM, NY 11581 US TEL 516-561-5010 FAX 516-561-5012"/>
        <s v="TRANSP.OF.ATTN CD 306 CPPSO NORFOLK FLEET IND. SUP. CTR 7920 14TH ST. NORFOLK VA 23505-1216"/>
        <s v="19100 HAMILTON POOL ROAD DRIPPING SPRINGS, TX 78620 P.512.358.9595 1-5123589595 TEL EX 95"/>
        <s v="ONE CROSS ISLAND PLAZA, STE 304 JAMAICA/QUEENS NY NY11422 UNITED ST"/>
        <s v="208 FERNWOOD AVENUE NJ 08837 USA 0 EDISON NJ 08837 US"/>
        <s v="100 PARK AVENUE, 14TH FLOOR NEW YORK NY 10017"/>
        <s v="3650 SACRAMENTO DRIVE SAN LUIS OBISPO CA 93401-9946 USA"/>
        <s v=".V. AS AGENT FOR BLUE WORLD LINE HERSCHEL 70, PISO 3,PH,COLONIA 52-5535477005 TEL EX 77"/>
        <s v="668 NORTH MAIN STREET HIGH POINT, NC 27260 TEL:(828) 638-3000"/>
        <s v="8925 TORBRAM ROAD, BRAMPTON, ONTARIO, CANADA, L6T 4G1"/>
        <s v="CALZ. DEL VALLE ALBERTO SANTOS PTE. NO. 404, LOCAL 28 COL. DEL VALLE, SAN PEDRO GARZA GARCIA, N.L., C.P. 66220XX"/>
        <s v="CALLE 869 ESQUINA CALLE 4 PALMAS CATANO, 962 PUERTO RICO - SSP 66-0394812"/>
        <s v="4 PLACE DU COMMERCE SUITE 512 ILE DES SOEURS (NUNS ISLAND), VERDUN -PQ H3E 1J4 CANADA, TEL 514-287-7227,FAX 514-287-8978"/>
        <s v="9071-7851 QUEBEC INC 200 LEBEAU BLVD ST. LAURENT, QUEBEC CANADA H4N 1R4"/>
        <s v="ARROWACK CAY NASSAU NEW PROVIDENCE NASSAU NP BAHAMAS"/>
        <s v="350 S. CRENSHAW BLVD. SUITE A 206A TORRANCE, CA 90503 TEL: 310-212-0060 FAX: 310-212- TE 0062"/>
        <s v="17870 CASTLETON ST. STE#317 CITY OF INDUSTRY, CA 91748 TEL 626-213-3289 TE ATTN FRANKIE TEMES"/>
        <s v="3901 BENSON AVENUE BALTIMORE MD 21227 UNITED STATES"/>
        <s v="1500 CHASE AVE ELK GROVE VILLAGE IL 60007 UNITED STATES"/>
        <s v="P.O. BOX 362290 SAN JUAN PR 00936-2290 PUERTO RICO 1-7872693838 TEL EX 38"/>
        <s v="3RD. HAMLET, MINH LONG VILLAGE CHO N THANH DISTRICT BINH PHUOC PROVINC CHONTHANH . VN"/>
        <s v="CAREAGA S/N BARAKALDO (VIZCAYA) 489 03 SPAIN"/>
        <s v="PLAINFIELD DISTRIBUTION CENTER 2350 EAST STAFFORD ROAD, SUITE 167 PLAINFIELD, IN 46168, US TE ATTN: MR. PHILIP ZMICH"/>
        <s v="1500 CHASE AVE (FIRMS: H789) ELK GROVE VILLAGE IL 60007"/>
        <s v="MARIGOT BAY PO BOX CP5437 CASTRIES TE SAINT LUCIA"/>
        <s v="NO. 2095 N. BATAVIA STREET ORANGE,CA 92865 USA"/>
        <s v="100 IKEA DRIVE WESTAMPTON NJ 08060 UNITED STATES"/>
        <s v="145 HOOK CREEK BLVD. UNIT C-1A VALLEY STREAM, NY 11581 1-5165615011 TEL EX 1-516561 75"/>
        <s v="MANEK PLOT, SURVEY NO 487, MITHI RO GANDHIDHAM GJ 370201 INDIA"/>
        <s v="668 N. MAIN STREET,HIGHT POINT,NC 27260-5018 TEL:(828)855-9200"/>
        <s v="2625 BAY AREA BLVD,SUITE 600 HOUSTON,TX 77058-1551 UNITED STATES PVOH DIVISION TEL_ 281-283-1711 FAX_ 281-283-1722"/>
        <s v="P.O. BOX 362290 SAN JUAN PR 00936-2290 PR 00936-2290 PR"/>
        <s v="CALLE SEGARRA SAN JUAN, PUERTO RICO 00922-1279 PUERTO RICO 00922-1 00921 PR"/>
        <s v="154-09 146TH AVE. JAMAICA NY11434 US"/>
        <s v="120,RUE DE ROTTERDAM,SAINT-AUGUSTIN SAINT-AUGUSTIN-DE-DESQCG3A 1T3 CA"/>
        <s v="PRIME BANK LTD.ELEPHANT ROAD BRANCH 136,ELEPHANT ROAD,DHAKA-1205 BANGLADESH. 1-4154277001 TEL EX 1-973368 19"/>
        <s v="13411 WEST ROAD HOUSTON TEXAS TX 77041 US"/>
        <s v="167-16 146TH AVE. JAMAICA, N.Y. 11434 JACK LIM - OCEAN IMPORT DEPT."/>
        <s v="245 ROGER AVENUE INWOOD NEW YORK 11696 NEW YORK 11696 U.S.A. TEL:0015163713330 FAX:0015163712979"/>
        <s v="DE CV PASEO DE LAS COLINAS 100-B P.IND Y DE NEGOCIOS LAS COLINAS"/>
        <s v="4200 N.W. 167 STREET MIAMI GARDENS, FLORIDA 33054 USA PH: (305) 624-9700 1-3056249700 TEL EX 1-305623 26"/>
        <s v="BIN NO 19011031524"/>
        <s v="73/2, SWARAN PARK ASSAM TIMEBER MAR DELHI DL 110041 INDIA"/>
        <s v="CUIT NR.30-65789182-3 VIAMONTE 1145- 3 A (C1053ABW) BUENOS AIRES, ARGENTINA PH.+541143721300 CTC.JOSE SAGEL"/>
        <s v="668 N.MAIN STREET, HIGHT POINT,NC 27260-5018 TEL 828 855-9200"/>
        <s v="TEL: 33232794987 CTC: MARYLINE CASIEZ 76600 LE HAVRE FRANCE 56-60 BLD. AMIRAL MOUCHEZ"/>
        <s v="495 CEDAR CREST ROAD, SPARTANBURG, SC 29301 1-8645870700 TEL EX 1-864587 38"/>
        <s v="22 JERICHO TURNPIKE, MINEOLA, NY 11501 PHONE # - 516-941-1119 X 319 FAX # 516-699-1001"/>
        <s v="1795 CONTINENTAL WAY ATLANTA GA US"/>
        <s v="22 JERICHO TURNPIKE MINEOLA, NY 11501 PHONE # - 516-941-1119 X 319 FAX # 516-699-1001"/>
        <s v="1111 BRICKELL AVENUE SUITE 1700 MIAMI BEACH FL 33131 UNITED STATES"/>
        <s v="CORP. 305 FORBES BLVD. MA. MANSFIELD MA 02048 UNITED STATES"/>
        <s v="205 PARR BOULEVARD 89512 RENO NV (781)648-8844 X20 (T) (781)648-0774 (F)"/>
        <s v="BARRIO ALMACIGO BAJO CARR. 371 KM 1,4 YAUCO PUERTO RICO 00698-3035 OCEALMACIGO@GMAIL.COM"/>
        <s v="2090 WOODWARD STREET 78744 AUSTIN, TEXAS, UNITED STATES T: +1 512 3717575"/>
        <s v="BURLINGTON SQUARE 175A BENCOOLEN ST SINGAPORE 189650 SINGAPORE"/>
        <s v="HC2 BOX 15387 AIBONITO PUERTO RICO 00705 ASOMANTE.TATO@YAHOO.COM"/>
        <s v="10180 NEW BERLIN RD. JACKSONVILLE, FL 32226 USA"/>
        <s v="701 PENCADER DRIVE # F NEWARK, DE 1 NEWARK DE 19702 UNITED STATES"/>
        <s v="402, BEAMER ROAD, CALHOUN GA30701 US"/>
        <s v="609 WEST 51TH STREET 918922 NEW YORK NY10019 US"/>
        <s v="668 N.MAIN STREET, HIGHT POINT, NC 27260-5018 TEL : (828) 855-9200"/>
        <s v="BANK LIMITED TRADE OPERATIONS, SURA IYA MANSION 2ND FLOOR 30, AGRABAD C/A, CHITTAGONG, BANGLADESH(BIN NO"/>
        <s v="COMMERCIAL BANK LTD. PRINCIPAL BRA NCH, CENTRAL PROCESSING UNIT, 114 MOTIJHEEL C/A, DHAKA-1000, BANGLA"/>
        <s v="1525 WEST 2960 SOUTH LOGAN UT 84321 USA"/>
        <s v="LIMITED TRADE OPERATIONS, SURAIYA MANSION 2ND FLOOR 30, AGRABAD C/A,C HITTAGONG, BANGLADESH BIN NO:19011"/>
        <s v="3304-667 HOWE STREET, VANCOUVER, BC CANADA V6C 0B5 T.778.997.0667 F.778.710.3304"/>
        <s v="56-60 BLD. AMIRAL MOUCHEZ 76600 LE HAVRE FRANCE CTC: MARYLINE CASIEZ TETEL: 33232794987"/>
        <s v="3901 BENSON AVENUE BALTIMORE MD 21227 UNITED STATES PHONE: +1 410-329-3520 TEFAX: +1 410-329-3525"/>
        <s v="SUPREME DRIVE BENSENVILLE BENSENVILLE IL 60106 TEL : 1-630-6169100 FAX : 1-630-61 69105"/>
        <s v="S.A DE C.V. AV. PATRIOTISMO NO.48 PISOS 3B,4 Y 5 COL. ESCANDON I SECCION C.P. 11800 MEXICO 52-5557169800 TEL EX 52-5557169"/>
        <s v="2625 BAY AREA BVLD,SUITE 600 HOUSTON,TX 77058-1551 UNITED STATES OF AMERICA AKIRA HOUSTON TX"/>
        <s v="421 JERSEY AVE, SUITE B NEW BRUNSWICK NJ 08901 UNITED STATE"/>
        <s v="NEW YORK, NY 10007 DIRECT LINE: 646 -738-8766 MAIN LINE: 212-945-6000 F AX: 212-871-0043"/>
        <s v="668 N.MAIN STREET, HIGHT POINT 27260-5018 TEL : (828) 855-9 27260-5018 TEL : NC 27260US"/>
        <s v="6501 LEGACY DRIVE PLANO TEXAS TX 75024-3698, USA"/>
        <s v="LOT NO. 157, MAP NO. 15, KHANH LON G VILLAGE, TAN UYEN DISTRICT BINH DUONG . VN"/>
        <s v="1500 CHASE AVE (FIRMS: H789) ELK GROVE VILLAGE IL 60007 TEUNITED STATES"/>
        <s v="25 INDEPENDENCE CT FOLCROFT PA 19032 UNITED STATES"/>
        <s v="1559 S. STATE COLLEGE BLVD ANAHEIM, CA 92806 TEL 714-863-4554 FAX 714-265-7117"/>
        <s v="14 SBAR BLVD (OFF LENOLA ROAD) MOORESTOWN, NJ08057 USA PHONE (856) 234-8220 FAX (856) 23"/>
        <s v=".V. AS AGENT FOR BLUE WORLD LINE HERSCHEL 70, PISO 3,PH,COLONIA 52-5535477005 TEL EX 52-5535477"/>
        <s v="MORTON CUSTOMS PLASTICS 7301 CALDWELL ROAD HARRISBURG NC 28075 US"/>
        <s v="FOR DELIVERY TO: 670 FALLING CREEK ROAD, SPARTANBURG, SC 29301 1-8645870700 TEL EX 1-86458738"/>
        <s v="DBA TOYS R US ONE GEOFFREY WAY WAYN E, NJ 07470-2030 UNITED STATES"/>
        <s v="365 BRIDGE ST, 8 PRO BROOKLYN. NY11201 PH 718-596-0722 TECTC JOSE TORRES"/>
        <s v="600 VALLEY ROAD SUITE 206 WAYNE, NJ 07470 TEL 973 706-6787 FAX 973 706-6790"/>
        <s v="2 FOLSOM STREET SAN FRANCISCO, CA 94105, USA TEL: 415-427-6427 1-4154277001 TEL EX 1-97336819"/>
        <s v="668 N.MAIN STREET, HIGHT POINT, NC 27260-5018 TEL : (828) 855-9200 TEFAX:(828) 855-9202"/>
        <s v="PANAWAY 4604 196TH STREET EAST SPANAWAY 1-2538479532 TEL EX 1-60926584"/>
        <s v="343 MILLBURN,AVENUE MILLBURN, N.J. 07041, USA"/>
        <s v="155 ALGONQUIN PARKWAY WHIPPANY,NJ 07981 TEL 973-585-6997 FAX 973-585-6998 ATTN JUNE ZHANG WHIPPANY NJ"/>
        <s v="THE ARMORY BUILDING 201 GOVERNMENT AVENUE SW SUITE 200 HICKORY, NC 28602 TEL : (828) 855-9200 TEFAX:(828) 855-9202"/>
        <s v="S. DE R.L. DE C.V. CALLE ACACIAS, NAVE 13 PARQUE IND FINSA PUEBLA, C.P. 72710 MEXICO TETAX ID: CIM8508097R4"/>
        <s v="REFORMA SUR NUMERO 27 TLAXCALA, MUN. DE PAPALOTLA DE XICOTEHCATL TLAXCALA TEMX"/>
        <s v="305 FORBES BLVD. MA MANSFIELD MA 02048 UNITED STATES"/>
        <s v="9300 ARROWPOINT BLVD 28273 CHARLOTTE, NC CHARLOTTE UNITED STATES"/>
        <s v="545 DOWD AVENUE ELIZABETH NJ 07201 UNITED STATES"/>
        <s v="VIA GRIZIOTTI GIACOMO, 4 MILANO 20145 ITALY"/>
        <s v="100 MISSION RIDGE GOODLETTSVILLE, TN 37072-2170 U.S.A. 1-6158554000 TEL EX 1-61585544"/>
        <s v="LTD.65 JACKSON DRIVE 2ND FLOOR CRANFORD NJ 07016 TEL 908.577.9001 FAX 908.956.8220"/>
        <s v="499 SEVENTH AVE. 16TH FLOOR SOUTH TOWER NY, NY 10018 NEW YORK , USA TEL. (212) 560-9550"/>
        <s v="THE ARMORY BUILDING 201 GOVERNMENT AVENUE SW SUITE 200 HICKORY, NC 28602 TEL:(828) 855-9200 TEFAX:(828) 855-9202"/>
        <s v="ATTN:LIZ BOLT 5671 NORTH BROADWAY DENVER,CO 80216 TEP:(303)566-8573 F:(303)454-1960"/>
        <s v="14145 PROCTOR AVENUE, SUITE 14 CITY OF INDUSTRY CA 91746 UNITED ST"/>
        <s v="10814 N.W. 33RD STREET SUITE 115 DORAL FL 33172 1-3057189442 TEL EX 1-30571893"/>
        <s v="100 W VICTORIA STREET LONG BEACH CA 90805 TEL 1 562 295 2900 FAX 1-562 295 2 LONG BEACH CA"/>
        <s v="THE ARMORY BUILDING 201 GOVERNMENT AVENUE SW SUITE 200 HICKORY, NC 28602 TETEL : (828) 855-9200"/>
        <s v="AKIRA TSUKAMOTO-PVOH DIVISION 2625 BAY AREA BVLD, SUITE 600 HOUSTON,TX 77058-1551 HOUSTON TX"/>
        <s v="JANATA BANK LTD. FOREIGN EXCHANGE CORPORATE BRANCH, CDA ANNEX BUILDING, 1-9093904515 TEL EX 1-90939045"/>
        <s v="CALLE 28 NO. 90-A, COL. FEDERAL MEXICO CITY, MEXICO RFC: KSN0308143M5 P:+525 55133 3830 TEAGENT OF BLUE ANCHOR LINE"/>
        <s v="370 W PASSAIC ST UITE 3000 ROCHELLE PARK, NJ 07662 S/C US0000QYJ"/>
        <s v="3101 YORKMONT RD., STE 1500 CHARLOTTE, NC 28208 PHONE: 704-423-5630, FAX: 704-423-0 92-2134525968 TEL EX 92-2134386"/>
        <s v="3032 SUGAR VALLEY ROAD SUGAR VALLEY, GA 30746 U S A.ATTN RICHARD PETTEY 706-624-4666"/>
        <s v="100 W VICTORIA STREET LONG BEACH 1-562 295 2900 LONG BEACH CA"/>
        <s v="200 4TH STREET,OAKLAND,CA 94607,USA ATTN INTERNATIONAL LOGISTICS PHONE 510-893-7300 TEFAX 510-893-3776"/>
        <s v="THE NEW ZEALAND AND AUSTRALIAN LAMB COMPANY LIMITED 10 SHORNCLIFFE ROAD ETOBICOKE TEONTARIO M9B 3S3 CANADA"/>
        <s v=". 680 KNOX ST STE 210 TORRANCE CA 905 02-1325 US"/>
        <s v="5950 HAZELTINE NATIONAL DR SUITE 690 ORLANDO FL 32822 1-4078160030 TEL EX 1-40781600"/>
        <s v="500 VOLVO PARKWAY CHESAPEAKE VA 23320PH :757-321-5026 FAX :757-321-5214"/>
        <s v="301 CARTER AVE. BELLEFONTAINE OHIO 43311 BELLFONTAINE OH 43311US"/>
        <s v="C O TRI STAR FREIGHT SYSTEMS 1301 CHESAPEAKE AVE BALTIMROE,MD 21226 TETEL 410-354-2670 FAX 410-354-2714"/>
        <s v="TRI STAR FRIEGHT 1301 CHESAPEAKE AVE, BALTIMORE, MDL 21226"/>
        <s v="500 HOWARD STREET SAN FRANCISCO, CA. 94105 TEL 1-415-2787000"/>
        <s v="1390 BOX CIRCLE COLUMBUS, GA 31907 ATTN: CAROL PAUL/FABRIC DEPARTMENT"/>
        <s v="MANAGEMENT. 5402 SHEPHERDSVILLE ROAD LOUISVILLE KY 40228"/>
        <s v="NO. 103 HENGXING ROAD WEITANG TOWN, JIASHAN, ZHEJIANG CHINA TEL: 86 573 89118286 FAX: 86 573 84187655"/>
        <s v="VICTORIA STREET LONG BEACH, CA 90805 TEL:1 562 295 2650 FAX:1 562 295 2695"/>
        <s v="2625 BAY AREA BLVD,SUITE 600 HOUSTON, TX 77058-1551 UNITED STATES OF AMERICA AKIRA HOUSTON TX"/>
        <s v="10900 E. 183RD STREET, SUITE 268 CERRITOS, CA. 90703 TEL (714)527-0938 FAX (714)527-09"/>
        <s v="18618 S.FERRIS PLACE RANCHO DOMINGUEZ,CA 90220 TEL.NO:310-671-8300 TEFAX NO:310-671-1547"/>
        <s v="418/1, VAI THOTTAM, MUTHANAMPALAYAM (PO), SEVENTHAMPALAYAM, TETIRUPUR-641606,"/>
        <s v="5 COMMERCE DRIVE READING, PA 19607, USA READING, PA 19607, PA 19607US"/>
        <s v="3200 UPPER VALLEY PIKE SPRINGFIELD, OH, 45504, USA PH 768-3257 ATT: ERIC GA 30076US"/>
        <s v="1775 CONTINENTAL WAY ATLANTA GA 30316 UNITED STATES"/>
        <s v="4724 ENTRANCE DRIVE CHB4455 CHARLOTTE, NC 28273 USA"/>
        <s v="200 BROAD STREET SUITE 206 TEL. 00.1.7705362400 GAINESVILLE GA 30501 US"/>
        <s v="2265 CLEMENTS FERRY ROAD SUITE 310 CHARLESTON SC 29492 U.S.A."/>
        <s v="14805 DETROIT AVENUE SUITE 310 LAKE 1-4047616900 TEL EX 1-00000000"/>
        <s v="5402 SHEPHERDSVILLE ROAD LOUISVILLE, KY 40228,U.S.A. TEL: 502-966-2167 ATTN: GUILLERMO"/>
        <s v="CLOTHING COMPANY, 13220 MOORE STREET, CERRITOS, CA 90703, U"/>
        <s v="GLOBAL FORWARDING (624) -CHARLESTON 3955 FABER PLACE DRIVE SUITE 200 NORTH CHARLESTON SC 29405 TETEL843-308-0388 FAX-843-308-0387"/>
        <s v="SUITE 306 133-33 BROOKVILLE BOULEVA ROSEDALE NY 11422 UNITED STATES TE5277171 5277077"/>
        <s v="NYC BRANCH ONE CROSS ISLAND PLAZA, SUITE 203D ROSEDALE, NY 11422 TETEL: (718)276-0686 X201,"/>
        <s v="CINCINNATI OFFICE 5495 NORTH BEND ROAD SUITE 104 BURLINGTON KY 41005 US"/>
        <s v="19701 HAMILTON AVENUE TORRANCE CA 90502 UNITED STATES"/>
        <s v="2530 CORPORATE PLACE SUITE# A103 MONTEREY PARK CA91754 US"/>
        <s v="100 PORT STREET NEWARK NJ 07114 UNITED STATES"/>
        <s v="NO. 588 LINXI STREET WUKANG . CN"/>
        <s v="TAX I.D GCA101221CV9 AVENIDA INSURGENTES SUR 476, INT. 402 COL. ROMA SUR CUAUHTEMOC C.P. 06700 MEXICO DF."/>
        <s v="1001 FRONTIER ROAD, SUITE 100, BRIDGEWATER, NJ 08807 U.S.A."/>
        <s v=".V. AS AGENT FOR BLUE WORLD LINE HERSCHEL 70, PISO 3,PH,COLONIA 52-5535477005 TEL EX 52-55354 77"/>
        <s v="ROOM 1806, SOLO 83 BEDFORD ROAD, T AI KOK TSUI, KOWLOON . HK"/>
        <s v="FLAT B, 9-F, NATHAN COMMERCIAL BUI LDING, 430-436 NATHAN ROAD, YAU MA KOWLOON . HK"/>
        <s v="3600 S. YOSEMITE STREET. SUITE DENVER, COLORADO, 80237 DENVER, COLORADO, 8 CO 80237 US"/>
        <s v="4829 MAJEAU,MONTREAL N.,QC.H1H 2V7 MONTREAL,QC,H1H 2V7,CA"/>
        <s v="9500 NW 108TH AVE MEDLEY FL 33178 UNITED STATES"/>
        <s v="2255 E 220TH STREET CARSON CA UNITED STATES"/>
        <s v="6 NESHAMINY INTERPLEX, 6TH FL. TREVOSE PA UNITED STATES"/>
        <s v="EBEC 4104 INDUSTRIAL PARKWAY LEBEC 1-6108340180 TEL EX 1-609265 84"/>
        <s v="WASHINGTON,INC. 906 COMMERCE CIRCLE, HANAHAN, SC 29406, USA 1-8435546909"/>
        <s v="TRAFIGURA TRADING LLC. ONE STAMFORD PLAZA, 263 TRESSER BLV STAMFORD, CT 06901, USA 1-2033557316 TEL EX 1-203355 72"/>
        <s v="700 CENTRAL AVE NEW PROVIDENCE NJ 07974 US"/>
        <s v="207 QUEENS QUAY WEST, SUITE 299 TORONTO ON M5J 1A7 CANADA"/>
        <s v="NO. 888 DONGDAMING ROAD, SHANGHAI . CN"/>
        <s v="8 LIYUAN SOUTH ROAD NANJING . CN"/>
        <s v="NO. 103 HENGXING ROAD WEITANG TOWN JIASHAN, ZHEJIANG, ZHEJIANG . CN"/>
        <s v="5285 MEADOWS RD. STE 130 LAKE OSWEGO OREGON 97035"/>
        <s v="THE ARMORY BUILDING 201 GOVERNMENT AVENUE SW SUITE 200 HICKORY, NC 286 02 TEL:(828)855-9200 FAX:(828)855-"/>
        <s v="2-8-7 NIHONBASHI-HONCHO CHUO-KU, TOKYO, 103-8417 JAPAN"/>
        <s v="7850 NW 80TH STREET MEDLEY 0 UNITED STATES FL 33166 US"/>
        <s v="40 CANE CREEK INDUSTRIAL PARK ROAD FLETCHER NC 28732 US"/>
        <s v="19 INDUSTRIAL AVE,SUITE 3 MAHWAH,NJ 07430 MAHWAH US"/>
        <s v="1995 LINDEN BLVD ELMONT N.Y. 11003 U.S.A. TEL 516)285-8100 FAX 516)285-7763 1-5162858100 TEL EX 1-516285 77"/>
        <s v="VIKKI LIMON-PVB DIVISION 2625 BAY AREA BLVD,SUITE 600 HOUSTON, TX 77058-1551 HOUSTON TX"/>
        <s v="65 RAILROAD AVENUE SUITE #206 RIDGEFIELD NJ07657 US"/>
        <s v="2A CORN RD, DAYTON, NJ,08810 UNITED DAYTON NJ08810 US"/>
        <s v="29W 30TH STREET 12TH FLOOR NEW YORK NY 10001,USA"/>
        <s v="HSBC 186 BIR UTTAM MIR SHAWKAT ALI ROAD 220B TEJGAON LINK ROAD, DHAKA"/>
        <s v="KOREA"/>
        <s v="PANAWAY 4604 196TH STREET EAST SPANAWAY 1-2538479532 TEL EX 1-609265 84"/>
        <s v="2625 BAY AREA BLVD, SUITE 600 HOUSTON, TX 77058-1551 UNITED STATES OF AMERICA KRISTI HOUSTON TX"/>
        <s v="BAYAMON PUERTO RICO FRANCISCO J DE GOYA AVENUE RD 28 CORNER 167 PR 00961 EIN 66-042909700- MERCHANT 0036727-0015 TAX ID T. 660429097"/>
        <s v="1911 ASSOCIATES LANE, SUITE E CHARLOTTE NC 28217 UNITED STATES"/>
        <s v="56-60 BLD. AMIRAL MOUCHEZ 76600 LE HAVRE FRANCE CTC: MARYLINE CASIEZ"/>
        <s v="SPECTRUM BRANDS,INC. 3001 COMMERCE STREET BLACKSBURG,VA 24060"/>
        <s v="6700 WILDLIFE WAY LONG GROVE IL-60047(USA)PHONE/FAX NO.847-821 9 ATTN:IMPORT DEPARTMENT EMAIL ID:IMP 1-8478219630 TEL EX 1-000000 00"/>
        <s v="STE 1210, 1111 MELVILLE ST. VANCOUVER, B.C. CANADA. V6E 3V6"/>
        <s v="MICHAEL MULLMANN 8512 WOODBRIDGE BLVD. TAMPA, FL 33615"/>
        <s v="CARR. 848, KM.1.3 BARRIO ST. JUST TRUJILLO ALTO, PR 00976 TEL. 787-257-1301 / FAX"/>
        <s v="16, LANE 431, SEC. 5, NEW TAIPEI BL TAIPEI 243 TAIWAN"/>
        <s v="ONE GEOFFREY WAY WAYNE, NJ 07470-20 30,UNITED STATES"/>
        <s v="NVOCC DEPT. 1300 BUSSE ROAD, ELK GROVE VILLAGE IL 60007 U.S.A. TEL 847-264-7700 FAX 847-264-7740"/>
        <s v="225 NORTH ROUTE 303 UNIT 106 CONGER PHONE : 845-348-0012 FAX : 845-348-0017 1-8453480012 TEL EX 1-201413 02"/>
        <s v="14742 BEACH BLVD. SUITE# 128 LA MIRADA, CA. 90638 USA TEL: 714-525-8820 EXT 2 ( IMPORT) FAX: 714-525-8840@"/>
        <s v="INC 994 RIVERVIEW DRIVE TOTWA NJ 07 512 USA TEL : 973-237-1990 FAX : 97 3-237-1999"/>
        <s v="M.S.S.I.D.C S, PLOT NO 24, WOOD BASED INDUSTRIAL COMPLEX, AT: WADA, DISTRICT THANE 411 716,"/>
        <s v="33-01 20TH AVENUE ASTORIA NY U.S.A. NY 11105-2015, U.S.A."/>
        <s v="19550 S.DOMINGUEZ HILLS DR RANCHO DOMINGUEZ,CA 90220 USA CONTACT PERSON: OCEAN IMPORT"/>
        <s v="3881 BUSINESS PARK DRIVE LOUISVILLE KY 40213 U.S.A."/>
        <s v="834 SYBIL AVE SAN LEANDRO, CA 94577 SAN LEANDRO CA 94577 UNITED STATES"/>
        <s v="4537 W FULTON ST, CHICAGO, IL 60624, USA. TEL 773-378-6800"/>
        <s v="230-79 INTERNATIONAL AIRPORT CENTER BLVD., SUITE 210, JAMAICA, NY 11413 PHONE 1 718-425-1020"/>
        <s v="4 F., 19 BUILDING NO. 888 DONGDAMIN SHANGHAI 31 200082 CHINA"/>
        <s v="4F, NO.19 LANE 888, DONGDAMING ROAD SHANGHAI 31 210000 CHINA"/>
        <s v="SIDDIQUI WAHAB ROAD OLD HAJI CAMP, KARACHI SD 74000 PAKISTAN"/>
        <s v="BIANTANG VILLAGE QIUCHANG TOWN HUI YANG DISTRICT HUIZHOU (HUIYANG) 516221 CN"/>
        <s v="401, THE SUMMIT, HANUMAN ROAD, W.E. HIGHWAY, VILE PARLE MUMBAI - 400 057 INDIA"/>
        <s v="1700 WYNNE AVE ST. PAUL MN 55108 TEL:651-256-1555 FAX:651-256-1525"/>
        <s v="ONE GEOFFREY WAY WAYNE, NJ 07470-2030,UNITED STATES 1-9732521488 TEL EX 1-973252 21"/>
        <s v="DEPT / 900 FIRST AVENUE KING OF PRUSSIA PA 19406 USA"/>
        <s v="100 S LIMESTONE RD PARKESBURG US"/>
        <s v="9 POLITO AVE LYNDHURST, NJ 07071 U.S.A 1-3366325235 TEL EX 1-336632 54"/>
        <s v="2401 NW 69TH STREET FL 33147 MIAMI US T 001 3056935133 F 001 3055200322 E IRUIZECONOCARIBE.COM"/>
        <s v="12405 SOWDEN RD. HOUSTON, TX 77080, UNITED STATES OF XXX T +1 713 861 41 39 F +1 713 462 99"/>
        <s v="LTD.400 UNICORN PARK DRIVE 4TH FLOOR WOBURN, MA 01801 TEL 781.994.0006"/>
        <s v="155 BROOKSIDE AVENUE ,P.O .BOX 190.WEST WARWICK,RI 02893 0190,U.S.A TEL 001 7062785911"/>
        <s v="202 LITTLE HEARST PARKWAY PT WENTWORTH GA 31407 UNITED STATES"/>
        <s v="BRAC BANK LTD., HEAD OFFICE, ANIK TOWER,220B, TEJGAON LINK RD., DHAKA, BANGLADESH. 1-2627037000 TEL EX 1-262703 29"/>
        <s v="555 TURNPIKE STREET, CANTON, MA 02021"/>
        <s v="LAGO ISEO NO.65 COL ANAHUAC MIGUEL HIDALGO DF C.P.11320 MEXICO"/>
        <s v="PRESIDENT CHICAGO IL, IL 28613 US"/>
        <s v="1 MEADOWLANDS PLAZA 12TH FL EAST RUTHERFORD, N.J. 07073 ATTN: IMPORT DEPT"/>
        <s v="SOUTH WHSE 1775 CONTINENTAL WAY ATLANTA GA 30316 TEL 6786122089"/>
        <s v="2401 NW 69TH STREET , MIAMI, FL 33147 U.S.A. TEL 305-6935133 FAX 305-4337313"/>
        <s v="FOREIGN TRADE ZONE 2300 SOUTHEASTERN AVE INDIANAPOLIS, IN 46201-1947 1-3172663300"/>
        <s v="770 NORTH GUILD AVENUE LODI CA 95240 UNITED STATES"/>
        <s v="8350 NW 52ND TERRACE, SUITE 20 MIAMI FL 33166, UNITED STATES MIAMI FL 33166, UNI FL 33166 US"/>
        <s v="100 PARK AVENUE FLORHAM PARK NJ 07932-1089 FLORHAM PARK NJ 079 NJ 07932 US"/>
        <s v="4604 196TH ST SPANAWAY WA 98387 UNITED STATES"/>
        <s v="7300 CARMEL EXECUTIVE PARK, SUITE 3 CHARLOTTE, NC 28226, USA TEL: 704-910-2665 / FAX: 704-841-19 1-7049102665 TEL EX 1-704841 19"/>
        <s v="7 EAST CONGRESS STREET SUITE 501 SAVANNAH GA 31401,,US"/>
        <s v="3555 ROSS ROAD, ABBOTSFORD, BC V4X 1T1, CANADA OR DIRCK HIMSCHOOT, MN 55033 US"/>
        <s v="11921 LOFTON AVE - HASTINGS MINNESOTA 55033 USA MINNESOTA 55033 USA MN 55033 US"/>
        <s v="TABLE TENNIS COMPANY 4482 TECHNOLOGY DRIVE US WILSON, NC 27896"/>
        <s v="768 SOUTH CENTRAL AVE, SUITE 200 HAPEVILLE, GA 30345 USA 1-4044607685 TEL EX 1-404443 48"/>
        <s v="875 AVENUE OF THE AMERICAS, 5TH FLOOR NY, NY 10001 PHONE: 212-594-3733 FAX: 212-594-9102"/>
        <s v="MANUFACTURING COMPANY INC 3295 LOWER DUG GAP ROAD DALTON, GA 30720 U.S.A"/>
        <s v="4800 COLISEUM WAY OAKLAND, CA 94601 US"/>
        <s v="400 OYSTER POINT BLVD., SUITE 335 SOUTH SAN FRANCISCO, CA 94080 TEL: (650) 588-0363"/>
        <s v="B-24 FARAN HOUSING SOCIETY, HAIDER ALI ROAD. BAHADURABAD, KARACHI - PAKISTAN"/>
        <s v="317 ABBEY ROAD, MANHASSET N.Y.11030, U.S.A."/>
        <s v="8725 NW 18TH TERRACE SUITE 217 MIAMI FL 33172 US"/>
        <s v="131 STEDMAN STREET 7 BOSTON MA, MA 01824 US"/>
        <s v="10 INTERNATIONAL WAY LAWRENCE MA 01843"/>
        <s v="ROOM 2912-2916, CEO TOWER, 77 WING HONG STREET, LAI CHI KOK, KOWLOON,HONG KONG 852-27422902 TEL EX 852-2742 29"/>
        <s v="DISTRIBUTION BRANCH 2625 RUPERT STREET VANCOUVER, B.C., CANADA V5M 3T5 PH (604) 252 3090"/>
        <s v="10700 NORTH FREEWAY, SUITE 800 HOUSTON TX 77037 US"/>
        <s v="2355 SALZEDO STREET SUITE 205 US-CORAL GABLES, FL 33134"/>
        <s v="1111 BRICKELL AVE SUITE 1700 (RFH) US-MIAMI, FL 33131"/>
        <s v="1825 AIRPORT EXCHANGE BOULEVARD, SUITE 500 BOULEVARD, SUITE 50 KY 41018 US"/>
        <s v="DISTRIBUTION CENTER 16045 MOUNTAIN AVE, CHINO, CA 91710, ATTN: WAREHOUSE MANAGER"/>
        <s v="37137 HICKORY STREET NEWARK CA 94560 US"/>
        <s v="149 S BARRINGTON AVE STE 460 LOS ANGELES CA 90049 USA"/>
        <s v="800 E. 230TH ST. CARSON, CA 90745 CARSON, CA 90745 CA 90745 US"/>
        <s v="BLU LOGISTICS 50 PEABODY PLACE,SUITE 310 MEMPHIS,TN 38103 USA 1-9017468746 TEL EX 1-331481 55"/>
        <s v="1825 AIRPORT EXCHANGE BOULEVARD, SUITE 500 BOULEVARD, SUITE 50 TN 38118 US"/>
        <s v="1375 BROADWAY 12TH FLOOR NEW YORK, NY 10018, USA NEW YORK, USA US"/>
        <s v="2501 71ST STREET NORTH BERGEN NEW JERSEY 07047"/>
        <s v="THE ARMORY BUILDING 201 GOVERNMENT AVENUE SW SUITE 200 HICKORY,NC 2860 2 TEL:(828)855-9200 FAX:(828)855-9"/>
        <s v="485 CROSS ROADS PARKWAY STE A. BOLI NGBROOK, IL 60440 . ."/>
        <s v="BRANCH 363 NORTH SAM HOUSTON PARKWAY EAST,STE.800 HOUSTON,TEXAS 77060,U.S.A."/>
        <s v="2095, N. BATAVIA STREET, ORANGE, CA 92865 USA PHONE:714 685 7500 FAX:7 14 685 7600"/>
        <s v="3625 DALBERGIA STREET,SUITE A SAN DIEGO, CA 92113 US"/>
        <s v="245 ROGER AVE INWOOD NEW YORK 11096"/>
        <s v="1020 HULL STREET BALTIMORE MD 21230 US"/>
        <s v="100 WALNUT AVENUE SUITE 202 CLARK, NJ 07066 PH : (732)540-8000 FAX : ( 732)540-8039"/>
        <s v="6 BLACKJACK CROSSING WALPOLE NH 03608 UNITED STATES"/>
        <s v="AS AGENT FOR BLUE WORLD LINE 4900 S T. JOE BLVD. BLDG 100 STE 400 COLLE GE PAARK, GA 30337 PHONE +1 (404)"/>
        <s v="1020 HULL STREET BALTIMORE, MD, 21230 1-4104546627 TEL EX 1-410234 98"/>
        <s v="STATE HIGHWAY 837 W.ELIZABETH, PA. 15088-0567 U.S.A. TEL 412-382-0302"/>
        <s v="20000 S. WESTERN AVENUE TORRANCE CA 90501 UNITED STATES AGENT OF BLUE ANCHOR AMERICA LINE"/>
        <s v="UNIT 206-3185 WILLINGDON GREEN, BURNABY, BC CANADA V5G 4P3 BURNABY, BC"/>
        <s v="100 QUENTIN ROOSEVELT BLVD, SUITE 5 GARDEN CITY NY 11530 UNITED STATES"/>
        <s v="MUNDIALES S.A. DE C.V.CALLE UNO NO129 COL.PANTITLAN ENTRE AV . NORTEE IZTACALCO MEXICO,D.F. 52-5557169800 TEL EX 52-55571 69"/>
        <s v="6303 BLUE LAGOON DR SUITE 425 FL 33126 ANARANJOT COLOMBINA FL 33126 US"/>
        <s v="691 AIRPORT SOUTH PARKWAY COLLEGE PARK GA 30349 TEL:770-909-1460 FAX:770-909-1473"/>
        <s v="NIT900.802.977.7,CL 4# 13-57 OF 307 CAUCA CAU 123456 COLOMBIA"/>
        <s v="2701 LE JEUNE ROAD CORAL GABLES FL 33134 US"/>
        <s v="NO. 10 CHUO BLDG., 5-6 HONCHO 1-CHOME NIHONBASHI CHUO-KU TOKYO 103-0023 JAPAN"/>
        <s v="2655 LE JEUNE ROAD, SUITE 1006 CORAL GABLES, FL 33134, USA CORAL GABLES, FL 33 FL 33134 US"/>
        <s v="HAMLET 3 CHANGSON, THACH THAT DIST. HANOI 0000 VIET NAM"/>
        <s v="100KM, 320ROAD, JIASHAN ZHEJIANG 314100 CN"/>
        <s v="13320 PINNEY STREET, PACOIMA CA 91331 USA TEL (818)8965264"/>
        <s v="5707 HUNTSMAN ROAD, SUITE 102 RICHMOND, VA 23250 TEL NO: 1-804-3490294 1-8043490294 TEL EX 1-804562 93"/>
        <s v="4500 LEEDS AVENUE CHARLESTON SC 29405 USA 1-8437402908"/>
        <s v="421 N.OAK STREET,INGLEWOOD, CA 90302,UNITED STATES TEL:3106712688 FAX:310419 8832,JACK 1-3106712688 TEL EX 1-310419 88"/>
        <s v="2898 MANUFACTURERS RD (GREENSBORO DISTRIBUTION CENTRE) GREENSBORO NC 27406-4600"/>
        <s v="NO ADDRESS"/>
        <s v="SEOUL X"/>
        <s v="DEPT / 900 FIRST AVENUE KING OF PRUSSIA PA USA 19406 HILARY LEAR"/>
        <s v="100 S LIMESTONE RD PARKESBURG PA US"/>
        <s v="4301 NEW BRUNSWICK AVE SUITE A SOUTH PLAINFIELD NJ 07080"/>
        <s v="4,WERNIK PLACE, METUCHEN, NJ 08840 USA TEL: 732.231.6186 EMAIL: CSV@JSKLOGIX.COM"/>
        <s v="1825 AIRPORT EXCHANGE BLVD, SUITE 5 ERLANGER KY 41018 UNITED STATES"/>
        <s v="B-24 FARAN HOUSING SOCIETY, HAIDER ROAD. BAHADURABAD. KARACHI-PAKISTAN PHONE 92-333-2377460"/>
        <s v="MERCI TAXER LE BL EN USD"/>
        <s v="281 HIGHWAY 79,MORGANVILLE, NEW JERSEY 07751"/>
        <s v="150 ELM STREET EAST AURORA, NY AURORA NY 14052 US"/>
        <s v="800 E. 230TH STREET CARSON CALIFORNIA 90745"/>
        <s v="1825 AIRPORT EXCHANGE BOULEVARD, SUITE 500 ERLANGER KY 41018 UNITED STATES"/>
        <s v="20 SOUTHWOODS PARKWAY, SUITE 500 ATLANTA, GA, 30354 U.S.A. TEL:404 761 1956 FAX:404 761 4232 1-6785537731 TEL EX 1-678553 77"/>
        <s v="CENTRO MERCANTIL INT'L - WEST AVE. BLDG 6 - (NEXT TO BLDG 10 - BORSCHO HOSPITAL) GUAYNABO,PR 00969 PUERTO 1-7876203085 TEL EX 1-787620 28"/>
        <s v="FRONTIER ROAD SUITE 100 BRIDGEWATER,NJ"/>
        <s v="12200 WILKIE AVE SUITE 100 HAWTHORNE CA 90250 HAWTHORNE CA"/>
        <s v="408, DIB BUILDING BEHIND MALL OF TH DUBAI DU UNITED ARAB EMIRATES"/>
        <s v="STANDARD CHARTERED BANK. ISPAHANI BUILDING, SK. MUJIB ROAD, AGRABAD 1-4154277001 TEL EX 1-999999 99"/>
        <s v="(ALTANTA) 74 SOUTHWOODS PARKWAY, SUITE 600, ATLANTA, GA 30354, U.S.A."/>
        <s v="2021 HAZEL STREET BIRMINGHAM MI 48009 UNITED STATES"/>
        <s v="44 WHIPPORWILL WAY MOUNTAINSIDE NJ 07092 US"/>
        <s v="10 EXCHANGE PLACE 19TH FLOOR JERSEY CITY, NJ 07302 JERSEY CITY, NJ 073 NJ 07302 US"/>
        <s v="33 WASHINGTON PLACE 16 FLOOR NEWARK NJ 07102 US"/>
        <s v="STATE HIGHWAY 837 W.ELIZABETH, PA 15088-0567 U.S.A. TEL 412-382-0302 FAX 412-384-0570"/>
        <s v="56-60 BLD. AMIRAL MOUCHEZ 76600 LE HAVRE FRANCE CTC MARYLINE CASIEZ TEL 33232794987"/>
        <s v="15 KOCH ROAD, SUITE J CORTE MADERA CA 94925 UNITED STATES"/>
        <s v="1452 HUGHES ROAD, SUITE 350 GRAPEVINE TX 76051 UNITED STATES"/>
        <s v="SACY 2025 NW 102ND AVE, SUITE 104 M IAMI, FL 33172 PH 305 477 2500/FAX"/>
        <s v="WASHINGTON NO., 1109. COL. MONTERREY CENTRO. C.P. 64000.MONTERREY, N.L. RFC SLO130918MW7"/>
        <s v="LOL TUN 10 SM.50 MZA 69 CANCUN QUINTANA ROO MEXICO C.P.77533 RFC NHO071130NB6"/>
        <s v="1020 SH MORGAN PARKWAY POOLER, GA 31322 U.S.A."/>
        <s v="ANTA) 74 SOUTHWOODS PARKWAY, SUITE 600, ATLANTA, GA 30354, U.S.A."/>
        <s v="100 MISSION RIDGE GOODLETTSVILLE, TN 37072-2170"/>
        <s v="ANGLES RUES PAVEE ET DU QUAI PORT-A PORT AU PRINCE UN HAITI"/>
        <s v="800 E.230TH ST. CARSON,90745 CARSON,90745 CA 90745 US"/>
        <s v="ONE FINE CHOCOLATE PLACE STRATHAM, NH 03885 0 UNITED STATES NH 03885 US"/>
        <s v="BAISHI VILLAGE,QIUCHANG TOWN, HUIY ANG DISTRICT,GUANGDONG PROVINCE HUIZHOU (HUIYANG) 516221 CN"/>
        <s v="101 SPRAGUE STREET HYDE PARK, MA 02136 PHONE: 617-333-7470 FAX: 617-333-7483 1-6173337470 TEL EX 1-617333 74"/>
        <s v=". 4000 REDONDO BEACH AVE., STE 103 REDONDO BEACH, CA 90278"/>
        <s v="22619 PACIFIC COAST HIGHWAY SUITE 250 MALIBU,CA 90265-5054, U.S.A A GIOVANNI CERVANTES"/>
        <s v="CHAO YANG TOWN,JIA YIN COUNTY,YICHU YICHUN 36 00000 CHINA"/>
        <s v="92 NORTH 12TH STREET BROOKLYN NY 11211 USA 0017189630500"/>
        <s v="11921 LOFTON AVE - HASTINGS MINNESOTA 55033 USA MINNESOTA 55033 USA QC H9P 2V6 CA"/>
        <s v="335 MADISON AVE 22ND FLOOR NEW YORK NY 10017 UNITED STATES"/>
        <s v="6603D ROYAL ST. STE B LIBERTY, MO 6 4068 PH:(816)5816504 FAX:(816)58165 09 UNITED STATES"/>
        <s v="6501LEGACYDRIVE PLANO,TX75024-3698 USA PLANO TX"/>
        <s v="916 WEST LATHROP AVENUE SAVANNAH UNITED STATES"/>
        <s v="BLVD DIAZ ORDAZ 1201 INT C COLONIA LAS HUERTAS PRIMERA SEC TIJUANA BC CP 22116 52-6646475123 TEL EX 52-66464 75"/>
        <s v="THE ARMORY BUILDING 201 GOVERNMENT AVENUE SW SUITE 200 HICKORY, NC 286 02 TEL:(828) 855-9200"/>
        <s v="619 EAST COLLEGE AVENUE, SUITE F DECATUR, GA 30030 USA TEL : +1 404 974 2910"/>
        <s v="232, SAN ISIDRO HEREDIA,FRENTE EL G HEREDIA H COSTA RICA"/>
        <s v="30725 SOLON INDUSTRIAL PARKWAY, SOLON OH 44139 US"/>
        <s v="6501LEGACYDRIVE PLANO,TX75024-3698 USA"/>
        <s v="1825 AIRPORT EXCHANGE BOULEVARD, SUITE 500 ERLANGER KY 41018 UNITED STATES ERLANGER KY"/>
        <s v="MEEZAN BANK LIMITED. SERENA HOTEL CLUB ROAD FAISALABAD PAKISTAN 1-2159415573 TEL EX 1-215971 60"/>
        <s v="25001 PACIFIC COAST HIGHWAY MALIBU CA 90265 TEL +1 310 317 9922 1-3103179922 TEL EX 1-310317 99"/>
        <s v="1025 WEST SAINT GEORGE AVENUE LINDEN NJ07036 U.S.A T 908-825-6648 F 908-842-9194 PIC MS SARA MULCH"/>
        <s v="4604 196TH STREET EAST SPANAWAY 98387"/>
        <s v="369 VAN NESS WAY SUITE 809, TORRANCE, CA 90501 U.S.A. OCEAN IMP TEL 310-984-1340 EMAIL SHINO@GREAT-LUCK.COM/ERICA@GR"/>
        <s v="1100 BERNATHY ROAD SUITE 1600 ATLANTA TX 30328 UNITED STATES"/>
        <s v="ONE CORPORATE DRIVE WINDSOR LOCKS CT 06096 UNITED STATE"/>
        <s v="300 MERRICK ROAD, SUITE 307, LYNBRO TEL 516-561-3958, FAX 516-561-4315"/>
        <s v="73/1 ASSAM TIMBER MARKET, SWARN PAR K, NANGLOI, NEW DELHI-41"/>
        <s v="149-35 177TH ROAD SUITE 201 JAMAICA, NY 11434 USA TEL 718-656-1688 FAX 718-656-7360"/>
        <s v="173 RT 526 ALLENTOWN NJ 08501 TELE 609 758 3778 FAX 609 758 36 ATTN SANDEEP SHARMA (DIRECTOR) EMAIL SHARMA@NSMLOGS.COM"/>
        <s v="506 FORDHAM PLACE PARAMUS, NJ 07652 P: 908-291-1243 1-9082911243"/>
        <s v="376 REED STREET, SANTA CLARA, CA 95050 CA US"/>
        <s v="525 MILLOWN ROAD,SUITE 305, NORTH BRUNSWICK, NJ 08902 USA TEL: +1-732-568-4696 /+1-732-317-13 1-8482194566 TEL EX 1-999999 99"/>
        <s v="530 7TH AVENUE 18TH FLOOR, NEW YORK, NY 10018 U.S.A"/>
        <s v="1124 CARVER RD GRIFFIN, GA 30224 US"/>
        <s v="HABIB METROPOLITAN BANK LTD. MAIN BRANCH,I.I CHUNDRIGAR ROAD KARACHI-PAKISTAN"/>
        <s v="6151 LAKE OSPREY DRIVE 3RD FLOOR SARASOTA FL34240 USA 3RD FLOOR SARASOTA FL 34240 US"/>
        <s v="EMPORIUM 6151 LAKE OSPREY DRIV 3RD FLOOR SARASOTA FL34240 USA 3RD FLOOR SARASOTA FL 34240 US"/>
        <s v="FMC #016871N 200 CROFTON ROAD, BLDG. 3 BOX 1 KENNER, LA 70062 (NEW ORLEANS) DIRECT PH: 504-712-2714"/>
        <s v="9950 CYPRESSWOOD SUITE 360 HOUSTON TEXAS 77040 USA PH. 7134604527"/>
        <s v="TURNPIKE STREET, CANTON, MA 02021"/>
        <s v="PO BOX 2305 LAKE OSWEGO OR 97035 . USA STEVEPOPPFOREST.COM 503-635-2775"/>
        <s v="9, TEMASEK BOULEVARD 25-01, SUNTEC TOWER 2 SINGAPORE 038989 TEL 65- 6317-9417. ATTN MS. G S."/>
        <s v="PLOT A1.1, SHENDRA 5 STAR INDUSTRIAL AREA, MIDC, AURANGABAD 431 201, INDIEN."/>
        <s v="106 CORPORATE PARK DRIVE WHITE PLAINS NY 10604 UNITED STATES"/>
        <s v="173 RT 526 ALLENTOWN NJ 08501 TELE 609 758 3778 FAX 609 758 ATTN SANDEEP SHARMA (DIRECTOR) EMAIL SHARMA@NSMLOGS.COM"/>
        <s v="FOODS,INC SSN:66-0429097 MRN:0036727-0015 1801 N 5TH STREET PHILADELPHIA PA 19122@"/>
        <s v="BANK AL FALAH LIMITED,SHAHRAH-E- FAISAL BRANCH KARACHI-PAKISTAN FORM E NO.BAF-0630816"/>
        <s v="2625 BAY AREA BLVD,SUITE 600 HOUSTON, TX 77058-1551 UNITED STATES OF AMERICA HOUSTON TX"/>
        <s v="IMAM BAR TIMBER MARKET, SADAR BAZAR KARNAL / HARYANA, INDIA"/>
        <s v="17800 CASTLETON STREET SUITE 630 CITY OF INDUSTRY CA91748 US"/>
        <s v="TRADING CO.LTD. 1-11-16, HIRAO, INAGI-SHI, TOKYO-JAPAN"/>
        <s v="IMAM BARA TIMBER MARKET, SADAR BAZAR, KARNAL / HARYANA, INDIA"/>
        <s v="HABIB METROPOLITAN BANK LTD MAIN BRANCH , I.I CHUNDRIGAR ROAD KARACHI-PAKISTAN"/>
        <s v="BIOLOGO MAXIMINO MARTINEZ #3408 INT 3-4,COL SAN SALVADOR XOCHIMANCA AZCAPOTZALCO,MEXICO DF 02870"/>
        <s v="THE SOHO BUILDING 10013 NEW YORK NY, UNITED STATES 10013"/>
        <s v="1900 SE LOOP 820 FT. WORTH TEXAS CITY TEXAS 76140"/>
        <s v="2120 QUEEN CITY DRIVE, CHARLOTTE, NC 28208 U.S.A."/>
        <s v="369 VAN NESS WAY SUITE 809, TORRANCE, CA 90501 U.S.A. OCEAN IMPORT TEL:310-984-1340 ++"/>
        <s v="1540 CARLEMONT DRIVE,STE J CRYSTAL LAKE,IL 60014,USA TEL : 815 788 1683"/>
      </sharedItems>
    </cacheField>
    <cacheField name="CONSIGNEE STATE- REGEX" numFmtId="0">
      <sharedItems>
        <s v="CA"/>
        <s v="WI"/>
        <s v="TX"/>
        <s v="MI"/>
        <e v="#N/A"/>
        <s v="AL"/>
        <s v="SC"/>
        <s v="IL"/>
        <s v="NC"/>
        <s v="NJ"/>
        <s v="PR"/>
        <s v="NY"/>
        <s v="MA"/>
        <s v="WV"/>
        <s v="GA"/>
        <s v="FL"/>
        <s v="TE"/>
        <s v="GJ"/>
        <s v="PA"/>
        <s v="NH"/>
        <s v="MD"/>
        <s v="OR"/>
        <s v="VT"/>
        <s v="MO"/>
        <s v="OH"/>
        <s v="WA"/>
        <s v="TN"/>
        <s v="IN"/>
        <s v="KY"/>
        <s v="MN"/>
        <s v="DL"/>
        <s v="VA"/>
        <s v="MH"/>
        <s v="HR"/>
        <s v="AK"/>
        <s v="AR"/>
        <s v="RD"/>
        <s v="MT"/>
        <s v="CT"/>
        <s v="US"/>
        <s v="AZ"/>
        <s v="ID"/>
        <s v="MS"/>
        <s v="KL"/>
        <s v="AP"/>
        <s v="MX"/>
        <s v="IA"/>
        <s v="SD"/>
        <s v="CP"/>
        <s v="NV"/>
        <s v="BN"/>
        <s v="PH"/>
        <s v="MG"/>
        <s v="OK"/>
        <s v="RC"/>
        <s v="CO"/>
        <s v="RI"/>
        <s v="PB"/>
        <s v="CN"/>
        <s v="ME"/>
        <s v="BE"/>
        <s v="NE"/>
        <s v="GU"/>
        <s v="KS"/>
        <s v="NO"/>
        <s v="DE"/>
        <s v="UT"/>
        <s v="LA"/>
        <s v="DF"/>
      </sharedItems>
    </cacheField>
    <cacheField name="SHIPPER ADDRESS" numFmtId="0">
      <sharedItems>
        <s v="PLAASSTREET 47 BITTERFONTEIN 8200 ZA"/>
        <s v="3, CONCORDE CRESCENT CAPE TOWN 8000 27213865640"/>
        <s v="YENI SEHIR MAH.VEFA KONEV SK. NO:9A 5 MERAM KONYA KONYA TR"/>
        <s v="AVENUE PAUL GIROD UGINE 73403 FR"/>
        <s v="PLOT NO 564/A/22, ROAD NO 92, JUBILEE HILLS, HYDERABAD-500096, 914030866666"/>
        <s v="SALTA 2224 7 D POSADAS - MISIONES CUIT: 30-71041040-9"/>
        <s v="PLAASSTREET 47 BITTERFONTIEN 8200 REPUBLIC OF SOUTH AFRICA TEL 021 790 0980"/>
        <s v="-NOT AVAILABLE-"/>
        <s v="PROVIDENCIA 2601 OF. 32 SANTIAGO RM CHILE"/>
        <s v="BATAMINDO INDUSTRIAL PARK BATAM ISL JL. BERINGIN LOT 01;LOT 04;LOT 208 MUKA KUNING BATAM 29433 ID 62770611133"/>
        <s v="106 SOUTH DOCK ROAD, PO BOX 608 PROVIDENCIALES, PROVIDENCIALES TC"/>
        <s v="SANTOSH KUMAR SINGH PASSPORT NO Z4447183 LIMITED 75/26 OCEAN TOWER 2, 18TH F 6626652706"/>
        <s v="HENDRIKSTRAAT 170A PARAMARIBO SURINAME"/>
        <s v="JANSTEENSTRAAT NO.68 PARAMARIBO SURINAME"/>
        <s v="RUA CAMBORIU, 590 - FAZENDA ITAJAI SC 88301451 BRAZIL"/>
        <s v="UNIPHOS HOUSE,' CHITRAKAR DHURANDHA NEAR MADHU PARK GARDEN, KHAR WEST, MUMBAI, MAHARASHTRA, 400052 INDIA. 912271528000"/>
        <s v="VIA QUEVEDO KM 16 A 400 METROS DEL PEAJE DEL CONGOMA SANTO DOMINGO, ECUADOR ECU"/>
        <s v="SMOOTH LOGISTIC ADD: RM F1F2,12F,TIMES SQUARE NO.52 HONGKONG MIDDLE ROAD, TE QINGDAO,CHINA"/>
        <s v="DANMAR LINES AG DLF INFINITY TOWER A, IST FLOOR DLF CYBER CITY , PHASE II GURGAON HR 122002 INDIA"/>
        <s v="AGENT FOR DANMAR LINES AG 101 A, SILVER UTOPIA CARDINAL GRACIAS RD, CHAKALA, ANDHERI EAST MUMBAI MH 400099 INDIA"/>
        <s v="AV. GARCILAZO DE LA VEGA N 732 OF. 802 - LIMA 1 - LIMA PERU RUC: 20518086732 TLF: (511) 331-2593"/>
        <s v="ROOM 605 MERCHANTS BANK BLDG, NO.36 QINGDAO 37 266071 CHINA"/>
        <s v="AS AGENT FOR KERRY FREIGHT (USA) IN KARAWACI OFFICE PARK BLOK EXCELIS NO 27A LIPPO KARAWACI, 622130055055"/>
        <s v="M-19 &amp; M-14 (PART),SECTION-14, MIRPUR,DHAKA-1206, BANGLADESH. 88028011157"/>
        <s v="EXPORTADORA LTDA. ESTEFANO JOSE VANOLLI, 1358, ITAJAI BR"/>
        <s v="AV MACUCO, 726 / SALA 1805 - MOEMA SAO PAULO SP 04523001 BRAZIL"/>
        <s v="UL. POZNANSKA 16 SWARZEDZ JASIN 62-020, POLAND, PLWP 48618951980"/>
        <s v="HOLMEVEJ 101 VEKSOE SJAELLAND DK EM NSM@COPENHAGENHARDWOOD.DK"/>
        <s v="VENTRUPVEJ 6 GREVE 85 2670 DENMARK"/>
        <s v="BRANCH AS AGENT FOR DSV OCEAN TRANSPORT A/S. 1601.1606,21F,NORTH TOWER,SHENZHEN ENERGY SHENZHEN CHINA"/>
        <s v="360/27, P S G MILL PREMISES,KOVAI MAIN ROAD PERUNDURAI - 638 052, INDIA TE IE CODE: 3215011433"/>
        <s v="15TH FLOOR,MANOROM BLDG., 3354/49 RAMA IV ROAD,KLONGTON, KLONGTOEY BANGKOK 10110 THAILAND 6622499787"/>
        <s v="5F NO.258 SEL BLDG. CHANGLE RD EAST NINGBO 33 CHINA"/>
        <s v="SUITE 613,6 FLR,CHINACHEM GOLDEN PL AZA,77 MODY ROAD,TST EAST,KLN,HK,HO NGKONG,CN"/>
        <s v="AV. GARCILAZO DE LA VEGA N 732 OF. 802 802- LIMA 1 - LIMA PERU RUC:20518086732 TLF:(511) 331-2593"/>
        <s v="114 SOI RAMKAMHAENG 4 (SAMARNMIT) RAMKAMHAENG ROAD, SUAN LUANG, BANGKOK 10250 , THAILAND #"/>
        <s v="F 51 BLOCK 8 CLIFTON KARACHI PAKISTAN ON BEHALF OF DHEDHI BROTHERS"/>
        <s v="JL. DR. IR. SUTAMI NO. 32 MAKASSAR SOUTH SULAWESI 90242, INDONESIA"/>
        <s v="PLOT 4 RENECCON ROAD, OFF OGBOKO BA IKORODU LAGOS EMAIL: WBOSSY2@YAHOO.COM LAGOS LA NG"/>
        <s v="DOOR NO:1/75, SHOP-2, PALAYAMKOTTAI ROAD SOORISPURAM, KORAMPALLAM PART THOOTHUKKUDI TAMIL NADU 628101 INDIA"/>
        <s v="INC. 4/F 5ECPO0404 FIVE E-COM CENTER BLDG HARBOR DRIVE MALL OF ASIA COMPLEX PASAY#"/>
        <s v="#25EA1 STREET 139 SANGKAT ORUSSEY 2 KHANN 7 MAKARA, PHNOM PENH CAMBODIA"/>
        <s v="ROMANO SPA VIA NUOVA SAN MARZANO, 14 84018 SCAFATI (SA)"/>
        <s v="EXPORTERS 46 - 49, SILVER INDUSTRIAL ESTATE, BHIMPORE TE DAMAN (U.T)-396210 (INDIA)"/>
        <s v="2 COLONY RD JERSEY CITY NJ 07305 UNITED STATES"/>
        <s v="PADRA JAMBUSAR NATIONAL HIGHWAY, AT VADODARA GJ 391440 INDIA"/>
        <s v="HERENGRACHT 36 LEIDEN 2312 LD NL"/>
        <s v="PRESSATHER STRASSE 95 WEIDEN 92637, GERMANY, DEBY 48227204646"/>
        <s v="AEREOS LTDA. AV. ELDES SCHERRER SOUZA, 2162 COND. MONT SERRAT, SALA 823, COLINA DE LARANJEIRAS, SERRA, ES, CEP"/>
        <s v="ROD RODOVIA GOVERNADOR MARIO COVAS, S/N, KM396, PERIMETRAL - RIO NOVO DO SUL - ES - BRAZIL PHONE (28) 3533-0998 XX"/>
        <s v="CAPE TOWN OFFICE AIR SEA LOGISTICS 3 CONCORD CRESCENT TE AS AGENT OF KINGWOOD LOGISTICS LTD."/>
        <s v="KIBBUTZ RAMAT YOHANAN RAMAT YOHANAN 30035 ISRAEL"/>
        <s v="DUKUH TEGALSARI RT.001 RW.004 DESA RANDUSARI, KECAMATAN TERAS BOYOLALI 57372, JAWA TENGAH INDONESIA"/>
        <s v="DIR. APOQUINDO 6410 OF 1801 LAS CONDES RM 7580036 CHILE"/>
        <s v="DIAGONAL 6, 12-42 ZONA 10 EDIFICIO DESIGN CENTER TORRE 2 NIVEL 4 OFICINA 406, GUATEMALA 50230148183"/>
        <s v="F 51 BLOCK 8 CLIFTON KARACHI PAKISTAN TEL:+92 21)3582 1930 ON BEHALF OF DHEDHI BROTHERS"/>
        <s v="AV. DE LOS NARANJOS #44-15 Y AV. DE QUITO 170503 ECUADOR"/>
        <s v="AS AGENT FOR KERRY FREIGHT (USA) INC. (FMC OTI-NO. 022122NF) 5TH FLOOR VICTORY 777 BUILDING"/>
        <s v="AV. PROVIDENCIA # 2601 OF. 32 SANTIAGO - CHILE FONO 56 2 2341288 CONTACTO LEANDRO LAGOS"/>
        <s v="KM 39 CARRETERA AL PACIFICO PARQUE INDUSTRIAL PLANTA A PALIN ESCUINTLA, GUATEMALA GUA"/>
        <s v="A, SILVER UTOPIA CARDINAL GRACIAS RD, CHAKALA, ANDHERI EAST MUMBAI MH 400099 INDIA"/>
        <s v="SIR WINSTON CHURCHILLWEG 315 PARAMARIBO SURINAME"/>
        <s v="AURIEDSTRASSE 68 3178 BOSINGEN - FRIBOURG SWITZERLAND"/>
        <s v="SEACO SHIPPING SA AS AGENTS FOR BURNHAM WORLD FORWARDERS INC P/A-AVENUE DE FRONTENEX,6 CASE"/>
        <s v="PAL YAM STREET 5 HAIFA 3309508 ISRAEL"/>
        <s v="KULKARNI PATIL BHAVAN, 2ND FLOOR 14 MUMBAI MH 400001 INDIA"/>
        <s v="BEIM SCHROEDERSCHEN HOF 7 HAMBURG HH 21109 GERMANY"/>
        <s v="AV. PROVIDENCIA 2601 OF. 32 SANTIAGO - CHILE FONO 56 2 2341288 CONTACTO LEANDRO LAGOS"/>
        <s v="OE9 CALLE 2 AV EL BOSQUE EDIF BOSQUE POINT OFICINA 403 S QUITO, ECUADOR ECU"/>
        <s v="BANG VILLAGE NGHIA HOA COMMUNE LANG GIANG DISTRICT BAC GIANG PROVINCE VIETNAM ON BEHALF OF 842257302228"/>
        <s v="JL. IKAN MUNGSING 4 NO.14,SURABAYA, ID"/>
        <s v="CNPJ: 28.456.423/0001-30 RUA CORONEL PEDRO BENEDET,333 - SAL CRICIUMA-SC-BRAZIL 552730240464"/>
        <s v="ITAJAI AV. CORONEL MARCOS KONDER 1177, 8TH FLOOR, SALAS 801/803 - CENTRO ITAJAI 88301-303 BRAZIL"/>
        <s v="EJIP INDUSTRIAL PARK PLOT 4E CIKARANG SELATAN, BEKASI 17550 INDONESIA TE PHONE:021-8970101, FAX:021-8970249"/>
        <s v="P.O. BOX 861 GLENS FALLS UNITED STATES TE TEL:5146607092"/>
        <s v="LTDA AV. PROVIDENCIA 2601 OF. 32 SANTIAGO-CHILE FONO 56 2 2341288 CTC: VILMA GARRIGO"/>
        <s v="5TH FLOOR UNIT NO-501, SATELITE SILVER BLDG,ANDHERI KURLA ROAD, ANDHERI (EAST),MUMBAI - 400059, MAHARASHTRA, INDIA"/>
        <s v="THE DEAD SEA LTD 3 TVUEOT HAARETZ ST. TEL AVIV 6954627 ISRAEL 97235273030"/>
        <s v="MARTIN LUTHER KING WEG NO. 9 SURINAME"/>
        <s v="AS AGENT FOR DANMAR LINES LTD 5TH FLOOR, APEX BUILDING, 1 ENERGY LANE BRIDGEWAY PRECINCT, CENTURY CITY CAPE TOWN 7441 SOUTH AFRICA"/>
        <s v="2027 TINGKAT PERUSAHAAN 4A KAWASAN PERUSAHAAN BEBAS PERAI, 13600 PRAI PROVINCE WELLESLEY, 6043857851"/>
        <s v="MAMBATTU VILLAGE TADA MANDAL NELLORE DISTRICT NELLORE INDIA 524401 914443538398"/>
        <s v="PO BOX 5101 PLOT 103 105 6TH STREET INDUSTRIAL AREA TE KAMPALA"/>
        <s v="LOGISTICS CO.,LTD. ADD:ROOM1005, BLOCK A, PACIFIC PLAZA, 555 JINGJIA ROAD,YINZHOU DISTRICT,NINGBO,ZHEJIANG,CHINA@"/>
        <s v="AURIEDSTR. 68 3178 BOESINGEN-FRIEBOURG SWITZERLAND 49421520000"/>
        <s v="EIKENDAEL 2 2245, BL WASSENAAR NL 49421520000"/>
        <s v="AV. PROVIDENCIA # 2601 OF. 32 SANTIAGO - CHILE FONO 56 2 2341288 LEANDRO LAGOS"/>
        <s v="8 PETERHOF ROAD CAPE TOWN ZA"/>
        <s v="ASHANTI NEW TOWN KUMASI GHANA"/>
        <s v="WEST 1F,YANFA BUILDING ,NO.388,SH UANGLIAN RD, XUJING TOWN, QINGPU DI STRICT,SHANGHAI 201702, P.R.OF TE CHINA"/>
        <s v="UNIT 606,6TH FLOOR, FAIRMONT HOUSE NO.8 COTTON TREE DRIVE, CENTRAL HON G KONG"/>
        <s v="RM 06A, 10/F, CDW BUILDING, NO.388 CASTLE PEAK ROAD, TSUEN WAN, N.T. H ONG KONG T852-21218096 F852-21218 097"/>
        <s v="AV. QUEIROZ FILHO, 1700/T A/SL 906- SAO PAULO SP 05319000 BRAZIL"/>
        <s v="SOHAR FREE ZONE SOHAR 322 OMAN"/>
        <s v="SUITE 205 - 3007 GLEN DRIVE COQUITLAM, BC V3B OL8 CANADA TEL:1 604 4646700"/>
        <s v="ADDRESS:NO.56 JIAOYANG ROAD,YANGJIA DISTRICT,WUXI,JIANGSU,CHINA,214000 TEL:0086-510-88533388 8615061801255"/>
        <s v="ENCOMENDEROS 260 PISO 4 OF 42-43 LAS CONDES, RM 7550593 5628104600"/>
        <s v="LOT 7 FAIR'S RUST LINDEN, GUYANA"/>
        <s v="GMBH AS AGENT OF MAERSK LOGISTICS &amp; SERVICES INT' A/S OBENHAUPTSTRASSE 494050028181"/>
        <s v="5TH FLOOR VICTORY 777 BUILDING 888 PLARIDEL STREET UMAPAD MANDAUE CITY 6014 CEBU PHILIPPINES TEL. NO.: 032 5206101 LOC 122"/>
        <s v="AV FRANCISCO DE MIRANDA, EDIF CENTRO PERU PISO 7 OFIC 78 CARACAS TE VENEZUELA"/>
        <s v="317 LIBBEY INDUSTRIAL PARKWAY UNIT B-200 WEYMOUTH, MA 02189 PHONE: 781-544-3970 FMC#024358NF EIN: 453236293"/>
        <s v="RM 550 GUANGFU BUILDING 2007 DONG M SHENZHEN 44 518000 CHINA"/>
        <s v="3RD FLOOR,NO.28 QINGFENG 7TH RD,JIX I, XIAOLAN,ZHONGSHAN,CN"/>
        <s v="Z INDUSTRIAL LAS AMERICAS KM22 AUTOPISTA LAS AMERICAS SANTO DOMINGO, DO MISAEL.OVALLE@BBRAUN.DO"/>
        <s v="JL. PUSPOWARNO TENGAH IX NO.11 DESA/KELURAHAN SALAMANMLOYO,C SEMARANG BARAT, KOTA SEMARANG, JAWA TENGAH"/>
        <s v="9999 E BASELINE ROAD AVILLA IN 46710"/>
        <s v="AS AGENTS FOR NMTC B.V. (NMT LINES) OFFICE NO.165, C WING, 16TH FLOOR, MITTAL TOWER, BLOCK III, 912266104045"/>
        <s v="AVE CHAPARRASTIQUE Y CL JIBOA OTE POLIGONO E EDFI 3-E ZFS BARTOLO ILOPANGO, EL SALVADOR SAL"/>
        <s v="AV. DEL PARQUE 5275, OF 301 HUECHURABA CHILE"/>
        <s v="19/B SHAHRAH-E-FAISAL SINDHI MUSLIM COOP HOUSING SOC 75400 KARACHI PAKISTAN ON BEHALF OF -- 9221111845848"/>
        <s v="TRADE CO., LTD, SHENZHEN NEW WONGKEI INTERNATIONAL TRADE CO LTD, SHENZHEN, GUANGDONG, CHINA"/>
        <s v="CO., LTD SHENZHEN BRANCH 7/F, CHINA RESOURCES TOWER #2666, KEYUAN SOUTH ROAD SHENZHEN CN CARRIER OPS"/>
        <s v="NIEUWE MOLENHEIDE 9 SCHIJNDEL NB 5482 ZV NETHERLANDS"/>
        <s v="106 SOUTH DOCK ROAD PROVIDENCIALES CA"/>
        <s v="VILLAGE BHAGWANPURA, DEHLON ROAD RISHI NAGAR LUDHIANA IN"/>
        <s v="PB NO.5, 1/206 SHAKTHEESWARAM JUNCT ALAPPUZHA KL 688524 INDIA"/>
        <s v="193/30 LAKE RAJADA OFFICE,7TH FLOOR , RACHADAPISEK RD., KLONGTOEY, KLON GTOEY, BANGKOK 10110 ."/>
        <s v="UNITNO.53 B 54, KALPATARU SQUARE KONDIVITA LANE, ANDHERI-EAST 400059 MUMBAI, INDIA, TE ON BEHALF OF VARIOUS SHIPPERS"/>
        <s v="KM 2 VA SAN JULIN STDER QUILICHAO(CAUCA)"/>
        <s v="EUROPE AMERICA TEAM 19-1, NIHONBASHI 1-CHOME CHUO-KU, TOKYO 103-8630 JAPAN TE TEL:03-3278-6555 FAX:03-3278-6494"/>
        <s v="R BUTANTA, 194 AND6 SL6105-PINHEIRO SAO PAULO SP 05424000 BRAZIL"/>
        <s v="AV. UNIVERSIDAD 1011 INT 501 COL. PUERTA DE HIERRO ZAPOPAN JALISCO 45116 MEXICO 523323034657"/>
        <s v="KILOMETRO 35.8 ZONA 0 ALDEA LOS VER DE FRAIJANES FRAIJANES, GUATEMALA GUA"/>
        <s v="15-16 LOT -BIP MUKAKUNING BATAM 29433 BATAM ISLAND 62770611133"/>
        <s v="22D, BLDG B, HONGLONG CENTURY PLAZA CROSS OF (TO BE CONTINUED 1)"/>
        <s v="MIDWEST HARDWOOD COMPANY LLC. 317 LIBBEY INDUSTRIAL PARKWAY UNIT B-200 WEYMOUTH, MA 02189 PHONE: 781-544-3970 FMC#024358NF EIN:#"/>
        <s v="29BANGKOK BUSINESS CENTER BLDG.,26T BANGKOK 10 10110 THAILAND"/>
        <s v="PRESSATHER STRASE 95 WEIDEN 92637, GERMANY, DEBY 48227204646"/>
        <s v="KAWASAN INDUSTRIAL JABABEKA JL. IND CIKARANG JB 17550 INDONESIA"/>
        <s v="MIDWEST HARDWOOD COMPANY LLC 317 LIBBEY INDUSTRIAL PARKWAY UNIT B-200 WEYMOUTH, MA 02189 PHONE: 781-544-3970 FMC#024358NF EIN:#"/>
        <s v="ALSANCAK MAH. 1476 SK. TIBAS APT. NO:1/21 ALSANCAK IZMIR 35220 TURKEY TEL: 02323476273 FAX: 02324616273 905422321234"/>
        <s v="AIR SEA LOGISTICS, S.A.U. C/MALLORCA 214, ENTRESUELO 1 A AS AGENT OF KINGWOOD LOGISTICS LTD. TE ES 08008 BARCELONA"/>
        <s v="ZYDUS CORPORATE PARK,SCHEME NO.63, AHMEDABAD GANDHINAGAR - 382481 INDIA GJ TE INDIA"/>
        <s v="HAUPSTSTRASSE 119/2 71093 WEIL IM SCHOENBUCH GERMANY 3233605563"/>
        <s v="RUTA NACIONAL NRO. 9 KM 1303 Y CONS TAFI VIEJO T 4103 ARGENTINA"/>
        <s v="6 3 552, GROUND FLOOR SRI RAM TOWER (TAJ DECCAN LANE, ERRAMANZIL COLONY HYDERABAD, TELANGANA 500082 TS TE INDIA"/>
        <s v="GREAT SOUTH ROAD, HOROTIU PRIVATE BAG 3301, HAMILTON NEW ZEALAND"/>
        <s v="4TH FLOOR, 406, KANAKIA WALLSTREET, CHAKALA, CHAKALA MIDC, MUMBAI, MUMBAI SUBURBAN, MAHARASHTRA TE 400093"/>
        <s v="ENCOMENDEROS 260 PISO 4 OF 42-43 LAS CONDES, RM 7550593 TE CHILE"/>
        <s v="LTDA AV. JOSE EUGENIO MULLER, 970 - VILA OPERARIA ITAJAI/SC CEP:88303-170 554730452500"/>
        <s v="PLAASSTREET 47 BITTERFONTEIN 8200 RSA TEL 021 790-9946"/>
        <s v="NO. 36 ZHUJIANG ROAD SHIJIAZHUANG 050000 CN"/>
        <s v="PLOT NO PA-010-006, SPECIAL ECOMONI JAIPUR RJ 302037 INDIA"/>
        <s v="(CAMBODIA) CO.,LTD ON BEHALF OF MENG DA FOOTWEAR INDUSTRIAL CO., STREET VENG SRENG,PHOUM CHORM CHAO, TE SANGKAT CHORM CHAO,KHAN PORSENCHEY,"/>
        <s v="AV ANDRES ELOY BLANCO CC CENTRO PRO CARABOBO VENEZUELA"/>
        <s v="JUNCAL 1385 13TH FLOOR 11008 MONTEVIDEO REPUBLICA ORIENTAL DEL URUGUAY 59829155252"/>
        <s v="SAEMUNAN-RO 58, JONGNO-GU, SEOUL 03184, SOUTH KOREA 82237712292"/>
        <s v="CNPJ: 12019612000105 AVENIDA NOVE DE JULHO,4364 JARDIM PAULISTA,SAO PAULO-SP 551151051500"/>
        <s v="AV. GARCILAZO DE LA VEGA N 732 OF. 802 - LIMA 1 - LIMA PERU RUC:20518086732 TELF: (511) 331-2593 PH: 973032303"/>
        <s v="HEIDENKAMPSWEG 51-57 20097 HAMBURG GERMANY VAT NO. DE253556356"/>
        <s v="AV. GARCILAZO DE LA VEGA N 732 OF. 802- LIMA 1 - LIMA PERU RUC:20518086732 TELF: (511) 331-2593 PH: 973032303"/>
        <s v="ETILER MAH. GULSEN SOK NO:6 BESIKTA ISTANBUL 34 34337 TURKIYE"/>
        <s v="CANGELES CITY FURNITURE VILLAGE CUTCUT, ANGELES CITY PHILIPPINES 2009"/>
        <s v="SEACO SHIPPING SA AS AGENTS FOR TRI-STAR INTL FORWARDING, INC. P/A-AVENUE DE FRONTENEX,6 CASE"/>
        <s v="SURVEY NO 555-P1/P1,KHOKHRA HANUMAN,TEMPLE ROAD,AT.BELA (RANGPAR) MORBI-363641,GUJARAT, INDIA CELL NO +91 82001 40464"/>
        <s v="CALLE 52 NO. 47 - 42, PISO 15, MEDELLIN COLOMBIA 5745115540"/>
        <s v="(CHINA)CO.,LTD SHENZHEN BRANCH 23RD FLOOR, BLOCK A, ZHAOXIN HUIJIN PLAZA, NO. 3085 SHENNAN EAST ROAD, NANHU STREET, LUOHU"/>
        <s v="2003 B MARINARI 95100 CATANIA ITALY 39815028164"/>
        <s v="TENGLONG RD NO RM702 BLOCK E TAOJINDI BLDG LONGHUA SHENZHEN 8675583268545"/>
        <s v="TENGLONG RD NO RM702 BLOCK E TAOJINDI BLDG LONGHUA 8675583268545"/>
        <s v="301 KUNTAL BUILDING, MODY ESTATE L B S MARG, GHATKOPAR (WEST) 400086 MUMBAI 912240081818"/>
        <s v="VIA LEPORI, 9 LEGHORN 57017 ITALY"/>
        <s v="OFFICE 13 E, BLOCK 6, P.E.C.H.S. OFFICE 13-E, BLOCK-6, P.E.C.H.S. TEL:+92-21-34373750-57 ON BEHALF OF TE EXPORTERS:"/>
        <s v="O/B: BKP DESIGNS D - 34 35 D-34 35,INDUSTRIAL ESTATE KANTH ROAD 919837555089"/>
        <s v="7F, 131, SEC 3, NANKING E. RD. TAIPEI 104 TAIWAN"/>
        <s v="EDIFICIO OFICINAS CARRETERA A334 BA CANTORIA AN 04850 SPAIN"/>
        <s v="TD CAMBODIAN ZHEJIANG GUOJI SEZ,PHUM TROPIANG KEA AND PHUM TROPIANG 8613750736332"/>
        <s v="PETER MERIAN STRASSE 48 POSTFACH CH 4002 BASEL"/>
        <s v="BORGHORSTER STRASSE 48 LAER DE"/>
        <s v="(183842-X) LOT 5, JALAN KEMAJUAN, KAWASAN PERINDUSTRIAN BANGI, 43650 BANDAR BARU BANGI,"/>
        <s v="LTDA RODOVIA DO PAPEL PR 160 KM 19 84269090 TELEMACO BORBA PR, BRAZIL 555132527700"/>
        <s v="8,9TH FL., EUNSAN BLDG., 65, HAEGWAN-RO, JUNG-GU, BUSAN, KOREA TEL: 82-51-441-9966"/>
        <s v="477, BUNDANGSUSEO-RO, BUNDANG-GU, SEONGNAM-SI, GYEONGGI-DO, REPUBLIC OF KOREA"/>
        <s v="CONTINENTAL HOUSE, 76-77, KAPASHERA, BIJWASAN ROAD, TE NEW DELHI - 110037, INDIA"/>
        <s v="CP KLAIPEDIA VERSLO G. 11 KLAIPEDA TE 94102"/>
        <s v="BLOCK-C 904, STRATUM VENUS GROUND, AHMEDABAD GJ 380015 INDIA"/>
        <s v="HOUSE D213 DMCHS SIRAJ UD DAULA ROAD KARACHI -PAKISTAN TE ON BEHALF OF : SULTEX INDUSTRIES."/>
        <s v="PARKGATA 6 AALESUND 6003 NO"/>
        <s v="5, 12AN-GIL, WORLDCUPBIK-RO MAPOGU SEOUL KOREA"/>
        <s v="12-24, BUMA-RO, JINJEOP-EUP NAMYANGJU-SI, 12018 SOUTH KOREA PHONE: 82-31-529-2034, FAX:82-31-529-2035"/>
        <s v="(OPP. MODERN SCHOOL PLAYGROUND),NAN CHENNAI TN 600001 INDIA"/>
        <s v="AMER CONS, PODGORICA PODGORICA, MONTENEGRO 41263223744"/>
        <s v="BEIM SCHROEDERSCHEN HOF 7 21109 HAMBURG GERMANY TE AGENT OF BLUE ANCHOR LINE"/>
        <s v="PIAZZA DANTE, 7 16121 GENOVA GE, ITALY 3910544611"/>
        <s v="YANJIALING INDUSTRIAL ZONE, TONGJI, JIMO, QINGDAO 266228, CHINA"/>
        <s v="ROOM C-406,FULLHOPE PLAZA 12 HONGKO QINGDAO 37 266071 CHINA"/>
        <s v="S DE RL DE CV TABLAJE CATASTRAL 2287 ACANCEH YU CP 97380 MX"/>
        <s v="JERG-WIELAND-STR. 4 ULM 89081 DE"/>
        <s v="4-5-5, SUMIYOSHIMINAMI-MACHI HIGASHINADA-KU, KOBE 6580041 JP"/>
        <s v="8/2549 OLD NO. 14/909, GROUND FLOOR ERNAKULAM KL 682001 INDIA"/>
        <s v="41 RUE DU BAS VERMELLE 38300 NIVOLAS VERMELLE"/>
        <s v="3 CONCORDE CRESCENT AIRPORT CITY AIRPORT INDUSTRIAL TE CAPE TOWN"/>
        <s v="AVENIDA BERNAL 576 URBANIZACION YUMURI COLONIA MIRAMONTE SAN SALVADOR TE EL SALVADOR"/>
        <s v="WEST W ZBASZYNKU CHLASTAWA 17 ZBASZYNEK TE 66-210"/>
        <s v="EJIP INDUSTRIAL PARK PLOT 4E CIKARANG SELATAN, BEKASI 17550 INDONESIA 62218970101"/>
        <s v="5400 DEWEY HILL ROAD MINNEAPOLIS , MN 55439 UNITED STATES 19528974347"/>
        <s v="TRANSPORTES INTERNACIONAIS LTDA AV ANA COSTA 433 11060-003 AS AGENT OF THE GREAT OCEAN LINE PL"/>
        <s v="S/N KM 98 RODOVIA ANHANGUERA CAMPINAS, SP 13065-900 BR"/>
        <s v="SCHEME 33 PLOT#C-16/A, PHASE 1, SIT KARACHI SD 74000 PAKISTAN"/>
        <s v="4F, NO.159 XINHU 1ST ROAD, NEIHU DIST, TAIPEI 11494 TAIPEI"/>
        <s v="1740 PARTRIDGE RD MIDHURST, ON L9X 1P8 CANADA"/>
        <s v="RR 1 HANOVER, ONTARIO N4N 3B8 CANADA"/>
        <s v="CORPORATE PARK , UNIT # 13/ II, 2ND FLOOR, BLOCK # 12 &amp; 13, SION TROMBAY ROAD 912240284800"/>
        <s v="YANJIALING INDUSTRIAL ZONE, TONGJI, JIMO QINGDAO CHINA"/>
        <s v="DANZER VENEER AMERICAS INC 317 LIBBEY INDUSTRIAL PARKWAY UNIT B-200 WEYMOUTH, MA 02189 PHONE: 781-544-3970"/>
        <s v="JL. RAYA TONJONG JATIWANGI, DESA ANDIR KEC. JATIWANGI, KAB. MAJALENGKA, 45454, INDONESIA"/>
        <s v="EJIP INDUSTRIAL PARK PLOT 4E CIKARANG SELATAN , BEKASI 17550 INDONESIA"/>
        <s v="A2 23 F BLOCK A NANFANG SECURITIES BUILDING NO.2020 JIANSHE ROAD LUOHU SHENZHEN CHINA TE 518005"/>
        <s v="17/F HONGTAI DIBIAO BUILDING, NO.1 222 NINGCHUAN ROAD, YINZHOU DISTRIC T,NINGBO,ZHEJIANG, CHINA 99999"/>
        <s v="FUNIU SOUTH ROAD NANYANG 473004, PEOPLES REPUBLIC OF CHINA, 865874858721"/>
        <s v="88 FITZGERALD AVE UNIONVILLE, ON L3R 4Z7"/>
        <s v="APOQUINDO 3669 PISO 6 LAS CONDES RM CHILE"/>
        <s v="AV. N S DOS NAVEGANTES,451/SL 1105/ VITORIA ES 29050335 BRAZIL"/>
        <s v="CO.,LTD. PHUM SEAMREAP, PHUM CHEY CHUMNEAS, KHUM SEAMREAP, KANDAL STEUNG DISTRICT, KANDAL PROVINCE, 85512453738"/>
        <s v="B-108, RUSTOMJEE CENTRAL PARK,1ST F MUMBAI MH 400093 INDIA"/>
        <s v="FLU STRAAT NO.9 PARAMARIBO SURINAME"/>
        <s v="B 1/316, BOOMERANG, CHANDIVLI, ANDHERI EAST, MUMBAI 400 072, INDIA 912267808080"/>
        <s v="19/B SINDHI MUSLIM COOPERATIVE HOUSING SOCIETY SHAHRAH-E-FAI KARACHI KARACHI PAKISTAN 9221111845848"/>
        <s v="AV. PROVIDENCIA # 2601 OF. 32 SANTIAGO - CHILE FONO 56 2 2341288 5622341288"/>
        <s v="COMPANY LIMITED O/B SINO CONNECTIONS LOGISTICS INC. 1011 SUPALAI GRAND TOWER, 7TH 6626870477"/>
        <s v="ENCOMENDEROS 260 PISO 4 OF. 42-43, SANTIAGO RM 7550593 CHILE"/>
        <s v="1011 SUPALAI GRAND TOWER, 7TH FLOOR BANGKOK 10 10120 THAILAND"/>
        <s v="SANGKAT BAVET, MANHATTAN, SVAY RIENG CAMBODIA"/>
        <s v="1ST,2ND,AND 3RD FLOOR,ZAMGARA, GAZIRCHAT, SAVAR,DHAKA,BANGLADESH. 88028852969"/>
        <s v="AREA NO. 6, DON TAY, THANH VINH WARD PHU THO TOWN, PHU THO PROVINCE 293500, VIETNAM 84466751553"/>
        <s v="PASCHOAL ROTTA, 0 - MUNICIPIOS - CEP: 89504-820 CACADOR - SC I.E. 250.439.085 FONE: 49 35631155 554935631155"/>
        <s v="ESCOBEDO Y LUQUE GUAYAQUIL, ECUADOR ECU"/>
        <s v="AURIEDSTRASSE 68 3178 BOSINGEN/FRIBOURG - SUISSE 3233605563"/>
        <s v="CALIFORNIASTR 12 APT 3 HAINERBERG HSG 65183 WIESBADEN GERMANY 3233605563"/>
        <s v="AS AGENT FOR ALL WORLD SHIPPING RUA CAMBORIU, 590 88301451 ITAJAI/SC/BRASIL 554732494000"/>
        <s v="971 CALLE NEGOCIO STE 100A SAN CLEMENTE CA 92673 C/O OAPLE FOREST PRODUCTS, LTD. 1972 FOUR MILE CREEK RD NIAGARA ON THE LAKE ON L0S 1J0"/>
        <s v="AURIEDSTRASSE 68, 3178 BOSINGEN FRIBOURG CH"/>
        <s v="101 THOMSON RD, 15-03 UNITED SQUARE, SINGAPORE 307591"/>
        <s v="UNITA' 8 VIA BASTIE, 9-12 PORTOBUFFOLE' 39434622078"/>
        <s v="ROOM 2601, BLOCK 1.26TH FLOOR ,HUIJ ING APARTMENT (HUAFU) GINZA HOUJIE, ,DONGGUAN,CN"/>
        <s v="5TH FLOOR VICTORY 777 BUILDING 888 PLARIDEL STREET UMAPAD MANDAUE CITY 6014 CEBU PHILIPPINES TEL. NO.: 032 5206101 LOC 105"/>
        <s v="9017 WIDDER ROAD THEDFORD, ON N0M 2N0"/>
        <s v="292 MARBURG ROAD, RR1 PORT DOVER, ON, N0A 1N1 CANADA"/>
        <s v="LG TWIN TOWERS 128 YEOUI DAERO YOUNGDUNGPO GU SEOUL 07336 KR"/>
        <s v="LG GWANGHWAMUN B D 58 SAEMUNAN RO JONGNO GU SEOUL 110-783 KR"/>
        <s v="LIMITED 2ND AND 3RD FLOOR OLD NO 10 NEW NO 19, BLUE HAVEN, HARRINGTON TE ROAD, CHETPET, CHENNAI,"/>
        <s v="SUITE 205 - 3007 GLEN DRIVE COQUITLAM BC V3B 0L8 CANADA"/>
        <s v="13 CALLE ZONA 10 EDIFICIO ATLANTIS GUATEMALA CITY 01010 GT"/>
        <s v="ROOM 07,10/F.,ONE PORTSIDE, 29 TAI YAU STREET, SAN PO KONG, KOWLOON,HONG KONG"/>
        <s v="PLOT NO: 69 85, 35 37,SECTOR 03, PLOT NO- 14-23, SECTOR-02, KARNAPHULI EXPORT PROCESSING ZONE TE CHATTOGRAM EPZ PS CHATTOGRAM-4223."/>
        <s v="UNIT 3107-3109 WORLD TRADE EXCHANGE BLDG. NO. 215 JUAN LUNA ST. BINONDO MANILA PHILIPPINES TE 1006"/>
        <s v="BAGCILAR MAHMUTBEY MAHALLESI 2662 34560 ISTANBUL 902126752023"/>
        <s v="PLOT NO 4 5 , GAT 679 2 BEHIND HOTEL GANDHARVA PUNE MH 410501 IN"/>
        <s v="PO BOX 91221, WEST VANCOUVER, BC, CANADA V7V 3N6"/>
        <s v="801 KP AURUM KP ENGINEERING COMPOUND MAROL MAROSHI ROAD ANDHERI E (FMC-OTI NO 022122NF)"/>
        <s v="AIRPORT INDUSTRIA NO.3 CONCORD CRES CAPE TOWN 7490 SOUTH AFRICA"/>
        <s v="AL IMAM ABDUL AZIZ STREET, AL FAISALIYAH DT, JEDDAH,SAUDI ARABIA CONTACT 0548133406"/>
        <s v="S-37, KP VILLAS, GOKULDHAM, NR. SHANTIPURA, S.P RING ROAD, SANATHAL, AHMEDABAD, GUJARAT, INDIA 918401196784"/>
        <s v="CORP.OFF GALAXY, FLOORS 22-24, PLOT NO.1, SURVEY NO.83/1, RAIDURG PANMAKTHA, HYDERABAD, RANGA REDDY DISTRICT-500032, TELANGANA, INDIA"/>
        <s v="2 COLONY ROAD JERSEY CITY NJ 07305 UNITED STATES"/>
        <s v="(TAIWAN) LTD. A CONSOLIDATOR 5F, NO.66 SUNG CHIANG ROAD, TAIPEI, TAIWAN, R.O.C."/>
        <s v="TURKIYE PETROLLERI FILYOS LIMAN INS TR-SAZKOY CAYCUMA VERGI NO: 781045 ZONGULDAK 67970 TR"/>
        <s v="AGENT CO.,LTD GUANGZHOU BRANCH ROOM 1509-1512, CENTRAL TOWER, 5 XIANCUN ROAD, GUANGZHOU, 510623 CHINA"/>
        <s v="P.O. BOX 7753 PLOT C4 / 5, 6, 7 &amp; 8 SAIF ZONE,SHARJAH,UAE TRN 100338961400003"/>
        <s v="NO3, ROAD 02, VSIP INDUSTRIAL ZONE, HUNG TAY COMMUNE, HUNG NGUYEN DISTRICT NGHE AN PROVINCE, VIET 84949833653"/>
        <s v="SEACO SHIPPING SA AS AGENTS FOR TRI-STAR INTL FORWARDING, INC. P/A-AVENUE DE FRONTENEX,6"/>
        <s v="FORWARDING LTD. AS AGENTS FOR ZHAOQING YUANLONG WOOD PRODUCTS CO., LTD. 3800 SAINT-PATRICK ST., SUITE 304"/>
        <s v="VIA DELLE COLLINE COLLESALVETTI 57017 ITALY"/>
        <s v="C/O EUROPEAN CERAMICS NEW BORG EL ARAB CITY 3RD INDUSTRIAL ZONE TE ALEXANDRIA - EGYPT"/>
        <s v="CAZADORES DE COQUIMBO 2860 BUENOS AIRES C 1605 AR"/>
        <s v="SCHLACHTE 15-18 BREMEN 28195 GERMANY"/>
        <s v="12 AVENIDA 6-15, ZONA 2 SECTOR LAS MAJADAS EL TEJAR CHIMALTENANGO GUATEMALA GT"/>
        <s v="102-33898, PINE STREET, ABBOTSFORD B.C. V2S2P3 CANADA TEL +1 604 746 7901 TE EIN 714207719"/>
        <s v="(CHINA)CO.,LTD SHENZHEN BRANCH RM.309-310 3F A+ FASHION CREATIVE PARK NO 2001 BINHE ROAD FUTIAN DISTRICT,SHENZHEN,P.R.C."/>
        <s v="GROUP CO.,LTD. ROOM 301 BUSINESS BUILDING,HOLIDAY INN HANGZHOU NO.78 FENGQI 8657186781511"/>
        <s v="LIMITED ROOM C-406,FULLHOPE PLAZA,12 HONG K ONG ZHONG ROAD QINGDAO, SHANDONG 37 TE 266001 CN"/>
        <s v="ABN:39151869788 36-38 TRADE PARK DRIVE TULLAMARINE VIC 3043, AUSTRALIA TE PHONE: +61 3 8554 7500"/>
        <s v="SAFURA TOWER, 7TH FLOOR 20 KAMAL AV DHAKA 1213 BANGLADESH"/>
        <s v="SCALI D AZEGLIO 32 LEGHORN 57100 ITALY"/>
        <s v="L-8, BLOCK 21, FEDERAL U B INDUSTRIAL AREA KARACHI 75950 PK"/>
        <s v=". H-23/1, LANDHI INDUSTRIAL AREA, KAR ACHI SD 74000 PK"/>
        <s v="JAVASUKA GARMENT JL.RAYA SILIWANGI KM.35 RT.03/11 DESA BENDA KEC.CICURUG 622180862100"/>
        <s v="HATAASIA ST. 26 AFULA ILLIT AFULA 18550 ISRAEL"/>
        <s v="33.553.537/0001-38 R CARLOS SEARA, 349 VILA OPERARIA ITAJAI - SANTA CATARINA 88.303-200 - BRAZIL"/>
        <s v="CNPJ: 11.908.414/0001-30 RUA FRITZ SCHNEIDER, 7 FAZENDA-ITAJAI/SC-BR CEP: 88301668-PHONE: +554730835500"/>
        <s v="KOMP. PASAR INDUK CIPINANG BLOK II JAKARTA, JAVA JK 13330 INDONESIA"/>
        <s v="317 LIBBEY INDUSTRIAL PARKWAY UNIT B-200 WEYMOUTH, MA 02189 PHONE 781-544-3970 FMC024358NF EIN 453236293"/>
        <s v="41 RUE DU BAS VERMELLE 38300 NIVOLAS VERMELLE FRANCE"/>
        <s v="AN THANH PRODUCTION AREA, AN THANH WARD, THUAN AN TOWN, BINH DUONG PROVINCE. 842743745006"/>
        <s v="PLAASSTREET 47 BITTERFONTEIN 8200 RSA TE TEL: 021 790 0980"/>
        <s v="PLOT NO AA-6, 6TH AVENUE, AUTO AN MAHINDRA WORLD CITY,CHENGALPET,TAMI CHENGALPATTU TN 603002 IN"/>
        <s v="DONG XUYEN INDUSTRIAL ZONE , RACH D VUNG TAU VIET NAM"/>
        <s v="13TH FLOOR, AIPL BUSINESS CLUB,GOLF COURSE EXTN RD, SECTOR 62 GURUGRAM 122002 HARYANA INDIA"/>
        <s v="PLAASSTREET 47 BITTERFONTIEN REPUBLIC OF SOUTH AFRICA TE TEL: 21 790 0980"/>
        <s v="VIA SANTA ROMANO, 66 SCHIAVON VICENZA, ITALY 39444560729"/>
        <s v="AGENT FOR TRASPORTI INTERMODALI EUR VIA DELL' ARSENALE 22 36100 VICENZA 39444560729"/>
        <s v="51/16 A SEELAN COLONY, KAMARAJ SALA TUTICORIN TN 628001 INDIA"/>
        <s v="701 RUTURAJ CHS PENDSE NAGAR THANE-421201 TEL 02249725778 EMAIL-DOCSSARALOGISTICS.IN"/>
        <s v="D B A NNR GLOBAL LOGISTICS 12F SHIBA 2-CHOME BLDG. 2-28-8 SHIBA MINATO-KU TOKYO 105-0014 JAPAN TE TEL+81-3-6731-7721 FAX+81-3-6731-"/>
        <s v="NO. 445, BINHAI 3 ROAD, HANGZHOU BA Y NEW ZONE, NINGBO, ZHEJIANG, CHINA"/>
        <s v="CUIT 30-71483444-0 CORRIENTES 624, RESISTENCIA CHACO, ARGENTINA TELF 3624-222220"/>
        <s v="(SHENZHEN) LTD-XIAMEN BRANCH 14F,SEASIDE BUILDING NO.52,LUJIANGDAO,XIAMEN,CHINA O/B:FUQING CITY WORLDGUARD"/>
        <s v="LIMITED 1501-1505 EROS CORPORATE TOWER, NEHRU PLACE NEW DELHI 110019 INDIA"/>
        <s v="6TH FLOOR, A7 &amp; B7, NO.88/36 &amp; 88/3 CHENNAI TN 600017 INDIA"/>
        <s v="PLOT NO.3,UDYOG KENDRA,GREATER NOID NOIDA UP 201306 INDIA"/>
        <s v="KOMPLEK RUKO MITRA BAHARI BLOK D-10 JAKARTA, JAVA JK 14440 INDONESIA"/>
        <s v="SERVICES B-1009, DAMJI SHAMJI CORPORATE SQUARE, 912225000043"/>
        <s v="INDUSTRIESTRASSE 1 - 3 HERZOGENAURACH 91074 DE"/>
        <s v="SPRADLING FREE ZONE PARK S.A. El COYOL ALAJUELA, CALLE LOS LLANOS ALAJUELA COSTA RICA TE 506-2436-0900"/>
        <s v="OBO VARIOUS SHIPPERS D-2 VAIBHAV COOP HSG LTD, D-WING, OPP IMPORT WAREHOUSE, SAHAR PIPE LINE ROAD, ANDHERI (EAST),"/>
        <s v="215 ATRIUM, 1ST FLOOR, B BLOCK 103- MUMBAI MH 400099 INDIA"/>
        <s v="PLANT 2, F64 SIPCOT INDUSTRIAL PARK SRIPERUMBUDUR TN 602117 INDIA"/>
        <s v="PLAASSTREET 47 BITTERFONTIEN REPUBLIC OF SOUTH AFRICA TE 021 790 0980"/>
        <s v="AN DER HEIDE 16 POSTBAUER-HENG 92353 DE"/>
        <s v="LR NO 29/6/2 AT BALAJI EXPORT PROCESSING ZONE, BABA DOGO ROAD, RUARAKA 254733431002"/>
        <s v="FORWARDING.,LTD 5523 CHEMIN DE LA COTE ST-PAUL 301 MONTREAL, QUEBEC, CANADA H4C 1X3"/>
        <s v="THE QUBE, B 201, B 204, M. V. ROAD, OFF. INTL. AIRPORT APP. ROAD, MAROL MUMBAI MH 400059 INDIA TE GST NO:27AACCD3848A1ZZ"/>
        <s v="INDOCO HOUSE, 166 CST ROAD, KALINA, SANTACRUZ (E) MUMBAI IN TE +912226523067"/>
        <s v="VIA FRATELLI BANDIERA, 27 20068 PESCHIERA BORROMEO (MI) ITALY"/>
        <s v="INSULTATION LTD. NO. 2 LONGXIAN ROAD, XINSHENG COMMUNITY LONGGANG STREET, LONGGANG"/>
        <s v="PLAASSTREET 47 BITTERFONTEIN, 8200 SOUTH AFRICA"/>
        <s v="AV PROVIDENCIA 2601 OFICINA LONGITUDINAL SUR KM 500 LOS ANGELES SANTIAGO 5622341288"/>
        <s v="CAZADORES DE COQUIMBO 2860; BUENOS AIRES - ARGENTINA EDIFICIO 2 - MUNRO BA 1605 AR"/>
        <s v="A/C : DORF KETAL CHEMICALS INDIA PRIVATE LIMITED 912240284800"/>
        <s v="PRIEMYSELNA ULICA 46001 DUBNICA NAD VAHOM 01841 SK"/>
        <s v="5TH FLOOR VICTORY 777 BUILDING, 888 PLARIDEL STREET, UMAPAD, MANDAUE CITY 6014 CEBU PHILIPPINES TE TEL. NO.: 032 5206101 LOC 122"/>
        <s v="AV. MARISCAL LA MAR 1120 MIRAFLORES LIMA, PERU RUC 20380324882 EMAIL OPEREXPOINCALINES.COM"/>
        <s v="7/485 MOO 6 TUMBOL MABYANGPORN AUMPHUR PLUAKDANG RAYONG TEL: 038-018-306-9 66938018306"/>
        <s v="C/O - JSK SHIPPING &amp; LOGISTICS THE SUMMIT BUSINESS PARK, 919, ANDHERI - KURLA ROAD,NR.WEH 912226101202"/>
        <s v="C/O - JSK SHIPPING &amp; LOGISTICS THE SUMMIT BUSINESS PARK, 919, ANDHERI - KURLA ROAD,NR.WEH 919833176201"/>
        <s v="RUA VALDOMIRO ALVES PAIM, BARRACAO 10 PALMEIRA"/>
        <s v="RUA MANOEL VIEIRA GARCAO, N 120, SALA 1501- CENTRO CEP: 88301-425 - ITAJAI, BRASIL PH: 554733444243 554733444243"/>
        <s v="C/O JSK SHIPPING &amp; LOGISTICS THE SUMMIT BUSINESS PARK, 919, ANDHERI - KURLA ROAD,"/>
        <s v="24 LESPERANCE COMPLEX MAHE SC"/>
        <s v="SCHOMHOEVEWEG 15 2030 ANTWERPEN BE BELGIE"/>
        <s v="INDUSTRIELAAN 13 9990 MALDEGEM BELGIUM"/>
        <s v="LG TWIN TOWERS 128, YEOUI-DAERO YOUNGDUNGPO-GU, SEOUL 07336, KOREA T.82-2-3777-1114 F.82-2-3777-5206 82237773933"/>
        <s v="TIMES SQUARES, 7TH FLOOR, A WING AN MUMBAI MH 400059 INDIA"/>
        <s v="COMPANY) 1305 ONTARIO ST., SUITE 207 BURLINGTON, ON L7S 1Y1 CANADA"/>
        <s v="KHAWAZA PALACE,4TH FLOOR, HOUSE-76/B,ROAD-11,BANANI. AIN NO: 101080111 DHAKA 1212 BANGLADESH"/>
        <s v="C/O JSK SHIPPING &amp; LOGISTICS THE SUMMIT BUSINESS PARK, 919, ANDHERI - KURLA ROAD,NR. WEH METRO,"/>
        <s v="RR# 1 HANOVER, ONTARIO N4N 3B8 CANADA"/>
        <s v="292 MARBURG ROAD, RR#1 PORT DOVER, ON, N0A 1N1 TEL: 519 428 0550 TAX ID :104270376RM0003"/>
        <s v="248 BOUL INDUSTRIEL CHATEAUGUAY QC J6J4Z2 CA"/>
        <s v="4925 LACROSS ROAD, SUITE 213 NORTH CHARLESTON SC 29406 UNITED ST"/>
        <s v="(CHINA) CO. LTD. ROOM 1902 JINLING INTERNATIONAL BLDG TE NO.85 OUYANG ROAD HONGKOU"/>
        <s v="O/B:FUNSKOOL (INDIA) LIMITED 6TH FLOOR 826, TARAPORE TOWER, ANNA SALAI, CHENNAI 912233408000"/>
        <s v="RM2105 21F CCT TELECOM BLDG 11 WO SHING STREET FO TAN HONG KONG CN"/>
        <s v="84018 SCAFATI SALARNO 39815592392"/>
        <s v="3388/51 FLOOR 15TH, SIRINRAT BUILDI BANGKOK 10 10110 THAILAND"/>
        <s v="6711 13TH LINE, ALLISTON, ON L9R 1V4 CANADA"/>
        <s v="ZAZA BLDG., 3RD FLOOR AIRPORT STREE AMMAN AM 11191 JORDAN"/>
        <s v="KM 11.5 VIA DAULE PARQUE IND. EL SAUCE GUAYAQUIL - ECUADOR"/>
        <s v="TIMES SQUARE, A WING, 7TH FLOOR, AN ROAD, ANDHERI (E) NEAR SAKI NAKA, M BAI 400 059 912267549800"/>
        <s v="LG TWIN TOWERS 128, YEOUI-DAERO YOUNGDUNGPO-GU, SEOUL 07336, KOREA T.82-2-3777-1114 F.82-2-3777-5206 82237712114"/>
        <s v="4TH FLOOR,NO.16,LANE 35,JIHU RD., NEIHU,TAIPEI,TAIWAN R.O.C."/>
        <s v="NIEUWE MOLENHEIDE 9 5482 ZV SCHIJNDEL"/>
        <s v="CAZADORES DE COQUIMBO 2860; BUENOS AIRES - ARGENTINA EDIFICIO 2 - MUNRO BA 1107 AR"/>
        <s v="PARCELA NRO 2 FUNDO SAN MANUEL GUAI ROMERAL ML 337 0000 CHILE"/>
        <s v="THE ABSOLUT COMPANY ARSTAANGSVAGEN STOCKHOLM AB 117 97 SWEDEN"/>
        <s v="FIBERGLAS SPRL CHAUSSEE DE LA HULPE 166 1170 BRUSSELS BELGIUM"/>
        <s v="5265 26 HWY STAYNER ONTARIO TE L0M1S0 CA"/>
        <s v="PETER MERIAN-STR. 48 4002 BASEL / SWITZERLAND AS AGENT OF MCH LIVE MARKETING ART BASEL"/>
        <s v="BORGHORSTER STRASSE 48 DE 48366 LAER"/>
        <s v="AV.INSURGENTES SUR N.1271, P-4,EXTR BENITO JUAREZ CMX 03740 MEXICO"/>
        <s v="INDIA PRIVATE LIMITED 187-3 &amp; 188-3 JIGANI VILLAGE, JIGANI HOBLI, ANEKAL TALUK 919945007244"/>
        <s v="PACOS DE FERREIRA AVENIDA CAPITAL DO MOVEL 157 PENAMAIOR 351255106100"/>
        <s v="RM 2214, 22/F, MIRAMAR TOWER, 132 NATHAN ROAD, TSIM SHA TSUI, KOWLOON , HONG KONG"/>
        <s v="7/485 MOO 6 TUMBOL MABYANGPORN AUMPHUR PLUAKDANG RAYONG TEL: 038-081306-9 66938018306"/>
        <s v="5TH FLOOR,61, CHIMES BUILDING SECTOR 44 GURGAON, HARYANA 122003 HR INDIA"/>
        <s v="PETER MERIAN-STR. 48 4002 BASEL / SWITZERLAND AS AGENT OF: MCH LIVE MARKETING TE ART BASEL"/>
        <s v="PETER MERIAN STR. 48 4002 BASEL / SWITZERLAND AS AGENT OF: MCH LIVE MARKETING TE ART BASEL"/>
        <s v="SUITE 205 - 3007 GLEN DRIVE COQUITLAM, BC V3B 0L8, CANADA"/>
        <s v="SUITE 205 - 3007 GLEN DRIVE COQUITLAM, BC V3B 0L8, CANADA TEL: 604 464 6700"/>
        <s v="4 FROSTERLEY CRESCENT FROSTERLEY PA LA LUCIA RIDGE NL 4051 SOUTH AFRICA"/>
        <s v="MPANY LIMITED ON BEHALF OF EVERSUN FOOTWEAR COMPANY LIMITED NATIONAL ROAD 21, HAMLET 2, AN NOI 8422537301166"/>
        <s v="CARRETERA CAYAL NOHYAXCHE KM 87 ALFREDO V BONFIL CAMPECHE MX EM MAURICIO.BLANCO@TEAK.MX"/>
        <s v="AV LA MAR 1120 MIRAFLORES LIMA, PERU PER"/>
        <s v="JL SULAWESI BLOK D 45B UNIT USAHA KAWASAN CAKUNG, KBN KEL.SUKAPURA, KEC.CILINCING JAKARTA-INDONESIA 622144836885"/>
        <s v="INTERNATIONAL FINANCIAL CENTRE TOWE JAKARTA, JAVA JK 12920 INDONESIA"/>
        <s v="UPL HOUSE, 610 B/2, BANDRA VILLAGE OFF WEH, BANDRA (E) MUMBAI -400051 MANUFACTURER: UPL LIMITED, ANKLESHW 912271528000"/>
        <s v="SUITE 205-3007 GLEN DRIVE COQUITLAM, BC V3B 0L8, CANADA TEL: 604 464 6700"/>
        <s v="QING XIN XIAN, TAI PING ZHEN, GONG YE QU, QING YUAN CHINA 867635772622"/>
        <s v="PFUNGSTAEDTER STR. 98-100 DARMSTADT 64297 DE"/>
        <s v="PLAASSTREET 47 BITTERFONTEIN SOUTH AFRICA"/>
        <s v="LA-7/1-7 BLOCK 22, FEDERAL B AREA KARACHI, 75950 92216349001"/>
        <s v="NO.2,MOWUJIWEIGONGYE ROAD, QISHI TO DONGGUAN 44 523511 CHINA"/>
        <s v="UNIT 04, 7/F BRIGHT WAY TOWER NO. 3 3 MONG KOK RD KL, HONG KONG ."/>
        <s v="(CAMBODIA) CO., LTD. NATIONAL ROAD NO. 3, PHUM PREY KAMBOT, SANGKAT CHOM CHAO, KHAN TE POSENCHEY, PHNOM PENH, KINGDOM OF"/>
        <s v="FELIX WANKEL STRASSE 3 STUHR NI 28816 GERMANY"/>
        <s v="AM WAELDCHEN 1, RUNKEL DE"/>
        <s v="SHENZHEN BRANCH ROOM 806,SHEN HUA COMMERCIAL BUILDING,NO.2018 JIA BIN ROAD LUOHU DISTRICT SHENZHEN CHINA"/>
        <s v="13 DIENST STREET, ALRODE EXT. 2 ALBERTON GT 1450 SOUTH AFRICA"/>
        <s v="HASSELAGER CENTERVEJ 15-17 VIBY J 8260 , DK"/>
        <s v="LIMITED AS AGENT FOR DANMAR LINES 2/F, EDGE, 30-34 KWAI WING ROAD KWAI CHUNG, NEW TERRITORIES HONG TE KONG"/>
        <s v="DUONG NGIEP II STREET,THMEY VILLAGE PHNOM PENH CAMBODIA"/>
        <s v="EJIP INDUSTRIAL PARK PLOT 4E CIKARANG SELATAN, BEKASI 17550 INDONESIA PHONE : 62-21 8970101"/>
        <s v="TRADING (MCO) LTD. AVENIDA DE MARCIANO BAPTISTA NO.26-54B,CENTRO COMERCIAL CHONG TE FOK B10,MACAO,CHINA"/>
        <s v="33616 PERKINS LN. WARRENTON OR 97146 UNITED STATES"/>
        <s v="PHUM VIHEAR KPUS,KHUM SOUNG,SROK SOUNG TBOUNG KHMUM PROVINCE,250702,CAMBODIA"/>
        <s v="COMPANY) 1305 ONTARIO ST., SUITE 207 BURLINGTON, ON L7S 1Y1"/>
        <s v="VIA F.LLI GABBA 5 MILANO 20121 ITALY"/>
        <s v="RTO-LAKRI ROAD,NEAR F.M.INTER COLLE GAGANWALI MAINATHAIR MORADABAD UP 244001 IN"/>
        <s v="PLAASSTRE ET 47, BITTERFONTEIN CAPE TOWN SOUTH AFRICA"/>
        <s v="RADHIKA HOUSE, 3RD FLOOR OPP MAYOR' AHMEDABAD GJ 380006 INDIA"/>
        <s v="LIMITED UNIT 08, 14/F., PROFIT INDUSTRIAL BUILDING, NOS. 1-15 KWAI FUNG TE CRESCENT, KWAI CHUNG, NT."/>
        <s v="PHILIPPINES INC. (MLSPI) O/B MACTAN APPAREL INC YUENTHAI PHILIPPINES INC 63322367269"/>
        <s v="RM.609, 6TH FLOOR, CHT TOWER TERMINAL 8 EAST, CONTAINER PORT ROA KWAI CHUNG, NEW TERRITORIES HONG KO 8657487238925"/>
        <s v="UNIT 2,41 MCCOY ST MYAREE WA 6154 AU"/>
        <s v="MENARA PRIMA, TOWER 1, 29TH FLOOR JAKARTA 12950 - INDONESIA AS AGENTS OF FMS SEAWAYS AG - CH-8152 OPFIKON"/>
        <s v="ST.8 PUBLICE FREE ZONE ALEXANDRIA EG"/>
        <s v="C/O TIFFANY CARGO SYSTEMS 79 EL MOLTAKA EL ARABY DISTRICT, SHERATON HELIOPOLIS, CAIRO,EGYPT TE TEL:+2 02 22691010 - 22675275"/>
        <s v="#202, LEVEL - 2, CAMPUS 1A, RMZ NXT BANGALORE KA 560066 INDIA"/>
        <s v="RUA CONSELHEIRO COSTA AROSO, 313 - MAIA 13 4470-590 PORTUGAL"/>
        <s v="COMPANY 8-9A BIENHOA INDUSTRIAL, ZONE2 BIENHOA CITY, DONG NAI PROVINCE TE VIETNAM"/>
        <s v="SERVICE CO. LTD. 17/F, 01-1701, 56 EAST FOURTH RING ROAD CHAOYANG DISTRICT, BEIJING, TE CHINA"/>
        <s v="EUROPOS PR. 73 KAUNAS"/>
        <s v="VIA BELVEDERE 15 SOMMACAMPAGNA 37066 ITALY"/>
        <s v="SAEMUNAN RO 58, JONGNO GU, SEOUL 03184,SOUTH KOREA TEL: +82-2-3771-2114 TE FAX: +82-2-3771-2090"/>
        <s v="LG TWIN TOWERS 128, YEOUI DAERO YOUNGDUNGPO-GU, SEOUL 07336, KOREA T.82-2-3777-1114 F.82-2-3777-5206"/>
        <s v="ANSAL PLAZA SF CS 02 VAISHALI 201010 GHAZIABAD INDIA"/>
        <s v="2,7,8/1-3 SOI NGAMWONGWAN 25/19, BANG KHEN, MUEANG NONTHABURI, NONTHABURI 11000 THAILAND 6625890123"/>
        <s v="01 SIMRAN, GR FLOOR, VBP DESHPANDE MARG, VILE PARLE (EAST), MUMBAI 400057, INDIA. TEL +91 22 49683120"/>
        <s v="INTERNATIONAL FINANCIAL CENTER TOWER 2, 40-41 FL JL.JEND SUDIRMAN KAV 22-23 JAKARTA 12920 INDONESIA 622130065555"/>
        <s v="SIHLEGGSTRASSE 15 WOLLERAU SZ 8832 SWITZERLAND"/>
        <s v="247, 2ND FLOOR GANPATI PLAZA MI ROAD, JAIPUR 302001 GST NO. 08AACCA2894D1ZS"/>
        <s v="4TH FLOOR, HOUSE NO. 22, MAGNET CORPORATE PARK, THALTEJ, AHMEDABAD, GUJARAT 380 054 GJ INDIA"/>
        <s v="LIMITED ALAMEDA DR. CARLOS D' ASSUMPCAO NO. 411-417,PRACA WONG CHIO J 19, MACAU"/>
        <s v="RUA FORTALEZA, 53 BELA VISTA SAO PAULO SP 01325-010 BRAZIL"/>
        <s v="HEIDENKAMPSWEG 51-57 HAMBURG HH 20097 GERMANY"/>
        <s v="AEROZONE PARK LORINCI UT. 61/B 2220 VECSES HUNGARY"/>
        <s v="INTERNACIONAL LTDA RUA CARLOS SEARA, 590, SALA 01 CEP 88.303-200 ITAJAI SC BRAZIL CNPJ/CPF 13161095000177"/>
        <s v="EXPORTADORA LTDA. RUA THADEU KOCK- N 276 ITAJAI - SC - BRAZIL CNPJ 34.167.914/0001-63"/>
        <s v="POL.IND.LA TORRECILLA - SECTOR 6, 45220 YELES (TOLEDO) - SPAIN TOLEDO ES"/>
        <s v="AGENT CO.,LTD GUANGZHOU BRANCH ROOM 1509-1512, CENTRAL TOWER, 5 XIANCUN ROAD, GUANGZHOU, 510623 TE CHINA"/>
        <s v="FORWARDING LTD. AS NVOCC FOR ZHAOQING YUANLONG WOOD PRODUCTS CO., LTD. 3800 SAINT-PATRICK ST., TE SUITE 304 MONTREAL, QUEBEC H4E 1A4"/>
        <s v="PLOT NO 46, SECTOR 68, IMT FARIDA HARYANA, INDIA, AEO NO INAACCS3034M FARIDABAD HR 121004 IN"/>
        <s v="CNPJ 43.027.664/0001-57 RUA JOAO PINTO DO AMARAL 68B CEP 88305-350 ITAJAI-SC-BRASIL DOC@RSTRANSITARIOS.COM.BR"/>
        <s v="1 UL. AMERYKANSKA UJAZD, OP 47-143 PL"/>
        <s v="NO.7, LE MINH XUAN STREET, WARD 7, TAN BINH DISTRICT, HO CHI MINH CITY,VIET NAM 848640800"/>
        <s v="LTD NO 124, SURYA CHAMBER SOUTH BLOCK, 1ST FLOOR, MURUGESHPALYA"/>
        <s v="BEHIND OLYMPIC COMPLEX HAKAMBAGH, JODHPUR RJ 342003 IN"/>
        <s v="LTD. SHENZHEN BRANCH NO 12 SHIHUA ROAD, 2/F, PHILIPS RESEARCH AND DEVELOPMENT BUILDING, 8675522183251"/>
        <s v="SY.NO.277/1, 277/2, 277/3 REDDIYUR POTTANERI VILLAGE, METTUR DAM SALEM (DIST) IN EM OFFICE@MARUDHARROCKS.IN"/>
        <s v="30 K.M. STONE, TUMKUR ROAD, NH 4, V NELAMANGAL 562123 IN"/>
        <s v="PLAASSTREET 47 BITTERFONTIEN REPUBLIC OF SOUTH AFRICA TEL 021 790 0980"/>
        <s v="SHAN XIA CUN, PING HU, SHENZHEN, P.R. CHINA POSTAL CODE 518111 SHENZHEN, 44 518111 CN"/>
        <s v="UNIT 19A 19B GROUND FLOOR VASANT SQUARE MALL PLOT NO A SECTOR B POCKET 5 VASANT KUNJ TE NEW DELHI"/>
        <s v="C/O TIFFANY CARGO SYSTEMS 79, EL-MOLTAKA EL-ARABY DISTRICT, S HERATON HELIOPOLIS"/>
        <s v="22 AGRICULTURE ROAD , KM 11 ALEXANDRIA,EGYPT"/>
        <s v="5265 26 HWY STAYNER ONTARIO L0M1S0"/>
        <s v="1 KM KHURRIANWALA JARANWALA ROAD KH FAISALABAD PB 38000 PAKISTAN"/>
        <s v="PHASE-VIII, FOCAL POINT LUDHIANA IN"/>
        <s v="PAAOS DE FERREIRA AVENIDA CAPITAL DO MOVEL 157 PENAMAIOR 351255106100"/>
        <s v="PARC LOGISTIQUE DU PONT DE NORMANDI PORT 4939 - BATIMENT C 76430-OUDALLE-FR"/>
        <s v="HEIDENKAMPSWEG 51 57 HAMBURG HH 20097 GERMANY"/>
        <s v="SERVICES CO. LTD INTEGRATED WAREHOUSE WANCHENG BUILDING,NO.6 HONGMIAN RD FUTIAN FTZ SHENZHEN, TE GUANGDONG, CHINA 518048"/>
        <s v="P.O.BOX: 40448 SHARJAH UNITED ARAB EMIRATES PH. 971 55 3060390 TE EMAIL. INFO PETROFITS.COM"/>
        <s v="1476 SOKAK TIBAS HAN NO:1 K:3 D:5 A IZMIR 35 35000 TURKEY"/>
        <s v="NAKLIYAT HIZ. A.S 19 MAYIS MAH. INONU CD. TUZUN IS MERKEZI NO 96 KAT 1 KOZYATAGI ISTANBUL 34736"/>
        <s v="KULTUR MAH. 1375 SK. NO 25 CUMHURIYET IS MERKEZI K 5 D 503 35220 ALSANCAK / IZMIR KORDON VD. 7280139302"/>
        <s v="SCHOMHOEVEWEG 15 2030 ANTWERPEN TEL +32 3 203 36 00 TE FAX +32 0 3 541 94 89"/>
        <s v="MISPELHOEFSTRAAT 39 5651 GK EINDHOVEN PHONE +31 40 2064166"/>
        <s v="DECORATION INDUSTRIEWEG 176 5683 CH BEST - NEDERLAND"/>
        <s v="RUA URUGUAI 299F, ITAJAI/SC/BRASIL CEP 88302-201 CNPJ 43.027.871/0001-01 DOC@RSTRANSITARIOS.COM.BR"/>
        <s v="1476 SK NO:1 K:3 D:5 TIBAS HAN ALSANCAK-IZMIR/TURKEY TEL : +90 232 463 41 21 FAX : +90 2 32 463 79 65"/>
        <s v="KULTUR MAH. 1375 SK. NO 25 CUMHURIYET IS MERKEZI K 5 D 503 35220 ALSANCAK - IZMIR KORDON VD. 7280139302"/>
        <s v="JL.PROF.DOKTER SATRIO KAV.E4 NO.6, RT.5/RW.2,KUNINGAN DKI JAKARTA 10160 622180862100"/>
        <s v="CO., LTD. 9F., NO. 59, SEC. 1, ZHONGHUA RD., ZHONGZHENG DIST., TAIPEI CITY 100,"/>
        <s v="LIMITED ALAMEDA DR. CARLOS D. ASSUMPCAO NO.411-417, PRACA WONG CHIO J 19 MACAU 85328753152"/>
        <s v="PRACA WONG CHIO JK19 ALAMEDA DR.CAR MACAU MACAU"/>
        <s v="D-1601, 16TH FL, LOTUS CORPORATE PA MUMBAI MH 400063 INDIA"/>
        <s v="292 MARBURG ROAD, RR1 PORT DOVER, ON, N0A 1N1 TEL 519 428 0550 TE TAX ID 104270376RM0003"/>
        <s v="CONDOMINIO CAMINO REAL 4 GUACHIPELIN ESCAZU TE COSTA RICA"/>
        <s v="R SETE, 102, CONDOMINIO DOS ITARARE - SP FONE: (15) 9636-8 CLEON@CONGREENCORP. SP 18462-332 BR"/>
        <s v="PARCELA NRO 2, SAN MANUEL GUAICO CE ROMERAL, CURICO, CHILE RUT: 76.197.286-3 5675431252"/>
        <s v="ALONSO DE CORDOVA 5900, OF 201 LAS CONDES - SANTIAGO CHILE 5627970100"/>
        <s v="C 3/2 GUNDECHA ONCLAVE KHERANI ROAD SAKINAKA ANDHERI EAST MUMBAI MH 400072 INDIA"/>
        <s v="5265 26 HWY STAYNER ONTARIO TE L0M1S0"/>
        <s v="FORWARDING LTD. 3800 SAINT-PATRICK ST., SUITE 304 MONTREAL, QUEBEC H4E 1A4"/>
        <s v="FURNISHING INC. 1/ 2,LEVEL 5,BLOCK 1,CENTURY RIVER PARK,2,ZHIHUI ROAD, CHANCHENG,FOSHAN,GUANGDONG,CHINA"/>
        <s v="727 ARENDELL STREET, SUITE B MOREHEAD CITY NC 28557 UNITED STATE"/>
        <s v="CORPORATION 88 FITZGERALD AVE UNIONVILLE, ON L3R 4Z7"/>
        <s v="7TH FLOOR, SHYAMALA TOWER, 136, ARCOT ROAD, SALIGRAMAM CHENNAI IN"/>
        <s v="LOT 1 BLOCK 5 PHASE 2 CAVITE ECONOMIC ZONE ROSARIO CAVITE 4106 PHILIPPINES 63464377272"/>
        <s v="181 KAHIKATEA DRIVE, HAMILTON, NEW ZEALAND"/>
        <s v="MURA DI SANTA CHIARA 1 16128 GENOVA ITALY AS AGENT FOR THE SHIPPER"/>
        <s v="VIA ING.CATLINETTI 17 13011 FRAZ ISOLELLA S. BORGOSESIA (VC) ITALY TE TEL. 39016322473 FAX 39016327659"/>
        <s v="56, PROSPEKT TRUBNIKOV NIKOPOL 12 53201 UKRAINE"/>
        <s v="PVT LTD 6-3-552, GROUND FLOOR, SRI RAM TOWERS (TAJ DECCAN LANE, ERRAMANZIL TE COL"/>
        <s v="AV MARISCAL LA MAR 1120 OF 201 URB SANTA CRUZ MIRAFLORES LIMA, PERU PER"/>
        <s v="TORRENT HOUSE OFF ASHRAM ROAD AHMEDABAD IN"/>
        <s v="JL.MELATI KAMPUNG BARU NO.8 RT.001 RW.008 WANAHERANG, GUNUNG PUTRI BOGOR 16965, INDONESIA 62218675393"/>
        <s v="JUNG-GU, 3F 47, PILDONG-RO SEOUL 827046324022"/>
        <s v="104 BALCORNE STREET LONDON E9 ?AU GB"/>
        <s v="UNIT 2 SPACE WAYE FELTHAM MIDDLESEX TW14 0TH"/>
        <s v="3RD FLOOR B WING 129 TO 140 PRESTIGE PALLADIUM BAYAN GREAMS ROAD CHENNAI INDIA 600006 914466302362"/>
        <s v="CENTRO DIREZIONALE ISOLA E/2 NAPLES 80147 39817506111"/>
        <s v="AV. NOVE DE JULHO, 4364, JARDIM PAU SAO PAULO SP 01406-100 BRAZIL"/>
        <s v="SERVICE CO. LTD. 17/F, 01-1701, 56 EAST FOURTH RING ROAD CHAOYANG DISTRICT, BEIJING, 862123251530"/>
        <s v="GLOBAL PRIME BRASIL COM. EXPORTADOR RUA PROF. JOAQUIM SANTIAGO 157 A SAO FRANCISCO DO SUL A SC A BRA CNPJ 15.238.020/0003-34"/>
        <s v="CO.,LTD. ON BEHALF OF EVA OVERSEAS INTERNATIONAL LIMITED BAPIAN VILLAGE,XUANZHEN ROAD,TAIHE 86223808918"/>
        <s v="AV COLINA HERMOSA N. EXT7295, N. INT9B2 TIJUANA, BAJA CALIFORNIA CP.22194"/>
        <s v="CONSTITUCION 1 COLONIA BUROCRATA, MANZANILLO 28250 MEXICO RFC ITS140318243"/>
        <s v="PLOT #76/A (5TH FLOOR), ROAD #11, B DHAKA 1213 BANGLADESH"/>
        <s v="CORPORATION 88 FITZGERALD AVE UNIONVILLE, ON TE L3R 4Z7"/>
        <s v="PLAASSTREET 47 BITTERFONTEIN WC 8200 SOUTH AFRICA"/>
        <s v="ROOM 505 ZHONGTIAN BUILDING NO.1063 SIPING ROAD YANGPU SHANGHAI 200092 TEL0086 21 63368855 TE FAX0086 21 61923424"/>
        <s v="3A, 3-4-2 KOBAI-CHO, SHOWA-KU, NAGOYA 466-0031 JAPAN TEL: 81-52-265-5516 FAX: 81-52-838-5399"/>
        <s v="727 ARENDELL STREET, SUITE C MOREHEAD CITY NC 28557 UNITED STATE"/>
        <s v="OSTRODZKA 54 ILAWA 14-200, POLAND, PLWN 48227204646"/>
        <s v="CED, JUR DICA. 3101250578 350M CURE A, SARAPIQUI, HEREDIA DE LA IGLESIA CATOL CR"/>
        <s v="INTERNACIONALES S.A. TRIBUNALES JUSTICIA GOICOECHEA TEL.: (506) 4010-00 CR"/>
        <s v="B 1/316, BOOMERANG, CHANDIVLI, ANDHERI EAST, MUMBAI 400 072, INDIA PAN NO : AABCC8950F"/>
        <s v="S DE RL DE CV TABLAJE CATASTRAL 2287 ACANCEH YU CP 97380 MEXICO"/>
        <s v="3RD FLOOR 31B MOHAMMADPUR BACK SIDE OF AUGUST KRANTI BHAWAN BHIKAJI CAMA PLACE TE NEW DELHI, INDIA"/>
        <s v="292 MARBURG ROAD, RR1 PORT DOVER, ON, N0A 1N1 CANADA TEL 519 428 0550 TE TAX ID 104270376RM0003"/>
        <s v="2ND FLOOR, SCO NO.-3, SECTOR-32A, CHANDIGARH ROAD,LUDHIANA, (PUNJAB) INDIA X AGENT OF BLUE ANCHOR AMERICA LINE"/>
        <s v="PRIVATE LIMITED DHAMIJA TOWER,3RD FLR,SCO NO.14-15 URBAN ESTATE PHASE 3,OPP FCI GODOWN TE JAMALPUR, LUDHIANA 141010"/>
        <s v="INDUSTRIAL ZONE A1 PLOT 2/A TENTH OF RAMADAN CITY SHR EGYPT"/>
        <s v="16TH FLOOR OF YIYUAN BUILDING, 840 GUANGZHOU 44 510000 CHINA"/>
        <s v="REGD. &amp; CORP. OFF. 249 INDUSTRIAL AREA A LUDHIANA IN"/>
        <s v="801, K P AURUM, MAROL MAROSHI ROAD, ANDHERI EAST, MUMBAI 400059,INDIA PAN NO:AABCC1756D"/>
        <s v="DOSLAW GUGALA TURKOWY 110 PERZOW 48627910002"/>
        <s v="DUONG NGIEP II STREET, THMEY VILLAGE,STOEUNG MEANCHEY QUARTER MEANCHEY 85523885710"/>
        <s v="979 92-94 29TH FLOOR, SM TOWER, PH AHOLYOTHINRD,PHAYA THAI , PHAYA THA I ,BANGKOK 10400, THAILAND. SONGKHL A TH"/>
        <s v="ROD ENG LOURENCO FAORO 1418, INDL. CACADOR BR"/>
        <s v="BAWIE 7320350010034 BOREK 3 48896455800"/>
        <s v="PLOT NO H-23 /4A, SCHEME NO 3 LANDHI INDUSTRIAL AREA KARACHI, 75400 TE PAKISTAN"/>
        <s v="32 RUE MONCEAU PARIS 75 75008 FRANCE"/>
        <s v="DUCTS CO. LTD 6974602310017 EAST 6 RONG QI DA DAO, RONGGUI"/>
        <s v="PREYKEI KHOR VILLAGE, PONG TUEK COMMUNE ,DANGKAO DISTRICT, PHNOM PENH , 12400, CAMBODIA. 855227285077"/>
        <s v="54-56 NGUYEN TRAI STREET, BEN THANH WARD, DISTRICT 1, HO CHI MINH CITY, VIET NAM O/B OF 842835203990"/>
        <s v="ROOM 201 VIP BLDG ROXAS BLVD CORNER SR NUESTRA DE GUIA MANILA TE PHILIPPINES"/>
        <s v="KHOL ROAD,KUND REWARI,HARYANA INDIA 911274225385"/>
        <s v="ROOM I, 16FL, NO.726 WEST YAN AN RD, HUAMIN EMPIRE PLAZA, CHANGNING DIST.SHANGHAI 200050,CHINA-"/>
        <s v="TUNNELWEG 3 2845 NIEL BELGIUM"/>
        <s v="CTRA.A334 BAZA-HUERCAL OVERA, KM 59 CANTORIA AN 04850 SPAIN"/>
        <s v="7407 MCLEAN ROAD WEST GUELPH, ONTARIO, CANADA N0B2J0"/>
        <s v="1476 SOKAK NO:1 K:3 D:5 TIBAS HAN ALSANCAK 35 35220 TURKEY"/>
        <s v="C/ BENITEIXIR 15 46714 PALMERA VALENCIA SPAIN"/>
        <s v="VIA SAN CASSIANO 99 TRECATE 28069 ITALY"/>
        <s v="HONEYWOOD EXPO INC 317 LIBBEY INDUSTRIAL PARKWAY UNIT B-200 WEYMOUTH, MA 02189 PHONE 781-544-3970"/>
        <s v="SEA MEADOW HOUSE, BLACKBURNE HIGHWA Y, ROAD TOWN, TORTOLA, BRITISH VIRG IN ISLANDS."/>
        <s v="3RD FLOOR BUILDING 2 NO.380 HAIFENG ROAD,HAINING ECONOMIC DEVELOPMENT ZONE,HAINING,JIAXING, ZHEJIANG PROVINCE"/>
        <s v="EJIP INDUSTRIAL PARK PLOT 4E, LEMAH BEKASI 17550 INDONESIA"/>
        <s v="RM 8-10, 18/F., EVER GAIN PLAZA, TOWER 1, 88 CONTAINER PORT ROAD, KWAI CHUNG, N.T. HONG KONG TEL: (852) 2377 0322"/>
        <s v="RUA VILELA, 652/AND 8 CJ 805/806/80 SAO PAULO SP 03314-000 BRAZIL"/>
        <s v="AS AGENT AMTRANS LOGISTICS LTDA RUA LAGUNA, 157 S 201 CEP:88301-460 ITAJAI/SC/BRASIL PH:+554732498700 554732498700"/>
        <s v="SEA MEADOW HOUSE BLACKBURNE HIGHWA Y ROAD TOWN TORTOLA BRITISH VIRG IN ISLANDS"/>
        <s v="LTDA RUA JACOB BETTEGA, NUM. 500. TURVO - PARANA - BRAZIL CEP 85150-000 - CNPJ"/>
        <s v="RUA THADEU KOCK 276 RESSACADA ITAJAI BR"/>
        <s v="195, SONGDEOK-RO 212 BEON-GIL DAESONG-MYEON, NAM-GU, POHANG-SI GYEONGSANGBUK-DO, KOREA"/>
        <s v="GERMANY GMBH CO. KG PEMPELFURTSTRASSE 1 40880 RATINGEN TE GERMANY"/>
        <s v="UNIT NO.19A-19B I GROUND FLR I,VASA DELHI DL 110070 INDIA"/>
        <s v="++ PARTS MFG. CORP. CANLUBANG INDUSTRIAL ESTATE, BO. PITTLAND, CABUYAO LAGUNA PH 4025"/>
        <s v="414, KOUCHAKURI, TELIRCHALA, MOUCHA GAZIPUR 10 1700 BANGLADESH"/>
        <s v="APPAREL (CAMBODIA) CO., LTD. NATIONAL ROAD NO. 3, PHUM PREY KAMBOT, SANGKAT CHOM CHAO, KHAN 85512973366"/>
        <s v="VAMHAZ UTCA 1. NAGYKANIZSA 8800 HU"/>
        <s v="13 YAD HARUTZIM STREET TEL AVIV-YAFO TA 64733 ISRAEL"/>
        <s v="PLAASSTREET 47 BITTERFONTEIN 8200 RSA"/>
        <s v="LIMITED NO.1 , CORNER OF TAN CHAT WUN U MYU STREET &amp; TAN CHAT WUN U MYAE STREET ,EAST DAGON INDUSTRIAL"/>
        <s v="RUA 1500, 384 - CENTRO BALNEARIO CAMBORIU SC 88330-524 BRA"/>
        <s v="RUA JACOB BETTEGA, NUM. 500 PARANA 85150 BR"/>
        <s v="P.O.BOX 3319 AL KHOBAR SA"/>
        <s v="AV. MINISTRO VICTOR KONDER, 530/CJ. ITAJAI SC 88301-701 BRAZIL"/>
        <s v="ROOM 702-704, SZ-HK FILM CREATIVE P SHENZHEN 44 518001 CHINA"/>
        <s v="513-514, CRESCENT BUSINESS PARK SAF MUMBAI MH 400072 INDIA"/>
        <s v="BLOCK A &amp; D 5TH FLOOR 61 CHIMES BUI GURGAON HR 122003 INDIA"/>
        <s v="1 ATIREI YEDA STREET KAFR SABA M 4464301 ISRAEL"/>
        <s v="JLN BERINGIN LOT IV BATAMINDO INDUSTRIAL PARK BATAM ISLAND 29443 ID"/>
        <s v="BRANCH (CAYMAN)NO. 41-3,LN.197, ZHENGGUANG ST.,TAIPING DIST., TAICHUNG CITY 41173,TAIWAN 886422713738"/>
        <s v="SW (I) 4 25, GULSHAN AVENUE DHAKA 1212 BANGLADESH"/>
        <s v="PLOT NO C-3, GAT NO- 309,NANEKARWADI,CHAKAN, TAL-KHED,DIST-PUNE, INDIA-410501 PH NO.02135-663600/633/703XX"/>
        <s v="CHENGXI STREET 599 322014 JINHUA CHINA 8652780900996"/>
        <s v="RODOVIA PR 151 KM 256 PIRAI DO SUL PIRAPORA 84240000 BR"/>
        <s v="CALLE ISAIAS A RODRIGUEZ VIVAS 210 COL SIPEH ANIMAS XALAPA 91067 XALAPA ENRIQUEZ XALAPA MEXICO EMAIL DJIMENEZ.AGUAFRIAGMAIL.COM"/>
        <s v="PLOT 16 AL HASSAN INDUSTRIAL ESTATE PO BOX 54 IRBID TE JORDAN"/>
        <s v="5F., NO. 302, RUI-GUANG ROAD, NEI-HU DISTRICT,TAIPEI 11492,TAIWAN TEL:2797-7999 FAX:2797-7228 TE TAIPEI, TW"/>
        <s v="RUA LAGUNA, 157/ SL 201 - FAZENDA ITAJAI SC 88301-460 BRAZIL"/>
        <s v="A-25, SECTOR-136 NOIDA UP 201301 INDIA"/>
        <s v="5TH FLOOR VICTORY 777 BUILDING 888 PLARIDEL STREET UMAPAD MANDAUE CITY 6014 CEBU PHILIPPINES TE TEL. NO.: 032 5206101 LOC 122"/>
        <s v="(AI INTERNATIONAL TRADE INC.) 88 BLOOR ST. EAST, UNIT 3511 TORONTO, ON M4W 3G9 CANADA"/>
        <s v="AV MAJOR CARLOS PINTO 532 CNPJ 74 617 358 0001 02 RIO GRANDE BR"/>
        <s v="INDIA PRIVATE LIMITED 401-A/402, FILIX, 4TH FLOOR 912240307777"/>
        <s v="ALAMEDA DR. CARLOS DASSUMPCAO NO.41 MACAU J&amp;K19 MACAU"/>
        <s v="CALLE ISAIAS A RODRIGUEZ VIVAS 210COL SIPEH ANIMAS XALAPA 91067 XALAPA ENRIQUEZ XALAPA MEXICO EMAIL DJIMENEZ.AGUAFRIAGMAIL.COM"/>
        <s v="NO.64,GUOMAO AVENUE SOUTH, MINGJING VILLAGE HUALONG TOWN, PANY GUANGZHOU CN"/>
        <s v="INC. ROOM 201 VIP BLDG. ROXAS BLVED. CORNER SRA. NUESTRA DE GUIA ERMITA MANILA 1000 PHILIPPINES"/>
        <s v="JL.INDUSTRI UTAMA BLOK SS KAV DESA MEKAR MUKTI, CIKARANG UTA TAX ID :01.069.505. 17550 ID"/>
        <s v="ODABASI MAHALLESI 9681 SOKAK NO:5 K ANTALYA 07 31000 TURKEY"/>
        <s v="AGENCIAMENTO DE CARGAS LTDA RUA BLUMENAU, 1991 - BARRA DO RIO ITAJAI - SANTA CATARINA TE CEP: 88305-105 - BRAZIL"/>
        <s v="CNPJ 07.658.436/0001-11 BALNEARIO CAMBORIU SC BRAZIL ON BEHALF OF ATLAS LINE - SANTVOORTBEEKLAAN 25 - 2100 ANTWERP BELGICA"/>
        <s v="8 F 67 KUANG FU SOUTH ROAD TAIPEI TAIWAN PH8862-2747-3788 FAX8862-2747-7188"/>
        <s v="2401 NW 69TH STREET MIAMI FL 33147-6883 UNITED STATES"/>
        <s v="INTERNACIONAIS LTDA RUA ALEXANDRE HERCULANO, 197 13 ANDAR - SANTOS/SP/BRASIL CEP 11050-031 PH 55 (13) 2101-7770"/>
        <s v="CALLE ISAIAS A RODRIGUEZ VIVAS 210 XALAPA 91067 522282012829"/>
        <s v="PLOT 101/2+101/4, ROAD 3, LONG BINH IP (AMATA), LONG BINH WARD, BIEN HOA CITY, DONG NAI PROVINCE, 842839331220"/>
        <s v="ISAIAS A. RODRIGUEZ VIVAS #210 PLAN SIPEH ANIMAS, XALAPA, VERACRUZ VERACRUZ 522282012829"/>
        <s v="LTDA RUA JACOB BETTEGA, NUM. 500. TURVO - PARANA - BRAZIL CEP 85150- 000 - CNPJ 20.593.206/0001-80 PHONE +55 (42) 3642-1057/3642-1405"/>
        <s v="5523 CHEMIN DE LA COTE ST-PAUL 301 MONTREAL, QUEBEC, CANADA H4C 1X3"/>
        <s v="RUA ALEXANDRE HERCULANO,197/SL 1301 SANTOS SP 11050-031 BRAZIL"/>
        <s v="LTDA RUA JACOB BETTEGA, NUM. 500 PARANA 85150 BR"/>
        <s v="RUA FRITZ SCHNEIDER, 7 FAZENDA-ITAJAI/SC-BR CEP: 88301668-PHONE: +554730835500"/>
        <s v="LTDA - CNPJ: 09.412.398/0001-4 3 ANDAR - SALA 308 VILA HAMBUR PH: 5511 31207002 / SP 05319-000 BR"/>
        <s v="CLL 73 #51 C - 31 MEDELLIN, COLOMBIA COL"/>
        <s v="15 TE TIKI ROAD MANGERE AUCKLAND AUK 2022 NEW ZEALAND +6495254403 TE +6495794962"/>
        <s v="AVE PATRIA Y AMAZONAS EDIF COFIEC PISO 6 QUITO, ECUADOR ECU"/>
        <s v="INTERNATIONAL FORWARDING CO.,L INTERNATIONAL BUSINESS NANSHAN DISTRICT, S 44 CN"/>
        <s v="B-205/206, BUILDING-42, B WING, AZAD NAGAR SANGAM CHS (DHANASHREE HEIGHTS), MHADA LAYOUT, AZAD NAGAR, VEERA DESAI"/>
        <s v="REGENSBURGER STRASSE 20 84069 SCHIERLING EGGMUEHL GERMANY SCHIERLING BY"/>
        <s v="8 F 67 KUANG FU SOUTH ROAD TAIPEI TAIWAN PH8862-2747-3788 TE FAX8862-2747-7188"/>
        <s v="CO LTD NO.70,14TH RD,4TH INDUSTRIAL ZONE,LONGYAN HUMEN TOWN,DONGGUAN C ITY,GUANGDONG,CHINA DONGGUAN CN"/>
        <s v="7407 MCLEAN ROAD WEST GUELPH, ONTARIO, CANADA N0B2J0 CA CONTACT ADAM BARANSKI 519 822 7671 (T) +"/>
        <s v="LTDA CNPJ 16.864.075/0001-50 RODOVIA PR 151, KM 256, - 84240-000 PIRAI DO SUL-PARANA - PR - BRASIL INDIAMARA M. CORR A FONE"/>
        <s v="BY TIMBERLAND CO., LTD GROUP 2, BINH CHANH HAMLET, KHANH BINH AGENCY, TAN UYEN DISTRICT, BINH"/>
        <s v="5265 26 HWY STAYNER ONTARIO L0M1S0 CA+"/>
        <s v="5265 26 HWY STAYNER ONTARIO L0M1S0 CA CONTACT GREG KASTER 705 722 1634 (T) 705 428 5130 (F)"/>
        <s v="151 CHIN SWEE ROAD, HEX 15-03 MANHATTAN HOUSE SINGAPORE 169876 6567327180"/>
        <s v="AV DR MORAIS SALES, 711/ AND 5 - CE CAMPINAS SP 13010-001 BRAZIL"/>
        <s v="EINSTEINSTRASSE 17 OLDENBURG NI 26133 GERMANY"/>
        <s v="PRAMONES ST. 23 GUOPSTOS LT21148, LITHUANIA, LTVL 37037465500"/>
        <s v="ADDRESS: AVENIDA 101 NO. MANZANA 01 COLONIA HUAYPIX. CP 77965 QUINTANA RFC/ TAX ID PFS 980402MN3 529838328996"/>
        <s v="25/F. NO. 168, JINGZHOU ROAD, ANLIA YANGPU DISTRICT, YANGPU CHINA"/>
        <s v="SEACO SHIPPING SA AS AGENTS FOR CONSER OFFICE SOLUTIONS, LLC P/A-AVENUE DE FRONTENEX,6"/>
        <s v="OFFICE 13-E, BLOCK-6, P.E.C.H.S., SHAHRAH-E-FAISAL, KARACHI-PAKISTAN TEL +92-21-34373750-57"/>
        <s v="7407 MCLEAN ROAD WEST GUELPH, ONTARIO, CANADA N0B2J0 CA"/>
        <s v="PRODUCTS CO., LTD. QI-NING INDUSTRIAL ZONE, RONGCHENG DISTRICT, JIEYANG,GUANGDONG, CHINA"/>
        <s v="VIA BELVEDERE 15 SOMMACAMPAGNA VR 37066 ITALY"/>
        <s v="O/B OF LG ELECTRONICS INC 82516033666"/>
        <s v="CALLE ISAIAS A RODRIGUEZ VIVAS 210 COL SIPEH ANIMAS XALAPA 91067 522282012829"/>
        <s v="16-02 MARITIME BANK TOWER 180-192NG HO CHI MINH CITY 65 VIET NAM"/>
        <s v="UNIT A2, 24/F, BLOCK A, NANFANG SEC UNIT A2, 24/F, BLOCK A, NANFANG SEC URITIES BUILDING, JIANSHE"/>
        <s v="INTERFOR CORPORATION 1600 - 4720 KINGSWAY BURNABY BC V5H 4N2 16046480322"/>
        <s v="1ST,2ND,AND 3RD FLOOR,ZAMGARA, GAZIRCHAT, SAVAR,DHAKA,BANGLADESH. 88031714063"/>
        <s v="E COMERCIO LTDA SANTO ANDRE - 09015901 - BRAZI FAX: 55 11 4433-148 SP 09015-901 BR"/>
        <s v="C/DR. J.J.DOMINE, 18A OFICINA 1 VALENCIA - 46011 SPAIN"/>
        <s v="CALLE ISAIAS A RODRIGUEZ VIVAS 210 COL SIPEH ANIMAS XALAP 91067 522282012829"/>
        <s v="KINIZSI UTCA 97 8800 NAGYKANIZSA HUNGARY 3693504640"/>
        <s v="901-905, SAI SAMARTH COMPLEX, 9TH FLOOR,NEAR SHAH INDUSTRIAL ESTATE,GOVANDI(E)MUMBAI 400088"/>
        <s v="266 PHASE-1 UDYOG VIHAR GURGAON HARYANA-122001 TEL:91-124-4228218, TE FAX: 91-124-2347691"/>
        <s v="1600 - 4720 KINGSWAY CANADA BURNABY BC V5H 4N2 BC V6E 3Z3 CA"/>
        <s v="EMAIL OFFICEEUROBINIA.EU TEL +49 -(0)441-936130 26133 OLDENBURG, GERMANY EINSTEINSTRASSE 17"/>
        <s v="61, ALPS AVENUE SINGAPORE 498798 SINGAPORE"/>
        <s v="DUISBURGLAAN 31 PARAMARIBO SURINAME"/>
        <s v="GEDUNG SEQUIS TOWER LEVEL 39-40 JL. JAKARTA, JAVA JK 12920 INDONESIA"/>
        <s v="386 SOUTH STREET PITTSFIELD, MA 01201 U.S.A."/>
        <s v="OFFICE NO.111, GATE NO.23 AVENUE NO MANAMA BAHRAIN"/>
        <s v="VALJI SHYAMJI BUILDING ROOM NO 8, 1ST FLOOR, 273 SHAHID BHAGAT SINGH ROAD 91-4443566000"/>
        <s v="E-147, RIICO INDUSTRIAL AREA, PHASE BAGRU (EXTN.), JAIPUR-303007,INDIA 91-1412744200"/>
        <s v="12 SUMMIT BUSINESS PARK, LANGER ROAD, FELIXSTOWE, SUFFOLK,"/>
        <s v="126/3 INDUSTRIAL ESTATE, KOT LAKHPA LAHORE PB 75400 PAKISTAN"/>
        <s v="STRADA ALESSANDRIA 16 QUARGNENTO AL 15044 ITALY"/>
        <s v="401/B, TEJGAON INDUSTRIAL AREA, TEJGAON,DHAKA, BANGLADESH. 88029665409"/>
        <s v="AV. PROVIDENCIA 2601 OF. 32 SANTIAGO - CHILE FONO 56 2 2341288 CONTACTO VILMA GARRIDO"/>
        <s v="BHD SUITE 05-12, LEVEL 5, CENTRO 8 JALAN BATU TIGA LAMA, 41300 KLANG, SELANGOR D.E, MALAYSIA."/>
        <s v="201/202 2ND FLOOR, PRERNA ARCADE OP AHMEDABAD GJ 380006 INDIA"/>
        <s v="SCHOMHOEVEWEG 15 ANTWERP 2030 BE"/>
        <s v="NIEUWE MOLENHEIDE 20"/>
        <s v="ZA DU PLATEAU HONFLEUR 14 14600 FRANCE"/>
        <s v="202-203, BUILDING. 28 NO. 128 SHUI 202-203, BUILDING. 28 NO. 128 SHUI FENG RD DA XIE DISTRICT 99999"/>
        <s v="36 TAMARACK CIRCLE TORONTO, ONTARIO M9P 3T9 CANADA"/>
        <s v="292 MARBURG RD PORT DOVER ON N0A 1N1 CANADA"/>
        <s v="Y.L. FOREST TRADING LTD. 220-1140 AUSTIN AVE. COQUITLAM, B.C. V3K 3P5 CANADA 16046480322"/>
        <s v="Y.L.FOREST TRADING LTD. 220-1140 AUSTIN AVE. COQUITLAM, B.C.V3K 3P5 CANADA 16046480322"/>
        <s v="Y.L.FOREST TRADING LTD 220-1140 AUSTIN AVE. COQUITLAM, B.C.V3K 3P5 CANADA 16046480322"/>
        <s v="RODOVIA BR 101 NUMERO 3136 SALA 04 BAIRRO SALSEIRO - CEP 88.318-100 ITAJAI BR"/>
        <s v="AV DOS TRABALHADORES QUELIMANE QUELIMANE MOZAMBIQUE"/>
        <s v="MAIN DASKA ROAD, GHUINKE SIALKOT, 51310 PAKISTAN"/>
        <s v="NIEUWE MOLENHEIDE 20 SCHIJNDEL 5482 ZV NETHERLANDS"/>
        <s v="C-L07-2, LEVEL 7, KL TRILLION CORPORATE TOWER, BLOCK C, NO.33 KUALA LUMPUR MY"/>
        <s v="LOT 3356, BATU 7 3/4, JALAN KAPAR, 42200 KAPAR, SELANGOR DARUL EHSAN, MALAYSIA"/>
        <s v="LG TWIN TOWERS 128, YEOUI-DAERO YOUNGDUNGPO-GU, SEOUL 07336, KOREA T.82-2-3777-1114 F.82-2-3777-5206 + TE SEOUL"/>
        <s v="PUSAT DAGANGAN PHILEO DAMANSARA 1, UNIT G707, BLOCK G,NO.9 JALAN 16/11 OFF JALAN DAMANSARA, 46350 TE PETALING JAYA, SELANGOR, MALAYSIA"/>
        <s v="FRIEDLANDSTR 32 92224 AMBERG GERMANY 32-33605563"/>
        <s v="AURIEDSTRASSE 68 3178 BOSINGEN/FRIBOURG - SUISSE 32-33605563"/>
        <s v="220-1140 AUSTIN AVE. COQUITLAM, B.C.V3K 3P5 CANADA TE ."/>
        <s v="NIEUWE MOLENHEIDE 20 SCHIJNDEL 5482 ZV NL"/>
        <s v="KRALINGSEWEG 213-215 ROTTERDAM TEL 088-7771666"/>
        <s v="88 FITZGERALD AVE UNIONVILLE ON L3R 4Z7 CANADA"/>
        <s v="220-1140 AUSTIN AVE. COQUITLAM, B.C.V3K 3P5 CANADA"/>
        <s v="240 KENT AVENUE BROOKLYN NY 11249-4121 UNITED STATE"/>
        <s v="RUA LUIZ BROCKMANN, 237/ CS 2 - AME JOINVILLE SC 89204-260 BRAZIL"/>
        <s v="DUISBURGLAAN N0 31 PARAMARIBO SURINAME"/>
        <s v="RR 1 HANOVER, ONTARIO N4N 3B8 CANADA TE BUSINESS 836221457RM0001"/>
        <s v="368-13091 VANIER PLACE, RICHMOND BC V6V 2J1 CANADA"/>
        <s v="PLASSTREET 47 BITTERFONTEIN 8200 REPUBLIC OF SOUTH AFRICA TEL 021 790 0980"/>
        <s v="24 STOLLAR BLVD. BARRIE, ON L4M 6N8 CANADA"/>
        <s v="UNIT 439 CITY LAND PASONG TAMO TOWER 2210 DON CHINO ROCES AVE., TE MAKATI CITY"/>
        <s v="CA MARTIR JOSE OLAYA 129 LIMA PERU RUC:20512375287 51-16286100"/>
        <s v="LTDA. O'HIGGINS 241 OF 722 56-23389355 TEL EX 56-23389 30"/>
        <s v="5TH FLOOR 61, CHIMES BUILDING, SECTOR 44 GURGAON, HARYANA 122003 HR INDIA"/>
        <s v="ROD BR 101, 3136/ ARMZ 2 PISO SALA ITAJAI SC 88311-601 BRAZIL"/>
        <s v="61, ALPS AVENUE SINGAPORE 498798"/>
        <s v="13F-7, NO.8, SEC.7 CIVIC BLVD., NANGANG DIST., TAIPEI 11562 TAIWAN"/>
        <s v="10F, NO.200, SUNG CHIANG RD.,,TAIPE I,TW"/>
        <s v="HELLING 22 HARDINXVELD GIESSEN 3371 EZ NL"/>
        <s v="GEBOUW BEUK KRALINGSEWEG 213-215 ROTTERDAM ZH 3062 CE NETHERLANDS"/>
        <s v="501,TECHNIPLEX-I 5 FLOOR, OFF VEER SAVARKAR FLY OVER, S.V. RD GOREGAON(W), MUMBAI 400062 MH INDIA"/>
        <s v="AGENT OF CARGO CONTAINER LINE THE QUBE, B WING,904,9TH FLOOR, M.V. ROAD, MAROL MUMBAI MH 400059 INDIA"/>
        <s v="ROD. BR 342, S/N KM 116,43 KM 117,3 NOVA VENECIA ES 29830-000 BRAZIL"/>
        <s v="RUC: 20380324882 INT. 201, MIRAFLORES, LIMA PER AV. MARISCAL JOSE D PE"/>
        <s v="LTDA AS AGENTS FOR UOL AV. 7 DE SETEMBRO, 5011, 4 ANDAR 80240.000 CURITIBA-PR, BRASIL TE FONE:5541 3312-1150"/>
        <s v="RODOVIA BR 101 NUMERO 3136 SALA 04 BAIRRO SALSEIRO CNPJ: 93.101.632/0003-94 TE ITAJA"/>
        <s v="PLAASSTREET 47 BITTERFONTEIN 8200 REPUBLIC OF SOUTH AFRICA TEL 021 790 0980"/>
        <s v="911/9 MOO 5 KHAOKHANSONG DISTRICT, SRIRACHA CITY CHONBURI PROVINCE THAILAND 20110"/>
        <s v="5265 26 HWY STAYNER ONTARIO L0M1S0 TEL: 705-428-6778 TE BUSINESS 102773686"/>
        <s v="LAKRI FAZALPUR DELHI ROAD, MORADABAD UP 244001 IN"/>
        <s v="AURIEDSTRASSE 68 3178 BOSINGEN/FRIBOURG - SUISSE"/>
        <s v="HOMBURGER STRASSE 2 66907 GLAN-MUENCHWEILER GERMANY"/>
        <s v="1600 - 4720 KINGSWAY BURNABY BC V5H 4N2 CANADA TE PHONE: 1-604-422-3400"/>
        <s v="FRIEDHOFSTRASSE 1C KOTTWEILER-SCHWANDEN, GERMANY 41-263223744"/>
        <s v="PLAASSTREET 47 BITTERFONTEIN 8200 REPUBLIC OF SOUTH AFRICA"/>
        <s v="13 DIENST STREET ALRODE EXT 2 ALBERTON ZA"/>
        <s v="ECONOMIC ZONE,TROPAING MOUL SPECIAL VILLAGE CHERNG KO COMMUNE PREY NUB KH-855 SIHANOUKVILLE TE CAMBODIA"/>
        <s v="292 MARBURG ROAD, RR#1 PORT DOVE R, ON, N0A 1N1 TEL: 519 428 0550 TE TAX ID :104270376RM0003"/>
        <s v="INDIA PVT.LTD. UNIT NO.19A-19B, GROUND FLOOR, VASANT SQUARE MALL, SECTOR-B, POCKET-5,VASANT KUNJ,NEW DELHI-"/>
        <s v="AV. PROVIDENCIA # 2601 OF. 32 SANTIAGO - CHILE FONO 56 2 2341288 56-22341288"/>
        <s v="NO.49-02 &amp; 51-02, JALAN MOLEK 3/20 JOHOR BAHRU 81100 MALAYSIA"/>
        <s v="AV DR FREITAS, 358 ANEXO C - SACRAM BELEM PA 66123 050 BRAZIL"/>
        <s v="CENTRAL PLAZA,SUITE A801-802 JIAXING ,ZHEJIANG,CHINA JIAXING CN"/>
        <s v="5/F UNIT 501-H, 507-508-H, HARBOR D PASAY, LUZON 1300 PHILIPPINES"/>
        <s v="KM 7 1/2 BLVD DEL EJERCITO NACIONAL SOYAPANGO 1101 SAN SALVADOR 503-22367777"/>
        <s v="PCA. JOAO PAULO PINHEIRO, S/N GOVERNADOR VALADARES MG 35010-330 B"/>
        <s v="CAPE TOWN OFFICE AIR &amp; SEA LOGISTICS 3 CONCORD CRESCENT 27-213865640"/>
        <s v="AV PROVIDENCIA 2601 OFICINA LONGITUDINAL SUR KM 500 LOS ANGELES CC-L 56-22341288"/>
        <s v="SHENZHEN BRANCH, 11/F, TOWER A HONGLONG CENTURY PLAZA, NO. 4002 SHENNAN EAST ROAD, LUOHU DISTRICT TE SHENZHEN 518001, P.R.CHINA"/>
        <s v="PICO 1641, 2 PISO OFICINA B Y D 1429 CABA ARGENTINA TAX ID 30-70790195-7"/>
        <s v="PERITO MORENO 845 DPTO 40 D (B1801CFK) CANNING ,BUENOS AIRES,"/>
        <s v="JL.KRASAK BANYUPUTIH RT.09/RW.03 DESA BANYUPUTIH 59467 JEPARA INDONESIA TAX ID: 759058803516000 62-2917512198"/>
        <s v="ISAIAS A. RODRIGUEZ VIVAS #210 PLAN SIPEH ANIMAS, XALAPA, VERACRUZ 91067 52-2282012829"/>
        <s v="31 ALPS AVENUE, 02-00 SINGAPORE 498784 SG"/>
        <s v="PLOT NO. 4 17, SECTOR 1B, SIDCUL, HARIDWAR UTTRAKHAND HARIDWAR UP 249403 IN"/>
        <s v="R 1911,BATONG BUILDING,BAOMIN 1ST ROAD, SHENZHEN,CHINA"/>
        <s v="SHENZHEN BRANCH RM 12A01-02 NO.4018, ANLIAN PLAZA, JINGTIAN ROAD, FUTIAN, SHENZHEN CHINA POST CODE: 518026#"/>
        <s v="3754, DMCC BUSINESS CENTRE DUBAI DU UNITED ARAB EMIRATES"/>
        <s v="CROMMELINSTRAAT 39 PARAMARIBO SURINAME"/>
        <s v="BOWLINGSTREET 60 PARAMARIBO SURINAME"/>
        <s v="MARTIN LUTHERKING WEG 61 PARAMARIBO SURINAME"/>
        <s v="AS AGENT OF DANMAR LINES LTD STRADA DEL FRANCESE 152/8 TORINO 10156"/>
        <s v="ADDRESS: ROOM 505A , PACIFIC PLAZA TOWER A , NO. 555 JINGJIA ROAD , NINGBO, CHINA, 315040 TE TEL:86 574 8786 8000+"/>
        <s v="CALLE 24C 80C -42-OF 304 BOGOTA COLOMBIA TE 571 4103640/5493374"/>
        <s v="VIA G.DI VITTORIO 7 BIS MONCALIERI TO 10024 IT"/>
        <s v="SHENZHEN BRANCH RM 12A01-02, NO. 4018, ANLIAN PLAZA, JINTIAN ROAD, FUTIAN, TE SHENZHEN, CHINA POSTAL CODE:"/>
        <s v="105, BANGU-RO, JANGSU-MY EON YEONGJU-SI, GYEONGSANGBU K-DO, KOREA TEL : 82-2-2192-9060 TE FAX : 82-2-2192-9166"/>
        <s v="SERRANO 14, OFICINA 602 PH.56-226385980 CP 8330098, SANTIAGO - CHILE CTC PABLO LAGOS G. PH 562-26385980 TAX ID 77697380-7"/>
        <s v="R 1911,BATONG BUILDING,BAOMIN 1ST ROAD,SHENZHEN,CHINA"/>
        <s v="LTD 7F NO 223 MING JI BUILDING DE ZHENG ZHONG ROAD CHANG AN TOWN DONG GUAN CN"/>
        <s v="LIEUDIT BONBONNET ARS 16 16130 FRANCE"/>
        <s v="ROOM 2412-2413,B BLOCK,ZHONGSHEN GA SHENZHEN 44 518033 CHINA"/>
        <s v="SHENZHEN BRANCH RM 12A01-02 NO.4018, ANLIAN PLAZA, JINGTIAN ROAD, FUTIAN, SHENZHEN CHINA POST CODE: 518026 #"/>
        <s v="VIA CENTONE, 3 19037 SANTO STEFANO MAGRA (SP) ITALY FDA NO.15723495208 0187699919 0187699837"/>
        <s v="VIA PUCCINI 28 42018 SAN MARTINO IN RIO (RE) ITALY"/>
        <s v="MUKUSALAS STREET 41 RIGA, LV-1004 LATVIA 371-66117404"/>
        <s v="NEROTAL 31 65193 WIESBADEN GERMANY"/>
        <s v="CAMINO A SANTA BARBARA KM. 10, PHONE: 56-432536500, CTC.: GUILLERMO SAL CL"/>
        <s v="220-1140 AUSTIN AVE. COQUITLAM, B.C V3K 3P5 CANADA"/>
        <s v="JEBEL ALI INDUSTRIAL AREA DUBAI DU UNITED ARAB EMIRATES"/>
        <s v="158 PORTAGE VALE RD, PENOBSQUIS, NB-E4G2Y5 ADMIN AYATTIMBERS.CA"/>
        <s v="D-7 D-7 SITE SUPER HIGHWAY SCHEME 3 75330 KARACHI, 75330 PAKISTAN"/>
        <s v="LTDA AS AGENTS FOR UOL AV. 7 DE SETEMBRO, 5011, 4 ANDAR 80240.000 CURITIBA-PR, BRASIL 55-4133121150"/>
        <s v="RODOVIA BR 101 NUMERO 3136 SALA 04 BAIRRO SALSEIRO - CEP 88.318-100 ITAJAI - SC - BRASIL 55-4133121150"/>
        <s v="PLAASSTREET 47 BITTERFONTEIN 8200 RSA TEL 021 790 0980"/>
        <s v="ISAIAS A. RODRIGUEZ VIVAS #210 PLAN SIPEH ANIMAS, XALAPA, VERACRUZ 91067 52-5555961551"/>
        <s v="292 MARBURG ROAD, RR#1 PORT DOVER, ON, N0A 1N1 TEL: 519 428 0550 TAX ID: 104270376RM0003"/>
        <s v="TRANSP EIRELI RUA VISCONDE DE INHA MA, 134 SL 801 E 804 CENTRO, RJ BRASIL 20091-901 CNPJ 16831972/0001-68"/>
        <s v="AVENIDA EUGENIO ESTOCO,233 CEP 13255-415 ITATIBA-SP CNPJ 02.210.579/0001-42"/>
        <s v="EINSTEINSTRASSE 17 26133 OLDENBURG, GERMANY TEL: +49 -(0)441-936130 TE EMAIL: OFFICE EUROBINIA.EU"/>
        <s v="DONG XUYEN INDUSTRIAL ZONE , RACH DUA WARD , VUNG TAU CITY, BA RIA VUNG TAU PROVINCE, VIETNAM 84-2543613662"/>
        <s v="3/F, MAISON 115, NO. 115, MIDDLE JIANGXI ROAD, HUANG PU DISTRICT SHANGHAI-"/>
        <s v="10500 COTE DE LIESSE SUITE 141 LACHINE QUEBEC H8T1A4 CANADA"/>
        <s v="LOT B QUE VO INDUSTRIAL PARK, VAN DUONG WARD,BAC NINH CITY BAC NINH PROVINCE,VIETNAM"/>
        <s v="INTERFOR CORPORATION 3500 - 1055 DUNSMUIR ST VANCOUVER BC V7X 1H7 1-6046480322"/>
        <s v="PLASSTREET 47 BITTERFONTEIN 8200 RSA"/>
        <s v="NO 24 LESPERANCE COMPLEX, PROVINCE INDUSTRIAL ESTATE MAHE SEYCHELLES NANJING CN"/>
        <s v="22 LANGGEWANNE STR 66882 SPESBACH GERMANY 32-33605563"/>
        <s v="NORTE 3 NO. 90 BODEGA F COLONIA FED MEXICO CITY CMX 15700 MEXICO"/>
        <s v="CNPJ: 08.195.367.0001-10 AV. ELDES SCHERRER SOUZA, 1025, SL.503, ED. CENTRO EMPRESARIAL DA SERRA, LARANJEIRAS, SERRA-ES,"/>
        <s v="QUARTER BINH TIEN 2, DUC HOA HA WARD, DUC HOA DISTRICT, LONG AN PROVINCE VIETNAM 84-2835203999"/>
        <s v="402-221 WEST ESPLANADE, NORTH VANCOUVER B.C. CANADA,V7M 3J3 ++"/>
        <s v="46/12, 4TH FLOOR SAYURU SEVANA NAWAM MAWATHA COLOMBO 02 SRI LANKA"/>
        <s v="CARRETERA DE MURCIA, S/N 30520 JUMILLA (MURCIA) SPAIN"/>
        <s v="SHENZHEN LTD. 13 FLOOR, BLOCK A, NAN FANG SECURITY BUILDING, NO:2018 JIANSHE ROAD, LUO HU DISTRICT,"/>
        <s v="RM805BLDG NO.6TH JIQING LI,CHAOYANG DIST,BEIJING 100020 CHINA"/>
        <s v="RM 19-J,HENGLONG DRAGON CENTER NO.2 NINGBO 33 315000 CHINA"/>
        <s v="INTERPORTO AMERIGO VESPUCCI VIA COLLINE LIVORNESI GUASTICCE FDA NR 13766087600 39-55341511"/>
        <s v="INDUSTRIESTRASSE 45 ATTN: 50076 VORBACH DE TE +49920518230"/>
        <s v="NIT 890300554-5 AVENIDA 3 A NORTE 56N-32 TEL 572 6647911 FAX 572 6647637 CALI - COLOMBIA"/>
        <s v="NO.19, SHIN LO ROAD, TAINAN, TAIWAN AN PING INDUSTRIAL TW"/>
        <s v="CAPE TOWN OFFICE AIR &amp; SEA LOGISTICS 3 CONCORD CRESCENT 27-213865640 TEL EX 27-21386 48"/>
        <s v="687, SOUTH AGRABAD, CDA R/A, ROAD NO.20, CHITTAGONG, BANGLADESH."/>
        <s v="16/A/17, PANWALA PARA, NORTH AGRABAD, CHATTOGRAM, BANGLADESH"/>
        <s v="193/A, FAKIRAPOOL, 5TH FLOOR DHAKA 1000 BANGLADESH A/C ADVENTURE APPAREL+INTERCARE LIM"/>
        <s v="317 LIBBEY INDUSTRIAL PARKWAY, UNIT B-200, WEYMOUTH, MA 02189 TEL: 781-544-3970 1-7815443970"/>
        <s v="5265 26 HWY STAYNER ONTARIO L0M1S0 CA++"/>
        <s v="5265 26 HWY STAYNER ONTARIO L0M1S0 CA ++"/>
        <s v="20 ASHLEY STREET PO BOX 77 RANGIORA 7440 TE NEW ZEALAND"/>
        <s v="UNIT 204, 2ND FLOOR,SUNCITY TRADE TOWER, SECTOR 21, DUNDAHERA, GURGAON HARYANA 122016"/>
        <s v="CALLE SIN NOMBRE, TABLAJE 11256 Y 1 52-9992438768"/>
        <s v="PLAASSTREET 47, BITTERFONTEIN 8200, RSA"/>
        <s v="RINGDIJK 366 RIDDERKERK 2983 GR NETHERLANDS"/>
        <s v="SEACO SHIPPING SA AS AGENTS FOR A AND P SHIPPING CORPORATION P/A-AVENUE DE FRONTENEX,6"/>
        <s v="VIA DELL''ARTIGIANATO 34 NONE FOGLIANO REDIPUGLIA, IT 34070"/>
        <s v="SCHLACHTE 15 BIS 18 BREMEN 28195 DE"/>
        <s v="149 VICKERMAN STREET NELSON NEW ZEALAND"/>
        <s v="FLUID DIVISION STR. OTTO RUDOLF NR. 2 OP 11 CP 820 TIMISOARA RO"/>
        <s v="WILHELM-KAISEN-BRUECKE 1 BREMEN HB 28195 GERMANY"/>
        <s v="COMPANY 7F NO 26 LONGYUAN RD, LONG GANG TOWN,SHENZHEN, GUANGDONG, CHINA 518172"/>
        <s v="CALLE TERESA DE CALCUTA 3-9 (ANTES QUART DE POBLET VC 46930 SPAIN"/>
        <s v="3500 - 1055 DUNSMUIR ST VANCOUVER BC V7X 1H7 CANADA TE PHONE: 1-604-422-3400"/>
        <s v="VACI UT 77 BUDAPEST HU"/>
        <s v="O A CAROLYN MILLER NO.41, 1ST FLOOR SUPER MARKET COMPLEX BORELLA, COLOMBO 08, SRI LANKA. COLOMBO LK"/>
        <s v="5523 CHEMIN DE LA COTE ST. PAUL, SU MONTREAL QC H4C 1X3 CANADA"/>
        <s v="FOR MIDWEST HARDWOOD CORPORATION 45 POND STREET, SUITE 200 NORWELL, MA 02061 1-7815443970 TEL EX 1-781499 62"/>
        <s v="LOGISTICS CO., LTD ROOM 1202,12F,NO.2 BUILDING, NO.1080 CHANGYANG ROAD,SHANGHAI,200082"/>
        <s v="7TH FLOOR, 60 ZHOU ZI STREET, NEIHU DISTRICT, TAIPEI, TAIWAN TAIPEI 114 TW"/>
        <s v="41 YALDWYN RD,CORNER YALDWYN AND TU JET PARK GT 1459 SOUTH AFRICA"/>
        <s v="SONDERHOJ 14 DK-8260 VIBY J DENMARK 45-89380000 TEL EX 45-86281 83"/>
        <s v="9-1, GARAK-RO 34-GIL, SONGPA-GU, SEOUL, KOREA TEL:02-416-8406"/>
        <s v="C/O GREEN TOUCH TRADING INC 3396 DERBYSHIRE AVE, COQUITLAM, B,C, V3E 0G3, CANADA 1-6046480322 TEL EX 1-866999 03"/>
        <s v="AV. N S DOS NAVEGANTES,451/SL 1105/ VITORIA ES 29050-335 BRAZIL"/>
        <s v="SITE 12293 THETSANE INDUSTRY 100 MASERU 266-22312544 TEL EX 266-2231 24"/>
        <s v="2, COLONY ROAD 07305 JERSEY CITY NJ, UNITED STATES CONTACT IMPORT DEPT. 2015266400 (T) 2014323050 (F) IMPORTNJ@INTERGLOBO.COM"/>
        <s v="RUA JOAO MELO, 35 - CENTRO ITAJAI SC 88302-004 BRAZIL"/>
        <s v="GOODS CO., PLOT NO 3 MYAY TAING BLOCK, NO 21, MYA S YAUNG IZ, HLAING THAR YAR TSP TE YANGON YANGON MYANMAR (BURMA)"/>
        <s v="8 PETERHOF ROAD HOUT BAY 7806 RSA"/>
        <s v="UNITA' 8 VIA BASTIE, 9 PORTOBUFFOLE' 39-434622078 TEL EX 39-04346 15"/>
        <s v="RUT: 76.901.959-6 AVDA LAS INDUSTRIAS 1800 LOS ANGELES, BIO-BIO 56-432520509"/>
        <s v="VIA LEPORI, 9 - LOC.STAGNO 57017 COLLESALVETTI LI ITALY, FDA NO.10336883374 0586-967001 0586-941440"/>
        <s v="CO.,LTD SHENZHEN BRANCH ROOM 1707, 17/F, TIANXIA INTERNATIONAL CENTER,TAOYUAN ROAD TE AND NANGUANG ROAD INTERSECTION,"/>
        <s v="CERAMIC CO.,LTD TONGLI ROAD, DINGSHU TOWN, YIXING JS CN 86-33126004 TEL EX 86-21515 27"/>
        <s v="8018 2F 55774 BAUMHOLDER GERMANY"/>
        <s v="SEACO SHIPPING SA AS AGENTS FOR AAA SOUTHERN FORWARDING INC P/A-AVENUE DE FRONTENEX,6"/>
        <s v="246 CHOPASNI ROAD, SUTHLA, JODHPUR 342009 (RAJ.) INDIA"/>
        <s v="PLOT NO.227/P,228/2, DANTALI IND.ES KALOL GJ 382721 INDIA"/>
        <s v="(ACES, DIVISION OF K+N) AGENT OF BLUE ANCHOR AMERICA LINE 100 LEDGEWOOD PLACE, SUITE 300 1-7817630500 TEL EX 1-781261 96"/>
        <s v="CALLE SIN NOMBRE, TABLAJE 11256 Y 1 PROGRESO, MEXICO. CP. 97320 RFC: CTC: GABRIELA IBARRA PHONE: 999 66 52-9992438768"/>
        <s v="UL. KWIATOWA 14 66-131 CIGACICE, LB POLAND"/>
        <s v="ROOM 1501, 15/F., TOWER 2, NINA TOWER, 8 YEUNG UK ROAD, TSUEN WAN, N.T., HONG KONG TRADE TE REGISTER#+21010937 T:852"/>
        <s v="AV. PROVIDENCIA 2601 OF. 32 SANTIAGO, CHILE FONO 56 2 2341288 CTC VILMA GARRIDO RUC 88539900-2"/>
        <s v="AV. PROVIDENCIA 2601 OF. 32 SANTIAGO, CHILE FONO 56 2 2341288 CTC VILMA GARRIDO"/>
        <s v="TICARET LTD. CAYIR CADDESI (HAL YOLU) SAYAR IS MERKEZI, NO: 11/6 ICERENKOY - ATASEHIR - ISTANBUL - 90-2165756000 TEL EX 90-21657 54"/>
        <s v="WAALHAVEN ZUIDZIJDE 12 ROTTERDAM ZH 3088 HH NETHERLANDS"/>
        <s v="FLAT.RM 3002 30.F CITICORP CEN 18 WHITFIELD ROAD CAUSEWAY BAY HONG KONG HONG KONG HK"/>
        <s v="658, RUE POULIN, C. P. 2003, LAC-DROLET, QC, CANADA G0Y 1C0 O/B FENG SHUN TRADING COMPANY TAX ID:103082434RM0001+"/>
        <s v="658, RUE POULIN, LAC-DROLET QC G0Y 1C0 CANADA"/>
        <s v="1 RUE DE LA DIVISION LECLERC PETERSBACH 67 67290 FRANCE"/>
        <s v="83, JANGSAENGPO-RO, NAM-GU, ULSAN, KOREA 82-52-273-9841 82-514639111 TEL EX 82-51463 91"/>
        <s v="H T-11 LANDHI INDUSTRIAL AREA KARACHI-22 KARACHI, 72400 TE PAKISTAN"/>
        <s v="UNIT 11, ADHYARU INDUSTRIAL ESTATE SUN MILL COMPOUND, LOWER PAREL PANVEL MH 410209 IN"/>
        <s v="3500 - 1055 DUNSMUIR ST VANCOUVER BC V7X 1H7 CANADA 1-6046480322 TEL EX 1-866999 03"/>
        <s v="12 COACHWOOD ROAD BRANTFORD, ONTARIO N3R 3R4 CANADA"/>
        <s v="ROOM 913-4 NEW EAST OCEAN CENTRE 9 SCIENCE MUSEUM ROAD,TSIMSHATSUI EAST ,KOWLOON,HONG KONG HONG KONG CN"/>
        <s v="27/F, BLOCK A, NANFANG SECURITIES B UILDING, JIAN SHE RD, LUOHU, SHENZH EN 518001, CHINA. TEL:(86)-755 2291 86-2123136888 TEL EX 86-21231 36"/>
        <s v="MCH SWISS EXHIBITION (BASEL) LTD ME BASEL BS 4005 SWITZERLAND"/>
        <s v="DUISBURGLAAN NO. 31 PARAMARIBO SURINAME"/>
        <s v="FORWARDING INC. 27/F,C&amp;D INTERNATIONAL BUILDING NO.1699 TE HUANDAO EAST ROAD XIAMEN,CHINA"/>
        <s v="ACME PLAZA, ANDHERI-KURLA ROAD ANDH MUMBAI-400059 INDIA MAHARASHTRA 91-2256969696 TEL EX 91-22282 12"/>
        <s v="NO. 7 12/F., PROSPER COMMERCIAL BUILDING, NO. 9 YIN CHONG ST., MONGKOK, KLN, HONG KONG"/>
        <s v="LTD 501,TECHNIPLEX-I 5 FLOOR, OFF VEER SAVARKAR FLY OVER, S.V. RD GOREGAON(W), MUMBAI, MAHARASHTRA 40 TE INDIA"/>
        <s v="DR.-FRANZ-WERNER-STRASSE 36 6020 INNSBRUCK AUSTRIA AGENT OF BLUE ANCHOR AMERICA LINE 43-512562467 TEL EX 43-51256 24"/>
        <s v="HOUSE# 2, ROAD#3, NOBODOY HOUSING, BLOCK#A, MOHAMMADPUR, DHAKA-1207, BANGLADESH"/>
        <s v="AV. PROVIDENCIA 2601 OF. 32 SANTIAGO - CHILE FONO 56 2 2341288 CTC VILMA GARRIDO"/>
        <s v="RUA 05 DE JULHO, 110 - CENTRO JOSE BOITEUX SC 89145-000 BRAZIL"/>
        <s v="439, SECTOR 8, IMT MANESAR GURGAON HR 122050 IN"/>
        <s v="OLD JMX BUILDING, BASAK-TANGKE LAPU-LAPU CITY, 6015 PHILIPPINES"/>
        <s v="NIT. 900.856.444-5 CRA 74A 51A - 85 BOGOTA - COLOMBIA"/>
        <s v="CORPORATION 88 FITZGERALD AVE UNIONVILLE, ON L3R 4Z7 TEL 647 832 8388 TE EIN 755418928"/>
        <s v="97B FAISAL TOWN LAHORE PAKISTAN ON BEHALF OF SHIPPER SHAHKAM TE INDUSTRIES PVT LIMITED"/>
        <s v="YANJIALING INDUSTRIAL ZONE TONGJI JIMO QINGDAO 266228 CHINA"/>
        <s v="TRANSPORTES EIRELI AS AGENT OF CM TRADE CORP, INC. FMC NO 023665NF RUA VISCONDE DE INHAUMA, 134 SL 414/415 CENTRO,"/>
        <s v="45 POND STREET SUITE 200 NORWELL, MA 02061 PHONE: 781-544-3970 1-7815443970 TEL EX 1-781499 62"/>
        <s v="LOT PTD 4083, KAWASAN PERINDUSTRIAN PARIT JAMIL MUKIM SRI MENANTI, 84150 MUAR, JOHOR, MALAYSIA"/>
        <s v="ROOM 913-4 NEW EAST OCEAN CENTRE 9 SCIENCE MUSEUM ROAD TSIMSHASUI EA KOWLOON CN"/>
        <s v="3304-667 HOWE STREET, VANCOUVER, BC CANADA V6C 0B5"/>
        <s v="4/F WING SING COMMERCIAL CENTRE, 12-16 WING LOK STREET, HONG KONG 852-24105045 TEL EX 852-2410 68"/>
        <s v="GALWAY WEST BUSINESS PARK WESTERN DISTRIBUTOR ROAD KNOCKNACARRA GALWAY IE"/>
        <s v="PRIVATE FREE ZONE 10TH OF RAMADAN CITY 20-15410811 TEL EX 20-15411 37"/>
        <s v="7TH FLOOR BONHAM CENTRE 79 85 BONH AM STRAND SHEUNG WAN HONG KONG"/>
        <s v="UNIT 12, 31/F, 8 COMMERCIAL TOWER, 8 SUN YIP STREET, CHAI WAN, HONG KONG. 852-28026070 TEL EX 852-2802 60"/>
        <s v="RUA PRINCESA ISABEL, 40 - SALA 1110 CRICIUMA-SC-BRAZIL ON BEHALF OF OCEAN FREIGHT EXPRESS, TE TAX ID: OTI 024552NF"/>
        <s v="AV. CADIZ 206 - 208 RUC 20500985322 SAN ISIDRO - LIMA - 39 PE"/>
        <s v="1343 DU COLLEGE, SAINT-LAURENT, QUEBEC, H4L 2L1, CANADA TEL 514-573-6188 TE BN 827514134RM0001"/>
        <s v="PARQUE EMPRESARIAL COLON EDIF. EMPRESARIAL 4 PISO GUAYAQUIL EC"/>
        <s v="AVE SAN FELIPE 270 JESU MARIA LIMA, PERU PER"/>
        <s v="12801 HARMON RD STE 125 FORTH WORT, TX 76177 USA"/>
        <s v="7407 MCLEAN ROAD WEST, PUSLINCH, ONTARIO N0B 2J0 CANADA"/>
        <s v="2F, E&amp;C VENTURE DREAM TOWER 2-CHA 197-10, GURO-DONG SEOUL 152 848 TE KOREA, REPUBLIC OF"/>
        <s v="2, PLACE DU CHATEAU JARNAC 16 16200 FRANCE"/>
        <s v="COMMANDING OFFICER ATTN CODE 440/ 441 FISC YOKOSUKA PSC 473 BOX 11 YOKOSUKA 96349-0011 81-457907950 TEL EX 81-45790 79"/>
        <s v="ZONE B2&amp;B3,4/F, BUILDING B, NORTH D SHENZHEN 44 518083 CHINA"/>
        <s v="5 PROGRES STR. PLOVDIV BULGARIA 359-52681182 TEL EX 359-5260 90"/>
        <s v="LSI BUILDING, #03, 6TH FLOOR, ST. 1019, SANGKAT PHNOM PENH THMEY, PHNOM PENH, PHNOM PENH TE CAMBODIA"/>
        <s v="INC. C/O ASIA CARGO CONTAINER LINE INC. UNIT 3107-3109 WORLD TRADE EXCHANGE BLDG., NO. 215 JUAN LUNA TE ST., BINONDO, MANILA,"/>
        <s v="BROKERAGE (HONG KONG) LIMITED UNIT 801 LEVEL 8 METROPLAZA TOWER 1 NO. 223 HING FONG ROAD KWAI FONG TE N.T. HONG KONG"/>
        <s v="GONGHUA INDUSTRIAL ZONE,TORCH HI-TECH INDUSTRIAL DEVELOP ZONE, ZHONGSHAN CITY, GUANGDONG, CHINA ZHONGSHAN 528400 CN"/>
        <s v="RUA 05 DE JULHO, 110 - CENTRO, CNPJ: 84.151.000/0001-82 NEUZIR@MADEIRASBAGA SC 89145-000 BR"/>
        <s v="FREIGHT FORWARDING CO., LTD ROOM 401,XINHUA INSURANCE BUILDING. NO.558 EAST DAMING RD,SHANGHAI,CN 86-2166052200 TEL EX 86-21660 53"/>
        <s v="CARDINAL GRACIAS RD, CHAKALA, ANDHERI EAST ATTN:ANIL PARTE MUMBAI MH 400099 INDIA 91-2261985100 TEL EX 91-22619 85"/>
        <s v="OUDE CHARLESBURGWEG 17 PARAMARIBO SURINAME"/>
        <s v="NO.7,BUILDING7,ZHEJIANG TEXTILE SOURCING EXPO CITY,XIAOSHAN DISTRIC CHINA CN"/>
        <s v="PLOT NO. 47-52 68-73, KEPZ NORTH KEPZ NORTH PATENGA, CHITTAGONG-4204 BANGLADESH"/>
        <s v="SANTIAGO - CHILE FONO 56 2 2341288 CONTACTO VILMA GARRIDO"/>
        <s v="KM.266 LONGITUDINAL SUR RUTA 5 SUR TALCA ML CHILE"/>
        <s v="R JOSE ALEXANDRE BUAIZ, 190 SALA 81 VITORIA ES 29050-918 BRAZIL"/>
        <s v="658, RUE POULIN, C. P. 2003, LAC-DROLET, QC, CANADA G0Y 1C0 TAX ID103082434RM0001 TE TEL. 819-537-5721"/>
        <s v="2400 NEYAGAWA BLVD. SUITE 22 OAKVILLE, ON L6H 7P5 CANADA"/>
        <s v="DANLI, EL PARAISO CTO. VIRGINIA TRIMINIO HONDURAS, C.A. HN"/>
        <s v="BENJAMINSTRAAT 41 PARAMARIBO SURINAME"/>
        <s v="ROBINSON POINT 39 ROBINSON ROAD #18 SINGAPORE 068911 SINGAPORE"/>
        <s v="YAYLA MAH. D-100 KARAYOLU CAD. NO:7 TUZLA 34 34949 TURKEY"/>
        <s v="2ND GROUP,BAISHI VILLAGE,XIAOJINKOU TOWN,HUICHENG HUIZHOU"/>
        <s v="45 POND STREET, SUITE 200 NORWELL, MA 02061 PHONE 781-544-3970 FMC 024358NF EIN+453236293"/>
        <s v="658, RUE POULIN, C. P. 2003, LAC-DROLET, QC, CANADA G0Y 1C0 TAX ID103082434RM0001"/>
        <s v="658, RUE POULIN, C. P. 2003, LAC-DROLET, QC, CANADA G0Y 1C0 PH 8195492090 TE TAX ID103082434RM0001"/>
        <s v="SUITE 1210 - 900 WEST HASTINGS ST VANCOUVER BC V6C 1E5 CANADA"/>
        <s v="VIA BRUNO BUOZZI 12 PIEVE EMANUELE MILAN IT"/>
        <s v="4/F, 30 ? 34 KWAI WING ROAD, KWAI CHUNG, NEW TERRITORIES.HK"/>
        <s v="3548 CHEMIN DES BRISES ST. DAMIEN, QC J0K 2E0 CANADA"/>
        <s v="COL. ANZUREZ MARIANO ESCOBEDO NO. 3 MEXICO CITY CMX 11590 MEXICO"/>
        <s v="MIERCUREA SIBIULUI 813, DN1 KM 342 MIERCUREA SIBIULUI 557150, ROMANIA, ROSB 40-742121812 TEL EX 40-21402 58"/>
        <s v="17897 TRIGGS RD SURREY BC V4N 4M8 CA"/>
        <s v="AS AGENTS FOR HODOGAYA CHEMICAL CO.,LTD. 2-4-1 YAESU,CHUO-KU, TE TOKYO 104-0028 JAPAN"/>
        <s v="SL BARRIO IBARGUREN, S N AMOREBIETA-ETXANO ES"/>
        <s v="CALLE ISLAS CANARIAS, 19 - PLANTA 0 BILBAO 48015 SPAIN"/>
        <s v="1 514,ANNA NAGAR,AVINASHI ROAD NEELAMBUR POST, COIMBATORE 641062 IN"/>
        <s v="ANDREAS-MEYER-STRASSE 45-47 HAMBURG HH 22113 GERMANY"/>
        <s v=". ON BEHALF OF: LILY APPARELS LIMITED 880-1711053395"/>
        <s v="20 ASHLEY STREET RANGIORA 7440 P.O. BOX 77 CA 7400 NZ"/>
        <s v="(THAILAND) CO., LTD 1011 SUPALAI GRAND TOWER, 7TH FLOOR, UNIT NO. 05, RAMA 3 ROAD, CHONGNO"/>
        <s v="12, LANE 101, CHYONG LIN S RD HSINGCHUANG"/>
        <s v="INCILIPINAR MAH. 36007 SOK GAZIANTEP 27 27000 TURKEY"/>
        <s v="658, RUE POULIN, C. P. 2003, LAC-DROLET, QC, CANADA G0Y 1C0 TAX ID 103082434RM0001 TE TEL. 819-537-5721"/>
        <s v="AV. PROVIDENCIA 2601 OF. 32 SANTIAGO - CHILE FONO 56 2 2341288 CONTACTO VIL3542M3542A GARRIDO"/>
        <s v="36 TAMARACK CIRCLE TORONTO, ONTARIO M9P 3T9 CANADA TAX ID: 002073280 CONTACT NAME: SEAN ZHANG"/>
        <s v="36 TAMARACK CIRCLE TORONTO, ONTARIO M9P 3T9 CANADA TAX ID 002073280 CONTACT NAME SEAN ZHANG TE TEL ( 416) 249-8338"/>
        <s v="5F NO.209 SEC 3 ,CIVIC BLVD., TAIPEI TAIWAN R.O.C."/>
        <s v="VIA A. DE GASPERI, 99 I-59100 PRATO PH +39/0574/583990"/>
        <s v="8 I-36040 GRISIGNANO DI ZOCCO (VI) PH +39/0574/583990-LARA ROSSATO E-MAIL LARA.ROSSATOESSEQUATTRO.IT"/>
        <s v="200 JEREMIE-PACAUD PRINCEVILLE, QUEBEC, CANADA G6L 0A2 T. 1-819-234-1213 TE TAX ID829139336RM0001"/>
        <s v="36 TAMARACK CIRCLE TORONTO, ONTARIO M9P 3T9 CANADA TAX ID 002073280 CONTACT NAME SEAN ZHANG TE TEL (416) 249-8338"/>
        <s v="658, RUE POULIN, C. P. 2003, LAC DROLET, QC CANADA G0Y 1C0 PH: 8195492090 FAX: 8195492045 TAX ID: 103082434RM0001"/>
        <s v="LTD - VIETNAM ROOM D03-01, FLOOR 03, DE SECTION, HUNG PHAT SILVER TE STAR BUILDING 156A NGUYEN HUU"/>
        <s v="KOMPLEKS MULTATULI INDAH JL. HAJI MISBAH BLOK AA NO.34 MEDAN 20151 INDONESIA TE TAX ID : 02.094.219.9-121.000"/>
        <s v="LEVEL 8, BLOCK D, DATARAN PHB, SAUJANA RESORT, SECTION U2, 40150, SHAH ALAM, SELANGOR, MALAYSIA"/>
        <s v="658, RUE POULIN, C. P. 2003, LAC DROLET, QC CANADA G0Y 1C0 PH 8195492090 FAX 8195492045 TE TAX ID 103082434RM0001"/>
        <s v="LTD 5TH FLOOR,SINOCHEM BUILDING NO.233 CHANG QING ROAD(NORTH) SHANGHAI,CHINA 200125 86-2038617990 TEL EX 86-21317 68"/>
        <s v="AGENCY RUA SANTOS PEDROSO, 420 - CENTRO 93.510-265 NOVO HAMBURGO-RS-BRASIL FONE + 55 (51) 3275-6500"/>
        <s v="45 POND STREET, SUITE 200 NORWELL, MA 02061 FMC 024358NF EIN+453236293 PHONE 781-544-3970"/>
        <s v="MIDDENWEG 6,4782 PM MOERDIJK PO BOX 299,4760 AG ZEVENBERGEN THE NETHERLANDS VAT NO. NL806378086B01 NETHERLANDS"/>
        <s v="MERSEYWEG 10 P.O. BOX 1020 3180 AA ROZENBURG NETHERLANDS NETHERLANDS"/>
        <s v="EJIP INDUSTRIAL PARK PLOT 4E CIKARANG SELATAN, BEKASI 17550 INDONESIA PHONE : 62-21 TE 8970101 FAX : 62-21 8970249"/>
        <s v="AV. PROVIDENCIA NRO 2601 OF. 32 SANTIAGO - CHILE FONO 56 2 2341288 CONTACTO VILMA GARRIDO"/>
        <s v="AVDA KENNEDY 5770 OF 1508 VITACURA RM CHILE"/>
        <s v="50 PAVILION DRIVE MANGERE AUCKLAND 2022 64-92804943 TEL EX 64-92804 94"/>
        <s v="INTERPORTO AMERIGO VESPUCCI 57010 GUASTICCE (LI) ITALY FDA NO.17020996154 39-586983058 TEL EX 39-05869 83"/>
        <s v="LIMITED LAND LOT B`5B`CN, ROAD DC, BAU BANG INDUSTRIAL PARK, LAI UYEN TE TOWN, BAU BANG DISTRICT, BINH"/>
        <s v="LIMITED LAND LOT B`5B`CN, ROAD DC, BAU BANG INDUSTRIAL PARK, LAI UYEN TOWN, BAU BANG DISTRICT, BINH TE DUONG PROVINCE, VIETNAM"/>
        <s v="45 POND STREET SUITE 200 NORWELL, MA 02061 FMC 024358NF EIN+453236293 PHONE 781-544-3970"/>
        <s v="3500 - 1055 DUNSMUIR ST VANCOUVER BC V7X 1H7 CANADA PHONE: 1-604-422-3400 1-6046480322 TEL EX 1-866999 03"/>
        <s v="301, 3RD FLOOR, PLOT NO. 16 &amp; 17, COMMERCIAL COMPLEX,OKHLA PHASE-1, NEW DELHI-110020, INDIA. 91-1149535307 TEL EX 91-11264 63"/>
        <s v="INDIRA GANDHIWEG 192 PARAMARIBO SURINAME"/>
        <s v="UNIT G, G/F., HARIBEST IND BLD,45-47 AU PUI WAN ST FO TAN SHATIN NT,HK TEL:13711206065 CONTACT:CHING LAU"/>
        <s v="LIMITED LAND LOT B`4B`CN AND B`5B`CN, ROAD DC AND LAND LOT B`3E`CN, ROAD N11, BAU BANG TE INDUSTRIAL PARK, LAI UYEN COMMUNE,"/>
        <s v="3500-1055 DUNSMUIR ST VANCOUVER BC V7X 1H7 CANADA PHONE 1-604-422-3400"/>
        <s v="70 ROUTE DE SENLIS ULLY SAINT GEORGES 60730 FR"/>
        <s v="PHUC DIEN INDUSTRIAL ZONE CAM PHUC COMMUNE, CAM GIANG DISTRICT, HAI DUONG PROVINCE, VIETNAM TE TEL NO.84-2203-545 860 FAX:545 878"/>
        <s v="HERTZWOOD LLC 45 POND STREET, SUITE 200 NORWELL, MA 02061 FMC 024358NF EIN+453236293"/>
        <s v="5265 HWY 26 E., RR2 STAYNER, ONTARIO L0M 1S0 CANADA BN-102773686 RT0001"/>
        <s v="MA YI INDUSTRY DEVELOPMENT DISTRICT, WAIHAI TOWN, JIANGMEN, GUANGDONG, CHINA"/>
        <s v="TSR CO.,LTD. 301, TEHERAN-RO, GANGNAM-GU, SEOUL, KOREA 82-261919492 TEL EX 82-51441 01"/>
        <s v="LIMITED LAND LOT B`4B`CN AND B`5B` CN, ROAD DC AND LAND LOT B`3E`CN, ROAD N11, BAU BANG INDUSTRIAL TE PARK, LAI UYEN COMMUNE, BAU"/>
        <s v="LIMITED LAND LOT B`4B`CN AND B`5B`CN, ROAD DC AND LAND LOT B`3E`CN, ROAD N11, TE BAU BANG INDUSTRIAL PARK, LAI UYEN"/>
        <s v="2284 BALLAN-DAYLESFORD ROAD LEONARDS HILL VIC 3461 AUSTRALIA"/>
        <s v="RAJESH FORESTRY SERVICES BEEKHUIZEN PARAMARIBO SURINAME"/>
        <s v="AUBRILAM 83 RUE FONGIEVE 63057 CLER MONT FERRAND CEDEX VAT FR 78 343 34 0 543"/>
        <s v="VIA FANIN 2 20090 SEGRATE MI"/>
        <s v="BOLIVAR OE6-185 Y CUENCA QUITO EC TE 593-2-2284500"/>
        <s v="MINHOU ECONOMIC AND TECHNOLOGICAL DEVELOPMENT ZONE 2 FUZHOU CN"/>
        <s v="200 JEREMIE-PACAUD PRINCEVILLE, QUEBEC, CANADA G6L 0A2 T. 1-819-234-1213 F. 1-819-234-1321 TE TAX ID829139336RM0001"/>
        <s v="AV. PROVIDENCIA 2601 OF. 32 SANTIAGO - CHILE PH 56 2 2341288 CTC VILMA GARRIDO"/>
        <s v="NO.2-3,76TH LANE,ER HENG ST.LAOWAIT P.R.CHINA 86-57487032989 TEL EX 86-57487 03"/>
        <s v="LIMITED LAND LOT B`4B`CN AND B`5B`CN, ROAD DC AND LAND LOT B`3E`CN, TE ROAD N11, BAU BANG INDUSTRIAL PARK,"/>
        <s v="RUA HERTA THIEME, 103, SALA B IMARU ITAJAI SC 88305-645 BRAZIL"/>
        <s v="FLAT RM 913B 9 F OCEAN CENTRE HARBOUR CITY 5 CANTON ROAD HONG KONG CN"/>
        <s v="ROOM 1723-24, PACIFIC TRADE CENTRE, NO.2 KAI HING ROAD, KOWLOON BAY, KOWLOON, HONG KONG. TEL: (852)2754 9507"/>
        <s v="VIA LEPORI, 9 - LOC.STAGNO 57017 COLLESALVETTI LI ITALY, FDA NO.12460645172 0586-967001 0586-941440"/>
        <s v="GONDAL ROAD VILLAGE KOTHARIA RAJKOT GJ 360004 INDIA"/>
        <s v="STREET 10, AKTI POSSIDONOS PIRAEUS 18531 GREECE"/>
        <s v="JUAN PAULLIER 1671 MONTEVIDEO - URUGUAY PH.59824099999 FX.59824088056"/>
        <s v="LIMITED LAND LOT B`4B`CN AND B`5B`CN, ROAD DC AND LAND LOT B`3E`CN, ROAD N11, BAU BANG TE INDUSTRIAL PARK LAI UYEN"/>
        <s v="POL. IND. DE MAQUA S/N AVILES 33400 SPAIN"/>
        <s v="TRAPAING ROMCHECK, SANGKA PHNOM PENH KH"/>
        <s v="1201-A WING, GODREJ COLISEUM, OFF SOMAIYA ROAD, EVERARD NAGAR, SION EAST, MUMBAI-400 022,INDIA 91-2233466666 TEL EX 91-22334 66"/>
        <s v="L &amp; T HOUSE BALLARD ESTATE MUMBAI-400 001, INDIA 91-4428462089 TEL EX 91-44284 62"/>
        <s v="LIMITED LAND LOT B`4B`CN AND B`5B `CN, ROAD DC AND LAND LOT B TE `3E`CN, ROAD N11, BAU BANG"/>
        <s v="OFFSHORE)LIMITED ALAMEDA DR. CARLOS D' ASSUMPCAO NO.411-417, PRACA WONG CHIO J&amp;K 19, MACAU"/>
        <s v="CARGO-CITY-SUD FRANKFURT AM MAIN HE 60549 GERMANY"/>
        <s v="HEINZ FISCHER COLONIASTRASSE 10 KERPEN TE DE"/>
        <s v="225/1 A-5-7 KAIPOORIKKARA,STH VAZHA ERNAKULAM KL 683107 INDIA"/>
        <s v="ATI-SZIGET IPARI PARK SZIGETSZENTMIKLOS HU"/>
        <s v="YINGMING INDUSTRIAL ZONE, SHATOU TOWN, NANHAI, FOSHAN, GUANGDONG, CHINA"/>
        <s v="ROOM 1601-1603, R&amp;F NEW WORLD CENTE GUANGZHOU 44 510600 CHINA"/>
        <s v="ROOM 1601-1603, R&amp;F NEW WORLD CENTE GUANGZHOU 44 510060 CHINA"/>
        <s v="6 XIELI STREET,MA LUAN SUBDISTRICT OFFICE,PING SHAN DISTRICT SHEN ZHEN,,CN"/>
        <s v="RM.1909-1910,19/F,EXCELLENCE BUILDING, 98 FU HUA 1 ROAD,FU TIAN CHINA TE TEL:0755-8287500 FAX:(755)-82877911"/>
        <s v="LAND LOT B-4B-CN, B-5B-CN ROAD DC LAND LOT B-3E-CN, ROAD N11, BAU BANG IND PARK, LAI UYEN COMMUNE TE BAU BANG DIST, BINH DUONG PROVINCE"/>
        <s v="PLOT 206 MK 1 PRAI FREE TRADE ZONE PRAI"/>
        <s v="5265 HWY 26 E., RR2 STAYNER, ONTARIO L0M 1S0 CANADA BN-102773686 RT0001 TE PHONE 705-428-6778"/>
        <s v="FLAT A,14/F FULLY INDUSTRIAL BUILDING,NO.6 TSUN YIP LANE KOWLOON, HONGKONG, ON BEHALF OF TE EMERSON RADIO MACAO COMMERCIAL"/>
        <s v="VIA PARAVERA,16 11100 AOSTA ITALY TAX ID 00571320076"/>
        <s v="QIAOLI INDUSTRIAL PARK, CHANGPING T GUANGDONG 44 510000 CHINA"/>
        <s v="101 A/B SILVER UTOPIA CARDINAL GRACIAS ROAD CHAKALA MUMBAI 91-2261985100 TEL EX 91-22675 87"/>
        <s v="R DR. RENATO PAES DE BARROS 1017 CNPJ 00.711.083/0001-27 04530-001 SAO PAULO ITAIM BIBI BRAZIL PH 55 13 3226-1700"/>
        <s v="O/B OF LG ELECTRONICS INC."/>
        <s v="FORWARDING (SHANGHAI) LTD UNIT B, FLOOR 20TH, 500 ZHANGYANG ROAD, SHANGHAI 200122, CHINA TEL : +86-21-5836 8850 FAX : @"/>
        <s v="AV. PROVIDENCIA 2601 OF. 32 SANTIAGO-CHILE FONO 56 2 2341288 CTC VILMA GARRIDO"/>
        <s v="UNIT 01,7TH FLOOR SINOTRANS JIANGSU NANJING 32 210001 CHINA"/>
        <s v="P.O.BOX 12763 MILL CREEK, WA 98082-0763"/>
        <s v="8 PETERHOF ROAD HOUT BAY WC 7806 SOUTH AFRICA"/>
        <s v="8 PETERHOF RD HOUT BAY WC 7806 SOUTH AFRICA"/>
        <s v="AIR SEA LOGISTICS SEA FREIGHT GATEWAY BREMEN HANNA-KUNATH-STRAEE 4 TE AS AGENT OF KINGWOOD LOGISTICS LTD."/>
        <s v="JIJKSWEG 442/A3 WIELSBEKE 8710 BE"/>
        <s v="GROUP CO.,LTD GANGCHANGQIAO DONGCE, TANGSHAN, HEBEI, P.R.CHINA TEL:031 5-2703058"/>
        <s v="AGENT CO.,LTD GUANGZHOU BRANCH ROOM 1509-1512, CENTRAL TOWER, 5 XIANCUN ROAD, GUANGZHOU, 510623 TE CHINA, PEOPLES REP."/>
        <s v="ZHEN BRANCH 27/F, BLOCK A, NANFANG SECURITIE BUILDING,JIANSHE ROAD, LUOHU, 86-75522919888 TEL EX 86-75522 91"/>
        <s v="SEACO SHIPPING SA AS AGENTS FOR A WORLD WIDE MOVING INC. CASE POSTALE 6262. 1211 GENEVA SWIT"/>
        <s v="JLN BERINGIN LOT IV BATAMINDO INDUSTRIAL PARK BATAM ISLAND 29433 ID"/>
        <s v="200 CANTONMENT ROAD 05-03 SOUTHPOINT SINGAPORE 089763 TEL +65 6318 3460"/>
        <s v="WORLDWIDE LOGISTICS KFT. LORINICI UT 61 VECSES 2220 HUNGARY"/>
        <s v="OF SALOTA INTERNATIONAL PVT LTD NO.30 , 6TH FLOOR, R.A.DE MEL MAWATHA 94-115338744 TEL EX 94-11530 02"/>
        <s v="OSAKA FUKOKU SEIMEI BUILDING 2-4 KO KITA-KU, OSAKA-SHI 27 530-0018 JAPA"/>
        <s v="AV. PROVIDENCIA 2601 OF. 32 SANTIAGO - CHILE FONO 56 2 2341288 CTCVILMA GARRIDO"/>
        <s v="ROOM C-406,FULLHOPE PLAZA, 12 HONG QINGDAO 37 266001 CHINA"/>
        <s v="RUA CAMBORIU, 590 88301451 ITAJAI/SC/BRASIL CNPJ 74.182.593/0001-90"/>
        <s v="O LTDA. RUA 466, N 110, BAIRRO LEOPOLDO ZARLING, ITAPEMA, SC, BRAZIL ZIP CODE 88220-000"/>
        <s v="36 TAMARACK CIRCLE TORONTO, ONTARIO M9P 3T9 CANADA EIN002073280"/>
        <s v="45-50 INDUSTRIAL AREA, GULBERG III LAHORE 54660 PAKISTAN 92-426370464 TEL EX 92-42631 43"/>
        <s v="LTD.,LIBERTY TOWER,7TH FLOOR, UNIT NO.701,CLOUD CITY AIROLI, 400708 NAVI MUMBAI,INDIA.AS AGENT FOR AND ON BEHALF OF PANTAINER(H.K)LIMITED."/>
        <s v="EUGENIA NO. 189 COL. NARVARTE ORIENTE DELEG. BENITO JUAREZ CP. 03020 MEXICO DF, RFC UME960604PZ7"/>
        <s v="3RD FLOOR, OOCL PLAZA NO.841, MIDDL SHANGHAI 31 200040 CHINA"/>
        <s v="CNPJ 03965366000193 SAO PAULO, SAO PAULO. 01311-00 AV PAULISTA 575 CJ SP 01401-000 BR"/>
        <s v="INDUSTRIAL ESTATE, AL-HUSSEIN BIN A AL KARAK KA 61112 JORDAN"/>
        <s v="HOSUR-THALLI ROAD,BELAGONDAPALLI HOSUR KA 635114 INDIA"/>
        <s v="LICHTSTRASSE 35 BASEL 4056 SWITZERLAND 41-916961111 TEL EX 41-91696 12"/>
        <s v="ELLOUGH ROAD UNITED KINGDOM BECCLES NR34 7TB GB"/>
        <s v="AV. JUSCELINO KUBITSCHEK, 1400, 9 A SAO PAULO SP 04543-000 BRAZIL"/>
        <s v="NO.18 LANE 151,YOUN-CHEN N.ROAD TAI-PING TAI CHUNG TW"/>
        <s v="PLOT 206, PRAI FREE TRADE ZONE PRAI INDUSTRIAL ESTATE 13600 PRAI"/>
        <s v="3 CONCORDE CRESCENT AIRPORT CITY, CAPE TOWN 8001 SOUTH AFRICA"/>
        <s v=". 14435 GOVERNOR S DR CARMONA 4116 CA VITE PHILIPPINES"/>
        <s v="P-223/2 TEKA STREET NO.2, MONTGOMER FAISALABAD PB 38000 PAKISTAN"/>
        <s v="658, RUE POULIN, C. P. 2003, LAC-DROLET, QC, CANADA G0Y 1C0 PH: 8195492090 FAX: 8195492045"/>
        <s v="27 CALLE,1ER 3ER AVE. BO. LA PAZ SAN PEDRO SULA, HN RTN 05019002186133"/>
        <s v="164558, RUSSIA, ARKHANGELSK REGION, ARKHANGELSK, NABEREZHNAYA SEVERNOY DVINY, 68, OFFICE 7"/>
        <s v="TARASOVA STREET, BLDG. 31 163016 ARKHANGELSK RUSSIA PH: (8182)61-02-24"/>
        <s v="C.SO LINO ZANUSSI, 26 33080 PORCIA (PN) ITALIA"/>
        <s v="OPPABHISHILP BUILDING,B/H KESHAVBAG AHMEDABAD GJ 380015 INDIA"/>
        <s v="13401 108TH AVENUE, SUITE 1820, SURREY B.C. V3T 5T3 CANADA TEL(604) 498-1110 TE FAX(604) 909-4803"/>
        <s v="O B OF LG CHEM, LTD. 03184 3F GWANGHWAMUN B D. 58, SEOUL 150709 KR"/>
        <s v=". 128, YEOUI-DAERO, YEONGDEUNGPO-GU, SEOUL, KOREA"/>
        <s v="18TH FL. HANA SECURITIES BLDG. 23-3 YEOUIDO-DONG YEONGDEUNGPO-GU SEOUL 150-876 TE KOREA REPUBLIC OF"/>
        <s v="MARIANO ESCOBEDO NO. 396 INT. 201 COL. ANZURES DEL. MIGUEL HIDALGO CP. 11590 MEXICO DF RFC TCM 030721 TU5 TEL 5255245331"/>
        <s v="CTX FRAZITTA PARK 20 MONTREAL DRIVE CAPE TOWN 7525 SOUTH AFRICA"/>
        <s v="AGENT CO ,LTD GUANGZHOU BRANCH ROOM 1509-1512, CENTRAL TOWER, 5 XIANCUN ROAD, GUANGZHOU, 510623 TE CHINA, PEOPLES REP"/>
        <s v="4F., NO. 222, SEC. 2, JIN-SHAN S. RD., TAIPEI, 106, TAIWAN"/>
        <s v="418-421 4TH FLOOR THE PLAZA G-7 CLIFTON BLOCK 9 KDA SCHEME5 NEAR II TALWAR, KARACHI.TEL:35308691 TE ON BEHALF OF EXPORTERS:"/>
        <s v="5265 HWY 26 E., RR2 STAYNER, ONTARIO L0M 1S0 CANADA"/>
        <s v="D5265 HWY 26 E., RR2 STAYNER, ONTARIO L0M 1S0 CANADA BN-102773686 RT0001 TE PHONE 705-428-6778"/>
        <s v="BLOCK A&amp;D, 5TH FLR, 61 CHIMES BUILD PLOT NO.59 TO 62, SECTOR 44 GURGAON, HARYANA 122 003 INDIA 91-1244978500 TEL EX 91-12425 76"/>
        <s v="BOOMSESTEENWEG 957 WILRIJK VAN 2610 BELGIUM"/>
        <s v="UL. KWIATOWA 14 66-131 CIGACICE, LB POLAND 31-102630590 TEL EX 31-10263 05"/>
        <s v="27 SAILENDER ROAD. LILUAH HOWRAH - 711 204 (INDIA) 91-3322820942 TEL EX 91-33228 20"/>
        <s v="AV. N S DOS NAVEGANTES,451/SL 1105/ VITORIA ES 29050-420 BRAZIL"/>
        <s v="ROOM 1112, 11/F., BRILL PLAZA 82-84 TO KWA WAN ROAD, KLN., HK CONTACT PERSON: ANITA WONG TE TEL NO : 852-2303 1661"/>
        <s v="EXPRESS LINE ROOM C-406, FULLHOPE P QINGDAO 37 266071 CHINA"/>
        <s v="1270 BALTIMORE PIKE WEST GROVE PA 19390 UNITED STATES"/>
        <s v="727 ARENDELL STREET, PO BOX 605 MOREHEAD CITY NC 28557"/>
        <s v="RUA GERAL, S/N - METROPOLITANA CRICIUMA SC 88819-140 BRAZIL"/>
        <s v="ADD:M-R 5/137-138 VIRJEE STREET NEAR SONERI BANK. JODIA BAZAR KARACHI PAKISTAN"/>
        <s v="WILLYLAAN 9 PARAMARIBO SURINAME"/>
        <s v="LOGISTICO LTDA AS AGENT FOR BLUE WORLD LINE RUA FIDENCIO RAMOS, 223, 6TH FLOOR SAO PAULO SP 04551- -010 BRAZIL"/>
        <s v="SDOT-YAM M.P.MENASHE 38805 ISRAEL, IL SDOT YAM IL"/>
        <s v="M.P. MENSHE SDOT YAM 3780400 ISRAEL"/>
        <s v="RUA JOSE RABELLO PORTELLA 638 13220-540 VARZEA PAULISTA SP SAO PAULO 13220 540 BR"/>
        <s v="AS AGENT OF SCHENKEROCEAN LIMITED HEIDENKAMPSWEG 79 20097 HAMBURG TE GERMANY"/>
        <s v="HERENGRACHT 36 2312 LD LEIDEN LEIDEN ZH 2312 LD NL"/>
        <s v="RM 503, 5/F, TOWER B, HUNGHOM COMMERCIAL CTR 37 MA TAU WAI RD HUNGHOM KOWLOON HONG KONG 852-27658362 TEL EX 852-2362 80"/>
        <s v="D/B/A TRANSPAC CARGO LINE UNIT 06,7 NANJING 32 210001 CHINA"/>
        <s v="310 ISCON ELEGANCE NEAR JAIN TEMPLE PRHALD NAGAR CROSS ROADS, SG HIGHWA AHMEDABAD, GUJARAT 380 051 91-2242911104"/>
        <s v="3RD FL, WOODO BLDG., 34 WORLD CUP B UK-PO, MAPO-GU, SEOUL"/>
        <s v="AV. EUGENIA NO. 189 COL. NARVARTE ORIENTE CP. 03020 MEXICO D.F. RFC: UME960604PZ7 TE CTC: LUIS ARAIZA"/>
        <s v="AV. EUGENIA NO. 189 COL. NARVARTE ORIENTE CP. 03020 MEXICO D.F. RFC: UME960604PZ7 TE PH: +522299319394"/>
        <s v="LTD. 2FL., NO. 90., SEC.2, NANJING TAIPEI, TAIWAN TEL_886-2-25365115 FAX_886-2-660801"/>
        <s v="3600A STATE ROUTE 7 HOOSICK FALLS, NY 12090, USA"/>
        <s v="SUITE 1510, 200 BURRARD STREET, VANCOUVER BC V6C 3L6 CANADA"/>
        <s v="1456 SOK. NO:16 BAROHAN ALSANCAK IZ IZMIR 35 35000 TURKEY"/>
        <s v="ROOM 1902, JINLING INTERNATIONAL BL SHANGHAI 31 200081 CHINA"/>
        <s v="CALLE JOSE CORONADO FREE ZONE"/>
        <s v="AV. PROVIDENCIA 2601 OF. 32 SANTIAGO - CHILE FONO 56 2 2341288 CT VILMA GARRIDO"/>
        <s v="VIA DELLE NAZIONI UNITE, 19 50018 SCANDICCI FI ITALY T:+39 055 5219 1 TE F:+39 055 7212 88"/>
        <s v="KS HAMAMACHI BUILDING 3F, 10-16 HAMAMACHI, MOJI-KU, KITAKYUSHU-SHI, FUKUOKA,801-0856,JAPAN TEL_ 093-288 FAX_ 093-280-2231 S/C_ JP0"/>
        <s v="AS AGENT FOR AND ON BEHALF OF PYRAM RUA HERTA THIEME, 103-88305-645-ITA CNPJ_ 03.537.774/0001-44 P_55-4733414800 /F_55-4733414814"/>
        <s v="NO.1 YONGYI WEST ROAD,DIPU SUBDIST ANJI 313300 CN"/>
        <s v="177 E MAIN ST SEARSPORT ME 04974 UNITED STATES PHONE: +1 207-548-2625"/>
        <s v="SHENZHEN BRANCH 42F,GOLDEN BUSINESS CENTRE, NO.2028 EAST SHENNAN RD., 518007 SHENZHEN,CHINA AS AGENT FOR 86-75522191252 TEL EX 86-75522 19"/>
        <s v="17 PARK OF COMMERCE BLVD. SUITE 103 SAVANNAH GA 31405 UNITED STATES"/>
        <s v="GRUENER DEICH 19 20097 HAMBURG, GERMANY AS AGENTS OF 49-4023931412 TEL EX 49-40239 31"/>
        <s v="F-1210, BASEMENT, C.R. PARK, NEW DELHI - 110019"/>
        <s v="45 POND STREET SUITE 200 NORWELL MA 02061 UNITED STATES"/>
        <s v="OCEAN EXPORT - EMSLAND STAERKE GETREIDESTR. 5 28217 BREMEN TE GERMANY"/>
        <s v="KM 12 VIA ALTERNA AL PUERTO ZONA FRANCA TAYRONA SANTA MARTA, COLOMBIA COL"/>
        <s v="ZONA FRANCA QUANAMINTHE PROYECTO CODEVI"/>
        <s v="6 RUE ANDRE CAMPRA NONE LA PLAINE ST DENIS, FR 93210"/>
        <s v="1497 WINDSOR STREET ASHLAND OR 97520 UNITED STATES"/>
        <s v="ROOM 1105 11 F TOWER 1 LIPPO CENTER NO.89 QUEENSWAY HONG KONG HK"/>
        <s v="LTD. 2FL., NO. 90., SEC.2, NANJING TAIPEI, TAIWAN TEL_886-2-25365115 FAX_886-2-66080108"/>
        <s v="FAR EAST FINANCE BUILDING 14 ROBINS SINGAPORE 069535 SINGAPORE"/>
        <s v="AV. PROVIDENCIA NRO 2601 OF. 3 FONO 56 2 2341288 SANTIAGO - CHILE RM CL"/>
        <s v="AV. PROVIDENCIA 2601 OF. 32 FONO 56 2 2341288 SANTIAGO - CHILE RM CL"/>
        <s v="2FL., NO. 90., SEC.2, NANJING E. RD TAIPEI, TAIWAN TEL_886-2-25365115 F"/>
        <s v="ROOM 3FA ,VTRUST OFFICE CENTER, ST. 109, SANGKAT MITTAPHEAP, KHAN 7 MAKARA,PHNOM PENH,CAMBODIA PHNOM PENH"/>
        <s v="NO.1 CUILI ROAD, LUOWU COUNTRY, LIU PINGDI TOWN, LONGGANG DISTRICT,"/>
        <s v="APPLIANCE CO.,LTD NO.7 ROAD BEIAN OFFICE JIMO QINGDAO,CHINA TEL:0086-532-87500999"/>
        <s v="GUANGZHOU BRANCH AS AGENTS FOR AND ON BEHALF OF PYRAMID LINES 86-2081350090 TEL EX 86-20813 50"/>
        <s v="VIA DECORATI AL VALOR MILITARE 40 41100 BAGGIOVARA DI MODENA MO"/>
        <s v="RM1002-1003,1ST MANSION,NO.268 SOUTH ZHONGSHAN ROAD,RESOURCE PLAZA SHANGHAI 200010,CHINA TEL:86 2151082366-18"/>
        <s v="OF MCL-MULTI CONTAINER LINE,INC. D/B/A TRANSPAC CARGO LINE UNIT 06,7TH FLOOR SINOTRANS TE JIANGSU MANISON 129 ZHONGHUA RD,"/>
        <s v="O LTD NO 7 XIN DE ROAD GAO XIN TECHNOLOGY CHAN YE YUAN RONG GUI ZHEN SHUNDE FOSHAN CN"/>
        <s v="240, SAINT-JACQUES STREET OUEST, SU MONTREAL QC H2Y 1L9 CANADA"/>
        <s v="6-3-552, GROUND FLOOR, SRI RAM TOWERS, (TAJ DECCAN LANE, E SOMAJIGUDA, HYDERABAD, TELANGANA 50 91-7966168931 TEL EX 91-79661 68"/>
        <s v="2FL., NO. 90., SEC.2, NANJING E. RD TAIPEI, TAIWAN TEL_886-2-25365115 FAX_886-2-660801"/>
        <s v="TAS. VE TIC AS SARIIBRAHIMLI MAHALLESI KIZILKAYA MEVKII, D-400 K 33100 NO 26 AKDENIZ/MERSIN TURKEY"/>
        <s v="PROVIDENCIA 2601 OF 301 SANTIAGO 8320000 CL SANTIAGO RM CL"/>
        <s v="OCEAN 2 F., NO.21, LANE 50, SEC. 3, NANKANG ROAD, TAIPEI, TAIWAN R.O.C. O B SCANWELL CONTAINER LINE LTD. TE ATTN. GRACE TEL. 886-2-2651-3536"/>
        <s v="470 CLOVERLEAF DRIVE, UNIT A &amp; B BALDWIN PARK CA 91706 UNITED STATES"/>
        <s v="SITE NO. 009 THETSANE INDUSTRIAL AR MASERU LESOTHO 266-22326655 TEL EX 266-2232 66"/>
        <s v="53 MAPLE STREET POMONA KEMPTON PARK GAUTENG, SOUTH AFRICA 27-113921657"/>
        <s v="AV.RAMIRES, S/N ESQ.DA RUA DOS CEBA CACERES MT 78200-000 BRAZIL"/>
        <s v="AV. RAMIRES, S/N - DIST. INDUSTRIAL CACERES MT 78200-000 BRAZIL"/>
        <s v="207, SEC. 2, TUN HWA SOUTH ROAD, TAIPEI TAIWAN FAX NO:02-27361422 TE TEL NO:02-27338000"/>
        <s v="RM 504-6 5/F HARBOUR CENTRE TOWER 2 NO 8 HOK CHEUNG STREET HUNGHOM TE KOWLOON"/>
        <s v="C/BERGUEDA 1, ESC. A, PLT. BAJA, A5 EL PRAT DE LLOBREGAT 08820 BARCELONA SPAIN &amp; BALEARIC &amp; CANARY ISLS"/>
        <s v="100 E. INDUSTRIAL DR. PO BOX 21. LYNDON STATION, WI 53944"/>
        <s v="3 CONCORDE CRESCENT AIRPORT CITY, A CAPE TOWN 7490 SOUTH AFRICA"/>
        <s v="2FL., NO. 90., SEC.2, NANJING E. RD TAIPEI, TAIWAN TEL_886-2-25365115 FAX_886-2-6608"/>
        <s v="144 THOMSON AVE. MOUNTAIN VIEW CA 94043"/>
        <s v="G-16&amp;24, HANS BHAWAN 1, BHADURSHAH DELHI DL 110002 INDIA"/>
        <s v="OSAKA FUKOKU SEIMEI BUILDING2-4,KOM KITA-KU, OSAKA-SHI 530-0018 JP"/>
        <s v="VIA LAZIO N.16 20056 GREZZAGO MI GREZZAGO, MI ITALY"/>
        <s v="OFICINA 402 EDIFICIO PARK OFFICE AV LA MOLINA LIM PERU"/>
        <s v="61 ST.JOSEPH STREET SUITE 1200 MOBILE, AL 36602"/>
        <s v="C/O TIFFANY CARGO SYSTEMS 79 EL MOLTAKA EL ARABY DISTRICT SHERATON HELIOPOLIS , CAIRO , EGYPT ."/>
        <s v="HELIOPOLIS, CAIRO, EGYPT."/>
        <s v="ZONA FRANCA INDUSTRIAL SAN PEDRO DE MACORIS,REP DOM DOM"/>
        <s v="AS AGENT OF ETS EXPRESS LINE LTD. FDA REG.-NO. 10742757392 VIOLENSTRASSE 27 BREMEN HB"/>
        <s v="WU HE DA DAO, BAN TIAN IND. ZONE, SHENZHEN CN"/>
        <s v="YAMANI DYNASTY CO.,LTD NAM HONG INDUSTRIAL GROUP, NAM HONG NAM TRUC DISTRICT, NAM DINH PROVINC"/>
        <s v="658, RUE POULIN, C. P. 2003, LAC-DROLET, QC, CANADA G0Y 1C0 CANADA"/>
        <s v="AVDA.AMERICO VESPUCIO SUR 80 PISO 8 LAS CONDES SANTIAGO CHILE PH 56-2-4306600/FAX 56-2-3660164"/>
        <s v="207, SEC. 2, TUN HWA SOUTH ROAD, TAIPEI TAIWAN TEL NO:02-27338000 TE FAX NO:02-27361422"/>
        <s v="OSAKA FUKOKU SEIMEI BUILDING 2-4,KO KITA-KU, OSAKA-SHI 27 530-0018 JAPA"/>
        <s v="1-38-8 HIGASHI-SHINAGAWA SHINAGAWA-KU, TOKYO 140-0002 JAPAN TEL_03-5460-9715 FAX_03-5460-9744 S/C_ JP0"/>
        <s v="NISSEI BLDG., 6-3 OHSAKI 1-CHOME, SHINAGAWA-KU, TOKYO 141-8560, JAPAN"/>
        <s v="AM TERMINAL 1C 8402 WERNDORF AUSTRIA AGENT OF BLUE ANCHOR LINE 43-3135906900 TEL EX 43-31359 06"/>
        <s v="VIA CALNUOVA 18 SALGAREDA 31040 ITALY"/>
        <s v="5/F, UNION INDUSTRIAL BUILDING, 116 WAI YIP STREET, KWUN TONG, KOWLOON, HONG KONG"/>
        <s v="ROOM A, 16TH FL, NO 726 WEST YAN AN ROAD HUAMIN EMPIRE PLAZA,CHANGNING DIST SHANGHAI TE 20004#"/>
        <s v="AV. PROVIDENCIA 2601 OF. 32 PH: 56 2 2341288 SANTIAGO - CHILE RM CL"/>
        <s v="1900 RILEY ROAD SPARTA UNITED STATES"/>
        <s v="470 CLOVERLEAF DRIVE BALDWIN PARK UNITED STATES T +1-626-3333988"/>
        <s v="KM 124 AUTOPISTA MEXICO PUEBLA SN ZONA INDUSTRIAL NORTE PUEBLA PUE 72014 MEXICO TE RFC HST781101TJ8"/>
        <s v="PO BOX 493 LOXLEY AL 36551 LANE MERCHANT 251-964-2539"/>
        <s v="EXPEDITORS 31F,BLOCK A, REITH 86-75525181678 TEL EX 86-75525 18"/>
        <s v="175 MOO 5 T. THATOOM, PRACHIN BURI, 25140 TH"/>
        <s v="7TH FLOOR, TALAY THONG TOWER 53 MOO 9 SUKHUMVIT ROAD, TUNGSUKHLA,SRIRACHA, CHONBURI 20230 THAILAND"/>
        <s v="NO. 1225-200 GRANVILLE STREET, VANC V6C 1S4 TEL: 604-687-8929 FAX: 604 69-1472 1-6048731666 TEL EX 1-604295 32"/>
        <s v="JL.MARGOMULYO 4E.TANDES SURABAYA, INDONESIA"/>
        <s v="AS AGENT OF MCL-MULTI CONTAINER LINE, INC. D/B/A TRANSPAC CARGO LINE TE UNIT 06,7TH FLOOR SINOTRANS"/>
        <s v="SOENDERHOEJ 14 VIBY J 8260 DENMARK"/>
        <s v="36 DURBAN ROAD CHELSEA WYNBERG CAPE TOWN 8000 SOUTH AFRICA"/>
        <s v="CAIYUAN VILLAGE,YATOU TOWN, RONGCHENG,SHANDONG,CHINA FDA REGISTRATION#:17519437824 86-53286077222 TEL EX 86-53285 79"/>
        <s v="C/O GREEN SHOES (VIETNAM) ENTERPRISE., LTD-NEW 2 HAMLET MY HANH NAM WARD,DUC HOA DIST, 84-835203999 TEL EX 84-08393 60"/>
        <s v="AS AGENT FOR ISA SAN RAFAEL, CA C/O WILHELM ROSEBROCK, 28197 BREMEN GERMANY"/>
        <s v="OBER DER MHLE 30 DE 42699 SOLINGEN AS AGENTS FOR EM-LINES LTD."/>
        <s v="RM05/06,10/F,TOWER B,TILEY CENTRAL PLAZA, NO.3 HAIDE ROAD,NANSHAN DISTRICT,518054 SHENZHEN, CHINA 86-75583516702 TEL EX 86-75583 51"/>
        <s v="420, RUE D''ESTIENNES D''ORVES . ., 92705 COLOMBES CEDEX FRANCE FR"/>
        <s v="KALUSTEKATU 7, 61300 KURIKKA FINLAND"/>
        <s v="8 PETERSHOF ROAD HOUT BAY WC 7806 SOUTH AFRICA"/>
        <s v="BUILDING 314 WORLD FREIGHT TERMINAL, MANCHESTER MANCHESTER M90 5EX TE UNITED KINGDOM"/>
        <s v="AV. CARLOS JULIO AROSEMENA KM 2 1/5 GUAYAQUIL G ECUADOR"/>
        <s v="SHENTON HOUSE 3 SHENTON WAY HEX #12 SINGAPORE 068805 SINGAPORE"/>
        <s v="THE CONCOURSE 330 BEACH ROAD #13-03 SINGAPORE 199555 SINGAPORE"/>
        <s v="DOMINEESTRAAT 2-4 PARAMARIBO SURINAME"/>
        <s v="FISRT METAL N.V COPERNICUSTRAAT 71 PARAMARIBO SURINAME"/>
        <s v="210 MARAEKAKAHO ROAD STORTFORD LODG HASTINGS HKB 4120 NEW ZEALAND"/>
        <s v="AGENCY (TAIWAN) COMPANY LIMITED. 5F, NO. 58, JHOUZIH ST., NEIHU DIST TAIPEI TAIWAN"/>
        <s v="CALLE GRAL DEHEZA 521 B1824BQG LANUS LANUS B B1824BQG AR"/>
        <s v="UL.BROWARNA 41/8 NOWY SACZ 33-300 PL"/>
        <s v="LOGISTICS LTD. ADD ROOM9C,BUILDING NO.7, SOFTWARE PARK,NO.288, TE NINGXIA ROAD,QINGDAO,266071,CHINA#"/>
        <s v="ROOM 745, GUANGFA MANSION, 2007 DO NG MEN NAN ROAD SHENZHEN 518005 CN"/>
        <s v="P.T KAHATEX NO.16 JL. CIJERAH CIGONDEWAH GIRAN CIMAHI SELATAN RT001/RW032 MELONG - 62-215745124 TEL EX 62-21574 51"/>
        <s v="11 FL,NO.181,FU-HSING NORTH ROAD TAIPEI 10596 TAIWAN"/>
        <s v="BEIWAN INDUSTRIAL ZONE CHENGYANG QINGDAO 266111 CHINA"/>
        <s v="JUQI MANAGEMENT DIST.HUMEN TOWN. DONGGUAN CITY,GUANGDONG,CHINA"/>
        <s v="ROOM 1501,15-F.,TOWER 2, NINA TOWER,8 YEUNG UK ROAD, TSUEN WAN,N.T.,HONG KONG T:25441366 F:25441869"/>
        <s v="VIA BOSCOFANGONE - LOTTO A/CIV .BA1 NOLA 80035 ITALY"/>
        <s v="AVENIDA MARQUES DE LA VEGA DE ARMIJO 110 MONTILLA CORDOBA - SPAIN"/>
        <s v="#135, 125 STREET, SANGKAT DEPOT 2, KHAN TOULKORK, PHNOM PENH CAMBODIA"/>
        <s v="TRANSPORTAION 21 AMIN FEKRY ST, RAML STATION ALEXANDIA , EGYPT"/>
        <s v="AHMED BADAWY STR,-QUALIFIED INDUSTRIAL ZONE 624 - ABO EL NOMROS - GIZA - EGYPT 01112479942"/>
        <s v="12 TERRACE ROAD EASTLEIGHT EDENVALE 27-114522292"/>
        <s v="7 SEAS GROUP U.S.A 3537 SUMMERFIELD DRIVE PLANO TX 75074"/>
        <s v="CENTURIAN HOUSE LONDON RD, STAINES TW18 4AW GB TELEPHONE NUMBER 01784 410165"/>
        <s v="THE GREEN BARN ASTRAL COURT PORT TALBOT SA12 7AX"/>
        <s v="2, AV F. GALTIER 12250 ROQUEFORT S/SOULZON FRANCE"/>
        <s v="383 RUE PHILIPPE HERON 69400 VILLEFRANCHE SUR SAONE FRANCE"/>
        <s v="KM 4 1/2 VIA DURAN TAMBO POER LA EN DURAN G ECUADOR"/>
        <s v="LOGISTICS LLC AS AGENTS FOR MIDWEST HARDWOOD CORPORATION 45 POND STREET SUITE 200 1-7815443970 TEL EX 1-781499 62"/>
        <s v="LIMITED OFFICE 3A,12 F,KAISER CENTRE,NO.18 CENTRE STREET,SAI YING PUN,HONGKONG"/>
        <s v="SUCUN INDUSTRIAL YINGHE DISTRICT DANZAO TOWN NANHAI FOSHAN CITY GUANGDONG"/>
        <s v="ROOM 702-704,SZ-HK FILM CREATIVEPAR SHENZHEN 44 518000 CHINA"/>
        <s v="SPOTT ROAD INDUSTRIAL ESTATE DUNBAR GB"/>
        <s v="ISTANBUL DERI VE END.SERBEST BOLG. ATATURK BULVARI NO 112 1 TUZLA ISTANBUL TR"/>
        <s v="SOLUTIONS LIMITED UNIT 2010 11 20 F C BONS INTERNATIONAL CENTER 108 WAI YIP HONG KONG HK"/>
        <s v="395 MISSILE STREET PRESQUE ISLE, ME 04769 U.S.A."/>
        <s v="9 GLOUCESTER CT., EAST BRUNSWICK, NJ 08816 U.S.A."/>
        <s v="KP BENTENG KALER, RT02/04 DESA KUTA JAYA JAWA BARAT 43157 SUKABUMI SUKABUMI INDONESIA"/>
        <s v="74 NOVAES MELLO CACHOEIRO DE ITAPEMIRIM ES 29306220"/>
        <s v="PUL AIK AMINABAD ROAD SIALKOT - PAKISTAN TEL:- 0092-52-3540645 - 7 92-2137010599 TEL EX 92-21324 01"/>
        <s v="CALLE F S/N, URB. SANTA GENOVEVA LURIN LIM PERU"/>
        <s v="1343 TERRELL MILL RD,SUITE 200 MARIETTA,GA 30067 UNITED STATES"/>
        <s v="4480 SOUTH COBB DR., SUITE H383 SMYRNA, GA"/>
        <s v="TICARET A.S. HAMIDIYE MAH. CENGIZ TOPEL CAD. TAYLAN APT. NO 3/6 33010 AKDENIZ / MERSIN"/>
        <s v="1180 ROUTE 2, SUITE 5 RUMFORD, ME 04276 U.S.A."/>
        <s v="OFFSHORE) LIMITED ALAMEDA DR. CARLOS D'ASSUMPCAO NO.411-417, PRACA WONG CHIO J K 19, MACAU"/>
        <s v="OTE CENTER BUILDING 1-1-3 OTEMACHI, CHIYODA-KU, TOKYO, 100-8115, JAPAN TOKYO"/>
        <s v="LIMITED ON BEHALF OF SMART SHIRTS (LANKA) LTD LOT 10 ,OFF AIR PORT ROAD, TE I.P.Z. KATUNAYKE, SRI LANKA"/>
        <s v="126/3 KOT LAKHPAT INDUSTRIAL ESTATE KOT LAKHPAT INDUSTRIAL ESTATE 54770 LAHORE PB PAKISTAN 92-4235113064 TEL EX 92-42351 13"/>
        <s v="ROOM NO 1707, 17/F, TIANXIA INTERNA TAOYUAN ROAD AND NANGUANG ROAD INTERSECTION, SHENZHEN,GUANGDONG,CH 86-75586571135 TEL EX 86-75586 57"/>
        <s v="11 RUE LOUIS ET GASTON CHEVROLET VIGNOLES 21 21200 FRANCE"/>
        <s v="SOCIETE INDUSTRIELLE CAMEROUNAISES DES CACAOS B.P 570 DOUALA RUE DE DEIDO DOUALA - CAMEROUN 237-233501283 TEL EX 237-2334 26"/>
        <s v="BRANCH NO.1,LANE 128,, LINGHONG ROAD SHANGHAI 200335, CHINA, PEOPLES REP. SHANGHAI"/>
        <s v="COMPANY LIMITED 71/30 BAROM-RATCHONANEE ROAD, AROON-AMRIN, BANGKOKNOI, TE BANGKOK 10700 THAILAND"/>
        <s v="ROOM NO 1707, 17/F, TIANXIA INTERNA TAOYUAN ROAD AND NANGUANG ROAD INTERSECTION, SHENZHEN,GUANGDONG,CH 86-2038795680 TEL EX 86-20875 54"/>
        <s v="ROOM 1801 18 F PUBLIC BANK CENTRE 120 DES VOUEX ROAD CENTRAL HONG KONG HK"/>
        <s v="G-2 CHAKKILAM RESIDENCY 1-11-220, S HYDERABAD AP 500016 INDIA"/>
        <s v="568, 25E AVENUESAINT-EUSTACHE (QUEB QUEBEC QC J7P 5T4 CANADA"/>
        <s v="VIA FENIL NOVO, 6 37036 SAN MARTINO BUON ALBERGO (VR) ITALY 39-522233811 TEL EX 39-05222 33"/>
        <s v="36 TAMARACK CIRCLE TORONTO ON M9P 3T9 CANADA"/>
        <s v="VIA FLLI GAMBINO 6ZI FONTANETO10023 CHIERI TO 10023 ITALY"/>
        <s v="RUBY INDUSTRIAL COMPLEX, 80 GENTING SINGAPORE 349565 SINGAPORE"/>
        <s v="11-02 SUNTEC TOWER TWO 9 TEMASEK BO SINGAPORE 038989 SINGAPORE"/>
        <s v="PLOT NO 56-60 AND 73-77 (NEW 23-27) DEPZ-EXTENSION ZONE,GANAKBARI SAVAR 880-27701709 TEL EX 880-2770 17"/>
        <s v="5TH FLOOR 61, CHIMES BUILDING, SECTOR 44 GURGAON, HARYANA 122003 INDIA"/>
        <s v="BEIWAN INDUSTRIAL ZONE,CHENGYANG, QINGDAO 266111,CHINA"/>
        <s v="18 JALAN BULAN BT U5/BT, SEKSYEN U5, 40150 SHAH ALAM, SELANGOR, MALAYSIA"/>
        <s v="PUSAT DAGANGAN PHILEO DAMANSARA BLOCK G,JLN 16 11,OFF JLN DAMANSARA 46350 PJ, SELANGOR TE TEL 603-79547959 FAX 603-7955795"/>
        <s v="AGENT OF MCL-MULTI CONTAINER LINE, INC. D/B/A TRANSPAC CARGO LINE TE UNIT 06,7TH FLOOR SINOTRANS"/>
        <s v="99 LALUNI STREET QUEENSTOWN GEORGETOWN TE GUYANA"/>
        <s v="RUA CANTAGALO, 692 CJ. 1314/1316 - SAO PAULO SP 03319-000 BRAZIL"/>
        <s v="8905 S.W. NIMBUS AVENUE, SUITE 475A BEAVERTON, OREGON 97008 U.S.A."/>
        <s v="ETOWN 2. 11TH FLOOR 364 CONG HOA STREET WARD 13. TAN BINH DISTRICT TE HO CHI MINH CITY"/>
        <s v="CO.,LTD SHENZHEN BRANCH ROOM NO 1707, 17/F, TIANXIA INTERNATIONAL CENTER,TAOYUAN ROAD TE AND NANGUANG ROAD INTERSECTION,"/>
        <s v="S. DE R.L. DE C.V. KM. 2.5 CARR. YECAPIXTLA- AGUA HEDIONDA SN. YECAPIXTLA, MORELOS MX. TE C.P. 62820 RFC: CDY9702137F7"/>
        <s v="PUL AIK AMINABAD ROAD SIALKOT - PAKISTAN TEL:- 0092-52-3540645 - 7 TE FAX:- 0092-52-3614923 / 3540514"/>
        <s v="KIBBUTZ GESHER JORDAN VALLEY 15157 IL"/>
        <s v="41 RUE BAS VERMELLE NIVOLAS VERMELLE 38 38300 FRANCE"/>
        <s v="NORTH KUNYU ROAD, WENDENG,SHANGDONG PROVINCE WENDENG CHINA SHANDONG"/>
        <s v="OFFSHORE LIMITED ALAMEDA DR.CARLOS D ASSUMPCAO NO.411-417. TE PRACA WONG CHIO J 19.MACAU"/>
        <s v="LIMITED ALAMEDA DR.CARLOS D'ASSUMPCAO NO.411-417.PRACA WONG CHIO J 19. TE MACAU"/>
        <s v="CO.,LTD SHENZHEN BRANCH ROOM NO 1707, 17/F, TIANXIA INTERNATIONAL CENTER, TE TAOYUAN ROAD AND NANGUANG ROAD"/>
        <s v="420, RUE D ESTIENNES D ORVES 92705 COLOMBES CEDEX FRANCE . COLOMBES CEDEX J"/>
        <s v="PROVIDENCIA 2601 OF 301 SANTIAGO SANTIAGO 00 CL"/>
        <s v="OFFSHORE) LIMITED ALAMEDA DR.CARLOS D'ASSUMPCAO NO.411-417.PRACA WONG CHIO J 19. TE MACAU"/>
        <s v="OFFSHORE) LIMITED ALAMEDA DR. CARLOS D'ASSUMPCAO NO.411-417 PRACA WONG CHIO J K 19, MACAU"/>
        <s v="RM 1425, 14/F, BLOCK A 55 HOI YUEN ROAD, HOI YUEN IND.CTR KWUN TONG, KOWLOON 852-27636293 TEL EX 852-2763 76"/>
        <s v="2040 SOK. NO:152/62 KARSIYAKA IZMIR TURKEY TEL: 902323244019"/>
        <s v="7929 149TH PL SE NEWCASTLE, WA 98059 TEL:425-277-3299 1-4252773299"/>
        <s v="LIMITED ALAMEDA DR.CARLOS D'ASSUMPCAO NO.411-417. PRACA WONG CHIO J 19.MACAU"/>
        <s v="CO.,LTD SHENZHEN BRANCH ROOM NO 1707, 17/F, TIANXIA INTERNATIONAL CENTER, TAOYUAN ROAD AND NANGUANG ROAD"/>
        <s v="SEACO SHIPPING SA AS AGENTS FOR ART INTERNATIONAL FORWARDING INC. CASE POSTALE 6262. 1211 GENEVA SWIT"/>
        <s v="OFFSHORE) LIMITED ALAMEDA DR. CARLOS D'ASSUMPCAO NO.411-417, PRACA WONG CHIO J 19, MACAU"/>
        <s v="COHMASA BARRIO LA GUARDIA 28 CALLE 2DA AVE SO 504-25565160 TEL EX 504-2556 66"/>
        <s v="FLOOR 4TH RUPAYAN GOLDEN AGE, 99, G DHAKA 1212 BANGLADESH"/>
        <s v="PROVIDENCIA 2601 OF 301 SANTIAGO SANTIAGO 00 CL 83200 CL"/>
        <s v="7 AVENUE DE MONTAIGNE 60000 FRANCE BEAUVAIS 60000 FR"/>
        <s v="APPLIANCES HOLDINGS CO.LTD.LONGZHOU ROAD,LELIU TOWN,SHUNDE DISTRICT, FOSHAN CITY GUANGDONG,CHINA"/>
        <s v="SHENZHEN BRANCH UNIT D-G, 25/F, TOWER A, WORLD FINANCE CENTRE, 4003 SHENNAN ROAD 86-75522388070 TEL EX 86-75582 13"/>
        <s v="RM1706 17/F GUANGDONG FOREIGN ECONOMIC TRADE BUILDING 351 TI CN GUANGZHOU TE CHINA"/>
        <s v="AV. MINISTRO VICTOR KONDER, 530 SAL ITAJAI SC 88301-700 BRAZIL"/>
        <s v="ROOM 2402,A,BLDG.,SHENFANG PLAZA, RENMIN SOUTH ROAD SHENZHEN 518001 CHINA TEL 86-755-82186458X"/>
        <s v="CNPJ: 11.547.756/0001-71 VIA COMEN DADOR PEDRO MORGANTI, 3.393 13415-900 MONTE ALEGRE - PIRACICABA-SP. BRAZIL"/>
        <s v="KUNIA, BOARD BAZAR, GAZIPUR-1704,BANGLADESH TEL 9345841-2, 9345882-3, 9292997"/>
        <s v="1885 BEAVER CREEK DR GRAVENHURST ON P1P 1T8 CANADA"/>
        <s v="53/10 TRAN KHANH DU ST., DIST. 1, HOCHIMINH, VIETNAM"/>
        <s v="JL. BOULEVARD RAYA BLOK QF1 NO.22 KELAPA GADING - JAKARTA 14240 INDONESIA"/>
        <s v="(SEAFREIGHT) 31 BAIGENT WAY MIDDLETON CHRISTCHURCH CAN 8024 TE NEW ZEALAND"/>
        <s v="LIMITED ALAMEDA DR.CARLOS D'ASSUMPCAO NO 411-417, PRACA WONG CHIO TE J 19 .MACAU"/>
        <s v="AV. PROVIDENCIA 2601 OF. 32 SANTIAGO-CHILE FONO 56 2 2341288 56-57427874 TEL EX 56-23875 10"/>
        <s v="1343 TERRELL MILL RD, SUITE 200 MARIETTA, GA 30067 UNITED STATES"/>
        <s v="700 CANADEL AVENUE, CP5 LOUSEVILLE QCJ5V 2L6 CA"/>
        <s v="O/B OF PT INDONESIA EPSON INDUSTRY EJIP INDUSTRIAL PARK PLOT 4E CIKARANG SELATAN, BEKASI 17550 TE INDONESIA PHONE: 021-8970101,"/>
        <s v="(SEAFREIGHT) 31 BAIGENT WAY MIDDLETON CHRISTCHURCH CAN 8024"/>
        <s v="1343 TERRELL MILL RD SUITE 200 MARIETTA, GA 30067"/>
        <s v="RIICO INDUSTRIAL AREA PLOT NO.E-40 TO G- 47, BAGRU EXTN. BAGRU,DIST- JAIPUR"/>
        <s v="CHA SHAN ELECTRONIC AREA,CHA SHAN C DONGGUAN 44 523397 CHINA"/>
        <s v="ROD. BR 010, KM. 66 - ZONA RURAL ULIANOPOLIS PA 68632-000 BRAZIL"/>
        <s v="LIMITED ALAMEDA DR CARLOS D'ASSUMPCAO NO 411-417, PRACA WONG CHIO J 19"/>
        <s v="21-22-F, HONGLONG CENTURY PLAZA, N O. 4002 SHENNAN RD., EAST, LUOHU DI SHENZHEN CN"/>
        <s v="THE AREA OF ADMINISTRATION OF CHOWL DONGGUAN CN"/>
        <s v="NISHCHINTAPUR, ASHULIA, DEPZ ROAD, SAVAR, DHAKA-1341, BANGLADESH. 880-28912962 TEL EX 880-2891 23"/>
        <s v="VIA MAGNI 113 INVERIGO FRAZ.CAR IT"/>
        <s v="RM-607, ZONE-5 RONGHUA XINTAI BUILDING, NO. RONGHUA SOUTH ROAD, BDA, YIZHUANG NEW DISTRICT, BEIJING"/>
        <s v="65 YIGAL ALON STR TEL AVIV 6744316 ISRAEL TEL:972-3-6279999 FAX:1972-3-5622199"/>
        <s v="SAN FERNANDO 35 HERDORF DE"/>
        <s v="#15,HOUSHA ROAD,YONGKOU INDUSTRY, HOUJIE TOWN, DONGGUAN,GUANGDONG, CHINA 86-0000000000"/>
        <s v="RUA PANAMA, 2398/SL. D - EMBRATEL PORTO VELHO RO 76820-768 BRAZIL"/>
        <s v="PORTO VELHO - RO - BRASILCNPJ: 17.5 PORTO VELHO RO 78900-01 BRAZIL"/>
        <s v="RFC LME980116R15 BLVD. MANUEL AVILA CAMACHO NO. 88 PISO 8, COL. LOMAS DE CHAPULTEPEC 11000 MEXICO, D.F."/>
        <s v="41 RUE DU BAS VERMELLE NIVOLAS VERMELLE 38 38300 FRANCE"/>
        <s v="LIMITED ALAMEDA DR.CARLOS D ASSUMPCAO NO. 411-417.PRACA WONG CHIO J 19.MACAU"/>
        <s v="AV. EUGENIA NO 189 COL. NARVARTE ORIENTE CP. 03020 MEXICO D. F. RFC: UME960604PZ7 CTC: LUIS ARAIZA"/>
        <s v="77 POTTIPATTI PLAZA, NUNGAMBAKKAM HIGH ROAD 600034 NUNGAMBAKKAM CHENNAI INDIA O/B -- 91-0000000000 TEL EX 91-44663 02"/>
        <s v="JOINT STOCK COMPANY. DT 743 STREET, NOI HOA 2 QUATER, BINH AN WARD, DI AN TOWN, BINH DUONG PROVINCE, VIET NAM."/>
        <s v="PLATEFORME DE CARLING NATIONAL 33 SAINT AVOLD"/>
        <s v="8 PETERHOF ROAD HOUT BAY CAPE TOWN 7806 SOUTH AFRICA"/>
        <s v="GRAHA 415-4TH FLOOR JL.CIPUTAT RAYA NO.47 PONDOK PINANG JAKARTA 12310 - INDONESIA PHONE. +62 21-75918624/75918625"/>
        <s v="ALTIA BUSINESS PARK, TORRE 1 PISO 7 SAN PEDRO SULA HONDURAS"/>
        <s v="31 BAIGENT WAY MIDDLETON CHRISTCHURCH CAN 8024"/>
        <s v="BEIWAN INDUSTRIAL ZONE CHENGYANG, QINGDAO 266111, CHINA"/>
        <s v="CALLE LAS CAMELIAS 491.DPTO 201 SAN ISIDRO LIM PERU"/>
        <s v="PLOT NO. 235-237 264, SECTOR-29 PART-II, HUDA, PANIPAT HR132103 IN"/>
        <s v="VIA CALAMANDREI 5 PERGINE VALDARNO AR 52020 IT"/>
        <s v="OFFSHORE) LIMITED ALAMEDA DR.CARLOS D'ASSUMPCAO NO.411-417.PRACA WONG CHIO J 19."/>
        <s v="H.D. BENJAMINSTRAAT NO.41 SURINAME"/>
        <s v="9 TEMASEK BOULEVARD, 11-02, SUNTEC TOWER TWO, SINGAPORE 038989."/>
        <s v="LONGSHAN INDUSTRY ZONE CIXI NINGBO CITY ZHEJIANG PROVINCE CHINA"/>
        <s v="H.D. BENJAMINSTRAAT NO.41 PARAMARIB O SURINAME"/>
        <s v="RTN: 16219002059670 ALTIA BUSINESS SAN PEDRO SULA HONDURAS"/>
        <s v="3304-667 HOWE STREET, VANCOUVER, BC CANADA V6C 0B5 T.778.997.0667 F.778.710.3304"/>
        <s v="AV. EUGENIA NO 189 COL. NARVARTE ORIENTE CP. 03020 MEXICO D.F. RFC: UME960604PZ7 CTC: LUIS TEARAIZA PH: +52 229 931 9394"/>
        <s v="( SEAFREIGHT DIV) 31 BAIGENT WAY MIDDLETON CHRISTCHURCH 8024 NEW ZEALAND TEPHONE: +64 3-341 5750"/>
        <s v="(SHANGHAI)LTD., SHEN ZHEN BRANCH 27/F, BLOCK A, NANFANG SECURITIES BUILDING, JIAN SHE RD, LUOHU, SHEN TE518001, CHINA. TEL:0755-33227280"/>
        <s v="SHENZHEN BRANCH 42F,GOLDEN BUSINESS CENTRE,NO.2028 EAST SHENNAN RD., 518007 SHENZHEN,CHINA AS AGENT FOR 86-75522191252 TEL EX 86-7552219"/>
        <s v="PL# B-22 TO 26 &amp; B-38 TO 42 HUB IND LASBELA 90050 PAKISTAN"/>
        <s v="INDIA LLP KULKERNI PATIL BHAVAN, FO RT , MUMBAI - 400 001 A/C: D.P.K GA RMENTS"/>
        <s v="PLATEFORME DE CARLING NATIONAL 33 SAINT AVOLD TEFR"/>
        <s v="OFFSHORE) LIMITED ALAMEDA PRACA WONG CHIO J 19.MACAU DR.CARLOS D'ASSUMPC MO"/>
        <s v="UNIVERSAL 17/1, NEW CIVIL LINES BILAL ROAD, FAISALABAD,PAKISTAN."/>
        <s v="16, BOUL.DE LA SEIGNEURIE BLAINVILLE QCJ7C 3V5 CA"/>
        <s v="EIGHT DIV) 31 BAIGENT WAY MIDDLETON CHRISTCHURCH CAN 8024 TENEW ZEALAND"/>
        <s v="(SEAFR EIGHT DIV) 31 BAIGENT WAY MIDDLETON CHRISTCHURCH CAN 8024 TENEW ZEALAND"/>
        <s v="(SEAFREIGHT DIV) 31 BAIGENT WAY MIDDLETON CHRISTCHURCH CAN 8024 TENEW ZEALAND"/>
        <s v="ANKARA KARAYOLU 15.KM ISCEHISAR/AFYONKARAHISAR TR TEL 90 272 341 2332 FAX 90 272 341 2091"/>
        <s v="O/B AEC OFFSHORE TRADING PVT LTD 77 POTTIPATTI PLAZA, NUNGAMBAKKAM HIGH ROAD 600034 CHENNAI, TN INDIA"/>
        <s v="SHENZHEN BRANCH UNIT D-G, 25/F, TOWER A, WORLD FINANCE CENTRE, 4003 SHENNAN ROAD 86-75522388070 TEL EX 86-7558213"/>
        <s v="NO 19 SHIN LO ROAD ANPING INDUSTRIAL ZONE TAINAN TW"/>
        <s v=". O/B BOWKER ASIA LTD. 481 CASTLE PEAK ROAD 852-28596426 TEL EX 852-274568"/>
        <s v="ROQUE SAENZ PENA 8450 LUJAN MENDOZA TEL 54 261 5629134 CONTACTO MA. PAOLA MARTIN TENRO DE C.U.I.T. 30-70936920-9"/>
        <s v="RM#201,2F,NO.183 COMBINED BUILDING, SUNGANG WAREHOUSE, TAOYUAN ROAD, LUOHU DISTRICT, SHENZHEN CITY, TE518023, CHINA"/>
        <s v="AGENTS FOR APL LOGISTICS LTD. 106F/4C&amp;D,II FLR,VTC,MILLERPURAM TUTICORIN-628008, INDIA 91-4613051552 TEL EX 91-4613051"/>
        <s v="OFFSHORE) LIMITED ALAMEDA DR.CARLOS D'ASSUMPCAO NO.411-417.PRACA WONG TECHIO J 19.MACAU"/>
        <s v="CP KLAIPEDIA VERSLO G. 11 KLAIPEDA 370-52686247 TEL EX 370-526862"/>
        <s v="ROOM 2911 MANHATTAN BUILDING 105 YOUHAO ROAD DALIAN 116001 CHINA"/>
        <s v="ON BEHALF OF TRANS ORIENT EXPRESS INC RM 810 2 TOWER NO 1080 CHANGYANG ROAD SHANGHAI CHINA SHANGHAI"/>
        <s v="OFFSHORE) LIMITED ALAMEDA DR.CARLOS D'ASSUMPCAO NO.411-417 TEPRACA WONG CHIO J 19.MACAU"/>
        <s v="INTERNATIONALE SPEDITION BRUCHFELD 77-79 D47809 KREFELD TEGERMANY"/>
        <s v="ZA DALNICI 510 ZEBR K CZ"/>
        <s v="8 PETERHOF ROAD CAPE TOWN HOUT BAY WC 7806 SOUTH AFRICA"/>
        <s v="338 WEST NANJING ROAD 3F 200003 SHENYANG SHANGHAI PEOPLES REPUBLIC OF CHINA"/>
        <s v="BAIRRO KALERO ZONA PORTUARIA ZAD-II SANTURTZI 48980 SPAIN"/>
        <s v="7A CALLE PTE. N0.4914 COLONIA ESCAL SAN SALVADOR EL SALVADOR"/>
        <s v="ROOM 01-10,2/F VANTA IND.CENTER, 21-33 TAI LIN PAI ROAD,KWAI CHUNG HONG KONG 852-24801880 TEL EX 852-254182"/>
        <s v="C/O TIFFANY CARGO SYSTEMS 79 EL MOLTAKA EL ARABY DISTRICT SHERATONHELIOPOLIS , CAIRO , EGYPT .P.O.BOX 11361"/>
        <s v="(PRIVATE FREE ZONE AREA) ARD EL GOLF, EL NASR ROAD PORT SAID, EGYPT TEL0663732994X FAX0663728619"/>
        <s v="OFFSHORE) LIMITED ALAMEDA DR.CARLOS D'ASSUMPCAO NO.411-417. PRACA WONG CHIO TEJ 19.MACAU"/>
        <s v="SOURCING,LTD. ROOM 1707,BUILDING A,BAIAN CENTER, TEFIRST INTERNATIONAL,NO.200 HONGFU"/>
        <s v="RM1403-1407,14/F,GUIDU BUILDING, NO SHENZHEN 44 518000 CHINA"/>
        <s v="AS AGENT OF CARGO CONTAINER LINE HAMMERBROOKSTR. 89 D - 20097 HAMBURG 49-40301220 TEL EX 49-4030121"/>
        <s v="27 F, BLOCK A, NANFANG SECURITIES BUILDING, JIAN SHE RD, LUOHU, SHENZHEN 518001, CHINA. CHINA"/>
        <s v="OFFSHORE) LIMITED ALAMEDA DR.CARLOS D'ASSUMPCAO NO.411-417. TEPRACA WONG CHIO J 19.MACAU"/>
        <s v="1170/B, EAST SHOLASAHAR, SHAH AMANAT SETU ROAD, EAK KILOMETRE, BAHADDARHAT, 880-31895620 TEL EX 880-317656"/>
        <s v="BEIM SCHROEDERSCHEN HOF 7 21109 HAMBURG AGENT OF BLUE ANCHOR LINE"/>
        <s v="WAALHAVEN ZZ 12 ROTTERDAM NETHERLANDS AS AGENTS FOR ACS LINES"/>
        <s v="07/04 ARKAY SQUARE (EXT) NEW CHALLI SHAHRA-E-LIAQUAT, KARACHI-PAKISTAN. TEL: 0092-21-7010598, 92- 2137010599 TEL EX 92- 213240"/>
        <s v="POST BOX NO. 17, VAZHICHERRY ALLEPPEY 688001 KERALA. INDIA"/>
        <s v="ZHEN BRANCH 27 F, BLOCK A, NANFANG SECURITIES BUILDING, JIAN SHE RD, LUOHU, SHENZHEN 518001, CHINA. CHINA"/>
        <s v="ENKAY CENTRE, 1ST FLOOR,BLOCK A, VANIJYA NIKUNJ,UDYOG VIHAR,PHASE-5, GURGAON-122016,INDIA TEA C OF VARIOUS SHIPPERS"/>
        <s v="283 PRINCES STREET PO BOX 941 DUNEDIN 9016 NEW ZEALAND"/>
        <s v="(DALIAN) CO.,LTD NINGBO BRANCH ROOM 1308, HENG FU BUILDING 2 NINGB O 33 315000 CN"/>
        <s v="1048/12 AVIATICKA 161 00 PRAHA CZECH REPUBLIC 420-311332251 TEL EX 420-311332"/>
        <s v="OFFSHORE) LIMITED ALAMEDA DR.CARLOS D'ASSUMPCAO NO.411-417.PRACA WONG CHIO J 19. TEMACAU"/>
        <s v="BRANCH AS AGENT FOR JIANGSU BIG WELL MICRO FIBER MANUFATURING CO LTD 1 TESHUANGFENG RD TANGQIAO TOWN"/>
        <s v="DINAGYANG ST., MEZ-II, BASAK LAPU-LAPU CITY, CEBU, PHILIPPINES LAPU-LAPU 6015PH"/>
        <s v="SEACO SHIPPING SA P A-AVENUE DE FRONTENEX.6 CASE POSTALE 6262 1211 GENEVA SWESERLAND"/>
        <s v="12 F, ONE HARBOUR SQUARE 181 HOI BUN ROAD, KWUN TONG KOWLOON, HONG KONG, CHINA"/>
        <s v="NO.93,SHIXING SOUTH ROAD,YANGDONG , YANGJIANG CITY,GUANGDONG,CHINA ZIP:529900"/>
        <s v="3450 RIDGEWAY DR.UNIT 13 MISSISSAUGA ON,L5L 0A2,CANADA"/>
        <s v="SHENZHEN BRANCH 27/F, BLOCK A, NANFANG SECURITIES BUILDING, JIAN SHE RD, LUOHU, SHEN 518001, CHINA. TETEL:0755-33227280 FAX:0755-332272"/>
        <s v="OTE CENTER BUILDING 1-1-3 OTEMACHI, CHIYODA-KU, TOKYO, 100-8115,JAPAN TOKYO"/>
        <s v="LIMITED ALAMEDA DR.CARLOS D'ASSUMPCAO NO.411-417. PRACA WONG CHIO J 19. TEMACAU"/>
        <s v="KICOTRANS OFFICE BUILDING, 1ST NO. TAN BINH DIST, HO CHI MINH CITY, VI TEL 84.8.38488000 FAX 84.8.38489000"/>
        <s v="FLAT NO.FA1, BWC TOWERS, NO.37A,VARADHARAJA STREET, CHENNAI-600001.INDIA"/>
        <s v="418/1, VAI THOTTAM, MUTHANAMPALAYAM (PO), SEVENTHAMPALAYAM, TETIRUPUR-641606,"/>
        <s v="CNPJ 07.066.037/0001-61 SAEGEREISTRASSE 24 AS AGENTS OF FMS SE SP 01414-901BR"/>
        <s v="AV. BRIG. FARIA LIMA, 3.600 - 04538-132 - ITAIM BIBI - 4 E 5 FLOORS SP 04538-132BR"/>
        <s v="USINE DE CARLING SAINT-AVOLD 57 57508 FRANCE"/>
        <s v="COMPOSITE FIBERS BUSINESS UNIT CASCADEC SCAER FR"/>
        <s v="36/F-37/F, ENTERPRISE SQUARE THREE 39 WANG CHIU ROAD KOWLOON BAY, KOWLOON HONG KONG"/>
        <s v="17 FLOOR, TIMES SQUARE, 52 HONGKONG MID ROAD, QINGDAO, CHINA ZIP CODE 266071 86-53283990000 TEL EX 86-5328399"/>
        <s v="ADD:BEIWAN INDUSTRIAL ZONE CHENGYANG, QINGDAO 266111, CHINA"/>
        <s v="418 1 VAI THOTTAM, MUTHANAMPALAYAM PO ,SEVENTHAMPALAY TIRUPUR - 641 606, TAMILNADU. INDI"/>
        <s v="3FL HANLIM BUILDING 62 WORLD CUP-RO MAPO-GU SEOUL KOREA"/>
        <s v="7 FLOOR, 131, SECTION 3, NANKING E TAIPEI TAIPEI 10410 TAIWAN TE27173370 27173370"/>
        <s v="8, KRISHNA MARKET, 3RD FLOOR KALKAJI, NEW DELHI-110019 TEL: 011-26227250, FAX:011-26227297 TEA/C:SAGE METALS LIMITED"/>
        <s v="FLUGHAFEN EUROPA CENTER HANNA-KUNATH-STRASSE 4 BREMEN 28199 DE"/>
        <s v="PLOT NO 8 CHIKOTI GARDENS, BEGUMPET HYDERABAD AP 500016 INDIA"/>
        <s v=" "/>
        <s v="119 AID DRIVE DARLINGTON 16115 US"/>
        <s v="JL. DIPONEGORO NO. 235 P.O. BOX 108 GENUK, UNGARAN BARAT, SEMARANG INDONESIA"/>
        <s v="36 TAMARACK CIRCLE TORONTO M9P 3T9 CA"/>
        <s v="1295 GLOUCESTER ROAD AUSTRALIA WINGHAM NSW 2429 NS 2429 AU"/>
        <s v="UNIT 1802 NO.166 JIAHE ROAD,SIMING ,CHINA XIAMEN,FUJIAN,,CN"/>
        <s v="BLVD DEL EJERCITO NACIONAL KM 7.5 SOYAPANGO SS EL SALVADOR"/>
        <s v="8 MOIRA STREET KOLKATA WEST BENGAL 700017"/>
        <s v="GANESH MAN SINGH PATH SOLTEE MODE KATHMANDU NEPAL"/>
        <s v="PYRAMIS SA 17 KM THESSALONIKI/SERRES STR. THESSALONIKI 30-2103543569 TEL EX 30-21094 01"/>
        <s v="CARGO AGENT CO.,LTD.SHANGHAI BRANCH NO.1, LANE 128,LINGHONG ROAD SHANGHAI,CHINA ZIP 200335 86-2152574698 TEL EX 86-21337 20"/>
        <s v="402, GRAVITA TOWER, A 27-B, SHANTI TILAK NAGAR, JAIPUR 302 004 (INDIA) 233-312026629"/>
        <s v="G.T.ROAD, VILLAGE PAWA SAHNEWAL, LUDHIANA PB 141120 IN"/>
        <s v="432 YONGANBEIYI RD. DONGHAI AVENUE SHENZHEN 44 518083 CHINA"/>
        <s v="LAGO ALBERTO 156, COL ANAHUAC, MIGUEL HIDALGO DF 11320 MEXICO"/>
        <s v="4 WESTWOOD ROAD EAST BRUNSWICK 08816 US"/>
        <s v="340 EAST RANDOLPH STREET UNIT 1103 CHICAGO IL60601 US"/>
        <s v="RR# 1 HANOVER ONTARIO N4N 3B8 CA"/>
        <s v="RODOVIA HONORINO MORO 5520 CACADOR SANTA CATARINA 89500-000"/>
        <s v="OFFSHORE) LIMITED ALAMEDA DR.CARLOS D'ASSUMPCAO NO.411-417, PRACA WONG CHIO J 19,MACAU"/>
        <s v="AUTOPISTA JUMBO-AEROPUERTO ZONA FRANCA DEL PACIFICO MNZ F PALMIRA COLOMBIA CO"/>
        <s v="IPARI PARK 4 RETSAG HU"/>
        <s v="8905 S.W. NIMBUS AVE., STE 475A BEAVERTON, OR. 97008 USA"/>
        <s v="NO.958 ZHIJIANG ROAD,SHANGCHENG DIS HANGZHOU CHINA 310010 HANGZHOU CN"/>
        <s v="67/1, HUDSON RD,COLOMBO 03- SRI LAN KA TEL:0094 112426600 / FAX:0094 112 426602 CTC: LESLIE WIREKOON 94-112426600 TEL EX 94-11242 66"/>
        <s v="6TH FLOOR,BUILDING A,1980 INDUSTRIA SHENZHEN CN"/>
        <s v="ON BEHALF OF, POLO COMPOSITE KNIT I NDUSTRY LTD"/>
        <s v="226 SINGAIR ROAD, HEMAYETPUR, SAVAR , DHAKA-1340-BANGLADESH"/>
        <s v="402-221 W. ESPLANADE, NORTH VANCOUVER, BC, CANADA, V7M 3JB"/>
        <s v="BAWIE BOREK 3 LUBAWA 48-896455800 TEL EX 48-89645 58"/>
        <s v="COLCAFE NIT.890903532-1 CL 8 SUR 50 67 TEL 285 66 00 WELCOMECOLCAFE.COM.CO MEDELLIN-COLOMBIA"/>
        <s v="NOVA CAMPINAS AV. JOSE DE SOUZA CAM CAMPINAS SP 13092-123 BRAZIL"/>
        <s v="AV. EUGENIA NO.189, COL. NARVARTE ORIENTE C.P. 03020, MEXICO, D.F"/>
        <s v="5265 HWY #26 E., RR#2 ONTARIO L0M 1S0 CA"/>
        <s v="OF PETPAL PET NUTRITION TECHNOLOGY CO., LTD. 2 CHONGLE ROAD,SHUITOU INDUSTRIAL"/>
        <s v="VILLAGE JOSHI CHOHAN P.O.BAHALGARH SONEPAT-131021 HARYANA 91-1302110819 TEL EX 91-13021 10"/>
        <s v="STE 1210, 1111 MELVILLE ST. VANCOUVER, B.C. CANADA. V6E 3V6"/>
        <s v="OELMUEHLENSTR. 11/13, 28195 BREMEN GERMANY"/>
        <s v="ROOM 2402,A,BLDG.,SHENFANG PLAZA, RENMIN SOUTH ROAD SHENZHEN 518001 CHINA TEL:86-755-82186458"/>
        <s v="119 A.I.D. DRIVE DARLINGTON PA 16115 UNITED STATES"/>
        <s v="SUMITOMO FUDOSAN SHIBA-KOEN TOWER 2-11-1 SHIBA-KOEN, MINATO-KU, TOKYO 105-0011 JAPAN TEL (03)6703- FAX (03)3578-3556 S/C JP0"/>
        <s v="BLK C,1/F, BLK C, H.K. INDUSTRIAL C 489-491 CASTLE PEAK RD, KLN, H.K. 852-23108138 TEL EX 852-2370 82"/>
        <s v="801/802, 8TH FLOOR VINDHYA COMMERCIA COMPLEX PLOT NO 1, SECTOR 11 CBD BALAPUR, NAVI MUMBAI- 400614"/>
        <s v="AV. EUGENIA NO.189, COL. NARVARTE ORIENTE C.P. 03020, MEXICO, D.F. RFC: UME 960604 PZ7"/>
        <s v="STI. KIZILUZUM KOYU SULUKIR MEVKII NO:1 KEMALPASA-IZMIR/TURKIYE TEL:02 32 4415064 FAX:02324255307"/>
        <s v="SUITE 310, 233 WEST 1ST STREET, NORTH VANCOUVER BC CANADA V7M 1B3 TEL: 604 984 6125,"/>
        <s v="2ND KLM, OF COUNTRY ROAD PSAHNA - POLITIKA GREECE FACILITY REGISTRATION NUMBER"/>
        <s v="7/F,HECNY CARGO BUILDING , 111 WAI YIP STREET, KWUN TONG KOWLOON,HONG KONG"/>
        <s v="LTD 501,TECHNIPLEX-I 5 FLOOR, OFF VEER SAVARKAR FLY OVER, S.V. RD GOREGAON(W), MUMBAI, MAHARASHTRA 40 INDIA"/>
        <s v="ELEKTRIK SANTRALI YANI NO: 59 KOCAT AFYONKARAHISAR 03 03120 TURKEY"/>
        <s v="ABOU DOKHAN, BEBA , BENI SUEF, EGYPT. TEL 0020822392778"/>
        <s v="12 01-12 UNIT 34F GOLDEN BUSINESS CENTER NO 2028 SHENNAN DONG R 51800 SHENZHEN PEOPLES REPUBLIC OF CHINA"/>
        <s v="386 SOUTH STREET PITTSFIELD MA 01201 UNITED STATES"/>
        <s v="402-221 WEST ESPLANADE NORTH VANCOUVER BC V7M 3J8 CANADA"/>
        <s v="340 EAST RANDOLPH STREET UNIT 1103 CHICAGO . US"/>
        <s v="LTD. 13F-2, NO.166, JIAN YI ROAD., CHUNG HO CITY, TAIPEI HSIEN, TAIWAN"/>
        <s v="AV. EUGENIA NO. 189 COL. NARVARTE ORIENTE C.P. 03020 MEXICO, D.F. RFC: UME 960604 PZ7"/>
        <s v="420, RUE D'ESTIENNES D'ORVES 92705 COLOMBES CEDEX FRANCE"/>
        <s v="BP 61005 ST AVOLD FR"/>
        <s v="BRIGHT SKY PTE LTD.N 9,STREET CHOAM CHAO,SANGKAT CHOAM CHAO,KHAN POR SENCH EY,PO.BOX 1375,PHNOM PENH 855-23218000"/>
        <s v="KRALINGSEWEG 213-217 3062 CE ROTTERDAM NL"/>
        <s v="NIEUWE MOLENHEIDE 20 5482 ZV SCHIJNDEL NL THE NETHERLANDS"/>
        <s v="C/O TIFFANY CARGO SYSTEMS 79 EL MOLTAKA EL ARABY DISTRICT SHERATON HELIOPOLIS , CAIRO , EGYPT .P.O.BOX 11361"/>
        <s v="HELIOPOLIS, CAIRO, EGYPT"/>
        <s v="5TH FLOOR VIBULTHANI TOWER I 3195 R BANGKOK 10110 THAILAND"/>
        <s v="NO. 1225-200, GRANVILLE STREET, VANCOUVER, B.C. CANADA V6C 1S4 T/F:(604)6878929/6691472"/>
        <s v="INC.ON BEHALF OF HOATHO TEXTILE - GARMENT JOINTSTOCK CORPORATION 36 ONG ICH DUONG STR, DANANG"/>
        <s v="VILLA ACHHEJA, HAPUR UP 245101 INDIA"/>
        <s v="MAGALIES VIEW 2067, SOUTH AFRICA JOHANNESBURG 2067 ZA"/>
        <s v="- OCM LEVEL 33, TOWER 1, KOWLOON COMMERCE CENTRE,"/>
        <s v="57501 ST AVOLD"/>
        <s v="INC. 5F., NO. 302, RUI-GUANG ROAD, NEI-HU DISTRICT,TAIPEI 11492, TAIWAN"/>
        <s v="11-5 KM, SHEIKHPURA ROAD, FAISALABAD, PAKISTAN. 92-21111275275"/>
        <s v="INTERPORTO AMERIGO VESPUCCI GUASTICCE LI 57017 ITALY"/>
        <s v="FRANKENSTRASSE 5 PHONE: +49 40 398 48110 20097 HAMBURG, GERM HH 20097 DE"/>
        <s v="HAYAT APT BAGDAT CAD..NO-126/1 F KADIKOY 34 34726 TURKEY"/>
        <s v="BIRLA CELLULOSE (MARKETING HEAD OFF UNIT 501 A AND 502, HUBTOWN SOLARIS PROF.N.S. PHADKE MARG,VIJAY NAGAR, 91-2261957700 TEL EX 91-22619 57"/>
        <s v="1FL., NO.35, HSIN CHUNG RD., HSIN YING DIST., TAINAN,,TW"/>
        <s v="INC.ON BEHALF OF HOATHO TEXTILE - GARMENT JOINTSTOCK CORPORATION 36 ONG ICH DUONG STR, DANANG CITY,VIETNAM"/>
        <s v="HOEVENSESTRAAT 17A THE NETHERLANDS 5446 PA WANROIJ 5446 PA NL"/>
        <s v="AM SCHUERMANNSHUETT 30H DE 47441 MOERS"/>
        <s v="1075/4 LAGLEROVE 161 00 PRAHA CZECH REPUBLIC 420-220115656 TEL EX 420-2201 16"/>
        <s v="WEIHAI SANYANG CLOTHING CO.,LTD NO.1 JINSHAN ROAD CHUCUN TOWEN, HI-TECH DEVELOPMENT ZONE, WEIHAI,SHANDONG"/>
        <s v="WIESENWEG 2B WIESMOOR 26639 DE"/>
        <s v="WOLLKAMMEREISTR. 1 D-21107 HAMBURG / GERMANY AS AGENT OF SSL LINE LTD"/>
        <s v="402-221 W.ESPLANADE NORTH VANCOUVER, BC, CANADA V7M 3J3"/>
        <s v="55 SOI PETCHKASEM 110 YAK 3 NONGKAN NONGKAEM,BANGKOK 10160, THAILAND."/>
        <s v="6A AVENIDA 4 CALLE J-20 ZONA 1 MAGDALENA MILPAS ALTAS, SACATEPEQUEZ GT"/>
        <s v="MAGALIES VIEW SOUTH AFRICA JOHANNESBURG 2067 ZA"/>
        <s v="BLDG 14 ZONE FRANCHE SIDSA TABARREM CROIZ DES HAITI"/>
        <s v="9101 SOUTHERN PINE BLVD, SUITE 205 CHARLOTTE, NC 28273, NC (USA) TEL. 704-910-0741 1-7047100741 TEL EX 1-704910 07"/>
        <s v="AV. EUGENIA NO.189, COL. NARVARTE ORIENTE C.P. 03020, MEXICO, D.F. RFC: UME 960604 PZ7 CTC: LUIS"/>
        <s v="GRUPO PE AFLOR S.A. NUEVA MAYORGA S/N COQUIMBITO MAIPU M5522CHA MENDOZA"/>
        <s v="S.A. DE C.V. TABLAJE CATASTRAL 2287 ACANCEH YU 97380 MEXICO"/>
        <s v="C MARIE CURIE, 7 EDIF.BETA 4 PLTA RIVAS VACIAMADRID ES"/>
        <s v="PETER MERIAN-STR. 48 4002 BASEL / SWITZERLAND AS AGENT OF EXPOMOBILIA EFFRETIKON/SWITZERLAND"/>
        <s v="MCH SWISS EXHIBITION (BASEL) LTD. MESSEPLATZ 4005 BASEL"/>
        <s v="24/F MASSMUTUAL TOWER, WANCHAI HONG KONG 38 GLOUCESTER ROAD HK"/>
        <s v="O/B MUSICAL INDUSTRIES LTD FLAT H, J, K, 12/F., WORLD TECH CEN RE95 HOW MING STREET, KWUN TONG,KOW"/>
        <s v="PO BOX 1743 , SPARTAN CLOSE WARWICKSHIRE WARWICK GB"/>
        <s v="NIEUWE MOLENHEIDE 20 SCHIJNDEL 5482 NETHERLANDS"/>
        <s v="WAALHAVEN Z.Z. 12 G THE NETHERLANDS 3088 HH ROTTERDAM 3088 HH NL"/>
        <s v="ROOM 1301-1302,BUILDING 3 OF INNOVATIVE FACTORY,NO.695 LINGSHI ROAD,SHANGHAI,CHINA,200072 86-2161325038 TEL EX 86-21613 25"/>
        <s v="7 FL., SUNWARD COMMERCIAL BUILDING 27 FUK WA ST., SHAM SHUI PO, KLN,HK HONG KONG HK"/>
        <s v="10 NG FONG STREET HONG KONG 999077"/>
        <s v="AV.EUGENIA NO. 189 COL. NARVARTE CP. 03020 MEXICO D.F. DELEGACION BENITO JUAREZ"/>
        <s v="18 &amp; 19 MAHALAKSHMI NAGAR EXTN., NU MBAL VILLAGE, THIRUVERKADU POST, CH ENNAI, TAMIL NADU, PIN- 600 077 IN"/>
        <s v="LIMITED. 8F,KOWA-HITOTSUBASHI BLDG. 7-1, KANDA-NISHIKICHO 3-CHOME,"/>
        <s v="GRANITO LTDA. ROD FUED NEMER, KM07, CAIXA POSTAL 121-ARACUI-CENTRO,CAS TELO,ES-CEP: 29360000 PHONE:55 28"/>
        <s v="PLOT NO.111-114,AEPZ,BUILDING NO.5 (3RD-5TH FLOOR),ADAMJEE NAGAR, NARAYANGANJ 1400 BD"/>
        <s v="ST MARK STREET HULL ENGLAND HU7 8FB"/>
        <s v="ZOLI NEW HOLLAND LINGERIE DE HONDUR 27 CALLE 1Y3 AVE SO BARRIO LA PAZ SAN PEDRO SULA HN"/>
        <s v="AV. EUGENIA NO 189 COL NARVARTE ORIENTE CP.03020 MEXICO, D.F RFC: UME960604PZ7"/>
        <s v="NO: 92, DR.RADHA KRISHNAN SALAI MYL APORE , CHENNAI - 600 004. INDIA, T EL : 044 - 2811 6432"/>
        <s v="OUDE SINGEL 44 LEIDEN 2312 RG NETHERLANDS"/>
        <s v="AS AGENT FOR BLUE WORLD LINE RUA FI DENCIO RAMOS, 223 6 ANDAR CEP:04551 -010 SAO PAULO-SP,BRASIL CNPJ: 36."/>
        <s v="P.O.BOX NO.7 ZIP CODE:61112 AL-HUSSEIN BIN ABDULLAH 11 INDUSTRIAL ESTATE CITY:KARAK 962-32356022 TEL EX 962-3235 60"/>
        <s v="NO. 10 CHUO BLDG., 5-6 HONCHO 1-CHOME NIHONBASHI CHUO-KU TOKYO 103-0023 JAPAN"/>
        <s v="24/F MASSMUTUAL TOWER, 38 GLOUCESTER ROAD WANCHAI HONG KONG AGENT OF BLUE ANCHOR AMERICA LINE"/>
        <s v="PLOT 15/3, SECTOR 12-C, NORTH KARACHI INDUSTRIAL AREA, KARACHI"/>
        <s v="10, IMPERIAL CHAMBERS, 1ST FLOOR WI MUMBAI MH 400038 INDIA"/>
        <s v="SHENZHEN BRANCH 42F,GOLDEN BUSINESS CENTRE,NO.2028 EAST SHENNAN RD., 518007 SHENZHEN,CHINA AS AGENT FOR 86-75522191252 TEL EX 86-75522 19"/>
        <s v="CRA 1 NRO 24-56 CALI-COLOMBIA CONTACTO BETTY DOMINGUEZ TELEFONO:8861999 FA CO"/>
        <s v="SHENZHEN BRANCH 7/F,RONGCHAO TOWER,NO.4036 JINTIAN ROAD,FUTIAN CBD,SHENZHEN,CHINA 518026 TEL:86-"/>
        <s v="PLOT NO. 274,DHANDARI KHURD NEAR HR LUDHIANA PB 141009 INDIA"/>
        <s v="UNIT 304-305 BLDG NO 4 HAIYINXINYUE NORTH NANCHUN GUANGZHOU GUANGDONG 200010 CN"/>
        <s v="AV. JUAN B. JUSTO 3333 AV. JUAN B. JUSTO 3333 B7602EHH, MAR DEL P BA 7600 AR"/>
        <s v="ANGLE RUE JEAN GILLES ET BLVD T LOUVERTURE #26 PORT AU PRINCE, HAITI HAI"/>
        <s v="MADERA S.A. CARRERA 68D NO.18-80 TEL 571-2922211 NIT 860002122-1"/>
        <s v="PRINCIPAL) 343, PHAM NGU LAO ST., DIST 1, HCMC C/O HONOUR LANE SHIPPING LTD. 84-0862996299 TEL EX 84-08626 60"/>
        <s v="PLOT NO.AA8,CENTRAL AVENUE,AUTO ANC SEZ,NATTHAM SUB POSTMAHINDRA WORLD CITY,CHENGLEPUT 603002.INDIA 91-4442242000 TEL EX 91-44262 11"/>
        <s v="ON BEHALF OF TVS SONS LTD. 58, ELDAMS ROAD, TEYNAMPET, CHENNAI 600018. 91-4442242000 TEL EX 91-44262 11"/>
        <s v="6-3-865/1/2, FLAT NO 201, GREEN LAND APARTMENTS, AMEERPET HYDERABAD, 500016"/>
        <s v="P.O. BOX 424 ALICEVILLE, AL 35442"/>
        <s v="4980 COWLEY CRESCENT RICHMOND, B.C. V7B 1C1 CANADA"/>
        <s v="ST AVOLD FR"/>
        <s v="401-A/402,FILIX ,4TH FLOOR L.B.S.MARG,BHANDUP (WEST), MUMBAI-400 078 TEL.NO.2569 6600"/>
        <s v="107, 1ST FLR, AADARSH INDL ESTATE,1 SAHAR ROAD, CHAKALA ANDHERI EAST MUMBAI 400099 A/C KEJRIWAL BEE CARE INDIA (PVT.)"/>
        <s v="24/F MASSMUTUAL TOWER, 38 GLOUCESTE HONG KONG HONG KONG"/>
        <s v="402-221 WEST ESPLANADE. NORTH VANCOUVER, BC, CANADA V7M 3J3"/>
        <s v="9 QINGZHOU RD.MAWEI,FUZHOU FUJIAN, CHINA"/>
        <s v="UNIT 1012 10F TOWER 2 833 CHEUNG SHA WAN RD KOWLOON HK"/>
        <s v="WAALHAVEN Z.Z. 12 3088 HH ROTTERDAM NETHERLANDS"/>
        <s v="24/F MASSMUTUAL TOWER, 38 GLOUCESTER ROAD WANCHAI HONG KONG"/>
        <s v="(SHANGHAI) LTD.9F, HONGYI PLAZA, 288 JIUJIANG ROAD, SHANGHAI 200001, P.R.CHINA 86-2227833638 TEL EX 86-05328 57"/>
        <s v="UNIT B &amp; C 16F NATHAN COMM BLDG 430-436 NATHAN RD KLN HONG KONG 852-26281038 TEL EX 852-2332 66"/>
        <s v="77 POTTIPATTI PLAZA, NUNGAMBAKKAM HIGH ROAD 600034 CHENNAI INDIA"/>
        <s v="KRAICHGAUSTR. 6 73765 NEUHAUSEN GERMANY NEUHAUSEN BW"/>
        <s v="CALLE LAS DAMAS NO. 601 TEGUCIGALPA TEGUCIGALPA HONDURAS"/>
        <s v="PLOT #9-11, SECTION # 6/A, EXPORT PROCESSING ZONE (CEPZ) CHITTAGONG, BANGLADESH. 880-31741006 TEL EX 880-3174 01"/>
        <s v="DAO BRANCH AS AGENT FOR OCEAN NAVIGATOR EXPRESS LINE"/>
        <s v="RUTA PCIAL 315 Y AV ROCA TAFI VIEJO TUCUMAN TUCUMAN AR"/>
        <s v="JOINTLY AND SEVERALY WITH ALVA BOUCHARD 557 PISO 19 C1106ABG BUENADER CUIT: 20-1 BA C1106ABG AR"/>
        <s v="1225-200 GRANVILLE STREET, VANCOUVER B.C. CANADA V6C 1S4 TEL: 604-687-8929 FAX: 604-669-1472"/>
        <s v="FLUGHAFENALLEE 15 BREMEN 28199 DE"/>
        <s v="AV. EUGENIA NO 189 COL NARVARTE ORIENTE CP.03020 MEXICO, D.F RFC UME960604PZ7 CTC LUIS ARAIZA"/>
        <s v="PLOT NO.82, SECTOR-4, IMT MANESAR GURGAON HR 122051 INDIA"/>
        <s v="ROOM 1208, 12/F, TOWER ONE, EVER GA HONG KONG HONG KONG"/>
        <s v="HALF OF SYSTEM AMERICAN CARGO RUA L AURO MULLER N 495 CENTRO CEP 88301-"/>
        <s v="TRADING CO.,LTD RM 240524/F,THE SUMMIT INTERNATIONAL PLAZA,MIDDLE ZHONGHUA RD,GUIYANG,GUIZHOU,CHINA"/>
        <s v="108 FU MING ROAD, YUEN SHAN BUI CHANG PING 523000 DONGGUAN, GUANGDONG DONGGUAN PEOPLES REPUBLIC"/>
        <s v="31F,BLOCK A,REITH BUILDING,NO. 1002 YANHE NORTH ROAD,LUOHU DIST. SHENZHEN,CHINA"/>
        <s v="225, RUE CHABANEL OUEST, BUR.1100 MONTREAL QC H2N 2C9 CANADA"/>
        <s v="WAALHAVEN Z.Z.12 G THE NETHERLANDS 3088 HH ROTTERDAM 3088 HH NL"/>
        <s v="SUESTERFELDSTR. 130 52072 AACHEN GERMANY 52072 DE"/>
        <s v="SHUN HING SQUARE DI WANG COMMERCIAL CENTRE 5002 SHEN NAN DONG ROAD, SHE ZHEN CHINA O/B JS INTERNATIONAL 86-75525026742 TEL EX 86-75525 02"/>
        <s v=". FORWARDING (SINGAPORE) PTE. LTD., TAIWAN BRANCH 3F, NO.189, SEC.2,"/>
        <s v="12/F WHARF T T CENTRE,7 CANTON ROAD TST,HONG KONG"/>
        <s v="61 ST. JOSEPH STREET, 10TH FLOOR MOBILE AL 36602 UNITED STATES"/>
        <s v="836 ROUTE DE FLEURIE 71570 ROMANECHE-THORINS 0385353420 MLROMATIFDUBOEUF.COM"/>
        <s v="61 ST. JOSEPH STREET SUITE 1000 MOB ILE, AL 36602"/>
        <s v="LOT 5005 JLN MERU 5 1/4 MILES KLANG 10 41050 MALAYSIA"/>
        <s v="NIT. 900.442.831-5 CAR. 15 NO. 118 -75 OFC. 508 PH: (571) 2142584 CIND Y.MONTANO@COLCLOGISTICS.COM BOGOTA"/>
        <s v="SHANGHAI TRUSTEX CO LTD BINGKE RD 500 ROOM 808 200000 SHANGHAI SHANGHAI"/>
        <s v="LUIS SAENZ PENA 1074 RA 1110 CAPITAL FEDERAL BUENOS AIRES"/>
        <s v="EXPORT CO., LTD B-609B, NANFANG BUILDING, LUOFANG RD, LUOHU DISTRICT, 86-75525175344 TEL EX 86-75525 57"/>
        <s v="OFFSHORE) LIMITED ALAMEDA DR. CARLO S D'ASSUMPCAO NO.411-417, PRACA WON G CHIO J 19,MACAU"/>
        <s v="118 B 1ST 2ND FLOOR SHAHPUR JAT OPP ASIAD GAMES VILLAGE NEW DELHI-110049, INDIA"/>
        <s v="CALLE LAS DAMAS, CASA # 601, TEGUCI MORAZAN YO HONDURAS"/>
        <s v="NO.8, GROUP 10A, LANG HA WARD, DONG DA DIST., HANOI VN"/>
        <s v="SHANGHAI TRUSTEX CO LTD BINGKE RD 500 ROOM 808"/>
        <s v="24 F MASSMUTUAL TOWER, 38 GLOUCESTER ROAD WANCHAI HONG KONG HONG KONG"/>
        <s v="16/7 CIVIL LINES CLUB ROAD FAISALABAD- PAKISTAN. 92-418766577 TEL EX 92-41875 69"/>
        <s v="50 EPPING AVENUE ELSIES RIVER CAPE TOWN 27-214648000 TEL EX 27-21461 44"/>
        <s v="20F, NO 90, SEC. 2, NANJING E. RD., TAIPEI, TAIWAN"/>
        <s v="SAUSUPIO 15 VILNIUS 02301"/>
        <s v="MARUNOUCHI ESTATE BLDG. 12-17 2CHOM NAKAKU-NAGOYA 460-0002 JAPAN TEL 052-232-6671 FAX 052-232-6680 S/C JP0"/>
        <s v="1 ALON STAVOR CAESAREA 38900 ISRAEL"/>
        <s v="UNIT A/B/C/D, 28/F BLK A,WORLD FINA SHENZHEN 44 518001 CHINA"/>
        <s v="5TH FL. 56, DUNHUA, N. RD. 10551 TA TEL 886-2-8161-1588 FAX 886-2-2"/>
        <s v="RUC 0992559438001 URDESA CENTRAL, LAURELES 317 Y AV. LAS AGUAS-ALIANZA PHONE 59342380058"/>
        <s v="B-56A,IIND FLOOR,SECTOR 7 SURAJPUR, NOIDA 201301,INDIA TEL 0120-4527000 FAX 0120-4527011"/>
        <s v="5TH FL. NO. 61, SEC 3, NANKING EAST ROAD, TAIPEI, TAIWAN. TEL (8862)25067088 FAX (8862)2506"/>
        <s v="CHALUBINSKIEGO 8 00-613 WARSZAWA POLAND 48-223345975 TEL EX 48-22334 59"/>
        <s v="RUC 0992559438001 URDESA CENTRAL, LAURELES 317 Y AV. LAS AGUAS-ALIANZA / PHONE 5893 4 23 80058 / GUAYAQUIL-ECUADOR"/>
        <s v="#135, 125 STREET, SANGKAT DEPOT 2, KHAN TOULKORK, PHNOM PENH, CAMBODIA KH"/>
        <s v="7TH FLOOR, SHYAMALA TOWER, 136 - ARCOT ROAD,, SALIGRAMAM, CHENNAI, TAMIL NADU 600093 INDIA"/>
        <s v="401-A / 402, FILIX, 4TH FLOOR, OPPO L.B.S. MARG, BHANDUP (WEST), MUMBAI TEL. NO. 2569 6600 FAX NO. 2595 43 91-2225696600 TEL EX 91-22259 54"/>
        <s v="GIA CAM WARD - VIET TRI CITY PHU THO PROVINCE - VIET NAM MID CODE VNOPUONEPHU"/>
        <s v="DISTRICT B CHA SHAN INDUSTRY AREA DONGGUAN, 523380 CN"/>
        <s v="BROOK STREET BROOK STREET TRING HERTS HP23 5E HP23 4JX GB"/>
        <s v="100 VALE ROAD LONDON N4 1PT 100 VALE ROAD LONDON N4 1PT REF: TRING MARKET A GT N7 9QH GB"/>
        <s v="6 ROYD STREET KOLKATA-700016, INDIA."/>
        <s v="NIT. 890,903,532-1 CALLE 8 SUR # 50-67 PHONE 2856600"/>
        <s v="ON BEHALF OF HOATHO TEXTILE - GARMENT JOINT STOCK CORPORATION 36 ONG ICH DUONG STR, DANANG CITY, VIETNAM"/>
        <s v="JR. TRUJILLO 560 MAGDALENA DEL MAR LIMA - PERU"/>
        <s v="KM 4,5 VIA DURAN TAMBO R.U.C. 0992702583001 TEL. (593)42800851 DURAN - ECUADOR"/>
        <s v="AUTOPISTA MEXICO-PUEBLA KM 116 SAN LORENZO ALMECATLA, CUAUTLANCINGO C.P. 72700 PUEBLA, MEXICO CTC ALFREDO CHACON"/>
        <s v="SHANZUITOU JINHUA ZHEJIANG CHINA"/>
        <s v="SUITE 310, 233 WEST 1ST STREET, NORTH VANCOUVER BC CANADA V7M 1B3 TEL 604 984 6125,"/>
        <s v="DAO BRANCH AS AGENT FOR OCEAN NAVIGATOR EXPRESS LINE ROOM C-406, FULLHOPE PLAZA, 12 HONG"/>
        <s v="NO.1568 GANGCHENG ROAD, PUDONG NEW AREA, SHANGHAI CN"/>
        <s v="COREA 126 Y AMAZONAS, EDF. BELMONTE OFIC. 206. TEL. 593 2 2435.420 RUC 1791774701001"/>
        <s v="MENARA BATAVIA 15TH FLOOR JL. KH. M JAKARTA, JAVA JK 10220 INDONESIA"/>
        <s v="SUITE 310, 233 WEST 1ST STREET, NORTH VANCOUVER BC CANADA V7M 1B3 TEL 604 984 6125 FAX 684 984 6123"/>
        <s v="SHENZHEN BRANCH LOT 15B,MINGZHU ROAD,YANTIAN PORT, SHENZHEN TAX ID 440300X18927306"/>
        <s v="BINGKE RD 500 ROOM 808 200000 SHANGHAI"/>
        <s v="2, COLONY ROAD 07305 JERSEY CITY NJ, UNITED STATES PH 2015266400 FX 2014323050 07305"/>
        <s v="TRONADOR 4890 FL 10 BUENOS AIRES ARGENTINA"/>
        <s v="DIVISION 2, NAKAJIMA HASHIZUME, INUYAMA, AICHI 484-8502, JAPAN"/>
        <s v="MARUNOUCHI ESTATE BLDG. 12-17 2CHOME MARUNOUCHI NAKAKU-NAGOYA 460-0002 JAPAN"/>
        <s v="3RD FLOOR IMPERIAL CHAMBERS S S TOLANI MARG BALLARD ESTATE MUMBAI - 400 001 INDIA"/>
      </sharedItems>
    </cacheField>
    <cacheField name="ZIP CODE">
      <sharedItems containsMixedTypes="1" containsNumber="1" containsInteger="1">
        <n v="2048.0"/>
        <n v="1960.0"/>
        <n v="82801.0"/>
        <n v="60188.0"/>
        <s v=" "/>
        <n v="30066.0"/>
        <n v="959.0"/>
        <n v="17055.0"/>
        <n v="35601.0"/>
        <n v="37402.0"/>
        <s v="33166-5605"/>
        <n v="55121.0"/>
        <n v="75261.0"/>
        <n v="97239.0"/>
        <n v="11003.0"/>
        <n v="60062.0"/>
        <n v="3304.0"/>
        <n v="60187.0"/>
        <n v="34787.0"/>
        <n v="4538.0"/>
        <n v="7016.0"/>
        <n v="8830.0"/>
        <n v="11050.0"/>
        <n v="10118.0"/>
        <n v="2116.0"/>
        <n v="27529.0"/>
        <n v="29406.0"/>
        <n v="18039.0"/>
        <n v="7036.0"/>
        <n v="91789.0"/>
        <n v="21220.0"/>
        <n v="90245.0"/>
        <n v="20910.0"/>
        <n v="31510.0"/>
        <n v="18731.0"/>
        <n v="33460.0"/>
        <n v="17067.0"/>
        <n v="77433.0"/>
        <n v="30126.0"/>
        <n v="19530.0"/>
        <n v="44146.0"/>
        <n v="98005.0"/>
        <n v="29228.0"/>
        <n v="90010.0"/>
        <n v="23702.0"/>
        <s v="23505-1216"/>
        <n v="11434.0"/>
        <n v="43125.0"/>
        <n v="60007.0"/>
        <n v="929.0"/>
        <n v="28215.0"/>
        <n v="80202.0"/>
        <n v="33172.0"/>
        <n v="7001.0"/>
        <n v="8505.0"/>
        <n v="90502.0"/>
        <n v="18706.0"/>
        <n v="11211.0"/>
        <n v="91803.0"/>
        <s v="27529-8542"/>
        <n v="93401.0"/>
        <n v="6615.0"/>
        <n v="29010.0"/>
        <n v="30518.0"/>
        <n v="98057.0"/>
        <n v="8817.0"/>
        <n v="659.0"/>
        <s v="30354-3912"/>
        <n v="2189.0"/>
        <n v="28217.0"/>
        <n v="32117.0"/>
        <n v="32804.0"/>
        <n v="10001.0"/>
        <n v="29301.0"/>
        <n v="93065.0"/>
        <s v="94102-2300"/>
        <n v="90248.0"/>
        <n v="77060.0"/>
        <n v="93243.0"/>
        <n v="7071.0"/>
        <n v="30635.0"/>
        <n v="33126.0"/>
        <n v="60143.0"/>
        <n v="33127.0"/>
        <n v="909.0"/>
        <n v="72716.0"/>
        <n v="8067.0"/>
        <s v="07030-5773"/>
        <n v="11581.0"/>
        <n v="90746.0"/>
        <n v="7011.0"/>
        <n v="11554.0"/>
        <n v="38141.0"/>
        <s v="22060-5580"/>
        <n v="15221.0"/>
        <s v="93401-9946"/>
        <n v="38301.0"/>
        <n v="19709.0"/>
        <n v="28273.0"/>
        <n v="7632.0"/>
        <n v="90501.0"/>
        <s v="11422-1465"/>
        <n v="8810.0"/>
        <s v="90040-3622"/>
        <n v="1752.0"/>
        <n v="2210.0"/>
        <n v="30340.0"/>
        <n v="90220.0"/>
        <n v="11975.0"/>
        <s v="33134-3000"/>
        <n v="698.0"/>
        <n v="33181.0"/>
        <n v="23505.0"/>
        <n v="30326.0"/>
        <n v="33313.0"/>
        <n v="1701.0"/>
        <n v="33134.0"/>
        <n v="33054.0"/>
        <n v="90810.0"/>
        <n v="49464.0"/>
        <n v="90505.0"/>
        <n v="30071.0"/>
        <n v="8902.0"/>
        <n v="6902.0"/>
        <n v="14075.0"/>
        <n v="60005.0"/>
        <n v="21224.0"/>
        <n v="1900.0"/>
        <n v="33844.0"/>
        <n v="48180.0"/>
        <n v="30354.0"/>
        <n v="27401.0"/>
        <n v="1210.0"/>
        <n v="97116.0"/>
        <n v="63110.0"/>
        <n v="22602.0"/>
        <n v="77523.0"/>
        <n v="92647.0"/>
        <n v="7310.0"/>
        <s v="30336-3000"/>
        <n v="11803.0"/>
        <n v="68127.0"/>
        <n v="10018.0"/>
        <n v="1843.0"/>
        <n v="46168.0"/>
        <n v="10007.0"/>
        <n v="11219.0"/>
        <n v="3885.0"/>
        <n v="90045.0"/>
        <n v="91770.0"/>
        <n v="34655.0"/>
        <n v="92316.0"/>
        <n v="38305.0"/>
        <n v="94105.0"/>
        <n v="27262.0"/>
        <n v="33178.0"/>
        <s v="01824-3605"/>
        <n v="9.21364443E8"/>
        <n v="8873.0"/>
        <n v="92808.0"/>
        <n v="27409.0"/>
        <n v="91746.0"/>
        <n v="8807.0"/>
        <s v="08807-2902"/>
        <n v="46755.0"/>
        <n v="64060.0"/>
        <n v="11738.0"/>
        <n v="64161.0"/>
        <n v="70518.0"/>
        <n v="78557.0"/>
        <n v="33167.0"/>
        <n v="96818.0"/>
        <n v="77040.0"/>
        <n v="51568.0"/>
        <s v="M4M 2T4"/>
        <n v="33182.0"/>
        <n v="7094.0"/>
        <n v="44236.0"/>
        <n v="23060.0"/>
        <n v="37934.0"/>
        <n v="92806.0"/>
        <n v="37214.0"/>
        <n v="94501.0"/>
        <n v="78041.0"/>
        <n v="77028.0"/>
        <n v="18914.0"/>
        <n v="90745.0"/>
        <n v="33147.0"/>
        <n v="7601.0"/>
        <n v="8816.0"/>
        <s v="95161-1117"/>
        <n v="53404.0"/>
        <n v="90601.0"/>
        <n v="77042.0"/>
        <n v="48377.0"/>
        <n v="35214.0"/>
        <n v="29456.0"/>
        <n v="36801.0"/>
        <n v="27263.0"/>
        <n v="7102.0"/>
        <n v="2452.0"/>
        <n v="7701.0"/>
        <n v="25428.0"/>
        <n v="8840.0"/>
        <n v="37502.0"/>
        <n v="64831.0"/>
        <n v="7201.0"/>
        <n v="90720.0"/>
        <n v="7030.0"/>
        <s v="72716-0410"/>
        <n v="90301.0"/>
        <s v="10017-2013"/>
        <s v="07066-1640"/>
        <n v="33321.0"/>
        <n v="90802.0"/>
        <n v="98188.0"/>
        <n v="91355.0"/>
        <n v="92660.0"/>
        <n v="10601.0"/>
        <n v="29360.0"/>
        <n v="30339.0"/>
        <n v="17057.0"/>
        <n v="90040.0"/>
        <s v="25428-4678"/>
        <n v="77338.0"/>
        <n v="8540.0"/>
        <n v="21201.0"/>
        <n v="60433.0"/>
        <n v="77005.0"/>
        <n v="7066.0"/>
        <n v="97005.0"/>
        <n v="78045.0"/>
        <n v="1887.0"/>
        <n v="90703.0"/>
        <n v="33317.0"/>
        <n v="11413.0"/>
        <n v="65550.0"/>
        <n v="5401.0"/>
        <n v="2150.0"/>
        <n v="48174.0"/>
        <n v="64850.0"/>
        <n v="11556.0"/>
        <n v="28787.0"/>
        <n v="19607.0"/>
        <n v="1746.0"/>
        <n v="1801.0"/>
        <n v="45014.0"/>
        <n v="98109.0"/>
        <n v="60106.0"/>
        <n v="60014.0"/>
        <n v="92324.0"/>
        <n v="10604.0"/>
        <n v="27260.0"/>
        <n v="94545.0"/>
        <n v="11222.0"/>
        <n v="11514.0"/>
        <s v="L6T 4X3"/>
        <n v="725.0"/>
        <s v="47991-8132"/>
        <n v="30349.0"/>
        <n v="30720.0"/>
        <n v="42240.0"/>
        <n v="8845.0"/>
        <n v="55442.0"/>
        <s v="08830-3009"/>
        <n v="16192.0"/>
        <n v="11530.0"/>
        <n v="60173.0"/>
        <n v="46514.0"/>
        <n v="90046.0"/>
        <n v="34712.0"/>
        <n v="962.0"/>
        <n v="31792.0"/>
        <n v="19901.0"/>
        <n v="8837.0"/>
        <n v="12345.0"/>
        <n v="2035.0"/>
        <n v="64150.0"/>
        <n v="23451.0"/>
        <n v="29676.0"/>
        <n v="77098.0"/>
        <s v="33178-2558"/>
        <n v="43123.0"/>
        <s v="07632-1802"/>
        <n v="10010.0"/>
        <n v="13748.0"/>
        <n v="11422.0"/>
        <n v="96712.0"/>
        <n v="10017.0"/>
        <n v="17566.0"/>
        <n v="90304.0"/>
        <n v="21090.0"/>
        <n v="27889.0"/>
        <n v="63017.0"/>
        <n v="33122.0"/>
        <n v="2451.0"/>
        <n v="52000.0"/>
        <n v="11106.0"/>
        <n v="7054.0"/>
        <n v="94710.0"/>
        <n v="30189.0"/>
        <n v="91745.0"/>
        <n v="11577.0"/>
        <n v="7208.0"/>
        <n v="14489.0"/>
        <s v="02035-1388"/>
        <n v="77032.0"/>
        <n v="32226.0"/>
        <n v="77024.0"/>
        <n v="19464.0"/>
        <n v="21029.0"/>
        <n v="7306.0"/>
        <n v="60193.0"/>
        <n v="19106.0"/>
        <n v="28521.0"/>
        <n v="11354.0"/>
        <n v="28208.0"/>
        <n v="8054.0"/>
        <n v="29679.0"/>
        <n v="28117.0"/>
        <n v="97217.0"/>
        <n v="60148.0"/>
        <s v="08902-3317"/>
        <n v="90670.0"/>
        <n v="90805.0"/>
        <n v="983.0"/>
        <n v="29030.0"/>
        <n v="32202.0"/>
        <n v="20360.0"/>
        <s v="33181-1404"/>
        <n v="91748.0"/>
        <n v="11580.0"/>
        <n v="48470.0"/>
        <n v="44065.0"/>
        <n v="59840.0"/>
        <n v="27517.0"/>
        <s v="78216-5518"/>
        <n v="98032.0"/>
        <n v="92507.0"/>
        <n v="30096.0"/>
        <n v="94010.0"/>
        <n v="32221.0"/>
        <n v="920.0"/>
        <n v="44112.0"/>
        <n v="2368.0"/>
        <n v="33308.0"/>
        <n v="43137.0"/>
        <n v="36603.0"/>
        <s v="00929-0228"/>
        <n v="90201.0"/>
        <n v="11000.0"/>
        <n v="77385.0"/>
        <n v="6901.0"/>
        <n v="32044.0"/>
        <n v="90061.0"/>
        <n v="13088.0"/>
        <s v="76544-5062"/>
        <n v="7073.0"/>
        <s v="11249-4121"/>
        <n v="928.0"/>
        <n v="60108.0"/>
        <n v="12812.0"/>
        <n v="98108.0"/>
        <n v="7305.0"/>
        <n v="31401.0"/>
        <n v="33133.0"/>
        <n v="3608.0"/>
        <n v="85034.0"/>
        <n v="94080.0"/>
        <n v="6897.0"/>
        <n v="44114.0"/>
        <n v="20109.0"/>
        <n v="33301.0"/>
        <n v="54703.0"/>
        <n v="62269.0"/>
        <n v="85777.0"/>
        <n v="92121.0"/>
        <n v="94596.0"/>
        <n v="38654.0"/>
        <n v="55347.0"/>
        <n v="19030.0"/>
        <n v="75207.0"/>
        <n v="0.0"/>
        <s v="00922-1279"/>
        <n v="19032.0"/>
        <n v="7920.0"/>
        <n v="47725.0"/>
        <n v="46703.0"/>
        <n v="33315.0"/>
        <n v="987.0"/>
        <n v="33813.0"/>
        <n v="705.0"/>
        <n v="719.0"/>
        <n v="65201.0"/>
        <n v="30083.0"/>
        <n v="91731.0"/>
        <n v="614.0"/>
        <n v="90031.0"/>
        <n v="31604.0"/>
        <s v="78236-9858"/>
        <n v="30338.0"/>
        <n v="91708.0"/>
        <n v="27511.0"/>
        <n v="30327.0"/>
        <n v="37217.0"/>
        <n v="84020.0"/>
        <n v="16154.0"/>
        <n v="21320.0"/>
        <n v="60004.0"/>
        <n v="24060.0"/>
        <n v="14200.0"/>
        <n v="33811.0"/>
        <n v="95403.0"/>
        <s v="08060-5124"/>
        <n v="44035.0"/>
        <n v="41018.0"/>
        <n v="97348.0"/>
        <s v="30030-3328"/>
        <s v="98433-9500"/>
        <n v="28269.0"/>
        <n v="45680.0"/>
        <n v="95355.0"/>
        <n v="18020.0"/>
        <n v="2061.0"/>
        <n v="57006.0"/>
        <n v="76051.0"/>
        <n v="27215.0"/>
        <n v="29440.0"/>
        <n v="19958.0"/>
        <s v="1-781261"/>
        <n v="6820.0"/>
        <s v="38611-7550"/>
        <n v="44130.0"/>
        <n v="720.0"/>
        <n v="3100.0"/>
        <n v="90025.0"/>
        <n v="77546.0"/>
        <n v="400099.0"/>
        <s v="82-32885"/>
        <n v="10003.0"/>
        <n v="30334.0"/>
        <n v="33306.0"/>
        <n v="667.0"/>
        <n v="949.0"/>
        <n v="48875.0"/>
        <n v="8854.0"/>
        <n v="90723.0"/>
        <n v="7047.0"/>
        <n v="10012.0"/>
        <n v="60515.0"/>
        <n v="75067.0"/>
        <s v="1-706226"/>
        <n v="89512.0"/>
        <n v="2322.0"/>
        <n v="77571.0"/>
        <n v="45069.0"/>
        <n v="7065.0"/>
        <n v="90250.0"/>
        <n v="72704.0"/>
        <n v="61201.0"/>
        <n v="77058.0"/>
        <n v="60666.0"/>
        <n v="7.50748124E8"/>
        <s v="00936-2290"/>
        <n v="60623.0"/>
        <n v="29715.0"/>
        <s v="541-0047"/>
        <n v="77015.0"/>
        <n v="48423.0"/>
        <n v="15520.0"/>
        <s v="1-000000"/>
        <n v="32703.0"/>
        <n v="179.0"/>
        <n v="94066.0"/>
        <n v="21234.0"/>
        <n v="44116.0"/>
        <n v="685.0"/>
        <n v="77012.0"/>
        <n v="8037.0"/>
        <s v="1-704971"/>
        <n v="739.0"/>
        <s v="82-51941"/>
        <n v="94510.0"/>
        <s v="08807-0911"/>
        <n v="34471.0"/>
        <n v="92614.0"/>
        <n v="19363.0"/>
        <n v="85023.0"/>
        <n v="28277.0"/>
        <n v="90058.0"/>
        <n v="33326.0"/>
        <n v="60563.0"/>
        <s v="08086-2150"/>
        <n v="28697.0"/>
        <n v="47708.0"/>
        <n v="21076.0"/>
        <s v="1-410536"/>
        <n v="41005.0"/>
        <n v="50316.0"/>
        <n v="72764.0"/>
        <n v="33023.0"/>
        <n v="7452.0"/>
        <n v="97210.0"/>
        <n v="90500.0"/>
        <n v="677.0"/>
        <s v="1-973639"/>
        <n v="21901.0"/>
        <n v="37323.0"/>
        <s v="1-562295"/>
        <n v="60451.0"/>
        <n v="45036.0"/>
        <n v="29401.0"/>
        <n v="76600.0"/>
        <n v="53032.0"/>
        <n v="17050.0"/>
        <n v="19103.0"/>
        <s v="1-973368"/>
        <n v="80020.0"/>
        <n v="2818.0"/>
        <n v="80246.0"/>
        <n v="21230.0"/>
        <n v="7080.0"/>
        <n v="30092.0"/>
        <n v="30305.0"/>
        <n v="7407.0"/>
        <n v="90278.0"/>
        <n v="91765.0"/>
        <n v="98327.0"/>
        <n v="8514.0"/>
        <n v="24055.0"/>
        <n v="24521.0"/>
        <n v="77029.0"/>
        <n v="91324.0"/>
        <n v="30813.0"/>
        <n v="3602.0"/>
        <s v="00698-3035"/>
        <s v="37072-2170"/>
        <n v="927.0"/>
        <n v="7410.0"/>
        <n v="27105.0"/>
        <n v="61265.0"/>
        <n v="19600.0"/>
        <n v="6500.0"/>
        <n v="74000.0"/>
        <n v="33323.0"/>
        <n v="7974.0"/>
        <n v="6777.0"/>
        <n v="960.0"/>
        <n v="985.0"/>
        <n v="11096.0"/>
        <n v="12576.0"/>
        <n v="10880.0"/>
        <n v="6831.0"/>
        <n v="52761.0"/>
        <n v="21061.0"/>
        <n v="952.0"/>
        <s v="1-336665"/>
        <s v="1-718977"/>
        <n v="771.0"/>
        <s v="1-479273"/>
        <n v="36207.0"/>
        <n v="63005.0"/>
        <n v="4073.0"/>
        <s v="27105-1384"/>
        <n v="7072.0"/>
        <n v="45242.0"/>
        <n v="32218.0"/>
        <s v="1-732705"/>
        <n v="12839.0"/>
        <s v="55133 3830"/>
        <n v="45240.0"/>
        <n v="36551.0"/>
        <n v="76063.0"/>
        <n v="20191.0"/>
        <n v="31794.0"/>
        <n v="29418.0"/>
        <s v="82-54931"/>
        <s v="1-973252"/>
        <n v="30297.0"/>
        <n v="17280.0"/>
        <n v="80503.0"/>
        <s v="1-336667"/>
        <n v="2128.0"/>
        <n v="68504.0"/>
        <s v="11434-3500"/>
        <n v="37555.0"/>
        <n v="2171.0"/>
        <n v="36602.0"/>
        <n v="95050.0"/>
        <n v="33025.0"/>
        <n v="7058.0"/>
        <n v="97220.0"/>
        <n v="78501.0"/>
        <n v="14220.0"/>
        <n v="922.0"/>
        <s v="86-20387"/>
        <n v="87113.0"/>
        <n v="91730.0"/>
        <n v="45015.0"/>
        <s v="34-95328"/>
        <n v="4769.0"/>
        <n v="11206.0"/>
        <n v="8857.0"/>
        <n v="31210.0"/>
        <n v="4276.0"/>
        <s v="27260-5018"/>
        <n v="44190.0"/>
        <s v="05478-1875"/>
        <n v="64112.0"/>
        <n v="92865.0"/>
        <n v="66441.0"/>
        <n v="38010.0"/>
        <n v="2739.0"/>
        <n v="7511.0"/>
        <n v="33820.0"/>
        <n v="97008.0"/>
        <n v="49544.0"/>
        <s v="75024-3698"/>
        <n v="19406.0"/>
        <n v="90069.0"/>
        <s v="82-22069"/>
        <n v="29492.0"/>
        <n v="78620.0"/>
        <s v="52-55354"/>
        <n v="90503.0"/>
        <n v="21227.0"/>
        <n v="8060.0"/>
        <s v="77058-1551"/>
        <n v="921.0"/>
        <n v="77041.0"/>
        <n v="11696.0"/>
        <n v="11501.0"/>
        <n v="33131.0"/>
        <n v="78744.0"/>
        <n v="19702.0"/>
        <n v="30701.0"/>
        <n v="10019.0"/>
        <n v="84321.0"/>
        <n v="69105.0"/>
        <n v="11800.0"/>
        <n v="8901.0"/>
        <n v="28075.0"/>
        <s v="07470-2030"/>
        <n v="7470.0"/>
        <n v="7981.0"/>
        <n v="28602.0"/>
        <n v="72710.0"/>
        <n v="20145.0"/>
        <n v="80216.0"/>
        <n v="7662.0"/>
        <n v="30746.0"/>
        <n v="32822.0"/>
        <n v="43311.0"/>
        <n v="21226.0"/>
        <n v="31907.0"/>
        <n v="40228.0"/>
        <n v="30076.0"/>
        <n v="30316.0"/>
        <n v="30501.0"/>
        <n v="29405.0"/>
        <n v="91754.0"/>
        <n v="36229.0"/>
        <n v="7114.0"/>
        <n v="6700.0"/>
        <n v="80237.0"/>
        <n v="97035.0"/>
        <n v="33166.0"/>
        <n v="28732.0"/>
        <n v="7430.0"/>
        <n v="7657.0"/>
        <n v="36727.0"/>
        <n v="60047.0"/>
        <n v="33615.0"/>
        <n v="976.0"/>
        <n v="55354.0"/>
        <n v="90638.0"/>
        <n v="94987.0"/>
        <n v="11105.0"/>
        <n v="40213.0"/>
        <n v="94577.0"/>
        <n v="60624.0"/>
        <n v="55108.0"/>
        <n v="77080.0"/>
        <n v="2893.0"/>
        <n v="31407.0"/>
        <n v="2021.0"/>
        <n v="11320.0"/>
        <n v="28613.0"/>
        <n v="46201.0"/>
        <n v="95240.0"/>
        <n v="7932.0"/>
        <n v="98387.0"/>
        <n v="28226.0"/>
        <n v="55033.0"/>
        <n v="27896.0"/>
        <n v="30345.0"/>
        <n v="94601.0"/>
        <n v="77460.0"/>
        <n v="11030.0"/>
        <n v="1824.0"/>
        <s v="852-2742"/>
        <n v="77037.0"/>
        <n v="16045.0"/>
        <n v="94560.0"/>
        <n v="90049.0"/>
        <n v="38103.0"/>
        <n v="38118.0"/>
        <n v="60440.0"/>
        <n v="92113.0"/>
        <n v="30337.0"/>
        <n v="15088.0"/>
        <n v="75024.0"/>
        <n v="55571.0"/>
        <n v="91331.0"/>
        <n v="23250.0"/>
        <n v="90302.0"/>
        <n v="27406.0"/>
        <n v="7751.0"/>
        <n v="14052.0"/>
        <n v="969.0"/>
        <n v="48009.0"/>
        <n v="7092.0"/>
        <n v="7302.0"/>
        <n v="94925.0"/>
        <n v="64000.0"/>
        <n v="77533.0"/>
        <n v="31322.0"/>
        <n v="37072.0"/>
        <n v="2136.0"/>
        <n v="90265.0"/>
        <s v="H9P2V6"/>
        <n v="22116.0"/>
        <n v="30030.0"/>
        <n v="44139.0"/>
        <n v="30328.0"/>
        <n v="6096.0"/>
        <n v="8501.0"/>
        <n v="7652.0"/>
        <n v="34240.0"/>
        <n v="3898.0"/>
        <n v="2870.0"/>
        <n v="10013.0"/>
        <n v="76140.0"/>
      </sharedItems>
    </cacheField>
    <cacheField name="NO. OF CONTAINERS" numFmtId="0">
      <sharedItems containsSemiMixedTypes="0" containsString="0" containsNumber="1" containsInteger="1">
        <n v="1.0"/>
        <n v="2.0"/>
        <n v="8.0"/>
        <n v="11.0"/>
        <n v="10.0"/>
        <n v="4.0"/>
        <n v="5.0"/>
        <n v="3.0"/>
        <n v="20.0"/>
        <n v="6.0"/>
        <n v="12.0"/>
        <n v="9.0"/>
        <n v="14.0"/>
        <n v="13.0"/>
        <n v="24.0"/>
        <n v="7.0"/>
        <n v="25.0"/>
        <n v="16.0"/>
        <n v="15.0"/>
        <n v="26.0"/>
        <n v="21.0"/>
        <n v="37.0"/>
        <n v="18.0"/>
        <n v="23.0"/>
        <n v="32.0"/>
        <n v="30.0"/>
        <n v="40.0"/>
      </sharedItems>
    </cacheField>
    <cacheField name="CONTAINER NUMBER" numFmtId="0">
      <sharedItems>
        <s v="MRKU6821809"/>
        <s v="TRKU4448354"/>
        <s v="GCNU4736630 TCLU3411261"/>
        <s v="TLLU1227398"/>
        <s v="ZCSU7311787 TCNU4856731"/>
        <s v="HAMU1935116"/>
        <s v="MRSU5054433 MRSU5227837"/>
        <s v="BMOU6625208"/>
        <s v="TGBU7981070"/>
        <s v="MRSU5557572 MRSU3609173 FFAU5020609 MRSU5302139 CAAU6103751 MRSU5961244 BEAU5101069 TCNU2539430"/>
        <s v="MRKU2600672"/>
        <s v="BSIU8351945"/>
        <s v="SUDU7309562"/>
        <s v="ZCSU7511152 ZCSU8676054 ZCSU7867288 ZCSU7037803 ZCSU6960884 BSIU9683040 XHCU5624556 ZCSU7374580 TCLU5296911 ZCSU6578974 XHCU5614943"/>
        <s v="CAAU6873840 XHCU5626672 ZCSU7261032 ZCSU6646580 ZCSU6798979 BEAU5170901 ZCSU7420920 TRHU7713888 ZCSU7234660 ZCSU7279089"/>
        <s v="FCIU8444716 ZCSU7196472 ZCSU6580652 JXLU6140078 JXLU6483694 ZCSU7009890 TCNU5363621 GCXU5005116 ZCSU7577210 TCKU7153379"/>
        <s v="ZCSU6785225 CAIU4433700"/>
        <s v="BSIU8352263"/>
        <s v="MSMU6470055"/>
        <s v="MRKU9028070"/>
        <s v="TCLU8715225 MRSU5834091"/>
        <s v="BEAU9712106"/>
        <s v="BSIU8354522"/>
        <s v="TCNU3236248"/>
        <s v="TCNU2921458"/>
        <s v="FANU1189132"/>
        <s v="UETU6513189"/>
        <s v="CAAU6698773"/>
        <s v="MRKU7530618"/>
        <s v="GMOU8875134"/>
        <s v="BSIU8352941"/>
        <s v="FCIU8092750"/>
        <s v="TCLU5399782 TRHU6473709 MRKU2306781 HASU4808550"/>
        <s v="HAMU1359068 TCNU6294551 DFSU7319328 SEKU6344922 UACU5963886"/>
        <s v="CAAU9132959"/>
        <s v="TCNU7832332 CAAU5518774"/>
        <s v="EITU1960669"/>
        <s v="BMOU4819441"/>
        <s v="MRKU3962932"/>
        <s v="MSKU7750580"/>
        <s v="MSKU5896261"/>
        <s v="TEMU7321163"/>
        <s v="TIIU4771443"/>
        <s v="FANU1566318"/>
        <s v="MSMU4884478"/>
        <s v="CMAU6521530 TCKU6910502 CAAU6729766 TRHU7864800"/>
        <s v="MRSU4868266"/>
        <s v="CAAU6799742 CXDU1775760 UACU6012731 HLBU2778900"/>
        <s v="FFAU5738854 MSDU7939710 MSMU7966184"/>
        <s v="HDMU5563360"/>
        <s v="ACLU9752250"/>
        <s v="ZMOU8950828"/>
        <s v="ZCSU7962182"/>
        <s v="CMAU7803816"/>
        <s v="HLBU1915254"/>
        <s v="AMCU9391589"/>
        <s v="TTRU4853489"/>
        <s v="ACLU2786618"/>
        <s v="SEGU6470931"/>
        <s v="ZCSU6100624"/>
        <s v="BSIU8260911"/>
        <s v="JXLU6240478 ZCSU7290529 BSIU8308661 JXLU6172840 JXLU7495426 ZCSU7419318 XHCU5640095 JXLU6230417 CICU6794706 JXLU6230470 JXLU6241392"/>
        <s v="WHSU6730070"/>
        <s v="HAMU1737656 TCLU5540479 FANU1119330 FCIU7036387 HLBU1316554 HLXU8126131 HLBU2196920 FANU1610560 UACU5407017 CXDU1679155 FANU3556725 TCLU5599749 BEAU5349116 SEKU6348743 DRYU9559163 TGBU9645351 FANU3204405 HAMU1184545 PCIU8501483 HAMU1845630"/>
        <s v="TCNU6563835"/>
        <s v="BMOU3034578"/>
        <s v="ACLU9811414"/>
        <s v="TGHU3653752"/>
        <s v="FCIU7588220"/>
        <s v="MRSU4197682"/>
        <s v="ACLU9733420 GCNU1366018"/>
        <s v="ACLU9718024"/>
        <s v="SEGU4274816"/>
        <s v="BMOU6701226"/>
        <s v="CMAU3760932"/>
        <s v="FCIU9069991"/>
        <s v="JXLU7810894 ZCSU7442180 TCNU2609917 ZCSU7957530 BSIU9685649 ZCSU7980890 ZCSU6756715 CAIU4509620"/>
        <s v="DFSU2766149"/>
        <s v="TCLU7367830"/>
        <s v="SEGU5363950"/>
        <s v="MSDU8833111"/>
        <s v="TGBU7021232 SEKU1024818"/>
        <s v="CXRU1203040"/>
        <s v="HASU4903557 HASU4522587 MRKU5430395 SUDU5969612 MRKU3975713 HASU4555636"/>
        <s v="MEDU7893736 TRLU7581286"/>
        <s v="DFSU7036082"/>
        <s v="MSDU7275864"/>
        <s v="DFSU7028359 CAAU5240786 ZCSU6591235 JXLU6204552 ZCSU7375328"/>
        <s v="TCNU2605974 ZCSU6888347 KSSU1011330 CAAU7142536 JXLU6208223 BEAU6335919 TCNU4569480 ZCSU7301515 DFSU6484523 ZCSU7709235 TCNU4795359 TCNU3248043"/>
        <s v="TRHU8478206 ZCSU6911051 ZCSU7863805 SEGU5334885 TEMU6796185 JXLU6750770 ZCSU7925698 ZCSU7553266 ZCSU7238182 ZCSU7884032 TCNU7595729 ZCSU6585818"/>
        <s v="EMCU5549686"/>
        <s v="ZCSU7127640"/>
        <s v="TEMU7729854"/>
        <s v="TCLU6827967"/>
        <s v="SMLU8333330"/>
        <s v="UACU8564880"/>
        <s v="UACU8353280"/>
        <s v="TCNU5832544 SEGU5779654 TGHU6807785 GAOU6077968 TIIU4479154 BSIU9614250 ZCSU6803458 ZCSU6605684 BEAU5145730 ZCSU6893718"/>
        <s v="ZCSU8901448 ZCSU7047421 FSCU8228589 ZCSU7138244 JXLU6639215 ZCSU7490949"/>
        <s v="JXLU6152295 ZCSU7063612 TLLU5308142 JXLU7849670 TGHU8821268 ZCSU7237592 TCNU2721130 ZCSU7767231"/>
        <s v="ZCSU6630244 ZCSU7954192 ZCSU6848391 ZCSU7855970 GAOU6133700 KSSU1008275 ZCSU6932075 TGHU6813812 JXLU7829020 TIIU5057003"/>
        <s v="SEGU5281580 JXLU7821184 TCNU4950542 ZCSU7009695 BEAU5339843 ZCSU8941707 GAOU6897680 ZCSU7763004 CRSU9034498 ZCSU7354140"/>
        <s v="CMAU3894150"/>
        <s v="GAOU6087380 ZCSU6937307 ZCSU7440017 ZCSU7294289 BEAU5128521 ZCSU7297673"/>
        <s v="JXLU6123717 GAOU6039757 ZCSU6704542 JXLU7498446 ZCSU6947326 GCXU5341682 ZCSU6774262 ZCSU7950392 ZCSU7294381 ZCSU6854922"/>
        <s v="TXGU6727269"/>
        <s v="CAIU9211963"/>
        <s v="TTRU4842231"/>
        <s v="MEDU5407429"/>
        <s v="MSDU4013095"/>
        <s v="TGBU7213955"/>
        <s v="ZCSU6777976 ZCSU6567645"/>
        <s v="GAOU6119317"/>
        <s v="TCLU2894864"/>
        <s v="MEDU8766905"/>
        <s v="TRHU8487825 TCNU8779551 TLLU5315820 ZCSU7648145 FSCU8148879 TCNU5348756 ZCSU6974846 TEMU7763972 ZCSU6682340"/>
        <s v="RFCU5099967"/>
        <s v="TLLU5313895"/>
        <s v="TRLU7642458"/>
        <s v="MSDU2255757"/>
        <s v="MRKU8417782 TCKU3935317 MRKU9931409 MRKU7894184"/>
        <s v="TCLU8778199"/>
        <s v="TXGU7212289 TXGU6676270 UETU6429756 CMAU8461087 TIIU4516983 FFAU4503074"/>
        <s v="CMAU4206838"/>
        <s v="BSIU8192191"/>
        <s v="BSIU9735288"/>
        <s v="ZCSU8897420"/>
        <s v="HLXU8450120"/>
        <s v="MRSU6326259 TRHU4549153 MRSU4415819"/>
        <s v="JXLU6142506 DRYU9556170 ZCSU6797313 TLLU8130943 TGHU9117818 ZCSU7563897 DRYU9169720 TGBU7152660 TIIU4224385"/>
        <s v="FSCU8171143 TIIU4219645 CAIU8913380 TCLU5770152 TGBU7160412 TCNU4244187 ZCSU6701780 BSIU9706931 ZCSU7304896"/>
        <s v="HLBU2902570"/>
        <s v="TLLU5927194"/>
        <s v="MRKU0079251"/>
        <s v="MRSU3617482"/>
        <s v="CRXU3375586"/>
        <s v="EITU9029837"/>
        <s v="MAEU9212538"/>
        <s v="ZCSU7136128"/>
        <s v="TCNU5818232 TLLU4898661"/>
        <s v="TCNU1804631 MRSU5009584 TLLU6898249 TCKU7723300 TCKU6900973"/>
        <s v="TCNU2768164 TGBU5769863 FSCU8163810 ZCSU6692380 ZCSU7181528 TCNU4950748 ZCSU7794052 CAIU8084946 CAIU8067640 ZCSU6980068 ZCSU7060824 ZCSU7041233 ZCSU7419025 ZCSU6517027"/>
        <s v="MSDU6199902"/>
        <s v="TCNU4594101"/>
        <s v="CSNU6609587"/>
        <s v="WHSU5871053 WHSU5698966"/>
        <s v="TGHU6783169"/>
        <s v="TCKU3853590"/>
        <s v="TCLU3642086"/>
        <s v="TGBU4687210 CAAU5344498 DRYU9344571 EMCU1792002"/>
        <s v="HLBU1867670"/>
        <s v="TCKU6154473"/>
        <s v="TGHU6758377"/>
        <s v="BMOU1287941"/>
        <s v="MIEU3004364"/>
        <s v="MSCU5378108"/>
        <s v="CAIU8765174 TCLU6722436 TLLU4858571 TCLU9827214 TRHU5477799 TGBU7118177 TEMU7771366 ZCSU7291124 GAOU6106937"/>
        <s v="TCKU6792020"/>
        <s v="EMCU5602461"/>
        <s v="TCKU6175516"/>
        <s v="APHU7217062 BMOU5343684 CMAU4560672 GESU6830709 TCLU9128285 TCLU6555318 CMAU3315310 APHU7308687"/>
        <s v="TLLU4899138"/>
        <s v="ZCSU7156736"/>
        <s v="CAAU5455320 ZCSU6743810 TGBU5956340 JXLU6188641"/>
        <s v="FSCU7160611"/>
        <s v="TGBU6391839"/>
        <s v="GCXU5096353"/>
        <s v="TCNU2313946"/>
        <s v="TLLU7658392"/>
        <s v="CXDU1223099"/>
        <s v="CMCU6031853 CMCU6057647 CMCU6048542 CMCU6020226 CMCU6058406"/>
        <s v="ZCSU7866888"/>
        <s v="TGCU5086840 EGSU9410070 EMCU1801850 TRHU7556773"/>
        <s v="TCNU8542220 ZCSU7786801 ZCSU7111114 ZCSU6526585 JXLU6170262 ZCSU8660994"/>
        <s v="MSKU9731742"/>
        <s v="SMLU8338394"/>
        <s v="BSIU9890406"/>
        <s v="TCKU7477676"/>
        <s v="BEAU4845636"/>
        <s v="MRSU4354781 HASU1170820 MRSU3640100 MRSU6019910 CIPU5250967"/>
        <s v="EGHU8447410"/>
        <s v="SZLU9169838"/>
        <s v="TEMU6932002"/>
        <s v="INKU6441108"/>
        <s v="MSMU5817535"/>
        <s v="WHSU5374632"/>
        <s v="TCNU3739807 CMAU4924753"/>
        <s v="CARU3758733"/>
        <s v="BHCU5018346"/>
        <s v="CMAU3694698 FFAU5215621"/>
        <s v="BSIU8193135"/>
        <s v="TGBU3142175"/>
        <s v="MSMU7145240"/>
        <s v="MEDU4808509 TLLU5050823"/>
        <s v="TCNU3072078 TCKU6277020"/>
        <s v="MRKU7807913 TRHU6470802"/>
        <s v="TRHU5200187 SEKU6454365 CMAU6324742"/>
        <s v="MNBU4001610"/>
        <s v="SMLU3121493"/>
        <s v="CADU7039230"/>
        <s v="WHSU4019295"/>
        <s v="GAOU6085840"/>
        <s v="MSMU8806257"/>
        <s v="MRKU6317716"/>
        <s v="FFAU1641090"/>
        <s v="ZCSU7515760"/>
        <s v="TLLU5920219 HASU4321140"/>
        <s v="CMAU5035149"/>
        <s v="BSIU8190563"/>
        <s v="EMCU5582663"/>
        <s v="CGMU5620619"/>
        <s v="MRSU5615386"/>
        <s v="TRIU8931698 MEDU9078002"/>
        <s v="MEDU7258535 TEMU8339629"/>
        <s v="FFAU2719418 MSMU4056196"/>
        <s v="FBIU5083557"/>
        <s v="BSIU8194846"/>
        <s v="HLBU2119360"/>
        <s v="TCLU1214129"/>
        <s v="FBIU5224927"/>
        <s v="MSDU8111485"/>
        <s v="SEKU5620796"/>
        <s v="SUDU1904758 MRKU9831837 MSKU5410240 SUDU1669324 CAIU3033545"/>
        <s v="FSCU7177086"/>
        <s v="FANU3131973 UACU5601315"/>
        <s v="HLBU1855406 DFSU7093842"/>
        <s v="MSMU2174055"/>
        <s v="MEDU4767884"/>
        <s v="CAAU6197452 CMAU8461913"/>
        <s v="ZCSU7896440 ZCSU7098291"/>
        <s v="MRKU6325959"/>
        <s v="BSIU8261219"/>
        <s v="MRSU3907901"/>
        <s v="CLHU9129726"/>
        <s v="MSKU9604603"/>
        <s v="ZMOU8890056"/>
        <s v="MSKU0017924"/>
        <s v="HLBU2512150"/>
        <s v="EMCU5565244"/>
        <s v="MSMU7215178 MSMU7429040 CAAU5925867"/>
        <s v="ZMOU8835486"/>
        <s v="TCLU8477997 FSCU8658316"/>
        <s v="TGBU7469485 MSDU8764010"/>
        <s v="ZMOU8817306"/>
        <s v="TCNU2714466"/>
        <s v="TEMU1454493 TLLU2508044 CLHU3754388 HLXU1135105 UACU3781373"/>
        <s v="TCLU3699857"/>
        <s v="MNBU3251702"/>
        <s v="MSDU6098764"/>
        <s v="TEMU7829637"/>
        <s v="TCLU1579718"/>
        <s v="HAMU1228495"/>
        <s v="MRKU5051107"/>
        <s v="FCIU6183357"/>
        <s v="MRKU3944013"/>
        <s v="MSCU4991049"/>
        <s v="EMCU5580064"/>
        <s v="EMCU5510468"/>
        <s v="TTNU8376749"/>
        <s v="MRKU2285441"/>
        <s v="MSKU4094507"/>
        <s v="MSKU0353620"/>
        <s v="TGBU6314560 MSKU9008040 MRKU3475092 SUDU8517621 CIPU5084001 MRKU6086730 TCNU6913105 MRKU2362321 MRKU2741773 MIEU3026872"/>
        <s v="MRKU2428326 TCLU8315867 MRSU5881088 MSKU1695720 MSKU8693170 PONU7612066 MSKU1677352 MSKU1964748 GESU6009340 MRKU2743858 SEGU4495503 TCNU2565130 MRKU3377917"/>
        <s v="HASU4760203"/>
        <s v="SUDU6879766"/>
        <s v="HASU4624871"/>
        <s v="FFAU2175649"/>
        <s v="SEKU5495890"/>
        <s v="CMAU0561454"/>
        <s v="MSKU0766584"/>
        <s v="TCKU1617826 TCKU3490601 GESU1391223"/>
        <s v="MSDU2506554"/>
        <s v="MIEU0044403"/>
        <s v="EMCU5551528"/>
        <s v="MSKU9519965 TCKU6962928 MRKU2988275 CAIU4621121 MRSU4886573 SUDU6937409 MRKU4207793 MRKU4031174 GESU5749320 MRKU3127902 MRKU3526306 HASU4193286 TGBU6141892 MSKU1413452 MRKU4824265 MSKU1097349 MSKU8738491 MRSU4443678 MSKU0775523 MRKU5094243 MRKU5111490 PON"/>
        <s v="CMAU7277244 CMAU5988984 TGBU4310885 CMAU7717615 CAAU6195594 CMAU5914180 CMAU4878468 GESU6905480 CMAU4740777"/>
        <s v="GESU6905480"/>
        <s v="EMCU1578650 EMCU9912932"/>
        <s v="MRSU3244096"/>
        <s v="ZCSU7549796"/>
        <s v="CMAU1149879"/>
        <s v="GLDU9885168"/>
        <s v="FSCU8970690"/>
        <s v="FDCU0191674"/>
        <s v="TCLU1747560"/>
        <s v="MSMU4470478"/>
        <s v="ZCSU7159695"/>
        <s v="MEDU9375572"/>
        <s v="CAAU6035338"/>
        <s v="APZU4394827"/>
        <s v="ZMOU8823870"/>
        <s v="MRKU2547412 MRKU5798427 MRKU4238623"/>
        <s v="MEDU5890511"/>
        <s v="IPXU3123518 MEDU5890511"/>
        <s v="CAIU8131945"/>
        <s v="PONU8245896"/>
        <s v="TDTU0068458"/>
        <s v="TCNU7036443"/>
        <s v="CAIU7132335"/>
        <s v="PGTU9139528"/>
        <s v="BSIU8260974"/>
        <s v="MRKU6633653"/>
        <s v="TCNU1492831"/>
        <s v="CAIU3703396"/>
        <s v="CCLU7272580"/>
        <s v="TCLU1673160 TLLU7584068 CMAU7476360"/>
        <s v="SEGU4816265"/>
        <s v="TRHU4384520 MRSU5830558 TRHU6934950"/>
        <s v="MRSU4374670"/>
        <s v="HAMU1300310"/>
        <s v="MEDU3719644"/>
        <s v="FANU1213218"/>
        <s v="TCNU1033370 MEDU7976487 FSCU8969489 TEMU8703216 FFAU1200135"/>
        <s v="GAOU6227693"/>
        <s v="TEMU7008544 YMLU8943920"/>
        <s v="YMLU8656848"/>
        <s v="YMLU8529838 YMMU6351859"/>
        <s v="EXFU6633304"/>
        <s v="GCXU2217174"/>
        <s v="HLXU8592628"/>
        <s v="TLLU4864954"/>
        <s v="TCLU8843951"/>
        <s v="CMAU9220171 TRHU5919592 CMAU6617571 TCKU6908608 TRHU4631981 CMAU3318129 SEKU6033094 CMAU6751852"/>
        <s v="CAAU5191830"/>
        <s v="TLLU4182701"/>
        <s v="FTNU1201128"/>
        <s v="MRKU3373742"/>
        <s v="TEMU7012694 YMMU6235817 YMMU6110804 YMMU6767039 YMMU6801529 BMOU6330547"/>
        <s v="MSDU8381243"/>
        <s v="SEGU2792800"/>
        <s v="MRKU1099329 MSKU1286260 TRHU7944491"/>
        <s v="MSDU7238217"/>
        <s v="MRKU5972631"/>
        <s v="TCNU8756643 TCNU5781750 CAAU5296229"/>
        <s v="CXTU1020431"/>
        <s v="MRSU4938928 MRSU5599177 TLLU5849276 MRSU5539060"/>
        <s v="MRKU0443281"/>
        <s v="FBLU0117920"/>
        <s v="MSKU0386753 MRSU5705094 HASU4688475"/>
        <s v="MSKU0326970 UETU5707657 MSKU9921655 SUDU8681893 MIEU3029491 MRSU3220643"/>
        <s v="FFAU2914456"/>
        <s v="CAAU5479153"/>
        <s v="GCXU5924843"/>
        <s v="HASU4436982"/>
        <s v="MSDU6389456 MSMU5945686"/>
        <s v="DFSU6882131 CARU9774618"/>
        <s v="TCNU1470410"/>
        <s v="TGBU4651074 MSDU7273455 MSDU5541836 MSCU5229043 TCNU3290193 MSMU6978112 MEDU7119268 MSDU6321414 MSMU6934032"/>
        <s v="MRKU2803788"/>
        <s v="MSKU9573056"/>
        <s v="CMAU6978975"/>
        <s v="SMLU7960227"/>
        <s v="CAAU6613267"/>
        <s v="MRSU6422669"/>
        <s v="FANU3021410 UETU5729830 FANU1135516 HLBU2188870 SEGU5621720 BEAU4191330 FANU1946895 FCIU9233301 UACU5242175 GVCU5209454 FANU1787638 TGBU5754164"/>
        <s v="YMMU6423239"/>
        <s v="MATU2768821"/>
        <s v="ACLU9679437 ACLU9819190"/>
        <s v="HLBU2138040"/>
        <s v="SUDU6687450"/>
        <s v="SMCU1158769"/>
        <s v="EMCU5636707"/>
        <s v="MNBU3212250"/>
        <s v="DRYU4238495"/>
        <s v="HAMU1291862 HLBU3336020 HLBU3138636 HLBU1628866 HLBU2764682 UACU5604989 TGBU5691338 CLHU9018002 UACU5647450 HLBU1493776"/>
        <s v="CAIU7858523 FBLU0154903"/>
        <s v="SEKU4032714 SEGU4311761"/>
        <s v="FBLU0251170 TCNU1512563"/>
        <s v="BEAU4478660 YMMU6352705 YMMU6681911"/>
        <s v="TCNU4832540"/>
        <s v="TIIU4096350"/>
        <s v="MSKU8978229 MRKU5074571"/>
        <s v="DRYU9389679 MSMU8763685"/>
        <s v="SUDU7580661 SUDU7326467"/>
        <s v="HLBU2819511"/>
        <s v="TRHU6199270"/>
        <s v="EITU1013726"/>
        <s v="CAIU7641219"/>
        <s v="FDCU0172165"/>
        <s v="SEKU6330765"/>
        <s v="YMLU8871060"/>
        <s v="CAAU5309748"/>
        <s v="TCNU3594299"/>
        <s v="SEGU4562860 TGBU7103562 YMMU6497798 YMMU6711111 YMLU8586376"/>
        <s v="TGBU6154225 TGCU5041418 CAIU7982982 SEGU6454490 TEMU8590064 SEGU6886560"/>
        <s v="SEGU6894396"/>
        <s v="FANU3003289"/>
        <s v="MEDU5565070 FBIU0180868"/>
        <s v="TRLU9168311 TEMU1406263"/>
        <s v="MRSU3440801 MRKU2542299 TCNU5678573"/>
        <s v="ZMOU8837811"/>
        <s v="MRSU0212520"/>
        <s v="BMOU4041294 TCNU7548563"/>
        <s v="HLBU9795031"/>
        <s v="YMMU6117901"/>
        <s v="SEGU6790730 MAGU5545100 YMMU6567215 YMMU6586513"/>
        <s v="FCIU3575523"/>
        <s v="SEGU6189945 TCNU2933660 BEAU4775800 GAOU6805282"/>
        <s v="NC"/>
        <s v="MRKU3927211 MRSU3855372"/>
        <s v="TGBU3106455"/>
        <s v="ZMOU8888510"/>
        <s v="TGHU9271361"/>
        <s v="HLXU1061933"/>
        <s v="TCLU9979752"/>
        <s v="CAIU5864403"/>
        <s v="DFSU7292839"/>
        <s v="EISU8365200 EISU9207107 EGHU8359670 TGBU7284286 EISU9327519 TXGU5651739"/>
        <s v="MEDU4182396"/>
        <s v="APZU3646288"/>
        <s v="MNBU0312131"/>
        <s v="DAYU6703539"/>
        <s v="SEGU6850989 BMOU5115806"/>
        <s v="ZMOU8884346"/>
        <s v="CMCU5551212"/>
        <s v="BMOU4255850"/>
        <s v="TGBU7150420"/>
        <s v="MRKU2244490 MRKU3327773 TCKU7194660 TLLU5997910 MRKU3928286 FFAU2297903 MSKU1610277"/>
        <s v="FCGU2293662"/>
        <s v="BMOU6426042"/>
        <s v="DFSU7159024 CAIU7433730 MSMU7039016"/>
        <s v="TLLU5415006 MSMU5125769 TCNU7731574"/>
        <s v="FFAU1644356"/>
        <s v="FFAU1805255"/>
        <s v="FFAU1805255 ONEU0129083"/>
        <s v="SUDU8700247"/>
        <s v="FFAU3805927"/>
        <s v="MSMU1094356"/>
        <s v="ZCSU7369747"/>
        <s v="ZCSU8737838"/>
        <s v="MSDU8186550"/>
        <s v="UACU5525792"/>
        <s v="DFSU7092698"/>
        <s v="FFAU1286571 TCNU1940453"/>
        <s v="BEAU4491050 BEAU5159543 MAGU5730412 YMLU8692444 YMMU6765972"/>
        <s v="MRKU0197070"/>
        <s v="MAGU5438252"/>
        <s v="TRHU1503185"/>
        <s v="MSDU1940000"/>
        <s v="MEDU9361590"/>
        <s v="CMAU5497126"/>
        <s v="TCKU3871716"/>
        <s v="TCNU8534348"/>
        <s v="TCNU3930428"/>
        <s v="MSKU0665320"/>
        <s v="MSMU6317853"/>
        <s v="HLBU9154357"/>
        <s v="SEKU9280210 SEKU9320267"/>
        <s v="WHLU5468079"/>
        <s v="HLXU8317694"/>
        <s v="BMOU5137024 HMCU1085131"/>
        <s v="HLBU2564410"/>
        <s v="DFSU1475869"/>
        <s v="MEDU7087962"/>
        <s v="MSDU7459590"/>
        <s v="SUDU7559073"/>
        <s v="FANU1428350"/>
        <s v="MNBU4342978"/>
        <s v="KOSU4514080 KOSU4515065 KOSU4513843 KOSU4511835 KOSU4515785 KOSU4512894 KOSU4515933 KOSU4516842"/>
        <s v="UETU5906582 UACU5913587 CAIU4475562"/>
        <s v="MSMU8411067"/>
        <s v="DRYU9382118"/>
        <s v="TCNU2758926"/>
        <s v="TGBU6229880"/>
        <s v="YMMU6531249"/>
        <s v="MRKU0966127"/>
        <s v="TEMU7776650 YMMU6555390 SEGU4498550 BMOU5708967 TEMU7002572"/>
        <s v="TEMU9886030"/>
        <s v="CRSU9062782"/>
        <s v="DRYU2548320"/>
        <s v="CMAU7547972"/>
        <s v="MRKU3730011"/>
        <s v="MNBU3222052"/>
        <s v="MNBU3689828"/>
        <s v="NPCU1262990"/>
        <s v="TRHU6340563"/>
        <s v="HASU4558168"/>
        <s v="FBIU5085014"/>
        <s v="UETU5914443"/>
        <s v="MSKU1533611 HASU4904168 MRSU3060479"/>
        <s v="SIMU2529757 NPCU1262244"/>
        <s v="EXFU0619016 NPCU1340809 SIMU2419180"/>
        <s v="TRIU8951483"/>
        <s v="SUDU5401812"/>
        <s v="SIMU2407168 CXTU1122670 SIMU2418671"/>
        <s v="EXFU6673354"/>
        <s v="SIMU2436058"/>
        <s v="MSMU8360843"/>
        <s v="YMMU6289372 FFAU1395422"/>
        <s v="CAIU5698806"/>
        <s v="BEAU5684773"/>
        <s v="TGBU4827184"/>
        <s v="TCNU1980395 BMOU5718986"/>
        <s v="CAIU8096124 TCLU6692481 SEKU5890997 GESU6470140 SEGU4432207 SEGU4825098 ECMU9472129"/>
        <s v="FANU3170861"/>
        <s v="SIMU2407893 SIMU2474470"/>
        <s v="ZCSU7751282 ZCSU6783027 ZCSU7788194"/>
        <s v="TCNU2975433 ZCSU7985660"/>
        <s v="GESU7576137 CXSU1145517 SEGU7606529"/>
        <s v="MSCU6950326"/>
        <s v="MEDU9690390"/>
        <s v="NWRU6031322"/>
        <s v="MRKU5662066"/>
        <s v="KKFU6962904"/>
        <s v="MRSU5764245 MRKU3282792 MRSU4561135 MRKU3522701 MRSU3139784 MRSU3249610 TGHU6496580 HASU4755275 MRKU5759267 MRKU5716922 MRSU3119345 MSKU8938102 SUDU6893511 TRHU5087975 HASU4612269 MRKU4879550 TRHU6100048 HASU5134930 MRSU4865884 TCKU6965547 TLLU5880712 MRK"/>
        <s v="MSMU5239144"/>
        <s v="YMLU8795571"/>
        <s v="TGHU5311614 YMLU8987229"/>
        <s v="TXGU6721698 TCNU8908828 MEDU7085907 MSMU6388570"/>
        <s v="YMMU6134299 BEAU4520796 BMOU6203286 SEGU4368643 YMMU6229692"/>
        <s v="FSCU8577343"/>
        <s v="SEKU4690844"/>
        <s v="MRSU5318840 MRSU5532846 MRSU4867151 BEAU5750108 MRKU3586619 MRSU4698909 HASU4408996"/>
        <s v="BSIU2555319"/>
        <s v="MRSU4017369 GATU8753416 INKU2554662"/>
        <s v="UACU3384988"/>
        <s v="SUDU9313474"/>
        <s v="MNBU3116580"/>
        <s v="SZLU9288293"/>
        <s v="BMOU4301299"/>
        <s v="UACU5258000"/>
        <s v="FFAU1129989 SEGU4478445 FDCU0085440"/>
        <s v="TCNU3071580"/>
        <s v="TXGU6980071"/>
        <s v="MSDU8601040 TCNU1623551 MSMU5251535 BMOU5582164"/>
        <s v="TXGU5495940 MSMU8166458 MSMU6679596 TGBU6869527"/>
        <s v="TCNU2774779 MSCU5165993 MSMU6777268"/>
        <s v="HASU4235530"/>
        <s v="MRKU4869763"/>
        <s v="MSKU8939500"/>
        <s v="WHSU6340690"/>
        <s v="CAXU8222538 GCXU5716618 MRKU2351498 MRSU3058126 MSKU0347000 PONU7789154"/>
        <s v="UACU4030675"/>
        <s v="TRHU7825390 CRSU9203788 CMAU5253156 TGHU6284426 TRHU5748231 CRSU9171485 TXGU5273290 TLLU4807091 TCNU6625346 TCNU1658650 TCNU1179154 SEKU4522183 APHU6517471 APHU7185807 CMAU4970152 CMAU5566084"/>
        <s v="CRSU9171485 APHU6517471 CMAU4970152"/>
        <s v="TRHU7825390 CRSU9203788 CMAU5253156 TGHU6284426 TRHU5748231 CRSU9171485 TLLU4807091 TCNU6625346 TCNU1658650 TCNU1179154 SEKU4522183 APHU6517471 APHU7185807 CMAU4970152 CMAU5566084"/>
        <s v="TLLU4248964 TCNU3071580"/>
        <s v="TLLU4248964"/>
        <s v="EITU1763696 HMCU9096488 TLLU4294759 EITU1335471 DRYU9379752"/>
        <s v="TLLU7692397 FFAU1116889 TEMU6446192"/>
        <s v="EISU8486558 EISU9440063 CAIU7086477 EISU8569550 EGHU9371068"/>
        <s v="EITU9377977 TRHU8297168"/>
        <s v="TCNU1403726 TGHU6662948 EITU1831065"/>
        <s v="FFAU2526574"/>
        <s v="MRSU6347210 UESU4538435"/>
        <s v="GCXU5367537"/>
        <s v="SMLU7988604"/>
        <s v="MSKU4741326"/>
        <s v="YMLU8813464 CAIU7271259"/>
        <s v="MSDU4196463"/>
        <s v="CXTU1004549"/>
        <s v="SIMU2441630"/>
        <s v="TGHU6593600 EITU1143289 BMOU5767065 EITU9048101 EGHU9291595"/>
        <s v="MSKU8892573"/>
        <s v="GCNU4819761"/>
        <s v="CAIU9126856 TCKU6206176"/>
        <s v="MRSU3269920"/>
        <s v="TGHU9758339"/>
        <s v="MRKU6100818 CRSU9026147"/>
        <s v="CLHU8956036 FFAU2848550 MEDU4617570 MSDU7061672 GESU4593784 BEAU5861020 MSMU8834259 TRHU7481632 TCKU9002807 MSMU4838831 MSMU4838929 MSDU8870326 MSMU4841917 GLDU7556420 TCLU5703690 MSMU4853498 FFAU2128499 MSMU4850441 MEDU7618884 MEDU4835989"/>
        <s v="SEGU4614686 UETU5555322 CRSU9086059 APHU7368897 BMOU6989621 APHU6548997 SEGU4419273"/>
        <s v="TGBU5648748 MSDU7760113"/>
        <s v="MEDU8539286 CAXU9015350"/>
        <s v="MEDU8386660 MEDU8689917"/>
        <s v="MEDU8391584 GLDU0783801"/>
        <s v="AMFU8764349 GLDU7729470"/>
        <s v="TCNU1219787"/>
        <s v="TGBU4653333"/>
        <s v="SZLU9183380"/>
        <s v="MSWU0088791"/>
        <s v="MNBU4026769"/>
        <s v="ZCSU2760609"/>
        <s v="TEMU6755592"/>
        <s v="EIMU4522336 EIMU4522418"/>
        <s v="YMMU6534802 YMMU6321290"/>
        <s v="TCNU4675250 YMMU6079801"/>
        <s v="APHU4682796"/>
        <s v="TRLU8839035 TGCU0230213 TXGU5395869"/>
        <s v="FBIU5114318"/>
        <s v="EISU8276762 TEMU7149115 EGHU9740525 EITU1701415"/>
        <s v="CMAU6535447 SEGU5376387"/>
        <s v="CMAU7671031"/>
        <s v="MEDU9554048"/>
        <s v="SUDU6893872"/>
        <s v="MNBU3863631"/>
        <s v="MNBU0322799"/>
        <s v="MNBU0606692"/>
        <s v="MNBU1031756"/>
        <s v="MAGU5691173 BEAU4893001"/>
        <s v="YMMU6401461 YMLU8749534 YMMU6289578"/>
        <s v="UETU5576325"/>
        <s v="FCIU8000049"/>
        <s v="DFSU7272792 TGBU5285787"/>
        <s v="TGHU6912353"/>
        <s v="HLBU2332400"/>
        <s v="TEMU5424753"/>
        <s v="MSDU8769157"/>
        <s v="TEMU8800052 TLLU4182677 TLLU4715776"/>
        <s v="CAIU9264304 APZU4917255 TGHU5053309 CMAU8262969 CMAU8166477"/>
        <s v="HASU1081934"/>
        <s v="HASU4287148 MSKU1183241 MRKU3116425"/>
        <s v="CGMU5400229"/>
        <s v="MAGU5779834"/>
        <s v="CAIU7858734 GESU6268844 CAIU7681952 DRYU9814058 SEGU6147467"/>
        <s v="YMLU8711457 YMMU6040970"/>
        <s v="UACU5266958"/>
        <s v="TCKU2162167"/>
        <s v="SEKU5899572 CMAU5941689 TCNU2928771 CMAU6549482 SEKU5513231 FFAU4899617 TCNU1026221"/>
        <s v="TEMU2158834"/>
        <s v="FFAU2631348 MEDU8987676"/>
        <s v="DFSU4094510 APZU4784173 TLLU7667141 TCLU4284346 ECMU8149554 ECMU8181113"/>
        <s v="TEMU1619818"/>
        <s v="SUDU8067123"/>
        <s v="TLLU7549616"/>
        <s v="EMCU8549885"/>
        <s v="CAIU7458255"/>
        <s v="TEMU1249190 MIEU0014883"/>
        <s v="APZU4716142"/>
        <s v="TEMU2688074"/>
        <s v="MRKU0474744"/>
        <s v="SIFU2463481"/>
        <s v="TGBU5447208 FCIU7581611"/>
        <s v="MSKU9611310"/>
        <s v="TGBU2522210"/>
        <s v="MSMU6509218"/>
        <s v="CMAU5730639"/>
        <s v="HLBU9528858"/>
        <s v="CMAU7075496 TCKU7826320"/>
        <s v="SEGU3677376"/>
        <s v="FSCU9477328"/>
        <s v="TGBU7156460 FCIU9956506 BMOU4963269 DRYU9807737 EMCU8725768"/>
        <s v="DFSU7787885"/>
        <s v="TLLU5273832"/>
        <s v="TRHU7846807 FFAU2381167"/>
        <s v="APHU6783743 TCNU5620186"/>
        <s v="BSIU2565277"/>
        <s v="BMOU6062249 SEGU5402090"/>
        <s v="SEGU5771761 MAGU5506716"/>
        <s v="CAIU7266437 TCNU4232695 TCNU2203379 BMOU5530900 YMLU8851865 YMLU8726502 TCNU3651803"/>
        <s v="TCLU5264452"/>
        <s v="GESU6533300 TCNU1027803"/>
        <s v="TCNU8390847"/>
        <s v="CAIU4418583 ZCSU7874522 ZCSU7609112"/>
        <s v="CAAU5576301"/>
        <s v="MTSU9614015"/>
        <s v="TEMU3661524"/>
        <s v="CMAU7776243 TGHU9205360"/>
        <s v="GCXU5860142"/>
        <s v="PONU1948639 MSKU6853691 MRKU0751746 MSKU6660780 MSKU6939331"/>
        <s v="TCKU2607421"/>
        <s v="TCLU1811269"/>
        <s v="UACU5771899 HLBU2860520"/>
        <s v="FCIU8048335"/>
        <s v="TCNU1079469"/>
        <s v="OOCU8152696"/>
        <s v="FANU1978125 FANU1687259 IRNU4604018 HLBU2920065"/>
        <s v="HJMU2921650 CMAU1373127 GESU1184490 ECMU1689756 CMAU0842575"/>
        <s v="TCNU3796290"/>
        <s v="MEDU8068798"/>
        <s v="GLDU7666155"/>
        <s v="MRSU5627664"/>
        <s v="CMAU5315113"/>
        <s v="TCLU6541660"/>
        <s v="CMAU5905613"/>
        <s v="HLBU3466804"/>
        <s v="GESU5676857"/>
        <s v="SUDU6775777"/>
        <s v="WFHU5171411"/>
        <s v="MSMU5408985"/>
        <s v="TGHU8918480 TCNU8241801"/>
        <s v="XXXU8046564"/>
        <s v="TGBU6459482"/>
        <s v="ZCSU6952765 ZCSU7342767 TCNU6105787"/>
        <s v="TGBU7107212 YMLU8752986 YMMU6359192"/>
        <s v="MSMU5838501"/>
        <s v="TLLU4587886"/>
        <s v="HAMU1317859 UACU5331333"/>
        <s v="MSKU6825410"/>
        <s v="MRSU3305381"/>
        <s v="CRSU9128494"/>
        <s v="TCKU7701889 MRKU1043931"/>
        <s v="PONU7649980"/>
        <s v="FCIU7004749 TRHU7641010 MSMU7213323 MSMU5450373"/>
        <s v="TCLU5492318"/>
        <s v="SEGU5309820"/>
        <s v="SEGU4985590 TGHU9659700 BMOU5080145 TGHU9463024 FCIU8019830 SEGU4632289 CMAU5855472 CMAU5425384 ECMU9602412 CMAU4083918 TGHU6318742 HJMU1509839 BEAU4130890 CMAU5107589 TGHU9889616"/>
        <s v="MSKU0444309"/>
        <s v="MSDU7600877"/>
        <s v="MNBU0079966"/>
        <s v="MEDU8857008"/>
        <s v="HASU4544945 MRKU5978096 MSKU8734454 MSKU8766235"/>
        <s v="TTNU8267666"/>
        <s v="TGBU5447002 BMOU6317669"/>
        <s v="SEGU5309820 YMMU6124840"/>
        <s v="BMOU6301024 TCNU4660970 MAGU5663382"/>
        <s v="YMLU8883970 TEMU7713360 CAIU4329423 FBLU0255160 YMLU8564356"/>
        <s v="SEKU4042590 TCKU6011997 YMMU4116341 YMLU8394563 YMMU6094241 TCKU4748183 TCKU4264846 TGHU5263645"/>
        <s v="EGHU9343425"/>
        <s v="FFAU2970980 MSCU7027490 MSMU6570060 CAIU7809811 MSDU5655361 MSDU8892639 MEDU4655185 MEDU8380620 MSDU7494610 MEDU7138273"/>
        <s v="BMOU6779939 TEMU6587626 TRHU8513436 TRHU5077323 CAIU7300927 MSCU5481610 MSDU5116056 FCIU7014500 TRHU8649119 MSDU7970660"/>
        <s v="TRHU6113533 TRHU7311024 MSDU5675250 MSMU8620180 TGHU6014478 MSDU5672950 GESU5904962 FFAU4052406 DFSU6433193 MSDU5670860 FFAU3739527 FFAU1656444 CAIU7170593 CARU9659738 FFAU3748107"/>
        <s v="MEDU8353990 TRHU7157860 TCLU7776000 TXGU5311739 TGHU8404963 MSCU5061746 TGHU7797228 MEDU8105016 MSMU7241259 TGBU7568317"/>
        <s v="TGBU5603194 MEDU8418704 MSMU4006195 FFAU2235590 MSMU5007880 FSCU8840568 MSCU5313642 MSDU7369156 FFAU1641362 MSDU5777797 TXGU7019156 GAOU6746488 BEAU4228260 FFAU2525860 TXGU5471300 MSDU8984653 MSDU5675239 MSDU7388048 INKU6431075 MSDU5957720 MSMU7135133 TRH"/>
        <s v="MSDU5266040 CAIU8762581 MSDU5054993 MEDU4986795 FCIU8616179 TRHU7329173 MSDU8567979 CLHU8163840 FFAU2392080 MSMU8802544 CAIU4682997 CAIU4861647 CRXU9260120 MEDU7932621 MSDU5675178"/>
        <s v="MSKU0729929 TGBU6685221 SUDU6578021 MRKU2231825 MSKU9542760 TCKU6837530"/>
        <s v="TEMU7026677 BMOU5683473 TEMU8778426 TCNU1943560 YMLU8669531"/>
        <s v="TCNU1431040"/>
        <s v="MSCU5758664"/>
        <s v="MRKU3658278 BEAU6374812 MRSU5991383 MRKU4870487 MRKU4122084 MRKU4811062 TEMU8330998 MSKU1130811 SUDU6559438 MSKU1264195"/>
        <s v="CMAU4524361 FFAU4407384"/>
        <s v="YMMU4013385"/>
        <s v="TGHU9781909"/>
        <s v="CGMU5266526"/>
        <s v="AXIU1658292"/>
        <s v="BEAU4517909 TGCU5043220"/>
        <s v="MRKU9063127"/>
        <s v="SUDU8671200"/>
        <s v="YMLU8576634"/>
        <s v="DFSU7379878"/>
        <s v="CLHU8620139 FCIU8418743 TCLU8132892 MEDU8530421 TCNU5426946 TRHU7286019 FFAU4400672 MSMU7947081 TCNU9698198 TRHU7803282 CAIU9949324 TGBU9601008 MSDU7007964 TEMU7643236 TCNU6291470 TEMU8356565 MSDU7077690 TCLU9491500 FFAU4053064 FFAU2031750 CAIU4595742 MSM"/>
        <s v="DFSU7779880 MEDU4944510 FFAU3904853 CAIU7718286 MSDU5135143 MSMU5718450 MEDU4771101 CAIU4908425 TRHU8138335 FBLU0079559 FSCU6747230 INKU6584963 MEDU7668669 MSCU5260218 CAIU9807232 MSDU7846747 MSDU5267068 MSDU8383478 MSMU6874946 TXGU6968667"/>
        <s v="TCNU8789462 BEAU5935020 MSMU7218789 MEDU4842308 FCIU8850973 CRSU9281902 MSDU7323896 CRXU9281632 FDCU0243401 FCIU8805022 MSMU7478873 CAIU4665006 FFAU3942318 FFAU2933461 GLDU7669302"/>
        <s v="MSMU5168694 MSMU5027084 MSMU5986031 TGBU8013313 MEDU7129707 TCLU8015108 MSCU4982670 SEGU6235629 DFSU6661383 TGHU6861153 TCNU1084383 MEDU4547067 TLLU5145261 DFSU6512456 MSMU7976460"/>
        <s v="TRHU8329687 CAAU5828867 MEDU7656288 TRHU6258706 TLLU7571707 FSCU8640092 TGBU6874272 GLDU7190916 MSDU8679351 BMOU6545437"/>
        <s v="HASU1014725 SUDU7925172"/>
        <s v="TCKU7326670"/>
        <s v="TGBU6873229 FCIU7430467"/>
        <s v="TGHU8995423"/>
        <s v="MAEU9168008 CRSU9106284"/>
        <s v="UACU3785194"/>
        <s v="MEDU8731093"/>
        <s v="RFCU5044250"/>
        <s v="TGHU0112651"/>
        <s v="CAIU3572758"/>
        <s v="YMLU8791832 BEAU5058466"/>
        <s v="CAIU7576941 MSMU8682270"/>
        <s v="MSMU7527237 MSCU5297731"/>
        <s v="FFAU1643940 MSDU7265892"/>
        <s v="MSDU8231053 TRHU7426044 SEGU4449663 INKU6599351 MEDU4391230 TRHU7980267 MEDU7131319 TGHU6414197 BMOU6171471 MSDU7338387 MEDU7428035 CAAU5112466 MSMU8513182 CAIU4742801 SEGU6123486 TRHU7807992"/>
        <s v="DRYU9525672 SEGU6692414 YMMU6184535 TLLU4418567"/>
        <s v="YMMU6030020"/>
        <s v="EISU9339398"/>
        <s v="FFAU2239738"/>
        <s v="HLBU2261498"/>
        <s v="MRKU3627385"/>
        <s v="MRKU6035585"/>
        <s v="TCNU9982558"/>
        <s v="CAIU9065540"/>
        <s v="TCLU1471868"/>
        <s v="DFSU7098778"/>
        <s v="YMLU8887507 TGBU5467483 YMMU6174141"/>
        <s v="BMOU6278475"/>
        <s v="MSMU7836072"/>
        <s v="CAIU4690360 HLXU6510934"/>
        <s v="CMAU1726728"/>
        <s v="TGBU9849313"/>
        <s v="MSMU5772066 MSDU7268124"/>
        <s v="TLLU4917910"/>
        <s v="FCIU6278236"/>
        <s v="YMMU6312404 TCNU3066795"/>
        <s v="YMMU6034427 YMMU6350220"/>
        <s v="TCNU4605757 TCNU4639248 TLLU4416477"/>
        <s v="MRSU5341897"/>
        <s v="MSKU8896202"/>
        <s v="TCNU6284928"/>
        <s v="TCLU1824100"/>
        <s v="BMOU4063740"/>
        <s v="MSKU9542461"/>
        <s v="APHU7333740 CMAU7063598"/>
        <s v="TGBU5489456 YMLU8864266"/>
        <s v="FCIU5991480"/>
        <s v="MSKU1909205"/>
        <s v="MRKU3949078 MSKU1407763 CAAU6657774 MRKU2451898 TCNU7733176"/>
        <s v="CAAU6549091 CIPU5232752 MRKU4189679 MRKU4826648 MSKU1687047"/>
        <s v="BMOU4732697"/>
        <s v="MSKU2598140 MSKU7032509 TGHU0841479"/>
        <s v="TITU9970502"/>
        <s v="TCLU4025704"/>
        <s v="MSMU6457747"/>
        <s v="FBIU0487026 SEGU3679825"/>
        <s v="CAIU7963787 FFAU1132792"/>
        <s v="PONU7808017"/>
        <s v="INKU6697677"/>
        <s v="ZMOU8812032"/>
        <s v="GATU1373630 GLDU3982788 MEDU6232393"/>
        <s v="CAIU8043736"/>
        <s v="HLXU8045050 HLXU8060965"/>
        <s v="MSDU8000060"/>
        <s v="TGBU8875494 CBHU8562599"/>
        <s v="SEGU6196501 TCNU2317411 TGBU6600287 BMOU5749523 TCNU2431569"/>
        <s v="MAGU5789405"/>
        <s v="EISU9346669"/>
        <s v="FFAU2019800 MEDU7207760 MSMU8444749 MSMU8131174 FFAU2071454 FFAU1554057 MSMU7542334"/>
        <s v="FCIU9266096 TLLU4767065 BSIU9505794"/>
        <s v="MSDU1586323"/>
        <s v="MRKU2658648 PONU8162723"/>
        <s v="MSCU5022903"/>
        <s v="BSIU9766139 YMLU8921387 SEGU4480458"/>
        <s v="BHCU4954320 HLBU2050427 UACU5526952"/>
        <s v="MSMU8680810"/>
        <s v="FSCU6572656"/>
        <s v="TRHU2690368"/>
        <s v="TCLU5788104"/>
        <s v="FFAU1709246"/>
        <s v="UETU5374690"/>
        <s v="TCNU8986800 FFAU1144520"/>
        <s v="DFSU7295885 SEGU4561884"/>
        <s v="FDCU0170250"/>
        <s v="MSKU9902341"/>
        <s v="MSMU6321642"/>
        <s v="FFAU3754630"/>
        <s v="HLBU2849563"/>
        <s v="FANU1297986"/>
        <s v="TCLU8219729"/>
        <s v="TEMU6833355"/>
        <s v="CCLU7937324 FSCU7269198 CSLU6109711"/>
        <s v="MSCU5064540"/>
        <s v="BMOU6104560 FFAU4091043 MSDU7669153"/>
        <s v="CAAU5855060"/>
        <s v="INKU6668827 MEDU7664576"/>
        <s v="MEDU3167695"/>
        <s v="TCLU4332228"/>
        <s v="CAAU5263014 CAAU6452368 CAAU6452199 GCXU5725245 TRHU4840370"/>
        <s v="FCGU1984504 MSDU7122926"/>
        <s v="TTNU8362067"/>
        <s v="MSMU7835564"/>
        <s v="MSMU8276542 TCNU1422135"/>
        <s v="TCLU5879800 FFAU2380453 MSDU7702478"/>
        <s v="DRYU9399430 BMOU6744130 MSMU5496604 TRHU8716752 MSMU7628551 MSDU8067377 CAAU5898838"/>
        <s v="BMOU5754324"/>
        <s v="HLXU8382637"/>
        <s v="NYKU4337133"/>
        <s v="TCNU2217623 MSDU7338860 MSMU8416140"/>
        <s v="MSDU7019224 MEDU8750410 MSDU7803154 TCNU1458056 TCNU2368044"/>
        <s v="MSKU6311010"/>
        <s v="CAIU7163660 CAXU9892473"/>
        <s v="HLBU8110354 HLXU6659635 HLBU8031717 HLXU6661083 HLBU8032040 HLXU6656641"/>
        <s v="FFAU3058673"/>
        <s v="DRYU9074687 MEDU8750745 DFSU7791530"/>
        <s v="PONU3061350"/>
        <s v="AMFU8775929 HLBU2499378 UACU5205989 HLBU2573407"/>
        <s v="SEGU6309830 CMAU4661702 MAGU2312506 CMAU3203670 CAIU9602989"/>
        <s v="APZU3967483 TEMU4710876"/>
        <s v="MEDU7956881 TCNU1261940 MEDU7255644"/>
        <s v="TCLU2553370 GLDU3040899 CAXU2982195 FCIU4365711"/>
        <s v="TGHU9037230"/>
        <s v="CGMU9302745"/>
        <s v="TCNU3039531 OCGU8050334 BEAU4300750 YMLU8617076 TCNU3049020"/>
        <s v="TCKU6890216"/>
        <s v="MEDU7125466 NEXU9525354 MEDU8767521"/>
        <s v="TCNU1751450 TEMU6420583 FANU1434590 FANU1425984"/>
        <s v="CAIU8736134"/>
        <s v="TGHU6243480"/>
        <s v="CAAU5064368"/>
        <s v="MEDU3827063 MSDU1108520"/>
        <s v="HLBU2084849"/>
        <s v="BMOU5425381 BEAU4103792"/>
        <s v="MSKU1134144 MSKU9075541 MSKU9146603"/>
        <s v="MSCU5311629"/>
        <s v="FBLU0171310 TRHU7158147 TRHU7734010"/>
        <s v="HLXU8470867 GESU6196024 FCIU7335860 TCLU8938532 TGHU6242518 HLXU8068272 HLXU8500597"/>
        <s v="SEGU2817663"/>
        <s v="CARU2755339"/>
        <s v="HLXU8354390"/>
        <s v="TCKU7359971 ZCSU7241864 ZCSU7032210 TCNU4575483"/>
        <s v="MSKU1990027 SUDU8503823 MSKU1544175 PONU8064120 MSKU8836939"/>
        <s v="FANU1001590"/>
        <s v="FSCU7217527"/>
        <s v="TCNU8767340"/>
        <s v="MSKU1374839 MSKU1209665 MRKU3930175 MSKU1946317 PONU8070571"/>
        <s v="UACU5976100 BMOU4487028 UACU5156457 BMOU4060592 UASU1013300 UACU5581306"/>
        <s v="YMLU8865679 YMLU8923667 MAGU5689710 TGBU5543161 YMLU9025209"/>
        <s v="FSCU8849230 MEDU7649191"/>
        <s v="BEAU5716490 CAIU4496755"/>
        <s v="TCKU6402749 BEAU6140368 SEGU6205100 TEMU6863560"/>
        <s v="CRSU9096817"/>
        <s v="SMLU7877909 GESU6913568"/>
        <s v="TRLU8609768"/>
        <s v="FSCU7149783"/>
        <s v="TCNU6190578"/>
        <s v="GCXU5809731"/>
        <s v="FCIU7288440"/>
        <s v="BEAU2420695 BMOU1254608"/>
        <s v="TLLU5696367"/>
        <s v="GAOU6449129"/>
        <s v="HLBU2660306 TGHU9573021 HLBU2108344"/>
        <s v="TCNU8861870 DFSU6950616 TCNU8373578"/>
        <s v="TEMU7838080 ZCSU7328012 SEGU5198768 TCKU6757878 ZCSU7199620 FSCU8222913"/>
        <s v="TCKU6018409 BEAU6328479 TEMU6992655 MAGU5495782 TCNU4565443 FSCU8098206"/>
        <s v="ZCSU8870460 ZCSU7336738"/>
        <s v="MRKU5292193"/>
        <s v="MEDU4676700 CAIU4763867"/>
        <s v="HLXU8592844"/>
        <s v="MSMU8213631"/>
        <s v="BMOU5932920"/>
        <s v="APZU3790633"/>
        <s v="FCIU3128675"/>
        <s v="MRKU2103932"/>
        <s v="TCNU8025090 TRLU5813551"/>
        <s v="TLLU5839853 MSKU0896130 HASU4350955 MRKU6140493 MSKU0433665 TLLU6919300"/>
        <s v="TTNU5192440"/>
        <s v="CMAU5289164"/>
        <s v="AMFU8950195 FANU1020543 TGBU9641232 HLBU2468628 HLBU3197259 BSIU9866040 FCIU8368637 FFAU1152361 HLBU2488861"/>
        <s v="BMOU4017364 CARU9973190"/>
        <s v="INKU6634745 SEGU6094583 CAIU7164250 FSCU6837225"/>
        <s v="FCIU9050980"/>
        <s v="SEGU5338643"/>
        <s v="INKU2273407"/>
        <s v="TCLU7228270 TGHU9217587"/>
        <s v="CARU9779250 TEMU8708373 SEGU4767155 TLLU4683344"/>
        <s v="UACU8426237"/>
        <s v="MEDU5764257"/>
        <s v="CAAU5096621"/>
        <s v="MRKU2392120"/>
        <s v="MIEU0028594 TCNU1722620 MSKU0023742 MSKU0726200 MRSU3399760 MSKU0432308"/>
        <s v="MSKU1149015 MSKU0454098 MSKU0848208 MSKU0683010 SUDU6917655 HASU4797820"/>
        <s v="MSKU0803456"/>
        <s v="MSDU7472375 TCLU5902557 MEDU7830131"/>
        <s v="TEXU9546368 FFAU1242784 TGBU8978770 TCNU9809049 MEDU9467426 CARU9973100 BMOU4309469 TCKU9047545"/>
        <s v="KOCU4129245 TLLU5294835"/>
        <s v="TCNU2504773 TLLU5316770 TCNU6499968"/>
        <s v="MRKU6075232 MRKU3037429 MSKU9178663 HASU4908543 MRKU3329138 MRKU3034440 MRKU4296070 MSKU0677764 SUDU5892110 BEAU5111452 MRKU2245325 MRKU4919653 MSKU1759759 MSKU8269537 MSKU0731802 MRKU2192729 MRSU3400291 TCLU8756224 MRSU3645530 CAAU5164285 INKU6191647"/>
        <s v="MSKU4588201"/>
        <s v="MSKU8058684 MRKU2062181 SUDU6753588 MSKU9540345 PONU7804860 MSKU8470921"/>
        <s v="CCLU2972127"/>
        <s v="HLBU1569969"/>
        <s v="UACU5275728"/>
        <s v="TCNU1334203 TTNU9621558 FSCU8347042 MEDU8630694 TEMU8571552"/>
        <s v="HLBU9262578"/>
        <s v="PONU8145120 MRKU3829494 MRKU4973700 MSKU1975700 MSKU9367986"/>
        <s v="MSKU1458436 MSKU0320632 MRKU5124230 MSKU8909341 MSKU9556402"/>
        <s v="MRKU6340526 TCNU4962590 MRSU3857020 TRLU7636368 SUDU6780290"/>
        <s v="CLHU3310763"/>
        <s v="ZCSU8937224 TCNU4250404 TCKU4726728"/>
        <s v="MRKU5414985 MSKU9549147 MRKU3501592 MRKU5359065 MRKU6491970"/>
        <s v="MRSU4033225 SUDU8787000 TCNU7924547 MRKU3829051"/>
        <s v="MRKU4141248 MRKU5734926 MSKU0652180 TCLU8271500 DFSU7053900"/>
        <s v="MRSU3661504 MRSU3815472 HASU4314958 SUDU6816177 MRKU3721940"/>
        <s v="ZIMU1023036"/>
        <s v="MRSU3998178"/>
        <s v="TEMU7434257"/>
        <s v="TCKU7593402 MSKU8475610 BEAU5011788 MRKU5490199 TCKU6924701 MSKU0533535 MIEU0025635 MRKU2476089 GESU5991484 MRKU4137839 MRKU4704866 MRSU4004736"/>
        <s v="TLLU5045302"/>
        <s v="CAIU8074085"/>
        <s v="CAXU8090410"/>
        <s v="BEAU4458370 UACU5218693 BEAU5365251 UACU5878212"/>
        <s v="TRLU9514820"/>
        <s v="MEDU6703024"/>
        <s v="TGBU5861970"/>
        <s v="TCLU2980200 MSCU1576002"/>
        <s v="SEGU5772325 BEAU4530500"/>
        <s v="TEMU6771443 TCNU5353156 TCNU1758480 ZCSU7077030 BSIU9692524"/>
        <s v="FSCU8111062"/>
        <s v="GLDU5572191"/>
        <s v="HLBU1083576"/>
        <s v="TGHU8851257 TGHU8089223 BMOU4681408 MEDU8640579 MEDU8460026"/>
        <s v="MEDU2311508 FTAU1491568"/>
        <s v="OTPU6105592"/>
        <s v="MRKU2332100"/>
        <s v="FCIU8054723 HLXU8406662"/>
        <s v="HLXU8252016"/>
        <s v="FFAU1237957"/>
        <s v="HLBU2519427"/>
        <s v="CLHU9063629"/>
        <s v="MSKU1922505 TGHU9230439"/>
        <s v="GCNU1204758"/>
        <s v="FDCU0275040"/>
        <s v="BSIU9289015"/>
        <s v="SEGU2959164"/>
        <s v="TLLU4950266"/>
        <s v="CAIU7501135 UETU5673006"/>
        <s v="MSKU4675287 MAEU9169200 MSKU4747622 MSKU4770520 MAEU9201298 MAEU9196798 MSKU4702340 MSKU4764511 MSKU4818346 MSKU4577336 MSKU4748700"/>
        <s v="MSKU4802669 PONU3033256 MSKU4699170 MSKU4516881 MSKU4599926 MSKU4566413 MSKU4712396"/>
        <s v="MSKU4701283 MSKU4726234"/>
        <s v="TCLU9560977"/>
        <s v="CZZU3797482 MSCU6216842 MEDU2797703 CXDU1167293"/>
        <s v="MSMU7432065 SEGU6248400 MEDU7870345"/>
        <s v="MSCU7285956"/>
        <s v="UACU5279739"/>
        <s v="TCLU2371930"/>
        <s v="HLBU3099550"/>
        <s v="TCNU5585320 TCNU7355923"/>
        <s v="BEAU4666287 CMAU4822577 GCXU5309248 DFSU6818446"/>
        <s v="MRKU4530759"/>
        <s v="ECMU8120400 CMAU5806781 FBLU0205739 TCNU8216162 TCNU7857109 CAIU9663731 GESU6840348 CRSU9340374 DRYU4531184 TRHU5006504 BEAU4667806 TGBU4328190 TCNU9975646"/>
        <s v="CMAU5704985"/>
        <s v="CAIU8679245"/>
        <s v="FCIU6628740"/>
        <s v="MEDU7039136 TCNU4727610 BMOU6770021 MEDU9456186 TCNU3183929 CAIU7459565"/>
        <s v="CAIU9960004 MEDU7214460"/>
        <s v="ECMU8049107"/>
        <s v="MEDU7810650"/>
        <s v="SEGU5620277 HLXU8264130 HLBU2130292 BMOU6630689"/>
        <s v="HLBU1990833 HLBU1653339 HLBU2491952 HLBU2788215 CRSU9149753"/>
        <s v="GLDU0384294"/>
        <s v="TGHU6026740 CAXU9688541 TGHU6852871"/>
        <s v="TCNU1904179"/>
        <s v="HMMU6326720 SEGU5150532 HMMU9043507 HMMU9003079 TCNU6899901 HMMU9042028 TCKU6110140 HMMU6082747 BMOU4661382 BSIU9192370 HMMU6212666 KOCU4473688 HMMU9045182"/>
        <s v="HLXU8226130"/>
        <s v="MEDU7109824"/>
        <s v="FCLU1907053"/>
        <s v="YMLU9008217"/>
        <s v="MSCU6503230 FCIU3115050"/>
        <s v="TGHU9517835 CMAU4406800 TCKU6329170 TCNU9991544 CMAU5882647 ECMU8088037 CMAU4351939 ECMU8121290 CMAU7583080 ECMU8043069"/>
        <s v="ECMU8075868 ECMU8134600 ECMU8047130 CXDU1393407 ECMU8131597 TCLU6601753 ECMU8086986 APHU7090851 TCNU1174810 ECMU8132438 GESU5895270 ECMU8112410 ECMU8059804 CMAU4385749 ECMU8123631 APHU4660971 CAIU5846230 CMAU7369021 ECMU8053787 ECMU8101329 UESU8521723 TCN"/>
        <s v="MAGU5546766 TGBU6177278 YMMU6038280 SEGU4469504"/>
        <s v="FSCU7166008"/>
        <s v="KOCU4783657"/>
        <s v="TGBU5468582 TGBU6567281"/>
        <s v="SUDU8085493"/>
        <s v="MSKU0437022 MRSU3496523"/>
        <s v="TCNU1424159"/>
        <s v="GLDU7686953"/>
        <s v="TLLU5205864"/>
        <s v="UACU3476003"/>
        <s v="MSCU4461820"/>
        <s v="TRLU9608067"/>
        <s v="APHU6453485"/>
        <s v="MEDU6762623 TGBU3170238 MEDU5602615 TGBU3172380 CAIU6767630"/>
        <s v="MRKU6704090"/>
        <s v="TEMU9664496"/>
        <s v="GESU6667720"/>
        <s v="TCNU1879311"/>
        <s v="TGBU5511056 YMLU8788079 MAGU5548162 TCNU1870248 YMLU8814136 SEGU5325944"/>
        <s v="CAXU3146137"/>
        <s v="UACU5981283"/>
        <s v="HLBU3105397"/>
        <s v="MEDU8644949"/>
        <s v="TEMU6411560"/>
        <s v="EITU1645266"/>
        <s v="TCKU6381693 TCNU3228411 TCNU7285976"/>
        <s v="SEGU9784561"/>
        <s v="UACU5178332"/>
        <s v="UACU8495475"/>
        <s v="HMMU9022530 KOCU4039840"/>
        <s v="TCLU3034548"/>
        <s v="MSKU4801092"/>
        <s v="HLBU2601941"/>
        <s v="HLBU2479319"/>
        <s v="CAAU5694177"/>
        <s v="CGMU3085811"/>
        <s v="BEAU4314645 YMMU6066893"/>
        <s v="TCNU3802073"/>
        <s v="BEAU4672377 CMAU7095300 SEKU4317764"/>
        <s v="DFSU6232368 HMMU6251657"/>
        <s v="KOCU4688583 KOCU4022350"/>
        <s v="TCNU2574169 MSKU1497216"/>
        <s v="PONU8067726 CLHU8500895"/>
        <s v="MRKU2127256 MRKU5578886"/>
        <s v="UETU5674424 MEDU8018225"/>
        <s v="MEDU4733082"/>
        <s v="TCLU4922570"/>
        <s v="CAIU7793037"/>
        <s v="YMLU8665578 FFAU1295450"/>
        <s v="MSCU4865626 BEAU4223714 DRYU9405609 TGHU8883249 MEDU8351133 TRLU6597293 INKU2408837"/>
        <s v="DFSU7813449 TLLU4097410 SEGU6193082 SEGU5753114 TCNU1879311"/>
        <s v="TEMU7042111 TCLU1472083"/>
        <s v="MEDU3067340"/>
        <s v="MRSU4128634"/>
        <s v="TEMU4398768"/>
        <s v="MRSU0028344"/>
        <s v="HASU1459705"/>
        <s v="MSDU7744771"/>
        <s v="MSKU1891596 SUDU5652119"/>
        <s v="BMOU6177567"/>
        <s v="APHU7172306 CMAU5489959"/>
        <s v="GESU3870185 TGBU2174476 HLXU1032426 HLXU1389964 GESU3921770"/>
        <s v="TCNU4671620"/>
        <s v="MEDU8719040 CARU9761740 MSCU7517579"/>
        <s v="MRKU2706176 MSKU8206312 SUDU5898972 MRKU5131455"/>
        <s v="APZU3144274"/>
        <s v="GESU6523955"/>
        <s v="TRHU3102371"/>
        <s v="UACU5134083"/>
        <s v="FBLU0172234"/>
        <s v="CLHU8995979 TGBU6386107 MEDU8746935 TGBU6386133 FFAU2142558 TCNU1365056"/>
        <s v="CXDU2056592 MSDU7695722 MEDU8145929"/>
        <s v="MSCU7495377 TCNU2775060 MEDU8105850 MEDU8356536 TCLU9518067"/>
        <s v="MSCU4955627 CAIU7002100 MSCU4974946 BMOU4311635 MEDU8542628 TGBU7489516 MEDU7379809 TGBU5930160 TGHU9555563 UETU5676659"/>
        <s v="MSCU5222476 MSDU7702082 TGBU7691677"/>
        <s v="MSCU5286568 CXDU2059816 MEDU8599500 TCNU8440742 MEDU7148712 MSCU7896024"/>
        <s v="TGHU6016660 MEDU9452405 MEDU4946982 TGBU5646365"/>
        <s v="TCLU3196467"/>
        <s v="KOCU4177639"/>
        <s v="KOSU2207314"/>
        <s v="TEMU3674687"/>
        <s v="TCNU7186485"/>
        <s v="MSKU1502550 INKU6343333 MSKU8212932"/>
        <s v="TLLU1463794"/>
        <s v="HMMU6009900"/>
        <s v="MRKU6475877 MRKU6490763 MRKU4537183"/>
        <s v="HLXU3528204"/>
        <s v="SEGU5740586 YMMU6205772 TCNU3004561"/>
        <s v="MEDU7519198"/>
        <s v="HLBU2031303 BEAU5369690"/>
        <s v="FCIU4105632"/>
        <s v="MSKU1631860 MRKU0884939"/>
        <s v="BMOU4532106"/>
        <s v="TGHU9728530"/>
        <s v="EMCU9880223 FCIU9324802 BEAU5130215 TCLU7920550"/>
        <s v="MEDU7769350"/>
        <s v="MSCU7118054 TCNU1257318"/>
        <s v="CAIU8096530"/>
        <s v="MRKU3439557"/>
        <s v="JXJU1444971"/>
        <s v="BEAU5003653"/>
        <s v="TGHU1476468"/>
        <s v="TEMU1049783"/>
        <s v="MSKU6259458"/>
        <s v="EGHU9795723"/>
        <s v="UACU5315610"/>
        <s v="HASU5190173"/>
        <s v="KOCU9007960 BMOU4665789 KOCU4766011 TCNU7632550 TCNU9762933"/>
        <s v="HMMU9047842"/>
        <s v="KOCU9007960 BMOU4665789 KOCU4766011"/>
        <s v="FCIU2915640"/>
        <s v="FCIU8717127"/>
        <s v="FCIU7040113 SEGU5769830 UACU5463221 FCIU8311014 FCIU8629345"/>
        <s v="MSKU9808335"/>
        <s v="GLDU5596613 MRKU3373125"/>
        <s v="HLXU8255632"/>
        <s v="MSKU9657497 MSKU9866291 MRKU2075430 MSKU1613152 MSKU9494450 MSKU8699986 MSKU8495196 MSKU8279005"/>
        <s v="EITU1958656"/>
        <s v="OCGU8059835"/>
        <s v="BMOU5244193 TCLU9320092"/>
        <s v="TTNU1161029"/>
        <s v="SEGU6801618 CAIU7958625 SEGU6861140 TCNU4721572 YMLU8922110 SEGU6768546 BMOU5740146 TCKU6022219 CAIU7870730 YMLU8611273"/>
        <s v="TCKU6095133"/>
        <s v="CCLU7698343 OOLU8562450 CBHU8677073 OOLU4409545"/>
        <s v="HLXU3367516"/>
        <s v="CMAU5579559"/>
        <s v="TCNU3907074"/>
        <s v="EITU9050747"/>
        <s v="MRKU5263153"/>
        <s v="HLBU1144389 UACU8333089"/>
        <s v="HLBU2874041"/>
        <s v="APHU6615550 TCNU7915289 CMAU4224030 SEGU6304519 TCNU6381785"/>
        <s v="YMMU6115597 TGBU6462552 SEGU6865628 DFSU7296367 TCNU2061103 YMMU6236285 YMMU6238143 YMMU6275403 MAGU5692478"/>
        <s v="MRKU5915483 MAEU9206319 MSKU4749266 MSKU4589403 MSKU4773663 SEGU5126686 MRKU2699734 MSKU8423431 MSKU4712210 MSKU4563332 MSKU4829886"/>
        <s v="HLBU2572490"/>
        <s v="OOLU8771491"/>
        <s v="TCLU8551862"/>
        <s v="FTAU1360022"/>
        <s v="TRHU2693351"/>
        <s v="MSKU5130403 MSKU4800440"/>
        <s v="UACU3429300"/>
        <s v="FSCU8148349 TCNU8756047 ZCSU8989953"/>
        <s v="TCLU3284275"/>
        <s v="MRKU3193078 FCIU8610268"/>
        <s v="TRLU8160297"/>
        <s v="TCNU2713881"/>
        <s v="FSCU4951964"/>
        <s v="YMMU6060956 SEGU6761536 BMOU5756604 TCNU3488445 BMOU5529581 BMOU5715610 FSCU8037601 YMLU8689250"/>
        <s v="CMAU5396558 APHU7361254 GESU6089427 CAIU9095781"/>
        <s v="TCLU4600383"/>
        <s v="HLXU8426550"/>
        <s v="MEDU5660099"/>
        <s v="BMOU5702594 FCIU7528052 TCNU3092705 YMLU8900609 MAGU5562710 YMLU8882911 TEMU8799049 BMOU5755819 TCNU1639711 FFAU1303299"/>
        <s v="TCNU5971895"/>
        <s v="TGHU8874756"/>
        <s v="HLBU2479134"/>
        <s v="HLBU2377512"/>
        <s v="SUDU1190373"/>
        <s v="MEDU3565868"/>
        <s v="GESU5923319"/>
        <s v="HLBU2431188 FBLU0111440 TGBU6075281 HAMU1153328"/>
        <s v="MSKU5084062"/>
        <s v="CAIU2387056"/>
        <s v="TCNU4418967"/>
        <s v="TCNU4418967 JXLU8656090"/>
        <s v="MRKU2404957 MRKU2990781"/>
        <s v="TCNU5641147 ZCSU7188986 TLLU5323975 DRYU9658989"/>
        <s v="ZCSU8735476"/>
        <s v="ZCSU7046425 ZCSU7186155 ZCSU8670056 TCNU2714471 ZCSU8655489 ZCSU8761388 ZCSU7058914 ZCSU7157938"/>
        <s v="CMAU4156070"/>
        <s v="CAXU9226137"/>
        <s v="MSDU7799898 TCLU9852984 FCIU9761572"/>
        <s v="TCNU1707478 HASU4865586 MRKU3124760 MRKU3307838"/>
        <s v="HASU4020676 HASU4610651 TCNU2491450 MRKU5356662"/>
        <s v="DFSU7480780"/>
        <s v="TGHU1838783"/>
        <s v="TGBU5276785"/>
        <s v="ICUU8150368"/>
        <s v="MSKU1398147 CLHU9010399 MRKU3119677"/>
        <s v="ACLU9656811"/>
        <s v="SEGU6231578"/>
        <s v="HLBU9303759"/>
        <s v="MSCU7178731"/>
        <s v="BEAU4310763 TEMU8503630 TEMU7674812 TGBU5507708 TGBU5517898 YMMU6090204 YMMU6077373 BEAU4520409"/>
        <s v="OCGU8003230 EGHU9460062 HMCU1043270 WFHU5185499"/>
        <s v="MSCU7631909 MEDU4468477"/>
        <s v="HDMU6971411 KOCU9005329 CAIU7198760 BMOU5187410 KOCU4230667 TGBU6363098 HMMU9055766 DFSU6752420 GAOU6228405 KOCU4104484"/>
        <s v="TEMU8140489 TLLU4898018 SEGU6862716 YMMU6152923 TEMU7711270 TEMU7021269 SEGU5317002 TEMU7931778"/>
        <s v="CAAU5158322 MRKU4043299 TCKU6524428 UETU5925181 TGBU6652336 MRKU5951900 MRSU3628846 MSKU9748405 HASU4164903 MRKU4451921"/>
        <s v="EMCU5355464"/>
        <s v="MSCU5432512 MSCU7141183 MSCU5136505"/>
        <s v="MRKU2032588 MRKU5229668"/>
        <s v="UACU3371131"/>
        <s v="UACU6003236"/>
        <s v="YMMU6230522 FFAU1264551 FBLU0130835 SEGU5776172 FCIU7598152"/>
        <s v="TTNU1107901"/>
        <s v="MNBU3694790"/>
        <s v="DRYU4221677"/>
        <s v="MRKU3598311 MSKU4771336 MRKU3727105 MSKU4502759 MSKU4614234 HASU4045801 BSIU9851919 HASU4299982 MRKU2248704 MSKU4770242 MSKU1813947 MSKU4829736 MSKU9776623 MSKU4810807 MAEU9189952 MRKU4564419 TCNU1806932 MSKU4605994"/>
        <s v="TGHU0431284"/>
        <s v="FCIU4275006 MSKU9886786"/>
        <s v="ZCSU5171794"/>
        <s v="BMOU4238658"/>
        <s v="HMMU6275957 GAOU6380995 HMMU6241767 HMMU6292487"/>
        <s v="TGHU6228783"/>
        <s v="MSCU4819791"/>
        <s v="MRKU5466660"/>
        <s v="CAIU8360746 HASU4139834 MSKU9781701"/>
        <s v="HLBU2444267"/>
        <s v="ZCSU5131220"/>
        <s v="ECMU2236327"/>
        <s v="GESU6236127"/>
        <s v="UACU5809037"/>
        <s v="CAIU9128695"/>
        <s v="CAIU9729572"/>
        <s v="MSCU7396306"/>
        <s v="MSKU1511696 MSKU8748838 SUDU8749714"/>
        <s v="TCLU9520423"/>
        <s v="MRKU0195333 MRKU0693064 MSKU6292292 MSKU6199030 MRKU0896077 MRKU0032275"/>
        <s v="UACU5974366"/>
        <s v="CAIU9698548"/>
        <s v="TGBU7164547 TGBU7089799"/>
        <s v="TCNU8956087"/>
        <s v="HMMU9061223"/>
        <s v="HLXU8592459"/>
        <s v="TLLU5312353 TLLU5399939"/>
        <s v="HASU1414296"/>
        <s v="BMOU6593836"/>
        <s v="CMAU5923052 TCLU9784745 CMAU5600208 SEGU4136632 UESU5059967 APHU7266581 ECMU9605746 APHU7057982"/>
        <s v="FDCU0347793 TLLU5609697 TEMU7205190 BEAU5241420 NYKU5236301"/>
        <s v="TGBU5764943"/>
        <s v="TCNU1897871 MEDU7985920"/>
        <s v="GLDU9949576 MSDU7002474"/>
        <s v="TGHU7028579"/>
        <s v="MEDU7836130"/>
        <s v="MRKU0669807"/>
        <s v="MEDU8294590 DRYU9712499 TCLU7916138 MEDU8196314 MEDU7300316 BMOU6115652 TGHU8598046 TGHU9100076 SEGU6252518 MEDU4720336"/>
        <s v="CAIU7054525"/>
        <s v="TGBU5833427"/>
        <s v="CAIU8949973 MEDU7400911"/>
        <s v="EMCU9705004"/>
        <s v="TCLU5439993 MRKU3946567 MRKU4920850 TCNU2822440 MSKU0724104 CNIU2452903 MAEU9162870 MRKU3402780 HASU4308071 MAEU9175157 MSKU4816533 MSKU4562568"/>
        <s v="YMMU6051949 TEMU7008797 YMLU8781937 DRYU9763388 SEGU6406280"/>
        <s v="DRYU4568687"/>
        <s v="MSKU8135728"/>
        <s v="MSDU7608482"/>
        <s v="ZCSU8627595 TCNU5336035 GAOU6118727 TLLU4458580"/>
        <s v="HMMU9043132"/>
        <s v="MNBU3882816"/>
        <s v="DRYU4508707"/>
        <s v="MEDU2478347"/>
        <s v="APZU4587620"/>
        <s v="APZU4246136 APZU4627322"/>
        <s v="FBIU0309600"/>
        <s v="BEAU4256908"/>
        <s v="CAIU7153087 MRKU5542414 HASU4798662 TCLU5696348"/>
        <s v="HLBU1678595"/>
        <s v="TRLU7405179"/>
        <s v="HLXU8013937 XINU8005376"/>
        <s v="FCIU8997558"/>
        <s v="MOEU0713796"/>
        <s v="GESU6389511"/>
        <s v="CAIU8189280"/>
        <s v="FSCU7098665 MEDU4782955"/>
        <s v="CMAU0418274"/>
        <s v="TEMU7285024"/>
        <s v="CAIU7333432 TCNU6494713 BEAU4518700 TLLU5746220"/>
        <s v="HAMU1145390 HLBU1439625"/>
        <s v="INKU6539521 MEDU7069022"/>
        <s v="TCNU2324025 YMLU8953511 TGBU5469948 TGBU5151176 YMLU8500351 TGBU5485168 TCNU3824220 MAGU5536536"/>
        <s v="YMMU6065351 TGBU5554850 TCKU6027376 CAIU8863864"/>
        <s v="CAIU9558021"/>
        <s v="CAIU6613974"/>
        <s v="HLXU1299670"/>
        <s v="TCKU6404654 MSKU9417726 MRKU2426576 MRKU3063650 MSKU0964595"/>
        <s v="EITU1289627 EITU9074081 TCNU3359746 EITU9069167 TEMU6174005 HMCU9151688 EITU9071992 EITU1700980 EITU9076000 TCNU6179497 FCIU7071984 TLLU4102270 EITU9073911 EITU1758914 TCNU6187830"/>
        <s v="CPWU2194523"/>
        <s v="HMMU6298870 BSIU9948405 BMOU5232130 CAIU9878046 HDMU6807223 TEMU7610818 HMMU6030002 TEMU7309698 HDMU6709947 BSIU9300876 BSIU9202627 CAIU7204667 KOCU4010024 TLLU5821520"/>
        <s v="MSCU5166388 FCIU8566416"/>
        <s v="PONU3056396"/>
        <s v="MVIU0031985"/>
        <s v="MRKU3583836 SUDU6959310"/>
        <s v="MRSU3632086 SUDU8675606 HASU5131437"/>
        <s v="BMOU6676951"/>
        <s v="CAIU7339750 SEGU4255755 YMLU8467931 MAGU5541511 TEMU7631282"/>
        <s v="UACU5680206"/>
        <s v="MRKU2281180"/>
        <s v="HLBU1718300"/>
        <s v="MSKU1131309"/>
        <s v="SEGU4305856"/>
        <s v="PONU1753513"/>
        <s v="CMAU4843878"/>
        <s v="MNBU3955867"/>
        <s v="YMLU8519911"/>
        <s v="TCNU6415967 SEGU5401237 TGBU5559640 YMLU8554532 SEGU6180845"/>
        <s v="YMLU8915044"/>
        <s v="MRKU4281213"/>
        <s v="SEGU5395659"/>
        <s v="TCNU1860851 YMLU8540122 YMLU8835329 YMLU8343695 YMLU8809567"/>
        <s v="BMOU5564704"/>
        <s v="SMLU3116250"/>
        <s v="ZCSU7072527"/>
        <s v="TCNU4604909"/>
        <s v="MAGU5798156 TCNU4937089 SEGU6193210"/>
        <s v="FBLU0047269"/>
        <s v="TGHU4564351"/>
        <s v="BMOU4124613"/>
        <s v="MAGU5784363 TGBU6799625 BMOU5527655 TGBU6314350 BEAU4291283 YMLU8652009"/>
        <s v="SMCU2038670"/>
        <s v="TGHU8705484"/>
        <s v="TGHU9711080"/>
        <s v="MAGU5512299 DRYU9761739 TLLU5757272 TCLU5597509 TEMU7035961"/>
        <s v="FCGU1671351"/>
        <s v="HASU4620428"/>
        <s v="CAIU9247375 YMMU6190224"/>
        <s v="TGBU5954795 TEMU7031591 YMLU8523640 MAGU5730330 TCNU3802860 YMLU8481837"/>
        <s v="HDMU6706320"/>
        <s v="TCNU7964468 TGBU5419295 YMLU8581559 TGBU5541560 BEAU4474290 MAGU5547612"/>
        <s v="TGBU6162180"/>
        <s v="FCIU8722550"/>
        <s v="TCNU1863784 BEAU5158146"/>
        <s v="OCGU8011338 TCNU2321540 YMLU8591937"/>
        <s v="DRYU4238767"/>
        <s v="SEGU5006567 CAIU4447088 BMOU5164164 HMMU6047772 KOCU4067117 TCNU8517504 HDMU6452530 BSIU9631030 HMMU6058782 BMOU4803450 KOCU4064524 CXDU1820005"/>
        <s v="INKU6638695"/>
        <s v="MRKU5792619 MRKU3078557"/>
        <s v="BGBU5051837 BGBU5083393 BGBU5058596 BGBU5095270 BGBU5081718 BGBU5090448 BGBU5050785 BGBU5057352 BGBU5110837 BGBU5112932 BGBU5050466 BGBU5075171"/>
        <s v="SUDU8572341"/>
        <s v="BMOU4248321 TCNU2213525 MSCU7751442 TCLU4984838 TCLU9519989"/>
        <s v="APHU7387515"/>
        <s v="APHU7354276"/>
        <s v="BMOU5822671 TEMU7025120 YMLU8925438 MAGU5795481 YMLU8746432"/>
        <s v="TGBU6103830"/>
        <s v="FCIU7475944"/>
        <s v="FCIU8754096"/>
        <s v="YMLU8878763 BMOU5746289 TCNU6681550 BMOU6324307"/>
        <s v="CAXU3161234 MEDU3368750 TGHU1885928 BMOU2274419 MEDU3778415"/>
        <s v="CAIU4284606 TCNU4720323"/>
        <s v="CAIU4311867 YMLU8942728 YMMU6050710 SEGU5485686 YMLU8584481"/>
        <s v="TLLU4937120 YMLU8984976"/>
        <s v="MRSU3144420"/>
        <s v="MEDU7078050 CAIU4760847 MSCU7044455 BMOU5080470 GLDU7611044 TRLU8193140"/>
        <s v="BMOU4414314 DFSU7775987 FCIU8765613 CAAU5099261 CRSU9191727 CAIU7632407 CAIU4543522 MEDU8735756 BMOU4412883 DFSU7622910"/>
        <s v="CXDU1893824 MEDU4244918 TEMU8165189 CAIU8859000 MEDU4627183 MEDU8588573 TGBU5982138 MEDU7760878 TCNU7708635 BMOU6793217"/>
        <s v="FSCU8007253 MEDU7165601"/>
        <s v="MOAU6762017"/>
        <s v="HLBU2380687 HLXU8221036 TCKU6084885 HLBU1710172"/>
        <s v="TCLU5287571 TEMU6840879 UACU5965235 HLXU6585511 UACU5786380"/>
        <s v="BEAU4829390"/>
        <s v="MAGU5691492 YMLU8989495 BMOU6274037"/>
        <s v="YMLU8304744 MAGU5793811"/>
        <s v="HMMU9027595 HMMU9028858 HMMU9046337"/>
        <s v="MEDU3988345 MEDU2485599 GLDU3810855 MEDU3794817 FCIU2747187"/>
        <s v="DFSU1433570 EISU1859243"/>
        <s v="TCNU3096510"/>
        <s v="YMLU8867460"/>
        <s v="BMOU5752342 BMOU6318454 YMLU8861652 CAIU9282890"/>
        <s v="YMMU6147640 TCNU7958948"/>
        <s v="CAIU7987808"/>
        <s v="TCKU3432797"/>
        <s v="MSKU1827684"/>
        <s v="EXFU5545425 UTCU4842804"/>
        <s v="PGRU4114704 MSCU4829110 BMOU3058836"/>
        <s v="TCNU4557026"/>
        <s v="MEDU7044981"/>
        <s v="PONU8038420"/>
        <s v="GESU5650050 TCNU3420450 UACU5650623"/>
        <s v="ONEU7043314"/>
        <s v="MRKU3611500"/>
        <s v="HLXU3253690 FCIU3723955 CRSU1114982"/>
        <s v="EISU9369704"/>
        <s v="GLDU0796959"/>
        <s v="MEDU8595680"/>
        <s v="YMLU8991717"/>
        <s v="MAGU5650404 TCNU4737012"/>
        <s v="YMLU8454385 TCNU3560004"/>
        <s v="FCIU8491493 TLLU5349727"/>
        <s v="TGBU6723039"/>
        <s v="CAIU7973614 CAIU4286661 TEMU8602400"/>
        <s v="TCNU3094837"/>
        <s v="EITU1737634"/>
        <s v="TRLU7170304"/>
        <s v="HLBU1525678"/>
        <s v="BMOU5698806 TCNU1879271 TCNU1904327 BMOU5992451"/>
        <s v="TCNU2322022 TGBU6571126 BMOU5728705 TEMU8783124"/>
        <s v="TCLU4986851"/>
        <s v="TCNU2762124"/>
        <s v="GESU6324228"/>
        <s v="FDCU0126067"/>
        <s v="DFSU4236940 HDMU4739290"/>
        <s v="MSKU1677250 PONU7973285"/>
        <s v="APZU4584703"/>
        <s v="TGBU6367642"/>
        <s v="GESU8012260"/>
        <s v="UACU3595039"/>
        <s v="HLXU8381559 HLXU8269493"/>
        <s v="FSCU8239238"/>
        <s v="GLDU5083098"/>
        <s v="BEAU4200391 UACU5614930 TGHU6177541 FSCU9604464"/>
        <s v="TCLU6422085 TCNU9350978"/>
        <s v="YMLU8518237 TCNU1064788 TEMU7707963 MAGU5788142"/>
        <s v="TCKU6013259 TCNU2178595 TCNU2473570 YMMU6270633"/>
        <s v="MEDU3458108"/>
        <s v="SIMU3511562 CRXU8694375"/>
        <s v="SEGU4699087 TCNU8023501 TCLU1853393"/>
        <s v="HLXU8020197"/>
        <s v="CXRU1205280"/>
        <s v="TCNU9928428 MRKU6198094 MSKU0379081"/>
        <s v="SUDU8017436"/>
        <s v="TRHU1302025 TEMU2140141 TRHU3935892 APZU3013361 FCIU3624464 CMAU0414746 CMAU1172605 CARU3724498 TEMU0986423 TCKU3404305 XINU1026891 DFSU1575699 TCLU7245106 APZU3360036 BMOU2087640 FCIU4579837 XINU1458534 CMAU0473311"/>
        <s v="CRSU1410367 SGCU2206597 CMAU0415450 SEGU1756917 TCKU1713368 APZU3939820 CMAU1485364 ECMU1704568 ECMU1853284"/>
        <s v="TEMU8012739"/>
        <s v="HLBU1716910 GESU6798356"/>
        <s v="MSKU4671450 MSKU4644619 HASU5174491 MSKU4660008 MSKU4824523 MAEU9198825 MAEU9206495 MSKU0120742 MSKU4706984 PONU7887124 SUDU6653038 FCIU8500770 MRKU2495710 MSKU1914264 MRKU6095619 MSKU4728371 PONU3053777 MSKU1903594 MSKU4646870 MRKU4284845"/>
        <s v="MSKU3609573"/>
        <s v="GLDU7325122 MEDU7210188 INKU6631643 MEDU7132850 MSCU7904650 TCLU5333471 AMFU8449060 GLDU7319979 MSCU4938419 TCNU2363150 DFSU6756540 TEMU6899183"/>
        <s v="MAGU2347415"/>
        <s v="ECMU1808710 TCLU7191015 CMAU3129110 CMAU0975238 CMAU2043557 TEMU5238300 ECMU1962433 APZU3395114 TRHU1936950 CMAU0289372 TRHU1427676 TEMU2642807 TCKU3550568 TGHU0976617 TRHU1101695 TLLU2071925 TCLU7346903 TEMU2750416 GLDU5245455 CMAU1840875 ECMU1526466"/>
        <s v="BMOU6291590 SEGU5814626 YMMU6267389 YMLU8600010"/>
        <s v="CAIU7924604 TCNU4639757 TGBU6053364 TLLU4950564 TGBU5543480 BEAU5078890 YMLU8487769 TCKU6085731 YMLU9519198 CAIU7684083 SEGU5915107"/>
        <s v="GESU6417450"/>
        <s v="BEAU4777887 CMAU7433244 SEGU6056433 TGBU6744582 CMAU7274986"/>
        <s v="GATU8774569"/>
        <s v="SMCU8011044"/>
        <s v="TCNU8766723 CLHU8569783 HLBU1539970"/>
        <s v="YMMU6086760 TGBU5521326 YMLU9030400 BEAU4478356"/>
        <s v="TCNU1216406"/>
        <s v="SUDU5838778"/>
        <s v="TEMU2267619 TGHU1374785 CMAU0821459 CMAU1097374 CMAU0985220 TEMU2753159 TEMU5942270 APZU3268716 TGHU1177169 CMAU1891609 APZU3724586 TCKU2392730 FCIU3172533 GESU1098088 CMAU0283055 TLLU2796402 CMAU2059867 APZU3920038 FCIU6158565 CMAU1838137 GESU1223338"/>
        <s v="CMAU1606321 FCIU2509070 TRLU9320403 RFCU2247211 APZU3485537 GLDU3384976 BMOU1099646 CMAU1305328 CMAU0818270 GVCU2061867 CMAU0322953 FCIU3745300 TCLU7370936 CMAU0438028 BEAU2796553 CMAU1576422 APZU3449530 CMAU0760029 ECMU2171587 CMAU1019005 FCIU3710808 TEM"/>
        <s v="TLLU2188315 GLDU3631525 TEMU3197901 GESU1119196 CMAU3119390 TGHU1313959 FCIU3058937 CMAU0622210 TRHU2206849 TCLU3983708 FCIU6158040 CMAU1660683 TGHU1307452 CMAU3004452 DFSU3072224 ECMU2028690 TLLU2105455 GLDU9867056 CMAU3132155 TRHU3576220 CMAU1930032 TRH"/>
        <s v="CMAU2009486"/>
        <s v="MEDU4526906 TCNU1929670 MEDU4658651 MEDU4895972 MSCU7843662 MSCU7054828 TGBU5538231 TCLU4990609 TGBU6182063 MEDU4423657"/>
        <s v="CAIU7271691 CAIU4712999 BMOU4414166 CAIU7424532 BEAU4286369 BMOU6802772 AMFU8806980 FCIU9745442 CAIU4767604 CAIU8229335"/>
        <s v="TGCU5001436 FSCU7195393 GLDU0648416"/>
        <s v="CAIU4572829 CRXU4503167 TCNU2912646 FCIU8283490 TRIU5140899 DFSU6228985 TCLU1814587 MEDU8822470 TCNU1610132 MEDU7077727"/>
        <s v="BEAU4821300"/>
        <s v="CMAU0641225"/>
        <s v="AMLU4554674 AMLU4554376"/>
        <s v="YMLU8725086 YMLU8456520"/>
        <s v="HLXU8151387"/>
        <s v="MSKU6359879"/>
        <s v="UACU4755342"/>
        <s v="TGHU3530995 TRHU3590532 CMAU0792730 ECMU1649516 TCKU1053536 APZU3316901 TGHU1414996 TEMU2617574 CMAU2105936 CMAU1632378 CMAU1279276 ECMU1967158 TRHU3180970 CMAU0251675 APZU3561128 TGHU1930755 FCIU3752784 DFSU1578569 FCIU6343603 GLDU3527505 ECMU1851954 ECM"/>
        <s v="BMOU5695406 TCNU3004828 YMLU9001676 YMLU8823610"/>
        <s v="MEDU4451849"/>
        <s v="TCKU6094440"/>
        <s v="HMMU6200900 HMMU6089309 TLLU5278937 TEMU8104943 GCXU5012753"/>
        <s v="SLSU8030234"/>
        <s v="CXDU1395760"/>
        <s v="FBLU0216374"/>
        <s v="ZCSU8660510 TCNU8772428 TLLU5318095 ZCSU8934230"/>
        <s v="CAXU6530660 GESU1269787 CMAU1254051 FCGU2249715 APZU3632751 APZU3378708 CMAU0078765 TGHU0020494 TEMU2914546 CRXU3132328 APZU3100759 APZU3932764 GESU3406908 ECMU1972318 TEMU2434589 ECMU2171592 FCIU3035280 CMAU1568089 TCLU3970608 CMAU1137651 ECMU2193014 CRS"/>
        <s v="YMLU8983938 BMOU5703543 TLLU4417576"/>
        <s v="MSCU4649273 MSCU4801215 TEMU4397653"/>
        <s v="HLXU8367273 FSCU8248944"/>
        <s v="FSCU9986304 HLXU8360200 GESU5319269 TCLU5706322"/>
        <s v="HDMU2848203 HDMU4688212"/>
        <s v="MAEU4663375 MAEU4672398 SUDU2842835"/>
        <s v="CMAU0272472 ECMU1694942 TGHU0285317 TCKU3654665 GESU2824333 TEMU3234311 TCLU7286466 CMAU0076490 CMAU0872862 GESU3412449 CAIU2301094 CMAU0587654 APZU3513583 TGHU0014444 TEMU2520959 TGHU1401140 BEAU2471162 CMAU1715528 CMAU1208159 CMAU1901604 CMAU0229408 TGH"/>
        <s v="CLHU3817280 APZU3608842 TEMU2968178 ECMU1888758 ECMU2115515 CAXU6880334 CMAU1347642 TGHU1873423 CMAU1204256 BSIU2564579 APZU3290767 BMOU2171112 TGHU2978671 ECMU1506475 CMAU0101124 FCIU3768097 CMAU1215190 CMAU1845202 TGHU1295829 ECMU1782220 CMAU1438104 CAI"/>
        <s v="DRYU9101756"/>
        <s v="SEGU9473071"/>
        <s v="TRLU9690223"/>
        <s v="TRHU1693589 TGHU0058720 FCIU3554541 TRLU8978703 APZU3872372 APZU3286710 GESU3435070 SEGU1051911 CLHU3719751 TCLU3746141 TCLU2780028 CMAU1786938 GESU3483329 FCIU3338199 CMAU0002097 APZU3031257 TGHU0398078 CMAU1328663 GLDU3907700 FCIU3119056 TGHU3838972 CMA"/>
        <s v="DFSU2820471"/>
        <s v="MSKU1547702"/>
        <s v="MEDU4185604 CAXU7338380 MSCU5991146 TRIU5723469"/>
        <s v="UESU4177667 TCNU1275190 GESU6105976 FCIU9047436"/>
        <s v="SLSU8053477"/>
        <s v="GESU6195326"/>
        <s v="CMAU5783285"/>
        <s v="CMAU3030512 TGHU1926101 CMAU1089790 TEMU2839078 APZU3579976 APZU3316115 DFSU2098013 CAIU2518644 TRHU2452668 TEMU2358365 SEGU1801106 TRHU1682429 GLDU3517338 TEMU2719745 IPXU3727605 BMOU2196527 TGHU1179310 ECMU2083275 APZU3428389 DFSU1205056 TCLU2890447 TEM"/>
        <s v="CMAU7687228"/>
        <s v="CAIU2530402"/>
        <s v="CLHU4427570"/>
        <s v="BMOU4701588 SEGU4572620"/>
        <s v="CAIU7111918"/>
        <s v="HLXU5369884 HLXU5283311"/>
        <s v="CAXU9215852"/>
        <s v="MRKU4658924"/>
        <s v="TCLU3285271"/>
        <s v="CAIU8032310"/>
        <s v="TCNU6877230"/>
        <s v="EGSU9114736 BMOU5439981"/>
        <s v="CMAU7294637"/>
        <s v="HAMU1039552 TCLU9552694"/>
        <s v="CAIU4751948"/>
        <s v="CAIU4751716"/>
        <s v="TCNU6679825"/>
        <s v="MEDU4942354"/>
        <s v="TCNU9638711"/>
        <s v="MEDU3045568"/>
        <s v="MEDU2766180"/>
        <s v="TGHU6043413"/>
        <s v="UACU5438511 TGHU8919660"/>
        <s v="TEMU1037397 GESU1396246 APZU3936610 TEMU2267244 CAIU3113131 CMAU1947164 CMAU0585950 TRHU3931921 APZU3338900 CMAU1294922 TGHU3134171 GESU1217232 TRHU1122131 CMAU1231333 FCIU3141511 CMAU1845630 TGHU3568455 TCKU3555132 CAIU2556789 CMAU1246565 APZU3937160 CMA"/>
        <s v="ACLU9688125 ACLU9684623"/>
        <s v="TGBU6338388"/>
        <s v="TRLU8970739"/>
        <s v="TCLU5961647"/>
        <s v="FCIU9364338"/>
        <s v="TCNU7567408 TCNU7963899"/>
        <s v="UACU8325864"/>
        <s v="GESU5928202 UACU5466658 BMOU6606785 UACU5261792 HLXU6582718 CPSU6429931 TCLU5508184 CAIU8552780 TRLU7229850 CPSU6480907 BEAU4546363 GESU6304279"/>
        <s v="TLLU2471222"/>
        <s v="CRXU4302809"/>
        <s v="MSCU4817340"/>
        <s v="MSKU1384631"/>
        <s v="TGHU8719030 TRLU8058731 TGHU6105808"/>
        <s v="MEDU1600050"/>
        <s v="TCLU2245628"/>
        <s v="BMOU5115597 BEAU4333007"/>
        <s v="MRKU5064043"/>
        <s v="MEDU2597011"/>
        <s v="YMLU8634540"/>
        <s v="FSCU6061511"/>
        <s v="HLXU8759572"/>
        <s v="FCIU6205923 HLXU1132596"/>
        <s v="MEDU9511093"/>
        <s v="SEGU5818848"/>
        <s v="SUDU7799372"/>
        <s v="INKU2527610"/>
        <s v="TCNU5764748"/>
        <s v="MSWU9089905"/>
        <s v="HLXU6474971"/>
        <s v="UACU5321269 FCIU9236492"/>
        <s v="MNBU3596807 MNBU3509572"/>
        <s v="SMCU2036430"/>
        <s v="FCIU8966346 BSIU9099191 UACU5074960"/>
        <s v="MSKU8976653 HASU4182018 MRKU4390111 HASU4789418"/>
        <s v="BMOU5587124"/>
        <s v="MSKU4661724"/>
        <s v="MWCU6663794 MSWU0017843"/>
        <s v="DRYU4100612 FDCU0516342 TCLU4239305"/>
        <s v="TGBU6099426"/>
        <s v="SEGU6063448 YMLU8456726 YMLU8525806"/>
        <s v="TLLU4964172 TCNU5048553 ECMU9716903 TCNU5276661 APHU7297155 TRLU7005660 CMAU5841530 CMAU7501903 CMAU5744972 CMAU5122900"/>
        <s v="BMOU4435410"/>
        <s v="CAXU6272313"/>
        <s v="CAIU9471148"/>
        <s v="CMAU0230590"/>
        <s v="MSKU8806322"/>
        <s v="CXRU1202300"/>
        <s v="MSCU6705587"/>
        <s v="EITU1799739"/>
        <s v="BSIU9793371"/>
        <s v="TCNU3263840 TEMU7156710"/>
        <s v="TCNU4505146"/>
        <s v="MSCU7504503 CLHU8583863 FSCU8323349 TGHU6079421 GLDU7273224 TTNU9538335 MEDU7831462 FSCU6560228"/>
        <s v="MSCU9117355 TCNU1276874 BMOU6166074 GLDU0614078 MEDU8964958 TGHU6855633 TCLU5698314 TRIU5455160 TCNU7895500"/>
        <s v="YMLU8614950 YMMU6127999 TCNU3563657 DFSU6874202"/>
        <s v="TRLU5951611"/>
        <s v="HLBU1157771"/>
        <s v="GLDU7170397 DRYU9564874"/>
        <s v="GLDU3654428"/>
        <s v="MNBU3424454 MSWU0005499"/>
        <s v="SEGU4503086 TCNU1965410 TLLU4099710"/>
        <s v="TTNU5684964 CAIU4014452 NYKU8471259 MOFU6747919 MOFU0726539 TRLU9498099"/>
        <s v="BMOU5698977"/>
        <s v="TCLU8937623 CRSU9240014 TCNU8347959 TCLU8113995"/>
        <s v="TGHU2891015"/>
        <s v="CAIU8721427 MSCU7681026 INKU6723035 TGBU5719630 FSCU9670430"/>
        <s v="FBLU4131505 INKU6481250 TCLU5845441"/>
        <s v="TGHU9881092 SEGU6083681"/>
        <s v="MSCU7992054 BMOU6178990 CAIU9024181 MSCU7214417 MEDU4681923 CRSU9331243"/>
        <s v="FSCU4833621"/>
        <s v="XINU1460085"/>
        <s v="TCLU3992084"/>
        <s v="TRLU8183836"/>
        <s v="FCIU8483728"/>
        <s v="TCNU5888440 TCNU7403765"/>
        <s v="SEGU5102848 YMMU6150134 CAIU7698364 BMOU6833238 YMLU8524311"/>
        <s v="TGBU5484921"/>
        <s v="TGBU5484921 TGBU5161641 MAGU5540032"/>
        <s v="SEGU7319914"/>
        <s v="MRKU6078904"/>
        <s v="TCNU3165083 YMMU6021121 TCNU1877601 BMOU5528029"/>
        <s v="TLLU1262064"/>
        <s v="MSCU7543161"/>
        <s v="MRSU3399117"/>
        <s v="TEMU2437382"/>
        <s v="CAIU9007040"/>
        <s v="TGHU6628901"/>
        <s v="HLBU1671986"/>
        <s v="BMOU5747747 TCNU6718691"/>
        <s v="BSIU9829812 TEMU7031082 CXDU2299329"/>
        <s v="BMOU5689569 TCNU1052895 SEGU4470362 TCNU3004134 BEAU4299915 BMOU4721521 YMLU8787529"/>
        <s v="IRNU1197372"/>
        <s v="HDMU6733630"/>
        <s v="MRKU3756490"/>
        <s v="CARU2723497"/>
        <s v="MEDU8951966"/>
        <s v="EITU1752650"/>
        <s v="MSCU7915891"/>
        <s v="BSIU2396095"/>
        <s v="BMOU6587221 TGHU6489447 CAXU9000068 MEDU4217759 TRLU7553279 TRLU6597328 CLHU4119659 FCIU8805613 MSCU5889860 CAXU7297656"/>
        <s v="BMOU5928940 GLDU7673703 MEDU7352691 MEDU7573521 MEDU8062254 MEDU7297526 TCNU5764049 MSCU9740067 MSCU9979350 MSCU7034884 TCNU1253816 CAIU7462701 SEGU6237262 CAIU7462419 MEDU7069721 MEDU8665807"/>
        <s v="BSIU9776055 TCNU3972608 YMMU6070487"/>
        <s v="TGHU6276170"/>
        <s v="BMOU2656582 FSCU7763214 MEDU6134355 MSCU3227524"/>
        <s v="SUDU8841672"/>
        <s v="FCIU9427415"/>
        <s v="TRLU7176010"/>
        <s v="BSIU9447173"/>
        <s v="TRIU0701528"/>
        <s v="TCLU7576207"/>
        <s v="CPSU6461110"/>
        <s v="HLBU1667857"/>
        <s v="HLXU8218623"/>
        <s v="TCLU5042917"/>
        <s v="TCNU6039520"/>
        <s v="MRKU3815232"/>
        <s v="TGBU5978713"/>
        <s v="MSKU8813384 MRKU2811947 MSKU8105174 MRKU9222152"/>
        <s v="MEDU3255728"/>
        <s v="HLBU1600719"/>
        <s v="OOLU7768153"/>
        <s v="TEMU8770425 FSCU8044196 TEMU7708234 DRYU9818449"/>
        <s v="SEGU1766941 APZU3820086"/>
        <s v="TEMU8718896"/>
        <s v="YMMU6090040 YMMU6009390"/>
        <s v="MSCU7984779 CAIU7536234 MSCU9865188 CAIU7748784 TCLU4992319 TCLU9500582 CAIU7546248 CARU9966863 BMOU5955782 MSCU9403549 MSCU9294710 TEMU6996590 CAIU9868325 MEDU7139372 TEMU8622412 DFSU6588030 TCLU7733610 TEMU8250568 MEDU7856516 TEMU7959728 MEDU8466404 MSC"/>
        <s v="GESU5654400"/>
        <s v="MSCU6069762 GLDU9693946 MSCU6448529"/>
        <s v="MEDU2126963"/>
        <s v="TCLU8132300"/>
        <s v="MEDU9530529 MEDU9543969 MEDU8589137 MEDU9522610 MEDU9510203"/>
        <s v="CMCU4550211"/>
        <s v="GESU6421300"/>
        <s v="HLXU6487768 BMOU6603662"/>
        <s v="KKFU1289853 KKFU1148639"/>
        <s v="CMAU8388670"/>
        <s v="TCKU2034510 MOAU0747930"/>
        <s v="DRYU9940544"/>
        <s v="BMOU3045736"/>
        <s v="TGHU7730918"/>
        <s v="ECMU4487580 CMAU8360456 UESU4774106 FCIU8005890 CMAU9029571"/>
        <s v="MEDU1039015"/>
        <s v="MRKU4675562 MRKU0124643"/>
        <s v="MSCU5956042"/>
        <s v="SEGU4735230"/>
        <s v="PONU1529611 MSKU6889966"/>
        <s v="UACU3515521"/>
        <s v="MNBU0051830 MNBU3278914"/>
        <s v="YMLU8619361 YMLU8919883 SEGU4302250 SEGU5612409 TCNU4193583 TEMU7076472 TEMU7034775"/>
        <s v="TLLU5180555"/>
        <s v="HLXU8422257"/>
        <s v="BMOU6339945"/>
        <s v="SMLU3112193 SMLU3113965 SMLU2590644 SMLU3109034 SMLU2572614 SMLU3122566 SMLU3110293 TTNU1962223 SMLU3123080 SMLU2568430 SMLU2540941 SMLU3105152 CRSU1300544 SMLU2571156"/>
        <s v="CMCU4584063 CMCU4507391"/>
        <s v="ICUU3752697 ICUU2371741 ICUU3722183 ICUU2371649 ICUU2371280 ICUU3720386 ICUU3722291"/>
        <s v="FCLU9401816 TCLU9929957"/>
        <s v="BMOU5815820 TCLU9524650 MEDU7200636 CAIU9379535 MEDU7781171"/>
        <s v="UETU5564350"/>
        <s v="HCIU8004196 MEDU7454760 MEDU9514981"/>
        <s v="CMAU5068121"/>
        <s v="TCLU1672306"/>
        <s v="CAXU9274794 CAIU8175774"/>
        <s v="MEDU4040961 BMOU6167907 CAIU7424960 TGHU7873708 MEDU7235972"/>
        <s v="CAIU7433350 TCNU7953571 MEDU7165941 MEDU4044150 MSCU5826861"/>
        <s v="TGHU9643242 TGHU6421637 MSCU7251874 MEDU8848705 FCIU7012045 TCNU7837340"/>
        <s v="MEDU8368347 MEDU8265185 BMOU6540414 TCNU2649870 SLSU6359909 FSCU9563529 MEDU8931701 TGHU9770530 MEDU8200878 FSCU8968060"/>
        <s v="MSCU7108122 TTNU9864990 BMOU6131118 TCNU7952744 CARU9770417"/>
        <s v="DRYU9111498 DRYU9047758 BMOU6199118 MEDU7484888 SEGU6112630 MSCU8378740 MEDU7156702 BMOU6581075 MEDU7339730 FSCU8007211"/>
        <s v="FCIU8183700"/>
        <s v="HASU4884014"/>
        <s v="TCLU9666608"/>
        <s v="CAIU2020230"/>
        <s v="GESU5449792"/>
        <s v="MEDU7715478 MEDU8868208 INKU2503270 INBU5463840 MEDU8092032 DRYU9068811 BMOU5955648 MEDU7193162 MSCU7146267 CAIU8087842"/>
        <s v="MEDU7155861 GLDU7398880 DFSU6830056 MSCU9980936 MEDU8704842"/>
        <s v="FCIU8113446 MEDU4315863 MEDU8083241 GLDU7268402 GATU8590941 MSCU7022311 INKU6623144 CRSU9206690 GLDU7509330 GLDU7327866"/>
        <s v="TRLU5692589 TEMU7600759 TGHU8326114 TCLU8963330 TEMU8204515 TCNU5772384 TRLU7006230 TGHU8933479 TCNU1149653 MSCU7193649"/>
        <s v="MSCU9168408 MSCU7022667 MEDU8165761 TGHU6240855 CAIU7441015 TCNU8913655 MEDU8120242 MEDU4603896 MEDU8755243 TCLU4937570 TCNU1147835 MSCU9840488 MEDU4513600 BEAU4253679 MEDU4060850"/>
        <s v="BMOU5443298"/>
        <s v="CLHU3375949"/>
        <s v="BEAU2618079"/>
        <s v="ZCSU8926549 CRSU9077442 ZCSU8235845"/>
        <s v="MSCU6923613"/>
        <s v="TCLU1664928"/>
        <s v="CAIU9779383"/>
        <s v="INKU6546177 MEDU8881792 DRYU9381338 MSCU7015966 MEDU8326634 INKU6514992"/>
        <s v="MEDU8103395 MSCU9687527 MSCU9095528 GLDU7338979 TRLU7247113 MSCU9879670 GLDU7529595 CAIU8750322 CAXU9226158 TTNU9593306 GLDU9834828"/>
        <s v="BMOU5102590"/>
        <s v="MEDU8484970 TCNU7869840 MSCU7238511 TGHU6120572 TCNU7816096 INKU2559448 MEDU8882783 FSCU9210223 TGHU7667230 TGHU8065073"/>
        <s v="CAIU2387138"/>
        <s v="TCNU4883953"/>
        <s v="HLXU6225881"/>
        <s v="SUDU8656191"/>
        <s v="TEMU8414379 SUDU8558636"/>
        <s v="ECMU2019337 CMAU1489246 APZU3572652 CLHU3326991 FCIU3733969"/>
        <s v="TTNU5573718 CARU5780905 MSCU8359040 TCLU9801760"/>
        <s v="MSKU8953961 MRKU4779799"/>
        <s v="MRKU4881408"/>
        <s v="TGHU8709026 INKU6413024 INKU6608052 TCNU7813672"/>
        <s v="MEDU7120206 FSCU9472645 MEDU8967155 CLHU9034370"/>
        <s v="FSCU9801993 INKU6654335 TGHU6117202 GLDU7376813 TCLU7745884 BMOU6796730"/>
        <s v="MEDU8471397 TGHU8612674 TEMU7567408 TGHU8367031"/>
        <s v="GLDU7213930 CAIU9078110 TEMU6629085 INKU6428220 BMOU6154221"/>
        <s v="TCLU5875678 AXIU1971985 TGHU9810545 TCLU5284037 MEDU8711306 TCNU8916192"/>
        <s v="TGHU9353578 FSCU8853919 TGHU6790846 TCNU7900870"/>
        <s v="TGHU3693987 FCIU3432923 TCKU3571935 APZU3614491"/>
        <s v="CMAU4717360 TGHU0336707"/>
        <s v="ZMOU8815854 ZMOU8811822 ZMOU8812900"/>
        <s v="MSCU7501910 TCNU9922292 MEDU8827831 CRXU9757077 GESU6365274"/>
        <s v="TCNU2906643 MEDU8873631 MSCU9712358 TCLU1866209"/>
        <s v="TCNU2869581 CAIU4093934 SEGU4712316 CXDU1925006 BEAU4229986"/>
        <s v="BSIU4077712"/>
        <s v="TCNU6036752 TCNU8612625"/>
        <s v="TGHU9482600"/>
        <s v="GESU6502778 DFSU6768659"/>
        <s v="TCLU2129382"/>
        <s v="TCLU5972277"/>
        <s v="CMAU4756900 ECMU4451123 FSCU8101969 CMAU8379446"/>
        <s v="SUDU8810389 SUDU8931544"/>
        <s v="MSCU6091365"/>
        <s v="MRKU1065695"/>
        <s v="INKU6606661"/>
        <s v="TCLU8946585"/>
        <s v="MSCU3821259"/>
        <s v="ZCSU8442647"/>
        <s v="FSCU9416723"/>
        <s v="SMLU8311639"/>
        <s v="SZLU9119375"/>
        <s v="CSLU1013849"/>
        <s v="TCNU6642615 TEMU8048310 CAIU5824329 TEMU8047015 MOEU0717826 TEMU8002469 MOTU0624819"/>
        <s v="HLXU8396224"/>
        <s v="MRKU9702629"/>
        <s v="UACU5640517"/>
        <s v="GLDU5342455 TGHU3691897 CMAU0359309 TLLU2032425 TRHU1631735 CMAU2174979 TRHU1384379 CMAU0628579 CMAU0666619 CMAU0777000 ECMU2001981 CMAU0800395 ETTU0817568 TRHU1068832 TEMU2747500 CAIU3852466"/>
        <s v="HLBU1519119 HLXU5052056"/>
        <s v="TCLU4458160"/>
        <s v="TEMU8486949 TCNU7431670 TEMU7459933 TCLU8483114 MOAU0683522"/>
        <s v="CBHU4456602"/>
        <s v="MRKU6874136 TRHU3848674 MRSU0291005"/>
        <s v="CAXU9862252"/>
        <s v="XINU8020534"/>
        <s v="HASU4324323"/>
        <s v="HASU4508505"/>
        <s v="FCIU8703437"/>
        <s v="HLBU1496040 CAIU9534441 HLXU8309338 HLXU6318808"/>
        <s v="CMAU5905378"/>
        <s v="ZCSU8650532 BMOU4522860 FSCU6777131"/>
        <s v="MRKU3567373 MAEU8366863 MSKU0543214 TGHU8105710 TCLU1734331"/>
        <s v="UACU5038428"/>
        <s v="CMCU4563841"/>
        <s v="HASU4375064"/>
        <s v="SUDU6707900"/>
        <s v="HLBU9093499"/>
        <s v="DAYU6123459 MSKU4632238 MSKU4525374 MSKU4756753 MSKU4726954 MSKU4559775 MRKU5331284 MSKU4715380 MSKU4789124 MSKU8748870 INKU6336740"/>
        <s v="BMOU9751576"/>
        <s v="ECMU4381936"/>
        <s v="TEMU9485361"/>
        <s v="MRKU4841792 MSKU1514606"/>
        <s v="MEDU4322482"/>
        <s v="TCLU4798469"/>
        <s v="MNBU3812212"/>
        <s v="MSKU0837543 PONU8065180 PONU7453010"/>
        <s v="HASU4055440"/>
        <s v="CCLU4832736"/>
        <s v="MSKU3382556"/>
        <s v="TRHU3588900 CAIU3239691 CMAU0585250 SEGU1990777 TRHU1074959 SGCU2210370 CMAU0620602 TRHU1105448 CMAU0630370 CMAU0641890 CMAU0544776 CMAU0919928"/>
        <s v="TCLU7196104 CMAU0465173 CMAU0457795 TEMU4179780 TEMU0558019 CAIU3816330 CMAU0834266 CMAU0453953"/>
        <s v="UETU2547196"/>
        <s v="HLXU5198797"/>
        <s v="HLXU8547640"/>
        <s v="MRKU4520745 MRKU4393661 MSKU0766692 MSKU6503796 TGHU8151171 MRKU3225149 TGHU8914041 TRLU6942743 MIEU2018872 MRKU7636425 MSKU9376210 MSKU1201330 MSKU9854840 MRKU0784020 MRKU5921465 MRKU5704433 PONU8231700 MSKU1018329 TRLU8034004 MSKU0630392"/>
        <s v="CAIU8661288"/>
        <s v="EITU1507360"/>
        <s v="TGHU5095496"/>
        <s v="CBHU4295215"/>
        <s v="MSCU6886720"/>
        <s v="FCIU5208804"/>
        <s v="CGMU9372974 CGMU9371941 CGMU9409646"/>
        <s v="MSCU6605783 MEDU1839050 MEDU1826833"/>
        <s v="MEDU8493539 MEDU8035752 MEDU7296730 BMOU6754313 MSCU7891676 BMOU6742441 MEDU8036147 MEDU8982099 FSCU8335740 MEDU7193985"/>
        <s v="MSCU9975272 MSCU7934525 FCIU8554821 BMOU6793984 MSCU9305007 GLDU9731711 MSCU5712998 MEDU7259090 FCIU9018438 INKU6655096"/>
        <s v="TGHU9620587 CAIU9057293 MEDU7493771 DRYU9408090 MEDU4031790"/>
        <s v="TGHU9652162 MSCU7096823 MSCU8621530 BMOU6898542 TCLU7728320 TCKU9061712 MEDU7664534"/>
        <s v="FCIU8476971 MEDU7327831 CAXU9935718 MSCU9093994 MSCU8358912 TRLU5737488 BMOU6792020 MEDU8347982"/>
        <s v="BMOU4234647 TGCU5000759 MEDU8154978 INKU6686950 GLDU7378755"/>
        <s v="MSCU7242928 TCKU9271323 MSCU8645403 INKU6546351 MSCU7223804"/>
        <s v="MSCU7470379"/>
        <s v="TCLU7823858"/>
        <s v="HLXU5039584 HLXU5020608"/>
        <s v="MEDU3239727"/>
        <s v="GESU5407971"/>
        <s v="ECMU9867181"/>
        <s v="SUDU8988869 TGHU9893750"/>
        <s v="UACU8525230 UACU8488291"/>
        <s v="MSKU4747279"/>
        <s v="TCLU7650644"/>
        <s v="FCIU5755490"/>
        <s v="CARU9778059"/>
        <s v="MSCU3874264"/>
        <s v="BSIU3014920"/>
        <s v="PCIU8812865 PCIU8969406 PCIU8883534 CAIU8192848"/>
        <s v="CAIU3525648"/>
        <s v="MSCU7043382 MSCU9652650 MEDU8067317"/>
        <s v="TCNU6491550"/>
        <s v="KKFU1692874 KKFU7783210"/>
        <s v="NYKU4630856"/>
        <s v="FCIU9104496"/>
        <s v="MRSU3246870"/>
        <s v="TGCU5041383 SEGU4566490 YMLU8450203"/>
        <s v="FCIU8115412"/>
        <s v="TCNU9834735 CMAU5513192"/>
        <s v="FSCU9911563"/>
        <s v="TCKU4102697"/>
        <s v="TRIU8856300 TCLU1057009 APRU5738971"/>
        <s v="CLHU8627806"/>
        <s v="GLDU5548045"/>
        <s v="GLDU9951830"/>
        <s v="SUDU6728224"/>
        <s v="MRKU4649917"/>
        <s v="TGHU6252521"/>
        <s v="TEMU7090927 TCNU4977076"/>
        <s v="MRKU8444427"/>
        <s v="ACLU9639460"/>
        <s v="MOFU5861547 MOFU0629631"/>
        <s v="ICDU5090830"/>
        <s v="CMAU5156768"/>
        <s v="MRKU4278842"/>
        <s v="BMOU9723527"/>
        <s v="CLHU4726360 MEDU3348986"/>
        <s v="TEMU7025881 YMLU8966484 BEAU4329202"/>
        <s v="YMLU8542125 BMOU5755613 BEAU4325911"/>
        <s v="DFSU4236805"/>
        <s v="SEGU5850330"/>
        <s v="MEDU8695421 INKU6474647 MEDU8530864 MSCU9275915 MEDU8661838"/>
        <s v="MEDU6845918"/>
        <s v="SUDU5751364 SUDU6563401"/>
        <s v="MSKU6901444"/>
        <s v="MEDU4180140"/>
        <s v="APHU6608308"/>
        <s v="MEDU8475068"/>
        <s v="HLXU6291420"/>
        <s v="YMMU6148498"/>
        <s v="TCNU3895440 TCNU7370105 MAGU5512323"/>
        <s v="CMAU4196832"/>
        <s v="YMLU8800554 YMLU8810911 YMLU8467968"/>
        <s v="TCKU4775770 KKFU7818471"/>
        <s v="FCIU9757274"/>
        <s v="HMMU9025123"/>
        <s v="MEDU8481939 MSCU9918272 MEDU8979855 TCLU4023194 INBU4935752 MSCU8648249 FSCU9868364 FSCU4238383 CAXU4963379 MSCU9980788"/>
        <s v="MRKU4014602 MSKU8500688 MSKU4761852"/>
        <s v="TEMU5543095"/>
        <s v="MAGU2230917"/>
        <s v="MEDU8931050"/>
        <s v="MRKU8928946 MRKU9668041 MRKU6702883 MRKU9352942 MRKU9472547 MRKU8492873 MRSU0056705 MRKU9021538 MRSU0044807 MRSU0319714 MRKU8244497 MRKU9147444 MRKU9639001"/>
        <s v="KKFU1864382"/>
        <s v="HDMU6800018 HDMU6820890 TCLU5566365"/>
        <s v="YMMU6098972"/>
        <s v="YMLU8587393 TCNU8878554 BMOU6276343 YMLU8458349"/>
        <s v="TCNU3785680 YMLU8520949 SEGU4443412 YMLU8534979 SEGU4568934"/>
        <s v="GATU0811970"/>
        <s v="TCLU9096207 FCIU8505848"/>
        <s v="TRLU8920743"/>
        <s v="MEDU7616773"/>
        <s v="MSCU7598204"/>
        <s v="TCLU7846200"/>
        <s v="MAEU6364120"/>
        <s v="CXDU2015119 MEDU8453243"/>
        <s v="MSCU4557372"/>
        <s v="BMOU6783461 FSCU6259678 MEDU7174732 FCIU8652181 INKU6723230 CLHU4743686 MEDU7052837"/>
        <s v="DFSU7637102 CAXU7302536 TRIU9033456 FCIU7017896 MSCU9692863 MEDU8392261 TTNU9752820 FSCU9327689 TCNU9761270 AMFU8807570"/>
        <s v="MSCU7203691 MSCU5698420 TTNU4215915 TCLU4038928 TRIU5178390 MEDU8633081 TTNU4021360"/>
        <s v="MSCU7593938 CXDU2007406 TGHU6945070 TGHU8557617 TCNU6565376 BMOU5633493"/>
        <s v="TCLU7790219 MSCU7568489 TGHU8155583"/>
        <s v="TTNU9063991 MEDU4123325 BMOU6763589 MEDU8938481 TGHU6037811"/>
        <s v="MEDU7212998 TEMU8333195 MEDU8813057 TCNU8279350 FCIU8947921 CXDU2012892 CLHU8768790 DFSU6830816 FSCU4439979 BMOU6771938 CLHU4540903 MSCU7266426 TEMU7191748"/>
        <s v="MSCU5950548 MEDU4288372 BMOU6585785 TRLU7015381 FCIU8073560 TGHU9249481 MSCU9936790 TRIU5959942 TTNU4892480 GATU4010710"/>
        <s v="TCLU7893639 GLDU4039819 MSCU7806674 MSCU9770740 CAXU9096727 TRIU5723495 MSCU5888673 MEDU4058512 BMOU5936904 FSCU4870950"/>
        <s v="TGHU6307619"/>
        <s v="MSKU2635407"/>
        <s v="ECMU9833330 TCLU6716182 TGHU8437458"/>
        <s v="CAIU9056255 CLHU8368937 PGTU4160836 TCLU9104581 FSCU4767181 MSCU8384932 FSCU4774030 MEDU7325593 MEDU8769951 MSCU7137795 TGHU7263990 AMFU8806608 MEDU8811413 MSCU4368717 MSCU7068375"/>
        <s v="MSCU9017295 GESU6105662 FSCU6341765 MEDU8455879 MEDU7020486 TEMU8359440 FSCU6073214 MSCU8334757 MEDU7173926 TCNU3287287 TCNU8735635 TCLU7792090"/>
        <s v="GESU5927762 TGHU6228546 BMOU6700132 GESU5458069 FSCU6847990"/>
        <s v="MEDU1378580"/>
        <s v="BEAU2011552"/>
        <s v="GESU6678900"/>
        <s v="TCNU4491377"/>
        <s v="SEGU4747462"/>
        <s v="MSCU6689824"/>
        <s v="TGHU8564339"/>
        <s v="MOFU6837036 DRYU4254618"/>
        <s v="BSIU9625697"/>
        <s v="MSKU0882347"/>
        <s v="CBHU3985643"/>
        <s v="BSIU2777677"/>
        <s v="BMOU4154670 FSCU8511897"/>
        <s v="TCNU7691234"/>
        <s v="FCIU3494355"/>
        <s v="MEDU8593245"/>
        <s v="APZU3991371"/>
        <s v="FSCU6725903"/>
        <s v="DFSU6878595 CAIU8711218 BMOU6594600"/>
        <s v="KKFU8117882"/>
        <s v="CMAU5164444 UESU5169460 CAIU9402810"/>
        <s v="GESU6236111"/>
        <s v="SUDU6630095"/>
        <s v="BMOU4528322"/>
        <s v="TGHU6334759"/>
        <s v="GLDU7162827 ECMU9478030 APHU6420347 GESU5119738 FCIU8167550 ECMU9295682 TCLU9780499 TRLU7432723"/>
        <s v="TCLU1801044 APHU7390099"/>
        <s v="APZU3582429"/>
        <s v="BEAU4001403"/>
        <s v="XTCU3695256 TCLU6600931"/>
        <s v="TCNU6031452"/>
        <s v="MSKU1159820"/>
        <s v="IPXU3658818 TGHU0455373"/>
        <s v="GLDU7416393 APHU6915876"/>
        <s v="CMAU5506336 AMFU8932226 TCLU1503841"/>
        <s v="TCLU9620058"/>
        <s v="PONU1262192 MAEU9197027 MSKU6760011 MAEU6182912 CAXU7427277 INBU5113565"/>
        <s v="DFSU1614347 TCKU3757832"/>
        <s v="MSKU8391972 MRKU5347470 PONU7504713 MSKU9819242 MSKU9529135 MSKU9867174 MRKU3911616"/>
        <s v="TCNU4291403"/>
        <s v="TCNU6783871 BMOU4336150 CLHU8821806"/>
        <s v="TGHU6029288"/>
        <s v="FSCU6617025"/>
        <s v="FCIU8848934"/>
        <s v="ECMU9508793"/>
        <s v="MSKU3889129"/>
        <s v="TRLU4874110 MSCU5960192"/>
        <s v="PONU7991930"/>
        <s v="CCLU3634741 CCLU4892864"/>
        <s v="CAXU9000052"/>
        <s v="TCNU5648389 GESU6074134 MEDU8591448 CRSU9101019 INKU6533755"/>
        <s v="TCKU4773972"/>
        <s v="UESU4713733"/>
        <s v="TCLU1514390"/>
        <s v="APZU4502840"/>
        <s v="TGHU7015680"/>
        <s v="MSCU7205605"/>
        <s v="TRHU2595885"/>
        <s v="TCLU4158380"/>
        <s v="HLXU5170932"/>
        <s v="CAIU8351765"/>
        <s v="TCNU5370235"/>
        <s v="BMOU4970210"/>
        <s v="FSCU8328799"/>
        <s v="HDMU4904796"/>
        <s v="APZU4492865 APZU4817641 APZU4625119"/>
        <s v="TGHU6301056"/>
        <s v="UNIU5030386"/>
        <s v="ECMU9219255"/>
        <s v="MRKU2712950"/>
        <s v="CAIU9315588"/>
        <s v="TCNU8465519"/>
        <s v="ZCSU8473925"/>
        <s v="CLHU4738782"/>
        <s v="TCLU4752766"/>
        <s v="TRHU2254153"/>
        <s v="HLXU5045988"/>
        <s v="DFSU6578807 MEDU8892225"/>
        <s v="CMAU4374940"/>
        <s v="GESU4963596 TCLU6564670"/>
        <s v="FSCU7364301"/>
        <s v="TCNU8764232"/>
        <s v="MSKU8856405"/>
        <s v="MEDU8246647 TCLU1835445 TGHU9078706 TEMU7962608 TRLU6798678"/>
        <s v="ECMU9851138 TRLU6738133"/>
        <s v="TGCU0197347 MOFU5818767"/>
        <s v="HASU4966920"/>
        <s v="SUDU5744386"/>
        <s v="HLXU5180648"/>
        <s v="UACU8402493"/>
        <s v="MRKU0230624"/>
        <s v="CPSU1723500"/>
        <s v="MSKU7664265 MSKU3946316 MRKU6742166"/>
        <s v="TCNU4457599"/>
        <s v="ZCSU8853817"/>
        <s v="CMAU5132581"/>
        <s v="CLHU8718233 PONU7207654"/>
        <s v="MSCU9349772 MSCU5652883 MSCU5646788 CAXU7255943 GATU4438015"/>
        <s v="MSCU7041780 MSCU7157322 MSCU9355836 CARU9993175 MSCU8640968"/>
        <s v="DFOU8028528 MEDU8320770 BMOU6161180 FCIU9234740 TCLU9098149"/>
        <s v="INBU5466140"/>
        <s v="CAXU6885439"/>
        <s v="TGHU8561710 AMFU8758876"/>
        <s v="TCNU7276681"/>
        <s v="TEMU2879867 TCLU7342493"/>
        <s v="MSKU6841134"/>
        <s v="BMOU5762696 FSCU8284730"/>
        <s v="CMAU5730069"/>
        <s v="CMAU5224311"/>
        <s v="MAGU5415621"/>
        <s v="MSCU9091190 SLSU8008858"/>
        <s v="MEDU7280652"/>
        <s v="MEDU3329836"/>
        <s v="TCLU7737071"/>
        <s v="JXLU5873173"/>
        <s v="MRKU2418441"/>
        <s v="KKFU1759751 KKTU8073454 KKFU1846795"/>
        <s v="CARU9997000"/>
        <s v="MEDU8212400 TTNU9494685 MSCU8311263 DFSU6839520"/>
        <s v="GESU4520807"/>
        <s v="CMAU4202508"/>
        <s v="TRLU8200548"/>
        <s v="MSKU8388428"/>
        <s v="BMOU2776736"/>
        <s v="CBHU1944120"/>
        <s v="MEDU4197945 TTNU5625766"/>
        <s v="CMAU4881760"/>
        <s v="MSKU0520440"/>
        <s v="CMAU4230747 TCNU4309225"/>
        <s v="TCNU5347472 TCNU5389098 TCNU8393450 TCNU8185523 TCNU6394360 TCNU8542831 TEMU6796544 TCNU5415005 TCNU8705630 UESU4696641"/>
        <s v="CAIU8059780 UETU5275893 TGHU9359241 TCNU8241340 XINU8121782 TCNU8185673 BSIU9614687 TCNU5390484 UESU4501101"/>
        <s v="GESU5953360 TCNU5375392 GESU6092781 APHU6708122"/>
        <s v="TCNU8117299 TCNU5413770 TCNU4870180 TCNU4853917 TEMU6797880 TCNU4765890 TEMU6675054 GLDU7037337 TGHU9357001 TCNU5502239"/>
        <s v="CLHU8810490 CAIU9227506 BSIU9572010 CAIU9222588 FCIU8643087 BSIU9767921 DFSU6301812 CLHU8059820 FSCU6454308 CRSU9060476"/>
        <s v="INKU6560811 MSCU7801517 DFSU7270892"/>
        <s v="MSKU9147261"/>
        <s v="BSIU9191604 GESU6516391 TCNU7455100 TCNU6981943 TCNU4316899"/>
        <s v="APZU3450417 CMAU1713680"/>
        <s v="CCLU4791581"/>
        <s v="GESU4851528"/>
        <s v="MIEU0008427"/>
        <s v="ECMU9303685"/>
        <s v="MSKU5021573"/>
        <s v="CCLU4888925"/>
        <s v="MEDU3731260"/>
        <s v="KKFU8058326 KKFU8147254"/>
        <s v="FCIU2168122 TTNU1966044 MEDU6340567 MSCU3921108"/>
        <s v="ZCSU8430538 ZCSU8899839 SEGU5339444"/>
        <s v="TCLU1511894"/>
        <s v="UETU2364554 CBHU6068864"/>
        <s v="HLXU6420661 TCNU8868200"/>
        <s v="HASU4420667 HASU4292951"/>
        <s v="CMAU5864094"/>
        <s v="UACU5155321 UACU5852012"/>
        <s v="CMAU5633182"/>
        <s v="GATU8699418"/>
        <s v="ECMU9528491"/>
        <s v="BSIU2110827"/>
        <s v="DRYU2007476"/>
        <s v="MRKU3814529 SEGU4215264"/>
        <s v="HLXU3273269"/>
        <s v="MAEU9212179"/>
        <s v="CSLU2126069"/>
        <s v="ZCSU8696960 ZCSU8876598 DFSU6299818 FCIU8749309 ZCSU8238187"/>
        <s v="MRKU4627667"/>
        <s v="CBHU6108530"/>
        <s v="APZU3984562"/>
        <s v="APHU6703115 TCNU6229200"/>
        <s v="MSKU9218998"/>
        <s v="TGHU3811230"/>
        <s v="CMAU5438910 ECMU9874494 CMAU5368324 UESU5184608 ECMU9753954 GESU5245021"/>
        <s v="MRKU4208090"/>
        <s v="KKFU7950657 KKFU7591726 KKFU8060365 TCKU2833706"/>
        <s v="CMAU4081598"/>
        <s v="ECMU9338995 CMAU4084956 GESU6901090 CMAU5271355"/>
        <s v="GESU6901090"/>
        <s v="BMOU5983845"/>
        <s v="ECMU8139730"/>
        <s v="INBU5249227"/>
        <s v="MEDU8367696 MSCU1548042 TCNU8346280 MSCU9436584 DFSU6871008"/>
        <s v="MRKU3601020 TTNU5600829 MSKU4743118 PONU1340607 MRKU0858924 MSKU4603672 PONU8106376"/>
        <s v="TCLU9537494"/>
        <s v="HLXU8516309"/>
        <s v="ECMU9942578"/>
        <s v="CMAU4924265 INKU6291991 CMAU4765190"/>
        <s v="TRLU9442021"/>
        <s v="HMMU6008884"/>
        <s v="MSCU9544995"/>
        <s v="MSKU9531976"/>
        <s v="KKFU7616676"/>
        <s v="ECMU9879860 CARU9612089"/>
        <s v="TCNU7582146 KKFU7736809"/>
        <s v="CMAU5641249 ECMU9683590 TTNU9597087 GLDU7652932 SEGU4011173 ECMU9771958 CMAU4590194 CMAU4385230 CMAU5255035"/>
        <s v="MSKU9089801"/>
        <s v="ECMU9497723"/>
        <s v="SEGU2070623"/>
        <s v="MRKU4977731"/>
        <s v="GLDU5639058"/>
        <s v="GESU4108868"/>
        <s v="TCLU9827359"/>
        <s v="TCKU9777538"/>
        <s v="MSKU0147722"/>
        <s v="MSCU5032223"/>
        <s v="TRIU6646578"/>
        <s v="TCNU7244128"/>
        <s v="TTNU4183464"/>
        <s v="MRKU2583256 MRKU5886554 MRKU4831114"/>
        <s v="SEAU7874125"/>
        <s v="TGHU8480794 ECMU9303495"/>
        <s v="CMAU4277404"/>
        <s v="HMCU1103744"/>
        <s v="TCNU4466749"/>
        <s v="AMFU8761761 GESU5868058 TCNU9703099"/>
        <s v="FCIU5347219"/>
        <s v="TGHU8355107"/>
        <s v="HMCU1058861 XINU4043085"/>
        <s v="TCLU8050135"/>
        <s v="ZCSU2674028 TTNU5191058 ZCSU2687107 ZCSU2698903 ZCSU2572432 DFSU6300122"/>
        <s v="CBHU4201807"/>
        <s v="CLHU8406322"/>
        <s v="MAGU5344045"/>
        <s v="SEGU4164995 TCLU5024430"/>
        <s v="TGHU9778588"/>
        <s v="TCKU4703893 DRYU4303029"/>
        <s v="BMOU5462256"/>
        <s v="HDMU6838501"/>
        <s v="CNIU2454362"/>
        <s v="MEDU7319311"/>
        <s v="HLXU1183150"/>
        <s v="DFSU2124405"/>
        <s v="CCLU3663903"/>
        <s v="TGHU5159559"/>
        <s v="MSKU9672378"/>
        <s v="CNCU5506318 INKU6327374"/>
        <s v="BMOU6392699"/>
        <s v="MRKU0482272"/>
        <s v="BSIU9557740"/>
        <s v="HLXU3058230 TGHU3056211"/>
        <s v="INKU2414676"/>
        <s v="MSCU1463412"/>
        <s v="DRYU4529654"/>
        <s v="TCKU4369174 YMLU3479056"/>
        <s v="TCLU9492717 MSCU9767221 MEDU8612181 TCLU7751059 MSCU7265060 MSCU9738239 TTNU9040390 MSCU7619396 MSCU8487761 MSCU8605761 MEDU7237403 MEDU8520465 MSCU9163685 SEGU4761624 MSCU9364062 TCNU5425282 MSCU7167017 TEMU6909234 TRLU5692552 MSCU9173770 DFSU6544200 TEM"/>
        <s v="ECMU4507270"/>
        <s v="FSCU8506376"/>
        <s v="CLHU2686170"/>
        <s v="CSLU5169948"/>
        <s v="DFSU1088849"/>
        <s v="CAXU8047245"/>
        <s v="UACU5297542 TEXU5532134 TGHU8781397"/>
        <s v="TGHU3717986"/>
        <s v="MIEU2020972"/>
        <s v="MSCU9429076"/>
        <s v="FSCU5145243"/>
        <s v="ACLU9692341"/>
        <s v="CAXU6983630"/>
        <s v="TCNU8476046 UACU5140424 BSIU9595165 TCLU1462399"/>
        <s v="CBHU6184777 CCLU4884283"/>
        <s v="IPXU3505660 HLXU1242377 TGHU2855580"/>
        <s v="TCNU4172169 APHU7403215 CAIU9270863 FSCU8607875 GESU6089833"/>
        <s v="MSKU0723710"/>
        <s v="MRKU3903797"/>
        <s v="CRXU9064576 UACU5975320"/>
        <s v="UACU5191334 UASU1001567"/>
        <s v="SUDU1186856"/>
        <s v="TEMU7709098 CAIU8874220"/>
        <s v="CBHU6072648"/>
        <s v="BMOU4460367"/>
        <s v="NYKU8257606"/>
        <s v="TGHU3399756"/>
        <s v="MSKU9621046 MSKU0909936 MSKU8220429 MRKU2875026 MRKU4611819MRKU3953890 MRKU0874421 MRKU0811085"/>
        <s v="MSKU7782210 MSKU5669885 CAXU6766384 MSKU3597908"/>
        <s v="FCIU5262765"/>
        <s v="TCLU5758202"/>
        <s v="INKU6124063"/>
        <s v="TRLU6699274"/>
        <s v="PONU7944944"/>
        <s v="MSCU9820250 MSCU7996213 INKU6634004 INKU6749359 MSCU8626342TCNU7806396 INKU6594196 MSCU9103032 DFSU6547827 CAIU8728437MSCU7887634 TRLU7092259 BMOU5546249 TCNU7830129 FSCU6236604MSCU7880985 CARU9615494 INKU2273562 CARU9622744 MSCU7989852MEDU8258334 MSCU758"/>
        <s v="TRLU7291482 TCLU5468395 TCLU5023861 TCLU9740876 CAXU9042124MSCU9766930 MAXU6230344 BMOU5957580 MSCU7167017 MSCU8428331MSCU9738239 CAXU9756625 TEMU8337631 MEDU7313714 INKU6591509MSCU9437003 MSCU7506194 MSCU9767221 TCLU4622783 MEDU8782547MSCU8441204 TCLU777"/>
        <s v="UACU5981160 UASU1011544"/>
        <s v="UACU5592390 TCLU5116075 UACU5594659 UASU1014395 UACU5997968UACU5598206 UASU1047260 UACU5412327"/>
        <s v="UACU8580915"/>
        <s v="NYKU4391915"/>
        <s v="TCNU8545471 ZCSU8707582"/>
        <s v="DFSU6609277"/>
        <s v="CBHU6195998"/>
        <s v="CAIU3726806"/>
        <s v="MRKU3624874"/>
        <s v="GESU3922864 FSCU5035708"/>
        <s v="FSCU8507095"/>
        <s v="AKLU6014767"/>
        <s v="MSKU6750883"/>
        <s v="KKFU7760847"/>
        <s v="CBHU6102146"/>
        <s v="TRHU2858744"/>
        <s v="CBHU6024207 CBHU1972293"/>
        <s v="MEDU3611372"/>
        <s v="UACU5269371"/>
        <s v="CAIU9224153"/>
        <s v="TEMU6094738 EISU9393660 EITU1503739 EISU9391462 EMCU9451764GATU8672654 EITU1387686 TEMU6271047 EITU1588377 MAGU5489373TCNU5802386"/>
        <s v="TCNU6838151"/>
        <s v="MRKU3463471"/>
        <s v="FCIU5716533"/>
        <s v="CBHU6173113"/>
        <s v="KKFU7716021"/>
        <s v="MRKU2132099"/>
        <s v="CBHU3967470"/>
        <s v="GLDU7610449"/>
        <s v="MSCU9422410"/>
        <s v="ECMU2002864 CMAU1221593"/>
        <s v="UACU5106292 TRIU9613881 PGTU9146527"/>
        <s v="UACU6016505 UACU5949110 TRLU5239459 UACU5486567 TCNU8467907TCNU8210930 UACU6026490"/>
        <s v="GLDU0796769 MSCU8164270"/>
        <s v="PVCU4505532"/>
        <s v="MRKU2414045"/>
        <s v="HLXU5414392"/>
        <s v="HMMU9014324 HDMU6659070 HDMU6690292 TCNU5071661 CRSU9130721"/>
        <s v="TGHU8854106"/>
        <s v="EITU1284477"/>
        <s v="TCLU5602797 TGHU9238213"/>
        <s v="TCKU2393016"/>
        <s v="MRKU3484089"/>
        <s v="ZCSU7080559 ZCSU8586460 ZCSU7002324"/>
        <s v="ZCSU8603227"/>
        <s v="TGHU6119571 TCNU7235234 TCNU4868060 SEGU4050014 SEGU4540942"/>
        <s v="MRKU2963359"/>
        <s v="PONU8091609"/>
        <s v="HMCU3080838"/>
        <s v="TGHU1345600 TEMU2452047"/>
        <s v="ZCSU7104985"/>
        <s v="TCLU4197637 BSIU2316910"/>
        <s v="MAGU4875005"/>
        <s v="TRLU7313724"/>
        <s v="TCLU6532190 CMAU5562601 TEMU6957309"/>
        <s v="HDMU4772236"/>
        <s v="HLBU1260141"/>
        <s v="UNXU2892291"/>
        <s v="CPSU5131937"/>
        <s v="MSCU6529739"/>
        <s v="IPXU3425842"/>
        <s v="HLBU1798348"/>
        <s v="GESU4647520"/>
        <s v="TEMU5072499"/>
        <s v="MSCU9709349"/>
        <s v="MSCU4785264 MSCU5584670 MSCU4274789"/>
        <s v="INKU6530587 BMOU6024969 TGHU9567749"/>
        <s v="TEMU6847750 UACU6013147 UACU5103014 CRXU9067410"/>
        <s v="UACU5439550 UACU5037247"/>
        <s v="TCNU6999412 GESU5046380"/>
        <s v="MSKU0611480 MSKU9199183 CAIU8219933 INKU2797322 GATU8329250"/>
        <s v="BMOU4650691"/>
        <s v="GESU1102887 TRHU1769658"/>
        <s v="MWMU6335413"/>
        <s v="CLHU3261294"/>
        <s v="ZCSU8872376"/>
        <s v="TGHU4016403"/>
        <s v="CLHU4771610"/>
        <s v="INKU6470765"/>
        <s v="MSCU7022380"/>
        <s v="MRKU4348488"/>
        <s v="CBHU6044820 CBHU1962443"/>
        <s v="EMCU9783244"/>
        <s v="MAXU6261129"/>
        <s v="TCLU6353195 DRYU9827121 EISU9205589 TEMU6453611 MAGU5254316EISU9424484 TCNU6821225 MAGU5252530 EMCU8066280 EMCU8067800EMCU8030760 MAGU5442798 MAGU5312536 TGHU6995595 TCNU9823448TCLU8670563 EITU1132828 EITU1365970 DRYU9576279 EMCU8047700LTIU8040903 CARU945"/>
        <s v="MRKU2878410"/>
        <s v="GESU6170164"/>
        <s v="TGHU8045550 HLXU6590610 HLXU8345886 HLXU8167594"/>
        <s v="DFSU1332528"/>
        <s v="MEDU2453673"/>
        <s v="TGHU8585809"/>
        <s v="TEMU2998085"/>
        <s v="CBHU6041020"/>
        <s v="GESU5170513"/>
        <s v="HLBU1086770"/>
        <s v="MRKU5342437"/>
        <s v="HLBU1592526"/>
        <s v="MSKU8341689"/>
        <s v="TCLU7861056 MEDU8755773"/>
        <s v="HASU4601665 FCIU8598901"/>
        <s v="MSKU1983347"/>
        <s v="SUDU5485562"/>
        <s v="FCIU5077900"/>
        <s v="DFSU1099289"/>
        <s v="GLDU7535221"/>
        <s v="CMAU2137743 TCKU2811498"/>
        <s v="MRKU4491930 PONU7312217 MSKU9634526 MRKU4430404"/>
        <s v="TRIU8880780"/>
        <s v="HLXU4336037"/>
        <s v="FCIU5485901"/>
        <s v="SEGU5283664"/>
        <s v="AMFU8876164"/>
        <s v="TCNU6197649 GLDU9987278 TCLU9625954 TEMU7081988 TEMU5262890"/>
        <s v="TCNU5616041"/>
        <s v="MEDU3103854"/>
        <s v="CBHU4196850"/>
        <s v="MRKU4952348"/>
        <s v="EITU1645780 EMCU1329317 MAGU5258292 EMCU9727678"/>
        <s v="TGHU8076400 GVCU5243187 INKU2550158"/>
        <s v="FCIU5763495"/>
        <s v="DFSU6755409"/>
        <s v="HDMU6571740 HDMU6899338 TCNU8132708 SEGU4324558 GESU6368720DFSU6835823"/>
        <s v="MOFU6833597"/>
        <s v="CMCU5550540"/>
        <s v="CRXU9806166"/>
        <s v="CMCU4961573"/>
        <s v="MIEU2006589 MRKU3074438 MAEU8375720"/>
        <s v="ECMU1946258 GESU2457536"/>
        <s v="TGHU0731830"/>
        <s v="GESU6830838"/>
        <s v="MRKU0517208 PONU1757015 PONU1697050"/>
        <s v="HLXU8077530"/>
        <s v="SUDU7748816"/>
        <s v="HMMU9019603 HMMU9013903 GESU6361828 HMMU9012804 BMOU4126112"/>
        <s v="FSCU9558841"/>
        <s v="SUDU7331817"/>
        <s v="MRKU7169589 MRKU9896695 MSKU5782192"/>
        <s v="HASU4682163"/>
        <s v="MSCU9566530 FSCU6311740 MSCU9364484"/>
        <s v="NYKU6381979"/>
        <s v="ZCSU7099404 ZCSU7099385 ZCSU7099997 ZCSU8802810"/>
        <s v="SEGU5338751 DFSU6602879 BSIU9771412 SEGU5334186 DFSU6535826"/>
        <s v="MRKU5473226"/>
        <s v="FCIU2970251 CMAU0183863"/>
        <s v="MRKU7555832 MRKU9808800 MRKU9139958"/>
        <s v="TRHU1493528"/>
        <s v="SUDU1382289"/>
        <s v="NRSU4213167"/>
        <s v="TCKU4377225 TCKU4389946"/>
        <s v="TEMU4229602"/>
        <s v="OOLU7349780"/>
        <s v="TRIU8876749 NYKU7939432 TTNU8000279"/>
        <s v="FSCU5036509"/>
        <s v="CMCU4577059"/>
        <s v="GESU1400285 TEMU2553736"/>
        <s v="ZIMU1336160"/>
        <s v="CBHU6253203 CBHU6411612 CBHU6085922"/>
        <s v="INBU5265064"/>
        <s v="TCKU1557814"/>
        <s v="MSKU4763808 MSKU4771742 MSKU8428942 MRKU3334010"/>
        <s v="NRSU4218338"/>
        <s v="CBHU5739952"/>
        <s v="HLBU1247290"/>
        <s v="XINU4069325 TEMU3191992"/>
        <s v="ECMU1438555"/>
        <s v="CBHU6431481"/>
        <s v="EXFU0592255"/>
        <s v="MEDU1269701"/>
        <s v="MSKU4369498"/>
        <s v="HASU4280544"/>
        <s v="CRSU9049224"/>
        <s v="SZLU9815440 HDMU5540092 TEMU9232471 CAIU5520732"/>
        <s v="TCKU9505479"/>
        <s v="DRYU2492936"/>
        <s v="CLHU4083860"/>
        <s v="TCLU1310164"/>
        <s v="NRSU4210189"/>
        <s v="SUDU8134509"/>
        <s v="CBHU6453304"/>
        <s v="SMLU8315228"/>
        <s v="MEDU8522977 MSCU7841253 TCNU7048465"/>
        <s v="UACU5805880 TEMU7297703 UACU5639291"/>
        <s v="UACU5297012 UACU5841928"/>
        <s v="CAXU8095114"/>
        <s v="CAIU8165565"/>
        <s v="MRSU0093313"/>
        <s v="BSIU2823900 CAIU3557922"/>
        <s v="CGMU9382381"/>
        <s v="UESU5201578"/>
        <s v="UESU4800611 ECMU8033538 ECMU8116186 ECMU8117670 GVCU5172458UESU4812280 ECMU8070402 UESU4823983 SEGU4845200 CMAU4304217UESU4817527 CAIU5807213 ECMU9566357 TRLU7422582 UESU4811133ECMU8063933 CMAU5321749 CAXU5818009 ECMU8071482 TCLU9692530ECMU8074624 GESU513"/>
        <s v="UACU5079108"/>
        <s v="NRSU4213871"/>
        <s v="CMAU4441987"/>
        <s v="ZIMU1325695"/>
        <s v="GLDU5084704"/>
        <s v="ZIMU2581876"/>
        <s v="APHU6715944 GESU5762404 TRLU6611318 APHU7188560 DFSU6435869APHU7253835 TRLU5822980"/>
        <s v="HLXU8220180"/>
        <s v="SUDU6018454"/>
        <s v="GLDU9328429"/>
        <s v="TEMU4862837"/>
        <s v="DRYU4238772 YMMU6106070"/>
        <s v="ZIMU1411828"/>
        <s v="NRSU4211040"/>
        <s v="CBHU6147794"/>
        <s v="NYKU3273029 TCKU2895288"/>
        <s v="HASU4079165"/>
        <s v="ECMU4081461"/>
        <s v="MSKU6371431"/>
        <s v="MAEU6347566"/>
        <s v="TRLU6604598 APHU6180349 APHU7129022 GESU4839604 APHU6300697"/>
        <s v="KKFU7433818 BSIU9690516"/>
        <s v="MSCU3135304"/>
        <s v="SUDU8005625"/>
        <s v="SUDU8014355"/>
        <s v="CMAU0245841 ECMU1553800"/>
        <s v="MSKU8385075"/>
        <s v="TGHU3828402 DRYU2438540 MEDU3798767 FCIU3711086"/>
        <s v="SUDU1143854 SUDU1104740"/>
        <s v="EMCU9771536 EISU8038297 LTIU8010920 EMCU8023490"/>
        <s v="ACLU5965113 ACLU5964539"/>
        <s v="ECMU4169758"/>
        <s v="NRSU4213526"/>
        <s v="DFSU1194959"/>
        <s v="GLDU3048122 GESU3608323"/>
        <s v="MEDU6722425"/>
        <s v="MSCU8152367"/>
        <s v="ZCSU8985840"/>
        <s v="IPXU3345120"/>
        <s v="HMMU9045881 HMMU9060612 HDMU6987254 HDMU4764272 DFSU4274528DRYU4225219"/>
        <s v="NRSU5218380"/>
        <s v="ZCSU2735329"/>
        <s v="CMAU1530442"/>
        <s v="TEMU8049126"/>
        <s v="XXXU4552756 XXXU4164350"/>
        <s v="SUDU1489641 TCKU1869535"/>
        <s v="TCKU3018452"/>
        <s v="SEGU5112975 UACU5406725 UACU5075191"/>
        <s v="MSKU6776810"/>
        <s v="ECMU4494059"/>
        <s v="TRHU2856280"/>
        <s v="CXTU1071974"/>
        <s v="MORU0719521 CAIU5406627 MORU1137680 TCLU1076185 TRIU8992482MORU0709293 CXRU1176685 TCLU1066654 CHIU9002443"/>
        <s v="TCKU3065135"/>
        <s v="CBHU3566307"/>
        <s v="MSCU8552785"/>
        <s v="FCIU4744274"/>
        <s v="HASU4611869"/>
        <s v="NRSU5210049"/>
        <s v="ZCSU8361519 ZCSU8702235"/>
        <s v="MEDU6791766"/>
        <s v="ZCSU8568661"/>
        <s v="GESU5435340"/>
        <s v="NPCU1263174 NPCU1261417 NPCU1365427 SIMU2677456"/>
        <s v="FCIU5396949"/>
        <s v="MRKU4328711"/>
        <s v="CRSU9078710"/>
        <s v="ECMU9195209"/>
        <s v="MEDU2302110"/>
        <s v="CBHU6336735"/>
        <s v="TCLU6656421"/>
        <s v="CMAU4126080"/>
        <s v="TGHU3809676"/>
        <s v="TCKU2049762"/>
        <s v="TGHU4109018"/>
        <s v="MRKU5390733"/>
        <s v="SEAU7871229"/>
        <s v="TCNU5907242"/>
        <s v="TGHU6356001"/>
        <s v="GESU2404351"/>
        <s v="TTNU5180520"/>
        <s v="TGHU7062866"/>
        <s v="TRLU6539110"/>
        <s v="KKTU7628460"/>
        <s v="CRXU4707005"/>
        <s v="TCLU5887447"/>
        <s v="HLBU1118610 FCIU4742970 GLDU9667356 TGHU0665791"/>
        <s v="MSCU3365143"/>
        <s v="FSCU5040197"/>
        <s v="CPSU6451529"/>
        <s v="MOFU6734070"/>
        <s v="MWCU5217000"/>
        <s v="HLXU3064084 BMOU2825234 HLXU3330590 HLXU3020888"/>
        <s v="CBHU6104236 FSCU4644989 CBHU6395635"/>
        <s v="TRIU8685594"/>
        <s v="TRLU8959391"/>
        <s v="FSCU9374227 CLHU8242471 HLXU8635890"/>
        <s v="TRLU0243604"/>
        <s v="MRKU2551304"/>
        <s v="FCIU5340003"/>
        <s v="MOTU0200195"/>
        <s v="SENU4263894 HJCU4196867"/>
        <s v="TTNU9823076"/>
        <s v="TCKU3799859"/>
        <s v="TRLU8646714 CBHU4298913"/>
        <s v="SUDU8527039"/>
        <s v="SEGU1480691"/>
        <s v="APZU4071399"/>
        <s v="TGHU8828540"/>
        <s v="HLXU6313160"/>
        <s v="IPXU3550192 HLXU3077100 FCIU4664585 HLXU1088446"/>
        <s v="HLXU3173207 FCIU2261148 CPSU1041500"/>
        <s v="HLXU3421704 HLXU3179000 AMFU3186145"/>
        <s v="IPXU3084176 HLXU2344671 CPSU1306580"/>
        <s v="HLXU3179890 HLXU3069039 CPSU1829600"/>
        <s v="HLXU3278173 CLHU2444475 FSCU3571384"/>
        <s v="HLXU3315066"/>
        <s v="MAXU6265130 GESU5645368 GATU8482720 TGHU8440831 TRLU5405483FCIU8312284 FSCU6762933 TCLU5520894 FSCU9913798 FSCU9453060"/>
        <s v="EXFU4402203"/>
        <s v="MSCU9097515"/>
        <s v="TCLU1065283"/>
        <s v="EISU5682829"/>
        <s v="NRSU4214013"/>
        <s v="CPSU1635396 TGHU0724507 GATU1028418 GATU0833074 HLXU3047003"/>
        <s v="TGHU0468874 HLXU2355589 HLXU1174992"/>
        <s v="TRIU8091102"/>
        <s v="CBHU6351344"/>
        <s v="TCLU1700136"/>
        <s v="KKFU1485922 KKFU1799590"/>
        <s v="YMLU8325990 DFSU6764334 YMLU8415820 CAXU8080310 TEMU8129242"/>
        <s v="CMAU0667600 GESU1061319"/>
        <s v="UACU5518535 TCNU9180125 UACU5345960"/>
        <s v="TRIU8971957 APRU6122506 TTNU8305935"/>
        <s v="TCNU7219573"/>
        <s v="YMLU8396967 YMLU8591290 TEMU7930642 BMOU4429253 YMLU8674950"/>
        <s v="EXFU0591310"/>
        <s v="CMAU4050339"/>
        <s v="CBHU3784309 TRLU8647705"/>
        <s v="APHU6745131"/>
        <s v="ZCSU2646495"/>
        <s v="KKFU7771034"/>
        <s v="SEGU4346480"/>
        <s v="CCLU4817449 CCLU3652869"/>
        <s v="NYKU3389699 NYKU2928651"/>
        <s v="HDMU6550330 HDMU7414072"/>
        <s v="DFSU2097151"/>
      </sharedItems>
    </cacheField>
    <cacheField name="CONTAINER TYPE">
      <sharedItems containsMixedTypes="1" containsNumber="1" containsInteger="1">
        <s v=" "/>
        <s v="45G0"/>
        <s v="4500 2200"/>
        <s v="4ER0"/>
        <s v="4500 4500"/>
        <n v="4510.0"/>
        <s v="4EB0 4EB0"/>
        <s v="45G1"/>
        <s v="4EB0 4EB0 4EB0 4EB0 4EB0 4EB0 4EB0 4EB0"/>
        <s v="4EB0"/>
        <s v="2CB0"/>
        <s v="4500 4500 4500 4500 4500 4500 4500 4500 4500 4500 4500"/>
        <s v="4500 4500 4500 4500 4500 4500 4500 4500 4500 4500"/>
        <n v="4531.0"/>
        <n v="4500.0"/>
        <s v="42G0"/>
        <s v="45R1"/>
        <s v="4EB0 4EB0 4EB0 4EB0"/>
        <s v="4510 4510 4510 4510 4510"/>
        <s v="45G1 45G1"/>
        <s v="4500 4500 4500 4500"/>
        <s v="4510 4510 4510 4510"/>
        <s v="45G1 45G1 45G1"/>
        <s v="4FR0"/>
        <s v="45R4"/>
        <n v="2200.0"/>
        <s v="4510 4510 4510 4510 4510 4510 4510 4510 4510 4510 4510 4510 4510 4510 4510 4510 4510 4510 4510 4510"/>
        <s v="22G1"/>
        <s v="4500 4500 4500 4500 4500 4500 4500 4500"/>
        <n v="2210.0"/>
        <s v="45G0 22G0"/>
        <s v="4EB0 4EB0 4EB0 4EB0 4EB0 4EB0"/>
        <s v="4500 4500 4500 4500 4500"/>
        <s v="4500 4500 4500 4500 4500 4500 4500 4500 4500 4500 4500 4500"/>
        <n v="9511.0"/>
        <n v="4310.0"/>
        <s v="4500 4500 4500 4500 4500 4500"/>
        <s v="4500 4500 4500 4500 4500 4500 4500 4500 4500"/>
        <s v="2CB0 2CB0 2CB0 2CB0"/>
        <s v="40HC"/>
        <s v="4EB0 4EB0 4EB0"/>
        <s v="4CB0"/>
        <s v="LEB0"/>
        <s v="4EB0 4EB0 4EB0 4EB0 4EB0"/>
        <s v="4500 4500 4500 4500 4500 4500 4500 4500 4500 4500 4500 4500 4500 4500"/>
        <s v="40R0"/>
        <s v="45G0 45G0 45G0 45G1"/>
        <s v="9515 9515 9515 9515 9515"/>
        <s v="45G0 45G1 45G1 45G0"/>
        <s v="4EB0 2CB0 4EB0 4EB0 4EB0"/>
        <n v="4532.0"/>
        <s v="40G0"/>
        <s v="4510 4510"/>
        <s v="2CB0 4EB0"/>
        <s v="4500 4500 4500"/>
        <s v="4532 4532"/>
        <s v="42R0"/>
        <s v="22G0 22G0 22G0 22G0 22G0"/>
        <s v="4510 4510 4510"/>
        <s v="2210 2210 2210 2210 2210"/>
        <s v="4EB0 4EB0 4EB0 4EB0 4EB0 4EB0 4EB0 4EB0 4EB0 4EB0"/>
        <s v="4EB0 4EB0 4EB0 4EB0 4EB0 4EB0 4EB0 4EB0 4EB0 4EB0 4EB0 4EB0 4EB0"/>
        <s v="2200 2200 2200"/>
        <s v="4EB0 4EB0 4EB0 4EB0 4EB0 4EB0 4EB0 4EB0 4EB0 4EB0 4EB0 4EB0 4EB0 4EB0 4EB0 4EB0 4EB0 4EB0 4EB0 4EB0 4EB0 4EB0 4EB0 4EB0"/>
        <n v="4200.0"/>
        <s v="2200 2200"/>
        <s v="45G0 45G0 45G0"/>
        <s v="45G0 45G0"/>
        <s v="2CT0"/>
        <s v="2CG0"/>
        <s v="45G0 45G0 45G0 45G0 45G0 45G0"/>
        <s v="4CB0 4EB0 4EB0"/>
        <s v="4510 4510 4510 4510 4510 4510 4510 4510 4510"/>
        <s v="4EG0"/>
        <s v="4510 4510 4510 4510 4510 4510 4510 4510 4510 4510 4510 4510"/>
        <s v="45R8"/>
        <s v="4510 4510 4510 4510 4510 4510 4510 4510 4510 4510"/>
        <s v="22G1 22G1"/>
        <s v="45G0 45G0 45G0 45G0 45G0"/>
        <s v="22G0"/>
        <s v="2210 2210"/>
        <s v="45G0 45G0 45G0 45G0"/>
        <s v="45G1 45G1 45G1 45G0 45G1 45G0"/>
        <n v="4540.0"/>
        <s v="4EB0 4EB0 4EB0 4EB0 4EB0 4EB0 4EB0"/>
        <s v="45R0 45R0"/>
        <s v="45G0 42G1"/>
        <s v="L2G0 L2G0 L2G0 L2G0 L2G0 L2G0 L2G0 L2G0"/>
        <n v="4530.0"/>
        <s v="2CT0 2CT0 2CT0"/>
        <s v="45G0 45G0 45G0 45G0 45G0 45G0 45G0"/>
        <s v="2CT0 2CT0"/>
        <s v="42P3 42P3 22P3"/>
        <s v="4EB0 4EB0 4EB0 4EB0 4EB0 4EB0 4EB0 4EB0 4EB0 4EB0 4EB0 4EB0 4EB0 4EB0 4EB0 4EB0 4EB0 4EB0 4EB0 4EB0 4EB0 4EB0 4EB0 4EB0 4EB0"/>
        <s v="42G0 45G0"/>
        <n v="4538.0"/>
        <s v="4500 4500 4500 4500 4500 4500 4500 4500 4500 4500 4500 4500 4500 4500 4500 4500"/>
        <s v="4500 4500 4500 4500 4500 4500 4500 4500 4500 4500 4500 4500 4500 4500 4500"/>
        <s v="45G1 45G1 45G0 45G1 45G0"/>
        <s v="45G1 45G1 45G0 45G1 45G1"/>
        <s v="45G1 45G0"/>
        <s v="45G0 45G0 45G1"/>
        <s v="45G0 45G1 45G0 45G1 45G1"/>
        <s v="4500 4500 4500 4500 4500 4500 4500"/>
        <n v="9500.0"/>
        <s v="2210 4510 4510"/>
        <s v="45G1 45G0 45G1 45G1"/>
        <n v="9400.0"/>
        <s v="4500 4200 4200 4200 4200"/>
        <s v="40R0 40R0 40R0"/>
        <s v="4200 4200 4500 4200 9500 9500"/>
        <s v="20T0"/>
        <s v="45G0 45G0 45G0 45G0 45G1"/>
        <s v="4CB0 4CB0 4CB0 4CB0 4CB0"/>
        <s v="2200 2200 2200 2200 2200"/>
        <s v="4EB0 4CB0"/>
        <s v="45G0 45G0 42G0 45G0 45G0 42G0 42G0 42G0"/>
        <s v="4510 4510 4510 4510 4510 4510 4510 4510 4510 4510 4510 4510 4510 4510 4510"/>
        <s v="4510 4510 4510 4510 4510 4510 4510 4510 4510 4510 4510 4510 4510 4510 4510 4510 4510 4510 4510 4510 4510 4510 4510 4510 4510 4510"/>
        <s v="4510 4510 4510 4510 4510 4510 4510 4510 4510 4510 4510 4510 4510 4510 4510 4510 4510 4510 4510 4510 4510 4510 4510 4510 4510"/>
        <s v="2CB0 2CB0"/>
        <s v="LEB0 4EB0"/>
        <s v="4510 4510 4510 4510 4510 4510 4510 4510 4510 4510 4510 4510 4510 4510 4510 4510"/>
        <s v="2CB0 2CB0 2CB0"/>
        <s v="2210 2210 2210"/>
        <s v="45G1 4500"/>
        <s v="4510 4510 4510 4510 4510 4510 4510"/>
        <s v="45G1 4510 4510"/>
        <s v="4400 4400"/>
        <s v="45U1 45U1 45U1 45U1 45U1 45U1"/>
        <s v="4500 4500 2200 2200 4500"/>
        <s v="2210 2210 2210 2210"/>
        <s v="4510 4510 4510 4510 4510 4510"/>
        <s v="22G0 22G0"/>
        <s v="4EG0 4EG0 4EG0"/>
        <s v="4EB0 4EB0 4EB0 4EB0 4EB0 4EB0 4EB0 4EB0 4EB0 4EB0 4EB0 4EB0 4EB0 4EB0 4EB0 4EB0 4EB0 4EB0 4EB0 4EB0 4EB0"/>
        <s v="4500 4500 4200"/>
        <s v="LEB0 LEB0 LEB0 LEB0 LEB0 LEB0 LEB0 LEB0 LEB0 LEB0 LEB0"/>
        <s v="LEB0 LEB0 LEB0 LEB0 LEB0 LEB0 LEB0"/>
        <s v="LEB0 LEB0"/>
        <s v="4EG0 4EG0"/>
        <s v="9500 4500 4500 4500 4500 4500 4500 4500 9500 4500 4500 4500 9500"/>
        <s v="45G0 45G0 L5G0 L5G0 45G0 L5G0 45G0 45G0 45G0 45G0 45G0 45G0 L5G0"/>
        <s v="4500 4500 4500 9500 4500 9500 4500 9500 4500 9500"/>
        <s v="9500 9500 9500 9500 9500 4500 9500 4500 4500 9500 4500 9500 9500 4500 9500 9500 9500 4500 9500 9500 4500 9500 9500 9500 4500 9500 9500 4500 9500 9500 9500 9500 9500 9500 9500 4500 9500"/>
        <n v="4363.0"/>
        <s v="L5G0 45G0"/>
        <n v="2230.0"/>
        <s v="4310 4510 4510 4510 4510 4310 4510"/>
        <s v="42P1"/>
        <s v="L5G0 45G0 45G0 45G0 45G0"/>
        <s v="L5G0"/>
        <s v="L5G0 45G0 45G0"/>
        <s v="45G0 45G0 45G0 45G0 45G0 45G0 45G0 45G0 45G0 45G0"/>
        <s v="45G0 45G0 45G0 42G0"/>
        <s v="42G0 42G0"/>
        <s v="45G0 45G0 45G0 45G0 45G0 45G0 45G0 45G0 45G0"/>
        <s v="4EB0 LEB0 LEB0 LEB0 LEB0 4EB0 4EB0 4EB0 LEB0 LEB0 LEB0"/>
        <s v="2CB0 LEB0"/>
        <s v="45G0 45G0 45G0 45G0 45G0 45G0 45G0 45G0"/>
        <s v="2CR0"/>
        <n v="2232.0"/>
        <s v="45G0 45G1 42G1 45G0"/>
        <s v="L5G0 L5G0 45G0 45G0 45G0 45G0 L5G0 45G0 45G0 45G0"/>
        <s v="44G0"/>
        <s v="4EB0 LEB0 4EB0 LEB0 LEB0 4EB0 4EB0 4EB0 4EB0 LEB0 4EB0 LEB0 4EB0 LEB0 LEB0 4EB0 4EB0 LEB0"/>
        <s v="4CB0 4CB0 4CB0 4CB0 4CB0 4CB0"/>
        <s v="45G1 45G1 45G1 45G1 45G1"/>
        <s v="4EB0 4EB0 4EB0 4EB0 4EB0 4EB0 LEB0 4EB0 4EB0 LEB0 LEB0 LEB0"/>
        <s v="L5G1"/>
        <s v="4200 4200"/>
        <s v="45G1 45G1 45G0 45G1 45G0 45G1 45G1 45G1 45G1 45G0 45G0 45G0 45G1 45G1 45G0"/>
        <s v="45G0 45G0 45G0 45G0 45G0 45G0 45G0 45G0 45G0 45G0 45G0 45G0 45G0 45G0"/>
        <s v="42G1"/>
        <s v="45G0 45G0 45G0 45G0 45G0 45G0 45G0 45G0 45G0 45G0 45G0 45G0"/>
        <s v="L5G0 L5G0 L5G0"/>
        <s v="22G0 42G1"/>
        <s v="2270 2270"/>
        <s v="4310 4310 4310"/>
        <s v="LFG0"/>
        <s v="20G0 20G0 20G0"/>
        <s v="20G0"/>
        <s v="2271 2276"/>
        <s v="2200 2200 2200 2200 2200 2200 2200 2200 2200 2200 2200 2200 2200 2200 2200 2200 2200 2200"/>
        <s v="2200 2200 2200 2200 2200 2200 2200 2200 2200"/>
        <s v="LEB0 LEB0 4EB0 LEB0 LEB0 LEB0 LEB0 4EB0 LEB0 4EB0 4EB0 4EB0 4EB0 4EB0 4EB0 LEB0 LEB0 4EB0 LEB0 4EB0"/>
        <s v="4510 4510 4510 4510 4510 4510 4510 4510 4310 4510 4510 4510"/>
        <s v="2200 2200 2200 2200 2200 2200 2200 2200 2200 2200 2200 2200 2200 2200 2200 2200 2200 2200 2200 2200 2200"/>
        <s v="45G0 45G0 45G0 45G0 45G0 45G0 45G0 45G0 L5G0 45G0 L5G0"/>
        <s v="2200 2200 2200 2200 2200 2200 2200 2200 2200 2200 2200 2200 2200 2200 2200 2200 2200 2200 2200 2200 2200 2200 2200"/>
        <s v="4510 4310 4510 4510 4310 4510 4510 4510 4510 4510"/>
        <s v="9500 9500"/>
        <s v="4310 4310 2210"/>
        <s v="22G0 42G0"/>
        <s v="2CU1 2CU1 2CU1"/>
        <s v="4310 4310 4310 4310"/>
        <s v="4310 4510 4510 4510"/>
        <s v="4310 4310"/>
        <s v="4ER0 4ER0"/>
        <s v="4CG0 4FG0 4CG0"/>
        <s v="4FG0"/>
        <s v="4510 4510 4510 4510 4510 4510 4510 4510"/>
        <s v="4510 4510 4510 4510 4510 4510 4510 4310 4510"/>
        <s v="4CG0 4CG0 4CG0 4CG0 4CG0 4CG0"/>
        <s v="4310 4510 4510"/>
        <n v="4250.0"/>
        <s v="4510 4510 4510 4310 4510 4310 4310 4510 4310 4310"/>
        <s v="4EB0 4EB0 4EB0 2CB0"/>
        <s v="4510 4510 4510 4510 4510 4510 4510 4510 4510 4510 4510 4510 4510 4510 4510 4510 4510 4510 4510 4510 4510 4510 4510 4510 4510 4510 4510 4510 4510 4510 4510 4510"/>
        <s v="9400 9400 4510 9400 9400"/>
        <n v="9510.0"/>
        <s v="42G1 42G1"/>
        <s v="4200 4200 4500 4500 4200"/>
        <s v="4CB0 4CB0"/>
        <s v="9510 9510"/>
        <s v="4510 4510 9400"/>
        <s v="4310 4510 4510 4510 4510"/>
        <s v="4510 4510 4510 4310 4310"/>
        <s v="4510 4510 4510 4310 4510 4510 4510 4510 4510 4510"/>
        <s v="4510 4310 4510 4510 4510 4510 4510 4510 4510 4510"/>
        <s v="4510 4510 4510 4510 4510 4510 4510 4510 4510 4510 4510 4510 4510 4510 4310"/>
        <s v="4510 4510 4510 4510 4510 4510 4510 4510 4510 4510 4510"/>
        <s v="4310 4310 4510 4510"/>
        <s v="2200 2200 2200 2200"/>
        <s v="45R1 45R1 45R1"/>
        <s v="4510 4310 4510 4510 4510"/>
        <n v="4300.0"/>
        <s v="4500 4200 4500 4200"/>
        <s v="4500 9500 9500 9500 9500 9500 4500"/>
        <s v="2200 2200 2200 2200 2200 2200 2200 2200 2200 2200 2200 2200 2200 2200 2200 2200"/>
        <s v="4500 4500 4500 4500 2200"/>
        <s v="4EB0 LEB0 LEB0 LEB0 LEB0 LEB0 4EB0 LEB0 LEB0 4EB0 4EB0"/>
        <n v="4536.0"/>
        <s v="2200 2200 2200 2200 2200 2200 2200 2200 2200 2200 2200 2200"/>
        <s v="2200 2200 2200 2200 2200 2200 2200 2200"/>
        <s v="4EB0 4EB0 4EB0 4CB0 4EB0 4EB0 4EB0 4EB0 4EB0 2CB0 4EB0 4EB0 4EB0 4CB0 4EB0 4EB0 4EB0 4EB0 4EB0 4EB0"/>
        <s v="4510 4510 4510 4510 4510 4510 4310 4510 4510 4510"/>
        <s v="4510 4510 4510 4510 4310"/>
        <s v="42G1 45G1"/>
        <s v="4300 4300"/>
        <s v="4310 2210"/>
        <s v="4510 4510 4510 4310 4310 4510 4510 4310 4510 4510"/>
        <s v="4EB0 4EB0 LEB0"/>
        <s v="2CB0 2CB0 2CB0 2CB0 2CB0 2CB0 2CB0 2CB0 2CB0 2CB0 2CB0 2CB0 2CB0"/>
        <n v="4351.0"/>
        <s v="4510 4510 4510 4510 4510 4310 4510"/>
        <s v="4510 4310 4310 4310 4310 4510 4310"/>
        <s v="4510 4510 4510 4510 4510 4510 4510 4510 4310 4510 4310 4510 4510"/>
        <s v="4310 4310 4510 4510 4510 4510 4510 4310 4310 4310"/>
        <s v="4510 4310 4510 4510 4510 4310 4310 4310 4510 4310"/>
        <s v="4510 4510 4310 4510 4310 4510 4310 4510 4510 4510 4510 4510 4510 4310 4510"/>
        <s v="4CG0"/>
        <s v="4CB0 LEB0 4CB0 4CB0 4CB0 4CB0"/>
        <s v="40ST 40ST"/>
        <s v="22G1 42G1"/>
        <s v="4510 4310 4310 4310 4310"/>
        <s v="42G1 2200 42G1"/>
        <s v="45G0 4510"/>
        <s v="4510 2210 4510 4510 4510"/>
        <s v="4EB0 4CB0 LEB0 4CB0 4CB0 LEB0 4EB0"/>
        <s v="42G1 42G0"/>
        <s v="4200 4200 4200 4200 4200 4500"/>
        <s v="2210 2200"/>
        <s v="42G0 22G0"/>
        <s v="4510 4510 4510 4510 4510 4510 4510 4510 4510 4510 4510 4510 4510 4510 4510 4510 4510 4510 4510 4510 4510 4510 4510 4510 4510 4510 4510 2210 4510 4510 4510 4510 4510 4510 4510 4510 4510 4510 4510 4510 2210 4510 4510 4510 4510 4510 4510 4510 4310 4510 4510 "/>
        <s v="4NG0"/>
        <s v="4310 42G1"/>
        <s v="2210 2210 2200"/>
        <s v="4EB0 4EB0 4EB0 4EB0 4EB04EB0 4CB0 4CB0"/>
        <s v="4510 4510 4510 4510 45104510 4510 4510 4510 45104510 4510 4510 4510 45104510 4510 4510 4510 45104510 4510 4510 4510 45104510 4510 4510 4510 4510"/>
        <s v="4500 4500 4500 4500 45004500 4500 4500"/>
        <s v="2200 4200"/>
        <s v="4200 4310"/>
        <s v="45G0 45G1 45G1 45G1 45G145G1 45G1 45G0 45G1 45G045G0"/>
        <s v="4500 4500 4500 4500 45004500 4500"/>
        <s v="45G0 45G0 45G1 45G0 45G045G1 45G0 45G0 L5G1 L5G1L5G1 45G0 45G0 45G0 45G145G0 45G1 45G1 45G0 L5G145G1 45G0 L5G1"/>
        <s v="45G1 42G1 45G0 45G1"/>
        <s v="4500 4510 4510"/>
        <s v="45G0 45G0 45G0 45G0 45G045G0"/>
        <n v="4350.0"/>
        <s v="4CB0 4CB0 4CB0"/>
        <s v="L5G0 L5G0 45G0 L5G0 45G0"/>
        <s v="42B0"/>
        <s v="22T0"/>
        <s v="4310 4310 4200"/>
        <s v="LEB0 LEB0 4EB0 4EB0"/>
        <s v="4200 2200"/>
        <s v="4232 4232 4232 4232"/>
        <s v="9500 9500 9500 9500 45009500 9500 9500 4500 45009500 9500 4500 4500 95009500 4500 9500 9500 45009500 4500 4500 9500 95004500 4500 4500 4500 45009500 9500 4500 9500 95004500 4500 9500 9500 9500"/>
        <s v="45G0 45G0 45G0 45G0 45G045G0 45G0"/>
        <s v="45G1 L5G1 45G1 L5G1"/>
        <s v="L5G0 L5G0 L5G0 42G0 42G042G0"/>
        <s v="4510 4310"/>
        <s v="4536 4536 4536 4536 45364536 4536 4536 4536"/>
        <s v="2270 2270 2270 2270"/>
        <s v="2210 2210 2210 2200"/>
        <s v="2210 2200 2210 2210"/>
        <s v="4310 4310 42G1"/>
        <s v="4CG0 4CG0"/>
        <s v="4310 2200"/>
        <s v="2210 2200 2210"/>
        <s v="4500 4510 4510 4500 45104510 4510 4510 4510 4510"/>
        <s v="2210 2200 2200 2210 2210"/>
        <s v="2200 2210 2210"/>
        <s v="45R0 45R0 45R0"/>
        <s v="4300 2200"/>
        <s v="45G0 42P0"/>
      </sharedItems>
    </cacheField>
    <cacheField name="QUANTITY" numFmtId="0">
      <sharedItems containsSemiMixedTypes="0" containsString="0" containsNumber="1" containsInteger="1">
        <n v="1403.0"/>
        <n v="6.0"/>
        <n v="62.0"/>
        <n v="35.0"/>
        <n v="784.0"/>
        <n v="17510.0"/>
        <n v="2000.0"/>
        <n v="3168.0"/>
        <n v="8000.0"/>
        <n v="139.0"/>
        <n v="121.0"/>
        <n v="100.0"/>
        <n v="131.0"/>
        <n v="44.0"/>
        <n v="31.0"/>
        <n v="11.0"/>
        <n v="42.0"/>
        <n v="1350.0"/>
        <n v="80.0"/>
        <n v="1356.0"/>
        <n v="39.0"/>
        <n v="880.0"/>
        <n v="672.0"/>
        <n v="2970.0"/>
        <n v="2222.0"/>
        <n v="726.0"/>
        <n v="4960.0"/>
        <n v="656.0"/>
        <n v="48.0"/>
        <n v="4403.0"/>
        <n v="4332.0"/>
        <n v="290.0"/>
        <n v="298.0"/>
        <n v="46.0"/>
        <n v="885.0"/>
        <n v="1285.0"/>
        <n v="1296.0"/>
        <n v="54.0"/>
        <n v="25.0"/>
        <n v="1517.0"/>
        <n v="1660.0"/>
        <n v="7153.0"/>
        <n v="910.0"/>
        <n v="16931.0"/>
        <n v="3738.0"/>
        <n v="1334.0"/>
        <n v="3680.0"/>
        <n v="838.0"/>
        <n v="1188.0"/>
        <n v="53.0"/>
        <n v="416.0"/>
        <n v="926.0"/>
        <n v="1251.0"/>
        <n v="505.0"/>
        <n v="38.0"/>
        <n v="7890.0"/>
        <n v="1.0"/>
        <n v="143080.0"/>
        <n v="40.0"/>
        <n v="725.0"/>
        <n v="19.0"/>
        <n v="664.0"/>
        <n v="12.0"/>
        <n v="2080.0"/>
        <n v="34.0"/>
        <n v="20.0"/>
        <n v="51.0"/>
        <n v="10220.0"/>
        <n v="1007.0"/>
        <n v="127.0"/>
        <n v="55.0"/>
        <n v="8.0"/>
        <n v="1505.0"/>
        <n v="1001.0"/>
        <n v="1480.0"/>
        <n v="1760.0"/>
        <n v="1340.0"/>
        <n v="22.0"/>
        <n v="802.0"/>
        <n v="3300.0"/>
        <n v="23.0"/>
        <n v="49.0"/>
        <n v="65.0"/>
        <n v="886.0"/>
        <n v="3520.0"/>
        <n v="1358.0"/>
        <n v="71.0"/>
        <n v="90.0"/>
        <n v="58.0"/>
        <n v="5.0"/>
        <n v="32.0"/>
        <n v="1217.0"/>
        <n v="82.0"/>
        <n v="30.0"/>
        <n v="26.0"/>
        <n v="1680.0"/>
        <n v="1327.0"/>
        <n v="28.0"/>
        <n v="576.0"/>
        <n v="3740.0"/>
        <n v="633.0"/>
        <n v="1000.0"/>
        <n v="5202.0"/>
        <n v="57.0"/>
        <n v="917.0"/>
        <n v="12878.0"/>
        <n v="670.0"/>
        <n v="164.0"/>
        <n v="779.0"/>
        <n v="3090.0"/>
        <n v="9.0"/>
        <n v="840.0"/>
        <n v="4360.0"/>
        <n v="20246.0"/>
        <n v="104.0"/>
        <n v="205.0"/>
        <n v="640.0"/>
        <n v="210.0"/>
        <n v="1386.0"/>
        <n v="1890.0"/>
        <n v="2770.0"/>
        <n v="47.0"/>
        <n v="537.0"/>
        <n v="195.0"/>
        <n v="10680.0"/>
        <n v="1725.0"/>
        <n v="15010.0"/>
        <n v="473.0"/>
        <n v="1472.0"/>
        <n v="21128.0"/>
        <n v="832.0"/>
        <n v="154.0"/>
        <n v="395.0"/>
        <n v="2.0"/>
        <n v="4443.0"/>
        <n v="3889.0"/>
        <n v="87.0"/>
        <n v="1126.0"/>
        <n v="4.0"/>
        <n v="27.0"/>
        <n v="29.0"/>
        <n v="13.0"/>
        <n v="2031.0"/>
        <n v="36.0"/>
        <n v="105.0"/>
        <n v="5148.0"/>
        <n v="150.0"/>
        <n v="509.0"/>
        <n v="96.0"/>
        <n v="2997.0"/>
        <n v="1978.0"/>
        <n v="275.0"/>
        <n v="102.0"/>
        <n v="1584.0"/>
        <n v="1427.0"/>
        <n v="7420.0"/>
        <n v="24.0"/>
        <n v="1930.0"/>
        <n v="41.0"/>
        <n v="190.0"/>
        <n v="7040.0"/>
        <n v="133.0"/>
        <n v="217.0"/>
        <n v="1184.0"/>
        <n v="1598.0"/>
        <n v="340.0"/>
        <n v="17930.0"/>
        <n v="25430.0"/>
        <n v="1998.0"/>
        <n v="1791.0"/>
        <n v="18.0"/>
        <n v="60.0"/>
        <n v="111.0"/>
        <n v="2400.0"/>
        <n v="151.0"/>
        <n v="1580.0"/>
        <n v="432.0"/>
        <n v="2560.0"/>
        <n v="799.0"/>
        <n v="3200.0"/>
        <n v="1009.0"/>
        <n v="2930.0"/>
        <n v="13130.0"/>
        <n v="1287.0"/>
        <n v="778.0"/>
        <n v="1240.0"/>
        <n v="1020.0"/>
        <n v="1351.0"/>
        <n v="83.0"/>
        <n v="587.0"/>
        <n v="1257.0"/>
        <n v="578.0"/>
        <n v="1432.0"/>
        <n v="1496.0"/>
        <n v="3153.0"/>
        <n v="66.0"/>
        <n v="59.0"/>
        <n v="49788.0"/>
        <n v="1652.0"/>
        <n v="6858.0"/>
        <n v="17.0"/>
        <n v="854.0"/>
        <n v="6910.0"/>
        <n v="376.0"/>
        <n v="686.0"/>
        <n v="14.0"/>
        <n v="52.0"/>
        <n v="15.0"/>
        <n v="7122.0"/>
        <n v="1149.0"/>
        <n v="156.0"/>
        <n v="1357.0"/>
        <n v="74.0"/>
        <n v="12490.0"/>
        <n v="1463.0"/>
        <n v="1326.0"/>
        <n v="13183.0"/>
        <n v="612.0"/>
        <n v="2644.0"/>
        <n v="800.0"/>
        <n v="187.0"/>
        <n v="14300.0"/>
        <n v="5215.0"/>
        <n v="3.0"/>
        <n v="108.0"/>
        <n v="56.0"/>
        <n v="11680.0"/>
        <n v="419.0"/>
        <n v="6123.0"/>
        <n v="1021.0"/>
        <n v="1026.0"/>
        <n v="1395.0"/>
        <n v="2180.0"/>
        <n v="1650.0"/>
        <n v="477.0"/>
        <n v="4539.0"/>
        <n v="714.0"/>
        <n v="11810.0"/>
        <n v="9504.0"/>
        <n v="3960.0"/>
        <n v="1706.0"/>
        <n v="32920.0"/>
        <n v="11700.0"/>
        <n v="1320.0"/>
        <n v="1726.0"/>
        <n v="6131.0"/>
        <n v="300.0"/>
        <n v="383.0"/>
        <n v="45.0"/>
        <n v="10.0"/>
        <n v="814.0"/>
        <n v="958.0"/>
        <n v="250.0"/>
        <n v="118.0"/>
        <n v="78.0"/>
        <n v="189.0"/>
        <n v="4470.0"/>
        <n v="550.0"/>
        <n v="13980.0"/>
        <n v="113.0"/>
        <n v="180.0"/>
        <n v="646.0"/>
        <n v="368.0"/>
        <n v="959.0"/>
        <n v="43.0"/>
        <n v="15985.0"/>
        <n v="69.0"/>
        <n v="2745.0"/>
        <n v="7176.0"/>
        <n v="33580.0"/>
        <n v="4586.0"/>
        <n v="198.0"/>
        <n v="933.0"/>
        <n v="9834.0"/>
        <n v="6336.0"/>
        <n v="1299.0"/>
        <n v="993.0"/>
        <n v="68.0"/>
        <n v="328.0"/>
        <n v="1197.0"/>
        <n v="864.0"/>
        <n v="125.0"/>
        <n v="92.0"/>
        <n v="129.0"/>
        <n v="1744.0"/>
        <n v="271.0"/>
        <n v="4511.0"/>
        <n v="8800.0"/>
        <n v="1980.0"/>
        <n v="5904.0"/>
        <n v="715.0"/>
        <n v="1455.0"/>
        <n v="500.0"/>
        <n v="137.0"/>
        <n v="549.0"/>
        <n v="405.0"/>
        <n v="11270.0"/>
        <n v="524.0"/>
        <n v="897.0"/>
        <n v="16660.0"/>
        <n v="2168.0"/>
        <n v="76.0"/>
        <n v="1420.0"/>
        <n v="7257.0"/>
        <n v="16.0"/>
        <n v="4256.0"/>
        <n v="1671.0"/>
        <n v="5783.0"/>
        <n v="722.0"/>
        <n v="260.0"/>
        <n v="13811.0"/>
        <n v="532.0"/>
        <n v="2610.0"/>
        <n v="561.0"/>
        <n v="1293.0"/>
        <n v="50.0"/>
        <n v="14370.0"/>
        <n v="132.0"/>
        <n v="37.0"/>
        <n v="269.0"/>
        <n v="8380.0"/>
        <n v="2090.0"/>
        <n v="136.0"/>
        <n v="236.0"/>
        <n v="1164.0"/>
        <n v="61.0"/>
        <n v="1950.0"/>
        <n v="7.0"/>
        <n v="51882.0"/>
        <n v="246.0"/>
        <n v="107.0"/>
        <n v="30272.0"/>
        <n v="585.0"/>
        <n v="1041.0"/>
        <n v="179.0"/>
        <n v="336.0"/>
        <n v="985.0"/>
        <n v="1628.0"/>
        <n v="1265.0"/>
        <n v="456.0"/>
        <n v="553.0"/>
        <n v="2633.0"/>
        <n v="766.0"/>
        <n v="413.0"/>
        <n v="264.0"/>
        <n v="2376.0"/>
        <n v="2208.0"/>
        <n v="116.0"/>
        <n v="1214.0"/>
        <n v="305.0"/>
        <n v="741.0"/>
        <n v="204.0"/>
        <n v="790.0"/>
        <n v="75.0"/>
        <n v="441.0"/>
        <n v="24010.0"/>
        <n v="1540.0"/>
        <n v="428.0"/>
        <n v="64206.0"/>
        <n v="4567.0"/>
        <n v="276.0"/>
        <n v="311.0"/>
        <n v="263.0"/>
        <n v="8480.0"/>
        <n v="1398.0"/>
        <n v="634.0"/>
        <n v="4074.0"/>
        <n v="63.0"/>
        <n v="1906.0"/>
        <n v="2313.0"/>
        <n v="3591.0"/>
        <n v="23540.0"/>
        <n v="636.0"/>
        <n v="128.0"/>
        <n v="201.0"/>
        <n v="370.0"/>
        <n v="46890.0"/>
        <n v="1080.0"/>
        <n v="1137.0"/>
        <n v="394.0"/>
        <n v="4133.0"/>
        <n v="377.0"/>
        <n v="8053.0"/>
        <n v="601.0"/>
        <n v="1458.0"/>
        <n v="24878.0"/>
        <n v="391.0"/>
        <n v="5682.0"/>
        <n v="1108.0"/>
        <n v="2207.0"/>
        <n v="245.0"/>
        <n v="252.0"/>
        <n v="91.0"/>
        <n v="841.0"/>
        <n v="960.0"/>
        <n v="5520.0"/>
        <n v="144.0"/>
        <n v="533.0"/>
        <n v="126.0"/>
        <n v="1210.0"/>
        <n v="13791.0"/>
        <n v="140.0"/>
        <n v="147.0"/>
        <n v="1772.0"/>
        <n v="146.0"/>
        <n v="535.0"/>
        <n v="22110.0"/>
        <n v="15810.0"/>
        <n v="6585.0"/>
        <n v="280.0"/>
        <n v="1215.0"/>
        <n v="1030.0"/>
        <n v="9558.0"/>
        <n v="869.0"/>
        <n v="498.0"/>
        <n v="88.0"/>
        <n v="310.0"/>
        <n v="124.0"/>
        <n v="186.0"/>
        <n v="134.0"/>
        <n v="3495.0"/>
        <n v="347.0"/>
        <n v="635.0"/>
        <n v="1241.0"/>
        <n v="73.0"/>
        <n v="346.0"/>
        <n v="2589.0"/>
        <n v="1414.0"/>
        <n v="1630.0"/>
        <n v="2163.0"/>
        <n v="7680.0"/>
        <n v="70.0"/>
        <n v="158.0"/>
        <n v="254.0"/>
        <n v="400.0"/>
        <n v="244.0"/>
        <n v="251.0"/>
        <n v="354.0"/>
        <n v="693.0"/>
        <n v="389.0"/>
        <n v="474.0"/>
        <n v="630.0"/>
        <n v="2382.0"/>
        <n v="2542.0"/>
        <n v="99.0"/>
        <n v="282.0"/>
        <n v="2082.0"/>
        <n v="584.0"/>
        <n v="489.0"/>
        <n v="364.0"/>
        <n v="361.0"/>
        <n v="231.0"/>
        <n v="230.0"/>
        <n v="2377.0"/>
        <n v="1302.0"/>
        <n v="608.0"/>
        <n v="1915.0"/>
        <n v="1060.0"/>
        <n v="964.0"/>
        <n v="232.0"/>
        <n v="64.0"/>
        <n v="14850.0"/>
        <n v="14556.0"/>
        <n v="27200.0"/>
        <n v="655.0"/>
        <n v="289.0"/>
        <n v="12790.0"/>
        <n v="218.0"/>
        <n v="2266.0"/>
        <n v="1655.0"/>
        <n v="1384.0"/>
        <n v="523.0"/>
        <n v="15285.0"/>
        <n v="178.0"/>
        <n v="5137.0"/>
        <n v="2998.0"/>
        <n v="1317.0"/>
        <n v="220.0"/>
        <n v="115.0"/>
        <n v="2106.0"/>
        <n v="5524.0"/>
        <n v="1028.0"/>
        <n v="157.0"/>
        <n v="502.0"/>
        <n v="4120.0"/>
        <n v="4528.0"/>
        <n v="2458.0"/>
        <n v="110.0"/>
        <n v="308.0"/>
        <n v="1412.0"/>
        <n v="2940.0"/>
        <n v="294.0"/>
        <n v="152.0"/>
        <n v="2789.0"/>
        <n v="4663.0"/>
        <n v="3238.0"/>
        <n v="84.0"/>
        <n v="326.0"/>
        <n v="114.0"/>
        <n v="1945.0"/>
        <n v="1093.0"/>
        <n v="208.0"/>
        <n v="4720.0"/>
        <n v="363.0"/>
        <n v="1609.0"/>
        <n v="10530.0"/>
        <n v="15620.0"/>
        <n v="12040.0"/>
        <n v="103.0"/>
        <n v="1072.0"/>
        <n v="1260.0"/>
        <n v="682.0"/>
        <n v="1475.0"/>
        <n v="255.0"/>
        <n v="3675.0"/>
        <n v="464.0"/>
        <n v="15550.0"/>
        <n v="143.0"/>
        <n v="1574.0"/>
        <n v="120.0"/>
        <n v="5652.0"/>
        <n v="3721.0"/>
        <n v="5800.0"/>
        <n v="761.0"/>
        <n v="162.0"/>
        <n v="226.0"/>
        <n v="1556.0"/>
        <n v="4393.0"/>
        <n v="14461.0"/>
        <n v="79.0"/>
        <n v="642.0"/>
        <n v="268.0"/>
        <n v="7785.0"/>
        <n v="20780.0"/>
        <n v="882.0"/>
        <n v="240.0"/>
        <n v="466.0"/>
        <n v="13585.0"/>
        <n v="2296.0"/>
        <n v="458.0"/>
        <n v="85.0"/>
        <n v="10740.0"/>
        <n v="1765.0"/>
        <n v="2900.0"/>
        <n v="772.0"/>
        <n v="20613.0"/>
        <n v="963.0"/>
        <n v="1970.0"/>
        <n v="1205.0"/>
        <n v="1489.0"/>
        <n v="160.0"/>
        <n v="946.0"/>
        <n v="1957.0"/>
        <n v="581.0"/>
        <n v="504.0"/>
        <n v="374.0"/>
        <n v="16830.0"/>
        <n v="11080.0"/>
        <n v="200.0"/>
        <n v="2651.0"/>
        <n v="457.0"/>
        <n v="401.0"/>
        <n v="378.0"/>
        <n v="323.0"/>
        <n v="2799.0"/>
        <n v="1086.0"/>
        <n v="72.0"/>
        <n v="3333.0"/>
        <n v="19370.0"/>
        <n v="138.0"/>
        <n v="261.0"/>
        <n v="21.0"/>
        <n v="2886.0"/>
        <n v="1225.0"/>
        <n v="4404.0"/>
        <n v="4630.0"/>
        <n v="20050.0"/>
        <n v="3990.0"/>
        <n v="1143.0"/>
        <n v="1150.0"/>
        <n v="86.0"/>
        <n v="188.0"/>
        <n v="13250.0"/>
        <n v="272.0"/>
        <n v="142.0"/>
        <n v="3347.0"/>
        <n v="81.0"/>
        <n v="3890.0"/>
        <n v="858.0"/>
        <n v="286.0"/>
        <n v="641.0"/>
        <n v="544.0"/>
        <n v="101.0"/>
        <n v="214.0"/>
        <n v="2081.0"/>
        <n v="13365.0"/>
        <n v="1076.0"/>
        <n v="677.0"/>
        <n v="9980.0"/>
        <n v="5064.0"/>
        <n v="1657.0"/>
        <n v="907.0"/>
        <n v="1138.0"/>
        <n v="7703.0"/>
        <n v="1221.0"/>
        <n v="299.0"/>
        <n v="11393.0"/>
        <n v="14840.0"/>
        <n v="438.0"/>
        <n v="597.0"/>
        <n v="4679.0"/>
        <n v="575.0"/>
        <n v="868.0"/>
        <n v="15313.0"/>
        <n v="16500.0"/>
        <n v="6335.0"/>
        <n v="643.0"/>
        <n v="123.0"/>
        <n v="580.0"/>
        <n v="4188.0"/>
        <n v="233.0"/>
        <n v="1245.0"/>
        <n v="1342.0"/>
        <n v="4008.0"/>
        <n v="1385.0"/>
        <n v="560.0"/>
        <n v="112.0"/>
        <n v="375.0"/>
        <n v="1004.0"/>
        <n v="12500.0"/>
        <n v="13540.0"/>
        <n v="222.0"/>
        <n v="7968.0"/>
        <n v="7056.0"/>
        <n v="828.0"/>
        <n v="16894.0"/>
        <n v="16540.0"/>
        <n v="19100.0"/>
        <n v="4031.0"/>
        <n v="3046.0"/>
        <n v="1013.0"/>
        <n v="1135.0"/>
        <n v="937.0"/>
        <n v="1203.0"/>
        <n v="591.0"/>
        <n v="16220.0"/>
        <n v="380.0"/>
        <n v="491.0"/>
        <n v="13166.0"/>
        <n v="471.0"/>
        <n v="1058.0"/>
        <n v="1154.0"/>
        <n v="554.0"/>
        <n v="7128.0"/>
        <n v="1390.0"/>
        <n v="900.0"/>
        <n v="507.0"/>
        <n v="3578.0"/>
        <n v="15360.0"/>
        <n v="1486.0"/>
        <n v="8245.0"/>
        <n v="17160.0"/>
        <n v="765.0"/>
        <n v="719.0"/>
        <n v="1094.0"/>
        <n v="1207.0"/>
        <n v="3196.0"/>
        <n v="237.0"/>
        <n v="411.0"/>
        <n v="170.0"/>
        <n v="484.0"/>
        <n v="486.0"/>
        <n v="11330.0"/>
        <n v="1700.0"/>
        <n v="451.0"/>
        <n v="9578.0"/>
        <n v="390.0"/>
        <n v="53195.0"/>
        <n v="5180.0"/>
        <n v="4883.0"/>
        <n v="167.0"/>
        <n v="1640.0"/>
        <n v="1123.0"/>
        <n v="33.0"/>
        <n v="3813.0"/>
        <n v="13850.0"/>
        <n v="949.0"/>
        <n v="18890.0"/>
        <n v="332.0"/>
        <n v="1520.0"/>
        <n v="292.0"/>
        <n v="879.0"/>
        <n v="1619.0"/>
        <n v="426.0"/>
        <n v="14555.0"/>
        <n v="418.0"/>
        <n v="1579.0"/>
        <n v="4581.0"/>
        <n v="5831.0"/>
        <n v="13690.0"/>
        <n v="163.0"/>
        <n v="1153.0"/>
        <n v="551.0"/>
        <n v="1082.0"/>
        <n v="17810.0"/>
        <n v="191.0"/>
        <n v="577.0"/>
        <n v="1178.0"/>
        <n v="1325.0"/>
        <n v="752.0"/>
        <n v="77.0"/>
        <n v="13280.0"/>
        <n v="593.0"/>
        <n v="2148.0"/>
        <n v="172.0"/>
        <n v="7029.0"/>
        <n v="835.0"/>
        <n v="443.0"/>
        <n v="4662.0"/>
        <n v="1518.0"/>
        <n v="2640.0"/>
        <n v="8720.0"/>
        <n v="720.0"/>
        <n v="13210.0"/>
        <n v="899.0"/>
        <n v="876.0"/>
        <n v="1280.0"/>
        <n v="1452.0"/>
        <n v="487.0"/>
        <n v="1109.0"/>
        <n v="130.0"/>
        <n v="1363.0"/>
        <n v="5740.0"/>
        <n v="430.0"/>
        <n v="259.0"/>
        <n v="13390.0"/>
        <n v="1510.0"/>
        <n v="8521.0"/>
        <n v="315.0"/>
        <n v="467.0"/>
        <n v="412.0"/>
        <n v="185.0"/>
        <n v="93.0"/>
        <n v="221.0"/>
        <n v="171.0"/>
        <n v="668.0"/>
        <n v="542.0"/>
        <n v="1305.0"/>
        <n v="4522.0"/>
        <n v="149.0"/>
        <n v="754.0"/>
        <n v="1816.0"/>
        <n v="194.0"/>
        <n v="148.0"/>
        <n v="1400.0"/>
        <n v="648.0"/>
        <n v="174.0"/>
        <n v="6380.0"/>
        <n v="3861.0"/>
        <n v="783.0"/>
        <n v="3104.0"/>
        <n v="168.0"/>
        <n v="384.0"/>
        <n v="4026.0"/>
        <n v="555.0"/>
        <n v="177.0"/>
        <n v="911.0"/>
        <n v="192.0"/>
        <n v="199.0"/>
        <n v="97.0"/>
        <n v="227.0"/>
        <n v="1098.0"/>
        <n v="460.0"/>
        <n v="95.0"/>
        <n v="4635.0"/>
        <n v="3673.0"/>
        <n v="592.0"/>
        <n v="1677.0"/>
        <n v="2596.0"/>
        <n v="1120.0"/>
        <n v="2246.0"/>
        <n v="10224.0"/>
        <n v="543.0"/>
        <n v="2860.0"/>
        <n v="3866.0"/>
        <n v="3686.0"/>
        <n v="1100.0"/>
        <n v="1003.0"/>
        <n v="663.0"/>
        <n v="306.0"/>
        <n v="1368.0"/>
        <n v="4270.0"/>
        <n v="683.0"/>
        <n v="1300.0"/>
        <n v="17142.0"/>
        <n v="924.0"/>
        <n v="228.0"/>
        <n v="176.0"/>
        <n v="76006.0"/>
        <n v="10152.0"/>
        <n v="780.0"/>
        <n v="913.0"/>
        <n v="202.0"/>
        <n v="4396.0"/>
        <n v="6696.0"/>
        <n v="8791.0"/>
        <n v="98.0"/>
        <n v="2519.0"/>
        <n v="8801.0"/>
        <n v="6996.0"/>
        <n v="6668.0"/>
        <n v="745.0"/>
        <n v="893.0"/>
        <n v="1304.0"/>
        <n v="320.0"/>
        <n v="654.0"/>
        <n v="94.0"/>
        <n v="334.0"/>
        <n v="5808.0"/>
        <n v="8782.0"/>
        <n v="11238.0"/>
        <n v="16670.0"/>
        <n v="793.0"/>
        <n v="771.0"/>
        <n v="3456.0"/>
        <n v="3314.0"/>
        <n v="291.0"/>
        <n v="1166.0"/>
        <n v="234.0"/>
        <n v="552.0"/>
        <n v="3018.0"/>
        <n v="410.0"/>
        <n v="624.0"/>
        <n v="1202.0"/>
        <n v="173.0"/>
        <n v="153.0"/>
        <n v="6490.0"/>
        <n v="3564.0"/>
        <n v="270.0"/>
        <n v="1782.0"/>
        <n v="1530.0"/>
        <n v="925.0"/>
        <n v="67.0"/>
        <n v="821.0"/>
        <n v="1695.0"/>
        <n v="689.0"/>
        <n v="1119.0"/>
        <n v="5183.0"/>
        <n v="1532.0"/>
        <n v="1800.0"/>
        <n v="462.0"/>
        <n v="573.0"/>
        <n v="7321.0"/>
        <n v="436.0"/>
        <n v="830.0"/>
        <n v="2461.0"/>
        <n v="369.0"/>
        <n v="1885.0"/>
        <n v="3216.0"/>
        <n v="1352.0"/>
        <n v="106.0"/>
        <n v="145.0"/>
        <n v="904.0"/>
        <n v="3587.0"/>
        <n v="1027.0"/>
        <n v="721.0"/>
        <n v="89.0"/>
        <n v="155.0"/>
        <n v="1211.0"/>
        <n v="1629.0"/>
        <n v="417.0"/>
        <n v="1764.0"/>
        <n v="538.0"/>
        <n v="279.0"/>
        <n v="746.0"/>
        <n v="4504.0"/>
        <n v="3525.0"/>
        <n v="6741.0"/>
        <n v="820.0"/>
        <n v="1152.0"/>
        <n v="7722.0"/>
        <n v="1308.0"/>
        <n v="1068.0"/>
        <n v="1024.0"/>
        <n v="866.0"/>
        <n v="2507.0"/>
        <n v="743.0"/>
        <n v="316.0"/>
        <n v="2880.0"/>
        <n v="1818.0"/>
        <n v="4368.0"/>
        <n v="1090.0"/>
        <n v="3490.0"/>
        <n v="1057.0"/>
        <n v="7200.0"/>
        <n v="1459.0"/>
        <n v="700.0"/>
        <n v="285.0"/>
        <n v="2568.0"/>
        <n v="2856.0"/>
        <n v="1578.0"/>
        <n v="15964.0"/>
        <n v="644.0"/>
        <n v="829.0"/>
        <n v="16886.0"/>
        <n v="1770.0"/>
        <n v="936.0"/>
        <n v="10194.0"/>
        <n v="3515.0"/>
        <n v="3974.0"/>
        <n v="1246.0"/>
        <n v="1002.0"/>
        <n v="898.0"/>
        <n v="1670.0"/>
        <n v="877.0"/>
        <n v="281.0"/>
        <n v="1754.0"/>
        <n v="13201.0"/>
        <n v="3031.0"/>
        <n v="1664.0"/>
        <n v="666.0"/>
        <n v="791.0"/>
        <n v="1918.0"/>
        <n v="181.0"/>
        <n v="3661.0"/>
        <n v="398.0"/>
        <n v="165.0"/>
        <n v="1422.0"/>
        <n v="755.0"/>
        <n v="1845.0"/>
        <n v="650.0"/>
        <n v="519.0"/>
        <n v="379.0"/>
        <n v="219.0"/>
        <n v="266.0"/>
        <n v="1079.0"/>
        <n v="109.0"/>
        <n v="23226.0"/>
        <n v="1051.0"/>
        <n v="982.0"/>
        <n v="1478.0"/>
        <n v="856.0"/>
        <n v="603.0"/>
        <n v="1254.0"/>
        <n v="330.0"/>
        <n v="694.0"/>
        <n v="293.0"/>
        <n v="1880.0"/>
        <n v="365.0"/>
        <n v="295.0"/>
        <n v="1447.0"/>
        <n v="161.0"/>
        <n v="21226.0"/>
        <n v="5000.0"/>
        <n v="1560.0"/>
        <n v="861.0"/>
        <n v="17180.0"/>
        <n v="14990.0"/>
        <n v="1131.0"/>
        <n v="628.0"/>
        <n v="1248.0"/>
        <n v="337.0"/>
        <n v="517.0"/>
        <n v="1016.0"/>
        <n v="875.0"/>
        <n v="2199.0"/>
        <n v="590.0"/>
        <n v="605.0"/>
        <n v="454.0"/>
        <n v="1185.0"/>
        <n v="499.0"/>
        <n v="414.0"/>
        <n v="3223.0"/>
        <n v="1177.0"/>
        <n v="1495.0"/>
        <n v="2600.0"/>
        <n v="2216.0"/>
        <n v="406.0"/>
        <n v="2135.0"/>
        <n v="2950.0"/>
        <n v="207.0"/>
        <n v="4245.0"/>
        <n v="1673.0"/>
        <n v="1467.0"/>
        <n v="1083.0"/>
        <n v="4564.0"/>
        <n v="1504.0"/>
        <n v="736.0"/>
        <n v="673.0"/>
        <n v="562.0"/>
        <n v="1128.0"/>
        <n v="6121.0"/>
        <n v="2099.0"/>
        <n v="518.0"/>
        <n v="7050.0"/>
        <n v="1625.0"/>
        <n v="3108.0"/>
        <n v="29287.0"/>
        <n v="3339.0"/>
        <n v="1634.0"/>
        <n v="258.0"/>
        <n v="951.0"/>
        <n v="1393.0"/>
        <n v="688.0"/>
        <n v="1125.0"/>
        <n v="1448.0"/>
        <n v="995.0"/>
        <n v="3750.0"/>
        <n v="927.0"/>
        <n v="1423.0"/>
        <n v="2150.0"/>
        <n v="796.0"/>
        <n v="1019.0"/>
        <n v="2445.0"/>
        <n v="1708.0"/>
        <n v="707.0"/>
        <n v="2700.0"/>
        <n v="1860.0"/>
        <n v="3191.0"/>
        <n v="2209.0"/>
        <n v="1651.0"/>
        <n v="437.0"/>
        <n v="4344.0"/>
        <n v="2660.0"/>
        <n v="785.0"/>
        <n v="1522.0"/>
        <n v="2916.0"/>
        <n v="3547.0"/>
        <n v="825.0"/>
        <n v="819.0"/>
        <n v="806.0"/>
        <n v="1081.0"/>
        <n v="651.0"/>
        <n v="14128.0"/>
        <n v="3040.0"/>
        <n v="6353.0"/>
        <n v="52920.0"/>
        <n v="70564.0"/>
        <n v="424.0"/>
        <n v="839.0"/>
        <n v="53856.0"/>
        <n v="468.0"/>
        <n v="1645.0"/>
        <n v="248.0"/>
        <n v="2655.0"/>
        <n v="541.0"/>
        <n v="2179.0"/>
        <n v="579.0"/>
        <n v="1468.0"/>
        <n v="4395.0"/>
        <n v="1173.0"/>
        <n v="402.0"/>
        <n v="1043.0"/>
        <n v="209.0"/>
        <n v="1105.0"/>
        <n v="4489.0"/>
        <n v="2460.0"/>
        <n v="6695.0"/>
        <n v="1258.0"/>
        <n v="860.0"/>
        <n v="1226.0"/>
        <n v="1778.0"/>
        <n v="520.0"/>
        <n v="1710.0"/>
        <n v="238.0"/>
        <n v="196.0"/>
        <n v="235.0"/>
        <n v="657.0"/>
        <n v="119.0"/>
        <n v="385.0"/>
        <n v="256.0"/>
        <n v="4252.0"/>
        <n v="2562.0"/>
        <n v="818.0"/>
        <n v="28196.0"/>
        <n v="751.0"/>
        <n v="1227.0"/>
        <n v="1277.0"/>
        <n v="1639.0"/>
        <n v="2043.0"/>
        <n v="2240.0"/>
        <n v="3284.0"/>
        <n v="950.0"/>
        <n v="602.0"/>
        <n v="490.0"/>
        <n v="1519.0"/>
        <n v="339.0"/>
        <n v="748.0"/>
        <n v="4146.0"/>
        <n v="966.0"/>
        <n v="8679.0"/>
        <n v="5393.0"/>
        <n v="1055.0"/>
        <n v="1050.0"/>
        <n v="1583.0"/>
        <n v="10739.0"/>
        <n v="968.0"/>
        <n v="1044.0"/>
        <n v="37175.0"/>
        <n v="1436.0"/>
        <n v="10581.0"/>
        <n v="342.0"/>
        <n v="442.0"/>
        <n v="905.0"/>
        <n v="588.0"/>
        <n v="1417.0"/>
        <n v="1075.0"/>
        <n v="3908.0"/>
        <n v="6172.0"/>
        <n v="350.0"/>
        <n v="1319.0"/>
        <n v="834.0"/>
        <n v="2149.0"/>
        <n v="1424.0"/>
        <n v="510.0"/>
        <n v="485.0"/>
        <n v="2074.0"/>
        <n v="1604.0"/>
        <n v="2102.0"/>
        <n v="184.0"/>
        <n v="183.0"/>
        <n v="607.0"/>
        <n v="1771.0"/>
        <n v="3403.0"/>
        <n v="1531.0"/>
        <n v="1322.0"/>
        <n v="805.0"/>
        <n v="7158.0"/>
        <n v="1776.0"/>
        <n v="1775.0"/>
        <n v="12799.0"/>
        <n v="11335.0"/>
        <n v="1158.0"/>
        <n v="865.0"/>
        <n v="2257.0"/>
        <n v="940.0"/>
        <n v="20455.0"/>
        <n v="455.0"/>
        <n v="14613.0"/>
        <n v="373.0"/>
        <n v="681.0"/>
        <n v="595.0"/>
        <n v="247.0"/>
        <n v="470.0"/>
        <n v="314.0"/>
        <n v="1006.0"/>
        <n v="1623.0"/>
        <n v="923.0"/>
        <n v="463.0"/>
        <n v="2490.0"/>
        <n v="117.0"/>
        <n v="4409.0"/>
        <n v="1434.0"/>
        <n v="1067.0"/>
        <n v="3243.0"/>
        <n v="1594.0"/>
        <n v="2383.0"/>
        <n v="1366.0"/>
        <n v="2306.0"/>
        <n v="4016.0"/>
        <n v="122.0"/>
        <n v="6630.0"/>
        <n v="444.0"/>
        <n v="10952.0"/>
        <n v="557.0"/>
        <n v="2321.0"/>
        <n v="614.0"/>
        <n v="2291.0"/>
        <n v="803.0"/>
        <n v="2220.0"/>
        <n v="671.0"/>
        <n v="845.0"/>
        <n v="849.0"/>
        <n v="1903.0"/>
        <n v="3232.0"/>
        <n v="3280.0"/>
        <n v="1209.0"/>
        <n v="1102.0"/>
        <n v="11006.0"/>
        <n v="274.0"/>
        <n v="8017.0"/>
        <n v="506.0"/>
        <n v="2108.0"/>
        <n v="2534.0"/>
        <n v="9594.0"/>
        <n v="738.0"/>
      </sharedItems>
    </cacheField>
    <cacheField name="QUANTITY UNIT" numFmtId="0">
      <sharedItems>
        <s v="PKG"/>
        <s v="CTN"/>
        <s v="CAS"/>
        <s v="PCS"/>
        <s v="SAK"/>
        <s v="BAG"/>
        <s v="BOX"/>
        <s v="BAL"/>
        <s v="CRT"/>
        <s v="LOG"/>
        <s v="BDL"/>
        <s v="DRM"/>
        <s v="BLE"/>
        <s v="TNK"/>
        <s v="PCK"/>
        <s v="PCL"/>
        <s v="REL"/>
        <s v="ROL"/>
        <s v="UNP"/>
        <s v="PAL"/>
        <s v="UNT"/>
        <s v="MLV"/>
        <s v="BBL"/>
        <s v="LVN"/>
        <s v="VPK"/>
        <s v="LT"/>
        <s v="BLK"/>
        <s v="CNT"/>
        <s v="SKD"/>
      </sharedItems>
    </cacheField>
    <cacheField name="MEASUREMENT" numFmtId="0">
      <sharedItems containsSemiMixedTypes="0" containsString="0" containsNumber="1" containsInteger="1">
        <n v="0.0"/>
        <n v="29.0"/>
        <n v="1.0"/>
        <n v="39.0"/>
        <n v="5085.0"/>
        <n v="28.0"/>
        <n v="54.0"/>
        <n v="25.0"/>
        <n v="8090.0"/>
        <n v="7387.0"/>
        <n v="7352.0"/>
        <n v="1448.0"/>
        <n v="45.0"/>
        <n v="59.0"/>
        <n v="268.0"/>
        <n v="17.0"/>
        <n v="73.0"/>
        <n v="50.0"/>
        <n v="13.0"/>
        <n v="21.0"/>
        <n v="2.0"/>
        <n v="68.0"/>
        <n v="194.0"/>
        <n v="2588.0"/>
        <n v="36.0"/>
        <n v="24487.0"/>
        <n v="12.0"/>
        <n v="6091.0"/>
        <n v="8.0"/>
        <n v="79.0"/>
        <n v="60.0"/>
        <n v="144.0"/>
        <n v="3687.0"/>
        <n v="8941.0"/>
        <n v="8812.0"/>
        <n v="62.0"/>
        <n v="1119.0"/>
        <n v="7263.0"/>
        <n v="4236.0"/>
        <n v="5801.0"/>
        <n v="7417.0"/>
        <n v="7065.0"/>
        <n v="4501.0"/>
        <n v="6997.0"/>
        <n v="26.0"/>
        <n v="1780.0"/>
        <n v="887.0"/>
        <n v="33.0"/>
        <n v="6613.0"/>
        <n v="1076.0"/>
        <n v="51.0"/>
        <n v="3.0"/>
        <n v="1215.0"/>
        <n v="6460.0"/>
        <n v="6806.0"/>
        <n v="63.0"/>
        <n v="55.0"/>
        <n v="53.0"/>
        <n v="66.0"/>
        <n v="52.0"/>
        <n v="890.0"/>
        <n v="2009.0"/>
        <n v="300.0"/>
        <n v="10569.0"/>
        <n v="48.0"/>
        <n v="112.0"/>
        <n v="38.0"/>
        <n v="260.0"/>
        <n v="6738.0"/>
        <n v="1007.0"/>
        <n v="46.0"/>
        <n v="2371.0"/>
        <n v="99.0"/>
        <n v="5384.0"/>
        <n v="285.0"/>
        <n v="67.0"/>
        <n v="23.0"/>
        <n v="11.0"/>
        <n v="65.0"/>
        <n v="27.0"/>
        <n v="56.0"/>
        <n v="40.0"/>
        <n v="61.0"/>
        <n v="71.0"/>
        <n v="919.0"/>
        <n v="24.0"/>
        <n v="47.0"/>
        <n v="95.0"/>
        <n v="20.0"/>
        <n v="1964.0"/>
        <n v="42.0"/>
        <n v="41.0"/>
        <n v="32.0"/>
        <n v="213.0"/>
        <n v="43.0"/>
        <n v="37.0"/>
        <n v="298.0"/>
        <n v="401.0"/>
        <n v="70.0"/>
        <n v="4.0"/>
        <n v="115.0"/>
        <n v="791.0"/>
        <n v="687.0"/>
        <n v="44.0"/>
        <n v="2190.0"/>
        <n v="182.0"/>
        <n v="627.0"/>
        <n v="16.0"/>
        <n v="6.0"/>
        <n v="185.0"/>
        <n v="2164.0"/>
        <n v="85.0"/>
        <n v="360.0"/>
        <n v="120.0"/>
        <n v="133.0"/>
        <n v="603.0"/>
        <n v="49.0"/>
        <n v="7.0"/>
        <n v="58.0"/>
        <n v="83.0"/>
        <n v="30.0"/>
        <n v="129.0"/>
        <n v="57.0"/>
        <n v="159.0"/>
        <n v="69.0"/>
        <n v="184.0"/>
        <n v="180.0"/>
        <n v="127.0"/>
        <n v="1641.0"/>
        <n v="1646.0"/>
        <n v="1571.0"/>
        <n v="110.0"/>
        <n v="34.0"/>
        <n v="1575.0"/>
        <n v="1630.0"/>
        <n v="2558.0"/>
        <n v="2108.0"/>
        <n v="1125.0"/>
        <n v="256.0"/>
        <n v="265.0"/>
        <n v="210.0"/>
        <n v="173.0"/>
        <n v="325.0"/>
        <n v="195.0"/>
        <n v="130.0"/>
        <n v="104.0"/>
        <n v="1960.0"/>
        <n v="162.0"/>
        <n v="248.0"/>
        <n v="31.0"/>
        <n v="212.0"/>
        <n v="820.0"/>
        <n v="270.0"/>
        <n v="1463.0"/>
        <n v="3311.0"/>
        <n v="227.0"/>
        <n v="3727.0"/>
        <n v="15.0"/>
        <n v="116.0"/>
        <n v="250.0"/>
        <n v="98.0"/>
        <n v="435.0"/>
        <n v="84.0"/>
        <n v="459.0"/>
        <n v="137.0"/>
        <n v="75.0"/>
        <n v="10.0"/>
        <n v="35.0"/>
        <n v="317.0"/>
        <n v="339.0"/>
        <n v="384.0"/>
        <n v="198.0"/>
        <n v="9.0"/>
        <n v="87.0"/>
        <n v="101.0"/>
        <n v="22.0"/>
        <n v="76.0"/>
        <n v="111.0"/>
        <n v="150.0"/>
        <n v="214.0"/>
        <n v="125.0"/>
        <n v="118.0"/>
        <n v="80.0"/>
        <n v="189.0"/>
        <n v="2603.0"/>
        <n v="92.0"/>
        <n v="86.0"/>
        <n v="846.0"/>
        <n v="4824.0"/>
        <n v="4207.0"/>
        <n v="1523.0"/>
        <n v="88.0"/>
        <n v="838.0"/>
        <n v="132.0"/>
        <n v="700.0"/>
        <n v="121.0"/>
        <n v="156.0"/>
        <n v="330.0"/>
        <n v="2314.0"/>
        <n v="563.0"/>
        <n v="5.0"/>
        <n v="215.0"/>
        <n v="2514.0"/>
        <n v="103.0"/>
        <n v="89.0"/>
        <n v="102.0"/>
        <n v="831.0"/>
        <n v="64.0"/>
        <n v="197.0"/>
        <n v="181.0"/>
        <n v="1948.0"/>
        <n v="166.0"/>
        <n v="18.0"/>
        <n v="408.0"/>
        <n v="78.0"/>
        <n v="19.0"/>
        <n v="662.0"/>
        <n v="109.0"/>
        <n v="93.0"/>
        <n v="191.0"/>
        <n v="97.0"/>
        <n v="894.0"/>
        <n v="124.0"/>
        <n v="688.0"/>
        <n v="884.0"/>
        <n v="145.0"/>
        <n v="288.0"/>
        <n v="293.0"/>
        <n v="4707.0"/>
        <n v="1229.0"/>
        <n v="3431.0"/>
        <n v="4659.0"/>
        <n v="52118.0"/>
        <n v="2818.0"/>
        <n v="1003.0"/>
        <n v="5941.0"/>
        <n v="82.0"/>
        <n v="82237.0"/>
        <n v="235.0"/>
        <n v="81.0"/>
        <n v="519.0"/>
        <n v="142.0"/>
        <n v="1292.0"/>
        <n v="860.0"/>
        <n v="217.0"/>
        <n v="393.0"/>
        <n v="2364.0"/>
        <n v="140.0"/>
        <n v="1027.0"/>
        <n v="114.0"/>
        <n v="143.0"/>
        <n v="587.0"/>
        <n v="240.0"/>
        <n v="131.0"/>
        <n v="671.0"/>
        <n v="231.0"/>
        <n v="192.0"/>
        <n v="200.0"/>
        <n v="6201.0"/>
        <n v="2401.0"/>
        <n v="264.0"/>
        <n v="263.0"/>
        <n v="226.0"/>
        <n v="141.0"/>
        <n v="14.0"/>
        <n v="90.0"/>
        <n v="160.0"/>
        <n v="179.0"/>
        <n v="175.0"/>
        <n v="123.0"/>
        <n v="966.0"/>
        <n v="100.0"/>
        <n v="1297.0"/>
        <n v="342.0"/>
        <n v="94.0"/>
        <n v="91.0"/>
        <n v="119.0"/>
        <n v="201.0"/>
        <n v="199.0"/>
        <n v="296.0"/>
        <n v="6492.0"/>
        <n v="126.0"/>
        <n v="153.0"/>
        <n v="4239.0"/>
        <n v="1345.0"/>
        <n v="482.0"/>
        <n v="4240.0"/>
        <n v="333.0"/>
        <n v="332.0"/>
        <n v="1162.0"/>
        <n v="204.0"/>
        <n v="202.0"/>
        <n v="158.0"/>
        <n v="96.0"/>
        <n v="1046.0"/>
        <n v="258.0"/>
        <n v="165.0"/>
        <n v="148.0"/>
        <n v="106.0"/>
        <n v="326.0"/>
        <n v="239.0"/>
        <n v="335.0"/>
        <n v="1107.0"/>
        <n v="77.0"/>
        <n v="1356.0"/>
        <n v="72.0"/>
        <n v="74.0"/>
        <n v="196.0"/>
        <n v="465.0"/>
        <n v="135.0"/>
        <n v="3183.0"/>
        <n v="276.0"/>
        <n v="510.0"/>
        <n v="715.0"/>
        <n v="801.0"/>
        <n v="108.0"/>
        <n v="251.0"/>
        <n v="271.0"/>
        <n v="292.0"/>
        <n v="122.0"/>
        <n v="499.0"/>
      </sharedItems>
    </cacheField>
    <cacheField name="MEASUREMENT UNIT" numFmtId="0">
      <sharedItems>
        <s v=" "/>
        <s v="CM"/>
        <s v="X"/>
        <s v="CF"/>
        <s v="F"/>
        <s v="M"/>
      </sharedItems>
    </cacheField>
    <cacheField name="BILL OF LADING" numFmtId="0">
      <sharedItems>
        <s v="KWLD44830055322"/>
        <s v="MAEU246611254"/>
        <s v="SCLMSCLIST455888"/>
        <s v="ACLUSA01108781"/>
        <s v="MAEU245263815"/>
        <s v="ZIMUBUE9035799"/>
        <s v="HLCUDUR241004635"/>
        <s v="MAEU244496085"/>
        <s v="MEDUGC253937"/>
        <s v="MEDUGC314697"/>
        <s v="MAEU246921158"/>
        <s v="MAEU245402542"/>
        <s v="TSCW17470298"/>
        <s v="MAEUAPU088052"/>
        <s v="ZIMUPRB0094624"/>
        <s v="ZIMUPRB0094634"/>
        <s v="ZIMUPRB0094635"/>
        <s v="ZIMUPRB0094662"/>
        <s v="TSCW17448817"/>
        <s v="MEDUE8368189"/>
        <s v="KWLD44830055044"/>
        <s v="MAEU246144405"/>
        <s v="MAEU245297189"/>
        <s v="SMLU8323673A"/>
        <s v="TSCW17433665"/>
        <s v="CMDUQGD1153727"/>
        <s v="MEDUGC253044"/>
        <s v="HLCUDUR240728882"/>
        <s v="HLCUDE1240987267"/>
        <s v="HLCUBO12409BPBP9"/>
        <s v="MAEU245621070"/>
        <s v="ZIMULMA808678"/>
        <s v="TSCW17422393"/>
        <s v="MEDUQW935991"/>
        <s v="MAEU244174955"/>
        <s v="HLCUDE1241018059"/>
        <s v="MAEUH20431887"/>
        <s v="LSLGCME24070093"/>
        <s v="MEDUE8381562"/>
        <s v="EGLV022400149585"/>
        <s v="HLCUBO12409BGQR0"/>
        <s v="MAEUIKAD36414"/>
        <s v="KWLD44830054311"/>
        <s v="KWLD44830053858"/>
        <s v="MAEU244991523"/>
        <s v="TSCW17388538"/>
        <s v="LISTCPH000202640"/>
        <s v="MEDUVM055806"/>
        <s v="HLCUSZX2408CDNH0"/>
        <s v="MEDUHN622913"/>
        <s v="CMDUAID0291270"/>
        <s v="MAEU720392903"/>
        <s v="DMALPNQA13946"/>
        <s v="HLCUBO1240969827"/>
        <s v="MEDUR1098876"/>
        <s v="TRUMSHLKSE242995"/>
        <s v="ACLUSA01088098"/>
        <s v="ZIMULMA808013"/>
        <s v="ZIMUBKK80359507"/>
        <s v="CMDUAKI0542027"/>
        <s v="HLCUBO12408CEIL9"/>
        <s v="CMDUDJA1284353"/>
        <s v="TSCW17359204"/>
        <s v="GDSLS326202583"/>
        <s v="CMDUAKI0541330"/>
        <s v="ZIMUTUT6036516"/>
        <s v="TSCW17356359"/>
        <s v="ZIMUMNL001029733"/>
        <s v="PLUASWC0824017"/>
        <s v="HLCUGOA240846211"/>
        <s v="CMDUAMC2278735"/>
        <s v="MEDUGD240479"/>
        <s v="ACLUSA01088353"/>
        <s v="MEDUJC000315"/>
        <s v="FMALF141628"/>
        <s v="MAEUIKAE33688"/>
        <s v="ACLUSA01081886"/>
        <s v="ACLUSA01081887"/>
        <s v="TSCW17318215"/>
        <s v="HLCUDUR240721310"/>
        <s v="CMDUAKI0534433"/>
        <s v="TSCW17302099"/>
        <s v="ZIMUPRB0094591"/>
        <s v="HLCURI5240705175"/>
        <s v="HLCURI5OG05175AA"/>
        <s v="KWLD44830052729"/>
        <s v="CMDUDBA0348308"/>
        <s v="CMDUAKI0531089"/>
        <s v="MEDUH6273559"/>
        <s v="EGLV080400385316"/>
        <s v="MEDUGC070836"/>
        <s v="MAEU242272620"/>
        <s v="MEDUGD065520"/>
        <s v="CMDUAKI0526274"/>
        <s v="MEDUGY947814"/>
        <s v="ZIMUPRB0094586"/>
        <s v="ZIMUPRB0094573"/>
        <s v="ZIMUPRB0094582"/>
        <s v="EGLV061400031593"/>
        <s v="ZIMUSNC808248"/>
        <s v="ZIMUSNC808271"/>
        <s v="CMDUDBA0341931"/>
        <s v="SMLU8206897A002"/>
        <s v="HLCUBO12407CHWO9"/>
        <s v="HLCUBO12407BUWT5"/>
        <s v="ZIMUPRB0094571"/>
        <s v="ZIMUPRB0094561"/>
        <s v="ZIMUPRB0094559"/>
        <s v="ZIMUPRB0094580"/>
        <s v="ZIMUPRB0094572"/>
        <s v="APLUUSG0279876"/>
        <s v="APLUCKKH0274419"/>
        <s v="ZIMUPRB0094547"/>
        <s v="ZIMUPRB0094545"/>
        <s v="MEDUH6245037"/>
        <s v="CMDULPL1348046"/>
        <s v="TSCW17224684"/>
        <s v="MEDUEU702282"/>
        <s v="MEDUFV618279"/>
        <s v="ZIMUSNC807722"/>
        <s v="ZIMUSNC807723"/>
        <s v="ZIMUSNC807724"/>
        <s v="CMDUDBA0340483"/>
        <s v="LSLGCME24060028"/>
        <s v="MEDUE8327326"/>
        <s v="ZIMUPRB0094538"/>
        <s v="SMLU8167823A"/>
        <s v="ZIMUSNC807721"/>
        <s v="MAEU238746342"/>
        <s v="BGPLNB404301"/>
        <s v="MAEU240555521"/>
        <s v="HLCURI4240509980"/>
        <s v="CMDUDJA1224553"/>
        <s v="CMDUCAN0810899"/>
        <s v="TSCW17155733"/>
        <s v="TSCW17172930"/>
        <s v="ZIMUSNC807418"/>
        <s v="HLCUBO1240651488"/>
        <s v="MAEU241277420"/>
        <s v="ZIMUPRB0094528"/>
        <s v="ZIMUPRB0094531"/>
        <s v="HLCUDUR240429720"/>
        <s v="MAEU238461738"/>
        <s v="MAEU239856618"/>
        <s v="MAEU240443676"/>
        <s v="CMDUAYD0122585"/>
        <s v="EGLV143461892121"/>
        <s v="MAEI241657904"/>
        <s v="MAEI241910988"/>
        <s v="ZIMUSNC806802"/>
        <s v="ZIMUSNC807227"/>
        <s v="MAEU240534796"/>
        <s v="ZIMUPRB0094514"/>
        <s v="DMALCPTA02483"/>
        <s v="MEDUTK183779"/>
        <s v="TSCW17137763"/>
        <s v="ZLCDZHQD24067818"/>
        <s v="RSLCSNAF2405586A"/>
        <s v="WHLC025E617481"/>
        <s v="MEDUE8173803"/>
        <s v="MEDUOM293157"/>
        <s v="CMDUTWN0867332"/>
        <s v="EGLV407470096113"/>
        <s v="HLCUDUR240420725"/>
        <s v="DMALCPTA02441"/>
        <s v="MAEU239497944"/>
        <s v="TSCW17091902"/>
        <s v="CMDUDBA0337839"/>
        <s v="MAEU720128154"/>
        <s v="MEDUEJ551955"/>
        <s v="ZIMUGTG0019252"/>
        <s v="MAEU238081295"/>
        <s v="EGLV061400022102"/>
        <s v="MAEU239452661"/>
        <s v="CMDUVLN0137594"/>
        <s v="ZIMUSNC00004309"/>
        <s v="ZIMUSNC00004746"/>
        <s v="ZIMUORF971322"/>
        <s v="DMALCPTA02363"/>
        <s v="MEDUES814816"/>
        <s v="HLCUDUR240234982"/>
        <s v="HLCUDUR240324812"/>
        <s v="HLCUDUR240333341"/>
        <s v="DMALCPTA02398"/>
        <s v="PEVHSGL24042542"/>
        <s v="CMDUDBA0333545"/>
        <s v="CLAMCWPN4M023181"/>
        <s v="SSPHJKT908101855"/>
        <s v="EGLV400400188241"/>
        <s v="ZIMUORF972283"/>
        <s v="MAEU237876206"/>
        <s v="SMLU8070730A002"/>
        <s v="DMALCPTA02392"/>
        <s v="TSCW17034808"/>
        <s v="ZIMUSNC804912"/>
        <s v="CMDUBAC0469492"/>
        <s v="MAEU237876575"/>
        <s v="FLXT00002638680A"/>
        <s v="EGLV010400344554"/>
        <s v="MEDUO6595237"/>
        <s v="TSCW17001191"/>
        <s v="TDGOS01231093"/>
        <s v="MEDUE7958600"/>
        <s v="WHLC035EX18655"/>
        <s v="CMDUCAD0733509"/>
        <s v="MEDUOM287100"/>
        <s v="CMDUBGA0405682"/>
        <s v="CMDUTYO0604678"/>
        <s v="TSCW16991396"/>
        <s v="MEDUOM285278"/>
        <s v="MEDUP1751924"/>
        <s v="MEDUEJ466873"/>
        <s v="CMDUAMC2190922A"/>
        <s v="MAEUAPU009182"/>
        <s v="CMDUCBO0277616A"/>
        <s v="MAEU609997431"/>
        <s v="SMLU8027093A"/>
        <s v="MAEU236832465"/>
        <s v="WHLC025E553276"/>
        <s v="ZIMUORF970188"/>
        <s v="MEDUEX392750"/>
        <s v="MAEUIKAI18854"/>
        <s v="MEDUIE776543"/>
        <s v="ZIMUORF970489"/>
        <s v="MAEU236222346"/>
        <s v="CMDUIBC1181255"/>
        <s v="TSCW16899583"/>
        <s v="EGLV061400007391"/>
        <s v="CMDUEID0759981"/>
        <s v="MAEI237182623"/>
        <s v="MEDUAZ453823"/>
        <s v="MEDUEJ373087"/>
        <s v="MEDUEJ370489"/>
        <s v="CMDUAMC2169840"/>
        <s v="TSCW16899532"/>
        <s v="HLCUDA1240132965"/>
        <s v="CMDUAKD0313192"/>
        <s v="CMDUAMC2168313A"/>
        <s v="MEDUEJ370513"/>
        <s v="CMDUSNG0408012"/>
        <s v="MAEU236243607"/>
        <s v="HLCUDUR231113347"/>
        <s v="HLCUDUR231026110"/>
        <s v="PUSJTSNSAVN02673"/>
        <s v="MEDUJ6996139"/>
        <s v="MEDUEJ370398"/>
        <s v="CMDUCBC0248376"/>
        <s v="ZIMUPLO0013122"/>
        <s v="MAEU234718301"/>
        <s v="TSCW16814945"/>
        <s v="MAEU235065356"/>
        <s v="MAEUL24140071"/>
        <s v="TSCW16798269"/>
        <s v="MAEU234242000"/>
        <s v="ZIMULMA804122"/>
        <s v="MAEU234108425"/>
        <s v="HLCUHAM2401ARKO4"/>
        <s v="EGLV020300438953"/>
        <s v="AQTYTURSE012528"/>
        <s v="ZIMULMA803955"/>
        <s v="MEDUIH566529"/>
        <s v="HNLTPH23A00956"/>
        <s v="MEDUEJ174576"/>
        <s v="ZIMULMA803836"/>
        <s v="APLUUSG0258408"/>
        <s v="APLUCKKH0270805"/>
        <s v="HLCUBO1231176540"/>
        <s v="CMDUDBA0323997"/>
        <s v="MAEU234851835"/>
        <s v="MEDUSF384151"/>
        <s v="MEDUEJ141757"/>
        <s v="ANLCUSC0138796"/>
        <s v="HLCUDUR231005823"/>
        <s v="MAEU233675784"/>
        <s v="CMDUDBA0322055"/>
        <s v="MAEU233376931"/>
        <s v="MEDUAJ983249"/>
        <s v="EGLV061300062012"/>
        <s v="EGLV149307137082"/>
        <s v="MEDUO6206041"/>
        <s v="MAEI233655159"/>
        <s v="MAEU233557901"/>
        <s v="MAEU227407060"/>
        <s v="MAEU227411176"/>
        <s v="MAEU227411299"/>
        <s v="MAEU227411339"/>
        <s v="MAEU227411385"/>
        <s v="MAEU233122121"/>
        <s v="MEDUQP084583"/>
        <s v="CMDUAKI0485121"/>
        <s v="CMDUDBA0318601"/>
        <s v="MAEU232801718"/>
        <s v="CMDUTWN0815511"/>
        <s v="MEDUVB012676"/>
        <s v="MAEU221685117"/>
        <s v="EGLV061300050057"/>
        <s v="MAEU231983207"/>
        <s v="CMDUBSE0275428"/>
        <s v="CMDUBSE0279367"/>
        <s v="EGLV091330425166"/>
        <s v="MAEU231789206"/>
        <s v="ZIMUSEL71065672"/>
        <s v="ZIMUSEL901065672"/>
        <s v="CMDUCAD0706318"/>
        <s v="CMDUKLP0155669"/>
        <s v="MEDUUI001105"/>
        <s v="HLCUDUR230804743"/>
        <s v="CMDUAKI0480648"/>
        <s v="BANQ1055374505"/>
        <s v="ZIMUSEL71066606"/>
        <s v="ZIMUSEL971066606"/>
        <s v="MEDUZW438598"/>
        <s v="MAEI230849958"/>
        <s v="CMDUBRE0636820"/>
        <s v="ZIMUCEB001005624"/>
        <s v="MAEI231050074"/>
        <s v="MAEU230903858"/>
        <s v="ONPLQDJAX2380006"/>
        <s v="MEDUFA202441"/>
        <s v="LPUSPRGPCT63908"/>
        <s v="BANQ1054633927"/>
        <s v="MAEU230903299"/>
        <s v="AJLDJ302917101"/>
        <s v="MAEU228923156"/>
        <s v="MEDUZW215137"/>
        <s v="HLCULE1230823410"/>
        <s v="TSCW16465768"/>
        <s v="MAEU229784411"/>
        <s v="HLCUDUR230711319"/>
        <s v="CMDUDBA0314175"/>
        <s v="LPUSPRGPCT63518"/>
        <s v="CMDUCVR0109710"/>
        <s v="CMDUGDY0318356"/>
        <s v="MAEU228640783"/>
        <s v="MAEU229613585"/>
        <s v="HLCUSS5230749591"/>
        <s v="GOLA076912578807"/>
        <s v="MEDUOM240430"/>
        <s v="HLCUDUR230623608"/>
        <s v="MEDUPV855242"/>
        <s v="ABFBSZX30740998"/>
        <s v="YMPRW195225966"/>
        <s v="YMPRW195225944"/>
        <s v="YMPRW195225946"/>
        <s v="MAEU228202396"/>
        <s v="ONPLQDDET2370005"/>
        <s v="HLCUDUR230530199"/>
        <s v="ZIMUSAV903848501"/>
        <s v="CMDUDJA1130874"/>
        <s v="CMDUDJA1129099"/>
        <s v="MAEU228526821"/>
        <s v="YMPRW226411524"/>
        <s v="HDMUNBOZ12586600"/>
        <s v="MAEUIKAA86374"/>
        <s v="YMPRW195225979"/>
        <s v="MEDUD9713071"/>
        <s v="MEDUV6582906"/>
        <s v="MAEU227928561"/>
        <s v="MEDUIV408048"/>
        <s v="MAEUJC8792454"/>
        <s v="ZIMUPRB0094053"/>
        <s v="MAEU228202336"/>
        <s v="MAEU228201612"/>
        <s v="MAEU227834881"/>
        <s v="HLCUDUR230426347"/>
        <s v="SEAU227823035"/>
        <s v="MAEU226950311"/>
        <s v="MEDUD9596328"/>
        <s v="HLCUDUR230500843"/>
        <s v="HLCUDUR230417376"/>
        <s v="MAEU227234898"/>
        <s v="MEDUDJ456398"/>
        <s v="MEDUPN001698"/>
        <s v="MAEUIX7454773"/>
        <s v="MEDUHH859439"/>
        <s v="MAEUVNG036705"/>
        <s v="SEAU227264113"/>
        <s v="CMDUTWN0785197"/>
        <s v="SMLU7674690A"/>
        <s v="MAEI227985365"/>
        <s v="MAEI228219844"/>
        <s v="SEAU830264456"/>
        <s v="HLCUBSC2306ASCB8"/>
        <s v="YMPRW195225754"/>
        <s v="MATS4522894000"/>
        <s v="MATS4522894002"/>
        <s v="ACLUSA00945468"/>
        <s v="HLCUBKK230510458"/>
        <s v="MAEUIK0084789"/>
        <s v="SQFN723589B"/>
        <s v="EGLV061300022576"/>
        <s v="SUDU63SSZ025119X"/>
        <s v="YMPRW195225562"/>
        <s v="HLCUBSC2305BRXY8"/>
        <s v="YMPRW195225336"/>
        <s v="YMPRW195225652"/>
        <s v="YMPRW195225653"/>
        <s v="YMPRW195225659"/>
        <s v="SSBF134CLBSSW017"/>
        <s v="SSBFCL134BSSW017"/>
        <s v="CMDUAIS0423232"/>
        <s v="SEAU227192084"/>
        <s v="MEDUVC478579"/>
        <s v="SUDU23GUC000771X"/>
        <s v="HLCUDUR230319910"/>
        <s v="MAEU227177204"/>
        <s v="EGLV010300299409"/>
        <s v="HDMUNBOZ03517100"/>
        <s v="HLCUBSC2305AXUH5"/>
        <s v="CMDUBAC0396691"/>
        <s v="YMPRE400100624"/>
        <s v="MAEU227097479"/>
        <s v="CHSL434190648PNQ"/>
        <s v="YMPRW192298287"/>
        <s v="YMPRW192298293"/>
        <s v="HLCUDUR230306050"/>
        <s v="HLCUBO1230473190"/>
        <s v="MEDUPW175269"/>
        <s v="HLCUJE2230409400"/>
        <s v="SEAU226407642"/>
        <s v="ZIMUCEB001005549"/>
        <s v="MAEU226326469"/>
        <s v="HLCUDUR230212555"/>
        <s v="HLCUBO12303BDVT3"/>
        <s v="YMPRW195225326"/>
        <s v="YMPRW195225325"/>
        <s v="MEDUIQ913390"/>
        <s v="CMDUTWN0766143"/>
        <s v="GESMS323442089"/>
        <s v="SEAU225622880"/>
        <s v="MEDUPW118061"/>
        <s v="ZIMUCEB001005537"/>
        <s v="SEAU830260436"/>
        <s v="HLCUCA4230244697"/>
        <s v="HLCUDX3230210330"/>
        <s v="MAEUVNG062251"/>
        <s v="APLUUSG0235432"/>
        <s v="APLUCKKH0267089"/>
        <s v="EGLV465377024857"/>
        <s v="MEDULZ379842"/>
        <s v="CMDULHV3068292"/>
        <s v="SUDU53BUE001846A"/>
        <s v="SUDU53BUE001846X"/>
        <s v="YMPRT650085672"/>
        <s v="ZIMUCEB001005534"/>
        <s v="CLAMCOSN3M834507"/>
        <s v="YMPRW195224869"/>
        <s v="EGLV149301029482"/>
        <s v="MAEU597502352"/>
        <s v="ONPLQDDET2330003"/>
        <s v="ONEYTA2VT5434400"/>
        <s v="CMDUMBE0426469"/>
        <s v="MEDUD0652708"/>
        <s v="MEDUDJ066411"/>
        <s v="MEDULZ338996"/>
        <s v="CEXQ821N02743PT1"/>
        <s v="ONEYKHID00940600"/>
        <s v="MAEU224452765"/>
        <s v="MEDUHH767780"/>
        <s v="MEDUPW078562"/>
        <s v="ZIMUITJ8040277"/>
        <s v="ZIMUITJ8040195"/>
        <s v="MEDUIE364118"/>
        <s v="HLCUBSC2302BLBY6"/>
        <s v="HLCULE1230167960"/>
        <s v="YMPRW195224733"/>
        <s v="YMPRW195224745"/>
        <s v="MAEU224489675"/>
        <s v="CMDUDBA0298861"/>
        <s v="CHSL423878715MAA"/>
        <s v="MEDUOM205946"/>
        <s v="MEDUV9389572"/>
        <s v="CMDUCAD0674426"/>
        <s v="MEDUOM206415"/>
        <s v="ZIMUITJ8039672"/>
        <s v="CMDUDBA0297220"/>
        <s v="MAEI224432576"/>
        <s v="MAEI914831698"/>
        <s v="MEDUIF014399"/>
        <s v="HLCUBO1230130169"/>
        <s v="YMPRW272034367"/>
        <s v="WHLC031C583162"/>
        <s v="HLCUBU3221110487"/>
        <s v="EGLV148200351470"/>
        <s v="HLCUDE1221262877"/>
        <s v="MEDUO2671370"/>
        <s v="MEDUO2636357"/>
        <s v="MEDUIE275744"/>
        <s v="MAEU224092522"/>
        <s v="PUSJDUSNYCM06701"/>
        <s v="SUDU52BUE016115X"/>
        <s v="KOSLMOIPEV11494"/>
        <s v="HLCUDE1221244529"/>
        <s v="MEDUO2672378"/>
        <s v="MEDUO2693093"/>
        <s v="ZIMUITJ8039673"/>
        <s v="HLCUDUR221103938"/>
        <s v="TWUD134221408900"/>
        <s v="MAEU222808656"/>
        <s v="YMPRE195224308"/>
        <s v="CMDUAMC1984522"/>
        <s v="DSVFBOM8091830"/>
        <s v="ZIMUGOA1050924"/>
        <s v="EGLV010201237120"/>
        <s v="CMDUDBA0292307"/>
        <s v="SEAU223170758"/>
        <s v="SUDU52BUE015262X"/>
        <s v="SUDU52BUE015262A"/>
        <s v="MAEU223130600"/>
        <s v="SSLLDFW203860"/>
        <s v="MAEU223318186"/>
        <s v="CMDUGHC0237349"/>
        <s v="HLCULI3221137898"/>
        <s v="MAEU221269598"/>
        <s v="MAEU914648557"/>
        <s v="MAEU222731202"/>
        <s v="CMDUGHC0235899"/>
        <s v="OFEL2201245"/>
        <s v="SEAU222129546"/>
        <s v="MAEU914633242"/>
        <s v="MAEU222696340"/>
        <s v="MAEU222712369"/>
        <s v="BANQ1048755793"/>
        <s v="YMPRT851025906"/>
        <s v="YMPRT851025906A"/>
        <s v="CMDUGHC0239451"/>
        <s v="MAEU222604727"/>
        <s v="MEDUO2294637"/>
        <s v="YMLUW195224114"/>
        <s v="CMDUBAC0362396"/>
        <s v="HLCUBO12210AUQY2"/>
        <s v="MAEU222616772"/>
        <s v="ZIMUMTL0094664"/>
        <s v="ZIMUMTL0094666"/>
        <s v="TSCW15904943"/>
        <s v="MEDUD6847393"/>
        <s v="MEDULZ042051"/>
        <s v="YMLUW235221398"/>
        <s v="MAEUB22051688"/>
        <s v="SHPT22048081A"/>
        <s v="MAEU222234676"/>
        <s v="MEDUTY698119"/>
        <s v="YMLUW195223987"/>
        <s v="YMLUW195224020"/>
        <s v="MEDUHH639849"/>
        <s v="YMLUW195223957"/>
        <s v="DOLQGYQE5704SD"/>
        <s v="MAEU221241112"/>
        <s v="MAEU221929391"/>
        <s v="OERT101704L00791"/>
        <s v="MAEU222531769"/>
        <s v="HLCURTM220927361"/>
        <s v="HLCURTMMI27361AA"/>
        <s v="SUDU52BUE014131A"/>
        <s v="SUDU52BUE014131X"/>
        <s v="MEDUD2987730"/>
        <s v="MEDUTX720203"/>
        <s v="HLCURTM220950171"/>
        <s v="YMLUW195223841"/>
        <s v="CMDUCAN0679053B"/>
        <s v="HLCUHAM2209BYGV0"/>
        <s v="HLCUHAMMIBYGV0AA"/>
        <s v="MEDUX5063771"/>
        <s v="MEDUX5068630"/>
        <s v="MEDUD0503430"/>
        <s v="MAEU221786733"/>
        <s v="MAEUIKAD54335"/>
        <s v="MAEU220576525"/>
        <s v="WECDSZXWD027403"/>
        <s v="MAEU219985441"/>
        <s v="HLCUDE1220840707"/>
        <s v="CMDUBSE0255939"/>
        <s v="CMDUBSE0258405"/>
        <s v="CMDUBSE0258740"/>
        <s v="CMDUBSE0255939A"/>
        <s v="CMDUCAN0679053"/>
        <s v="CMDUCAN0679053A"/>
        <s v="EGLV465242528245"/>
        <s v="EGLV465242528237"/>
        <s v="EGLV465277107718"/>
        <s v="EGLV465277129614"/>
        <s v="EGLV465277129622"/>
        <s v="MEDUDN978017"/>
        <s v="MAEU218972122"/>
        <s v="CMDUBRE0598074"/>
        <s v="DSVFMID0013977"/>
        <s v="DSVFMID0013978"/>
        <s v="SMLU7339501A"/>
        <s v="MAEUJAK011712"/>
        <s v="YMLUW195223593"/>
        <s v="MEDUI0897914"/>
        <s v="MAEU914586082"/>
        <s v="MAEU914586358"/>
        <s v="EGLV465277111405"/>
        <s v="MAEU220866804"/>
        <s v="KWLD15330569448"/>
        <s v="CMDUDBA0285723"/>
        <s v="MAEUWMB680215"/>
        <s v="MEDUZB042337"/>
        <s v="TXSLFH220803132"/>
        <s v="MEDUHH576009"/>
        <s v="CMDUCBC0211350"/>
        <s v="MEDUM5998890"/>
        <s v="MEDUM5998965"/>
        <s v="MEDUX5009030"/>
        <s v="MEDUX5011556"/>
        <s v="MEDUX5011572"/>
        <s v="CMDUBRE0590423"/>
        <s v="CMDUHBGA0333556"/>
        <s v="MEDUDN956716"/>
        <s v="MEDULK655883"/>
        <s v="SUDU52BUE010752A"/>
        <s v="SUDU52BUE010752X"/>
        <s v="ZIMUSHH30904475"/>
        <s v="MEDUJ1869349"/>
        <s v="EIMU2573526"/>
        <s v="YMLUW195223345"/>
        <s v="YMLUW195223346"/>
        <s v="CMDUHKA2252050"/>
        <s v="MEDUPP914237"/>
        <s v="CMDUGHC0231997"/>
        <s v="EGLV080200297162"/>
        <s v="CMDUDBA0282277"/>
        <s v="CMDUSHZ5091361"/>
        <s v="MEDUU6426412"/>
        <s v="MAEU220125387"/>
        <s v="SUDU52BUE010363A"/>
        <s v="SUDU52BUE010363X"/>
        <s v="SUDU52BUE010564A"/>
        <s v="SUDU52BUE010564X"/>
        <s v="YMLUW195223167"/>
        <s v="YMLUW195223210"/>
        <s v="MEDULQ387895"/>
        <s v="CHSL402374005DEL"/>
        <s v="CMDUDBA0281465"/>
        <s v="MEDUI9547973"/>
        <s v="HLCUCA4220669596"/>
        <s v="MEDUC7637787"/>
        <s v="MEDUI9165347"/>
        <s v="YMLUW195223111"/>
        <s v="CMDUSHZ5092600"/>
        <s v="MAEU218440203"/>
        <s v="MAEU219686015"/>
        <s v="CMDUAMC1849979"/>
        <s v="NAQAECLT2616082V"/>
        <s v="YMLUW195223026"/>
        <s v="YMLUW190213961"/>
        <s v="HLCUJK1220614900"/>
        <s v="MEDUC7565350"/>
        <s v="CMDUCFA0532922"/>
        <s v="CMDUCFA0531125"/>
        <s v="MEDUI9239712"/>
        <s v="MEDUL9431817"/>
        <s v="CMDUSGN1648033"/>
        <s v="HLCULI3220656783"/>
        <s v="SUDU52BUE008890A"/>
        <s v="CMDUCNXW045084"/>
        <s v="EGLV503290003897"/>
        <s v="MEDULK691128"/>
        <s v="MAEU217961422"/>
        <s v="CMDUSEL1393306"/>
        <s v="CMDUSEL1393600"/>
        <s v="CMDUAMC1819984"/>
        <s v="MAEU291888430"/>
        <s v="HLCUBO1220629650"/>
        <s v="YMLUW190213787"/>
        <s v="MAEU218196303"/>
        <s v="ZIMUHKG83348393"/>
        <s v="MEDUB0778473"/>
        <s v="CMDUEID0659960"/>
        <s v="HLCUBO12205CFGS3"/>
        <s v="CMDUSHZ4908831"/>
        <s v="MEDUMS096540"/>
        <s v="CMDUBRE0578266"/>
        <s v="EGLV566200002886"/>
        <s v="MEDULK489093"/>
        <s v="HLCUEUR2205AZCD3"/>
        <s v="HLCUEURMEAZCD3AA"/>
        <s v="BANQMAD2150093"/>
        <s v="CMDUSHZ4927856"/>
        <s v="CMDUGGZ1697892"/>
        <s v="YMLUW195222624"/>
        <s v="YMLUW190213762"/>
        <s v="YMLUW195222625"/>
        <s v="CHSL396658110DEL"/>
        <s v="CMDUGHC0219442"/>
        <s v="ZIMUITJ8035721"/>
        <s v="ZIMUITJ8035104"/>
        <s v="SHKK616910653610"/>
        <s v="MAEUVNN007295"/>
        <s v="MAEUVNN007297"/>
        <s v="MAEUVNN007294"/>
        <s v="MAEUVNN007296"/>
        <s v="HLCUMA3220186395"/>
        <s v="CMDUSHZ4901258"/>
        <s v="CHSL395685182DEL"/>
        <s v="MAEU609032196"/>
        <s v="DSVFBLR8044422"/>
        <s v="CMDUBRE0573433"/>
        <s v="TGFHTBLR5813735"/>
        <s v="HLCUDUR211221241"/>
        <s v="HLCUDUR220108318"/>
        <s v="YMLUW195222452"/>
        <s v="CHSL395544519HKG"/>
        <s v="CMDUCAD0625320"/>
        <s v="HLCUALY220502061"/>
        <s v="HLCUALYME02061AA"/>
        <s v="CMDUZSN0509321"/>
        <s v="YMLUW195222455"/>
        <s v="MEDUPV239124"/>
        <s v="BANQLUH0067508"/>
        <s v="MAEUIKAD28072"/>
        <s v="CMDULHV2848680"/>
        <s v="CMDUBRE0571329"/>
        <s v="CMDUSHZ4860335"/>
        <s v="HLCUCA4220388591"/>
        <s v="CMDUDXB0672965"/>
        <s v="MAEU608981172"/>
        <s v="TSCW15580441"/>
        <s v="MEDUI5206111"/>
        <s v="HLCUIZ1220492858"/>
        <s v="HLCUIZ1MD92858AA"/>
        <s v="TSCW15559249"/>
        <s v="YMLUT851024813"/>
        <s v="YMLUT851024813A"/>
        <s v="YMLUT851024813B"/>
        <s v="ZIMUITJ8035102"/>
        <s v="YMLUW195222300"/>
        <s v="MEDUJ1782922"/>
        <s v="ZIMUIZM22944456"/>
        <s v="HLCUIZ12202BCYE8"/>
        <s v="HLCUIZ1MBBCYE8AA"/>
        <s v="MAEUJKT007044"/>
        <s v="MAEU216996899"/>
        <s v="SMLU7096669A"/>
        <s v="MAEU216454844"/>
        <s v="MAEU217013798"/>
        <s v="MEDUV5844638"/>
        <s v="MEDUI4978124"/>
        <s v="YMLUW195222260"/>
        <s v="CMDUCTR0228327"/>
        <s v="SUDU62SSZ014345X"/>
        <s v="MEDUI5029828"/>
        <s v="SEAU913997415"/>
        <s v="MEDUJ1782864"/>
        <s v="SEAU216437858"/>
        <s v="CMDUAMC1686016"/>
        <s v="YMLUW195222008"/>
        <s v="YMLUW195222102"/>
        <s v="YMLUW195221997"/>
        <s v="YMLUW195222140"/>
        <s v="YMLUW195222163"/>
        <s v="EGLV156200072059"/>
        <s v="MEDUU4741853"/>
        <s v="MEDUU4744063"/>
        <s v="MEDUU4746118"/>
        <s v="MEDUU4747660"/>
        <s v="MEDUU4928179"/>
        <s v="MEDUU4929185"/>
        <s v="MAEU216335163"/>
        <s v="YMLUW195221943"/>
        <s v="MEDUJ1778334"/>
        <s v="BANQTUT1817658"/>
        <s v="MAEU215557560"/>
        <s v="ANLCACD0576067"/>
        <s v="YMLUT600084148"/>
        <s v="YMLUT600084148A"/>
        <s v="MEDUOD315406"/>
        <s v="CMDUAMC1709420"/>
        <s v="SMLU7060626A"/>
        <s v="SIFKSMUM90192"/>
        <s v="YMLUW195221933"/>
        <s v="MAEU216071127"/>
        <s v="MAEU216892618"/>
        <s v="YMLUW195222005"/>
        <s v="HLCULIVLL17646AU"/>
        <s v="HLCULIV211217646"/>
        <s v="MEDUU4281561"/>
        <s v="MEDUU4296320"/>
        <s v="MEDUU4296338"/>
        <s v="MEDUU4306632"/>
        <s v="MEDUU4306764"/>
        <s v="MAEU216237323"/>
        <s v="MAEU216461655"/>
        <s v="MEDUIT995517"/>
        <s v="MAEU215435101"/>
        <s v="GSSW22RIO2096D"/>
        <s v="MAEU608926839"/>
        <s v="HLCUME3LL29700AA"/>
        <s v="HLCUME3211229700"/>
        <s v="MEDUDH109537"/>
        <s v="HLCUEUR2202CBAZ2"/>
        <s v="HLCUEURMBCBAZ2AA"/>
        <s v="HLCUCA4220155733"/>
        <s v="HLCUCA4220155671"/>
        <s v="YMLUW195221894"/>
        <s v="MEDUAJ014557"/>
        <s v="MEDUC7362550"/>
        <s v="MEDUC7365512"/>
        <s v="MEDUIG573567"/>
        <s v="YMLUW195221677"/>
        <s v="YMLUW228215269"/>
        <s v="EGLV024100136483"/>
        <s v="MEDUU3073977"/>
        <s v="HLCUDUR210810370"/>
        <s v="MAEUIKAB03846"/>
        <s v="SUDU22CSC000135A"/>
        <s v="SUDU22CSC000135X"/>
        <s v="CMDUAMC1637048"/>
        <s v="LPUSPRGPCT50997"/>
        <s v="CMDUCAD0584400"/>
        <s v="HLCUDUR210833477"/>
        <s v="YMLUW195221756"/>
        <s v="YMLUW195221780"/>
        <s v="MEDUIT904907"/>
        <s v="HLCUDE12111BELZ8"/>
        <s v="CMDUCEI0258162"/>
        <s v="MEDUAF195336"/>
        <s v="MEDUX2839751"/>
        <s v="BANQLUH0064923"/>
        <s v="CMDUAMC1604391"/>
        <s v="SHKK616910566750"/>
        <s v="YMLUW195221585"/>
        <s v="YMLUW195221616"/>
        <s v="YMLUW195221617"/>
        <s v="MAEU214333771"/>
        <s v="MAEU214351664"/>
        <s v="GOAGTH21A03791"/>
        <s v="BANQCWB0476597"/>
        <s v="MEDUL7917627"/>
        <s v="MAEUIK0002797"/>
        <s v="CMDUAKI0399523"/>
        <s v="YMLUW195221500"/>
        <s v="MEDULF260938"/>
        <s v="MAEUIK0006443"/>
        <s v="MAEU214446874"/>
        <s v="MAEU214358843"/>
        <s v="CMDUGHC0203399"/>
        <s v="MAEU214393054"/>
        <s v="CMDUCNOE220671"/>
        <s v="CMDUANT1484658"/>
        <s v="MEDUV7049400"/>
        <s v="MEDUC7355687"/>
        <s v="YMLUW195221308"/>
        <s v="MAEU214336398"/>
        <s v="MEDUIM962771"/>
        <s v="ZIMUVLC10111169"/>
        <s v="MEDUL7770265"/>
        <s v="HLCUBSC2112BASY9"/>
        <s v="HLCUBSC2112BAUC8"/>
        <s v="MEDUV5216464"/>
        <s v="OOCOZIA210394500"/>
        <s v="YMLUW195221376"/>
        <s v="YMLUW195221350"/>
        <s v="EGLV142156521531"/>
        <s v="MEDUJQ680574"/>
        <s v="EGLV146102624695"/>
        <s v="MEDUVT992462"/>
        <s v="SEAU214184565"/>
        <s v="OSTIXMLAX21B0176"/>
        <s v="MEDUL7772675"/>
        <s v="YMLUW195221169"/>
        <s v="HLCUIT1LJ98758AA"/>
        <s v="MEDUIM876195"/>
        <s v="MEDUIT887805"/>
        <s v="DISOSSAOU0037548"/>
        <s v="POBUPUSLAX212049"/>
        <s v="ONPLQDJAX21A0009"/>
        <s v="CMDUHBG1565970"/>
        <s v="MEDUMW759465"/>
        <s v="HNLTPH21A00493"/>
        <s v="MEDUDH043967"/>
        <s v="YMLUW195221137"/>
        <s v="HLCUDUR210804576"/>
        <s v="MAEU292304386"/>
        <s v="BANQ1041892653"/>
        <s v="MEDUHH132381"/>
        <s v="HLCUDUR210706383"/>
        <s v="HLCUDUR210729044"/>
        <s v="HLCUDUR210620008"/>
        <s v="TSCW15214056"/>
        <s v="SFRYTHSEL2100073"/>
        <s v="MEDUIT781230"/>
        <s v="MEDUIT760085"/>
        <s v="DISOSSAOU0033048"/>
        <s v="MEDUIT731979"/>
        <s v="MEDUV3698358"/>
        <s v="ATLLBR00557321"/>
        <s v="MEDULC919361"/>
        <s v="CMDUANT1468091"/>
        <s v="BANQJED0187060"/>
        <s v="MEDUIT624695"/>
        <s v="MEDUCZ952259"/>
        <s v="MEDUMW397233"/>
        <s v="MEDUMW206749"/>
        <s v="MEDUHH125732"/>
        <s v="MEDUU2367362"/>
        <s v="YMLUW195220920"/>
        <s v="HLCUDUR210619982"/>
        <s v="DMCQSIN0185876"/>
        <s v="MEDUV3698374"/>
        <s v="MEDUIT758139"/>
        <s v="MAEU210735346"/>
        <s v="MEDUKA911537"/>
        <s v="HLCUBO12108FCTD6"/>
        <s v="MEDUMQ880988"/>
        <s v="MEDUIT687478"/>
        <s v="MAEU212671750"/>
        <s v="ATLLBR00474821"/>
        <s v="HLCUME3210971753"/>
        <s v="CMDUCDC0125611"/>
        <s v="CMDUTWN0590068"/>
        <s v="MEDUPG846199"/>
        <s v="MEDUMW147703"/>
        <s v="MEDUV3759259"/>
        <s v="CMDUGHC0197042"/>
        <s v="YMLUW195220820"/>
        <s v="WLWHBR2168336"/>
        <s v="MAEU213229534"/>
        <s v="MEDUV3698366"/>
        <s v="HLCUME3210954591"/>
        <s v="MATS1575327000"/>
        <s v="HLCUCE2210900478"/>
        <s v="SUDUN1BLJ001548X"/>
        <s v="MEDUAT215590"/>
        <s v="HLCUDUR210604039"/>
        <s v="CMDUSSZ0966047"/>
        <s v="MAEU209552898"/>
        <s v="MEDUV3472820"/>
        <s v="MEDUV3472499"/>
        <s v="HLCUIT1210774149"/>
        <s v="HLCUIT1LG74149AA"/>
        <s v="YMLUE216041585"/>
        <s v="MEDUU0681491"/>
        <s v="HLCUEUR2106ESGZ0"/>
        <s v="ZIMUMTL913464"/>
        <s v="MAEU212603931"/>
        <s v="HLCUDUR210409310"/>
        <s v="HLCUDUR210529333"/>
        <s v="MAEU212016446"/>
        <s v="MAEU212520756"/>
        <s v="HLCUIT1210774116"/>
        <s v="HLCUIT1LG74116AA"/>
        <s v="YMLUW195220721"/>
        <s v="MEDUPG786692"/>
        <s v="MEDUIT573959"/>
        <s v="ATLLBR10078821"/>
        <s v="CMDUSSZ0941816"/>
        <s v="SUDU61SSZ101066X"/>
        <s v="SMLU6667962A"/>
        <s v="CMDUAKD0267797"/>
        <s v="HLCUDUR210501836"/>
        <s v="SMLU6700877A"/>
        <s v="SUDUN1KSZ062049X"/>
        <s v="EGLV100150133657"/>
        <s v="KKLUHAM512752A"/>
        <s v="YMLUE216041315"/>
        <s v="GOAGSZA2102481"/>
        <s v="ZIMUMTL0091962"/>
        <s v="HLCUEUR2105COTQ6"/>
        <s v="HLCUEURLECOTQ6AA"/>
        <s v="SABC175707K00984"/>
        <s v="ZIMUMTL911813"/>
        <s v="ZIMUMTL911816"/>
        <s v="ZIMUMTL91205001"/>
        <s v="MAEU211697843"/>
        <s v="MEDUVT800079"/>
        <s v="HLCUDUR210314210"/>
        <s v="MEDUBG068787"/>
        <s v="MEDUIT549090"/>
        <s v="CMDUTWN0542337"/>
        <s v="CMDUTWN0537580"/>
        <s v="MAEU210800181"/>
        <s v="MEDUPG786726"/>
        <s v="MAEU211229960"/>
        <s v="ZIMUKST113868"/>
        <s v="APLUCKKH0257603"/>
        <s v="HLCUKHI210533316"/>
        <s v="MEDUPP700719"/>
        <s v="MEDUPP700743"/>
        <s v="MEDUM7025619"/>
        <s v="ZIMUMTL911692"/>
        <s v="HYSLNSZX21051354"/>
        <s v="MEDUPG786700"/>
        <s v="ATLLBR10078521"/>
        <s v="MEDUPG761034"/>
        <s v="HLCUEUR2104CXZP2"/>
        <s v="MEDUC7134942"/>
        <s v="MEDUM7270884"/>
        <s v="ATLLBR10063821"/>
        <s v="MAEUL214U0673"/>
        <s v="MAEU211116051"/>
        <s v="MAEU211116159"/>
        <s v="MAEU210840461"/>
        <s v="MEDUV0928345"/>
        <s v="MEDUPG756646"/>
        <s v="HDMUXMNM10838900"/>
        <s v="ZIMUMTL910565"/>
        <s v="MAEU210503905"/>
        <s v="MAEUBE0135267"/>
        <s v="SUDU61SSZ056489X"/>
        <s v="ONPLQDLGB2150006"/>
        <s v="HLCUDUR210309580"/>
        <s v="HLCUDUR210309590"/>
        <s v="MEDUPG758253"/>
        <s v="HLCUVL1210451226"/>
        <s v="MAEU210655063"/>
        <s v="MAEU210596587"/>
        <s v="MAEU210655593"/>
        <s v="CMDUGGZ1311356"/>
        <s v="ZIMUKST113818"/>
        <s v="MAEU210596407"/>
        <s v="MAEU210653775"/>
        <s v="MAEU210596523"/>
        <s v="MAEU210596493"/>
        <s v="ZIMUHKG83183245"/>
        <s v="MAEU210106124"/>
        <s v="CMDUAMC1233531"/>
        <s v="CMDUAMC1244169"/>
        <s v="SUDU21004AT2P8U5"/>
        <s v="MEDUJQ029053"/>
        <s v="HLCUBE3210400403"/>
        <s v="MEDUSI544033"/>
        <s v="HLCUPB0210400784"/>
        <s v="MEDUSI549859"/>
        <s v="MEDUSI555641"/>
        <s v="HLCUDUR210203669"/>
        <s v="MEDUJ3127951"/>
        <s v="YMLUW195220009"/>
        <s v="ZIMUVAN942081"/>
        <s v="MEDUBH117484"/>
        <s v="MAEU208351594"/>
        <s v="MAEU208654164"/>
        <s v="HLCULIV210214035"/>
        <s v="MEDUPS438232"/>
        <s v="MEDULD590195"/>
        <s v="MEDUL4920798"/>
        <s v="MAEUBI8338042"/>
        <s v="HLCUSCL210141826"/>
        <s v="HLCUKUL210308135"/>
        <s v="MEDUMZ189645"/>
        <s v="HLCUDUR210207257"/>
        <s v="HLCUDUR210207246"/>
        <s v="MAEU207763326"/>
        <s v="ACLUSA00638202"/>
        <s v="ACLUSA00638202A"/>
        <s v="MEDUL5269724"/>
        <s v="HDMUNBOZ60117800"/>
        <s v="MEDUC7051898"/>
        <s v="YMLUW195219797"/>
        <s v="MEDUVC186172"/>
        <s v="MAEU209557524"/>
        <s v="MAEU209990701"/>
        <s v="MAEU209990675"/>
        <s v="HLCUDUR210101102"/>
        <s v="MEDUJ3119602"/>
        <s v="OFEL202104073"/>
        <s v="MEDUEB031023"/>
        <s v="HLCUKHI210134846"/>
        <s v="MEDUAQ589734"/>
        <s v="HLCUDUR201216171"/>
        <s v="DWCHSKLAS0004132"/>
        <s v="OERT111702K00131"/>
        <s v="CMDUSEL1084005"/>
        <s v="CMDUAYN0650588"/>
        <s v="MAEI208279007"/>
        <s v="MAEI208224943"/>
        <s v="CMDUCAN0528035B"/>
        <s v="OVCPBL00000748"/>
        <s v="MEDUSI515173"/>
        <s v="FMALF108407"/>
        <s v="YMLUT755575469"/>
        <s v="MEDUMC973598"/>
        <s v="MEDUMC986038"/>
        <s v="CMDUCAN0528035A"/>
        <s v="MEDUAQ236237"/>
        <s v="HLCUSCL210123259"/>
        <s v="HLCUPB0210200013"/>
        <s v="MEDUVT673724"/>
        <s v="MEDUSR008765"/>
        <s v="YMLUW195219190"/>
        <s v="HDMUVCKG3836090"/>
        <s v="HLCUDUR201106641"/>
        <s v="OFEL202103531"/>
        <s v="MEDUC7013187"/>
        <s v="YMLUW195219340"/>
        <s v="MEDUJ2934233"/>
        <s v="CMDUCAN0533518"/>
        <s v="CMDUCAN0525152"/>
        <s v="YMLUW195219177"/>
        <s v="HLCUDUR201104624"/>
        <s v="HDMUMLWB0151659"/>
        <s v="YMLUW195219124"/>
        <s v="SEAU911725656"/>
        <s v="SEAU206756028"/>
        <s v="HLCUDE1201253820"/>
        <s v="MEDUIT270614"/>
        <s v="ZIMUSIN8115641"/>
        <s v="HLCUEUR2011CDXH3"/>
        <s v="SLCCKAMC20C001"/>
        <s v="FMALF107273"/>
        <s v="MEDUII110582"/>
        <s v="HLCUEUR2011DHIJ0"/>
        <s v="CMDUAMC1004150"/>
        <s v="MEDUVT670787"/>
        <s v="SUDUB0L559120037"/>
        <s v="MEDUAU740844"/>
        <s v="CMDUSSZ0855285"/>
        <s v="CMDUSSZ0859114"/>
        <s v="YMLUW195218938"/>
        <s v="YMLUW195218966"/>
        <s v="MEDUPR891763"/>
        <s v="HLCUDUR200917373"/>
        <s v="HLCUDUR200917384"/>
        <s v="MEDUIT243090"/>
        <s v="EGLV050000901381"/>
        <s v="EGLV050000901314"/>
        <s v="CMDUCAN0519657"/>
        <s v="MEDUB1159384"/>
        <s v="CHSL339837526DEL"/>
        <s v="HLUSAN2201102383"/>
        <s v="HLUSAN2KK02383AC"/>
        <s v="HDMUVCBU3831063"/>
        <s v="MEDUDR970093"/>
        <s v="MAEI206866288"/>
        <s v="HLCUDUR200802733"/>
        <s v="HLCUDUR200900071"/>
        <s v="EMLTDUR100000028"/>
        <s v="ANLCACD0504648"/>
        <s v="YMLUW195218871"/>
        <s v="YMLUW195219023"/>
        <s v="CMDUCBC0151138"/>
        <s v="HDMUTOYN3826478"/>
        <s v="HDMUTOYN3826486"/>
        <s v="HLCUBO1201145376"/>
        <s v="SEAU206069265"/>
        <s v="SEAU205676902"/>
        <s v="SEAU205835989"/>
        <s v="MEDUPM742490"/>
        <s v="MEDUB1154104"/>
        <s v="SINOSHE20110218B"/>
        <s v="MEDUIT188725"/>
        <s v="YMLUW195218653"/>
        <s v="MEDUPH031056"/>
        <s v="YMLUW195218869"/>
        <s v="YMLUW195218875"/>
        <s v="MEDUPR764846"/>
        <s v="SEAU206715407"/>
        <s v="MEDUVT639980"/>
        <s v="MAEU205252462"/>
        <s v="MAEU608063324"/>
        <s v="MEDUIT152689"/>
        <s v="SEAU205676847"/>
        <s v="MEDUIT102288"/>
        <s v="CMDUGGZ1145946"/>
        <s v="HLCUBU3200919540"/>
        <s v="HLCUBU3KI19540AA"/>
        <s v="MAEU205191237"/>
        <s v="OFEL202002077"/>
        <s v="MAEU205842568"/>
        <s v="CMDUSIJ0295397"/>
        <s v="CHSL335981804DEL"/>
        <s v="OERT103703J00219"/>
        <s v="ZIMUHKG83088869"/>
        <s v="HLCUDUR200808104"/>
        <s v="HLCUDUR200807547"/>
        <s v="MEDUSR005860"/>
        <s v="MEDUSR006124"/>
        <s v="MEDUSR005811"/>
        <s v="MEDUSR006009"/>
        <s v="MEDUSR005993"/>
        <s v="MEDUSR005910"/>
        <s v="MEDUSR006199"/>
        <s v="HLCUGOA200909130"/>
        <s v="HDMUNXWB0349674"/>
        <s v="KOSLCTGPEV16199"/>
        <s v="DMALTRNXF5026038"/>
        <s v="OERT103703J00208"/>
        <s v="CMDUHKA1907013"/>
        <s v="SEAU205115226"/>
        <s v="SEAU205115183"/>
        <s v="FMALF104889"/>
        <s v="MEDUPR733304"/>
        <s v="HDMUBUDT9337292A"/>
        <s v="SEAU830202251"/>
        <s v="HLCUCA4200946513"/>
        <s v="YMLUW195218414"/>
        <s v="MEDUIT102254"/>
        <s v="HLCUSCL200913856"/>
        <s v="HLCUSCLKI13856AA"/>
        <s v="OERT103703J00190"/>
        <s v="ZIMUHKG83081569"/>
        <s v="MAEU204119864"/>
        <s v="HLCUDUR200706484"/>
        <s v="HLCUDUR200701067"/>
        <s v="BANQSZX1628234"/>
        <s v="MEDUL8523390"/>
        <s v="MEDUZ0235974"/>
        <s v="SEAU830202252"/>
        <s v="SEAU830202253"/>
        <s v="OERT103703J00183"/>
        <s v="ZIMUHKG83079456"/>
        <s v="HLCUGOA200864539"/>
        <s v="HLCUEUR2007ECPO1"/>
        <s v="OERT103703J00178"/>
        <s v="ZIMUHKG83075518"/>
        <s v="MAEU607200082"/>
        <s v="EGLV465077110803"/>
        <s v="HLUSAN2200801557"/>
        <s v="HLUSAN2KH01557AB"/>
        <s v="SUDUB0SCL025611X"/>
        <s v="HDMUVCBU3790666"/>
        <s v="HDMUVCBU3793183"/>
        <s v="HDMUVCBU3793216"/>
        <s v="MEDUAD103845"/>
        <s v="CMDUCAN9057131B"/>
        <s v="HLCUKHI200728633"/>
        <s v="SEAU203586454"/>
        <s v="SEAU203778419"/>
        <s v="MAEU203929453"/>
        <s v="HLCUDUR200512483"/>
        <s v="MAEU204048099"/>
        <s v="EGLV465077108566"/>
        <s v="EGLV465077102827"/>
        <s v="EGLV465077103173"/>
        <s v="APLUAFZ0205957"/>
        <s v="YMLUW195217637"/>
        <s v="EGLV465077101936"/>
        <s v="DMCQYAX0613164"/>
        <s v="HLCUSS5200640891"/>
        <s v="HLCUSS5KF40891AA"/>
        <s v="CMDURJK0118020"/>
        <s v="EGLV465077098838"/>
        <s v="EGLV465077087470"/>
        <s v="MAEU203197712"/>
        <s v="HLCUNG12006AXCJ2"/>
        <s v="HLCUMTR200701192"/>
        <s v="APLUAXK0249826"/>
        <s v="YMLUW195217483"/>
        <s v="MAEU910843584"/>
        <s v="HLCUDUR200404864"/>
        <s v="BANQNKG2164418"/>
        <s v="MAEI203366837"/>
        <s v="MEDUMX822551"/>
        <s v="ZIMUVTR8018098"/>
        <s v="MAEU598347267"/>
        <s v="HLCUCA4200549256"/>
        <s v="ZIMUVAN938486"/>
        <s v="HLCUCM2200411518"/>
        <s v="SEAU830075314"/>
        <s v="CMDURJK0117863"/>
        <s v="ZIMUVLC0129100"/>
        <s v="MEDUJP796645"/>
        <s v="YMLUW195217248"/>
        <s v="APLUAJD0588414"/>
        <s v="UCMISH2004154"/>
        <s v="HLCUDUR200210450"/>
        <s v="MEDUNG737319"/>
        <s v="YMLUW195217127"/>
        <s v="BANQSZX1562111"/>
        <s v="MAEU607040228"/>
        <s v="HLCUDUR200200381"/>
        <s v="HLCUDUR200205659"/>
        <s v="MAEU606990965"/>
        <s v="MEDUDR694206"/>
        <s v="DSVFSFO0080798"/>
        <s v="HLCUBO2200333108"/>
        <s v="SUDUN0KSZ010673Y"/>
        <s v="MAEU606943077"/>
        <s v="SSPHCGP918337935"/>
        <s v="SSPHCGP908337935"/>
        <s v="SSPHCGP8337935"/>
        <s v="MAEU591931378"/>
        <s v="HLCUHAM200326106"/>
        <s v="ZIMUMTL0084511"/>
        <s v="ZIMUMTL0084512"/>
        <s v="ZIMUMTL0084321"/>
        <s v="ANLCACD0458558"/>
        <s v="HLCUDE1200266350"/>
        <s v="MEDUMC201073"/>
        <s v="MAEU592223889"/>
        <s v="MAEU592227171"/>
        <s v="HLCUDUR191203784"/>
        <s v="MEDUPR103201"/>
        <s v="APLUCKKH0250630"/>
        <s v="IILU94550000"/>
        <s v="MAEU591412196"/>
        <s v="ACLUSA00497587"/>
        <s v="MEDUJP711172"/>
        <s v="HLCUAKL200105907"/>
        <s v="BANQBRE4164672"/>
        <s v="MEDUBZ287690"/>
        <s v="YMLUW195216925"/>
        <s v="EGLV146901109210"/>
        <s v="MEDUI1396502"/>
        <s v="HDMUVCBU3734615"/>
        <s v="YMLUW195216815"/>
        <s v="BANQBUD0858439"/>
        <s v="MQNALAXL19025653"/>
        <s v="MSCUVZ034892"/>
        <s v="MAEU590348277"/>
        <s v="HLCUSZX2001BBXH2"/>
        <s v="CHSL310911918ZHN"/>
        <s v="YMLUW195216628"/>
        <s v="MEDUJ1268591"/>
        <s v="MAEUA10539341"/>
        <s v="HDMUBUWB4968922"/>
        <s v="MAEU910124906"/>
        <s v="MEDUVT399767"/>
        <s v="MAEU589416665"/>
        <s v="ZIMULVN1004289"/>
        <s v="MEDUIJ736632"/>
        <s v="HDMURAWB0259963"/>
        <s v="HLCUDUR191010860"/>
        <s v="MEDUJP658647"/>
        <s v="MAEU588724179"/>
        <s v="SEAU588327607"/>
        <s v="HLCUDUR191102041"/>
        <s v="ZIMULVN10041252"/>
        <s v="CMDUGGZ1035041"/>
        <s v="MAEU598175315"/>
        <s v="HLUSAN2191102080"/>
        <s v="HLUSAN2JK02080AB"/>
        <s v="APLUCKK0100319"/>
        <s v="APLUAQN0105882"/>
        <s v="MEDUMN057937"/>
        <s v="MAEU588034881"/>
        <s v="HLCULIV191144575"/>
        <s v="MAEU969824217"/>
        <s v="HLCUDUR190910060"/>
        <s v="CMDURTM0938738"/>
        <s v="ZIMUMTL0081909"/>
        <s v="CMDUGGZ1035024"/>
        <s v="HDMUHKWB8497333"/>
        <s v="HLCUSCL191118126"/>
        <s v="HLCUSCL191050406"/>
        <s v="MAEU969803051"/>
        <s v="MEDURP849314"/>
        <s v="APLUAJD0490104"/>
        <s v="DMCQYATH114984"/>
        <s v="ZIMUMTL0081812"/>
        <s v="MSCUVZ033951"/>
        <s v="MSCUVZ033829"/>
        <s v="MEDUFR632474"/>
        <s v="MEDUKA081554"/>
        <s v="MAEU586925474"/>
        <s v="MEDUVC011305"/>
        <s v="CMDUAKI0264094"/>
        <s v="HLCUDUR190903391"/>
        <s v="MSCUVZ033597"/>
        <s v="CHSL305890259BOM"/>
        <s v="MAEU584515309"/>
        <s v="YMLUW195216064"/>
        <s v="DLHTSHSE1917887"/>
        <s v="MAEU586213634"/>
        <s v="MEDUAO134921"/>
        <s v="ZIMUPRB0092962"/>
        <s v="HDMUXICA2036651"/>
        <s v="SAFM712038086"/>
        <s v="DLHTSHSE1917731"/>
        <s v="MEDUVT347105"/>
        <s v="APLUCKL0131415"/>
        <s v="CMDUAMC0771681"/>
        <s v="MEDUJP603395"/>
        <s v="MEDUJP602553"/>
        <s v="MAEU585942607"/>
        <s v="HLCUEUR190929062"/>
        <s v="PSNO190800950"/>
        <s v="HLCUSCL190903407"/>
        <s v="HLCUDUR190705346"/>
        <s v="DLHTSHSE1915128"/>
        <s v="HLCUSCL190847197"/>
        <s v="HLCUSCL190847270"/>
        <s v="MEDUIJ608062"/>
        <s v="CHSL302739884DEL"/>
        <s v="HDMUCYWB0135794"/>
        <s v="YMLUC993000498"/>
        <s v="HLCUSCL190760718"/>
        <s v="MEDUIJ608054"/>
        <s v="YMLUW195215920"/>
        <s v="YMLUW195215919"/>
        <s v="APLUAUV0107707"/>
        <s v="ONPLQDLGB1980005"/>
        <s v="HLCUSS5190814575"/>
        <s v="HLCUSS5JH14575AA"/>
        <s v="MAEU584320045"/>
        <s v="EGLV093900218410"/>
        <s v="MATS7420075000"/>
        <s v="HDMUVCBU3686368"/>
        <s v="MEDUJ1173247"/>
        <s v="MAEU969387097"/>
        <s v="MAEU583925581"/>
        <s v="MAEU584500118"/>
        <s v="MAEU584523641"/>
        <s v="HLCUDUR190609455"/>
        <s v="YMLUW195215609"/>
        <s v="HLCUSCL190654389"/>
        <s v="BANQBAC0285297"/>
        <s v="HLCUDUR190606330"/>
        <s v="MAEU969407435"/>
        <s v="OSTISHOAK1970733"/>
        <s v="MAEU583706741"/>
        <s v="CMDUSSZ0724551"/>
        <s v="SUDUB9365A40FSCU"/>
        <s v="YMLUW190209641"/>
        <s v="YMLUW195215532"/>
        <s v="YMLUW195215534"/>
        <s v="MAEU583476305"/>
        <s v="YMLUW195215483"/>
        <s v="YMLUW195215484"/>
        <s v="YMLUW190209622"/>
        <s v="MSBGGUA1907948"/>
        <s v="SMLU5717102A"/>
        <s v="ZIMUORF0914197"/>
        <s v="YMLUW190209745"/>
        <s v="YMLUW195215673"/>
        <s v="MEDUL3054938"/>
        <s v="MEDUJP477832"/>
        <s v="HDMUBUCI9306624"/>
        <s v="YMLUW195215351"/>
        <s v="ONPLQDLGB1960010"/>
        <s v="MEDUFR121551"/>
        <s v="MAEU582999745"/>
        <s v="YMLUW195215286"/>
        <s v="MEDUB5645867"/>
        <s v="MAEU968941973"/>
        <s v="YMLUW195215441"/>
        <s v="YMLUW195215232"/>
        <s v="HDMUKHLB1874874"/>
        <s v="YMLUW195215185"/>
        <s v="HDMUMLWB0133339"/>
        <s v="HLCUDUR190308257"/>
        <s v="YMLUW195215352"/>
        <s v="YMLUW195215395"/>
        <s v="YMLUW302411762"/>
        <s v="SINOSZ19050602"/>
        <s v="MEDUMI679926"/>
        <s v="SUDU69ITJ021504X"/>
        <s v="MAEU586912984"/>
        <s v="MAEU968835180"/>
        <s v="MSCUPB039191"/>
        <s v="MCLMSHNYC1904154"/>
        <s v="APLUAFB0117202"/>
        <s v="YMLUW195215027"/>
        <s v="YMLUW195215028"/>
        <s v="HLCUSCL190447490"/>
        <s v="MEDUSG666861"/>
        <s v="YMLUW195214988"/>
        <s v="MEDUVT252792"/>
        <s v="YMLUW195214895"/>
        <s v="YMLUW195214949"/>
        <s v="YMLUW195214951"/>
        <s v="SUDU29PCR002015X"/>
        <s v="MSCUPB038268"/>
        <s v="MSCUPB038276"/>
        <s v="MSCUPB038367"/>
        <s v="MEDUGF351274"/>
        <s v="RLUSS02870450"/>
        <s v="HLCUBSC190572080"/>
        <s v="HLCUBSC190558028"/>
        <s v="YMLUW195215060"/>
        <s v="YMLUW195215126"/>
        <s v="YMLUW195215129"/>
        <s v="HDMUETHK3643624"/>
        <s v="BANQMIL2726789"/>
        <s v="EGLV149901252891"/>
        <s v="YMLUW195215061"/>
        <s v="YMLUW195215058"/>
        <s v="YMLUW195214860"/>
        <s v="YMLUW195214863"/>
        <s v="YMLUW195214864"/>
        <s v="MEDUMX317354"/>
        <s v="MAEU58AB03180"/>
        <s v="WWSULY093NVSA002"/>
        <s v="CMDUTYO0262432"/>
        <s v="BANQBIO1091250"/>
        <s v="MEDUBI192031"/>
        <s v="LCBCHCJS9000663"/>
        <s v="MEDUBN709416"/>
        <s v="MAEUGP4665829"/>
        <s v="HLCUBSC190495199"/>
        <s v="DLHTSHSE1903785"/>
        <s v="SUDU49DUD0014181"/>
        <s v="HLCUBKK190204107"/>
        <s v="EGLV003900655318"/>
        <s v="MEDUSG567119"/>
        <s v="MEDUGF308027"/>
        <s v="YMLUW190209227"/>
        <s v="YMLUW195214893"/>
        <s v="YMLUW195214898"/>
        <s v="HLCUSCL190317807"/>
        <s v="EGLV465977031845"/>
        <s v="YMLUW195214631"/>
        <s v="YMLUW195214646"/>
        <s v="EGLV003900564681"/>
        <s v="HLCUSCL190300052"/>
        <s v="HLCUGOA190366391"/>
        <s v="HLCUGOAJC66391AA"/>
        <s v="YMLUW195214767"/>
        <s v="YMLUW195214580"/>
        <s v="MEDUVI052311"/>
        <s v="ZIMUMTL0076511"/>
        <s v="HLCUSCL190241498"/>
        <s v="HLCUSCL190241505"/>
        <s v="HDMUHMWB0459833"/>
        <s v="SUDU69910A74TP90"/>
        <s v="APLUAOC0120276"/>
        <s v="TOPOBWALAXJ20051"/>
        <s v="YMLUW190209156"/>
        <s v="MAEU584574151"/>
        <s v="HLCURI4190206029"/>
        <s v="HLCUSCL190225390"/>
        <s v="HLCUSCL190225420"/>
        <s v="ONPLQDJAX1910012"/>
        <s v="HLCUBSC1902BAYD6"/>
        <s v="HLCUBSC1902BTCN2"/>
        <s v="YMLUW195214690"/>
        <s v="YMLUW195214693"/>
        <s v="MEDUCO390842"/>
        <s v="HLCURTM190186100"/>
        <s v="HLCURTMJA86100AA"/>
        <s v="CMDUDJA0439686"/>
        <s v="HLCUSCL190164519"/>
        <s v="MEDUSG416705"/>
        <s v="MAEU967377171"/>
        <s v="MAEU606341433"/>
        <s v="CMDUSGN0581065"/>
        <s v="CMDUSGN0593133"/>
        <s v="DLHTSHSE1901816"/>
        <s v="HLCUBSC1902BAYW5"/>
        <s v="MAEU967939776"/>
        <s v="MAEU580406599"/>
        <s v="MSCUPB036288"/>
        <s v="EGLV149900411278"/>
        <s v="CMDUSGN0581067"/>
        <s v="YMLUW195214550"/>
        <s v="YMLUW192266736"/>
        <s v="FLXTFFRUS460374A"/>
        <s v="CMDUHPG0140357"/>
        <s v="HLCUSCL190146398"/>
        <s v="ONPLQDLGB1910009"/>
        <s v="HLCUBSC1901BZRK7"/>
        <s v="YMLUW195214438"/>
        <s v="CMDUZSN0287775"/>
        <s v="MAEU967682341"/>
        <s v="CMDUSGN0581069"/>
        <s v="CMDUSGN0581064"/>
        <s v="CMDUSGN0581063"/>
        <s v="ANLCAEL0818294"/>
        <s v="MSCUPB035462"/>
        <s v="MSCUPB034994"/>
        <s v="MSCUPB035454"/>
        <s v="MSCUPB035041"/>
        <s v="GSSW18GOT0411A"/>
        <s v="YMLUT600065017"/>
        <s v="MSBGGUA18121596"/>
        <s v="WWLLWXMN8110638"/>
        <s v="YMLUW195214334"/>
        <s v="HLCUSCL181213422"/>
        <s v="MAEU579402630"/>
        <s v="HLCUGOA181257997"/>
        <s v="CMDUSGN0587637"/>
        <s v="YMLUW195214085"/>
        <s v="MEDURJ064316"/>
        <s v="WIDRSZXWR113929"/>
        <s v="EGLV010801525541"/>
        <s v="HDMUMLLB0129977"/>
        <s v="HLCUEUR1811ASCF0"/>
        <s v="MEDUMM292782"/>
        <s v="MSCUIC364255"/>
        <s v="ZIMUMVD8005471"/>
        <s v="CMDUSGN0579236"/>
        <s v="YMLUW195214198"/>
        <s v="MEDUBI133209"/>
        <s v="HLCUSCL181117838"/>
        <s v="HLCUSCL181117871"/>
        <s v="HDMUKHNW1813648"/>
        <s v="MAEU966685133"/>
        <s v="MAEU579596688"/>
        <s v="CMDUSGN0572861"/>
        <s v="CMDUSGN0575864"/>
        <s v="ZIMUSHH30170407"/>
        <s v="MEDUBM788700"/>
        <s v="CMDUHBGA0312836"/>
        <s v="CMDUSGN0578515"/>
        <s v="MEDUMM083959"/>
        <s v="BANQBUD0811399"/>
        <s v="OERT210703H00546"/>
        <s v="OERT210703H00545"/>
        <s v="MEDUS4818937"/>
        <s v="MEDUS5170122"/>
        <s v="HLCUSCL181055248"/>
        <s v="HLCUGOA181173544"/>
        <s v="TLKPSZXLAX8N152X"/>
        <s v="APLUAJD0113275"/>
        <s v="CMDUSGN0571147"/>
        <s v="CMDUAYN0502196"/>
        <s v="ONPLQDLGB18B0008"/>
        <s v="OERT210703H00536"/>
        <s v="MEDUS4818671"/>
        <s v="YMLUW195213910"/>
        <s v="CMDUSHZ2496862"/>
        <s v="HLCUGOA181102854"/>
        <s v="MEDUTI167023"/>
        <s v="MAEU966914785"/>
        <s v="HLCUSS5181030163"/>
        <s v="LPUSPRGPCT22676"/>
        <s v="HDMUBUMH9288988"/>
        <s v="EGLV143886847524"/>
        <s v="CMDUAMC0678456"/>
        <s v="HLCUSCL181004707"/>
        <s v="MEDUS3537652"/>
        <s v="MEDUS3537678"/>
        <s v="APLU300923426"/>
        <s v="MEDUDR105583"/>
        <s v="MEDUBM425568"/>
        <s v="MEDUDR111938"/>
        <s v="MEDUDR118487"/>
        <s v="CMDUBRE0439737"/>
        <s v="HLCUSCL180936706"/>
        <s v="CMDUSGN0566835"/>
        <s v="ACLUSA00306255"/>
        <s v="ACLUSA00309309"/>
        <s v="HDMUQIWB9733171"/>
        <s v="GSSW18SHA4469A"/>
        <s v="APLU051910995"/>
        <s v="MAEU578414003"/>
        <s v="APLU300922438"/>
        <s v="YMLUW195213723"/>
        <s v="DMCQSIN0164497"/>
        <s v="HLCUSIN180733425"/>
        <s v="HLCUBUD180901106"/>
        <s v="MAEU965990743"/>
        <s v="MEDUJP075388"/>
        <s v="MEDUJP087136"/>
        <s v="SUDU48DUD0075841"/>
        <s v="HLCUSCL180921929"/>
        <s v="ONPLQDJAX1890003"/>
        <s v="MEDUQ1054095"/>
        <s v="HLCUIT1180814048"/>
        <s v="HLCUIT1IH14048AA"/>
        <s v="YMLUW195213592"/>
        <s v="SAFM770857868"/>
        <s v="MEDUDR069995"/>
        <s v="YMLUW195213540"/>
        <s v="HLCUSCL180843158"/>
        <s v="HLCUBO1180882286"/>
        <s v="HLCUME3180938678"/>
        <s v="MEDUS3279644"/>
        <s v="YMLUW195213479"/>
        <s v="SUDU68SSZIA640HX"/>
        <s v="MEDUHA023488"/>
        <s v="MEDUMB099593"/>
        <s v="MAEU966139237"/>
        <s v="HLCUSCL180753547"/>
        <s v="HLCUSCL180753591"/>
        <s v="MAEU966119571"/>
        <s v="ONPLQDLGB1880010"/>
        <s v="HLCUSCL180753503"/>
        <s v="SUDU18001A42I030"/>
        <s v="MEDUIJ095625"/>
        <s v="MAEUGPY853732"/>
        <s v="MAEU606000578"/>
        <s v="BANQSZX1277670"/>
        <s v="YMLUW195213188"/>
        <s v="YMLUW195213190"/>
        <s v="CMDUSHZ2418882G"/>
        <s v="HDMUPNWB0779418"/>
        <s v="MSCUP7475440"/>
        <s v="DCCTS00034569"/>
        <s v="APLU051880955"/>
        <s v="BANQBAC0270829"/>
        <s v="MEDULH093196"/>
        <s v="MSCUUZ159627"/>
        <s v="EGLV465877078467"/>
        <s v="CLAMCOSN8M222182"/>
        <s v="EGLV507800030167"/>
        <s v="EGLV507800031040"/>
        <s v="MSCUPB030893"/>
        <s v="MSCUPB030901"/>
        <s v="YMLUW195212954"/>
        <s v="CMDUGEN0926375"/>
        <s v="HLCUSCL180566366"/>
        <s v="HLCUSCL180566388"/>
        <s v="MEDUMU359607"/>
        <s v="MAEU965404642"/>
        <s v="YMLUW195212915"/>
        <s v="ONEYSELU26224800"/>
        <s v="ONEYSELU26224A01"/>
        <s v="YMLUE360765487"/>
        <s v="HLCUSCL180547355"/>
        <s v="HLCUME3180608345"/>
        <s v="MSCUPB030554"/>
        <s v="MSCUPB030604"/>
        <s v="MSCUPB030737"/>
        <s v="MSCUPB030778"/>
        <s v="MSCUP7438562"/>
        <s v="CMDUGGZ0891972"/>
        <s v="APLU408017757"/>
        <s v="HLCUSCL180547322"/>
        <s v="HLCUSCL180554046"/>
        <s v="HDMUKNOL0191857"/>
        <s v="YMLUW195212798"/>
        <s v="YMLUW195212816"/>
        <s v="YMLUW195212693"/>
        <s v="CMDUGEN0921588"/>
        <s v="MAEU964785771"/>
        <s v="YMLUW195212607"/>
        <s v="CMDUGEN0916389"/>
        <s v="MEDUAN189454"/>
        <s v="MAEU605844679"/>
        <s v="MAEU964745908"/>
        <s v="HLCUSCL180452243"/>
        <s v="HLCUSCL180452265"/>
        <s v="HLCUSCL180503074"/>
        <s v="YMLUW195212215"/>
        <s v="YMLUW195212223"/>
        <s v="YMLUW195212250"/>
        <s v="MSCUVT770293"/>
        <s v="HDMUYNWB1579649"/>
        <s v="MAEU576237276"/>
        <s v="ONPLQDLGB1850007"/>
        <s v="MEDUQI230416"/>
        <s v="MSCUWK884341"/>
        <s v="EGLV573800006299"/>
        <s v="MSCUJ7641945"/>
        <s v="SSPHKHI0002666"/>
        <s v="MSCUPB029234"/>
        <s v="MSCUPB029259"/>
        <s v="YMLUW195212375"/>
        <s v="ZIMUSNT8025001"/>
        <s v="BANQTLV1473630"/>
        <s v="MSCUJ9770429"/>
        <s v="DMAL1SZ067965"/>
        <s v="YMLUT670053737"/>
        <s v="HLCUSCL180416958"/>
        <s v="TSCW13115375"/>
        <s v="CHSL260562161RTM"/>
        <s v="CMDUGEN0909731"/>
        <s v="HLCUSCL180334471"/>
        <s v="HLCUSCL180334493"/>
        <s v="HLCUSCL180335536"/>
        <s v="HLCUSCL180335558"/>
        <s v="HLCUSCL180339782"/>
        <s v="MAEU964448149"/>
        <s v="MSCUUL550748"/>
        <s v="MAEU964303631"/>
        <s v="MSCUP7345999"/>
        <s v="HLCUSCL180328231"/>
        <s v="OOCOSELN817380AB"/>
        <s v="YMLUW195212161"/>
        <s v="CMDUMXO0404133"/>
        <s v="CMDUMXO0405870"/>
        <s v="MOLU13502402981"/>
        <s v="YMLUW195212092"/>
        <s v="MSCUV7751414"/>
        <s v="HLCUSCL180316419"/>
        <s v="MSCUZD746872"/>
        <s v="ONPLQDHOU1830002"/>
        <s v="MSCUPX387496"/>
        <s v="MSCUYK803420"/>
        <s v="MSCUXS632268"/>
        <s v="CLAMCOSN8M171072"/>
        <s v="HLCUSCL180252247"/>
        <s v="HLCUSCL180316760"/>
        <s v="KKLUJPTF006399"/>
        <s v="CMDUGEN0901859"/>
        <s v="MOLU12024461756"/>
        <s v="MOLU27804212085"/>
        <s v="MSCUJX808148"/>
        <s v="MSCUUL218379"/>
        <s v="CMDUNAM3035501"/>
        <s v="ONPLQDDET1830002"/>
        <s v="MAEU575007474"/>
        <s v="MSCUJX803321"/>
        <s v="MSCUOZ878957"/>
        <s v="MAEU575113076"/>
        <s v="HLCUBO1180209972"/>
        <s v="MAEU963994353"/>
        <s v="YMLUW195211811"/>
        <s v="MSCUOZ981132"/>
        <s v="HLCUSCL180203935"/>
        <s v="YMLUT650062012"/>
        <s v="SMLU5158681A"/>
        <s v="CLAMCOSN8M151878"/>
        <s v="IILU72122700"/>
        <s v="KKLUJPTF022147"/>
        <s v="MSCUPB027550"/>
        <s v="CMDUCAD0322820"/>
        <s v="MSCUOZ669026"/>
        <s v="BANQXMN2787075"/>
        <s v="MOLU13502352880"/>
        <s v="HLCUSCL180117638"/>
        <s v="MSCUPB026875"/>
        <s v="MSCUPB026883"/>
        <s v="MSCUPB026925"/>
        <s v="MSCUPB027006"/>
        <s v="MSCUPB026891"/>
        <s v="MSCUPB027014"/>
        <s v="SUDUB8603A24R0MY"/>
        <s v="SUDUB8603A24RSR0"/>
        <s v="MOLU13502345120"/>
        <s v="KKLUKOS062768"/>
        <s v="AMIGL180032181A"/>
        <s v="MSCUPB027147"/>
        <s v="MSCUPB027220"/>
        <s v="MSCUPB026859"/>
        <s v="MSCUPB027154"/>
        <s v="MSCUPB027204"/>
        <s v="EGLV140701515487"/>
        <s v="MAEU963289257"/>
        <s v="YMLUT616059146"/>
        <s v="ZIMUXIA8052717"/>
        <s v="ONPLQDDET1810005"/>
        <s v="CMDUNJHL020995"/>
        <s v="BANQSZX1126505"/>
        <s v="MSCUPB026651"/>
        <s v="MSCUPB026669"/>
        <s v="MSCUPB026693"/>
        <s v="MSCUPB026768"/>
        <s v="MAEU963236013"/>
        <s v="MOLU13502324282"/>
        <s v="HLCUIZ1171241131"/>
        <s v="SUDUB7603A2150KR"/>
        <s v="SUDUB7603A227BHU"/>
        <s v="APLU437188829"/>
        <s v="MSCUOZ294684"/>
        <s v="MAEU963209294"/>
        <s v="SAFM770141921"/>
        <s v="MSCUZC474492"/>
        <s v="MSCUZC469807"/>
        <s v="MSCUZC471787"/>
        <s v="MSCUZC474971"/>
        <s v="MSCUZC475374"/>
        <s v="MSCUZC477719"/>
        <s v="MSCUZC478774"/>
        <s v="CMDUTWN0304124"/>
        <s v="CMDUHKA1658408"/>
        <s v="ZIMUBCN0101785"/>
        <s v="MSCUPB026222"/>
        <s v="MSCUPB026214"/>
        <s v="MSCUPB026495"/>
        <s v="HLCUMTR171201999"/>
        <s v="SUDUB7603A20ID0Z"/>
        <s v="SUDUB7603A20IG3E"/>
        <s v="SUDUB7SCL0093301"/>
        <s v="MSCUP7235307"/>
        <s v="MOLU13502291949"/>
        <s v="CMDUPUE0101829"/>
        <s v="SUDUB7603A1YO53D"/>
        <s v="MSCUUG415104"/>
        <s v="MAEUBAN537569"/>
        <s v="MSCUJX718230"/>
        <s v="HLCUGOA171126703"/>
        <s v="MSCUP6254259"/>
        <s v="ZIMUORF0746759"/>
        <s v="HLCUAL1171100352"/>
        <s v="HLCUAL1HK00352AA"/>
        <s v="SMLU5066553A"/>
        <s v="KKLUHAM933844"/>
        <s v="BANQHKG6139603"/>
        <s v="MOLU15457073150"/>
        <s v="HLCUMTR171032230"/>
        <s v="MAEU962608272"/>
        <s v="HLCUSCL171006680"/>
        <s v="CMDUTWN0301588"/>
        <s v="HLCUSIN170909212"/>
        <s v="MSCUJX686031"/>
        <s v="MOLU12023453210"/>
        <s v="MOLUH2000423937"/>
        <s v="BANQHKG6129609"/>
        <s v="MAEU573997174"/>
        <s v="MSCUVU641451"/>
        <s v="SABC202724G00221"/>
        <s v="APLU750499735"/>
        <s v="SUDUB7SCLAG53251"/>
        <s v="SUDUB7SCLAG53331"/>
        <s v="CMDUCAN9020773"/>
        <s v="HLCUMTR170939479"/>
        <s v="CMDUMXO0385084"/>
        <s v="ZIMUORF0735514"/>
        <s v="MAEU573914614"/>
        <s v="SHKK764910481525"/>
        <s v="HLCUBKK170904340"/>
        <s v="CLAMCOSN7M074522"/>
        <s v="SUDUB7603A1NKBKP"/>
        <s v="SUDUB7603A1OCN4P"/>
        <s v="HLCUVIE170906032"/>
        <s v="MAEU962272708"/>
        <s v="MOLU14604594472"/>
        <s v="CMDUNJHL020523"/>
        <s v="MSCUVQ084328"/>
        <s v="MAEU583190001"/>
        <s v="MSCUP7198034"/>
        <s v="BANQHKG6093112"/>
        <s v="MAEU961763068"/>
        <s v="MAEU961772881"/>
        <s v="SUDUB7603A1N3MHJ"/>
        <s v="BANQHKG6086121"/>
        <s v="MAEUL00007340"/>
        <s v="CMDUTWN0296314"/>
        <s v="CMDUTWN0296334"/>
        <s v="BANQHKG6076630"/>
        <s v="DMCQSIN0151768"/>
        <s v="HLCUSIN170728187"/>
        <s v="HLUSUSF170800559"/>
        <s v="HLUSUSFHH00559AA"/>
        <s v="HOEGSD66BRJX0002"/>
        <s v="MAEU573257568"/>
        <s v="IILU64105200"/>
        <s v="EGLV501795007302"/>
        <s v="MSCUUN701083"/>
        <s v="BANQHKG6067524"/>
        <s v="MSCUP7106250"/>
        <s v="BANQHKG6133360"/>
        <s v="CMDULPL0761422"/>
        <s v="MSCUQ6240439"/>
        <s v="MSCUPB023302"/>
        <s v="MSCUPB023310"/>
        <s v="MSCUPB023443"/>
        <s v="MSCUPB023468"/>
        <s v="MSCUPB023476"/>
        <s v="MSCUPB023633"/>
        <s v="MSCUPB023369"/>
        <s v="MSCUZ7897193"/>
        <s v="MOLU13502169186"/>
        <s v="CHSL237527809EZE"/>
        <s v="MSCURP655252"/>
        <s v="MSCUJH853481"/>
        <s v="APLU067838403"/>
        <s v="SUDUB7SCLAG34681"/>
        <s v="UASUCNSZXD22047"/>
        <s v="MAEU961144995"/>
        <s v="CMDUTWN0293414"/>
        <s v="BANQHKG6039451"/>
        <s v="MSCUUJ061649"/>
        <s v="ONPLQDLGB1770003"/>
        <s v="ZIMUHKG8369333"/>
        <s v="PABVXMMX70348800"/>
        <s v="BANQHKG6027949"/>
        <s v="MSCUVU132634"/>
        <s v="YMLUT912002140"/>
        <s v="KKLUJPTF005182"/>
        <s v="PLUASLA0517016"/>
        <s v="HLCUAL1170617751"/>
        <s v="HLCUAL1HF17751AB"/>
        <s v="MAEU960815726"/>
        <s v="YMLUW195210236"/>
        <s v="APLU080410986"/>
        <s v="APLU086618906"/>
        <s v="MSCUYK119207"/>
        <s v="HLCULIV170607844"/>
        <s v="HLCULIVHF07844AA"/>
        <s v="CMDULHV1591399"/>
        <s v="CMDUAYN0435798"/>
        <s v="CMDULHV1623452"/>
        <s v="MSCUQ6191764"/>
        <s v="SUDUB7603A1BA4VE"/>
        <s v="MAEU960703499"/>
        <s v="CCLTCNCAN071663"/>
        <s v="YASVNL2SZ0002325"/>
        <s v="MSCUC5874809"/>
        <s v="BANQHKG6018449"/>
        <s v="BANQGLA0337804"/>
        <s v="MOLU12022302420"/>
        <s v="BANQIST0377127"/>
        <s v="CMDUTWN0289689"/>
        <s v="MAEU960557648"/>
        <s v="MOLU13502068323"/>
        <s v="BANQHKG5990573"/>
        <s v="YMLUW190206181"/>
        <s v="YMLUW190206182"/>
        <s v="BANQHKG5988339"/>
        <s v="HDMUJTWB0350276"/>
        <s v="MSCUPB021397"/>
        <s v="MSCUVT540936"/>
        <s v="SUDUB7603A17R6HU"/>
        <s v="MAEU960305169"/>
        <s v="MSCUP6116409"/>
        <s v="CMDUNAM2721307"/>
        <s v="CMDUNAM2731143"/>
        <s v="MSCUQ6168465"/>
        <s v="HLCUIZ1170333319"/>
        <s v="YMLUW190206158"/>
        <s v="YMLUW190206159"/>
        <s v="CMDUSHZ2114638"/>
        <s v="YMLUW190206115"/>
        <s v="KKLUJPTF004911"/>
        <s v="MOLU13502044321"/>
        <s v="HDMULKWB0123601"/>
        <s v="MSCUPB020696"/>
        <s v="MAEUADD012963"/>
        <s v="MAEU959906200"/>
        <s v="BANQHKG5966675"/>
        <s v="MSCUUF861589"/>
        <s v="MAEU959993286"/>
        <s v="KKLUSH5484623"/>
        <s v="HDMUBKWB0729432"/>
        <s v="YMLUW195209654"/>
        <s v="YMLUW190206100"/>
        <s v="YMLUW195209656"/>
        <s v="MAEU959828884"/>
        <s v="BANQSZX0986406"/>
        <s v="MSCUUB164434"/>
        <s v="MSCUOT242218"/>
        <s v="MSCUOT246979"/>
        <s v="MSCUOT254163"/>
        <s v="MAEU959866822"/>
        <s v="MSCUV7663296"/>
        <s v="MSCUVK516648"/>
        <s v="MSCUPB020134"/>
        <s v="MSCUPB020290"/>
        <s v="MSCUPB020357"/>
        <s v="MSCUPB020373"/>
        <s v="MSCUPB020449"/>
        <s v="MSCUPB020514"/>
        <s v="MSCUPB020464"/>
        <s v="MSCUPB020225"/>
        <s v="MSCUPB020191"/>
        <s v="CMDUSHZ2108116"/>
        <s v="MAEU959782374"/>
        <s v="CMDUZSN0225615"/>
        <s v="MSCUPB020076"/>
        <s v="MSCUPB020019"/>
        <s v="HLCUDE1170308423"/>
        <s v="ONPLQDLGB1730012"/>
        <s v="BANQHKG5946991"/>
        <s v="OERT111702G00379"/>
        <s v="APLU075475449"/>
        <s v="CMDUNJHL019600"/>
        <s v="CMDUCUY0104633"/>
        <s v="MSCUVT500542"/>
        <s v="BANQHKG5947011"/>
        <s v="MOLU12021496240"/>
        <s v="HDMUTOHM3358631"/>
        <s v="MAEU572036456"/>
        <s v="BANQHKG5937264"/>
        <s v="BANQHKG5939122"/>
        <s v="HDMUHMWB0217978"/>
        <s v="CMDUSHZ2094405"/>
        <s v="CMDUMXO0366400"/>
        <s v="MSCUOT200208"/>
        <s v="CMDUAHE0141537"/>
        <s v="SMRK2020229"/>
        <s v="MSCUJF205833"/>
        <s v="KKLUTAO689050A"/>
        <s v="APLU750190289"/>
        <s v="SUDUB7603A0ZGTA9"/>
        <s v="SUDUB7SCLAG03331"/>
        <s v="BANQHKG5921073"/>
        <s v="CMDUNAM2657120"/>
        <s v="CMDUNAM2644639"/>
        <s v="CMDUSHZ2066318"/>
        <s v="CMDUSHZ2088928"/>
        <s v="CMDUSHZ2087612"/>
        <s v="CMDUSHZ2088909"/>
        <s v="CMDUSHZ2090133"/>
        <s v="KKLULEH919590"/>
        <s v="PNEP17793721271"/>
        <s v="BANQHKG5910062"/>
        <s v="CMDUSHZ2074570"/>
        <s v="CMDUSHZ2066000"/>
        <s v="MOLU11037615402"/>
        <s v="MAEU571674390"/>
        <s v="ZIMUIZM16937721"/>
        <s v="MAEU571896452"/>
        <s v="CMDUSHZ2060413"/>
        <s v="CMDUSHZ2060477"/>
        <s v="MSCUKD536864"/>
        <s v="HLCUSZX1612BNAS4"/>
        <s v="APLU300836271"/>
        <s v="CMDUSHZ2058490"/>
        <s v="SEAUSLD373005"/>
        <s v="MSCUDQ865349"/>
        <s v="PNEP16793721123"/>
        <s v="BANQHKG5900536"/>
        <s v="DMALLEH229011"/>
        <s v="CCLTHOLV17010030"/>
        <s v="MOLU27401825638"/>
        <s v="MAEU605015215"/>
        <s v="CMDUSHZ2055940"/>
        <s v="CMDUCNML239537"/>
        <s v="PNEP16793721033"/>
        <s v="MSCUJ7136235"/>
        <s v="BANQHKG5895241"/>
        <s v="HLCUTA1160933760"/>
        <s v="HLCUTA1160934444"/>
        <s v="HLCUTA1160934455"/>
        <s v="ZIMUSNT8017100"/>
        <s v="HLCUCG2161212521"/>
        <s v="HLCUCG2GL12521AA"/>
        <s v="MSCUOT110779"/>
        <s v="HDMUHMWB0201864"/>
        <s v="APLU078550050"/>
        <s v="ANLCACD0279559"/>
        <s v="ANLCACD0279544"/>
        <s v="CMDUSHZ2046974"/>
        <s v="SEAU571248233"/>
        <s v="CMDUNAM2601120"/>
        <s v="CMDUNAM2607472"/>
        <s v="UASUCAVAN008822"/>
        <s v="ZIMUORF0673972"/>
        <s v="BANQHKG5874993"/>
        <s v="BANQHKG5873848"/>
        <s v="HDMUSGWB0515553"/>
        <s v="BANQHKG5873771"/>
        <s v="MSCUJF134264"/>
        <s v="ANLCACD0279556"/>
        <s v="CMDUNAM2586534"/>
        <s v="CMDUNAM2594469"/>
        <s v="APLU551046996"/>
        <s v="MSCUXW091164"/>
        <s v="MAEU958521503"/>
        <s v="MSCULK261232"/>
        <s v="CMDUSHZ2037780"/>
        <s v="MOLU12020680988"/>
        <s v="SUDUB6603A0R5738"/>
        <s v="SUDUB6603A0R5S26"/>
        <s v="BANQHKG5862319"/>
        <s v="UASUCNSZXB93995"/>
        <s v="UASUCNSZXB93995A"/>
        <s v="MAEUE71084907"/>
        <s v="HLCUTA1160815329"/>
        <s v="BANQVRN0442332"/>
        <s v="APLU712005871"/>
        <s v="ZIMUHFA4028662"/>
        <s v="CMDUHBGA0285635"/>
        <s v="MAEU570925777"/>
        <s v="MSCUPB017346"/>
        <s v="MSCUMF071833"/>
        <s v="MSCUMF070967"/>
        <s v="BANQHKG5844187"/>
        <s v="HLCUME3161128771"/>
        <s v="MSCUJF110900"/>
        <s v="APLU750084909"/>
        <s v="CMDUMXO0354887"/>
        <s v="MAEU958118971"/>
        <s v="EGLV235600644885"/>
        <s v="CMDUFR40266302"/>
        <s v="CMDUFR40266228"/>
        <s v="EGLV235600609478"/>
        <s v="MSCUKZ532173"/>
        <s v="MSCUKZ657103"/>
        <s v="MSCUKZ649266"/>
        <s v="MSCUP4812124"/>
        <s v="ZIMUGOA1004049"/>
        <s v="PNEP16793720471"/>
        <s v="BANQHKG5828332"/>
        <s v="EGLV080600269947"/>
        <s v="MSCUDE351061"/>
        <s v="CMDUFR40265676"/>
        <s v="ANLCACD0274793"/>
        <s v="PNEP16793720344"/>
        <s v="PNEP16793720423"/>
        <s v="ONPLQDLGB16A0003"/>
        <s v="BANQHKG5817923"/>
        <s v="MSCUL3884222"/>
        <s v="CHSL211575686DEL"/>
        <s v="DMALFLRXF9239923"/>
        <s v="CMDUSHZ2003329"/>
        <s v="SSPHPRB0091297"/>
        <s v="SSPHPRB0091310"/>
        <s v="OSTINBSLC1690103"/>
        <s v="SSPHPRB0091298"/>
        <s v="SSPHPRB0091299"/>
        <s v="MSCUDE350873"/>
        <s v="PNEP16793720257"/>
        <s v="HDMUVCBU3291894"/>
        <s v="CMDUMXO0349950"/>
        <s v="BANQHKG5810198"/>
        <s v="ANLCACD0269767"/>
        <s v="PNEP16793720183"/>
        <s v="ANLCACN0579989"/>
        <s v="MAEU570405365"/>
        <s v="BANQHKG5794531"/>
        <s v="MSCUVT377180"/>
        <s v="KKLUJPTF052096"/>
        <s v="MSCUPQ381696"/>
        <s v="ZIMUTUT6011187"/>
        <s v="CMDUFR40265012"/>
        <s v="BANQHKG5785486"/>
        <s v="HLCUTA1160814041"/>
        <s v="SUDUN6KSZEK3643X"/>
        <s v="CMDUAKI0205251"/>
        <s v="UASUCAVAN007596"/>
        <s v="ANLCACD0267781"/>
        <s v="ANLCACD0267782"/>
        <s v="ANLCACD0267777"/>
        <s v="HLCUIZ1GG07955AA"/>
        <s v="HLCUMA3160800385"/>
        <s v="MAEU570162589"/>
        <s v="BANQSZX0859786"/>
        <s v="MAEUSZH5XF552"/>
        <s v="BANQHKG5776174"/>
        <s v="ZIMUSHH30085883"/>
        <s v="PNEP16793719919"/>
        <s v="BANQHKG5782483"/>
        <s v="APLU901080095"/>
        <s v="APLU750001997"/>
        <s v="MAEUK57419878"/>
        <s v="BANQHKG5765161"/>
        <s v="CMDUSHZ1979318"/>
        <s v="MAEU569901418"/>
        <s v="TOEJSPWG1607438"/>
        <s v="KKLUSH4733367"/>
        <s v="CMDUSHZ1975958"/>
        <s v="CMDUBRE0368339A"/>
        <s v="CMDUHBGA0281322"/>
        <s v="MSCUP4719980"/>
        <s v="CMDUCNML232503"/>
        <s v="MSCUJ4811046"/>
        <s v="MSCULD130930"/>
        <s v="MAEU570250693"/>
        <s v="CMDUFR40264380"/>
        <s v="HLCUAL1160713922"/>
        <s v="HLCUAL1GG13922AA"/>
        <s v="CMDUSHZ1973184"/>
        <s v="ANLCZSZZ639711"/>
        <s v="BANQHKG5771086"/>
        <s v="HDMUTOQI3275878"/>
        <s v="MSCUXV750505"/>
        <s v="MAEU604729597"/>
        <s v="KKLUSX31335300"/>
        <s v="CMDUSHZ1971350"/>
        <s v="KKLUJPTF052010"/>
        <s v="CMDUSHZ1964749"/>
        <s v="MAEU589194479"/>
        <s v="CMDUHBG1115115D"/>
        <s v="MOLU28011344508"/>
        <s v="SAFM769016641"/>
        <s v="BANQHKG5754287"/>
        <s v="HLCUCO1160601054"/>
        <s v="KKLUSX31283800"/>
        <s v="APLU501115655"/>
        <s v="PNEP16793719561"/>
        <s v="BANQHKG5747848"/>
        <s v="CMDUAKD0219127"/>
        <s v="BANQSZX0843893"/>
        <s v="NYKSNB6EI2052700"/>
        <s v="MAEU956896944"/>
        <s v="BANQHKG5742534"/>
        <s v="CMDUSHZ1959031"/>
        <s v="CMDUCNUP006945"/>
        <s v="NPNECECMOSE11084"/>
        <s v="APLU059012148"/>
        <s v="APLU300805665"/>
        <s v="CMDUSHZ1957000"/>
        <s v="BANQHKG5736557"/>
        <s v="APLU032841156"/>
        <s v="EGLV149601275607"/>
        <s v="OERT210704F00062"/>
        <s v="ZIMUORF0643484"/>
        <s v="BANQHKG5725653"/>
        <s v="ANLCACN0566018"/>
        <s v="ANLCACN0564912"/>
        <s v="KKLUJPTF003485"/>
        <s v="CMDUSHZ1955340"/>
        <s v="MOLU15455439379"/>
        <s v="EGLV149601168851"/>
        <s v="HDMUIHWB1597565"/>
        <s v="HDMUIHWB1597565A"/>
        <s v="ANRM66930A0MK907"/>
        <s v="ANRM66ITJAI1447X"/>
        <s v="MSCUUF131959"/>
        <s v="HLCULE1160414749"/>
        <s v="BANQCDG3881484"/>
        <s v="BANQHKG5726724"/>
        <s v="BANQHKG5725564"/>
        <s v="HLCUHKG160582053"/>
        <s v="PNEP16793719190"/>
        <s v="CMDUSHZ1952003"/>
        <s v="ANLCACN0563633"/>
        <s v="MAEU956464589"/>
        <s v="OERT210704F00046"/>
        <s v="HLCUTA1160226932"/>
        <s v="ANLCACN0562279"/>
        <s v="ONPLQDLGB1650016"/>
        <s v="MSCUQX040176"/>
        <s v="APLU300800399"/>
        <s v="YMLUW360821572"/>
        <s v="COSU6116234210"/>
        <s v="CMDUIN80610686"/>
        <s v="ACLU6250S6684101"/>
        <s v="MSCUOI539690"/>
        <s v="BANQHKG5708504"/>
        <s v="BANQHKG5707311"/>
        <s v="CMDUHBG1104911A"/>
        <s v="UASUCNSZXA95371"/>
        <s v="BANQHKG5713050"/>
        <s v="PNEP16793719056"/>
        <s v="MSCUPM036286"/>
        <s v="BANQHKG5703044"/>
        <s v="ACLU6249S6683400"/>
        <s v="BANQHKG5690319"/>
        <s v="UASUCAVAN007109"/>
        <s v="BANQHKG5694962"/>
        <s v="HLCUTA1160404477"/>
        <s v="APLU073773915"/>
        <s v="PNEP16793718932"/>
        <s v="MAEU604498427"/>
        <s v="UASUCAVAN006796"/>
        <s v="UASUCAVAN006869"/>
        <s v="SUDU36SYDAA0607X"/>
        <s v="THGLXMN16040206"/>
        <s v="BANQHKG5682878"/>
        <s v="MSCULD123463"/>
        <s v="NYKS3540439210"/>
        <s v="NYKS354043921001"/>
        <s v="MAEU568985772"/>
        <s v="MAEU956204088"/>
        <s v="SAFM768409868"/>
        <s v="BANQHKG5686467"/>
        <s v="PNEP16793718752"/>
        <s v="CHSL195491162BOM"/>
        <s v="MSCUYM491216"/>
        <s v="MAEU604498307"/>
        <s v="MSCUZY161441"/>
        <s v="MSCUZY166150"/>
        <s v="UASUCAVAN006755"/>
        <s v="UASUCAVAN006762"/>
        <s v="UASUCAVAN006733"/>
        <s v="NYKS7101883810"/>
        <s v="ZIMUSHH30074500"/>
        <s v="HLCUHOU160437547"/>
        <s v="BANQHKG5670977"/>
        <s v="BANQHKG5674026"/>
        <s v="DMALCLO022629"/>
        <s v="BANQBUD0665450"/>
        <s v="HDMUTOJP3243322"/>
        <s v="PACJ3054068"/>
        <s v="MAEU955987871"/>
        <s v="KKLUJPTF003145"/>
        <s v="BANQHKG5670878"/>
        <s v="BANQHKG5658450"/>
        <s v="BANQHKG5666104"/>
        <s v="ONPLQDLGB1630008"/>
        <s v="MSCUQS647371"/>
        <s v="UASUCNSZXA74358"/>
        <s v="UASUCNSZXA74358A"/>
        <s v="SSPHCGP8304785"/>
        <s v="SSPHCGP908304785"/>
        <s v="EGLV465677022298"/>
        <s v="ZIMUSHH30073782"/>
        <s v="MAEU568838578"/>
        <s v="BANQHKG5651975"/>
        <s v="BANQHKG5658291"/>
        <s v="KKLUJPTF003053"/>
        <s v="PNEP16793718614"/>
        <s v="BANQHKG5654909"/>
        <s v="HLCUBO2160306776"/>
        <s v="MSCUJ6222606"/>
        <s v="CMDUMXO0330812"/>
        <s v="UASUCAVAN006555"/>
        <s v="UASUCAVAN006549"/>
        <s v="MSCUFY832450"/>
        <s v="CMDUCNCT231133"/>
        <s v="MAEU955858216"/>
        <s v="BANQHKG5649584"/>
        <s v="HDMUVCBU3235044"/>
        <s v="CMDUBRE0350764"/>
        <s v="EGLV140695000794"/>
        <s v="MSCULF865384"/>
        <s v="BANQHKG5640478"/>
        <s v="MAEU604366012"/>
        <s v="ZIMUSHH30071973"/>
        <s v="ZIMUSHH0355726"/>
        <s v="MOLU12018153163"/>
        <s v="PNEP16793718462"/>
        <s v="MAEU955603716"/>
        <s v="EGLV102600001507"/>
        <s v="CMDUMXO0328129"/>
        <s v="ZIMUIZM16927498"/>
        <s v="BANQBUD0665422"/>
        <s v="BANQHKG5638840"/>
        <s v="BANQBUD0660525"/>
        <s v="ANLCUSC0116649"/>
        <s v="BANQHKG5638845"/>
        <s v="HLCUPI3160101335"/>
        <s v="CMDUNBYG025153"/>
        <s v="HLCUMU1160104169"/>
        <s v="MSCUZI183980"/>
        <s v="BANQHKG5630480"/>
        <s v="BANQHKG5624412"/>
        <s v="HLCUAL1160202140"/>
        <s v="CMDUSHZ1905686"/>
        <s v="MSCUBT845423"/>
        <s v="MSCUBT848104"/>
        <s v="MSCUV7574204"/>
        <s v="UASUCAVAN006406"/>
        <s v="UASUCAVAN006494"/>
        <s v="ANLCUSC0116718"/>
        <s v="MAEU604357122"/>
        <s v="EGLV003600088639"/>
        <s v="CMDUMXO0327038"/>
        <s v="MAEUTRU010191"/>
        <s v="CMDULHV1341008"/>
        <s v="CMDUFR40259994"/>
        <s v="ZIMUSHH30070573"/>
        <s v="MAEU589987728"/>
        <s v="HLCURTM151232055"/>
        <s v="HLCURTMFL32055AA"/>
        <s v="HLCUAL1160106684"/>
        <s v="HLCUAL1GA06684AA"/>
        <s v="MSCUWT590020"/>
        <s v="PNEP15793718161"/>
        <s v="BANQHKG5620072"/>
        <s v="EGLV140595015021"/>
        <s v="MAEU604337047"/>
        <s v="EGLV465677005393"/>
        <s v="MAEU568615352"/>
        <s v="BANQHKG5616293"/>
        <s v="HLCUDA2151251009"/>
        <s v="BANQHKG5614029"/>
        <s v="MSCUID992674"/>
        <s v="SSLLJ98883"/>
        <s v="BANQHKG5602653"/>
        <s v="BANQHKG5610893"/>
        <s v="ANLCHAD0119914"/>
        <s v="HLCULE1FL14389AA"/>
        <s v="MAEU604302029"/>
        <s v="HLCUTPE151208763"/>
        <s v="SAFM768263012"/>
        <s v="MSCULS841397"/>
        <s v="SUDUA5HAMPE0845X"/>
        <s v="PNEP15793717939"/>
        <s v="SUDU65SSZIA7594X"/>
        <s v="BANQHKG5594200"/>
        <s v="BANQHKG5585231"/>
        <s v="MSCUJV047954"/>
        <s v="CMDUMXO0324049"/>
        <s v="MAEU955231889"/>
        <s v="SLCCLASB1226702"/>
        <s v="HLCUDA2151150739"/>
        <s v="BANQHKG5576503"/>
        <s v="ZIMUSHH30068450"/>
        <s v="SUDUR5RTMPE0739A"/>
        <s v="SUDUR5RTMPE0739X"/>
        <s v="MOLU14603301327"/>
        <s v="MOLU28010349418"/>
        <s v="MOLUH2000329228"/>
        <s v="MSCUQR976641"/>
        <s v="BANQHKG5572560"/>
        <s v="MAEU955171300"/>
        <s v="EGLV140598038910"/>
        <s v="HLCUAL1151109431"/>
        <s v="BANQHKG5569045"/>
        <s v="SSLLOAK205426"/>
        <s v="HDMUBMWB1193874"/>
        <s v="HDMUVCKN3203989"/>
        <s v="MOLU13804951467"/>
        <s v="CLAMCOSN5M745479"/>
        <s v="SSLLJ98257"/>
        <s v="CLAMHAIN5M000419"/>
        <s v="MAEU955062634"/>
        <s v="CMDUMXO0320920"/>
        <s v="HLCUBU3151005080"/>
        <s v="LPUS0170N00002"/>
        <s v="BANQMAD2019194"/>
        <s v="HLCUBSL151005945"/>
        <s v="HLCUBSLFJ05945AA"/>
        <s v="BANQHKG5533477"/>
        <s v="SUDUN15H44871610"/>
        <s v="HDMUHKWB8203901"/>
        <s v="TWUD105150899006"/>
        <s v="OWLNHR15I0000306"/>
        <s v="SUDUR5RTMPE0607X"/>
        <s v="MAEU569695244"/>
        <s v="BANQHKG5520526"/>
        <s v="SUDUN15H44871550"/>
        <s v="MSCUEV192405"/>
        <s v="DWWLHKG1500561"/>
        <s v="NYKS2006145870"/>
        <s v="ZIMUSHH30065685"/>
        <s v="ZIMUSHH30065337"/>
        <s v="MAEU604185865"/>
        <s v="CMDUMXO0316459"/>
        <s v="MAEU569695225"/>
        <s v="ZIMUMAA806010110"/>
        <s v="BANQHKG5513623"/>
        <s v="SUDUN15H44871525"/>
        <s v="APLU058641961"/>
        <s v="KKLUJPTF051278"/>
        <s v="ZIMUVTR8002345"/>
        <s v="DNYC19577"/>
        <s v="NYKS5582018890"/>
        <s v="BANQHKG5508034"/>
        <s v="CLAMCOSN5M720764"/>
        <s v="CMDUMXO0315259"/>
        <s v="ZIMUMAA6010074"/>
        <s v="BANQHKG5498274"/>
        <s v="MSCURZ317521"/>
        <s v="ZIMUVTR8002409"/>
        <s v="MAEU954601504"/>
        <s v="APLU058641960"/>
        <s v="APLU300758853"/>
        <s v="BANQHKG5494449"/>
        <s v="BANQHKG5483281"/>
        <s v="HLCUHKG150994583"/>
        <s v="CMDUIN80499678"/>
        <s v="CMDUPK20377540"/>
        <s v="BANQHKG5483300"/>
        <s v="APLU058641959"/>
        <s v="APLU300758852"/>
        <s v="MSCUID294014"/>
        <s v="MAEU567503119"/>
        <s v="SUDUB5BOXAG2497X"/>
        <s v="ZIMUSHH30062804"/>
        <s v="HDMUHKWB8269492"/>
        <s v="MSCUID275559"/>
        <s v="BANQHKG5480602"/>
        <s v="BANQHKG5472564"/>
        <s v="HLCUHKG150866135"/>
        <s v="NAQAAJAX5303807V"/>
        <s v="APLU058641958"/>
        <s v="APLU300758850"/>
        <s v="ANRM556502191011"/>
        <s v="BANQHKG5470224"/>
        <s v="SMLU4218738A"/>
        <s v="MSCUUS394635"/>
        <s v="UASUCAVAN005057"/>
        <s v="UASUCAVAN005056"/>
        <s v="HLCUBO2150804956"/>
        <s v="MAEU604040246"/>
        <s v="MAEU567474924"/>
        <s v="MAEU954322973"/>
        <s v="BANQHKG5469594"/>
        <s v="CMDUIN80482611"/>
        <s v="ZIMUORF595903"/>
        <s v="CMDUCAN0294014"/>
        <s v="UASUCAVAN005019"/>
        <s v="APLU058641957"/>
        <s v="APLU300758849"/>
        <s v="CMDULHV1262041"/>
        <s v="CMDUFR40256559"/>
        <s v="ZIMUBOM6097205"/>
        <s v="BANQHKG5460692"/>
        <s v="ZIMURQL0009122"/>
        <s v="MSCUC5319896"/>
        <s v="APLU086380602"/>
        <s v="HLCULE1FG18381AA"/>
        <s v="ANRM556502104030"/>
        <s v="OERT209702E00591"/>
        <s v="BANQHKG5447236"/>
        <s v="BANQHKG5450221"/>
        <s v="FTNVSZS000067841"/>
        <s v="ZIMURQL6018315"/>
        <s v="APLU058623233"/>
        <s v="APLU300751717"/>
        <s v="BANQHKG5447249"/>
        <s v="NYKS5351135400"/>
        <s v="SUDUR5RTMPE0363X"/>
        <s v="BANQHKG5440365"/>
        <s v="CMDUHK2171897"/>
        <s v="MAEU953988878"/>
        <s v="MAEU954086904"/>
        <s v="APLU082045031"/>
        <s v="KKLUHAM433745"/>
        <s v="MSCUDE305943"/>
        <s v="ANRM556501995053"/>
        <s v="ANRM556501995055"/>
        <s v="ONPLQDDET1570002"/>
        <s v="MAEUS67232489"/>
        <s v="ANLCZQZS828602"/>
        <s v="MSCUGX929065"/>
        <s v="BANQBUE0376382"/>
        <s v="ANRM556501995025"/>
        <s v="EGLV465577060449"/>
        <s v="ACLU5207S6568417"/>
        <s v="BANQHKG5425246"/>
        <s v="CMDUHK2171796"/>
        <s v="APLU058620441"/>
        <s v="APLU300746256"/>
        <s v="BANQHKG5419164"/>
        <s v="HLCUME3150715527"/>
        <s v="MSCUIE375341"/>
        <s v="MSCUC5244847"/>
        <s v="ZIMUITJ2001704"/>
        <s v="HLCUTA11505APJQ3"/>
        <s v="HLCUTA1FEAPJQ3AA"/>
        <s v="HDMUHKWB8203814"/>
        <s v="APLU058620440"/>
        <s v="APLU300746255"/>
        <s v="SSPHORF588253"/>
        <s v="ONPLQDLAX1560014"/>
        <s v="ANLCZQZS826360"/>
        <s v="MOLU13015628035"/>
        <s v="MSCUM9369606"/>
        <s v="SUDUR5RTMPE0288X"/>
        <s v="DMALBRE264330"/>
        <s v="BANQHKG5413973"/>
        <s v="UASUCAVAN004779"/>
        <s v="MAEUSZHPPMK13"/>
        <s v="CMDUTWN0242768"/>
        <s v="BANQHKG5407193"/>
        <s v="APLU058616709"/>
        <s v="APLU300739944"/>
        <s v="MOLU13015551822"/>
        <s v="BANQHKG5393014"/>
        <s v="BANQHKG5398452"/>
        <s v="MSCUPU061938"/>
        <s v="HLCULE1150606951"/>
        <s v="SUDUR5RTMPE0283X"/>
        <s v="APLU058616708"/>
        <s v="APLU300739943"/>
        <s v="ZIMUORF585184"/>
        <s v="MSCUPG662609"/>
        <s v="ZIMUBQA0090853"/>
        <s v="KKLUSH5689044"/>
        <s v="CMDUAR10347353"/>
        <s v="BANQHKG5385395"/>
        <s v="MAEU603968533"/>
        <s v="ZIMUSHH30058989"/>
        <s v="CMDUIN80450506"/>
        <s v="MSCUDE300027"/>
        <s v="BANQHKG5385396"/>
        <s v="WRUS2630149737"/>
        <s v="CMDUCNML182079"/>
        <s v="MSCUDE297678"/>
        <s v="MSCUDE298957"/>
        <s v="BANQHKG5376616"/>
        <s v="KKLUHB37174600"/>
        <s v="BANQHKG5378832"/>
        <s v="HLCUHKG1505KUTJ6"/>
        <s v="MAEU953673035"/>
        <s v="SAFM710633942"/>
        <s v="MOLU13501479340"/>
        <s v="CMDUKLP0117309"/>
        <s v="ONPLQDLAX1550005"/>
        <s v="ANLCZQZS820382"/>
        <s v="MOLU12014762500"/>
        <s v="MSCUHJ824187"/>
        <s v="BANQHKG5365034"/>
        <s v="BANQHKG5369282"/>
        <s v="KKLUHB36923300"/>
        <s v="MSCUY8566781"/>
        <s v="MOLU13501474267"/>
        <s v="HLCUGYE150541504"/>
        <s v="MSCUDE296225"/>
        <s v="BANQHKG5365035"/>
        <s v="HLCUTU1150400533"/>
        <s v="MOLU13501464823"/>
        <s v="MAEU953535218"/>
        <s v="HLCUGYE150447473"/>
        <s v="BANQHKG5357525"/>
        <s v="MQNASLA0315036"/>
        <s v="ONPLQDLAX1540006"/>
        <s v="ANLCZQZS816319"/>
        <s v="HLCUTU1150305572"/>
        <s v="APLU058611293"/>
        <s v="MAEU953427229"/>
        <s v="BANQHKG5355366"/>
        <s v="MOLU15454113705"/>
        <s v="SHKK344912320857"/>
        <s v="CMDUPK20369015"/>
        <s v="BANQHKG5341340"/>
        <s v="BANQHKG5345670"/>
        <s v="SUDU150015229023"/>
        <s v="SUDU15MANEN2360X"/>
        <s v="EGLV104500003822"/>
        <s v="APLU099966266"/>
        <s v="HLCUDA2150350071"/>
        <s v="HLCULI3150307815"/>
        <s v="HLCUGYE150346724"/>
        <s v="HLCUGYE150346757"/>
        <s v="HLCUGYE150348412"/>
        <s v="HLCUGYE150348434"/>
        <s v="HLCUGYE150348445"/>
        <s v="HLCUGYE150440178"/>
        <s v="HLCUGYE150440207"/>
        <s v="HLCUME3150420876"/>
        <s v="APLU058611292"/>
        <s v="MSCUW2247515"/>
        <s v="MOLU13501441880"/>
        <s v="EGLV143580186580"/>
        <s v="APLU058608592"/>
        <s v="HLCUGYE150346629"/>
        <s v="HLCUGYE150346713"/>
        <s v="MOLU13501435949"/>
        <s v="BANQHKG5332899"/>
        <s v="CMDUPK20368048"/>
        <s v="KKLUJPTF001318"/>
        <s v="YMLUW192233124"/>
        <s v="ONPLQDDET1530006"/>
        <s v="ANLCZQZS813687"/>
        <s v="UASUCNSHA447402"/>
        <s v="APLU902644696"/>
        <s v="MSCUJ8528513"/>
        <s v="YMLUW192232947"/>
        <s v="APLU058608590"/>
        <s v="CMDUPK20367046"/>
        <s v="BANQHKG5330200"/>
        <s v="APLU077796642"/>
        <s v="SSPHORF573409"/>
        <s v="KKLUSH5664039"/>
        <s v="HDMUQSWB5314476"/>
        <s v="CHHKGOANYC010616"/>
        <s v="NYKS7000276350"/>
        <s v="JAPTENGO15020651"/>
        <s v="HDMUNGWB1657619"/>
        <s v="CMDUIN80417453"/>
      </sharedItems>
    </cacheField>
    <cacheField name="HOUSE VS MASTER" numFmtId="0">
      <sharedItems>
        <s v="H"/>
        <s v="M"/>
        <s v=" "/>
      </sharedItems>
    </cacheField>
    <cacheField name="MASTER B/L" numFmtId="0">
      <sharedItems>
        <s v="MAEU246611254"/>
        <s v=" "/>
        <s v="TRKU10160422"/>
        <s v="MAEU246144405"/>
        <s v="MEDUE8381562"/>
        <s v="MAEU244876677"/>
        <s v="MAEU244991523"/>
        <s v="MEDUVM055806"/>
        <s v="HLCUBO1240969827"/>
        <s v="HDMUSHAM32785200"/>
        <s v="WHLC091EA09835"/>
        <s v="YMJAT755585514"/>
        <s v="HLCURI5240705175"/>
        <s v="CMDUDBA0348308"/>
        <s v="APLUUSG0279876"/>
        <s v="MEDUE8327326"/>
        <s v="MEDUX9148628"/>
        <s v="MAEI241657904"/>
        <s v="HLCUDUR240429720"/>
        <s v="COSU6387359420"/>
        <s v="WHLC025E617481"/>
        <s v="HLCUDUR240420725"/>
        <s v="HLCUDUR240234982"/>
        <s v="HLCUDUR240333341"/>
        <s v="EGLV149402271832"/>
        <s v="SSPHJKT8101855"/>
        <s v="HLCUDUR240324812"/>
        <s v="EGLV010400344554"/>
        <s v="MEDUJ7174611"/>
        <s v="MAEI237045263"/>
        <s v="HLCUTS12312AUCI0"/>
        <s v="MAEUL24140071"/>
        <s v="MEDUIH566529"/>
        <s v="ONEYMNLD35710400"/>
        <s v="APLUUSG0258408"/>
        <s v="MAEI233601614"/>
        <s v="CMDUBSE0275428"/>
        <s v="ZIMUSEL71065672"/>
        <s v="MEDURO712943"/>
        <s v="ZIMUSEL71066606"/>
        <s v="MAEI230691058"/>
        <s v="MAEI230902564"/>
        <s v="MEDUFA202441"/>
        <s v="CMDUBRE0636820"/>
        <s v="SSBFTC002SASW008"/>
        <s v="HLCUSS5230749591"/>
        <s v="HDMUSZPM65267300"/>
        <s v="ONEYTA3VT0861400"/>
        <s v="MAEI227985365"/>
        <s v="MATS4522894000"/>
        <s v="SMLMNJED3A313400"/>
        <s v="SSBFCL134BSSW017"/>
        <s v="ONEYMUMD23551300"/>
        <s v="APLUUSG0235432"/>
        <s v="ONEYTA2VT5434400"/>
        <s v="ONEYKHID00940600"/>
        <s v="CMDUAIS0415777"/>
        <s v="MAEI914831698"/>
        <s v="HLCUHAM2212BFIS2"/>
        <s v="YMPRT670079231"/>
        <s v="CMDUAMC1984522"/>
        <s v="ONEYPRGC05610600"/>
        <s v="SEAU222129546"/>
        <s v="MEDUJF627049"/>
        <s v="YMPRT851025906"/>
        <s v="MAEUL22AP0168"/>
        <s v="ONEYHKGCE7478600"/>
        <s v="MAEUL229R0923"/>
        <s v="HDMUTPEM65520500"/>
        <s v="MAEU221911823"/>
        <s v="HLCURTM220927361"/>
        <s v="HLCUHAM2209BYGV0"/>
        <s v="WHLC025C767095"/>
        <s v="CMDUBSE0255939"/>
        <s v="CMDUBSE0255939A"/>
        <s v="MEDUX5063771"/>
        <s v="MEDUX5068630"/>
        <s v="ACLUSA00838717"/>
        <s v="MAEU220549754"/>
        <s v="CMDUBRE0590423"/>
        <s v="MEDUI9615036"/>
        <s v="YMLUE450305297"/>
        <s v="CMDUCFA0531125"/>
        <s v="CMDUSEL1393306"/>
        <s v="HLCUEUR2205AZCD3"/>
        <s v="MEDUMD409162"/>
        <s v="CMDUCAD0628307"/>
        <s v="HLCUGDY220439525"/>
        <s v="CMDUCAD0625320"/>
        <s v="CMDUAID0245726"/>
        <s v="HLCUMA3220186395"/>
        <s v="OOLU2697636511"/>
        <s v="HLCUALY220502061"/>
        <s v="MEDUI8346740"/>
        <s v="HLCUIZ1220492858"/>
        <s v="YMLUT851024813"/>
        <s v="HLCUIZ12202BCYE8"/>
        <s v="MEDUI7255843"/>
        <s v="YMLUT600084148"/>
        <s v="CMDUAMC1686016"/>
        <s v="HLCULIV211217646"/>
        <s v="HLCUME3211229700"/>
        <s v="HLCUEUR2202CBAZ2"/>
        <s v="SUDU22CSC000135X"/>
        <s v="HLCUDE12111BELZ8"/>
        <s v="HLCUGDY211231722"/>
        <s v="CMDUTHD0840785"/>
        <s v="MEDUIT947443"/>
        <s v="OOLU8810009080"/>
        <s v="EGLV146102624695"/>
        <s v="HLCUIT1211098758"/>
        <s v="MEDUIT887805"/>
        <s v="ZIMUQIN4877780"/>
        <s v="COSU6311292990"/>
        <s v="MEDURI438322"/>
        <s v="COSU6310796460"/>
        <s v="MEDUIT731979"/>
        <s v="MEDUIT781230"/>
        <s v="MAEU213015960"/>
        <s v="ONEYSINB76772500"/>
        <s v="MEDUIT687478"/>
        <s v="HLCUIT1210774149"/>
        <s v="HLCUIT1210774116"/>
        <s v="MEDUPG786692"/>
        <s v="ONEYHKGBD0786612"/>
        <s v="HLCUEUR2105COTQ6"/>
        <s v="HLCUSGN2106AWUU0"/>
        <s v="APLUUSG0174721"/>
        <s v="MEDUCU562681"/>
        <s v="MEDUPG786700"/>
        <s v="MEDUPG761034"/>
        <s v="MAEUL215H0266"/>
        <s v="SMLMTAYH1C510300"/>
        <s v="CMDUAMC1233531"/>
        <s v="MAEU208351594"/>
        <s v="ACLUSA00638202"/>
        <s v="MEDUIT365927"/>
        <s v="HLCUKUL210308135"/>
        <s v="CMDUAYN0650588"/>
        <s v="MAEI208224943"/>
        <s v="CMDUMAY0123667"/>
        <s v="YMLUT755575469"/>
        <s v="MEDUIT294689"/>
        <s v="HLCUEUR2011CDXH3"/>
        <s v="MEDUII110582"/>
        <s v="CMDUSSZ0855285"/>
        <s v="HLCUBO1201145376"/>
        <s v="HLUSAN2201102383"/>
        <s v="MAEI911525367"/>
        <s v="MAEU205935626"/>
        <s v="EGLV142053506946"/>
        <s v="HLCUBU3200919540"/>
        <s v="MEDUIT101322"/>
        <s v="HLCUEUR2009DEUL1"/>
        <s v="ZIMUHKG83088869"/>
        <s v="HLCUGOA200909130"/>
        <s v="CMDUHKA1907013"/>
        <s v="MEDUPR733304"/>
        <s v="HDMUBUDT9337292"/>
        <s v="HLCUSCL200913856"/>
        <s v="ZIMUHKG83081569"/>
        <s v="EGLV147000418733"/>
        <s v="ZIMUHKG83079456"/>
        <s v="ZIMUHKG83075518"/>
        <s v="HLUSAN2200801557"/>
        <s v="SEAU203586454"/>
        <s v="OOLU2113806700"/>
        <s v="HLCUSS5200640891"/>
        <s v="OOLU2639796290"/>
        <s v="MAEI203261860"/>
        <s v="ONEYTS0QA0773800"/>
        <s v="ONEYSZPA21913600"/>
        <s v="HLCUHAM200326106"/>
        <s v="SSPHCGP8337935"/>
        <s v="APLUUSG0138594"/>
        <s v="MEDUBZ287690"/>
        <s v="MAEU590550122"/>
        <s v="EGLV070900374773"/>
        <s v="HLCUZS11912APFI9"/>
        <s v="HLUSAN2191102080"/>
        <s v="APLUUSG0133587"/>
        <s v="APLUAQN0105791"/>
        <s v="ONEYHKGVN2599605"/>
        <s v="MAEU586637964"/>
        <s v="EGLV100950310227"/>
        <s v="ONEYSH9UY1571800"/>
        <s v="APLUSHDN004313"/>
        <s v="ONEYSINV61499700"/>
        <s v="ONEYSH9UY9775800"/>
        <s v="CMDUCAD0388295"/>
        <s v="SMLMTAYH9F577600"/>
        <s v="HLCUSS5190814575"/>
        <s v="MAEU583379836"/>
        <s v="YMLUW236283580"/>
        <s v="SMLU5717102A"/>
        <s v="SMLMTAYH9D844100"/>
        <s v="MAEU969248935"/>
        <s v="HDMUHKWB1927516"/>
        <s v="CMDUCNBW579513"/>
        <s v="ONEYSZPV52610700"/>
        <s v="MEDUG2070639"/>
        <s v="MEDUBI192031"/>
        <s v="ZIMUTUT6021854"/>
        <s v="ONEYSH9AC4930400"/>
        <s v="HLCUGOA190366391"/>
        <s v="APLUAOC0120276"/>
        <s v="MEDUQD147862"/>
        <s v="HLCURTM190186100"/>
        <s v="ONEYSH9AC1951400"/>
        <s v="HLCURTM190111832"/>
        <s v="SMLMTAYH9A015200"/>
        <s v="ANLCAEL0813022"/>
        <s v="CMDULMM0245753"/>
        <s v="APLUXHMN006370"/>
        <s v="EGLV010801525541"/>
        <s v="MAEU966685133"/>
        <s v="CMDUHBG1288776"/>
        <s v="MAEU579034539"/>
        <s v="MEDUS5170122"/>
        <s v="MEDUS4818937"/>
        <s v="APLUAJD0113275"/>
        <s v="SMLMTAYH8H598300"/>
        <s v="MEDUS4818671"/>
        <s v="APLU002521936"/>
        <s v="ACLUSA00306255"/>
        <s v="APLU021999303"/>
        <s v="HLCUSIN180733425"/>
        <s v="MEDUQ1054095"/>
        <s v="HLCUIT1180814048"/>
        <s v="SMLMTAYH8F001100"/>
        <s v="ONEYSZPU64195300"/>
        <s v="APLU011468356"/>
        <s v="MAEU577114711"/>
        <s v="ONEYSELU26224800"/>
        <s v="MEDUQI230416"/>
        <s v="MSCUJ9770429"/>
        <s v="SUDU68SSZIA7142X"/>
        <s v="MSCUOH662378"/>
        <s v="OOLU4045551660"/>
        <s v="CMDUMXO0404133"/>
        <s v="MSCUPX387496"/>
        <s v="MSCUPX361186"/>
        <s v="CMDUXIA0298760"/>
        <s v="MOLU13023048523"/>
        <s v="MSCUPX030716"/>
        <s v="COSU6161673300"/>
        <s v="HLCUAL1171100352"/>
        <s v="COSU6171447780"/>
        <s v="MOLU12023453210"/>
        <s v="COSU6171423900"/>
        <s v="APLU750499735"/>
        <s v="HLCUBKK170904340"/>
        <s v="HDMUHKWB8382079"/>
        <s v="COSU6162237760"/>
        <s v="COSU6147887920"/>
        <s v="HLCUSIN170728187"/>
        <s v="HLUSUSF170800559"/>
        <s v="COSU6147893420"/>
        <s v="COSU6171432930"/>
        <s v="HLCUBU3170704019"/>
        <s v="COSU6147833710"/>
        <s v="MSCUQU794593"/>
        <s v="COSU6147804680"/>
        <s v="NYKSSINT19320302"/>
        <s v="HLCUAL1170617751"/>
        <s v="HLCULIV170607844"/>
        <s v="MSCUC5874809"/>
        <s v="MOLU13020521421"/>
        <s v="MAEU572905589"/>
        <s v="ACLU72265829233"/>
        <s v="TRKUISTNYC735075"/>
        <s v="MSCUC5849223"/>
        <s v="HDMUHKWB8382419"/>
        <s v="CMDUNAM2721307"/>
        <s v="COSU6147694890"/>
        <s v="MSCUYG449286"/>
        <s v="MSCUQU086347"/>
        <s v="MSCUJZ020924"/>
        <s v="APLU075475449"/>
        <s v="MSCUJZ020973"/>
        <s v="COSU6147647750"/>
        <s v="COSU6147649430"/>
        <s v="ZIMUHFA332238"/>
        <s v="HLCUHKG1702KUGD9"/>
        <s v="CMDUNAM2644639"/>
        <s v="SEAU571830941"/>
        <s v="KKLUHC03035500"/>
        <s v="APLU021994238"/>
        <s v="SEAU571699497"/>
        <s v="COSU6134074560"/>
        <s v="MSCUUF540639"/>
        <s v="MSCUJS208609"/>
        <s v="SEAU571629130"/>
        <s v="COSU6134038300"/>
        <s v="HLCUCG2161212521"/>
        <s v="CMDUNAM2601120"/>
        <s v="KKLUHC02691700"/>
        <s v="KKLUHC02690700"/>
        <s v="HLCUHKG1611KUHP2"/>
        <s v="CMDUNAM2586534"/>
        <s v="HLCUHKG1610KULX0"/>
        <s v="UASUCNSZXB93995"/>
        <s v="MAEU571050461"/>
        <s v="CMDUHBG1141331"/>
        <s v="MSCUC5534528"/>
        <s v="CMDULHV1500042"/>
        <s v="CMDULHV1500075"/>
        <s v="SEAU570872548"/>
        <s v="KKLUHC02303300"/>
        <s v="CMDULHV1484620"/>
        <s v="SEAU570778225"/>
        <s v="SEAU570830694"/>
        <s v="MSCUQT003681"/>
        <s v="COSU6133933640"/>
        <s v="CMDUIN80669789"/>
        <s v="MAEU957872544"/>
        <s v="APLU069389366"/>
        <s v="SEAU570647243"/>
        <s v="COSU6133915360"/>
        <s v="SEAU570579668"/>
        <s v="COSU6133888590"/>
        <s v="CMDULHV1469669"/>
        <s v="COSU6133871310"/>
        <s v="HLCUIZ1160707955"/>
        <s v="HLCUSZX1607BDBD2"/>
        <s v="COSU6133840710"/>
        <s v="SEAU570293975"/>
        <s v="COSU6133868290"/>
        <s v="COSU6133807110"/>
        <s v="KKLUSH4733367"/>
        <s v="CMDUBRE0368339A"/>
        <s v="CMDULHV1452056"/>
        <s v="HLCUAL1160713922"/>
        <s v="HLCUHKG1607KUKE8"/>
        <s v="MSCUC5473040"/>
        <s v="SEAU569925165"/>
        <s v="MSCUC5474089"/>
        <s v="HLCUSZX1606BATX7"/>
        <s v="MAEU578089842"/>
        <s v="EGLV061600018751"/>
        <s v="APLU059012148"/>
        <s v="COSU6123697650"/>
        <s v="KKLUSX30231400"/>
        <s v="COSU6123680320"/>
        <s v="HDMUIHWB1597565"/>
        <s v="ANRM66930A0MK907"/>
        <s v="HLCULE1160414749"/>
        <s v="COSU6123688060"/>
        <s v="COSU6123658450"/>
        <s v="SEAU569755303"/>
        <s v="KKLUSX29391500"/>
        <s v="MSCUQX040176"/>
        <s v="APLU501128109"/>
        <s v="COSU6123664880"/>
        <s v="COSU6123667920"/>
        <s v="COSU6123670360"/>
        <s v="SEAU569399809"/>
        <s v="COSU6123657920"/>
        <s v="COSU6123656290"/>
        <s v="COSU6123650000"/>
        <s v="SEAU569315547"/>
        <s v="YMLUW228110167"/>
        <s v="COSU6123643960"/>
        <s v="NYKS3540439210"/>
        <s v="COSU6110490920"/>
        <s v="SEAU569135002"/>
        <s v="CMDUIN80586559"/>
        <s v="COSU6123633550"/>
        <s v="COSU6123605740"/>
        <s v="SEAUSLD178284"/>
        <s v="COSU4505240910"/>
        <s v="KKLUSH9530795"/>
        <s v="COSU6123625080"/>
        <s v="COSU6123615050"/>
        <s v="COSU6123620500"/>
        <s v="MSCUQS647371"/>
        <s v="UASUCNSZXA74358"/>
        <s v="SSPHCGP8304785"/>
        <s v="COSU6110360980"/>
        <s v="COSU6110486140"/>
        <s v="SEAU569022532"/>
        <s v="COSU6123607980"/>
        <s v="HLCUHKG1602KULS1"/>
        <s v="COSU6110484920"/>
        <s v="SEAU568841301"/>
        <s v="HDMUHBWB1579322"/>
        <s v="COSU6110451740"/>
        <s v="COSU4505241420"/>
        <s v="HDMUHKWB8309442"/>
        <s v="COSU6110481900"/>
        <s v="HLCUHKG1601KULH2"/>
        <s v="CMDULHV1341008"/>
        <s v="HLCURTM151232055"/>
        <s v="HLCUAL1160106684"/>
        <s v="SEAU568629351"/>
        <s v="COSU6110469830"/>
        <s v="HLCUHKG1601KUGD6"/>
        <s v="COSU6110457030"/>
        <s v="MSCUJH553941"/>
        <s v="COSU6110454600"/>
        <s v="COSU6110459850"/>
        <s v="HLCULE1151214389"/>
        <s v="SEAU568361538"/>
        <s v="COSU6110443030"/>
        <s v="COSU6110445810"/>
        <s v="EGLV003503181841"/>
        <s v="COSU6110440580"/>
        <s v="SUDUR5RTMPE0739X"/>
        <s v="MOLU28010349418"/>
        <s v="COSU6110425560"/>
        <s v="COSU6110338160"/>
        <s v="HDMUBMWB1193874"/>
        <s v="MSCUJH525105"/>
        <s v="MAEU568261987"/>
        <s v="HLCUBSL151005945"/>
        <s v="SUDUN15H44871610"/>
        <s v="HLCUHAM150947022"/>
        <s v="SUDUR5RTMPE0607X"/>
        <s v="SUDUN15H44871550"/>
        <s v="NYKS2006145870"/>
        <s v="ZIMUMAA6010110"/>
        <s v="SUDUN15H44871525"/>
        <s v="OOLU2564664240"/>
        <s v="COSU6110370570"/>
        <s v="COSU6110361770"/>
        <s v="APLU058641960"/>
        <s v="COSU6110356270"/>
        <s v="HLCUHKG150994583"/>
        <s v="COSU6110349550"/>
        <s v="APLU058641959"/>
        <s v="COSU6110343020"/>
        <s v="HLCUHKG150866135"/>
        <s v="HDMUQSWB5951174"/>
        <s v="APLU058641958"/>
        <s v="COSU6110308560"/>
        <s v="MAEU954322973"/>
        <s v="COSU6110331450"/>
        <s v="APLU058641957"/>
        <s v="CMDULHV1262041"/>
        <s v="MSCUC5319896"/>
        <s v="HLCULE1150718381"/>
        <s v="HJSCFOC503352500"/>
        <s v="COSU6110314370"/>
        <s v="YMLUW300845885"/>
        <s v="APLU058623233"/>
        <s v="COSU6110310350"/>
        <s v="CMDUHK2171897"/>
        <s v="ANLCZQZS828602"/>
        <s v="ANRM556501995025"/>
        <s v="CMDUHK2171796"/>
        <s v="APLU058620441"/>
        <s v="COSU6110287520"/>
        <s v="HLCUTA11505APJQ3"/>
        <s v="APLU058620440"/>
        <s v="ANLCZQZS826360"/>
        <s v="ACLU5207S6568417"/>
        <s v="COSU6110274270"/>
        <s v="COSU6110261860"/>
        <s v="APLU058616709"/>
        <s v="COSU6110253930"/>
        <s v="COSU6110259500"/>
        <s v="APLU058616708"/>
        <s v="COSU6110254110"/>
        <s v="COSU6110249070"/>
        <s v="MOLU15454029600"/>
        <s v="KKLUHB37174600"/>
        <s v="HLCUHKG1505KUTJ6"/>
        <s v="ANLCZQZS820382"/>
        <s v="COSU6110222940"/>
        <s v="KKLUHB36923300"/>
        <s v="COSU6110228480"/>
        <s v="COSU6110220790"/>
        <s v="APLU057637210"/>
        <s v="ANLCZQZS816319"/>
        <s v="COSU6093386960"/>
        <s v="HJSCHKG525490200"/>
        <s v="COSU6110207990"/>
        <s v="COSU6110207980"/>
        <s v="SUDU15MANEN2360X"/>
        <s v="COSU6093396690"/>
        <s v="ANLCZQZS813687"/>
        <s v="COSU6093391800"/>
        <s v="HDMUNGWB1657619"/>
      </sharedItems>
    </cacheField>
    <cacheField name="VOYAGE NUMBER">
      <sharedItems containsMixedTypes="1" containsNumber="1" containsInteger="1">
        <s v="442N"/>
        <s v="US83W"/>
        <s v="ATS34"/>
        <s v="442W"/>
        <s v="5W"/>
        <s v="073E"/>
        <s v="447N"/>
        <s v="221N"/>
        <s v="441N"/>
        <s v="444W"/>
        <n v="164.0"/>
        <s v="444N"/>
        <s v="4W"/>
        <n v="154.0"/>
        <s v="445A"/>
        <s v="440N"/>
        <s v="445W"/>
        <n v="15.0"/>
        <n v="163.0"/>
        <s v="0GBQ5"/>
        <s v="220N"/>
        <s v="068W"/>
        <n v="4140.0"/>
        <n v="4141.0"/>
        <s v="45S"/>
        <n v="153.0"/>
        <s v="441A"/>
        <s v="NN444"/>
        <s v="444A"/>
        <s v="1273A"/>
        <s v="439N"/>
        <s v="438N"/>
        <n v="162.0"/>
        <s v="NN442"/>
        <s v="442A"/>
        <s v="020E"/>
        <s v="438A"/>
        <s v="0INI0"/>
        <s v="439W"/>
        <n v="4139.0"/>
        <s v="0003E"/>
        <s v="ASU41"/>
        <s v="93S"/>
        <s v="0INHY"/>
        <n v="4138.0"/>
        <s v="1TU91"/>
        <n v="161.0"/>
        <n v="4042.0"/>
        <s v="0INHW"/>
        <s v="11E"/>
        <n v="151.0"/>
        <s v="3W"/>
        <s v="001E"/>
        <s v="024W"/>
        <s v="0INHS"/>
        <s v="437W"/>
        <s v="AST37"/>
        <s v="431A"/>
        <s v="014W"/>
        <s v="ATS30"/>
        <n v="150.0"/>
        <s v="003E"/>
        <s v="0INHQ"/>
        <n v="159.0"/>
        <s v="2W"/>
        <s v="017E"/>
        <s v="0INHL"/>
        <s v="0INHO"/>
        <s v="434A"/>
        <s v="1365E"/>
        <s v="436N"/>
        <s v="432W"/>
        <s v="0INHI"/>
        <s v="430A"/>
        <s v="1W"/>
        <s v="1263E"/>
        <s v="34W"/>
        <s v="0INHK"/>
        <n v="265.0"/>
        <n v="4129.0"/>
        <s v="0DBJA"/>
        <s v="0LBHE"/>
        <n v="147.0"/>
        <s v="427A"/>
        <s v="33W"/>
        <s v="1XRS2"/>
        <s v="NN429"/>
        <s v="429A"/>
        <n v="10.0"/>
        <s v="31W"/>
        <s v="426E"/>
        <s v="426N"/>
        <s v="425N"/>
        <s v="427N"/>
        <s v="1TU7L"/>
        <s v="0TND6"/>
        <n v="145.0"/>
        <s v="43W"/>
        <n v="4124.0"/>
        <s v="423W"/>
        <s v="092E"/>
        <s v="0KO0W"/>
        <s v="1123E"/>
        <s v="427W"/>
        <s v="30W"/>
        <s v="421W"/>
        <s v="055E"/>
        <s v="421A"/>
        <n v="144.0"/>
        <s v="100E"/>
        <s v="2320E"/>
        <s v="E320"/>
        <s v="425A"/>
        <s v="0KO0K"/>
        <s v="0009S"/>
        <s v="090E"/>
        <s v="423N"/>
        <n v="143.0"/>
        <s v="0INH0"/>
        <s v="006N"/>
        <s v="1352E"/>
        <s v="421N"/>
        <s v="0WV19"/>
        <s v="41W"/>
        <s v="14W"/>
        <s v="040E"/>
        <s v="10E"/>
        <s v="027E"/>
        <s v="060E"/>
        <s v="0INGU"/>
        <s v="D4021"/>
        <s v="20E"/>
        <s v="1248E"/>
        <s v="9W"/>
        <s v="417W"/>
        <n v="251.0"/>
        <s v="068E"/>
        <s v="101S"/>
        <s v="1TU6H"/>
        <s v="413W"/>
        <s v="0207E"/>
        <s v="413A"/>
        <s v="IV413"/>
        <s v="414E"/>
        <s v="E003"/>
        <s v="0INGM"/>
        <s v="411A"/>
        <s v="0GBOR"/>
        <s v="0FJHO"/>
        <n v="139.0"/>
        <s v="410A"/>
        <s v="409R"/>
        <s v="208N"/>
        <s v="0IX66"/>
        <s v="412N"/>
        <s v="1TU6Z"/>
        <s v="416N"/>
        <n v="3.0"/>
        <s v="411W"/>
        <s v="E008"/>
        <s v="64W"/>
        <s v="411E"/>
        <s v="412W"/>
        <s v="409W"/>
        <s v="22W"/>
        <s v="408W"/>
        <s v="0MRFK"/>
        <n v="137.0"/>
        <s v="0201E"/>
        <s v="0IX5Y"/>
        <s v="194N"/>
        <s v="0ING8"/>
        <n v="136.0"/>
        <s v="E004"/>
        <s v="0RPF4"/>
        <s v="0ING6"/>
        <s v="193N"/>
        <s v="0LIE4"/>
        <s v="406N"/>
        <s v="085W"/>
        <s v="085E"/>
        <s v="015E"/>
        <s v="403A"/>
        <s v="206N"/>
        <s v="1TU63"/>
        <s v="19W"/>
        <s v="350N"/>
        <n v="6.0"/>
        <s v="004E"/>
        <n v="133.0"/>
        <s v="405N"/>
        <s v="44S"/>
        <s v="350W"/>
        <s v="021W"/>
        <s v="071E"/>
        <s v="351A"/>
        <s v="28S"/>
        <s v="026E"/>
        <s v="202N"/>
        <s v="21S"/>
        <s v="0DBHM"/>
        <s v="114W"/>
        <s v="0INFS"/>
        <s v="403S"/>
        <s v="349N"/>
        <s v="201N"/>
        <s v="0Y1EX"/>
        <s v="034E"/>
        <s v="348N"/>
        <s v="0INFQ"/>
        <s v="347N"/>
        <s v="0187E"/>
        <s v="345A"/>
        <s v="349W"/>
        <s v="346N"/>
        <s v="344W"/>
        <s v="346W"/>
        <s v="1TU3X"/>
        <s v="0INFM"/>
        <s v="0TEGI"/>
        <s v="341A"/>
        <s v="339W"/>
        <s v="1320E"/>
        <s v="341W"/>
        <s v="0VBFC"/>
        <s v="1TU3C"/>
        <s v="340N"/>
        <s v="17W"/>
        <s v="0IX4U"/>
        <s v="0VBFA"/>
        <s v="336A"/>
        <s v="035E"/>
        <s v="0INF8"/>
        <s v="IV339"/>
        <s v="335A"/>
        <s v="0VBF4"/>
        <s v="18W"/>
        <s v="338W"/>
        <s v="336W"/>
        <s v="UL333"/>
        <s v="333E"/>
        <n v="4483.0"/>
        <s v="0VBF3"/>
        <s v="335W"/>
        <s v="002E"/>
        <s v="333W"/>
        <s v="332A"/>
        <s v="AST17"/>
        <n v="132.0"/>
        <s v="331W"/>
        <s v="064E"/>
        <s v="0INEY"/>
        <n v="4477.0"/>
        <s v="0YK56"/>
        <s v="0PGFO"/>
        <s v="332N"/>
        <s v="333S"/>
        <s v="330N"/>
        <s v="331A"/>
        <s v="328A"/>
        <s v="0036E"/>
        <s v="008W"/>
        <s v="052W"/>
        <s v="326W"/>
        <s v="013E"/>
        <s v="219E"/>
        <s v="26W"/>
        <s v="1TU1X"/>
        <s v="327W"/>
        <s v="082E"/>
        <s v="0050E"/>
        <s v="325E"/>
        <s v="006W"/>
        <s v="324A"/>
        <s v="2320N"/>
        <s v="325W"/>
        <s v="323A"/>
        <s v="324W"/>
        <s v="323W"/>
        <s v="322W"/>
        <s v="189N"/>
        <s v="321E"/>
        <s v="320R"/>
        <s v="057E"/>
        <s v="323N"/>
        <s v="321A"/>
        <s v="322N"/>
        <s v="0TPF0"/>
        <n v="68.0"/>
        <s v="321N"/>
        <s v="004W"/>
        <n v="483.0"/>
        <s v="ASU13"/>
        <s v="320W"/>
        <s v="2303E"/>
        <s v="0160E"/>
        <s v="319N"/>
        <s v="134E"/>
        <s v="1TU1V"/>
        <s v="187N"/>
        <s v="315A"/>
        <s v="318W"/>
        <s v="1198E"/>
        <s v="0049E"/>
        <s v="005W"/>
        <s v="1TU1R"/>
        <s v="036E"/>
        <s v="316W"/>
        <n v="3117.0"/>
        <s v="007W"/>
        <s v="113E"/>
        <s v="011W"/>
        <s v="185N"/>
        <s v="17E"/>
        <s v="317W"/>
        <n v="3114.0"/>
        <s v="003W"/>
        <s v="315W"/>
        <s v="1TU0H"/>
        <s v="3X18"/>
        <s v="172N"/>
        <s v="313A"/>
        <s v="313N"/>
        <s v="111E"/>
        <s v="013W"/>
        <s v="0DBFC"/>
        <s v="115W"/>
        <s v="312W"/>
        <s v="0RPD3"/>
        <s v="312N"/>
        <s v="034W"/>
        <s v="8W"/>
        <s v="N3053"/>
        <s v="1289E"/>
        <s v="0RPCA"/>
        <s v="307A"/>
        <s v="304A"/>
        <s v="309W"/>
        <s v="062E"/>
        <s v="308N"/>
        <s v="306A"/>
        <s v="50S"/>
        <s v="306W"/>
        <s v="030W"/>
        <s v="ATE04"/>
        <s v="305W"/>
        <s v="0TIE8"/>
        <s v="1TU0E"/>
        <s v="302A"/>
        <s v="303N"/>
        <s v="0INDE"/>
        <s v="303A"/>
        <s v="26S"/>
        <s v="0DBEW"/>
        <s v="304W"/>
        <s v="301A"/>
        <n v="3102.0"/>
        <s v="078E"/>
        <s v="E006"/>
        <s v="252N"/>
        <s v="0142E"/>
        <n v="3101.0"/>
        <s v="250A"/>
        <s v="249A"/>
        <s v="251W"/>
        <n v="3002.0"/>
        <n v="2151.0"/>
        <s v="33S"/>
        <s v="031W"/>
        <s v="248W"/>
        <s v="050W"/>
        <s v="0IND2"/>
        <s v="0IND1"/>
        <s v="67E"/>
        <s v="1177E"/>
        <s v="0BHE6"/>
        <s v="165N"/>
        <s v="247N"/>
        <s v="246W"/>
        <s v="247W"/>
        <s v="0PGDQ"/>
        <s v="250N"/>
        <s v="243E"/>
        <s v="243W"/>
        <s v="244W"/>
        <s v="0PGDO"/>
        <s v="244N"/>
        <s v="UL243"/>
        <s v="0FTF0"/>
        <s v="244A"/>
        <s v="0TUQY"/>
        <n v="2144.0"/>
        <s v="242W"/>
        <s v="47W"/>
        <n v="104.0"/>
        <s v="245A"/>
        <s v="053E"/>
        <s v="241W"/>
        <s v="226E"/>
        <s v="5E"/>
        <s v="240A"/>
        <s v="025W"/>
        <s v="216NO"/>
        <s v="242N"/>
        <s v="008E"/>
        <s v="0078E"/>
        <s v="017W"/>
        <s v="241N"/>
        <s v="239A"/>
        <s v="001W"/>
        <s v="0TD9Y"/>
        <s v="074W"/>
        <s v="234W"/>
        <s v="236W"/>
        <s v="238W"/>
        <s v="237W"/>
        <s v="E081"/>
        <s v="234E"/>
        <s v="09W37"/>
        <s v="0VBCI"/>
        <s v="0TD9U"/>
        <s v="074S"/>
        <s v="231E"/>
        <s v="0VBCG"/>
        <n v="54.0"/>
        <s v="233E"/>
        <s v="002W"/>
        <s v="232A"/>
        <s v="235W"/>
        <s v="134S"/>
        <s v="GGU62"/>
        <s v="0TUOS"/>
        <s v="233W"/>
        <s v="235N"/>
        <s v="232E"/>
        <s v="230A"/>
        <s v="0TUOO"/>
        <s v="224A"/>
        <s v="0VBC2"/>
        <s v="236A"/>
        <s v="234A"/>
        <s v="232N"/>
        <n v="235.0"/>
        <s v="101W"/>
        <s v="0TCCK"/>
        <s v="228A"/>
        <s v="0FTDC"/>
        <s v="0118E"/>
        <s v="0TUOC"/>
        <s v="0TXC8"/>
        <s v="223A"/>
        <s v="224E"/>
        <s v="229N"/>
        <s v="226W"/>
        <s v="226A"/>
        <s v="0TUO8"/>
        <s v="225A"/>
        <s v="066E"/>
        <s v="227A"/>
        <s v="222A"/>
        <s v="0TXC2"/>
        <s v="225E"/>
        <s v="228N"/>
        <s v="0INC2"/>
        <s v="031E"/>
        <s v="026W"/>
        <s v="046E"/>
        <s v="0INC0"/>
        <s v="0223A"/>
        <s v="0TUNS"/>
        <s v="225N"/>
        <s v="0GVBH"/>
        <s v="063W"/>
        <s v="224W"/>
        <s v="220E"/>
        <s v="0PGCM"/>
        <s v="0INBU"/>
        <s v="223N"/>
        <s v="076W"/>
        <s v="222N"/>
        <s v="10W"/>
        <s v="0DBCW"/>
        <s v="0XR0I"/>
        <s v="214A"/>
        <s v="0VBBK"/>
        <s v="221A"/>
        <s v="IV218"/>
        <s v="0XR0G"/>
        <s v="0PGCG"/>
        <s v="020W"/>
        <s v="0INBL"/>
        <s v="0PGCE"/>
        <s v="51W"/>
        <s v="096W"/>
        <s v="216E"/>
        <s v="0XR0E"/>
        <n v="2117.0"/>
        <s v="216N"/>
        <s v="0TUO5"/>
        <s v="0VBBG"/>
        <s v="088W"/>
        <s v="072W"/>
        <s v="083W"/>
        <s v="136W"/>
        <s v="050E"/>
        <s v="0INBK"/>
        <s v="0TN6W"/>
        <s v="009W"/>
        <s v="215A"/>
        <s v="IU215"/>
        <s v="212W"/>
        <s v="0RPAJ"/>
        <s v="0VBBC"/>
        <s v="0TXBG"/>
        <s v="065E"/>
        <s v="0IX18"/>
        <s v="214N"/>
        <n v="98.0"/>
        <n v="90.0"/>
        <s v="075W"/>
        <s v="42W"/>
        <s v="216A"/>
        <s v="98E"/>
        <s v="98W"/>
        <s v="212E"/>
        <n v="26.0"/>
        <s v="211N"/>
        <s v="211W"/>
        <s v="148N"/>
        <s v="0VDD1"/>
        <s v="206A"/>
        <s v="215N"/>
        <s v="158N"/>
        <s v="0INB6"/>
        <s v="099W"/>
        <s v="130E"/>
        <s v="209A"/>
        <s v="208E"/>
        <s v="207N"/>
        <s v="IV208"/>
        <s v="206E"/>
        <s v="0Y1AQ"/>
        <s v="087W"/>
        <s v="206W"/>
        <s v="0INBC"/>
        <n v="27.0"/>
        <n v="2106.0"/>
        <s v="098W"/>
        <s v="208W"/>
        <s v="019W"/>
        <s v="094W"/>
        <s v="204N"/>
        <n v="122.0"/>
        <s v="207W"/>
        <s v="28W01"/>
        <s v="204W"/>
        <s v="106E"/>
        <s v="084W"/>
        <s v="201A"/>
        <s v="123E"/>
        <s v="1132E"/>
        <s v="064W"/>
        <s v="202W"/>
        <s v="205N"/>
        <s v="0INAW"/>
        <n v="4315.0"/>
        <s v="0TUL4"/>
        <s v="0001W"/>
        <n v="1151.0"/>
        <s v="0INAU"/>
        <s v="149N"/>
        <s v="0INAS"/>
        <s v="152W"/>
        <s v="149E"/>
        <s v="0TUL0"/>
        <s v="152R"/>
        <s v="149W"/>
        <s v="0IX0G"/>
        <s v="148A"/>
        <s v="150N"/>
        <s v="148E"/>
        <s v="0DBBO"/>
        <s v="147W"/>
        <s v="0DBBM"/>
        <s v="0VBAE"/>
        <s v="018W"/>
        <s v="146W"/>
        <s v="86E"/>
        <s v="092W"/>
        <s v="144E"/>
        <s v="097W"/>
        <s v="1119E"/>
        <s v="141N"/>
        <s v="0080E"/>
        <s v="145N"/>
        <s v="145A"/>
        <s v="124W"/>
        <s v="144R"/>
        <n v="9.0"/>
        <s v="4E"/>
        <s v="0VBA8"/>
        <s v="141A"/>
        <s v="058E"/>
        <s v="142A"/>
        <s v="023W"/>
        <s v="139N"/>
        <s v="144W"/>
        <s v="140A"/>
        <s v="056W"/>
        <n v="85.0"/>
        <s v="048E"/>
        <s v="139R"/>
        <s v="132W"/>
        <s v="138R"/>
        <s v="140W"/>
        <s v="0VB9W"/>
        <s v="137W"/>
        <s v="135E"/>
        <s v="138A"/>
        <s v="136A"/>
        <s v="081W"/>
        <s v="032E"/>
        <s v="137R"/>
        <s v="135W"/>
        <s v="131N"/>
        <s v="137A"/>
        <s v="134A"/>
        <n v="4.0E39"/>
        <s v="0IN9W"/>
        <s v="0TP9S"/>
        <s v="0TUKE"/>
        <s v="NF131"/>
        <s v="134W"/>
        <n v="6.0E38"/>
        <n v="55.0"/>
        <s v="030E"/>
        <s v="127N"/>
        <s v="131A"/>
        <s v="0002W"/>
        <s v="0BR36"/>
        <s v="131E"/>
        <s v="40E"/>
        <s v="6E"/>
        <s v="132N"/>
        <s v="130S"/>
        <s v="17S"/>
        <s v="131W"/>
        <s v="073W"/>
        <s v="128N"/>
        <s v="130W"/>
        <s v="130N"/>
        <s v="129R"/>
        <s v="0BR32"/>
        <n v="45.0"/>
        <s v="0RP8G"/>
        <s v="055W"/>
        <n v="34.0"/>
        <s v="125N"/>
        <s v="0TUJ9"/>
        <n v="33.0"/>
        <s v="023E"/>
        <s v="129E"/>
        <s v="70S"/>
        <s v="2120N"/>
        <s v="10S"/>
        <s v="25S"/>
        <s v="123W"/>
        <s v="122R"/>
        <s v="079W"/>
        <s v="121A"/>
        <s v="125A"/>
        <s v="0TP92"/>
        <s v="121W"/>
        <s v="39W"/>
        <s v="0DBAA"/>
        <n v="1122.0"/>
        <s v="122N"/>
        <s v="12S"/>
        <s v="120A"/>
        <s v="121R"/>
        <s v="120R"/>
        <s v="58W"/>
        <s v="113N"/>
        <s v="119W"/>
        <s v="117E"/>
        <s v="117W"/>
        <s v="122A"/>
        <s v="0056E"/>
        <s v="16S"/>
        <s v="120E"/>
        <s v="118N"/>
        <s v="2104E"/>
        <s v="058W"/>
        <s v="118R"/>
        <s v="2119S"/>
        <s v="0TX8Q"/>
        <s v="13W"/>
        <s v="116W"/>
        <s v="0IN8Y"/>
        <s v="017S"/>
        <s v="67W"/>
        <s v="114E"/>
        <s v="2117N"/>
        <s v="115E"/>
        <s v="116N"/>
        <s v="9S"/>
        <s v="115A"/>
        <s v="062W"/>
        <s v="114A"/>
        <s v="116A"/>
        <s v="113W"/>
        <s v="2114S"/>
        <s v="101E"/>
        <s v="111A"/>
        <s v="022E"/>
        <s v="110W"/>
        <s v="PDX67"/>
        <s v="111W"/>
        <s v="0079E"/>
        <s v="112W"/>
        <s v="108A"/>
        <s v="107N"/>
        <s v="016E"/>
        <s v="109N"/>
        <s v="2104N"/>
        <s v="112A"/>
        <s v="109W"/>
        <s v="0TUH1"/>
        <s v="0TN3G"/>
        <s v="0TUH2"/>
        <s v="108W"/>
        <s v="0TP88"/>
        <s v="0TUFV"/>
        <s v="103E"/>
        <s v="0TP86"/>
        <s v="053A"/>
        <s v="2105S"/>
        <s v="2105N"/>
        <s v="101R"/>
        <s v="103S"/>
        <s v="A091W"/>
        <s v="067E"/>
        <s v="2051N"/>
        <s v="104W"/>
        <s v="053N"/>
        <s v="0TP80"/>
        <s v="0014E"/>
        <s v="103N"/>
        <n v="152.0"/>
        <s v="051R"/>
        <s v="056E"/>
        <s v="101A"/>
        <s v="0TUEW"/>
        <s v="051N"/>
        <s v="049N"/>
        <s v="0HK0C"/>
        <s v="0044A"/>
        <s v="1073E"/>
        <s v="0TN2Q"/>
        <s v="050R"/>
        <n v="146.0"/>
        <s v="0018W"/>
        <s v="049W"/>
        <s v="045N"/>
        <s v="0Y17W"/>
        <s v="0TUFQ"/>
        <s v="0013W"/>
        <n v="2049.0"/>
        <s v="044N"/>
        <s v="049A"/>
        <s v="0949E"/>
        <s v="043R"/>
        <s v="043A"/>
        <s v="033N"/>
        <s v="043N"/>
        <s v="041R"/>
        <s v="111N"/>
        <s v="0TXSX"/>
        <s v="042N"/>
        <s v="042A"/>
        <s v="041W"/>
        <s v="0TUTX"/>
        <n v="140.0"/>
        <s v="3E"/>
        <s v="2040S"/>
        <s v="0066E"/>
        <s v="171N"/>
        <s v="0PG7N"/>
        <s v="0PG7O"/>
        <s v="106N"/>
        <s v="040W"/>
        <s v="0061E"/>
        <s v="108N"/>
        <s v="019E"/>
        <s v="036P"/>
        <s v="9E"/>
        <n v="1060.0"/>
        <s v="038W"/>
        <s v="036N"/>
        <n v="2038.0"/>
        <s v="070W"/>
        <s v="01W33"/>
        <s v="151W"/>
        <s v="080W"/>
        <s v="030N"/>
        <s v="0016W"/>
        <s v="030R"/>
        <s v="0UA6N"/>
        <n v="130.0"/>
        <s v="031N"/>
        <s v="061E"/>
        <s v="0TX6G"/>
        <s v="015W"/>
        <s v="0MR62"/>
        <s v="150W"/>
        <s v="026N"/>
        <s v="089E"/>
        <s v="0FK04"/>
        <s v="023N"/>
        <s v="010E"/>
        <s v="037E"/>
        <s v="022W"/>
        <s v="31S"/>
        <s v="022N"/>
        <s v="005E"/>
        <s v="18S"/>
        <s v="033E"/>
        <s v="099N"/>
        <s v="0MR5M"/>
        <s v="24W"/>
        <s v="018E"/>
        <s v="0TG68"/>
        <s v="025E"/>
        <s v="086W"/>
        <s v="009E"/>
        <s v="011N"/>
        <s v="010N"/>
        <s v="013N"/>
        <s v="012N"/>
        <s v="7E"/>
        <s v="058N"/>
        <s v="8S"/>
        <s v="08W"/>
        <s v="0Y15Y"/>
        <n v="109.0"/>
        <s v="010W"/>
        <s v="047E"/>
        <s v="008A"/>
        <s v="0DB6K"/>
        <s v="730W"/>
        <s v="008N"/>
        <s v="AKR05"/>
        <s v="007E"/>
        <s v="NG008"/>
        <s v="008S"/>
        <s v="093W"/>
        <s v="021E"/>
        <s v="002A"/>
        <s v="0090W"/>
        <s v="0TU9V"/>
        <s v="001N"/>
        <s v="045E"/>
        <s v="952N"/>
        <s v="0086E"/>
        <s v="951N"/>
        <s v="84E"/>
        <s v="950R"/>
        <s v="0122E"/>
        <s v="042E"/>
        <s v="951E"/>
        <s v="950W"/>
        <s v="71E"/>
        <s v="0TS4Y"/>
        <s v="947E"/>
        <s v="125W"/>
        <s v="0DB5W"/>
        <s v="0IN4W"/>
        <s v="948A"/>
        <s v="948N"/>
        <s v="947W"/>
        <s v="051E"/>
        <s v="0CL55"/>
        <s v="0TS4S"/>
        <s v="0947N"/>
        <s v="1947S"/>
        <s v="946W"/>
        <s v="0TX4I"/>
        <s v="944N"/>
        <s v="943W"/>
        <s v="943E"/>
        <s v="943N"/>
        <s v="0SVT9"/>
        <s v="942N"/>
        <s v="907N"/>
        <s v="039W"/>
        <s v="74W"/>
        <s v="0942N"/>
        <s v="939W"/>
        <s v="0NW49"/>
        <s v="937R"/>
        <s v="0TX46"/>
        <s v="0IN4A"/>
        <s v="938E"/>
        <s v="940W"/>
        <s v="1937S"/>
        <s v="1935S"/>
        <s v="78N"/>
        <n v="9134.0"/>
        <s v="0255N"/>
        <s v="048W"/>
        <s v="1934S"/>
        <s v="080N"/>
        <s v="0DB50"/>
        <n v="1906.0"/>
        <s v="932N"/>
        <s v="0TU8D"/>
        <n v="444.0"/>
        <s v="0092S"/>
        <s v="934P"/>
        <s v="930E"/>
        <s v="029E"/>
        <s v="303W"/>
        <s v="1930N"/>
        <s v="931W"/>
        <s v="054E"/>
        <s v="928W"/>
        <s v="079E"/>
        <s v="930N"/>
        <s v="0UA3L"/>
        <s v="931N"/>
        <s v="929N"/>
        <n v="36.0"/>
        <s v="83E"/>
        <s v="054W"/>
        <s v="926A"/>
        <s v="925E"/>
        <s v="0082E"/>
        <s v="302W"/>
        <n v="1904.0"/>
        <s v="926W"/>
        <s v="036W"/>
        <s v="924N"/>
        <s v="923W"/>
        <s v="057W"/>
        <s v="0116E"/>
        <s v="0073E"/>
        <s v="006E"/>
        <s v="053W"/>
        <s v="921N"/>
        <s v="919W"/>
        <s v="922N"/>
        <s v="917W"/>
        <s v="920A"/>
        <s v="0MB2V"/>
        <s v="0TU5W"/>
        <s v="301W"/>
        <s v="1918S"/>
        <s v="919R"/>
        <s v="035W"/>
        <s v="916R"/>
        <s v="915W"/>
        <s v="912R"/>
        <s v="917A"/>
        <s v="0577W"/>
        <s v="0976E"/>
        <s v="915N"/>
        <s v="0MB2M"/>
        <s v="912A"/>
        <s v="912S"/>
        <s v="915S"/>
        <s v="914N"/>
        <s v="912N"/>
        <s v="118E"/>
        <s v="0984E"/>
        <s v="913R"/>
        <s v="012W"/>
        <s v="1912S"/>
        <s v="106W"/>
        <s v="0013E"/>
        <s v="1911S"/>
        <s v="07W11"/>
        <s v="911W"/>
        <s v="1910S"/>
        <s v="0104E"/>
        <s v="0SV1W"/>
        <s v="0SV1U"/>
        <s v="033W"/>
        <s v="909N"/>
        <s v="908N"/>
        <s v="1908S"/>
        <s v="8E"/>
        <s v="051W"/>
        <s v="909W"/>
        <s v="0PG2Y"/>
        <s v="1907S"/>
        <s v="910A"/>
        <s v="904N"/>
        <s v="906W"/>
        <s v="0UA2F"/>
        <s v="905N"/>
        <n v="1902.0"/>
        <s v="906R"/>
        <s v="0TX27"/>
        <s v="0UA2D"/>
        <s v="059W"/>
        <s v="0TU56"/>
        <s v="1904S"/>
        <n v="1901.0"/>
        <s v="0TG2M"/>
        <s v="901E"/>
        <s v="0UA29"/>
        <s v="0UA27"/>
        <s v="0RP26"/>
        <s v="902R"/>
        <n v="818.0"/>
        <s v="016W"/>
        <s v="IN1MA"/>
        <s v="0PG2N"/>
        <s v="032W"/>
        <s v="1852S"/>
        <s v="852N"/>
        <s v="0UA23"/>
        <s v="850A"/>
        <s v="0PG2F"/>
        <s v="0092E"/>
        <s v="849A"/>
        <s v="849W"/>
        <s v="20S"/>
        <s v="0UA1Z"/>
        <s v="848W"/>
        <s v="1849S"/>
        <s v="0848W"/>
        <s v="847W"/>
        <s v="0UA1X"/>
        <s v="1E"/>
        <s v="0VB1Q"/>
        <s v="0UA1T"/>
        <s v="846W"/>
        <s v="844W"/>
        <s v="1847S"/>
        <s v="0NW1P"/>
        <s v="0NW1Q"/>
        <s v="0UA1R"/>
        <s v="0TU34"/>
        <n v="1808.0"/>
        <s v="843W"/>
        <s v="0SX1O"/>
        <s v="05W45"/>
        <n v="96.0"/>
        <n v="1810.0"/>
        <n v="3979.0"/>
        <s v="0063E"/>
        <s v="0185E"/>
        <s v="0IN1M"/>
        <s v="1843S"/>
        <s v="842N"/>
        <n v="5.0"/>
        <s v="839A"/>
        <s v="842W"/>
        <s v="843A"/>
        <s v="0VB1E"/>
        <s v="1842S"/>
        <s v="0UA1H"/>
        <s v="ATK18"/>
        <n v="118.0"/>
        <n v="64.0"/>
        <s v="841N"/>
        <n v="4.0"/>
        <s v="028W"/>
        <s v="839N"/>
        <s v="837E"/>
        <s v="832N"/>
        <s v="1839S"/>
        <s v="835E"/>
        <s v="089N"/>
        <s v="838W"/>
        <s v="1837S"/>
        <n v="8135.0"/>
        <s v="836N"/>
        <s v="027W"/>
        <s v="834A"/>
        <s v="833W"/>
        <s v="835W"/>
        <s v="1835S"/>
        <s v="834W"/>
        <n v="1806.0"/>
        <s v="1834S"/>
        <s v="831W"/>
        <s v="0TN0Q"/>
        <n v="174.0"/>
        <s v="829W"/>
        <s v="826A"/>
        <s v="133W"/>
        <s v="N8085"/>
        <s v="0LB0T"/>
        <s v="827R"/>
        <s v="0MR0A"/>
        <s v="1826S"/>
        <s v="824A"/>
        <s v="825W"/>
        <s v="1825S"/>
        <s v="1827S"/>
        <s v="824R"/>
        <s v="N011"/>
        <s v="0SX0I"/>
        <n v="70.0"/>
        <s v="1824S"/>
        <s v="0088E"/>
        <s v="0MR02"/>
        <s v="821N"/>
        <s v="228MR"/>
        <s v="821W"/>
        <s v="1820S"/>
        <s v="818R"/>
        <s v="0816E"/>
        <s v="819N"/>
        <s v="816A"/>
        <s v="84N"/>
        <s v="69E"/>
        <s v="38S"/>
        <s v="818B"/>
        <s v="818W"/>
        <s v="025N"/>
        <s v="1817S"/>
        <n v="112.0"/>
        <s v="NQ817"/>
        <s v="218MR"/>
        <s v="1816S"/>
        <s v="814E"/>
        <s v="815N"/>
        <s v="816W"/>
        <s v="1815S"/>
        <s v="302VB"/>
        <s v="813N"/>
        <n v="19.0"/>
        <s v="812A"/>
        <s v="FR811"/>
        <s v="811E"/>
        <s v="812W"/>
        <s v="812N"/>
        <s v="D8028"/>
        <s v="1814N"/>
        <s v="069E"/>
        <s v="208MR"/>
        <s v="809E"/>
        <s v="810N"/>
        <s v="0TU02"/>
        <s v="805W"/>
        <s v="807E"/>
        <s v="806A"/>
        <s v="809W"/>
        <n v="8107.0"/>
        <s v="807W"/>
        <s v="805A"/>
        <s v="1807S"/>
        <n v="66.0"/>
        <s v="D8017"/>
        <s v="622W"/>
        <s v="806R"/>
        <s v="286IN"/>
        <s v="802A"/>
        <s v="147TS"/>
        <s v="1805S"/>
        <s v="805R"/>
        <s v="012E"/>
        <s v="804R"/>
        <s v="0830E"/>
        <s v="801E"/>
        <s v="046W"/>
        <s v="802N"/>
        <s v="082TB"/>
        <s v="059E"/>
        <s v="802R"/>
        <n v="1802.0"/>
        <s v="53W"/>
        <s v="087N"/>
        <n v="7.0"/>
        <s v="747P"/>
        <s v="N043"/>
        <s v="752R"/>
        <s v="303UA"/>
        <s v="076TG"/>
        <s v="70E"/>
        <s v="751R"/>
        <s v="086N"/>
        <s v="751W"/>
        <s v="150AH"/>
        <s v="041N"/>
        <s v="746A"/>
        <s v="165S"/>
        <s v="745E"/>
        <s v="045W"/>
        <s v="743R"/>
        <n v="7144.0"/>
        <n v="254.0"/>
        <n v="1708.0"/>
        <s v="0014N"/>
        <s v="287UA"/>
        <s v="741E"/>
        <s v="743W"/>
        <s v="740A"/>
        <s v="249TX"/>
        <n v="249.0"/>
        <s v="038N"/>
        <s v="052TN"/>
        <s v="248VB"/>
        <s v="12E"/>
        <s v="738N"/>
        <s v="N7119"/>
        <s v="086E"/>
        <s v="050TI"/>
        <s v="739W"/>
        <s v="737N"/>
        <s v="N045"/>
        <s v="733E"/>
        <s v="093E"/>
        <s v="079N"/>
        <s v="735N"/>
        <s v="269UA"/>
        <s v="597W"/>
        <s v="0409W"/>
        <s v="729E"/>
        <s v="733A"/>
        <s v="072LB"/>
        <s v="732A"/>
        <s v="730P"/>
        <s v="1725N"/>
        <s v="730A"/>
        <s v="731S"/>
        <n v="29.0"/>
        <s v="725W"/>
        <s v="204PG"/>
        <s v="725P"/>
        <s v="727N"/>
        <s v="57E"/>
        <s v="0219E"/>
        <s v="726W"/>
        <n v="7123.0"/>
        <s v="N003"/>
        <n v="124.0"/>
        <s v="723W"/>
        <s v="128MR"/>
        <s v="074TU"/>
        <s v="105RP"/>
        <s v="021N"/>
        <s v="073N"/>
        <s v="720N"/>
        <s v="722N"/>
        <n v="7226.0"/>
        <s v="US171"/>
        <s v="074TS"/>
        <s v="717W"/>
        <s v="718N"/>
        <s v="080E"/>
        <s v="719R"/>
        <s v="717R"/>
        <s v="028N"/>
        <n v="1704.0"/>
        <s v="718R"/>
        <s v="1439H"/>
        <s v="019N"/>
        <s v="14W17"/>
        <s v="042TU"/>
        <s v="539E"/>
        <s v="0100E"/>
        <s v="716R"/>
        <s v="711W"/>
        <s v="716S"/>
        <s v="710W"/>
        <s v="713N"/>
        <s v="712A"/>
        <s v="712W"/>
        <s v="711P"/>
        <s v="382US"/>
        <s v="348US"/>
        <s v="710P"/>
        <n v="7111.0"/>
        <s v="711N"/>
        <s v="712N"/>
        <n v="25.0"/>
        <s v="082YL"/>
        <s v="221UA"/>
        <s v="713R"/>
        <s v="0021W"/>
        <s v="N038"/>
        <s v="51E"/>
        <s v="0022E"/>
        <s v="370US"/>
        <s v="131MG"/>
        <s v="711R"/>
        <s v="190IN"/>
        <s v="706W"/>
        <s v="070E"/>
        <n v="40.0"/>
        <s v="066N"/>
        <s v="1329H"/>
        <s v="25SUS"/>
        <s v="0013N"/>
        <s v="044E"/>
        <s v="36SPG"/>
        <s v="652W"/>
        <s v="13E"/>
        <s v="703N"/>
        <s v="342US"/>
        <s v="701A"/>
        <s v="028E"/>
        <n v="203.0"/>
        <s v="338US"/>
        <n v="1703.0"/>
        <s v="651W"/>
        <s v="0011N"/>
        <s v="28E"/>
        <s v="702W"/>
        <s v="701N"/>
        <s v="049E"/>
        <n v="1702.0"/>
        <s v="334US"/>
        <s v="300US"/>
        <s v="650R"/>
        <s v="62E"/>
        <s v="0228S"/>
        <s v="19E"/>
        <s v="702S"/>
        <s v="0032E"/>
        <n v="30.0"/>
        <s v="072RP"/>
        <s v="322US"/>
        <s v="009N"/>
        <s v="1239H"/>
        <s v="326N"/>
        <s v="0085E"/>
        <s v="647W"/>
        <s v="070RP"/>
        <s v="1219H"/>
        <n v="18.0"/>
        <s v="648A"/>
        <s v="646N"/>
        <s v="647R"/>
        <s v="310US"/>
        <s v="016N"/>
        <s v="309S"/>
        <n v="1610.0"/>
        <s v="0221S"/>
        <n v="89.0"/>
        <s v="44E"/>
        <s v="159VB"/>
        <s v="640W"/>
        <s v="644R"/>
        <s v="644N"/>
        <s v="1647S"/>
        <s v="643W"/>
        <n v="297.0"/>
        <s v="154VB"/>
        <s v="0847E"/>
        <s v="155VB"/>
        <s v="0846E"/>
        <s v="643A"/>
        <s v="15W"/>
        <s v="0005N"/>
        <s v="26E"/>
        <s v="0954E"/>
        <s v="641R"/>
        <s v="149VB"/>
        <s v="062RP"/>
        <s v="0004N"/>
        <s v="639N"/>
        <s v="639R"/>
        <n v="6137.0"/>
        <s v="637W"/>
        <s v="274US"/>
        <s v="22E"/>
        <s v="202E"/>
        <s v="639A"/>
        <n v="1602.0"/>
        <s v="0020W"/>
        <s v="142VB"/>
        <s v="058RP"/>
        <n v="1604.0"/>
        <s v="136TX"/>
        <n v="1608.0"/>
        <s v="634A"/>
        <s v="139VB"/>
        <s v="107E"/>
        <s v="1633N"/>
        <s v="164W"/>
        <s v="138IN"/>
        <s v="246N"/>
        <s v="056RP"/>
        <s v="06W31"/>
        <s v="091E"/>
        <s v="630W"/>
        <s v="124E"/>
        <s v="0001N"/>
        <s v="127TX"/>
        <n v="613.0"/>
        <n v="22.0"/>
        <s v="250US"/>
        <s v="631N"/>
        <s v="246US"/>
        <s v="131VB"/>
        <s v="632A"/>
        <s v="270VC"/>
        <s v="629A"/>
        <s v="629N"/>
        <s v="129VB"/>
        <s v="083E"/>
        <s v="242US"/>
        <s v="124YT"/>
        <s v="0040W"/>
        <s v="628N"/>
        <s v="238US"/>
        <s v="0037E"/>
        <s v="234US"/>
        <n v="1606.0"/>
        <s v="125VB"/>
        <s v="015WT"/>
        <s v="FL626"/>
        <s v="039E"/>
        <n v="24.0"/>
        <s v="625N"/>
        <s v="048RP"/>
        <s v="024E"/>
        <s v="088E"/>
        <s v="626W"/>
        <s v="624N"/>
        <s v="222US"/>
        <s v="188US"/>
        <n v="219.0"/>
        <s v="218US"/>
        <s v="052E"/>
        <s v="0042W"/>
        <s v="40W"/>
        <s v="23E"/>
        <s v="110TX"/>
        <s v="0012E"/>
        <s v="214US"/>
        <s v="0092W"/>
        <s v="0101E"/>
        <s v="072N"/>
        <s v="623S"/>
        <s v="13W19"/>
        <s v="12W17"/>
        <s v="60E"/>
        <s v="041E"/>
        <n v="1625.0"/>
        <s v="206US"/>
        <s v="106TX"/>
        <s v="620N"/>
        <s v="0196S"/>
        <s v="104TX"/>
        <s v="619N"/>
        <s v="108IN"/>
        <n v="6250.0"/>
        <s v="618N"/>
        <s v="32E"/>
        <s v="107VB"/>
        <s v="005S"/>
        <s v="615W"/>
        <s v="50E"/>
        <n v="6249.0"/>
        <s v="097TX"/>
        <s v="156W"/>
        <n v="39.0"/>
        <n v="1621.0"/>
        <n v="1612.0"/>
        <s v="0114W"/>
        <s v="064N"/>
        <s v="0008E"/>
        <s v="617A"/>
        <s v="077E"/>
        <s v="613E"/>
        <s v="614W"/>
        <n v="1619.0"/>
        <n v="6111.0"/>
        <s v="613R"/>
        <n v="1618.0"/>
        <s v="613S"/>
        <s v="0121W"/>
        <s v="617S"/>
        <s v="038E"/>
        <n v="607.0"/>
        <s v="0034W"/>
        <s v="0028E"/>
        <s v="49E"/>
        <s v="21E"/>
        <s v="FO610"/>
        <s v="610N"/>
        <s v="0078S"/>
        <s v="0048W"/>
        <s v="0029E"/>
        <s v="1610S"/>
        <s v="608R"/>
        <s v="086VB"/>
        <s v="608W"/>
        <s v="084BH"/>
        <s v="0047W"/>
        <s v="085VB"/>
        <s v="117N"/>
        <s v="603P"/>
        <s v="39E"/>
        <s v="604E"/>
        <s v="0810C"/>
        <s v="078VB"/>
        <s v="0033E"/>
        <s v="069W"/>
        <s v="104US"/>
        <s v="22SPG"/>
        <n v="6103.0"/>
        <s v="601S"/>
        <s v="072TX"/>
        <s v="553P"/>
        <s v="0077W"/>
        <s v="100US"/>
        <s v="0040E"/>
        <s v="072VB"/>
        <s v="602N"/>
        <s v="038LY"/>
        <s v="16E"/>
        <s v="553W"/>
        <s v="552W"/>
        <s v="114N"/>
        <s v="0039W"/>
        <s v="N034"/>
        <s v="062TX"/>
        <s v="075E"/>
        <s v="549A"/>
        <s v="548W"/>
        <n v="1603.0"/>
        <s v="060N"/>
        <s v="548S"/>
        <s v="062VB"/>
        <s v="1071E"/>
        <s v="547W"/>
        <s v="547N"/>
        <s v="549W"/>
        <s v="0675E"/>
        <n v="5146.0"/>
        <s v="0032W"/>
        <s v="N5171"/>
        <s v="N031"/>
        <s v="D5093"/>
        <s v="547E"/>
        <s v="052VB"/>
        <s v="09W43"/>
        <n v="170.0"/>
        <s v="545W"/>
        <s v="029W"/>
        <s v="0025E"/>
        <n v="50.0"/>
        <s v="540N"/>
        <s v="542N"/>
        <s v="543W"/>
        <s v="2E"/>
        <n v="1522.0"/>
        <s v="042VB"/>
        <n v="194.0"/>
        <s v="0010E"/>
        <s v="4S"/>
        <s v="N5149"/>
        <s v="038VB"/>
        <s v="43E"/>
        <s v="539A"/>
        <s v="3S"/>
        <n v="1508.0"/>
        <n v="193.0"/>
        <s v="036IN"/>
        <s v="024US"/>
        <n v="191.0"/>
        <s v="535A"/>
        <n v="1520.0"/>
        <s v="534A"/>
        <n v="1.0"/>
        <s v="530P"/>
        <s v="1518W"/>
        <s v="10W30"/>
        <s v="528W"/>
        <s v="028IN"/>
        <s v="022YT"/>
        <s v="0006W"/>
        <s v="048VC"/>
        <s v="FL532"/>
        <s v="532N"/>
        <s v="1003E"/>
        <s v="18E"/>
        <n v="190.0"/>
        <s v="043W"/>
        <s v="527W"/>
        <s v="015TX"/>
        <s v="016TX"/>
        <s v="527E"/>
        <n v="1531.0"/>
        <n v="198.0"/>
        <s v="530A"/>
        <s v="004N"/>
        <s v="USC63"/>
        <n v="1506.0"/>
        <s v="USC64"/>
        <s v="0012W"/>
        <n v="5207.0"/>
        <s v="011TX"/>
        <s v="012TX"/>
        <s v="525A"/>
        <s v="527N"/>
        <s v="5S"/>
        <s v="1524N"/>
        <s v="0026E"/>
        <s v="011BH"/>
        <s v="012BH"/>
        <s v="528A"/>
        <s v="523N"/>
        <s v="52W"/>
        <s v="525N"/>
        <s v="PGA48"/>
        <n v="189.0"/>
        <s v="520P"/>
        <s v="520W"/>
        <n v="156.0"/>
        <s v="524N"/>
        <s v="031UA"/>
        <n v="1514.0"/>
        <s v="006IN"/>
        <s v="523A"/>
        <s v="BH754"/>
        <s v="522A"/>
        <s v="063E"/>
        <s v="520N"/>
        <s v="074EP"/>
        <s v="USC32"/>
        <s v="BH753"/>
        <s v="517A"/>
        <s v="517W"/>
        <s v="099EP"/>
        <s v="520A"/>
        <s v="0878E"/>
        <s v="197E"/>
        <s v="081EP"/>
        <s v="519W"/>
        <s v="047W"/>
        <s v="YT735"/>
        <s v="YT736"/>
        <n v="1504.0"/>
        <s v="0876E"/>
        <s v="0047E"/>
        <s v="INB64"/>
        <s v="578N"/>
        <s v="0766E"/>
        <n v="10071.0"/>
        <s v="07W10"/>
        <n v="155.0"/>
        <s v="515W"/>
        <s v="126EP"/>
        <s v="093A"/>
        <n v="188.0"/>
        <s v="042W"/>
        <s v="073EP"/>
        <s v="INB60"/>
        <s v="0107W"/>
        <s v="UST18"/>
        <s v="UST19"/>
        <n v="10080.0"/>
        <s v="510W"/>
        <s v="0098W"/>
        <n v="224.0"/>
        <s v="INB58"/>
        <s v="0872E"/>
        <n v="42.0"/>
        <s v="1508W"/>
        <s v="513S"/>
        <s v="0001E"/>
        <s v="INB54"/>
      </sharedItems>
    </cacheField>
    <cacheField name="SEAL">
      <sharedItems containsMixedTypes="1" containsNumber="1" containsInteger="1">
        <s v="ZA6388283"/>
        <n v="890482.0"/>
        <s v="1145175 1145167"/>
        <s v="IN1890006 ITEK03068408"/>
        <s v="BAC95401 BAC95402"/>
        <s v="HLC1779640"/>
        <s v="GT0022422 GT0022431"/>
        <s v="002275 FX34105504"/>
        <s v="FX34140155"/>
        <s v="GT0022424 GT0022430 GT0022429 GT0022423 GT0022428 GT0022425 GT0022427 GT0022426"/>
        <s v="ID0547713"/>
        <n v="70536.0"/>
        <s v="TH0616555"/>
        <s v="DS20082495 A4231565941 DS20082491 A4231565937 DS20082499 A4231565945 DS20082501 A4231565947 DS20082500 A4231565946 DS20082492 A4231565938 DS20082498 A4231565944 DS20082496 A4231565942 DS20082494 A4231565940 DS20082493 A4231565939 DS20082497 A4231565943"/>
        <s v="DS20082548 A4231565616 DS20082551 A4231565615 DS20082543 A4231567001 DS20082549 A4231565610 DS20082542 A4231565609 DS20082546 A4231567005 DS20082544 A4231565560 DS20082547 A4231567004 DS20082545 A4231567003 DS20082550 A4231567002"/>
        <s v="DS20082557 A4231565996 DS20082555 A4231565994 DS20082552 A4231565991 DS20082559 A4231565998 DS20082554 A4231565993 DS20082560 A4231565999 DS20082558 A4231565997 DS20082556 A4231565995 DS20082553 A4231565992 DS20082561 A4231566000"/>
        <s v="DS20083391 A4231567120 DS20083390 A4231567119"/>
        <n v="70618.0"/>
        <s v="FJ21040926"/>
        <s v="ZA6388004"/>
        <s v="IN1942922 IN1943315"/>
        <s v="4Z000257 G3728467"/>
        <n v="70777.0"/>
        <s v="R2859857"/>
        <s v="FX34136731"/>
        <s v="HLC1809143 UTRS"/>
        <s v="BOLT511993 HLG8919152"/>
        <s v="4739821 HLG6343002"/>
        <s v="EG0275916"/>
        <s v="003PL034075 A4241282335"/>
        <n v="70620.0"/>
        <s v="FX36488883"/>
        <s v="ID0464484 ID0464299 ID0464428 ID0464275"/>
        <s v="254404 HLG8977115 254407 HLG8999615 254408 HLG8977140 254409 HLG8977122 254403 HLG8977131"/>
        <s v="BD0033693"/>
        <s v="FJ21036569 FJ21036568"/>
        <s v="EMCNXB5593"/>
        <s v="4739217 HLG6384241"/>
        <n v="543012.0"/>
        <s v="ZA6375630"/>
        <s v="ZA6375871"/>
        <n v="70630.0"/>
        <n v="2928023.0"/>
        <s v="HLK1065361"/>
        <s v="FX29002904"/>
        <s v="R6237623 R6237622 R6306626 R6306615"/>
        <s v="TH0601874"/>
        <s v="HLG6287336 SPPL03893352 HLG6381953 SPPL03893355 HLG6287492 SPPL03893350 HLG6287290 SPPL03893353"/>
        <s v="FX36921393 FX36926397 FX36921443"/>
        <s v="24H1077373"/>
        <n v="1143468.0"/>
        <s v="003PL033420 A4241281836"/>
        <s v="A4240828882"/>
        <s v="1846 H8737743"/>
        <s v="4725285 HLG6372618"/>
        <s v="C8905487"/>
        <n v="70938.0"/>
        <n v="452409.0"/>
        <s v="1839 H8681813"/>
        <s v="A4231933924"/>
        <n v="70506.0"/>
        <s v="A4231221056 A4231221090 A4231221003 A4231221005 A4231221232 A4231221016 A4231221159 A4231221092 A4231221240 A4231221229 A4231221002"/>
        <s v="WHLW204277"/>
        <s v="3497575 1595535 386416 1595534 1595512 HLD1595512 A14012 386704 3497971 10158021 1595526 386750 1595702 3497164 1595550 1595525 HLD1595525 1595720 386703 1595503 1595511 1595508 40649 386701"/>
        <s v="R6122908"/>
        <n v="3490037.0"/>
        <n v="1145667.0"/>
        <s v="FX31343215"/>
        <s v="HY535418"/>
        <n v="542616.0"/>
        <s v="1145571 1145553"/>
        <n v="1145559.0"/>
        <n v="70933.0"/>
        <s v="HLC1809026"/>
        <s v="1827 H8743858"/>
        <n v="70936.0"/>
        <s v="DS20081025 A4231565822 DS20081019 A4231565816 DS20081024 A4231565821 DS20081026 A4231565823 DS20081020 A4231565817 DS20081023 A4231565820 DS20081021 A4231565818 DS20081022 A4231565819"/>
        <s v="HLG9203681 TPG2018387"/>
        <s v="L8025806"/>
        <s v="1821 H8689747"/>
        <n v="5109706.0"/>
        <s v="EMCPWD7453 EMCPWD8493"/>
        <s v="FX29540898"/>
        <s v="GT0006593 GT0006595 GT0006596 GT0006592 GT0006494 GT0006591"/>
        <s v="16504 74301 16506 74256"/>
        <s v="1801 H8769759"/>
        <s v="EG33416335 U29744G"/>
        <s v="DS20077798 A4231565796 DS20077801 A4231565799 DS20077797 A4231565795 DS20077799 A4231565797 DS20077800 A4231565798"/>
        <s v="DS20077523 A4231565768 DS20077518 A4231565763 DS20077521 A4231565766 DS20077520 A4231565765 DS20077517 A4231565762 DS20077516 A4231565761 DS20077519 A4231565764 DS20077526 A4231565771 DS20077527 A4231565772 DS20077522 A4231565767 DS20077525 A4231565770 DS"/>
        <s v="DS20077508 A4231565777 DS20077510 A4231565779 DS20077505 A4231565774 DS20077509 A4231565778 DS20077512 A4231565781 DS20077511 A4231565780 DS20077504 A4231565773 DS20077515 A4231565784 DS20077513 A4231565782 DS20077506 A4231565775 DS20077507 A4231565776 DS"/>
        <s v="EMCMZX0193"/>
        <s v="001982 A4241296634"/>
        <s v="001981 A4241296632"/>
        <s v="L8026823"/>
        <s v="G3684993"/>
        <s v="4612087 HLG9022408"/>
        <s v="4611817 HLG6332513"/>
        <s v="DS20074744 A4231564294 DS20074748 A4231565582 DS20074746 A4231564296 DS20074750 A4231565715 DS20074751 A4231565716 DS20074743 A4231564293 DS20074749 A4231565583 DS20074745 A4231564295 DS20074747 A4231564297 DS20074752 A4231565717"/>
        <s v="DS20076824 A4231565670 DS20076822 A4231565668 DS20076821 A4231565667 DS20076823 A4231565669 DS20076819 A4231565665 DS20076820 A4231565666"/>
        <s v="DS20076733 A4231565677 DS20076729 A4231565680 DS20076731 A4231565676 DS20076736 A4231565682 DS20076730 A4231565683 DS20076732 A4231565679 DS20076734 A4231565678 DS20076735 A4231565681"/>
        <s v="DS20077269 A4231565756 DS20077266 A4231565753 DS20077265 A4231565752 DS20077271 A4231565758 DS20077270 A4231565757 DS20077264 A4231565751 DS20077272 A4231565759 DS20077268 A4231565755 DS20077273 A4231565760 DS20077267 A4231565754"/>
        <s v="DS20074634 A4231565719 DS20074640 A4231565725 DS20074741 A4231565726 DS20074638 A4231565723 DS20074635 A4231565720 DS20074639 A4231565724 DS20074633 A4231565718 DS20074636 A4231565721 DS20074742 A4231565727 DS20074637 A4231565722"/>
        <s v="R1262952S"/>
        <s v="DS20076324 A4231565640 DS20076322 A4231565638 DS20076326 A4231565642 DS20076323 A4231565639 DS20076321 A4231565637 DS20076325 A4231565641"/>
        <s v="DS20076417 A4231565633 DS20076419 A4231566535 DS20076414 A4231565630 DS20075411 A4231565627 DS20076415 A4231565631 DS20076418 A4231565634 DS20076413 A4231565629 DS20076420 A4231565636 DS20076416 A4231565632 DS20076412 A4231565628"/>
        <n v="2229032.0"/>
        <s v="TP00188094"/>
        <n v="70528.0"/>
        <s v="FX31149070"/>
        <n v="119327.0"/>
        <s v="001836 A4241294265"/>
        <s v="001839 A4241294267 001838 A4241294264"/>
        <s v="001837 A4241294124"/>
        <s v="L8026984 UTRS"/>
        <s v="SEAL"/>
        <s v="DS20075796 A4231565565 DS20075797 A4231565566 DS20075794 A4231565563 DS20075798 A4231565567 DS20075800 A4231565569 DS20075793 A4231565562 DS20075799 A4231565560 DS20075792 A4231565561 DS20075795 A4231565564"/>
        <s v="G3597600"/>
        <s v="001781 A4241294257"/>
        <s v="VN0644502"/>
        <s v="FJ18143223"/>
        <s v="BR3607474 BR3609896 BR3607473 BR3609897"/>
        <s v="53614 HLG9148189"/>
        <s v="C8896308 C8896328 C8896329 C8896300 C8896314 C8896315"/>
        <n v="1725679.0"/>
        <n v="70529.0"/>
        <n v="70791.0"/>
        <s v="001748 A4241293490"/>
        <s v="4574044 HLG9021898"/>
        <s v="IL0001380 IL0001379 IL0001366"/>
        <s v="DS20075392 A4231565492 DS20075386 A4231565486 DS20075385 A4231565485 DS20075384 A4231565484 DS20075389 A4231565489 DS20075390 A4231565490 DS20075391 A4231565491 DS20075388 A4231565488 DS20075387 A4231565487"/>
        <s v="DS20075465 A4231565529 DS20075464 A4231565528 DS20075466 A4231565530 DS20075467 A4231565531 DS20075462 A4231565526 DS20075469 A4231565533 DS20075463 A4231565527 DS20075468 A4231565532 DS20075470 A4231565534"/>
        <s v="HLC0739172"/>
        <s v="MY0273256"/>
        <s v="IN1248792 MLIN1248792"/>
        <s v="ID0607903"/>
        <n v="5194702.0"/>
        <s v="EMCSMS4973"/>
        <n v="284152.0"/>
        <s v="001623 A4231641239"/>
        <s v="001691 A4241290964 001692 A4241290913"/>
        <s v="IN1758257 SPPL02708382 IN1579867 SPPL02708379 IN1765163 SPPL02708380 IN1790206 SPPL02708378 IN1776252 SPPL02708383"/>
        <s v="DS20071384 A4231565436 DS20071395 A4231565447 DS20071393 A4231565445 DS20071394 A4231565446 DS20071385 A4231565437 DS20071388 A4231565440 DS20071392 A4231565444 DS20071391 A4231565443 DS20071382 A4231565434 DS20071387 A4231565439 DS20071383 A4231565435 DS"/>
        <s v="EU26828131"/>
        <n v="303409.0"/>
        <s v=" "/>
        <s v="WHAB420470 WHAB420456"/>
        <s v="FJ18884589"/>
        <s v="FX27757333"/>
        <s v="L4091128"/>
        <s v="1668642 1668649 1668550 1668641"/>
        <s v="HLC0747268"/>
        <s v="CN5564402"/>
        <n v="70530.0"/>
        <s v="L8024366 UTRS"/>
        <s v="0018917 CL0393249"/>
        <s v="FX29571329"/>
        <s v="CETO138508 A4231551904 CETO138484 A4231551947 CETO138527 A4231551880 CETO144033 A4231551992 CETO138480 A4231551929 CETO138494 A4231551881 CETO144032 A4231551993 CETO138521 A4231551890 CETO138507 A4231551917"/>
        <s v="WWA010220354"/>
        <s v="EMCNAH7993"/>
        <s v="CN5565683"/>
        <s v="12323061 12323062 12323077 12323078 12323095 12323096 12323099 12323100 12323097 12323098 12323067 12323068 12323069 12323070 12323063 12323064"/>
        <s v="001507 A4231641334"/>
        <s v="001506 A4231639931"/>
        <s v="015428 015429 015427 015426"/>
        <s v="HLC0747294"/>
        <s v="FJ20548263"/>
        <s v="HLC0725068"/>
        <s v="HLC0758011"/>
        <s v="EMCPTB2733"/>
        <s v="L0139228"/>
        <s v="1445994 R10884877 1445993 R10884955 1445992 R10884978 1445991 R10884995 1445995 R10884996"/>
        <s v="A4220483986"/>
        <s v="109152 109392 109197 109383"/>
        <s v="9725292 9725289 9725294 9725290 9725293 9725291"/>
        <s v="4440443 IN1572315"/>
        <s v="G3633443 SV2574641"/>
        <n v="70905.0"/>
        <s v="DS76613 ZZZS667765"/>
        <s v="R1494747S"/>
        <s v="PK0197785 PK0222613 PK0185161 PK0197789 PK0197780"/>
        <s v="EMCPTM4073"/>
        <s v="FF141957"/>
        <n v="70903.0"/>
        <s v="BOLT51018242 FX28873820"/>
        <s v="FX28942378"/>
        <s v="WHAB055630"/>
        <s v="R2424137 R2424185"/>
        <s v="FX27757578"/>
        <s v="CDJ9825"/>
        <s v="C6253940 C6253824"/>
        <n v="70555.0"/>
        <s v="FX27806440"/>
        <s v="FJ18782490"/>
        <s v="001383 FX29565140 001382 FX29565014"/>
        <s v="KWINC07486 KWINC07487"/>
        <s v="MX1519398 MX1519365"/>
        <s v="C7328216 C7321785 C7553122"/>
        <s v="NZMPI01537706"/>
        <s v="G3610297"/>
        <s v="ID0632771"/>
        <s v="WHAB582907"/>
        <s v="F0004 2020949"/>
        <s v="FJ19146896"/>
        <n v="470880.0"/>
        <s v="FJ18119642"/>
        <n v="2025716.0"/>
        <s v="TR0594225 TR0592777"/>
        <s v="L2423887"/>
        <n v="70567.0"/>
        <s v="EMCNAE3483"/>
        <s v="R2327495"/>
        <s v="HG259208"/>
        <s v="BAC04698 FA26257571 BAC04699 FX26257572"/>
        <s v="001330 FX29553469 001331 FX29553414"/>
        <s v="001338 FX29553540 001337 FX29553738"/>
        <s v="R2351353"/>
        <n v="70569.0"/>
        <s v="HLC0929290"/>
        <s v="NZMPI01545168"/>
        <s v="R2351414"/>
        <s v="001334 FX29551270"/>
        <s v="0017933 L2199031"/>
        <s v="MLBR0160178 MLBR0160116 MLBR0160120 MLBR0160118 MLBR0078612"/>
        <s v="HLC0722628"/>
        <s v="HLC0751410 HLC0751406"/>
        <s v="HLG7950040 HLG7942275"/>
        <s v="FX27641392 KLIK20486497"/>
        <s v="FX29553655"/>
        <s v="L4513051 L4513052"/>
        <s v="28198544 28198549 28198545 28198550"/>
        <s v="UY0011464"/>
        <n v="70852.0"/>
        <s v="KR0487281"/>
        <n v="70842.0"/>
        <s v="BR0905539"/>
        <s v="003PL031420 A4231647304"/>
        <s v="ID0639572"/>
        <s v="WSG018644"/>
        <s v="EMCULC0412"/>
        <s v="EU26437265 EU26437261 EU26437264"/>
        <s v="003PL031221 A4231535348"/>
        <s v="PHAE50164 PHAE29948"/>
        <s v="FX29656816 FX29656803"/>
        <s v="003PL031169 A4231535212"/>
        <s v="C2181157"/>
        <s v="HLG3207721 HLG3207702 HLG3218046 HLG3207723 HLG3207711"/>
        <s v="L0156045"/>
        <s v="RN67306"/>
        <s v="FJ17007221"/>
        <s v="001267 FX29650056"/>
        <s v="UL0499301"/>
        <s v="HLC0717169"/>
        <s v="CDL8811 CDL8778"/>
        <s v="L0157268"/>
        <s v="BR1998770"/>
        <s v="FJ16908517"/>
        <s v="EMCSPZ8602"/>
        <s v="EMCVAM1462"/>
        <s v="FF157589"/>
        <n v="4687.0"/>
        <s v="ZA6078436"/>
        <s v="BR2461539"/>
        <s v="BR2477097 BR2477098 BR2477148 BR2477186 BR2477093 BR2477068 BR2477127 BR2477162 BR2477167 BR2468780"/>
        <s v="BR2476576 BR2468712 BR2476411 BR2476480 BR2476481 BR2476461 BR2461512 BR2476490 BR2476427 BR2476554 BR2476531 BR2476422 BR2476426"/>
        <s v="BR2469646"/>
        <s v="BR2461502"/>
        <s v="4253015 IN1213178"/>
        <s v="478742 496778"/>
        <s v="G8053864"/>
        <s v="0116823 IN0834067"/>
        <s v="L4038331 L4038332 L4038333"/>
        <s v="FX21513686"/>
        <s v="KH0012052"/>
        <s v="EMCSPC8582"/>
        <s v="15416 IT0015416 15407 IT0015407 15421 IT0015421 15402 IT0015402 15430 IT0015430 15417 IT0015417 15165 IT1300374 15163 IT0015163 15168 IT0015168 15174 IT0015174 15404 IT0015404 15425 IT0015425 15441 IT0018441 15428 IT1826184 15420 IT0015420 15427 IT0015427"/>
        <s v="10652 10656 10720 10651 10715 10714 10719 10718 10713"/>
        <n v="10718.0"/>
        <s v="EMCTXG6422 EMCTXG6742"/>
        <s v="BR3804027"/>
        <s v="A4231346775"/>
        <s v="575693 C5996592"/>
        <n v="3878829.0"/>
        <s v="FX27608140"/>
        <s v="HLC0756260"/>
        <s v="001729 H8796974"/>
        <s v="SGH001526"/>
        <s v="T10A206617 ZGLT395783"/>
        <s v="FX24133747"/>
        <s v="NS"/>
        <s v="T1022321"/>
        <s v="A4220317799"/>
        <n v="1918463.0"/>
        <s v="091388 088342 091293"/>
        <s v="FEX3006291"/>
        <s v="FX29244124 FEX3006291"/>
        <s v="32043 NA"/>
        <n v="83433.0"/>
        <s v="WSLQ59681"/>
        <s v="SG0016615"/>
        <s v="FX24180240"/>
        <n v="407308.0"/>
        <n v="70330.0"/>
        <s v="IN0935270"/>
        <s v="0723932 HLC"/>
        <s v="L0164080"/>
        <s v="96382 NA"/>
        <s v="H7235726 H7235725 H7235727"/>
        <n v="1105465.0"/>
        <s v="ID0035561 ID0035571 ID0412021"/>
        <s v="0103222 5430491"/>
        <s v="HLG5004840"/>
        <s v="FX27871242"/>
        <s v="HLC0745081 UTRS"/>
        <s v="FX25240704 FX25240644 FX25240657 FX25240714 FX25240712"/>
        <n v="2.30594419E8"/>
        <s v="806967 806990"/>
        <n v="806934.0"/>
        <s v="806997 806998"/>
        <n v="18471.0"/>
        <s v="CN31720AD"/>
        <s v="HLC0744306"/>
        <s v="UL4196195"/>
        <s v="C9093120"/>
        <s v="C9101435 C9101450 C9101438 C9101440 C9101451 C9101449 C9101444 C9101433"/>
        <s v="SG0007680"/>
        <s v="YMAN387838"/>
        <n v="2.10073345E8"/>
        <s v="CN3668952"/>
        <s v="173499 173307 173374 173372 173469 173454"/>
        <s v="FX23786023"/>
        <s v="FJ14960749"/>
        <s v="KH0746075 KH0722211 KH0722191"/>
        <s v="FX27349328"/>
        <s v="BD0052843"/>
        <s v="DS20049307 A4200374504 DS20049308 A4200374505 DS20049306 A4200374503"/>
        <n v="18415.0"/>
        <s v="IN0819523 IN0819555 IN0819570 IN0819509"/>
        <s v="2687840 PK0042780"/>
        <s v="HLC0744212"/>
        <s v="001084 CL0062580 001085 CL0062576 001086 CL0062591"/>
        <s v="TH0197993 TH0197963 TH0197935 TH0198000 TH0177411 TH0197902"/>
        <s v="FX23725248"/>
        <n v="921330.0"/>
        <n v="2.0767058E7"/>
        <s v="SG0005949"/>
        <s v="4108053 FJ17514797"/>
        <s v="FJ16401163 FJ16401167"/>
        <s v="BD0051300"/>
        <s v="ST20217985 ST20223080 ST20223706 ST20223719 ST20217981 ST20223718 ST20223713 ST20223704 ST20223702"/>
        <s v="VN0471150"/>
        <s v="BR2415594"/>
        <s v="L0000586"/>
        <s v="G3434244"/>
        <s v="HG261382"/>
        <s v="MLBR3197889"/>
        <s v="173341 4708140 5031882 5031880 4708296 186853 8172309 173396 173446 173384 152952 186848"/>
        <n v="806969.0"/>
        <s v="MATU38367"/>
        <s v="K104645 K104646"/>
        <s v="HLC0381041 HLC0393282"/>
        <s v="LIT2097098"/>
        <s v="SMC786584"/>
        <s v="EMCNNT6942"/>
        <s v="ML-BR3329301"/>
        <s v="UL4668381"/>
        <s v="6406179 186779 5031914 5031851 186860 5031989 7508070 186910 186858 186847"/>
        <s v="00842473 00842475"/>
        <s v="806912 0647593"/>
        <s v="806902 806921"/>
        <s v="806966 806949 806973"/>
        <s v="WSLR33137"/>
        <s v="C6211619"/>
        <s v="001049 CL0060306 001048 CL0060275"/>
        <s v="102918 102917"/>
        <s v="MLGT1975196 MLGT1975197"/>
        <n v="5956043.0"/>
        <s v="SG0014115"/>
        <s v="EMCSHT9652"/>
        <n v="2.30178708E8"/>
        <n v="2.4300029E7"/>
        <s v="H7967528"/>
        <s v="YMAL104153"/>
        <s v="TR0486789"/>
        <s v="INA172534"/>
        <s v="1294795 1294793 1294792 1294794 1294796"/>
        <s v="1294275 1294280 1294279 1294276 1294277 1294278"/>
        <s v="HLB9585496"/>
        <s v="HLG2859388"/>
        <s v="EU23396911 EU23396912"/>
        <s v="HLG0548440 HLG0548438"/>
        <s v="001003 CL0063007 001002 CL0063031 001004 CL0062741"/>
        <s v="A4221027947"/>
        <s v="IN0720688"/>
        <s v="HLB9606090 HLB9606088"/>
        <s v="ENOS01611510 HLG2871929"/>
        <n v="807022.0"/>
        <s v="807039 807008 807071 807052"/>
        <n v="721244.0"/>
        <s v="H9872324 H9872326 H9872327 H9872325"/>
        <s v="0000976 CL0067859 0000975 CL0067882"/>
        <s v="EU23341169"/>
        <s v="A4221027975"/>
        <s v="MLBR2760002"/>
        <s v="HLD12136008"/>
        <s v="3258711 76686"/>
        <s v="VN0487000"/>
        <s v="C2181045"/>
        <s v="807055 807006 807067 807051 807085 807060"/>
        <s v="479028 493507"/>
        <s v="H491525"/>
        <s v="ABP13568 AR2357537"/>
        <s v="ABP13569 AR2357515"/>
        <s v="0571001 0569857"/>
        <s v="A4221027987"/>
        <s v="B3105986"/>
        <n v="3174861.0"/>
        <s v="EMCSWZ1112"/>
        <s v="260864 260870 260868 260878 260877 260865 260880"/>
        <s v="CNCB68969"/>
        <n v="1027275.0"/>
        <s v="FX20819735 FX20819736 FX20819734"/>
        <s v="FJ15536375 FJ15536374 FJ15536529"/>
        <s v="1228905 4057169"/>
        <s v="PKAB46289"/>
        <s v="PKAB46289 PKAB46282"/>
        <s v="ID0125054"/>
        <n v="2020244.0"/>
        <s v="EU23357163"/>
        <s v="ZZZS957621"/>
        <s v="ZZZS957677"/>
        <s v="FJ16003460"/>
        <n v="2467.0"/>
        <n v="356630.0"/>
        <s v="00842418 00842417"/>
        <s v="3174863 3174862 3174866 3174865 3174864"/>
        <s v="VN4332565"/>
        <s v="H6684559"/>
        <s v="C6152588"/>
        <s v="EU22912032"/>
        <s v="FX19679494"/>
        <s v="C6032704"/>
        <s v="EU24916095"/>
        <s v="ZZZS998844"/>
        <s v="H6684594"/>
        <n v="20665.0"/>
        <s v="FX22252995"/>
        <n v="3025580.0"/>
        <s v="YMAN078224 YMAN078232"/>
        <s v="WHLT878028"/>
        <s v="ABR47371"/>
        <s v="EMCNWC6572 EMCNWC6562"/>
        <s v="251270 HLG3352609"/>
        <s v="FX20429867"/>
        <s v="BOLT02258357 FX22224208"/>
        <s v="FJ15863505"/>
        <s v="MLIN0524044"/>
        <s v="ISG185686"/>
        <s v="ABO39559"/>
        <s v="3341645 / 5000 KOSL265857 3341684 / 5000 KOSL265932 3341699 / 5000 KOSL265894 3341681 / 5000 KOSL265933 3341634 / 5000 KOSL265931 3341641 / 5000 KOSL265893 3341690 / 5001 KOSL265858 3341697 / 5000 KOSL265935"/>
        <s v="HLG3257442 HLG3257422 HLG3257475"/>
        <s v="3749599 FX23841302"/>
        <s v="FX23828997"/>
        <s v="ZZZS996087"/>
        <s v="HLB9591085"/>
        <s v="TWS006329"/>
        <s v="KE0369991"/>
        <s v="5867464 UL2565892 UL9707546 UL4668240 6406108"/>
        <s v="C6015228"/>
        <n v="128221.0"/>
        <s v="EMCPCX8222"/>
        <s v="H7526430"/>
        <s v="0000861 MLCL0048996"/>
        <s v="ABP41611 AR2337317"/>
        <s v="ABP41612 AR2337207"/>
        <n v="6661.0"/>
        <s v="WWA010152893"/>
        <s v="SG0053282"/>
        <s v="H6469500"/>
        <s v="0033171 HLG2601506"/>
        <s v="TH6624499 TH6624602 TH6620577"/>
        <s v="036124 EX107368 038373 EX107367"/>
        <s v="BOLT50326931 BOLT50326933 BOLT50326926"/>
        <s v="H6412084"/>
        <s v="BR2757822 BR2757822"/>
        <s v="BOLT50326918 BOLT50326917 BOLT50326912"/>
        <s v="036149 ENOS01632547"/>
        <s v="036148 ENOS01632549"/>
        <s v="FX24851799"/>
        <s v="AF066248 AF066232"/>
        <s v="H6469459"/>
        <s v="KR5643125"/>
        <s v="FX19990407"/>
        <s v="807165 807182"/>
        <s v="H7823835 H7823838 H7823837 H7823933 H7823832 H7823839 H7823840"/>
        <s v="3677375 HLG2983832"/>
        <s v="036102 036128"/>
        <s v="0001160 0001164 0001256"/>
        <s v="00842465 842466"/>
        <s v="NA FLATRACK FLATRCK"/>
        <s v="UL6189852"/>
        <s v="472078 488999"/>
        <s v="YMAN265191"/>
        <s v="IN4693313 KWINB64403"/>
        <s v="CNCG19251"/>
        <s v="9241 009594 9235 9595 9260 9356 9596 9364 9369 9250 9231 9584 9234 9598 9591 9370 9375 9248 9579 9367 9371 9229 9251 9232 9585"/>
        <s v="FJ13695207"/>
        <n v="139627.0"/>
        <s v="807109 807177"/>
        <s v="2211388 2211389 2211387 2211386"/>
        <s v="UL8172171 UL6406295 UL6406256 UL6406101 UL6406109"/>
        <s v="022343E DL35885"/>
        <s v="3599688 MLIN0198032"/>
        <s v="KR5659961 KR5733866 KR5722387 KR5732472 KR5736600 KR5729668 KR5738702"/>
        <s v="HMM211524106"/>
        <s v="CN0805802 CN0803562 CN0890526"/>
        <s v="FF128671"/>
        <s v="ABP41578 AR2337512"/>
        <s v="ABP41576 AR2337513"/>
        <s v="FX23670729"/>
        <s v="AC083851"/>
        <n v="1401531.0"/>
        <s v="807283 807204 807260"/>
        <n v="3302337.0"/>
        <n v="10563.0"/>
        <s v="FJ14702299 FJ14702300 FJ14702295 FJ14702296"/>
        <s v="FJ14702314 FJ14702320 FJ14702319 FJ14702315"/>
        <s v="FX19899531 FX19899534 FX19899522"/>
        <s v="IN0158910 SPPL02029409"/>
        <s v="1112585-1 PT1112585"/>
        <s v="SG0037824"/>
        <s v="WHLM185464"/>
        <s v="TH6549217 TH6552197 TH6549091 TH6553929 TH6549216 TH6552175"/>
        <s v="HLG3233706"/>
        <s v="10513 7552833 7621560 3693065 10514 10516 7552846 7621563 10515 101517 10518 10512 10565 10511 10570 3693051"/>
        <s v="10516 10565 10570"/>
        <s v="10513 7552833 7621560 3693065 10514 10516 7621563 10515 101517 10518 10512 10565 10511 10570 3693051"/>
        <s v="3303436 3302337"/>
        <n v="3303436.0"/>
        <s v="99225 99224 99226 99222 99223"/>
        <s v="99227 99221 99228"/>
        <s v="99213 99212 99214 99215 99211"/>
        <s v="99130 99129"/>
        <s v="99217 99216 99218"/>
        <s v="FX16265255"/>
        <s v="VN4588420 VN4588424"/>
        <s v="B0546272"/>
        <s v="G1954715"/>
        <s v="ID0313510"/>
        <s v="UL4668384 2565895"/>
        <s v="FJ14325616"/>
        <n v="36250.0"/>
        <n v="36203.0"/>
        <s v="99124 99123 99122 99125 99126"/>
        <s v="CN0816488"/>
        <n v="2031004.0"/>
        <s v="H7537663 H7537630"/>
        <s v="KWPKB24539 PK2154456"/>
        <s v="FJ16413101"/>
        <s v="CN0826582 CN0818648"/>
        <s v="206727 205515 206730 205710 211513 206782 205522 205518 211512 211518 211521 211520 206798 206787 206796 205701 211529 206721 210922 210925"/>
        <s v="H6339250 H6339506 H6339508 H6339505 H6339509 H6339507 H6339520"/>
        <s v="071779 071825"/>
        <s v="071826 071827"/>
        <s v="071688 071687"/>
        <s v="071683 071682"/>
        <s v="071680 071686"/>
        <n v="5170.0"/>
        <s v="EU23269847"/>
        <s v="462137 486071"/>
        <s v="ABP41518"/>
        <s v="ABP41521"/>
        <s v="A4221532993"/>
        <s v="FX16237545"/>
        <s v="K183236 K183238"/>
        <s v="807284 807226"/>
        <s v="807285 807235"/>
        <s v="L0947403"/>
        <s v="FJ15195807 FJ15195886 FJ15195897"/>
        <s v="H6446808"/>
        <s v="EMCPBE9371 EMCPBE4531 EMCPBE6691 EMCPBE9891"/>
        <s v="H7507691 UTRS H7507652"/>
        <s v="C5069047"/>
        <s v="E0708212"/>
        <s v="KH0699499"/>
        <s v="ABK68618 ML2257633"/>
        <s v="ABK68617 ML2257630"/>
        <s v="ABP41509 ML2257995"/>
        <s v="ABP41505 ML2257994"/>
        <s v="807257 807256"/>
        <s v="807299 807281 807252"/>
        <s v="H44189"/>
        <s v="FX22073443"/>
        <s v="H7502824 H7502871"/>
        <s v="FX22102918 WIND01121255"/>
        <s v="HLB7765175"/>
        <s v="EU23153890"/>
        <s v="FX20425616 SPPL02024415"/>
        <s v="3174626 3174624 3174625"/>
        <s v="C5088976 C5088887 C5121873 C5088981 C4900413"/>
        <s v="PH1704614"/>
        <s v="CN1973179 CN1963013 CN1962644"/>
        <s v="C4114631"/>
        <s v="HSC33476"/>
        <s v="4668274 4668133 4668216 4668186 4668269"/>
        <s v="0001253 0001255"/>
        <s v="HLB9896047"/>
        <s v="EU22459581"/>
        <s v="H4743760 H4743758 H4743759 H4743801 H4743802 H4743757 H4743803"/>
        <s v="FX20429038"/>
        <s v="FX16710911 FX16710947"/>
        <s v="CMACGMH89488 H8948893 CMACGMH89488 H8948881 CMACGMH89570 H8957096 CMACGMH89488 H8948849 CMACGMH63033 H6303316 CMACGMH63032 H6303281"/>
        <s v="002VO009636 HLG2570675"/>
        <s v="ABK68604 ML2259852"/>
        <s v="C2875282"/>
        <s v="184777 2308477"/>
        <n v="3134457.0"/>
        <s v="SG1026801 SG1028745"/>
        <s v="H8233781"/>
        <s v="H6599200"/>
        <s v="TH6489722"/>
        <s v="BOLT50173034"/>
        <s v="0001227 0001231"/>
        <s v="ID1150565"/>
        <s v="A4220887810"/>
        <n v="125330.0"/>
        <s v="H6592629 SPPL02942748"/>
        <s v="HLG1320413"/>
        <s v="C4880813 C4806042"/>
        <s v="FJ12286452"/>
        <s v="JAS048875"/>
        <s v="KLW332434 001844 001846 001847 001849"/>
        <s v="458873 462451"/>
        <s v="HLG2274766"/>
        <s v="FX21403153 FX21403154"/>
        <s v="C4806094 C4802342"/>
        <s v="C3659415"/>
        <s v="807227 807265"/>
        <s v="0001279 0001264"/>
        <s v="807370 807208 807371 807244 807205 807307 807221"/>
        <s v="138169 H6510826"/>
        <s v="H4207325 H4207268"/>
        <s v="ZZZS958706"/>
        <s v="ZZZS958708 ZZZS958561 ZZZS958712"/>
        <n v="414104.0"/>
        <s v="VN4284664"/>
        <s v="00374357 2945810"/>
        <s v="C4876359 C3567359"/>
        <s v="141638 C1431282"/>
        <s v="CN2427515 CN2427510 CN2427598 CN2427603 CN2427509"/>
        <s v="H6480189"/>
        <s v="JAS048876"/>
        <s v="0548491 HLD0548491 0548467 HLD0548467"/>
        <s v="0548421 HLD0548421"/>
        <n v="3174950.0"/>
        <s v="OOLEKE3058"/>
        <s v="HLB9495349 HLB9495350 HLB9495348 HLB9495347"/>
        <s v="C5233120 C5233156 C5234965 C5233176 C5233162"/>
        <n v="3302085.0"/>
        <s v="FX21729233"/>
        <s v="FX20186125"/>
        <s v="1033249-1"/>
        <n v="50241.0"/>
        <s v="JAS048837"/>
        <s v="C3352324"/>
        <s v="HLG2072351"/>
        <n v="8237670.0"/>
        <s v="CN2329721"/>
        <n v="607299.0"/>
        <s v="EU21961753"/>
        <s v="HLB9937659 HLB9937729"/>
        <n v="7607291.0"/>
        <s v="ACT045326"/>
        <s v="ZZZS956539 ZZZS956540 ZZZS956537"/>
        <s v="807335 807363 807391"/>
        <s v="FX16232650"/>
        <s v="A121053600"/>
        <s v="HLB9938324 HLB9938284"/>
        <s v="ID1148750"/>
        <s v="ID1156783"/>
        <s v="G3207469"/>
        <s v="CN2343838 CN2400435"/>
        <s v="VN4960705"/>
        <s v="FX19742767 FX19742828 FX19742881 FX19742834"/>
        <s v="FX17856045"/>
        <n v="2292.0"/>
        <s v="H2027570 H2027548 H2027540 H2027547 H2027571 H2027546 H2027544 H2027543 H2027545 H2027541 H2027572 H2027568 H2027569 H2027542 H2027549"/>
        <s v="MLBR1995242"/>
        <s v="EU22408427"/>
        <s v="CL1138526"/>
        <s v="FX16324496"/>
        <s v="CL1213835 SAG0000535 CL1213846 SAG0000534 CL1213826 SAG0000533 CL1213808 SAG0000536"/>
        <s v="H6576507"/>
        <s v="3302320 3302300"/>
        <s v="002292 002291"/>
        <s v="001357 001356 001355"/>
        <s v="UL5989130 UL5989132 807333 UL5989127 UL5989126"/>
        <s v="807347 807482 807384 807481 807392 807488 807358 807486 807360 807483 807386 807485 807311 807484 807340 807487"/>
        <s v="EMCMRD6361"/>
        <s v="1293370 1293369 1293604 1293602 1293368 1293365 1293366 1293603 1293601 1293367"/>
        <s v="1293629 1293632 1293628 1293630 1293631 1293633 1293634 1293626 1293627 1293625"/>
        <s v="1293341 1293339 1293348 1293340 1293351 1293350 1293343 1293353 1293342 1293352 1293349 1293347 1293344 1293345 1293346"/>
        <s v="1293361 1293358 1293357 1293359 1293362 1293364 1293355 1293356 1293360 1293363"/>
        <s v="1293669 1293661 1293663 1293653 1293667 1293670 1293654 1293662 1293672 1293655 1293659 1293657 1293658 1293656 1293664 1293673 1293669 1293668 1293651 1293671 1293665 1293660 1293652 1293666 1293674 1293675"/>
        <s v="1293636 1293638 1293642 1293648 1293637 1293639 1293646 1293640 1293635 1293643 1293645 1293641 1293649 1293644 1293647"/>
        <s v="TH6295879 TH6295914 TH6295939 TH6295898 TH6295986 TH6295873"/>
        <s v="UL8172143 UL8172180 UL8172206 8172207 UL8172388 0039412"/>
        <s v="FX16318713"/>
        <s v="FX18157986"/>
        <s v="PH1752297 PH1504529 PH1452089 PH1752178 PH1749219 PH1752232 PH1752259 PH1752381 PH1754684 PH1754132"/>
        <s v="NZ284945 NZ284946"/>
        <n v="24150.0"/>
        <n v="1.0047942E7"/>
        <s v="H6588150"/>
        <s v="G3214711"/>
        <s v="UL5989148 UL5989146"/>
        <s v="ID5407928"/>
        <s v="MLKR5461169"/>
        <n v="3302291.0"/>
        <s v="HLD0915916"/>
        <s v="1293148 1293132 1293141 1293144 1293126 1293125 1293131 1293124 1293129 1293147 1293140 1293138 1293128 1293136 1293146 1293142 1293139 1293127 1293134 1293130 1293137 1293143 1293133 1293145 1293135"/>
        <s v="1293152 1293165 1293163 1293157 1293155 1293156 1293168 1293162 1293158 1293221 1293170 1293149 1293171 1293151 1293159 1293150 1293153 1293154 1293160 1293164"/>
        <s v="1293185 1293177 1293180 1293175 1293173 1293183 1293182 1293178 91513 1293174 1293184 1293172 1293179 1293181 1293169"/>
        <s v="1293196 1293195 1293191 1293197 1293189 1293194 1293190 1293186 1293187 1293199 1293192 1293198 1293193 1293200 1293188"/>
        <s v="1293205 1293206 1293203 1293204 1293210 1293201 1293202 1293208 1293207 1293209"/>
        <s v="IN4463775 ML-IN4463775 IN4461675 MLIN4461675"/>
        <s v="036350-3002506"/>
        <s v="MSCFJ12445407 MSCFJ12445488"/>
        <s v="CN0080700"/>
        <s v="CN2354709 CN2295927"/>
        <s v="53859 KPD19633161"/>
        <s v="114133 KPD19633161"/>
        <s v="FX21106239"/>
        <s v="HLG2269971"/>
        <s v="HLD12102202"/>
        <s v="HLD12111383"/>
        <s v="UL8172262 UL8172179"/>
        <s v="MSCFJ12427185 MSCFJ12427151"/>
        <s v="FX13531775 FX13531773"/>
        <s v="FX13518014 FX13531771"/>
        <s v="7222 869378 7224 869358 2862927 7089 7217 869376 7097 869362 7085 869393 2862511 7205 7079 869366 7220 869357 7126 869383 2862948 7088 7098 869368 7145 869363 7077 8693848 7133 869369 7127 869356"/>
        <s v="UL5374743 UL5374732 UL5374725 UL5374734"/>
        <s v="YMAK554742"/>
        <s v="EMCQTV9650"/>
        <n v="2211.0"/>
        <s v="HLD0561387"/>
        <s v="C41748"/>
        <s v="ML-CR2474352"/>
        <s v="C1409937"/>
        <s v="INT14719 NA"/>
        <s v="118828 C1348824"/>
        <s v="HLD055419 HLD0554197"/>
        <s v="3302059 7536584 3302242"/>
        <n v="1390.0"/>
        <s v="MSCFJ12353746"/>
        <s v="HLG1199246 HLG1199247"/>
        <s v="BOLT02222323 C0072339"/>
        <s v="FJ11798427"/>
        <s v="FJ14972852 FJ14975301"/>
        <s v="C1314850 ITEK02024967"/>
        <n v="591135.0"/>
        <s v="14238283 14238234"/>
        <s v="UL5374706 UL5374720"/>
        <s v="UL5374737 UL5374713 UL5374719"/>
        <s v="PL0330831"/>
        <s v="KH0620916"/>
        <s v="6269616 P6269616"/>
        <s v="FJ12356270"/>
        <s v="427936 455634"/>
        <s v="A005632 UCSPU1295"/>
        <s v="G8044889 KWPKB21159 G7974253 KWPKB21095"/>
        <s v="7536589 7536590"/>
        <s v="2443572 AD19064"/>
        <s v="CN0047677"/>
        <s v="KH0624212 KH0624211 KH0624200 KH0624214 KH0624213"/>
        <s v="VN3876816 VN3949681 VN4327138 VN3876951 VN3789547"/>
        <s v="H1766239"/>
        <s v="IN3577540 ML-IN3577540 IN3577488 ML-IN3577488 IN3577284 ML-IN3577284"/>
        <s v="C2505132"/>
        <s v="N6302147"/>
        <s v="FX19137086"/>
        <s v="FX16170595 FX16170597"/>
        <s v="1100426 1091339 1100327"/>
        <n v="1448708.0"/>
        <s v="EU22390875"/>
        <s v="ZZZA22162727"/>
        <s v="223055 224683 224277"/>
        <n v="91448.0"/>
        <s v="8862539 8862523"/>
        <s v="FX15979755"/>
        <s v="OOLGZB3490 OOLGZB4192"/>
        <s v="14238241 14238259 14238172 14238243 14238176"/>
        <n v="1100997.0"/>
        <s v="EMCHTJ6491"/>
        <s v="FJ12518832 FJ12518838 FJ12518802 FJ12518835 FJ12518824 FJ12518826 FJ12518840"/>
        <s v="EMCHJC6821 EMCHJC6831 EMCHJC6801"/>
        <s v="FJ12303619"/>
        <s v="MLBR0917798 MLBR0917736"/>
        <s v="435812 455449"/>
        <s v="3302486 131805 3302162"/>
        <s v="HLD11152884 HLD11149910 HLD11149904"/>
        <s v="EU22377939"/>
        <s v="MSCFJ12333230"/>
        <s v="ZZCTB309321"/>
        <s v="PY367162"/>
        <s v="BOLT01183434 FX17985807"/>
        <n v="1.6929502E7"/>
        <s v="FX17776778 FX17776828"/>
        <s v="5728177 077563"/>
        <s v="HLD0553893 UTRS"/>
        <s v="KH0652872"/>
        <s v="KN0006829"/>
        <s v="MLIL1413168"/>
        <s v="HLD055398 HLD0553987"/>
        <s v="HLD-055399 HLD-0553990"/>
        <s v="HLD0577192"/>
        <n v="4679342.0"/>
        <s v="20351923 20351924 20352000"/>
        <s v="MSCFJ12264155"/>
        <s v="FJ2263022 FJ2263046 FJ2261642"/>
        <s v="MSCFJ12269698"/>
        <s v="FX14480383 FX14480389"/>
        <n v="1475762.0"/>
        <s v="N6302088"/>
        <s v="HLD8570421 HLD8570613 HLD8570514 HLD8570611 HLD8570612"/>
        <s v="MSCFJ11289322 MSCFJ11289323"/>
        <s v="FJ13246788"/>
        <s v="FX17981225"/>
        <s v="FX17999371 FX17999377"/>
        <s v="208977 208908 208894"/>
        <s v="E0708237 E0708239 E0708238 E0708235 E0708241 E0708236 E0708240"/>
        <n v="616.0"/>
        <s v="HLD0577077"/>
        <s v="HSC37973"/>
        <s v="FX15941274 FX15942701 FX15941273"/>
        <s v="MSCFJ12251783 MSCFJ12251716 MSCFJ12251787 MSCFJ12251769 MSCFJ12251784"/>
        <s v="TW3568029"/>
        <s v="FX18237681 FX18238868"/>
        <s v="ENOS01131201 HLG1123018 ENOS01131202 HLG1155796 ENOS01058629 HLG1161044 ENOS01131204 HLG1153533 ENOS01131203 HLG1155784 ENOS01058630 HLG1156240"/>
        <s v="FX17953365"/>
        <s v="FJ11283727 FJ11283629 FJ11283782"/>
        <s v="CN0187715"/>
        <s v="6649527 6649525 6649524 6649526"/>
        <s v="H1410038 H1410039 H1410041 H1410040 H1410037"/>
        <s v="H3795833 H3795836"/>
        <s v="MSCFJ11202220 MSCFJ11202254 MSCFJ11202215"/>
        <s v="FX18020367 FX18020364 FX18020366 FX18020365"/>
        <s v="FX14480309"/>
        <s v="H1788270"/>
        <s v="22000894 22000895 22000896 6112698 6112770 22000893"/>
        <s v="IN4237030"/>
        <s v="FX14480366 FX14480444 FX14480443"/>
        <s v="6649540 6649531 6649523 6649528"/>
        <n v="892043.0"/>
        <s v="HLB9170172"/>
        <s v="ML-ID5436780"/>
        <s v="EU21472521 EU21472520"/>
        <s v="HLD057417 HLD0574178"/>
        <s v="H3513919 H3513822"/>
        <s v="TH6220389 TH6219103 TH6219204"/>
        <s v="FX15966560"/>
        <s v="FX14479610 FX14479576 FX14479574"/>
        <s v="HLD11910635 HLG11910635 HLD11910630 HLG11910630 HLD11910629 HLG11910629 HLD11910628 HLD11910650 HLD11910636 HLG11910636 HLD11910627 HLG11910627 HLD11910626 HLG11910626"/>
        <s v="YMAJ264555"/>
        <s v="D3821387"/>
        <s v="HLD11922705"/>
        <s v="8962242 8962243 8962231 8962232"/>
        <s v="ML-MX1240913 MX1240913 ML-MX1240914 MX1240914 ML-MX1240910 MX1240910 ML-MX1240919 MX1240919 ML-MX1240918 MX1240918"/>
        <s v="HLD057408057408 HLD0574086"/>
        <s v="HLD057454 HLD0574546"/>
        <s v="VN3838278"/>
        <s v="ML-MX1365991 MX1365991 ML-MX1365992 MX1365992 ML-MX1365994 MX1365994 ML-MX1365995 MX1365995 ML-MX1365993 MX1365993"/>
        <s v="HLG0367444 HLG0367445 HLG0367446 HLG0367443 HLG0367455 HLG0367448"/>
        <s v="22249644 22249643 6112747 6772747 6112757 6112748"/>
        <s v="MSCFJ11135882 MSCFJ11135889"/>
        <s v="MSCFJ11209430 MSCFJ11209429"/>
        <s v="H1835801 H1835909 H1835852 H1835910"/>
        <s v="MLBR1916729"/>
        <s v="000170 000261 000152 000299"/>
        <s v="NZ301076"/>
        <s v="0575709 HLD0575709"/>
        <s v="026549PV G3091989"/>
        <s v="MLCN6353936"/>
        <s v="EMCPNR8730"/>
        <s v="NA"/>
        <s v="YMAJ257669 YMAJ257751"/>
        <s v="CNBL38479"/>
        <n v="1093607.0"/>
        <s v="HLD11901748 HLD11901438 HLD11901461"/>
        <s v="HLB9056841 HLB9059448 HLB9056836"/>
        <s v="B01614 8962211 131963 8962248 8962213 8962212"/>
        <s v="8962218 8962220 8962222 8962221 8962219 8962217"/>
        <s v="1093550 1101124"/>
        <s v="MX1290750"/>
        <s v="FJ09797799 FJ11123819"/>
        <s v="0575614 HLD0575614"/>
        <s v="EU19859587"/>
        <s v="MSCFJ11136758"/>
        <s v="G9453639"/>
        <s v="H3732466"/>
        <s v="2225151 LT0371162"/>
        <s v="MSCFJ11134545 MSCFJ11134531"/>
        <s v="MX1086075 MX1086075 MX1086014 MX1086013 MX1086080 MX1086034"/>
        <n v="324.0"/>
        <s v="P8386948"/>
        <s v="HLD10964866 HLD10968346 HLD10968392 HLD10968347 HLD10968379 HLD1096820 HLD4321234 HLD10968211 HLD10968207 HLD10968214"/>
        <s v="FJ11102441 FJ11102497"/>
        <s v="FJ11102450 FJ11102444 FJ11102448 FJ11102442"/>
        <s v="FJ11711630"/>
        <n v="1100684.0"/>
        <s v="FJ12764095"/>
        <s v="MSCFJ11135676 MSCFJ11135666"/>
        <s v="MSCFJ11136196 MSCFJ11131804 MSCFJ11131806 MSCFJ11131803"/>
        <s v="972877 H972877"/>
        <s v="FX13556326"/>
        <s v="FJ11709727"/>
        <s v="KR5143942"/>
        <s v="ML-MX1185878 MX1185878 ML-MX1185966 MX1185966 ML-MX1185880 MX1185880 ML-MX1185883 MX1185883 ML-MX1185967 MX1185967 ML-MX1185879 MX1185879"/>
        <s v="ML-MX1064056 MX1064056 ML-MX1064057 MX1064057 ML-MX1064011 MX1064011 ML-MX1064012 MX1064012 ML-MX1185951 MX1185951 ML-MX1185952 MX1185952"/>
        <s v="KR5242489"/>
        <s v="FX14430809 FX14427189 FX14427203"/>
        <s v="MSCFJ11138467 MSCFJ11138538 MSCFJ11138464 MSCFJ11138550 MSCFJ11138533 MSCFJ11138549 MSCFJ11138541 MSCFJ11138542"/>
        <s v="193133366 193133367"/>
        <s v="030634 8962282 3302453"/>
        <s v="483597 483594 484230 483589 484224 484229 484225 484226 483582 484218 483595 484227 483588 483559 484205 484201 484223 483585 483564 484228 483593"/>
        <s v="BD0768327"/>
        <s v="MLBR1794917 MLBR1794918 MLBR1794916 MLBR1794883 MLBR1794920 MLBR1794871"/>
        <s v="SMC410551"/>
        <s v="ML-ZA 561 ML-ZA 5618166"/>
        <s v="HLD057555 HLD0575554"/>
        <s v="MSCFJ11138425 MSCFJ11138426 MSCFJ11138696 MSCFJ11138428 MSCFJ11138424"/>
        <s v="HLD0777776"/>
        <s v="ML-MX1037252 MX1037252 ML-MX1037227 MX1037227 ML-MX1037255 MX1037255 ML-MX1037254 MX1037254 ML-MX1037226 MX1037226"/>
        <s v="ML-MX1037231 MX1037231 ML-MX1037233 MX1037233 ML-MX1037251 MX1037251 ML-MX1037232 MX1037232 ML-MX1037234 MX1037234"/>
        <s v="ML-MX1007121 MX1007121 ML-MX1037212 MX1037212 ML-MX1007085 MX1007085 ML-MX1037211 MX1037211 ML-MX1007122 MX1007122"/>
        <s v="P8967508"/>
        <s v="2149880 2149881 000311"/>
        <s v="MX1037387 MX1037389 MX1037357 MX1037386 MX1037390"/>
        <s v="KPD190632480 MX1266231 MX1266276 KPD190632478 MX1266336 KPD190632424 MX1266225"/>
        <s v="MX1037356 MX1037351 MX1037358 MX1037359 MX1037352"/>
        <s v="MX1037373 MX1037350 MX1037375 MX1037372 MX1037374"/>
        <s v="ZZC-TB629579"/>
        <n v="1923932.0"/>
        <s v="H2107418"/>
        <s v="540012 540010 540001 540008 540011 540013 540004 540005 540002 540006 540007 540009"/>
        <s v="FJ10820819"/>
        <s v="HLD0122931"/>
        <s v="FX16126065"/>
        <s v="DS20/004894 HLD7118809 DS20/004895 HLD7118807 DS20/004893 HLD7118806 DS20/004896 HLD7118808"/>
        <s v="FX16116203"/>
        <s v="FX16113863"/>
        <s v="HLD0578457"/>
        <s v="FJ10869884 FJ10869883"/>
        <s v="000636 000635"/>
        <s v="7644180 7644181 7644184 7644183 7644182"/>
        <s v="EU17822033"/>
        <s v="IN3771507 SPPL01387264"/>
        <s v="535609 M53609"/>
        <s v="FX17086035 FX17086136 FX17086177 FX17086133 FX17086755"/>
        <s v="214156 N6430499"/>
        <s v="413789 6697312"/>
        <s v="BD0792142"/>
        <s v="3943 HLD11484209 3944 HLD11484203"/>
        <s v="HLB3222260"/>
        <s v="FJ11475085"/>
        <s v="HLD8749583"/>
        <s v="HLD8749581"/>
        <s v="ID5481740 ID5481735"/>
        <n v="6577914.0"/>
        <s v="2506245 918280"/>
        <n v="1.92734244E8"/>
        <s v="FX13422454"/>
        <n v="807655.0"/>
        <s v="000658 000659"/>
        <s v="501884 501876 501885 501853 501878 501843 501883 501880 501881 501839 501841"/>
        <s v="HLD0574496"/>
        <s v="FJ09400015 FJ09400016 FJ09400013 FJ09400014"/>
        <s v="FJ09869932 FJ09869938 FJ09869836"/>
        <s v="EU19343359"/>
        <s v="HLD10989204 KWPKB09245"/>
        <n v="5026568.0"/>
        <s v="HLD0574390"/>
        <s v="P5282242 P5298640 P5928640"/>
        <s v="P1990310 P1996599 P1993070 P2000171"/>
        <n v="3723375.0"/>
        <s v="502252 543484 543487 543525 502251 502227 543522 543483 502207 502255 543544 543542 543521"/>
        <s v="P5279620"/>
        <s v="FX13306551"/>
        <n v="1121918.0"/>
        <s v="3301929 3301916 3301917 3302561 3302581 3301941"/>
        <s v="000489 000488"/>
        <n v="543545.0"/>
        <s v="HB231340"/>
        <s v="HLD11426474 RAIN 6480 HLD11426480 2117 HLD11426478 4432 HLD11426479"/>
        <s v="DS20/001013 HLD7118115 DS20/001012 HLD7118113 DS20/001015 HLD7118117 DS20/001011 HLD7118114 D075285 HLD7118107"/>
        <s v="FJ09887394"/>
        <s v="EU18896455 SD0297246 EU18896451 SD0297244 EU18896449 SD0297245"/>
        <n v="806698.0"/>
        <s v="543762 543745 543780 543756 543744 543777 543765 543779 543776 543753 543741 543770 543761"/>
        <s v="HLD0573817 UTRS"/>
        <s v="MSCFJ09860075"/>
        <s v="FX13453296"/>
        <n v="465.0"/>
        <s v="FJ09396455 FJ09396456"/>
        <s v="543367 543363 543321 543376 543366 543364 543360 543339 543361 543378"/>
        <s v="543325 543318 543352 543345 543342 543322 543373 543338 543369 543341 543347 543320 543362 543368 543346 543349 543348 543365 543377 543319 543323 543372 543340 543344 543379 543351 543380 543317 543354 543337 543350 543386 543353 543324 543355 243390 543"/>
        <s v="806688 806602 806690 806666"/>
        <s v="HLD0575258"/>
        <n v="2992098.0"/>
        <s v="000456 000455"/>
        <s v="003TP003148 ML-"/>
        <s v="CL0946873 CL0946873 4402 CL0946978 CL0946978 4403"/>
        <n v="2827855.0"/>
        <s v="MSCFJ09824154"/>
        <s v="SGAB03955"/>
        <s v="HLT1630992"/>
        <s v="No SEAL"/>
        <s v="HLD9727660"/>
        <s v="P6004061"/>
        <s v="FJ09796535 FJ09796605 FJ09796523 FJ09796539 FJ09796527"/>
        <s v="002VO005845 ML-PE0487318"/>
        <s v="NZMPI01198209"/>
        <s v="G9606345 NONE"/>
        <n v="806548.0"/>
        <s v="806594 806587 806528 806544 806511 806545"/>
        <s v="TS00231655"/>
        <s v="HLD0573650"/>
        <s v="HLD0573734"/>
        <s v="MSCFJ09818613"/>
        <s v="EMCKFX9530"/>
        <s v="EMCKFY0630"/>
        <s v="234105 3301875 3301960"/>
        <s v="0080314583 FJ09838255"/>
        <s v="HLD11249664"/>
        <n v="5279787.0"/>
        <s v="543189 543190"/>
        <s v="FX13461535"/>
        <n v="19923.0"/>
        <s v="HLD6138941"/>
        <s v="DI HLD0573576"/>
        <s v="MLZA5521997"/>
        <s v="NZMPI01139839"/>
        <s v="000405 000406"/>
        <n v="806555.0"/>
        <s v="P456575 P456574 P456576"/>
        <s v="000451 000452"/>
        <s v="000454 000453"/>
        <s v="3678 CL0957107 3677 CL0957203"/>
        <s v="3899 CL0960022 22039 CL0944771"/>
        <s v="22147 CL0960074 22146 CL0960073"/>
        <s v="FJ09175861 FJ09175802"/>
        <s v="FJ09838614"/>
        <s v="EMCKCY9580"/>
        <s v="MSCFJ09811109"/>
        <s v="000417 000418"/>
        <s v="FX13355905 FX13355948 FX13355910 FX13355908 FX13355906 FX13355907 FX13355939"/>
        <s v="806556 806595 806537 806592 806548"/>
        <s v="000403 000404"/>
        <s v="BQ42810"/>
        <s v="SV0129648"/>
        <s v="FJ08927697"/>
        <s v="ZA5508444"/>
        <s v="ZA5508445"/>
        <s v="MSCFJ08905150"/>
        <s v="CL0942022 00003725 00003724 CL0942098"/>
        <s v="MSCFJ08902241"/>
        <s v="P7446727 P7446700"/>
        <s v="HLD0202194 080481 HLD0202198 080485 HLD0202195 080483 080484 HLD0202197 080482 HLD0202196"/>
        <s v="ID3053300"/>
        <s v="DPWCAU122916 DPWCAU122917 DPWCAU122923"/>
        <s v="MX1082491 MX1082491 MX1082535 MX1082534 MX1082492 MX1082492"/>
        <s v="P5565991"/>
        <s v="HLD11257293"/>
        <s v="ZZCTB210199"/>
        <s v="HLD6138931"/>
        <n v="12512.0"/>
        <s v="D087085 EU18895271 D087084 EU18895268 D087086 EU18895272 D087088 EU18895269 D087087 EU18895270 D075159 EU18895459"/>
        <s v="D087582 EU18895406 D087581 EU18895410 D087583 EU18895409"/>
        <s v="D087081 EU18895264 D087083 EU18895265 D087079 EU18895262 D087080 EU18895266 D087082 EU18895263"/>
        <s v="D087385 EU18895349 D087382 EU18895352 D087387 EU18895350 D087381 EU18895353 D087384 EU18895354 D087388 EU18895351 D087383 EU18895348 D087386 EU18895355 D087389 EU18895346 D087390 EU18895347"/>
        <s v="D087378 EU18895344 D087379 EU18895343 D087380 EU18895345"/>
        <s v="D087318 EU18895296 D087313 EU18895299 D087315 EU18895297 D087317 EU18895298 D075160 EU18895460 D087316 EU18895295"/>
        <s v="D087918 EU18895439 D087915 EU18895438 D087914 EU18895437 D087916 EU18895436"/>
        <s v="2610975 A25342"/>
        <n v="1.92739645E8"/>
        <s v="063811 NA"/>
        <s v="P6973317"/>
        <s v="4078 CL0957882"/>
        <s v="3665 CL0957835 4080 CL0957836 4079 CL0957885"/>
        <n v="1.92829009E8"/>
        <s v="00004053 CL0949664 00004057 CL0949674 00004052 CL0949662"/>
        <s v="HLB7772035"/>
        <s v="806533 806515 806510"/>
        <s v="MSCFJ08894142"/>
        <s v="HLD8253852 HLD8253859"/>
        <s v="ZZCSN343161"/>
        <s v="MY0443898 MY0443897"/>
        <s v="HLD6139279"/>
        <s v="HLD6139435"/>
        <s v="EMCKNL9140 EMCKMZ2420 EMCKNE8860 EMCKNF0730"/>
        <n v="2441495.0"/>
        <s v="FJ09627925 FJ09768395"/>
        <s v="11388 CL0939693"/>
        <s v="13389 CL0948090"/>
        <s v="ZZCSN332945"/>
        <s v="386607 398135"/>
        <s v="8319226 HLD8319226"/>
        <s v="ZZCSN346939"/>
        <s v="LB0022014"/>
        <n v="421.0"/>
        <n v="5276261.0"/>
        <s v="H7789471"/>
        <s v="NIL NIL NIL NIL NIL"/>
        <n v="500003.0"/>
        <s v="533258 533198 533299"/>
        <s v="EU14042587"/>
        <n v="7369384.0"/>
        <s v="07208 KWPKB07208 07207 KWPKB07207 07210 KWPKB07210 07211 KWPKB07211 07209 KWPKB07209"/>
        <s v="BR1178361"/>
        <s v="VN3410762 VN3410761"/>
        <s v="HLD8742674 UTRS"/>
        <s v="MX1032783 MX1032785 MX1032798 MX1032784 MX1032797 MX1032785 MX1032782 MX1032780 MX1032781"/>
        <n v="440.0"/>
        <n v="437.0"/>
        <s v="000439 000438"/>
        <s v="P4719728"/>
        <s v="18980 20590 20773 5059644 211049 184795 185951 318224 20622 20774"/>
        <n v="432.0"/>
        <s v="OOLFBF6892 OOLFBF6894 OOLFBF6895 OOLFBF6893"/>
        <s v="HLD9180307"/>
        <s v="P0012866"/>
        <n v="447.0"/>
        <s v="000442 442"/>
        <s v="VN3466221"/>
        <s v="HLB7281843 HLD10228086"/>
        <n v="254132.0"/>
        <s v="P2513935 P2513934 P2509082 P2509083 P2509081"/>
        <s v="4288388 4289388 20747 184868 20537 4288304 4289307 6353575 457408 184867"/>
        <s v="533217 533215 39156 533216 39164 533219 533210 533206 533218 39199 39122"/>
        <s v="HLD2813174"/>
        <s v="OOLFZZ5650"/>
        <n v="3723986.0"/>
        <s v="EU19162678"/>
        <s v="ZZZS902374"/>
        <s v="VN3451686 VN3675305"/>
        <s v="HLB7764191"/>
        <s v="8396188 8396187 8396185"/>
        <s v="HLB8431458"/>
        <s v="11250 CL1044485 11251 CL1044414"/>
        <s v="P0012963"/>
        <s v="HLD0066991"/>
        <s v="FJ08521646"/>
        <s v="20779 20778 20718 19228 19055 20719 20780 19227"/>
        <s v="K9000096 K9000113 K9000115 K8999082"/>
        <s v="CNC427147"/>
        <s v="HLD6111017"/>
        <s v="FX12764836"/>
        <s v="20801 1018221 1018215 1018226 20920 20919 20802 19390 00111 19638"/>
        <s v="CNAU36733"/>
        <n v="983540.0"/>
        <s v="HLD6118781"/>
        <s v="HLD6111190"/>
        <s v="NZMPI01129603"/>
        <n v="1.3513845E7"/>
        <n v="1.9477977E7"/>
        <s v="BBH5981 BEF9752 BBH6060 BEF9687 AZN4197 BBH6054 BBH6055 BEF9692"/>
        <s v="ML-CN5416079"/>
        <s v="ZA5264209"/>
        <s v="ZZCHK361681"/>
        <s v="ZZCHK361681 ZZCHK361680"/>
        <s v="6541425 6612973"/>
        <s v="131665 234151 234099 234065"/>
        <n v="230488.0"/>
        <s v="234028 234066 234024 234153 234078 234026 234042 234070"/>
        <s v="SEPNZ121780"/>
        <n v="8367760.0"/>
        <s v="000353 000356 000355"/>
        <s v="CEM19-1206395 CEM19-1206396 CEM19-1206397 CEM19-1206394"/>
        <s v="CEM19-1206398 CEM19-1206401 CEM19-1206400 CEM19-1206399"/>
        <s v="HLD6118971"/>
        <s v="HO158572"/>
        <s v="P0484102"/>
        <n v="1931994.0"/>
        <s v="6541478 6541554 6541483"/>
        <s v="WWA01123741"/>
        <s v="FJ06788769"/>
        <s v="NZMPI01089991"/>
        <n v="391151.0"/>
        <s v="9445306 1018067 20834 20788 19634 1018175 20911 1018089"/>
        <s v="EMCDUS7929 EMCDUS7939 EMCDUT4039 EMCDUS7919"/>
        <s v="7806 EU18239028 7808 EU18239129"/>
        <s v="508715 508707 508680 508712 508702 508735 508713 508708 508686 508677"/>
        <s v="20867 1018065 18985 18986 19381 1018077 4289384 3230546"/>
        <s v="1657140 1657139 1657135 1657141 1657131 1657132 1657145 1657147 1657150 1657134"/>
        <s v="EMCDHJ8059"/>
        <s v="000255 000256 000254"/>
        <s v="2019178 2019182"/>
        <s v="HLB7633958"/>
        <s v="HLB6956340"/>
        <s v="19337 1017902 1017993 19260 19354"/>
        <n v="1.61568871E8"/>
        <n v="46214.0"/>
        <s v="S598568"/>
        <s v="488055 488088 488090 488052 488015 488072 488075 488053 488087 488073 488089 488086 488071 488081 488077 488051 488114 488067"/>
        <s v="MSCFJ03920499"/>
        <s v="ZA5242083 ZA5242082"/>
        <s v="1889429 4026385"/>
        <s v="MSCFJ06482553"/>
        <s v="190271108 190271109 190271111 190271110"/>
        <s v="HLD6120820"/>
        <s v="FJ06785085"/>
        <s v="L897311"/>
        <s v="CL1052633 SQV19392 CL1052600 00819619 CL1054895"/>
        <s v="HLD6120990 UTRS"/>
        <s v="367799 378990"/>
        <s v="K8856131"/>
        <s v="CN4361839"/>
        <n v="1277289.0"/>
        <s v="P0472516"/>
        <s v="G6677218 SPPL00598892"/>
        <s v="FJ07306890"/>
        <s v="6967256 6967252 6967263"/>
        <n v="1.5498779E7"/>
        <s v="CEM18-0813798 CEM18-0813797 CEM18-0815001 CEM18-0813800 CEM18-0815002 CEM18-0813799"/>
        <s v="HLD6136851"/>
        <n v="402147.0"/>
        <s v="19542 19481"/>
        <s v="Q0523515"/>
        <n v="1.913371E8"/>
        <s v="10860 HLD8033647"/>
        <s v="4114 HLD4796100 4113 HLD4796098"/>
        <s v="TR3372810"/>
        <n v="1122709.0"/>
        <s v="Q0522552 Q0266644 Q0266607 Q0447152 Q0523319 Q0266606 Q0266544 Q0260903"/>
        <s v="CNAM85685 CNAN09836 CNAN74403 CNAN01640 CNAM85796"/>
        <n v="3195.0"/>
        <s v="0003191 0003190"/>
        <s v="0003188 1018315 0003189 1018314"/>
        <s v="0016458 1975583"/>
        <s v="FX11163550"/>
        <s v="KR4520790"/>
        <s v="1018333 1018396 1018395 1018390 1018304 1018352 1018387 1018386 1018338 1018318"/>
        <s v="19552 G3666150"/>
        <s v="HLD6136934"/>
        <s v="0003181 0003182"/>
        <s v="EMCSCD2348"/>
        <s v="488388 488358 488395 488393 488389 48394 488362 488391 488364 488368 488390 488392"/>
        <s v="131315 131441 131317 8063002 131316"/>
        <s v="CNB995286"/>
        <s v="CN6890876"/>
        <n v="12345.0"/>
        <s v="D056209 ZZC117930 D056447 ZZC117960 D056207 ZZC117931 D056210 ZZC117933"/>
        <n v="1.90189214E8"/>
        <s v="IN2391137 IN2391137"/>
        <s v="P2063500"/>
        <s v="MSCFJ03912912"/>
        <s v="N768781 P1818686"/>
        <s v="G7117318 G7117366"/>
        <s v="FJ05768115"/>
        <s v="FJ05741339"/>
        <s v="VIDAUI00009 1717824 VIDAUI00009 1717147"/>
        <s v="362463 373082"/>
        <s v="SGAB23694"/>
        <s v="4055 HLD8037173 4056 HLD8037265"/>
        <s v="HLD6126283"/>
        <s v="CNC002150"/>
        <s v="4017 HLD8240608"/>
        <s v="4016 HLD8037322"/>
        <s v="DPWCAU101946 DPWCAU101941"/>
        <s v="G6647784"/>
        <s v="B720054"/>
        <s v="H142926 H142925 H142930 H142929"/>
        <s v="3995 HLD8234936 3994 HLD8234934"/>
        <s v="DPWCAU101581 FJ03878793"/>
        <s v="1017570 1017594 1017589 1017517 1017556 1017580 1017564 1017599"/>
        <s v="1017697 1017605 1017601 1017606"/>
        <s v="3076 G3659464"/>
        <s v="SMC153244"/>
        <s v="HLD7819086"/>
        <s v="672 670 669 671 668"/>
        <s v="EMCDEF8389 EMCUZH6408 EMCVAJ2898 EMCUZH6818 EMCVAJ2698 EMCDEF8049 EMCUZH6458 EMCVAJ4318 EMCUZH6488 EMCVAK9028 EMCVAK8348 EMCVAJ2738 EMCUZH6208 EMCVAK7708 EMCVAK9938"/>
        <n v="780226.0"/>
        <s v="110788 110786 110779 110761 110784 110787 110777 110762 110767 110764 110785 110766 110783 110763"/>
        <s v="MSCZA18120621 MSCZA18143351"/>
        <s v="CN5474658"/>
        <s v="CN5475189"/>
        <s v="CN9239339 CN5476390"/>
        <s v="CN5476392 CN5476348 CN5476343"/>
        <s v="HLD6126453"/>
        <s v="RWCF19500 5059817 RWCF19539 RWCF19188 19611"/>
        <s v="3918 HLD8240441"/>
        <s v="KSM506572"/>
        <s v="HLD6117494"/>
        <s v="EG1828154"/>
        <s v="YMAE677219"/>
        <s v="CN0427794"/>
        <s v="G6425892"/>
        <s v="004VA084868 HS419737"/>
        <s v="TW57269"/>
        <s v="RWCF18504 RWCF18196 UL3230515 19129 UL3230549"/>
        <n v="1017704.0"/>
        <s v="CN5505202"/>
        <n v="136700.0"/>
        <s v="RWCF19141 RWCF18502 RWCF19606 UL3230505 0029506"/>
        <n v="2094545.0"/>
        <s v="G2303260"/>
        <s v="CSI4004011"/>
        <s v="TW58161"/>
        <s v="1017777 1017713 1017724"/>
        <s v="344115 356606"/>
        <s v="FJ04643747"/>
        <n v="1.90574754E8"/>
        <s v="8063045 021166 8062983 8063044 8062984 8062940"/>
        <s v="SMC101285"/>
        <s v="CEA155934 CEA155935"/>
        <s v="JP3269665 JP3269665"/>
        <s v="8062986 8062987 8063048 8063016 8063017"/>
        <s v="FJ07047279"/>
        <s v="AB3979384 BG0179146"/>
        <s v="8062975 8062938"/>
        <s v="8063067 8063049 8063042 016315 8062993 016203"/>
        <s v="C251347"/>
        <s v="1017898 1017824 1017850 1017809 1017836 1017867"/>
        <s v="C243851"/>
        <s v="HLD6119478"/>
        <s v="021104 021413"/>
        <s v="8063157 8063097 8062971"/>
        <s v="YMAD059860"/>
        <s v="190387681 B833873 HMM190392763 190387744 2145813 190394087 2700610 190387645 190395884 B833877 2691108 HMM190392154"/>
        <s v="FJ05641335"/>
        <s v="MLBR0164085 MLBR0164070"/>
        <s v="624079 624404 611695 624401 624088 624085 624082 611692 624091 611698 NONE 611689"/>
        <s v="MLIN2033096"/>
        <s v="D022808 EU16824187 D022806 EU16824189 D022809 EU16824186 D022807 EU16824185 D022805 EU16824188"/>
        <s v="O1531258"/>
        <s v="873878 G3933371"/>
        <s v="781856 781891 781839 781822 781808"/>
        <n v="781834.0"/>
        <s v="3714 HLD8027179"/>
        <s v="0002653 FJ05198562"/>
        <s v="781877 781874 781897 781835"/>
        <s v="FJ03902489 FJ03902542 FJ03902550 FJ03902483 FJ03902431"/>
        <s v="0003040 0003039"/>
        <s v="781858 781886 781859 781870 781847"/>
        <s v="781888 781816"/>
        <s v="ML-HN0173208"/>
        <s v="D042068 EU15485598 D042072 EU15485597 D042070 EU15485600 D042071 EU15485599 D042067 EU15485596 D042069 EU15485595"/>
        <s v="D040797 EU15485481 D040795 EU15485474 D040800 EU15485475 D040794 EU15485465 D040799 EU15485477 D040796 EU15485473 D040788 EU15485467 D040790 EU15485483 D040789 EU15485482 D040783 EU15485479"/>
        <s v="D042497 EU15485435 D042492 EU15485440 D042494 EU15485438 D042496 EU15485434 D042498 EU15485433 D042493 EU15485441 D042495 EU15485437 D042499 EU15485432 D042500 EU15485436 D042491 EU15485439"/>
        <s v="EU15408519 EU15408386"/>
        <s v="CNAE77281"/>
        <s v="F103740 14132242 F103739 F103741 14132276 F103738"/>
        <s v="14132592 14132593 14132597 14132376 14132595 14132592 F103704"/>
        <n v="3064.0"/>
        <s v="1017857 1017865 1017859"/>
        <s v="0003072 1017814 0003071"/>
        <s v="0069005 0069127 0069126"/>
        <s v="041621 031019 031174 031018 041630 041625 041825"/>
        <s v="EMCRKP0658 EMCRLM0608"/>
        <n v="1017833.0"/>
        <n v="3063.0"/>
        <s v="781701 781753 781760 781702"/>
        <s v="781748 781744"/>
        <n v="560897.0"/>
        <s v="EU16532679"/>
        <s v="042787 RO0212954"/>
        <s v="STOLT34571 STOLT34572 STOLT34520 STOLT34522"/>
        <s v="EU16399291 EU16399351 EU15769201"/>
        <s v="I875435"/>
        <s v="CPS099787"/>
        <s v="BD0616011"/>
        <s v="1518721 1518713 1518718"/>
        <s v="CNB456441"/>
        <s v="SEPNZ077010"/>
        <s v="HLB5555619 HLB5555588 HLB5551993"/>
        <s v="EMCUJR8358"/>
        <s v="0002535 FJ05116275"/>
        <s v="EU15417802"/>
        <n v="2420.0"/>
        <s v="0003025 781893 0003026 781830"/>
        <s v="781899 781843"/>
        <s v="3584 HLD4796148 3583 HLD4796147"/>
        <n v="781883.0"/>
        <s v="781960 781770 781987"/>
        <n v="428884.0"/>
        <s v="EMCUBP0678"/>
        <s v="3566 HLD4819873"/>
        <n v="105254.0"/>
        <s v="781712 781765 781732 781728"/>
        <s v="781930 781925 781923 781902"/>
        <n v="110949.0"/>
        <n v="3008.0"/>
        <s v="3541 HLD4819757"/>
        <s v="3542 HLD4819863"/>
        <s v="C139087 C139144"/>
        <s v="MLBR3294701 MLBR3294703"/>
        <s v="CMACGMG3585703"/>
        <n v="2413.0"/>
        <n v="105776.0"/>
        <s v="3507 HLD4794832 3508 HLD4794896"/>
        <s v="3506 HLD4794899"/>
        <s v="FEX6376349"/>
        <s v="000161 000168 000172 000173"/>
        <s v="1518739 1518732"/>
        <s v="781792 781773 781763 781799"/>
        <s v="781762 781746 781717 781781"/>
        <n v="797046.0"/>
        <s v="00854401 4403 00852846 00852848"/>
        <s v="G3376300 G3438296 G3376299"/>
        <s v="3486 HLD4795545"/>
        <s v="12345 FJ05165931"/>
        <s v="G1007726 G1007725 G1007723"/>
        <s v="379662 352481"/>
        <s v="K5795101 K5795145 K5777551 K5777568 K5795150 K5795147 K5777552 K5777576 K5795149 K5777570 K5777565 K5777567 K5777561 K5795102 K5777569 K5777579 K5777566 K5777560"/>
        <s v="K5767084 K5767133 K5778380 K5767140 K5767132 K5767139 K5778378 K5778377 K5778384"/>
        <s v="CNB068480"/>
        <s v="156 157"/>
        <s v="451037 451036 450418 451001 450421 451043 450411 451038 450457 450417 450415 451040 450500 450042 451003 451019 451044 450463 451020 450497"/>
        <s v="1836195 IN1836195"/>
        <s v="D035501 EU15434866 D035443 EU15434864 D035442 EU15434863 D035447 EU15434872 D035451 EU15434868 D035450 EU15434873 D035444 EU15434870 D035445 EU15434865 D035448 EU15434867 D035500 EU15434871 D035452 EU15434900 D035449 EU15434869"/>
        <s v="EMCRMQ7198"/>
        <s v="K5697322 K5697295 K5697346 K5697333 K5697326 K5697291 K5697309 K5697344 K5697302 K5697300 K5697325 K5697332 K5697329 K5697347 K5697293 K5697336 K5697334 K5697327 K5697331 K5697299 K5697323"/>
        <s v="781942 781919 781975 781988"/>
        <s v="451105 451106 451136 451137 451104 451101 451110 451103 451140 451139 451138"/>
        <n v="1175147.0"/>
        <s v="K1814361 K5738394 K5738395 K1814295 K1814370"/>
        <s v="3454 HLD4794473"/>
        <s v="TB4124938"/>
        <s v="2672008 2672003 2672005"/>
        <s v="781929 781965 781962 781963"/>
        <s v="K8288690"/>
        <s v="KR4130864"/>
        <s v="K5721797 K3569697 K3569740 K3569733 K3569695 K3569731 K5784348 K3569700 K3569668 K3569692 K3569736 K3569607 K3569742 K3569735 K3569732 K3569696 K5721791 K3569743 K3569694 K3569703 K3569664"/>
        <s v="K5790924 K5790815 K5790943 K5790937 K5790803 K5790936 K5790892 K5790929 K5790880 K5771957 K5790816 K5790804 K5790881 K5790939 K5790810 K5790941 K5790811 K5790893 K5790940 K5771958 K5790942 K5790923 K5790946"/>
        <s v="K5744827 K1816713 K5744859 K5744829 K5744860 K18166719 K5744858 K5744814 K1816671 K5744785 K5744816 K1816769 K1816767 K5744853 K5744817 K1816731 K5744755 K5744811 K5744866 K5744857 K1816714 K5744815 K1816698"/>
        <n v="452733.0"/>
        <s v="D032243 EU15486483 D032247 EU15486486 D032253 EU15486482 D032245 EU15486480 D032241 EU15486490 D032254 EU15486477 D032255 EU15486478 D032252 EU15486494 D032256 EU15486488 D032251 EU15486491"/>
        <s v="D032257 EU15486475 D032240 EU15486493 D032248 EU15486481 D032239 EU15486489 D032244 EU15486476 D032250 EU15486492 D032242 EU15486487 D032258 EU15486485 D032246 EU15486484 D032249 EU15486479"/>
        <s v="D032425 EU15486502 D032424 EU15486506 D032417 EU15486499"/>
        <s v="D032471 EU15486473 D032479 EU15486468 D032473 EU15486467 D032478 EU15486474 D032474 EU15486469 D032472 EU15486471 D032476 EU15486466 D032480 EU15486465 D032477 EU15486470 D032475 EU15486472"/>
        <s v="00189210 037122"/>
        <s v="002AR007316 F9086454"/>
        <s v="K7182656 K7171514"/>
        <s v="782045 782013"/>
        <s v="3410 HLD4819399"/>
        <s v="CN2035348"/>
        <n v="161595.0"/>
        <s v="K1720368 K1816665 K3580110 K1720378 K1720284 K1920363 K1720373 K1720297 K1720273 K1720322 K1720362 K1720366 K3580115 K3580026 K1816662 K1720328 K1720291 K3580014 K1720316 K3580268 K35800045 K1779629 K3580102"/>
        <s v="781552 781537 781526 781512"/>
        <s v="FEX3833198"/>
        <s v="EMCRTD6458"/>
        <s v="B714948 B225034 B225051 B225039 B714879"/>
        <s v="338682 L651986"/>
        <s v="FJ03479045"/>
        <s v="EU15305398"/>
        <s v="817145 817143 817149 817147"/>
        <s v="K5800482 K5800433 K5800443 K5800489 K5800486 K5800503 K5800414 K5800435 K5800421 K5800469 K5800481 K5800470 K5800441 K5800501 K5800432 K5800440 K5800442 K5800415 K5800444 K5800488 K5800504 K5800500 K5800434"/>
        <s v="782041 782026 782089"/>
        <s v="EU15571166 EU15770444 EU15000090"/>
        <s v="3385 HLD4850782 3386 HLD4850781"/>
        <s v="3379 HLD4817160 3380 PW0013885 3377 HLD4817156 3378 PW0013942"/>
        <s v="CCDG460128 CCDG460129"/>
        <s v="IN1699501 ITEK00160732 IN1699510 ITEK00160733 IN1699548 ITEK00160731"/>
        <s v="K5773388 K5779546 K5773376 K5798840 K5773417 K5773353 K5773383 K5779550 K5779524 K5779533 K5773380 K5773372 K5798839 K5779544 K5773361 K5773406 K5773371 K5779547 K5773363 K5773398 K5773357 K5779530 K5779536"/>
        <s v="K5799887 K5799805 K5799874 K5799822 K5799823 K5799834 K5799909 K5799924 K5799886 K5799817 K5799910 K5799818 K5799852 K5799851 K5799890 K5799896 K5799894 K5799889 K5799901 K5799806 K5799897 K5799832 K5799835"/>
        <s v="ZZCSN214512"/>
        <n v="1081112.0"/>
        <n v="28838.0"/>
        <s v="K3559954 K3559997 K3554866 K3560054 K3560025 K3554927 K3554874 K3560074 K3560024 K3560048 K3554946 K3560001 K3554939 K3554902 K3554895 K3559968 K3559999 K3560022 K3560051 K3560041 K3554892 K3559981 K3554937"/>
        <s v="544403 FJ03566302"/>
        <s v="KN0003922"/>
        <s v="FJ04164994 FJ04184645 FJ04187906 FJ04512615"/>
        <s v="FJ04167676 FJ04167729 FJ04167597 FJ04184729"/>
        <s v="3329 HLD4850537"/>
        <s v="323775 L635708"/>
        <s v="K7722895"/>
        <s v="K1717013 K3594454 K1818746 K3594423 K3594428 K1818695 K1717057 K1818725 K3594410 K3594420 K3594462 K3594426 K1717008 K1717160 K1717159 K1818692 K1818697 K1717014 K3594414 K3594455 K1818646 K3594425 K3594465"/>
        <s v="G4008368"/>
        <s v="TB4111164"/>
        <s v="FJ04507778"/>
        <s v="781599 781553"/>
        <s v="K0660133"/>
        <s v="1208194 1208192"/>
        <s v="FEX5633147"/>
        <s v="1697442 IN1697281"/>
        <s v="HLD4542097"/>
        <s v="NA YC381977"/>
        <s v="S546910"/>
        <s v="EMCQPY1278 EMCQQB9768"/>
        <s v="G5076168 NA"/>
        <s v="3245 HLD4888135 3244 HLD4888136"/>
        <s v="FEX5775404"/>
        <s v="FEX5775402"/>
        <s v="K2377410"/>
        <n v="1.71868178E8"/>
        <s v="NTB38034"/>
        <n v="1.71714185E8"/>
        <n v="1.71714167E8"/>
        <s v="WWA0324496"/>
        <s v="3236 HLD4852565 3237 HLD4852566"/>
        <s v="K3584668 K3584622 K3584588 K3584615 K3584641 K3584661 K3584650 K3537990 K3584584 K3584656 K3584579 K3584610 K3584581 K3538102 K3584721 K3584643 K3584672 K3584645 K3584605 K3584698 K3584580 K3584582 K3584684"/>
        <s v="000163 000247"/>
        <s v="G592923"/>
        <s v="K6298516"/>
        <s v="CN0609323"/>
        <s v="K2376974"/>
        <s v="781676 781609 781619"/>
        <s v="HLB4066443"/>
        <s v="KLW176569 022607 023623 022721 016114 022141 KLW206075 6412447 022059 022969 021209 015256"/>
        <s v="LK0202118"/>
        <s v="FEX4621403"/>
        <s v="NZSEPNZ031127"/>
        <s v="HLD4854067 HLD4854101 HLD4854106 LF0157568 3111 HLD4854101"/>
        <s v="FEX5515528"/>
        <s v="HLD5315366"/>
        <s v="782194 782151"/>
        <s v="PK5669462"/>
        <s v="ZA171642127"/>
        <n v="782122.0"/>
        <s v="3095 HLD4888254"/>
        <n v="2179252.0"/>
        <s v="0090927 KPD180333021 KPD180333022"/>
        <s v="FEX6350227"/>
        <n v="782137.0"/>
        <s v="H6554933"/>
        <n v="1.801146E8"/>
        <s v="FJ02351418"/>
        <n v="109072.0"/>
        <s v="2998 HLD4941578"/>
        <s v="2997 HLD4887852 2996 HLD4941631"/>
        <s v="876729 DHL0109070 876676 DHL0109071"/>
        <s v="TB4109330"/>
        <s v="2966 HLD4897070 HLD4897066 HLD4997066 2967 HLD4941458"/>
        <s v="8339880 9261372 ZZB022078 EU14739094"/>
        <s v="FEX3416689"/>
        <s v="0967365 PK1455339"/>
        <s v="0109067 0109068"/>
        <s v="CNA089828 CNA065707 CNA089806"/>
        <n v="782211.0"/>
        <s v="782236 782233 782229"/>
        <s v="K5642218 K5644118 K5644142 K5644138 K5645821 K5645848 K5644109 K5645937 K5644112 K5644068"/>
        <s v="B187362"/>
        <n v="1.7170606E8"/>
        <s v="K1198459"/>
        <s v="K4839635"/>
        <s v="Y787652"/>
        <s v="301833 319345"/>
        <s v="FEX4136655"/>
        <n v="3279.0"/>
        <s v="R10023103"/>
        <s v="0632104 0632110"/>
        <n v="632107.0"/>
        <s v="D014959 EU14107985 D014952 EU14107991 D014950 EU14107990 D014948 EU14107988 D014951 EU14107986 D014945 EU14107987 D014946 EU14107989 D014954 EU14107984"/>
        <s v="D014956 EU14108018 D014958 EU14108017 D014953 EU14108022 D014947 EU14108016 D014949 EU14108020 D014955 EU14108021 D014943 EU14108024 D014942 EU14108023 D014944 EU14108019"/>
        <s v="782298 782265 782237 782300"/>
        <s v="829831 R673014"/>
        <s v="2874 HLD4942396"/>
        <s v="2880 HLD4942398 2879 HLD4941370"/>
        <s v="FJ02321262"/>
        <s v="0109060 S488663 0109061 876107"/>
        <s v="781420 781408 781488"/>
        <s v="379345N 368009H 368809H 366214N 373399N 367633H 370377N"/>
        <s v="YMAB377399"/>
        <s v="2853 HLD4942330 2854 HLD4942070 2852 HLD4942285 2851 HLD4942367"/>
        <s v="2158808 INT2158808"/>
        <s v="D012913 EU14107780 D012916 EU14107781 D012915 EU14107782 D012917 EU14107784 D012914 EU14107783"/>
        <s v="D012800 EU14107971 D012798 EU14107972 D012908 EU14107970"/>
        <s v="D012909 EU14107968 D012907 EU14107969"/>
        <s v="D015053 EU14108027 D015050 EU14108025 D015052 EU14108028 D015055 EU14108029 D015054 EU14108031 D015051 EU14108026"/>
        <n v="1.71649782E8"/>
        <s v="K4843857"/>
        <n v="106330.0"/>
        <s v="2832 HLD4942980"/>
        <s v="2850 HLD4942324"/>
        <s v="A855160 A853809"/>
        <s v="781403 781415 781430 781405 781409 781444"/>
        <n v="781451.0"/>
        <s v="781451 781495 781437"/>
        <s v="051341 902408"/>
        <s v="184269 IN3401465"/>
        <s v="781489 781438 781493 781492"/>
        <s v="122736 168738"/>
        <n v="691045.0"/>
        <s v="0297067 UCPU3555"/>
        <s v="IN1363462"/>
        <s v="2747 HLD4949703"/>
        <s v="2748 HLD4949707"/>
        <s v="2756 HLD4949185"/>
        <s v="781316 781314"/>
        <s v="781391 781389 781382"/>
        <s v="781352 781348 781334 781336 781362 781355 781390"/>
        <s v="FEX2117309"/>
        <s v="HMM2615880"/>
        <s v="243343 IN3382804"/>
        <s v="FEX4864319"/>
        <n v="123.0"/>
        <n v="798.0"/>
        <s v="MSCFEX3405204"/>
        <s v="ZGLD403153"/>
        <s v="D004978 EU12312586 D004985 EU12312593 D004979 EU12312588 D004984 EU12312592 D004980 EU12312595 D004976 EU12312594 D004982 EU12312589 D004983 EU12312590 D004981 EU12312591 D004977 EU12312587"/>
        <s v="D004989 EU14107291 D004723 EU14107299 D004726 EU14107302 D004728 EU14107292 D004724 EU14107288 D004720 EU14107295 D004719 EU14107290 D004721 EU14107293 D004990 EU14107298 D004988 EU14107289 D004729 EU14107301 D004727 EU14107297 D004722 EU14107294 D004987 "/>
        <s v="781307 781310 781359"/>
        <s v="ZZZS849852"/>
        <s v="394765 59142 59182 394851"/>
        <s v="H6451182/3860"/>
        <s v="ISG021239"/>
        <s v="2688 HLD4941870"/>
        <s v="SGT34961"/>
        <s v="989703 H1341433"/>
        <s v="2637 HLD5010818"/>
        <s v="2636 HLD5010867"/>
        <s v="HLD5010870"/>
        <s v="2624 HLD5010226"/>
        <s v="2626 HLD5010161"/>
        <s v="CN6811744"/>
        <s v="FEX4281557"/>
        <s v="IN3202122 IN3202134 IN3202135 IN3202139"/>
        <n v="1.7165129E8"/>
        <s v="OOLFDA7512"/>
        <s v="781330 781331 781376 781394"/>
        <s v="CMACGMG1433015 G1433015 CMACGMG1433016 G1433016"/>
        <s v="MOL163944N"/>
        <s v="781370 781366"/>
        <s v="395167 395168 395178 395177 395184 395196 395171 395200 395198 395169 395172 395174 395176 395185 395154 395155 395179 395152 395153 395180 395197 395183 395189 395199 395173 395188 395151 395181 394182 395170 395166 395175"/>
        <s v="2538 HLD5010081"/>
        <s v="13520138 13525419 13525595"/>
        <s v="FEX4440269"/>
        <s v="302755 313450"/>
        <s v="FJ01785114 FJ01785122 FJ01785605 FJ01785673 FJ01785766"/>
        <s v="R10410009"/>
        <s v="UBM55465 UBM55464"/>
        <s v="A02218 A19533"/>
        <s v="MOL307802N MOL343039N"/>
        <s v="MOL679780F"/>
        <s v="FEX2688827"/>
        <s v="FEX3196918"/>
        <s v="B504872 B504875 B504852 B504874 B504873"/>
        <s v="FEX4387779"/>
        <s v="CN7252942 CN7252916"/>
        <s v="FEX2688873"/>
        <s v="MLUS7056566"/>
        <s v="GW142101 GW142069"/>
        <s v="1385247 2005168"/>
        <s v="0229380 886253 0109261 879906"/>
        <s v="431332 431369 431330 431324 431318 431326 431322"/>
        <n v="3822021.0"/>
        <s v="02030 HLD5007672"/>
        <s v="PS781845"/>
        <s v="CO310778 G2394821 CO310836 G2394815 1297FB CO310760 1390FB CO310825 CO310767 G2394809 CO310823 G2394804 CO310835 G2394803 1492FB CO310777 5584FA CO310816 CO310755 G2394802 CO310807 G2394806 CO310819 G2394814 5659FB CO310782 CO310785 G2394812"/>
        <s v="012621 012624"/>
        <s v="N056992 N056501 N056306 N056512 N056505 N056508 N056514"/>
        <s v="UBM55461 UBM55462"/>
        <s v="D003293 EU12311787 D002758 EU12311675 D002759 EU12311673 D003197 EU12311786 D002756 EU12311671"/>
        <s v="0174162 G1564071"/>
        <s v="07200 07189 20991492"/>
        <s v="K2566713"/>
        <s v="MOL149358N"/>
        <s v="18054 HLD2055560 18055 HLD2055559"/>
        <s v="EU12311338 SD0313640 EU12311336 SD0313649 EU12311360 SD0313680 EU12311359 SD0313647 EU12311339 SD0313652"/>
        <s v="EU12311355 SD0313646 EU12311333 SD0313651 EU12311334 SD0313648 EU12311337 SD0313650 EU12311335 SD0313645"/>
        <s v="EU12311264 SD0182330 EU12311345 SD0182326 EU12311344 SD0182325 EU12311260 SD0182329 EU12311340 SD0182327 EU12311257 SD0182328"/>
        <s v="DS001189 EU12311420 DS001181 EU12311419 DS001411 EU12311416 DS001185 EU12311413 DS001413 EU12311412 DS001184 EU12311418 DS001183 EU12311421 EU12311415 SD001415 DS001188 EU12311414 EU12311417 SD001410"/>
        <s v="EU12311357 SD0313637 EU12311332 SD0313638 EU12311330 SD0313653 EU12311331 SD0313681 EU12311356 SD0313636"/>
        <s v="DS001416 EU12311124 DS001417 EU12311125 DS001187 EU12311131 DS001418 EU12311126 DS001409 EU12311123 DS001412 EU12311127 DS001186 EU12311129 DS001180 EU12311128 DS001414 EU12311130 DS001182 EU12311122"/>
        <s v="H4631301"/>
        <s v="15872 H4631255"/>
        <s v="MOL149406N"/>
        <s v="CCDG313319"/>
        <s v="MOL429479N"/>
        <s v="DS001811 EU12311493 DS001815 EU12311497 DS001812 EU12311500 DS001813 EU12311483 DS001819 EU12311485 DS001824 EU12311498 DS001820 EU12311484 DS001826 EU12311495 DS001825 EU12311491 DS001822 EU12311482"/>
        <s v="D001796 EU12311425 D001797 EU12311428 D001699 EU12311427 D001700 EU12311437 D001698 EU12311429"/>
        <s v="EU12311341 SD0182315 EU12311263 SD0182323 EU12311261 SD0182320 EU12311343 SD0182319 EU12311342 SD0182316 EU12311256 SD0182321 EU12311259 SD0182322 EU12311258 SD0182324 EU12311265 SD0182318 EU12311262 SD0182317"/>
        <s v="DS001818 EU12311492 DS001809 EU12311487 DS001807 EU12311488 DS001823 EU12311496 DS001821 EU12311490 DS001816 EU12311494 DS001810 EU12311481 D001814 EU12311499 DS001817 EU12311489 DS001808 EU12311486"/>
        <s v="D001784 EU12311439 D001793 EU12311432 D001781 EU12311438 D001790 EU12311434 D001782 EU12311435 D001789 EU12311431 D001794 EU12311422 D001786 EU12311423 D001792 EU12311436 D001785 EU12311440 D001788 EU12311433 D001783 EU12311441 D001791 EU12311424 D001787 "/>
        <s v="EMCKYE9907"/>
        <s v="CN4413549"/>
        <s v="1425129 LSCTL322402"/>
        <s v="ZGLC917203 ZGLC930217 ZGLC917274"/>
        <s v="FEX3726213"/>
        <s v="K2964512"/>
        <s v="CD897756"/>
        <s v="EU12311248 SD0182053 EU12311252 SD0182057 EU12311253 SD0182054 EU12311251 SD0182055 EU12311250 SD0182056 EU12311249 SD0182052"/>
        <s v="EU12311012 SD0181765 EU12311011 SD0181761 EU12311006 SD0181753 EU12311013 SD0181758 EU12311187 SD0181754 EU12311005 SD0181762 EU12311009 SD0181760 EU12311096 SD0181763 EU12311138 SD0181750 EU12311004 SD0181759 EU12311266 SD0181755"/>
        <s v="EU12311291 SD0182146"/>
        <s v="EU12311318 SD0181785 EU12311140 SD0181781 EU12311133 SD0181782 EU12311048 SD0181786 EU12311141 SD0181780 EU12311139 SD0181783 EU12311136 SD0181788 EU12311134 SD0181779 EU12311142 SD0181787 EU12311189 SD0181784"/>
        <s v="IN3247826"/>
        <s v="MOL162630N"/>
        <n v="7818562.0"/>
        <s v="15872 H4536657"/>
        <s v="H4624182 H4629932"/>
        <s v="APL6158761 APL6158765 APL6158766 APL6158768 APL6158775"/>
        <s v="ME210725 1242694 210615 ME210724"/>
        <s v="ZA4658017 ZA4658018"/>
        <s v="ZA4770345 ZA4770345"/>
        <s v="FEX2246908 FEX2282106 FEX2187718 FEX2294302"/>
        <s v="FEX2307694 FEX3270033 FEX2246618 FEX2246748"/>
        <s v="FEX2287070 FEX3270037 FEX2287001 FEX2187705 FEX3270038 FEX2287010"/>
        <s v="FEX2294303 FEX2294254 FEX2266941 FEX2303172"/>
        <s v="FEX2294279 FEX2266991 FEX2246789 FEX3270026 FEX3270027"/>
        <s v="FEX2266992 FEX2292298 FEX2246802 FEX2246975 FEX2266948 FEX2246809"/>
        <s v="FEX2246617 FEX2246506 FEX3270025 FEX2246505"/>
        <s v="G0181931 G0181943 G0181911 G0181918"/>
        <s v="K2509730 K2520320"/>
        <s v="X123 X123 X123"/>
        <s v="EU12311091 SD0180728 EU12311094 SD0180726 EU12311095 SD0180730 EU12311092 SD0180729 EU12311093 SD0180727"/>
        <s v="EU12311088 SD0180733 EU12311087 SD0180731 EU12311089 SD0180732 EU12311090 SD0180734"/>
        <s v="EU12311223 SD0181345 EU12311220 SD0181343 EU12311219 SD0181344 EU12311222 SD0181342 EU12311221 SD0181341"/>
        <n v="1.9893663E7"/>
        <s v="H4665206 15872 H4665229"/>
        <s v="15872 H4533039"/>
        <s v="H4538774 H4539956"/>
        <n v="1.6152437E8"/>
        <s v="MOL160570N"/>
        <s v="0338149 0338148 0338125 0338123"/>
        <s v="H4536190 15872 H4536181"/>
        <s v="FJ00069938"/>
        <s v="BD0448259 KWBD079510"/>
        <s v="FEX2690438"/>
        <s v="4337558 HLD337558"/>
        <s v="2978CZZ EU11261770"/>
        <n v="7702471.0"/>
        <s v="B3591787"/>
        <s v="0959412 G2324542"/>
        <n v="14172.0"/>
        <s v="W860603"/>
        <s v="052607L 052551L 052738L 052552L 061674N 052737L 052606L"/>
        <n v="25906.0"/>
        <s v="PK1388418 0687"/>
        <s v="hlag0066630"/>
        <s v="G0186214 G0186216 G0186217 G0186211 G0186220 G0186219 G0186230 G0186228 G0183232 G0186213 G0186227 G0186218 G0186225 G0186229 G0186215 G0183234"/>
        <s v="HLB3267413 HLB3267374"/>
        <s v="FEX2660232"/>
        <s v="MOL889582M MOL889586M MOL889655M MOL889572M MOL889557M"/>
        <n v="3605626.0"/>
        <s v="8454403 845387 8454412"/>
        <s v="PP175808"/>
        <s v="B0207286"/>
        <s v="H4543807"/>
        <s v="H4543842"/>
        <n v="850578.0"/>
        <s v="11479978 11479974 11479979 11479975"/>
        <s v="F4801781 532739"/>
        <s v="7702463 7702462 7702464"/>
        <s v="CN2289711 CN2283497 CN2285558 CN2282092 CN2285600"/>
        <s v="HLB3840817"/>
        <s v="R10372001"/>
        <s v="H4539715"/>
        <s v="15872 H3995785"/>
        <s v="JFH041959"/>
        <s v="364364 364361 364393 364395 364308 364389 364365 364351 364384 364363 364356"/>
        <s v="MOLBU71777"/>
        <s v="K0111450"/>
        <s v="4384606 035546"/>
        <s v="CN8544673 CN8544679"/>
        <n v="1.61518237E8"/>
        <s v="E928066"/>
        <s v="CN6361146"/>
        <s v="VN2597173 VN2597566 VN2597194"/>
        <s v="H4665234 15586"/>
        <n v="3603388.0"/>
        <s v="CN3983354"/>
        <s v="F4041292 F4041287 F4041297 F4043142 F4043236 F4043232 F4041288 F4041299 F4041296 F4041285 F4041286 F4043239"/>
        <s v="F4043136 F4043154 F4043161 F4043174 F4043135 F4043170 F4043178 F4043160"/>
        <n v="4584279.0"/>
        <s v="HLB1774344"/>
        <s v="PR833888"/>
        <s v="CN8318434 CN8318496 CN8318437 CN8369861 CN8369864 CN8369865 CN8318433 CN8318435 CN8318491 CN8316237 CN8318495 CN8369863 CN8369862 CN8318439 CN8318438 CN8318494 CN8318493 CN8318440 CN8318492 CN8318436"/>
        <n v="107776.0"/>
        <s v="KTC0042393"/>
        <n v="2016595.0"/>
        <n v="4550451.0"/>
        <n v="1.61541464E8"/>
        <s v="W860565"/>
        <s v="093306 MFUK093308 MFUK093307"/>
        <s v="ME5M46840 ME5M46775 ME5P31298"/>
        <s v="SD0268077 EU10743881 SD0268091 EU10743879 EU10743878 SD0268075 SD0268076 EU10743875 EU10743883 SD0268078 SD0268072 EU10743874 SD0268074 EU10743880 EU10743882 SD0268073 SD0268079 EU10743876 EU10743877 SD0268080"/>
        <s v="EU10743894 SD0268081 SD0268086 EU10743892 SD0268085 EU10743885 SD0268084 EU10743884 SD0268090 EU10743893 EU10743887 SD0268083 SD0268089 EU10743891 EU10743890 SD0268087 SD0268088 EU10743886 EU10743888 SD0268082"/>
        <s v="EU10744141 DS0268589 DS0268591 EU10744143 EU10744142 DS0268590 EU10744144 DS0268592 DS0268593 EU10744138"/>
        <s v="EU10744120 DS0268754 DS0268748 EU10744121 EU10744112 DS0268750 EU10744123 DS0268742 DS0268753 EU10744122 DS0268752 EU10744118 EU10744116 DS0268746"/>
        <s v="EU10744119 DS0268744 DS0268745 EU10744110 DS0268743 EU10744113 DS0268751 EU10744111 DS0268749 EU10744114 DS0268700 EU10744117 DS0268741 EU10744124 EU10744115 DS0268747"/>
        <s v="EU10744156 SD0268861 SD0268865 EU10744160 EU10744159 SD0268862 SD0268864 EU10744158 SD0268863 EU10744157"/>
        <s v="SD0268556 EU10744180 SD0268237 EU10744109 EU10744107 SD0268238 SD0268235 EU10744105 SD0268236 EU10744108"/>
        <s v="3480776 NZMPI00839572"/>
        <s v="MOL831906L"/>
        <s v="AAB47337 AAB43222"/>
        <s v="AC203017"/>
        <n v="1.61436981E8"/>
        <s v="AN60165031"/>
        <s v="13717 H4659218 H4665078"/>
        <s v="6956330 6956546"/>
        <s v="ID2448511"/>
        <s v="F4040290"/>
        <n v="4572829.0"/>
        <s v="SSC1622991"/>
        <s v="FEX2481915"/>
        <s v="ZGL234644C"/>
        <s v="Y0946157 W0544388 W0544381 W0693075"/>
        <n v="4575793.0"/>
        <s v="048191 048193 048187"/>
        <n v="3675276.0"/>
        <s v="UBM55422 UBM55423"/>
        <s v="SG6864036"/>
        <s v="B3569469"/>
        <s v="431898 431859 431810"/>
        <n v="137423.0"/>
        <s v="137425 137421"/>
        <s v="295077 280109"/>
        <n v="10642.0"/>
        <s v="0035643 0035641 0035649"/>
        <s v="CMACGMF7257053"/>
        <s v="1669899 69899"/>
        <s v="ME5A25590"/>
        <s v="H4666046 13717"/>
        <s v="B875065"/>
        <s v="FEJ8520847"/>
        <s v="MOL924097L MOL279370M"/>
        <s v="CN4336834 CN4336834"/>
        <s v="VLS099288"/>
        <s v="MOL099553M MOL099554M"/>
        <s v="F4033515"/>
        <n v="3861797.0"/>
        <s v="MOL820958L"/>
        <s v="FEJ0128581 FEJ8128590"/>
        <s v="TW45306 TW45228 TW45389"/>
        <s v="TW45282 TW45288 TW45281"/>
        <s v="E290676"/>
        <s v="HMMG039874"/>
        <s v="EU10743411 DS0292673 EU10743331 DS0292395 EU10743332 DS0292396 EU10743330 DS0292394 DS0292397 EU10743333"/>
        <s v="MSCEU10418197"/>
        <s v="H4660694 H4660711 11771"/>
        <s v="PK1133405"/>
        <s v="ANH4291 EU11168266"/>
        <n v="146687.0"/>
        <s v="ME5E38116"/>
        <s v="3213200 HLD3213260"/>
        <s v="TW49411"/>
        <s v="TW48344 TW49450 TW49454"/>
        <s v="F8621954"/>
        <s v="TW37050 TW37002 TW37027"/>
        <s v="UBM55401 UBM55402"/>
        <s v="MOL820911L"/>
        <s v="F178532"/>
        <s v="EU10742862 DS0238230 EU10742865 DS0238235 EU10742863 DS0238240 DS0238226 EU10742867 DS0238234 EU10742861 EU10742864 DS0238236 EU10742860 DS0238231 EU10742859 DS0238232 EU10742858 DS0238233 DS0238228 EU10742866"/>
        <s v="PK1413911 PK1407505 PK1407502"/>
        <s v="CN5301597"/>
        <n v="4586050.0"/>
        <n v="36088.0"/>
        <s v="CM0258971 CM0158253 CM0258990 CM0245528 CM0245530 CM0158251 CM0056705 CM0258988 0223535 CM0258981 CM0258989 CM0258960 CM0258987 CM0181387"/>
        <s v="TAH13849"/>
        <s v="HD337031 HD340394 HD340390"/>
        <n v="431808.0"/>
        <s v="TW37087 TW37168 TW37089 TW37082"/>
        <s v="431829 431899 431831 431802 431847"/>
        <s v="CN5410454"/>
        <s v="FEJ9911322 FEJ9911184"/>
        <s v="FEJ8294754"/>
        <n v="14391.0"/>
        <n v="6088803.0"/>
        <n v="4673525.0"/>
        <s v="IT0601190"/>
        <s v="431854 431812"/>
        <s v="038299 199441"/>
        <s v="DS0219709 EU10742564 DS0219712 EU10742567 EU10742570 DS0219713 DS0219718 EU10742566 DS0219719 EU10742568 EU10742565 DS0219717 DS0219714 EU10742569"/>
        <s v="DS0237210 EU10742749 EU10742748 DS0237202 EU10742754 DS0237204 DS0237208 EU10742750 EU10742752 DS0237203 EU10742756 DS0237209 DS0237211 EU10742755 EU10742751 DS0237207 EU10742753 DS0237205 EU10742747 DS0237206"/>
        <s v="DS0219708 EU10742573 DS0219711 EU10742572 DS0219716 EU10742577 EU10742574 DS0219706 EU10742575 DS0219707 EU10742571 DS0219710 EU10742576 DS0219715"/>
        <s v="DS0237526 EU10742807 DS0237528 EU10742808 DS0237529 EU10742804 EU10742805 DS0237524 EU10742803 DS0237525 EU10742806 DS0237527"/>
        <s v="EU10742894 DS0235133 EU10742893 DS0235132 EU10742895 DS0235134"/>
        <s v="EU10742900 DS0237927 DS0237923 EU10742896 DS0237924 EU10742899 EU10742897 DS0237926 EU10742898 DS0237925"/>
        <s v="EU10742559 DS0237345 DS0237350 EU10742563 EU10742560 DS0237341 EU10742561 DS0237346 DS0237348 EU10742557 EU10742555 DS0237349 EU10742906 DS0237715 EU10742556 DS0237344 DS0237342 EU10742558 DS0237343 EU10742554 EU10742907 DS0237714 EU10742691 DS0237352 DS0"/>
        <s v="DS174863 EU10742744 EU10742616 DS174914 EU10742611 DS174907 DS174910 EU10742626 DS174919 EU10742630 DS174908 EU10742623 DS174909 EU10742621 EU10742625 DS174904 EU10742742 DS174862 DS174911 EU10742613"/>
        <s v="DS174901 EU10742622 DS174913 EU10742614 DS174912 EU10742619 EU10742620 DS174906 EU10742659 DS174895 EU10742624 DS174918 EU10742617 DS174903 EU10742615 DS174902 EU10742610 DS174905 EU10742612 DS174916"/>
        <s v="F8621238"/>
        <s v="BD0371382"/>
        <s v="F9873131 F9882142 F9873235"/>
        <s v="EU10742515 DS0219647 DS0219644 EU10742513 DS0219652 EU10742510 EU10742512 DS0219656 DS0219650 EU10742514 DS0219642 EU10742506 DS0219651 EU10742509 DS0219646 EU10742508 DS0219643 EU10742499 DS0219648 EU10742507 DS0219649 EU10742498 DS0219653 EU10742516 DS0"/>
        <s v="EU10742585 DS0219555 EU10742580 DS0219550 EU10742579 DS0219549 EU10742583 DS0219553 EU10742581 DS0219551 DS0219559 EU10742589 DS0219548 EU10742578 EU10742584 DS0219554 DS0219552 EU10742582 DS0219557 EU10742587 EU10742588 DS0219558 DS0219556 EU10742586"/>
        <s v="1715523 1715524 1715521 1715522 1715445"/>
        <s v="FEX1897498"/>
        <s v="FEJ8142583"/>
        <s v="AS60195660"/>
        <s v="F8474751"/>
        <s v="D5547294 CTA390091"/>
        <s v="MSCEU10412826"/>
        <s v="FEJ8145147"/>
        <s v="MOL617510L MOL617509L"/>
        <n v="432085.0"/>
        <s v="ZA4470601"/>
        <s v="W882440"/>
        <n v="4542268.0"/>
        <s v="G377450 G377541"/>
        <s v="F1650671"/>
        <s v="F0715122"/>
        <n v="18215.0"/>
        <s v="F3056167"/>
        <n v="1603647.0"/>
        <s v="125722 FIS125722 125725 FIS125725 FIS125724 125724"/>
        <s v="TAK50262"/>
        <s v="AH50135682 AH30356639 AH30430033"/>
        <s v="H3189277 11883"/>
        <s v="11771 H3189242"/>
        <s v="HLB2414913"/>
        <n v="136628.0"/>
        <s v="F7446271 F7446329 F7446328 F7446330 F7446325 F7446321 F5750629 F5750630"/>
        <s v="F7971474 F1593607"/>
        <s v="F7965617"/>
        <s v="F5218186"/>
        <s v="F5212889 F7963433"/>
        <n v="103528.0"/>
        <s v="CL0638690 11702"/>
        <s v="TAG39281 TAG39250"/>
        <s v="F7446270 F6852070 F6852214"/>
        <s v="F7446372 F6862458 F6862459"/>
        <s v="MOL851520L"/>
        <s v="CN7043929 CN3921088 CN3925450 CN3962451 CN7043926 CN7043931"/>
        <s v="ZZAD199204 ZZAD199221"/>
        <s v="651826 651828 651827 651822 651823 651824 651825"/>
        <s v="F6857350"/>
        <s v="F6852070 F7446410 F6852061"/>
        <s v="FEJ7564793"/>
        <s v="HLD1846783"/>
        <s v="AJ60104284"/>
        <s v="F6857449"/>
        <s v="HN0099753"/>
        <s v="FEJ9000821 FEJ9000830"/>
        <s v="CL0636183"/>
        <s v="3621181 3621324"/>
        <s v="0003491 1337516"/>
        <s v="FEJ9482614 FEJ9482746 FEJ9482747 FEJ9482591 FEJ9482594"/>
        <s v="701739J"/>
        <s v="CN3921813"/>
        <s v="F6857369"/>
        <s v="F3971113"/>
        <s v="CL0647113 11064"/>
        <s v="MSCEU09368922"/>
        <s v="T443373"/>
        <s v="HLD2639063 SY2639063"/>
        <s v="2588594 HLD2588594"/>
        <s v="2594426 HLD2594426"/>
        <s v="ZZZS797654"/>
        <s v="HLB3086910 INTACT"/>
        <s v="AOL05681"/>
        <s v="F895863"/>
        <s v="AS60035748 AS60035683 AS60035711"/>
        <s v="NZSEP847413 847413"/>
        <s v="847415 NZSEP847415"/>
        <s v="F6862396"/>
        <s v="10713 CL0577825"/>
        <s v="5441463 NONE"/>
        <n v="7995649.0"/>
        <n v="7513072.0"/>
        <s v="TAG36307"/>
        <s v="TAG36314"/>
        <s v="F512257"/>
        <s v="HLB3453859"/>
        <s v="125683 125682"/>
        <s v="847409 NZSEP847409"/>
        <s v="C2706158 143694"/>
        <s v="AI20027320 3110"/>
        <s v="FEJ8806699"/>
        <s v="CN4217929"/>
        <s v="EU07832992 EU07830968 EU07830967 EU07830969 EU07830669"/>
        <s v="F5761326 F5761405"/>
        <s v="MOL831924K MOL831925K"/>
        <s v="H3135738"/>
        <s v="H3135735"/>
        <s v="HLB3480733"/>
        <n v="5746696.0"/>
        <s v="BD0351342"/>
        <s v="HLD2584304 DBL"/>
        <s v="IT0595417 IT0595284 IT0595278"/>
        <s v="AS50301625"/>
        <n v="101458.0"/>
        <n v="130982.0"/>
        <s v="CN4244875 CN2244654"/>
        <s v="DS14019 EU08225762 EU08225765 DS14017 EU08225764 DS14018 EU08225766 DS14021 DS14020 EU08225763"/>
        <s v="FEJ4577053 FEJ4576968 FEJ4576970 FEJ4576967 FEJ4576969"/>
        <s v="FEJ4576978 FEJ4576980 FEJ4576977 FEJ4576979 FEJ4576981"/>
        <s v="FEJ8147804"/>
        <n v="865.0"/>
        <s v="125630 042323"/>
        <s v="AH60328397"/>
        <s v="CMACGMF3965913 CMACGMF3965914"/>
        <s v="IN2569032 IN2569032"/>
        <s v="EMCBXS0715 EMCFZT3864"/>
        <n v="106143.0"/>
        <n v="106139.0"/>
        <s v="EMCBWW6675"/>
        <s v="5956888 4438445"/>
        <n v="3953.0"/>
        <n v="3946.0"/>
        <n v="1.51112188E8"/>
        <n v="1865446.0"/>
        <s v="CL0597275"/>
        <s v="TAG22226 TAG30953 TAG32854"/>
        <s v="EMCAWG8656"/>
        <s v="EU07690907 EU07690905 EU07689450 EU07689419"/>
        <n v="105480.0"/>
        <s v="NZSEP826868"/>
        <s v="09650 CL0603085"/>
        <s v="CL0588718 09715"/>
        <s v="FEX9074956"/>
        <n v="2571537.0"/>
        <s v="0928 EU09542443 0927 EU09542444"/>
        <s v="F3682730 108434"/>
        <n v="20522.0"/>
        <s v="F5751379 F5761452"/>
        <s v="DS179493 ZZCO09976 ZZCO10019 DS179510 DS179512 ZZCO10022 ZZCO09987 DS179499 DS179530 ZZCO10021 DS179491 ZZCO09972 DS179539 ZZCO10024 DS179494 ZZCO09995 ZZCO09997 DS179475 ZZCO09922 DS179516"/>
        <s v="ZZCO10042 DS179798 DS179797 ZZCO10054 DS179792 ZZCO10051 ZZCO09967 DS179791 DS179784 ZZCO10050 ZZCO10055 DS179790 ZZCO10041 DS179785 DS179782 ZZCO10045 DS179788 ZZCO10049"/>
        <s v="AN60116578 AN60116625 AN60383496 AN60116575"/>
        <s v="ZZCO09996 DS179498 ZZCO09994 DS179506 ZZCO10017 DS179502 DS179476 ZZCO09986 DS179474 ZZCO09973 ZZCO09985 DS179477 DS179504 ZZCO10023 ZZCO09970 DS179479 DS179473 ZZCO09969 DS179503 ZZCO10020"/>
        <s v="ZZCO09992 DS179484 DS179486 ZZCO09989 ZZCO09978 DS179488 DS179492 ZZCO09988 ZZCO09971 DS179481 DS179487 ZZCO09979 DS179482 ZZCO09977 ZZCO09990 DS179485 ZZCO09981 DS179500 DS179495 ZZCO09974"/>
        <s v="EU07689448 EU07689449 EU07690922"/>
        <s v="09427 CL0602667"/>
        <s v="651497 651500 651496 651499 651498"/>
        <s v="F3964952"/>
        <s v="N43459"/>
        <s v="NZSEP826851"/>
        <s v="09361 CL0601398"/>
        <s v="D6360666"/>
        <s v="CN1451498"/>
        <n v="3616904.0"/>
        <s v="MSCEU07716554"/>
        <s v="UBM55344 UBM55345"/>
        <s v="FEX9320893 FEX9320894 FEX9320891 FEX9320892"/>
        <s v="ZGLI077818 ZGLI077819 ZGLI077820"/>
        <n v="105360.0"/>
        <s v="2551615 2624682"/>
        <s v="HLD2607126 HLD2596983 2596983"/>
        <s v="H5086004 H5080246"/>
        <s v="D5296032 067007"/>
        <s v="07999787 07999785"/>
        <s v="NZSEP798488"/>
        <s v="NZSEP798489"/>
        <s v="NZSEP798491"/>
        <s v="XX HLD1362741"/>
        <s v="1627525 XXXX"/>
        <s v="CN1409906 R10156052"/>
        <s v="HLD1893519"/>
        <s v="CN3061015"/>
        <n v="2560039.0"/>
        <s v="ZGLC742356 ZGLC742391 ZGLC815799 ZGLC815795 ZGLC815791"/>
        <s v="08970 CL0394366"/>
        <n v="2624657.0"/>
        <s v="149841 AAH76562 76563"/>
        <s v="AH60280289 AH60280288"/>
        <s v="IN2450040"/>
        <n v="2624301.0"/>
        <s v="F2925301 F2925472 F2925271 F2925273 F2925425 F2925278"/>
        <s v="LT0203342"/>
        <s v="TAC81075 TAC86398 TAC81074 TAC81071"/>
        <s v="F2925284"/>
        <s v="NONE EU133675 EU133618 NONE EU133611 NONE NONE EU133616"/>
        <s v="EU133611 NONE"/>
        <n v="1.51111266E8"/>
        <s v="F5818009"/>
        <s v="EU07089028"/>
        <s v="EU07404279 EU04571713 EU07404267 EU07404280 EU07404278"/>
        <s v="CN1420696 CN1405905 CN1404840 CN1405975 CN1420605 CN1404933 CN1428483"/>
        <n v="105218.0"/>
        <s v="XX B1089919"/>
        <s v="F4570369"/>
        <s v="F2068045 F2068021 F2068048"/>
        <s v="HLB2497400 XX"/>
        <n v="432182.0"/>
        <s v="FEJ7316544"/>
        <s v="PR876985"/>
        <s v="TAA41383"/>
        <s v="F4570292 F4570341"/>
        <s v="UBM55338 UBM55337"/>
        <s v="F4570474 F4570473 F4570472 F4570424 F4570478 F4570480 F4570471 F4570476 F4570372"/>
        <s v="BD0350224"/>
        <s v="PS228285"/>
        <s v="PON4381957"/>
        <s v="PK1282845"/>
        <s v="FEJ6942580"/>
        <s v="1572228 446867"/>
        <s v="EAP34732"/>
        <s v="128916 AI40133648"/>
        <s v="MLCL0460967"/>
        <s v="FEJ6917450"/>
        <s v="00742343 NZMPI00742343"/>
        <s v="HLB1549211"/>
        <s v="CN1239458"/>
        <s v="CZ0166153 CZ0166124 CZ0189519"/>
        <s v="CN3246573"/>
        <s v="F4576799 F4576850"/>
        <s v="F3575772"/>
        <s v="EMCGSX3014"/>
        <s v="AJ60022875"/>
        <s v="F4576905 F4576906 F4576965"/>
        <n v="2545088.0"/>
        <s v="APA10811726"/>
        <s v="EMCCGN8145 EMCGNB6364"/>
        <s v="TAA86197"/>
        <s v="3209919 3209911 3209918 3209913 3209912 3209908"/>
        <n v="2550305.0"/>
        <s v="F4577360"/>
        <s v="F4576135"/>
        <s v="UBM55321 UBM55322"/>
        <s v="F2179656"/>
        <s v="047749K 047750K"/>
        <s v="EMCCGN7185"/>
        <n v="587700.0"/>
        <s v="BOLT4776683"/>
        <n v="105659.0"/>
        <s v="470690 XX"/>
        <n v="470690.0"/>
        <n v="2544761.0"/>
        <n v="2549713.0"/>
        <s v="HLD1896683"/>
        <s v="MLCL0499367"/>
        <s v="F2179666 F2180681"/>
        <s v="D2112389"/>
        <s v="CN2631788"/>
        <s v="TAA67733"/>
        <s v="HLB2302025 DOCUMENTAL HLB2302026 DOCUMENTAL"/>
        <s v="B2396979"/>
        <s v="FEX8794154"/>
        <s v="AI40146112"/>
        <s v="YMLN818417 YMLN818839"/>
        <s v="SSM0002804 SSM0002869 SSM0002640 SSM0002778 SSM0002772 SSM0002865 SSM0002891 SSM0002858 SSM0002930 0002795 SSM0002795 SSM0002923 SSM0002769 SSM0002536 SSM0002638 SSM0002883 SSM0002776 SSM0002835 SSM0002940 SSM0002635 SSM0002645 SSM0002780 SSM0002540 SSM00"/>
        <n v="327729.0"/>
        <s v="ES4607930"/>
        <n v="2552463.0"/>
        <n v="2546821.0"/>
        <s v="PR938698"/>
        <s v="5862632 5723159 5723182"/>
        <n v="2586233.0"/>
        <s v="CL057108807231"/>
        <s v="FEJ6889916"/>
        <n v="2552170.0"/>
        <s v="ES4607932"/>
        <n v="2546743.0"/>
        <s v="431698 431699 431677 431645"/>
        <s v="2562250 2552316"/>
        <s v="HLB2959174 HLB2959538 HLB2959175"/>
        <s v="AS50205647 AS50205692 AS50205650 AS50205649 AS50205736"/>
        <s v="CL0571076"/>
        <s v="CN1370841"/>
        <s v="431708 431790"/>
        <s v="431733 431769"/>
        <n v="627355.0"/>
        <s v="YMLM332781 YMLM332780"/>
        <s v="I-91680"/>
        <s v="MSC005231"/>
        <s v="IN3457871"/>
        <s v="GR03738771342158"/>
        <s v="CN5799042 CN5725623 CN5951347 CN5715445 CN5714560 CN5715444 CN5951221 CN5715491"/>
        <s v="GH0168816 GH0168918 GH0168940 GH0168986"/>
        <n v="2540170.0"/>
        <s v="MLCL0577923"/>
        <s v="F054936215104"/>
        <s v="FEJ7201112"/>
        <s v="ML-CN1380492"/>
        <s v="SSM0002803 SSM0002811 SSM0002807 SSM0002813 SSM0002018 SSM0002822 SSM0002847 SSM0002810 SSM0002808 SSM0002823 SSM0002809 SSM0002830 SSM0002826 SSM0002812 SSM0002815 SSM0002818 SSM0002817 SSM0002820 SSM0002829 SSM0002802 SSM0002814 SSM0002806 SSM0002801 SS"/>
        <s v="SSM0002861 SSM0002934 SSM0002868 SSM0002629 SSM0002879 0002890SSM0002890 SSM0002964 SSM0002864 SSM0002835 SSM0002833 SSM0002865 SSM0002899 SSM0002962 SSM0002621 SSM0002870 SSM0002897 SSM0002862 SSM0002869 SSM0002931 SSM0002965 SSM0002961 SSM0002616 SSM000"/>
        <s v="TW353361 TW353767"/>
        <s v="431788 431761 431740 431729 431750 431751 431709 431712"/>
        <n v="431775.0"/>
        <s v="ECSA268034"/>
        <s v="ZGLC814666 ZGLC838845"/>
        <s v="XX2281507"/>
        <n v="1504290.0"/>
        <n v="2538845.0"/>
        <n v="4.9372263403923E13"/>
        <s v="BETA007604 KLW083561"/>
        <n v="431669.0"/>
        <s v="UKG72783"/>
        <s v="LK0120869"/>
        <s v="UBM55298"/>
        <n v="2553312.0"/>
        <n v="2539433.0"/>
        <s v="2539397 2539487"/>
        <s v="FEX7926235"/>
        <n v="5872958.0"/>
        <s v="ZGLD089890"/>
        <s v="334407 333972 333974 334422 333971 334426 334421 334403 333975 334425 334402"/>
        <s v="ZGLC825341"/>
        <s v="E1860331"/>
        <n v="2575428.0"/>
        <n v="2554529.0"/>
        <s v="UBM55294"/>
        <s v="CL052892706577"/>
        <n v="2580516.0"/>
        <s v="XXA03667"/>
        <s v="FEJ4567071"/>
        <s v="D5518299 D5518298"/>
        <s v="TW350227 TW353488 TW350259"/>
        <s v="412037 431426 431465 431407 431406 431434 431412"/>
        <s v="125644 125646"/>
        <s v="F2982236"/>
        <s v="316632IN2259127"/>
        <s v="HLB2492286HLB2492266"/>
        <s v="652928 652930 652927 652926 652929"/>
        <s v="NONE031715"/>
        <s v="EMCGVL9574"/>
        <s v="0488306 0488305"/>
        <n v="2556732.0"/>
        <s v="ML-CN1433138"/>
        <s v="ZGL473578 ZGLC770399 ZGL463891"/>
        <s v="ZGL461084"/>
        <s v="MOL871413J MOL871312J MOL871442J MOL872840J MOL871395J"/>
        <s v="CL047461106103"/>
        <s v="CN1978370"/>
        <s v="584810EMCAFR0764"/>
        <s v="D5526597 D5463412"/>
        <s v="ZZAC58446"/>
        <s v="KLW083594 KLW105126"/>
        <n v="2553628.0"/>
        <s v="KLW124962"/>
        <s v="156102 156101 156103"/>
        <s v="E657804"/>
        <s v="HLD1231331"/>
        <s v="F1976393"/>
        <n v="3.3201520076E10"/>
        <s v="eu06747559"/>
        <n v="2572570.0"/>
        <s v="HLB2492589"/>
        <s v="B1067924XX"/>
        <s v="F2657729"/>
        <n v="2156990.0"/>
        <s v="2156481 2156425 2156329"/>
        <s v="303582 303584 303583"/>
        <s v="431469 431453 431454 431431"/>
        <s v="TW351086 TW350397"/>
        <s v="156030 156031"/>
        <s v="CN1384034 CN1383886 CN1383891 CN1384040 CN1384030"/>
        <s v="EMCBMM2754"/>
        <s v="D5467963 D5467964"/>
        <s v="CN2024255"/>
        <n v="99393.0"/>
        <s v="ZGL462467"/>
        <s v="CCDG073645"/>
        <n v="4924843.0"/>
        <s v="B1062335XX"/>
        <s v="FEX7776990"/>
        <s v="CL0575337"/>
        <s v="2555103 2578303"/>
        <s v="EMCGXQ7914"/>
        <s v="ML-CN1402140"/>
        <s v="303536 303507 303503 303504 303539 303534 303533 303535 303464 303502 303462 303508 303538 303509 303506 303510 303537 303463 303532 303461 303540 303505 303531"/>
        <s v="BD0241175"/>
        <s v="HLB2449079XX"/>
        <s v="HBL1880757 HLB1880758 HLB1880760 HLB1880759"/>
        <n v="1491124.0"/>
        <s v="351904FEJ6025325"/>
        <s v="14-940115"/>
        <n v="1489460.0"/>
        <n v="2558867.0"/>
        <s v="N450643F1703855"/>
        <n v="99329.0"/>
        <s v="CN3593359"/>
        <s v="HLT1015894"/>
        <s v="000055PK1133172"/>
        <s v="240856250030 250029 240859"/>
        <s v="GW0510104 GW0510101"/>
        <s v="MLCL0573045"/>
        <s v="H1606624"/>
        <n v="1489482.0"/>
        <n v="1489484.0"/>
        <s v="EU07044709"/>
        <s v="D5463800 D5463799"/>
        <s v="15031836IN2076509 IN2076545 15031837 IN2076507 15031835 IN2076519 15031838"/>
        <s v="EMCFQH3544"/>
        <s v="HLB0800053"/>
        <n v="2564402.0"/>
        <s v="ZGLC808517"/>
        <s v="B-1224747"/>
        <s v="MOLBP16393 MOLBP16394 MOLBP16395 MOLBP16392 MOLBP16391"/>
        <n v="7418.0"/>
        <s v="FEX8303362"/>
        <n v="2555835.0"/>
        <s v="CZ0120063"/>
        <s v="EMCDDS6584 EMCDDS6594 EMCDDS6564 EMCDDS6574"/>
        <s v="B1058244 B1058245 B1058243"/>
        <n v="2578117.0"/>
        <s v="WWA0132115"/>
        <s v="304068 304063 304061 304067 304066 304062"/>
        <s v="MOL581410H"/>
        <s v="10139369 0"/>
        <n v="1.4940212E7"/>
        <s v="R10025322"/>
        <s v="F1066882CMACGMD5467843 KOA0057049"/>
        <s v="AAH47280HLD1080688"/>
        <s v="W577554NA"/>
        <s v="TRV027082 TRV032687 TRV032188"/>
        <n v="5010.0"/>
        <s v="SUDH676613"/>
        <s v="HMM2005536 HMM1893234 HMM2005537 2046404 HMM2009777"/>
        <n v="12368.0"/>
        <s v="BD101417"/>
        <s v="CN5529970 CN5529962 CN5529969"/>
        <s v="H2477892"/>
        <s v="5960660 5898325 5960688"/>
        <s v="CN0964224"/>
        <s v="ZGL488665 ZGL481447 ZGL489059 ZGL481448"/>
        <s v="ZGL480320 ZGL486693 ZGL486692 ZGL480315 ZGL486640"/>
        <s v="MLCN3611881"/>
        <s v="KOA0053334 KOA0053335"/>
        <s v="CN5530791 CN5530795 CN5530793"/>
        <s v="Z82800"/>
        <s v="H682561"/>
        <s v="1592015918 15915"/>
        <s v="UBM55257 UBM55256"/>
        <s v="ZZZS765988"/>
        <s v="OOLDEH8989"/>
        <s v="031786 031782 031783"/>
        <n v="2562383.0"/>
        <s v="R10183004"/>
        <s v="KOA0051705 KOA0051704"/>
        <s v="Z81768"/>
        <s v="1498934 1498935 1490910"/>
        <s v="BS131654"/>
        <s v="ZZZS765827"/>
        <s v="JO0168465 JO0208438 JO0208440 JO0208499"/>
        <n v="15914.0"/>
        <n v="2579890.0"/>
        <s v="HLB0099278"/>
        <s v="6921043 D6921042"/>
        <s v="D53574460184"/>
        <n v="1504612.0"/>
        <s v="15974, 1597115976"/>
        <s v="364716FEJ5982125"/>
        <s v="CN1626793"/>
        <s v="AZ5512600883AL"/>
        <s v="C807242"/>
        <s v="1978209 1934542 1978208 1950184"/>
        <s v="FEJ6202686"/>
        <n v="1490963.0"/>
        <s v="HLB0085742"/>
        <s v="F062455"/>
        <n v="15850.0"/>
        <s v="AAM52171HS291752"/>
        <n v="1498015.0"/>
        <s v="2114698G1922743"/>
        <s v="4271805 3874 3872"/>
        <s v="431564 431571 431580"/>
        <s v="431562 431559"/>
        <s v="A1521218017406"/>
        <s v="MLVN1999752"/>
        <s v="0376IN1754496"/>
        <s v="1495532 1495531"/>
        <s v="D698564913910"/>
        <n v="8211933.0"/>
        <s v="652050 652052 652054 652030 652020 652043 652032 652047 652034 652021 652046 652055 652019 652037 652049 652040 652042 652051 652053 652022 652033 652028 652024 652039 652016 652025 652018 652023 652038 652026 652048 652029 652027 652035 652044 652036 652"/>
        <n v="431597.0"/>
        <n v="15840.0"/>
        <n v="104031.0"/>
        <s v="I057134"/>
        <s v="FEJ6935754"/>
        <s v="Z94177280195"/>
        <s v="303817 303818 303815 303819 303820 303814 303816"/>
        <s v="NLSB0104023"/>
        <s v="HS290879AAF77547"/>
        <s v="CH2662372"/>
        <n v="1497189.0"/>
        <s v="YMLP086902 YMLN322673"/>
        <s v="Z94180280196"/>
        <n v="11972.0"/>
        <n v="1497989.0"/>
        <s v="ES3792877 ES3792884"/>
        <s v="B1224647"/>
        <s v="D7823915"/>
        <s v="CN1796407"/>
        <s v="CN0847058"/>
        <s v="AI40071458 AI40071433 AI40071304 AI40071436 AI40071435"/>
        <s v="A065225 A065223"/>
        <s v="EU06113456"/>
        <s v="AAF83196HS321310"/>
        <s v="HS290182AAF83197"/>
        <s v="D9348225 D9348226"/>
        <s v="BD0299894"/>
        <s v="047631153700 047635 153013 047609 153695 153015 047637"/>
        <s v="AAN77937 AAM77936"/>
        <s v="299771 299774 299770 299775"/>
        <s v="TBE593933 TBE593927"/>
        <s v="D9137626"/>
        <n v="11835.0"/>
        <n v="1515944.0"/>
        <s v="KOA0039080 KOA0039079"/>
        <s v="FEJ5967917000988"/>
        <s v="FEJ1327227"/>
        <s v="ZZZS755588"/>
        <s v="HLB1319986DOCUMENTAL"/>
        <s v="HMM1970555 HMM1970556 HMM1956415 1952654 1952653 HMM1913293"/>
        <n v="11996.0"/>
        <n v="8211787.0"/>
        <s v="D9345695"/>
        <s v="477925J"/>
        <s v="1626713 1626714"/>
        <s v="5297 S379288"/>
        <n v="1509590.0"/>
        <s v="412001 412031 412020"/>
        <s v="CN0666497"/>
        <s v="4018580D4018580"/>
        <n v="1506308.0"/>
        <n v="11844.0"/>
        <s v="491000J 811754H MOL470860J 490861J 490999J MOL470932J 811790H 811785H 705793H"/>
        <n v="1517455.0"/>
        <n v="1499327.0"/>
        <n v="8211781.0"/>
        <n v="3.501335013E9"/>
        <s v="CB756778"/>
        <n v="11943.0"/>
        <s v="8211741 8211742"/>
        <s v="FEJ5452504"/>
        <s v="AJW4128"/>
        <s v="TAC19184"/>
        <s v="BF08453BF08454 BF08450 BF08451 BF08261 BF08260 BF08264 BF08263"/>
        <n v="1517490.0"/>
        <s v="CN4676027F0804540"/>
        <s v="S38574"/>
        <s v="D7721946246687"/>
        <s v="MSC5856"/>
        <n v="1488752.0"/>
        <s v="MOL804224F"/>
        <s v="D8437497"/>
        <s v="MSC5854"/>
        <s v="CBE09526"/>
        <s v="HLB0089292"/>
        <s v="PK1081215"/>
        <n v="4117118.0"/>
        <s v="MOL232844H"/>
        <s v="1291580D1733641"/>
        <s v="D8593821"/>
        <s v="MOL870764H"/>
        <n v="68439.0"/>
        <n v="1489142.0"/>
        <s v="KLCBE13389"/>
        <s v="FEJ5550814"/>
        <s v="MOL232906H"/>
        <s v="HLD0698755 HLD0698754 HLD0698756 HLD0698757"/>
        <s v="MSCU5853"/>
        <n v="1488938.0"/>
        <n v="1391288.0"/>
        <s v="MOL232828H"/>
        <s v="IW3262/0012MA186651"/>
        <s v="HLD0698658 HLD0698660 HLD0698659 HLD0698661"/>
        <s v="1522046 1522006 1522800"/>
        <s v="A30142183"/>
        <s v="D8145566"/>
        <s v="58781391396 5878 1391398 5878 1391400"/>
        <n v="11858.0"/>
        <s v="IN1852606227731"/>
        <n v="1487272.0"/>
        <s v="507301H"/>
        <s v="CH3372243 CH3379065"/>
        <s v="D5353633"/>
        <n v="1492378.0"/>
        <s v="1492232 1492399"/>
        <s v="HSDG021003"/>
        <s v="EMCACN8233"/>
        <n v="400.0"/>
        <s v="AHL5266676"/>
        <n v="15.0"/>
        <s v="HLD0695538 HLD0695543 HLD0695539 HLD0695514"/>
        <s v="HLD0695540 HLD0695470 HLD0695513"/>
        <s v="HLD0695457 HLD0695459 HLD0695461"/>
        <s v="HLD0696635 HLD0696636 HLD0696644"/>
        <s v="HLD0696674 HLD0696677 HLD0696678"/>
        <s v="HLD0696805 HLD0696809 HLD0696810"/>
        <s v="HLD0696802"/>
        <s v="HLD0307455 HLD0307391 HLD0307458 HLD0307393 HLD0307457 HLD0307333 HLD0307454 HLD0307456 HLD0307451 HLD0307335"/>
        <n v="11873.0"/>
        <s v="MBX019839"/>
        <s v="MOL065166G"/>
        <s v="EMCEYP4936"/>
        <s v="1188611928 929"/>
        <s v="HLD0695415 HLD0695368 HLD0695409 HLD0695401 HLD0695412"/>
        <s v="HLD0695438 HLD0695437 HLD0695439"/>
        <s v="MOL065078G"/>
        <n v="1492005.0"/>
        <s v="B5352677"/>
        <s v="UBM42578 UBM17635"/>
        <s v="D8151077 D8151078"/>
        <s v="4340606 4340588 4340650"/>
        <s v="KBL946634 KBL946633 KBL946632"/>
        <s v="3588623 3760701 3760705 3588625 3760704"/>
        <n v="11924.0"/>
        <s v="B5238039006048"/>
        <s v="1533844 1533957"/>
        <n v="8211616.0"/>
        <s v="E733274"/>
        <s v="ECSA176081AAB23113 ECSA176145 AAB23112"/>
        <s v="E343537 N/A"/>
        <s v="D7193379"/>
      </sharedItems>
    </cacheField>
    <cacheField name="SHIP REGISTERED IN" numFmtId="0">
      <sharedItems>
        <s v="SINGAPORE"/>
        <s v="MALTA"/>
        <s v="HONG KONG"/>
        <s v="MARSHALL ISLANDS"/>
        <s v="PORTUGAL"/>
        <s v="ITALY"/>
        <s v="LIBERIA"/>
        <s v="PANAMA"/>
        <s v="SAINT VINCENT AND THE GRENADINES"/>
        <s v="DENMARK"/>
        <s v="UNITED STATES"/>
        <s v="FRANCE"/>
        <s v="ANTIGUA AND BARBUDA"/>
        <s v="UNITED KINGDOM"/>
        <s v="BAHAMAS"/>
        <s v="TAIWAN, PROVINCE OF CHINA"/>
        <s v="JAPAN"/>
        <s v="CYPRUS"/>
        <s v="CAYMAN ISLANDS"/>
        <s v="GERMANY"/>
        <s v="KOREA, REPUBLIC OF"/>
        <s v="BELGIUM"/>
        <s v="ISRAEL"/>
        <s v="BERMUDA"/>
        <s v="ICELAND"/>
        <s v="GREECE"/>
        <s v="GEORGIA"/>
        <s v="JAMAICA"/>
        <s v="LEBANON"/>
        <s v="KUWAIT"/>
        <s v="NORWAY"/>
        <s v="CHINA"/>
        <s v="FINLAND"/>
        <s v="SWEDEN"/>
        <s v="GIBRALTAR"/>
        <s v="SAUDI ARABIA"/>
      </sharedItems>
    </cacheField>
    <cacheField name="IN-BOND ENTRY TYPE" numFmtId="0">
      <sharedItems>
        <s v=" "/>
        <s v="63 - Immediate Exportation"/>
        <s v="61 - Immediate Transportation"/>
        <s v="62 - Transportation and Exportation"/>
      </sharedItems>
    </cacheField>
    <cacheField name="CARRIER CODE" numFmtId="0">
      <sharedItems>
        <s v="KWLD"/>
        <s v="MAEU"/>
        <s v="SCLM"/>
        <s v="ACLU"/>
        <s v="ZIMU"/>
        <s v="HLCU"/>
        <s v="MEDU"/>
        <s v="TSCW"/>
        <s v="SMLU"/>
        <s v="CMDU"/>
        <s v="LSLG"/>
        <s v="EGLV"/>
        <s v="LIST"/>
        <s v="DMAL"/>
        <s v="TRUM"/>
        <s v="GDSL"/>
        <s v="PLUA"/>
        <s v="FMAL"/>
        <s v="APLU"/>
        <s v="BGPL"/>
        <s v="MAEI"/>
        <s v="ZLCD"/>
        <s v="RSLC"/>
        <s v="WHLC"/>
        <s v="PEVH"/>
        <s v="CLAM"/>
        <s v="FLXT"/>
        <s v="TDGO"/>
        <s v="PUSJ"/>
        <s v="AQTY"/>
        <s v="HNLT"/>
        <s v="ANLC"/>
        <s v="BANQ"/>
        <s v="ONPL"/>
        <s v="LPUS"/>
        <s v="AJLD"/>
        <s v="GOLA"/>
        <s v="ABFB"/>
        <s v="YMPR"/>
        <s v="HDMU"/>
        <s v="SEAU"/>
        <s v="MATS"/>
        <s v="SQFN"/>
        <s v="SUDU"/>
        <s v="SSBF"/>
        <s v="CHSL"/>
        <s v="GESM"/>
        <s v="ONEY"/>
        <s v="CEXQ"/>
        <s v="KOSL"/>
        <s v="TWUD"/>
        <s v="DSVF"/>
        <s v="SSLL"/>
        <s v="OFEL"/>
        <s v="YMLU"/>
        <s v="SHPT"/>
        <s v="DOLQ"/>
        <s v="OERT"/>
        <s v="WECD"/>
        <s v="TXSL"/>
        <s v="EIMU"/>
        <s v="NAQA"/>
        <s v="SHKK"/>
        <s v="TGFH"/>
        <s v="SIFK"/>
        <s v="GSSW"/>
        <s v="GOAG"/>
        <s v="OOCO"/>
        <s v="OSTI"/>
        <s v="DISO"/>
        <s v="POBU"/>
        <s v="SFRY"/>
        <s v="ATLL"/>
        <s v="DMCQ"/>
        <s v="WLWH"/>
        <s v="KKLU"/>
        <s v="SABC"/>
        <s v="HYSL"/>
        <s v="DWCH"/>
        <s v="OVCP"/>
        <s v="SLCC"/>
        <s v="HLUS"/>
        <s v="EMLT"/>
        <s v="SINO"/>
        <s v="UCMI"/>
        <s v="IILU"/>
        <s v="MQNA"/>
        <s v="MSCU"/>
        <s v="DLHT"/>
        <s v="SAFM"/>
        <s v="PSNO"/>
        <s v="MSBG"/>
        <s v="MCLM"/>
        <s v="RLUS"/>
        <s v="WWSU"/>
        <s v="LCBC"/>
        <s v="TOPO"/>
        <s v="WWLL"/>
        <s v="WIDR"/>
        <s v="TLKP"/>
        <s v="DCCT"/>
        <s v="MOLU"/>
        <s v="AMIG"/>
        <s v="HOEG"/>
        <s v="UASU"/>
        <s v="PABV"/>
        <s v="CCLT"/>
        <s v="YASV"/>
        <s v="SMRK"/>
        <s v="PNEP"/>
        <s v="TOEJ"/>
        <s v="NYKS"/>
        <s v="NPNE"/>
        <s v="ANRM"/>
        <s v="COSU"/>
        <s v="THGL"/>
        <s v="PACJ"/>
        <s v="OWLN"/>
        <s v="DWWL"/>
        <s v="DNYC"/>
        <s v="FTNV"/>
        <s v="WRUS"/>
        <s v="CHHK"/>
        <s v="JAPT"/>
      </sharedItems>
    </cacheField>
    <cacheField name="CARRIER NAME" numFmtId="0">
      <sharedItems>
        <s v=" "/>
        <s v="MAERSK LINE"/>
        <s v="STERLING CONTAINER LINE LIMITED"/>
        <s v="ATLANTIC CONTAINER LINE AB"/>
        <s v="ZIM ISRAEL NAVIGATION CO LTD"/>
        <s v="HAPAG LLOYD A G"/>
        <s v="MSC MEDITTERRANEAN SHIPPING COMPANY SA"/>
        <s v="TROPICAL SHIPPING &amp; CONSTRUCTION CO"/>
        <s v="SEABOARD MARINE LTD"/>
        <s v="COMPAGNIE MARITIME D-AFFRETEMENT"/>
        <s v="LANDSTAR GLOBAL LOGISTICS INC"/>
        <s v="EVERGREEN LINE"/>
        <s v="LEMAN A/S"/>
        <s v="DANMAR LINES LTD"/>
        <s v="TRIUMPH LINK LOGISTICS LTD"/>
        <s v="PANDA LOGISTICS USA INC"/>
        <s v="APL CO PTE LTD-NOL GROUP"/>
        <s v="MONARCH AIR EXPRESS INC"/>
        <s v="RS LOGISTICS LIMITED."/>
        <s v="WAN HAI LINES LTD"/>
        <s v="CROWLEY LATIN AMERICA SERVICES LLC"/>
        <s v="FLEXIBLE TRANSPORTATION INC"/>
        <s v="TDG"/>
        <s v="ATA FREIGHT LINE LTD"/>
        <s v="HONOUR LANE SHIPPING LTD"/>
        <s v="ANL SINGAPORE PTE LTD"/>
        <s v="BLUE ANCHOR LINE"/>
        <s v="OCEAN NAVIGATOR EXPRESS LINE"/>
        <s v="LINEA PENINSULAR INC"/>
        <s v="AVIATION JEWELRY LTD"/>
        <s v="GOLDEN LINE EXPRESS CO LTD"/>
        <s v="ABF GLOBAL SUPPLY CHAIN SERVICES"/>
        <s v="HYUNDAI MERCHANT MARINE"/>
        <s v="A P MOLLER"/>
        <s v="MATSON NAVIGATION CO"/>
        <s v="HAMBURG SUED"/>
        <s v="CHRISTAL LINES"/>
        <s v="ORATEL NETWORKS"/>
        <s v="CENTURY EXPRESS"/>
        <s v="KING OCEAN SERVICES LIMITED INC"/>
        <s v="TRANSWORLD SHIPPING (USA) INC"/>
        <s v="SSL LINE LTD"/>
        <s v="YANG MING MARINE TRANSPORT CORP"/>
        <s v="SHIPCO TRANSPORT INC"/>
        <s v="DOLE OCEAN CARGO EXPRESS"/>
        <s v="ORIENT EXPRESS CONTAINER CO LTD"/>
        <s v="WEIDA FREIGHT SYSTEM CO LTD"/>
        <s v="TIERA EXPRESS LLC"/>
        <s v="H F EIMSKIPAFELAG ISLAND"/>
        <s v="NACA (VANGUARD LOGISTICS SERVICES)"/>
        <s v="SCHENKEROCEAN LIMITED"/>
        <s v="TOLL GLOBAL FORWARDING (HONG KONG) LIMITED"/>
        <s v="GRIEG STAR SHIPPING AS (OPEN HATCH DIVISION)"/>
        <s v="GLOBAL OCEAN AGENCY LINES LLC"/>
        <s v="OOCL LOGISTICS LINE LIMITED"/>
        <s v="ORIENT STAR TRANSPORT INTL LTD"/>
        <s v="DELTRANS INTERNATIONAL SHIPPING CORPORATION"/>
        <s v="STX PAN OCEAN CO LTD"/>
        <s v="ATLAS LINE"/>
        <s v="DAMCO A/S"/>
        <s v="WALLENIUS WILHELMSEN LOGISTICS AMERICAS LLC"/>
        <s v="KAWASAKI KISEN KAISHA LTD"/>
        <s v="STAR ASIA INTERNATIONAL INC"/>
        <s v="HECNY SHIPPING LIMITED"/>
        <s v="OVERSEAS VENTURE CONTAINER LINES"/>
        <s v="HAPAG-LLOYD USA LLC"/>
        <s v="EML TRANSPORT INC"/>
        <s v="SINO CONNECTIONS LOGISTICS LTD"/>
        <s v="UNITED CARGO MANAGEMENT INC"/>
        <s v="INDEPENDENT CONTAINER LINE LTD"/>
        <s v="MAC-NELS AGENCIES PTE LTD"/>
        <s v="MSC-MEDITERRANEAN SHIPPING COMPANY S A"/>
        <s v="DT LOGISTICS (HK) LTD"/>
        <s v="SAFMARINE CONTAINER LINES (HEREINAFTER SAFMARINE)"/>
        <s v="MARITIME SERVICES LINE ARGENTINA S A"/>
        <s v="MCL-MULTI CONTAINER LINE INC"/>
        <s v="WESTWOOD SHIPPING LINES INC"/>
        <s v="LCL LINES"/>
        <s v="TOPOCEAN CONSOLIDATION SERVICE (LOS ANGELES) INC"/>
        <s v="WORLDWIDE LOGISTICS CO LTD"/>
        <s v="WIDER LOGISTICS LIMITED"/>
        <s v="TRANSLINK SHIPPING INC"/>
        <s v="DONGSUE CONSOL CO LTD"/>
        <s v="MITSUI O S K LINES LTD"/>
        <s v="AMASS INTERNATIONAL GROUP INC"/>
        <s v="HOEGH AUTOLINERS AS"/>
        <s v="UNITED ARAB SHIPPING CO SAG"/>
        <s v="PACIFIC INTERNATIONAL LINES (PTE) LTD"/>
        <s v="CASA CHINA LIMITED"/>
        <s v="YUSEN LOGISTICS (AMERICAS) INC"/>
        <s v="SEAMAR FREIGHT INTERNATIONAL INC"/>
        <s v="PANTAINER EXPRESS LINE PANALPINA INC AS AGENTS"/>
        <s v="TRANS ORIENT EXPRESS INC"/>
        <s v="NYK LINE (NIPPON YUSEN KAISHA)"/>
        <s v="NIPPON EXPRESS U S A (ILLINOIS) INC"/>
        <s v="ALIANCA NAVEGACAO &amp; LOGISTICA LTDA"/>
        <s v="CHINA OCEAN SHIPPING COMPANY"/>
        <s v="P A C OCEAN LINES"/>
        <s v="OCEAN WORLD LINES"/>
        <s v="DYNAMIC WORLD WIDE LOGISTICS INC"/>
        <s v="DART EXPRESS (NYC) INC"/>
        <s v="FEDEX TRADE NETWORKS TRANSPORT &amp; BROKERAGE INC"/>
        <s v="WEISS-ROHLIG USA LLC"/>
        <s v="CHINA SHIPPING CONTAINER LINES (HONG KONG) CO LTD"/>
        <s v="JAPAN TRUST CO LTD"/>
      </sharedItems>
    </cacheField>
    <cacheField name="CARRIER CITY" numFmtId="0">
      <sharedItems>
        <s v=" "/>
        <s v="MADISON"/>
        <s v="OVERLAND PARK"/>
        <s v="ISELIN"/>
        <s v="HAIFA"/>
        <s v="HAMBURG"/>
        <s v="GENEVA"/>
        <s v="WEST PALM BEACH"/>
        <s v="MIAMI"/>
        <s v="NORFOLK"/>
        <s v="JACKSONVILLE"/>
        <s v="TAOYUAN HSIEN 338"/>
        <s v="GREVE"/>
        <s v="NEWARK"/>
        <s v="SHANG HAI"/>
        <s v="EAST RANCHO DOMINGUEZ"/>
        <s v="GLENVIEW"/>
        <s v="TSUEN WAN, N.T."/>
        <s v="PHOENIX"/>
        <s v="SAN DIEGO"/>
        <s v="JAMAICA"/>
        <s v="TSUEN WAN N.T."/>
        <s v="HONG KONG"/>
        <s v="KWAI CHUNG, NT"/>
        <s v="PANAMA CITY"/>
        <s v="MISSISSAUGA"/>
        <s v="FORT SMITH"/>
        <s v="SEOUL"/>
        <s v="LONDON"/>
        <s v="EDEN PRAIRIE"/>
        <s v="TORONTO"/>
        <s v="LONG BEACH"/>
        <s v="LIMASSOL"/>
        <s v="TAIPEI"/>
        <s v="HOBOKEN"/>
        <s v="ROAD TOWN TORTOLA"/>
        <s v="QINGDAO"/>
        <s v="BROWNSVILLE"/>
        <s v="REYKJAVIK"/>
        <s v="CARSON"/>
        <s v="WANCHAI"/>
        <s v="KOWLOON"/>
        <s v="BERGEN"/>
        <s v="BARRINGTON"/>
        <s v="NEW YORK"/>
        <s v="ST MICHAEL"/>
        <s v="DN31 3ER GRIMSBY"/>
        <s v="COPENHAGEN"/>
        <s v="LYSAKER"/>
        <s v="TOKYO"/>
        <s v="DECATUR"/>
        <s v="KWUN TONG KOWLOON"/>
        <s v="SINGAPORE"/>
        <s v="TAMPA"/>
        <s v="LOS ANGELES"/>
        <s v="GARDENA"/>
        <s v="RICHMOND"/>
        <s v="CAPITAL FEDERAL"/>
        <s v="FEDERAL WAY"/>
        <s v="EAST BRUNSWICK"/>
        <s v="CITY OF INDUSTRY"/>
        <s v="SHANGHAI"/>
        <s v="KOWLOON BAY"/>
        <s v="SEATTLE"/>
        <s v="OSLO"/>
        <s v="SAFAT"/>
        <s v="TORRANCE"/>
        <s v="WOOD DALE"/>
        <s v="MORRISTOWN"/>
        <s v="SECAUCUS"/>
        <s v="KOWLOON HONG KONG"/>
        <s v="LAKE SUCCESS"/>
        <s v="SOUTH KEARNY"/>
        <s v="BUFFALO"/>
        <s v="DES PLAINES"/>
        <s v="HONG CONG"/>
        <s v="AICHI"/>
      </sharedItems>
    </cacheField>
    <cacheField name="CARRIER STATE" numFmtId="0">
      <sharedItems>
        <s v=" "/>
        <s v="NJ"/>
        <s v="KS"/>
        <s v="FL"/>
        <s v="VA"/>
        <s v="CA"/>
        <s v="IL"/>
        <s v="AZ"/>
        <s v="NY"/>
        <s v="ON"/>
        <s v="AR"/>
        <s v="MN"/>
        <s v="TX"/>
        <s v="GA"/>
        <s v="WA"/>
      </sharedItems>
    </cacheField>
    <cacheField name="CARRIER ZIP">
      <sharedItems containsMixedTypes="1" containsNumber="1" containsInteger="1">
        <s v=" "/>
        <s v="07940-0880"/>
        <n v="66223.0"/>
        <n v="8830.0"/>
        <s v="33404-6920"/>
        <n v="33166.0"/>
        <n v="23502.0"/>
        <n v="32224.0"/>
        <n v="2670.0"/>
        <n v="7102.0"/>
        <n v="200023.0"/>
        <n v="90221.0"/>
        <n v="60025.0"/>
        <n v="85021.0"/>
        <n v="32203.0"/>
        <n v="92114.0"/>
        <n v="11430.0"/>
        <n v="79118.0"/>
        <n v="32406.0"/>
        <s v="L5A 3B1"/>
        <n v="72917.0"/>
        <s v="E1 8 EP"/>
        <n v="85040.0"/>
        <s v="D-20415"/>
        <n v="55347.0"/>
        <s v="M5X 1C7"/>
        <n v="33172.0"/>
        <n v="90802.0"/>
        <n v="3087.0"/>
        <n v="7030.0"/>
        <n v="32225.0"/>
        <n v="266071.0"/>
        <s v="78522-2137"/>
        <s v="90745-5003"/>
        <s v="N-5004"/>
        <n v="60010.0"/>
        <n v="10005.0"/>
        <n v="2100.0"/>
        <n v="30030.0"/>
        <n v="169208.0"/>
        <n v="33602.0"/>
        <n v="90061.0"/>
        <n v="90248.0"/>
        <n v="23231.0"/>
        <n v="88532.0"/>
        <s v="CH 1206"/>
        <n v="1092.0"/>
        <n v="33156.0"/>
        <n v="98063.0"/>
        <n v="8816.0"/>
        <n v="90601.0"/>
        <n v="200010.0"/>
        <n v="98155.0"/>
        <n v="91746.0"/>
        <n v="271.0"/>
        <n v="69540.0"/>
        <n v="11434.0"/>
        <n v="90502.0"/>
        <n v="90045.0"/>
        <n v="60191.0"/>
        <n v="7960.0"/>
        <n v="7094.0"/>
        <n v="11042.0"/>
        <n v="7032.0"/>
        <n v="14207.0"/>
        <n v="60018.0"/>
        <s v="460-0002"/>
      </sharedItems>
    </cacheField>
    <cacheField name="CARRIER ADDRESS" numFmtId="0">
      <sharedItems>
        <s v=" "/>
        <s v="2 GIRALDA FARMS, MADISON AVE."/>
        <s v="C/O THE FINGER GROUP INC"/>
        <s v="PO BOX 4120"/>
        <s v="399 HOES LN"/>
        <s v="5 EAST 11TH STREET"/>
        <s v="8001 NW 79TH AVE"/>
        <s v="5701 LAKE WRIGHT DR"/>
        <s v="13410 SUTTON PARK DR SOUTH"/>
        <s v="NO 163 SEC 1 HSIN-NAN ROAD LUCHU HSIAN"/>
        <s v="VENTRUPVEJ 6"/>
        <s v="33 WASHINGTON ST - 14TH FL"/>
        <s v="19H HAIXING PLAZA NO 1 RUIJIN ROAD SOUTH"/>
        <s v="2660 E. DEL AMO BLVD."/>
        <s v="456 ALEXANDRIA RD NOL BLDG #06-00"/>
        <s v="2516 WAUKEGAN RD - #174"/>
        <s v="ROOM 1502, TOWER 2 NINA TOWER"/>
        <s v="2510 WEST DUNLAP AVE STE 650"/>
        <s v="PO BOX 2110"/>
        <s v="802 SUNNYSIDE AVENUE"/>
        <s v="JFK INT-L AIRPORT, BLDG 75, STE 216"/>
        <s v="ROOM 1501, 15/F TOWER 2 NINA TOWER"/>
        <s v="70 SHENTON WAY 16-04 MARINA HOUSE"/>
        <s v="25/F FLEET HOUSE 38 GLOUCESTER ROAD"/>
        <s v="ROOM 13018E, ATL LOGISTICS CENTRE B"/>
        <s v="PO BOX 16239"/>
        <s v="327 LARA WOODS"/>
        <s v="PO BOX 10048"/>
        <s v="879 W 190TH ST 7TH FL"/>
        <s v="GLOBAL EQUIPMENT MANAGEMENT"/>
        <s v="4605 E ELWOOD ST STE 600"/>
        <s v="WILLY-BRANDT-STRASSE 59-61 POSTFATCH 11 15"/>
        <s v="14701 CHARLSON RD"/>
        <s v="100 KING STREET WEST SUITE 5700"/>
        <s v="11000 NW 29TH ST STE 201"/>
        <s v="444 WEST OCEAN BLVD - #1080"/>
        <s v="1 KRITIS ST CONSTANCIA CT FLAT 301"/>
        <s v="80 WASHINGTON STREET"/>
        <s v="9485 REGENCY SQUARE BLVD STE 425"/>
        <s v="30 DE CASTRO ST"/>
        <s v="6B UNITED MANSION NO 9 NANJING RD"/>
        <s v="PO BOX 2137"/>
        <s v="857 E 230TH ST"/>
        <s v="38 FL CHINA RESOURCES BLDG 26 HARBOUR RD"/>
        <s v="12/F TOWER II ENTERPRISE SQUARE 9 SHEUNG YUET ROAD"/>
        <s v="C SUNDTSGATE 17-19, PB 1088 SENTRUM 5809"/>
        <s v="710 FOX GLEN"/>
        <s v="88 PINE ST 5TH FLOOR"/>
        <s v="5 FL #61 SEC 3 NANKING EAST RD"/>
        <s v="ONE FINANCIAL PL LOWER COLLYMORE"/>
        <s v="107 CLEETHORPE ROAD"/>
        <s v="KALKBRAENDERIHAVNSGADE 4"/>
        <s v="PO BOX 33"/>
        <s v="208 CHURCH ST"/>
        <s v="7/E HECNY CARGO BLDG 111 WAI YPIST"/>
        <s v="120 LOWER DELTA ROAD #14-11 CENDEX CENTRE"/>
        <s v="401 E JACKSON ST STE 3300"/>
        <s v="12801 SO FIGUEROA ST"/>
        <s v="19401 SO MAIN ST - #202"/>
        <s v="4801 AUDUBON DR"/>
        <s v="120 TANJONG PAGAR RD"/>
        <s v="40 AVENUE EUGENE PITTARD"/>
        <s v="GIRALDA FARMS #2 MADISON AVE PO BOX 880"/>
        <s v="BELGRANO 355 FLOOR 9"/>
        <s v="7700 NORTH KENDALL DR STE 503"/>
        <s v="PO BOX 9777"/>
        <s v="646 PLAZA HILL STE 215 BLDG B ROUTE 18"/>
        <s v="2727 WORKMAN MILL RD"/>
        <s v="RM C-F 12/F &amp; 16/F ALISON INTNL TWR"/>
        <s v="#1723-24 PACIFIC TRADE CTR #2 KAI HING"/>
        <s v="15020 BOTHELL WAY NE - #100"/>
        <s v="160 FIELDCREST AVE BOX 7804"/>
        <s v="13191 CROSSROADS PARKWAY NORTH"/>
        <s v="DRAMMENSVEIEN 134"/>
        <s v="140 CECIL STREET #03-00 PIL BLDG"/>
        <s v="#1105 11F HANG SENG TST BLD 18 CARNARVON"/>
        <s v="175-01 ROCKAWAY BLVD"/>
        <s v="19900 VERMONT AVE STE A"/>
        <s v="11120 HINDRY AVE #B"/>
        <s v="950 N EDGEWOOD AVE"/>
        <s v="465 SOUTH ST - #301"/>
        <s v="100 LIGHTING WAY"/>
        <s v="13 HOK YUEN ST, RM 703, CONIC INVESTMENT BUILDING"/>
        <s v="1983 MARCUS AVE"/>
        <s v="125 PENNSYLVANIA AVE"/>
        <s v="147-60 175 STREET"/>
        <s v="128 DEARBORN STREET"/>
        <s v="351 W TOUHY AVENUE"/>
        <s v="69 FL THE CENTRAL 99 QUEENS RD CENTRAL"/>
        <s v="12-17 2-CHOME MARUNOUCHI NAKA-KU NAGOYA"/>
      </sharedItems>
    </cacheField>
    <cacheField name="NOTIFY PARTY" numFmtId="0">
      <sharedItems>
        <s v="ROLF C HAGEN USA CORP"/>
        <s v="DACHSER USA AIR &amp; SEA LOGISTICS INC"/>
        <s v="-NOT AVAILABLE-"/>
        <s v="BOLLORE LOGISTICS - USA - JFK"/>
        <s v="MYLAN PHARMACEUTICALS INC"/>
        <s v="SOUTHERN TEA LLC."/>
        <s v="ZOOMED LABORATORIES INC."/>
        <s v="LUMBER EXPRESS LLC"/>
        <s v="EXPEDITORS INTERNATIONAL OF WASHING"/>
        <s v="GLOBEEX FREIGHT SYSTEMS INC."/>
        <s v="CONG TY TRACH NHIEM HUU HAN DOI DUA"/>
        <s v="SX TAM THAI AND DTTM COMPANY"/>
        <s v="STEAM LOGISTICS LLC"/>
        <s v="UPL COLOMBIA S.A.S."/>
        <s v="ADVANCE CUSTOMS BROKERS AND"/>
        <s v="ROYAL AGENCIAMENTOS DE CARGAS LTDA."/>
        <s v="DHL GLOBAL FORWARDING 940 APOLLO"/>
        <s v="DHL GLOBAL FORWARDING 2801 SOUTH"/>
        <s v="TIENDAS DEL MEJORAMIENTO"/>
        <s v="J&amp;K FRESH EAST"/>
        <s v="SAVINO DEL BENE CANADA -TORONTO"/>
        <s v="KERRY APEX (NYC)"/>
        <s v="E-DRAY COLLABORATIVE PORT LOGISTICS"/>
        <s v="LEVI STRAUSS &amp; CO.1155 BATTERY"/>
        <s v="US SILT &amp; SITE SUPPLY"/>
        <s v="LANDSTAR GLOBAL LOGISTICS INC"/>
        <s v="CDC VENTURES TRADING CO."/>
        <s v="EXPEDITORS INTERNATIONAL PHL"/>
        <s v="LEMAN USA INC"/>
        <s v="DSV AIR &amp; SEA INC. - I902 200 WOOD"/>
        <s v="CENTRIC BRANDS INC"/>
        <s v="CASTLEGATE LOGISTICS INC."/>
        <s v="DHL GLOBAL FORWARDING 5955 CORE"/>
        <s v="DHY SHIPPING LINE INC."/>
        <s v="AMAXX SHIPPING INC"/>
        <s v="TRANSPORTATION SERVICES INT'L"/>
        <s v="AGILOC INTERNATIONAL INC."/>
        <s v="AETNA FORWARDING INC."/>
        <s v="LEELA LOGISTICS GROUP INC"/>
        <s v="EFL CONTAINER LINES LLC"/>
        <s v="CECHI DOONG CHB"/>
        <s v="CUSTOM &amp; LOGISTIC SERVICES"/>
        <s v="EXPEDITORS NEW YORK"/>
        <s v="INTERGLOBO NORTH AMERICA INC"/>
        <s v="CLIFTON PACKAGING SA DE CV"/>
        <s v="VIETNAM NATIONAL VEGETABLE FRUIT"/>
        <s v="CMC GLOBAL SHIPPING"/>
        <s v="JMV QUARTZ"/>
        <s v="DACHSER USA"/>
        <s v="RANK SHIPPING INC."/>
        <s v="TECHSTYLE, INC."/>
        <s v="FRACHT CANADA FREIGHT INC."/>
        <s v="STARLITE INDUSTRIES PVT LTD."/>
        <s v="THE NAPOLEON CO"/>
        <s v="KIEN CUONG CONSTRUCTION AND TRADING"/>
        <s v="PUERTO RICO WOOD TREATING"/>
        <s v="LUMBER EXPRESS"/>
        <s v="KELLY GLOBAL LOGISTICS INC"/>
        <s v="MTV PHUONG AN TRADING AND SERVICES"/>
        <s v="BAY AREA MOVERS, INC."/>
        <s v="INTERDEL LOGISTICS, INC"/>
        <s v="ARK SHIPPING INC."/>
        <s v="KUEHNE &amp; NAGEL S.A."/>
        <s v="LANDSTAR GLOBAL LOGISTICS, INC"/>
        <s v="SALES &amp; DISTRIBUTION INC"/>
        <s v="ANGEL LOZADA FERRETERIA AGRICOLA"/>
        <s v="CARMICHAEL INTERNATIONAL SERVICES"/>
        <s v="CONTINENTAL FREIGHT FORWARDING IN"/>
        <s v="SAVINO DEL BENE USA - NEW JERSEY"/>
        <s v="EPSON AMERICA INC."/>
        <s v="SUQIAN Z H NEW MATERIAL TECH CO LTD"/>
        <s v="TOC LOGISTICS INTERNATIONAL INC."/>
        <s v="J.A.STEER COMPANY"/>
        <s v="SON TUAN FOREST PRODUCTS"/>
        <s v="DHL GLOBAL FORWARDING 19900 S."/>
        <s v="MATTEL IMPORT SERVICES LLC.,"/>
        <s v="FLEXPORT"/>
        <s v="PACIFIC IMPORTS INC"/>
        <s v="MID ATLANTIC PORT SERVICE, INC"/>
        <s v="AGUIRRE, JAMES"/>
        <s v="CHIEN PHUONG IMPORTED WOOD"/>
        <s v="ZOO MED LAB INC"/>
        <s v="SOCIETE DE PROMOTION DU BOIS S.A."/>
        <s v="HAGO LINGERIE INC."/>
        <s v="CRI SALES INC."/>
        <s v="EXPRESS CONSOLIDATION SYSTEMS CORP."/>
        <s v="KCE LOGISTICS INC"/>
        <s v="APRILE USA INC"/>
        <s v="KASHIF &amp; CO."/>
        <s v="MAERSK CUSTOMS SERVICES"/>
        <s v="HILLEBRAND GORI USA LLC"/>
        <s v="FERRETERIA AMADOR HATILLO"/>
        <s v="DAI LOI TRADING COMPANY LIMITED"/>
        <s v="SENATOR INTERNATIONAL FREIGHT"/>
        <s v="VESTAS NACELLES AMERICA INC."/>
        <s v="SHUKLA INDUSTRIES PRIVATE LIMITED"/>
        <s v="JIASHAN TENGYANG WOOD INDUSTRY"/>
        <s v="OTS ASTRACON LLC"/>
        <s v="UPS BROKERAGE SERVICES"/>
        <s v="WASHBURN IMPORTS"/>
        <s v="SUNNY FUND ENTERPRISE LTD"/>
        <s v="ZHEJIANG MUYUAN IMPORT &amp; EXPORT"/>
        <s v="NAVEMAR DE MEXICO SA DE CV"/>
        <s v="CONSULTING BY SANDRA TOVAR INC"/>
        <s v="ALBATRANS CANADA INC."/>
        <s v="ENTERTAINMENT EARTH, INC."/>
        <s v="FLEXPORT INTERNATIONAL LLC"/>
        <s v="NEW WAVE INTERNATIONAL CARGO, INC."/>
        <s v="ALSINA FORMS CO INC"/>
        <s v="GEODIS USA INC."/>
        <s v="SAFROUND LOGISTICS CO LTD."/>
        <s v="MOL CONSOLIDATION SERVICE LTD."/>
        <s v="JOHN S. JAMES CO"/>
        <s v="MOL LOGISTICS INC"/>
        <s v="SAME AS CONSIGNEE"/>
        <s v="NOWPORTS USA LLC"/>
        <s v="CITY COMMUNICATIONS CORP"/>
        <s v="DAMCO DISTRIBUTION SERVICES INC"/>
        <s v="GP CARGO AG DE CARGAS LTDA"/>
        <s v="EXPEDITORS INTERNATIONAL SFO"/>
        <s v="JOHN STEER BROKERS"/>
        <s v="INTERAMERICAN COFFEE INC"/>
        <s v="MASTERCARGO INC."/>
        <s v="SHANGHAI YAMYAL IMPORT &amp; EXPORT"/>
        <s v="SAVINO DEL BENE USA INC"/>
        <s v="IKEA PURCHASING SERVICES (US) INC"/>
        <s v="MATTEL IMPORT SERVICES LLC"/>
        <s v="SHENZHEN YA WO SUPPLY CHAIN"/>
        <s v="MARE LOGISTICS LLC"/>
        <s v="COLEMAN, WILL"/>
        <s v="CROSSHIPPING LLC"/>
        <s v="EXPEDITORS CANADA, INC."/>
        <s v="KONTOOR US, LLC"/>
        <s v="GURRENTZ INTERNATIONAL CORPORATION"/>
        <s v="AIT WORLDWIDE LOGISTICS, INC."/>
        <s v="ZOO MED LABORATORIES INC."/>
        <s v="WESTMINSTER PHARMACEUTICALS"/>
        <s v="M S INTERNATIONAL, INC."/>
        <s v="ADIDAS INTERNATIONAL TRADING AG"/>
        <s v="DONGGUAN TAOYUAN IMPORT &amp; EXPORT"/>
        <s v="KUEHNE + NAGEL,INC. FMC#001162NF"/>
        <s v="FNS INC LAX"/>
        <s v="DELMAR INTERNATIONAL NY"/>
        <s v="DB GROUP AMERICA LTD"/>
        <s v="JFC INTERNATIONAL INC."/>
        <s v="BOC INTERNATIONAL INC"/>
        <s v="CURREY AND COMPANY"/>
        <s v="SOUTHWEST PORT SERVICES"/>
        <s v="TALATRANS WORLDWIDE CORP"/>
        <s v="J &amp; K FRESH EAST"/>
        <s v="FERRETERIA SOLAR EL ALMACIGO"/>
        <s v="CHAMPION FREIGHT NZ LTD"/>
        <s v="PAN PACIFIC EXPRESS CORP."/>
        <s v="VOX SHIPPING DO BRASIL AGENCIAMEN"/>
        <s v="VOX SHIPPING DO BRASIL"/>
        <s v="AMERICAN GLOBAL LOGISTICS, LLC"/>
        <s v="AMERICAN EAGLES SHIPPING"/>
        <s v="EXPEDITORS INTL OF WASHINGTON, INC"/>
        <s v="OEC GROUP CHICAGO"/>
        <s v="LAREDO CHB INC"/>
        <s v="ASF LOGISTICS INC."/>
        <s v="ZIX CORPORATION"/>
        <s v="SONY ELECTRONICS INC."/>
        <s v="PERIN TRADING CO."/>
        <s v="SOLL INTERNATIONAL INC."/>
        <s v="WORLDBRIDGE LOGISTICS INC"/>
        <s v="IKEA PURCHASING SERVICES (US) INC."/>
        <s v="SMARTMODE INTERNATIONAL LOGISTICS L"/>
        <s v="SPEEDMARK TRANSPORTATION, INC"/>
        <s v="STOKKE LLC"/>
        <s v="ALLY GLOBAL LOGISTICS LLC"/>
        <s v="SHIPTECH, LLC"/>
        <s v="KUEHNE + NAGEL FORWARDING SA DE CV"/>
        <s v="CH ROBINSON - MEDLEY"/>
        <s v="LIVINGSTON INTERNATIONAL INC. (ATLA"/>
        <s v="CUSTOMS TRADE SERVICES, INC."/>
        <s v="LIQUI MOLY MEXICO S.A DE C.V"/>
        <s v="CBC CUSTOMHOUSE BROKERS , INC."/>
        <s v="OAKWISE INC"/>
        <s v="DACHSER USA AIR SEA LOGISTICS INC"/>
        <s v="REXCARGO EL SALVADOR SA DE CV"/>
        <s v="GEODIS LOGISTICS LLC 5101 S BROAD"/>
        <s v="EPSON AMERICA, INC."/>
        <s v="DHL GLOBAL FORWARDING (CHINA) CO.,"/>
        <s v="SCHENKER INC"/>
        <s v="STONE SHOWCASE INC"/>
        <s v="UTOPIA TOWELS INC."/>
        <s v="EXPRESS CROSS BORDER LOGISTICS, LLC"/>
        <s v="ZHEJIANG MUYUAN IMPORT EXPORT"/>
        <s v="JIAXING SANTING TRADING CO., LTD."/>
        <s v="SHANGHAI TB INTERNATIONAL TRADING"/>
        <s v="PEGASUS MARITIME INC"/>
        <s v="MEI-LIN CO., LTD"/>
        <s v="CARMICHAEL INTERNATIONAL SERVICE"/>
        <s v="EPSON AMERICA INC"/>
        <s v="DAVID IMMANUEL"/>
        <s v="LAUFER GROUP INTERNATIONAL LTD."/>
        <s v="A&amp;C IMPORT EXPORT SERVICES INC."/>
        <s v="DONGGUAN YIXIN SUPPLY CHAIN CO.,"/>
        <s v="HILLEBRAND VANCOUVER INC."/>
        <s v="AIRLIFT U.S.A INC"/>
        <s v="CONG TY TNHH XNK GO AN LAC"/>
        <s v="CARGOCARE LOGISTICS AMERICA INC"/>
        <s v="CARSON INTERNATIONAL"/>
        <s v="GOLD FIELDS LOGISTICS LIMITED"/>
        <s v="FEDEX TRADE NETWORKS &amp; BROKERAGE"/>
        <s v="OLD NAVY, LLC"/>
        <s v="EXPEDITORS INT'L - CHICAGO"/>
        <s v="RTG FURNITURE CORPORATION"/>
        <s v="NEXT LOGISTICS GROUP LLC"/>
        <s v="BAY AREA MOVERS INC."/>
        <s v="STEAM LOGISTICS-CHATTANOOGA USA"/>
        <s v="ZHONGLONG WOOD INDUSTRY (DONGGUAN)"/>
        <s v="SOUTHWEST PORT SERVICES INC"/>
        <s v="PIM BRANDS LLC"/>
        <s v="INTERFREIGHT LOGISTICS CO., LTD"/>
        <s v="JIAXING MAOHONG WOOD INDUSTRY CO.,"/>
        <s v="ITOCHU KENZAI CORPORATION"/>
        <s v="ZHEJIANG JOYWOOD IMP. EXP. CO.,"/>
        <s v="SHANGHAI BOOKEVER SUPPLY CHAIN"/>
        <s v="AO CONTAINER LINES INC"/>
        <s v="SAIFY COMMERCIAL ESTABLISHMENT"/>
        <s v="P.W. BELLINGALL, INC."/>
        <s v="QUALITY EXPRESS USA INC"/>
        <s v="SUN TRACK EXPRESS, INC"/>
        <s v="PVH CORP"/>
        <s v="NTG AGL AIR OCEAN"/>
        <s v="GEODIS USA INC"/>
        <s v="SHOEI LII LUMBER CO., LTD"/>
        <s v="APEX MARITIME (PNW) CO. INC"/>
        <s v="ISCE AGENCIA ADUANAL SC / BMSAC"/>
        <s v="NNR GLOBAL LOGISTICS USA NEW YORK"/>
        <s v="SHANGHAI YAMYAL IMPORT EXPORT"/>
        <s v="INTERGLOBO NORTH AMERICA INC."/>
        <s v="GRAINGER INTERNATIONAL INC"/>
        <s v="MERGED"/>
        <s v="EXPEDITORS INTL OF WA INC"/>
        <s v="CHEMO INTERNATIONL INC."/>
        <s v="ZHAOQING YUANLONG WOOD PRODUCTS"/>
        <s v="RNDC- HOUSTON"/>
        <s v="CAROVOG BATIR"/>
        <s v="AGO TRANSPORTATION INC"/>
        <s v="DSV AIR SEA INC. - I902"/>
        <s v="MIAMI AGROIMPORT INC"/>
        <s v="SHENZHEN DA DAO HANG TECHNOLOGY"/>
        <s v="LIVINGSTON INTERNATIONAL,INC."/>
        <s v="SHIPCO TRANSPORT NYC"/>
        <s v="UNIQUE LOGISTICS INTERNATIONAL (NYC"/>
        <s v="AB GLOBAL LOGISTICS CONSULTING"/>
        <s v="CENTURY EXPRESS"/>
        <s v="DURA LINE ELYRIA"/>
        <s v="LANDSTAR GLOBAL LOGISTICS, INC.TAX"/>
        <s v="LANDSTAR GLOBAL LOGISTICS, INC411 E"/>
        <s v="HARRIS FREEMAN ASIA LTD"/>
        <s v="SUQIAN Z&amp;H NEW MATERIAL TECH CO.,"/>
        <s v="CONG TY TNHH DU THUAN HUNG"/>
        <s v="GENESCO INC."/>
        <s v="WORLD MARKET MANAGEMENT SERVICES"/>
        <s v="ALVAREZ, KEVIN, 1LT/O-2"/>
        <s v="CMAC PASHA FREIGHT-HOUSTON"/>
        <s v="MODE TRANSPORTATION LLC"/>
        <s v="GLOBEEX FREIGHT SYSTEMS INC"/>
        <s v="NNR GLOBAL LOGISTICS USA INC"/>
        <s v="NEWELL BRANDS DISTRIBUTION LLC FTZ"/>
        <s v="NR INTL CARGO SERVICES"/>
        <s v="S. GOLDBERG &amp; CO. DBA SG FOOTWEAR"/>
        <s v="SKYFER LOGISTIC INC,"/>
        <s v="AIR 7 SEAS TRANSPORT LOGISTICS INC."/>
        <s v="CNH INDUSTRIAL AMERICA LLC"/>
        <s v="TOPOCEAN CONSOLIDATION SERVICE (LAX"/>
        <s v="DRAFT CARGOWAYS INDIA PRIVATE LIM"/>
        <s v="OMEGA CUSTOMS BROKERS INC"/>
        <s v="JAS FORWARDING (USA), INC."/>
        <s v="PRIMARY FREIGHT SERVICES, INC."/>
        <s v="DSV AIR SEA INC DBA"/>
        <s v="ACS ASSOCIATES USA INC."/>
        <s v="ZOO MED LABORATORIES"/>
        <s v="CBX GLOBAL"/>
        <s v="A.G.O. TRANSPORTATION INC."/>
        <s v="TROY CONTAINER LINE LTD."/>
        <s v="JSK LOGISTICS LLC,"/>
        <s v="L.E. COPPERSMITH INC."/>
        <s v="OCEAN FREIGHT EXPRESS LLC"/>
        <s v="JSK LOGISTICS LLC"/>
        <s v="SSL SEA SHIPPING LINE"/>
        <s v="APEX SHIPPING CO. (NYC), INC."/>
        <s v="CONNS"/>
        <s v="SHIPCO TRANSPORT INC. (NEW YORK)"/>
        <s v="SHENG HE WOOD (VIETNAM) CO., LTD."/>
        <s v="T-Z ENTERPRISES INC"/>
        <s v="PIER17 DOMINICAN REPUBLIC"/>
        <s v="DE GRAZIA IMPORT LLC"/>
        <s v="OL USA LLC"/>
        <s v="DOORKING INC"/>
        <s v="FC GERLACH &amp; CO"/>
        <s v="TOPOCEAN CONSOLIDATION SERVICE (LOS"/>
        <s v="JIASHAN FUWANG WOOD INDUSTRY CO.,"/>
        <s v="LEMAN USA INC."/>
        <s v="MAERSK CUSTOMS SERVICES USA, INC"/>
        <s v="SHIPCO TRANSPORT"/>
        <s v="LG ELECTRONICS U.S.A, INC."/>
        <s v="PROTIME SPORTS INC."/>
        <s v="NEW WAVE INTERNATIONAL CARGO LLC"/>
        <s v="INTERNATIONAL BROKERAGE, INC."/>
        <s v="JOHN S. CONNOR, INC."/>
        <s v="SEKO LOGISTICS"/>
        <s v="HER HUI WOOD (VN) CO., LTD."/>
        <s v="DSV AIR &amp; SEA INTERNATIONAL PRIVATE"/>
        <s v="DSV AIR AND SEA PVT. LTD."/>
        <s v="UNIQUE LOGISTICS INTERNATIONAL (ATL"/>
        <s v="MINHAS TRADING CORPORATION."/>
        <s v="M/S SHAKOOR BROTHERS PLYWOOD"/>
        <s v="EMO TRANS INC."/>
        <s v="TIMBERLAND,A DIVISION OF VF"/>
        <s v="SAMRIDHI ENTERPRISE"/>
        <s v="INTERWORLD FREIGHT INC"/>
        <s v="EXPEDITORS INT'L OF WASHINGTON INC"/>
        <s v="UTC OVERSEAS INC"/>
        <s v="M/S. SAIFY COMMERCIAL ESTABLISHMENT"/>
        <s v="ADIDAS INTERNATIONAL TRADING AG,"/>
        <s v="ZOOMED LABORATORIES"/>
        <s v="KLEAR NOW CORP"/>
        <s v="DSV AIR &amp; SEA (US) INC"/>
        <s v="TRANSCONTINENTAL DISTRIBUTION"/>
        <s v="ARBORWAY IMPORTS"/>
        <s v="OIA GLOBAL"/>
        <s v="PARTNERLOG GROUP INC."/>
        <s v="DHL GLOBAL FORWARDING"/>
        <s v="TRADE LINKS &amp; SERVICES"/>
        <s v="JIASHAN XIANGHE TRADING CO., LTD."/>
        <s v="TIBA MEXICO, S.A. DE C.V."/>
        <s v="ZHANGJIAGANG FREE TRADE ZONE"/>
        <s v="C.H. POWELL COMPANY"/>
        <s v="TOPASIA INTERNATIONAL LOGISTICS U"/>
        <s v="FR. MEYERS SOHN NORTH AMERICA, LLC"/>
        <s v="STREET WEAR INC,"/>
        <s v="C.H. ROBINSON FREIGHT SERVICES LTD."/>
        <s v="EXPEDITORS INTERNATIONAL OF WA INC"/>
        <s v="M. BOHLKE VENEER CORP."/>
        <s v="GEODIS USA, INC."/>
        <s v="D.B. GROUP AMERICA LTD"/>
        <s v="MAERSK CUSTOMS SERVICES USA, INC."/>
        <s v="BEST BUY CO., INC. DDC 2607"/>
        <s v="SMARTMODE INTERNATIONAL LOGISTICS"/>
        <s v="WORLWIDE LOGISTIC PARTNERS, INC"/>
        <s v="GEODIS WILSON USA INC."/>
        <s v="SEA SHIPPING LINE"/>
        <s v="EXPEDITORS INTERNATIONAL OF WA, INC"/>
        <s v="CENTRANS TRUCK LINES LLC"/>
        <s v="NIPPON EXPRESS USA, INC. SAN FRANCI"/>
        <s v="JAS AS AGENT OF BLUE WORLD LINE"/>
        <s v="EMPIRE MERCHANT LLC"/>
        <s v="PLEX INTERNATIONAL LOGISTICS LLC"/>
        <s v="FUN WORLD"/>
        <s v="DFF INC. (SCAC: DFFI)"/>
        <s v="TOLL GLOBAL FORWARDING (USA) INC. -"/>
        <s v="SURFACES BY PACIFIC"/>
        <s v="DENSO AIR SYSTEMS MICHIGAN INC. KEN"/>
        <s v="HAIMEN BOMA WOODEN CO., LTD."/>
        <s v="CH ROBINSON INTERNATIONAL INC"/>
        <s v="C.H. ROBINSON INTERNATIONAL, INC."/>
        <s v="F &amp; T APPAREL LLC,"/>
        <s v="TRIUMPH CUSTOMS BROKERAGE SERVICE"/>
        <s v="IMC GLOBAL SOLUTIONS"/>
        <s v="SIFA NOUVELLE-CALEDONIE"/>
        <s v="JAS AS AGENT FOR BLUE WORLD LINE"/>
        <s v="FEDEX TRADE NETWORKS"/>
        <s v="PETROFIT LLC"/>
        <s v="ATA FREIGHT LINE, LTD"/>
        <s v="SYNCTRANS INTERNATIONAL, INC."/>
        <s v="SEA SHIPPING LINE (WEST COAST)"/>
        <s v="ANQING YONGDA SPORTS LEISURE LTD."/>
        <s v="HNM GLOBAL LOGISTICS"/>
        <s v="ATA FREIGHT LINE, LTD."/>
        <s v="VANTEC HITACHI TRANSPORT SYSTEM U"/>
        <s v="KEY SHIPPING INC"/>
        <s v="TOP TRADERS, INC."/>
        <s v="KHAWJA TIMBER AND SAW MILLS"/>
        <s v="GEORGIA CRATE &amp; BASKET CO., INC."/>
        <s v="VLM FOODS USA LTD."/>
        <s v="OCEAN AIR CARGO SOLUTIONS"/>
        <s v="SWIFT CARGO INC"/>
        <s v="HUIZHOU EXCEL SPORTING GOODS."/>
        <s v="HUIZHOU EXCEL SPORTING GOODS CO.,"/>
        <s v="CEVA LOGISTICS"/>
        <s v="VIBRANT IMPEX"/>
        <s v="RAM SARUP MURARI LAL"/>
        <s v="RUDRAKSH LUMBERS"/>
        <s v="DEEPAK TIMBER STORE"/>
        <s v="OPS INTERNATIONAL"/>
        <s v="DAYAL LUMBERS PVT LIMITED"/>
        <s v="AXIOM WORLDWIDE LOGISTIX"/>
        <s v="POSEY INTERNATIONAL, INC."/>
        <s v="INTERCONTINENTAL LINES CORP"/>
        <s v="DB SCHENKER INC"/>
        <s v="OCEAN BLUE EXPRESS INC."/>
        <s v="AIT WORLDWIDE LOGISTICS INC."/>
        <s v="HDFC BANK LTD"/>
        <s v="ICICI BANK LTD,"/>
        <s v="MAA GAURI TIMBERS PRIVATE LIMITED"/>
        <s v="SHRI BALAJI TIMBER TRADERS"/>
        <s v="AGRUSA INC"/>
        <s v="DELMAR INTERNATIONAL"/>
        <s v="AMAZON LOGISTICS, INC."/>
        <s v="J.W. ALLEN COMPANY INC"/>
        <s v="SAME AS CNEE"/>
        <s v="ZOO MED LABORATORIES INC"/>
        <s v="INTERGLOBO USA INC"/>
        <s v="SCARBROUGH INTERNATIONAL LTD."/>
        <s v="JOSEPH WACHOWSKI SR"/>
        <s v="CENTRAL INDIA VENEERS PVT, LTD."/>
        <s v="UNITY CUSTOMS BROKERS INC"/>
        <s v="GATEWAY INTERNATIONLA LLC."/>
        <s v="FTS INTERNATIONAL EXPRESS"/>
        <s v="KUEHNE + NAGEL,INC. FMC001162NF"/>
        <s v="HELLMANN WORLDWIDE LOGISTICS INC."/>
        <s v="C.H. ROBINSON INTERNATIONAL INC."/>
        <s v="UNICARGO EXPRESS INC"/>
        <s v="APEX MARITIME (PNW) CO. INC."/>
        <s v="GUANGDONG SILK ROAD SUPPLY CHAIN"/>
        <s v="SOLID GOLD PET LLC"/>
        <s v="TRANS AMERICAN CUSTOMHOUSE BROKERS,"/>
        <s v="SCHNEIDER LOGISTICS"/>
        <s v="DONGGUAN YIXIN SUPPLY CHAIN CO, LTD"/>
        <s v="CAMPARI INTERNATIONAL MIAMI WAREHOU"/>
        <s v="GEODIS USA ,INC"/>
        <s v="CLEARFREIGHT"/>
        <s v="M.S.INTERNATIONAL INC,"/>
        <s v="TOYO INK MEXICO, S.A. DE C.V."/>
        <s v="SUPERFICIES DE PIEDRA INNOVADORAS,"/>
        <s v="ALLWAYS FORWARDING INT L INC"/>
        <s v="ESSECO USA INC"/>
        <s v="AHMAD ALI WOOD MOLDING"/>
        <s v="SAAD IMPEX"/>
        <s v="LIGHTNING TRANSPORTAITON CO.LTD"/>
        <s v="SHANGHAI KING YIRD IMPORT AND"/>
        <s v="GLOBAL GEM FLOORING"/>
        <s v="MOTHERLINES INC."/>
        <s v="INTERGLOBO USA INC."/>
        <s v="ALL-WAYS FORWARDING INTL INC"/>
        <s v="MAGENTA INC"/>
        <s v="EMPIRE MERCHANTS"/>
        <s v="SHENZHEN REGALSON SUPPLY CHAIN"/>
        <s v="INTERNATIONAL FOREST PRODUCTS LLC"/>
        <s v="US SILT &amp; SITE SUPPLY CORP"/>
        <s v="R.W SMITH AND CO., INC. P.O. BOX 60"/>
        <s v="BUFFERS USA, INC"/>
        <s v="HELLMANN WORLDWIDE LOGISTICS"/>
        <s v="PARTS AUTHORITY, LLC"/>
        <s v="EXPEDITOR'S INTERNATIONAL"/>
        <s v="NILFISK-ADVANCE, INC."/>
        <s v="TRANS SHIPPING INTERNATIONAL"/>
        <s v="DAKINE EQUIPMENT LLC"/>
        <s v="ETHOS LOGISTICS INTERNATIONAL CORP."/>
        <s v="WORLD LOGISTICS GROUP"/>
        <s v="ATTENDS HEALTHCARE PRODUCTS INC."/>
        <s v="FEDEX TRADE NETWORKS TRNS &amp; BKRG"/>
        <s v="US PACIFIC TRANSPORT INC (NYC)"/>
        <s v="DART GLOBAL LOGISTICS INC"/>
        <s v="EXPEDITORS"/>
        <s v="CORNELL GROUP"/>
        <s v="SCHNEIDER ELECTRIC USA INC"/>
        <s v="UPS SUPPLY CHAIN SOLUTIONS, INC."/>
        <s v="POWER TECHNIQUE NORTH AMERICA, LLC"/>
        <s v="THE CATO CORPORATION"/>
        <s v="SHREE MADHAV OVERSEAS PTE LTD 141"/>
        <s v="SPEED GLOBAL SERVICES"/>
        <s v="LANDSTAR GLOBAL LOGISTICS"/>
        <s v="TRANSLINK SHIPPING INC."/>
        <s v="DALIAN FUERHUI INTERNATIONAL TRADE"/>
        <s v="INTEGRITY GLOBAL LOGISTICS LLC"/>
        <s v="SMARTMODE INTERNATIONAL"/>
        <s v="SHREE MADHAV OVERSEAS PTE LTD"/>
        <s v="MARUBENI TRANSPORT SERVICE CORPORAT"/>
        <s v="MATTEL IMPORT SERVICES CORP"/>
        <s v="EXTENDED GLOBAL FREIGHT"/>
        <s v="E.T.H. CARGO SERVICES INC."/>
        <s v="EXPEDITORS INTERNATIONAL"/>
        <s v="UNIVERSAL INTERMODAL SERVICES,INC."/>
        <s v="ECU WORLDWIDE"/>
        <s v="LANDSTAR GLOBAL LOGISTICS, INC."/>
        <s v="FUSONG JINLONG WOODEN GROUP"/>
        <s v="MOHIUDDIN AND BROTHERS,"/>
        <s v="MARITIME ETHOS LLC"/>
        <s v="RE DELGADO, INC."/>
        <s v="UCM UNITED CARGO MANAGEMENT INC."/>
        <s v="INTERNATIONAL TRADE BROKERS &amp;"/>
        <s v="MASTERMARK BRANDS OY"/>
        <s v="SEA SKY GLOBAL LOGISTICS INC."/>
        <s v="BRILLIANT GROUP LOGISTICS CORP."/>
        <s v="BAY BROKERAGE, INC."/>
        <s v="BONITAS INTERNATIONAL"/>
        <s v="JIASHAN XIANGHE TRADING CO., LTD"/>
        <s v="INDUSTRIAL LUMBER SALES INC"/>
        <s v="VANTEC HITACHI TRANSPORT SYSTEM USA"/>
        <s v="DALIAN BONDED AREA JIA YUN"/>
        <s v="ZHEJIANG DEHUA TB IMPORT &amp; EXPORT"/>
        <s v="ORIENT IMPEX,"/>
        <s v="ZTR ENTERPRISES"/>
        <s v="IKEA SUPPLY AG"/>
        <s v="SUDIMA INTERNATIONAL PTE LTD"/>
        <s v="ALLY GLOBAL LOGISTICS (MA)"/>
        <s v="TRI-STAR FREIGHT SYSTEMS, INC."/>
        <s v="COLUMBIA CONTAINER LINES,INC"/>
        <s v="ZHEJIANG DEHUA TB IMPORT &amp;"/>
        <s v="COOK PRO, INC."/>
        <s v="D.B. GROUP AMERICA, LTD. - CHICAGO"/>
        <s v="FNS, INC"/>
        <s v="M/S. MOHAMMADIA TRADING,"/>
        <s v="APEX MARITIME CO, INC."/>
        <s v="MONARCH CONTAINER LINE"/>
        <s v="SIMIN WOOD CO. LTD."/>
        <s v="EXPEDITORS NASHVILLE"/>
        <s v="BUFFERS USA INC"/>
        <s v="MANUEL RAMOS GANDIA INC."/>
        <s v="M/S. ABRAR TIMBER AND FURNITURE,"/>
        <s v="GEETHA WOOD WORKS"/>
        <s v="CARGO TRANS INC."/>
        <s v="HYPOTENUSE INC."/>
        <s v="SHIN YOO TIMBER CO., LTD."/>
        <s v="GLOBALTRANZ ENTERPRISES, LLC"/>
        <s v="VOGEL IMPORT EXPORT NV"/>
        <s v="BRUZZONE SHIPPING INC"/>
        <s v="SHANGHAI XINGZHENG WOOD INDUSTRY"/>
        <s v="GENESIS FOREST (HUZHOU) CO., LTD."/>
        <s v="A CUSTOMS BROKERAGE INC"/>
        <s v="TITAN STONES"/>
        <s v="JOHN M BRINING CO"/>
        <s v="WILLSON INTERNATIONAL LOGISTICS LIM"/>
        <s v="ADVINTAGE WINE DISTRIBUTING"/>
        <s v="DE WELL CONTAINER SHIPPING INC."/>
        <s v="H &amp; M HENNES &amp; MAURITZ SERVICIOS, S"/>
        <s v="WJ DEUTSCH"/>
        <s v="PRIME AGENCY"/>
        <s v="K. TOWER ENTERPRISE CO., LTD."/>
        <s v="SHIN-A TIMBER CO.,LTD"/>
        <s v="DAEHAN WOOD CO. LTD"/>
        <s v="OHSUNG TIMBER CO.,LTD"/>
        <s v="HOSH INTERNATIONAL LLC"/>
        <s v="JF MORAN"/>
        <s v="NWIC SP. Z O.O. SP. K."/>
        <s v="AIF LAX INC,"/>
        <s v="PANTOS LOGISTICS CANADA INC."/>
        <s v="OEC FREIGHT (NY) INC"/>
        <s v="AHLGRIM, MARTIN"/>
        <s v="TRISTAR HOUSTON"/>
        <s v="ECU WORLDWIDE (USA) INC."/>
        <s v="ZHEJIANG MUYUAN IMPORT &amp; EXPORT CO."/>
        <s v="SHANGHAI MAO JU INTERNATIONAL TRADE"/>
        <s v="FARROW U.S."/>
        <s v="DIMAC"/>
        <s v="ENCORE SHIPPING INC"/>
        <s v="PUTHUPALAYAM TIMBER INDUSTRIES"/>
        <s v="DONG WON SAWMILL"/>
        <s v="INTERNATIONAL FOREST PRODUCTS"/>
        <s v="SNB CO. LTD"/>
        <s v="TRANSLINK SHIPPING, INC."/>
        <s v="DONGGUAN NEW WISDOM SPORTING GOODS"/>
        <s v="KUEHNE + NAGEL,"/>
        <s v="CHARTWELL NAVIGATION INC."/>
        <s v="ROHLIG USA, LLC"/>
        <s v="POTTS, MCCANLESS &amp; MCCANLESS"/>
        <s v="CTL USA INC."/>
        <s v="GULF SHIPPING LIMITED"/>
        <s v="CHAN RAMLAL LIMITED"/>
        <s v="GALLAGHER TRANSPORT, INC."/>
        <s v="BRAND INCORPORATED"/>
        <s v="HOWARD S. REEDER INC"/>
        <s v="SUVL"/>
        <s v="LUMBER-1 CO.LTD."/>
        <s v="MOFFETT, JEROME"/>
        <s v="L &amp; B HOLDINGS"/>
        <s v="DEQING XINYUAN IMPORTS EXPORTS."/>
        <s v="EXPEDITORS INTERNATIONAL OF"/>
        <s v="NEW WISDOM SPORTING GOODS TECHNOL"/>
        <s v="KUEHNE &amp; NAGEL, INC."/>
        <s v="THOMPSON MAHOGANY COMPANY"/>
        <s v="KUEHNE+NAGEL INC (TORRANCE)"/>
        <s v="NEW WISDOM SPORTING GOODS"/>
        <s v="GALLAGHER TRANSPORT INTERNATIONAL I"/>
        <s v="INTRADECO APPAREL INC"/>
        <s v="MALLORY TRANSPORTATION SYSTEM"/>
        <s v="MADERAS 3C, INC"/>
        <s v="AGILITY LOGISTICS CORP."/>
        <s v="EMO TRANS INC"/>
        <s v="C.M. GOETTSCHE &amp; CO. INC"/>
        <s v="INTERNATIONAL FOREST PRODUCTSLLC"/>
        <s v="S. N ENTERPRISE"/>
        <s v="UPS OCEAN FREIGHT SERVICES, INC."/>
        <s v="SULLIVAN &amp; ASSOCIATES"/>
        <s v="OEC FREIGHT (MIAMI) INC."/>
        <s v="CANARA BANK FOREIGN DEPARTMENT"/>
        <s v="VIHAAN TIMBER"/>
        <s v="SRI M K V KANDASAMY NADAR (FIRM)"/>
        <s v="INTERTRANSTRADE INTERNATIONAL FZE"/>
        <s v="BHAGWATI TIMBER STORE"/>
        <s v="ASWATH SAW MILL"/>
        <s v="SRI JALARAM TIMBER DEPOT"/>
        <s v="DJS INTERNATIONAL SERVICES, INC."/>
        <s v="M&amp;J TRADING AND LOGISTICS, LLC"/>
        <s v="BAXTER HEALTHCARE S.A."/>
        <s v="TRANSPORTE PARA TODO"/>
        <s v="ILJIN USA CMS W/H"/>
        <s v="BOC INTERNATIONAL"/>
        <s v="PANASONIC CORPORATION OF NORTH"/>
        <s v="WJ DEUTSCH - BLUE DIVISION"/>
        <s v="PUDONG PRIME INTERNATIONAL LOGISTIC"/>
        <s v="FERRETERIA ASOMANTE INC"/>
        <s v="COMERCIAL HERMANOS BARRETO"/>
        <s v="BARINCO INTERNATIONAL"/>
        <s v="CORDOVA BROKERAGE INTL."/>
        <s v="JF HILLEBRAND USA INC"/>
        <s v="TAN VINH CUU STOCK COMPANY"/>
        <s v="ALUO"/>
        <s v="GEODIS"/>
        <s v="GASAN-JEIL WOOD CO.,LTD"/>
        <s v="EXPEDITORS CANADA INC. (YUL)"/>
        <s v="Z TIMBERS"/>
        <s v="WOOD TRADERS INTERNATIONAL INC"/>
        <s v="VANDEGRIFT FORWARDING CO. INC"/>
        <s v="FENG SHUN TRADING COMPANY"/>
        <s v="TAN VINH CUU JOINT-STOCK COMPANY"/>
        <s v="FENGSHUN TRADING COMPANY"/>
        <s v="HASBRO INC ONE HASBRO PLACE"/>
        <s v="CARGO MANAGEMENT GROUP, INC."/>
        <s v="EFSWW LLC"/>
        <s v="NOATUM LOGISTICS USA, LLC"/>
        <s v="GLOBELINK KOREA CO., LTD"/>
        <s v="JUSDA SUPPLY CHAIN MANAGEMENT"/>
        <s v="GN TRADING INC"/>
        <s v="HELLMANN WORLDWIDE LOGISTICS S.P.A."/>
        <s v="AIRLIFT USA INC - SCAC CODE (AIRL)"/>
        <s v="HOME WOOD INC.,2427-1 YONGGU-DAERO"/>
        <s v="CONTAINER WORLD FORWARDING"/>
        <s v="YUSEN LOGISTICS (AMERICAS) INC"/>
        <s v="GRAINGER INTERNATIONAL INC."/>
        <s v="TURNKEY PRODUCT SOLUTIONS INC"/>
        <s v="CONTINENTAL SHIPPING LINES S.A."/>
        <s v="SOUTHERN W&amp;S CUSTOMS DOC DEPT FL"/>
        <s v="LAUFER GROUP INTERNATIONAL"/>
        <s v="TANISHA &amp; SADIA APPAREL INC."/>
        <s v="AMERICAN SHIPPING &amp; LOGISTICS"/>
        <s v="SHANGHAI HERALD INTERNATIONAL TRADE"/>
        <s v="DSV AIR &amp; SEA INC. - I902"/>
        <s v="DONGGUAN TONGFENG INT'L FRT FWD"/>
        <s v="SMITH SEED SERVICES LLC"/>
        <s v="STAR ASIA INTERNATIONAL INC"/>
        <s v="HUIZHOU EXCEL SPORTING GOODS CO LTD"/>
        <s v="SUDIMA INTERNATIONAL PTE. LTD."/>
        <s v="TRAFFIC TECH"/>
        <s v="PASHA FREIGHT SYSTEMS"/>
        <s v="JIANGSU BAOYUAN WOOD FLOORING CO."/>
        <s v="DSV AIR &amp; SEA INC"/>
        <s v="JC MURRAY CO"/>
        <s v="CONTITECH MEXICANA S.A. DE C.V."/>
        <s v="KUEHNE + NAGEL SA DE CV"/>
        <s v="ALL-WAYS FORWARDING INT'L,"/>
        <s v="WESTURF NURSERY"/>
        <s v="YOUNG KWANG TIMBER"/>
        <s v="BDP INTERNATIONAL"/>
        <s v="JUNG MIN INC."/>
        <s v="ALL-WAYS FORWARDING INTL. INC."/>
        <s v="ONE FREIGHT LOGISTICS INC."/>
        <s v="LUMBER1 CO. LTD."/>
        <s v="SAVINO DEL BENE USA - DALLAS"/>
        <s v="RUSSELL A FARROW LTD"/>
        <s v="CARGO BROKERS INT'L"/>
        <s v="OEC GROUP"/>
        <s v="C-AIR INTERNATIONAL INC"/>
        <s v="SCREEN TIGHT INC"/>
        <s v="STEER COMPANY"/>
        <s v="NNR GLOBAL LOGISTICS USA INC."/>
        <s v="UPS SUPPLY CHAIN SOLUTION 200"/>
        <s v="BWFD"/>
        <s v="TRANS GLOBAL PORT SERVICES"/>
        <s v="MADELEINE HOME LLC"/>
        <s v="CHETAK NEW YORK LLC"/>
        <s v="YANCHENG JIESHUN INTERNATIONAL"/>
        <s v="KING CITY FORWARDING USA, INC."/>
        <s v="ALAM AND BROTHERS FURNITURE MART"/>
        <s v="SAVINO DEL BENE CHICAGO"/>
        <s v="W.E.S.T. FORWARDING SERVICES INC"/>
        <s v="JONARUAL, INC"/>
        <s v="ECU WORLDWIDE MEXICO SA DE CV"/>
        <s v="CARGO PARTNER NETWORK, INC"/>
        <s v="GRAINGER INTERNATIONAL INC. AKA"/>
        <s v="DAMCO USA INC US"/>
        <s v="DEQING XINYUAN IMPORT AND EXPORT CO"/>
        <s v="NINGBO KAI HONESTY WING IMPORT AND"/>
        <s v="SONGWON INTERNATIONAL"/>
        <s v="ZHAOQING YUANLONG WOOD PRODUCTS CO."/>
        <s v="DAMCO CANADA INC."/>
        <s v="GANGSEO LUMBER"/>
        <s v="SQUISHABLE.COM,INC"/>
        <s v="SHIPCO TRANSPORT(CHICAGO) INC."/>
        <s v="SYWOOD CO., LTD."/>
        <s v="TRANSCON SHIPPING CO.,INC."/>
        <s v="VANDERGRIFT INC"/>
        <s v="SAVINO DEL BENE USA HEADQUARTERS"/>
        <s v="MICHAEL KORS USA INC"/>
        <s v="KUEHNE &amp; NAGEL INC."/>
        <s v="INDIGENOUS SELECTIONS, LLC"/>
        <s v="COMERCIAL DON BENJA"/>
        <s v="DANTZLER INC."/>
        <s v="EXPEDITORS LOS ANGELES"/>
        <s v="UNION CARGO INTERNATIONAL FORWARDER"/>
        <s v="HUZHOU YIDA IMPORT EXPORT CO.,"/>
        <s v="TAICANG PORT FUREN FOREST PRODUCT"/>
        <s v="TRADE EXPEDITORS USA, INC."/>
        <s v="CM TRADE CORP"/>
        <s v="PUTIAN GUANLIN DEVELOPMENT CO.,LTD"/>
        <s v="GFD ENTERPRISE LLC"/>
        <s v="SQUISHABLE.COM INC."/>
        <s v="YUMIN CO.,LTD"/>
        <s v="R A ALLEN CO INC"/>
        <s v="OCEAN FREIGHT EXPRESS, LLC"/>
        <s v="UPS SUPPLY CHAIN SOLUTIONS"/>
        <s v="BDP INTERNATIONAL BENSENVILLE"/>
        <s v="JOC INTERNATIONAL LTD"/>
        <s v="EDUARDO CASTRO HEREDIA"/>
        <s v="IFS NEUTRAL MARITIME SERVICE INC"/>
        <s v="CANADIAN SHIELD TRADING HOUSE"/>
        <s v="C.H. POWELL CO."/>
        <s v="JIM BEAM BRANDS CO"/>
        <s v="TRIPLETT COREY."/>
        <s v="DONGGUAN TONGFENG INTERNATIONAL"/>
        <s v="V&amp;G COMMERCE LLC"/>
        <s v="EXPEDITORS INTERNATIONAL OF WA INC."/>
        <s v="PAN PACIFIC EXPRESS CORPORATION"/>
        <s v="DALIAN HUAHONG SPORTS TOOL CO.,"/>
        <s v="FEDEX TRADE NETWORKS TRANSPORT"/>
        <s v="DIANA VEGA"/>
        <s v="BERTSCHI NORTH AMERICA INC"/>
        <s v="NEW POPULAR TIMBER TRADING AND SAW"/>
        <s v="ZHEJIANG JOYWOOD IMP. EXP."/>
        <s v="MADELUX INTERNATIONAL INC - 12 - 13"/>
        <s v="TOTALCARE AND SUPPORT LTD"/>
        <s v="HUZHOU YIDA IMPORT EXPORT"/>
        <s v="ZHEJIANG JINYICHANG SUPPLY CHAIN"/>
        <s v="PARAGON COFFEE TRADING"/>
        <s v="NAMIRAH TRADING"/>
        <s v="BHUIYAN AND SONS"/>
        <s v="GROUP SEHSA"/>
        <s v="GOLD LEAF DESIGN GROUP"/>
        <s v="SHENZHEN SAMMO TRADE CO., LTD."/>
        <s v="HUIZHOU EXCEL SPORTING GOODS"/>
        <s v="SHANGHAI HONGRONGMEI INDUSTRIAL"/>
        <s v="YAODONGHUA DECOR MATERIALS"/>
        <s v="LIVINGSTONE INTERNATIONAL"/>
        <s v="SHANGHAI PLENUM INTERNATIONAL"/>
        <s v="ACTION AGENCIAMENTO DE CARGAS LTDA"/>
        <s v="ITOCHU KENZAI CORPORATION (B2)"/>
        <s v="STOLT TANK CONTAINERS B.V."/>
        <s v="VERENISEV@COASTALUMINUM.COM"/>
        <s v="LOGWIN AIR OCEAN MEXICO, S.A DE C.V"/>
        <s v="SHENZHEN YUXINLIAN IMPORT &amp; EXPORT"/>
        <s v="COPPERSMITH INC.(LOS ANGELES)"/>
        <s v="TOTAL WORLDFRESH LTD"/>
        <s v="TARGET SHIPPING"/>
        <s v="SCHNEIDER FREIGHT USA INC"/>
        <s v="DEQING CHINA-AFRICA FOREIGN"/>
        <s v="SHENZHEN SAMMO TRADE CO.,LTD."/>
        <s v="GEODIS USA, INC"/>
        <s v="TAN PHAT INTERNATIONAL, CO., LTD."/>
        <s v="CLEARFREIGHT INC."/>
        <s v="DANTZLER INC CARRETERA 865 KM 5.5"/>
        <s v="TOPOCEAN CONSOLIDATION SERVICE INC."/>
        <s v="INTERNATIONAL FREIGHT SYSTEMS"/>
        <s v="NEWPORT TANK CONTAINERS, INC"/>
        <s v="F.C. GERLACH &amp; CO., INC."/>
        <s v="ORONOZ HNOS, INC"/>
        <s v="AMALGAMET CANADA"/>
        <s v="NEWPORT TANK CONTAINERS, INC."/>
        <s v="EPSON AMERIC INC."/>
        <s v="EPES LOGISTICS"/>
        <s v="GIORGIO GORI USA INC."/>
        <s v="PET PLASTICS LLC DBA BAC PLAS"/>
        <s v="SHANGHAI PLENUM INTERNATIONAL TRADE"/>
        <s v="CHANG NYUNG TIMBER CO."/>
        <s v="TRANSWORLD LOGISTICS SHIPPING AND"/>
        <s v="ARIFA ENTERPRISE"/>
        <s v="GALLEON TECHNOLOGY INC DBA SHIPPABO"/>
        <s v="PET PLASTICS LLC"/>
        <s v="BRUZZONE SHIPPING INC."/>
        <s v="JIANGSU ZHENGLIN WOOD INDUSTRY CO.,"/>
        <s v="UPS - SUPPLY CHAIN SOLUTIONS"/>
        <s v="BINEX ATLANTA"/>
        <s v="DIVINE TRADING COMPANY"/>
        <s v="STRUCTURE INC."/>
        <s v="TROY CONTAINER LINE LTD"/>
        <s v="LEESA CUSTOMS BROKERAGE INC"/>
        <s v="DEQING CHINA-AFRICA FOREIGN TRADE"/>
        <s v="SCHENKER INC."/>
        <s v="CEVA FREIGHT LLC"/>
        <s v="GENEVA INDUSTRIAL GROUP, INC."/>
        <s v="UNI-TRANS ILLINOIS CONSOLIDATED,"/>
        <s v="AFFILIATED CUSTOMS BROKERS LTD"/>
        <s v="SAVINO DEL BENE USA INC."/>
        <s v="FAITH H DAVIS CHB 8815"/>
        <s v="ZHEJIANG DEHUA TB IMPORT EXPORT"/>
        <s v="INTERNATIONAL FORWARDERS, INC."/>
        <s v="LOLLY TOGS, LTD"/>
        <s v="ZUST BACHMEIER, INC."/>
        <s v="TN AMERICAS, LLC (AREVA INC.)"/>
        <s v="KEMIN HEALTH LC"/>
        <s v="NILFISK ADVANCE INC"/>
        <s v="RTA PRODUCTS, LLC"/>
        <s v="OPICI IMPORT CO."/>
        <s v="TRANSLINK SHIPPING INC.-LOS ANGELES"/>
        <s v="MATTEL INC.,"/>
        <s v="EMERSON RADIO CORP"/>
        <s v="TREFILADOS INOXIDABLES DE MEXICO"/>
        <s v="ECU WORLDWIDE US"/>
        <s v="CUSTOMS &amp; TRADE SERVICES, INC."/>
        <s v="CN WORLDWIDE INC"/>
        <s v="SURYA CARPET INC."/>
        <s v="GLOBAL TRANSPORTATION SERVICES,INC"/>
        <s v="PET PLASTICS LLC DBA"/>
        <s v="MANUCHAR STEEL NV"/>
        <s v="SHIPCO TRANSPORT(LOS ANGELES) INC."/>
        <s v="SCHNEIDER ELECTRIC ASIA PTE LTD"/>
        <s v="DAMCO USA INC (NEW YORK)"/>
        <s v="COLUMBIA CONTAINER LINES INC."/>
        <s v="INTERWORLD FREIGHT, INC."/>
        <s v="INX INTERNATIONAL INK CO."/>
        <s v="BETTER FEET INC."/>
        <s v="MADERAS BAYAMON"/>
        <s v="PANALPINA INC.-CHS BSC"/>
        <s v="UPS SCS (FRANCE) SAS"/>
        <s v="GEODIS USA"/>
        <s v="GTS CARGO, INC."/>
        <s v="WB WAREHOUSING &amp; LOGISTICS"/>
        <s v="M.A.C. SHIPPING CORPORATION"/>
        <s v="RAIA INTL"/>
        <s v="ARTISTIC PRODUCTS LLC"/>
        <s v="ENOTEC IMPORTS INC."/>
        <s v="TEXTIGLOBAL S.A."/>
        <s v="UNDER ARMOUR DISTRIBUTION HOUSE"/>
        <s v="EXPRESS TRADE CAPITAL INC"/>
        <s v="EXPRESS TRADE CAPITAL, INC"/>
        <s v="WAJILAM EXPORTS SINGAPORE PTE LIMIT"/>
        <s v="DEL CORONA SCARDIGLI U.S.A."/>
        <s v="DAHNAY LOGISTICS USA INC"/>
        <s v="FNS INC ATL"/>
        <s v="FNS, INC."/>
        <s v="FNS INC."/>
        <s v="SOUTH ASIA TIMBER RESOURCES PTE LTD"/>
        <s v="DELWAR TIMBER TRADERS"/>
        <s v="GYMBOREE MANUFACTURING INC."/>
        <s v="GRAND ORIENTAL INT'L LOGISTICS"/>
        <s v="PIER 1 IMPORTS (U.S.) INC."/>
        <s v="NIPPON EXPRESS USA INC"/>
        <s v="SAVINO DEL BENE"/>
        <s v="CH POWELL COMPANY"/>
        <s v="SAVINO DEL BENE INC"/>
        <s v="BASSETT MIRROR CO."/>
        <s v="PAKITEX BOARDS (PVT) LTD."/>
        <s v="TMX SHIPPING COMPANY"/>
        <s v="SCM SOLUTIONS CORP."/>
        <s v="PEXCO INC."/>
        <s v="M/S. S.N. ENTERPRISE"/>
        <s v="JAS FORWARDING (USA) INC"/>
        <s v="CAESARSTONE USA INC."/>
        <s v="BRIAN MCCLAIN"/>
        <s v="EXPEDITORS INTL- SAV"/>
        <s v="VANGUARD LOGISTICS SERVICES (USA),"/>
        <s v="ZHONGLIN (SHENZHEN) INT'L LOGISTICS"/>
        <s v="LOS PORTALES DE MADECO"/>
        <s v="BARSAN GLOBAL LOGISTICS INC."/>
        <s v="BARINCO INTERNATIONAL CORP."/>
        <s v="ITOCHU LOGISTICS (USA) CORP."/>
        <s v="CUSTOMS &amp; TRADE SERVICES"/>
        <s v="SAVINO DEL BENE USA INC. ORD"/>
        <s v="CEVA FREIGHT LLC AS AGENTS FOR AND"/>
        <s v="CARGO SERVICES (CHINA) LIMITED"/>
        <s v="PANALPINA, INC."/>
        <s v="HABIB BANK LIMITED"/>
        <s v="FMS LOGISTICS MEXICO S DE RL DE CV."/>
        <s v="KESCO LOGISTICS INC"/>
        <s v="NASIR TRADING COMPANY"/>
        <s v="AG ROYCE METAL MARKETING"/>
        <s v="BOLLORE LOGISTICS USA"/>
        <s v="SRS LOGISTICS LIMITED"/>
        <s v="HG GLOBAL LLC"/>
        <s v="COMSIP AL AALI"/>
        <s v="M/S BABUL TIMBER &amp; SAW MILL"/>
        <s v="M/S. ALHAJ MOZZAM HOSSAIN SOWDAGOR"/>
        <s v="AL MULTAZIM CONSORT"/>
        <s v="LAUFER GROUP INTERNATIONAL LTD. (NE"/>
        <s v="TODAY S PRODUCTS"/>
        <s v="AVANTI PRODUCTS,LLC"/>
        <s v="ALL SHORE FORWARDERS LTD"/>
        <s v="OTS ASTRACON LLC(CLT)"/>
        <s v="MODE TRANSPORTATION"/>
        <s v="MAWA SAW MILLS AND INDUSTRIES"/>
        <s v="KTS AND BROTHERS"/>
        <s v="LUHAIHANG IMPORT &amp; EXPORT (SHENZHEN"/>
        <s v="FAUNA &amp; FLORA CHB, A DIVISION MIQ"/>
        <s v="TEAKRC PTE. LTD."/>
        <s v="PET PLASTICS, LLC"/>
        <s v="UPS SUPPLY CHAIN SOLUTIONS INC"/>
        <s v="NURI TIMBER SUPPLY"/>
        <s v="SHANGHAI SUNLINE WOOD CO."/>
        <s v="VANGUARD LOGISTICS SERVICES (USA),I"/>
        <s v="EASTERN BANK LIMITED, TRADE"/>
        <s v="GRAINGER INTERNATIONAL INC. AKA GRA"/>
        <s v="BDP INTERNATIONAL - HOU"/>
        <s v="SAVOR BRANDS INC."/>
        <s v="MADEIRA S.A."/>
        <s v="FLEMISH MASTER WEAVERS"/>
        <s v="CUSTOMS AND TRADE SERVICES INC"/>
        <s v="CORCORAN INTERNATIONAL CORP."/>
        <s v="GENERAL FOREST (SHANGHAI)"/>
        <s v="ECUWORLDWIDE ( USA ) INC"/>
        <s v="- SAME AS CONSIGNEE -"/>
        <s v="NAIGAI NITTO AMERICA INC."/>
        <s v="KUEHNE + NAGEL S.A. DE C.V."/>
        <s v="OEM SOURCE LLC"/>
        <s v="STAR ASIA INTERNATIONAL"/>
        <s v="ITM WOOD DESIGN"/>
        <s v="DEQING SENRUIHUA IMPORT &amp; EXPORT"/>
        <s v="BLACK DECKER LIMITED BVBA"/>
        <s v="BASARANLAR ORMAN URUNLERI LTD."/>
        <s v="SCHENKER NV"/>
        <s v="SKURNIK WINES"/>
        <s v="WOOJIN TIMBER CO., LTD."/>
        <s v="CHICKEN OF THE SEA FROZEN FOODS"/>
        <s v="ARLA FOODS INC."/>
        <s v="AIR AND CARGO SERVICE INC."/>
        <s v="FLEGENHEIMER INTERNATIONAL,"/>
        <s v="CROCS WAREHOUSE"/>
        <s v="SCHNEIDER ELECTRIC LOG ASIA PTE LTD"/>
        <s v="GEODIS FREIGHT FORWARDING"/>
        <s v="OCHI LOGISTICS, INC."/>
        <s v="EXPEDITORS INTL OF WASH INC"/>
        <s v="OLAM INTERNATIONAL LIMITED"/>
        <s v="MOHIUDDIN AND BROTHERS"/>
        <s v="DULAL TIMBER TRADERS"/>
        <s v="SHAKIL ENTERPRISE AND AUTO SAW MILL"/>
        <s v="DHL GLOBAL FOWARDING"/>
        <s v="DOLLIFF &amp; CO. INC"/>
        <s v="UNITY GLOBAL LOGISTICS"/>
        <s v="ALISON TRANSPORT INC."/>
        <s v="FEDEX TRADE NETWORKS TRANSPORT &amp;"/>
        <s v="NET LOGISTICS SAL"/>
        <s v="GLOBAL SHIPPERS ASSOCIATION"/>
        <s v="CK INTERNATIONAL LLC"/>
        <s v="MR HENG VANN"/>
        <s v="KESCO LOGISTICS, INC."/>
        <s v="8 TO 20 PARTNERS LLC."/>
        <s v="SEARIDERS BROKERAGE CORPORATION"/>
        <s v="MIKDAR TRADERS"/>
        <s v="K.U. TRADING CO"/>
        <s v="WINEBOW INC."/>
        <s v="W.J. BYRNES &amp; CO"/>
        <s v="ALL-WAYS FORWARDING INT'L INC."/>
        <s v="MATTEL IMPORT SERVICES CORP.,"/>
        <s v="MORGAN VERNEX"/>
        <s v="DETALLES EN MADERA INC"/>
        <s v="C AND D GUANGZHOU CO. LTD."/>
        <s v="ILS INC"/>
        <s v="US PACIFIC TRANSPORT INC"/>
        <s v="THYSSENKRUPP BILSTEIN OF AMERICA"/>
        <s v="MADERAS RETAFER S.L."/>
        <s v="SHANGHAI HOWELL IMPORTS AND EXPORTS"/>
        <s v="KHAWJA TIMBER AN SAW MILLS LTD"/>
        <s v="DANESI USA"/>
        <s v="AFIC CUSTOM HOUSE BROKER"/>
        <s v="LITTLE BEAR"/>
        <s v="COMPLETE MARINE SERVICES"/>
        <s v="MTS LOGISTICS INC."/>
        <s v="SHENZHEN SAMMO TRADE CO., LTD"/>
        <s v="PORT CITY TRANSPORTATION INC."/>
        <s v="SHANGHAI HOWELL IMPORTS AND"/>
        <s v="MITSUBISHI LOGISTICS AMERICA PATTY"/>
        <s v="SMART APPAREL (U.S.), INC."/>
        <s v="KAMAL TIMBER AND SAW MILLS"/>
        <s v="JF HILLEBRAND MEXICO SA DE CV"/>
        <s v="BARRY CALLEBAUT USA LLC"/>
        <s v="COLCHONERIA Y MUEBLERIA LA NACIONAL"/>
        <s v="FEDEX TRADE NETWORKS TRANSPORT &amp; BR"/>
        <s v="CIE CELAYA S.A.P.I. DE C.V."/>
        <s v="RAJ CORPORATION"/>
        <s v="SHAHANA ENTERPRISE"/>
        <s v="SUPER TIMBER"/>
        <s v="MAYA SAW MILL AND FURNITURE"/>
        <s v="M/S. MOJIBUR TIMBER AND SAW MILL"/>
        <s v="HAT WORLD DISTRIBUTION CTR-USA"/>
        <s v="MELLINIUM ENTERPRISE"/>
        <s v="1) PROTAMEEN CHEMICALS, INC."/>
        <s v="OEC FREIGHT NY INC."/>
        <s v="WOODS DIRECT INTERNATIONAL LLC"/>
        <s v="DHL GLOBAL FORWARDING AS AGENTS FOR"/>
        <s v="CERON ASOCIADOS SRL"/>
        <s v="AMERICAN LAMPRECHT TRANSPORT INC"/>
        <s v="MOXON TIMBERS"/>
        <s v="EXPEDITORS INTL.OF WASHINGTON INC."/>
        <s v="APL LOGISTICS"/>
        <s v="BARSAN GLOBAL LOGISTICS INC"/>
        <s v="MK SEA &amp; AIR CO., LTD."/>
        <s v="MID ATLANTIC PORT SERVICE"/>
        <s v="SERENGETI TRADING"/>
        <s v="STD LOGISTICS LTD"/>
        <s v="INTERFREIGHT HARMONIZED LOGISTICS"/>
        <s v="JAS FORWARDING DE MEXICO, S.A. DE C"/>
        <s v="TRANSPACIFIC CONTAINER TERMINAL LTD"/>
        <s v="EUROPARTNERS MEXICO SA DE CV"/>
        <s v="GENERAL OFFICE INDUSTRIES, INC"/>
        <s v="OK KIDS"/>
        <s v="MICHAEL OAKES"/>
        <s v="MI LOGIX, INC."/>
        <s v="ESKO, INC."/>
        <s v="MAINFREIGHT INC - BWI"/>
        <s v="MAINFREIGHT, INC. - ORD"/>
        <s v="COMPLETE MARINE SERVICES LTD"/>
        <s v="KUANGXING CO. LTD.3RD. HAMLET, MINH"/>
        <s v="MADERAS ZUBIZARETTA"/>
        <s v="M.S.INTERNATIONAL INC"/>
        <s v="OHL INTERNATIONAL PNY"/>
        <s v="SHAKYASINHA SINGAPORE PET LTD"/>
        <s v="UNIQUE LOGISTICS INTERNATIONAL"/>
        <s v="PRIME SCUBA"/>
        <s v="EXPRESS LINE USA INC."/>
        <s v="EXPEDITORS (PDX) INTERNATIONAL OF"/>
        <s v="WILLIAM LEON CHB"/>
        <s v="GULSHAN TIMBER PVT LTD"/>
        <s v="EAFF S.A."/>
        <s v="GIF SERVICES, INC"/>
        <s v="PALMER HOLLAND INC"/>
        <s v="DACHSER BOSTON"/>
        <s v="FOUR HANDS LLC"/>
        <s v="ARON GLOBAL PTE LTD"/>
        <s v="MINKA SCS AG"/>
        <s v="PRADA USA CORP."/>
        <s v="NRB COMMERCIAL BANK LTD."/>
        <s v="EASTERN BANK"/>
        <s v=" "/>
        <s v="WOOJIN TIMBER CO. LTD"/>
        <s v="SHIPCO TRANSPORT(CHICAGO) INC. 699"/>
        <s v="PANALPINA TRANSPORTES MUNDIALES"/>
        <s v="DORF INT DIV KUEHNE NAGEL"/>
        <s v="LAUFER GROUP INT'L20 VESEY STREET ,"/>
        <s v="BAOHUNG CO., LTDLOT NO.157, MAP NO."/>
        <s v="MAINFREIGHT INC - PHL"/>
        <s v="UPS SUPPLY CHAIN SOLUTIONS /STATION"/>
        <s v="JAS FORWARDING DE MEXICO, S.A. DE"/>
        <s v="TRU"/>
        <s v="MARLEY TANNO, LCB"/>
        <s v="IKEA DISTRIBUTION SERVICES INC."/>
        <s v="ALTAIR PARTNERS, LP"/>
        <s v="MARLI SHIPPING INC."/>
        <s v="CONSORCIO INDUSTRIAL MEXICANO"/>
        <s v="DAMCO USA INC (CHARLOTTE)"/>
        <s v="TRANSGROUP WORLDWIDE LOGISTICS"/>
        <s v="GABESCO ITALIA SRL"/>
        <s v="EXPEDITORS INT'L - SEA"/>
        <s v="C. H. ROBINSON FREIGHT SERVICES"/>
        <s v="CHARLES M.SCHAYER COMPANY"/>
        <s v="LINYI JIAHE WOOD INDUSTRY CO., LTD."/>
        <s v="WORLDWIDE LOGISTICS CO., LTD"/>
        <s v="GEODIS WILSON USA, INC."/>
        <s v="KMART CORPORATION."/>
        <s v="KUEHNE NAGEL S.A. DE C.V."/>
        <s v="UTC INTERNATIONAL INC"/>
        <s v="SEKO LOGISTICS - CHARLOTTE"/>
        <s v="EXPEDITORS INTERNATIONAL INC"/>
        <s v="COST PLUS MANAGEMENT SERVICES INC."/>
        <s v="THE NEW ZEALAND AND AUSTRALIAN"/>
        <s v="C.H. ROBINSON INTERNATIONAL INC"/>
        <s v="1.GREENBRIER INTERNATIONAL INC"/>
        <s v="AAA HEARTLAND EXPRESS, INC."/>
        <s v="LINCOLN M. BLACKWOOD, CHB"/>
        <s v="IIMAX CORPORATION C/O VISION MEDIA"/>
        <s v="SHIPCO TRANSPORT INC. 100 W"/>
        <s v="MITSUBISHI LOGISTICS AMERICA P"/>
        <s v="THE LIVINGSTON INT'L"/>
        <s v="NOTHIN' BUT NET,"/>
        <s v="FR. MEYER'S SOHN NORTH AMERICA, LLC"/>
        <s v="ERIC XU"/>
        <s v="TREASURE VALLEY"/>
        <s v="IMAX CORPORATION C/O VISION MEDIA M"/>
        <s v="LIVINGSTON INTERNATIONAL INC"/>
        <s v="NOTHIN BUT NET,"/>
        <s v="OEC FREIGHT (NY) INC."/>
        <s v="ORIENTAL LOGISTICS GROUP INC."/>
        <s v="DACHSER TRANSPORT OF AMERICA INC"/>
        <s v="UPS OCEAN FREIGHT SERVICES INC"/>
        <s v="CLEARPOINT INTERNATIONAL"/>
        <s v="ZHEJIANG DEHUA TB IMPORT &amp; EXPORT C"/>
        <s v="GEO CARGO S.A. DE C.V."/>
        <s v="OHL INTERNATIONAL"/>
        <s v="JAS FORWARDING (USA) INC."/>
        <s v="WOOD N WOOD LIMITED18 F, GINZA SQUA"/>
        <s v="HONG KONG TIEN SHIN COMPANY LIMITED"/>
        <s v="COLORADO FOOD PRODUCTS INC."/>
        <s v="FERMOS INC"/>
        <s v="INTRADECO APPAREL, INC."/>
        <s v="BARTHCO INTERNATIONAL INC"/>
        <s v="CHARTER BROKERAGE"/>
        <s v="JOC INTERNATIONAL LTDROOM 302, 8 SO"/>
        <s v="JIAXING SANTING TRADING CO., LTD.NO"/>
        <s v="GLOBAL TRADING RESOURCES, INC."/>
        <s v="1)GLOBAL SHIPPERS ASSOCIATION"/>
        <s v="OG CORPORATION"/>
        <s v="HAROLD ULLOA"/>
        <s v="BORGWARNER LTD."/>
        <s v="SCANWELL LOGISTICS (NYC) INC"/>
        <s v="MITSUBISHI LOGISTICS AMERICA V"/>
        <s v="C&amp;L GLOBAL INC"/>
        <s v="YAHEE TECHNOLOGIES CORP"/>
        <s v="FRACHT FWO INC"/>
        <s v="DYTEX APPAREL INC"/>
        <s v="SHIN YOO TIMBER CO.,LTD."/>
        <s v="JAIME MADURO"/>
        <s v="C.H. ROBINSON"/>
        <s v="E.BESLER &amp; COMPANY"/>
        <s v="CARRIE INT. FREIGHT SERVICES, LLC"/>
        <s v="DFF INC."/>
        <s v="KEDING ENTERPRISES CO., LTD."/>
        <s v="MCDONOUGH(ATL)"/>
        <s v="CASABELLA HOLDINGS LLC"/>
        <s v="MAXGLOBAL XPRESS INC."/>
        <s v="SCHIFF FOOD PRODUCTS INC"/>
        <s v="MAPLE MOULDINGS PVT LTD"/>
        <s v="SBB INTERNATIONAL SHIPPING LLC"/>
        <s v="U.S. SPICE MILLS INC"/>
        <s v="MAERSK CUSTOMS SERVICES INC"/>
        <s v="SHANGHAI HOWELL IMPORTS &amp; EXPORTS C"/>
        <s v="SHANGHAI HOWELL IMPORTS AN EXPORTS"/>
        <s v="ITRADE PAKISTAN"/>
        <s v="HUIZHOU EXCEL SPORTING GOODS CO., L"/>
        <s v="JOC INTERNATIONAL LTD.ROOM 302, 8 S"/>
        <s v="DURIAN INDUSTRIES LTD"/>
        <s v="SUPERIOR BROKERAGE SERVICES INC."/>
        <s v="OHL THE NAVY YARD"/>
        <s v="A DUIE PYLE"/>
        <s v="ECONOCARIBE CONSOLIDATORS INC"/>
        <s v="BOC INTERNATIONAL, INC."/>
        <s v="XIAMEN ITG GROUP CORP.,LTD."/>
        <s v="MERINO LAMINATES DE MEXICO S.A.DE"/>
        <s v="C-AIR INTERNATIONAL"/>
        <s v="ECONOCARIBE CONSOLIDATORS, INC."/>
        <s v="ROAMANS / WOMAN WITHIN"/>
        <s v="CONSTELLATION BRANDS U.S. OPERATION"/>
        <s v="XPO OCEAN WORLD LINES, INC."/>
        <s v="1) NOTIFY PARTY"/>
        <s v="INTERNATIONAL FORWARDER INC."/>
        <s v="ACTION CUSTOMS SERVICES INC."/>
        <s v="SAIL LLC"/>
        <s v="OHL INT'L"/>
        <s v="SHIPCO TRANSPORT INC."/>
        <s v="N.Y.TRADE CENTRE INC."/>
        <s v="DOCKSIDE MANAGEMENT INC"/>
        <s v="NEW BALANCE ATHLETIC SHOE INC"/>
        <s v="CONTAINERWORLD FORWARDING SERVICE"/>
        <s v="HALLS WAREHOUSE CORP."/>
        <s v="KUEHNE + NAGEL,INC."/>
        <s v="CALLAGHER TRANSPORT INC."/>
        <s v="OCEAN WORLD LINES, INC. LONG BEACH"/>
        <s v="BLUE CARGO GROUP LLC D/B/A:"/>
        <s v="STUDIO 1"/>
        <s v="DYNAMIC WORLDWIDE LOGISTICS INC"/>
        <s v="STEPHEN GOULD CORPORATION"/>
        <s v="MS INTERNATIONAL, INC."/>
        <s v="WORLD FAMOUS SPORTS INC."/>
        <s v="EXPEDITORS INT'L OF WASHINTON INC."/>
        <s v="CARO TRANS INTERNATIONAL - NY"/>
        <s v="SCAN SHIPPING INC"/>
        <s v="1 NISSIN INT L TRANSPORT LAX BRANCH"/>
        <s v="KUEHNE NAGEL INC"/>
        <s v="DOLLAR TREE STORES CANADA INC"/>
        <s v="NISSIN INT L TRANSPORT LAX BRANCH"/>
        <s v="VIRAJ USA INC"/>
        <s v="PANALPINA TRANSPORTES"/>
        <s v="YUSEN LOGISTICS (AMERICAS) INC."/>
        <s v="INTERWORLD FREIGHT LTDA"/>
        <s v="1) HOWARD S. REEDER INC"/>
        <s v="M&amp;K VIETNAM TRADING COMPANY LIMITED"/>
        <s v="ZHEJIANG JOYWOOD IMP. &amp; EXP. CO., L"/>
        <s v="KEY INTERNATIONAL SHIPPING"/>
        <s v="BLUE CARGO GROUP LLC"/>
        <s v="WABCO COMPRESSOR MANUFACTURING COMP"/>
        <s v="MADERAS TROPICALES Y SECA"/>
        <s v="GANGSEO WOOD."/>
        <s v="GLOBEEX FREIGHT SYSTEM USA LLC"/>
        <s v="KUEHNE + NAGEL,INC. AS AGENT OF BLU"/>
        <s v="MEDALCO METALS,INC."/>
        <s v="OCEAN WORLD LINES"/>
        <s v="EMO TRANS INC. (ATLANTA)"/>
        <s v="EXPEDITORS INTL-LAX (EIO)"/>
        <s v="UNITED TRADE AND INVESTMENTS"/>
        <s v="LIVINGSTON INTERNATIONAL, INC."/>
        <s v="INTERGLOBO CUSTOMS BROKER INC."/>
        <s v="CITRUS IMPORTS LLC"/>
        <s v="QINGDAO LIANGMU HONGYE CO., LTD."/>
        <s v="EXPEDITORS INT'L BALTIMORE OFFICE"/>
        <s v="SYSTEMS AMERICAN CARGO SCAC CODE"/>
        <s v="STANDARD LOGISTICS SA DE CV"/>
        <s v="NKB HOLDING SA DE CV"/>
        <s v="HASBRO INC"/>
        <s v="EL NASR FOR IMPORT &amp; EXPORT"/>
        <s v="LIVINGSTON INTERNATIONAL, INC. (ALT"/>
        <s v="EXPEDITORS INT L - SEA"/>
        <s v="BANQUE NATIONALE DE LA REPUBLIQUE"/>
        <s v="OCEAN WORLD LINES,INC.LONG BEACH"/>
        <s v="CEVA INTERNATIONAL LOGISTICS"/>
        <s v="HUIZHOU CHOP CHOP WOODSHOP CO., LTD"/>
        <s v="DAMCO CUSTOMS SERVICES"/>
        <s v="DHL GLOBAL FORWARDING-LAX"/>
        <s v="JAKKS DISTRIBUTION CENTER"/>
        <s v="YICHUN WANTONGXIANG WOOD INDUSTRIAL"/>
        <s v="W.J. DEUTSCH"/>
        <s v="LISARDO GONZALEZ S.L."/>
        <s v="PRIMESOURCE BUILDING PRODUCTS INTER"/>
        <s v="TAGGART INTERNATIONAL LTD"/>
        <s v="COLONIAL CHEMICALS SOLUTIONS INC"/>
        <s v="3-1N S DE RL DE CV"/>
        <s v="GREEN WORLDWIDE SHIPPING LLC"/>
        <s v="MIDLAND OVERSEAS LIMITED"/>
        <s v="INNO KNITS LLC"/>
        <s v="UNITY CUSTOMS BROKERS"/>
        <s v="ALBAAD USA INC"/>
        <s v="KUEHNE + NAGEL,INC.AGENT OF BLUE AN"/>
        <s v="BANSAL LUMBERS PVT LTD"/>
        <s v="TRANSLINK SHIPPING INC.(NEW YORK)"/>
        <s v="TRANSPORATION SERVICES INTERNATIONA"/>
        <s v="INTERNATIONAL LOGISTICS ASSOCIATE"/>
        <s v="CARMICHAEL INTERNATIONAL"/>
        <s v="RAMS CARGO"/>
        <s v="ROBERT F. BARNES, CHB"/>
        <s v="JOHN M BRINING CO INC"/>
        <s v="DHL LEMUIR LOGISTICS PRIVATE"/>
        <s v="GOYA DE PR INC."/>
        <s v="MAHESH TIMBER PVT LTD"/>
        <s v="DE WELL (NY) CONTAINER SHIPPING CO"/>
        <s v="LATINAMERICAN FRUITS TRADING CO.LTD"/>
        <s v="STEREN PRODUCTO EMPACADO,S.A.DE C.V"/>
        <s v="TOM PESZT MANAGING DIRECTOR GLOBAL"/>
        <s v="MURATA MACHINERY USA. INC."/>
        <s v="GREAT LUCK INC."/>
        <s v="WORLDWIDE LOGISTIC PARTNERS INC."/>
      </sharedItems>
    </cacheField>
    <cacheField name="NOTIFY ADDRESS" numFmtId="0">
      <sharedItems>
        <s v="305 FORBES BLVD"/>
        <s v="8 ESSEX CENTER DR SECOND FLOOR, SUITE 230 US 01960 MA PEABODY"/>
        <s v="-NOT AVAILABLE-"/>
        <s v="BROOKVILLE BLVD, SUITE 205 ROSEDALE NY 11422 US"/>
        <s v="PO BOX : 4310 MORGANTOWN, WV 26504, USA TEL: (304) 599-2595"/>
        <s v="1267 COBB INDUSTRIAL DRIVE MARIETTA, GA, 30066 USA FAX 856-780-9087 3"/>
        <s v="3650 SACRAMENTO DRIVE, SAN LUIS OBISPO CA.93401-9946, USA TEL +1(805)542 9988 FAX +1(805)542 9295"/>
        <s v="CARR 864 KM 2.1 HATO TEJAS BAYAMON BAYAMON 00959 PUERTO RICO"/>
        <s v="CUSTOMER CODE: 33100290951 DAVID IMMANUEL EXPEDITORS INTERNATIONAL"/>
        <s v="6 HOLLYWOOD, CT SOUTH PLAINFIELD NEW JERSEY 07080 USA TEL: +1 732-688-2200"/>
        <s v="NGA BINH PHU WARD,THACH THAT DISTRICT,HA NOI CITY,VIETNAM TAX CODE:0107315330 HAIPHONG VIETNAM PH: 84963889966"/>
        <s v="LIMITED PRIVATE HOUSE MS. DINH THI HONG THUY, HOA NHAT HAMLET,DANG CUONG COMMUNE, AN DUONG DISTRICT, HAI PHONG CITY, VIETNAM."/>
        <s v="SUITE 204 325 MARKET STREET CHATTANOOGA TN 37402 UNITED STATES"/>
        <s v="TAX ID: 830.095.854-1 CALLE127ANO. CENTRO EMPRESARIAL COLPATRIA TORRE 501 BOGOTA, COLOMBIA"/>
        <s v="1400 NW 79TH AVE MIAMI FL 33126-1610 USA"/>
        <s v="CNPJ: 17.050.532/0001-36 ADDRESS: RUA MANOEL VIEIRA GARCAO,120-SL 1501-ITAJAI"/>
        <s v="RD EAGAN MN 55121 UNITED STATES"/>
        <s v="AIRFIELD DRIVE DFW AIRPORT TX 75261 UNITED STATES"/>
        <s v="DEL HOGAR S.A. AVENIDA ANGAMOS ESTE NO 1805, INTERIOR 2, OFICINA 2 DISTRITO DE SURQUILLO"/>
        <s v="399 MARKET STREET, SUITE 220 PHILADELPHIA, PA 19106-USA CTC:BILL FAGAN EMAIL: DOCS@JKFRESHEAST.COM"/>
        <s v="ETOBICOKE, ONTARIO, M9W 175 CLAIRVI NORWICH (ONTARIO) ON M9W 6K9 CANADA"/>
        <s v="1975 LINDEN BLVD 3RD FL SUITE # 300 ELMONT ELMONT, NY 11003"/>
        <s v="5825 GLENRIDGE DRIVE, BLDG 3 ATLANTA, GA 30328 EMAIL CRATEANDBARREL_OPSEDRAYCPL.C OM TEL 404-769-8755"/>
        <s v="STREET SAN FRANCISCO, CA 94111, USA ATTN : INBOUND LOGISTICS MANAGER TEL : (415)501-6186"/>
        <s v="75 DOW RD BOW,NH"/>
        <s v="411 E ROOSEVELT RD WHEATON IL 60187 UNITED STATES"/>
        <s v="681 GARDEN COMMERCE PARKWAY, STE. 100 WINTER GARDEN, FL 34787 CONTACT: FRANK RUFF / CELL: 407-717-5423 /"/>
        <s v="519 KAISER DR STE A FOLCROFT PA 19032, UNITED STATES"/>
        <s v="4 COMMERCE DR CRANFORD NJ 07016 UNITED STATES"/>
        <s v="AVENUE S SUITE 300 ISELIN NJ 08830 UNITED STATES"/>
        <s v="350 5TH AVENUE 6TH FLOOR NEW YORK, NY 10118 CORPDOCUMENTS CENTRICBRANDS.COM"/>
        <s v="4 COPLEYPLACE FLOOR 7 BOSTON MA 02116 UNITED STATES EMAIL:"/>
        <s v="ROAD SUITE 520 NORTH CHARLESTON SC 29406 UNITED STATES"/>
        <s v="2121 W MISSION ROAD UNIT 301 ALHAMBRA CA 0000 UNITED STATES"/>
        <s v="399 MARKET STREET, SUITE 220 PHILADELPHIA, PA 19106-USA CTC:BILL FAGAN EMAIL:DOCS@JKFRESHEAST.COM"/>
        <s v="18039 CRENSHAW BLVD STE 206 TORRANCE, CA 90504, USA DIRECT: (424) 363-6575 TEL: (424) 363-6888 ##"/>
        <s v="1600 LOWER ROAD, SUITE 4 LINDEN, NJ 07036 PH: 908 620-3000 EXT 103"/>
        <s v="433 AIRPORT BLVD., STE 106B BURLINGAME, CA 94010 SUE AGILOC.COM"/>
        <s v="123 EAST MINEOLA AVENUE VALLEY STREAM, NY 11580 PHONE:5168255885 VALLEY STREAM NY 11580 US"/>
        <s v="400 RENAISSANCE CENTRE SUITE 2600, PMB DETROIT MI,48243,USA +1 289 497 9496"/>
        <s v="861 PARKVIEW DRIVE N., SUITE 100 EI SEGUNDO, CA 90245 TEL: +1 310-356-6488 GROUP EMAIL: USA-LAX-OCEANIMPORT@EFL.GLOBAL"/>
        <s v="218 W GARVEY AVE, STE K MONTEREY PARK, CA 91754 USA"/>
        <s v="VIA FERRANTE IMPARATO 160 80140 NAPOLI EMAIL OPERATIVOCLSERVICES.BIZ TEL 0815592392"/>
        <s v="800 RXR PLAZA 8TH FLOOR, WEST TOWER UNIONDALE, NY 11556"/>
        <s v="STE 101 13250 NW 25TH ST MIAMI FL 33182 UNITED STATES"/>
        <s v="AV PRESIDENTE JUAREZ AV PRESIDENTE TLALNEPANTLA DE BAZ MEX 54080 MEXIC"/>
        <s v="AND AGRICULTURAL PRODUCT CORPORATION JOINT STOCK COMPANY NO 2 PHAM NGOC THACH,KIM LIEN WARD, DONG DA DISTRICT,HANOI CITY VIETNAM"/>
        <s v="12922 RIO MEDINA TRAIL CYPRESS, TX 77433 - ATTN PAUL NAM EMAIL PAULCMCGLOBALSHIPPING.COM TAX ID NUMBER 83-1390634"/>
        <s v="740 VETERANS MEMORIAL HWY SE 30126 MABLETON GA USA"/>
        <s v="AIR SEA LOGISTICS INC. BOSTON OFFICE 8 ESSEX CENTER DR"/>
        <s v="53 NORTH PARK AVENUE SUITE 53 ROCKVILLE CENTRE NY 11570 UNITED ST"/>
        <s v="800 APOLLO STREET EL SEGUNDO, CA 90245 IMPORTS 310-683-0940"/>
        <s v="803-5090 EXPLORER DR MISSISSAUGA ON L4W 4T9 CANADA"/>
        <s v="12 COMMUNITY CENTRE NO 2 ASHOK VIH , PHASE 2 DELHI - 110052, INDIA"/>
        <s v="2 COLONY RD JERSEY CITY NJ 07305 UNITED STATES"/>
        <s v="310 120 TH AVE NE, SUITE A 203 BELLEVUE WA 98005 UNITED STATES"/>
        <s v="JOINT STOCK COMPANY 145 AN DUONG VUONG STREET,QUANG TAM WARD,THANH HOA CITY,THANH HOA PROVINCE, TAX CODE: 2801135429"/>
        <s v="1975 LINDEN BLVD, 3RD FL SUITE # 300, ELMONT, NY 11003 GROUP E US.NYC.KAPEX.OID@KERRYAPEX.COM"/>
        <s v="P.O. BOX 29228 SAN JUAN, PR 00929- 0228 PUERTO RICO CONTACTO CDONESTE@MADERERAPR.COM TELEFONO: (787) 2693838"/>
        <s v="CARR 864 KM 2.1 LOTE 327. BO HATO TEJAS. BAYAMON SAN JUAN, PUERTO RICO CONTACTO APINERO@MADELUXPR.COM TELEFONO: (787) 2693838"/>
        <s v="9901 NW 106TH ST STE 18 MEDLEY FL 33178-1237 USA"/>
        <s v="COMPANY LIMITED NO3,3/136 GROUP 19,TRUNG SON WARD, TAM DIEP CITY,NINH BINH VIETNAM TAX CODE:2700954622"/>
        <s v="1 VICTORY COURT PORTSMOUTH, VA. 23702"/>
        <s v="167-14 146 ROAD JAMAICA/QUEENS NY 11434 UNITED STAT"/>
        <s v="SUITE 100 1080 NERGE ROAD ELK GROVE VILLAGE IL 60007 UNITED S"/>
        <s v="ORRANTIA EDIFICIO 100 BUSINESS P AV GUAYAQUIL G 090101 ECUADOR"/>
        <s v="P.O. BOX 29228 SAN JUAN, PR 00929 0228 PUERTO RICO CONTACTO CDONESTE@MADERERAPR.COM TELEFONO: (787) 2693838"/>
        <s v="411 EAST ROOSEVELT ROAD WHEATON IL 60187 UNITED STATES"/>
        <s v="11331 CLAYFORD RIDGE CHARLOTTE NC 28215 USA"/>
        <s v="LOZADA, LLC BO. CALABAZAS CARR 182 KM 2.3 YABUCOA,PUERTO RICO CONTACTO BRAMOS@YELLAWOOD.COM TELEFONO: 787-266-4401"/>
        <s v="1200 CORPORATE CENTER DR. SUITE 200 MONTEREY PARK, CA 91754 ATTN: RUBY CHAN / DANEY CHANTIM"/>
        <s v="2301 NW 107TH AVE, SUITE 104 - MIAM I, FL 33172 - UNITED STATES - NIF: 650597751 EMAIL: IFERNANDEZ@CFF-INC"/>
        <s v="34 ENGELHARD AVENUE AVENEL 07001 NEW JERSEY, NJ UNITED STATES"/>
        <s v="3131 KATELLA AVENUE LOS ALAMITOS, CA 90720, USA"/>
        <s v="NO. 202 HANGZHOU ROAD, SHUYANG ECONOMIC DEVELOPMENT ZONE SHUYANG COUNTY SUQIAN CITY CHINA"/>
        <s v="CARR 864 KM 2.1 LOTE 327. BO HATO TEJAS. BAYAMON SAN JUAN PUERTO RICO CONTACTO: APINERO@MADELUXPR.COM"/>
        <s v="8311 NORTH PERIMETER RD, INDIANAPOLIS - IN 46241, UNITED STATES 317-759-2130 EIN - 81 4824920"/>
        <s v="331 MAIN STREET METUCHEN, NJ 08840, USA FAX:732 2058328"/>
        <s v="COMPANY LIMITED NGO SAI VILLAGE,QUOC OAI TOWN, QUOC OAI DISTRICT,HANOI VIETNAM TAX CODE:0108062280"/>
        <s v="VERMONT AVENUE, SUITE A TORRANCE CA 90502 UNITED STATES"/>
        <s v="333 CONTINENTAL BLVD, EL SEGUNDO,CA.90245-5012 U.S.A"/>
        <s v="600 PEACHTREE STREET NE - 25TH FLOOR ATLANTA, GA 30308 USA PHONE: 1 (415) 231-5252"/>
        <s v="11211 180 STREET NW EDMONTON CANADA"/>
        <s v="2121 W MISSION ROAD UNIT 301 ALHAMBRA CA 91803 TAX ID:46-2226435 EMAIL:DOC@DHYSHIPPINGLINE.COM@@@"/>
        <s v="BALTIMORE, 1500 BROENING HWY SUITE 150, 21224 BALTIMORE, MARYLAND, USA"/>
        <s v="FORT LEE, VA 1401 B AVENUE BLDG 3400, ROOM 119 VIRGINIA US"/>
        <s v="PRODUCTION AND TRADING COMPANY LIMITED SY CHO VILLAGE,HUU BANG COMMUNE,THACH THAT DISTRICT, HANOI CITY TAX CODE: 0110164018"/>
        <s v="3650 SACRAMENTO DRIVE"/>
        <s v="PARC INDUSTRIEL SHODECOSA 10 ROUTE PORT AU PRINCE HAITI"/>
        <s v="9600 MEILLEUR , SUITE 610. MONTREA L, QUEBEC , H2N- 2E3, CANADA."/>
        <s v="185 STAGG STREET STRATFORD,CT 06615 USA"/>
        <s v="97 LACKAWANNA AVE,SUITE 301 TOTOWA NJ 07512 USA MAILNJDOCS@ECS-SHIPPI NG.COM TEL 12018429009 FAX 120184 29010"/>
        <s v="11200 NW 25TH ST., SUITE 123 DORAL FL 33172 UNITED STATES"/>
        <s v="34 ENGELHARD AVE - 2ND FL AVENEL NJ 07001 UNITED STATES"/>
        <s v="SHOP NO.02, GROUND FLOOR SURVEY NO.1/5, GHANCHI PARA LAWRANCE QUARTER KARACHI, PAKISTAN @@@"/>
        <s v="1501 S. CLINTON AVE BALTIMORE, MD 21224 ATTN: STEPHEN MILLER"/>
        <s v="2147 ROUTE 27 SUITE 401 EDISON, NJ 08817"/>
        <s v="CARRETERA # 2 KM 88.3 BUZON 94, HATILLO 00659 PUERTO RICO"/>
        <s v="QUANG UYEN VILLAGE, MINH CHAU COMMUNE, YEN MI DISTR., HUNG YEN PRO. HUNG YEN, VIETNAM TAXCODE: 0900220978"/>
        <s v="FORWARDING LLC 300 TRADEPORT DR ATLANTA GA 30354-3912 UNITED STATES"/>
        <s v="1975 LINDEN BLVD, 3RD FL SUITE # 300, ELMONT, NY 11003 GROUP E"/>
        <s v="1500 EAST CROWN PRINCE BLVD , BUILD 80603, BRIGHTON, CO USA"/>
        <s v="803 GALAV CHAMBERS VADORARA GUJARAT, IEC: 36AAGFA9135L1Z6"/>
        <s v="CO., LTD. NO. 8 HONGYUN ROAD, WEITANG STREET, JIASHAN COUNTY, ZHEJIANG PROVINCE CHINA 314100"/>
        <s v="3115 BEAM ROAD CHARLOTTE NC 28217 UNITED STATES"/>
        <s v="660 FRITZ DRIVE COPPELL, TX 75019 JXWHITE@UPS.COM JXWHITE@UPS.COM"/>
        <s v="1800 NORTH ORANGE AVENUE ORLANDO, FL 32804 MR. JOHN WASHBURN, JOHN@WASHBURNIMPORTS.COM"/>
        <s v="RM. 413, 4/F WING ON PLAZA,62 MODY ROAD, TSIM SHA TSUI, KOWLOON, HONG KONG TEL: (852)23801084 FAX: (852)23974117 OC# 30375417"/>
        <s v="CO., LTD. ROOM 907, BUILDING 2, SAIGE DIGITAL CITY, KANGSHAN STREET, HUZHOU, ZHEJIANG, CHINA 313000#"/>
        <s v="AV ACANCEH MZ 2 LT 03 INT PISO 3 B SUPERMANZANA 11 CANCUN 11 CANCUN BENITO JUAREZ BENITO"/>
        <s v="500 WESTPARK DR STE 230 PEACHTREE CITY GA 30269 USA"/>
        <s v="56 ABERFOYLE CRESCENT, SUITE 200 TORONTO, ON, M8X 2W4, CANADA DOC_CANADA@ALBATRANS.COM"/>
        <s v="600 PEACHTREE STREET NE - 25TH FLOO ATLANTA, GA 30308 USA PHONE: 1 (415) 231-5252"/>
        <s v="RECEIVING DEPARTMENT 61 MORELAND ROAD. SIMI VALLEY CA UNITED STATES 93065"/>
        <s v="760 MARKET STREET 8TH FLOOR SAN FRANCISCO CA 94102 US ARRIVAL NOTICE EMAIL:ARRIVALNOTICE@FLEXPORT.COM"/>
        <s v="6800 SANTA FE DR, SUITE B-2 HODGKINS IL 60525 UNITED STATES"/>
        <s v="14335, W. HARDY RD"/>
        <s v="THE NAVY YARD 5101 S. BROAD STREET PHILADELPHIA PA 19112 UNITED STATES"/>
        <s v="17/F HONGTAI DIBIAO BUILDING, NO.12 22 NINGCHUAN ROAD,YINZHOU DISTRICT, NINGBO,ZHEJIANG,CHINA ."/>
        <s v="2727 PACES FERRY ROAD BUILDING 2 - SUITE 1650 ATLANTA, GA 30339"/>
        <s v="SUITE 102E N 4500 LEEDS AVENUE NORTH CHARLESTON SC 29405 UNITED ST"/>
        <s v="4341 INTERNATIONAL PARKWAY SUITE 106 ATLANTA GA 30354 -"/>
        <s v="X X"/>
        <s v="9TH FLOOR 252 NW 29TH STREET MIAMI FL 33127 UNITED STATES"/>
        <s v="54 PROGRESO ST CORONA OFFICE PARK W SAN JUAN 00909 PUERTO RICO"/>
        <s v="5011 FIRESTONE PLACE SOUTH GATE, CA 90280 DCM`SAVANNAH MAERSK.COM"/>
        <s v="CNPJ 10.614.729/0001-01 RUA TEIXEIRA DE FREITAS, 478 5 ANDA STO ANTONIO BELO HORIZONTE, MG BRAS"/>
        <s v="425 VALLEY DRIVE BRISBANE CA 94005 TEL: 415-657-3600"/>
        <s v="1227, N 4TH ST PHILADELPHIA 19122-4403"/>
        <s v="111 RIVER ST STE 1220 HOBOKEN NJ 07030-5773 USA"/>
        <s v="DAVID IMMANUEL EXPEDITORS INTERNATIONAL 849, THOMAS DRIVE, BENSENVILLE, IL"/>
        <s v="10 FIFTH STREET - STE 102, VALLEY S TREAM, NY 11581 USA TEL 718-723-38 00 CELL 516-849-3033 (TO BE CONTIN UED 3)"/>
        <s v="CO., LTD. 25/F, NO.168, JINGZHOU ROAD, ANLIAN BUILDING YANGPU DISTRICT, SHANGHAI, CHINA 200082 TAX ID: 91310116MACDFWCC4H"/>
        <s v="1650 CHARLES WILLARD STREET CARSON CA 90746 UNITED STATES"/>
        <s v="2200 RENAISSANCE BLVD, SUITE 400 KING OF PRUSSIA 19406, UNITED STATES, PA"/>
        <s v="333 CONTINENTAL BLVD. EL SEGUNDO CA 90245 UNITED STATES"/>
        <s v="MANAGEMENT CO., LTD. 22F, BAOFA BUILDING, NO. 2015, SHENYAN ROAD, YANTIAN DISTRICT, SHENZHEN, 518081, CHINA USCI:"/>
        <s v="BUILDING 8 356 GETTY AVENUE CLIFTON PASSAIC, NEW JERSEY 07011 UNITED ST TEL: 856-758 8687"/>
        <s v="AIR SEA LOGISTICS INC. 90 MERRICK AVENUE, SUITE 505 US 11554 NY EAST MEADOW"/>
        <s v="1017 NORTHPOINTE INDUSTRIAL BLVD. SUITE 100 HANAHAN SC 29410"/>
        <s v="9325 GUNSTON RD STE N110 22060-5580 FT BELVOIR,VA UNITED STATES"/>
        <s v="8320 NW 14 ST MIAMI, FL 33126 MIAMI FL 33126 UNITED STATES"/>
        <s v="PO. BOX 29228 SAN JUAN, PR00929-022 SAN JUAN PR00929 PUERTO RICO"/>
        <s v="55 STANDISH COURT 11TH FLOOR MISSISSAUGA ON L5R 4A1"/>
        <s v="400 NORTH ELM STREET, GREENSBORO, NC27401,USA.TEL 336-332-3400,E-MAIL KRISTY.GARDNERKONTOORBRANDS.COM"/>
        <s v="1501 ARDMORE BLVD., SUITE 400 PITTSBURGH PA 15221 UNITED STATES"/>
        <s v="10660 NW 25 STREET SUITE 104 MIAMI FL 33172 UNITED STATES CIPLA AITWORLDWIDE.COM"/>
        <s v="325 MARKET ST STE 204 CHATTANOOGA TN 37402, UNITED STATES PHONE: +1 855-671-9885 FAX: +1"/>
        <s v="3650 SACRAMENTO DRIVE, SAN LUIS OBISPO CA. 93401-9946 USA"/>
        <s v="1321 MURFREESBORO PIKE STE 607"/>
        <s v="2095 N. BATAVIA STREET ORANGE CA 92865 UNITED STATES"/>
        <s v="ATTN: FTZ TEAM 685 CEDAR CREST RD, SPARTANBURG SC 29301 TEL: 864-587-3200"/>
        <s v="CO., LTD. ROOM 609, NO.122, WEST HOUJIE AVENUE, HOUJIE TOWN,DONGGUAN CITY GUANGDONG PROVINCE USCI: 91441900MAC9R2EM9F"/>
        <s v="4724 ENTRANCE DRIVE CHB#4455 CHARLOTTE, NC 28273 USA AGENT OF BLUE ANCHOR AMERICA LINE"/>
        <s v="1545 FRANCISCO ST. TORRANCE, CA 90501 UNITED STATES"/>
        <s v="INC 1 CROSS ISLAND PLZ ROSEDALE 11422-1465 PREALERTCHIOCEAN@DELMARUSA.COM"/>
        <s v="399 MARKET STREET, SUITE 220 PHILADELPHIA, PA 19106-USA CTC: BILL FAGAN PH: (610) 994 5060 FAX: (610) 362 1201"/>
        <s v="NEW JERSEY OFFICE USA 2351 US HIGHWAY 130 DAYTON, NJ, 08810 CONTACT DBGROUP.NJDBGROUP.NET"/>
        <s v="6415 LANGFIELD ROAD HOUSTON, TX 77092 U.S.A TEL:713-460-1177 FAX:713-460-5001"/>
        <s v="SUITE 510W 520W 21 DRYDOCK AVE BOSTON MA 02210 UNITED STATES"/>
        <s v="50 BESTFRIEND ROAD ATLANTA, GA 30340 USA"/>
        <s v="399 MARKET STREET, SUITE 220 PHILADELPHIA, PA 19106-USA CTC: BILL FAGAN PH:(610)994 5060 FAX:(610)362 1201"/>
        <s v="18924 S. LAUREL PARK RD. SUITE G RANCHO DOMINGUEZ, CA 90220"/>
        <s v="1115 MORSE AVE, SCHAUMBURG,IL 60193 EMAIL OPS1TALATRANSWORLDWIDE.COM EIN (TAX ID) 45-4820709 P 888.233 .6762 X.308 D 305.735.3723/D 63"/>
        <s v="19113-1533 PHILADELPHIA PENNSYLVANIA"/>
        <s v="371 KM 1.4 YAUCO 00698 PUERTO RICO"/>
        <s v="74 KENNAWAY ROAD, WOOLSTON CHRISTCHURCH 8023 NEW ZEALAND ATTN: BEN TEMPLETON"/>
        <s v="19481 HARBORGATE WAY TORRANCE, CA 90501 TEL:310-638-3887 FAX:310-638-1407"/>
        <s v="."/>
        <s v="R DOUTOR PEDRO FERREIRA 333 SALA 2102 CENTRO"/>
        <s v="AGENCIAMENTO LTDA 333, R DOUTOR PEDRO FERREIRA"/>
        <s v="3399 PEACHTREE RD, NE SUITE 1130 ATLANTA, GA 30326 ATTN: DAVID MCKEEN"/>
        <s v="SUITE 401 2147 ROUTE 27 EDISON NJ 08817 UNITED STATES"/>
        <s v="LOGISTICS LLC 1763 NW 56 TERRACE LAUDERHILL FL 33313 TEL. : +17866094074"/>
        <s v="795 JUBILEE DR 01960 PEABODY UNITED STATES"/>
        <s v="555 PIERCE RD, SUITE 210, ITASCA , ILLINOIS 60143 UNITED STATES TEL:630-625-7900 FAX:630-625-"/>
        <s v="505 UNION PACIFIC BLVD LAREDO TX 78045 UNITED STATES"/>
        <s v="17 PARK OF COMMERCE BLVD., SUITE 302 SAVANNAH, GA, 31405 USA D: 912-335-4055--"/>
        <s v="2355 SALZEDO STREET SUITE 205 CORAL GABLES, FL 33134"/>
        <s v="16535 VIA ESPRILLO SAN DIEGO, CA 92127 EMAIL:SLAINTL@AM.SONY.COM TEL:#+1 858-942-0321"/>
        <s v="4160 TEMESCAL CANYON RD, SUITE 401 92883 - CORONA, CA, USA PHONE: 1 951 2812557 ATTN.: JEFERSON PERIN"/>
        <s v="24050 MADISON ST. #111 TORRANCE, CA 90505 ATTN: JOANNE LEE TEL: 310-375-2321 E-MAIL: TEAM@SOLLINTL.COM"/>
        <s v="22 CENTURY BLVD , SUITE 510 NASHVILLE, TENNESSEE 37214, US. PH: 615-885-0020"/>
        <s v="SUITE 400 2200 RENAISSANCE BLVD, SUITE 400 KING OF PRUSSIA"/>
        <s v="SUITE 305 525 MILLTOWN ROAD NORTH BRUNSWICK NJ 08902 UNITED STA"/>
        <s v="CHICAGO 131 N. LIVELY BLVD., ELK GROVE VILLAGE, IL. 60007 TEL: 1-847-439-2139"/>
        <s v="262 HARBOR DRIVE STAMFORD CT 06902 US"/>
        <s v="317 LIBBEY INDUSTRIAL RARKWAY UNIT WEYMOUTH UNITED STATES OF AMERICA"/>
        <s v="3400 W STONEGATE BLVD SUITE 25-412 ARLINGTON HEIGHTS IL 60005 UNITED S"/>
        <s v="BLVD ADOLFO RUIZ CORTINES 3720, TORRE II, PISO 10 01900 CDMEX KSN220401GKA"/>
        <s v="8503 NW 80TH STREET 33166 MEDLEY FL, UNITED STATES"/>
        <s v="74 SOUTHWOODS PKWY. SUITE 600 ATLANTA GA 30354 UNITED STATES"/>
        <s v="10801 N.W. 97TH ST., SUITE 1"/>
        <s v="AVENIDA SANTA FE 170 CIUDAD DE MEXICO 01210 MX"/>
        <s v="2001 SPRING RD SUITE 200 OAK BROOK OAK BROOK IL 60523 UNITED STATES"/>
        <s v="121 DEVELOPMENT LANE WINCHESTER, VA 22602 F.M.C.NO 2009-086 USAXX"/>
        <s v="BOSTON OFFICE 8 ESSEX CENTER DRIVE SECOND FLOOR SUITE 230 PEABODY"/>
        <s v="AVENIDA BERNAL 576 URBANIZACION YUMURI COLONIA MIRAMONTE SAN SALVADOR"/>
        <s v="STREET PHILADELPHIA UNITED STATES 19112"/>
        <s v="3131 KATELLA AVE., LOS ALAMITOS, CA 90720, USA CUSTOMS DEPARTMENT"/>
        <s v="LTD. - OCEAN CONTACT-16F, ORIENT INTERNATIONAL F 16F, ORIENT INTERNATIONAL FINANCE SHANGHAI ,"/>
        <s v="111 TOWN SQUARE LN JERSEY CITY, NJ 07310 UNITED STATES OF AMERICA"/>
        <s v="1785 ENTERPRISE DR STE BUFORD GA 30518 UNITED STATES"/>
        <s v="8 ELAINE PL, PLAINVIEW PLAINVIEW OH 11803 UNITED STATES"/>
        <s v="MIRSA MANUFACTURING LLC 4403 W . MILITARY HWY STE 100 MCALLEN TX 78503 MCALLEN TX"/>
        <s v="CO., LTD. ROOM 907, BUILDING 2, SAIGE DIGITAL CITY, KANGSHAN STREET,"/>
        <s v="NO. 103 HENGXING ROAD, WEITANG TOWN JIASHAN, ZHEJIANG, CHINA TEL+86-573-89118286"/>
        <s v="CO., LTD. ROOM 901-2000, BUILDING 4, NO. 2377, SHENKUN ROAD, MINHANG DISTRICT, SHANGHAI, CHINA"/>
        <s v="250 WEST 39TH STREET RM#602, NEW YORK, NY 10018 TEL:212-840-6969 FAX:212-840 7171"/>
        <s v="LOT A7 (CELL A7.1), N3 STREET, KSB INDUSTRIAL PARK, AREA B, DAT CUOC COMMUNE NORTH TAN UYEN DISTRICT, BINH DUONG PROVINCE, VIETNAM"/>
        <s v="140 EASTERN AVENUE CHELSEA, MA 02150"/>
        <s v="3131 KATELLA AVE., LOS ALAMITOS, CA 90720, USA TEL:1-(562)290-4094"/>
        <s v="EXPEDITORS INTERNATIONAL 849 THOMAS EMAIL: ORD-SCHNEIDER@EXPEDITORS.COM PHONE 630-227-4798"/>
        <s v="20 VESEY STREET SUITE 601 NEW YORK NY 10007 TEL17183041230"/>
        <s v="5902 14TH AVENUE,UNIT 104 BROOKLYN ,NY 11219 TEL 718-686-8290 FAX 7 18-686-8294 11219"/>
        <s v="SUITE G10 3200 HORIZON DRIVE , SUITE 120 KING OF PRUSSIA"/>
        <s v="LTD. SUITE 511, UNIT 6, BUILDING 6, DONGYE ROAD NO. 5, HOUJIE TOWN, DONGGUAN CITY, GUANGDONG"/>
        <s v="7799 BERG RD DELTA BC V4G 0A5 CANADA"/>
        <s v="34 ENGELHARD AVENUE AVENEL NJ 07001 UNITED STATES"/>
        <s v="20 W LINCOLN AVE. SUITE 300 VALLEY STREAM, NY 11580 CONTACT: FIONA POWELL TEL: 516-837-4407"/>
        <s v="11099 S.LACIENEGA BLVD, SUITE 151 LOS ANGELES CA 90045 UNITED STATES"/>
        <s v="LOT CN3, KCN THACH THAT-QUOC QAI,QUOC OAI,HA NOI VIETNAM TAX ID: 0109788847 EMAIL: OFFICE@GOANLAC.COM"/>
        <s v="3592 ROSEMEAD BLVD. # 717, ROSEMEAD, CA 91770 TEL: 626.236.2141"/>
        <s v="6299 AIRPORT ROAD, SUITE 401 MISSISSAUGA ON L4V 1N3 CANADA HMTEAM@CARSON.CA"/>
        <s v="P.O. BOX 29228 SAN JUAN, PR 00929-0 PUERTO RICO CONTACTO CDONESTE@MADERERAPR.COM"/>
        <s v="3152 LITTLE ROAD SUITE#186 TRINITY, FL 34655 E-MAIL:"/>
        <s v="2147 ROUTE 27 SUITE 401 EDISON NJ 08817 UNITED STATES"/>
        <s v="3152 LITTLE ROAD SUITE#186 TRINITY, TRINITY FL 34655 UNITED STATES"/>
        <s v="17210 SOUTH MAIN STREET GARDENA CA 90248 UNITED STATES"/>
        <s v="2 FOLSOM STREET SAN FRANCISCO, CA.94105,"/>
        <s v="849 THOMAS DRIVE BENSENVILLE, IL 60106 ATTN: CHRISTINA PELLEGRINO"/>
        <s v="11540 HWY. 92 EAST, SEFFNER FL 33584 PHONE:(813) 623-5400 FAX:(813)"/>
        <s v="9900 W SAMPLE ROAD STE 401 CORAL SPRINGS FL 33065 USA"/>
        <s v="1 VICTORY COURT PORTSMOUTH US"/>
        <s v="325 MARKET STREET, SUITE 204 37402 / +1.855.671.9885 TYLER.CARDEN@STEAMLOGISTICS.COM;"/>
        <s v="CO., LTD, ROOM 904, HAIXU BUILDING, 109TH YANHE ROAD, SHATIAN TOWN DONGGUAN CITY, GUANGDONG PROVINCE, CHINA"/>
        <s v="CO., LTD. ROOM 901-2000, BUILDING 4, NO. 2377, SHENKUN ROAD, MINHANG DISTRICT, SHANGHAI, CHINA -"/>
        <s v="18924 SOUTH LAUREL PARK ROAD #G"/>
        <s v="500 PIERCE STREET SOMERSET NJ 08873 US"/>
        <s v="155 N.RIVERVIEW DR.SUITE 105 ANAHEIM HILLS, CA 92808 TEL +1(626)507-8119 FAX +1(626)689-295"/>
        <s v="LTD ROOM 408, BUILDING 2, NO. 134, WENXIAN ROAD, DONGZHA STREET, NANHU"/>
        <s v="CO., LTD, ROOM 904, HAIXU BUILDING, 109TH YANHE ROAD, SHATIAN TOWN, DONGGUAN CITY, GUANGDONG PROVINCE CHINA"/>
        <s v="7F, NOMURAFUDOSAN NIHONBASHI-ODEMMACHO BUILDING., 1-4 NIHONBASHI-ODEMMACHO,"/>
        <s v="LTD. NO. 803, WEST WAIHUAN ROAD, JIASHAN, ZHEJIANG, CHINA 314100 USCI 913304210894964353 -"/>
        <s v="MANAGEMENT CO., LTD. ROOM 207, SHENTIAN BUILDING, NO. 265 DALIAN ROAD,"/>
        <s v="1545 FRANCISCO ST"/>
        <s v="421 N.OAK STREET, INGLEWOOD, CA 90302,UNITED STATES, TEL:3106712688,FAX:310419 8832,"/>
        <s v="CARR 864 KM 2.1 LOTE 327. BO HATO T PUERTO RICO CONTACTO APINERO@MADELUXPR.COM"/>
        <s v="IRELAND ROAD, OFF SIDDIQ WAHAB ROAD KARACHI SD 74200 PAKISTAN"/>
        <s v="SANCOME ST 500"/>
        <s v="179-17 149TH AVE, SUITE 200 JAMAICA, NY 11434, USA (EIN# 11-3001950) QUEENIE/VICKY"/>
        <s v="600 S 6TH AVE, CITY OF INDUSTRY, CA 91746 T (323) 863-8530 F 323 -853-8537 91746"/>
        <s v="CO., LTD ROOM 904, HAIXU BUILDING, 109TH YANHE ROAD, SHATIAN TOWN, DONGGUAN CITY, GUANGDONG PROVINCE, CHINA"/>
        <s v="1001 FRONTIER ROAD, SUITE 100, BRIDGEWATER, NJ 08807 U.S.A"/>
        <s v="770 SOUTH CENTRAL AVE HAPEVILLE GA 30354 OFFICE 404-768-4445"/>
        <s v="390 FRANKLIN AVE 11010-1256 FRANKLIN SQUARE UNITED STATES"/>
        <s v="NO. 30, LANE 20, JINLI 1ST. RD, DONGSHAN TOWNSHIP, YILAN COUNTRY 26943, TAIWAN"/>
        <s v="NO.30, LANE 20, JINLI 1ST. RD,DONG SHAN TOWNSHIP, YILAN COUNTRY 26943, TAIWA"/>
        <s v="560 NACHES AVE S W SUITE 100 RENTON, WASHINGTON 98057 PH 206.241.0771 FAX 206.241.0823"/>
        <s v="8 ESSEX CENTER DR SECOND FLOOR, SUI PEABODY MA 01960 UNITED STATES"/>
        <s v="NO ADDRESS"/>
        <s v="1975 LINDEN BLVD, 3RD FL SUITE # 300,ELMONT, NY 11003 GROUP E US.NYC.KAPEX.OID@KERRYAPEX.COM"/>
        <s v="BUFETE MEXICANO DE ADUANAS, S.C. TAX ID IAA950330D18 ATTENTION: ROCIO CUEVAS"/>
        <s v="OFFICE 145 HOOK CREEK BLVD, UNIT C-1A, VALLEY STREAM, NY 11581 EMAIL AUROBINDONNRUSA.COM,PH NO"/>
        <s v="LTD. ROOM 408, BUILDING 2, NO.134 WENXIAN ROAD, DONGZHA STREET NANHU DISTRICT, JIAXING, ZHEJIANG"/>
        <s v="CO., LTD. 25/F NO. 168, JINGZHOU ROAD, ANLIAN BUILDING YANGPU DISTRICT, SHANGHAI, CHINA"/>
        <s v="4 EXPRESSWAY PLAZA, SUITE 216 ROSLYN HEIGHTS NY 11577 UNITED STAT"/>
        <s v="100 GRAINGER PARKWAY LAKE FOREST UNITED STATES"/>
        <s v="MEMO.DELIVERY.NOT NEEDED PROFILES ----- 00000 US"/>
        <s v="300 E. OLMOS DRIVE SUITE B HIDALGO TX 78557 UNITED STATES"/>
        <s v="3550, NW 112 ST,MIAMI, FL 33167 UNITED STATES , ATTN BEATRIZ CISNEROS ,EMAIL SALESCHEMO.COM TEL. (305)-463-9522"/>
        <s v="CO., LTD. BUBUGAO INDUSTRIAL AREA, HUILONG TOWN, GAOYAO, ZHAOQING CITY, GUANGDONG PROVINCE,"/>
        <s v="8045 NORTHCOURT ROAD HOUSTON TX 77040 UNITED STATES"/>
        <s v="AVENUE DU CHEF VAIRAATOA PAPEETE BP 51568 PIRAE"/>
        <s v="LEPINE AVE 500"/>
        <s v="3705 WILSON ROAD ATLANTA GA 30354 UNITED STATES"/>
        <s v="1975 LINDEN BLVD, 3RD FL SUITE # 300, ELMONT, NY 11003 GROUP E US.NYC.KAPEX.OID@ KERRYAPEX.COM"/>
        <s v="1400 N.W. 121 CT STE 900 MIAMI, FL 33182 USA CONTACT CONCEPCION SARAVIA"/>
        <s v="LOGISTICS CO.,LTD ROOM 903, YIHAI CENTER, SOUTH EAST OF SHENYAN ROAD, HAISHAN STREET, YANTIAN"/>
        <s v="317 LIBBEY INDUSTRIAL PARKWAY, UNIT B-200,WEYMOUTH,MA 02189 TEL:781-544-3970 FMC#024358NF"/>
        <s v=". 74 SOUTHWOODS PARKWAY, ATLANTA, GA GA 30354 US"/>
        <s v="15265 ROCKAWAY BLVD STE 202 JAMAICA NY 11434 UNITED STATES"/>
        <s v="3RD FLOOR, SUITE B 154-09 146TH AVE JAMAICA/QUEENS NY 11434 UNITED STAT"/>
        <s v="901 PENHORN AVENUE SUITE 2 SECAUCUS NJ 07094 UNITED STATES"/>
        <s v=". 8730 STONY POINT PARKWAY, RICHMOND, VA 23235 GLEN ALLEN, VA VA 23060 U"/>
        <s v="OH 860 GARDEN ST ELYRIA ELYRIA OH 44035 UNITED STATES"/>
        <s v="411 EAST ROOSEVELT ROAD WHEATON, IL, 60187 UNITED STATES TEL: 630 597 2000 FAX: 630 315 3844 LANDSTAR'S SCAC CODE: LSLG"/>
        <s v="WHEATON, IL, 60187 UNITED STATES TEL: 630 597 2000 FAX: 630 315 3844 BRAZILIMP@LANDSTARMAIL.COM EIN# 06-1266583"/>
        <s v="3/F., MONARCH HOUSE II, 501-503 HEN HONG KONG HONG KONG"/>
        <s v="LTD NO. 202 HANGZHOU ZHONG ROAD, SHUYANG ECONOMIC DEVELOPMENT ZONE, SHUYANG COUNTY, SUQIAN CITY,"/>
        <s v="CONTACT DONNA NOLIN;SHAYNE LACHLAN MAIL / OAKWISE_HURFORDHOTMAIL.COM SHAYNE.LACHLANOAK-WISE.COM"/>
        <s v="THUA DAT SO 40, TO BAN DO SO 32, KHU PHO LONG BINH, PHUONG KHANH BINH THI XA TAN UYEN TINH BINH"/>
        <s v="LOGISTICS CO.,LTD ROOM 903, YIHAI CENTER, SOUTH EAST OF SHENYAN ROAD, HAISHAN STREET,"/>
        <s v="ATTN: ADIDAS IMPORT DEPT. / DAVID HUSKEY 17210 S. MAIN ST. GARDENA, CA.90248 TEL: 310-965-5669"/>
        <s v="3650 SACRAMENTO DRIVE SAN LUIS OBISPO CA, 93401-9946"/>
        <s v="11TH FLOOR, LOGISTICS DEPARTMENT 53 NASHVILLE TN 37214 UNITED STATES"/>
        <s v="LLC. 1201 MARINA VILLAGE PARKWAY, ALAMEDA, CA 94501 US"/>
        <s v="3650 SACRAMENTO DRIVE, SAN LUIS OBISPO CA UNITED STATES"/>
        <s v="TBD/SIT LAREDO, TX 78041 US68 UNITED STATES"/>
        <s v="APOF TRI-STAR FREIGHT SYSTEMS,INC. OUSTON"/>
        <s v="160 NEW BRITAIN BLVD CHALFONT PA 18914 UNITED STATES"/>
        <s v="6 HOLLYWOOD CT SOUTH PLAINFEILD, NEW JERSEY 07080. USA EMAIL TOM1GFS1.COM SHAMMI1SHAMMI1.COMXX"/>
        <s v="21023 S. MAIN ST UNIT D CARSON CA 90745 US"/>
        <s v="3419 RITNER HIGHWAY, NEWVILLE, PA 1 7241 ATTN ERIN PRICE"/>
        <s v="ATTN NILA RIZZO CEL 786-239-0630 OFFICE 305-468-0002 EMAIL/ NILARNRINTLCARGO .COM"/>
        <s v="3 UNIVERSITY PLAZA, SUITE 400 HACKENSACK, NJ 07601 TEL: (201) 342-1200 TRAFFIC@THESGCOMPANIES.COM"/>
        <s v="2740A SLOUGH STREET, UNIT 8/9, MISSISSAUGA, ON, L4T 1G3 TEL - 905-677-5000 EXT 321 FAX-905-677-4000"/>
        <s v="1815 HOURET COURT SAN JOSE CA 95161-1117 UNITED STATE"/>
        <s v="621 STATE ST. RACINE WI 53402 UNITED STATES"/>
        <s v="2727 WORKMAN MILL ROAD CITY OF INDUSTRY CA 90601 UNITED ST"/>
        <s v="2500 CITYWEST BLVD, SUITE #150-112 HOUSTON, TX 77042 TEL #: +1-281-383-9789 +1-718-766-9"/>
        <s v="2581 NW 74 AVENUE MIAMI FL 33122 USA"/>
        <s v="4289-A CROSSPOINT DRIVE LADSON SC 29456 UNITED STATES"/>
        <s v="644 SUPREME DR BENSENVILLE IL 60106 UNITED STATES"/>
        <s v="1200 CORPORATE CENTER DR. SUITE 200 MONTEREY PARK, CA 91754 TEL: 213 353 0800"/>
        <s v="CO., LTD ROOM 904, HAIXU BUILDING, 109TH YANHE ROAD, SHATIAN TOWN, DONGGUAN CITY, GUANGDONG PROVINCE,"/>
        <s v="DSV OCEAN TRANSPORT 200 WOOD AVE S STE 300 ISELIN NJ 08830"/>
        <s v="3 GATEWAY CENTER 100 MULBERRY ST FL 12 NEWARK, NJ 07102"/>
        <s v="5911 TACKAWANNA STREET PHILADELPHIA, PA. 19135 EMAIL:ACSASSOCIATESINC@GMAIL.COM TEL:215-784-0661"/>
        <s v="3650 SACRAMENTO DRIVE SAN LUIS OBISPO CA. 93401-9946"/>
        <s v="1363 CALLE RIO DANUBIO CAROLINA, PR 00982 (787) 625-7000"/>
        <s v="500 LEPINE STREET, CANADA H9P 2V6"/>
        <s v="250 WEST 39TH STREET, SUITE#602 NEW YORK, NY 10018 TEL: 212-840-6969 FAX: 212-840 7171"/>
        <s v="1975 LINDEN BLVD, 3RD FL SUITE 300, ELMONT, NY 11003"/>
        <s v="PH 980.359.1260 CHRIS HELLOW EMAIL EMAIL IMPORTDOCSTROYLINES.COM"/>
        <s v="4,WERNIK PLACE, METUCHEN, NJ 08840 USA TEL: 732.318.6963 EMAIL: CSV@JSKLOGIX.COM"/>
        <s v="15920, INTERNATIONAL PLAZA DRIVE HOUSTON TX77032 US"/>
        <s v="762 DOWNTOWNER LOOP WEST, SUITE 203 MOBILE,AL ZIP 36609-OTI#024552NF PH. 251-414-3306 FAX 251-414-3309A"/>
        <s v="114 MAPLE AVENUE 07701 RED BANK - NEW JERSEY US T0017325302085 F0017325302071"/>
        <s v="1401 RANKIN ROAD HOUSTON, TX, 77073, US"/>
        <s v="699 KAPKOWSKI ROAD ELIZABETH NJ 07201 UNITED STATES"/>
        <s v="LOT 158, 164 LINH TRUNG EXPORT PROCESSING ZONE AND INDUSTRIAL PARK III, AN TINH WARD,"/>
        <s v="200 WOOD AVENUE S SUTE 300 ISELIN NJ 08830 UNITED STATES"/>
        <s v="4332 CERRITOS AVE, SUITE106 LOS ALAMITOS,CA 90720 TEL 714484 8818 FAX 714 484 8820 E-MAIL"/>
        <s v="NO. 103 HENGXING ROAD, WEITANG TOWN JIASHAN, ZHEJIANG, CHINA 314100 TEL:+86-573-89118286 FAX:+86-573-84187655+"/>
        <s v="CO., LTD ROOM 907, BUILDING 2, SAIGE DIGITAL CITY, KANGSHAN STREET, HUZHOU, ZHEJIANG , CHINA 313000+"/>
        <s v="EDIFICIO ELAB, SUITE 107, EVARISTO SANTO DOMINGO 01 DOMINICAN REPUBL"/>
        <s v="844 E. ELIZABETH ST. REPUBLIC MO 65738 UNITED STATES"/>
        <s v="ONE PIERCE PLACE SUITE 355W ITASCA IL 60143 TEL 630-626-7070"/>
        <s v="8411 LA CIENEGA BLVD INGLEWOOD, CA 90301 US"/>
        <s v="290 CENTRAL AVE 11559-8507 LAWRENCE"/>
        <s v="2727 WORKMAN MILL RD. CITY OF INDUSTRY CA 90601 UNITED ST"/>
        <s v="LTD. ADD NO.206-216, BUILDING 22, NO. 1188 WAIHUAN WEST ROAD, WEITANG STREET, JIASHAN, JIAXING,"/>
        <s v="67 WALNUT AVENUE, SUITE 301 CLARK NJ 07066-1640 UNITED STATES"/>
        <s v="1800 ELLER DRIVE, SUITE 101 FORT LAUDERDALE, FL 33316 T: 9544671151 F: 9544671171"/>
        <s v="444, W OCEAN BLVD LONG BEACH 90802"/>
        <s v="111 SYLVAN AVENUE, NORTH BUILDING ENGLEWOOD CLIFFS, N.J. 07632 U.S.A"/>
        <s v="SOUTHCENTER SOUTH INDUSTRIAL PARK 18289 OLYMPIC AVENUE SOUTH SEATTLE, WASHINGTON 98188 U.S.A."/>
        <s v="MR. IGOR WILK 6800 SANTA FE DR, SUITE B-2 HODGKINS, IL 60525, USA OFFICE +1 312 237 3811 EXT 1049"/>
        <s v="1420 5TH AVE., SUITE 2200 SEATAC WA 98101 UNITED STATES"/>
        <s v="SUITES A - G 799 CROMWELL PARK DRIV GLEN BURNIE MD 21061 UNITED STATES"/>
        <s v="6800 S CYPRESS MI 48174 ROMULUS UNITED STATES OF AMERICA ASHLEY WRIGHT"/>
        <s v="TAM PHUOC COMMUNE BIEN HOA CITY DONG NAI PROVINCE, VIETNAM"/>
        <s v="2355 SALZEDO STREET, SUITE 205 CORAL GABLES, FL 33134 ANDRES ZARATE PH 305 448 5010"/>
        <s v="8TH FL., OFF. NO. A6/UNIT NO. A2, S AHMEDABAD GJ 380051 INDIA"/>
        <s v="8TH FLOOR, OFF. A/6, UNIT NO. A2 SA AHMEDABAD GJ 380051 INDIA"/>
        <s v="BUILDING 1, SUITE 100 2727 PACES FE ATLANTA GA 30339 UNITED STATES"/>
        <s v="18255 HUMBLE PARKWAY HUMBLE TX 77338 UNITED STATES"/>
        <s v="2355 SALZEDO STREET, SUITE 205 US-CORAL GABLES, FL 33134 CONTACT: ANDRES ZARATE"/>
        <s v="KH NO. 10/2833, SARFRAZ ROAD, TIMBER MARKET, RAWALPINDI, PAKISTAN TAX NUMBER: 2222388-6"/>
        <s v="INDUSTRIES (PVT) LTD PLOT NO.15, SECTOR-15, KORANGI INDUSTRIAL AREA KARACHI, PAKISTAN TAX NUMBER: NTN# 0711399-4"/>
        <s v="INDUSTRIES (PVT) LTD PLOT NO.15, SECTOR-15, KORANGI INDUSTRIAL AREA KARACHI, PAKISTAN"/>
        <s v="KH NO. 10/2833, SARFRAZ ROAD, TIMBER MARKET, RAWALPINDI, PAKISTAN NTN: 2222388-6"/>
        <s v="19600 SOUTH WILMINGTON AVENUE CARSON CA 90746 UNITED STATES"/>
        <s v="OUTDOOR LLC,200 DOMAIN DRIVE STRATHAM, NH 03885 ,USA ATTN:DAWN PERRY TEL:336-424-4481"/>
        <s v="PLOT, 21--SURVEY NO,171 TULSIDHAM MEGHPAR BORICHI"/>
        <s v="9705 NW 108TH AVE STE 18 MIAMI FL 33178-2558 USA"/>
        <s v="19701 HAMILTON AVE, STE 100 TORRANCE, CA 90502 T:310-343-6200 F:310-225-3791"/>
        <s v="LTD SUITE 511, UNIT 6, BUILDING 6, DONGYE ROAD NO. 5, HOUJIE TOWN, DONGGUAN CITY, GUANGDONG PROVINCE,"/>
        <s v="420 DOUGHTY BLVD. INWOOD, NY POSTAL TEL: (516) 371-7184 FAX: (516) 239 EMAIL ID : K.OCONNOR@UTCOVERSEAS.CO"/>
        <s v="420 DOUGHTY BLVD. INWOOD, NY POSTAL CODE 11096 USA TEL: (516) 371-7184 FAX: (516) 239"/>
        <s v="IRELAND ROAD OFF SIDDIQ WAHAB ROAD KARACHI, PAKISTAN TEL:011 9221 2730857 FAX:011 9221 2734416"/>
        <s v="495 CEDAR CREST ROAD, SPARTANBURG, SC 29301"/>
        <s v="3650 SACRAMENTO DRIVE SAN LUIS OBISPO CA.93401-9946"/>
        <s v="3945 FREEDOM CIRCLE SUITE 400, SANT A CLARA, CA 95054 ."/>
        <s v="100 WALNUT AVE. CLARK NJ 07066 UNITED STATES"/>
        <s v="SERVICES, INC. 14213 TRANSPORTATION AVE LAREDO TX 78045 UNITED STATES"/>
        <s v="220 BALLARDVALE STREET, UNIT E WILMINGTON MA 01887 UNITED STATES"/>
        <s v="15927 DISTRIBUTION WAY CERRITOS, CA 90703 UNITED STATES TEL:+1 310 618 8494 FAX:+1 310 618 9841"/>
        <s v="990 BISCAYNE BLVD MIAMI FL 33132 UNITED STATES"/>
        <s v="CO., LTD. ROOM 907, BUILDING 2, SAIGE DIGITAL CITY, KANGSHAN STREET, HUZHOU, ZHEJIANG CHINA"/>
        <s v="CO., LTD. ROOM 901-2000, BUILDING 4, NO. 2377, SHENKUN ROAD, MINHANG DISTRICT, SHANGHAI, CHINA - TAX ID"/>
        <s v="19900 S. VERMONT AVENUE, SUITE A TORRANCE CA 90502 UNITED STATES"/>
        <s v="230-39 INTERNATIONAL AIRPORT CENTER BLVD, STE 100 SPRINGFIELD GARDENS, NY 11413 UNITED STATES"/>
        <s v="3131 KATELLA AVE., LOS ALAMITOS, CA 90720, USA TEL:1-(562)290-4094 FAX:1-(562)997-5766"/>
        <s v="3650 SACRAMENTO DRIVE, SAN LUIS OBISPO, CA. 93401-9946,"/>
        <s v="2901 RUWI 112 OMAN"/>
        <s v="NO. 103 HENGXING ROAD, WEITANG TOWN JIASHAN, ZHEJIANG, CHINA 314100 TEL+86-573-89118286"/>
        <s v="RM 201, BLDG 9, ZHONGYANG HUAYUAN, NO 368 SOUTH CHEZHAN RD., JIASHAN TOWN, ZHEJIANG, CHINA 314100"/>
        <s v="JAIME BALMES 8 OF 201, COL. LOS MOR MIGUEL HIDALGO CMX 11510 MEXICO"/>
        <s v="3650 SACRAMENTO DRIVE, SAN LUIS OBISPO, CA. 93401-9946, UNITED STATES OF AMERICA"/>
        <s v="150 EASTERN AVENUE CHELSEA MA 02150 UNITED STATES"/>
        <s v="37300 ECORSE RD, SUITE 300 ROMULUS MI 48174 UNITED STATES"/>
        <s v="TIANWEN IMPORT EXPORT CO., LTD ROOM 2211, INTERNATIONAL FINANCE CENTER BUILDING, 20 JINGANG ROAD,"/>
        <s v="478 WANDO PARK BLVD MT. PLEASANT, SC 29464 TEL: 8438562480 FAX: 8438562484 ROBIN ELSMORE X202"/>
        <s v="670 FALLING CREEK ROAD, SPARTANBURG, SC 29301"/>
        <s v="ADD:1000 LAKES DRIVE, SUITE 415 WES EMAIL: DAMON@TOPASIA.US HUYEN@TOPASIA.US"/>
        <s v="800 RXR PLAZA 8TH FLOOR WEST TOWER UNIONDALE NY 11556"/>
        <s v="5 COMMERCE DRIVE, READING, PA 19607 USA, TEL +1 610-396-9550 ANOTICEFMSNAFMS-LOGISTICS.COM TAX ID 51-0401141"/>
        <s v="375 HOPPING BROOK ROAD HOLLISTON, MA 01746 US"/>
        <s v="500 UNICORN PARK 2ND FLOOR WOBURN, MA 01801 US TEL : 781.838-8980"/>
        <s v="THREE TECHNOLOGY DRIVE, PEABODY ,MA PEABODY MA 01960 UNITED STATES"/>
        <s v="8375 NORTH GILMORE ROAD FAIRFIELD OH 45014 UNITED STATES"/>
        <s v="8571 RAYO AVE, 90280 SOUTH GATE UNITED STATES TEL:+1 (323) 208-1749"/>
        <s v="5101 SOUTH BROAD STREET PHILADELPHIA IKEA ACCOUNT TEL:215 238 8600 FAX:215 238 8578 MAIL:"/>
        <s v="1100-1138 TOWER LANE, STE 1116 BENSENVILLE IL 60106 UNITED STATES"/>
        <s v="1501 S. CLINTON STREET, SUITE #210, BALTIMORE, MD 21224 UNITED STATES EMAIL: SCHNEIDERELECTRIC.MCSI.NAM@M"/>
        <s v="636 HWY 90A MISSOURI CITY, TX 77489"/>
        <s v="LLC 525 MILLTOWN ROAD SUITE 305 NORTH BRUNSWICK NJ 08902"/>
        <s v="1540 CARLEMONT DR, SUITE J CRYSTAL LAKE, IL 60014 TEL 815 788 1683 FAX 815 479 9689"/>
        <s v="ATTN: ADIDAS IMPORT DEPT. / DAVID HUSKEY 17210 S. MAIN ST. GARDENA, CA. 90248 TEL: 310-965-5669-"/>
        <s v="200 TRADEPORT DRIVE, SUITE 400 ATLANTA GA 30354 UNITED STATES"/>
        <s v="114 MAPLE AVE, RED BANK, NJ 07701 233 NEW JERSEY USA TEL:17325302085 FAX:1 7325302071"/>
        <s v="6005 FREEPORT AVENUE SUITE 102 MEMPHIS TN 38141 UNITED STATES"/>
        <s v="203 FORT WADE ROAD SUITE 320 PONTE VEDRA BEACH, FL 32081 DISPATCH CENTRANSATL.COM"/>
        <s v="26534 DANTI COURT, BLDG G HAYWARD CA 94545 UNITED STATES"/>
        <s v="4289-A CROSSPOINT DR OTI LICENSE : 002122 LADSON 29456 UNITED STATES"/>
        <s v="800 RXR PLAZA 8TH FLOOR WEST TOWER UNIONDALE NY 11556 UNITED STATES"/>
        <s v="16 BRIDGEWATER ST BROOKLYN NY 11222 UNITED STATES"/>
        <s v="1342 NW 78TH AVE MIAMI, FL 33126 305-232-4108 OPERATIONSPLEXLOG.COM"/>
        <s v="75 DOW RD BOW, NH 03304- BOSTON-USA CONTACT CHAD DEMETRY E-MAIL USSILTANDSITESUPPLY"/>
        <s v="DIVISION OF EASTER UNLIMITED, INC 80 VOICE ROAD CARLE PLACE NY 11514 US"/>
        <s v="300 E. OLMOS DRIVE SUITE B HIDALGO TX 78557"/>
        <s v="CO., LTD. BUBUGAO INDUSTRIAL AREA, HUILONG TOWN, GAOYAO, ZHAOQING CITY,"/>
        <s v="1767 AVE. JESUS T. PIERO URB. SUMMIT HILLSSAN JUAN, PR 00920, TEL. 787-257-1301 CTC: NORTIZ@DFF-INC.COM"/>
        <s v="1767 AVE. JESUS T. PIERO URB. SUMMIT HILLS, SAN JUAN, PR 00920, TEL. 787-257-1301 CTC: NORTIZ@DFF-INC.COM"/>
        <s v="ATL 5192 SOUTHRIDGE PKWY STE 117 ATLANTA GA 30349 UNITED STATES"/>
        <s v="33 WASHINGTON STREET, 13TH FLOOR NEWARK NJ 07102 UNITED STATES"/>
        <s v="1300 MARK ST"/>
        <s v="4289-A CROSSPOINT DR OTI LICENSE : 002122 LADSON SC 29456 UNITED STATES"/>
        <s v="1405 FRANK YOST LANE"/>
        <s v="NO. 802, BEIHAI ROAD, HAIMEN , JIANGSU PROVINCE, CHINA 226100 TEL +(86) 13338837718"/>
        <s v="1075 INNER LOOP ROAD SUITE 300 ATLANTA UNITED STATES"/>
        <s v="485 US HIGHWAY 1 S BUILDING F 4TH FLOOR ISELIN, NJ 08830-3009"/>
        <s v="350 5TH AVENUE, 6TH FLOOR NEW YORK, NY 10118 646-839-700 CHITSGOCEANCENTRICBRANDS.COM"/>
        <s v="3030 ORLANDO DRIVE MISSISSAUGA CANADA"/>
        <s v="TAM PHUOC COMMUNE BIEN HOA CITY DONG NAI PROVINCE, VIETNAM 810000"/>
        <s v="3150 LENOX PARK BLVD MEMPHIS TN 38115 UNITED STATES"/>
        <s v="28 RUE DES ARPENTEURS ZONE INDUSTRIELLE DE PANDA 98835-DUMBEA-NC"/>
        <s v="395 OYSTER POINT BLVD.SUITE 415 SOUTH SAN FRANCISCO, CA 94080 OFFICE 650.763.5693"/>
        <s v="16192 COASTAL HIGHWAY LEWES, DE USA"/>
        <s v="940 APOLLO RD EAGAN MN 55121 UNITED STATES"/>
        <s v="400 GARDEN CITY PLAZA, SUITE # 404 GARDEN CITY NY 11530 UNITED STATES"/>
        <s v="1750 E GOLF RD STE 386 SCHAUMBURG IL 60173 O 847-648-4099 M 630-597-5144 F 844-432-9522 OPSSYNCTRANSINTL.COM"/>
        <s v="1149 W 190TH STREET SUITE 2130 CA 90248 GARDENA TEL 0013107671350"/>
        <s v="1767 AVE. JESUS T. PINERO URB. SUMMIT HILLS SAN JUAN, PR 00920 TEL. 787-257- 1301 TC: NORTIZ@DFF-INC.COM"/>
        <s v="NO. 7 YUANTAN ROAD, YUANTAN TOWN, QIANSHAN COUNTY, ANQING CITY, ANHUI PROVINCE, P.R."/>
        <s v="1902 CYPRESS LAKE DR, SUITE 150 ORLANDO FL 32837 UNITED STATES"/>
        <s v="400 GARDEN CITY PLAZA, SUITE 404, 4TH FLOOR, GARDEN CITY 11530 NEW YORK, UNITED STATES OFFICE: +1.718.995.3855, EXT: 112"/>
        <s v="INC. 8290 N.W. 27 STREET SUITE 60 MIAMI, FL. 33122 TEL: 305-639-4205/FAX:305-639-4206"/>
        <s v="3764 SAN GABRIEL RIVER PKWY PICO RI PICO RIVERA CA 90660 UNITED STATES"/>
        <s v="CARR 869 ESQUINA CALLE 12 BO. PALMA CATANO 00962 PUERTO RICO"/>
        <s v="THUA DAT SO 40, TO BAN DO SO 32, KHU PHO LONG BINH, PHUONG KHANH BINH THI XA TAN UYEN,"/>
        <s v="LIMITED 28 C-2 KALURGHAT HEAVY INDUSTRIAL AREA, CHATTOGRAM - BANGLADESH"/>
        <s v="MR. SCOTT STRICKLAND THOMASVILLE, GA 31792"/>
        <s v="8 THE GREEN, SUITE 6152 DOVER, DELAWARE USA 19901 DG-CA-VCA-DOCSIMPORT@ARDO.COM"/>
        <s v="35 CALLE JUAN C BORBON STE 67-170 GUAYNABO, PR 00969 TEL: (787)922-2326 / (787) 474-0801"/>
        <s v="295 PIERSON AVE STE 103 EDISON NJ 08837 UNITED STATES"/>
        <s v="CO., LTD. BIANTANG VILLAGE QIUCHANG TOWN HUIYANG AREA, HUIZHOU CITY, GUANGDONG PROVINCE P.R. CHINA"/>
        <s v="LTD. BIANTANG VILLAGE,QIUCHANG TOWN,GUANGDONG PROVINCE, CHINA, ZIP 516221"/>
        <s v="CO., LTD. ROOM 901-2000, BUILDING 4, NO. 2377, SHENKUN ROAD, MINHANG"/>
        <s v="CO., LTD. BUBUGAO INDUSTRIAL AREA, HUILONG TOWN, GAOYAO,"/>
        <s v="130-18233 BLUNDELL ROAD RICHMOND, BC CANADA V6W 1L8 TEL 604-270-1112 FAX 604-270-1030"/>
        <s v="PLOT NO.8 &amp; 10,SURVEY NO.90,VILLAGE GANDHIDHAM GJ 370201 INDIA"/>
        <s v="SURVEY NO. 188 PLOT NO. 3 CHUDVA NA GANDHIDHAM GJ 370201 INDIA"/>
        <s v="NATIONAL HIGHWAY, 8 MITHIROHAR BOMB GANDHIDHAM GJ 370201 INDIA"/>
        <s v="LS NO. 560/1-2,562/1-3, MITHI ROHAR GANDHIDHAM GJ 370201 INDIA"/>
        <s v="SURVEY NO 215, VILLAGE CHUDVA, GANDHIDHAM GJ 370201 INDIA"/>
        <s v="TIMBER MARKET IMAMBARA SADAR BAZAR KARNAL HR 132001 INDIA"/>
        <s v="LTD. SUITE 511, UNIT 6, BUILDING 6, DONGYE ROAD NO. 5, HOUJIE TOWN, DONGGUAN CITY, GUANGDONG PROVINCE,"/>
        <s v="545 PLAZA VERDE DR, SUITE 100, HOUSTON, TX 77038, USA, KBILLNOSKE AXIOMWWL.COM"/>
        <s v="VIRGINIA BEACH VA 23451 CELL757.615.1980 EMAIL LOUISE.BAYLESOL-USA.COM"/>
        <s v="110 CYPRESS STATION DRIVE SUITE 108 HOUSTON TX 77090 UNITED STATES"/>
        <s v="55 STANDISH COURT 11TH FLOOR MISSISSAUGA ON L5R 4A1 CANADA"/>
        <s v="635 AIRPORT SOUTH PARKWAY, SUITE 100 COLLEGE PARK, GA 30349. USA ATTN:CARTER'S TEAM TEL.770.268.9000"/>
        <s v="07632-1802 ENGLEWOOD CLIFFS NEW JERSEY"/>
        <s v="MANAGEMENT CO., LTD ROOM 207, ZHENTIAN BUILDING NO. 265 DALIAN ROAD HONGKOU DISTRICT, SHANGHAI"/>
        <s v="PHILADELPHIA, PENNSYLVANIA, USA OFFICE +1(610) 583-7191"/>
        <s v="2ND FLOOR,PLOT NO 301,WAD NO 12-B,K GANDHIDHAM GJ 307201 INDIA"/>
        <s v="TRANSCATION BANKING,ARIHANTURA BUIL NAVI MUMBAI MH 400705 INDIA"/>
        <s v="SERVE NO. 39/A, PART - 1, JAWHAR NA GANDHIDHAM GJ 370201 INDIA"/>
        <s v="SURVEY NO.489/3 MITHI ROHAR, N.H. R GANDHIDHAM GJ 370201 INDIA"/>
        <s v="ATTN: ADIDAS IMPORT DEPT. / DAVID HUSKEY17210 S. MAIN ST. GARDENA, CA. 90248 TEL: 310-965-5669"/>
        <s v="811 TOTOWA RD, TOTOWA, 07512-1207,"/>
        <s v="ONE CROSS ISLAND PLAZA, SUITE 222 ROSEDALE NY 11422 UNITED STATES"/>
        <s v="410 TERRY AVENUE NORTH SEATTLE, WA 98109 TELEPHONE: 651-366-1880"/>
        <s v="J.W. ALLEN COMPANY INC 1000 RIVE RBEND DRIVE SUITE L ST. R 70087 - PHONE (504) 464 0181 - FAX MS. BETH RAYMOND - EXT. 132"/>
        <s v="1001 FRONTIER ROAD BRIDGEWATER NJ 08807 UNITED STATES"/>
        <s v="75 DOW RD BOW,NH 03304 BOSTON-USA CONTACT CHAD DEMETRY - E-MAILUSSILTANDSITESUPPLYGMAIL.COM"/>
        <s v="CO., LTD. ROOM 907, BUILDING 2, SAIGE DIGITAL CITY, KANGSHAN STREET, HUZHOU,"/>
        <s v="3650 SACRAMENTO DR SAN LUIS OBISPO CA 93401 UNITED STA"/>
        <s v="22411 BONITA ST CARSON CA 90745 UNITED STATES"/>
        <s v="10841 NW AMBASSADOR DRIVE KANSAS CITY MO 64153 TEL 816-584-2424"/>
        <s v="# 5515 STEILACOOM BLVD.SUITE 125 LAKEWOOD,WA 98499 U.S.A. TEL:253-592-5133 E-MAIL:PACIFICCASINGS@YAHOO.COM"/>
        <s v="VILLAGE-LIHIGAON, TEHSIL KAMPTEE,DI MUMBAI MH 440008 INDIA"/>
        <s v="11222 S. LA CIENEGA BLVD, SUIT INGLEWOOD, CA 90304"/>
        <s v="860 US HIGHWAY ONE, SUITE 203 EDIS ON,NEW JERSEY,USA-08817 U.S.A. TEL:1-732-481-0400 EXT.408/406"/>
        <s v="10801 N.W. 97TH ST., SUITE 1 MIAMI FL 33178 U.S.A."/>
        <s v="1900 HEMPSTEAD TURNPIKE SUITE 400 EAST MEADOW"/>
        <s v="1302 CONCOURSE DRIVE CHB4455 SUITE 110 LINTHICUM, MD 21090 USA AGENT OF BLUE ANCHOR AMERICA LINE"/>
        <s v="95 ETHEL ROAD EDISON, NJ 08817 UNITED STATES OF AMERICA"/>
        <s v="1075 INNER LOOP ROAD, STE 300 ATLANTA GA 30337 UNITED STATES"/>
        <s v="5353 WEST IMPERIAL HIGHWAY, UNIT 85 LOS ANGELES CA 90045 UNITED STATES"/>
        <s v="560 NACHES AVE. S.W.SUITE 100 RENTON, WASHINGTON 98057 PH: 206.241.0771 FAX: 206.241.0823"/>
        <s v="CO., LTD. ROOM 807, BUILDING 1, WANGNAN WORLD TRADE PLAZA, GUANTAI ROAD, 115, NANCHENG,"/>
        <s v="RM 201, BLDG 9, ZHONGYANG HUAYUAN, NO 368 SOUTH CHEZHAN RD., JIASHAN TOWN,"/>
        <s v="670 FALLING CREEK ROAD SPARTANBURG, SC, 29301 US"/>
        <s v="15455 CONWAY ROAD , SUITE 100 CHES TERFIELD, MO 63017 USA CHESTERFIELD US 63017"/>
        <s v="4902 N AMERICA DRIVE BUFFALO NY 14224 UNITED STATES"/>
        <s v="ILM DEPT 1555 GLORY ROAD, GREEN BAY, WI 54304 EMAIL: ILMDRAY SCHNEIDER.COM"/>
        <s v="ROOM 223 UNIT 1, BLDG 3 NO. 5 DONGYE ROAD HOUJIE TOWN, DONGGUAN CITY GUANGDONG PROVINCE, CHINA"/>
        <s v="2801 NW 74 AVENUE MIAMI FL 33122 UNITED STATES"/>
        <s v="SUITE G10 3200 HORIZON DRIVE , SUITE 120 KING OF PRUSSIA, 19406"/>
        <s v="5024 CAMPBELL BOULEVARD, SUITE E BALTIMORE, NA 21236 ATTN: ALEX KOPP"/>
        <s v="1960 E GRAND AVE., SUITE 700, EL SEGUNDO, CA 90245 LOS ANGELES"/>
        <s v="NO. 2095,N. BATAVIA STREET, ORANGE ,CA 92865(USA)"/>
        <s v="555 PIERCE ROAD, SUITE 210 ITASCA, IL 60143 P. 630.625.7900 TEL:6306257900 FAX:6306257901"/>
        <s v="PASEO DE LOS ADOBES 1081, FERRAN IV BODEGA 2 GUADALAJARA TECHNOLOGY PARK"/>
        <s v="AV DE LA IND.AUTOMOTRIZ 14-4 EX-HAC LERMA MEX 52000 MEXICO"/>
        <s v="CO., LTD. ROOM 807, BUILDING 1, WANGNAN WORLD TRADE PLAZA GUANTAI ROAD 115 NANCHENG, DONGGUAN,"/>
        <s v="701 NEWARK AVENUE ELIZABETH, NJ 07208 TEL.908-353-4000"/>
        <s v="4 GATEHALL DRIVE PARSIPPANY NJ 07054 UNITED STATES"/>
        <s v="HAFIZABAD ROAD, STREET PB MODEL SCHOOL GUJRANWALA-52250 PAKISTAN CONTACT NAME MR. MUHAMMAD IMRAN MOBILE 92 300 6438304 EMAIL"/>
        <s v="PLOT 9 OFFICE 427 TRADE AVE FRERE ROAD, KARACHI PAKISTAN PHONE NO +923334358781"/>
        <s v="16820C BLAKE RD HAGERSTOWN MD 21740 UNITED STATES"/>
        <s v="EXPORT CO., LTD 25/F, TOWER B, SHANGHAI ANLIAN BLDG, 168 JINGZHOU RD, YANGPU DISTRICT, SHANGHAI,"/>
        <s v="SUITE 116, PMB 180 WOODSTOCK, GA 30189"/>
        <s v="3131 KATELLA AVE. LOS ALAMITOS CA 90720 UNITED STATES"/>
        <s v="2440 S. HACIENDA BLVD. SUITE# 106 HACIENDA HEIGHTS, CA 91745 TEL: 626-582-8788 C: 626-216-4678 FAX: 626-582-8568"/>
        <s v="701 NEWARK AVENUE SUITE 300 ELIZABETH NJ 07208 PAUL REISE LOGISTIC MANAGER"/>
        <s v="807 ALLSTON WAY BERKELEY CA 94710"/>
        <s v="200 DUNN ROAD LYONS NY 14489 UNITED STATES"/>
        <s v="MANAGEMENT CO., LTD. 9A1 DAQING BUILDING, NO.6027, SHENNAN ROAD, FUTIAN"/>
        <s v="ONE PATRIOT PLACE FOXBORO MA USA 02035-1388 PHONE 570-658-7575 EXT 2 CONTACT BEN.REMMEYREMMEY.COM"/>
        <s v="75 DOW RD"/>
        <s v="TX 77205 PH: 281-590-5959 ATTN BOBB EMAIL: BGARCIA(AT)RWSMITH.COM AND MASTER PIPE DISTRIBUTION COMPANY, L 2566 OVERLAND AVENU E, SUITE 79 0,"/>
        <s v="10180 NEW BERLIN ROAD, JACKSONVILLE,FL 32226"/>
        <s v="S.A. DE C.V. TAX ID: HWL010328I30 ACCESO III, NO.16-B BOD. 2-B COND. QUADRUM, ZONA IND. BENITO JUAREZ"/>
        <s v="900 TOWN &amp; COUNTRY LANE HOUSTON TX 77024 UNITED STATES"/>
        <s v="3 DAKOTA DRIVE, SUITE 110 NEW HYDE PARK, NY 11042"/>
        <s v="JFK BRANCH 230-59 INTERNATIONAL AIR JAMAICA/QUEENS NY 11413 UNITED STAT"/>
        <s v="OF WA, INC. 2508 N. MARINE DRIVE PORTLAND, OR 97217 USA"/>
        <s v="979 E ROBINSON AVE SPRINGDALE AR 72764-713 US"/>
        <s v="35 JOURNAL SQUARE SUITE 1103 REGO PARK, QUEENS NY 07306 UNITED S"/>
        <s v="3650 SACRAMENTO DRIVE SAN LUIS OBISPO CA, 93401-9946 USA"/>
        <s v="19400 HARBORGATE WAY BUILDING A TORRANCE, CA 90501 UNITED STATES"/>
        <s v="2637 E ATLANTIC BLVD # 33421 POMPANO BEACH FL 33062 UNITED STATE"/>
        <s v="173 ROUTE 526 ALLENTOWN NJ 08501 UNITED STATES"/>
        <s v="ONE PATRIOT PLACE"/>
        <s v="350 INDUSTRIAL BLVD. GREENVILLE NC 27834 NORTH CAROLINA NC 27834 US"/>
        <s v="703 WATERFORD WAY STE 590 MIAMI FL 33126 UNITED STATES"/>
        <s v="36-36 MAIN STREET, 6/FLOOR UNIT 6R FLUSHING/QUEENS NY 11354 UNITED STA"/>
        <s v="65 ROOSEVELT AVE. SUITE 105 VALLEY VALLEY STREAM NY 11581 UNITED STATE"/>
        <s v="800 RXR PLAZA, 8TH FLOOR WEST TOWER UNIONDALE NY 11556 UNITED STATES"/>
        <s v="487 HEMPSTEAD AVENUE WEST HEMPSTEAD NY 11552 UNITED STAT"/>
        <s v="THUA DAT SO 40, TO BAN DO SO 32, KHU PHO LONG BINH, PHUONG KHANH BINH THI XA TAN UYEN, TINH BINH"/>
        <s v="1990 SENECA PLANT US46 SANDIFER BLV"/>
        <s v="2031 S. CENTENNIAL AVE. AIKEN, SC 29803 PHONE: 1-803-502-6755 FAX: 1-502-374-7424"/>
        <s v="2508 N MARINE DRIVE PORTLAND, OR OR 97217 UNITED STATES"/>
        <s v="PRODUCT COMPANY ROCK HILL VISITOR ADDRESS 1059 PARAGON WAY ROCK HILL, SC 29730, USA TEL NO +803 817 7289XX"/>
        <s v="8100 DENMARK RD 28273 CHARLOTTE UNITED STATES EMAIL:PJERA@CATOCORP.COM"/>
        <s v="CECIL STREET,08-04 TUNG ANN ASSOCIATION BUILDING SINGAPORE - 069541 UEN 201111331N PHONE +65629640401"/>
        <s v="2299 KENMORE AVENUE BUFFALO , NY 14207 ATTN:JUANITA KUWIK TEL:716-854-0477 FAX:716-854-0488"/>
        <s v="149-35 177 STREET, SUITE 201 JAMAICA/QUEENS NY 11434 UNITED STAT"/>
        <s v="20 NORTH CENTRAL AVE. 2ND FLOOR STE D VALLEY STREAM, NY, 11580, USA"/>
        <s v="CO., LTD. ROOM 3801, UNIT 2 , BUILDING 8, DONGLUAN STREET, GANGPU ROAD, ZHONG SHAND DIST, DALIAN"/>
        <s v="2900 NORTH LOOP WEST FWY SUITE 800"/>
        <s v="LOGISTICS LLC 525 MILLTOWN RD 08902-3317"/>
        <s v="141 CECIL STREET, 08-04TUNG ANN ASSOCIATION BUILDING SINGAPORE - 069541 UEN 201111331N PHONE +65629640401"/>
        <s v="180 EAST OCEAN BOULEVARD"/>
        <s v="333 CONTINENTAL BLVD. CONTACT : CUSTOMS DEPT. / HERR"/>
        <s v="625 W ANAHEIM ST LONG BEACH CA 90813 UNITED STATES"/>
        <s v="AVE. GALICIA Q 891 CAROLINA, PR 00983 TEL: +787-276-6110"/>
        <s v="2000 CONNER ROAD, HEBRON, KY 41048 PHONE: 859-282-9494"/>
        <s v="2637 CLEMENTS FERRY ROAD CHARLESTON SC 29492 UNITED STATES"/>
        <s v="ID 35-2600805 2637 E ATLANTIC BLVD 33421 POMPANO BEACH,FL 33062 PHONE 1 912 341-6083 / 754 227 1203"/>
        <s v="ONE PATRIOT PLACE FOXBORO MA USA 02035-1388"/>
        <s v="149-35 177 STREET SUITE 201 JAMAICA NY 11434 TEL(718)656-1688 FAX(718)244-7360"/>
        <s v="2401 NW 69TH STREET MIAMI FL 33147-6883 UNITED STATES"/>
        <s v="411 EAST ROOSEVELT ROAD WHEATON,IL, 60187 UNITED STATES TEL 630 597 2000 FAX 630 315 3844 BRAZILIMPLANDSTARMAIL.COM"/>
        <s v="CO., LTD. NO. 1 ZHANQIAN STREET SONGJIANGHE TOWN FUSONG COUNTY BAISHAN CITY, JILIN CHINA 134504 PHONE: 86-411-82731006"/>
        <s v="58/1, ASADGONG CHITTAGONG, BANGLADESH. SHAH SUFI AZIZ NAGAR, 3 NO WARD,"/>
        <s v="6885 NW 25 ST MIAMI FL 33122 UNITED STATES"/>
        <s v="63 CALLE VILLA VERDE ESQUINA CENTRAL MIRAMAR SAN JUAN, PUERTO RICO 00907"/>
        <s v="19401 S. MAIN STREET, SUITE 20 T: (310) 225-3099 -"/>
        <s v="2261 NW 66TH AVE STE 221 MIAMI FL 33122-2221 USA"/>
        <s v="VAJOSSUONKATU 16 TURKU 19 20360 FINLAND +358 2 2760 255"/>
        <s v="891 S. AZUSA AVE,CITY OF INDUS TEL:626-328-4989 FAX: 626-313-"/>
        <s v="159 N CENTRAL AVE, VALLEY STREAM, NY 11580 TEL: 516-599-2406 FAX: 516-599-0528"/>
        <s v="42832 NYS RT12, ALEXANDRIA BAY, NY 13607. US PH +1 518 298 5687 AIROCEAN BAYBROKERAGEUS.COM ALEXANDRIA BAY NY"/>
        <s v="11110 KINSMAN RD NEWBURY, OH 44065 U.S.A. NEWBURY OH 44065 US"/>
        <s v="RM 201, BLDG 9, ZHONGYANG HUAYUAN NO 368 SOUTH CHEZHAN RD JIASHAN TOWN, ZHEJIANG 314100 CN CONTACT NICOLE YANG++"/>
        <s v="6885 NW 25 ST, MIAMI, FL 33122. TAX-ID 84-4622615 PHONE ( 912 ) 341- 6083 EMAIL OVERSEASVMLOG.COM.BR"/>
        <s v="270 N. 2ND STREET HAMILTON, MT 59840 UNITED STATES CONTACT TIM HANSON PHONE 800 225 3898"/>
        <s v="8290 N.W. 27 ST SUITE 603, MIAMI, FL33122 TEL: 305-639-4205 FAX: 305-639-4206"/>
        <s v="INTERNATIONAL TRADE CO., LTD. RM 4131, NO. 9-1 HAIFU ROAD, DALIAN FREE TRADE ZONE, CHINA (LIAONING)PILOT FREE TRADE ZONE+++"/>
        <s v="CO., LTD. NO. 1 ZHANQIAN STREET SONGJIANGHE TOWN FUSONG COUNTY BAISHAN CITY, JILIN CHINA 134504 CONTACT MS. LIU +"/>
        <s v="CO., LTD. NO. 588 LINXI STREET WUKANG TOWN, DEQING COUNTY, ZHEJIANG PROVINCE, CHINA 313200 CN+++"/>
        <s v="RAM SHYAM APARTMENT, S.V ROAD, OPP HIGH SCHOOL , MALAD (W), MUMBAI 400 064, GST: 27ABRPB4730G1"/>
        <s v="1801 NW 135TH AVE, STE 100 MIAMI FL 33182 UNITED STATES"/>
        <s v="1054 CANTERBURY LANE CHAPEL HILL NC 27517 UNITED STATES"/>
        <s v="100 IKEA WAY PERRYVILLE 21903, UNITED STATES, MD"/>
        <s v="SINGAPORE SINGAPORE"/>
        <s v="317 LIBBEY INDUSTRIAL PARKWAY UNIT B-200 WEYMOUTH MA/UNITED STATES"/>
        <s v="5407 MESA DRIVE, HOUSTON, TX. 77028"/>
        <s v="11 N MONTAGUE STREET VALLEY STREAM, NY 11580 T- 718-995-5071 F- 718-995-5078"/>
        <s v="EXPORT CO., LTD. NO. 588 LINXI STREET WUKANG TOWN, DEQING COUNTY, ZHEJIANG PROVINCE, CHINA 313200 CN"/>
        <s v="1885 IOWA AVE. RIVERSIDE, CA 92507 USA"/>
        <s v="BRANCH 1100-1138 TOWER LN STE 1116 BENSENVILLE IL 60106 UNITED STATES"/>
        <s v="150 EASTERN AVE. CHELSEA AL 02150 UNITED STATES"/>
        <s v="3235 SATELLITE BLVD BUILDING #400 , SUITE #625 DULUTH, GA 30096"/>
        <s v="ADD: 23, DELA TOWER, 5/A LOVE LANE, ENAYET BAZAR, CHITTAGONG, BANGLADES"/>
        <s v="577 AIRPORT BLVD, SUITE 800 BURLINGAME CA 94010 UNITED STATES"/>
        <s v="14343 E. DON JULIAN ROAD CITY OF IN 14343 E. DON JULIAN ROAD CITY OF IN DUSTRY, CA 91746 TEL 626 91746"/>
        <s v="EXPORT CO., LTD 25/F, TOWER B, SHANGHAI ANLIAN BLDG, 168 JINGZHOU YANGPU DISTRICT, SHANGHAI, CHINA 200082 CN++"/>
        <s v="3566, SEONGJU-RO, SEONNAM-MYEON, SEONGJU-GUN, GYEONGSANGBUK-DO, REPUBLIC OF KOREA"/>
        <s v="6005 FREEPORT AVE STE 102, MEMPHIS, TN 38141 ATTN: ROB STOREY"/>
        <s v="237 ELLERY COURT - TN 37214 237 ELLERY COURT - TN 37214"/>
        <s v="7547 ROSECRANS AVENUE PARAMOUNT CA 909723 USA"/>
        <s v="ALAN MEJIA STREET WIAC 740AM BUILD ING URB. INDUSTR BAYAMON - 00961 PR, U.S.A. 660846227"/>
        <s v="163, CDA AVENUE, MURADPUR, PANCHLISH, CHATTOGRAM, BANGLADESH."/>
        <s v="129/1C, CHENNAI BYE PASS ROAD ARIYAMANGALAM, TRICHY 620010, TAMIL IEC : 0497006201, GST NO. 33AAAFG31"/>
        <s v="300 E. OLMOS DRIVE SUITE B HIDALGO TX 78557 U.S.A."/>
        <s v="4801 COMMERCE CROSSINGS DRIVE LOUISVILLE KY 40229 U.S.A."/>
        <s v="170 EAST SUNRISE HIGHWAY, NEW YORK NY11581 UNITED STATES OF AMERICA"/>
        <s v="12313 US HIGHWAY 301 S STATESBORO, GA 30458 912-259-1040"/>
        <s v="375-2,WOOGEI-RI, SANGDONG-MYEO 375-2,WOOGEI-RI, SANGDONG-MYEO"/>
        <s v="333 CONTINENTAL BOULEVARD EL SEGUNDO CA 90245 UNITED STATES"/>
        <s v="JENNIFER DOMINISKI 3075 CHASTAIN MEADOWS PARKWAY MARIETTA 30066"/>
        <s v="GODEFRIDUSKAAI 28, B-2000 ANTWERP, BELGIUM"/>
        <s v="2501 34TH PLACE SUITE B21+B22 POMPANO BEACH FL 33069 UNITED STATE"/>
        <s v="CO. LTD 688 HUIWANG ROAD JIADING DISTRICT, SHANGHAI, CHINA, 201800 TAX ID 913101146778284401"/>
        <s v="NANXUN ECONOMIC DEVELOPMENT ZONE XIWUQIAOBA, DONGQIAN, NANXUN HUZHOU, ZHEJIANG 313009, P. R. CHIN TEL: 0572-3030111 #"/>
        <s v="6054 SHOOK RD STE 100 LOCKBOURNE OH 43137 UNITED STATES"/>
        <s v="2750 NW 84TH AVENUE DORAL FL 33122 TEL:305.805.6797 EMAIL: RAQUEL@ACB-US.COM"/>
        <s v="790 NW 27TH AVE FORT LAUDERDALE, FLORIDA 33311,U.S.A"/>
        <s v="202 CONGRESS ST, MOBILE,AL 36603 USA TEL 1 251 432 9741 IMPORTSJMBRINING.COM"/>
        <s v="685 CEDAR CREST ROAD SPARTANBURG SC 29301 UNITED STATES"/>
        <s v="2345 ARGENTIA ROAD, SUITE 201 MISSISSAUGA ON L5N 8K4 CANADA"/>
        <s v="9570 WILLIAM AIKEN AVE LADSON SC 29456 UNITED STATES"/>
        <s v="CONTACTO CDONESTEMADERERAPR.COM TAX IDE ; 660404099 TELEFONO (787) 2693838"/>
        <s v="5553 BANDINI BLVD. UNIT A, BELL, CA 90201 TEL 310-735-8600 FAX 310-735-8601 DOCDE-WELL.COM"/>
        <s v="MONTES URALES 745 PISO 5, LOMAS DE MEXICO CITY CMX 11000 MEXICO"/>
        <s v="19221 I-45, SUITE 450 SHENANDOAH TX 77385 US"/>
        <s v="201 TRESSER BLVD., SUITE 500 STAMFORD CT 06901 UNITED STATES"/>
        <s v="17595 ALMAHURST RD., SUITE 209 CITY 17595 ALMAHURST RD., SUITE 209 CITY OF INDUSTRY,CA 91748 E-M 91748"/>
        <s v="4F, NO. 30 ALLEY, 19 LANE, 22 BAO SHENG ROAD, YEONG HO CITY, TAIPEI, TAIWAN"/>
        <s v="PHUONG KHANH BINH THI XA TAN UYEN T BINH DUONG 27 VIET NAM"/>
        <s v="21-220, INDUSTRIAL SUPPLIES MARKET 578, GWAEBEOP-DONG, SASANG-GU BUSAN, SOUTH KOREA"/>
        <s v="12 GARISAE 2 RO GANGSEO-GU BUSAN SOUTH KOREA TEL011-8255-339-5651"/>
        <s v="786 JIKRI GAEJIN MYUN KORYUNGKUN KYUNGBUK KOREA"/>
        <s v="2400 EAST COMMERCIAL BLVD SUITE 815 FORT LAUDERDALE FL 33308 UNITED STA"/>
        <s v="ONE PATRIOT PLACE, FOXBORO MA02035 US"/>
        <s v="77 NORTH CENTRE AVE, 209 ROCKVILLE CENTRE NY 11570 UNITED ST"/>
        <s v="5011 EAST FIRESTONE PLACE SOUTH GATE CA 90280 USA FOR ESCALATIONS 323-568-2526 EMAIL DCM_LADAMCO.COM"/>
        <s v="6800 SANTA FE DR HODGKINS IL 60525 UNITED STATES"/>
        <s v="2666 E DEL AMO BLVD, CARSON, CA 90221, USA"/>
        <s v="65 JACKSON DR FL 2ND CRANFORD, NJ 07016-3516 UNITED STATES CONTACT: LINA MATTLE, E-MAIL:"/>
        <s v="20 NORELCO DRIVE NORTH YORK, ONTARIO, M9L 2X6 CANADA PHONE: 905-761-1500"/>
        <s v="133-33 BROOKVILLE BLVD SUITE 306 ROSEDALE NY 11422 UNITED STATES"/>
        <s v="BLDG 18010, RM A104 COPELAND SOLDIERS SERVICE CENTER 76544-5062 FT. HOOD,TX"/>
        <s v="5407 MESA DRIVE HOUSTON US"/>
        <s v="21-220 INDUSTRIAL SUPPLIES MARKET 578, GWAEBEOP-DONG, SASANG-GU BUSAN, SOUTH KOREA"/>
        <s v="2401 NW 69TH STREET FL 33147 MIAMI USA TEL 001 305693513 FAX 001 3055200322 EMAIL"/>
        <s v="ROOM 907, BUILDING 2, SAIGE DIGITAL HUZHOU 33 200000 CHINA"/>
        <s v="ANLIAN BUILDING, 25/F NO. 168, JING SHANGHAI 31 200000 CHINA"/>
        <s v="4950 WEST DICKMAN ROAD BATTLE CREEK MI 49037 UNITED STATES"/>
        <s v="FONO 787-2693838 APINEROMADELUXPR.COM TELEFONO (787) 2693838"/>
        <s v="GODEFRIDUSKAAI 28, B-2000 ANTWERPEN, BELGIUM"/>
        <s v="125 E LAKE ST SUITE 204 BLOOMINGDALE IL 60108 UNITED STATES"/>
        <s v="20 J, SHENCOTTAH ROAD TENKASI TN 627811 INDIA"/>
        <s v="52 HAMPYEONGCHEONJWA-GIL HAMPYEONG-EUP, HAMPYEONG-GUN, JEOLLANAM-DO, SOUTH KOREA"/>
        <s v="ONEPATRIOT PLACE FOXBORO MA02035 US"/>
        <s v="328-9, GONJIAMRI,GONJIAM-EUP, GWANGJU-CITY,GYUNGGIDO, SOUTH KOREA. POST CODE 12812"/>
        <s v="SUITE 168, 650 SOUTH ORCAS STREET SEATTLE, WA 98108 TEL: (206) 766-8889"/>
        <s v="TECHNOLOGY CO.,LTD YONGFU ROAD, YONG SHENG INDUSTRIAL ZONE DONG SHAN VILLAGE, QISHI TOWN"/>
        <s v="2 COLONY RD 07305-4502 JERSEY CITY"/>
        <s v="INC. FMC-1162F ID 13-2571986 /"/>
        <s v="2 E BRYAN STREET SUITE 901 SAVANNAH GA 31401 U.S.A."/>
        <s v="475 WALL STREET PRINCETON NJ 08540 UNITED STATES"/>
        <s v="1601 ESTES AVENUE ELK GROVE VILLAGE IL 60007 UNITED STATES"/>
        <s v="1601 ESTES AVENUEELK GROVE VILLAGE, IL 60007,US"/>
        <s v="2401 N.W. 69TH STREET MIAMI FL 33147 UNITED STATES"/>
        <s v="3930 EAST WATKINS SUITE 100 PHOENIX AZ 85034 U.S.A."/>
        <s v="229 LITTLEFIELD AVE STE 1 AS AGENTS FOR CARGO CONTAINER LINE LTD SOUTH SAN FRANCISCO CA 94080 UNITED"/>
        <s v="13301-I-10 EAST SUITE #301 HOUSTON TX 77015, UNITED STATES"/>
        <s v="JOHNNY CHEN T: 718-880-1688"/>
        <s v="LLOYD VOISIN BUILDING 12 CHARLES STREET P.O. BOX 8 PORT OF SPAIN, TRINIDAD TEL:868-623-4121"/>
        <s v="17-18 NEW CHAGUANAS INDUSTRIAL ESTATE"/>
        <s v="2705 E 20TH STREET VANCOUVER WA 98661 UNITED STATES"/>
        <s v="7548 DIPLOMAT DR.STE 101 MANASSAS, VA 20109 TEL:703-367-9442 FAX:703-367-9443"/>
        <s v="9627 S DIXIE HWY 2ND FLOOR MIAMI FL 33156 UNITED STATES"/>
        <s v="TRISTAR HOUSTON"/>
        <s v="3544,SEONGJU-RO, SEONNAM-MYEON, SEONGJU-GUN, GYEONGSANGBUK-DO REPUBLIC OF KOREA"/>
        <s v="SRA/E-4 DAVIS-MONTHAN TUCSON ARIZONA DAVIS MONTHAN AB TUCSON, AZ 85777 US79"/>
        <s v="10835 SORRENTO VALLEY ROAD BACKYARD X-SCAPES"/>
        <s v="LTD BIANTANG VILLAGE, QIUCHANG TOWN, HUIYANG DISTRICT, HUIZHOU CITY,"/>
        <s v="CO.LTD. I/E GARDEN, 118 KAIXUAN ROAD, WUKANG, ZHEJIANG PROVINCE, 313200 CHINA"/>
        <s v="WASHINGTON INC 6005 FREEPORT AVENUE SUITE 102 MEMPHIS, TN 38141 PH:901-362-9771 / F:901-362-1210"/>
        <s v="OGY CO.,LTD YONGFU ROAD, YONG SHENG INDUSTRIAL ZONE"/>
        <s v="LTD BIANTANG VILLAGE,QIUCHANG TOWN, HUIYANG DISTRICT HUIZHOU,"/>
        <s v="14800 CHARLSON RD STE 400 EDEN PRAIRIE, MN 55347 UNITED STATES"/>
        <s v="CONTACTO CDONESTE@MADERERAPR.COM TELEFONO: (787) 2693838"/>
        <s v="FONO 787-2693838 APINERO@MADELUXPR.COM"/>
        <s v="1001 BUSSE ROAD ELK GROVE VILLAGE IL 60007 UNITED S"/>
        <s v="225 LINCOLN HIGHWAY FAIRLESS HILLS PA 19030 UNITED STAT"/>
        <s v="LTD BIANTANG VILLAGE,QIUCHANG TOWN, GUANGDONG, CHINA, ZIP 516221 CONTACT NAME MR.TIAN LIANG LAN"/>
        <s v="20000 S WESTERN AVE BUILDING 1 TORRANCE CA 90501 UNITED STATES"/>
        <s v="TECHNOLOGY CO. LTD YONGFU ROAD, YONG SHENG INDUSTRIAL ZONE DONG SHAN VILLAGE, QISHI TOWN"/>
        <s v="11719 NE 95TH ST SUITE K VANCOUVER WA 98682 UNITED STATES"/>
        <s v="9500 NW 108TH AVE MEDLEY FL 33178"/>
        <s v="4294 SWINNEA ROAD MEMPHIS TN 38118 UNITED STATES"/>
        <s v="AIR &amp; SEA LOGISTICS INC. BOSTON OFFICE 150 EASTERN AVE"/>
        <s v="CALLE SEGARRA SAN JUAN PUERTO RICO 00922-1279 CONTACTO CUEBASJORGE@YAHOO.COM"/>
        <s v="21906 ARNOLD CENTER ROAD CARSON CA 90810"/>
        <s v="PH (610) 362-1280 FAX (610) 362-0670 JEANETTE.ARGIREMOTRANS.COM KATLYN.ROMASKOEMOTRANS.COM"/>
        <s v="106 ALLEN RD BASKING RIDGE, NJ 07920 EE.UU"/>
        <s v="ATTN: ADIDAS IMPORT DEPT. / DAVID HUSKEY 17210 S. MAIN ST. GARDENA, CA. 90248 TEL: 310-965-5669 --"/>
        <s v="214, CDA AVENUE, BISSA ROAD SULOK B IRC NUMBER 260315110105019, E TIN N (IP) NUMBER : 2020-21-00846 DATE:02"/>
        <s v="FMC 016871N 19701 HAMILTON AVENUE SUITE 250"/>
        <s v="3360 SW 13TH AVENUE FT. LAUDERDALE, FL 33315"/>
        <s v="9905 N.W. 17TH STREET, SUITE 107, MIAMI, FL. 33172 U.S.A. TEL:3054637007 EMAIL: OPS.MIA@OECGROUP.COM"/>
        <s v="3650 SACRAMENTO DRIVE SAN LUIS OBISPO, CA 93401-9946, USA TEL +(805) 542 9988 FAX +(805) 542 9295"/>
        <s v="1ST FLOOR D.D.A. BUILDING HEHRU PLA DELHI DL 110000 INDIA"/>
        <s v="L S NO 73,PADANA GANDHIDHAM GJ 370240 INDIA"/>
        <s v="14/26-P MAIN ROAD PAVOORCHATRAM TN 627809 INDIA"/>
        <s v="LICENSE NO. 9097. SM OFFICE-C1-906H DUBAI DU UNITED ARAB EMIRATES"/>
        <s v="SURVEY NO. 260/2, ASHAPURA SAW MILL GANDHIDHAM GJ 370201 INDIA"/>
        <s v="1/369C COURTALLAM CROSS ROAD PIRANO SENGOTTAI TN 627809 INDIA"/>
        <s v="BUCHI RAJUPALEM, NAD KOTA ROAD JUNC VISAKHAPATNAM AP 530027 INDIA"/>
        <s v="SABANA GARDEN. CALLE 4 RUEDAS, LOTE 2-5B CAROLINA, PUERTO RICO 00987 US"/>
        <s v="4215 GATEWAY DR STE 100 COLLEYVILLE TX 76034 U.S.A. TEL: +1 972-929-8433"/>
        <s v="730 CREATIVE DR LAKELAND FL 33813 UNITED STATES"/>
        <s v="PO BOX 1389 CARR. 721 KM 0,3 TAX ID NUMBER M11047"/>
        <s v="9905 N.W. 17TH STREET, SUITE 107, MIAMI, FL. 33172 U.S.A. TEL:3054637007 EMAIL:"/>
        <s v="PBM 195 HC 72 BOX 3766 NARANJITO PUERTO RICO 00719 SAN JUAN PUERTO RICO"/>
        <s v="P.O. BOX 29228 SAN JUAN, PR 00929- PUERTO RICO CONTACTO CDONESTE@MADERERAPR.COM"/>
        <s v="19881 BROWNSTOWN CENTER DRIVE, SUITE 890 BROWNSTOWN TOWNSHIP MI 48193 ATTN: SCOTT BAEK"/>
        <s v="AVE CONTITUCION INT CARR PR 27 SAN PUERTO RICO FONO 787-2693838"/>
        <s v="2 PIERCE PLACE, SUITE 1310 ITASCA, IL 60143, OFFICE CHIIMPORTSBOCINTL.COM PH 630-625-1670"/>
        <s v="AMERICA/BUSINESS OPERATIONS GROUP 1100 LAVAL BLVD, LAWRENCVEVILLE, GA 30043. ATTN: DONNA VILLAFANE"/>
        <s v="9660 FLAIR DRIVE, SUITE 488 EL MONTE CA 91731 UNITED STATES"/>
        <s v="ASOMANTE.TATO@YAHOO.COMO AT: PLACIDO CRUZ TELEFONO: (787) 7357731"/>
        <s v="CARR 493 KM 3,2 PO BOX 140328 ARECIBO PUERTO RICO 00614 CONTACTO ALEX.COMERCIALBARRETO@HOTM"/>
        <s v="5777 WEST CENTURY BLVD. SUITE 990 LOS ANGELES CA. 90045 U.S.A. 2137767212 02133379075"/>
        <s v="9300 BILLY THE KID ST. SUITE 100 EL PASO, TX 79907 PH. 915-595-8774 X 102 FAX. 915-595-3530"/>
        <s v="DIEU XIEN STR.,LOT 8, QUARTER 9, TAN BIEN WARD BIEN HOA CITY, DONG NAI PROVINCE VIETNAM TEL:(84)-251.3888.100"/>
        <s v="TRISTAR JACKSONVILLE"/>
        <s v="205 REGENCY EXECUTIVE PARK, PHONE-FAX: 704-307-2393"/>
        <s v="305, SONGSIN-RO, GASAN-MYEON, CHILGOK-GUN, GYEONGSANGBUK-DO, KOREA"/>
        <s v="6700 COTE DE LIESSE, SUITE 501 SAINT-LAURENT QC H4T 2B5 CANADA"/>
        <s v="33, 1ST FLOOR, SHADMAN MALL SHADMAN MARKET, LAHORE, PUNJAB PAKISTAN NTN: 74019486"/>
        <s v="5011 EAST FIRESTONE PLACE SOUTH GATE CA 90280 USA FOR ESCALATIONS 323-568-2526 EMAIL NEIL.BOOTHBYDAMCO.COM"/>
        <s v="475 WALL STREET PRINCETON, NJ 08540 TEL: 609 921-1948"/>
        <s v="3006 AVIATION AVE, SUITE 3-C MIAMI FL ZIP COD 33133 PHONE: (305) 859-8737"/>
        <s v="180 EAST OCEAN BLVD., SUITE 270 LONG BEACH, CA 90802 TEL: 562-624-3000/"/>
        <s v="3650 SACRAMENTO DRIVE, SAN LUIS OBISPO CA. 93401-9946, USA TEL +1(805) 542-9988"/>
        <s v="214, CDA AVENUE, BISSA ROAD SULOK B IRC NUMBER 260315110105019, E TIN N (IP) NUMBER : 2019-20-04926 DATE:21"/>
        <s v="NO. 424, SEC. 1, JHONG IANG RD., WU CHI TAICHUNG, TAIWAN 43347 VAT NUMBER: 53805821"/>
        <s v="C/O TAVICO BONDED WAREHOUSE TAN CANG - LONG BINH SERVICE AREA, QUARTER 7, LONG BINH WARD, BIEN HOA, DONG NAI PROVINCE, VIETNAM"/>
        <s v="PROVIDENCE, RI, 02903 ATTENTION:"/>
        <s v="11190NW 25TH STREET SUITE 130 MIAMI FL 33172 UNITED STATES EMAIL RODRIGOCM-GROUP.US"/>
        <s v="5101 SOUTH BROAD STREET PHILADELPHIA, PA 19112 USA E-MAIL"/>
        <s v="1350 BEVERLY ROAD SUITE 115 MCLEAN VA 22101 OFFICE:703-348-2181"/>
        <s v="THUA DAT SO 40, TO BAN DO SO 32, KHU PHO LONG BINH, PHUONG KHANH BINH THI XA TAN UYEN TINH BINH DUONG,VIETNAM"/>
        <s v="180 EAST OCEAN BLVD., SUITE 270 LONG BEACH, CA 90802 TEL: 562-624-3000"/>
        <s v="15231 135TH AVE JAMAICA NY 11434 UNITED STATES PHONE +1 718-514-6029 FAX +1 718-977-8230"/>
        <s v="16 EULJI-RO, JU-GO SEOUL 100-170 KOREA TEL 82 02 757 8864 FAX 82 02 757 98"/>
        <s v="CORPORATION 21700 COPLEY DR, SUITE 100, DIAMOND BAR, CA91765"/>
        <s v="186, HASEO-RO, BUK-GU, GWANGJU SOUTH KOREA 82-62-571-9677"/>
        <s v="3650 SACRAMENTO DRIVE SAN LUIS OBISPO, CA 93401-9946, USA TEL +1(805) 542 9988 FAX +1(805) 542 9295"/>
        <s v="VIA L. CIBRARIO 47 GENOA 16154 ITALY"/>
        <s v="11099 S LA CIENEGA BLVD. SUITE 151 LOS ANGELES-CA, 90045 - USA PHONE:310 337-0700 FAX:844 814-4187 EMAIL: AN@AIRLIFTUSA.COM"/>
        <s v="YONGIN-SI,GYEONGGI-DO, SOUTH KOREA TEL031-284-5885 GOVERNMENT TAX ID NUMBER: VAT NUMBER1268126922"/>
        <s v="SERVICES INC 16133 BLUNDELL ROAD RICHMOND, B.COLUMBIA BC V6W 0A3 CANADA"/>
        <s v="3340-D GREENS ROAD, SUITE 900 HOUSTON TX 77032 UNITED STATES"/>
        <s v="AKA GRAINGER GLOBAL SOURCING 100 GRAINGER PARKWAY LAKE FOREST, IL 60045"/>
        <s v="2001 N MAIN ST, STE 1 BLACKSBURG, VA 24060"/>
        <s v="COL. HEROES DE PADIERNA, DEL. TLALP TLALPAN CMX 14200 MEXICO"/>
        <s v="CUSTOMS DOCUMENTATON 2400 SWS 145TH AVENUE MIRAMAR, FL 33027 , US"/>
        <s v="20 VESEY STREET SUITE 601 NEW YORK, NY 10007 CONTACT COLLEEN MCQUADE PH 646-738-8824 FAX 212-945-3324 EMAIL CMCQUADELAUFER.COM"/>
        <s v="1755 LYNNFIELD ROAD, SUITE 105 ATTN: BETH GOOD/RACHEL MORRISO"/>
        <s v="INC 132-31, 81ST STREET, OZONE PARK, NY-11417, USA."/>
        <s v="32-31, 81ST STREET, OZONE PARK, 169-20, HILLSIDE AVENUE, 2ND FLOOR, NY-11417, USA."/>
        <s v="INC 169-20, HILLSIDE AVENUE, 2ND FLOOR, SUIT# 01, JAMAICA, NY-11432, USA. TEL: 9293350112,"/>
        <s v="9 BUILDING, NO. 3539, DONGFANG ROAD SHANGHAI, 200125, CHINA TEL: 021-66289770 FAX: 021-6628622"/>
        <s v="4243 OLYMPIC BLVD SUITE 250 ERLANGER 20097 UNITED STATES"/>
        <s v="CO., LTD. BIANTANG VILLAGE QIUCHANG TOWN HUIYANG AREA, HUIZHOU CITY, GUANGDONG PROVINCE P.R. CHINA 516221 CN++++"/>
        <s v="CO., LTD, HOUJIE TOWN, DONGGUAN CITY COMMUNITY, SCIENCE &amp; TECH AVE, EAST IND CITY C1 SEAT 2 LAYER 22 523000 CN+++"/>
        <s v="TAM PHUOC COMMUNE BIEN HOA CITY DONG NAI PROVINCE, VIETNAM 810000 VN +++"/>
        <s v="PO BOX 288 HALSEY, OR 97348 UNITED STATES"/>
        <s v="208 CHURCH STREET DECATUR, GA 30030-3328 , USA. TEL 404-761-6900 FAX 404-761-2999"/>
        <s v="BIANTANG VILLAGE, QIUCHANG TOWN, HU HUIZHOU 44 516221 CHINA"/>
        <s v="151 CHIN SWEE ROAD HEX 15-03 MANHAT TAX ID: 199400641G PHONE: 65 67327180"/>
        <s v="214, CDA AVENUE, BISSA ROAD SULOK B IRC NUMBER 260315110105019, E TIN N (IP) NUMBER : 2019-20-02123 DATED 2"/>
        <s v="10201 N.W.112TH AVE STE 20 MIAMI FL 33178 UNITED STATES"/>
        <s v="2498 WEST 16TH STREET BLDG. 803 OAKLAND, CA 94607 PH:(510)271-1455"/>
        <s v="3101 YORKMONT ROAD SUITE 2400 CHARLOTTE, NC 28208"/>
        <s v="TIMBER INDUSTRY PARK, ECONOMIC ZONE DAFENG PORT, DAFENG DISTRICT, YANCH JIANGSU PROVINCE, 224100, CHINA TEL"/>
        <s v="100 WALNUT AVE SUITE 405 CLARK NJ 07066 US"/>
        <s v="2204 MORRIS AVE, SUITE 205A, UNION, N.J. 07083. PH. 973-282-2262 FX. 973-282-3088, ANDREWJCMURRAY.NET"/>
        <s v="POWER TRANSMISSION GROUP AV. INDUSTRIAL 3515 ZONA INDUSTRIAL SAN LUIS POTOSI MX"/>
        <s v="EDF. LA 2 CARR. EL VERDE - EL CASTI EL SALTO JAL 45680 MEXICO"/>
        <s v="182-30 150TH ROAD, JAMAICA, NY 11413 EMAIL: JLEE@SHIPAWF.COM, TEL (718) 656-1200, EXT 117,"/>
        <s v="1612 CLAUSE RD MODESTO CA 95355 UNITED STATES"/>
        <s v="368 SANG DONG-RO, SANG DONG-MYEON GIMHAE-SI, SOUTH KOREA"/>
        <s v="7661 NORTH PERIMETER RD SRE 100 INDIANAPOLIS IN 46241 US"/>
        <s v="17, DURUMUL-RO 8BEON-GIL, SEO-GU, I NCHEON, 22669 KOREA TEL: 032-564-7471 FAX: 032-564-7473"/>
        <s v="500 LEPINE STREET, DORVAL QUEBEC. H9P 2V6 MICHELLEMAGOTRANS.COM TEL 514 631-6456 EXT 233 XX"/>
        <s v="ATT. MR. FRANK CARTER 701 NEWARK AVE. SUITE 300 P.P. BOX 8695"/>
        <s v="22939 HAWTHORNE BLVD #311 TORRANCE, CA 90505 TEL:(310) 373-5059FAX:(310)373-5649"/>
        <s v="//3544, SEONGJU-RO, SEONNAM-MYEON, SEONGJU-GUN, GYEONGSAGBUK-DO REPUBLIC OF KOREA"/>
        <s v="600 EAST DALLAS ROAD, SUITE 100 GRAPEVINE TX 76051 UNITED STATES"/>
        <s v="1980 AMBASSADOR DR N9C 3R3 WINDSOR"/>
        <s v="1515 SHOPTON RD, SUITE 104 28217 CHARLOTTE NC, UNITED STATES"/>
        <s v="9905 NW 17 STREET, SUITE 107 MIAMI FL 33172 UNITED STATES"/>
        <s v="5901 CENTURY BLVD. SUITE 1400 LOS ANGELES, CA 90045 C-AIRBROKERAGE@CAIRLA.COM"/>
        <s v="TAX ID: 57-07968-04 407 CHURCH ST., SUITE A GEORGETOWN, SC 29440"/>
        <s v="28 SOUTH 2ND STREET MOB 215.900.0337 PHILADELPHIA PA 19106 215-409-4684 0012159220174"/>
        <s v="74 SOUTHWOODS PARKWAY SUITE 100 EIN:36-2719758 TEL 678 251 1050"/>
        <s v="GOLDEN OAK COURT SUITE 490 VIRGINIA BEACH, VA 23452 ATTN: JODI HOWELL UNITED STATES"/>
        <s v="61 BASIL SAWYER ROAD HAMPTON, VA 23666 PH:757-827-6225 FAX:757-827-6181"/>
        <s v="16192 COASTAL HIGHWAY LEWES, DELAWARE 19958 COUNTRY OF SUSSEX DELAWARE CITY 19958"/>
        <s v="351 MILL ROAD EDISON NJ 08837 UNITED STATES"/>
        <s v="TRADE CO. LTD BUILDIING 5, 66 YANDU EAST ROAD, YANCHENG ECONOMIC DEVELOPMENT ZONE, YANCHENG, JIANGSU"/>
        <s v="386 SOUTH STREET PITTSFIELD, MA 01201 TEL. 855-682-1637 EMAIL PLOVETTKINGCITYUSA.COM"/>
        <s v="683/1 TRANK ROAD, FENI, BANGLADESH IRC NO. BA-183831, TIN NO. 863475148967, BIN/ VAT REGI"/>
        <s v="3650 SACRAMENTO DRIVE SAN LUIS OBISPO, CA 93401-9946, USA TEL +1(805)542 9988 FAX +1(805)542 9295"/>
        <s v="220 THORNDALE AVE BENSENVILLE IL 60106 TEL: (847)795-6620"/>
        <s v="TAM PHUOC COMMUNE BIEN HOA CITY DONG NAI PROVINCE, VIETNAM 810000 VN++"/>
        <s v="17851 JEFFERSON PARK ROAD., SUITE 101, MIDDLEBURG HTS., OH. 44130 USA ARRIVALNOTICES@WESTFORWARDING.COM"/>
        <s v="TELEFONO 787-867-3480 FORTISTV2017GMAIL.COM"/>
        <s v="AVE CONTITUCION INT CARR PR 27 SAN JUAN PR 00928 SS660909972 PUERTO RICO TELEFONO (787) 2693838"/>
        <s v="MANZANILLO AV INSURGENTES SUR 716 PISO 3 COL DEL VALLE MEXICO DF CP 03100"/>
        <s v="230-59 INTERNATIONAL AIRPORT CENTER SPRINGFIELD GARDENS NY 11413 UNITED"/>
        <s v="GRAINGER GLOBAL SOURCING 100 GRAINGER PARKWAY LAKE FOREST, IL 60045"/>
        <s v="5011 FIRESTONE PLACE"/>
        <s v="NO. 424, SEC. 1, JHONG IANG RD., WU CHITAICHUNG, TAIWAN MS. SU E-MAIL : FENGSHUN09@163.COM+++"/>
        <s v="COUNTY, ZHEJIANG PROVINCE, CHINA D8 WUKAN 44 313200 CHINA"/>
        <s v="ROOM 1608-1 NO. 298 ZHONGSHAN WEST NINGBO 33 315000 CHINA"/>
        <s v="6005 FREEPORT AVENUE, SUITE 102 MEMPHIS TN 38141 UNITED STATES"/>
        <s v="AMERICAS INC - 1311 WEST PARKWOOD AVENUE, FRIENDSWOOD TX 77546"/>
        <s v="ZHAOQING CITY GUANGDONG BUBUGAO IND ZHAOQING 44 526112 CHINA"/>
        <s v="5700 EXPLORER DRIVE, SUITE 101, MISSISSAUGA, ON L4W OC6, CANADA TEL 1-888-387-2279"/>
        <s v="13-24 (JUKLIMDONG) SIKMANRO GANGSEO-GU BUSAN KOREA"/>
        <s v="CO., LTD. ROOM 807, BUILDING 1, WANGNAN WORLD TRADE PLAZA, GUANTAI ROAD, 115, NANCHENG, DONGGUAN,"/>
        <s v="228 PARK AV. S. #56124 NEW YORK, NY 10003 NEW YORK NY 10003 US"/>
        <s v="1 PIERCE PLACE, SUITE 500E, ITASCA, IL 60143 EMAIL:CHI.IMP.LCL.CUST@SH IPCO.COM PHONE: 1-630-6169100"/>
        <s v="2355 SALZEDO STREET, SUITE 315 CORAL GABLES FL 33134 UNITED STATES"/>
        <s v="17, GYEONGINHANG-DAERO, SEO-GU, INCHON, KOREA"/>
        <s v="525 S. DOUGLAS STREETSUITE 280 EL SEGUNDO, CA 90245 TEL: 310-216-2188"/>
        <s v="A/C:ATZ SHIPPING TRADE &amp; TRANSPORT PVT LTD. 10600, WEST HIGGINS ROAD, ROSEMOUNT IL 60018-4796"/>
        <s v="228 PARK AV. S. #56124 NEW YORK,NY 10003 NEW YORK NY 10003 US"/>
        <s v="34 ENGLEHARD AVENUE AVENEL NJ 07001 UNITED STATES"/>
        <s v="1 MEADOWLANDS PLAZA, 12TH FLOOR EAST RUTHERFORD, NJ 07073 LOGISTICSTEAM MICHAELKORS.COM"/>
        <s v="237 ELLERY COURT NASHVILLE TN 37214 U.S.A."/>
        <s v="4100 NORTH COMMERCE DRIVE EAST POINT GA 30334 UNITED STATES AGENT OF BLUE ANCHOR AMERICA LINE"/>
        <s v="3000 NE 30TH PLACE, STE 301 FORT LAUDERDALE, FL 33306 USA 954.530.4021 954.206.2229 JOLANTAINDIGENOUSSELECTIONS.COM"/>
        <s v="P.O. BOX 29228 SAN JUAN, PR 00929-0228 PUERTO RICO CTC CDONESTEMADERERAPR.COM PH (787) 2693838"/>
        <s v="AIXA PI ERO APINEROMADELUXPR.COM FONO 787-2693838"/>
        <s v="TELEFONO 787-899-3025 AT WALDO NAZARIO / BENJACARIBE.NET"/>
        <s v="CARRETERA 865 KM 5.5, CANDELARIA AR TOA BAJA 00949 PUERTO RICO"/>
        <s v="5757 W. CENTURY BLVD STE 200 LOS ANGELES, CA 90045 ANDRES.DECELLES@EXPEDITORS.COM"/>
        <s v="ROOM A901 BUILDING NO.4 3RD PHASE OF TIAN AN CYBER PARK LONGGANG DISTRICT SHENZHEN CHINA.518000"/>
        <s v="LTD. ROOM 201, BUILDING 5, NO. 308 NIU JIA ZHUANG ROAD, HUZHOU CITY, ZHEJIANG PROVINCE, CHINA 313000"/>
        <s v="DEVELOPMENT LTD. NO.88 WU SONG ROAD, FU QIAO, TAICANG, JIANG SU, CHINA TEL 86 0512 53789770"/>
        <s v="242 OLD NEW BRUNSWICK RD, SUITE 145, PISCATAWAY, NJ 08854 UNITED STATES"/>
        <s v="7547 ROSECRANS AVENUE PARAMOUNT CA 90723 USA"/>
        <s v="11190NW 25TH STREET SUITE 130 MIAMI FL 33172 UNITED STATES FMC NO 023665NF GIANMARCO HONORE / 305-639-9888 / IMPORTCM-GROUP.US"/>
        <s v="5101 SOUTH BROAD STREET PHILADELPHIA, PA 19112 USA E-MAIL ARKEMAIMPORT.FF.USGEODIS.COM"/>
        <s v="NO.1158, LINDAI RD., WOOD-WORKING F XIUYU DISTRICT, PUTIAN,FUJIAN PROVI TEL:0594-6264555 FAX:0594-755157"/>
        <s v="7207 ADAM ST, NORTH BERGEN, NJ 07047"/>
        <s v="580 BROADWAY SUITE 608"/>
        <s v="135, SANGDONG-RO,SANGDONG-MYEON, GIMHAE-SI,GYEONGSANGNAM-DO, KOREA"/>
        <s v="9901 SATELLITE DRIVE ORLANDO FL 32827 UNITED STATES"/>
        <s v="855 BUSSE HIGHWAY BENSENVILLE, IL 60106 PHONE: 847-350-2175"/>
        <s v="FONO (787) 2693838"/>
        <s v="TRANSPORT &amp; BROKERAGE, INC. 5200 77 CENTER DRIVE, SUITE 350 CHARLOTTENC"/>
        <s v="BENDER WAREHOUSE 07 345 PARR CIRCL E RENO NV 89512 CONTACT SHANTE TOW NSELL"/>
        <s v="762 DOWNTOWNER LOOP W MOBILE - AL UNITED STATES - NIF OTI.024.552-NF"/>
        <s v="19701 HAMILTON AVENUE TORRANCE P:310-404-2793/FX:310-404-2951"/>
        <s v="LTD. ROOM 201, BUILDING 5, NO. 308 NIU JIA ZHUANG ROAD, HUZHOU CITY, ZHEJIANG PROVINCE, CHINA"/>
        <s v="RM 201, BLDG 9, ZHONGYANG HUAYUAN, NO 368 SOUTH CHEZHAN RD., JIASHAN TOWN, ZHEJIANG, CHINA"/>
        <s v="855 BUSSE RD 60106 BENSENVILLE UNITED STATES"/>
        <s v="8 SOUTH LIYUAN ROAD, JIANGNING DEVELOPMENT DISTRICT, NANJING, CHINA TEL 86-25-52784901/4826"/>
        <s v="5219 WHITE EGRET LANE LAKELAND, FL 33811 US"/>
        <s v="8554 NW 23RD ST DORAL FL 33122 USA"/>
        <s v="499 BRONSON AVENUE OTTAWA ONTARIO, CANADA K1R6J8 +16472181614"/>
        <s v="75 SHAWMUT ROAD CANTON MA 02021 UNITED STATES"/>
        <s v="849 THOMAS DRIVE BENSENVILLE IL 60106 U.S.A."/>
        <s v="CO., LTD. SISHENG GROUP, SHEXI VILLAGE, SHATIAN TOWN, DONGGUAN CITY, GUANGDONG PROVINCE,"/>
        <s v="10180 NEW BERLIN RD JACKSONVILLE FL 32226 USA"/>
        <s v="222 MERCHANDISE MART PLAZA CHICAGO IL 60654 UNITED STATES"/>
        <s v="DIRECTOR ATTN: ANPP O BLDG. 1466 - JPPSO WA 9325 GUNSTON ROAD STE N110 FT. BELVOIR VA 22060-5580"/>
        <s v="FREIGHT FORWARDING CO., LTD. ADD 2/F, NO.22, BLOCK C1, DONGFANG XINGYE CITY, HOUJIE TOWN, DONGGUAN"/>
        <s v="881 CENTRAL WOOD DALE , IL 60191 USA"/>
        <s v="CO., LTD. SISHENG GROUP, SHEXI VILLAGE, SHATIAN TOWN, DONGGUAN CITY, GUANGDONG PROVINCE, 523981"/>
        <s v="12200 WILKIE AVE HAWTHORNE CA 90250 U.S.A."/>
        <s v="19481 HARBOR GATE WAY TORRANCE, CA 90501 TEL: 310-638-3887 FAX:"/>
        <s v="3650 SACRAMENTO DRIVE SAN LUIS OBISPO, CA 93401-9946, USA TEL +1(805)542 9988 FAX +1(805) 542 9295"/>
        <s v="LTD. TAIPING INDUSTRY ZONE, PUWAN NEW DISTRICT, DALIAN CITY, CHINA 116200 - TAX ID 912102827824924323"/>
        <s v="BROKERAGE INC.17210 S MAIN ST GARDENA CA 90248 PHONE310-353-3200 FAX310-353-3210"/>
        <s v="CARRETERA 865 KM 5.5 CANDELARI TOA BAJA 00949"/>
        <s v="16902 EL CAMINO REAL, SUITE 4B HOUSTON, TEXAS 77058 TEL: +1 281-751-8800"/>
        <s v="11601 WEST TOUHY AVENUE BUILDING 895 CHICAGO IL 60666 UNITED STATES"/>
        <s v="4, KHATEHARA NARSINGDI CHITTAGONG 1600 BANGLADESH"/>
        <s v="533 GLENDALE BLVD. LOS ANGELES, CA 90026 USA"/>
        <s v="CO., LTD. NO. 803, WEST WAIHUAN ROAD, JIASHAN, ZHEJIANG, CHINA 314100 USCI 913304210894964353"/>
        <s v="P.O. BOX 362290 SAN JUAN, PR 00936-2290 PUERTO RICO TELEFONO (787) 2693838"/>
        <s v="UNIT 28 TIME TECHNOLOGY PARK BLACKB BURNLEY LAN BB12 7TW UNITED KINGDOM"/>
        <s v="CO., LTD. ROOM 201, BUILDING 5, NO. 308 NIU JIA ZHUANG ROAD, HUZHOU CITY, ZHEJIANG PROVINCE, CHINA"/>
        <s v="34 ENGELHARD AVE, 2ND FL AVENEL NJ 10018 UNITED STATES"/>
        <s v="ROOM 201,BUILDING 9,ZHONGYANG HUAYUAN, NO.368 SOUTH CHEZHAN RD, JIASHAN TOWN, ZHEJIANG,CHINA,314100"/>
        <s v="MANAGEMENT CO., LTD. NO. 969 WEST YINXIAN AVENUE, YINZHOU DISTRICT, NINGBO (ORIENTAL MANSION), CHINA"/>
        <s v="445 HAMILTON AVE STE 401"/>
        <s v="151,ASADGONU CHITTAGONG 4000 BANGLADESH"/>
        <s v="27, DILKUSHA C/A DHAKA 1100 BANGLADESH"/>
        <s v="IMPASSE FOYER DIVIN,ROUTE NATIONALE PORT AU PRINCE HAITI"/>
        <s v="1300 SOUTH KOSTNER CHICAGO 60623 IL"/>
        <s v="ROOM C, 16/F., TOWER EAST, WENHUA BUILDING, 1025 SHENNAN EAST ROAD, LUOHU DISTRICT, SHENZHEN, 518000, GUANGDONG PROVINCE, CHINA XX"/>
        <s v="EXPORT CO., LTD ROOM 16-17, NO.298 ZHONGSHAN WEST ROAD, HAISHU DISTRICT, NINGBO, ZHEJIANG, CHINA."/>
        <s v="CO.,LTD BIANTANG VILLAGE , QIUCHANG TOWN, HUIYANG DISTRICT HUIZHOU GUANGDONG 516221 CHINA"/>
        <s v="CO.,LTD EAST NO.2 OFFICE, XIANG RUN CANG CHU, NO.19,LIU XI ROAD,WEITANG,JIASHAN ZHEJIANG"/>
        <s v="TECHNOLOGY CO., LTD. NO. 2 SHABU HENG ER ROAD, SHABU INDUSTRIAL DISTRICT, LISHUI, NANHAI"/>
        <s v="670 YOUNG ST TONAWANDA NY 14150 US"/>
        <s v="533 GLENDALE BLVD LOS ANGELES,CA 90026 USA TEL:213 353 0800 FAX:213 250 0710 CONTACT: DANEY CHANTIM"/>
        <s v="EXPORT CO., LTD. 5FL, NO. 19, LANE 888, DONGDAMING ROAD, SHANGHAI 200082, CHINA TAX ID 9131 0114 MA1G"/>
        <s v="ROOM 201,BUILDING 9,ZHONGYANG HUAYUAN, NO.368 SOUTH CHEZHAN RD, JIASHAN TOWN,"/>
        <s v="TRADE CO., LTD. ROOM 706, NO. 158 SOUTH BOLE ROAD, JIADING, SHANGHAI 201800 CHINA"/>
        <s v="AV BARAO HOMEM DE MELO,3382/SL 602/ BELO HORIZONTE MG 30494-270 BRAZIL"/>
        <s v="B2 MIDOSUJI MTR BLDG 3-6-3 AWAJI-MACHI CHUO-KU"/>
        <s v="BY STOLT-NIELSEN USA,INC.,AS AGENTS 15635 JACINTOPORT BLVD, HOUSTON, TX 77015"/>
        <s v="DENISE SANDOVAL DENISES@COASTALUMINUM.COM US CA SSS US"/>
        <s v="LA PAZ 109, COL PENON DE LOS BANOS MEXICO CITY CMX 15520 MEXICO"/>
        <s v="5757 WEST CENTURY BLVD, SUITE 200 LOS ANGELES, CA 90045 310-343-6200"/>
        <s v="CO., LTD. ROOM 806 8/F NO. 531 BAGUALING INDUSTRIAL ESTATE, FUTIAN DISTRICT SHENZHEN 518029 CHINA"/>
        <s v="PO BOX 288 OREGON WA 97348"/>
        <s v="525 S.DOUGLAS ST, EL SEGUNDO, CA 90245 U.S.A. (310) 607-8000 (310) 607-8001"/>
        <s v="ENTERPRISE WAY SPALDING LIN PE11 3YR UNITED KINGDO"/>
        <s v="123 N UNION AVE CRANFORD NJ 07016 UNITED STATES"/>
        <s v="MANAGEMENT CO., LTD. NO. 969 WEST YINXIAN AVENUE, YINZHOU DISTRICT, NINGBO"/>
        <s v="4F, NO. 30 ALLEY, 19 LANE, 22 BAO SHENG ROAD, YEONG HO CITY, TAIPEI, TAIWAN TEL: 886 23233 6691 FAX: 886 23233"/>
        <s v="EXPORT CO., LTD. 5FL, NO. 19, LANE 888, DONGDAMING ROAD, SHANGHAI 200082, CHINA TAX ID 9131 0114"/>
        <s v="SAME AS CONSIGNEE"/>
        <s v="YESSENIA TELEFONO (787) 869-9700"/>
        <s v="10 FIFTH STREET, SUITE 301 VALLEY STREAM, NY 11581 -USA PH +1/516/2845713 FAX +1/516/2560056"/>
        <s v="TRADE PORT CO., LTD. NO.198 CHANGHONG STREET, WUKANG TOWN, DEQING COUNTY, ZHEJIANG"/>
        <s v="THE 16TH FLOOR, EAST TOWER OF WENHUA BUILDING, NO. 1025 SHENNAN EAST ROAD, LUOHU DISTRICT, SHENZHEN"/>
        <s v="4995 LACROSS ROAD, SUITE 1350 NORTH CHARLESTON SC 29405 UNITED ST"/>
        <s v="ONG DONG HAMLET, TAN HIEP VILLAGE TAN UYEN DISTRICT, BINH DUONG PROVINCE VIETNAM++"/>
        <s v="1067 SNEATH LANE SAN BRUNO, CA 94066 EIN+95-331340300"/>
        <s v="BO. CANDELARIA ARENAS TOA BAJA HACIENDA BOND 14167439 TAX I"/>
        <s v="2727 WORKMAN MILL ROAD, CITY OF INDUSTRY, CA 90601 USA PH: 562 908 1688 FAX: 562 908 1610"/>
        <s v="19803 FIRST AVENUE SOUTH, SUITE 102 SEATTLE, WA 98148, US CONTACT NO : 206-433.2614"/>
        <s v="CO., LTD. 5F, NO.19, LANE 888 DONGDAMING ROAD, SHANGHAI, CHINA 200082"/>
        <s v="1340 DEPOT ST CLEVELAND, OH 44116 USA EIN/TAX ID: 34-1813576"/>
        <s v="290 CENTRAL AVENUE, 105 -LAWRENCE NEW YORK - USA PHONE ++1 516 371 9080 - FAX ++1 516 371 9088/89 (X)"/>
        <s v="CALLE SEGARRA SAN JUAN, PUERTO RICO 00922-1279 PUERTO RICO TELEFONO (787) 7838260 MAIL CUEBASJORGEYAHOO.COM"/>
        <s v="AVE EMERITO ESTRADA 1100 SAN SEBASTIAN 00685 PUERTO RICO TELEFONO 787-896-1131 MORONOZYAHOO.COM"/>
        <s v="10180 NEW BERLIN ROAD JACKSONVILLE FL 32226"/>
        <s v="EXPORT CO., LTD. 5FL, NO. 19, LANE 888, DONGDAMING ROAD, SHANGHAI 200082, CHINA"/>
        <s v="60 YONGE STREET, SUITE 1001 TORONTO ON M5E 1H5 CANADA"/>
        <s v="EIN 341814576 1340 DEPOT STREET CLEVELAND, OH 44116 USA TEL (800) 889-3894 OR (440) 356-8866 USA"/>
        <s v="3840 KILROY AIRPORT WAY LONG BEACH , CA 90806 U.S A ATTN : MS.SHIRLEEN FUNAI"/>
        <s v="201 MCCULLOUGH DR STE 310 CHARLOTTE NC 28262 UNITED STATES"/>
        <s v="80 RIVER STREET HOBOKEN N.J. 07030 U.S.A. 0012016536800 0012016539042"/>
        <s v="CARR. 172 KM 9.1 BO. CERTENEJAS CIDRA P.R. 00739 TEL: +1(787)-739-7100"/>
        <s v="CARR. 172 KM 9.1 BO. CERTENEJAS CIDRA P.R. 00739 TEL: +1(787)-739-7100 EXT: 4004 4079"/>
        <s v="CO., LTD. ROOM 301, NO.158 SOUTH BO LE ROAD JIADING, SHANGHAI, CHINA TEL 0086-21-69524658"/>
        <s v="41-28, SINGMAN-RO, GANGSEO-GU, BUSAN, SOUTH KOREA"/>
        <s v="200 MIDDLESEX ESSEX TPK, SUITE 200, ISELIN, NJ 08830 USA TEL: 7322837833, FAX: 7322837834"/>
        <s v="280/2 SHIB BARI LANE FIRINGHEE BAZA CHITTAGONG 4000 BANGLADESH"/>
        <s v="555 W. 5TH SUITE 610 LOS ANGELES CA 90013 EIN+47-4627291 E:SHIPMENTS@SHIPPABO.COM T:1 888 6100927"/>
        <s v="DBA BAC PLAS CARR. 172 KM 9.1 BO. CERTENEJAS CIDRA P.R. 00739 TEL: +1(787)-739-7100"/>
        <s v="13-24 (JUKLIMDONG) SIKMANRO GANGSEO-GU BUSAN KOREA TEL 82-51-972-3530"/>
        <s v="11222 LA CIENEGA BLVD. SUITE 180, INGLEWOOD, CA 90304 USA TEL:310-216-7546 FAX:310-216-7952"/>
        <s v="P.O. BOX 29228 SAN JUAN, PR 00929-0228 PUERTO RICO CTC CDONESTEMADERERAPR.COM ATT SRTA CARLA DONESTEVEZX"/>
        <s v="LTD 249 PROVINCIAL RD BUZI TOWN INDUSTRIAL AREA SUCHENG DISTRICT SUQIAN, JIANGSU, CHINA, 223800"/>
        <s v="LTD. BIANTANG VILLAGE QIUCHANG TOWN HUIYANG AREA, 516221 HUIZHOU CITY, P.R. CHINA CONTACT MR. TIAN LIANG"/>
        <s v="6940 ENGLE RD., SUITE C MIDDLEBURG HTS., OH 44130 CONTACT: AMI PINNICK 440-239-3841"/>
        <s v="2150 BOGGS ROAD SUITE 120 DULUTH, GA 30096 TEL: 404.768.8866"/>
        <s v="DBA BAC PLAS CARR. 172 KM 9.1 BO. CERTENEJAS CIDRA P.R. 00739 TEL:"/>
        <s v="123/B, ROOMGHATA, DEWAN BAZAR CHITTAGONG 4000 BANGLADESH"/>
        <s v="STRUCTURE INC. 19922 W. 162ND ST. O LATHE, KANSAS 66062 USA"/>
        <s v="15720 BRIXHAM HILL AVE.STE.201 CHARLOTTE NC 28277 US TL 9803591 FX 9803591261"/>
        <s v="2710 YATES AVE COMMERCE, CA 90040 US"/>
        <s v="PORT CO., LTD. NO.198 CHANGHONG STREET, WUKANG TOWN, DEQING COUNTY, ZHEJIANG PROV., CHINA 313200"/>
        <s v="1333 S MOUNT PROSPECT RD. DES PLAINES, IL 60018 PHONE: (847) 954-6500"/>
        <s v="19600 S WESTERN AVENUE TORRANCE CA 90501 UNITED STATES"/>
        <s v="425 HUEHL ROAD, BLDG 9 NORTHBROOK IL 60062 US"/>
        <s v="INC. 1030 WEST IRVING PARK ROAD, BENSENVILLE, IL 60106, U.S.A. TEL:(630)860-9670 FAX:(630)860-9686"/>
        <s v="6725 AIRPORT ROAD MISSISSAUGA ON L4V 1V2 CANADA"/>
        <s v="DEER CREEK LANE OLIVE BRANCH, MS 38654 OPERATIONS@FHDCHB.COM 662-404-5214"/>
        <s v="CO., LTD. NO.588 LINXI STREET, WUKANG TOWN, DEQING COUNTY, ZHEJIANG PROVINCE,"/>
        <s v="1350 ASHLEY RIVER RD CHARLESTON SC 29407 UNITED STATES"/>
        <s v="P.O. BOX 362290 SAN JUAN PR 00936-2290 TELEFONO (787) 2693838 PUERTO RICO"/>
        <s v="D/B/A LT APPAREL GROUP 321 HERROD BLVD, DAYTON, NJ 08810 USA"/>
        <s v="1349 CHARWOOD ROAD, HANOVER,MD 21076 TEL: 410-536-0007/ FAX:"/>
        <s v="7135 MINSTREL WAY, SUITE 300 COLUMBIA, MD 21045"/>
        <s v="INC. 8290 N.W. 27 STREET SUITE 603 MIAMI, FL. 33122 TEL:305-639-4205"/>
        <s v="5495 NORTH BEND ROAD, SUITE 104 BURLINGTON KY 41005 UNITED STATES"/>
        <s v="CARR.172KM 9.1BO. CERTENEJAS CIDRA P.R.00739 TEL:+1(787)-739-7100 EXT:4004 4079"/>
        <s v="2100 MAURY STREET DES MOINES IA 50316 UNITED STATES"/>
        <s v="979 E ROBINSON AVE SPRINGDALE AR 72764 US"/>
        <s v="2500 SW 32ND AVENUE PEMBROKE PARK, FL 33023 USA"/>
        <s v="9905 NW 17TH STREET MIAMI FL 33172 UNITED STATES"/>
        <s v="25 DE BOER DRIVE GLEN ROCK, NJ 07452 12016891200 12016891550"/>
        <s v="10900 183RD STREET SUITE 268 CERRITOS, CA. 90703 PH (714)527-0938 FAX(714)527-0928"/>
        <s v="CARR. 172 KM 9.1 BO. CERTENEJAS CIDRA, P.R. 00739 TEL: +1(787)-739-7100 EXT:4004"/>
        <s v="333 CONTINENTAL BLVD EL SEGUNDO,CA.90245-5012 UNITED STATES"/>
        <s v="CO., LTD. ROOM 301, NO. 158 SOUTH BOLE ROAD, JIADING, SHANGHAI 201800 CHINA TAX ID 91310114577405977B TEL"/>
        <s v="35 WATERVIEW BLVD PARSIPPANY NJ07054 USA ATTN:AIMEE G. ACEVEDO"/>
        <s v="S.A DE C.V.AV. OTOMIES S/N CD. INDUSTRIAL XICOHTENCATL II HUAMANTLA TLAXCALA MEXICO, CP 90500 RFC. TIM991124TE4"/>
        <s v="CENTRO MERCANTIL INTL BLDG 6A WEST GUAYNABO 00969 PUERTO RICO"/>
        <s v=". 33 WASHINGTON ST., 16TH FL"/>
        <s v="10205 N.W. 19TH STREET SUITES 107 - 114 MIAMI FL 33172 U.S.A. PH 305-592-9410 TAX 91-1069248"/>
        <s v="1545 FRANCISCO ST. , TORRANCE, CA 90501, UNITED STATES"/>
        <s v="55 DEVON ROAD, BRAMPTON, ONTARIO, L6T 5B6 CONTACT: JEFFREY BEDELL TEL (905) 789 4423@@@"/>
        <s v="1 SURYA DRIVE, WHITE,GA-30184, U.S.A. CTC. MR. SATYA TIWARI"/>
        <s v="100 STEWART LANE CHALFONT PA 18914 UNITED STATES"/>
        <s v="18209 80TH AVE.S.SUITE A KENT,WA 98032"/>
        <s v="580 CHELSEA STREET, SUITE 206 EAST BOSTON MA 02128 UNITED STATES"/>
        <s v="1809 E ASSOCIATES LANE SUITE ESUITE E US 28217 CHARLOTTE"/>
        <s v="BAC PLAS CARR. 172 KM 9.1 BO. CERTENEJAS CIDRA, P.R. 00739"/>
        <s v="114 MAPLE AVENUE RED BANK NJ 07701 US"/>
        <s v="RIETSCHOORVELDEN 20 B-2170 ANTWERP BELGIUM TEL:(0032-3) 6409302"/>
        <s v="100 W VICTORIA STREET LONG BEACH PHONE: 1-562 295 2900"/>
        <s v="2140 E. UNIVERSITY DRIVE RANCHO DOMINGUEZ, CA 90220 PH 310 735-0956 FAX 310 735-0954"/>
        <s v="LTD. BIANTANG VILLAGE QIUCHANG TOWN HUIYANG AREA, 516221 HUIZHOU CITY,"/>
        <s v="46 PENJURU LANE C&amp;P HUB 3, LEVEL 4"/>
        <s v="CROSS ISLAND PLAZA, SUITE 308 133-33 BROOKVILLE BOULEVARD 11422 ROSEDALE NEW YORK UNITED STATES"/>
        <s v="ATTN. MATTHEW MACARY 117 SUNFIELD AVENUE EDISON, NJ 08837 UNITED STATES OF AMERICA"/>
        <s v="11 NORTH MONTAGUE STREET VALLEY STREAM , NY 11580 TEL# 718-995-5071 FAX# 718-995-5078"/>
        <s v="P.O. BOX 29228 SAN JUAN, PR 00929-0228 PUERTO RICO CTC CDONESTEMADERERAPR.COM TELEFONO (787) 2693838"/>
        <s v="9705 NW 108 AVE,SUITE 18 MIAMI FL 33178 PH 305.599-2115 EXT 128 FAX 866.305.4950(X)"/>
        <s v="350 HOMAN ROAD-LEBANON/OHIO-USA /ZIP CODE 45036 TEL/FAX +1 800 631 7956 ATT. TREY LAVALLEY E-MAIL TREY.LAVALLEYINXINTL.COM"/>
        <s v="THE 16TH FLOOR, EAST TOWER OF WENHUA BUILDING, NO. 1025 SHENNAN EAST ROAD, LUOHU DISTRICT,"/>
        <s v="837 AVENUE Z BROOKLYN, NY 11235 U.S.A."/>
        <s v="APINEROMADELUXPR.COM TELEFONO (787) 2693838"/>
        <s v="207 EAST BAY ST.CHARLESTON,SC 29401 MAIL ADDRESS IMPORT.FCL-USA PANALPINA.COM.AS AGENTS FOR AND ON BEHALF OF PANTAINER (HK)LTD"/>
        <s v="56-60 BLD. AMIRAL MOUCHEZ 76600 LE HAVRE FRANCE TAX ID FR87562055079 TEL 33232794972"/>
        <s v="2155 E 220TH ST CARSON CA 90810 UNITED STATES"/>
        <s v="6324 NW 97TH AVENUE UNITED STATES"/>
        <s v="245 ROGER AVENUE INWOOD NY 11096 UNITED STATES"/>
        <s v="KREILKAMP TRUCKING 3321 HWY D WEST WEST BEND WI 53090 UNITED STATES"/>
        <s v="184-45 147TH AVENUE JAMAICA NY 11430-0302 USA BALTIMORE NY PO BOX 302"/>
        <s v="CARR 864 KM 2,1 BO HATO LEJAS,BAYAMON PUERTO RICO 00959 PUERTO RICO RC 0684119-0010 SS 66-0853841 APINEROMADELUXPR.CO"/>
        <s v="P.O. BOX 29228 SAN JUAN, PR 00929-0228 PUERTO RICO CONTACTO CDONESTEMADERERAPR.COM"/>
        <s v="ONE INDUSTRIAL PLAZA VALLEY STREAM"/>
        <s v="2501 SEAPORT DRIVE SUITE SH500 (5TH CHESTER PA 19103 UNITED STATES"/>
        <s v="CO., LTD. ROOM 706, NO. 158 SOUTH BOLE ROAD, JIADING, SHANGHAI 201800 CHINA TAX ID 91310114577405977B"/>
        <s v="TRANSPORT BROKERAGE,INC.1101 BUSSE ROAD ELK GROVE VILLAGE,IL 60007 ATTN: MARINA ZONCA AND PARUL PARIKH"/>
        <s v="333 CONTINENTAL BLVD, EL SEGUNDO,CA.90245-5012 ATTN:SANDY HERRERA"/>
        <s v=". 125 COMMERCE DRIVE HAUPPAUGE NY 117 88 USA"/>
        <s v="600 SO. CHERRY ST. SUITE 1110 GLENDALE CA 80246 UNITED STATES"/>
        <s v="PSJE. MARIA EUFRASIA N25-91 Y MOSQU QUITO ECUADOR"/>
        <s v="THUA DAT SO 40, TO BAN DO SO 32, KHU PHO LONG BINH, PHUONG KHANH BINH THI XA TAN UYEN TINH BINH DUONG VIETNAM"/>
        <s v="1010 SWAN CREEK DRIVE EIN 52 199007800 CURTIS BAY MD 21226 US"/>
        <s v="1410 BROADWAY, 26TH FLOOR, NEW YORK, NY 10018, TEL: +12129970155, MOB: +16465410444, FAX: +12128585785,"/>
        <s v="1410 BROADWAY 10018 NEW YORK UNITED STATES MOB:+16465410444 PH:+12129970155"/>
        <s v="INTERNATIONAL PLAZA 10 ANSON ROAD # SINGAPORE 079903 SINGAPORE"/>
        <s v="NO. 103 HENGXING ROAD WEITANG TOWN JIASHAN, ZHEJIANG, CHINA TEL +86-573-89118286"/>
        <s v="15 WEST,36TH STREET - 11TH FLOOR 10018 NEW YORK,NY,USA TEL. +19734240011,FAX. +19734240015"/>
        <s v="ONE CRAGWOOD ROAD SUIT 305A SOUTH PLAINFIELD NJ 07080 UNITED ST"/>
        <s v="DEVELOPMENT LTD. NO.88 WUSONG ROAD, FUQIAO, TAICANG, JIANGSU, CHINA TEL+86-512-53789538 FAX+86-512-"/>
        <s v=". 5550 TRIANGLE PARKWAY, SUITE 390 NO RCROSS GA 30092 US"/>
        <s v=". SUITE 390, 5550 TRIANGLE PARKWAY"/>
        <s v="465 MOLA BLVD. BLDG B ELMWOOD PARK NJ 07407 TEL 201.868.8465 (EXT 302)"/>
        <s v="AV. BAR O HOMEM DE MELO 3.382, EDIF CIO AURORA OFFICE, SALAS 602, 701 E 702 BAIRRO ESTORIL, BELO HORI ZONTE /MG CNPJ 07.433.647/0001-56"/>
        <s v="SHENTON HOUSE, NO.3, SHENTON WAY,#1 SINGAPORE 068805 SINGAPORE"/>
        <s v="151/A. ASADGONJ CHITTAGONG 4000 BANGLADESH"/>
        <s v="4000 REDONDO BEACH AVENUE, SUITE 10 REDONDO BEACH CA 90278 UNITED STATE"/>
        <s v="300 E OLMOS DRIVE SUITE B HIDALGO TX 78557"/>
        <s v="71 STEVENSON STREET, SUITE # 2200 SAN FRANCISCO, CA. 94105 TEL 415-278-7000"/>
        <s v="AT PLACIDO CRUZ MRN 0304545-0016 TAX ID 66-0390645 TELEFONO (787) 7357731"/>
        <s v="P.O. BOX 29228 SAN JUAN, PR 00929-0228 PUERTO RICO"/>
        <s v="21660 E COPLEY DRIVE, SUITE 215, DIAMOND BAR CA 91765 TEL:909-895-7900 ATTN: STEVEN LAI"/>
        <s v="CO., LTD. ROOM 301, NO. 158 SOUTH BOLE ROAD, JIADING SHANGHAI 201800 CHINA"/>
        <s v="INTL. TRANSPORTATION DEPT. 100 PIER 1 PLACE FORT WORTH, TX 76102"/>
        <s v="4835, SIRONA DRIVE - SUITE 900 CHARLOTTE NC 28273 UNITED STATES"/>
        <s v="1905-D SOUTH MOUNT PROSPECT ROAD 60018 DES PLAINES, ILLINOIS UNITED STATES"/>
        <s v="3663 NORTH SAM HOUSTON PKWY EAST SUITE 150, HOUSTON, TX 77032 PHONE : (281) 442-5363 EXT.110"/>
        <s v="P.O. BOX 362290 SAN JUAN, PR 00936-2290 PUERTO RICO TELEFONO (787) 2693838 TAX ID 660-530280"/>
        <s v="PORT CO., LTD. 198 CHANGHONG STREET, WUKANG TOWN, DEQING COUNTY, ZHEJIANG, CHINA 313200"/>
        <s v="3400 INTERNATIONAL AIRPORT DRIVE SU CHARLOTTE NC 28208 UNITED STATES"/>
        <s v="1290 PHILPOTT DRIVE BASSETT, VA 24055 TEL : 276-629-3341"/>
        <s v="PLOT NO. 24/25/26 SECTOR NO.17 KORA KARACHI CITY 74900 PAKISTAN"/>
        <s v="727 ARENDELL ST, MOREHEAD CITY NC 28557 SHEREE MARKEL EMAIL:SMARKEL@TMXSHIP.COM TEL: 252-726-1111 EXT. 1038"/>
        <s v="32938 TAMINA ROAD SUITE 100 MAGNOLIA TX 77354 UNITED STATES"/>
        <s v="55-64 56TH STREET MASPETH NY 11378 PHONE # 718 786 9191"/>
        <s v="214 CDA AVENUE BISSA ROAD CHITTAGONG 4000 BANGLADESH"/>
        <s v="4249-A CROSSPOINT DRIVE LADSON SC 29456 UNITED STATES"/>
        <s v="9275 CORBIN AVE NORTHRIDGE CA 91324 US"/>
        <s v="TEL: 1 706 863 1011 2462 E-MAIL: BRIAN.MCCLAIN@KSB.COM"/>
        <s v="BARRIO ALMACIGO BAJO CARR. 371 KM 1,4 YAUCO PUERTO RICO 00698-3035 OCEALMACIGOGMAIL.COM TELEFONO (787) 8562670X"/>
        <s v="2 EAST BRYAN STREET SUITE 901 SAVANNAH GA 31401 U.S.A. CTC:MICHELLE ANDERSON"/>
        <s v="18255 HUMBLE PARKWAY HUMBLE TX 77338 U.S.A."/>
        <s v="NO. 103 HENGXING ROAD WEITANG TOWN JIASHAN, ZHEJIANG, CHINA"/>
        <s v="76600 LE HAVRE FRANCE 56-60 BLD. AMIRAL MOUCHEZ CTC: MARYLINE CASIEZ"/>
        <s v="INC. 300 MIDDLESEX AVE.CARTERET,NJ0 TEL_(732) 802-4611 FAX_(732) 802-40 HERNANDEZ"/>
        <s v="PORT CO., LTD NO. 198 CHANGHONG STREET, WUKANG TOWN, DEQING COUNTY,"/>
        <s v="QIANHAISHEN PORT COOPERATIVE DISTRI SHENZHEN 44 518000 CHINA"/>
        <s v="TELEFONO (787) 2501737 MAIL INESMADECOPR.COM"/>
        <s v="17-09 ZINK PLACE UNIT 5 FAIR LAWN NJ 07410 UNITED STATES"/>
        <s v="8000 MARKET ST STE 140 HOUSTON TX 77029"/>
        <s v="5777 W. CENTURY BLVD., SUITE 900 LOS ANGELES CA 90045 UNITED STATES"/>
        <s v="708 THIRD AVE. SUITE 1020 NEW YORK NY 10017 UNITED STATES"/>
        <s v="5900 NW 97TH AVE SUITE C7 AND C8 DORAL FL 33178 US"/>
        <s v="CARRETERA 8338 KM 6,5 SECTOR INDUSTRIAL EL CINCO RIO PEDRAS PUERTO RICO 00927 TELEFONO (787) 2501737"/>
        <s v="1905 SOUTH MT.PROSPECT RD.,UNIT D 60018 DES PLAINES, IL UNITED STATES MR.HAGERDON T:0018473903600"/>
        <s v="N/A"/>
        <s v="ON BEHALF OF PYRAMID LINES 19600 S.WESTERN AVE PH_ 310-9725500 / FX 310-9725976/97 TORRANCE CA.90501 - USA"/>
        <s v="SHENZHEN BRANCH 37 FLOOR, TOWER A, BLOCK 1, XINTIAN CENTURY BUS CTR NO."/>
        <s v="12430 NW 25 STREET, SUITE 100 BEACON LAKES CORP. PARK - #10 MIAMI 33182 USA FLORIDA AS AGENT FOR AND"/>
        <s v="INDUSTRIAL ESTATE COMM. CENTRE B-5 KARACHI SD 75650 PAKISTAN"/>
        <s v="AV. PASEO DE LA REFORMA 505. P. 32 COL CUAUHTEMOC. DEL. CUAUHTEMOC. 06500 MEXICO D.F. RFC FLM110413EGA"/>
        <s v="20 EAST SUNRISE HWY SUIT 308, VALLEY STREAM, NY 11581, USA T 516-341-7310"/>
        <s v="NAZIMBAD NO 4 PLOT 10/4 KARACHI SD 74000 PAKISTAN"/>
        <s v="HC2 BOX 15387 AIBONITO PUERTO RICO 00705 TAX ID 66-0390645 ASOMANTE.TATOYAHOO.COM TELEFONO (787) 7357731 XXXX"/>
        <s v="6755 ENGLE ROAD SUITE C MIDDLEBURG HEIGHTS OH 44130 UNITED STATES OF AMERICA"/>
        <s v="1381 SAWGRASS CORPORATE PKWY S SUNRISE FL 33323 USA"/>
        <s v="150-10 132ND AVENUE NONE JAMAICA, NY 11434"/>
        <s v="AKHTARUZZAMAN CENTER 21/22, AGRABAD CHITTAGONG 4100 BANGLADESH"/>
        <s v="6750, DANIEL BURNHAM DRIVE, PORTAGE, IN 46368 U.S.A."/>
        <s v="PO BOX 26979, MANAMA, KINGDOM OF BA BAHRAIN BAHRAIN"/>
        <s v="GOURIPUR BAZAR DAUDKANDI COMILLA 3516 BANGLADESH"/>
        <s v="#15-03 MANHATTAN HOUSE 151, CHIN SW SINGAPORE 169876 SINGAPORE"/>
        <s v="10 SHIB BARI LANE, FERINGHEE BAZAR CHITTAGONG 4100 BANGLADESH"/>
        <s v="280/1,SHIB BARI LANE, FERINGHEE BAZ CHITTAGONG 4000 BANGLADESH"/>
        <s v="P.O. BOX 362290 SAN JUAN TELEFONO: (787) 2693838"/>
        <s v="P.O. BOX 29228 SAN JUAN, CTC:CDONESTE MADERERAPR.COM"/>
        <s v="372 DOUGHTY BLVD., SUITE 250 INWOOD, NY 11096 TEL (718) 304-1230 INWOOD NY"/>
        <s v="12576 KIRKHAM CT. SUITE #1 POWAY, CA 92064, USA"/>
        <s v="10880 N.W. 30TH STREET, MIAMI, FL 33172, ATTN.GISELLE DRESDA TEL. # 305-592-7830"/>
        <s v="19600 WESTERN AVENUE TORRANCE, CA 90501 USA"/>
        <s v="ONE RIVER CENTRE 331 NEWMAN SPRINGS RD BLDG 1 07701 RED BANK - NEW JERSEY"/>
        <s v="3115 BEAM ROAD, CHARLOTTE NC 28217,U.S.A. TEL:1-704-424-5522 FAX:1-704-424-5622"/>
        <s v="100 STEWART LANE CHALFONT, PA 18914 TEL: 215-766-3080 X 206"/>
        <s v="1676/ 25/1 , ASHRAF ALI ROAD, PATHA CHITTAGONG 1212 BANGLADESH"/>
        <s v="248, HAQUE SUPER MARKET KHATUNGONJ CHITTAGONG 1424 BANGLADESH"/>
        <s v="INTERNATIONAL TRADE CENTER 510 MCCORMICK DRIVE, SUITES K-N GLEN BURNIE MD 21061 U.S.A."/>
        <s v="ROOM 201, BLOCK A, QIANWAN ROAD NO. SHENZHEN 44 518000 CHINA"/>
        <s v="533 GLENDALE BLVD 90026 LOS ANGELES CA LOS ANGELES UNITED STATES."/>
        <s v="152-31 135TH AVENUE, JAMAICA NEW YORK, 11434 ATT: JOHN MEEHAN"/>
        <s v="175A BENCOOLEN STREET, #11-06, BURL SINGAPORE 189650 SINGAPORE"/>
        <s v="MONTONES WARD ROAD 9939 SUITE A LOT 2 LAS PIEDRAS PR 00771 PUERTO RICO"/>
        <s v="4950 GATEWAY BLVD EAST EL PASO UNITED STATES"/>
        <s v="6005 FREEPORT AVENUE SUITE 102 MEMPHIS TN 38141 U.S.A."/>
        <s v="280, SHIB BARI LANE, FERINGI BAZAR CHITTAGONG 4000 BANGLADESH"/>
        <s v="RM 1516, BLD3,926 ZHEN HUA RD SHANGHAI,CN 200442"/>
        <s v="P.O. BOX 362290 SAN JUAN PUERTO RICO"/>
        <s v="300 MIDDLESEX AVE.CARTERET,NJ07008. TEL_(732) 802-4611 FAX_(732) 802-40 PIC_ WILMA HERNANDEZ"/>
        <s v="OPERATIONS, SURAIYA MANSION (2ND FLOOR)30,AGRABAD C/A,CHITTAGONG,BAN GLADESH AND THE APPLICANT DOMINOX"/>
        <s v="11200 EAST 210 HIGHWAY KANSAS CITY MO 64161 UNITED STATES"/>
        <s v="15333 JFK BLVD, 7TH FLOOR 77032 HOUSTON UNITED STATES"/>
        <s v="17050 BAXTER ROAD SUITE 130 CHESTERFIELD MO 63005 UNITED STATES"/>
        <s v="4 TOSITSA STREET KIFISSIA GR-14561 GREECE"/>
        <s v="400 UNICORN PARK DRIVE 4TH FLOOR WOBURN, MA 01801 TEL 781.994.0006"/>
        <s v="96 GATE HOUSE ROAD SANFORD, ME 04073 U.S.A"/>
        <s v="5900 NW 97TH AVE STE C7 &amp; C8 DORAL FL 33178-1641 USA"/>
        <s v="147-35 FARMERS BLVD, SUITE 202 U S A - JAMAICA , NY 11434 T +1(718) 2446063F +1(718) 2446203 JAMAICA NY"/>
        <s v="INTERNATIONAL SUPPLY CHAIN 1 KALISA WAY SUITE 112 PARAMUS, NJ 07652 CONTACT_ _ ANGELIQUE HALL PHONE_ 41"/>
        <s v="CORPORATION ROOM 203 OF MAIN BUILDING, FUREN MARKET, NO.1800-6 WENCHUAN RD, BAOSHAN DISTRICT"/>
        <s v="2401 N.W. 69TH STREET FL 33147 MIAMI U.S.A. TEL 00 1 305 693 5133 FAX 00 1 3"/>
        <s v="LOS ANGELES OFFICE 12839 FLORENCE AVENUE, SUITE 102 SANTA FE SPRINGS, CA 9067 TEL_ (562)777-7610 FAX_ (562)777-76"/>
        <s v="CALLE 28 NO. 90-A, COL.FEDERAL 15700 CIUDAD DE MEXICO CMX MEXICO RFC:KSN0308143M5 P:+525 55133 3830"/>
        <s v="THE NAVY YARD 5101 S. BROAD STREET PHILADELPHIA PA 19019 UNITED STATES"/>
        <s v="2080 WAYCROSS ROAD CINCINNATI OH 45240 USA"/>
        <s v="14805 DETROIT AVENUE SUITE 310 LAKEWOOD OHIO 44107 TEL 216-586-5700"/>
        <s v="HC2 BOX 15387 AIBONITO PUERTO AT: PLACIDO CRUZ MRN: 0304545-"/>
        <s v="BARRIO ALMACIGO BAJO CARR 006983035 OCEALMACIGO GMAIL.CO"/>
        <s v="11 VAN DER BERG CRESENT GRANTS CENTRE STRAND"/>
        <s v="CO., LTD 2 BUILDING 23, JIADELI, WUKANG TOWN, DEQING COUNTY, HUZHOU CITY, ZHEJIANG 313200, CHINA"/>
        <s v="KANAALWEG 112.3890,TESSENDERLO, BELGIUM/EXPEDITORS INTERNATIONAL NV OCEAN IMPORT, NOORDERLAAN 111, 2030"/>
        <s v="STI ESSENSEHIR MH. BOSTANCI YOLU CAD.NO: 83 JAVIER MONTESINOS 34-934694950"/>
        <s v="100 PIER 1 PLACE FORT WORTH,TX76102 ATTN: INTL.TRANSPORTATION DEPT. EMAIL:SHIPMENTADVICE@PIER1.COM"/>
        <s v="NOORDERLAAN 147, ATLANTIC HOUSE, 2030 ANTWERPEN, BELGIUM"/>
        <s v="48 W. 25TH STREET NEW YORK, NY 10010 , US T+1 212 273 9463 F+1 5166779301"/>
        <s v="44-6 DAEJANG GIL, CHOJEON-MYUN, SUNGJU-GUN, KYUNG-BUK, KOREA"/>
        <s v="222 N. SEPULVEDA BLVD SUITE 1550 EL SEGUNDO, CA 90245 PHONE _ 310-242-8610 FAX _ 310-242-"/>
        <s v="106 ALLEN ROAD, 4TH FLOOR THE OFFIC BASKING RIDGE NJ 07920 UNITED STATE"/>
        <s v="5324 GA HIGHWAY 85 SUITE 500 FOREST PARK OH 30297 UNITED STATES"/>
        <s v="INC. 227 W.GRAND AVE,EL SEGUNDO, CA 90245, USA"/>
        <s v="PRO-LOGIS PARK ONTARIO AIRPORT BUILDING 4,4060 E. FRANCIS ST.STE.200, ONTARIO CA 91761"/>
        <s v="HC2 BOX 15387 AIBONITO PUERTO AT: PLACIDO CRUZ"/>
        <s v="480 MCCLELLAN HWY SUITE 306 EAST BOSTON, MA 02128"/>
        <s v="1545 W. FRANCISCO ST. TORRANCE, CA 90501 UNITED STATES"/>
        <s v="THE NAVY YARD 5101 SOUTH BROAD STR ARKEMAIMPORT.FF.US@GEODIS.COM TEL 267 570 2822, 19112 PHILADELPHI"/>
        <s v="61-43 186TH STREET, SUITE # 561 FRESH MEADOWS, NY 11365 EMAIL: INFO@OCHILOGISTICS.COM TEL: 917-470-9315"/>
        <s v="45 POND STREET SUITE 200 NORWELL MA 02061 UNITED STATES"/>
        <s v="BOSTON OFFICE 580 CHELSEA STREET EAST BOSTON MA 02128 UNITED STATES"/>
        <s v="245 ROGER AVENUE INWOOD NY 11096 U.S.A."/>
        <s v="9 TEMASEK BOULEVARD, HEX 11-02 SUNT SINGAPORE 038989 SINGAPORE"/>
        <s v="FAC:SHAH SUFI AZIZ NAGAR 58/1,ASAD- CHITTAGONG 4100 BANGLADESH"/>
        <s v="POKEYA MANJIL (1ST FLOOR), 1265/95 CHITTAGONG 4000 BANGLADESH"/>
        <s v="ADAMSHAR WEST BAZAR, BARURA, COMILLA 3510 BANGLADESH"/>
        <s v="850 CALCON HOOK ROAD SHARON HILL PA 19079 UNITED STATES"/>
        <s v="395 MAVERICK STREET EAST BOSTON MA 02128 UNITED STATES"/>
        <s v="9603 SATELLITE BLVD, SUITE 150 ORLANDO FL 32837 UNITED STATES"/>
        <s v="3601 HIGHWAY 7 E, SUITE 400, MARKHAM, ONTARIO L3R 0M3 TEL FAX 416-399-9441"/>
        <s v="120 NASSAU AVENUE INWOOD US"/>
        <s v="BROKERAGE, INC INTERNATIONAL 19601 HAMILTON AVE TORRANCE CA 90502-1309 ATTN:OCEAN IMPORT DEPT/ --"/>
        <s v="WAREHOUSE #5 PERE YOUSSEF HAYEK STR BEIRUT FREE ZONE LEBANON"/>
        <s v="P.O. BOX 1733 215 CHURCH STREET NW LENOIR, NC 28645 PH: 828-759-2444 FAX: 828-759-3165"/>
        <s v="NOT AVAILABLE"/>
        <s v="3 GATEWAY CENTER 100 MULBERRY STREE NEWARK NJ 07102 UNITED STATES"/>
        <s v="3604 SHANNON ROAD SUITE 300 NORTH CAROLINA 27707"/>
        <s v="376 REED STREET SANTA CLARA, CA 95050 USA"/>
        <s v="20 EAST SUNRISE HIGHWAY, SUITE 308 VALLEY STREAM, NY 11581 TEL 5163417310 FAX 5168870752"/>
        <s v="20 WEST 33RD, NEW YORK, NY 10001"/>
        <s v="11401 INTERCHANGE CIRCLE SOUTH MIRAMAR, FLORIDA 33025 USA TEL: 954-764-0616"/>
        <s v="SIDDIQ WAHAB ROAD, TIMBER MARKET, KARACHI 75660, PAKISTAN KARACHI,,PA,2"/>
        <s v="SIDDIQ WAHAB ROAD, TIMBER MARKET, KARACHI 75660, PAKISTAN"/>
        <s v="20 HOOK MOUNTAIN ROAD PINE BROOK NJ 07058 UNITED STATES"/>
        <s v="8383 NE SANDY BLVD. STE. 138 PORTLAND, OR 97220 TEL 650-266-8309"/>
        <s v="701 NEWARK AVENUE SUITE 300 ELIZABETH, NJ 07208 (USA)"/>
        <s v="333 CONTINENTAL BLVD EL SEGUNDO, CA.90245, U.S.A."/>
        <s v="FARE UTE BP 449 PAPEETE"/>
        <s v="MARGINAL AVE KENNEDY SECTOR BECHARA SAN JUAN 00922 PUERTO RICO"/>
        <s v="RM 806-807, 810-812 GOLDLION DIGITA NETWORK CENTER, NO. 138 TIYUDONG RD GUANGZHOU CHINA 510620 CONTACT: MS"/>
        <s v="18618 S. FERRIS PLACE RANCHO DOMINGUEZ, CA 90220 ATTN: LINDA KIM EMAIL: LINDA@ILSINC.NET TEL. 310-671-8300"/>
        <s v="17890 CASTLETON STREET, SUITE 220 CITY OF INDUSTRY CA 91748 UNITED ST"/>
        <s v="HAMILTON PLANT 8685 BERK BLVD 45015 BILSTEIN,OH HAMILTON USA HAMILTON OH 45015 US"/>
        <s v="CTRA. BAILEN-MOTRIL, KM 32.10 JAEN, 23009 SPAIN"/>
        <s v="27C WEST TOWER OF WENHUA BUILDING, NO. 1025 SHENNAN EAST ROAD, LUOHU DISTRICT, SHENZHEN"/>
        <s v="CO., LTD. 5FL, NO. 19, LANE 888, DONGDAMING ROAD, SHANGHAI 200082, CHINA"/>
        <s v="5757 WEST CENTURY BLVD. STE. 200 LOS ANGELES, CA 90045 ATTN: COURTNEY TEL.: 310-343-6200"/>
        <s v="28/C-2KALURGHAT HEAVY INDUSTRIAL AR CHITTAGONG 4212 BANGLADESH"/>
        <s v="7500 NW 25TH ST MIAMI FL 33122 UNITED STATES"/>
        <s v="147-38, 182 ND STREET, SUITE # 201 JAMAICA NY 11413 U.S.A."/>
        <s v="LIEU-DIT SPEHIS CLARAC 31 31210 FRANCE"/>
        <s v="MARIGOT BAY PO BOX CP5437 CASTRIES, ST. LUCIA, WEST INDIES"/>
        <s v="5WEST 37TH STREET SUITE 300 NEW YORK NY 10018 USA TEL 2125943117 FAX 2125946821"/>
        <s v="SHENZHEN CITY LUOHU DISTRICT WONG PUI STREET NO. 1086 SHENNAN EAST ROAD JIHAO BUILDING 26 FLOOR B02"/>
        <s v="CO., LTD. 5FL, NO. 19, LANE 888, DONGDAMING ROAD, SHANGHAI 200082, CHINA TEL 0086 21 65851639"/>
        <s v="4888 OLD LOUISVILLE RD SAVANNAH, GA 31408 PHONE: 912-966-0335"/>
        <s v="EXPORTS CO., LTD. 5FL, NO. 19, LANE 888, DONGDAMING ROAD, SHANGHAI 200082,"/>
        <s v="OFIICE 61 BROADWAY, SUITE 1115 NEW YORK, NY 10006 NEW YORK NY"/>
        <s v="INC. 300 MIDDLESEX AVE.CARTERET, NJ ATTN_ANGELA KIRKISH TEL_732-802-401 FAX_732-661-4055"/>
        <s v="141 WEST 36TH STREET, 10TH FLOOR NEW YORK, NY 10018"/>
        <s v="158/3, UTTAR JATRABARI, DHAKA CHITTAGONG 1204 BANGLADESH"/>
        <s v="19601 HAMILTON AVE. 90502 TORRANCE CA UNITED STATES"/>
        <s v="10400 NW 21ST ST SUITE 115 DORAL, FL 33172 US TEL: 305-599-0804 FAX: 305-477-0840"/>
        <s v="OFICINA 3A AV MEXICO 2760, COLONIA GUADALAJARA JAL 44190 MEXICO"/>
        <s v="E-MAIL: LUCETTE LASNIER@BARRY-CALLE 400 INDUSTRIAL PARK ROAD, ST. ALBAN TEL: 450 774 9131 EXT: 2365"/>
        <s v="5395 DISTRIPLEX FARMS DRIVE MEMPHIS, TN 38141 U.S.A. MEMPHIS TN"/>
        <s v="20 EAST SUNRISE HIGHWAY, SUITE 308 VALLEY STREAM, NY 11581 TEL# 516-341-7310 FAX# 516-887-0752"/>
        <s v="LTD. ADD 100KM, 320 ROAD, JIASHAN, ZHEJIANG, CHINA 314100 CONTACT MS. GAO - EMAIL GAOQIUJINGHOTMAIL.COM"/>
        <s v="LTD. ADD 100KM, 320 ROAD, JIASHAN, ZHEJIANG, CHINA 314100 CONTACT MS. GAO -"/>
        <s v="10400 NW 21ST ST SUITE 115 DORAL, FL 33172"/>
        <s v="CARRETERA DE MENDOZA #219 EN VILLA SANTO DOMINGO 01 DOMINICAN REPUBL"/>
        <s v="INTERNATIONAL 19601 HAMILTON AVE. T 90502-1309 ATTN:OCEAN IMPORT DEPT DAVID HUSKEY TEL:3103533442"/>
        <s v="4F. NO. 30 ALLEY, 19 LANE 22 BAO SH TAIPEI 234 TAIWAN"/>
        <s v="AV. NORTE CUATRO NO. 100 CIUDAD IND CELAYA GUA 38010 MEXICO"/>
        <s v="403-575 SHOLAK BAHAR CDA AVENUE BAH CHITTAGONG 4212 BANGLADESH"/>
        <s v="NO. 297 ASHRAF ALI ROAD, ASADGONJ CHITTAGONG 1000 BANGLADESH"/>
        <s v="1655, OLD PAK BUILDING AMIR MARKET, CHITTAGONG 3900 BANGLADESH"/>
        <s v="DAUDKANDI COMILLA 1340 BANGLADESH"/>
        <s v="KAMARKHARA DIGIRPAR BAZAR,TONGIBARI CHITTAGONG BANGLADESH"/>
        <s v="5304 WEST 74TH ST. INDIANAPOLIS,IN 46268,USA---"/>
        <s v="500, AVE. LEPINE AVE. MONTREAL, QC CANADA H9P 2V6 ATTN: KRYSTAL TEL:514-631-6456 FAX:514-631-4403"/>
        <s v="30 KAWRAN BAZAR DHAKA 1215 BANGLADESH"/>
        <s v="375 MINNISINK ROAD TOTOWA, NEW JERSEY, 07511 USA TEL: 973-256- 4374 FAX: 973-256-6764 ATTN: MR"/>
        <s v="ONE CROSS ISLAND PLAZA 133-33 BROOKVILLE BLVD., SUITE#306 ROSEDALE, NY 11422"/>
        <s v="16877 EAST COLONIAL DRIVE 305 ORLANDO, FLORIDA, 33820 UNITED STATES"/>
        <s v="TAM PHUOC COMMUNE, BIEN HOA CITY DONG NAI PROVINCE"/>
        <s v="DANMAR LINES LTD. 4000 REDONDO BEACH AVE., SUITE 103 REDONDO BEACH,"/>
        <s v="145 HOOK CREEK BLVD. UNIT C-1A VALLEY STREAM, NY 11581 US"/>
        <s v="ALEXANDER FLEMING 79 LA AGUSTINA, SANTO DOMINGO REP. DOMINICANA TEL."/>
        <s v="147 38 182 ND STREET SUITE 201 JAMAICA NY 11413 U.S.A. TEL: 718-244-8274"/>
        <s v="LOS ANGELES 9841 AIRPORT BLVD. SUITE 1516 LOS ANGELES CA 90045 US"/>
        <s v="121 DEVELOPMENT LANE WINCHESTER VA 22602 UNITED STATES"/>
        <s v="5757 W CENTURY BLVD 90045 LOS ANGELES, CA. LOS ANGELES UNITED STATES LOS ANGELES CA"/>
        <s v="4888 OLD LOUISVILLE RD SAVANNAH, GA 31408 PHONE 912-966-0335"/>
        <s v="HC2 BOX 15387 AIBONITO ASOMANTE.TATO YAHOO.COM"/>
        <s v="MARIGOT BAY PO BOX CP5437 CASTRIES, ST. LUCIA,"/>
        <s v="17600 N PERIMETER DR SUITE 150 SCOTTSDALE UNITED STATES"/>
        <s v="145 HOOK CREEK BLVD. UNIT C-1A VALLEY STREAM, NY 11581 US TEL: 516-561-5010 FAX: 516-561-5012"/>
        <s v="THE NAVY YARD 5101,SOUTH BROAD STR TEL 267 570 2741 FAX 215-238-8672 PHILADELPHIA PA PHILADELPHIA PA"/>
        <s v="8290 N W 27TH STREET SUITE 603 MIAMI"/>
        <s v="INC.8290 N W 27TH STREET SUITE 603 MIAMI, FL. 33122 TEL:: 305-639-4205"/>
        <s v="17-09 ZINK PLACE UNIT#5 FAIR LAWN 07410 NJ USA TEL: 0012017730730 FAX: 0012017730731"/>
        <s v="3RD FLOOR, 4 47-GIL, DANGSAN-RO, YEONGDEUNGPO-GU, SEOUL, KOREA TEL: 82-2-2069-1360 FAX: 82-2-2069-"/>
        <s v="2265 CLEMENTS FERRY RD SUITE 310 CHARLESTON SC 29492 UNITED STATES"/>
        <s v="145 HOOK CREEK BLVD. UNIT C-1A VALLEY STREAM, NY 11581 US TEL 516-561-5010 FAX 516-561-5012"/>
        <s v="1225 BENGIES ROAD SUITE C BALTIMORE, MD. 21220 LAND"/>
        <s v="19100 HAMILTON POOL ROAD DRIPPING SPRINGS, TX 78620 P. 512 . 358 . 9595"/>
        <s v="ONE CROSS ISLAND PLAZA, STE 304 JAMAICA/QUEENS NY NY11422 UNITED ST"/>
        <s v="221 SHERIDAN BLVD 11096 US"/>
        <s v="3650 SACRAMENTO DRIVE SAN LUIS OBISPO CA 93401-9946 USA"/>
        <s v=".V. AS AGENT FOR BLUE WORLD LINE HERSCHEL 70, PISO 3,PH,COLONIA"/>
        <s v="1275 KINGSWAY AVENUE PORT COQUITLAM, BC, V3C 1S2 TEL: (604) 941-8228"/>
        <s v="CALZ. DEL VALLE ALBERTO SANTOS PTE. NO. 404, LOCAL 28 COL. DEL VALLE, SAN PEDRO GARZA GARCIA, N.L., C.P. 66220XXX"/>
        <s v="CALLE 869 ESQUINA CALLE 4 PALMAS CATANO, 962 PUERTO RICO - SSP 66-0394812"/>
        <s v="200 BL.LEBEAU ST-LAURENT QUEBEC,CANADA H4N 1R4 PH 514-332-5437"/>
        <s v="9071-7851 QUEBEC INC 200 LEBEAU BLVD ST. LAURENT, QUEBEC CANADA H4N 1R4"/>
        <s v="ARROWACK CAY NASSAU NEW PROVIDENCE NASSAU NP BAHAMAS"/>
        <s v="350 S. CRENSHAW BLVD. SUITE A 206A TORRANCE, CA 90503 TEL: 310-212-0060 FAX: 310-212-"/>
        <s v="17870 CASTLETON ST. STE#317 CITY OF INDUSTRY, CA 91748 TEL 626-213-3289"/>
        <s v="3901 BENSON AVENUE BALTIMORE MD 21227 UNITED STATES"/>
        <s v="1500 CHASE AVE ELK GROVE VILLAGE IL 60007 UNITED STATES"/>
        <s v="17600 N. PERIMETER DRIVE SUITE 150 SCOTTSDALE, AZ 85225 CONTACT: CONOR HOVLAND"/>
        <s v="P.O. BOX 362290 SAN JUAN PR 00936-2290 PUERTO RICO"/>
        <s v="3RD. HAMLET, MINH LONG VILLAGE CHO N THANH DISTRICT BINH PHUOC PROVINC CHONTHANH . VN"/>
        <s v="CAREAGA S/N BARAKALDO (VIZCAYA) 489 03 SPAIN"/>
        <s v="PLAINFIELD DISTRIBUTION CENTER 2350 EAST STAFFORD ROAD, SUITE 167 PLAINFIELD, IN 46168, US"/>
        <s v="1500 CHASE AVE (FIRMS: H789) ELK GROVE VILLAGE IL 60007"/>
        <s v="MARIGOT BAY PO BOX CP5437 CASTRIES"/>
        <s v="ATTN: SAM VERITY TEL: 758-485-1141"/>
        <s v="NO. 2095 N. BATAVIA STREET ORANGE,CA 92865 USA"/>
        <s v="THE NAVY YARD 5101 S. BROAD ST. PHILADELPHIA PA 19112 UNITED STATES"/>
        <s v="145 HOOK CREEK BLVD. UNIT C-1A VALLEY STREAM, NY 11581"/>
        <s v="THE BENCOOLEN 180 B BENCOOLEN STREE SINGAPORE 189645 SINGAPORE"/>
        <s v="4888 OLD LOUISVILLE RD SAVANNAH,GA 31408 PHONE:912-966-0335 FAX:912-966-2552"/>
        <s v="CALLE SEGARRA SAN JUAN, PUERTO RICO"/>
        <s v="154-09 146TH AVE. JAMAICA NY11434 US"/>
        <s v="360 ROUTE 211 E SUITE 202,MIDDLETOW MIDDLETOWN NY10940 US"/>
        <s v="5395 DISTRPLEX FARMS DR MEMPHIS, TN 38141 ATTN: ROB STOREY"/>
        <s v="167-16 146TH AVE. JAMAICA, N.Y. 11434 JACK LIM - OCEAN IMPORT DEPT."/>
        <s v="WA, INC. 2508 N MARINE DRIVE PORTLAND 197217 U.S.A. TEL:503-419-2050 FAX:0015032543758"/>
        <s v="8245-5 N.W. 36 STREET MIAMI, FLORIDA 33166 USA FAX# (305)599-8923"/>
        <s v="73/2, SWARAN PARK ASSAM TIMEBER MAR DELHI DL 110041 INDIA"/>
        <s v="CUIT NR.30-65789182-3 VIAMONTE 1145- 3 A (C1053ABW) BUENOS AIRES, ARGENTINA PH.+541143721300 CTC.JOSE SAGEL"/>
        <s v="TEL: 33232794987 CTC: MARYLINE CASIEZ 76600 LE HAVRE FRANCE 56-60 BLD. AMIRAL MOUCHEZ"/>
        <s v="BROKERAGE, INC INTERNATIONAL 19601 HAMILTON AVE.TORRANCE,CA.90502-1309 ATTN:OCEAN IMPORT DEPT/DAVID HUSKEY"/>
        <s v="154-09 146TH AVENUE,3RD FLOOR, UNIT C JAMAICA, NY 11434 GINA FILARDO 347 960 2151 DIRECT LINE"/>
        <s v="1795 CONTINENTAL WAY ATLANTA GA US"/>
        <s v="154-09 146TH AVENUE 3RD FLOOR, UNIT C JAMAICA, NY 11434 GINA FILARDO 347 960 2151 DIRECT LINE"/>
        <s v="580 CHELSEA STREET EAST BOSTON MA 02128 UNITED STATES"/>
        <s v="2090 WOODWARD STREET 78744 AUSTIN, TEXAS, UNITED STATES T: +1 512 3717575"/>
        <s v="BURLINGTON SQUARE 175A BENCOOLEN ST SINGAPORE 189650 SINGAPORE"/>
        <s v="10180 NEW BERLIN RD. JACKSONVILLE, FL 32226 USA"/>
        <s v="NEUMARKT 1 WINTERTHUR ZH 8400 SWITZERLAND"/>
        <s v="609 WEST 51TH STREET"/>
        <s v="17600 N PERIMETER DRIVE SUITE 150 SCOTTSDALE UNITED STATES"/>
        <s v="280/1 SHIB BARI LANE, FERINGHEE BA ZAR CHITTAGONG, BANGLADESH TEL:880 1710805419 (BIN NO:24031109334)"/>
        <s v="PRINCIPAL BRANCH, CENTRAL PROCESSI NG UNIT, 114 MOTIJHEEL C/A,DHAKA-10 00, BANGLADESH (BIN NO. 190110864"/>
        <s v="LIMITED TRADE OPERATIONS, SURAIYA MANSION 2ND FLOOR 30, AGRABAD C/A,C HITTAGONG, BANGLADESH"/>
        <s v="280/1 SHIB BARI LANE, FERINGHEE BAZ AR CHITTAGONG, BANGLADESH BIN NO:24 031109334 TEL:8801710805419"/>
        <s v=" "/>
        <s v="1666-1 SONGJUNG-DONG KANGSEO-GU BUSAN, SOUTH KOREA"/>
        <s v="56-60 BLD. AMIRAL MOUCHEZ 76600 LE HAVRE FRANCE CTC: MARYLINE CASIEZ TETEL: 33232794987"/>
        <s v="3901 BENSON AVENUE BALTIMORE MD 21227 UNITED STATES PHONE: +1 410-329-3520 TEFAX: +1 410-329-3525"/>
        <s v="SUPREME DRIVE BENSENVILLE BENSENVILLE IL 60106 TEL : 1-630-6169100 FAX : 1-630-61 69105"/>
        <s v="S.A DE C.V. AV. PATRIOTISMO NO.48 PISOS 3B,4 Y 5 COL. ESCANDON I SECCION C.P. 11800 MEXICO 52-5557169800 TEL EX 52-5557169"/>
        <s v="10 EXCHANGE PLACE 19TH FLOOR JERSEY CITY NJ 07302 UNITED STATES"/>
        <s v="NEW YORK, NY 10007 DIRECT LINE: 646 -738-8766 MAIN LINE: 212-945-6000 F AX: 212-871-0043"/>
        <s v="215 CHURCH STREET LENOIR, NC. 828-759-3165 EMAIL: SHICKS SHIPGSA.COM NC 28645US"/>
        <s v="506 E DALLAS RD STE 400 76051 GRAPEVINE GRAPEVINE UNITED STATES"/>
        <s v="LOT NO. 157, MAP NO. 15, KHANH LON G VILLAGE, TAN UYEN DISTRICT BINH DUONG . VN"/>
        <s v="1500 CHASE AVE (FIRMS: H789) ELK GROVE VILLAGE IL 60007 TEUNITED STATES"/>
        <s v="25 INDEPENDENCE CT FOLCROFT PA 19032 UNITED STATES"/>
        <s v="052-JFK 150-20 132ND AVENUE, 2ND FL OOR JAMAICA, NEW YORK 11434 U.S.A. TEL718 481-4418"/>
        <s v=".V. AS AGENT FOR BLUE WORLD LINE HERSCHEL 70, PISO 3,PH,COLONIA 52-5535477005 TEL EX 52-5535477"/>
        <s v="BROKERAGE,INC INTERNATIONAL 19601 HAMILTON AVE.TORRANCE,CA.90502-1309 ATTN:OCEAN IMPORT DEPT/DAVID HUSKEY 1-3103533200 TEL EX 1-31035332"/>
        <s v="703 BARTLEY CHESTER ROAD FLANDERS N J 07836 TEL: (973) 252-1488 FAX: (9 73) 584-1289"/>
        <s v="1215 E. FORT AVENUE, SUITE 201 BALTIMORE, MD 21230 PH 410.539.054 EXT. 0277 FX 410.547.6935 TECTC MARLEY TANNO MTANNO@SHAPIRO.CO"/>
        <s v="245 ROGER AVE INWOOD, NY 11096 USA ATTN: JAHAN RAZA 1-5163717078 TEL EX 1-51637129"/>
        <s v="215 CHURCH STREET LENOIR, NC. 28645 PH: 828-759-2444 FAX: 828-759-3165 EMAIL: CDSMIA US.CDSFH.COM TEEMAIL: SHICKS SHIPGSA.COM"/>
        <s v="100 IKEA DRIVE WESTHAMPTON 08060, UNITED STATES, USNJ 1-6092611220 TEL EX 1-60926584"/>
        <s v="343 MILLBURN,AVENUE MILLBURN, N.J. 07041, USA"/>
        <s v="155 ALGONQUIN PARKWAY WHIPPANY,NJ 07981 TEL 973-585-6997 FAX 973-585-6998 ATTN JUNE ZHANG WHIPPANY NJ"/>
        <s v="DE AUTOPARTES, S. DE R.L. DE C.V. O/B DICEX S.A. DE C.V. AV. JUAREZ NO.100, DESPACHO 206/207 TE91700 VERACRUZ, MEXICO"/>
        <s v="9300 ARROWPOINT BLVD 28273 CHARLOTTE, NC CHARLOTTE UNITED STATES"/>
        <s v="545 DOWD AVENUE ELIZABETH NJ 07201 UNITED STATES"/>
        <s v="VIA GRIZIOTTI GIACOMO, 4 MILANO 20145 ITALY"/>
        <s v="19119 - 16TH AVE S. SEATAC; WA 98188 U.S.A. ATTN: SHAWN OUGHTON 1-2068264100 TEL EX 1-20683514"/>
        <s v="LTD.65 JACKSON DRIVE 2ND FLOOR CRANFORD NJ 07016 TEL 908.577.9001 FAX 908.956.8220"/>
        <s v="150 RARITAN CENTER PARKWAY EDISON, NJ 08837 , USA TEL 732-225-8670"/>
        <s v="215 CHURCH STREET LENOIR, NC. 28645 PH: 828-759-2444FAX: 828-759-3165 EMAIL: CDSMIA US.CDSFH.COM TEEMAIL: SHICKS SHIPGSA.COM"/>
        <s v="ATTN:TAUNIE SCHUSTER 3839 NEWPORT STREET DENVER,CO 80207 TEP:(303)376-4610 F:(303)376-"/>
        <s v="NANLOU INDUSTRIAL PARK, YITANG TOWN, LINYI CITY, SHANDONG, CHINA TEL: 86-539-8560688 TEFAX: 86-539-8560088"/>
        <s v="14F-16F, JUNJIANG INTERNATIONAL BUI SHANGHAI 31 200000 CHINA"/>
        <s v="10814 N.W. 33RD STREET SUITE 115 DORAL FL 33172 1-3057189442 TEL EX 1-30571893"/>
        <s v="100 W VICTORIA STREET LONG BEACH CA 90805 TEL 1 562 295 2900 FAX 1-562 295 2 LONG BEACH CA"/>
        <s v="215 CHURCH STREET LENOIR, NC. 28645 PH: 828-759-2444 FAX: 828-759-3165 TEEMAIL: CDSMIA US.CDSFH.COM"/>
        <s v="215 CHURCH STREET LENOIR, NC. 28645 PH: 828-759-2444 FAX: 828-759-3165 EMAIL: MFACKRELL SHIPGSA.COM TEEMAIL: SHICKS SHIPGSA.COM"/>
        <s v="3333 BEVERLY ROAD, HOFFMAN ESTATES, ILLINOIS 60179,U.S.A. 1-9093904515 TEL EX 1-90939045"/>
        <s v="CALLE 28 NO. 90-A, COL. FEDERAL MEXICO CITY, MEXICO RFC: KSN0308143M5 P:+525 55133 3830 TEAGENT OF BLUE ANCHOR LINE"/>
        <s v="802 CROMWELL PARK DRIVE SUITE K GLEN BURNIE, MD ATTN TINA BONHOFF PH 4105900284 EMAIL T.BONHOFF@UTCOV"/>
        <s v="3101 YORKMONT RD., STE 1500 CHARLOTTE, NC 28208 PHONE: 704-423-5630, FAX: 704-423-0 1-8003447356 TEL EX 1-97369066"/>
        <s v="ATTN ALISH BECKER CUSTOMER SERVICE,300 TRADE PORT DR, SUITE 300,ATLANTA GA30354 770-994-5156"/>
        <s v="100 W VICTORIA STREET LONG BEACH 1-562 295 2900 LONG BEACH CA"/>
        <s v="200 4TH STREET,OAKLAND,CA 94607,USA ATTN INTERNATIONAL LOGISTICS PHONE 510-893-7300 TEFAX 510-893-3776"/>
        <s v="LAMB COMPANY LIMITED 10 SHORNCLIFFE ROAD ETOBICOKE ONTARIO M9B 3S3 CANADA"/>
        <s v=". 680 KNOX ST STE 210 TORRANCE CA 905 02-1325 US"/>
        <s v="5950 HAZELTINE NATIONAL DR SUITE 690 ORLANDO FL 32822 1-4078160030 TEL EX 1-40781600"/>
        <s v="500 VOLVO PARKWAY CHESAPEAKE VA 23320 PH :757-321-5026 FAX :757-321-52142.UPS-SCS TE2031 S.CENTENNIAL AVE AIKEN SC"/>
        <s v="DELIVER TO: NKP COLUMBUS 13434 STATE ROUTE, 287 EAST LIBERTY OHIO 43319 OH 43319US"/>
        <s v="C O TRI STAR FREIGHT SYSTEMS 1301 CHESAPEAKE AVE BALTIMROE,MD 21226 TETEL 410-354-2670 FAX 410-354-2714"/>
        <s v="8290 N W 27TH STREET SUITE 603 MIAMI TEUNITED STATES"/>
        <s v="500 HOWARD STREET SAN FRANCISCO, CA. 94105 TEL 1-415-2787000"/>
        <s v="10400 NW 21ST STREET, STE 115 DORAL, FL 33172 TEL: (305)715-7023 FAX: (305)715-7025"/>
        <s v="MANAGEMENT. 5402 SHEPHERDSVILLE ROAD LOUISVILLE KY 40228"/>
        <s v="NO. 103 HENGXING ROAD WEITANG TOWN, JIASHAN, ZHEJIANG CHINA TEL: 86 573 89118286 FAX: 86 573 84187655"/>
        <s v="VICTORIA STREET LONG BEACH, CA 90805 TEL:1 562 295 2650 FAX:1 562 295 2695"/>
        <s v="OCEAN FREIGHT OFFICE 61 BROADWAY, SUITE 1115 NEW YORK,NY 10006 NEW YORK NY"/>
        <s v="532-D NORTH REGIONAL ROAD GREENSBORO, NC 27409 PH: 336-665-9685 CONTACT: KELLI CAPES"/>
        <s v="18618 S.FERRIS PLACE RANCHO DOMINGUEZ,CA 90220 TEL.NO:310-671-8300 TEFAX NO:310-671-1547"/>
        <s v="CLOTHING COMPANY, 13220 MOORE STREET, CERRITOS, CA 90703, USA"/>
        <s v="5 COMMERCE DRIVE TEL: +1 610-396-9550 READING, PA 19607, PA 19607US"/>
        <s v="ANDRITZ INC. - MECHANICAL PULP SPRINGFIELD, OH, 45505, USA E-MAIL: ERIC.XU AND OH 45504US"/>
        <s v="THE NAVY YARD 5101 S. BRAOD ST. PHILADELPHIA PA 19112 UNITED STATES"/>
        <s v="4724 ENTRANCE DRIVE CHB4455 CHARLOTTE, NC 28273 USA"/>
        <s v="11875 PRESIDENTS DRIVE BOISE ID 83713 US"/>
        <s v="2265 CLEMENTS FERRY ROAD SUITE 310 CHARLESTON SC 29492 U.S.A."/>
        <s v="14805 DETROIT AVENUE SUITE 310 LAKE 1-4047616900 TEL EX 1-00000000"/>
        <s v="5402 SHEPHERDSVILLE ROAD LOUISVILLE, KY 40228,U.S.A. TEL: 502-966-2167 ATTN: GUILLERMO"/>
        <s v="CLOTHING COMPANY, 13220 MOORE STREET, CERRITOS, CA 90703, U"/>
        <s v="GLOBAL FORWARDING (624) -CHARLESTON 3955 FABER PLACE DRIVE SUITE 200 NORTH CHARLESTON SC 29405 TETEL843-308-0388 FAX-843-308-0387"/>
        <s v="SUITE 306 133-33 BROOKVILLE BOULEVA ROSEDALE NY 11422 UNITED STATES TE5277171 5277077"/>
        <s v="NYC BRANCH ONE CROSS ISLAND PLAZA, SUITE 203D ROSEDALE, NY 11422 TETEL: (718)276-0686 X201,"/>
        <s v="CINCINNATI OFFICE 5495 NORTH BEND ROAD SUITE 104 BURLINGTON KY 41005 US"/>
        <s v="19701 HAMILTON AVENUE TORRANCE CA 90502 UNITED STATES"/>
        <s v="2530 CORPORATE PLACE SUITE# A103 MONTEREY PARK CA91754 US"/>
        <s v="NO. 588 LINXI STREET WUKANG . CN"/>
        <s v="TAX I.D GCA101221CV9 AVENIDA INSURGENTES SUR 476, INT. 402 COL. ROMA SUR CUAUHTEMOC C.P. 06700 MEXICO DF."/>
        <s v="390 FRANKLIN AVENUE FRANKLIN SQUARE, NY 11010 ATTN PVH TEAM"/>
        <s v="9335 AIRWAY RD SUITE 205 SAN DIEGO, CA 92154 TEL:(619)-382-2800 1-6196907534 TEL EX 1-619690 75"/>
        <s v="ROOM 1806, SOLO 83 BEDFORD ROAD, T AI KOK TSUI, KOWLOON . HK"/>
        <s v="FLAT B, 9-F, NATHAN COMMERCIAL BUI LDING, 430-436 NATHAN ROAD, YAU MA KOWLOON . HK"/>
        <s v="3600 S. YOSEMITE STREET. SUITE USA DENVER, COLORADO, 8 CO 80237 US"/>
        <s v="4829 MAJEAU,MONTREAL N.,QC.H1H 2V7 MONTREAL,QC,H1H 2V7,CA"/>
        <s v="9500 NW 108TH AVE MEDLEY FL 33178 UNITED STATES"/>
        <s v="2255 E 220TH STREET CARSON CA UNITED STATES"/>
        <s v="100 IKEA DRIVE WESTHAMPTON 08060, UNITED STATES, USNJ 1-6092611220 TEL EX 1-609265 84"/>
        <s v="WASHINGTON,INC. 906 COMMERCE CIRCLE, HANAHAN, SC 29406, USA 1-8435546909"/>
        <s v="125 PARK AVENUE, 18TH FLOOR, NEW YORK, NY 10017 METALS@CHARTERBROKERAGE.NET 1-2123639300 TEL EX 1-212682 31"/>
        <s v="21 ST. CLAIR AVENUE EAST, UNIT 402 TORONTO ON M4T 1L9 CANADA"/>
        <s v="NO. 888 DONGDAMING ROAD, SHANGHAI . CN"/>
        <s v="8 LIYUAN SOUTH ROAD NANJING . CN"/>
        <s v="NO. 103 HENGXING ROAD WEITANG TOWN JIASHAN, ZHEJIANG, ZHEJIANG . CN"/>
        <s v="5933 N.E. 80TH AVENUE PORTLAND OREGON 97218"/>
        <s v="215 CHURCH STREET NW,LENOIR, NC 286 45 FAX:866.310.1155 PH:336.420.9116 EMAIL:MFACKRELL@SHIPGSA.COM"/>
        <s v="2-8-7 NIHONBASHI-HONCHO CHUO-KU, TOKYO, 103-8417 JAPAN"/>
        <s v="ALLSTATES WORLDCARGO MIA 9990 NW 14 ST STE 103 UNITED STATES FL 33172 US"/>
        <s v="40 CANE CREEK INDUSTRIAL PARK ROAD FLETCHER NC 28732 US"/>
        <s v="1995 LINDEN BLVD ELMONT N.Y. 11003 U.S.A. TEL 516)285-8100 FAX 516)285-7763 1-5162858100 TEL EX 1-516285 77"/>
        <s v="61 BROADWAY, SUITE 1115 NEW YORK, NY 10006 TEL 212-968-0610 EXT303 NEW YORK NY"/>
        <s v="65 RAILROAD AVENUE SUITE #206 RIDGEFIELD NJ07657 US"/>
        <s v="2A CORN RD, DAYTON, NJ,08810 UNITED DAYTON NJ08810 US"/>
        <s v="29W 30TH STREET 12TH FLOOR NEW YORK NY 10001,USA"/>
        <s v="1601 BROADWAY, 12TH FLOOR,NEWYORK, NY 1001 USA"/>
        <s v="375-2, WOOGE-RI,SANGDONG-MYEON KIMHAE-SI,GYEONGNAM,SOUTH KOREA"/>
        <s v="GUAYNABO PUERTO RICO CUSTOMS BROKER &amp; FREIGHT FORWARD ZIP CODE 009065 TAX ID T. 660429097 TEL 7872533445"/>
        <s v="1911 ASSOCIATES LANE, SUITE E CHARLOTTE NC 28217 UNITED STATES"/>
        <s v="56-60 BLD. AMIRAL MOUCHEZ 76600 LE HAVRE FRANCE CTC: MARYLINE CASIEZ"/>
        <s v="1501 MITTEL BLVD SUITE A WOOD DALE, IL 60191 OFFICE 630.274.7950 X41002 FAX"/>
        <s v="115 MARTIN LANE, ELK GROVE IL 60007, ATTN: JACK MOON EMAIL:- DOCUMENTATION@BESLERCO.NET 1-8473640300 TEL EX 1-847364 03"/>
        <s v="2050 SPAULDING DRIVE, SUITE 3A NORTH CHARLESTON, SC 29406 / USA ATTN DON MONTGOMERY"/>
        <s v="CARR. 848, KM.1.3 BARRIO ST. JUST TRUJILLO ALTO, PR 00976 TEL. 787-257-1301 / FAX"/>
        <s v="16, LANE 431, SEC. 5, NEW TAIPEI BL TAIPEI 243 TAIWAN"/>
        <s v=".V. AS AGENT FOR BLUE WORLD LINE HERSCHEL 70, PISO 3,PH,COLONIA 52-5535477005 TEL EX 52-55354 77"/>
        <s v="830 HIGHWAY 42 SOUTH, MCDONOUGH, GA 30252,UNITED STATES TE:7708985815F X:7708988334 CONTACT:LYNNRUSSELL"/>
        <s v="225 NORTH ROUTE 303 UNIT 106 CONGER PHONE : 845-348-0012 FAX : 845-348-0017 1-8453480012 TEL EX 1-201413 02"/>
        <s v="14742 BEACH BLVD. SUITE# 128 LA MIRADA, CA. 90638 USA TEL: 714-525-8820 EXT 2 ( IMPORT) FAX: 714-525-8840@"/>
        <s v="994 RIVERVIEW DRIVE TOTWA NJ 07512 USA TEL : 973-237-1990 FAX : 973-23 7-1999"/>
        <s v="M.S.S.I.D.C S, PLOT NO 24, WOOD BASED INDUSTRIAL COMPLEX, AT: WADA, DISTRICT THANE 411 716,"/>
        <s v="3881 BUSINESS PARK DRIVE LOUISVILLE KY 40213 U.S.A."/>
        <s v="100 PLAZA DR. SUITE # 102 SECAUCUS NJ 07094 UNITED STATES"/>
        <s v="4537 W FULTON ST, CHICAGO, IL 60624, USA. TEL 773-378-6800"/>
        <s v="23079 INTERNATIONAL AIRPORT CENTER BLVD STE 210 11413 JAMAICA NY JAMAICA UNITED STATES"/>
        <s v="4 F., 19 BUILDING NO. 888 DONGDAMIN SHANGHAI 31 200082 CHINA"/>
        <s v="4F, NO.19 LANE 888, DONGDAMING ROAD SHANGHAI 31 210000 CHINA"/>
        <s v="SIDDIQUI WAHAB ROAD OLD HAJI CAMP, KARACHI SD 74000 PAKISTAN"/>
        <s v="BIANTANG VILLAGE QIUCHANG TOWN HUI YANG DISTRICT HUIZHOU (HUIYANG) 516221 CN"/>
        <s v="401, THE SUMMIT, HANUMAN ROAD, W.E. HIGHWAY, VILE PARLE MUMBAI - 400 057 INDIA"/>
        <s v="1700 WYNNE AVE ST. PAUL MN 55108 TEL:651-256-1555 FAX:651-256-1525"/>
        <s v="5101,SOUTH BROAD STR TEL 267 570 2741 FAX 215-238-8672"/>
        <s v="100 S LIMESTONE RD PARKESBURG US"/>
        <s v="223 E. CITY HALL AVE SUITE 208 NORFOLK, VA 23510 1-7573144300 TEL EX 1-757314 43"/>
        <s v="2401 NW 69TH STREET FL 33147 MIAMI US T 001 3056935133 F 001 3055200322 E IRUIZECONOCARIBE.COM"/>
        <s v="LTD.400 UNICORN PARK DRIVE 4TH FLOOR WOBURN, MA 01801 TEL 781.994.0006"/>
        <s v="23 DRYDOCK AVENUE, 5TH FLOOR BOSTON, MA 02210 DIRECT LINE 617-412-4716 BROKERAGE FAX 617-345-9661"/>
        <s v="8-18/F,GUOMAO BLDG.,SOUTH HUBIN ROAD, XIAMEN,CHINA T/F:0592-5897523/5160265"/>
        <s v="A/C DESTINATION XL 3 TECHNOLOGY DRIVE PEABODY, MA 01960 CASUAL-MALE-BOSEXPEDITORS.COM"/>
        <s v="LAGO ISEO NO.65 COL ANAHUAC MIGUEL HIDALGO DF C.P.11320 MEXICO"/>
        <s v="9841 AIRPORT BLVD., SUITE 1400, LOS ANGELES,CA-90045, UNITED STATES ATTN : MAE ROMERO, TEL NO."/>
        <s v="5101,SOUTH BROAD STR PHILADELPHIA PA19112 19112 USA ."/>
        <s v="2401 NW 69TH STREET , MIAMI, FL 33147 U.S.A. TEL 305-6935133 FAX 305-4337313"/>
        <s v="A DIVISION OF OSP GROUP, LP 2300 SOUTHEASTERN AVENUE INDIANAPOLIS,IN 46201 USA 1-3172663899 TEL EX 1-317266 38"/>
        <s v="235 N. BLOOMFIELD ROAD CANANDAIGUA NY 14424 UNITED STATES"/>
        <s v="8350 NW 52ND TERRACE, SUITE 20 PHONE: +1 (305) 639-1900 MIAMI FL 33166, UNI FL 33166 US"/>
        <s v="SPUNTECH INDUSTREIS INC. 555 NORTH PARK DRIVE ROXBORO, NC 27573, USA 1-3363309016 TEL EX 1-336599 06"/>
        <s v="7 EAST CONGRESS STREET SUITE 501 SAVANNAH GA 31401,,US"/>
        <s v="ATTN. CHRISTINE O'BRIEN, H9P 2V6 CANADA, 508 RUE LEPINE, DOR QC H9P 2V6 CA"/>
        <s v="390 FRANKLIN AVENUE FRANKLIN SQUARE, NY 11010 ATTN PVH TEAM 516-616-2900"/>
        <s v="WILSON@SAIL.LI +1 252 243-SAIL 7245 2835 DAISY LANE, SUITE B 27893 WILSON, NC"/>
        <s v="ATTN: CRYSTAL ROMERO PHONE: 404.443.4820 FAX: 404.443.4846 1-4044607685 TEL EX 1-404443 48"/>
        <s v="2255 EAST 220TH STREET CARSON, CA 90810 MARIAM, ACCOUNT REPRESENTATIVE PHONE: (310) 642-5075"/>
        <s v="3800 CAMP CREEK PARKWAY,BUILDING 1000 STE 180-ATLANTA, GA 30331. TEL 404.494.8750"/>
        <s v="400 OYSTER POINT BLVD., SUITE 335 SOUTH SAN FRANCISCO, CA 94080 TEL: (650) 588-0363"/>
        <s v="B-24 FARAN HOUSING SOCIETY, HAIDER ALI ROAD. BAHADURABAD, KARACHI - PAKISTAN"/>
        <s v="317 ABBEY ROAD, MANHASSET N.Y.11030, U.S.A."/>
        <s v="8725 NW 18TH TERRACE SUITE 217 MIAMI FL 33172 US"/>
        <s v="10 INTERNATIONAL WAY LAWRENCE MA 01843"/>
        <s v="ANSON.LEE@OCEANWIDE-LOG.COM 852-27422902 TEL EX 852-2742 29"/>
        <s v="INC 16133 BLUNDELL ROAD RICHMOND, BC V6W 0A3 PH (604) 276 1300"/>
        <s v="10801 N.W. 97TH ST., SUITE # 1 MIAMI FL 33178 U.S.A."/>
        <s v="140 CIRCLE DRIVE PISCATAWAY NJ 08854 US"/>
        <s v="2355 SALZEDO STREET, SUITE 205 US-CORAL GABLES, FL 33134 CONTACT ANDRES ZARATE PHONE (305) 448-5010"/>
        <s v="1825 AIRPORT EXCHANGE ERLANGER KY 41018 UNITED STATE BOULEVARD, SUITE 50 KY 41018 US"/>
        <s v="PROVIDENCE, RI, 02903 ATTENTION: DEBRA IZZO TEL: 1-401-280-2298 E-MAIL: DEBRA.IZZO HASBRO.COM"/>
        <s v="2705 E 20TH STREET VANCOUVER WA 98661 USA"/>
        <s v="800 E. 230TH ST. TEL +1 (310) 952-4070 CARSON, CA 90745 CA 90745 US"/>
        <s v="BLU LOGISTICS 50 PEABODY PLACE,SUITE 310 MEMPHIS,TN 38103 USA 1-9017468746 TEL EX 1-331481 55"/>
        <s v="1825 AIRPORT EXCHANGE ERLANGER KY 41018 UNITED STATE BOULEVARD, SUITE 50 TN 38118 US"/>
        <s v="1375 BROADWAY 12TH FLOOR NEW YORK, NY 10018, USA NEW YORK, USA US"/>
        <s v="2501 71ST STREET NORTH BERGEN NEW JERSEY 07047"/>
        <s v="215 CHURCH STREET NW,LENOIR, NC 286 45 FAX:866.310.1155 ATTN:RIC VERDIE R EMAIL:RIC@SHIPGSA.COM"/>
        <s v="225, SPRING LAKE DRIVE, ITASCA, IL- 60143, USA ILLINOIS SALES TEL:(630) 510-7900:FAX-(630)510-8352"/>
        <s v="2095, N. BATAVIA STREET, ORANGE, CA 92865 USA PHONE:714 685 7500 FAX:7 14 685 7600"/>
        <s v="3625 DALBERGIA STREET,SUITE A SAN DIEGO, CA 92113 US"/>
        <s v="245 ROGER AVE INWOOD NEW YORK 11096"/>
        <s v="1010 SWAN CREEK DRIVE CURTIS BAY MD 21226 US"/>
        <s v="100 WALNUT AVENUE SUITE 202 CLARK, NJ 07066 PH : (732)540-8000 FAX : ( 732)540-8039"/>
        <s v="144-146 LEFANTE WAY BAYONNE NJ 07002 UNITED STATES"/>
        <s v="AS AGENT FOR BLUE WORLD LINE 4900 S T. JOE BLVD. BLDG 100 STE 400 COLLE GE PAARK, GA 30337 PHONE +1 (404)"/>
        <s v="1010 SWAN CREEK DRIVE CURTIS BAY, MD 21226, U.S.A 1-4104546507 TEL EX 1-410454 66"/>
        <s v="ATTN MAC IMANISHI TEL 310-222-8575 FAX 310-787-9996"/>
        <s v="20000 S. WESTERN AVENUE TORRANCE CA 90501 UNITED STATES AGENT OF BLUE ANCHOR AMERICA LINE"/>
        <s v="10 EXCHANGE PL FL 19 07302 JERSEY CITY, NJ JERSEY CITY UNITED STATES"/>
        <s v="UNT 206-3185 WILLINGDON GREEN BURNABY BC CANADA V5G 4P3"/>
        <s v="100 QUENTIN ROOSEVELT BLVD, SUITE 5 GARDEN CITY NY 11530 UNITED STATES"/>
        <s v="MUNDIALES S.A. DE C.V.CALLE UNO NO129 COL.PANTITLAN ENTRE AV . NORTEE IZTACALCO MEXICO,D.F. 52-5557169800 TEL EX 52-55571 69"/>
        <s v="4341 INTERNATIONAL PARKWAY SUI TEL:404-3667726 BILL.SMITH MOL-LOGI GA 30354 US"/>
        <s v="691 AIRPORT SOUTH PARKWAY COLLEGE PARK GA 30349 TEL:770-909-1460 FAX:770-909-1473"/>
        <s v="TORRE 26 CENTRO EMPRESARIAL CALLE 2 BOGOTA CUN COLOMBIA"/>
        <s v="2200 S. DIXIE HWY, SUITE 504 TEL: 305-371-8431 MIAMI, FL 33133, US FL 33133 US"/>
        <s v="10050 NW 116TH WAY STE 4, 9 &amp; 10 MIAMI FL 33178-1162 USA"/>
        <s v="HAMLET 3 CHANGSON, THACH THAT DIST. HANOI 0000 VIET NAM"/>
        <s v="100KM, 320ROAD, JIASHAN ZHEJIANG 314100 CN"/>
        <s v="110 PINE AVE 1050 LONG BEACH, CA 90802 U.S.A TEL (562) 4377807"/>
        <s v="5707 HUNTSMAN ROAD, SUITE 102 RICHMOND, VA 23250 TEL NO: 1-804-3490294 1-8043490294 TEL EX 1-804562 93"/>
        <s v="4500 LEEDS AVENUE CHARLESTON SC 29405 USA 1-8437402908"/>
        <s v="421 N.OAK STREET,INGLEWOOD, CA 90302,UNITED STATES TEL:3106712688 FAX:310419 8832,JACK 1-3106712688 TEL EX 1-310419 88"/>
        <s v="980 BEAVER GRADE RD SUITE 201,CORAOPOLIS PA 15108 USA PHONE:4122622800,FAX:412-262-5114"/>
        <s v="DEROS, S.A. PI. LA POSTURA, AV DE L A CRUZ 13 (APDO. 80) 28340 VALDEMOR O MADRID, SPAIN TEL34 918 950662 F"/>
        <s v="13-24 SIKMAN-RO, GANGSEO-GU BUSAN, KOREA"/>
        <s v="5101,SOUTH BROAD STR TEL 267 570 2741 FAX 215-238-8672 PHILADELPHIA PA"/>
        <s v="100 S LIMESTONE RD PARKESBURG PA US"/>
        <s v="4301 NEW BRUNSWICK AVE SUITE A SOUTH PLAINFIELD NJ 07080"/>
        <s v="4,WERNIK PLACE, METUCHEN, NJ 08840 USA TEL: 732.231.6186 EMAIL: CSV@JSKLOGIX.COM"/>
        <s v="1825 AIRPORT EXCHANGE BOULEVARD, SU ERLANGER KY 41018 UNITED STATES"/>
        <s v="B-24 FARAN HOUSING SOCIETY, HAIDER ROAD. BAHADURABAD. KARACHI-PAKISTAN PHONE 92-333-2377460"/>
        <s v="5101,SOUTH BROAD STR PHILADELPHIA PA19112 19112 USA US"/>
        <s v="2200 S. DIXIE HWY, SUITE 504 TEL: 305-371-8431, FAX: 305-38 MIAMI, FL 33133, US FL 33133 US"/>
        <s v="281 HIGHWAY 79,MORGANVILLE, NEW JERSEY 07751"/>
        <s v="800 E. 230TH STREET CARSON CALIFORNIA 90745"/>
        <s v="508 RUE LEPINE, DORVAL QUEBEC O BRIEN AND MANON PERRIER EMAI MANONP AGOTRANS.COM QC H9P 2V6 CA"/>
        <s v="1825 AIRPORT EXCHANGE BOULEVARD, SUITE 500 ERLANGER KY 41018 UNITED STATES"/>
        <s v="20 SOUTHWOODS PARKWAY, SUITE 500 ATLANTA, GA, 30354 U.S.A. TEL:404 761 1956 FAX:404 761 4232 1-6785537731 TEL EX 1-678553 77"/>
        <s v="CENTRO MERCANTIL INT'L - WEST AVE. BLDG 6 - (NEXT TO BLDG 10 - BORSCHO HOSPITAL) GUAYNABO,PR 00969 PUERTO 1-7876203085 TEL EX 1-787620 28"/>
        <s v="12200 WILKIE AVE SUITE 100 HAWTHORNE CA 90250 HAWTHORNE CA"/>
        <s v="59, SANT SAVTA MARG MUSTAFA BAZAR MUMBAI MH 400010 INDIA"/>
        <s v="2 E. BRYAN STREET, STE 901 SAVANNAH, GA 31401 ATTN: SALLY HUTTON/GAP DEPARTMENT 1-9122010202 TEL EX 1-912201 02"/>
        <s v="(ALTANTA) 74 SOUTHWOODS PARKWAY, SUITE 600, ATLANTA, GA 30354, U.S.A."/>
        <s v="4 EXPRESSWAY PLAZA ROSLYN HEIGHTS NY 11577 UNITED STAT"/>
        <s v="44 WHIPPORWILL WAY MOUNTAINSIDE NJ 07092 US"/>
        <s v="10 EXCHANGE PLACE 19TH FLOOR TEL: 001 201 413 5500 JERSEY CITY, NJ 073 NJ 07302 US"/>
        <s v="NO.288 NANLIU ROAD, CHENGYANG DISTRICT, QINGDAO CHINA TEL: 86-532-84907827"/>
        <s v="33 WASHINGTON PLACE 16 FLOOR NEWARK NJ 07102 US"/>
        <s v="56-60 BLD. AMIRAL MOUCHEZ 76600 LE HAVRE FRANCE CTC MARYLINE CASIEZ TEL 33232794987"/>
        <s v="510 MCCORMICK DRIVE SUITE K-NGLEN B GLEN BURNIE MD 21061 UNITED STATES"/>
        <s v="1452 HUGHES RD STE 350 GRAPEVINE, T GRAPEVINE TX 76051 UNITED STATES"/>
        <s v="SACY 2025 NW 102ND AVE, SUITE 104 M IAMI, FL 33172 PH 305 477 2500/FAX"/>
        <s v="WASHINGTON NO., 1109. COL. MONTERREY CENTRO. C.P. 64000.MONTERREY, N.L. RFC SLO130918MW7"/>
        <s v="LOL TUN 10 SM.50 MZA 69 CANCUN QUINTANA ROO MEXICO C.P.77533 RFC NHO071130NB6"/>
        <s v="ONE HASBRO PLACE PROVIDENCE, RI, 02903 ATTENTION: DEBRA IZZO TEL: 1-401-280-2298"/>
        <s v="18 ABN HAZEM ST. EL RAMEL ALEXANDRI A EGYPT TEL: 00201006925313/ 002012 26667562"/>
        <s v="ANTA) 74 SOUTHWOODS PARKWAY, SUITE 600, ATLANTA, GA 30354, U.S.A."/>
        <s v="19119 16TH AVE. S SEATAC, WA 98188 CONTACT SHAWN OUGHTON P 206 826 4100"/>
        <s v="ANGLES RUES PAVEE ET DU QUAI PORT-A PORT AU PRINCE UN HAITI"/>
        <s v="800 E.230TH ST. TEL +1(310)952-4070 CARSON,CA 90745 CA 90745 US"/>
        <s v="2727 E. LONDON GROVEPORT ROAD GROVEPORT, OH 43125 43125 GROVEPORT, OH OH 43125 US"/>
        <s v="BAISHI VILLAGE,QIUCHANG TOWN, HUIY ANG DISTRICT,GUANGDONG PROVINCE HUIZHOU (HUIYANG) 516221 CN"/>
        <s v="230-79 INTERNATIONAL AIRPORT CENTER BLVD BLDG D SUITE 210 JAMAICA, NY 11413 TEL: 1 (718) 425-1010 1-7184251020 TEL EX 1-718425 10"/>
        <s v=". 4000 REDONDO BEACH AVE., STE 103 REDONDO BEACH, CA 90278"/>
        <s v="21749 BAKER PARKWAY CITY OF INDUSTRY,CA 91789 ATTN ANGELA MENCHACA TEL 909-594-7771 EXT 3219"/>
        <s v="CHAO YANG TOWN,JIA YIN COUNTY,YICHU YICHUN 36 00000 CHINA"/>
        <s v="709 WESTCHESTER AVENUE SUITE 300 10604 WHITE PLAINS NY USA 0019142513299 0019142513238"/>
        <s v="508 RUE LEPINE, DORVAL QUEBEC O BRIEN AND MANON PERRIER EMAI MPERRIER AGOTRANS.C QC H9P 2V6 CA"/>
        <s v="32101 SAN MARTIN VILAMARIN ORENSE, SPAIN TEL: 96-168-60-11 FAX: 96-168 -30-41"/>
        <s v="335 MADISON AVE 22ND FLOOR NEW YORK NY 10017 UNITED STATES"/>
        <s v="6603D ROYAL ST. STE B LIBERTY, MO 6 4068 PH:(816)5816504 FAX:(816)58165 09 UNITED STATES"/>
        <s v="916 WEST LATHROP AVENUE SAVANNAH UNITED STATES"/>
        <s v="BLVD DIAZ ORDAZ 1201 INT C COLONIA LAS HUERTAS PRIMERA SEC TIJUANA BC CP 22116 52-6646475123 TEL EX 52-66464 75"/>
        <s v="215 CHURCH STREET NW,LENOIR, NC 286 45 FAX: 866.310.1155 ATTN:RIC VERDI ER EMAIL:RIC@SHIPGSA.COM"/>
        <s v="619 EAST COLLEGE AVENUE, SUITE F DECATUR, GA 30030 USA TEL : +1 404 974 2910"/>
        <s v="59, SANT SAVTA MARG,MUSTAFA BAZAR, MUMBAI MH 400001 INDIA"/>
        <s v="5757 W CENTURY BLVD 90045 LOS ANGELES, CA. LOS ANGELES UNITED STATES"/>
        <s v="408, DIB BUILDING BEHIND MALL OF TH DUBAI DU UNITED ARAB EMIRATES"/>
        <s v="1825 AIRPORT EXCHANGE BOULEVARD, SUITE 500 ERLANGER KY 41018 UNITED STATES ERLANGER KY"/>
        <s v="100 METROPLEX DRIVE, SUITE 301 EDISON NJ 08817 USA 1-2159415573 TEL EX 1-215971 60"/>
        <s v="11222 S. LA CIENEGA BLVD, SUITE 310 LOS ANGELES, CA 90304 CONTACT: LINDA LIZARRAGA 1-3103179922 TEL EX 1-310317 99"/>
        <s v="100 IKEA DRIVE WESTHAMPTON 08060"/>
        <s v="129 TECHNOLOGY DRIVE SOUT REIDSVILLE NC 27320 UNITED STATES"/>
        <s v="BRADLEY INTERNATIONAL AIRPORT ONE C WINDSOR LOCKS CT 06096 UNITED STATE"/>
        <s v="73/1 ASSAM TIMBER MARKET, SWARN PAR K, NANGLOI, NEW DELHI-41"/>
        <s v="149-35 177TH ROAD SUITE 201 JAMAICA, NY 11434 USA TEL 718-656-1688 FAX 718-656-7360"/>
        <s v="1600 LOWER ROAD LINDEN, NJ 07036 P:908-291-8001 1-9086203000 TEL EX 1-908620 30"/>
        <s v="525 MILLOWN ROAD,SUITE 305, NORTH BRUNSWICK, NJ 08902 USA TEL: +1-732-568-4696 /+1-732-317-13 1-8482194566 TEL EX 1-999999 99"/>
        <s v="20 W LINCOLN AVE, SUITE 300 VALLEY NY 11580 ATTN ANTONIO SCHIAFFINO PHONE 516-285-6200"/>
        <s v="3900 N.W 79TH AVE SUITE 430 EMAIL:HECTOR RAMSCARGO.COM MIAMI FL 33166 USA FL 33166 US"/>
        <s v="FMC #016871N 200 CROFTON ROAD, BLDG. 3 BOX 1 KENNER, LA 70062 (NEW ORLEANS) DIRECT PH: 504-712-2714"/>
        <s v="15700 EXPORT PLAZA, SUITE V HOUSTON TEXAS 77032 LOS ANGELES EE.UU. 281-449-1700 THERESA@RFBARNES.COM"/>
        <s v="3TECHNOLOGY DRIVE PEABODY, MA 01960 EMAIL JACKIE.BARRYEXPEDITORS.COM LORI.GADWAYEXPEDITORS.COM"/>
        <s v="202 CONGRESS ST MOBILE, AL 36603 USA"/>
        <s v="9, TEMASEK BOULEVARD 25-01, SUNTEC TOWER 2 SINGAPORE 038989 TEL 65- 6317-9417. ATTN MS. G S."/>
        <s v="LIMITED THE LEELA GALLERIA 2ND FLOOR, ANDHERI KURLA ROAD, ANDHERI (EAST), MUMBAI 400059 INDIA"/>
        <s v="4995 LACROSS ROAD SUITE 1350 NORTH CHARLESTON SC 29406 UNITED ST"/>
        <s v="RD 28 CORNER RD 5 FRANCISCO J DE GOYA AVENUE LUCHETTI IND PARK BAYAMON, P.R. 00961"/>
        <s v="IMAM BAR TIMBER MARKET, SADAR BAZAR KARNAL / HARYANA, INDIA"/>
        <s v="1 CROSS ISLAND PLAZA SUITE 302 ROSEDALE NY11422 US"/>
        <s v="1-11-16, HIRAO, INAGI-SHI, TOKYO-JAPAN PH 81-3-6674-2852"/>
        <s v="IMAM BARA TIMBER MARKET, SADAR BAZAR, KARNAL / HARYANA, INDIA"/>
        <s v="BIOLOGO MAXIMINO MARTINEZ #3408 INT 3-4,COL SAN SALVADOR XOCHIMANCA AZCAPOTZALCO,MEXICO DF 02870"/>
        <s v="18 ABN HAZEM ST. EL RAMEL ALEXANDRI A EGYPT TEL:00201006925313 / 002012 26667562"/>
        <s v="4 EXPRESSWAY PLAZA 11577 ROSLYN HEIGHTS NY, UNITED STATES PH 5164034080 FX 5164034089 CTC VINCENT FARINA"/>
        <s v="DALLAS 2421 WEST COMMERCE ST DALLAS TEXAS 75212"/>
        <s v="2120 QUEEN CITY DRIVE, CHARLOTTE, NC 28208 U.S.A."/>
        <s v="369 VAN NESS WAY SUITE 809, TORRANCE, CA 90501 U.S.A. OCEAN IMPORT TEL:310-984-1340 ++"/>
        <s v="1540 CARLEMONT DRIVE,STE J CRYSTAL LAKE,IL 60014,USA TEL : 815 788 1683"/>
      </sharedItems>
    </cacheField>
    <cacheField name="PLACE OF RECEIPT">
      <sharedItems containsMixedTypes="1" containsNumber="1" containsInteger="1">
        <s v="CAPE TOWN SOUTH A"/>
        <s v="CAPE TOWN"/>
        <s v="ISTANBUL, TURKEY"/>
        <s v="ANTWERP"/>
        <s v="JAWAHARLAL NEHRU"/>
        <s v="BUENOS AIRES"/>
        <s v="CAPE TOWN, ZA"/>
        <s v="PUERTO QUETZAL"/>
        <s v="CORONEL"/>
        <s v="BATAM ISLAND"/>
        <n v="13841.0"/>
        <s v="LAEM CHABANG"/>
        <s v="PARAMARIBO"/>
        <s v="NAVEGANTES"/>
        <s v="ANKLESHWAR"/>
        <s v="EL CARMEN"/>
        <s v="QINGDAO"/>
        <s v="DADRI, IN"/>
        <s v="NHAVA SHEVA, IN"/>
        <s v="10TH OF RAMADAN"/>
        <s v="CALLAO"/>
        <s v="JAKARTA"/>
        <s v="PIYALA/BALLABHGAR"/>
        <s v="CHITTAGONG"/>
        <s v="OSAKA"/>
        <s v="GDANSK"/>
        <s v="HAMBURG"/>
        <s v="YANTIAN, CN"/>
        <s v="NHAVA SHEVA"/>
        <s v="TUTICORIN"/>
        <s v="NINGBO"/>
        <s v="SHANGHAI"/>
        <s v="ICD LAT KRABANG"/>
        <s v="PORT QASIM"/>
        <s v="MAKASSAR"/>
        <s v="LAGOS - TIN CAN I"/>
        <s v="MANILA NORTH PORT"/>
        <s v="SINGAPORE"/>
        <s v="SCAFATI, IT"/>
        <s v="SOLIGNANO NUOVO-C"/>
        <s v="MUNDRA"/>
        <s v="ROTTERDAM"/>
        <s v="RIO DE JANEIRO, B"/>
        <s v="HAIFA"/>
        <s v="SANTO TOMAS DE CA"/>
        <s v="NAPLES"/>
        <s v="GUAYAQUIL"/>
        <s v="CEBU"/>
        <s v="LIRQUEN"/>
        <s v="PALIN, GUATEMALA"/>
        <s v="YOKOHAMA"/>
        <s v="GRANGEMOUTH"/>
        <s v="HAIPHONG - LACH H"/>
        <s v="RIO DE JANEIRO"/>
        <s v="RIO GRANDE, BR"/>
        <s v="TORONTO, ON"/>
        <s v="ASHDOD"/>
        <s v="PENANG"/>
        <s v="ENNORE CHENNAI"/>
        <s v="MOMBASA"/>
        <s v="NINGBO, CHINA"/>
        <s v="BREMERHAVEN"/>
        <s v="CHAKAN"/>
        <s v="TAKORADI"/>
        <s v="SHEKOU, CHINA"/>
        <s v="SOHAR"/>
        <s v="KEELUNG"/>
        <s v="VANCOUVER, BC"/>
        <s v="WUXI"/>
        <s v="SAN ANTONIO"/>
        <s v="GEORGETOWN - GUYA"/>
        <s v="PUERTO CABELLO"/>
        <s v="CHICAGO (IL)"/>
        <s v="YANTIAN"/>
        <s v="RIO HAINA, DR"/>
        <s v="SEMARANG"/>
        <s v="BOSTON, MA US"/>
        <s v="SAN SALVADOR, EL"/>
        <s v="VALPARAISO"/>
        <s v="YANTIAN, CHINA"/>
        <s v="BANGKOK, THAILAND"/>
        <s v="FARIDABAD"/>
        <s v="CARTAGENA, CO"/>
        <s v="TOKYO"/>
        <s v="PARANAGUA"/>
        <s v="VERACRUZ"/>
        <s v="COLOMBO"/>
        <s v="PORT CHALMERS"/>
        <s v="SANTO TOMAS D/CAS"/>
        <s v="JAKARTA, JAVA"/>
        <s v="IZMIR"/>
        <s v="BARCELONA"/>
        <s v="DEURNE"/>
        <s v="CHITTAGONG, BD"/>
        <s v="TAURANGA"/>
        <s v="SANTOS"/>
        <s v="XINGANG"/>
        <s v="JAIPUR-KANAKPURA,"/>
        <s v="SIHANOUKVILLE"/>
        <s v="MONTEVIDEO"/>
        <s v="BUSAN"/>
        <s v="HAMBURG, DE"/>
        <s v="IZMIR ALIAGA"/>
        <s v="ALIAGA"/>
        <s v="MANILA"/>
        <s v="MUNDRA, IN"/>
        <s v="TURBO"/>
        <s v="ITAPOA"/>
        <s v="BARRANQUILLA"/>
        <s v="NOLA"/>
        <s v="LIVORNO"/>
        <s v="KARACHI"/>
        <s v="DADRI"/>
        <s v="KAOHSIUNG"/>
        <s v="CANTORIA, SPAIN"/>
        <s v="SCAFATI"/>
        <s v="PORT KLANG WEST P"/>
        <s v="PUSAN"/>
        <s v="DELHI"/>
        <s v="KLAIPEDA"/>
        <s v="SANAND, INDIA"/>
        <s v="GHERLA"/>
        <s v="SANGANER, INDIA"/>
        <s v="LEGHORN"/>
        <s v="ACANCEH YUC"/>
        <s v="ULM"/>
        <s v="OSAKA JAPAN"/>
        <s v="COCHIN"/>
        <s v="ANTWERP, BE"/>
        <s v="AHMEDABAD"/>
        <s v="LA LIBERTAD"/>
        <s v="MINNEAPOLIS"/>
        <s v="SANTOS, BR"/>
        <s v="TORONTO"/>
        <s v="LOUISVILLE (KY)"/>
        <s v="VITORIA"/>
        <s v="PHNOM PENH"/>
        <s v="SAN VICENTE"/>
        <s v="KAMPONG SAOM (SIH"/>
        <s v="TORONTO, ON, CA"/>
        <s v="NAHA"/>
        <s v="LAEM CHABANG, TH"/>
        <s v="PORTOBUFFOLE"/>
        <s v="PECEM"/>
        <s v="CHENNAI"/>
        <s v="VANCOUVER"/>
        <s v="AMBARLI PORT ISTA"/>
        <s v="PUNE IN"/>
        <s v="VANCOUVER, CANADA"/>
        <s v="JEDDAH, SA"/>
        <s v="CASTEL BOLOGNESE,"/>
        <s v="AUTOPORT GOLCUK"/>
        <s v="JEBEL ALI, AE"/>
        <s v="LA SPEZIA"/>
        <s v="ALEXANDRIA EL DEK"/>
        <s v="ZARATE"/>
        <s v="."/>
        <s v="CHIMALTENANGO, GT"/>
        <s v="TORONTO, CANADA"/>
        <s v="QINGDAO, SHANDONG"/>
        <s v="MELBOURNE"/>
        <s v="CHATTOGRAM"/>
        <s v="PORT QASIM PAKIST"/>
        <s v="MUHAMMAD BIN QASI"/>
        <s v="NAVEGANTES (SC)"/>
        <s v="CHICAGO, IL, US"/>
        <s v="HO CHI MINH CITY"/>
        <s v="CHENNAI IN"/>
        <s v="VUNG TAU"/>
        <s v="GENOA"/>
        <s v="NAGOYA JAPAN CY"/>
        <s v="BUENOS AIRES, AR"/>
        <s v="FUQING, FUJIAN"/>
        <s v="SAHNEWAL, IN"/>
        <s v="DADRI, INDIA"/>
        <s v="HERZOGENAURACH"/>
        <s v="ALAJUELA"/>
        <s v="POSTBAUER"/>
        <s v="NHAVA SHEVA (JAWA"/>
        <s v="PESCHIERA BORROME"/>
        <s v="BUENOS AIRES AR"/>
        <s v="VIENNA CFS"/>
        <s v="CALLAO, PE"/>
        <s v="ANTWERPEN"/>
        <s v="MONTREAL (QC)"/>
        <s v="TORONTO (ON)"/>
        <s v="JACKSONVILLE"/>
        <s v="XINGANG CHINA"/>
        <s v="SHENZHEN"/>
        <s v="SALERNO"/>
        <s v="ROTTERDAM, NL"/>
        <s v="AHUS, SWEDEN"/>
        <s v="BENGALURU"/>
        <s v="LEIXOES"/>
        <s v="LUDHIANA, IN"/>
        <s v="DURBAN"/>
        <s v="CALLAO,PERU"/>
        <s v="ANTWERP (ANTWERPE"/>
        <s v="PROGRESO"/>
        <s v="YANTIAN (GD)"/>
        <s v="REYKJAVIK"/>
        <s v="HONG KONG"/>
        <s v="MOBILE"/>
        <s v="ROVIGO, ITALY"/>
        <s v="MORADABAD IN"/>
        <s v="HUANGPU, CN"/>
        <s v="CEBU CITY"/>
        <s v="MONTREAL"/>
        <s v="JAKARTA, ID"/>
        <s v="DAMIETTA"/>
        <s v="LEIXOES, PORTUGAL"/>
        <s v="BUSAN, KOREA"/>
        <s v="BANGKOK"/>
        <s v="WIEN,AUSTRIA"/>
        <s v="SHEKOU"/>
        <s v="MANAUS"/>
        <s v="ITAPOA, BR"/>
        <s v="NO UNO LOCATION C"/>
        <s v="FARIDABAD IN"/>
        <s v="KEDZIERZYN-KOZLE"/>
        <s v="CHENNAI, IN"/>
        <s v="MUNDRA IN"/>
        <s v="CHENNAI (EX MADRA"/>
        <s v="HONG KONG HK"/>
        <s v="SAMALKHA, HR"/>
        <s v="DAMIETTA, EG"/>
        <s v="LUDHIANA"/>
        <s v="LE HAVRE"/>
        <s v="JEBEL ALI"/>
        <s v="ALIAGA, TR"/>
        <s v="IZMIR - ALIAGA"/>
        <s v="HO CHI MINH CITY,"/>
        <s v="PUERTO CALDERA"/>
        <s v="ITAPOA SC BR"/>
        <s v="TORONTO, CA"/>
        <s v="CHARLESTON"/>
        <s v="GENOA Italy"/>
        <s v="CHORNOMORSK"/>
        <s v="CALLAO, PERU"/>
        <s v="SOUTHAMPTON, GB"/>
        <s v="BRSFS"/>
        <s v="CULIACAN, SIN, MX"/>
        <s v="XIAMEN CHINA"/>
        <s v="NAGOYA"/>
        <s v="NORFOLK"/>
        <s v="LODZ"/>
        <s v="SARAPIQUI CR"/>
        <s v="PIYALA, HR"/>
        <s v="CHAWA, PB (LUDHIA"/>
        <s v="XIAMEN"/>
        <s v="PERZOW"/>
        <s v="FREEPORT, GRAND B"/>
        <s v="VALENCIA"/>
        <s v="TRECATE,ITALY"/>
        <s v="HALIFAX, NS, CA"/>
        <s v="Xiamen, China"/>
        <s v="NIEDERAICHBACH,BY"/>
        <s v="KILA RAIPUR, INDI"/>
        <s v="NAGYKANIZSA"/>
        <s v="NAVEGANTES BRAZIL"/>
        <s v="CITTA DI CASTELLO"/>
        <s v="SALALAH"/>
        <s v="SONIPAT, INDIA"/>
        <s v="TAICHUNG"/>
        <s v="VERACRUZ, VER, MX"/>
        <s v="AQABA"/>
        <s v="RIO GRANDE"/>
        <s v="CEBU, PH"/>
        <s v="JAKARTA ID"/>
        <s v="ANTALYA"/>
        <s v="TAICHUNG TAIWAN"/>
        <s v="BOSTON"/>
        <s v="PARANAGUA, BR"/>
        <s v="PARANAGUA BRAZIL"/>
        <s v="SANTOS, SP, BR"/>
        <s v="CARTAGENA"/>
        <s v="AUCKLAND METROPOR"/>
        <s v="SHEKOU CN"/>
        <s v="SHENZHEN,CN"/>
        <s v="NAVEGANTES, SC, B"/>
        <s v="BAJINA BASTA, 16,"/>
        <s v="SAN ANDRES TUXTLA"/>
        <s v="KINGSTON"/>
        <s v="CALCINATO, IT"/>
        <s v="ACPL CFS/DADRI, I"/>
        <s v="XIAMEN, FUJIAN,CH"/>
        <s v="SURREY"/>
        <s v="VALENCIA, ES"/>
        <s v="HUANGPU"/>
        <s v="HUANGPU (GD)"/>
        <s v="VANCOUVER BC CANA"/>
        <s v="RIJEKA, HR"/>
        <s v="PARAMARIBO, SR"/>
        <s v="PANJANG"/>
        <s v="BAHRAIN"/>
        <s v="JAIPUR"/>
        <s v="QUARGNENTO, ITALY"/>
        <s v="SAN VICENTE, CL"/>
        <s v="PORT KELANG, MY"/>
        <s v="TORONTO, ON, CANA"/>
        <s v="BEIRA"/>
        <s v="PORT KLANG"/>
        <s v="VANCOUVER, BC, CA"/>
        <s v="MANILA, PHILIPPIN"/>
        <s v="KAOHSIUNG, TW"/>
        <s v="KAOHSIUNG,TAIWAN"/>
        <s v="CALLAO PE"/>
        <s v="WELLINGTON"/>
        <s v="VILA DO CONDE"/>
        <s v="NOIDA IN"/>
        <s v="DEURNE, BE"/>
        <s v="DURBAN SOUTH AFRI"/>
        <s v="TANJUNG PELEPAS"/>
        <s v="MANILA NORTH HARB"/>
        <s v="SAN SALVADOR"/>
        <s v="CAUCEDO, DOM."/>
        <s v="GENOA, IT"/>
        <s v="MONCALIERI"/>
        <s v="SANTO STEFANO D.M"/>
        <s v="CORREGGIO, IT"/>
        <s v="RIGA"/>
        <s v="SAN VICENTE CL"/>
        <s v="ABU DHABI"/>
        <s v="SAINT JOHN, NB"/>
        <s v="ITAJAI"/>
        <s v="HAIPHONG"/>
        <s v="RIJEKA"/>
        <s v="NINGBO, CN"/>
        <s v="VITORIA (ES)"/>
        <s v="VANCOUVER (BC)"/>
        <s v="COLOMBO, LK"/>
        <s v="HAKATA/FUKUOKA"/>
        <s v="BUENAVENTURA, CO"/>
        <s v="YANTIAN CN"/>
        <s v="CHICAGO"/>
        <s v="LYTTELTON"/>
        <s v="MORADABAD, IN"/>
        <s v="HUIMANGUILLO"/>
        <s v="ITALY"/>
        <s v="NELSON, NZ"/>
        <s v="GEBZE"/>
        <s v="JIANGMEN CN"/>
        <s v="VEJLE"/>
        <s v="YANGON, MYANMAR"/>
        <s v="JODHPUR, RJ"/>
        <s v="AHMEDABAD, INDIA"/>
        <s v="GRANGEMOUTH, GB"/>
        <s v="GDYNIA"/>
        <s v="YANTIAN, SHENZHEN"/>
        <s v="NAVI MUMBAI IN"/>
        <s v="SHANGHAI,CHINA"/>
        <s v="XIAMEN,FUJIAN,CHI"/>
        <s v="KOBE"/>
        <s v="CEBU, PHILIPPINES"/>
        <s v="CARTAGENA Colom"/>
        <s v="TANJUNG PELEPAS,"/>
        <s v="HOUSTON (TX)"/>
        <s v="STAGNO,ITALY"/>
        <s v="FOUSSIGNAC, FRANC"/>
        <s v="VARNA"/>
        <s v="YANTIAN,CHINA"/>
        <s v="NAVEGANTES SC BR"/>
        <s v="SHANGHAI CHINA"/>
        <s v="PUERTO CORTES HN"/>
        <s v="GEMLIK"/>
        <s v="EDMONTON, CANADA"/>
        <s v="VOLTRI"/>
        <s v="NAUCALPAN DE JUAR"/>
        <s v="CONSTANTA"/>
        <s v="N. VANCOUVER"/>
        <s v="SINES"/>
        <s v="BILBAO"/>
        <s v="LYTTELTON NZ"/>
        <s v="HOCHIMINH, VIETNA"/>
        <s v="BELAWAN"/>
        <s v="BELAWAN, ID"/>
        <s v="RIO GRANDE (BRAZI"/>
        <s v="SAINT PETERSBURG"/>
        <s v="AUCKLAND"/>
        <s v="PIPAVAV"/>
        <s v="LE HAVRE FRANCE"/>
        <s v="JIANGMEN"/>
        <s v="BEANR"/>
        <s v="SPINETTA MARENGO,"/>
        <s v="SHEKOU,CHINA"/>
        <s v="THESSALONIKI"/>
        <s v="GIJON"/>
        <s v="PHNOM PENH, CAMBO"/>
        <s v="BIEBESHEIM, GERMA"/>
        <s v="SZIGETSZENTMIKLOS"/>
        <s v="TIANJINXINGANG"/>
        <s v="NANJING, CHINA"/>
        <s v="GUAM, GU"/>
        <s v="QINGDAO, CHINA"/>
        <s v="CNXGG"/>
        <s v="HUANGPU, PC"/>
        <s v="YOKOHAMA, JA"/>
        <s v="SINGAPORE, SG"/>
        <s v="BREMERHAVEN, DE"/>
        <s v="VITORIA ES BR"/>
        <s v="BECCLES GB"/>
        <s v="PENANG, MALAYSIA"/>
        <s v="SAN PEDRO SULA"/>
        <s v="ST. PETERSBURG, F"/>
        <s v="ROVEREDO IN PIANO"/>
        <s v="TORONTO,CANADA"/>
        <s v="TAOYUAN, TA"/>
        <s v="KARACHI, PAKISTAN"/>
        <s v="GREATER NOIDA"/>
        <s v="KOLKATA"/>
        <s v="PIYALA"/>
        <s v="KARACHI PORT"/>
        <s v="SANTOS (SP)"/>
        <s v="LEIDEN NL"/>
        <s v="BARODA"/>
        <s v="TAO YUAN - CY"/>
        <s v="NIIGATA, JAPAN"/>
        <s v="NAGOYA CY"/>
        <s v="VILA DO CONDE, PA"/>
        <s v="PORTLAND, ME"/>
        <s v="LOUISVILLE, KY"/>
        <s v="SANTA MARTA, COL."/>
        <s v="BELGIUM"/>
        <s v="DADRI, UP"/>
        <s v="TAICHUNG - CY"/>
        <s v="NANSHA NEW PORT"/>
        <s v="LA SPEZIA Italy"/>
        <s v="XIAMEN (FJ)"/>
        <s v="NANJING"/>
        <s v="KATTUPALLI"/>
        <s v="MERSIN, TR"/>
        <s v="KAOHSIUNG, TA"/>
        <s v="RONDONOPOLIS, BRA"/>
        <s v="TAOYUAN"/>
        <s v="CHARLOTTE AMALIE,"/>
        <s v="TUGHLAKABAD, INDI"/>
        <s v="GREZZAGO, IT"/>
        <s v="PAITA"/>
        <s v="MOBILE (AL)"/>
        <s v="RIO HAINA, D.R."/>
        <s v="BREMERHAVEN,HB"/>
        <s v="HAIPHONG-TAN VU -"/>
        <s v="SAN ANTONIO, CL"/>
        <s v="TOKYO CY"/>
        <s v="SALGAREDA,ITALY"/>
        <s v="YANTIAN, PC"/>
        <s v="PUEBLA"/>
        <s v="PRACHIN BURI"/>
        <s v="LA LIBERTAD, SV"/>
        <s v="SURABAYA, INDONES"/>
        <s v="VIDEBAEK,DENMARK"/>
        <s v="BREMERHAVEN, GERM"/>
        <s v="FRANCE"/>
        <s v="TALLINN"/>
        <s v="CHICAGO, IL"/>
        <s v="COLESHILL"/>
        <s v="NAPIER"/>
        <s v="LIANYUNGANG, PC"/>
        <s v="SAINT JOHN"/>
        <s v="VALENCIA Spain"/>
        <s v="DELTA, CD"/>
        <s v="PORT TALBOT, GB"/>
        <s v="FOS SUR MER"/>
        <s v="NASHVILLE"/>
        <s v="HUANGPU OLD PORT,"/>
        <s v="DBR"/>
        <s v="NIIGATA CY"/>
        <s v="ISTANBUL"/>
        <s v="JAKARTA, INDONESI"/>
        <s v="SAVANNAH, GA"/>
        <s v="COLOMBO, SRILANKA"/>
        <s v="DOUALA"/>
        <s v="KRISHNAPATNAM"/>
        <s v="SAN MARTINO BUON"/>
        <s v="CHIERI, ITALY"/>
        <s v="FARIDABAD, IN"/>
        <s v="PASIR GUDANG, MAL"/>
        <s v="PASIR GUDANG, ML"/>
        <s v="GEORGETOWN, GY"/>
        <s v="IL"/>
        <s v="FOS-SUR-MER"/>
        <s v="QINGDAO,SD,CN"/>
        <s v="ST AVOLD"/>
        <s v="SAN JUAN"/>
        <s v="CHIWAN"/>
        <s v="PUERTO CORTES"/>
        <s v="FONTAINE VERVINS"/>
        <s v="NANSHA"/>
        <s v="CAPE TOWN - CY"/>
        <s v="QINGDAO, CN"/>
        <s v="GRAVENHURST, ON,"/>
        <s v="HALIFAX"/>
        <s v="JAIPUR, IN"/>
        <s v="ALGECIRAS"/>
        <s v="BREMEN"/>
        <s v="PORTO VELHO, BRAZ"/>
        <s v="HO CHI MINH"/>
        <s v="ST AVOLD, 57"/>
        <s v="PANIPAT IN"/>
        <s v="PERGINE VALDARNO"/>
        <s v="IZMIR, TR"/>
        <s v="SAN ANTONIO, CH"/>
        <s v="LOURDES, EL SALVA"/>
        <s v="ROTTERDAM - CY"/>
        <s v="COCHIN, IN"/>
        <s v="NINGBO, ZHEJIANG"/>
        <s v="BRNO"/>
        <s v="NAHA, JA"/>
        <s v="HONG KONG, HK"/>
        <s v="DETROIT (MI)"/>
        <s v="NIIGATA,JAPAN"/>
        <s v="CAIMEP - TCIT, VU"/>
        <s v="CHENNAI, INDIA"/>
        <s v="PARANAGUA PR BR"/>
        <s v="SCAER, FR"/>
        <s v="SCAER"/>
        <s v="TUTICORIN, IN"/>
        <s v="BIEBESHEIM AM RHE"/>
        <s v="HYDERABAD, INDIA"/>
        <s v="SEMARANG, ID"/>
        <s v="SYDNEY, AUSTRALIA"/>
        <s v="XIAMEN,FUJIAN"/>
        <s v="SAN SALVADOR,EL S"/>
        <s v="DRIMOS"/>
        <s v="TEMA"/>
        <s v="LUDHIANA IN"/>
        <s v="MONTREAL, QC, CA"/>
        <s v="BUENAVENTURA"/>
        <s v="RETSAG"/>
        <s v="CARTAGENA (COLOMB"/>
        <s v="NEW DELHI"/>
        <s v="BALTIMORE"/>
        <s v="KOBE,JAPAN CY"/>
        <s v="PIRAEUS, GR"/>
        <s v="LAT KRABANG, THAI"/>
        <s v="DA-NANG, VN"/>
        <s v="JOHANNESBURG"/>
        <s v="ST. AVOLD, FR"/>
        <s v="TAOYUAN, TW"/>
        <s v="HAMBURG DE"/>
        <s v="TUZLA, TURKEY"/>
        <s v="KAOHSIUNG, TAIWAN"/>
        <s v="ANTWERP, BELGIUM"/>
        <s v="SEMARANG - CY"/>
        <s v="PULLENREUTH - DOO"/>
        <s v="STENOVICE"/>
        <s v="HAMBURG CFS"/>
        <s v="PORT AU PRINCE, H"/>
        <s v="ALCOLEA"/>
        <s v="ROTTERDAM NETHERL"/>
        <s v="ROTTERDAM, NETHER"/>
        <s v="ZHANGJIAGANG"/>
        <s v="MADRAS (CHENNAI)"/>
        <s v="NAGOYA, JA"/>
        <s v="SAN PEDRO SULA,HN"/>
        <s v="BUENAVENTURA, COL"/>
        <s v="DHANNAD/INDORE, I"/>
        <s v="PORT AU PRINCE"/>
        <s v="NEW YORK"/>
        <s v="SAINT AVOLD"/>
        <s v="NEW DELHI (ICD TU"/>
        <s v="FUZHOU,CHINA"/>
        <s v="CN"/>
        <s v="WEISSENHORN"/>
        <s v="YANTIAN - CY"/>
        <s v="WUERSELEN"/>
        <s v="ROMANECHE THORINS"/>
        <s v="PORT KLANG (PELAB"/>
        <s v="MORADABAD"/>
        <s v="YOKOHAMA CY"/>
        <s v="GUAYAQUIL, EC"/>
        <s v="SZCZECIN"/>
        <s v="QIGNDAO"/>
        <s v="HAIPHONG , VIETNA"/>
        <s v="TRING, ENGLAND"/>
        <s v="MANZANILLO, COL ("/>
        <s v="TOKYO,JAPAN"/>
        <s v="GUAYAQUIL, EQ"/>
        <s v="CHIWAN, PC"/>
        <s v="NAGOYA JAPAN"/>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F83" firstHeaderRow="0" firstDataRow="1" firstDataCol="1"/>
  <pivotFields>
    <pivotField name="PRODUCT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t="default"/>
      </items>
    </pivotField>
    <pivotField name="CONSIGNE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t="default"/>
      </items>
    </pivotField>
    <pivotField name="SHIPP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t="default"/>
      </items>
    </pivotField>
    <pivotField name="ARRIVAL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t="default"/>
      </items>
    </pivotField>
    <pivotField name="GROSS WEIGHT (L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t="default"/>
      </items>
    </pivotField>
    <pivotField name="GROSS WEIGHT (K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t="default"/>
      </items>
    </pivotField>
    <pivotField name="FOREIGN PORT" axis="axisRow" dataField="1" compact="0" outline="0" multipleItemSelectionAllowed="1" showAll="0" sortType="ascending">
      <items>
        <item x="19"/>
        <item x="79"/>
        <item x="119"/>
        <item x="41"/>
        <item x="59"/>
        <item x="70"/>
        <item x="1"/>
        <item x="50"/>
        <item x="2"/>
        <item x="113"/>
        <item x="121"/>
        <item x="53"/>
        <item x="112"/>
        <item x="21"/>
        <item x="131"/>
        <item x="84"/>
        <item x="127"/>
        <item x="95"/>
        <item x="16"/>
        <item x="0"/>
        <item x="7"/>
        <item x="99"/>
        <item x="17"/>
        <item x="123"/>
        <item x="24"/>
        <item x="33"/>
        <item x="65"/>
        <item x="10"/>
        <item x="117"/>
        <item x="122"/>
        <item x="73"/>
        <item x="77"/>
        <item x="89"/>
        <item x="12"/>
        <item x="106"/>
        <item x="32"/>
        <item x="47"/>
        <item x="8"/>
        <item x="69"/>
        <item x="87"/>
        <item x="86"/>
        <item x="105"/>
        <item x="76"/>
        <item x="20"/>
        <item x="128"/>
        <item x="115"/>
        <item x="30"/>
        <item x="52"/>
        <item x="75"/>
        <item x="37"/>
        <item x="114"/>
        <item x="29"/>
        <item x="43"/>
        <item x="90"/>
        <item x="88"/>
        <item x="110"/>
        <item x="94"/>
        <item x="85"/>
        <item x="58"/>
        <item x="61"/>
        <item x="14"/>
        <item x="83"/>
        <item x="18"/>
        <item x="35"/>
        <item x="71"/>
        <item x="101"/>
        <item x="15"/>
        <item x="25"/>
        <item x="72"/>
        <item x="67"/>
        <item x="108"/>
        <item x="74"/>
        <item x="102"/>
        <item x="129"/>
        <item x="4"/>
        <item x="107"/>
        <item x="60"/>
        <item x="125"/>
        <item x="27"/>
        <item x="96"/>
        <item x="103"/>
        <item x="109"/>
        <item x="63"/>
        <item x="132"/>
        <item x="81"/>
        <item x="66"/>
        <item x="46"/>
        <item x="116"/>
        <item x="6"/>
        <item x="31"/>
        <item x="68"/>
        <item x="93"/>
        <item x="92"/>
        <item x="38"/>
        <item x="39"/>
        <item x="13"/>
        <item x="104"/>
        <item x="120"/>
        <item x="3"/>
        <item x="64"/>
        <item x="56"/>
        <item x="126"/>
        <item x="118"/>
        <item x="34"/>
        <item x="98"/>
        <item x="57"/>
        <item x="26"/>
        <item x="44"/>
        <item x="45"/>
        <item x="5"/>
        <item x="54"/>
        <item x="97"/>
        <item x="22"/>
        <item x="48"/>
        <item x="124"/>
        <item x="11"/>
        <item x="42"/>
        <item x="91"/>
        <item x="55"/>
        <item x="28"/>
        <item x="49"/>
        <item x="36"/>
        <item x="100"/>
        <item x="111"/>
        <item x="62"/>
        <item x="40"/>
        <item x="51"/>
        <item x="82"/>
        <item x="80"/>
        <item x="9"/>
        <item x="23"/>
        <item x="78"/>
        <item x="130"/>
        <item t="default"/>
      </items>
    </pivotField>
    <pivotField name="US PORT" axis="axisCol" compact="0" outline="0" multipleItemSelectionAllowed="1" showAll="0" sortType="ascending">
      <items>
        <item h="1" x="28"/>
        <item h="1" x="9"/>
        <item x="13"/>
        <item h="1" x="16"/>
        <item h="1" x="31"/>
        <item h="1" x="32"/>
        <item h="1" x="22"/>
        <item h="1" x="27"/>
        <item h="1" x="5"/>
        <item h="1" x="19"/>
        <item h="1" x="8"/>
        <item h="1" x="4"/>
        <item h="1" x="10"/>
        <item h="1" x="29"/>
        <item h="1" x="21"/>
        <item x="1"/>
        <item x="0"/>
        <item h="1" x="2"/>
        <item h="1" x="18"/>
        <item h="1" x="20"/>
        <item x="11"/>
        <item h="1" x="14"/>
        <item h="1" x="26"/>
        <item h="1" x="25"/>
        <item h="1" x="17"/>
        <item h="1" x="24"/>
        <item h="1" x="6"/>
        <item h="1" x="3"/>
        <item h="1" x="12"/>
        <item h="1" x="15"/>
        <item h="1" x="33"/>
        <item h="1" x="34"/>
        <item h="1" x="7"/>
        <item h="1" x="30"/>
        <item h="1" x="23"/>
        <item t="default"/>
      </items>
    </pivotField>
    <pivotField name="VESSEL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t="default"/>
      </items>
    </pivotField>
    <pivotField name="COUNTRY OF ORIG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MARKS &amp;AMP;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t="default"/>
      </items>
    </pivotField>
    <pivotField name="CONSIGNEE 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t="default"/>
      </items>
    </pivotField>
    <pivotField name="CONSIGNEE STATE- REG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SHIPPER 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t="default"/>
      </items>
    </pivotField>
    <pivotField name="ZIP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t="default"/>
      </items>
    </pivotField>
    <pivotField name="NO. OF CONTAIN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CONTAINER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t="default"/>
      </items>
    </pivotField>
    <pivotField name="CONTAINER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t="default"/>
      </items>
    </pivotField>
    <pivotField name="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t="default"/>
      </items>
    </pivotField>
    <pivotField name="QUANTITY UN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MEASU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t="default"/>
      </items>
    </pivotField>
    <pivotField name="MEASUREMENT UNIT" compact="0" outline="0" multipleItemSelectionAllowed="1" showAll="0">
      <items>
        <item x="0"/>
        <item x="1"/>
        <item x="2"/>
        <item x="3"/>
        <item x="4"/>
        <item x="5"/>
        <item t="default"/>
      </items>
    </pivotField>
    <pivotField name="BILL OF LAD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t="default"/>
      </items>
    </pivotField>
    <pivotField name="HOUSE VS MASTER" compact="0" outline="0" multipleItemSelectionAllowed="1" showAll="0">
      <items>
        <item x="0"/>
        <item x="1"/>
        <item x="2"/>
        <item t="default"/>
      </items>
    </pivotField>
    <pivotField name="MASTER B/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t="default"/>
      </items>
    </pivotField>
    <pivotField name="VOYAG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t="default"/>
      </items>
    </pivotField>
    <pivotField name="SE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t="default"/>
      </items>
    </pivotField>
    <pivotField name="SHIP REGISTERED 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IN-BOND ENTRY TYPE" compact="0" outline="0" multipleItemSelectionAllowed="1" showAll="0">
      <items>
        <item x="0"/>
        <item x="1"/>
        <item x="2"/>
        <item x="3"/>
        <item t="default"/>
      </items>
    </pivotField>
    <pivotField name="CARRIER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CARRI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CARRIER 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name="CARRIER STATE" compact="0" outline="0" multipleItemSelectionAllowed="1" showAll="0">
      <items>
        <item x="0"/>
        <item x="1"/>
        <item x="2"/>
        <item x="3"/>
        <item x="4"/>
        <item x="5"/>
        <item x="6"/>
        <item x="7"/>
        <item x="8"/>
        <item x="9"/>
        <item x="10"/>
        <item x="11"/>
        <item x="12"/>
        <item x="13"/>
        <item x="14"/>
        <item t="default"/>
      </items>
    </pivotField>
    <pivotField name="CARRIER ZI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CARRIER 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NOTIFY PAR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t="default"/>
      </items>
    </pivotField>
    <pivotField name="NOTIFY 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t="default"/>
      </items>
    </pivotField>
    <pivotField name="PLACE OF RECEIP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t="default"/>
      </items>
    </pivotField>
  </pivotFields>
  <rowFields>
    <field x="6"/>
  </rowFields>
  <colFields>
    <field x="7"/>
  </colFields>
  <dataFields>
    <dataField name="COUNTA of FOREIGN PORT"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importgenius.com" TargetMode="External"/><Relationship Id="rId2" Type="http://schemas.openxmlformats.org/officeDocument/2006/relationships/hyperlink" Target="mailto:info@importgenius.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20.71"/>
    <col customWidth="1" min="5" max="5" width="10.71"/>
    <col customWidth="1" min="6" max="8" width="20.71"/>
    <col customWidth="1" min="9" max="12" width="10.71"/>
    <col customWidth="1" min="13" max="13" width="20.71"/>
    <col customWidth="1" min="14" max="17" width="10.71"/>
    <col customWidth="1" min="18" max="20" width="20.71"/>
    <col customWidth="1" min="21" max="21" width="10.71"/>
    <col customWidth="1" min="22" max="25" width="20.71"/>
    <col customWidth="1" min="26" max="26" width="10.71"/>
    <col customWidth="1" min="27" max="27" width="20.71"/>
    <col customWidth="1" min="28" max="28" width="10.71"/>
    <col customWidth="1" min="29" max="31" width="20.71"/>
    <col customWidth="1" min="32" max="32" width="10.71"/>
    <col customWidth="1" min="33" max="37" width="8.71"/>
  </cols>
  <sheetData>
    <row r="1">
      <c r="A1" s="1"/>
      <c r="B1" s="2" t="s">
        <v>0</v>
      </c>
    </row>
    <row r="2">
      <c r="B2" s="2" t="s">
        <v>1</v>
      </c>
    </row>
    <row r="3">
      <c r="B3" s="3" t="s">
        <v>2</v>
      </c>
    </row>
    <row r="4">
      <c r="B4" s="3" t="s">
        <v>3</v>
      </c>
    </row>
    <row r="6" ht="19.5" customHeight="1">
      <c r="A6" s="4" t="s">
        <v>4</v>
      </c>
      <c r="B6" s="4" t="s">
        <v>5</v>
      </c>
      <c r="C6" s="4" t="s">
        <v>6</v>
      </c>
      <c r="D6" s="4" t="s">
        <v>7</v>
      </c>
      <c r="E6" s="4" t="s">
        <v>8</v>
      </c>
      <c r="F6" s="4" t="s">
        <v>9</v>
      </c>
      <c r="G6" s="4" t="s">
        <v>10</v>
      </c>
      <c r="H6" s="4" t="s">
        <v>11</v>
      </c>
      <c r="I6" s="4" t="s">
        <v>12</v>
      </c>
      <c r="J6" s="4" t="s">
        <v>13</v>
      </c>
      <c r="K6" s="4" t="s">
        <v>14</v>
      </c>
      <c r="L6" s="4" t="s">
        <v>15</v>
      </c>
      <c r="M6" s="4" t="s">
        <v>16</v>
      </c>
      <c r="N6" s="4" t="s">
        <v>17</v>
      </c>
      <c r="O6" s="4" t="s">
        <v>18</v>
      </c>
      <c r="P6" s="4" t="s">
        <v>19</v>
      </c>
      <c r="Q6" s="4" t="s">
        <v>20</v>
      </c>
      <c r="R6" s="4" t="s">
        <v>21</v>
      </c>
      <c r="S6" s="4" t="s">
        <v>22</v>
      </c>
      <c r="T6" s="4" t="s">
        <v>23</v>
      </c>
      <c r="U6" s="4" t="s">
        <v>24</v>
      </c>
      <c r="V6" s="4" t="s">
        <v>25</v>
      </c>
      <c r="W6" s="4" t="s">
        <v>26</v>
      </c>
      <c r="X6" s="4" t="s">
        <v>27</v>
      </c>
      <c r="Y6" s="4" t="s">
        <v>28</v>
      </c>
      <c r="Z6" s="4" t="s">
        <v>29</v>
      </c>
      <c r="AA6" s="4" t="s">
        <v>30</v>
      </c>
      <c r="AB6" s="4" t="s">
        <v>31</v>
      </c>
      <c r="AC6" s="4" t="s">
        <v>32</v>
      </c>
      <c r="AD6" s="4" t="s">
        <v>33</v>
      </c>
      <c r="AE6" s="4" t="s">
        <v>34</v>
      </c>
      <c r="AF6" s="4" t="s">
        <v>35</v>
      </c>
      <c r="AG6" s="4" t="s">
        <v>36</v>
      </c>
      <c r="AH6" s="4" t="s">
        <v>37</v>
      </c>
      <c r="AI6" s="4" t="s">
        <v>38</v>
      </c>
      <c r="AJ6" s="4" t="s">
        <v>39</v>
      </c>
      <c r="AK6" s="4" t="s">
        <v>40</v>
      </c>
    </row>
    <row r="7">
      <c r="A7" s="5" t="s">
        <v>41</v>
      </c>
      <c r="B7" s="5" t="s">
        <v>42</v>
      </c>
      <c r="C7" s="5" t="s">
        <v>43</v>
      </c>
      <c r="D7" s="6">
        <v>45639.0</v>
      </c>
      <c r="E7" s="5">
        <v>33057.0</v>
      </c>
      <c r="F7" s="5">
        <v>15026.0</v>
      </c>
      <c r="G7" s="5" t="s">
        <v>44</v>
      </c>
      <c r="H7" s="5" t="s">
        <v>45</v>
      </c>
      <c r="I7" s="5" t="s">
        <v>46</v>
      </c>
      <c r="J7" s="5" t="s">
        <v>47</v>
      </c>
      <c r="K7" s="5" t="s">
        <v>48</v>
      </c>
      <c r="L7" s="5" t="s">
        <v>49</v>
      </c>
      <c r="M7" s="5" t="s">
        <v>50</v>
      </c>
      <c r="N7" s="5">
        <v>2048.0</v>
      </c>
      <c r="O7" s="5">
        <v>1.0</v>
      </c>
      <c r="P7" s="5" t="s">
        <v>51</v>
      </c>
      <c r="Q7" s="5" t="s">
        <v>52</v>
      </c>
      <c r="R7" s="5">
        <v>1403.0</v>
      </c>
      <c r="S7" s="5" t="s">
        <v>53</v>
      </c>
      <c r="T7" s="5">
        <v>0.0</v>
      </c>
      <c r="U7" s="5" t="s">
        <v>52</v>
      </c>
      <c r="V7" s="5" t="s">
        <v>54</v>
      </c>
      <c r="W7" s="5" t="s">
        <v>55</v>
      </c>
      <c r="X7" s="5" t="s">
        <v>56</v>
      </c>
      <c r="Y7" s="5" t="s">
        <v>57</v>
      </c>
      <c r="Z7" s="5" t="s">
        <v>58</v>
      </c>
      <c r="AA7" s="5" t="s">
        <v>59</v>
      </c>
      <c r="AB7" s="5" t="s">
        <v>52</v>
      </c>
      <c r="AC7" s="5" t="s">
        <v>60</v>
      </c>
      <c r="AD7" s="5" t="s">
        <v>52</v>
      </c>
      <c r="AE7" s="5" t="s">
        <v>52</v>
      </c>
      <c r="AF7" s="5" t="s">
        <v>52</v>
      </c>
      <c r="AG7" s="5" t="s">
        <v>52</v>
      </c>
      <c r="AH7" s="5" t="s">
        <v>52</v>
      </c>
      <c r="AI7" s="5" t="s">
        <v>42</v>
      </c>
      <c r="AJ7" s="5" t="s">
        <v>61</v>
      </c>
      <c r="AK7" s="5" t="s">
        <v>62</v>
      </c>
    </row>
    <row r="8">
      <c r="A8" s="5" t="s">
        <v>63</v>
      </c>
      <c r="B8" s="5" t="s">
        <v>64</v>
      </c>
      <c r="C8" s="5" t="s">
        <v>65</v>
      </c>
      <c r="D8" s="6">
        <v>45639.0</v>
      </c>
      <c r="E8" s="5">
        <v>33126.0</v>
      </c>
      <c r="F8" s="5">
        <v>15057.0</v>
      </c>
      <c r="G8" s="5" t="s">
        <v>44</v>
      </c>
      <c r="H8" s="5" t="s">
        <v>45</v>
      </c>
      <c r="I8" s="5" t="s">
        <v>46</v>
      </c>
      <c r="J8" s="5" t="s">
        <v>47</v>
      </c>
      <c r="K8" s="5" t="s">
        <v>66</v>
      </c>
      <c r="L8" s="5" t="s">
        <v>67</v>
      </c>
      <c r="M8" s="5" t="s">
        <v>68</v>
      </c>
      <c r="N8" s="5">
        <v>1960.0</v>
      </c>
      <c r="O8" s="5">
        <v>1.0</v>
      </c>
      <c r="P8" s="5" t="s">
        <v>51</v>
      </c>
      <c r="Q8" s="5" t="s">
        <v>52</v>
      </c>
      <c r="R8" s="5">
        <v>1403.0</v>
      </c>
      <c r="S8" s="5" t="s">
        <v>69</v>
      </c>
      <c r="T8" s="5">
        <v>29.0</v>
      </c>
      <c r="U8" s="5" t="s">
        <v>70</v>
      </c>
      <c r="V8" s="5" t="s">
        <v>56</v>
      </c>
      <c r="W8" s="5" t="s">
        <v>71</v>
      </c>
      <c r="X8" s="5" t="s">
        <v>52</v>
      </c>
      <c r="Y8" s="5" t="s">
        <v>57</v>
      </c>
      <c r="Z8" s="5" t="s">
        <v>58</v>
      </c>
      <c r="AA8" s="5" t="s">
        <v>59</v>
      </c>
      <c r="AB8" s="5" t="s">
        <v>52</v>
      </c>
      <c r="AC8" s="5" t="s">
        <v>72</v>
      </c>
      <c r="AD8" s="5" t="s">
        <v>73</v>
      </c>
      <c r="AE8" s="5" t="s">
        <v>74</v>
      </c>
      <c r="AF8" s="5" t="s">
        <v>75</v>
      </c>
      <c r="AG8" s="5" t="s">
        <v>76</v>
      </c>
      <c r="AH8" s="5" t="s">
        <v>77</v>
      </c>
      <c r="AI8" s="5" t="s">
        <v>64</v>
      </c>
      <c r="AJ8" s="5" t="s">
        <v>78</v>
      </c>
      <c r="AK8" s="5" t="s">
        <v>79</v>
      </c>
    </row>
    <row r="9">
      <c r="A9" s="5" t="s">
        <v>80</v>
      </c>
      <c r="B9" s="5" t="s">
        <v>81</v>
      </c>
      <c r="C9" s="5" t="s">
        <v>82</v>
      </c>
      <c r="D9" s="6">
        <v>45638.0</v>
      </c>
      <c r="E9" s="5">
        <v>4697.0</v>
      </c>
      <c r="F9" s="5">
        <v>2135.0</v>
      </c>
      <c r="G9" s="5" t="s">
        <v>83</v>
      </c>
      <c r="H9" s="5" t="s">
        <v>84</v>
      </c>
      <c r="I9" s="5" t="s">
        <v>85</v>
      </c>
      <c r="J9" s="5" t="s">
        <v>86</v>
      </c>
      <c r="K9" s="5" t="s">
        <v>87</v>
      </c>
      <c r="L9" s="5" t="s">
        <v>88</v>
      </c>
      <c r="M9" s="5" t="s">
        <v>89</v>
      </c>
      <c r="N9" s="5">
        <v>82801.0</v>
      </c>
      <c r="O9" s="5">
        <v>1.0</v>
      </c>
      <c r="P9" s="5" t="s">
        <v>90</v>
      </c>
      <c r="Q9" s="5" t="s">
        <v>91</v>
      </c>
      <c r="R9" s="5">
        <v>6.0</v>
      </c>
      <c r="S9" s="5" t="s">
        <v>92</v>
      </c>
      <c r="T9" s="5">
        <v>0.0</v>
      </c>
      <c r="U9" s="5" t="s">
        <v>93</v>
      </c>
      <c r="V9" s="5" t="s">
        <v>94</v>
      </c>
      <c r="W9" s="5" t="s">
        <v>55</v>
      </c>
      <c r="X9" s="5" t="s">
        <v>95</v>
      </c>
      <c r="Y9" s="5" t="s">
        <v>96</v>
      </c>
      <c r="Z9" s="5">
        <v>890482.0</v>
      </c>
      <c r="AA9" s="5" t="s">
        <v>59</v>
      </c>
      <c r="AB9" s="5" t="s">
        <v>52</v>
      </c>
      <c r="AC9" s="5" t="s">
        <v>97</v>
      </c>
      <c r="AD9" s="5" t="s">
        <v>98</v>
      </c>
      <c r="AE9" s="5" t="s">
        <v>99</v>
      </c>
      <c r="AF9" s="5" t="s">
        <v>100</v>
      </c>
      <c r="AG9" s="5">
        <v>66223.0</v>
      </c>
      <c r="AH9" s="5" t="s">
        <v>101</v>
      </c>
      <c r="AI9" s="5" t="s">
        <v>102</v>
      </c>
      <c r="AJ9" s="5" t="s">
        <v>102</v>
      </c>
      <c r="AK9" s="5" t="s">
        <v>103</v>
      </c>
    </row>
    <row r="10">
      <c r="A10" s="5" t="s">
        <v>104</v>
      </c>
      <c r="B10" s="5" t="s">
        <v>105</v>
      </c>
      <c r="C10" s="5" t="s">
        <v>106</v>
      </c>
      <c r="D10" s="6">
        <v>45638.0</v>
      </c>
      <c r="E10" s="5">
        <v>57077.0</v>
      </c>
      <c r="F10" s="5">
        <v>25944.0</v>
      </c>
      <c r="G10" s="5" t="s">
        <v>107</v>
      </c>
      <c r="H10" s="5" t="s">
        <v>45</v>
      </c>
      <c r="I10" s="5" t="s">
        <v>108</v>
      </c>
      <c r="J10" s="5" t="s">
        <v>109</v>
      </c>
      <c r="K10" s="5" t="s">
        <v>110</v>
      </c>
      <c r="L10" s="5" t="s">
        <v>111</v>
      </c>
      <c r="M10" s="5" t="s">
        <v>112</v>
      </c>
      <c r="N10" s="5">
        <v>60188.0</v>
      </c>
      <c r="O10" s="5">
        <v>2.0</v>
      </c>
      <c r="P10" s="5" t="s">
        <v>113</v>
      </c>
      <c r="Q10" s="5" t="s">
        <v>114</v>
      </c>
      <c r="R10" s="5">
        <v>62.0</v>
      </c>
      <c r="S10" s="5" t="s">
        <v>115</v>
      </c>
      <c r="T10" s="5">
        <v>1.0</v>
      </c>
      <c r="U10" s="5" t="s">
        <v>93</v>
      </c>
      <c r="V10" s="5" t="s">
        <v>116</v>
      </c>
      <c r="W10" s="5" t="s">
        <v>52</v>
      </c>
      <c r="X10" s="5" t="s">
        <v>52</v>
      </c>
      <c r="Y10" s="5" t="s">
        <v>117</v>
      </c>
      <c r="Z10" s="5" t="s">
        <v>118</v>
      </c>
      <c r="AA10" s="5" t="s">
        <v>119</v>
      </c>
      <c r="AB10" s="5" t="s">
        <v>52</v>
      </c>
      <c r="AC10" s="5" t="s">
        <v>120</v>
      </c>
      <c r="AD10" s="5" t="s">
        <v>121</v>
      </c>
      <c r="AE10" s="5" t="s">
        <v>122</v>
      </c>
      <c r="AF10" s="5" t="s">
        <v>75</v>
      </c>
      <c r="AG10" s="5">
        <v>8830.0</v>
      </c>
      <c r="AH10" s="5" t="s">
        <v>123</v>
      </c>
      <c r="AI10" s="5" t="s">
        <v>124</v>
      </c>
      <c r="AJ10" s="5" t="s">
        <v>125</v>
      </c>
      <c r="AK10" s="5" t="s">
        <v>126</v>
      </c>
    </row>
    <row r="11">
      <c r="A11" s="5" t="s">
        <v>127</v>
      </c>
      <c r="B11" s="5" t="s">
        <v>128</v>
      </c>
      <c r="C11" s="5" t="s">
        <v>129</v>
      </c>
      <c r="D11" s="6">
        <v>45637.0</v>
      </c>
      <c r="E11" s="5">
        <v>19157.0</v>
      </c>
      <c r="F11" s="5">
        <v>8708.0</v>
      </c>
      <c r="G11" s="5" t="s">
        <v>130</v>
      </c>
      <c r="H11" s="5" t="s">
        <v>131</v>
      </c>
      <c r="I11" s="5" t="s">
        <v>132</v>
      </c>
      <c r="J11" s="5" t="s">
        <v>133</v>
      </c>
      <c r="K11" s="5" t="s">
        <v>134</v>
      </c>
      <c r="L11" s="5" t="s">
        <v>135</v>
      </c>
      <c r="M11" s="5" t="s">
        <v>136</v>
      </c>
      <c r="N11" s="5" t="s">
        <v>52</v>
      </c>
      <c r="O11" s="5">
        <v>1.0</v>
      </c>
      <c r="P11" s="5" t="s">
        <v>137</v>
      </c>
      <c r="Q11" s="5" t="s">
        <v>138</v>
      </c>
      <c r="R11" s="5">
        <v>35.0</v>
      </c>
      <c r="S11" s="5" t="s">
        <v>53</v>
      </c>
      <c r="T11" s="5">
        <v>39.0</v>
      </c>
      <c r="U11" s="5" t="s">
        <v>70</v>
      </c>
      <c r="V11" s="5" t="s">
        <v>139</v>
      </c>
      <c r="W11" s="5" t="s">
        <v>52</v>
      </c>
      <c r="X11" s="5" t="s">
        <v>52</v>
      </c>
      <c r="Y11" s="5" t="s">
        <v>140</v>
      </c>
      <c r="Z11" s="5" t="s">
        <v>141</v>
      </c>
      <c r="AA11" s="5" t="s">
        <v>59</v>
      </c>
      <c r="AB11" s="5" t="s">
        <v>52</v>
      </c>
      <c r="AC11" s="5" t="s">
        <v>72</v>
      </c>
      <c r="AD11" s="5" t="s">
        <v>73</v>
      </c>
      <c r="AE11" s="5" t="s">
        <v>74</v>
      </c>
      <c r="AF11" s="5" t="s">
        <v>75</v>
      </c>
      <c r="AG11" s="5" t="s">
        <v>76</v>
      </c>
      <c r="AH11" s="5" t="s">
        <v>77</v>
      </c>
      <c r="AI11" s="5" t="s">
        <v>142</v>
      </c>
      <c r="AJ11" s="5" t="s">
        <v>143</v>
      </c>
      <c r="AK11" s="5" t="s">
        <v>144</v>
      </c>
    </row>
    <row r="12">
      <c r="A12" s="5" t="s">
        <v>145</v>
      </c>
      <c r="B12" s="5" t="s">
        <v>146</v>
      </c>
      <c r="C12" s="5" t="s">
        <v>147</v>
      </c>
      <c r="D12" s="6">
        <v>45637.0</v>
      </c>
      <c r="E12" s="5">
        <v>132827.0</v>
      </c>
      <c r="F12" s="5">
        <v>60376.0</v>
      </c>
      <c r="G12" s="5" t="s">
        <v>148</v>
      </c>
      <c r="H12" s="5" t="s">
        <v>149</v>
      </c>
      <c r="I12" s="5" t="s">
        <v>150</v>
      </c>
      <c r="J12" s="5" t="s">
        <v>151</v>
      </c>
      <c r="K12" s="5" t="s">
        <v>152</v>
      </c>
      <c r="L12" s="5" t="s">
        <v>153</v>
      </c>
      <c r="M12" s="5" t="s">
        <v>154</v>
      </c>
      <c r="N12" s="5">
        <v>30066.0</v>
      </c>
      <c r="O12" s="5">
        <v>2.0</v>
      </c>
      <c r="P12" s="5" t="s">
        <v>155</v>
      </c>
      <c r="Q12" s="5" t="s">
        <v>156</v>
      </c>
      <c r="R12" s="5">
        <v>784.0</v>
      </c>
      <c r="S12" s="5" t="s">
        <v>157</v>
      </c>
      <c r="T12" s="5">
        <v>5085.0</v>
      </c>
      <c r="U12" s="5" t="s">
        <v>158</v>
      </c>
      <c r="V12" s="5" t="s">
        <v>159</v>
      </c>
      <c r="W12" s="5" t="s">
        <v>52</v>
      </c>
      <c r="X12" s="5" t="s">
        <v>52</v>
      </c>
      <c r="Y12" s="5" t="s">
        <v>160</v>
      </c>
      <c r="Z12" s="5" t="s">
        <v>161</v>
      </c>
      <c r="AA12" s="5" t="s">
        <v>162</v>
      </c>
      <c r="AB12" s="5" t="s">
        <v>52</v>
      </c>
      <c r="AC12" s="5" t="s">
        <v>163</v>
      </c>
      <c r="AD12" s="5" t="s">
        <v>164</v>
      </c>
      <c r="AE12" s="5" t="s">
        <v>165</v>
      </c>
      <c r="AF12" s="5" t="s">
        <v>52</v>
      </c>
      <c r="AG12" s="5" t="s">
        <v>52</v>
      </c>
      <c r="AH12" s="5" t="s">
        <v>52</v>
      </c>
      <c r="AI12" s="5" t="s">
        <v>146</v>
      </c>
      <c r="AJ12" s="5" t="s">
        <v>153</v>
      </c>
      <c r="AK12" s="5" t="s">
        <v>166</v>
      </c>
    </row>
    <row r="13">
      <c r="A13" s="5" t="s">
        <v>167</v>
      </c>
      <c r="B13" s="5" t="s">
        <v>168</v>
      </c>
      <c r="C13" s="5" t="s">
        <v>169</v>
      </c>
      <c r="D13" s="6">
        <v>45636.0</v>
      </c>
      <c r="E13" s="5">
        <v>39600.0</v>
      </c>
      <c r="F13" s="5">
        <v>18000.0</v>
      </c>
      <c r="G13" s="5" t="s">
        <v>170</v>
      </c>
      <c r="H13" s="5" t="s">
        <v>171</v>
      </c>
      <c r="I13" s="5" t="s">
        <v>172</v>
      </c>
      <c r="J13" s="5" t="s">
        <v>170</v>
      </c>
      <c r="K13" s="5" t="s">
        <v>173</v>
      </c>
      <c r="L13" s="5" t="s">
        <v>174</v>
      </c>
      <c r="M13" s="5" t="s">
        <v>175</v>
      </c>
      <c r="N13" s="5" t="s">
        <v>52</v>
      </c>
      <c r="O13" s="5">
        <v>1.0</v>
      </c>
      <c r="P13" s="5" t="s">
        <v>176</v>
      </c>
      <c r="Q13" s="5">
        <v>4510.0</v>
      </c>
      <c r="R13" s="5">
        <v>17510.0</v>
      </c>
      <c r="S13" s="5" t="s">
        <v>115</v>
      </c>
      <c r="T13" s="5">
        <v>0.0</v>
      </c>
      <c r="U13" s="5" t="s">
        <v>52</v>
      </c>
      <c r="V13" s="5" t="s">
        <v>177</v>
      </c>
      <c r="W13" s="5" t="s">
        <v>52</v>
      </c>
      <c r="X13" s="5" t="s">
        <v>52</v>
      </c>
      <c r="Y13" s="5" t="s">
        <v>178</v>
      </c>
      <c r="Z13" s="5" t="s">
        <v>179</v>
      </c>
      <c r="AA13" s="5" t="s">
        <v>180</v>
      </c>
      <c r="AB13" s="5" t="s">
        <v>52</v>
      </c>
      <c r="AC13" s="5" t="s">
        <v>181</v>
      </c>
      <c r="AD13" s="5" t="s">
        <v>182</v>
      </c>
      <c r="AE13" s="5" t="s">
        <v>183</v>
      </c>
      <c r="AF13" s="5" t="s">
        <v>52</v>
      </c>
      <c r="AG13" s="5" t="s">
        <v>52</v>
      </c>
      <c r="AH13" s="5" t="s">
        <v>184</v>
      </c>
      <c r="AI13" s="5" t="s">
        <v>168</v>
      </c>
      <c r="AJ13" s="5" t="s">
        <v>174</v>
      </c>
      <c r="AK13" s="5" t="s">
        <v>185</v>
      </c>
    </row>
    <row r="14">
      <c r="A14" s="5" t="s">
        <v>186</v>
      </c>
      <c r="B14" s="5" t="s">
        <v>187</v>
      </c>
      <c r="C14" s="5" t="s">
        <v>102</v>
      </c>
      <c r="D14" s="6">
        <v>45636.0</v>
      </c>
      <c r="E14" s="5">
        <v>110341.0</v>
      </c>
      <c r="F14" s="5">
        <v>50155.0</v>
      </c>
      <c r="G14" s="5" t="s">
        <v>188</v>
      </c>
      <c r="H14" s="5" t="s">
        <v>189</v>
      </c>
      <c r="I14" s="5" t="s">
        <v>190</v>
      </c>
      <c r="J14" s="5" t="s">
        <v>191</v>
      </c>
      <c r="K14" s="5" t="s">
        <v>192</v>
      </c>
      <c r="L14" s="5" t="s">
        <v>193</v>
      </c>
      <c r="M14" s="5" t="s">
        <v>102</v>
      </c>
      <c r="N14" s="5" t="s">
        <v>52</v>
      </c>
      <c r="O14" s="5">
        <v>2.0</v>
      </c>
      <c r="P14" s="5" t="s">
        <v>194</v>
      </c>
      <c r="Q14" s="5" t="s">
        <v>195</v>
      </c>
      <c r="R14" s="5">
        <v>2000.0</v>
      </c>
      <c r="S14" s="5" t="s">
        <v>196</v>
      </c>
      <c r="T14" s="5">
        <v>0.0</v>
      </c>
      <c r="U14" s="5" t="s">
        <v>70</v>
      </c>
      <c r="V14" s="5" t="s">
        <v>197</v>
      </c>
      <c r="W14" s="5" t="s">
        <v>52</v>
      </c>
      <c r="X14" s="5" t="s">
        <v>52</v>
      </c>
      <c r="Y14" s="5" t="s">
        <v>198</v>
      </c>
      <c r="Z14" s="5" t="s">
        <v>199</v>
      </c>
      <c r="AA14" s="5" t="s">
        <v>200</v>
      </c>
      <c r="AB14" s="5" t="s">
        <v>52</v>
      </c>
      <c r="AC14" s="5" t="s">
        <v>72</v>
      </c>
      <c r="AD14" s="5" t="s">
        <v>73</v>
      </c>
      <c r="AE14" s="5" t="s">
        <v>74</v>
      </c>
      <c r="AF14" s="5" t="s">
        <v>75</v>
      </c>
      <c r="AG14" s="5" t="s">
        <v>76</v>
      </c>
      <c r="AH14" s="5" t="s">
        <v>77</v>
      </c>
      <c r="AI14" s="5" t="s">
        <v>102</v>
      </c>
      <c r="AJ14" s="5" t="s">
        <v>102</v>
      </c>
      <c r="AK14" s="5" t="s">
        <v>201</v>
      </c>
    </row>
    <row r="15">
      <c r="A15" s="5" t="s">
        <v>202</v>
      </c>
      <c r="B15" s="5" t="s">
        <v>203</v>
      </c>
      <c r="C15" s="5" t="s">
        <v>204</v>
      </c>
      <c r="D15" s="6">
        <v>45636.0</v>
      </c>
      <c r="E15" s="5">
        <v>58177.0</v>
      </c>
      <c r="F15" s="5">
        <v>26444.0</v>
      </c>
      <c r="G15" s="5" t="s">
        <v>188</v>
      </c>
      <c r="H15" s="5" t="s">
        <v>205</v>
      </c>
      <c r="I15" s="5" t="s">
        <v>206</v>
      </c>
      <c r="J15" s="5" t="s">
        <v>191</v>
      </c>
      <c r="K15" s="5" t="s">
        <v>207</v>
      </c>
      <c r="L15" s="5" t="s">
        <v>208</v>
      </c>
      <c r="M15" s="5" t="s">
        <v>209</v>
      </c>
      <c r="N15" s="5">
        <v>959.0</v>
      </c>
      <c r="O15" s="5">
        <v>1.0</v>
      </c>
      <c r="P15" s="5" t="s">
        <v>210</v>
      </c>
      <c r="Q15" s="5" t="s">
        <v>211</v>
      </c>
      <c r="R15" s="5">
        <v>3168.0</v>
      </c>
      <c r="S15" s="5" t="s">
        <v>53</v>
      </c>
      <c r="T15" s="5">
        <v>28.0</v>
      </c>
      <c r="U15" s="5" t="s">
        <v>93</v>
      </c>
      <c r="V15" s="5" t="s">
        <v>212</v>
      </c>
      <c r="W15" s="5" t="s">
        <v>52</v>
      </c>
      <c r="X15" s="5" t="s">
        <v>52</v>
      </c>
      <c r="Y15" s="5" t="s">
        <v>213</v>
      </c>
      <c r="Z15" s="5" t="s">
        <v>214</v>
      </c>
      <c r="AA15" s="5" t="s">
        <v>215</v>
      </c>
      <c r="AB15" s="5" t="s">
        <v>52</v>
      </c>
      <c r="AC15" s="5" t="s">
        <v>216</v>
      </c>
      <c r="AD15" s="5" t="s">
        <v>217</v>
      </c>
      <c r="AE15" s="5" t="s">
        <v>218</v>
      </c>
      <c r="AF15" s="5" t="s">
        <v>52</v>
      </c>
      <c r="AG15" s="5" t="s">
        <v>52</v>
      </c>
      <c r="AH15" s="5" t="s">
        <v>52</v>
      </c>
      <c r="AI15" s="5" t="s">
        <v>203</v>
      </c>
      <c r="AJ15" s="5" t="s">
        <v>208</v>
      </c>
      <c r="AK15" s="5" t="s">
        <v>219</v>
      </c>
    </row>
    <row r="16">
      <c r="A16" s="5" t="s">
        <v>220</v>
      </c>
      <c r="B16" s="5" t="s">
        <v>203</v>
      </c>
      <c r="C16" s="5" t="s">
        <v>204</v>
      </c>
      <c r="D16" s="6">
        <v>45636.0</v>
      </c>
      <c r="E16" s="5">
        <v>48787.0</v>
      </c>
      <c r="F16" s="5">
        <v>22176.0</v>
      </c>
      <c r="G16" s="5" t="s">
        <v>188</v>
      </c>
      <c r="H16" s="5" t="s">
        <v>205</v>
      </c>
      <c r="I16" s="5" t="s">
        <v>206</v>
      </c>
      <c r="J16" s="5" t="s">
        <v>191</v>
      </c>
      <c r="K16" s="5" t="s">
        <v>221</v>
      </c>
      <c r="L16" s="5" t="s">
        <v>208</v>
      </c>
      <c r="M16" s="5" t="s">
        <v>209</v>
      </c>
      <c r="N16" s="5">
        <v>959.0</v>
      </c>
      <c r="O16" s="5">
        <v>1.0</v>
      </c>
      <c r="P16" s="5" t="s">
        <v>222</v>
      </c>
      <c r="Q16" s="5" t="s">
        <v>211</v>
      </c>
      <c r="R16" s="5">
        <v>3168.0</v>
      </c>
      <c r="S16" s="5" t="s">
        <v>53</v>
      </c>
      <c r="T16" s="5">
        <v>28.0</v>
      </c>
      <c r="U16" s="5" t="s">
        <v>93</v>
      </c>
      <c r="V16" s="5" t="s">
        <v>223</v>
      </c>
      <c r="W16" s="5" t="s">
        <v>52</v>
      </c>
      <c r="X16" s="5" t="s">
        <v>52</v>
      </c>
      <c r="Y16" s="5" t="s">
        <v>213</v>
      </c>
      <c r="Z16" s="5" t="s">
        <v>224</v>
      </c>
      <c r="AA16" s="5" t="s">
        <v>215</v>
      </c>
      <c r="AB16" s="5" t="s">
        <v>52</v>
      </c>
      <c r="AC16" s="5" t="s">
        <v>216</v>
      </c>
      <c r="AD16" s="5" t="s">
        <v>217</v>
      </c>
      <c r="AE16" s="5" t="s">
        <v>218</v>
      </c>
      <c r="AF16" s="5" t="s">
        <v>52</v>
      </c>
      <c r="AG16" s="5" t="s">
        <v>52</v>
      </c>
      <c r="AH16" s="5" t="s">
        <v>52</v>
      </c>
      <c r="AI16" s="5" t="s">
        <v>203</v>
      </c>
      <c r="AJ16" s="5" t="s">
        <v>208</v>
      </c>
      <c r="AK16" s="5" t="s">
        <v>219</v>
      </c>
    </row>
    <row r="17">
      <c r="A17" s="5" t="s">
        <v>225</v>
      </c>
      <c r="B17" s="5" t="s">
        <v>187</v>
      </c>
      <c r="C17" s="5" t="s">
        <v>102</v>
      </c>
      <c r="D17" s="6">
        <v>45635.0</v>
      </c>
      <c r="E17" s="5">
        <v>441365.0</v>
      </c>
      <c r="F17" s="5">
        <v>200620.0</v>
      </c>
      <c r="G17" s="5" t="s">
        <v>226</v>
      </c>
      <c r="H17" s="5" t="s">
        <v>189</v>
      </c>
      <c r="I17" s="5" t="s">
        <v>227</v>
      </c>
      <c r="J17" s="5" t="s">
        <v>228</v>
      </c>
      <c r="K17" s="5" t="s">
        <v>229</v>
      </c>
      <c r="L17" s="5" t="s">
        <v>193</v>
      </c>
      <c r="M17" s="5" t="s">
        <v>102</v>
      </c>
      <c r="N17" s="5" t="s">
        <v>52</v>
      </c>
      <c r="O17" s="5">
        <v>8.0</v>
      </c>
      <c r="P17" s="5" t="s">
        <v>230</v>
      </c>
      <c r="Q17" s="5" t="s">
        <v>231</v>
      </c>
      <c r="R17" s="5">
        <v>8000.0</v>
      </c>
      <c r="S17" s="5" t="s">
        <v>196</v>
      </c>
      <c r="T17" s="5">
        <v>0.0</v>
      </c>
      <c r="U17" s="5" t="s">
        <v>70</v>
      </c>
      <c r="V17" s="5" t="s">
        <v>232</v>
      </c>
      <c r="W17" s="5" t="s">
        <v>52</v>
      </c>
      <c r="X17" s="5" t="s">
        <v>52</v>
      </c>
      <c r="Y17" s="5" t="s">
        <v>233</v>
      </c>
      <c r="Z17" s="5" t="s">
        <v>234</v>
      </c>
      <c r="AA17" s="5" t="s">
        <v>235</v>
      </c>
      <c r="AB17" s="5" t="s">
        <v>52</v>
      </c>
      <c r="AC17" s="5" t="s">
        <v>72</v>
      </c>
      <c r="AD17" s="5" t="s">
        <v>73</v>
      </c>
      <c r="AE17" s="5" t="s">
        <v>74</v>
      </c>
      <c r="AF17" s="5" t="s">
        <v>75</v>
      </c>
      <c r="AG17" s="5" t="s">
        <v>76</v>
      </c>
      <c r="AH17" s="5" t="s">
        <v>77</v>
      </c>
      <c r="AI17" s="5" t="s">
        <v>102</v>
      </c>
      <c r="AJ17" s="5" t="s">
        <v>102</v>
      </c>
      <c r="AK17" s="5" t="s">
        <v>201</v>
      </c>
    </row>
    <row r="18">
      <c r="A18" s="5" t="s">
        <v>236</v>
      </c>
      <c r="B18" s="5" t="s">
        <v>237</v>
      </c>
      <c r="C18" s="5" t="s">
        <v>238</v>
      </c>
      <c r="D18" s="6">
        <v>45634.0</v>
      </c>
      <c r="E18" s="5">
        <v>16695.0</v>
      </c>
      <c r="F18" s="5">
        <v>7589.0</v>
      </c>
      <c r="G18" s="5" t="s">
        <v>170</v>
      </c>
      <c r="H18" s="5" t="s">
        <v>45</v>
      </c>
      <c r="I18" s="5" t="s">
        <v>239</v>
      </c>
      <c r="J18" s="5" t="s">
        <v>170</v>
      </c>
      <c r="K18" s="5" t="s">
        <v>240</v>
      </c>
      <c r="L18" s="5" t="s">
        <v>241</v>
      </c>
      <c r="M18" s="5" t="s">
        <v>242</v>
      </c>
      <c r="N18" s="5">
        <v>17055.0</v>
      </c>
      <c r="O18" s="5">
        <v>1.0</v>
      </c>
      <c r="P18" s="5" t="s">
        <v>243</v>
      </c>
      <c r="Q18" s="5" t="s">
        <v>244</v>
      </c>
      <c r="R18" s="5">
        <v>139.0</v>
      </c>
      <c r="S18" s="5" t="s">
        <v>53</v>
      </c>
      <c r="T18" s="5">
        <v>54.0</v>
      </c>
      <c r="U18" s="5" t="s">
        <v>70</v>
      </c>
      <c r="V18" s="5" t="s">
        <v>245</v>
      </c>
      <c r="W18" s="5" t="s">
        <v>52</v>
      </c>
      <c r="X18" s="5" t="s">
        <v>52</v>
      </c>
      <c r="Y18" s="5" t="s">
        <v>246</v>
      </c>
      <c r="Z18" s="5" t="s">
        <v>247</v>
      </c>
      <c r="AA18" s="5" t="s">
        <v>235</v>
      </c>
      <c r="AB18" s="5" t="s">
        <v>52</v>
      </c>
      <c r="AC18" s="5" t="s">
        <v>72</v>
      </c>
      <c r="AD18" s="5" t="s">
        <v>73</v>
      </c>
      <c r="AE18" s="5" t="s">
        <v>74</v>
      </c>
      <c r="AF18" s="5" t="s">
        <v>75</v>
      </c>
      <c r="AG18" s="5" t="s">
        <v>76</v>
      </c>
      <c r="AH18" s="5" t="s">
        <v>77</v>
      </c>
      <c r="AI18" s="5" t="s">
        <v>248</v>
      </c>
      <c r="AJ18" s="5" t="s">
        <v>249</v>
      </c>
      <c r="AK18" s="5" t="s">
        <v>250</v>
      </c>
    </row>
    <row r="19">
      <c r="A19" s="5" t="s">
        <v>251</v>
      </c>
      <c r="B19" s="5" t="s">
        <v>252</v>
      </c>
      <c r="C19" s="5" t="s">
        <v>252</v>
      </c>
      <c r="D19" s="6">
        <v>45632.0</v>
      </c>
      <c r="E19" s="5">
        <v>14491.0</v>
      </c>
      <c r="F19" s="5">
        <v>6587.0</v>
      </c>
      <c r="G19" s="5" t="s">
        <v>253</v>
      </c>
      <c r="H19" s="5" t="s">
        <v>254</v>
      </c>
      <c r="I19" s="5" t="s">
        <v>255</v>
      </c>
      <c r="J19" s="5" t="s">
        <v>256</v>
      </c>
      <c r="K19" s="5" t="s">
        <v>257</v>
      </c>
      <c r="L19" s="5" t="s">
        <v>258</v>
      </c>
      <c r="M19" s="5" t="s">
        <v>258</v>
      </c>
      <c r="N19" s="5" t="s">
        <v>52</v>
      </c>
      <c r="O19" s="5">
        <v>1.0</v>
      </c>
      <c r="P19" s="5" t="s">
        <v>257</v>
      </c>
      <c r="Q19" s="5" t="s">
        <v>211</v>
      </c>
      <c r="R19" s="5">
        <v>121.0</v>
      </c>
      <c r="S19" s="5" t="s">
        <v>115</v>
      </c>
      <c r="T19" s="5">
        <v>0.0</v>
      </c>
      <c r="U19" s="5" t="s">
        <v>52</v>
      </c>
      <c r="V19" s="5" t="s">
        <v>259</v>
      </c>
      <c r="W19" s="5" t="s">
        <v>52</v>
      </c>
      <c r="X19" s="5" t="s">
        <v>52</v>
      </c>
      <c r="Y19" s="5">
        <v>164.0</v>
      </c>
      <c r="Z19" s="5">
        <v>70536.0</v>
      </c>
      <c r="AA19" s="5" t="s">
        <v>260</v>
      </c>
      <c r="AB19" s="5" t="s">
        <v>261</v>
      </c>
      <c r="AC19" s="5" t="s">
        <v>262</v>
      </c>
      <c r="AD19" s="5" t="s">
        <v>263</v>
      </c>
      <c r="AE19" s="5" t="s">
        <v>264</v>
      </c>
      <c r="AF19" s="5" t="s">
        <v>265</v>
      </c>
      <c r="AG19" s="5" t="s">
        <v>266</v>
      </c>
      <c r="AH19" s="5" t="s">
        <v>267</v>
      </c>
      <c r="AI19" s="5" t="s">
        <v>102</v>
      </c>
      <c r="AJ19" s="5" t="s">
        <v>102</v>
      </c>
      <c r="AK19" s="5">
        <v>13841.0</v>
      </c>
    </row>
    <row r="20">
      <c r="A20" s="5" t="s">
        <v>268</v>
      </c>
      <c r="B20" s="5" t="s">
        <v>269</v>
      </c>
      <c r="C20" s="5" t="s">
        <v>270</v>
      </c>
      <c r="D20" s="6">
        <v>45630.0</v>
      </c>
      <c r="E20" s="5">
        <v>8818.0</v>
      </c>
      <c r="F20" s="5">
        <v>4008.0</v>
      </c>
      <c r="G20" s="5" t="s">
        <v>271</v>
      </c>
      <c r="H20" s="5" t="s">
        <v>272</v>
      </c>
      <c r="I20" s="5" t="s">
        <v>273</v>
      </c>
      <c r="J20" s="5" t="s">
        <v>274</v>
      </c>
      <c r="K20" s="5" t="s">
        <v>275</v>
      </c>
      <c r="L20" s="5" t="s">
        <v>276</v>
      </c>
      <c r="M20" s="5" t="s">
        <v>277</v>
      </c>
      <c r="N20" s="5">
        <v>35601.0</v>
      </c>
      <c r="O20" s="5">
        <v>1.0</v>
      </c>
      <c r="P20" s="5" t="s">
        <v>278</v>
      </c>
      <c r="Q20" s="5" t="s">
        <v>279</v>
      </c>
      <c r="R20" s="5">
        <v>100.0</v>
      </c>
      <c r="S20" s="5" t="s">
        <v>53</v>
      </c>
      <c r="T20" s="5">
        <v>25.0</v>
      </c>
      <c r="U20" s="5" t="s">
        <v>70</v>
      </c>
      <c r="V20" s="5" t="s">
        <v>280</v>
      </c>
      <c r="W20" s="5" t="s">
        <v>52</v>
      </c>
      <c r="X20" s="5" t="s">
        <v>52</v>
      </c>
      <c r="Y20" s="5" t="s">
        <v>281</v>
      </c>
      <c r="Z20" s="5" t="s">
        <v>282</v>
      </c>
      <c r="AA20" s="5" t="s">
        <v>235</v>
      </c>
      <c r="AB20" s="5" t="s">
        <v>283</v>
      </c>
      <c r="AC20" s="5" t="s">
        <v>72</v>
      </c>
      <c r="AD20" s="5" t="s">
        <v>73</v>
      </c>
      <c r="AE20" s="5" t="s">
        <v>74</v>
      </c>
      <c r="AF20" s="5" t="s">
        <v>75</v>
      </c>
      <c r="AG20" s="5" t="s">
        <v>76</v>
      </c>
      <c r="AH20" s="5" t="s">
        <v>77</v>
      </c>
      <c r="AI20" s="5" t="s">
        <v>284</v>
      </c>
      <c r="AJ20" s="5" t="s">
        <v>285</v>
      </c>
      <c r="AK20" s="5" t="s">
        <v>286</v>
      </c>
    </row>
    <row r="21" ht="15.75" customHeight="1">
      <c r="A21" s="5" t="s">
        <v>287</v>
      </c>
      <c r="B21" s="5" t="s">
        <v>288</v>
      </c>
      <c r="C21" s="5" t="s">
        <v>289</v>
      </c>
      <c r="D21" s="6">
        <v>45629.0</v>
      </c>
      <c r="E21" s="5">
        <v>732831.0</v>
      </c>
      <c r="F21" s="5">
        <v>333105.0</v>
      </c>
      <c r="G21" s="5" t="s">
        <v>226</v>
      </c>
      <c r="H21" s="5" t="s">
        <v>290</v>
      </c>
      <c r="I21" s="5" t="s">
        <v>291</v>
      </c>
      <c r="J21" s="5" t="s">
        <v>228</v>
      </c>
      <c r="K21" s="5" t="s">
        <v>292</v>
      </c>
      <c r="L21" s="5" t="s">
        <v>293</v>
      </c>
      <c r="M21" s="5" t="s">
        <v>294</v>
      </c>
      <c r="N21" s="5" t="s">
        <v>52</v>
      </c>
      <c r="O21" s="5">
        <v>11.0</v>
      </c>
      <c r="P21" s="5" t="s">
        <v>295</v>
      </c>
      <c r="Q21" s="5" t="s">
        <v>296</v>
      </c>
      <c r="R21" s="5">
        <v>131.0</v>
      </c>
      <c r="S21" s="5" t="s">
        <v>115</v>
      </c>
      <c r="T21" s="5">
        <v>8090.0</v>
      </c>
      <c r="U21" s="5" t="s">
        <v>158</v>
      </c>
      <c r="V21" s="5" t="s">
        <v>297</v>
      </c>
      <c r="W21" s="5" t="s">
        <v>52</v>
      </c>
      <c r="X21" s="5" t="s">
        <v>52</v>
      </c>
      <c r="Y21" s="5" t="s">
        <v>298</v>
      </c>
      <c r="Z21" s="5" t="s">
        <v>299</v>
      </c>
      <c r="AA21" s="5" t="s">
        <v>162</v>
      </c>
      <c r="AB21" s="5" t="s">
        <v>52</v>
      </c>
      <c r="AC21" s="5" t="s">
        <v>163</v>
      </c>
      <c r="AD21" s="5" t="s">
        <v>164</v>
      </c>
      <c r="AE21" s="5" t="s">
        <v>165</v>
      </c>
      <c r="AF21" s="5" t="s">
        <v>52</v>
      </c>
      <c r="AG21" s="5" t="s">
        <v>52</v>
      </c>
      <c r="AH21" s="5" t="s">
        <v>52</v>
      </c>
      <c r="AI21" s="5" t="s">
        <v>288</v>
      </c>
      <c r="AJ21" s="5" t="s">
        <v>293</v>
      </c>
      <c r="AK21" s="5" t="s">
        <v>300</v>
      </c>
    </row>
    <row r="22" ht="15.75" customHeight="1">
      <c r="A22" s="5" t="s">
        <v>301</v>
      </c>
      <c r="B22" s="5" t="s">
        <v>288</v>
      </c>
      <c r="C22" s="5" t="s">
        <v>289</v>
      </c>
      <c r="D22" s="6">
        <v>45629.0</v>
      </c>
      <c r="E22" s="5">
        <v>643302.0</v>
      </c>
      <c r="F22" s="5">
        <v>292410.0</v>
      </c>
      <c r="G22" s="5" t="s">
        <v>226</v>
      </c>
      <c r="H22" s="5" t="s">
        <v>290</v>
      </c>
      <c r="I22" s="5" t="s">
        <v>291</v>
      </c>
      <c r="J22" s="5" t="s">
        <v>228</v>
      </c>
      <c r="K22" s="5" t="s">
        <v>302</v>
      </c>
      <c r="L22" s="5" t="s">
        <v>293</v>
      </c>
      <c r="M22" s="5" t="s">
        <v>294</v>
      </c>
      <c r="N22" s="5" t="s">
        <v>52</v>
      </c>
      <c r="O22" s="5">
        <v>10.0</v>
      </c>
      <c r="P22" s="5" t="s">
        <v>303</v>
      </c>
      <c r="Q22" s="5" t="s">
        <v>304</v>
      </c>
      <c r="R22" s="5">
        <v>44.0</v>
      </c>
      <c r="S22" s="5" t="s">
        <v>115</v>
      </c>
      <c r="T22" s="5">
        <v>7387.0</v>
      </c>
      <c r="U22" s="5" t="s">
        <v>158</v>
      </c>
      <c r="V22" s="5" t="s">
        <v>305</v>
      </c>
      <c r="W22" s="5" t="s">
        <v>52</v>
      </c>
      <c r="X22" s="5" t="s">
        <v>52</v>
      </c>
      <c r="Y22" s="5" t="s">
        <v>298</v>
      </c>
      <c r="Z22" s="5" t="s">
        <v>306</v>
      </c>
      <c r="AA22" s="5" t="s">
        <v>162</v>
      </c>
      <c r="AB22" s="5" t="s">
        <v>52</v>
      </c>
      <c r="AC22" s="5" t="s">
        <v>163</v>
      </c>
      <c r="AD22" s="5" t="s">
        <v>164</v>
      </c>
      <c r="AE22" s="5" t="s">
        <v>165</v>
      </c>
      <c r="AF22" s="5" t="s">
        <v>52</v>
      </c>
      <c r="AG22" s="5" t="s">
        <v>52</v>
      </c>
      <c r="AH22" s="5" t="s">
        <v>52</v>
      </c>
      <c r="AI22" s="5" t="s">
        <v>288</v>
      </c>
      <c r="AJ22" s="5" t="s">
        <v>293</v>
      </c>
      <c r="AK22" s="5" t="s">
        <v>300</v>
      </c>
    </row>
    <row r="23" ht="15.75" customHeight="1">
      <c r="A23" s="5" t="s">
        <v>307</v>
      </c>
      <c r="B23" s="5" t="s">
        <v>288</v>
      </c>
      <c r="C23" s="5" t="s">
        <v>289</v>
      </c>
      <c r="D23" s="6">
        <v>45629.0</v>
      </c>
      <c r="E23" s="5">
        <v>637791.0</v>
      </c>
      <c r="F23" s="5">
        <v>289905.0</v>
      </c>
      <c r="G23" s="5" t="s">
        <v>226</v>
      </c>
      <c r="H23" s="5" t="s">
        <v>290</v>
      </c>
      <c r="I23" s="5" t="s">
        <v>291</v>
      </c>
      <c r="J23" s="5" t="s">
        <v>228</v>
      </c>
      <c r="K23" s="5" t="s">
        <v>302</v>
      </c>
      <c r="L23" s="5" t="s">
        <v>293</v>
      </c>
      <c r="M23" s="5" t="s">
        <v>294</v>
      </c>
      <c r="N23" s="5" t="s">
        <v>52</v>
      </c>
      <c r="O23" s="5">
        <v>10.0</v>
      </c>
      <c r="P23" s="5" t="s">
        <v>308</v>
      </c>
      <c r="Q23" s="5" t="s">
        <v>304</v>
      </c>
      <c r="R23" s="5">
        <v>31.0</v>
      </c>
      <c r="S23" s="5" t="s">
        <v>115</v>
      </c>
      <c r="T23" s="5">
        <v>7352.0</v>
      </c>
      <c r="U23" s="5" t="s">
        <v>158</v>
      </c>
      <c r="V23" s="5" t="s">
        <v>309</v>
      </c>
      <c r="W23" s="5" t="s">
        <v>52</v>
      </c>
      <c r="X23" s="5" t="s">
        <v>52</v>
      </c>
      <c r="Y23" s="5" t="s">
        <v>298</v>
      </c>
      <c r="Z23" s="5" t="s">
        <v>310</v>
      </c>
      <c r="AA23" s="5" t="s">
        <v>162</v>
      </c>
      <c r="AB23" s="5" t="s">
        <v>52</v>
      </c>
      <c r="AC23" s="5" t="s">
        <v>163</v>
      </c>
      <c r="AD23" s="5" t="s">
        <v>164</v>
      </c>
      <c r="AE23" s="5" t="s">
        <v>165</v>
      </c>
      <c r="AF23" s="5" t="s">
        <v>52</v>
      </c>
      <c r="AG23" s="5" t="s">
        <v>52</v>
      </c>
      <c r="AH23" s="5" t="s">
        <v>52</v>
      </c>
      <c r="AI23" s="5" t="s">
        <v>288</v>
      </c>
      <c r="AJ23" s="5" t="s">
        <v>293</v>
      </c>
      <c r="AK23" s="5" t="s">
        <v>300</v>
      </c>
    </row>
    <row r="24" ht="15.75" customHeight="1">
      <c r="A24" s="5" t="s">
        <v>311</v>
      </c>
      <c r="B24" s="5" t="s">
        <v>312</v>
      </c>
      <c r="C24" s="5" t="s">
        <v>313</v>
      </c>
      <c r="D24" s="6">
        <v>45629.0</v>
      </c>
      <c r="E24" s="5">
        <v>131637.0</v>
      </c>
      <c r="F24" s="5">
        <v>59835.0</v>
      </c>
      <c r="G24" s="5" t="s">
        <v>226</v>
      </c>
      <c r="H24" s="5" t="s">
        <v>290</v>
      </c>
      <c r="I24" s="5" t="s">
        <v>291</v>
      </c>
      <c r="J24" s="5" t="s">
        <v>228</v>
      </c>
      <c r="K24" s="5" t="s">
        <v>152</v>
      </c>
      <c r="L24" s="5" t="s">
        <v>314</v>
      </c>
      <c r="M24" s="5" t="s">
        <v>315</v>
      </c>
      <c r="N24" s="5" t="s">
        <v>52</v>
      </c>
      <c r="O24" s="5">
        <v>2.0</v>
      </c>
      <c r="P24" s="5" t="s">
        <v>316</v>
      </c>
      <c r="Q24" s="5" t="s">
        <v>156</v>
      </c>
      <c r="R24" s="5">
        <v>11.0</v>
      </c>
      <c r="S24" s="5" t="s">
        <v>115</v>
      </c>
      <c r="T24" s="5">
        <v>1448.0</v>
      </c>
      <c r="U24" s="5" t="s">
        <v>158</v>
      </c>
      <c r="V24" s="5" t="s">
        <v>317</v>
      </c>
      <c r="W24" s="5" t="s">
        <v>52</v>
      </c>
      <c r="X24" s="5" t="s">
        <v>52</v>
      </c>
      <c r="Y24" s="5" t="s">
        <v>298</v>
      </c>
      <c r="Z24" s="5" t="s">
        <v>318</v>
      </c>
      <c r="AA24" s="5" t="s">
        <v>162</v>
      </c>
      <c r="AB24" s="5" t="s">
        <v>52</v>
      </c>
      <c r="AC24" s="5" t="s">
        <v>163</v>
      </c>
      <c r="AD24" s="5" t="s">
        <v>164</v>
      </c>
      <c r="AE24" s="5" t="s">
        <v>165</v>
      </c>
      <c r="AF24" s="5" t="s">
        <v>52</v>
      </c>
      <c r="AG24" s="5" t="s">
        <v>52</v>
      </c>
      <c r="AH24" s="5" t="s">
        <v>52</v>
      </c>
      <c r="AI24" s="5" t="s">
        <v>312</v>
      </c>
      <c r="AJ24" s="5" t="s">
        <v>314</v>
      </c>
      <c r="AK24" s="5" t="s">
        <v>300</v>
      </c>
    </row>
    <row r="25" ht="15.75" customHeight="1">
      <c r="A25" s="5" t="s">
        <v>319</v>
      </c>
      <c r="B25" s="5" t="s">
        <v>252</v>
      </c>
      <c r="C25" s="5" t="s">
        <v>252</v>
      </c>
      <c r="D25" s="6">
        <v>45626.0</v>
      </c>
      <c r="E25" s="5">
        <v>33161.0</v>
      </c>
      <c r="F25" s="5">
        <v>15073.0</v>
      </c>
      <c r="G25" s="5" t="s">
        <v>253</v>
      </c>
      <c r="H25" s="5" t="s">
        <v>254</v>
      </c>
      <c r="I25" s="5" t="s">
        <v>320</v>
      </c>
      <c r="J25" s="5" t="s">
        <v>256</v>
      </c>
      <c r="K25" s="5" t="s">
        <v>321</v>
      </c>
      <c r="L25" s="5" t="s">
        <v>258</v>
      </c>
      <c r="M25" s="5" t="s">
        <v>258</v>
      </c>
      <c r="N25" s="5" t="s">
        <v>52</v>
      </c>
      <c r="O25" s="5">
        <v>1.0</v>
      </c>
      <c r="P25" s="5" t="s">
        <v>321</v>
      </c>
      <c r="Q25" s="5" t="s">
        <v>211</v>
      </c>
      <c r="R25" s="5">
        <v>42.0</v>
      </c>
      <c r="S25" s="5" t="s">
        <v>115</v>
      </c>
      <c r="T25" s="5">
        <v>0.0</v>
      </c>
      <c r="U25" s="5" t="s">
        <v>52</v>
      </c>
      <c r="V25" s="5" t="s">
        <v>322</v>
      </c>
      <c r="W25" s="5" t="s">
        <v>52</v>
      </c>
      <c r="X25" s="5" t="s">
        <v>52</v>
      </c>
      <c r="Y25" s="5">
        <v>154.0</v>
      </c>
      <c r="Z25" s="5">
        <v>70618.0</v>
      </c>
      <c r="AA25" s="5" t="s">
        <v>323</v>
      </c>
      <c r="AB25" s="5" t="s">
        <v>261</v>
      </c>
      <c r="AC25" s="5" t="s">
        <v>262</v>
      </c>
      <c r="AD25" s="5" t="s">
        <v>263</v>
      </c>
      <c r="AE25" s="5" t="s">
        <v>264</v>
      </c>
      <c r="AF25" s="5" t="s">
        <v>265</v>
      </c>
      <c r="AG25" s="5" t="s">
        <v>266</v>
      </c>
      <c r="AH25" s="5" t="s">
        <v>267</v>
      </c>
      <c r="AI25" s="5" t="s">
        <v>102</v>
      </c>
      <c r="AJ25" s="5" t="s">
        <v>102</v>
      </c>
      <c r="AK25" s="5">
        <v>13841.0</v>
      </c>
    </row>
    <row r="26" ht="15.75" customHeight="1">
      <c r="A26" s="5" t="s">
        <v>324</v>
      </c>
      <c r="B26" s="5" t="s">
        <v>325</v>
      </c>
      <c r="C26" s="5" t="s">
        <v>326</v>
      </c>
      <c r="D26" s="6">
        <v>45622.0</v>
      </c>
      <c r="E26" s="5">
        <v>61631.0</v>
      </c>
      <c r="F26" s="5">
        <v>28014.0</v>
      </c>
      <c r="G26" s="5" t="s">
        <v>327</v>
      </c>
      <c r="H26" s="5" t="s">
        <v>189</v>
      </c>
      <c r="I26" s="5" t="s">
        <v>328</v>
      </c>
      <c r="J26" s="5" t="s">
        <v>191</v>
      </c>
      <c r="K26" s="5" t="s">
        <v>329</v>
      </c>
      <c r="L26" s="5" t="s">
        <v>330</v>
      </c>
      <c r="M26" s="5" t="s">
        <v>331</v>
      </c>
      <c r="N26" s="5">
        <v>37402.0</v>
      </c>
      <c r="O26" s="5">
        <v>1.0</v>
      </c>
      <c r="P26" s="5" t="s">
        <v>332</v>
      </c>
      <c r="Q26" s="5" t="s">
        <v>211</v>
      </c>
      <c r="R26" s="5">
        <v>35.0</v>
      </c>
      <c r="S26" s="5" t="s">
        <v>53</v>
      </c>
      <c r="T26" s="5">
        <v>45.0</v>
      </c>
      <c r="U26" s="5" t="s">
        <v>93</v>
      </c>
      <c r="V26" s="5" t="s">
        <v>333</v>
      </c>
      <c r="W26" s="5" t="s">
        <v>71</v>
      </c>
      <c r="X26" s="5" t="s">
        <v>52</v>
      </c>
      <c r="Y26" s="5" t="s">
        <v>334</v>
      </c>
      <c r="Z26" s="5" t="s">
        <v>335</v>
      </c>
      <c r="AA26" s="5" t="s">
        <v>235</v>
      </c>
      <c r="AB26" s="5" t="s">
        <v>52</v>
      </c>
      <c r="AC26" s="5" t="s">
        <v>216</v>
      </c>
      <c r="AD26" s="5" t="s">
        <v>217</v>
      </c>
      <c r="AE26" s="5" t="s">
        <v>218</v>
      </c>
      <c r="AF26" s="5" t="s">
        <v>52</v>
      </c>
      <c r="AG26" s="5" t="s">
        <v>52</v>
      </c>
      <c r="AH26" s="5" t="s">
        <v>52</v>
      </c>
      <c r="AI26" s="5" t="s">
        <v>325</v>
      </c>
      <c r="AJ26" s="5" t="s">
        <v>330</v>
      </c>
      <c r="AK26" s="5" t="s">
        <v>336</v>
      </c>
    </row>
    <row r="27" ht="15.75" customHeight="1">
      <c r="A27" s="5" t="s">
        <v>337</v>
      </c>
      <c r="B27" s="5" t="s">
        <v>42</v>
      </c>
      <c r="C27" s="5" t="s">
        <v>43</v>
      </c>
      <c r="D27" s="6">
        <v>45619.0</v>
      </c>
      <c r="E27" s="5">
        <v>32171.0</v>
      </c>
      <c r="F27" s="5">
        <v>14623.0</v>
      </c>
      <c r="G27" s="5" t="s">
        <v>44</v>
      </c>
      <c r="H27" s="5" t="s">
        <v>45</v>
      </c>
      <c r="I27" s="5" t="s">
        <v>338</v>
      </c>
      <c r="J27" s="5" t="s">
        <v>47</v>
      </c>
      <c r="K27" s="5" t="s">
        <v>48</v>
      </c>
      <c r="L27" s="5" t="s">
        <v>49</v>
      </c>
      <c r="M27" s="5" t="s">
        <v>50</v>
      </c>
      <c r="N27" s="5">
        <v>2048.0</v>
      </c>
      <c r="O27" s="5">
        <v>1.0</v>
      </c>
      <c r="P27" s="5" t="s">
        <v>339</v>
      </c>
      <c r="Q27" s="5" t="s">
        <v>52</v>
      </c>
      <c r="R27" s="5">
        <v>1350.0</v>
      </c>
      <c r="S27" s="5" t="s">
        <v>53</v>
      </c>
      <c r="T27" s="5">
        <v>0.0</v>
      </c>
      <c r="U27" s="5" t="s">
        <v>52</v>
      </c>
      <c r="V27" s="5" t="s">
        <v>340</v>
      </c>
      <c r="W27" s="5" t="s">
        <v>55</v>
      </c>
      <c r="X27" s="5" t="s">
        <v>341</v>
      </c>
      <c r="Y27" s="5" t="s">
        <v>342</v>
      </c>
      <c r="Z27" s="5" t="s">
        <v>343</v>
      </c>
      <c r="AA27" s="5" t="s">
        <v>59</v>
      </c>
      <c r="AB27" s="5" t="s">
        <v>52</v>
      </c>
      <c r="AC27" s="5" t="s">
        <v>60</v>
      </c>
      <c r="AD27" s="5" t="s">
        <v>52</v>
      </c>
      <c r="AE27" s="5" t="s">
        <v>52</v>
      </c>
      <c r="AF27" s="5" t="s">
        <v>52</v>
      </c>
      <c r="AG27" s="5" t="s">
        <v>52</v>
      </c>
      <c r="AH27" s="5" t="s">
        <v>52</v>
      </c>
      <c r="AI27" s="5" t="s">
        <v>42</v>
      </c>
      <c r="AJ27" s="5" t="s">
        <v>61</v>
      </c>
      <c r="AK27" s="5" t="s">
        <v>62</v>
      </c>
    </row>
    <row r="28" ht="15.75" customHeight="1">
      <c r="A28" s="5" t="s">
        <v>344</v>
      </c>
      <c r="B28" s="5" t="s">
        <v>64</v>
      </c>
      <c r="C28" s="5" t="s">
        <v>65</v>
      </c>
      <c r="D28" s="6">
        <v>45619.0</v>
      </c>
      <c r="E28" s="5">
        <v>32238.0</v>
      </c>
      <c r="F28" s="5">
        <v>14654.0</v>
      </c>
      <c r="G28" s="5" t="s">
        <v>44</v>
      </c>
      <c r="H28" s="5" t="s">
        <v>45</v>
      </c>
      <c r="I28" s="5" t="s">
        <v>338</v>
      </c>
      <c r="J28" s="5" t="s">
        <v>47</v>
      </c>
      <c r="K28" s="5" t="s">
        <v>345</v>
      </c>
      <c r="L28" s="5" t="s">
        <v>67</v>
      </c>
      <c r="M28" s="5" t="s">
        <v>68</v>
      </c>
      <c r="N28" s="5">
        <v>1960.0</v>
      </c>
      <c r="O28" s="5">
        <v>1.0</v>
      </c>
      <c r="P28" s="5" t="s">
        <v>339</v>
      </c>
      <c r="Q28" s="5" t="s">
        <v>52</v>
      </c>
      <c r="R28" s="5">
        <v>1350.0</v>
      </c>
      <c r="S28" s="5" t="s">
        <v>69</v>
      </c>
      <c r="T28" s="5">
        <v>29.0</v>
      </c>
      <c r="U28" s="5" t="s">
        <v>70</v>
      </c>
      <c r="V28" s="5" t="s">
        <v>341</v>
      </c>
      <c r="W28" s="5" t="s">
        <v>71</v>
      </c>
      <c r="X28" s="5" t="s">
        <v>52</v>
      </c>
      <c r="Y28" s="5" t="s">
        <v>342</v>
      </c>
      <c r="Z28" s="5" t="s">
        <v>343</v>
      </c>
      <c r="AA28" s="5" t="s">
        <v>59</v>
      </c>
      <c r="AB28" s="5" t="s">
        <v>52</v>
      </c>
      <c r="AC28" s="5" t="s">
        <v>72</v>
      </c>
      <c r="AD28" s="5" t="s">
        <v>73</v>
      </c>
      <c r="AE28" s="5" t="s">
        <v>74</v>
      </c>
      <c r="AF28" s="5" t="s">
        <v>75</v>
      </c>
      <c r="AG28" s="5" t="s">
        <v>76</v>
      </c>
      <c r="AH28" s="5" t="s">
        <v>77</v>
      </c>
      <c r="AI28" s="5" t="s">
        <v>64</v>
      </c>
      <c r="AJ28" s="5" t="s">
        <v>78</v>
      </c>
      <c r="AK28" s="5" t="s">
        <v>79</v>
      </c>
    </row>
    <row r="29" ht="15.75" customHeight="1">
      <c r="A29" s="5" t="s">
        <v>346</v>
      </c>
      <c r="B29" s="5" t="s">
        <v>347</v>
      </c>
      <c r="C29" s="5" t="s">
        <v>348</v>
      </c>
      <c r="D29" s="6">
        <v>45618.0</v>
      </c>
      <c r="E29" s="5">
        <v>92594.0</v>
      </c>
      <c r="F29" s="5">
        <v>42088.0</v>
      </c>
      <c r="G29" s="5" t="s">
        <v>349</v>
      </c>
      <c r="H29" s="5" t="s">
        <v>45</v>
      </c>
      <c r="I29" s="5" t="s">
        <v>350</v>
      </c>
      <c r="J29" s="5" t="s">
        <v>351</v>
      </c>
      <c r="K29" s="5" t="s">
        <v>352</v>
      </c>
      <c r="L29" s="5" t="s">
        <v>353</v>
      </c>
      <c r="M29" s="5" t="s">
        <v>354</v>
      </c>
      <c r="N29" s="5" t="s">
        <v>52</v>
      </c>
      <c r="O29" s="5">
        <v>2.0</v>
      </c>
      <c r="P29" s="5" t="s">
        <v>355</v>
      </c>
      <c r="Q29" s="5" t="s">
        <v>195</v>
      </c>
      <c r="R29" s="5">
        <v>80.0</v>
      </c>
      <c r="S29" s="5" t="s">
        <v>196</v>
      </c>
      <c r="T29" s="5">
        <v>0.0</v>
      </c>
      <c r="U29" s="5" t="s">
        <v>70</v>
      </c>
      <c r="V29" s="5" t="s">
        <v>356</v>
      </c>
      <c r="W29" s="5" t="s">
        <v>52</v>
      </c>
      <c r="X29" s="5" t="s">
        <v>52</v>
      </c>
      <c r="Y29" s="5" t="s">
        <v>357</v>
      </c>
      <c r="Z29" s="5" t="s">
        <v>358</v>
      </c>
      <c r="AA29" s="5" t="s">
        <v>162</v>
      </c>
      <c r="AB29" s="5" t="s">
        <v>52</v>
      </c>
      <c r="AC29" s="5" t="s">
        <v>72</v>
      </c>
      <c r="AD29" s="5" t="s">
        <v>73</v>
      </c>
      <c r="AE29" s="5" t="s">
        <v>74</v>
      </c>
      <c r="AF29" s="5" t="s">
        <v>75</v>
      </c>
      <c r="AG29" s="5" t="s">
        <v>76</v>
      </c>
      <c r="AH29" s="5" t="s">
        <v>77</v>
      </c>
      <c r="AI29" s="5" t="s">
        <v>359</v>
      </c>
      <c r="AJ29" s="5" t="s">
        <v>360</v>
      </c>
      <c r="AK29" s="5" t="s">
        <v>361</v>
      </c>
    </row>
    <row r="30" ht="15.75" customHeight="1">
      <c r="A30" s="5" t="s">
        <v>362</v>
      </c>
      <c r="B30" s="5" t="s">
        <v>363</v>
      </c>
      <c r="C30" s="5" t="s">
        <v>364</v>
      </c>
      <c r="D30" s="6">
        <v>45618.0</v>
      </c>
      <c r="E30" s="5">
        <v>55349.0</v>
      </c>
      <c r="F30" s="5">
        <v>25159.0</v>
      </c>
      <c r="G30" s="5" t="s">
        <v>365</v>
      </c>
      <c r="H30" s="5" t="s">
        <v>366</v>
      </c>
      <c r="I30" s="5" t="s">
        <v>367</v>
      </c>
      <c r="J30" s="5" t="s">
        <v>368</v>
      </c>
      <c r="K30" s="5" t="s">
        <v>369</v>
      </c>
      <c r="L30" s="5" t="s">
        <v>370</v>
      </c>
      <c r="M30" s="5" t="s">
        <v>371</v>
      </c>
      <c r="N30" s="5" t="s">
        <v>372</v>
      </c>
      <c r="O30" s="5">
        <v>1.0</v>
      </c>
      <c r="P30" s="5" t="s">
        <v>373</v>
      </c>
      <c r="Q30" s="5">
        <v>4531.0</v>
      </c>
      <c r="R30" s="5">
        <v>1356.0</v>
      </c>
      <c r="S30" s="5" t="s">
        <v>374</v>
      </c>
      <c r="T30" s="5">
        <v>0.0</v>
      </c>
      <c r="U30" s="5" t="s">
        <v>52</v>
      </c>
      <c r="V30" s="5" t="s">
        <v>375</v>
      </c>
      <c r="W30" s="5" t="s">
        <v>52</v>
      </c>
      <c r="X30" s="5" t="s">
        <v>52</v>
      </c>
      <c r="Y30" s="5">
        <v>15.0</v>
      </c>
      <c r="Z30" s="5" t="s">
        <v>376</v>
      </c>
      <c r="AA30" s="5" t="s">
        <v>235</v>
      </c>
      <c r="AB30" s="5" t="s">
        <v>52</v>
      </c>
      <c r="AC30" s="5" t="s">
        <v>377</v>
      </c>
      <c r="AD30" s="5" t="s">
        <v>378</v>
      </c>
      <c r="AE30" s="5" t="s">
        <v>379</v>
      </c>
      <c r="AF30" s="5" t="s">
        <v>265</v>
      </c>
      <c r="AG30" s="5">
        <v>33166.0</v>
      </c>
      <c r="AH30" s="5" t="s">
        <v>380</v>
      </c>
      <c r="AI30" s="5" t="s">
        <v>381</v>
      </c>
      <c r="AJ30" s="5" t="s">
        <v>382</v>
      </c>
      <c r="AK30" s="5" t="s">
        <v>383</v>
      </c>
    </row>
    <row r="31" ht="15.75" customHeight="1">
      <c r="A31" s="5" t="s">
        <v>384</v>
      </c>
      <c r="B31" s="5" t="s">
        <v>252</v>
      </c>
      <c r="C31" s="5" t="s">
        <v>252</v>
      </c>
      <c r="D31" s="6">
        <v>45618.0</v>
      </c>
      <c r="E31" s="5">
        <v>23397.0</v>
      </c>
      <c r="F31" s="5">
        <v>10635.0</v>
      </c>
      <c r="G31" s="5" t="s">
        <v>253</v>
      </c>
      <c r="H31" s="5" t="s">
        <v>254</v>
      </c>
      <c r="I31" s="5" t="s">
        <v>255</v>
      </c>
      <c r="J31" s="5" t="s">
        <v>256</v>
      </c>
      <c r="K31" s="5" t="s">
        <v>385</v>
      </c>
      <c r="L31" s="5" t="s">
        <v>258</v>
      </c>
      <c r="M31" s="5" t="s">
        <v>258</v>
      </c>
      <c r="N31" s="5" t="s">
        <v>52</v>
      </c>
      <c r="O31" s="5">
        <v>1.0</v>
      </c>
      <c r="P31" s="5" t="s">
        <v>385</v>
      </c>
      <c r="Q31" s="5" t="s">
        <v>211</v>
      </c>
      <c r="R31" s="5">
        <v>39.0</v>
      </c>
      <c r="S31" s="5" t="s">
        <v>115</v>
      </c>
      <c r="T31" s="5">
        <v>0.0</v>
      </c>
      <c r="U31" s="5" t="s">
        <v>52</v>
      </c>
      <c r="V31" s="5" t="s">
        <v>386</v>
      </c>
      <c r="W31" s="5" t="s">
        <v>52</v>
      </c>
      <c r="X31" s="5" t="s">
        <v>52</v>
      </c>
      <c r="Y31" s="5">
        <v>163.0</v>
      </c>
      <c r="Z31" s="5">
        <v>70777.0</v>
      </c>
      <c r="AA31" s="5" t="s">
        <v>260</v>
      </c>
      <c r="AB31" s="5" t="s">
        <v>261</v>
      </c>
      <c r="AC31" s="5" t="s">
        <v>262</v>
      </c>
      <c r="AD31" s="5" t="s">
        <v>263</v>
      </c>
      <c r="AE31" s="5" t="s">
        <v>264</v>
      </c>
      <c r="AF31" s="5" t="s">
        <v>265</v>
      </c>
      <c r="AG31" s="5" t="s">
        <v>266</v>
      </c>
      <c r="AH31" s="5" t="s">
        <v>267</v>
      </c>
      <c r="AI31" s="5" t="s">
        <v>102</v>
      </c>
      <c r="AJ31" s="5" t="s">
        <v>102</v>
      </c>
      <c r="AK31" s="5">
        <v>13841.0</v>
      </c>
    </row>
    <row r="32" ht="15.75" customHeight="1">
      <c r="A32" s="5" t="s">
        <v>387</v>
      </c>
      <c r="B32" s="5" t="s">
        <v>388</v>
      </c>
      <c r="C32" s="5" t="s">
        <v>389</v>
      </c>
      <c r="D32" s="6">
        <v>45617.0</v>
      </c>
      <c r="E32" s="5">
        <v>55275.0</v>
      </c>
      <c r="F32" s="5">
        <v>25125.0</v>
      </c>
      <c r="G32" s="5" t="s">
        <v>226</v>
      </c>
      <c r="H32" s="5" t="s">
        <v>189</v>
      </c>
      <c r="I32" s="5" t="s">
        <v>390</v>
      </c>
      <c r="J32" s="5" t="s">
        <v>228</v>
      </c>
      <c r="K32" s="5" t="s">
        <v>391</v>
      </c>
      <c r="L32" s="5" t="s">
        <v>392</v>
      </c>
      <c r="M32" s="5" t="s">
        <v>393</v>
      </c>
      <c r="N32" s="5" t="s">
        <v>52</v>
      </c>
      <c r="O32" s="5">
        <v>1.0</v>
      </c>
      <c r="P32" s="5" t="s">
        <v>394</v>
      </c>
      <c r="Q32" s="5">
        <v>4500.0</v>
      </c>
      <c r="R32" s="5">
        <v>880.0</v>
      </c>
      <c r="S32" s="5" t="s">
        <v>53</v>
      </c>
      <c r="T32" s="5">
        <v>0.0</v>
      </c>
      <c r="U32" s="5" t="s">
        <v>70</v>
      </c>
      <c r="V32" s="5" t="s">
        <v>395</v>
      </c>
      <c r="W32" s="5" t="s">
        <v>52</v>
      </c>
      <c r="X32" s="5" t="s">
        <v>52</v>
      </c>
      <c r="Y32" s="5" t="s">
        <v>396</v>
      </c>
      <c r="Z32" s="5" t="s">
        <v>397</v>
      </c>
      <c r="AA32" s="5" t="s">
        <v>235</v>
      </c>
      <c r="AB32" s="5" t="s">
        <v>52</v>
      </c>
      <c r="AC32" s="5" t="s">
        <v>398</v>
      </c>
      <c r="AD32" s="5" t="s">
        <v>399</v>
      </c>
      <c r="AE32" s="5" t="s">
        <v>400</v>
      </c>
      <c r="AF32" s="5" t="s">
        <v>401</v>
      </c>
      <c r="AG32" s="5">
        <v>23502.0</v>
      </c>
      <c r="AH32" s="5" t="s">
        <v>402</v>
      </c>
      <c r="AI32" s="5" t="s">
        <v>388</v>
      </c>
      <c r="AJ32" s="5" t="s">
        <v>403</v>
      </c>
      <c r="AK32" s="5" t="s">
        <v>404</v>
      </c>
    </row>
    <row r="33" ht="15.75" customHeight="1">
      <c r="A33" s="5" t="s">
        <v>405</v>
      </c>
      <c r="B33" s="5" t="s">
        <v>203</v>
      </c>
      <c r="C33" s="5" t="s">
        <v>204</v>
      </c>
      <c r="D33" s="6">
        <v>45616.0</v>
      </c>
      <c r="E33" s="5">
        <v>34573.0</v>
      </c>
      <c r="F33" s="5">
        <v>15715.0</v>
      </c>
      <c r="G33" s="5" t="s">
        <v>188</v>
      </c>
      <c r="H33" s="5" t="s">
        <v>205</v>
      </c>
      <c r="I33" s="5" t="s">
        <v>206</v>
      </c>
      <c r="J33" s="5" t="s">
        <v>191</v>
      </c>
      <c r="K33" s="5" t="s">
        <v>406</v>
      </c>
      <c r="L33" s="5" t="s">
        <v>208</v>
      </c>
      <c r="M33" s="5" t="s">
        <v>209</v>
      </c>
      <c r="N33" s="5">
        <v>959.0</v>
      </c>
      <c r="O33" s="5">
        <v>1.0</v>
      </c>
      <c r="P33" s="5" t="s">
        <v>407</v>
      </c>
      <c r="Q33" s="5" t="s">
        <v>211</v>
      </c>
      <c r="R33" s="5">
        <v>672.0</v>
      </c>
      <c r="S33" s="5" t="s">
        <v>53</v>
      </c>
      <c r="T33" s="5">
        <v>28.0</v>
      </c>
      <c r="U33" s="5" t="s">
        <v>93</v>
      </c>
      <c r="V33" s="5" t="s">
        <v>408</v>
      </c>
      <c r="W33" s="5" t="s">
        <v>52</v>
      </c>
      <c r="X33" s="5" t="s">
        <v>52</v>
      </c>
      <c r="Y33" s="5" t="s">
        <v>409</v>
      </c>
      <c r="Z33" s="5" t="s">
        <v>410</v>
      </c>
      <c r="AA33" s="5" t="s">
        <v>215</v>
      </c>
      <c r="AB33" s="5" t="s">
        <v>52</v>
      </c>
      <c r="AC33" s="5" t="s">
        <v>216</v>
      </c>
      <c r="AD33" s="5" t="s">
        <v>217</v>
      </c>
      <c r="AE33" s="5" t="s">
        <v>218</v>
      </c>
      <c r="AF33" s="5" t="s">
        <v>52</v>
      </c>
      <c r="AG33" s="5" t="s">
        <v>52</v>
      </c>
      <c r="AH33" s="5" t="s">
        <v>52</v>
      </c>
      <c r="AI33" s="5" t="s">
        <v>203</v>
      </c>
      <c r="AJ33" s="5" t="s">
        <v>208</v>
      </c>
      <c r="AK33" s="5" t="s">
        <v>219</v>
      </c>
    </row>
    <row r="34" ht="15.75" customHeight="1">
      <c r="A34" s="5" t="s">
        <v>411</v>
      </c>
      <c r="B34" s="5" t="s">
        <v>168</v>
      </c>
      <c r="C34" s="5" t="s">
        <v>169</v>
      </c>
      <c r="D34" s="6">
        <v>45614.0</v>
      </c>
      <c r="E34" s="5">
        <v>39600.0</v>
      </c>
      <c r="F34" s="5">
        <v>18000.0</v>
      </c>
      <c r="G34" s="5" t="s">
        <v>412</v>
      </c>
      <c r="H34" s="5" t="s">
        <v>171</v>
      </c>
      <c r="I34" s="5" t="s">
        <v>413</v>
      </c>
      <c r="J34" s="5" t="s">
        <v>414</v>
      </c>
      <c r="K34" s="5" t="s">
        <v>173</v>
      </c>
      <c r="L34" s="5" t="s">
        <v>174</v>
      </c>
      <c r="M34" s="5" t="s">
        <v>175</v>
      </c>
      <c r="N34" s="5" t="s">
        <v>52</v>
      </c>
      <c r="O34" s="5">
        <v>1.0</v>
      </c>
      <c r="P34" s="5" t="s">
        <v>415</v>
      </c>
      <c r="Q34" s="5">
        <v>4510.0</v>
      </c>
      <c r="R34" s="5">
        <v>2970.0</v>
      </c>
      <c r="S34" s="5" t="s">
        <v>115</v>
      </c>
      <c r="T34" s="5">
        <v>0.0</v>
      </c>
      <c r="U34" s="5" t="s">
        <v>52</v>
      </c>
      <c r="V34" s="5" t="s">
        <v>416</v>
      </c>
      <c r="W34" s="5" t="s">
        <v>52</v>
      </c>
      <c r="X34" s="5" t="s">
        <v>52</v>
      </c>
      <c r="Y34" s="5" t="s">
        <v>417</v>
      </c>
      <c r="Z34" s="5" t="s">
        <v>418</v>
      </c>
      <c r="AA34" s="5" t="s">
        <v>59</v>
      </c>
      <c r="AB34" s="5" t="s">
        <v>52</v>
      </c>
      <c r="AC34" s="5" t="s">
        <v>181</v>
      </c>
      <c r="AD34" s="5" t="s">
        <v>182</v>
      </c>
      <c r="AE34" s="5" t="s">
        <v>183</v>
      </c>
      <c r="AF34" s="5" t="s">
        <v>52</v>
      </c>
      <c r="AG34" s="5" t="s">
        <v>52</v>
      </c>
      <c r="AH34" s="5" t="s">
        <v>184</v>
      </c>
      <c r="AI34" s="5" t="s">
        <v>168</v>
      </c>
      <c r="AJ34" s="5" t="s">
        <v>174</v>
      </c>
      <c r="AK34" s="5" t="s">
        <v>185</v>
      </c>
    </row>
    <row r="35" ht="15.75" customHeight="1">
      <c r="A35" s="5" t="s">
        <v>419</v>
      </c>
      <c r="B35" s="5" t="s">
        <v>420</v>
      </c>
      <c r="C35" s="5" t="s">
        <v>421</v>
      </c>
      <c r="D35" s="6">
        <v>45613.0</v>
      </c>
      <c r="E35" s="5">
        <v>12811.0</v>
      </c>
      <c r="F35" s="5">
        <v>5823.0</v>
      </c>
      <c r="G35" s="5" t="s">
        <v>422</v>
      </c>
      <c r="H35" s="5" t="s">
        <v>149</v>
      </c>
      <c r="I35" s="5" t="s">
        <v>423</v>
      </c>
      <c r="J35" s="5" t="s">
        <v>424</v>
      </c>
      <c r="K35" s="5" t="s">
        <v>425</v>
      </c>
      <c r="L35" s="5" t="s">
        <v>426</v>
      </c>
      <c r="M35" s="5" t="s">
        <v>427</v>
      </c>
      <c r="N35" s="5">
        <v>55121.0</v>
      </c>
      <c r="O35" s="5">
        <v>1.0</v>
      </c>
      <c r="P35" s="5" t="s">
        <v>428</v>
      </c>
      <c r="Q35" s="5" t="s">
        <v>91</v>
      </c>
      <c r="R35" s="5">
        <v>2222.0</v>
      </c>
      <c r="S35" s="5" t="s">
        <v>115</v>
      </c>
      <c r="T35" s="5">
        <v>0.0</v>
      </c>
      <c r="U35" s="5" t="s">
        <v>52</v>
      </c>
      <c r="V35" s="5" t="s">
        <v>429</v>
      </c>
      <c r="W35" s="5" t="s">
        <v>71</v>
      </c>
      <c r="X35" s="5" t="s">
        <v>52</v>
      </c>
      <c r="Y35" s="5">
        <v>4140.0</v>
      </c>
      <c r="Z35" s="5" t="s">
        <v>430</v>
      </c>
      <c r="AA35" s="5" t="s">
        <v>235</v>
      </c>
      <c r="AB35" s="5" t="s">
        <v>283</v>
      </c>
      <c r="AC35" s="5" t="s">
        <v>181</v>
      </c>
      <c r="AD35" s="5" t="s">
        <v>182</v>
      </c>
      <c r="AE35" s="5" t="s">
        <v>183</v>
      </c>
      <c r="AF35" s="5" t="s">
        <v>52</v>
      </c>
      <c r="AG35" s="5" t="s">
        <v>52</v>
      </c>
      <c r="AH35" s="5" t="s">
        <v>184</v>
      </c>
      <c r="AI35" s="5" t="s">
        <v>420</v>
      </c>
      <c r="AJ35" s="5" t="s">
        <v>426</v>
      </c>
      <c r="AK35" s="5" t="s">
        <v>431</v>
      </c>
    </row>
    <row r="36" ht="15.75" customHeight="1">
      <c r="A36" s="5" t="s">
        <v>432</v>
      </c>
      <c r="B36" s="5" t="s">
        <v>433</v>
      </c>
      <c r="C36" s="5" t="s">
        <v>434</v>
      </c>
      <c r="D36" s="6">
        <v>45612.0</v>
      </c>
      <c r="E36" s="5">
        <v>35556.0</v>
      </c>
      <c r="F36" s="5">
        <v>16162.0</v>
      </c>
      <c r="G36" s="5" t="s">
        <v>435</v>
      </c>
      <c r="H36" s="5" t="s">
        <v>131</v>
      </c>
      <c r="I36" s="5" t="s">
        <v>436</v>
      </c>
      <c r="J36" s="5" t="s">
        <v>424</v>
      </c>
      <c r="K36" s="5" t="s">
        <v>437</v>
      </c>
      <c r="L36" s="5" t="s">
        <v>438</v>
      </c>
      <c r="M36" s="5" t="s">
        <v>439</v>
      </c>
      <c r="N36" s="5">
        <v>75261.0</v>
      </c>
      <c r="O36" s="5">
        <v>1.0</v>
      </c>
      <c r="P36" s="5" t="s">
        <v>440</v>
      </c>
      <c r="Q36" s="5" t="s">
        <v>441</v>
      </c>
      <c r="R36" s="5">
        <v>42.0</v>
      </c>
      <c r="S36" s="5" t="s">
        <v>115</v>
      </c>
      <c r="T36" s="5">
        <v>0.0</v>
      </c>
      <c r="U36" s="5" t="s">
        <v>52</v>
      </c>
      <c r="V36" s="5" t="s">
        <v>442</v>
      </c>
      <c r="W36" s="5" t="s">
        <v>71</v>
      </c>
      <c r="X36" s="5" t="s">
        <v>52</v>
      </c>
      <c r="Y36" s="5">
        <v>4141.0</v>
      </c>
      <c r="Z36" s="5" t="s">
        <v>443</v>
      </c>
      <c r="AA36" s="5" t="s">
        <v>235</v>
      </c>
      <c r="AB36" s="5" t="s">
        <v>52</v>
      </c>
      <c r="AC36" s="5" t="s">
        <v>181</v>
      </c>
      <c r="AD36" s="5" t="s">
        <v>182</v>
      </c>
      <c r="AE36" s="5" t="s">
        <v>183</v>
      </c>
      <c r="AF36" s="5" t="s">
        <v>52</v>
      </c>
      <c r="AG36" s="5" t="s">
        <v>52</v>
      </c>
      <c r="AH36" s="5" t="s">
        <v>184</v>
      </c>
      <c r="AI36" s="5" t="s">
        <v>433</v>
      </c>
      <c r="AJ36" s="5" t="s">
        <v>438</v>
      </c>
      <c r="AK36" s="5" t="s">
        <v>444</v>
      </c>
    </row>
    <row r="37" ht="15.75" customHeight="1">
      <c r="A37" s="5" t="s">
        <v>445</v>
      </c>
      <c r="B37" s="5" t="s">
        <v>446</v>
      </c>
      <c r="C37" s="5" t="s">
        <v>102</v>
      </c>
      <c r="D37" s="6">
        <v>45612.0</v>
      </c>
      <c r="E37" s="5">
        <v>15300.0</v>
      </c>
      <c r="F37" s="5">
        <v>6955.0</v>
      </c>
      <c r="G37" s="5" t="s">
        <v>349</v>
      </c>
      <c r="H37" s="5" t="s">
        <v>45</v>
      </c>
      <c r="I37" s="5" t="s">
        <v>447</v>
      </c>
      <c r="J37" s="5" t="s">
        <v>351</v>
      </c>
      <c r="K37" s="5" t="s">
        <v>391</v>
      </c>
      <c r="L37" s="5" t="s">
        <v>448</v>
      </c>
      <c r="M37" s="5" t="s">
        <v>102</v>
      </c>
      <c r="N37" s="5" t="s">
        <v>52</v>
      </c>
      <c r="O37" s="5">
        <v>1.0</v>
      </c>
      <c r="P37" s="5" t="s">
        <v>449</v>
      </c>
      <c r="Q37" s="5" t="s">
        <v>279</v>
      </c>
      <c r="R37" s="5">
        <v>726.0</v>
      </c>
      <c r="S37" s="5" t="s">
        <v>450</v>
      </c>
      <c r="T37" s="5">
        <v>0.0</v>
      </c>
      <c r="U37" s="5" t="s">
        <v>70</v>
      </c>
      <c r="V37" s="5" t="s">
        <v>451</v>
      </c>
      <c r="W37" s="5" t="s">
        <v>52</v>
      </c>
      <c r="X37" s="5" t="s">
        <v>52</v>
      </c>
      <c r="Y37" s="5" t="s">
        <v>246</v>
      </c>
      <c r="Z37" s="5" t="s">
        <v>452</v>
      </c>
      <c r="AA37" s="5" t="s">
        <v>162</v>
      </c>
      <c r="AB37" s="5" t="s">
        <v>52</v>
      </c>
      <c r="AC37" s="5" t="s">
        <v>72</v>
      </c>
      <c r="AD37" s="5" t="s">
        <v>73</v>
      </c>
      <c r="AE37" s="5" t="s">
        <v>74</v>
      </c>
      <c r="AF37" s="5" t="s">
        <v>75</v>
      </c>
      <c r="AG37" s="5" t="s">
        <v>76</v>
      </c>
      <c r="AH37" s="5" t="s">
        <v>77</v>
      </c>
      <c r="AI37" s="5" t="s">
        <v>446</v>
      </c>
      <c r="AJ37" s="5" t="s">
        <v>453</v>
      </c>
      <c r="AK37" s="5" t="s">
        <v>454</v>
      </c>
    </row>
    <row r="38" ht="15.75" customHeight="1">
      <c r="A38" s="5" t="s">
        <v>455</v>
      </c>
      <c r="B38" s="5" t="s">
        <v>456</v>
      </c>
      <c r="C38" s="5" t="s">
        <v>457</v>
      </c>
      <c r="D38" s="6">
        <v>45611.0</v>
      </c>
      <c r="E38" s="5">
        <v>51308.0</v>
      </c>
      <c r="F38" s="5">
        <v>23322.0</v>
      </c>
      <c r="G38" s="5" t="s">
        <v>458</v>
      </c>
      <c r="H38" s="5" t="s">
        <v>459</v>
      </c>
      <c r="I38" s="5" t="s">
        <v>460</v>
      </c>
      <c r="J38" s="5" t="s">
        <v>461</v>
      </c>
      <c r="K38" s="5" t="s">
        <v>462</v>
      </c>
      <c r="L38" s="5" t="s">
        <v>463</v>
      </c>
      <c r="M38" s="5" t="s">
        <v>464</v>
      </c>
      <c r="N38" s="5">
        <v>97239.0</v>
      </c>
      <c r="O38" s="5">
        <v>1.0</v>
      </c>
      <c r="P38" s="5" t="s">
        <v>465</v>
      </c>
      <c r="Q38" s="5" t="s">
        <v>466</v>
      </c>
      <c r="R38" s="5">
        <v>4960.0</v>
      </c>
      <c r="S38" s="5" t="s">
        <v>374</v>
      </c>
      <c r="T38" s="5">
        <v>0.0</v>
      </c>
      <c r="U38" s="5" t="s">
        <v>158</v>
      </c>
      <c r="V38" s="5" t="s">
        <v>467</v>
      </c>
      <c r="W38" s="5" t="s">
        <v>52</v>
      </c>
      <c r="X38" s="5" t="s">
        <v>52</v>
      </c>
      <c r="Y38" s="5" t="s">
        <v>468</v>
      </c>
      <c r="Z38" s="5" t="s">
        <v>469</v>
      </c>
      <c r="AA38" s="5" t="s">
        <v>180</v>
      </c>
      <c r="AB38" s="5" t="s">
        <v>52</v>
      </c>
      <c r="AC38" s="5" t="s">
        <v>163</v>
      </c>
      <c r="AD38" s="5" t="s">
        <v>164</v>
      </c>
      <c r="AE38" s="5" t="s">
        <v>165</v>
      </c>
      <c r="AF38" s="5" t="s">
        <v>52</v>
      </c>
      <c r="AG38" s="5" t="s">
        <v>52</v>
      </c>
      <c r="AH38" s="5" t="s">
        <v>52</v>
      </c>
      <c r="AI38" s="5" t="s">
        <v>470</v>
      </c>
      <c r="AJ38" s="5" t="s">
        <v>471</v>
      </c>
      <c r="AK38" s="5" t="s">
        <v>472</v>
      </c>
    </row>
    <row r="39" ht="15.75" customHeight="1">
      <c r="A39" s="5" t="s">
        <v>473</v>
      </c>
      <c r="B39" s="5" t="s">
        <v>252</v>
      </c>
      <c r="C39" s="5" t="s">
        <v>252</v>
      </c>
      <c r="D39" s="6">
        <v>45611.0</v>
      </c>
      <c r="E39" s="5">
        <v>26954.0</v>
      </c>
      <c r="F39" s="5">
        <v>12252.0</v>
      </c>
      <c r="G39" s="5" t="s">
        <v>253</v>
      </c>
      <c r="H39" s="5" t="s">
        <v>254</v>
      </c>
      <c r="I39" s="5" t="s">
        <v>320</v>
      </c>
      <c r="J39" s="5" t="s">
        <v>256</v>
      </c>
      <c r="K39" s="5" t="s">
        <v>474</v>
      </c>
      <c r="L39" s="5" t="s">
        <v>258</v>
      </c>
      <c r="M39" s="5" t="s">
        <v>258</v>
      </c>
      <c r="N39" s="5" t="s">
        <v>52</v>
      </c>
      <c r="O39" s="5">
        <v>1.0</v>
      </c>
      <c r="P39" s="5" t="s">
        <v>474</v>
      </c>
      <c r="Q39" s="5" t="s">
        <v>211</v>
      </c>
      <c r="R39" s="5">
        <v>656.0</v>
      </c>
      <c r="S39" s="5" t="s">
        <v>115</v>
      </c>
      <c r="T39" s="5">
        <v>0.0</v>
      </c>
      <c r="U39" s="5" t="s">
        <v>52</v>
      </c>
      <c r="V39" s="5" t="s">
        <v>475</v>
      </c>
      <c r="W39" s="5" t="s">
        <v>52</v>
      </c>
      <c r="X39" s="5" t="s">
        <v>52</v>
      </c>
      <c r="Y39" s="5">
        <v>153.0</v>
      </c>
      <c r="Z39" s="5">
        <v>70620.0</v>
      </c>
      <c r="AA39" s="5" t="s">
        <v>323</v>
      </c>
      <c r="AB39" s="5" t="s">
        <v>261</v>
      </c>
      <c r="AC39" s="5" t="s">
        <v>262</v>
      </c>
      <c r="AD39" s="5" t="s">
        <v>263</v>
      </c>
      <c r="AE39" s="5" t="s">
        <v>264</v>
      </c>
      <c r="AF39" s="5" t="s">
        <v>265</v>
      </c>
      <c r="AG39" s="5" t="s">
        <v>266</v>
      </c>
      <c r="AH39" s="5" t="s">
        <v>267</v>
      </c>
      <c r="AI39" s="5" t="s">
        <v>102</v>
      </c>
      <c r="AJ39" s="5" t="s">
        <v>102</v>
      </c>
      <c r="AK39" s="5">
        <v>13841.0</v>
      </c>
    </row>
    <row r="40" ht="15.75" customHeight="1">
      <c r="A40" s="5" t="s">
        <v>476</v>
      </c>
      <c r="B40" s="5" t="s">
        <v>477</v>
      </c>
      <c r="C40" s="5" t="s">
        <v>478</v>
      </c>
      <c r="D40" s="6">
        <v>45610.0</v>
      </c>
      <c r="E40" s="5">
        <v>39380.0</v>
      </c>
      <c r="F40" s="5">
        <v>17900.0</v>
      </c>
      <c r="G40" s="5" t="s">
        <v>479</v>
      </c>
      <c r="H40" s="5" t="s">
        <v>480</v>
      </c>
      <c r="I40" s="5" t="s">
        <v>481</v>
      </c>
      <c r="J40" s="5" t="s">
        <v>274</v>
      </c>
      <c r="K40" s="5" t="s">
        <v>482</v>
      </c>
      <c r="L40" s="5" t="s">
        <v>483</v>
      </c>
      <c r="M40" s="5" t="s">
        <v>484</v>
      </c>
      <c r="N40" s="5" t="s">
        <v>52</v>
      </c>
      <c r="O40" s="5">
        <v>1.0</v>
      </c>
      <c r="P40" s="5" t="s">
        <v>485</v>
      </c>
      <c r="Q40" s="5" t="s">
        <v>91</v>
      </c>
      <c r="R40" s="5">
        <v>48.0</v>
      </c>
      <c r="S40" s="5" t="s">
        <v>53</v>
      </c>
      <c r="T40" s="5">
        <v>59.0</v>
      </c>
      <c r="U40" s="5" t="s">
        <v>93</v>
      </c>
      <c r="V40" s="5" t="s">
        <v>486</v>
      </c>
      <c r="W40" s="5" t="s">
        <v>71</v>
      </c>
      <c r="X40" s="5" t="s">
        <v>52</v>
      </c>
      <c r="Y40" s="5" t="s">
        <v>487</v>
      </c>
      <c r="Z40" s="5" t="s">
        <v>488</v>
      </c>
      <c r="AA40" s="5" t="s">
        <v>260</v>
      </c>
      <c r="AB40" s="5" t="s">
        <v>52</v>
      </c>
      <c r="AC40" s="5" t="s">
        <v>216</v>
      </c>
      <c r="AD40" s="5" t="s">
        <v>217</v>
      </c>
      <c r="AE40" s="5" t="s">
        <v>218</v>
      </c>
      <c r="AF40" s="5" t="s">
        <v>52</v>
      </c>
      <c r="AG40" s="5" t="s">
        <v>52</v>
      </c>
      <c r="AH40" s="5" t="s">
        <v>52</v>
      </c>
      <c r="AI40" s="5" t="s">
        <v>477</v>
      </c>
      <c r="AJ40" s="5" t="s">
        <v>483</v>
      </c>
      <c r="AK40" s="5" t="s">
        <v>404</v>
      </c>
    </row>
    <row r="41" ht="15.75" customHeight="1">
      <c r="A41" s="5" t="s">
        <v>489</v>
      </c>
      <c r="B41" s="5" t="s">
        <v>490</v>
      </c>
      <c r="C41" s="5" t="s">
        <v>491</v>
      </c>
      <c r="D41" s="6">
        <v>45609.0</v>
      </c>
      <c r="E41" s="5">
        <v>57669.0</v>
      </c>
      <c r="F41" s="5">
        <v>26213.0</v>
      </c>
      <c r="G41" s="5" t="s">
        <v>492</v>
      </c>
      <c r="H41" s="5" t="s">
        <v>272</v>
      </c>
      <c r="I41" s="5" t="s">
        <v>493</v>
      </c>
      <c r="J41" s="5" t="s">
        <v>274</v>
      </c>
      <c r="K41" s="5" t="s">
        <v>494</v>
      </c>
      <c r="L41" s="5" t="s">
        <v>495</v>
      </c>
      <c r="M41" s="5" t="s">
        <v>496</v>
      </c>
      <c r="N41" s="5">
        <v>11003.0</v>
      </c>
      <c r="O41" s="5">
        <v>4.0</v>
      </c>
      <c r="P41" s="5" t="s">
        <v>497</v>
      </c>
      <c r="Q41" s="5" t="s">
        <v>498</v>
      </c>
      <c r="R41" s="5">
        <v>4403.0</v>
      </c>
      <c r="S41" s="5" t="s">
        <v>69</v>
      </c>
      <c r="T41" s="5">
        <v>268.0</v>
      </c>
      <c r="U41" s="5" t="s">
        <v>70</v>
      </c>
      <c r="V41" s="5" t="s">
        <v>499</v>
      </c>
      <c r="W41" s="5" t="s">
        <v>71</v>
      </c>
      <c r="X41" s="5" t="s">
        <v>52</v>
      </c>
      <c r="Y41" s="5" t="s">
        <v>57</v>
      </c>
      <c r="Z41" s="5" t="s">
        <v>500</v>
      </c>
      <c r="AA41" s="5" t="s">
        <v>260</v>
      </c>
      <c r="AB41" s="5" t="s">
        <v>52</v>
      </c>
      <c r="AC41" s="5" t="s">
        <v>72</v>
      </c>
      <c r="AD41" s="5" t="s">
        <v>73</v>
      </c>
      <c r="AE41" s="5" t="s">
        <v>74</v>
      </c>
      <c r="AF41" s="5" t="s">
        <v>75</v>
      </c>
      <c r="AG41" s="5" t="s">
        <v>76</v>
      </c>
      <c r="AH41" s="5" t="s">
        <v>77</v>
      </c>
      <c r="AI41" s="5" t="s">
        <v>490</v>
      </c>
      <c r="AJ41" s="5" t="s">
        <v>501</v>
      </c>
      <c r="AK41" s="5" t="s">
        <v>502</v>
      </c>
    </row>
    <row r="42" ht="15.75" customHeight="1">
      <c r="A42" s="5" t="s">
        <v>503</v>
      </c>
      <c r="B42" s="5" t="s">
        <v>504</v>
      </c>
      <c r="C42" s="5" t="s">
        <v>102</v>
      </c>
      <c r="D42" s="6">
        <v>45609.0</v>
      </c>
      <c r="E42" s="5">
        <v>84119.0</v>
      </c>
      <c r="F42" s="5">
        <v>38236.0</v>
      </c>
      <c r="G42" s="5" t="s">
        <v>422</v>
      </c>
      <c r="H42" s="5" t="s">
        <v>45</v>
      </c>
      <c r="I42" s="5" t="s">
        <v>436</v>
      </c>
      <c r="J42" s="5" t="s">
        <v>424</v>
      </c>
      <c r="K42" s="5" t="s">
        <v>505</v>
      </c>
      <c r="L42" s="5" t="s">
        <v>506</v>
      </c>
      <c r="M42" s="5" t="s">
        <v>102</v>
      </c>
      <c r="N42" s="5">
        <v>60062.0</v>
      </c>
      <c r="O42" s="5">
        <v>5.0</v>
      </c>
      <c r="P42" s="5" t="s">
        <v>507</v>
      </c>
      <c r="Q42" s="5" t="s">
        <v>508</v>
      </c>
      <c r="R42" s="5">
        <v>4332.0</v>
      </c>
      <c r="S42" s="5" t="s">
        <v>115</v>
      </c>
      <c r="T42" s="5">
        <v>0.0</v>
      </c>
      <c r="U42" s="5" t="s">
        <v>52</v>
      </c>
      <c r="V42" s="5" t="s">
        <v>509</v>
      </c>
      <c r="W42" s="5" t="s">
        <v>52</v>
      </c>
      <c r="X42" s="5" t="s">
        <v>52</v>
      </c>
      <c r="Y42" s="5">
        <v>4141.0</v>
      </c>
      <c r="Z42" s="5" t="s">
        <v>510</v>
      </c>
      <c r="AA42" s="5" t="s">
        <v>235</v>
      </c>
      <c r="AB42" s="5" t="s">
        <v>52</v>
      </c>
      <c r="AC42" s="5" t="s">
        <v>181</v>
      </c>
      <c r="AD42" s="5" t="s">
        <v>182</v>
      </c>
      <c r="AE42" s="5" t="s">
        <v>183</v>
      </c>
      <c r="AF42" s="5" t="s">
        <v>52</v>
      </c>
      <c r="AG42" s="5" t="s">
        <v>52</v>
      </c>
      <c r="AH42" s="5" t="s">
        <v>184</v>
      </c>
      <c r="AI42" s="5" t="s">
        <v>511</v>
      </c>
      <c r="AJ42" s="5" t="s">
        <v>512</v>
      </c>
      <c r="AK42" s="5" t="s">
        <v>513</v>
      </c>
    </row>
    <row r="43" ht="15.75" customHeight="1">
      <c r="A43" s="5" t="s">
        <v>514</v>
      </c>
      <c r="B43" s="5" t="s">
        <v>515</v>
      </c>
      <c r="C43" s="5" t="s">
        <v>516</v>
      </c>
      <c r="D43" s="6">
        <v>45609.0</v>
      </c>
      <c r="E43" s="5">
        <v>9007.0</v>
      </c>
      <c r="F43" s="5">
        <v>4094.0</v>
      </c>
      <c r="G43" s="5" t="s">
        <v>271</v>
      </c>
      <c r="H43" s="5" t="s">
        <v>272</v>
      </c>
      <c r="I43" s="5" t="s">
        <v>493</v>
      </c>
      <c r="J43" s="5" t="s">
        <v>274</v>
      </c>
      <c r="K43" s="5" t="s">
        <v>517</v>
      </c>
      <c r="L43" s="5" t="s">
        <v>518</v>
      </c>
      <c r="M43" s="5" t="s">
        <v>519</v>
      </c>
      <c r="N43" s="5" t="s">
        <v>52</v>
      </c>
      <c r="O43" s="5">
        <v>1.0</v>
      </c>
      <c r="P43" s="5" t="s">
        <v>520</v>
      </c>
      <c r="Q43" s="5" t="s">
        <v>244</v>
      </c>
      <c r="R43" s="5">
        <v>290.0</v>
      </c>
      <c r="S43" s="5" t="s">
        <v>69</v>
      </c>
      <c r="T43" s="5">
        <v>17.0</v>
      </c>
      <c r="U43" s="5" t="s">
        <v>70</v>
      </c>
      <c r="V43" s="5" t="s">
        <v>521</v>
      </c>
      <c r="W43" s="5" t="s">
        <v>52</v>
      </c>
      <c r="X43" s="5" t="s">
        <v>52</v>
      </c>
      <c r="Y43" s="5" t="s">
        <v>57</v>
      </c>
      <c r="Z43" s="5" t="s">
        <v>522</v>
      </c>
      <c r="AA43" s="5" t="s">
        <v>260</v>
      </c>
      <c r="AB43" s="5" t="s">
        <v>283</v>
      </c>
      <c r="AC43" s="5" t="s">
        <v>72</v>
      </c>
      <c r="AD43" s="5" t="s">
        <v>73</v>
      </c>
      <c r="AE43" s="5" t="s">
        <v>74</v>
      </c>
      <c r="AF43" s="5" t="s">
        <v>75</v>
      </c>
      <c r="AG43" s="5" t="s">
        <v>76</v>
      </c>
      <c r="AH43" s="5" t="s">
        <v>77</v>
      </c>
      <c r="AI43" s="5" t="s">
        <v>523</v>
      </c>
      <c r="AJ43" s="5" t="s">
        <v>524</v>
      </c>
      <c r="AK43" s="5" t="s">
        <v>525</v>
      </c>
    </row>
    <row r="44" ht="15.75" customHeight="1">
      <c r="A44" s="5" t="s">
        <v>526</v>
      </c>
      <c r="B44" s="5" t="s">
        <v>527</v>
      </c>
      <c r="C44" s="5" t="s">
        <v>528</v>
      </c>
      <c r="D44" s="6">
        <v>45606.0</v>
      </c>
      <c r="E44" s="5">
        <v>121374.0</v>
      </c>
      <c r="F44" s="5">
        <v>55170.0</v>
      </c>
      <c r="G44" s="5" t="s">
        <v>529</v>
      </c>
      <c r="H44" s="5" t="s">
        <v>530</v>
      </c>
      <c r="I44" s="5" t="s">
        <v>531</v>
      </c>
      <c r="J44" s="5" t="s">
        <v>532</v>
      </c>
      <c r="K44" s="5" t="s">
        <v>533</v>
      </c>
      <c r="L44" s="5" t="s">
        <v>534</v>
      </c>
      <c r="M44" s="5" t="s">
        <v>535</v>
      </c>
      <c r="N44" s="5">
        <v>3304.0</v>
      </c>
      <c r="O44" s="5">
        <v>2.0</v>
      </c>
      <c r="P44" s="5" t="s">
        <v>536</v>
      </c>
      <c r="Q44" s="5" t="s">
        <v>537</v>
      </c>
      <c r="R44" s="5">
        <v>62.0</v>
      </c>
      <c r="S44" s="5" t="s">
        <v>115</v>
      </c>
      <c r="T44" s="5">
        <v>0.0</v>
      </c>
      <c r="U44" s="5" t="s">
        <v>70</v>
      </c>
      <c r="V44" s="5" t="s">
        <v>538</v>
      </c>
      <c r="W44" s="5" t="s">
        <v>55</v>
      </c>
      <c r="X44" s="5" t="s">
        <v>539</v>
      </c>
      <c r="Y44" s="5" t="s">
        <v>540</v>
      </c>
      <c r="Z44" s="5" t="s">
        <v>541</v>
      </c>
      <c r="AA44" s="5" t="s">
        <v>235</v>
      </c>
      <c r="AB44" s="5" t="s">
        <v>52</v>
      </c>
      <c r="AC44" s="5" t="s">
        <v>542</v>
      </c>
      <c r="AD44" s="5" t="s">
        <v>543</v>
      </c>
      <c r="AE44" s="5" t="s">
        <v>544</v>
      </c>
      <c r="AF44" s="5" t="s">
        <v>265</v>
      </c>
      <c r="AG44" s="5">
        <v>32224.0</v>
      </c>
      <c r="AH44" s="5" t="s">
        <v>545</v>
      </c>
      <c r="AI44" s="5" t="s">
        <v>527</v>
      </c>
      <c r="AJ44" s="5" t="s">
        <v>546</v>
      </c>
      <c r="AK44" s="5" t="s">
        <v>336</v>
      </c>
    </row>
    <row r="45" ht="15.75" customHeight="1">
      <c r="A45" s="5" t="s">
        <v>547</v>
      </c>
      <c r="B45" s="5" t="s">
        <v>543</v>
      </c>
      <c r="C45" s="5" t="s">
        <v>548</v>
      </c>
      <c r="D45" s="6">
        <v>45606.0</v>
      </c>
      <c r="E45" s="5">
        <v>121374.0</v>
      </c>
      <c r="F45" s="5">
        <v>55170.0</v>
      </c>
      <c r="G45" s="5" t="s">
        <v>107</v>
      </c>
      <c r="H45" s="5" t="s">
        <v>530</v>
      </c>
      <c r="I45" s="5" t="s">
        <v>549</v>
      </c>
      <c r="J45" s="5" t="s">
        <v>109</v>
      </c>
      <c r="K45" s="5" t="s">
        <v>550</v>
      </c>
      <c r="L45" s="5" t="s">
        <v>551</v>
      </c>
      <c r="M45" s="5" t="s">
        <v>552</v>
      </c>
      <c r="N45" s="5">
        <v>60187.0</v>
      </c>
      <c r="O45" s="5">
        <v>2.0</v>
      </c>
      <c r="P45" s="5" t="s">
        <v>536</v>
      </c>
      <c r="Q45" s="5" t="s">
        <v>537</v>
      </c>
      <c r="R45" s="5">
        <v>62.0</v>
      </c>
      <c r="S45" s="5" t="s">
        <v>53</v>
      </c>
      <c r="T45" s="5">
        <v>73.0</v>
      </c>
      <c r="U45" s="5" t="s">
        <v>93</v>
      </c>
      <c r="V45" s="5" t="s">
        <v>539</v>
      </c>
      <c r="W45" s="5" t="s">
        <v>71</v>
      </c>
      <c r="X45" s="5" t="s">
        <v>52</v>
      </c>
      <c r="Y45" s="5" t="s">
        <v>553</v>
      </c>
      <c r="Z45" s="5" t="s">
        <v>541</v>
      </c>
      <c r="AA45" s="5" t="s">
        <v>235</v>
      </c>
      <c r="AB45" s="5" t="s">
        <v>52</v>
      </c>
      <c r="AC45" s="5" t="s">
        <v>216</v>
      </c>
      <c r="AD45" s="5" t="s">
        <v>217</v>
      </c>
      <c r="AE45" s="5" t="s">
        <v>218</v>
      </c>
      <c r="AF45" s="5" t="s">
        <v>52</v>
      </c>
      <c r="AG45" s="5" t="s">
        <v>52</v>
      </c>
      <c r="AH45" s="5" t="s">
        <v>52</v>
      </c>
      <c r="AI45" s="5" t="s">
        <v>543</v>
      </c>
      <c r="AJ45" s="5" t="s">
        <v>551</v>
      </c>
      <c r="AK45" s="5" t="s">
        <v>336</v>
      </c>
    </row>
    <row r="46" ht="15.75" customHeight="1">
      <c r="A46" s="5" t="s">
        <v>554</v>
      </c>
      <c r="B46" s="5" t="s">
        <v>555</v>
      </c>
      <c r="C46" s="5" t="s">
        <v>102</v>
      </c>
      <c r="D46" s="6">
        <v>45605.0</v>
      </c>
      <c r="E46" s="5">
        <v>33286.0</v>
      </c>
      <c r="F46" s="5">
        <v>15130.0</v>
      </c>
      <c r="G46" s="5" t="s">
        <v>556</v>
      </c>
      <c r="H46" s="5" t="s">
        <v>149</v>
      </c>
      <c r="I46" s="5" t="s">
        <v>557</v>
      </c>
      <c r="J46" s="5" t="s">
        <v>558</v>
      </c>
      <c r="K46" s="5" t="s">
        <v>559</v>
      </c>
      <c r="L46" s="5" t="s">
        <v>560</v>
      </c>
      <c r="M46" s="5" t="s">
        <v>102</v>
      </c>
      <c r="N46" s="5">
        <v>34787.0</v>
      </c>
      <c r="O46" s="5">
        <v>1.0</v>
      </c>
      <c r="P46" s="5" t="s">
        <v>561</v>
      </c>
      <c r="Q46" s="5" t="s">
        <v>211</v>
      </c>
      <c r="R46" s="5">
        <v>298.0</v>
      </c>
      <c r="S46" s="5" t="s">
        <v>115</v>
      </c>
      <c r="T46" s="5">
        <v>50.0</v>
      </c>
      <c r="U46" s="5" t="s">
        <v>93</v>
      </c>
      <c r="V46" s="5" t="s">
        <v>562</v>
      </c>
      <c r="W46" s="5" t="s">
        <v>52</v>
      </c>
      <c r="X46" s="5" t="s">
        <v>52</v>
      </c>
      <c r="Y46" s="5" t="s">
        <v>563</v>
      </c>
      <c r="Z46" s="5" t="s">
        <v>564</v>
      </c>
      <c r="AA46" s="5" t="s">
        <v>260</v>
      </c>
      <c r="AB46" s="5" t="s">
        <v>52</v>
      </c>
      <c r="AC46" s="5" t="s">
        <v>565</v>
      </c>
      <c r="AD46" s="5" t="s">
        <v>566</v>
      </c>
      <c r="AE46" s="5" t="s">
        <v>567</v>
      </c>
      <c r="AF46" s="5" t="s">
        <v>52</v>
      </c>
      <c r="AG46" s="5" t="s">
        <v>52</v>
      </c>
      <c r="AH46" s="5" t="s">
        <v>568</v>
      </c>
      <c r="AI46" s="5" t="s">
        <v>555</v>
      </c>
      <c r="AJ46" s="5" t="s">
        <v>569</v>
      </c>
      <c r="AK46" s="5" t="s">
        <v>570</v>
      </c>
    </row>
    <row r="47" ht="15.75" customHeight="1">
      <c r="A47" s="5" t="s">
        <v>571</v>
      </c>
      <c r="B47" s="5" t="s">
        <v>433</v>
      </c>
      <c r="C47" s="5" t="s">
        <v>434</v>
      </c>
      <c r="D47" s="6">
        <v>45605.0</v>
      </c>
      <c r="E47" s="5">
        <v>28070.0</v>
      </c>
      <c r="F47" s="5">
        <v>12759.0</v>
      </c>
      <c r="G47" s="5" t="s">
        <v>435</v>
      </c>
      <c r="H47" s="5" t="s">
        <v>131</v>
      </c>
      <c r="I47" s="5" t="s">
        <v>423</v>
      </c>
      <c r="J47" s="5" t="s">
        <v>424</v>
      </c>
      <c r="K47" s="5" t="s">
        <v>572</v>
      </c>
      <c r="L47" s="5" t="s">
        <v>438</v>
      </c>
      <c r="M47" s="5" t="s">
        <v>439</v>
      </c>
      <c r="N47" s="5">
        <v>75261.0</v>
      </c>
      <c r="O47" s="5">
        <v>1.0</v>
      </c>
      <c r="P47" s="5" t="s">
        <v>573</v>
      </c>
      <c r="Q47" s="5" t="s">
        <v>91</v>
      </c>
      <c r="R47" s="5">
        <v>46.0</v>
      </c>
      <c r="S47" s="5" t="s">
        <v>115</v>
      </c>
      <c r="T47" s="5">
        <v>0.0</v>
      </c>
      <c r="U47" s="5" t="s">
        <v>52</v>
      </c>
      <c r="V47" s="5" t="s">
        <v>574</v>
      </c>
      <c r="W47" s="5" t="s">
        <v>71</v>
      </c>
      <c r="X47" s="5" t="s">
        <v>52</v>
      </c>
      <c r="Y47" s="5">
        <v>4140.0</v>
      </c>
      <c r="Z47" s="5" t="s">
        <v>575</v>
      </c>
      <c r="AA47" s="5" t="s">
        <v>235</v>
      </c>
      <c r="AB47" s="5" t="s">
        <v>52</v>
      </c>
      <c r="AC47" s="5" t="s">
        <v>181</v>
      </c>
      <c r="AD47" s="5" t="s">
        <v>182</v>
      </c>
      <c r="AE47" s="5" t="s">
        <v>183</v>
      </c>
      <c r="AF47" s="5" t="s">
        <v>52</v>
      </c>
      <c r="AG47" s="5" t="s">
        <v>52</v>
      </c>
      <c r="AH47" s="5" t="s">
        <v>184</v>
      </c>
      <c r="AI47" s="5" t="s">
        <v>433</v>
      </c>
      <c r="AJ47" s="5" t="s">
        <v>438</v>
      </c>
      <c r="AK47" s="5" t="s">
        <v>444</v>
      </c>
    </row>
    <row r="48" ht="15.75" customHeight="1">
      <c r="A48" s="5" t="s">
        <v>576</v>
      </c>
      <c r="B48" s="5" t="s">
        <v>577</v>
      </c>
      <c r="C48" s="5" t="s">
        <v>578</v>
      </c>
      <c r="D48" s="6">
        <v>45605.0</v>
      </c>
      <c r="E48" s="5">
        <v>9796.0</v>
      </c>
      <c r="F48" s="5">
        <v>4453.0</v>
      </c>
      <c r="G48" s="5" t="s">
        <v>579</v>
      </c>
      <c r="H48" s="5" t="s">
        <v>290</v>
      </c>
      <c r="I48" s="5" t="s">
        <v>580</v>
      </c>
      <c r="J48" s="5" t="s">
        <v>581</v>
      </c>
      <c r="K48" s="5" t="s">
        <v>582</v>
      </c>
      <c r="L48" s="5" t="s">
        <v>583</v>
      </c>
      <c r="M48" s="5" t="s">
        <v>584</v>
      </c>
      <c r="N48" s="5" t="s">
        <v>52</v>
      </c>
      <c r="O48" s="5">
        <v>1.0</v>
      </c>
      <c r="P48" s="5" t="s">
        <v>585</v>
      </c>
      <c r="Q48" s="5" t="s">
        <v>244</v>
      </c>
      <c r="R48" s="5">
        <v>885.0</v>
      </c>
      <c r="S48" s="5" t="s">
        <v>115</v>
      </c>
      <c r="T48" s="5">
        <v>13.0</v>
      </c>
      <c r="U48" s="5" t="s">
        <v>70</v>
      </c>
      <c r="V48" s="5" t="s">
        <v>586</v>
      </c>
      <c r="W48" s="5" t="s">
        <v>52</v>
      </c>
      <c r="X48" s="5" t="s">
        <v>52</v>
      </c>
      <c r="Y48" s="5" t="s">
        <v>140</v>
      </c>
      <c r="Z48" s="5">
        <v>543012.0</v>
      </c>
      <c r="AA48" s="5" t="s">
        <v>59</v>
      </c>
      <c r="AB48" s="5" t="s">
        <v>52</v>
      </c>
      <c r="AC48" s="5" t="s">
        <v>72</v>
      </c>
      <c r="AD48" s="5" t="s">
        <v>73</v>
      </c>
      <c r="AE48" s="5" t="s">
        <v>74</v>
      </c>
      <c r="AF48" s="5" t="s">
        <v>75</v>
      </c>
      <c r="AG48" s="5" t="s">
        <v>76</v>
      </c>
      <c r="AH48" s="5" t="s">
        <v>77</v>
      </c>
      <c r="AI48" s="5" t="s">
        <v>587</v>
      </c>
      <c r="AJ48" s="5" t="s">
        <v>588</v>
      </c>
      <c r="AK48" s="5" t="s">
        <v>589</v>
      </c>
    </row>
    <row r="49" ht="15.75" customHeight="1">
      <c r="A49" s="5" t="s">
        <v>590</v>
      </c>
      <c r="B49" s="5" t="s">
        <v>42</v>
      </c>
      <c r="C49" s="5" t="s">
        <v>43</v>
      </c>
      <c r="D49" s="6">
        <v>45605.0</v>
      </c>
      <c r="E49" s="5">
        <v>37948.0</v>
      </c>
      <c r="F49" s="5">
        <v>17249.0</v>
      </c>
      <c r="G49" s="5" t="s">
        <v>44</v>
      </c>
      <c r="H49" s="5" t="s">
        <v>45</v>
      </c>
      <c r="I49" s="5" t="s">
        <v>591</v>
      </c>
      <c r="J49" s="5" t="s">
        <v>47</v>
      </c>
      <c r="K49" s="5" t="s">
        <v>48</v>
      </c>
      <c r="L49" s="5" t="s">
        <v>49</v>
      </c>
      <c r="M49" s="5" t="s">
        <v>50</v>
      </c>
      <c r="N49" s="5">
        <v>2048.0</v>
      </c>
      <c r="O49" s="5">
        <v>1.0</v>
      </c>
      <c r="P49" s="5" t="s">
        <v>592</v>
      </c>
      <c r="Q49" s="5" t="s">
        <v>52</v>
      </c>
      <c r="R49" s="5">
        <v>1285.0</v>
      </c>
      <c r="S49" s="5" t="s">
        <v>53</v>
      </c>
      <c r="T49" s="5">
        <v>0.0</v>
      </c>
      <c r="U49" s="5" t="s">
        <v>52</v>
      </c>
      <c r="V49" s="5" t="s">
        <v>593</v>
      </c>
      <c r="W49" s="5" t="s">
        <v>55</v>
      </c>
      <c r="X49" s="5" t="s">
        <v>594</v>
      </c>
      <c r="Y49" s="5" t="s">
        <v>595</v>
      </c>
      <c r="Z49" s="5" t="s">
        <v>596</v>
      </c>
      <c r="AA49" s="5" t="s">
        <v>235</v>
      </c>
      <c r="AB49" s="5" t="s">
        <v>52</v>
      </c>
      <c r="AC49" s="5" t="s">
        <v>60</v>
      </c>
      <c r="AD49" s="5" t="s">
        <v>52</v>
      </c>
      <c r="AE49" s="5" t="s">
        <v>52</v>
      </c>
      <c r="AF49" s="5" t="s">
        <v>52</v>
      </c>
      <c r="AG49" s="5" t="s">
        <v>52</v>
      </c>
      <c r="AH49" s="5" t="s">
        <v>52</v>
      </c>
      <c r="AI49" s="5" t="s">
        <v>42</v>
      </c>
      <c r="AJ49" s="5" t="s">
        <v>61</v>
      </c>
      <c r="AK49" s="5" t="s">
        <v>62</v>
      </c>
    </row>
    <row r="50" ht="15.75" customHeight="1">
      <c r="A50" s="5" t="s">
        <v>597</v>
      </c>
      <c r="B50" s="5" t="s">
        <v>42</v>
      </c>
      <c r="C50" s="5" t="s">
        <v>43</v>
      </c>
      <c r="D50" s="6">
        <v>45605.0</v>
      </c>
      <c r="E50" s="5">
        <v>28488.0</v>
      </c>
      <c r="F50" s="5">
        <v>12949.0</v>
      </c>
      <c r="G50" s="5" t="s">
        <v>44</v>
      </c>
      <c r="H50" s="5" t="s">
        <v>45</v>
      </c>
      <c r="I50" s="5" t="s">
        <v>598</v>
      </c>
      <c r="J50" s="5" t="s">
        <v>47</v>
      </c>
      <c r="K50" s="5" t="s">
        <v>48</v>
      </c>
      <c r="L50" s="5" t="s">
        <v>49</v>
      </c>
      <c r="M50" s="5" t="s">
        <v>50</v>
      </c>
      <c r="N50" s="5">
        <v>2048.0</v>
      </c>
      <c r="O50" s="5">
        <v>1.0</v>
      </c>
      <c r="P50" s="5" t="s">
        <v>599</v>
      </c>
      <c r="Q50" s="5" t="s">
        <v>52</v>
      </c>
      <c r="R50" s="5">
        <v>1296.0</v>
      </c>
      <c r="S50" s="5" t="s">
        <v>53</v>
      </c>
      <c r="T50" s="5">
        <v>0.0</v>
      </c>
      <c r="U50" s="5" t="s">
        <v>52</v>
      </c>
      <c r="V50" s="5" t="s">
        <v>600</v>
      </c>
      <c r="W50" s="5" t="s">
        <v>55</v>
      </c>
      <c r="X50" s="5" t="s">
        <v>601</v>
      </c>
      <c r="Y50" s="5" t="s">
        <v>602</v>
      </c>
      <c r="Z50" s="5" t="s">
        <v>603</v>
      </c>
      <c r="AA50" s="5" t="s">
        <v>604</v>
      </c>
      <c r="AB50" s="5" t="s">
        <v>52</v>
      </c>
      <c r="AC50" s="5" t="s">
        <v>60</v>
      </c>
      <c r="AD50" s="5" t="s">
        <v>52</v>
      </c>
      <c r="AE50" s="5" t="s">
        <v>52</v>
      </c>
      <c r="AF50" s="5" t="s">
        <v>52</v>
      </c>
      <c r="AG50" s="5" t="s">
        <v>52</v>
      </c>
      <c r="AH50" s="5" t="s">
        <v>52</v>
      </c>
      <c r="AI50" s="5" t="s">
        <v>42</v>
      </c>
      <c r="AJ50" s="5" t="s">
        <v>61</v>
      </c>
      <c r="AK50" s="5" t="s">
        <v>62</v>
      </c>
    </row>
    <row r="51" ht="15.75" customHeight="1">
      <c r="A51" s="5" t="s">
        <v>605</v>
      </c>
      <c r="B51" s="5" t="s">
        <v>64</v>
      </c>
      <c r="C51" s="5" t="s">
        <v>65</v>
      </c>
      <c r="D51" s="6">
        <v>45605.0</v>
      </c>
      <c r="E51" s="5">
        <v>28547.0</v>
      </c>
      <c r="F51" s="5">
        <v>12976.0</v>
      </c>
      <c r="G51" s="5" t="s">
        <v>44</v>
      </c>
      <c r="H51" s="5" t="s">
        <v>45</v>
      </c>
      <c r="I51" s="5" t="s">
        <v>598</v>
      </c>
      <c r="J51" s="5" t="s">
        <v>47</v>
      </c>
      <c r="K51" s="5" t="s">
        <v>606</v>
      </c>
      <c r="L51" s="5" t="s">
        <v>67</v>
      </c>
      <c r="M51" s="5" t="s">
        <v>68</v>
      </c>
      <c r="N51" s="5">
        <v>1960.0</v>
      </c>
      <c r="O51" s="5">
        <v>1.0</v>
      </c>
      <c r="P51" s="5" t="s">
        <v>599</v>
      </c>
      <c r="Q51" s="5" t="s">
        <v>52</v>
      </c>
      <c r="R51" s="5">
        <v>1296.0</v>
      </c>
      <c r="S51" s="5" t="s">
        <v>69</v>
      </c>
      <c r="T51" s="5">
        <v>29.0</v>
      </c>
      <c r="U51" s="5" t="s">
        <v>70</v>
      </c>
      <c r="V51" s="5" t="s">
        <v>601</v>
      </c>
      <c r="W51" s="5" t="s">
        <v>71</v>
      </c>
      <c r="X51" s="5" t="s">
        <v>52</v>
      </c>
      <c r="Y51" s="5" t="s">
        <v>602</v>
      </c>
      <c r="Z51" s="5" t="s">
        <v>603</v>
      </c>
      <c r="AA51" s="5" t="s">
        <v>162</v>
      </c>
      <c r="AB51" s="5" t="s">
        <v>52</v>
      </c>
      <c r="AC51" s="5" t="s">
        <v>72</v>
      </c>
      <c r="AD51" s="5" t="s">
        <v>73</v>
      </c>
      <c r="AE51" s="5" t="s">
        <v>74</v>
      </c>
      <c r="AF51" s="5" t="s">
        <v>75</v>
      </c>
      <c r="AG51" s="5" t="s">
        <v>76</v>
      </c>
      <c r="AH51" s="5" t="s">
        <v>77</v>
      </c>
      <c r="AI51" s="5" t="s">
        <v>64</v>
      </c>
      <c r="AJ51" s="5" t="s">
        <v>78</v>
      </c>
      <c r="AK51" s="5" t="s">
        <v>79</v>
      </c>
    </row>
    <row r="52" ht="15.75" customHeight="1">
      <c r="A52" s="5" t="s">
        <v>607</v>
      </c>
      <c r="B52" s="5" t="s">
        <v>252</v>
      </c>
      <c r="C52" s="5" t="s">
        <v>252</v>
      </c>
      <c r="D52" s="6">
        <v>45604.0</v>
      </c>
      <c r="E52" s="5">
        <v>49854.0</v>
      </c>
      <c r="F52" s="5">
        <v>22661.0</v>
      </c>
      <c r="G52" s="5" t="s">
        <v>253</v>
      </c>
      <c r="H52" s="5" t="s">
        <v>254</v>
      </c>
      <c r="I52" s="5" t="s">
        <v>255</v>
      </c>
      <c r="J52" s="5" t="s">
        <v>256</v>
      </c>
      <c r="K52" s="5" t="s">
        <v>608</v>
      </c>
      <c r="L52" s="5" t="s">
        <v>258</v>
      </c>
      <c r="M52" s="5" t="s">
        <v>258</v>
      </c>
      <c r="N52" s="5" t="s">
        <v>52</v>
      </c>
      <c r="O52" s="5">
        <v>1.0</v>
      </c>
      <c r="P52" s="5" t="s">
        <v>608</v>
      </c>
      <c r="Q52" s="5" t="s">
        <v>211</v>
      </c>
      <c r="R52" s="5">
        <v>54.0</v>
      </c>
      <c r="S52" s="5" t="s">
        <v>115</v>
      </c>
      <c r="T52" s="5">
        <v>0.0</v>
      </c>
      <c r="U52" s="5" t="s">
        <v>52</v>
      </c>
      <c r="V52" s="5" t="s">
        <v>609</v>
      </c>
      <c r="W52" s="5" t="s">
        <v>52</v>
      </c>
      <c r="X52" s="5" t="s">
        <v>52</v>
      </c>
      <c r="Y52" s="5">
        <v>162.0</v>
      </c>
      <c r="Z52" s="5">
        <v>70630.0</v>
      </c>
      <c r="AA52" s="5" t="s">
        <v>260</v>
      </c>
      <c r="AB52" s="5" t="s">
        <v>261</v>
      </c>
      <c r="AC52" s="5" t="s">
        <v>262</v>
      </c>
      <c r="AD52" s="5" t="s">
        <v>263</v>
      </c>
      <c r="AE52" s="5" t="s">
        <v>264</v>
      </c>
      <c r="AF52" s="5" t="s">
        <v>265</v>
      </c>
      <c r="AG52" s="5" t="s">
        <v>266</v>
      </c>
      <c r="AH52" s="5" t="s">
        <v>267</v>
      </c>
      <c r="AI52" s="5" t="s">
        <v>102</v>
      </c>
      <c r="AJ52" s="5" t="s">
        <v>102</v>
      </c>
      <c r="AK52" s="5">
        <v>13841.0</v>
      </c>
    </row>
    <row r="53" ht="15.75" customHeight="1">
      <c r="A53" s="5" t="s">
        <v>610</v>
      </c>
      <c r="B53" s="5" t="s">
        <v>611</v>
      </c>
      <c r="C53" s="5" t="s">
        <v>612</v>
      </c>
      <c r="D53" s="6">
        <v>45603.0</v>
      </c>
      <c r="E53" s="5">
        <v>34518.0</v>
      </c>
      <c r="F53" s="5">
        <v>15690.0</v>
      </c>
      <c r="G53" s="5" t="s">
        <v>613</v>
      </c>
      <c r="H53" s="5" t="s">
        <v>530</v>
      </c>
      <c r="I53" s="5" t="s">
        <v>614</v>
      </c>
      <c r="J53" s="5" t="s">
        <v>581</v>
      </c>
      <c r="K53" s="5" t="s">
        <v>615</v>
      </c>
      <c r="L53" s="5" t="s">
        <v>616</v>
      </c>
      <c r="M53" s="5" t="s">
        <v>617</v>
      </c>
      <c r="N53" s="5">
        <v>4538.0</v>
      </c>
      <c r="O53" s="5">
        <v>1.0</v>
      </c>
      <c r="P53" s="5" t="s">
        <v>618</v>
      </c>
      <c r="Q53" s="5" t="s">
        <v>211</v>
      </c>
      <c r="R53" s="5">
        <v>25.0</v>
      </c>
      <c r="S53" s="5" t="s">
        <v>53</v>
      </c>
      <c r="T53" s="5">
        <v>0.0</v>
      </c>
      <c r="U53" s="5" t="s">
        <v>70</v>
      </c>
      <c r="V53" s="5" t="s">
        <v>619</v>
      </c>
      <c r="W53" s="5" t="s">
        <v>55</v>
      </c>
      <c r="X53" s="5" t="s">
        <v>620</v>
      </c>
      <c r="Y53" s="5" t="s">
        <v>621</v>
      </c>
      <c r="Z53" s="5">
        <v>2928023.0</v>
      </c>
      <c r="AA53" s="5" t="s">
        <v>235</v>
      </c>
      <c r="AB53" s="5" t="s">
        <v>52</v>
      </c>
      <c r="AC53" s="5" t="s">
        <v>622</v>
      </c>
      <c r="AD53" s="5" t="s">
        <v>623</v>
      </c>
      <c r="AE53" s="5" t="s">
        <v>624</v>
      </c>
      <c r="AF53" s="5" t="s">
        <v>52</v>
      </c>
      <c r="AG53" s="5">
        <v>2670.0</v>
      </c>
      <c r="AH53" s="5" t="s">
        <v>625</v>
      </c>
      <c r="AI53" s="5" t="s">
        <v>102</v>
      </c>
      <c r="AJ53" s="5" t="s">
        <v>102</v>
      </c>
      <c r="AK53" s="5" t="s">
        <v>183</v>
      </c>
    </row>
    <row r="54" ht="15.75" customHeight="1">
      <c r="A54" s="5" t="s">
        <v>626</v>
      </c>
      <c r="B54" s="5" t="s">
        <v>627</v>
      </c>
      <c r="C54" s="5" t="s">
        <v>623</v>
      </c>
      <c r="D54" s="6">
        <v>45603.0</v>
      </c>
      <c r="E54" s="5">
        <v>34518.0</v>
      </c>
      <c r="F54" s="5">
        <v>15690.0</v>
      </c>
      <c r="G54" s="5" t="s">
        <v>613</v>
      </c>
      <c r="H54" s="5" t="s">
        <v>530</v>
      </c>
      <c r="I54" s="5" t="s">
        <v>614</v>
      </c>
      <c r="J54" s="5" t="s">
        <v>581</v>
      </c>
      <c r="K54" s="5" t="s">
        <v>615</v>
      </c>
      <c r="L54" s="5" t="s">
        <v>628</v>
      </c>
      <c r="M54" s="5" t="s">
        <v>629</v>
      </c>
      <c r="N54" s="5">
        <v>7016.0</v>
      </c>
      <c r="O54" s="5">
        <v>1.0</v>
      </c>
      <c r="P54" s="5" t="s">
        <v>618</v>
      </c>
      <c r="Q54" s="5" t="s">
        <v>211</v>
      </c>
      <c r="R54" s="5">
        <v>25.0</v>
      </c>
      <c r="S54" s="5" t="s">
        <v>53</v>
      </c>
      <c r="T54" s="5">
        <v>21.0</v>
      </c>
      <c r="U54" s="5" t="s">
        <v>93</v>
      </c>
      <c r="V54" s="5" t="s">
        <v>620</v>
      </c>
      <c r="W54" s="5" t="s">
        <v>71</v>
      </c>
      <c r="X54" s="5" t="s">
        <v>52</v>
      </c>
      <c r="Y54" s="5" t="s">
        <v>630</v>
      </c>
      <c r="Z54" s="5">
        <v>2928023.0</v>
      </c>
      <c r="AA54" s="5" t="s">
        <v>235</v>
      </c>
      <c r="AB54" s="5" t="s">
        <v>52</v>
      </c>
      <c r="AC54" s="5" t="s">
        <v>216</v>
      </c>
      <c r="AD54" s="5" t="s">
        <v>217</v>
      </c>
      <c r="AE54" s="5" t="s">
        <v>218</v>
      </c>
      <c r="AF54" s="5" t="s">
        <v>52</v>
      </c>
      <c r="AG54" s="5" t="s">
        <v>52</v>
      </c>
      <c r="AH54" s="5" t="s">
        <v>52</v>
      </c>
      <c r="AI54" s="5" t="s">
        <v>627</v>
      </c>
      <c r="AJ54" s="5" t="s">
        <v>628</v>
      </c>
      <c r="AK54" s="5" t="s">
        <v>183</v>
      </c>
    </row>
    <row r="55" ht="15.75" customHeight="1">
      <c r="A55" s="5" t="s">
        <v>631</v>
      </c>
      <c r="B55" s="5" t="s">
        <v>632</v>
      </c>
      <c r="C55" s="5" t="s">
        <v>633</v>
      </c>
      <c r="D55" s="6">
        <v>45601.0</v>
      </c>
      <c r="E55" s="5">
        <v>39996.0</v>
      </c>
      <c r="F55" s="5">
        <v>18180.0</v>
      </c>
      <c r="G55" s="5" t="s">
        <v>634</v>
      </c>
      <c r="H55" s="5" t="s">
        <v>45</v>
      </c>
      <c r="I55" s="5" t="s">
        <v>635</v>
      </c>
      <c r="J55" s="5" t="s">
        <v>274</v>
      </c>
      <c r="K55" s="5" t="s">
        <v>636</v>
      </c>
      <c r="L55" s="5" t="s">
        <v>637</v>
      </c>
      <c r="M55" s="5" t="s">
        <v>638</v>
      </c>
      <c r="N55" s="5">
        <v>8830.0</v>
      </c>
      <c r="O55" s="5">
        <v>1.0</v>
      </c>
      <c r="P55" s="5" t="s">
        <v>639</v>
      </c>
      <c r="Q55" s="5" t="s">
        <v>91</v>
      </c>
      <c r="R55" s="5">
        <v>1517.0</v>
      </c>
      <c r="S55" s="5" t="s">
        <v>115</v>
      </c>
      <c r="T55" s="5">
        <v>0.0</v>
      </c>
      <c r="U55" s="5" t="s">
        <v>52</v>
      </c>
      <c r="V55" s="5" t="s">
        <v>640</v>
      </c>
      <c r="W55" s="5" t="s">
        <v>71</v>
      </c>
      <c r="X55" s="5" t="s">
        <v>52</v>
      </c>
      <c r="Y55" s="5" t="s">
        <v>641</v>
      </c>
      <c r="Z55" s="5" t="s">
        <v>642</v>
      </c>
      <c r="AA55" s="5" t="s">
        <v>235</v>
      </c>
      <c r="AB55" s="5" t="s">
        <v>52</v>
      </c>
      <c r="AC55" s="5" t="s">
        <v>181</v>
      </c>
      <c r="AD55" s="5" t="s">
        <v>182</v>
      </c>
      <c r="AE55" s="5" t="s">
        <v>183</v>
      </c>
      <c r="AF55" s="5" t="s">
        <v>52</v>
      </c>
      <c r="AG55" s="5" t="s">
        <v>52</v>
      </c>
      <c r="AH55" s="5" t="s">
        <v>184</v>
      </c>
      <c r="AI55" s="5" t="s">
        <v>643</v>
      </c>
      <c r="AJ55" s="5" t="s">
        <v>644</v>
      </c>
      <c r="AK55" s="5" t="s">
        <v>645</v>
      </c>
    </row>
    <row r="56" ht="15.75" customHeight="1">
      <c r="A56" s="5" t="s">
        <v>646</v>
      </c>
      <c r="B56" s="5" t="s">
        <v>647</v>
      </c>
      <c r="C56" s="5" t="s">
        <v>102</v>
      </c>
      <c r="D56" s="6">
        <v>45601.0</v>
      </c>
      <c r="E56" s="5">
        <v>38258.0</v>
      </c>
      <c r="F56" s="5">
        <v>17390.0</v>
      </c>
      <c r="G56" s="5" t="s">
        <v>435</v>
      </c>
      <c r="H56" s="5" t="s">
        <v>45</v>
      </c>
      <c r="I56" s="5" t="s">
        <v>648</v>
      </c>
      <c r="J56" s="5" t="s">
        <v>424</v>
      </c>
      <c r="K56" s="5" t="s">
        <v>649</v>
      </c>
      <c r="L56" s="5" t="s">
        <v>650</v>
      </c>
      <c r="M56" s="5" t="s">
        <v>102</v>
      </c>
      <c r="N56" s="5">
        <v>11050.0</v>
      </c>
      <c r="O56" s="5">
        <v>1.0</v>
      </c>
      <c r="P56" s="5" t="s">
        <v>651</v>
      </c>
      <c r="Q56" s="5" t="s">
        <v>211</v>
      </c>
      <c r="R56" s="5">
        <v>1660.0</v>
      </c>
      <c r="S56" s="5" t="s">
        <v>53</v>
      </c>
      <c r="T56" s="5">
        <v>50.0</v>
      </c>
      <c r="U56" s="5" t="s">
        <v>93</v>
      </c>
      <c r="V56" s="5" t="s">
        <v>652</v>
      </c>
      <c r="W56" s="5" t="s">
        <v>52</v>
      </c>
      <c r="X56" s="5" t="s">
        <v>52</v>
      </c>
      <c r="Y56" s="5" t="s">
        <v>653</v>
      </c>
      <c r="Z56" s="5" t="s">
        <v>654</v>
      </c>
      <c r="AA56" s="5" t="s">
        <v>235</v>
      </c>
      <c r="AB56" s="5" t="s">
        <v>283</v>
      </c>
      <c r="AC56" s="5" t="s">
        <v>216</v>
      </c>
      <c r="AD56" s="5" t="s">
        <v>217</v>
      </c>
      <c r="AE56" s="5" t="s">
        <v>218</v>
      </c>
      <c r="AF56" s="5" t="s">
        <v>52</v>
      </c>
      <c r="AG56" s="5" t="s">
        <v>52</v>
      </c>
      <c r="AH56" s="5" t="s">
        <v>52</v>
      </c>
      <c r="AI56" s="5" t="s">
        <v>102</v>
      </c>
      <c r="AJ56" s="5" t="s">
        <v>102</v>
      </c>
      <c r="AK56" s="5" t="s">
        <v>655</v>
      </c>
    </row>
    <row r="57" ht="15.75" customHeight="1">
      <c r="A57" s="5" t="s">
        <v>656</v>
      </c>
      <c r="B57" s="5" t="s">
        <v>657</v>
      </c>
      <c r="C57" s="5" t="s">
        <v>658</v>
      </c>
      <c r="D57" s="6">
        <v>45601.0</v>
      </c>
      <c r="E57" s="5">
        <v>144197.0</v>
      </c>
      <c r="F57" s="5">
        <v>65544.0</v>
      </c>
      <c r="G57" s="5" t="s">
        <v>659</v>
      </c>
      <c r="H57" s="5" t="s">
        <v>84</v>
      </c>
      <c r="I57" s="5" t="s">
        <v>660</v>
      </c>
      <c r="J57" s="5" t="s">
        <v>661</v>
      </c>
      <c r="K57" s="5" t="s">
        <v>662</v>
      </c>
      <c r="L57" s="5" t="s">
        <v>663</v>
      </c>
      <c r="M57" s="5" t="s">
        <v>664</v>
      </c>
      <c r="N57" s="5">
        <v>10118.0</v>
      </c>
      <c r="O57" s="5">
        <v>4.0</v>
      </c>
      <c r="P57" s="5" t="s">
        <v>665</v>
      </c>
      <c r="Q57" s="5" t="s">
        <v>666</v>
      </c>
      <c r="R57" s="5">
        <v>7153.0</v>
      </c>
      <c r="S57" s="5" t="s">
        <v>69</v>
      </c>
      <c r="T57" s="5">
        <v>2.0</v>
      </c>
      <c r="U57" s="5" t="s">
        <v>70</v>
      </c>
      <c r="V57" s="5" t="s">
        <v>667</v>
      </c>
      <c r="W57" s="5" t="s">
        <v>52</v>
      </c>
      <c r="X57" s="5" t="s">
        <v>52</v>
      </c>
      <c r="Y57" s="5" t="s">
        <v>668</v>
      </c>
      <c r="Z57" s="5" t="s">
        <v>669</v>
      </c>
      <c r="AA57" s="5" t="s">
        <v>119</v>
      </c>
      <c r="AB57" s="5" t="s">
        <v>52</v>
      </c>
      <c r="AC57" s="5" t="s">
        <v>398</v>
      </c>
      <c r="AD57" s="5" t="s">
        <v>399</v>
      </c>
      <c r="AE57" s="5" t="s">
        <v>400</v>
      </c>
      <c r="AF57" s="5" t="s">
        <v>401</v>
      </c>
      <c r="AG57" s="5">
        <v>23502.0</v>
      </c>
      <c r="AH57" s="5" t="s">
        <v>402</v>
      </c>
      <c r="AI57" s="5" t="s">
        <v>670</v>
      </c>
      <c r="AJ57" s="5" t="s">
        <v>671</v>
      </c>
      <c r="AK57" s="5" t="s">
        <v>672</v>
      </c>
    </row>
    <row r="58" ht="15.75" customHeight="1">
      <c r="A58" s="5" t="s">
        <v>673</v>
      </c>
      <c r="B58" s="5" t="s">
        <v>674</v>
      </c>
      <c r="C58" s="5" t="s">
        <v>675</v>
      </c>
      <c r="D58" s="6">
        <v>45599.0</v>
      </c>
      <c r="E58" s="5">
        <v>18699.0</v>
      </c>
      <c r="F58" s="5">
        <v>8500.0</v>
      </c>
      <c r="G58" s="5" t="s">
        <v>170</v>
      </c>
      <c r="H58" s="5" t="s">
        <v>45</v>
      </c>
      <c r="I58" s="5" t="s">
        <v>676</v>
      </c>
      <c r="J58" s="5" t="s">
        <v>170</v>
      </c>
      <c r="K58" s="5" t="s">
        <v>677</v>
      </c>
      <c r="L58" s="5" t="s">
        <v>678</v>
      </c>
      <c r="M58" s="5" t="s">
        <v>679</v>
      </c>
      <c r="N58" s="5">
        <v>2116.0</v>
      </c>
      <c r="O58" s="5">
        <v>1.0</v>
      </c>
      <c r="P58" s="5" t="s">
        <v>680</v>
      </c>
      <c r="Q58" s="5" t="s">
        <v>52</v>
      </c>
      <c r="R58" s="5">
        <v>910.0</v>
      </c>
      <c r="S58" s="5" t="s">
        <v>69</v>
      </c>
      <c r="T58" s="5">
        <v>68.0</v>
      </c>
      <c r="U58" s="5" t="s">
        <v>70</v>
      </c>
      <c r="V58" s="5" t="s">
        <v>681</v>
      </c>
      <c r="W58" s="5" t="s">
        <v>71</v>
      </c>
      <c r="X58" s="5" t="s">
        <v>52</v>
      </c>
      <c r="Y58" s="5" t="s">
        <v>682</v>
      </c>
      <c r="Z58" s="5" t="s">
        <v>683</v>
      </c>
      <c r="AA58" s="5" t="s">
        <v>235</v>
      </c>
      <c r="AB58" s="5" t="s">
        <v>52</v>
      </c>
      <c r="AC58" s="5" t="s">
        <v>72</v>
      </c>
      <c r="AD58" s="5" t="s">
        <v>73</v>
      </c>
      <c r="AE58" s="5" t="s">
        <v>74</v>
      </c>
      <c r="AF58" s="5" t="s">
        <v>75</v>
      </c>
      <c r="AG58" s="5" t="s">
        <v>76</v>
      </c>
      <c r="AH58" s="5" t="s">
        <v>77</v>
      </c>
      <c r="AI58" s="5" t="s">
        <v>674</v>
      </c>
      <c r="AJ58" s="5" t="s">
        <v>684</v>
      </c>
      <c r="AK58" s="5" t="s">
        <v>286</v>
      </c>
    </row>
    <row r="59" ht="15.75" customHeight="1">
      <c r="A59" s="5" t="s">
        <v>685</v>
      </c>
      <c r="B59" s="5" t="s">
        <v>686</v>
      </c>
      <c r="C59" s="5" t="s">
        <v>102</v>
      </c>
      <c r="D59" s="6">
        <v>45599.0</v>
      </c>
      <c r="E59" s="5">
        <v>188102.0</v>
      </c>
      <c r="F59" s="5">
        <v>85501.0</v>
      </c>
      <c r="G59" s="5" t="s">
        <v>435</v>
      </c>
      <c r="H59" s="5" t="s">
        <v>131</v>
      </c>
      <c r="I59" s="5" t="s">
        <v>687</v>
      </c>
      <c r="J59" s="5" t="s">
        <v>424</v>
      </c>
      <c r="K59" s="5" t="s">
        <v>688</v>
      </c>
      <c r="L59" s="5" t="s">
        <v>689</v>
      </c>
      <c r="M59" s="5" t="s">
        <v>102</v>
      </c>
      <c r="N59" s="5">
        <v>27529.0</v>
      </c>
      <c r="O59" s="5">
        <v>4.0</v>
      </c>
      <c r="P59" s="5" t="s">
        <v>690</v>
      </c>
      <c r="Q59" s="5" t="s">
        <v>691</v>
      </c>
      <c r="R59" s="5">
        <v>16931.0</v>
      </c>
      <c r="S59" s="5" t="s">
        <v>69</v>
      </c>
      <c r="T59" s="5">
        <v>2.0</v>
      </c>
      <c r="U59" s="5" t="s">
        <v>70</v>
      </c>
      <c r="V59" s="5" t="s">
        <v>692</v>
      </c>
      <c r="W59" s="5" t="s">
        <v>55</v>
      </c>
      <c r="X59" s="5" t="s">
        <v>693</v>
      </c>
      <c r="Y59" s="5">
        <v>4139.0</v>
      </c>
      <c r="Z59" s="5" t="s">
        <v>694</v>
      </c>
      <c r="AA59" s="5" t="s">
        <v>235</v>
      </c>
      <c r="AB59" s="5" t="s">
        <v>52</v>
      </c>
      <c r="AC59" s="5" t="s">
        <v>695</v>
      </c>
      <c r="AD59" s="5" t="s">
        <v>696</v>
      </c>
      <c r="AE59" s="5" t="s">
        <v>697</v>
      </c>
      <c r="AF59" s="5" t="s">
        <v>75</v>
      </c>
      <c r="AG59" s="5">
        <v>7102.0</v>
      </c>
      <c r="AH59" s="5" t="s">
        <v>698</v>
      </c>
      <c r="AI59" s="5" t="s">
        <v>102</v>
      </c>
      <c r="AJ59" s="5" t="s">
        <v>102</v>
      </c>
      <c r="AK59" s="5" t="s">
        <v>655</v>
      </c>
    </row>
    <row r="60" ht="15.75" customHeight="1">
      <c r="A60" s="5" t="s">
        <v>699</v>
      </c>
      <c r="B60" s="5" t="s">
        <v>700</v>
      </c>
      <c r="C60" s="5" t="s">
        <v>434</v>
      </c>
      <c r="D60" s="6">
        <v>45599.0</v>
      </c>
      <c r="E60" s="5">
        <v>188102.0</v>
      </c>
      <c r="F60" s="5">
        <v>85501.0</v>
      </c>
      <c r="G60" s="5" t="s">
        <v>435</v>
      </c>
      <c r="H60" s="5" t="s">
        <v>131</v>
      </c>
      <c r="I60" s="5" t="s">
        <v>687</v>
      </c>
      <c r="J60" s="5" t="s">
        <v>424</v>
      </c>
      <c r="K60" s="5" t="s">
        <v>701</v>
      </c>
      <c r="L60" s="5" t="s">
        <v>702</v>
      </c>
      <c r="M60" s="5" t="s">
        <v>439</v>
      </c>
      <c r="N60" s="5">
        <v>29406.0</v>
      </c>
      <c r="O60" s="5">
        <v>4.0</v>
      </c>
      <c r="P60" s="5" t="s">
        <v>690</v>
      </c>
      <c r="Q60" s="5" t="s">
        <v>691</v>
      </c>
      <c r="R60" s="5">
        <v>16931.0</v>
      </c>
      <c r="S60" s="5" t="s">
        <v>115</v>
      </c>
      <c r="T60" s="5">
        <v>0.0</v>
      </c>
      <c r="U60" s="5" t="s">
        <v>52</v>
      </c>
      <c r="V60" s="5" t="s">
        <v>693</v>
      </c>
      <c r="W60" s="5" t="s">
        <v>71</v>
      </c>
      <c r="X60" s="5" t="s">
        <v>52</v>
      </c>
      <c r="Y60" s="5">
        <v>4139.0</v>
      </c>
      <c r="Z60" s="5" t="s">
        <v>694</v>
      </c>
      <c r="AA60" s="5" t="s">
        <v>235</v>
      </c>
      <c r="AB60" s="5" t="s">
        <v>52</v>
      </c>
      <c r="AC60" s="5" t="s">
        <v>181</v>
      </c>
      <c r="AD60" s="5" t="s">
        <v>182</v>
      </c>
      <c r="AE60" s="5" t="s">
        <v>183</v>
      </c>
      <c r="AF60" s="5" t="s">
        <v>52</v>
      </c>
      <c r="AG60" s="5" t="s">
        <v>52</v>
      </c>
      <c r="AH60" s="5" t="s">
        <v>184</v>
      </c>
      <c r="AI60" s="5" t="s">
        <v>700</v>
      </c>
      <c r="AJ60" s="5" t="s">
        <v>702</v>
      </c>
      <c r="AK60" s="5" t="s">
        <v>444</v>
      </c>
    </row>
    <row r="61" ht="15.75" customHeight="1">
      <c r="A61" s="5" t="s">
        <v>703</v>
      </c>
      <c r="B61" s="5" t="s">
        <v>704</v>
      </c>
      <c r="C61" s="5" t="s">
        <v>705</v>
      </c>
      <c r="D61" s="6">
        <v>45599.0</v>
      </c>
      <c r="E61" s="5">
        <v>83426.0</v>
      </c>
      <c r="F61" s="5">
        <v>37921.0</v>
      </c>
      <c r="G61" s="5" t="s">
        <v>706</v>
      </c>
      <c r="H61" s="5" t="s">
        <v>272</v>
      </c>
      <c r="I61" s="5" t="s">
        <v>707</v>
      </c>
      <c r="J61" s="5" t="s">
        <v>274</v>
      </c>
      <c r="K61" s="5" t="s">
        <v>708</v>
      </c>
      <c r="L61" s="5" t="s">
        <v>709</v>
      </c>
      <c r="M61" s="5" t="s">
        <v>710</v>
      </c>
      <c r="N61" s="5" t="s">
        <v>52</v>
      </c>
      <c r="O61" s="5">
        <v>3.0</v>
      </c>
      <c r="P61" s="5" t="s">
        <v>711</v>
      </c>
      <c r="Q61" s="5" t="s">
        <v>712</v>
      </c>
      <c r="R61" s="5">
        <v>3738.0</v>
      </c>
      <c r="S61" s="5" t="s">
        <v>69</v>
      </c>
      <c r="T61" s="5">
        <v>194.0</v>
      </c>
      <c r="U61" s="5" t="s">
        <v>93</v>
      </c>
      <c r="V61" s="5" t="s">
        <v>713</v>
      </c>
      <c r="W61" s="5" t="s">
        <v>71</v>
      </c>
      <c r="X61" s="5" t="s">
        <v>52</v>
      </c>
      <c r="Y61" s="5" t="s">
        <v>233</v>
      </c>
      <c r="Z61" s="5" t="s">
        <v>714</v>
      </c>
      <c r="AA61" s="5" t="s">
        <v>59</v>
      </c>
      <c r="AB61" s="5" t="s">
        <v>52</v>
      </c>
      <c r="AC61" s="5" t="s">
        <v>216</v>
      </c>
      <c r="AD61" s="5" t="s">
        <v>217</v>
      </c>
      <c r="AE61" s="5" t="s">
        <v>218</v>
      </c>
      <c r="AF61" s="5" t="s">
        <v>52</v>
      </c>
      <c r="AG61" s="5" t="s">
        <v>52</v>
      </c>
      <c r="AH61" s="5" t="s">
        <v>52</v>
      </c>
      <c r="AI61" s="5" t="s">
        <v>704</v>
      </c>
      <c r="AJ61" s="5" t="s">
        <v>709</v>
      </c>
      <c r="AK61" s="5" t="s">
        <v>715</v>
      </c>
    </row>
    <row r="62" ht="15.75" customHeight="1">
      <c r="A62" s="5" t="s">
        <v>716</v>
      </c>
      <c r="B62" s="5" t="s">
        <v>717</v>
      </c>
      <c r="C62" s="5" t="s">
        <v>718</v>
      </c>
      <c r="D62" s="6">
        <v>45598.0</v>
      </c>
      <c r="E62" s="5">
        <v>5841.0</v>
      </c>
      <c r="F62" s="5">
        <v>2655.0</v>
      </c>
      <c r="G62" s="5" t="s">
        <v>719</v>
      </c>
      <c r="H62" s="5" t="s">
        <v>171</v>
      </c>
      <c r="I62" s="5" t="s">
        <v>720</v>
      </c>
      <c r="J62" s="5" t="s">
        <v>274</v>
      </c>
      <c r="K62" s="5" t="s">
        <v>721</v>
      </c>
      <c r="L62" s="5" t="s">
        <v>722</v>
      </c>
      <c r="M62" s="5" t="s">
        <v>723</v>
      </c>
      <c r="N62" s="5" t="s">
        <v>52</v>
      </c>
      <c r="O62" s="5">
        <v>1.0</v>
      </c>
      <c r="P62" s="5" t="s">
        <v>724</v>
      </c>
      <c r="Q62" s="5" t="s">
        <v>725</v>
      </c>
      <c r="R62" s="5">
        <v>1334.0</v>
      </c>
      <c r="S62" s="5" t="s">
        <v>69</v>
      </c>
      <c r="T62" s="5">
        <v>0.0</v>
      </c>
      <c r="U62" s="5" t="s">
        <v>52</v>
      </c>
      <c r="V62" s="5" t="s">
        <v>726</v>
      </c>
      <c r="W62" s="5" t="s">
        <v>55</v>
      </c>
      <c r="X62" s="5" t="s">
        <v>727</v>
      </c>
      <c r="Y62" s="5" t="s">
        <v>728</v>
      </c>
      <c r="Z62" s="5" t="s">
        <v>729</v>
      </c>
      <c r="AA62" s="5" t="s">
        <v>730</v>
      </c>
      <c r="AB62" s="5" t="s">
        <v>52</v>
      </c>
      <c r="AC62" s="5" t="s">
        <v>731</v>
      </c>
      <c r="AD62" s="5" t="s">
        <v>732</v>
      </c>
      <c r="AE62" s="5" t="s">
        <v>733</v>
      </c>
      <c r="AF62" s="5" t="s">
        <v>52</v>
      </c>
      <c r="AG62" s="5">
        <v>200023.0</v>
      </c>
      <c r="AH62" s="5" t="s">
        <v>734</v>
      </c>
      <c r="AI62" s="5" t="s">
        <v>102</v>
      </c>
      <c r="AJ62" s="5" t="s">
        <v>102</v>
      </c>
      <c r="AK62" s="5" t="s">
        <v>735</v>
      </c>
    </row>
    <row r="63" ht="15.75" customHeight="1">
      <c r="A63" s="5" t="s">
        <v>736</v>
      </c>
      <c r="B63" s="5" t="s">
        <v>105</v>
      </c>
      <c r="C63" s="5" t="s">
        <v>106</v>
      </c>
      <c r="D63" s="6">
        <v>45597.0</v>
      </c>
      <c r="E63" s="5">
        <v>41712.0</v>
      </c>
      <c r="F63" s="5">
        <v>18960.0</v>
      </c>
      <c r="G63" s="5" t="s">
        <v>107</v>
      </c>
      <c r="H63" s="5" t="s">
        <v>45</v>
      </c>
      <c r="I63" s="5" t="s">
        <v>737</v>
      </c>
      <c r="J63" s="5" t="s">
        <v>109</v>
      </c>
      <c r="K63" s="5" t="s">
        <v>738</v>
      </c>
      <c r="L63" s="5" t="s">
        <v>111</v>
      </c>
      <c r="M63" s="5" t="s">
        <v>112</v>
      </c>
      <c r="N63" s="5">
        <v>60188.0</v>
      </c>
      <c r="O63" s="5">
        <v>1.0</v>
      </c>
      <c r="P63" s="5" t="s">
        <v>739</v>
      </c>
      <c r="Q63" s="5">
        <v>4500.0</v>
      </c>
      <c r="R63" s="5">
        <v>42.0</v>
      </c>
      <c r="S63" s="5" t="s">
        <v>115</v>
      </c>
      <c r="T63" s="5">
        <v>1.0</v>
      </c>
      <c r="U63" s="5" t="s">
        <v>93</v>
      </c>
      <c r="V63" s="5" t="s">
        <v>740</v>
      </c>
      <c r="W63" s="5" t="s">
        <v>52</v>
      </c>
      <c r="X63" s="5" t="s">
        <v>52</v>
      </c>
      <c r="Y63" s="5" t="s">
        <v>741</v>
      </c>
      <c r="Z63" s="5">
        <v>1143468.0</v>
      </c>
      <c r="AA63" s="5" t="s">
        <v>119</v>
      </c>
      <c r="AB63" s="5" t="s">
        <v>52</v>
      </c>
      <c r="AC63" s="5" t="s">
        <v>120</v>
      </c>
      <c r="AD63" s="5" t="s">
        <v>121</v>
      </c>
      <c r="AE63" s="5" t="s">
        <v>122</v>
      </c>
      <c r="AF63" s="5" t="s">
        <v>75</v>
      </c>
      <c r="AG63" s="5">
        <v>8830.0</v>
      </c>
      <c r="AH63" s="5" t="s">
        <v>123</v>
      </c>
      <c r="AI63" s="5" t="s">
        <v>124</v>
      </c>
      <c r="AJ63" s="5" t="s">
        <v>125</v>
      </c>
      <c r="AK63" s="5" t="s">
        <v>126</v>
      </c>
    </row>
    <row r="64" ht="15.75" customHeight="1">
      <c r="A64" s="5" t="s">
        <v>742</v>
      </c>
      <c r="B64" s="5" t="s">
        <v>456</v>
      </c>
      <c r="C64" s="5" t="s">
        <v>457</v>
      </c>
      <c r="D64" s="6">
        <v>45597.0</v>
      </c>
      <c r="E64" s="5">
        <v>40529.0</v>
      </c>
      <c r="F64" s="5">
        <v>18422.0</v>
      </c>
      <c r="G64" s="5" t="s">
        <v>458</v>
      </c>
      <c r="H64" s="5" t="s">
        <v>459</v>
      </c>
      <c r="I64" s="5" t="s">
        <v>743</v>
      </c>
      <c r="J64" s="5" t="s">
        <v>461</v>
      </c>
      <c r="K64" s="5" t="s">
        <v>744</v>
      </c>
      <c r="L64" s="5" t="s">
        <v>745</v>
      </c>
      <c r="M64" s="5" t="s">
        <v>746</v>
      </c>
      <c r="N64" s="5" t="s">
        <v>52</v>
      </c>
      <c r="O64" s="5">
        <v>1.0</v>
      </c>
      <c r="P64" s="5" t="s">
        <v>747</v>
      </c>
      <c r="Q64" s="5" t="s">
        <v>466</v>
      </c>
      <c r="R64" s="5">
        <v>3680.0</v>
      </c>
      <c r="S64" s="5" t="s">
        <v>374</v>
      </c>
      <c r="T64" s="5">
        <v>0.0</v>
      </c>
      <c r="U64" s="5" t="s">
        <v>158</v>
      </c>
      <c r="V64" s="5" t="s">
        <v>748</v>
      </c>
      <c r="W64" s="5" t="s">
        <v>52</v>
      </c>
      <c r="X64" s="5" t="s">
        <v>52</v>
      </c>
      <c r="Y64" s="5" t="s">
        <v>749</v>
      </c>
      <c r="Z64" s="5" t="s">
        <v>750</v>
      </c>
      <c r="AA64" s="5" t="s">
        <v>200</v>
      </c>
      <c r="AB64" s="5" t="s">
        <v>52</v>
      </c>
      <c r="AC64" s="5" t="s">
        <v>163</v>
      </c>
      <c r="AD64" s="5" t="s">
        <v>164</v>
      </c>
      <c r="AE64" s="5" t="s">
        <v>165</v>
      </c>
      <c r="AF64" s="5" t="s">
        <v>52</v>
      </c>
      <c r="AG64" s="5" t="s">
        <v>52</v>
      </c>
      <c r="AH64" s="5" t="s">
        <v>52</v>
      </c>
      <c r="AI64" s="5" t="s">
        <v>470</v>
      </c>
      <c r="AJ64" s="5" t="s">
        <v>751</v>
      </c>
      <c r="AK64" s="5" t="s">
        <v>472</v>
      </c>
    </row>
    <row r="65" ht="15.75" customHeight="1">
      <c r="A65" s="5" t="s">
        <v>752</v>
      </c>
      <c r="B65" s="5" t="s">
        <v>753</v>
      </c>
      <c r="C65" s="5" t="s">
        <v>754</v>
      </c>
      <c r="D65" s="6">
        <v>45594.0</v>
      </c>
      <c r="E65" s="5">
        <v>34846.0</v>
      </c>
      <c r="F65" s="5">
        <v>15839.0</v>
      </c>
      <c r="G65" s="5" t="s">
        <v>634</v>
      </c>
      <c r="H65" s="5" t="s">
        <v>272</v>
      </c>
      <c r="I65" s="5" t="s">
        <v>755</v>
      </c>
      <c r="J65" s="5" t="s">
        <v>274</v>
      </c>
      <c r="K65" s="5" t="s">
        <v>756</v>
      </c>
      <c r="L65" s="5" t="s">
        <v>757</v>
      </c>
      <c r="M65" s="5" t="s">
        <v>758</v>
      </c>
      <c r="N65" s="5">
        <v>18039.0</v>
      </c>
      <c r="O65" s="5">
        <v>1.0</v>
      </c>
      <c r="P65" s="5" t="s">
        <v>759</v>
      </c>
      <c r="Q65" s="5">
        <v>4500.0</v>
      </c>
      <c r="R65" s="5">
        <v>838.0</v>
      </c>
      <c r="S65" s="5" t="s">
        <v>53</v>
      </c>
      <c r="T65" s="5">
        <v>2588.0</v>
      </c>
      <c r="U65" s="5" t="s">
        <v>158</v>
      </c>
      <c r="V65" s="5" t="s">
        <v>760</v>
      </c>
      <c r="W65" s="5" t="s">
        <v>71</v>
      </c>
      <c r="X65" s="5" t="s">
        <v>52</v>
      </c>
      <c r="Y65" s="5" t="s">
        <v>160</v>
      </c>
      <c r="Z65" s="5" t="s">
        <v>761</v>
      </c>
      <c r="AA65" s="5" t="s">
        <v>235</v>
      </c>
      <c r="AB65" s="5" t="s">
        <v>52</v>
      </c>
      <c r="AC65" s="5" t="s">
        <v>163</v>
      </c>
      <c r="AD65" s="5" t="s">
        <v>164</v>
      </c>
      <c r="AE65" s="5" t="s">
        <v>165</v>
      </c>
      <c r="AF65" s="5" t="s">
        <v>52</v>
      </c>
      <c r="AG65" s="5" t="s">
        <v>52</v>
      </c>
      <c r="AH65" s="5" t="s">
        <v>52</v>
      </c>
      <c r="AI65" s="5" t="s">
        <v>753</v>
      </c>
      <c r="AJ65" s="5" t="s">
        <v>757</v>
      </c>
      <c r="AK65" s="5" t="s">
        <v>762</v>
      </c>
    </row>
    <row r="66" ht="15.75" customHeight="1">
      <c r="A66" s="5" t="s">
        <v>763</v>
      </c>
      <c r="B66" s="5" t="s">
        <v>764</v>
      </c>
      <c r="C66" s="5" t="s">
        <v>765</v>
      </c>
      <c r="D66" s="6">
        <v>45594.0</v>
      </c>
      <c r="E66" s="5">
        <v>61459.0</v>
      </c>
      <c r="F66" s="5">
        <v>27936.0</v>
      </c>
      <c r="G66" s="5" t="s">
        <v>766</v>
      </c>
      <c r="H66" s="5" t="s">
        <v>84</v>
      </c>
      <c r="I66" s="5" t="s">
        <v>767</v>
      </c>
      <c r="J66" s="5" t="s">
        <v>768</v>
      </c>
      <c r="K66" s="5" t="s">
        <v>744</v>
      </c>
      <c r="L66" s="5" t="s">
        <v>769</v>
      </c>
      <c r="M66" s="5" t="s">
        <v>770</v>
      </c>
      <c r="N66" s="5">
        <v>7036.0</v>
      </c>
      <c r="O66" s="5">
        <v>1.0</v>
      </c>
      <c r="P66" s="5" t="s">
        <v>771</v>
      </c>
      <c r="Q66" s="5">
        <v>4500.0</v>
      </c>
      <c r="R66" s="5">
        <v>1188.0</v>
      </c>
      <c r="S66" s="5" t="s">
        <v>53</v>
      </c>
      <c r="T66" s="5">
        <v>0.0</v>
      </c>
      <c r="U66" s="5" t="s">
        <v>70</v>
      </c>
      <c r="V66" s="5" t="s">
        <v>772</v>
      </c>
      <c r="W66" s="5" t="s">
        <v>71</v>
      </c>
      <c r="X66" s="5" t="s">
        <v>52</v>
      </c>
      <c r="Y66" s="5" t="s">
        <v>773</v>
      </c>
      <c r="Z66" s="5" t="s">
        <v>774</v>
      </c>
      <c r="AA66" s="5" t="s">
        <v>235</v>
      </c>
      <c r="AB66" s="5" t="s">
        <v>52</v>
      </c>
      <c r="AC66" s="5" t="s">
        <v>398</v>
      </c>
      <c r="AD66" s="5" t="s">
        <v>399</v>
      </c>
      <c r="AE66" s="5" t="s">
        <v>400</v>
      </c>
      <c r="AF66" s="5" t="s">
        <v>401</v>
      </c>
      <c r="AG66" s="5">
        <v>23502.0</v>
      </c>
      <c r="AH66" s="5" t="s">
        <v>402</v>
      </c>
      <c r="AI66" s="5" t="s">
        <v>764</v>
      </c>
      <c r="AJ66" s="5" t="s">
        <v>775</v>
      </c>
      <c r="AK66" s="5" t="s">
        <v>776</v>
      </c>
    </row>
    <row r="67" ht="15.75" customHeight="1">
      <c r="A67" s="5" t="s">
        <v>777</v>
      </c>
      <c r="B67" s="5" t="s">
        <v>433</v>
      </c>
      <c r="C67" s="5" t="s">
        <v>434</v>
      </c>
      <c r="D67" s="6">
        <v>45593.0</v>
      </c>
      <c r="E67" s="5">
        <v>38144.0</v>
      </c>
      <c r="F67" s="5">
        <v>17338.0</v>
      </c>
      <c r="G67" s="5" t="s">
        <v>435</v>
      </c>
      <c r="H67" s="5" t="s">
        <v>131</v>
      </c>
      <c r="I67" s="5" t="s">
        <v>778</v>
      </c>
      <c r="J67" s="5" t="s">
        <v>424</v>
      </c>
      <c r="K67" s="5" t="s">
        <v>779</v>
      </c>
      <c r="L67" s="5" t="s">
        <v>438</v>
      </c>
      <c r="M67" s="5" t="s">
        <v>439</v>
      </c>
      <c r="N67" s="5">
        <v>75261.0</v>
      </c>
      <c r="O67" s="5">
        <v>1.0</v>
      </c>
      <c r="P67" s="5" t="s">
        <v>780</v>
      </c>
      <c r="Q67" s="5" t="s">
        <v>91</v>
      </c>
      <c r="R67" s="5">
        <v>53.0</v>
      </c>
      <c r="S67" s="5" t="s">
        <v>115</v>
      </c>
      <c r="T67" s="5">
        <v>0.0</v>
      </c>
      <c r="U67" s="5" t="s">
        <v>52</v>
      </c>
      <c r="V67" s="5" t="s">
        <v>781</v>
      </c>
      <c r="W67" s="5" t="s">
        <v>71</v>
      </c>
      <c r="X67" s="5" t="s">
        <v>52</v>
      </c>
      <c r="Y67" s="5">
        <v>4138.0</v>
      </c>
      <c r="Z67" s="5" t="s">
        <v>782</v>
      </c>
      <c r="AA67" s="5" t="s">
        <v>235</v>
      </c>
      <c r="AB67" s="5" t="s">
        <v>52</v>
      </c>
      <c r="AC67" s="5" t="s">
        <v>181</v>
      </c>
      <c r="AD67" s="5" t="s">
        <v>182</v>
      </c>
      <c r="AE67" s="5" t="s">
        <v>183</v>
      </c>
      <c r="AF67" s="5" t="s">
        <v>52</v>
      </c>
      <c r="AG67" s="5" t="s">
        <v>52</v>
      </c>
      <c r="AH67" s="5" t="s">
        <v>184</v>
      </c>
      <c r="AI67" s="5" t="s">
        <v>433</v>
      </c>
      <c r="AJ67" s="5" t="s">
        <v>438</v>
      </c>
      <c r="AK67" s="5" t="s">
        <v>444</v>
      </c>
    </row>
    <row r="68" ht="15.75" customHeight="1">
      <c r="A68" s="5" t="s">
        <v>783</v>
      </c>
      <c r="B68" s="5" t="s">
        <v>784</v>
      </c>
      <c r="C68" s="5" t="s">
        <v>785</v>
      </c>
      <c r="D68" s="6">
        <v>45592.0</v>
      </c>
      <c r="E68" s="5">
        <v>57669.0</v>
      </c>
      <c r="F68" s="5">
        <v>26213.0</v>
      </c>
      <c r="G68" s="5" t="s">
        <v>170</v>
      </c>
      <c r="H68" s="5" t="s">
        <v>171</v>
      </c>
      <c r="I68" s="5" t="s">
        <v>786</v>
      </c>
      <c r="J68" s="5" t="s">
        <v>170</v>
      </c>
      <c r="K68" s="5" t="s">
        <v>744</v>
      </c>
      <c r="L68" s="5" t="s">
        <v>787</v>
      </c>
      <c r="M68" s="5" t="s">
        <v>788</v>
      </c>
      <c r="N68" s="5">
        <v>91789.0</v>
      </c>
      <c r="O68" s="5">
        <v>1.0</v>
      </c>
      <c r="P68" s="5" t="s">
        <v>789</v>
      </c>
      <c r="Q68" s="5" t="s">
        <v>790</v>
      </c>
      <c r="R68" s="5">
        <v>4403.0</v>
      </c>
      <c r="S68" s="5" t="s">
        <v>69</v>
      </c>
      <c r="T68" s="5">
        <v>0.0</v>
      </c>
      <c r="U68" s="5" t="s">
        <v>70</v>
      </c>
      <c r="V68" s="5" t="s">
        <v>791</v>
      </c>
      <c r="W68" s="5" t="s">
        <v>52</v>
      </c>
      <c r="X68" s="5" t="s">
        <v>52</v>
      </c>
      <c r="Y68" s="5" t="s">
        <v>792</v>
      </c>
      <c r="Z68" s="5" t="s">
        <v>793</v>
      </c>
      <c r="AA68" s="5" t="s">
        <v>119</v>
      </c>
      <c r="AB68" s="5" t="s">
        <v>52</v>
      </c>
      <c r="AC68" s="5" t="s">
        <v>398</v>
      </c>
      <c r="AD68" s="5" t="s">
        <v>399</v>
      </c>
      <c r="AE68" s="5" t="s">
        <v>400</v>
      </c>
      <c r="AF68" s="5" t="s">
        <v>401</v>
      </c>
      <c r="AG68" s="5">
        <v>23502.0</v>
      </c>
      <c r="AH68" s="5" t="s">
        <v>402</v>
      </c>
      <c r="AI68" s="5" t="s">
        <v>794</v>
      </c>
      <c r="AJ68" s="5" t="s">
        <v>795</v>
      </c>
      <c r="AK68" s="5" t="s">
        <v>796</v>
      </c>
    </row>
    <row r="69" ht="15.75" customHeight="1">
      <c r="A69" s="5" t="s">
        <v>797</v>
      </c>
      <c r="B69" s="5" t="s">
        <v>252</v>
      </c>
      <c r="C69" s="5" t="s">
        <v>252</v>
      </c>
      <c r="D69" s="6">
        <v>45590.0</v>
      </c>
      <c r="E69" s="5">
        <v>45641.0</v>
      </c>
      <c r="F69" s="5">
        <v>20746.0</v>
      </c>
      <c r="G69" s="5" t="s">
        <v>253</v>
      </c>
      <c r="H69" s="5" t="s">
        <v>254</v>
      </c>
      <c r="I69" s="5" t="s">
        <v>255</v>
      </c>
      <c r="J69" s="5" t="s">
        <v>256</v>
      </c>
      <c r="K69" s="5" t="s">
        <v>798</v>
      </c>
      <c r="L69" s="5" t="s">
        <v>258</v>
      </c>
      <c r="M69" s="5" t="s">
        <v>258</v>
      </c>
      <c r="N69" s="5" t="s">
        <v>52</v>
      </c>
      <c r="O69" s="5">
        <v>1.0</v>
      </c>
      <c r="P69" s="5" t="s">
        <v>798</v>
      </c>
      <c r="Q69" s="5" t="s">
        <v>211</v>
      </c>
      <c r="R69" s="5">
        <v>416.0</v>
      </c>
      <c r="S69" s="5" t="s">
        <v>115</v>
      </c>
      <c r="T69" s="5">
        <v>0.0</v>
      </c>
      <c r="U69" s="5" t="s">
        <v>52</v>
      </c>
      <c r="V69" s="5" t="s">
        <v>799</v>
      </c>
      <c r="W69" s="5" t="s">
        <v>52</v>
      </c>
      <c r="X69" s="5" t="s">
        <v>52</v>
      </c>
      <c r="Y69" s="5">
        <v>161.0</v>
      </c>
      <c r="Z69" s="5">
        <v>70938.0</v>
      </c>
      <c r="AA69" s="5" t="s">
        <v>260</v>
      </c>
      <c r="AB69" s="5" t="s">
        <v>261</v>
      </c>
      <c r="AC69" s="5" t="s">
        <v>262</v>
      </c>
      <c r="AD69" s="5" t="s">
        <v>263</v>
      </c>
      <c r="AE69" s="5" t="s">
        <v>264</v>
      </c>
      <c r="AF69" s="5" t="s">
        <v>265</v>
      </c>
      <c r="AG69" s="5" t="s">
        <v>266</v>
      </c>
      <c r="AH69" s="5" t="s">
        <v>267</v>
      </c>
      <c r="AI69" s="5" t="s">
        <v>102</v>
      </c>
      <c r="AJ69" s="5" t="s">
        <v>102</v>
      </c>
      <c r="AK69" s="5">
        <v>13841.0</v>
      </c>
    </row>
    <row r="70" ht="15.75" customHeight="1">
      <c r="A70" s="5" t="s">
        <v>800</v>
      </c>
      <c r="B70" s="5" t="s">
        <v>801</v>
      </c>
      <c r="C70" s="5" t="s">
        <v>802</v>
      </c>
      <c r="D70" s="6">
        <v>45589.0</v>
      </c>
      <c r="E70" s="5">
        <v>28230.0</v>
      </c>
      <c r="F70" s="5">
        <v>12832.0</v>
      </c>
      <c r="G70" s="5" t="s">
        <v>803</v>
      </c>
      <c r="H70" s="5" t="s">
        <v>84</v>
      </c>
      <c r="I70" s="5" t="s">
        <v>804</v>
      </c>
      <c r="J70" s="5" t="s">
        <v>805</v>
      </c>
      <c r="K70" s="5" t="s">
        <v>806</v>
      </c>
      <c r="L70" s="5" t="s">
        <v>807</v>
      </c>
      <c r="M70" s="5" t="s">
        <v>808</v>
      </c>
      <c r="N70" s="5">
        <v>21220.0</v>
      </c>
      <c r="O70" s="5">
        <v>1.0</v>
      </c>
      <c r="P70" s="5" t="s">
        <v>809</v>
      </c>
      <c r="Q70" s="5">
        <v>2200.0</v>
      </c>
      <c r="R70" s="5">
        <v>926.0</v>
      </c>
      <c r="S70" s="5" t="s">
        <v>115</v>
      </c>
      <c r="T70" s="5">
        <v>36.0</v>
      </c>
      <c r="U70" s="5" t="s">
        <v>93</v>
      </c>
      <c r="V70" s="5" t="s">
        <v>810</v>
      </c>
      <c r="W70" s="5" t="s">
        <v>52</v>
      </c>
      <c r="X70" s="5" t="s">
        <v>52</v>
      </c>
      <c r="Y70" s="5">
        <v>4042.0</v>
      </c>
      <c r="Z70" s="5">
        <v>452409.0</v>
      </c>
      <c r="AA70" s="5" t="s">
        <v>215</v>
      </c>
      <c r="AB70" s="5" t="s">
        <v>52</v>
      </c>
      <c r="AC70" s="5" t="s">
        <v>811</v>
      </c>
      <c r="AD70" s="5" t="s">
        <v>52</v>
      </c>
      <c r="AE70" s="5" t="s">
        <v>52</v>
      </c>
      <c r="AF70" s="5" t="s">
        <v>52</v>
      </c>
      <c r="AG70" s="5" t="s">
        <v>52</v>
      </c>
      <c r="AH70" s="5" t="s">
        <v>52</v>
      </c>
      <c r="AI70" s="5" t="s">
        <v>812</v>
      </c>
      <c r="AJ70" s="5" t="s">
        <v>813</v>
      </c>
      <c r="AK70" s="5" t="s">
        <v>814</v>
      </c>
    </row>
    <row r="71" ht="15.75" customHeight="1">
      <c r="A71" s="5" t="s">
        <v>815</v>
      </c>
      <c r="B71" s="5" t="s">
        <v>764</v>
      </c>
      <c r="C71" s="5" t="s">
        <v>765</v>
      </c>
      <c r="D71" s="6">
        <v>45587.0</v>
      </c>
      <c r="E71" s="5">
        <v>60832.0</v>
      </c>
      <c r="F71" s="5">
        <v>27651.0</v>
      </c>
      <c r="G71" s="5" t="s">
        <v>766</v>
      </c>
      <c r="H71" s="5" t="s">
        <v>84</v>
      </c>
      <c r="I71" s="5" t="s">
        <v>816</v>
      </c>
      <c r="J71" s="5" t="s">
        <v>768</v>
      </c>
      <c r="K71" s="5" t="s">
        <v>744</v>
      </c>
      <c r="L71" s="5" t="s">
        <v>769</v>
      </c>
      <c r="M71" s="5" t="s">
        <v>770</v>
      </c>
      <c r="N71" s="5">
        <v>7036.0</v>
      </c>
      <c r="O71" s="5">
        <v>1.0</v>
      </c>
      <c r="P71" s="5" t="s">
        <v>817</v>
      </c>
      <c r="Q71" s="5">
        <v>4500.0</v>
      </c>
      <c r="R71" s="5">
        <v>1251.0</v>
      </c>
      <c r="S71" s="5" t="s">
        <v>53</v>
      </c>
      <c r="T71" s="5">
        <v>0.0</v>
      </c>
      <c r="U71" s="5" t="s">
        <v>70</v>
      </c>
      <c r="V71" s="5" t="s">
        <v>818</v>
      </c>
      <c r="W71" s="5" t="s">
        <v>71</v>
      </c>
      <c r="X71" s="5" t="s">
        <v>52</v>
      </c>
      <c r="Y71" s="5" t="s">
        <v>819</v>
      </c>
      <c r="Z71" s="5" t="s">
        <v>820</v>
      </c>
      <c r="AA71" s="5" t="s">
        <v>119</v>
      </c>
      <c r="AB71" s="5" t="s">
        <v>52</v>
      </c>
      <c r="AC71" s="5" t="s">
        <v>398</v>
      </c>
      <c r="AD71" s="5" t="s">
        <v>399</v>
      </c>
      <c r="AE71" s="5" t="s">
        <v>400</v>
      </c>
      <c r="AF71" s="5" t="s">
        <v>401</v>
      </c>
      <c r="AG71" s="5">
        <v>23502.0</v>
      </c>
      <c r="AH71" s="5" t="s">
        <v>402</v>
      </c>
      <c r="AI71" s="5" t="s">
        <v>764</v>
      </c>
      <c r="AJ71" s="5" t="s">
        <v>775</v>
      </c>
      <c r="AK71" s="5" t="s">
        <v>776</v>
      </c>
    </row>
    <row r="72" ht="15.75" customHeight="1">
      <c r="A72" s="5" t="s">
        <v>821</v>
      </c>
      <c r="B72" s="5" t="s">
        <v>822</v>
      </c>
      <c r="C72" s="5" t="s">
        <v>823</v>
      </c>
      <c r="D72" s="6">
        <v>45584.0</v>
      </c>
      <c r="E72" s="5">
        <v>25744.0</v>
      </c>
      <c r="F72" s="5">
        <v>11702.0</v>
      </c>
      <c r="G72" s="5" t="s">
        <v>659</v>
      </c>
      <c r="H72" s="5" t="s">
        <v>149</v>
      </c>
      <c r="I72" s="5" t="s">
        <v>824</v>
      </c>
      <c r="J72" s="5" t="s">
        <v>661</v>
      </c>
      <c r="K72" s="5" t="s">
        <v>825</v>
      </c>
      <c r="L72" s="5" t="s">
        <v>826</v>
      </c>
      <c r="M72" s="5" t="s">
        <v>827</v>
      </c>
      <c r="N72" s="5" t="s">
        <v>52</v>
      </c>
      <c r="O72" s="5">
        <v>1.0</v>
      </c>
      <c r="P72" s="5" t="s">
        <v>828</v>
      </c>
      <c r="Q72" s="5" t="s">
        <v>52</v>
      </c>
      <c r="R72" s="5">
        <v>505.0</v>
      </c>
      <c r="S72" s="5" t="s">
        <v>69</v>
      </c>
      <c r="T72" s="5">
        <v>0.0</v>
      </c>
      <c r="U72" s="5" t="s">
        <v>158</v>
      </c>
      <c r="V72" s="5" t="s">
        <v>829</v>
      </c>
      <c r="W72" s="5" t="s">
        <v>71</v>
      </c>
      <c r="X72" s="5" t="s">
        <v>52</v>
      </c>
      <c r="Y72" s="5" t="s">
        <v>830</v>
      </c>
      <c r="Z72" s="5" t="s">
        <v>831</v>
      </c>
      <c r="AA72" s="5" t="s">
        <v>180</v>
      </c>
      <c r="AB72" s="5" t="s">
        <v>283</v>
      </c>
      <c r="AC72" s="5" t="s">
        <v>163</v>
      </c>
      <c r="AD72" s="5" t="s">
        <v>164</v>
      </c>
      <c r="AE72" s="5" t="s">
        <v>165</v>
      </c>
      <c r="AF72" s="5" t="s">
        <v>52</v>
      </c>
      <c r="AG72" s="5" t="s">
        <v>52</v>
      </c>
      <c r="AH72" s="5" t="s">
        <v>52</v>
      </c>
      <c r="AI72" s="5" t="s">
        <v>822</v>
      </c>
      <c r="AJ72" s="5" t="s">
        <v>826</v>
      </c>
      <c r="AK72" s="5" t="s">
        <v>672</v>
      </c>
    </row>
    <row r="73" ht="15.75" customHeight="1">
      <c r="A73" s="5" t="s">
        <v>832</v>
      </c>
      <c r="B73" s="5" t="s">
        <v>252</v>
      </c>
      <c r="C73" s="5" t="s">
        <v>252</v>
      </c>
      <c r="D73" s="6">
        <v>45584.0</v>
      </c>
      <c r="E73" s="5">
        <v>54846.0</v>
      </c>
      <c r="F73" s="5">
        <v>24930.0</v>
      </c>
      <c r="G73" s="5" t="s">
        <v>253</v>
      </c>
      <c r="H73" s="5" t="s">
        <v>254</v>
      </c>
      <c r="I73" s="5" t="s">
        <v>320</v>
      </c>
      <c r="J73" s="5" t="s">
        <v>256</v>
      </c>
      <c r="K73" s="5" t="s">
        <v>833</v>
      </c>
      <c r="L73" s="5" t="s">
        <v>258</v>
      </c>
      <c r="M73" s="5" t="s">
        <v>258</v>
      </c>
      <c r="N73" s="5" t="s">
        <v>52</v>
      </c>
      <c r="O73" s="5">
        <v>1.0</v>
      </c>
      <c r="P73" s="5" t="s">
        <v>833</v>
      </c>
      <c r="Q73" s="5" t="s">
        <v>211</v>
      </c>
      <c r="R73" s="5">
        <v>38.0</v>
      </c>
      <c r="S73" s="5" t="s">
        <v>115</v>
      </c>
      <c r="T73" s="5">
        <v>0.0</v>
      </c>
      <c r="U73" s="5" t="s">
        <v>52</v>
      </c>
      <c r="V73" s="5" t="s">
        <v>834</v>
      </c>
      <c r="W73" s="5" t="s">
        <v>52</v>
      </c>
      <c r="X73" s="5" t="s">
        <v>52</v>
      </c>
      <c r="Y73" s="5">
        <v>151.0</v>
      </c>
      <c r="Z73" s="5">
        <v>70506.0</v>
      </c>
      <c r="AA73" s="5" t="s">
        <v>323</v>
      </c>
      <c r="AB73" s="5" t="s">
        <v>261</v>
      </c>
      <c r="AC73" s="5" t="s">
        <v>262</v>
      </c>
      <c r="AD73" s="5" t="s">
        <v>263</v>
      </c>
      <c r="AE73" s="5" t="s">
        <v>264</v>
      </c>
      <c r="AF73" s="5" t="s">
        <v>265</v>
      </c>
      <c r="AG73" s="5" t="s">
        <v>266</v>
      </c>
      <c r="AH73" s="5" t="s">
        <v>267</v>
      </c>
      <c r="AI73" s="5" t="s">
        <v>102</v>
      </c>
      <c r="AJ73" s="5" t="s">
        <v>102</v>
      </c>
      <c r="AK73" s="5">
        <v>13841.0</v>
      </c>
    </row>
    <row r="74" ht="15.75" customHeight="1">
      <c r="A74" s="5" t="s">
        <v>835</v>
      </c>
      <c r="B74" s="5" t="s">
        <v>836</v>
      </c>
      <c r="C74" s="5" t="s">
        <v>837</v>
      </c>
      <c r="D74" s="6">
        <v>45584.0</v>
      </c>
      <c r="E74" s="5">
        <v>226897.0</v>
      </c>
      <c r="F74" s="5">
        <v>103135.0</v>
      </c>
      <c r="G74" s="5" t="s">
        <v>706</v>
      </c>
      <c r="H74" s="5" t="s">
        <v>171</v>
      </c>
      <c r="I74" s="5" t="s">
        <v>838</v>
      </c>
      <c r="J74" s="5" t="s">
        <v>274</v>
      </c>
      <c r="K74" s="5" t="s">
        <v>839</v>
      </c>
      <c r="L74" s="5" t="s">
        <v>840</v>
      </c>
      <c r="M74" s="5" t="s">
        <v>841</v>
      </c>
      <c r="N74" s="5">
        <v>90245.0</v>
      </c>
      <c r="O74" s="5">
        <v>11.0</v>
      </c>
      <c r="P74" s="5" t="s">
        <v>842</v>
      </c>
      <c r="Q74" s="5" t="s">
        <v>296</v>
      </c>
      <c r="R74" s="5">
        <v>7890.0</v>
      </c>
      <c r="S74" s="5" t="s">
        <v>69</v>
      </c>
      <c r="T74" s="5">
        <v>24487.0</v>
      </c>
      <c r="U74" s="5" t="s">
        <v>158</v>
      </c>
      <c r="V74" s="5" t="s">
        <v>843</v>
      </c>
      <c r="W74" s="5" t="s">
        <v>71</v>
      </c>
      <c r="X74" s="5" t="s">
        <v>52</v>
      </c>
      <c r="Y74" s="5" t="s">
        <v>844</v>
      </c>
      <c r="Z74" s="5" t="s">
        <v>845</v>
      </c>
      <c r="AA74" s="5" t="s">
        <v>235</v>
      </c>
      <c r="AB74" s="5" t="s">
        <v>52</v>
      </c>
      <c r="AC74" s="5" t="s">
        <v>163</v>
      </c>
      <c r="AD74" s="5" t="s">
        <v>164</v>
      </c>
      <c r="AE74" s="5" t="s">
        <v>165</v>
      </c>
      <c r="AF74" s="5" t="s">
        <v>52</v>
      </c>
      <c r="AG74" s="5" t="s">
        <v>52</v>
      </c>
      <c r="AH74" s="5" t="s">
        <v>52</v>
      </c>
      <c r="AI74" s="5" t="s">
        <v>836</v>
      </c>
      <c r="AJ74" s="5" t="s">
        <v>840</v>
      </c>
      <c r="AK74" s="5" t="s">
        <v>846</v>
      </c>
    </row>
    <row r="75" ht="15.75" customHeight="1">
      <c r="A75" s="5" t="s">
        <v>847</v>
      </c>
      <c r="B75" s="5" t="s">
        <v>848</v>
      </c>
      <c r="C75" s="5" t="s">
        <v>849</v>
      </c>
      <c r="D75" s="6">
        <v>45582.0</v>
      </c>
      <c r="E75" s="5">
        <v>264.0</v>
      </c>
      <c r="F75" s="5">
        <v>120.0</v>
      </c>
      <c r="G75" s="5" t="s">
        <v>170</v>
      </c>
      <c r="H75" s="5" t="s">
        <v>45</v>
      </c>
      <c r="I75" s="5" t="s">
        <v>850</v>
      </c>
      <c r="J75" s="5" t="s">
        <v>170</v>
      </c>
      <c r="K75" s="5" t="s">
        <v>851</v>
      </c>
      <c r="L75" s="5" t="s">
        <v>852</v>
      </c>
      <c r="M75" s="5" t="s">
        <v>853</v>
      </c>
      <c r="N75" s="5">
        <v>20910.0</v>
      </c>
      <c r="O75" s="5">
        <v>1.0</v>
      </c>
      <c r="P75" s="5" t="s">
        <v>854</v>
      </c>
      <c r="Q75" s="5" t="s">
        <v>52</v>
      </c>
      <c r="R75" s="5">
        <v>1.0</v>
      </c>
      <c r="S75" s="5" t="s">
        <v>855</v>
      </c>
      <c r="T75" s="5">
        <v>2.0</v>
      </c>
      <c r="U75" s="5" t="s">
        <v>70</v>
      </c>
      <c r="V75" s="5" t="s">
        <v>856</v>
      </c>
      <c r="W75" s="5" t="s">
        <v>55</v>
      </c>
      <c r="X75" s="5" t="s">
        <v>857</v>
      </c>
      <c r="Y75" s="5" t="s">
        <v>858</v>
      </c>
      <c r="Z75" s="5" t="s">
        <v>859</v>
      </c>
      <c r="AA75" s="5" t="s">
        <v>59</v>
      </c>
      <c r="AB75" s="5" t="s">
        <v>52</v>
      </c>
      <c r="AC75" s="5" t="s">
        <v>860</v>
      </c>
      <c r="AD75" s="5" t="s">
        <v>861</v>
      </c>
      <c r="AE75" s="5" t="s">
        <v>862</v>
      </c>
      <c r="AF75" s="5" t="s">
        <v>863</v>
      </c>
      <c r="AG75" s="5">
        <v>90221.0</v>
      </c>
      <c r="AH75" s="5" t="s">
        <v>864</v>
      </c>
      <c r="AI75" s="5" t="s">
        <v>865</v>
      </c>
      <c r="AJ75" s="5" t="s">
        <v>866</v>
      </c>
      <c r="AK75" s="5" t="s">
        <v>59</v>
      </c>
    </row>
    <row r="76" ht="15.75" customHeight="1">
      <c r="A76" s="5" t="s">
        <v>867</v>
      </c>
      <c r="B76" s="5" t="s">
        <v>868</v>
      </c>
      <c r="C76" s="5" t="s">
        <v>869</v>
      </c>
      <c r="D76" s="6">
        <v>45581.0</v>
      </c>
      <c r="E76" s="5">
        <v>1070238.0</v>
      </c>
      <c r="F76" s="5">
        <v>486472.0</v>
      </c>
      <c r="G76" s="5" t="s">
        <v>870</v>
      </c>
      <c r="H76" s="5" t="s">
        <v>149</v>
      </c>
      <c r="I76" s="5" t="s">
        <v>871</v>
      </c>
      <c r="J76" s="5" t="s">
        <v>872</v>
      </c>
      <c r="K76" s="5" t="s">
        <v>873</v>
      </c>
      <c r="L76" s="5" t="s">
        <v>874</v>
      </c>
      <c r="M76" s="5" t="s">
        <v>875</v>
      </c>
      <c r="N76" s="5">
        <v>31510.0</v>
      </c>
      <c r="O76" s="5">
        <v>20.0</v>
      </c>
      <c r="P76" s="5" t="s">
        <v>876</v>
      </c>
      <c r="Q76" s="5" t="s">
        <v>877</v>
      </c>
      <c r="R76" s="5">
        <v>143080.0</v>
      </c>
      <c r="S76" s="5" t="s">
        <v>115</v>
      </c>
      <c r="T76" s="5">
        <v>0.0</v>
      </c>
      <c r="U76" s="5" t="s">
        <v>52</v>
      </c>
      <c r="V76" s="5" t="s">
        <v>878</v>
      </c>
      <c r="W76" s="5" t="s">
        <v>52</v>
      </c>
      <c r="X76" s="5" t="s">
        <v>52</v>
      </c>
      <c r="Y76" s="5" t="s">
        <v>879</v>
      </c>
      <c r="Z76" s="5" t="s">
        <v>880</v>
      </c>
      <c r="AA76" s="5" t="s">
        <v>881</v>
      </c>
      <c r="AB76" s="5" t="s">
        <v>52</v>
      </c>
      <c r="AC76" s="5" t="s">
        <v>181</v>
      </c>
      <c r="AD76" s="5" t="s">
        <v>182</v>
      </c>
      <c r="AE76" s="5" t="s">
        <v>183</v>
      </c>
      <c r="AF76" s="5" t="s">
        <v>52</v>
      </c>
      <c r="AG76" s="5" t="s">
        <v>52</v>
      </c>
      <c r="AH76" s="5" t="s">
        <v>184</v>
      </c>
      <c r="AI76" s="5" t="s">
        <v>882</v>
      </c>
      <c r="AJ76" s="5" t="s">
        <v>883</v>
      </c>
      <c r="AK76" s="5" t="s">
        <v>884</v>
      </c>
    </row>
    <row r="77" ht="15.75" customHeight="1">
      <c r="A77" s="5" t="s">
        <v>885</v>
      </c>
      <c r="B77" s="5" t="s">
        <v>886</v>
      </c>
      <c r="C77" s="5" t="s">
        <v>887</v>
      </c>
      <c r="D77" s="6">
        <v>45581.0</v>
      </c>
      <c r="E77" s="5">
        <v>18267.0</v>
      </c>
      <c r="F77" s="5">
        <v>8303.0</v>
      </c>
      <c r="G77" s="5" t="s">
        <v>435</v>
      </c>
      <c r="H77" s="5" t="s">
        <v>131</v>
      </c>
      <c r="I77" s="5" t="s">
        <v>888</v>
      </c>
      <c r="J77" s="5" t="s">
        <v>424</v>
      </c>
      <c r="K77" s="5" t="s">
        <v>744</v>
      </c>
      <c r="L77" s="5" t="s">
        <v>889</v>
      </c>
      <c r="M77" s="5" t="s">
        <v>890</v>
      </c>
      <c r="N77" s="5">
        <v>18731.0</v>
      </c>
      <c r="O77" s="5">
        <v>1.0</v>
      </c>
      <c r="P77" s="5" t="s">
        <v>891</v>
      </c>
      <c r="Q77" s="5">
        <v>4500.0</v>
      </c>
      <c r="R77" s="5">
        <v>40.0</v>
      </c>
      <c r="S77" s="5" t="s">
        <v>53</v>
      </c>
      <c r="T77" s="5">
        <v>0.0</v>
      </c>
      <c r="U77" s="5" t="s">
        <v>70</v>
      </c>
      <c r="V77" s="5" t="s">
        <v>892</v>
      </c>
      <c r="W77" s="5" t="s">
        <v>52</v>
      </c>
      <c r="X77" s="5" t="s">
        <v>52</v>
      </c>
      <c r="Y77" s="5" t="s">
        <v>893</v>
      </c>
      <c r="Z77" s="5" t="s">
        <v>894</v>
      </c>
      <c r="AA77" s="5" t="s">
        <v>119</v>
      </c>
      <c r="AB77" s="5" t="s">
        <v>283</v>
      </c>
      <c r="AC77" s="5" t="s">
        <v>398</v>
      </c>
      <c r="AD77" s="5" t="s">
        <v>399</v>
      </c>
      <c r="AE77" s="5" t="s">
        <v>400</v>
      </c>
      <c r="AF77" s="5" t="s">
        <v>401</v>
      </c>
      <c r="AG77" s="5">
        <v>23502.0</v>
      </c>
      <c r="AH77" s="5" t="s">
        <v>402</v>
      </c>
      <c r="AI77" s="5" t="s">
        <v>895</v>
      </c>
      <c r="AJ77" s="5" t="s">
        <v>896</v>
      </c>
      <c r="AK77" s="5" t="s">
        <v>655</v>
      </c>
    </row>
    <row r="78" ht="15.75" customHeight="1">
      <c r="A78" s="5" t="s">
        <v>897</v>
      </c>
      <c r="B78" s="5" t="s">
        <v>898</v>
      </c>
      <c r="C78" s="5" t="s">
        <v>899</v>
      </c>
      <c r="D78" s="6">
        <v>45576.0</v>
      </c>
      <c r="E78" s="5">
        <v>56716.0</v>
      </c>
      <c r="F78" s="5">
        <v>25780.0</v>
      </c>
      <c r="G78" s="5" t="s">
        <v>900</v>
      </c>
      <c r="H78" s="5" t="s">
        <v>366</v>
      </c>
      <c r="I78" s="5" t="s">
        <v>901</v>
      </c>
      <c r="J78" s="5" t="s">
        <v>872</v>
      </c>
      <c r="K78" s="5" t="s">
        <v>207</v>
      </c>
      <c r="L78" s="5" t="s">
        <v>902</v>
      </c>
      <c r="M78" s="5" t="s">
        <v>903</v>
      </c>
      <c r="N78" s="5">
        <v>33460.0</v>
      </c>
      <c r="O78" s="5">
        <v>1.0</v>
      </c>
      <c r="P78" s="5" t="s">
        <v>904</v>
      </c>
      <c r="Q78" s="5" t="s">
        <v>441</v>
      </c>
      <c r="R78" s="5">
        <v>725.0</v>
      </c>
      <c r="S78" s="5" t="s">
        <v>53</v>
      </c>
      <c r="T78" s="5">
        <v>0.0</v>
      </c>
      <c r="U78" s="5" t="s">
        <v>52</v>
      </c>
      <c r="V78" s="5" t="s">
        <v>905</v>
      </c>
      <c r="W78" s="5" t="s">
        <v>71</v>
      </c>
      <c r="X78" s="5" t="s">
        <v>52</v>
      </c>
      <c r="Y78" s="5" t="s">
        <v>906</v>
      </c>
      <c r="Z78" s="5">
        <v>3490037.0</v>
      </c>
      <c r="AA78" s="5" t="s">
        <v>260</v>
      </c>
      <c r="AB78" s="5" t="s">
        <v>52</v>
      </c>
      <c r="AC78" s="5" t="s">
        <v>216</v>
      </c>
      <c r="AD78" s="5" t="s">
        <v>217</v>
      </c>
      <c r="AE78" s="5" t="s">
        <v>218</v>
      </c>
      <c r="AF78" s="5" t="s">
        <v>52</v>
      </c>
      <c r="AG78" s="5" t="s">
        <v>52</v>
      </c>
      <c r="AH78" s="5" t="s">
        <v>52</v>
      </c>
      <c r="AI78" s="5" t="s">
        <v>899</v>
      </c>
      <c r="AJ78" s="5" t="s">
        <v>907</v>
      </c>
      <c r="AK78" s="5" t="s">
        <v>908</v>
      </c>
    </row>
    <row r="79" ht="15.75" customHeight="1">
      <c r="A79" s="5" t="s">
        <v>909</v>
      </c>
      <c r="B79" s="5" t="s">
        <v>105</v>
      </c>
      <c r="C79" s="5" t="s">
        <v>106</v>
      </c>
      <c r="D79" s="6">
        <v>45574.0</v>
      </c>
      <c r="E79" s="5">
        <v>40135.0</v>
      </c>
      <c r="F79" s="5">
        <v>18243.0</v>
      </c>
      <c r="G79" s="5" t="s">
        <v>107</v>
      </c>
      <c r="H79" s="5" t="s">
        <v>45</v>
      </c>
      <c r="I79" s="5" t="s">
        <v>910</v>
      </c>
      <c r="J79" s="5" t="s">
        <v>109</v>
      </c>
      <c r="K79" s="5" t="s">
        <v>911</v>
      </c>
      <c r="L79" s="5" t="s">
        <v>111</v>
      </c>
      <c r="M79" s="5" t="s">
        <v>112</v>
      </c>
      <c r="N79" s="5">
        <v>60188.0</v>
      </c>
      <c r="O79" s="5">
        <v>1.0</v>
      </c>
      <c r="P79" s="5" t="s">
        <v>912</v>
      </c>
      <c r="Q79" s="5">
        <v>4500.0</v>
      </c>
      <c r="R79" s="5">
        <v>19.0</v>
      </c>
      <c r="S79" s="5" t="s">
        <v>115</v>
      </c>
      <c r="T79" s="5">
        <v>1.0</v>
      </c>
      <c r="U79" s="5" t="s">
        <v>93</v>
      </c>
      <c r="V79" s="5" t="s">
        <v>913</v>
      </c>
      <c r="W79" s="5" t="s">
        <v>52</v>
      </c>
      <c r="X79" s="5" t="s">
        <v>52</v>
      </c>
      <c r="Y79" s="5" t="s">
        <v>914</v>
      </c>
      <c r="Z79" s="5">
        <v>1145667.0</v>
      </c>
      <c r="AA79" s="5" t="s">
        <v>119</v>
      </c>
      <c r="AB79" s="5" t="s">
        <v>52</v>
      </c>
      <c r="AC79" s="5" t="s">
        <v>120</v>
      </c>
      <c r="AD79" s="5" t="s">
        <v>121</v>
      </c>
      <c r="AE79" s="5" t="s">
        <v>122</v>
      </c>
      <c r="AF79" s="5" t="s">
        <v>75</v>
      </c>
      <c r="AG79" s="5">
        <v>8830.0</v>
      </c>
      <c r="AH79" s="5" t="s">
        <v>123</v>
      </c>
      <c r="AI79" s="5" t="s">
        <v>124</v>
      </c>
      <c r="AJ79" s="5" t="s">
        <v>125</v>
      </c>
      <c r="AK79" s="5" t="s">
        <v>126</v>
      </c>
    </row>
    <row r="80" ht="15.75" customHeight="1">
      <c r="A80" s="5" t="s">
        <v>915</v>
      </c>
      <c r="B80" s="5" t="s">
        <v>916</v>
      </c>
      <c r="C80" s="5" t="s">
        <v>917</v>
      </c>
      <c r="D80" s="6">
        <v>45573.0</v>
      </c>
      <c r="E80" s="5">
        <v>9687.0</v>
      </c>
      <c r="F80" s="5">
        <v>4403.0</v>
      </c>
      <c r="G80" s="5" t="s">
        <v>422</v>
      </c>
      <c r="H80" s="5" t="s">
        <v>189</v>
      </c>
      <c r="I80" s="5" t="s">
        <v>918</v>
      </c>
      <c r="J80" s="5" t="s">
        <v>424</v>
      </c>
      <c r="K80" s="5" t="s">
        <v>919</v>
      </c>
      <c r="L80" s="5" t="s">
        <v>920</v>
      </c>
      <c r="M80" s="5" t="s">
        <v>921</v>
      </c>
      <c r="N80" s="5" t="s">
        <v>52</v>
      </c>
      <c r="O80" s="5">
        <v>1.0</v>
      </c>
      <c r="P80" s="5" t="s">
        <v>922</v>
      </c>
      <c r="Q80" s="5" t="s">
        <v>923</v>
      </c>
      <c r="R80" s="5">
        <v>664.0</v>
      </c>
      <c r="S80" s="5" t="s">
        <v>374</v>
      </c>
      <c r="T80" s="5">
        <v>0.0</v>
      </c>
      <c r="U80" s="5" t="s">
        <v>52</v>
      </c>
      <c r="V80" s="5" t="s">
        <v>924</v>
      </c>
      <c r="W80" s="5" t="s">
        <v>52</v>
      </c>
      <c r="X80" s="5" t="s">
        <v>52</v>
      </c>
      <c r="Y80" s="5" t="s">
        <v>925</v>
      </c>
      <c r="Z80" s="5" t="s">
        <v>926</v>
      </c>
      <c r="AA80" s="5" t="s">
        <v>162</v>
      </c>
      <c r="AB80" s="5" t="s">
        <v>52</v>
      </c>
      <c r="AC80" s="5" t="s">
        <v>216</v>
      </c>
      <c r="AD80" s="5" t="s">
        <v>217</v>
      </c>
      <c r="AE80" s="5" t="s">
        <v>218</v>
      </c>
      <c r="AF80" s="5" t="s">
        <v>52</v>
      </c>
      <c r="AG80" s="5" t="s">
        <v>52</v>
      </c>
      <c r="AH80" s="5" t="s">
        <v>52</v>
      </c>
      <c r="AI80" s="5" t="s">
        <v>916</v>
      </c>
      <c r="AJ80" s="5" t="s">
        <v>927</v>
      </c>
      <c r="AK80" s="5" t="s">
        <v>928</v>
      </c>
    </row>
    <row r="81" ht="15.75" customHeight="1">
      <c r="A81" s="5" t="s">
        <v>929</v>
      </c>
      <c r="B81" s="5" t="s">
        <v>930</v>
      </c>
      <c r="C81" s="5" t="s">
        <v>931</v>
      </c>
      <c r="D81" s="6">
        <v>45573.0</v>
      </c>
      <c r="E81" s="5">
        <v>33704.0</v>
      </c>
      <c r="F81" s="5">
        <v>15320.0</v>
      </c>
      <c r="G81" s="5" t="s">
        <v>412</v>
      </c>
      <c r="H81" s="5" t="s">
        <v>459</v>
      </c>
      <c r="I81" s="5" t="s">
        <v>932</v>
      </c>
      <c r="J81" s="5" t="s">
        <v>414</v>
      </c>
      <c r="K81" s="5" t="s">
        <v>744</v>
      </c>
      <c r="L81" s="5" t="s">
        <v>933</v>
      </c>
      <c r="M81" s="5" t="s">
        <v>934</v>
      </c>
      <c r="N81" s="5">
        <v>17067.0</v>
      </c>
      <c r="O81" s="5">
        <v>1.0</v>
      </c>
      <c r="P81" s="5" t="s">
        <v>935</v>
      </c>
      <c r="Q81" s="5" t="s">
        <v>91</v>
      </c>
      <c r="R81" s="5">
        <v>12.0</v>
      </c>
      <c r="S81" s="5" t="s">
        <v>115</v>
      </c>
      <c r="T81" s="5">
        <v>0.0</v>
      </c>
      <c r="U81" s="5" t="s">
        <v>52</v>
      </c>
      <c r="V81" s="5" t="s">
        <v>936</v>
      </c>
      <c r="W81" s="5" t="s">
        <v>55</v>
      </c>
      <c r="X81" s="5" t="s">
        <v>937</v>
      </c>
      <c r="Y81" s="5" t="s">
        <v>938</v>
      </c>
      <c r="Z81" s="5" t="s">
        <v>939</v>
      </c>
      <c r="AA81" s="5" t="s">
        <v>235</v>
      </c>
      <c r="AB81" s="5" t="s">
        <v>52</v>
      </c>
      <c r="AC81" s="5" t="s">
        <v>940</v>
      </c>
      <c r="AD81" s="5" t="s">
        <v>52</v>
      </c>
      <c r="AE81" s="5" t="s">
        <v>52</v>
      </c>
      <c r="AF81" s="5" t="s">
        <v>52</v>
      </c>
      <c r="AG81" s="5" t="s">
        <v>52</v>
      </c>
      <c r="AH81" s="5" t="s">
        <v>52</v>
      </c>
      <c r="AI81" s="5" t="s">
        <v>102</v>
      </c>
      <c r="AJ81" s="5" t="s">
        <v>102</v>
      </c>
      <c r="AK81" s="5" t="s">
        <v>941</v>
      </c>
    </row>
    <row r="82" ht="15.75" customHeight="1">
      <c r="A82" s="5" t="s">
        <v>942</v>
      </c>
      <c r="B82" s="5" t="s">
        <v>577</v>
      </c>
      <c r="C82" s="5" t="s">
        <v>943</v>
      </c>
      <c r="D82" s="6">
        <v>45571.0</v>
      </c>
      <c r="E82" s="5">
        <v>10164.0</v>
      </c>
      <c r="F82" s="5">
        <v>4620.0</v>
      </c>
      <c r="G82" s="5" t="s">
        <v>579</v>
      </c>
      <c r="H82" s="5" t="s">
        <v>290</v>
      </c>
      <c r="I82" s="5" t="s">
        <v>944</v>
      </c>
      <c r="J82" s="5" t="s">
        <v>581</v>
      </c>
      <c r="K82" s="5" t="s">
        <v>945</v>
      </c>
      <c r="L82" s="5" t="s">
        <v>583</v>
      </c>
      <c r="M82" s="5" t="s">
        <v>946</v>
      </c>
      <c r="N82" s="5" t="s">
        <v>52</v>
      </c>
      <c r="O82" s="5">
        <v>1.0</v>
      </c>
      <c r="P82" s="5" t="s">
        <v>947</v>
      </c>
      <c r="Q82" s="5" t="s">
        <v>244</v>
      </c>
      <c r="R82" s="5">
        <v>2080.0</v>
      </c>
      <c r="S82" s="5" t="s">
        <v>115</v>
      </c>
      <c r="T82" s="5">
        <v>12.0</v>
      </c>
      <c r="U82" s="5" t="s">
        <v>70</v>
      </c>
      <c r="V82" s="5" t="s">
        <v>948</v>
      </c>
      <c r="W82" s="5" t="s">
        <v>52</v>
      </c>
      <c r="X82" s="5" t="s">
        <v>52</v>
      </c>
      <c r="Y82" s="5" t="s">
        <v>906</v>
      </c>
      <c r="Z82" s="5">
        <v>542616.0</v>
      </c>
      <c r="AA82" s="5" t="s">
        <v>260</v>
      </c>
      <c r="AB82" s="5" t="s">
        <v>52</v>
      </c>
      <c r="AC82" s="5" t="s">
        <v>72</v>
      </c>
      <c r="AD82" s="5" t="s">
        <v>73</v>
      </c>
      <c r="AE82" s="5" t="s">
        <v>74</v>
      </c>
      <c r="AF82" s="5" t="s">
        <v>75</v>
      </c>
      <c r="AG82" s="5" t="s">
        <v>76</v>
      </c>
      <c r="AH82" s="5" t="s">
        <v>77</v>
      </c>
      <c r="AI82" s="5" t="s">
        <v>587</v>
      </c>
      <c r="AJ82" s="5" t="s">
        <v>588</v>
      </c>
      <c r="AK82" s="5" t="s">
        <v>589</v>
      </c>
    </row>
    <row r="83" ht="15.75" customHeight="1">
      <c r="A83" s="5" t="s">
        <v>949</v>
      </c>
      <c r="B83" s="5" t="s">
        <v>105</v>
      </c>
      <c r="C83" s="5" t="s">
        <v>106</v>
      </c>
      <c r="D83" s="6">
        <v>45570.0</v>
      </c>
      <c r="E83" s="5">
        <v>75357.0</v>
      </c>
      <c r="F83" s="5">
        <v>34253.0</v>
      </c>
      <c r="G83" s="5" t="s">
        <v>107</v>
      </c>
      <c r="H83" s="5" t="s">
        <v>45</v>
      </c>
      <c r="I83" s="5" t="s">
        <v>108</v>
      </c>
      <c r="J83" s="5" t="s">
        <v>109</v>
      </c>
      <c r="K83" s="5" t="s">
        <v>950</v>
      </c>
      <c r="L83" s="5" t="s">
        <v>111</v>
      </c>
      <c r="M83" s="5" t="s">
        <v>112</v>
      </c>
      <c r="N83" s="5">
        <v>60188.0</v>
      </c>
      <c r="O83" s="5">
        <v>2.0</v>
      </c>
      <c r="P83" s="5" t="s">
        <v>951</v>
      </c>
      <c r="Q83" s="5" t="s">
        <v>114</v>
      </c>
      <c r="R83" s="5">
        <v>34.0</v>
      </c>
      <c r="S83" s="5" t="s">
        <v>115</v>
      </c>
      <c r="T83" s="5">
        <v>1.0</v>
      </c>
      <c r="U83" s="5" t="s">
        <v>93</v>
      </c>
      <c r="V83" s="5" t="s">
        <v>952</v>
      </c>
      <c r="W83" s="5" t="s">
        <v>52</v>
      </c>
      <c r="X83" s="5" t="s">
        <v>52</v>
      </c>
      <c r="Y83" s="5" t="s">
        <v>953</v>
      </c>
      <c r="Z83" s="5" t="s">
        <v>954</v>
      </c>
      <c r="AA83" s="5" t="s">
        <v>119</v>
      </c>
      <c r="AB83" s="5" t="s">
        <v>52</v>
      </c>
      <c r="AC83" s="5" t="s">
        <v>120</v>
      </c>
      <c r="AD83" s="5" t="s">
        <v>121</v>
      </c>
      <c r="AE83" s="5" t="s">
        <v>122</v>
      </c>
      <c r="AF83" s="5" t="s">
        <v>75</v>
      </c>
      <c r="AG83" s="5">
        <v>8830.0</v>
      </c>
      <c r="AH83" s="5" t="s">
        <v>123</v>
      </c>
      <c r="AI83" s="5" t="s">
        <v>124</v>
      </c>
      <c r="AJ83" s="5" t="s">
        <v>125</v>
      </c>
      <c r="AK83" s="5" t="s">
        <v>126</v>
      </c>
    </row>
    <row r="84" ht="15.75" customHeight="1">
      <c r="A84" s="5" t="s">
        <v>955</v>
      </c>
      <c r="B84" s="5" t="s">
        <v>105</v>
      </c>
      <c r="C84" s="5" t="s">
        <v>106</v>
      </c>
      <c r="D84" s="6">
        <v>45570.0</v>
      </c>
      <c r="E84" s="5">
        <v>38883.0</v>
      </c>
      <c r="F84" s="5">
        <v>17674.0</v>
      </c>
      <c r="G84" s="5" t="s">
        <v>107</v>
      </c>
      <c r="H84" s="5" t="s">
        <v>45</v>
      </c>
      <c r="I84" s="5" t="s">
        <v>108</v>
      </c>
      <c r="J84" s="5" t="s">
        <v>109</v>
      </c>
      <c r="K84" s="5" t="s">
        <v>956</v>
      </c>
      <c r="L84" s="5" t="s">
        <v>111</v>
      </c>
      <c r="M84" s="5" t="s">
        <v>112</v>
      </c>
      <c r="N84" s="5">
        <v>60188.0</v>
      </c>
      <c r="O84" s="5">
        <v>1.0</v>
      </c>
      <c r="P84" s="5" t="s">
        <v>957</v>
      </c>
      <c r="Q84" s="5">
        <v>4500.0</v>
      </c>
      <c r="R84" s="5">
        <v>20.0</v>
      </c>
      <c r="S84" s="5" t="s">
        <v>115</v>
      </c>
      <c r="T84" s="5">
        <v>1.0</v>
      </c>
      <c r="U84" s="5" t="s">
        <v>93</v>
      </c>
      <c r="V84" s="5" t="s">
        <v>958</v>
      </c>
      <c r="W84" s="5" t="s">
        <v>52</v>
      </c>
      <c r="X84" s="5" t="s">
        <v>52</v>
      </c>
      <c r="Y84" s="5" t="s">
        <v>953</v>
      </c>
      <c r="Z84" s="5">
        <v>1145559.0</v>
      </c>
      <c r="AA84" s="5" t="s">
        <v>119</v>
      </c>
      <c r="AB84" s="5" t="s">
        <v>52</v>
      </c>
      <c r="AC84" s="5" t="s">
        <v>120</v>
      </c>
      <c r="AD84" s="5" t="s">
        <v>121</v>
      </c>
      <c r="AE84" s="5" t="s">
        <v>122</v>
      </c>
      <c r="AF84" s="5" t="s">
        <v>75</v>
      </c>
      <c r="AG84" s="5">
        <v>8830.0</v>
      </c>
      <c r="AH84" s="5" t="s">
        <v>123</v>
      </c>
      <c r="AI84" s="5" t="s">
        <v>124</v>
      </c>
      <c r="AJ84" s="5" t="s">
        <v>125</v>
      </c>
      <c r="AK84" s="5" t="s">
        <v>126</v>
      </c>
    </row>
    <row r="85" ht="15.75" customHeight="1">
      <c r="A85" s="5" t="s">
        <v>959</v>
      </c>
      <c r="B85" s="5" t="s">
        <v>252</v>
      </c>
      <c r="C85" s="5" t="s">
        <v>252</v>
      </c>
      <c r="D85" s="6">
        <v>45570.0</v>
      </c>
      <c r="E85" s="5">
        <v>43111.0</v>
      </c>
      <c r="F85" s="5">
        <v>19596.0</v>
      </c>
      <c r="G85" s="5" t="s">
        <v>253</v>
      </c>
      <c r="H85" s="5" t="s">
        <v>254</v>
      </c>
      <c r="I85" s="5" t="s">
        <v>320</v>
      </c>
      <c r="J85" s="5" t="s">
        <v>256</v>
      </c>
      <c r="K85" s="5" t="s">
        <v>960</v>
      </c>
      <c r="L85" s="5" t="s">
        <v>258</v>
      </c>
      <c r="M85" s="5" t="s">
        <v>258</v>
      </c>
      <c r="N85" s="5" t="s">
        <v>52</v>
      </c>
      <c r="O85" s="5">
        <v>1.0</v>
      </c>
      <c r="P85" s="5" t="s">
        <v>960</v>
      </c>
      <c r="Q85" s="5" t="s">
        <v>211</v>
      </c>
      <c r="R85" s="5">
        <v>51.0</v>
      </c>
      <c r="S85" s="5" t="s">
        <v>115</v>
      </c>
      <c r="T85" s="5">
        <v>0.0</v>
      </c>
      <c r="U85" s="5" t="s">
        <v>52</v>
      </c>
      <c r="V85" s="5" t="s">
        <v>961</v>
      </c>
      <c r="W85" s="5" t="s">
        <v>52</v>
      </c>
      <c r="X85" s="5" t="s">
        <v>52</v>
      </c>
      <c r="Y85" s="5">
        <v>150.0</v>
      </c>
      <c r="Z85" s="5">
        <v>70933.0</v>
      </c>
      <c r="AA85" s="5" t="s">
        <v>323</v>
      </c>
      <c r="AB85" s="5" t="s">
        <v>261</v>
      </c>
      <c r="AC85" s="5" t="s">
        <v>262</v>
      </c>
      <c r="AD85" s="5" t="s">
        <v>263</v>
      </c>
      <c r="AE85" s="5" t="s">
        <v>264</v>
      </c>
      <c r="AF85" s="5" t="s">
        <v>265</v>
      </c>
      <c r="AG85" s="5" t="s">
        <v>266</v>
      </c>
      <c r="AH85" s="5" t="s">
        <v>267</v>
      </c>
      <c r="AI85" s="5" t="s">
        <v>102</v>
      </c>
      <c r="AJ85" s="5" t="s">
        <v>102</v>
      </c>
      <c r="AK85" s="5">
        <v>13841.0</v>
      </c>
    </row>
    <row r="86" ht="15.75" customHeight="1">
      <c r="A86" s="5" t="s">
        <v>962</v>
      </c>
      <c r="B86" s="5" t="s">
        <v>168</v>
      </c>
      <c r="C86" s="5" t="s">
        <v>169</v>
      </c>
      <c r="D86" s="6">
        <v>45563.0</v>
      </c>
      <c r="E86" s="5">
        <v>39600.0</v>
      </c>
      <c r="F86" s="5">
        <v>18000.0</v>
      </c>
      <c r="G86" s="5" t="s">
        <v>963</v>
      </c>
      <c r="H86" s="5" t="s">
        <v>171</v>
      </c>
      <c r="I86" s="5" t="s">
        <v>964</v>
      </c>
      <c r="J86" s="5" t="s">
        <v>965</v>
      </c>
      <c r="K86" s="5" t="s">
        <v>966</v>
      </c>
      <c r="L86" s="5" t="s">
        <v>174</v>
      </c>
      <c r="M86" s="5" t="s">
        <v>175</v>
      </c>
      <c r="N86" s="5" t="s">
        <v>52</v>
      </c>
      <c r="O86" s="5">
        <v>1.0</v>
      </c>
      <c r="P86" s="5" t="s">
        <v>967</v>
      </c>
      <c r="Q86" s="5">
        <v>4510.0</v>
      </c>
      <c r="R86" s="5">
        <v>10220.0</v>
      </c>
      <c r="S86" s="5" t="s">
        <v>115</v>
      </c>
      <c r="T86" s="5">
        <v>0.0</v>
      </c>
      <c r="U86" s="5" t="s">
        <v>52</v>
      </c>
      <c r="V86" s="5" t="s">
        <v>968</v>
      </c>
      <c r="W86" s="5" t="s">
        <v>52</v>
      </c>
      <c r="X86" s="5" t="s">
        <v>52</v>
      </c>
      <c r="Y86" s="5" t="s">
        <v>969</v>
      </c>
      <c r="Z86" s="5" t="s">
        <v>970</v>
      </c>
      <c r="AA86" s="5" t="s">
        <v>235</v>
      </c>
      <c r="AB86" s="5" t="s">
        <v>52</v>
      </c>
      <c r="AC86" s="5" t="s">
        <v>181</v>
      </c>
      <c r="AD86" s="5" t="s">
        <v>182</v>
      </c>
      <c r="AE86" s="5" t="s">
        <v>183</v>
      </c>
      <c r="AF86" s="5" t="s">
        <v>52</v>
      </c>
      <c r="AG86" s="5" t="s">
        <v>52</v>
      </c>
      <c r="AH86" s="5" t="s">
        <v>184</v>
      </c>
      <c r="AI86" s="5" t="s">
        <v>168</v>
      </c>
      <c r="AJ86" s="5" t="s">
        <v>174</v>
      </c>
      <c r="AK86" s="5" t="s">
        <v>185</v>
      </c>
    </row>
    <row r="87" ht="15.75" customHeight="1">
      <c r="A87" s="5" t="s">
        <v>971</v>
      </c>
      <c r="B87" s="5" t="s">
        <v>764</v>
      </c>
      <c r="C87" s="5" t="s">
        <v>765</v>
      </c>
      <c r="D87" s="6">
        <v>45562.0</v>
      </c>
      <c r="E87" s="5">
        <v>61697.0</v>
      </c>
      <c r="F87" s="5">
        <v>28044.0</v>
      </c>
      <c r="G87" s="5" t="s">
        <v>766</v>
      </c>
      <c r="H87" s="5" t="s">
        <v>84</v>
      </c>
      <c r="I87" s="5" t="s">
        <v>972</v>
      </c>
      <c r="J87" s="5" t="s">
        <v>768</v>
      </c>
      <c r="K87" s="5" t="s">
        <v>744</v>
      </c>
      <c r="L87" s="5" t="s">
        <v>769</v>
      </c>
      <c r="M87" s="5" t="s">
        <v>770</v>
      </c>
      <c r="N87" s="5">
        <v>7036.0</v>
      </c>
      <c r="O87" s="5">
        <v>1.0</v>
      </c>
      <c r="P87" s="5" t="s">
        <v>973</v>
      </c>
      <c r="Q87" s="5" t="s">
        <v>91</v>
      </c>
      <c r="R87" s="5">
        <v>1007.0</v>
      </c>
      <c r="S87" s="5" t="s">
        <v>53</v>
      </c>
      <c r="T87" s="5">
        <v>0.0</v>
      </c>
      <c r="U87" s="5" t="s">
        <v>70</v>
      </c>
      <c r="V87" s="5" t="s">
        <v>974</v>
      </c>
      <c r="W87" s="5" t="s">
        <v>71</v>
      </c>
      <c r="X87" s="5" t="s">
        <v>52</v>
      </c>
      <c r="Y87" s="5" t="s">
        <v>975</v>
      </c>
      <c r="Z87" s="5" t="s">
        <v>976</v>
      </c>
      <c r="AA87" s="5" t="s">
        <v>119</v>
      </c>
      <c r="AB87" s="5" t="s">
        <v>52</v>
      </c>
      <c r="AC87" s="5" t="s">
        <v>398</v>
      </c>
      <c r="AD87" s="5" t="s">
        <v>399</v>
      </c>
      <c r="AE87" s="5" t="s">
        <v>400</v>
      </c>
      <c r="AF87" s="5" t="s">
        <v>401</v>
      </c>
      <c r="AG87" s="5">
        <v>23502.0</v>
      </c>
      <c r="AH87" s="5" t="s">
        <v>402</v>
      </c>
      <c r="AI87" s="5" t="s">
        <v>764</v>
      </c>
      <c r="AJ87" s="5" t="s">
        <v>775</v>
      </c>
      <c r="AK87" s="5" t="s">
        <v>776</v>
      </c>
    </row>
    <row r="88" ht="15.75" customHeight="1">
      <c r="A88" s="5" t="s">
        <v>977</v>
      </c>
      <c r="B88" s="5" t="s">
        <v>252</v>
      </c>
      <c r="C88" s="5" t="s">
        <v>252</v>
      </c>
      <c r="D88" s="6">
        <v>45562.0</v>
      </c>
      <c r="E88" s="5">
        <v>48420.0</v>
      </c>
      <c r="F88" s="5">
        <v>22009.0</v>
      </c>
      <c r="G88" s="5" t="s">
        <v>253</v>
      </c>
      <c r="H88" s="5" t="s">
        <v>254</v>
      </c>
      <c r="I88" s="5" t="s">
        <v>255</v>
      </c>
      <c r="J88" s="5" t="s">
        <v>256</v>
      </c>
      <c r="K88" s="5" t="s">
        <v>978</v>
      </c>
      <c r="L88" s="5" t="s">
        <v>258</v>
      </c>
      <c r="M88" s="5" t="s">
        <v>258</v>
      </c>
      <c r="N88" s="5" t="s">
        <v>52</v>
      </c>
      <c r="O88" s="5">
        <v>1.0</v>
      </c>
      <c r="P88" s="5" t="s">
        <v>978</v>
      </c>
      <c r="Q88" s="5" t="s">
        <v>211</v>
      </c>
      <c r="R88" s="5">
        <v>127.0</v>
      </c>
      <c r="S88" s="5" t="s">
        <v>115</v>
      </c>
      <c r="T88" s="5">
        <v>0.0</v>
      </c>
      <c r="U88" s="5" t="s">
        <v>52</v>
      </c>
      <c r="V88" s="5" t="s">
        <v>979</v>
      </c>
      <c r="W88" s="5" t="s">
        <v>52</v>
      </c>
      <c r="X88" s="5" t="s">
        <v>52</v>
      </c>
      <c r="Y88" s="5">
        <v>159.0</v>
      </c>
      <c r="Z88" s="5">
        <v>70936.0</v>
      </c>
      <c r="AA88" s="5" t="s">
        <v>260</v>
      </c>
      <c r="AB88" s="5" t="s">
        <v>261</v>
      </c>
      <c r="AC88" s="5" t="s">
        <v>262</v>
      </c>
      <c r="AD88" s="5" t="s">
        <v>263</v>
      </c>
      <c r="AE88" s="5" t="s">
        <v>264</v>
      </c>
      <c r="AF88" s="5" t="s">
        <v>265</v>
      </c>
      <c r="AG88" s="5" t="s">
        <v>266</v>
      </c>
      <c r="AH88" s="5" t="s">
        <v>267</v>
      </c>
      <c r="AI88" s="5" t="s">
        <v>102</v>
      </c>
      <c r="AJ88" s="5" t="s">
        <v>102</v>
      </c>
      <c r="AK88" s="5">
        <v>13841.0</v>
      </c>
    </row>
    <row r="89" ht="15.75" customHeight="1">
      <c r="A89" s="5" t="s">
        <v>980</v>
      </c>
      <c r="B89" s="5" t="s">
        <v>981</v>
      </c>
      <c r="C89" s="5" t="s">
        <v>289</v>
      </c>
      <c r="D89" s="6">
        <v>45560.0</v>
      </c>
      <c r="E89" s="5">
        <v>529049.0</v>
      </c>
      <c r="F89" s="5">
        <v>240477.0</v>
      </c>
      <c r="G89" s="5" t="s">
        <v>226</v>
      </c>
      <c r="H89" s="5" t="s">
        <v>290</v>
      </c>
      <c r="I89" s="5" t="s">
        <v>982</v>
      </c>
      <c r="J89" s="5" t="s">
        <v>228</v>
      </c>
      <c r="K89" s="5" t="s">
        <v>983</v>
      </c>
      <c r="L89" s="5" t="s">
        <v>984</v>
      </c>
      <c r="M89" s="5" t="s">
        <v>294</v>
      </c>
      <c r="N89" s="5" t="s">
        <v>52</v>
      </c>
      <c r="O89" s="5">
        <v>8.0</v>
      </c>
      <c r="P89" s="5" t="s">
        <v>985</v>
      </c>
      <c r="Q89" s="5" t="s">
        <v>986</v>
      </c>
      <c r="R89" s="5">
        <v>55.0</v>
      </c>
      <c r="S89" s="5" t="s">
        <v>115</v>
      </c>
      <c r="T89" s="5">
        <v>6091.0</v>
      </c>
      <c r="U89" s="5" t="s">
        <v>158</v>
      </c>
      <c r="V89" s="5" t="s">
        <v>987</v>
      </c>
      <c r="W89" s="5" t="s">
        <v>52</v>
      </c>
      <c r="X89" s="5" t="s">
        <v>52</v>
      </c>
      <c r="Y89" s="5" t="s">
        <v>988</v>
      </c>
      <c r="Z89" s="5" t="s">
        <v>989</v>
      </c>
      <c r="AA89" s="5" t="s">
        <v>235</v>
      </c>
      <c r="AB89" s="5" t="s">
        <v>52</v>
      </c>
      <c r="AC89" s="5" t="s">
        <v>163</v>
      </c>
      <c r="AD89" s="5" t="s">
        <v>164</v>
      </c>
      <c r="AE89" s="5" t="s">
        <v>165</v>
      </c>
      <c r="AF89" s="5" t="s">
        <v>52</v>
      </c>
      <c r="AG89" s="5" t="s">
        <v>52</v>
      </c>
      <c r="AH89" s="5" t="s">
        <v>52</v>
      </c>
      <c r="AI89" s="5" t="s">
        <v>981</v>
      </c>
      <c r="AJ89" s="5" t="s">
        <v>984</v>
      </c>
      <c r="AK89" s="5" t="s">
        <v>300</v>
      </c>
    </row>
    <row r="90" ht="15.75" customHeight="1">
      <c r="A90" s="5" t="s">
        <v>990</v>
      </c>
      <c r="B90" s="5" t="s">
        <v>991</v>
      </c>
      <c r="C90" s="5" t="s">
        <v>992</v>
      </c>
      <c r="D90" s="6">
        <v>45558.0</v>
      </c>
      <c r="E90" s="5">
        <v>58300.0</v>
      </c>
      <c r="F90" s="5">
        <v>26500.0</v>
      </c>
      <c r="G90" s="5" t="s">
        <v>226</v>
      </c>
      <c r="H90" s="5" t="s">
        <v>149</v>
      </c>
      <c r="I90" s="5" t="s">
        <v>993</v>
      </c>
      <c r="J90" s="5" t="s">
        <v>228</v>
      </c>
      <c r="K90" s="5" t="s">
        <v>994</v>
      </c>
      <c r="L90" s="5" t="s">
        <v>995</v>
      </c>
      <c r="M90" s="5" t="s">
        <v>996</v>
      </c>
      <c r="N90" s="5">
        <v>77433.0</v>
      </c>
      <c r="O90" s="5">
        <v>1.0</v>
      </c>
      <c r="P90" s="5" t="s">
        <v>997</v>
      </c>
      <c r="Q90" s="5">
        <v>2210.0</v>
      </c>
      <c r="R90" s="5">
        <v>8.0</v>
      </c>
      <c r="S90" s="5" t="s">
        <v>115</v>
      </c>
      <c r="T90" s="5">
        <v>0.0</v>
      </c>
      <c r="U90" s="5" t="s">
        <v>52</v>
      </c>
      <c r="V90" s="5" t="s">
        <v>998</v>
      </c>
      <c r="W90" s="5" t="s">
        <v>71</v>
      </c>
      <c r="X90" s="5" t="s">
        <v>52</v>
      </c>
      <c r="Y90" s="5" t="s">
        <v>999</v>
      </c>
      <c r="Z90" s="5" t="s">
        <v>1000</v>
      </c>
      <c r="AA90" s="5" t="s">
        <v>200</v>
      </c>
      <c r="AB90" s="5" t="s">
        <v>52</v>
      </c>
      <c r="AC90" s="5" t="s">
        <v>181</v>
      </c>
      <c r="AD90" s="5" t="s">
        <v>182</v>
      </c>
      <c r="AE90" s="5" t="s">
        <v>183</v>
      </c>
      <c r="AF90" s="5" t="s">
        <v>52</v>
      </c>
      <c r="AG90" s="5" t="s">
        <v>52</v>
      </c>
      <c r="AH90" s="5" t="s">
        <v>184</v>
      </c>
      <c r="AI90" s="5" t="s">
        <v>991</v>
      </c>
      <c r="AJ90" s="5" t="s">
        <v>995</v>
      </c>
      <c r="AK90" s="5" t="s">
        <v>1001</v>
      </c>
    </row>
    <row r="91" ht="15.75" customHeight="1">
      <c r="A91" s="5" t="s">
        <v>990</v>
      </c>
      <c r="B91" s="5" t="s">
        <v>1002</v>
      </c>
      <c r="C91" s="5" t="s">
        <v>1003</v>
      </c>
      <c r="D91" s="6">
        <v>45558.0</v>
      </c>
      <c r="E91" s="5">
        <v>58300.0</v>
      </c>
      <c r="F91" s="5">
        <v>26500.0</v>
      </c>
      <c r="G91" s="5" t="s">
        <v>226</v>
      </c>
      <c r="H91" s="5" t="s">
        <v>149</v>
      </c>
      <c r="I91" s="5" t="s">
        <v>993</v>
      </c>
      <c r="J91" s="5" t="s">
        <v>228</v>
      </c>
      <c r="K91" s="5" t="s">
        <v>994</v>
      </c>
      <c r="L91" s="5" t="s">
        <v>1004</v>
      </c>
      <c r="M91" s="5" t="s">
        <v>1005</v>
      </c>
      <c r="N91" s="5">
        <v>30126.0</v>
      </c>
      <c r="O91" s="5">
        <v>1.0</v>
      </c>
      <c r="P91" s="5" t="s">
        <v>997</v>
      </c>
      <c r="Q91" s="5">
        <v>2210.0</v>
      </c>
      <c r="R91" s="5">
        <v>8.0</v>
      </c>
      <c r="S91" s="5" t="s">
        <v>115</v>
      </c>
      <c r="T91" s="5">
        <v>0.0</v>
      </c>
      <c r="U91" s="5" t="s">
        <v>52</v>
      </c>
      <c r="V91" s="5" t="s">
        <v>1006</v>
      </c>
      <c r="W91" s="5" t="s">
        <v>55</v>
      </c>
      <c r="X91" s="5" t="s">
        <v>998</v>
      </c>
      <c r="Y91" s="5" t="s">
        <v>999</v>
      </c>
      <c r="Z91" s="5" t="s">
        <v>1000</v>
      </c>
      <c r="AA91" s="5" t="s">
        <v>200</v>
      </c>
      <c r="AB91" s="5" t="s">
        <v>52</v>
      </c>
      <c r="AC91" s="5" t="s">
        <v>181</v>
      </c>
      <c r="AD91" s="5" t="s">
        <v>182</v>
      </c>
      <c r="AE91" s="5" t="s">
        <v>183</v>
      </c>
      <c r="AF91" s="5" t="s">
        <v>52</v>
      </c>
      <c r="AG91" s="5" t="s">
        <v>52</v>
      </c>
      <c r="AH91" s="5" t="s">
        <v>184</v>
      </c>
      <c r="AI91" s="5" t="s">
        <v>1002</v>
      </c>
      <c r="AJ91" s="5" t="s">
        <v>1004</v>
      </c>
      <c r="AK91" s="5" t="s">
        <v>1001</v>
      </c>
    </row>
    <row r="92" ht="15.75" customHeight="1">
      <c r="A92" s="5" t="s">
        <v>1007</v>
      </c>
      <c r="B92" s="5" t="s">
        <v>42</v>
      </c>
      <c r="C92" s="5" t="s">
        <v>43</v>
      </c>
      <c r="D92" s="6">
        <v>45556.0</v>
      </c>
      <c r="E92" s="5">
        <v>37805.0</v>
      </c>
      <c r="F92" s="5">
        <v>17184.0</v>
      </c>
      <c r="G92" s="5" t="s">
        <v>422</v>
      </c>
      <c r="H92" s="5" t="s">
        <v>84</v>
      </c>
      <c r="I92" s="5" t="s">
        <v>1008</v>
      </c>
      <c r="J92" s="5" t="s">
        <v>424</v>
      </c>
      <c r="K92" s="5" t="s">
        <v>48</v>
      </c>
      <c r="L92" s="5" t="s">
        <v>49</v>
      </c>
      <c r="M92" s="5" t="s">
        <v>50</v>
      </c>
      <c r="N92" s="5">
        <v>2048.0</v>
      </c>
      <c r="O92" s="5">
        <v>1.0</v>
      </c>
      <c r="P92" s="5" t="s">
        <v>1009</v>
      </c>
      <c r="Q92" s="5">
        <v>2200.0</v>
      </c>
      <c r="R92" s="5">
        <v>1505.0</v>
      </c>
      <c r="S92" s="5" t="s">
        <v>53</v>
      </c>
      <c r="T92" s="5">
        <v>0.0</v>
      </c>
      <c r="U92" s="5" t="s">
        <v>52</v>
      </c>
      <c r="V92" s="5" t="s">
        <v>1010</v>
      </c>
      <c r="W92" s="5" t="s">
        <v>55</v>
      </c>
      <c r="X92" s="5" t="s">
        <v>1011</v>
      </c>
      <c r="Y92" s="5" t="s">
        <v>1012</v>
      </c>
      <c r="Z92" s="5" t="s">
        <v>1013</v>
      </c>
      <c r="AA92" s="5" t="s">
        <v>59</v>
      </c>
      <c r="AB92" s="5" t="s">
        <v>52</v>
      </c>
      <c r="AC92" s="5" t="s">
        <v>60</v>
      </c>
      <c r="AD92" s="5" t="s">
        <v>52</v>
      </c>
      <c r="AE92" s="5" t="s">
        <v>52</v>
      </c>
      <c r="AF92" s="5" t="s">
        <v>52</v>
      </c>
      <c r="AG92" s="5" t="s">
        <v>52</v>
      </c>
      <c r="AH92" s="5" t="s">
        <v>52</v>
      </c>
      <c r="AI92" s="5" t="s">
        <v>42</v>
      </c>
      <c r="AJ92" s="5" t="s">
        <v>61</v>
      </c>
      <c r="AK92" s="5" t="s">
        <v>62</v>
      </c>
    </row>
    <row r="93" ht="15.75" customHeight="1">
      <c r="A93" s="5" t="s">
        <v>1014</v>
      </c>
      <c r="B93" s="5" t="s">
        <v>1015</v>
      </c>
      <c r="C93" s="5" t="s">
        <v>1016</v>
      </c>
      <c r="D93" s="6">
        <v>45556.0</v>
      </c>
      <c r="E93" s="5">
        <v>42645.0</v>
      </c>
      <c r="F93" s="5">
        <v>19384.0</v>
      </c>
      <c r="G93" s="5" t="s">
        <v>422</v>
      </c>
      <c r="H93" s="5" t="s">
        <v>84</v>
      </c>
      <c r="I93" s="5" t="s">
        <v>1008</v>
      </c>
      <c r="J93" s="5" t="s">
        <v>424</v>
      </c>
      <c r="K93" s="5" t="s">
        <v>744</v>
      </c>
      <c r="L93" s="5" t="s">
        <v>1017</v>
      </c>
      <c r="M93" s="5" t="s">
        <v>1018</v>
      </c>
      <c r="N93" s="5">
        <v>1960.0</v>
      </c>
      <c r="O93" s="5">
        <v>1.0</v>
      </c>
      <c r="P93" s="5" t="s">
        <v>1009</v>
      </c>
      <c r="Q93" s="5">
        <v>2200.0</v>
      </c>
      <c r="R93" s="5">
        <v>1505.0</v>
      </c>
      <c r="S93" s="5" t="s">
        <v>69</v>
      </c>
      <c r="T93" s="5">
        <v>0.0</v>
      </c>
      <c r="U93" s="5" t="s">
        <v>70</v>
      </c>
      <c r="V93" s="5" t="s">
        <v>1011</v>
      </c>
      <c r="W93" s="5" t="s">
        <v>71</v>
      </c>
      <c r="X93" s="5" t="s">
        <v>52</v>
      </c>
      <c r="Y93" s="5" t="s">
        <v>1019</v>
      </c>
      <c r="Z93" s="5" t="s">
        <v>1013</v>
      </c>
      <c r="AA93" s="5" t="s">
        <v>59</v>
      </c>
      <c r="AB93" s="5" t="s">
        <v>52</v>
      </c>
      <c r="AC93" s="5" t="s">
        <v>398</v>
      </c>
      <c r="AD93" s="5" t="s">
        <v>399</v>
      </c>
      <c r="AE93" s="5" t="s">
        <v>400</v>
      </c>
      <c r="AF93" s="5" t="s">
        <v>401</v>
      </c>
      <c r="AG93" s="5">
        <v>23502.0</v>
      </c>
      <c r="AH93" s="5" t="s">
        <v>402</v>
      </c>
      <c r="AI93" s="5" t="s">
        <v>1015</v>
      </c>
      <c r="AJ93" s="5" t="s">
        <v>1020</v>
      </c>
      <c r="AK93" s="5" t="s">
        <v>79</v>
      </c>
    </row>
    <row r="94" ht="15.75" customHeight="1">
      <c r="A94" s="5" t="s">
        <v>1021</v>
      </c>
      <c r="B94" s="5" t="s">
        <v>764</v>
      </c>
      <c r="C94" s="5" t="s">
        <v>765</v>
      </c>
      <c r="D94" s="6">
        <v>45556.0</v>
      </c>
      <c r="E94" s="5">
        <v>61807.0</v>
      </c>
      <c r="F94" s="5">
        <v>28094.0</v>
      </c>
      <c r="G94" s="5" t="s">
        <v>766</v>
      </c>
      <c r="H94" s="5" t="s">
        <v>84</v>
      </c>
      <c r="I94" s="5" t="s">
        <v>1008</v>
      </c>
      <c r="J94" s="5" t="s">
        <v>768</v>
      </c>
      <c r="K94" s="5" t="s">
        <v>744</v>
      </c>
      <c r="L94" s="5" t="s">
        <v>769</v>
      </c>
      <c r="M94" s="5" t="s">
        <v>770</v>
      </c>
      <c r="N94" s="5">
        <v>7036.0</v>
      </c>
      <c r="O94" s="5">
        <v>1.0</v>
      </c>
      <c r="P94" s="5" t="s">
        <v>1022</v>
      </c>
      <c r="Q94" s="5">
        <v>4500.0</v>
      </c>
      <c r="R94" s="5">
        <v>1001.0</v>
      </c>
      <c r="S94" s="5" t="s">
        <v>53</v>
      </c>
      <c r="T94" s="5">
        <v>0.0</v>
      </c>
      <c r="U94" s="5" t="s">
        <v>70</v>
      </c>
      <c r="V94" s="5" t="s">
        <v>1023</v>
      </c>
      <c r="W94" s="5" t="s">
        <v>71</v>
      </c>
      <c r="X94" s="5" t="s">
        <v>52</v>
      </c>
      <c r="Y94" s="5" t="s">
        <v>1019</v>
      </c>
      <c r="Z94" s="5" t="s">
        <v>1024</v>
      </c>
      <c r="AA94" s="5" t="s">
        <v>59</v>
      </c>
      <c r="AB94" s="5" t="s">
        <v>52</v>
      </c>
      <c r="AC94" s="5" t="s">
        <v>398</v>
      </c>
      <c r="AD94" s="5" t="s">
        <v>399</v>
      </c>
      <c r="AE94" s="5" t="s">
        <v>400</v>
      </c>
      <c r="AF94" s="5" t="s">
        <v>401</v>
      </c>
      <c r="AG94" s="5">
        <v>23502.0</v>
      </c>
      <c r="AH94" s="5" t="s">
        <v>402</v>
      </c>
      <c r="AI94" s="5" t="s">
        <v>764</v>
      </c>
      <c r="AJ94" s="5" t="s">
        <v>775</v>
      </c>
      <c r="AK94" s="5" t="s">
        <v>776</v>
      </c>
    </row>
    <row r="95" ht="15.75" customHeight="1">
      <c r="A95" s="5" t="s">
        <v>1025</v>
      </c>
      <c r="B95" s="5" t="s">
        <v>1026</v>
      </c>
      <c r="C95" s="5" t="s">
        <v>1027</v>
      </c>
      <c r="D95" s="6">
        <v>45556.0</v>
      </c>
      <c r="E95" s="5">
        <v>19657.0</v>
      </c>
      <c r="F95" s="5">
        <v>8935.0</v>
      </c>
      <c r="G95" s="5" t="s">
        <v>1028</v>
      </c>
      <c r="H95" s="5" t="s">
        <v>45</v>
      </c>
      <c r="I95" s="5" t="s">
        <v>1029</v>
      </c>
      <c r="J95" s="5" t="s">
        <v>1030</v>
      </c>
      <c r="K95" s="5" t="s">
        <v>1031</v>
      </c>
      <c r="L95" s="5" t="s">
        <v>1032</v>
      </c>
      <c r="M95" s="5" t="s">
        <v>1033</v>
      </c>
      <c r="N95" s="5">
        <v>19530.0</v>
      </c>
      <c r="O95" s="5">
        <v>1.0</v>
      </c>
      <c r="P95" s="5" t="s">
        <v>1034</v>
      </c>
      <c r="Q95" s="5" t="s">
        <v>211</v>
      </c>
      <c r="R95" s="5">
        <v>19.0</v>
      </c>
      <c r="S95" s="5" t="s">
        <v>53</v>
      </c>
      <c r="T95" s="5">
        <v>8.0</v>
      </c>
      <c r="U95" s="5" t="s">
        <v>93</v>
      </c>
      <c r="V95" s="5" t="s">
        <v>1035</v>
      </c>
      <c r="W95" s="5" t="s">
        <v>52</v>
      </c>
      <c r="X95" s="5" t="s">
        <v>52</v>
      </c>
      <c r="Y95" s="5" t="s">
        <v>1036</v>
      </c>
      <c r="Z95" s="5">
        <v>5109706.0</v>
      </c>
      <c r="AA95" s="5" t="s">
        <v>260</v>
      </c>
      <c r="AB95" s="5" t="s">
        <v>52</v>
      </c>
      <c r="AC95" s="5" t="s">
        <v>216</v>
      </c>
      <c r="AD95" s="5" t="s">
        <v>217</v>
      </c>
      <c r="AE95" s="5" t="s">
        <v>218</v>
      </c>
      <c r="AF95" s="5" t="s">
        <v>52</v>
      </c>
      <c r="AG95" s="5" t="s">
        <v>52</v>
      </c>
      <c r="AH95" s="5" t="s">
        <v>52</v>
      </c>
      <c r="AI95" s="5" t="s">
        <v>1037</v>
      </c>
      <c r="AJ95" s="5" t="s">
        <v>1038</v>
      </c>
      <c r="AK95" s="5" t="s">
        <v>165</v>
      </c>
    </row>
    <row r="96" ht="15.75" customHeight="1">
      <c r="A96" s="5" t="s">
        <v>1039</v>
      </c>
      <c r="B96" s="5" t="s">
        <v>1040</v>
      </c>
      <c r="C96" s="5" t="s">
        <v>1041</v>
      </c>
      <c r="D96" s="6">
        <v>45554.0</v>
      </c>
      <c r="E96" s="5">
        <v>12333.0</v>
      </c>
      <c r="F96" s="5">
        <v>5606.0</v>
      </c>
      <c r="G96" s="5" t="s">
        <v>556</v>
      </c>
      <c r="H96" s="5" t="s">
        <v>171</v>
      </c>
      <c r="I96" s="5" t="s">
        <v>1042</v>
      </c>
      <c r="J96" s="5" t="s">
        <v>558</v>
      </c>
      <c r="K96" s="5" t="s">
        <v>1043</v>
      </c>
      <c r="L96" s="5" t="s">
        <v>1044</v>
      </c>
      <c r="M96" s="5" t="s">
        <v>1045</v>
      </c>
      <c r="N96" s="5">
        <v>90245.0</v>
      </c>
      <c r="O96" s="5">
        <v>2.0</v>
      </c>
      <c r="P96" s="5" t="s">
        <v>1046</v>
      </c>
      <c r="Q96" s="5" t="s">
        <v>1047</v>
      </c>
      <c r="R96" s="5">
        <v>1480.0</v>
      </c>
      <c r="S96" s="5" t="s">
        <v>69</v>
      </c>
      <c r="T96" s="5">
        <v>79.0</v>
      </c>
      <c r="U96" s="5" t="s">
        <v>93</v>
      </c>
      <c r="V96" s="5" t="s">
        <v>1048</v>
      </c>
      <c r="W96" s="5" t="s">
        <v>52</v>
      </c>
      <c r="X96" s="5" t="s">
        <v>52</v>
      </c>
      <c r="Y96" s="5" t="s">
        <v>1049</v>
      </c>
      <c r="Z96" s="5" t="s">
        <v>1050</v>
      </c>
      <c r="AA96" s="5" t="s">
        <v>260</v>
      </c>
      <c r="AB96" s="5" t="s">
        <v>1051</v>
      </c>
      <c r="AC96" s="5" t="s">
        <v>565</v>
      </c>
      <c r="AD96" s="5" t="s">
        <v>566</v>
      </c>
      <c r="AE96" s="5" t="s">
        <v>567</v>
      </c>
      <c r="AF96" s="5" t="s">
        <v>52</v>
      </c>
      <c r="AG96" s="5" t="s">
        <v>52</v>
      </c>
      <c r="AH96" s="5" t="s">
        <v>568</v>
      </c>
      <c r="AI96" s="5" t="s">
        <v>1052</v>
      </c>
      <c r="AJ96" s="5" t="s">
        <v>1053</v>
      </c>
      <c r="AK96" s="5" t="s">
        <v>502</v>
      </c>
    </row>
    <row r="97" ht="15.75" customHeight="1">
      <c r="A97" s="5" t="s">
        <v>1054</v>
      </c>
      <c r="B97" s="5" t="s">
        <v>1055</v>
      </c>
      <c r="C97" s="5" t="s">
        <v>1056</v>
      </c>
      <c r="D97" s="6">
        <v>45553.0</v>
      </c>
      <c r="E97" s="5">
        <v>54633.0</v>
      </c>
      <c r="F97" s="5">
        <v>24833.0</v>
      </c>
      <c r="G97" s="5" t="s">
        <v>1057</v>
      </c>
      <c r="H97" s="5" t="s">
        <v>459</v>
      </c>
      <c r="I97" s="5" t="s">
        <v>1058</v>
      </c>
      <c r="J97" s="5" t="s">
        <v>191</v>
      </c>
      <c r="K97" s="5" t="s">
        <v>1059</v>
      </c>
      <c r="L97" s="5" t="s">
        <v>1060</v>
      </c>
      <c r="M97" s="5" t="s">
        <v>1061</v>
      </c>
      <c r="N97" s="5" t="s">
        <v>52</v>
      </c>
      <c r="O97" s="5">
        <v>1.0</v>
      </c>
      <c r="P97" s="5" t="s">
        <v>1062</v>
      </c>
      <c r="Q97" s="5" t="s">
        <v>466</v>
      </c>
      <c r="R97" s="5">
        <v>1760.0</v>
      </c>
      <c r="S97" s="5" t="s">
        <v>92</v>
      </c>
      <c r="T97" s="5">
        <v>60.0</v>
      </c>
      <c r="U97" s="5" t="s">
        <v>93</v>
      </c>
      <c r="V97" s="5" t="s">
        <v>1063</v>
      </c>
      <c r="W97" s="5" t="s">
        <v>52</v>
      </c>
      <c r="X97" s="5" t="s">
        <v>52</v>
      </c>
      <c r="Y97" s="5" t="s">
        <v>1036</v>
      </c>
      <c r="Z97" s="5" t="s">
        <v>1064</v>
      </c>
      <c r="AA97" s="5" t="s">
        <v>235</v>
      </c>
      <c r="AB97" s="5" t="s">
        <v>52</v>
      </c>
      <c r="AC97" s="5" t="s">
        <v>216</v>
      </c>
      <c r="AD97" s="5" t="s">
        <v>217</v>
      </c>
      <c r="AE97" s="5" t="s">
        <v>218</v>
      </c>
      <c r="AF97" s="5" t="s">
        <v>52</v>
      </c>
      <c r="AG97" s="5" t="s">
        <v>52</v>
      </c>
      <c r="AH97" s="5" t="s">
        <v>52</v>
      </c>
      <c r="AI97" s="5" t="s">
        <v>1055</v>
      </c>
      <c r="AJ97" s="5" t="s">
        <v>1060</v>
      </c>
      <c r="AK97" s="5" t="s">
        <v>219</v>
      </c>
    </row>
    <row r="98" ht="15.75" customHeight="1">
      <c r="A98" s="5" t="s">
        <v>1065</v>
      </c>
      <c r="B98" s="5" t="s">
        <v>1066</v>
      </c>
      <c r="C98" s="5" t="s">
        <v>1067</v>
      </c>
      <c r="D98" s="6">
        <v>45551.0</v>
      </c>
      <c r="E98" s="5">
        <v>324575.0</v>
      </c>
      <c r="F98" s="5">
        <v>147534.0</v>
      </c>
      <c r="G98" s="5" t="s">
        <v>1068</v>
      </c>
      <c r="H98" s="5" t="s">
        <v>1069</v>
      </c>
      <c r="I98" s="5" t="s">
        <v>1070</v>
      </c>
      <c r="J98" s="5" t="s">
        <v>1071</v>
      </c>
      <c r="K98" s="5" t="s">
        <v>1072</v>
      </c>
      <c r="L98" s="5" t="s">
        <v>1073</v>
      </c>
      <c r="M98" s="5" t="s">
        <v>1074</v>
      </c>
      <c r="N98" s="5" t="s">
        <v>52</v>
      </c>
      <c r="O98" s="5">
        <v>6.0</v>
      </c>
      <c r="P98" s="5" t="s">
        <v>1075</v>
      </c>
      <c r="Q98" s="5" t="s">
        <v>1076</v>
      </c>
      <c r="R98" s="5">
        <v>1340.0</v>
      </c>
      <c r="S98" s="5" t="s">
        <v>1077</v>
      </c>
      <c r="T98" s="5">
        <v>144.0</v>
      </c>
      <c r="U98" s="5" t="s">
        <v>70</v>
      </c>
      <c r="V98" s="5" t="s">
        <v>1078</v>
      </c>
      <c r="W98" s="5" t="s">
        <v>52</v>
      </c>
      <c r="X98" s="5" t="s">
        <v>52</v>
      </c>
      <c r="Y98" s="5" t="s">
        <v>1079</v>
      </c>
      <c r="Z98" s="5" t="s">
        <v>1080</v>
      </c>
      <c r="AA98" s="5" t="s">
        <v>119</v>
      </c>
      <c r="AB98" s="5" t="s">
        <v>52</v>
      </c>
      <c r="AC98" s="5" t="s">
        <v>72</v>
      </c>
      <c r="AD98" s="5" t="s">
        <v>73</v>
      </c>
      <c r="AE98" s="5" t="s">
        <v>74</v>
      </c>
      <c r="AF98" s="5" t="s">
        <v>75</v>
      </c>
      <c r="AG98" s="5" t="s">
        <v>76</v>
      </c>
      <c r="AH98" s="5" t="s">
        <v>77</v>
      </c>
      <c r="AI98" s="5" t="s">
        <v>1066</v>
      </c>
      <c r="AJ98" s="5" t="s">
        <v>1073</v>
      </c>
      <c r="AK98" s="5" t="s">
        <v>1081</v>
      </c>
    </row>
    <row r="99" ht="15.75" customHeight="1">
      <c r="A99" s="5" t="s">
        <v>1082</v>
      </c>
      <c r="B99" s="5" t="s">
        <v>1083</v>
      </c>
      <c r="C99" s="5" t="s">
        <v>899</v>
      </c>
      <c r="D99" s="6">
        <v>45550.0</v>
      </c>
      <c r="E99" s="5">
        <v>84322.0</v>
      </c>
      <c r="F99" s="5">
        <v>38328.0</v>
      </c>
      <c r="G99" s="5" t="s">
        <v>1084</v>
      </c>
      <c r="H99" s="5" t="s">
        <v>149</v>
      </c>
      <c r="I99" s="5" t="s">
        <v>1085</v>
      </c>
      <c r="J99" s="5" t="s">
        <v>872</v>
      </c>
      <c r="K99" s="5" t="s">
        <v>1086</v>
      </c>
      <c r="L99" s="5" t="s">
        <v>1087</v>
      </c>
      <c r="M99" s="5" t="s">
        <v>903</v>
      </c>
      <c r="N99" s="5">
        <v>44146.0</v>
      </c>
      <c r="O99" s="5">
        <v>2.0</v>
      </c>
      <c r="P99" s="5" t="s">
        <v>1088</v>
      </c>
      <c r="Q99" s="5" t="s">
        <v>537</v>
      </c>
      <c r="R99" s="5">
        <v>22.0</v>
      </c>
      <c r="S99" s="5" t="s">
        <v>53</v>
      </c>
      <c r="T99" s="5">
        <v>0.0</v>
      </c>
      <c r="U99" s="5" t="s">
        <v>52</v>
      </c>
      <c r="V99" s="5" t="s">
        <v>1089</v>
      </c>
      <c r="W99" s="5" t="s">
        <v>71</v>
      </c>
      <c r="X99" s="5" t="s">
        <v>52</v>
      </c>
      <c r="Y99" s="5" t="s">
        <v>1090</v>
      </c>
      <c r="Z99" s="5" t="s">
        <v>1091</v>
      </c>
      <c r="AA99" s="5" t="s">
        <v>260</v>
      </c>
      <c r="AB99" s="5" t="s">
        <v>283</v>
      </c>
      <c r="AC99" s="5" t="s">
        <v>216</v>
      </c>
      <c r="AD99" s="5" t="s">
        <v>217</v>
      </c>
      <c r="AE99" s="5" t="s">
        <v>218</v>
      </c>
      <c r="AF99" s="5" t="s">
        <v>52</v>
      </c>
      <c r="AG99" s="5" t="s">
        <v>52</v>
      </c>
      <c r="AH99" s="5" t="s">
        <v>52</v>
      </c>
      <c r="AI99" s="5" t="s">
        <v>899</v>
      </c>
      <c r="AJ99" s="5" t="s">
        <v>903</v>
      </c>
      <c r="AK99" s="5" t="s">
        <v>1092</v>
      </c>
    </row>
    <row r="100" ht="15.75" customHeight="1">
      <c r="A100" s="5" t="s">
        <v>1093</v>
      </c>
      <c r="B100" s="5" t="s">
        <v>764</v>
      </c>
      <c r="C100" s="5" t="s">
        <v>765</v>
      </c>
      <c r="D100" s="6">
        <v>45548.0</v>
      </c>
      <c r="E100" s="5">
        <v>61807.0</v>
      </c>
      <c r="F100" s="5">
        <v>28094.0</v>
      </c>
      <c r="G100" s="5" t="s">
        <v>766</v>
      </c>
      <c r="H100" s="5" t="s">
        <v>45</v>
      </c>
      <c r="I100" s="5" t="s">
        <v>1094</v>
      </c>
      <c r="J100" s="5" t="s">
        <v>768</v>
      </c>
      <c r="K100" s="5" t="s">
        <v>744</v>
      </c>
      <c r="L100" s="5" t="s">
        <v>769</v>
      </c>
      <c r="M100" s="5" t="s">
        <v>1095</v>
      </c>
      <c r="N100" s="5">
        <v>7036.0</v>
      </c>
      <c r="O100" s="5">
        <v>1.0</v>
      </c>
      <c r="P100" s="5" t="s">
        <v>1096</v>
      </c>
      <c r="Q100" s="5">
        <v>4500.0</v>
      </c>
      <c r="R100" s="5">
        <v>802.0</v>
      </c>
      <c r="S100" s="5" t="s">
        <v>53</v>
      </c>
      <c r="T100" s="5">
        <v>0.0</v>
      </c>
      <c r="U100" s="5" t="s">
        <v>70</v>
      </c>
      <c r="V100" s="5" t="s">
        <v>1097</v>
      </c>
      <c r="W100" s="5" t="s">
        <v>71</v>
      </c>
      <c r="X100" s="5" t="s">
        <v>52</v>
      </c>
      <c r="Y100" s="5" t="s">
        <v>1098</v>
      </c>
      <c r="Z100" s="5" t="s">
        <v>1099</v>
      </c>
      <c r="AA100" s="5" t="s">
        <v>162</v>
      </c>
      <c r="AB100" s="5" t="s">
        <v>52</v>
      </c>
      <c r="AC100" s="5" t="s">
        <v>398</v>
      </c>
      <c r="AD100" s="5" t="s">
        <v>399</v>
      </c>
      <c r="AE100" s="5" t="s">
        <v>400</v>
      </c>
      <c r="AF100" s="5" t="s">
        <v>401</v>
      </c>
      <c r="AG100" s="5">
        <v>23502.0</v>
      </c>
      <c r="AH100" s="5" t="s">
        <v>402</v>
      </c>
      <c r="AI100" s="5" t="s">
        <v>764</v>
      </c>
      <c r="AJ100" s="5" t="s">
        <v>775</v>
      </c>
      <c r="AK100" s="5" t="s">
        <v>776</v>
      </c>
    </row>
    <row r="101" ht="15.75" customHeight="1">
      <c r="A101" s="5" t="s">
        <v>1100</v>
      </c>
      <c r="B101" s="5" t="s">
        <v>1101</v>
      </c>
      <c r="C101" s="5" t="s">
        <v>1102</v>
      </c>
      <c r="D101" s="6">
        <v>45547.0</v>
      </c>
      <c r="E101" s="5">
        <v>42181.0</v>
      </c>
      <c r="F101" s="5">
        <v>19173.0</v>
      </c>
      <c r="G101" s="5" t="s">
        <v>1103</v>
      </c>
      <c r="H101" s="5" t="s">
        <v>480</v>
      </c>
      <c r="I101" s="5" t="s">
        <v>1104</v>
      </c>
      <c r="J101" s="5" t="s">
        <v>191</v>
      </c>
      <c r="K101" s="5" t="s">
        <v>1086</v>
      </c>
      <c r="L101" s="5" t="s">
        <v>1105</v>
      </c>
      <c r="M101" s="5" t="s">
        <v>1106</v>
      </c>
      <c r="N101" s="5">
        <v>98005.0</v>
      </c>
      <c r="O101" s="5">
        <v>1.0</v>
      </c>
      <c r="P101" s="5" t="s">
        <v>1107</v>
      </c>
      <c r="Q101" s="5" t="s">
        <v>211</v>
      </c>
      <c r="R101" s="5">
        <v>3300.0</v>
      </c>
      <c r="S101" s="5" t="s">
        <v>374</v>
      </c>
      <c r="T101" s="5">
        <v>50.0</v>
      </c>
      <c r="U101" s="5" t="s">
        <v>93</v>
      </c>
      <c r="V101" s="5" t="s">
        <v>1108</v>
      </c>
      <c r="W101" s="5" t="s">
        <v>52</v>
      </c>
      <c r="X101" s="5" t="s">
        <v>52</v>
      </c>
      <c r="Y101" s="5" t="s">
        <v>1109</v>
      </c>
      <c r="Z101" s="5" t="s">
        <v>1110</v>
      </c>
      <c r="AA101" s="5" t="s">
        <v>200</v>
      </c>
      <c r="AB101" s="5" t="s">
        <v>52</v>
      </c>
      <c r="AC101" s="5" t="s">
        <v>216</v>
      </c>
      <c r="AD101" s="5" t="s">
        <v>217</v>
      </c>
      <c r="AE101" s="5" t="s">
        <v>218</v>
      </c>
      <c r="AF101" s="5" t="s">
        <v>52</v>
      </c>
      <c r="AG101" s="5" t="s">
        <v>52</v>
      </c>
      <c r="AH101" s="5" t="s">
        <v>52</v>
      </c>
      <c r="AI101" s="5" t="s">
        <v>1101</v>
      </c>
      <c r="AJ101" s="5" t="s">
        <v>1105</v>
      </c>
      <c r="AK101" s="5" t="s">
        <v>1111</v>
      </c>
    </row>
    <row r="102" ht="15.75" customHeight="1">
      <c r="A102" s="5" t="s">
        <v>1112</v>
      </c>
      <c r="B102" s="5" t="s">
        <v>288</v>
      </c>
      <c r="C102" s="5" t="s">
        <v>289</v>
      </c>
      <c r="D102" s="6">
        <v>45546.0</v>
      </c>
      <c r="E102" s="5">
        <v>316845.0</v>
      </c>
      <c r="F102" s="5">
        <v>144020.0</v>
      </c>
      <c r="G102" s="5" t="s">
        <v>226</v>
      </c>
      <c r="H102" s="5" t="s">
        <v>290</v>
      </c>
      <c r="I102" s="5" t="s">
        <v>1113</v>
      </c>
      <c r="J102" s="5" t="s">
        <v>228</v>
      </c>
      <c r="K102" s="5" t="s">
        <v>1114</v>
      </c>
      <c r="L102" s="5" t="s">
        <v>293</v>
      </c>
      <c r="M102" s="5" t="s">
        <v>294</v>
      </c>
      <c r="N102" s="5" t="s">
        <v>52</v>
      </c>
      <c r="O102" s="5">
        <v>5.0</v>
      </c>
      <c r="P102" s="5" t="s">
        <v>1115</v>
      </c>
      <c r="Q102" s="5" t="s">
        <v>1116</v>
      </c>
      <c r="R102" s="5">
        <v>23.0</v>
      </c>
      <c r="S102" s="5" t="s">
        <v>115</v>
      </c>
      <c r="T102" s="5">
        <v>3687.0</v>
      </c>
      <c r="U102" s="5" t="s">
        <v>158</v>
      </c>
      <c r="V102" s="5" t="s">
        <v>1117</v>
      </c>
      <c r="W102" s="5" t="s">
        <v>52</v>
      </c>
      <c r="X102" s="5" t="s">
        <v>52</v>
      </c>
      <c r="Y102" s="5" t="s">
        <v>1118</v>
      </c>
      <c r="Z102" s="5" t="s">
        <v>1119</v>
      </c>
      <c r="AA102" s="5" t="s">
        <v>162</v>
      </c>
      <c r="AB102" s="5" t="s">
        <v>52</v>
      </c>
      <c r="AC102" s="5" t="s">
        <v>163</v>
      </c>
      <c r="AD102" s="5" t="s">
        <v>164</v>
      </c>
      <c r="AE102" s="5" t="s">
        <v>165</v>
      </c>
      <c r="AF102" s="5" t="s">
        <v>52</v>
      </c>
      <c r="AG102" s="5" t="s">
        <v>52</v>
      </c>
      <c r="AH102" s="5" t="s">
        <v>52</v>
      </c>
      <c r="AI102" s="5" t="s">
        <v>288</v>
      </c>
      <c r="AJ102" s="5" t="s">
        <v>293</v>
      </c>
      <c r="AK102" s="5" t="s">
        <v>300</v>
      </c>
    </row>
    <row r="103" ht="15.75" customHeight="1">
      <c r="A103" s="5" t="s">
        <v>1120</v>
      </c>
      <c r="B103" s="5" t="s">
        <v>1121</v>
      </c>
      <c r="C103" s="5" t="s">
        <v>289</v>
      </c>
      <c r="D103" s="6">
        <v>45546.0</v>
      </c>
      <c r="E103" s="5">
        <v>749641.0</v>
      </c>
      <c r="F103" s="5">
        <v>340746.0</v>
      </c>
      <c r="G103" s="5" t="s">
        <v>226</v>
      </c>
      <c r="H103" s="5" t="s">
        <v>290</v>
      </c>
      <c r="I103" s="5" t="s">
        <v>1113</v>
      </c>
      <c r="J103" s="5" t="s">
        <v>228</v>
      </c>
      <c r="K103" s="5" t="s">
        <v>1122</v>
      </c>
      <c r="L103" s="5" t="s">
        <v>1123</v>
      </c>
      <c r="M103" s="5" t="s">
        <v>294</v>
      </c>
      <c r="N103" s="5" t="s">
        <v>52</v>
      </c>
      <c r="O103" s="5">
        <v>12.0</v>
      </c>
      <c r="P103" s="5" t="s">
        <v>1124</v>
      </c>
      <c r="Q103" s="5" t="s">
        <v>1125</v>
      </c>
      <c r="R103" s="5">
        <v>49.0</v>
      </c>
      <c r="S103" s="5" t="s">
        <v>115</v>
      </c>
      <c r="T103" s="5">
        <v>8941.0</v>
      </c>
      <c r="U103" s="5" t="s">
        <v>158</v>
      </c>
      <c r="V103" s="5" t="s">
        <v>1126</v>
      </c>
      <c r="W103" s="5" t="s">
        <v>52</v>
      </c>
      <c r="X103" s="5" t="s">
        <v>52</v>
      </c>
      <c r="Y103" s="5" t="s">
        <v>1118</v>
      </c>
      <c r="Z103" s="5" t="s">
        <v>1127</v>
      </c>
      <c r="AA103" s="5" t="s">
        <v>162</v>
      </c>
      <c r="AB103" s="5" t="s">
        <v>52</v>
      </c>
      <c r="AC103" s="5" t="s">
        <v>163</v>
      </c>
      <c r="AD103" s="5" t="s">
        <v>164</v>
      </c>
      <c r="AE103" s="5" t="s">
        <v>165</v>
      </c>
      <c r="AF103" s="5" t="s">
        <v>52</v>
      </c>
      <c r="AG103" s="5" t="s">
        <v>52</v>
      </c>
      <c r="AH103" s="5" t="s">
        <v>52</v>
      </c>
      <c r="AI103" s="5" t="s">
        <v>1121</v>
      </c>
      <c r="AJ103" s="5" t="s">
        <v>1123</v>
      </c>
      <c r="AK103" s="5" t="s">
        <v>300</v>
      </c>
    </row>
    <row r="104" ht="15.75" customHeight="1">
      <c r="A104" s="5" t="s">
        <v>1128</v>
      </c>
      <c r="B104" s="5" t="s">
        <v>1121</v>
      </c>
      <c r="C104" s="5" t="s">
        <v>289</v>
      </c>
      <c r="D104" s="6">
        <v>45546.0</v>
      </c>
      <c r="E104" s="5">
        <v>774454.0</v>
      </c>
      <c r="F104" s="5">
        <v>352025.0</v>
      </c>
      <c r="G104" s="5" t="s">
        <v>226</v>
      </c>
      <c r="H104" s="5" t="s">
        <v>290</v>
      </c>
      <c r="I104" s="5" t="s">
        <v>1113</v>
      </c>
      <c r="J104" s="5" t="s">
        <v>228</v>
      </c>
      <c r="K104" s="5" t="s">
        <v>1122</v>
      </c>
      <c r="L104" s="5" t="s">
        <v>1123</v>
      </c>
      <c r="M104" s="5" t="s">
        <v>294</v>
      </c>
      <c r="N104" s="5" t="s">
        <v>52</v>
      </c>
      <c r="O104" s="5">
        <v>12.0</v>
      </c>
      <c r="P104" s="5" t="s">
        <v>1129</v>
      </c>
      <c r="Q104" s="5" t="s">
        <v>1125</v>
      </c>
      <c r="R104" s="5">
        <v>65.0</v>
      </c>
      <c r="S104" s="5" t="s">
        <v>115</v>
      </c>
      <c r="T104" s="5">
        <v>8812.0</v>
      </c>
      <c r="U104" s="5" t="s">
        <v>158</v>
      </c>
      <c r="V104" s="5" t="s">
        <v>1130</v>
      </c>
      <c r="W104" s="5" t="s">
        <v>52</v>
      </c>
      <c r="X104" s="5" t="s">
        <v>52</v>
      </c>
      <c r="Y104" s="5" t="s">
        <v>1118</v>
      </c>
      <c r="Z104" s="5" t="s">
        <v>1131</v>
      </c>
      <c r="AA104" s="5" t="s">
        <v>162</v>
      </c>
      <c r="AB104" s="5" t="s">
        <v>52</v>
      </c>
      <c r="AC104" s="5" t="s">
        <v>163</v>
      </c>
      <c r="AD104" s="5" t="s">
        <v>164</v>
      </c>
      <c r="AE104" s="5" t="s">
        <v>165</v>
      </c>
      <c r="AF104" s="5" t="s">
        <v>52</v>
      </c>
      <c r="AG104" s="5" t="s">
        <v>52</v>
      </c>
      <c r="AH104" s="5" t="s">
        <v>52</v>
      </c>
      <c r="AI104" s="5" t="s">
        <v>1121</v>
      </c>
      <c r="AJ104" s="5" t="s">
        <v>1123</v>
      </c>
      <c r="AK104" s="5" t="s">
        <v>300</v>
      </c>
    </row>
    <row r="105" ht="15.75" customHeight="1">
      <c r="A105" s="5" t="s">
        <v>1132</v>
      </c>
      <c r="B105" s="5" t="s">
        <v>490</v>
      </c>
      <c r="C105" s="5" t="s">
        <v>1133</v>
      </c>
      <c r="D105" s="6">
        <v>45545.0</v>
      </c>
      <c r="E105" s="5">
        <v>13644.0</v>
      </c>
      <c r="F105" s="5">
        <v>6202.0</v>
      </c>
      <c r="G105" s="5" t="s">
        <v>556</v>
      </c>
      <c r="H105" s="5" t="s">
        <v>45</v>
      </c>
      <c r="I105" s="5" t="s">
        <v>1134</v>
      </c>
      <c r="J105" s="5" t="s">
        <v>558</v>
      </c>
      <c r="K105" s="5" t="s">
        <v>1135</v>
      </c>
      <c r="L105" s="5" t="s">
        <v>1136</v>
      </c>
      <c r="M105" s="5" t="s">
        <v>1137</v>
      </c>
      <c r="N105" s="5">
        <v>11003.0</v>
      </c>
      <c r="O105" s="5">
        <v>1.0</v>
      </c>
      <c r="P105" s="5" t="s">
        <v>1138</v>
      </c>
      <c r="Q105" s="5" t="s">
        <v>52</v>
      </c>
      <c r="R105" s="5">
        <v>886.0</v>
      </c>
      <c r="S105" s="5" t="s">
        <v>92</v>
      </c>
      <c r="T105" s="5">
        <v>62.0</v>
      </c>
      <c r="U105" s="5" t="s">
        <v>93</v>
      </c>
      <c r="V105" s="5" t="s">
        <v>1139</v>
      </c>
      <c r="W105" s="5" t="s">
        <v>71</v>
      </c>
      <c r="X105" s="5" t="s">
        <v>52</v>
      </c>
      <c r="Y105" s="5" t="s">
        <v>1140</v>
      </c>
      <c r="Z105" s="5" t="s">
        <v>1141</v>
      </c>
      <c r="AA105" s="5" t="s">
        <v>59</v>
      </c>
      <c r="AB105" s="5" t="s">
        <v>52</v>
      </c>
      <c r="AC105" s="5" t="s">
        <v>565</v>
      </c>
      <c r="AD105" s="5" t="s">
        <v>566</v>
      </c>
      <c r="AE105" s="5" t="s">
        <v>567</v>
      </c>
      <c r="AF105" s="5" t="s">
        <v>52</v>
      </c>
      <c r="AG105" s="5" t="s">
        <v>52</v>
      </c>
      <c r="AH105" s="5" t="s">
        <v>568</v>
      </c>
      <c r="AI105" s="5" t="s">
        <v>490</v>
      </c>
      <c r="AJ105" s="5" t="s">
        <v>1136</v>
      </c>
      <c r="AK105" s="5" t="s">
        <v>1142</v>
      </c>
    </row>
    <row r="106" ht="15.75" customHeight="1">
      <c r="A106" s="5" t="s">
        <v>1143</v>
      </c>
      <c r="B106" s="5" t="s">
        <v>1144</v>
      </c>
      <c r="C106" s="5" t="s">
        <v>204</v>
      </c>
      <c r="D106" s="6">
        <v>45545.0</v>
      </c>
      <c r="E106" s="5">
        <v>57988.0</v>
      </c>
      <c r="F106" s="5">
        <v>26358.0</v>
      </c>
      <c r="G106" s="5" t="s">
        <v>148</v>
      </c>
      <c r="H106" s="5" t="s">
        <v>205</v>
      </c>
      <c r="I106" s="5" t="s">
        <v>1145</v>
      </c>
      <c r="J106" s="5" t="s">
        <v>151</v>
      </c>
      <c r="K106" s="5" t="s">
        <v>462</v>
      </c>
      <c r="L106" s="5" t="s">
        <v>1146</v>
      </c>
      <c r="M106" s="5" t="s">
        <v>1147</v>
      </c>
      <c r="N106" s="5">
        <v>29228.0</v>
      </c>
      <c r="O106" s="5">
        <v>1.0</v>
      </c>
      <c r="P106" s="5" t="s">
        <v>1148</v>
      </c>
      <c r="Q106" s="5">
        <v>4500.0</v>
      </c>
      <c r="R106" s="5">
        <v>3520.0</v>
      </c>
      <c r="S106" s="5" t="s">
        <v>53</v>
      </c>
      <c r="T106" s="5">
        <v>1119.0</v>
      </c>
      <c r="U106" s="5" t="s">
        <v>158</v>
      </c>
      <c r="V106" s="5" t="s">
        <v>1149</v>
      </c>
      <c r="W106" s="5" t="s">
        <v>52</v>
      </c>
      <c r="X106" s="5" t="s">
        <v>52</v>
      </c>
      <c r="Y106" s="5" t="s">
        <v>1150</v>
      </c>
      <c r="Z106" s="5" t="s">
        <v>1151</v>
      </c>
      <c r="AA106" s="5" t="s">
        <v>59</v>
      </c>
      <c r="AB106" s="5" t="s">
        <v>52</v>
      </c>
      <c r="AC106" s="5" t="s">
        <v>163</v>
      </c>
      <c r="AD106" s="5" t="s">
        <v>164</v>
      </c>
      <c r="AE106" s="5" t="s">
        <v>165</v>
      </c>
      <c r="AF106" s="5" t="s">
        <v>52</v>
      </c>
      <c r="AG106" s="5" t="s">
        <v>52</v>
      </c>
      <c r="AH106" s="5" t="s">
        <v>52</v>
      </c>
      <c r="AI106" s="5" t="s">
        <v>1144</v>
      </c>
      <c r="AJ106" s="5" t="s">
        <v>1152</v>
      </c>
      <c r="AK106" s="5" t="s">
        <v>1153</v>
      </c>
    </row>
    <row r="107" ht="15.75" customHeight="1">
      <c r="A107" s="5" t="s">
        <v>1154</v>
      </c>
      <c r="B107" s="5" t="s">
        <v>1155</v>
      </c>
      <c r="C107" s="5" t="s">
        <v>204</v>
      </c>
      <c r="D107" s="6">
        <v>45545.0</v>
      </c>
      <c r="E107" s="5">
        <v>66777.0</v>
      </c>
      <c r="F107" s="5">
        <v>30353.0</v>
      </c>
      <c r="G107" s="5" t="s">
        <v>148</v>
      </c>
      <c r="H107" s="5" t="s">
        <v>205</v>
      </c>
      <c r="I107" s="5" t="s">
        <v>1145</v>
      </c>
      <c r="J107" s="5" t="s">
        <v>151</v>
      </c>
      <c r="K107" s="5" t="s">
        <v>391</v>
      </c>
      <c r="L107" s="5" t="s">
        <v>1156</v>
      </c>
      <c r="M107" s="5" t="s">
        <v>1147</v>
      </c>
      <c r="N107" s="5" t="s">
        <v>52</v>
      </c>
      <c r="O107" s="5">
        <v>1.0</v>
      </c>
      <c r="P107" s="5" t="s">
        <v>1157</v>
      </c>
      <c r="Q107" s="5">
        <v>4500.0</v>
      </c>
      <c r="R107" s="5">
        <v>3520.0</v>
      </c>
      <c r="S107" s="5" t="s">
        <v>115</v>
      </c>
      <c r="T107" s="5">
        <v>1119.0</v>
      </c>
      <c r="U107" s="5" t="s">
        <v>158</v>
      </c>
      <c r="V107" s="5" t="s">
        <v>1158</v>
      </c>
      <c r="W107" s="5" t="s">
        <v>52</v>
      </c>
      <c r="X107" s="5" t="s">
        <v>52</v>
      </c>
      <c r="Y107" s="5" t="s">
        <v>1150</v>
      </c>
      <c r="Z107" s="5" t="s">
        <v>1159</v>
      </c>
      <c r="AA107" s="5" t="s">
        <v>59</v>
      </c>
      <c r="AB107" s="5" t="s">
        <v>52</v>
      </c>
      <c r="AC107" s="5" t="s">
        <v>163</v>
      </c>
      <c r="AD107" s="5" t="s">
        <v>164</v>
      </c>
      <c r="AE107" s="5" t="s">
        <v>165</v>
      </c>
      <c r="AF107" s="5" t="s">
        <v>52</v>
      </c>
      <c r="AG107" s="5" t="s">
        <v>52</v>
      </c>
      <c r="AH107" s="5" t="s">
        <v>52</v>
      </c>
      <c r="AI107" s="5" t="s">
        <v>1155</v>
      </c>
      <c r="AJ107" s="5" t="s">
        <v>1160</v>
      </c>
      <c r="AK107" s="5" t="s">
        <v>1153</v>
      </c>
    </row>
    <row r="108" ht="15.75" customHeight="1">
      <c r="A108" s="5" t="s">
        <v>1161</v>
      </c>
      <c r="B108" s="5" t="s">
        <v>1015</v>
      </c>
      <c r="C108" s="5" t="s">
        <v>1016</v>
      </c>
      <c r="D108" s="6">
        <v>45539.0</v>
      </c>
      <c r="E108" s="5">
        <v>42852.0</v>
      </c>
      <c r="F108" s="5">
        <v>19478.0</v>
      </c>
      <c r="G108" s="5" t="s">
        <v>422</v>
      </c>
      <c r="H108" s="5" t="s">
        <v>45</v>
      </c>
      <c r="I108" s="5" t="s">
        <v>1162</v>
      </c>
      <c r="J108" s="5" t="s">
        <v>424</v>
      </c>
      <c r="K108" s="5" t="s">
        <v>744</v>
      </c>
      <c r="L108" s="5" t="s">
        <v>1017</v>
      </c>
      <c r="M108" s="5" t="s">
        <v>1018</v>
      </c>
      <c r="N108" s="5">
        <v>1960.0</v>
      </c>
      <c r="O108" s="5">
        <v>1.0</v>
      </c>
      <c r="P108" s="5" t="s">
        <v>1163</v>
      </c>
      <c r="Q108" s="5">
        <v>2200.0</v>
      </c>
      <c r="R108" s="5">
        <v>1358.0</v>
      </c>
      <c r="S108" s="5" t="s">
        <v>69</v>
      </c>
      <c r="T108" s="5">
        <v>0.0</v>
      </c>
      <c r="U108" s="5" t="s">
        <v>70</v>
      </c>
      <c r="V108" s="5" t="s">
        <v>1164</v>
      </c>
      <c r="W108" s="5" t="s">
        <v>71</v>
      </c>
      <c r="X108" s="5" t="s">
        <v>52</v>
      </c>
      <c r="Y108" s="5" t="s">
        <v>1165</v>
      </c>
      <c r="Z108" s="5" t="s">
        <v>1166</v>
      </c>
      <c r="AA108" s="5" t="s">
        <v>235</v>
      </c>
      <c r="AB108" s="5" t="s">
        <v>52</v>
      </c>
      <c r="AC108" s="5" t="s">
        <v>398</v>
      </c>
      <c r="AD108" s="5" t="s">
        <v>399</v>
      </c>
      <c r="AE108" s="5" t="s">
        <v>400</v>
      </c>
      <c r="AF108" s="5" t="s">
        <v>401</v>
      </c>
      <c r="AG108" s="5">
        <v>23502.0</v>
      </c>
      <c r="AH108" s="5" t="s">
        <v>402</v>
      </c>
      <c r="AI108" s="5" t="s">
        <v>1015</v>
      </c>
      <c r="AJ108" s="5" t="s">
        <v>1020</v>
      </c>
      <c r="AK108" s="5" t="s">
        <v>79</v>
      </c>
    </row>
    <row r="109" ht="15.75" customHeight="1">
      <c r="A109" s="5" t="s">
        <v>1167</v>
      </c>
      <c r="B109" s="5" t="s">
        <v>1168</v>
      </c>
      <c r="C109" s="5" t="s">
        <v>1169</v>
      </c>
      <c r="D109" s="6">
        <v>45539.0</v>
      </c>
      <c r="E109" s="5">
        <v>10573.0</v>
      </c>
      <c r="F109" s="5">
        <v>4806.0</v>
      </c>
      <c r="G109" s="5" t="s">
        <v>1068</v>
      </c>
      <c r="H109" s="5" t="s">
        <v>366</v>
      </c>
      <c r="I109" s="5" t="s">
        <v>1170</v>
      </c>
      <c r="J109" s="5" t="s">
        <v>1071</v>
      </c>
      <c r="K109" s="5" t="s">
        <v>1171</v>
      </c>
      <c r="L109" s="5" t="s">
        <v>1172</v>
      </c>
      <c r="M109" s="5" t="s">
        <v>1173</v>
      </c>
      <c r="N109" s="5">
        <v>90010.0</v>
      </c>
      <c r="O109" s="5">
        <v>1.0</v>
      </c>
      <c r="P109" s="5" t="s">
        <v>1174</v>
      </c>
      <c r="Q109" s="5">
        <v>9511.0</v>
      </c>
      <c r="R109" s="5">
        <v>4403.0</v>
      </c>
      <c r="S109" s="5" t="s">
        <v>374</v>
      </c>
      <c r="T109" s="5">
        <v>0.0</v>
      </c>
      <c r="U109" s="5" t="s">
        <v>52</v>
      </c>
      <c r="V109" s="5" t="s">
        <v>1175</v>
      </c>
      <c r="W109" s="5" t="s">
        <v>52</v>
      </c>
      <c r="X109" s="5" t="s">
        <v>52</v>
      </c>
      <c r="Y109" s="5">
        <v>265.0</v>
      </c>
      <c r="Z109" s="5" t="s">
        <v>1176</v>
      </c>
      <c r="AA109" s="5" t="s">
        <v>1177</v>
      </c>
      <c r="AB109" s="5" t="s">
        <v>52</v>
      </c>
      <c r="AC109" s="5" t="s">
        <v>377</v>
      </c>
      <c r="AD109" s="5" t="s">
        <v>378</v>
      </c>
      <c r="AE109" s="5" t="s">
        <v>379</v>
      </c>
      <c r="AF109" s="5" t="s">
        <v>265</v>
      </c>
      <c r="AG109" s="5">
        <v>33166.0</v>
      </c>
      <c r="AH109" s="5" t="s">
        <v>380</v>
      </c>
      <c r="AI109" s="5" t="s">
        <v>1178</v>
      </c>
      <c r="AJ109" s="5" t="s">
        <v>1179</v>
      </c>
      <c r="AK109" s="5" t="s">
        <v>1180</v>
      </c>
    </row>
    <row r="110" ht="15.75" customHeight="1">
      <c r="A110" s="5" t="s">
        <v>1181</v>
      </c>
      <c r="B110" s="5" t="s">
        <v>433</v>
      </c>
      <c r="C110" s="5" t="s">
        <v>1182</v>
      </c>
      <c r="D110" s="6">
        <v>45538.0</v>
      </c>
      <c r="E110" s="5">
        <v>25089.0</v>
      </c>
      <c r="F110" s="5">
        <v>11404.0</v>
      </c>
      <c r="G110" s="5" t="s">
        <v>435</v>
      </c>
      <c r="H110" s="5" t="s">
        <v>131</v>
      </c>
      <c r="I110" s="5" t="s">
        <v>1183</v>
      </c>
      <c r="J110" s="5" t="s">
        <v>424</v>
      </c>
      <c r="K110" s="5" t="s">
        <v>1184</v>
      </c>
      <c r="L110" s="5" t="s">
        <v>438</v>
      </c>
      <c r="M110" s="5" t="s">
        <v>1185</v>
      </c>
      <c r="N110" s="5">
        <v>75261.0</v>
      </c>
      <c r="O110" s="5">
        <v>1.0</v>
      </c>
      <c r="P110" s="5" t="s">
        <v>1186</v>
      </c>
      <c r="Q110" s="5">
        <v>4310.0</v>
      </c>
      <c r="R110" s="5">
        <v>44.0</v>
      </c>
      <c r="S110" s="5" t="s">
        <v>115</v>
      </c>
      <c r="T110" s="5">
        <v>0.0</v>
      </c>
      <c r="U110" s="5" t="s">
        <v>52</v>
      </c>
      <c r="V110" s="5" t="s">
        <v>1187</v>
      </c>
      <c r="W110" s="5" t="s">
        <v>71</v>
      </c>
      <c r="X110" s="5" t="s">
        <v>52</v>
      </c>
      <c r="Y110" s="5">
        <v>4129.0</v>
      </c>
      <c r="Z110" s="5" t="s">
        <v>1188</v>
      </c>
      <c r="AA110" s="5" t="s">
        <v>119</v>
      </c>
      <c r="AB110" s="5" t="s">
        <v>52</v>
      </c>
      <c r="AC110" s="5" t="s">
        <v>181</v>
      </c>
      <c r="AD110" s="5" t="s">
        <v>182</v>
      </c>
      <c r="AE110" s="5" t="s">
        <v>183</v>
      </c>
      <c r="AF110" s="5" t="s">
        <v>52</v>
      </c>
      <c r="AG110" s="5" t="s">
        <v>52</v>
      </c>
      <c r="AH110" s="5" t="s">
        <v>184</v>
      </c>
      <c r="AI110" s="5" t="s">
        <v>433</v>
      </c>
      <c r="AJ110" s="5" t="s">
        <v>438</v>
      </c>
      <c r="AK110" s="5" t="s">
        <v>444</v>
      </c>
    </row>
    <row r="111" ht="15.75" customHeight="1">
      <c r="A111" s="5" t="s">
        <v>1189</v>
      </c>
      <c r="B111" s="5" t="s">
        <v>433</v>
      </c>
      <c r="C111" s="5" t="s">
        <v>1182</v>
      </c>
      <c r="D111" s="6">
        <v>45538.0</v>
      </c>
      <c r="E111" s="5">
        <v>34465.0</v>
      </c>
      <c r="F111" s="5">
        <v>15666.0</v>
      </c>
      <c r="G111" s="5" t="s">
        <v>435</v>
      </c>
      <c r="H111" s="5" t="s">
        <v>131</v>
      </c>
      <c r="I111" s="5" t="s">
        <v>1183</v>
      </c>
      <c r="J111" s="5" t="s">
        <v>424</v>
      </c>
      <c r="K111" s="5" t="s">
        <v>1190</v>
      </c>
      <c r="L111" s="5" t="s">
        <v>438</v>
      </c>
      <c r="M111" s="5" t="s">
        <v>1185</v>
      </c>
      <c r="N111" s="5">
        <v>75261.0</v>
      </c>
      <c r="O111" s="5">
        <v>1.0</v>
      </c>
      <c r="P111" s="5" t="s">
        <v>1191</v>
      </c>
      <c r="Q111" s="5">
        <v>4310.0</v>
      </c>
      <c r="R111" s="5">
        <v>62.0</v>
      </c>
      <c r="S111" s="5" t="s">
        <v>115</v>
      </c>
      <c r="T111" s="5">
        <v>0.0</v>
      </c>
      <c r="U111" s="5" t="s">
        <v>52</v>
      </c>
      <c r="V111" s="5" t="s">
        <v>1192</v>
      </c>
      <c r="W111" s="5" t="s">
        <v>71</v>
      </c>
      <c r="X111" s="5" t="s">
        <v>52</v>
      </c>
      <c r="Y111" s="5">
        <v>4129.0</v>
      </c>
      <c r="Z111" s="5" t="s">
        <v>1193</v>
      </c>
      <c r="AA111" s="5" t="s">
        <v>119</v>
      </c>
      <c r="AB111" s="5" t="s">
        <v>52</v>
      </c>
      <c r="AC111" s="5" t="s">
        <v>181</v>
      </c>
      <c r="AD111" s="5" t="s">
        <v>182</v>
      </c>
      <c r="AE111" s="5" t="s">
        <v>183</v>
      </c>
      <c r="AF111" s="5" t="s">
        <v>52</v>
      </c>
      <c r="AG111" s="5" t="s">
        <v>52</v>
      </c>
      <c r="AH111" s="5" t="s">
        <v>184</v>
      </c>
      <c r="AI111" s="5" t="s">
        <v>433</v>
      </c>
      <c r="AJ111" s="5" t="s">
        <v>438</v>
      </c>
      <c r="AK111" s="5" t="s">
        <v>444</v>
      </c>
    </row>
    <row r="112" ht="15.75" customHeight="1">
      <c r="A112" s="5" t="s">
        <v>1194</v>
      </c>
      <c r="B112" s="5" t="s">
        <v>1195</v>
      </c>
      <c r="C112" s="5" t="s">
        <v>1196</v>
      </c>
      <c r="D112" s="6">
        <v>45536.0</v>
      </c>
      <c r="E112" s="5">
        <v>637548.0</v>
      </c>
      <c r="F112" s="5">
        <v>289795.0</v>
      </c>
      <c r="G112" s="5" t="s">
        <v>226</v>
      </c>
      <c r="H112" s="5" t="s">
        <v>290</v>
      </c>
      <c r="I112" s="5" t="s">
        <v>291</v>
      </c>
      <c r="J112" s="5" t="s">
        <v>228</v>
      </c>
      <c r="K112" s="5" t="s">
        <v>302</v>
      </c>
      <c r="L112" s="5" t="s">
        <v>1197</v>
      </c>
      <c r="M112" s="5" t="s">
        <v>1198</v>
      </c>
      <c r="N112" s="5" t="s">
        <v>52</v>
      </c>
      <c r="O112" s="5">
        <v>10.0</v>
      </c>
      <c r="P112" s="5" t="s">
        <v>1199</v>
      </c>
      <c r="Q112" s="5" t="s">
        <v>304</v>
      </c>
      <c r="R112" s="5">
        <v>35.0</v>
      </c>
      <c r="S112" s="5" t="s">
        <v>115</v>
      </c>
      <c r="T112" s="5">
        <v>7263.0</v>
      </c>
      <c r="U112" s="5" t="s">
        <v>158</v>
      </c>
      <c r="V112" s="5" t="s">
        <v>1200</v>
      </c>
      <c r="W112" s="5" t="s">
        <v>52</v>
      </c>
      <c r="X112" s="5" t="s">
        <v>52</v>
      </c>
      <c r="Y112" s="5" t="s">
        <v>844</v>
      </c>
      <c r="Z112" s="5" t="s">
        <v>1201</v>
      </c>
      <c r="AA112" s="5" t="s">
        <v>162</v>
      </c>
      <c r="AB112" s="5" t="s">
        <v>52</v>
      </c>
      <c r="AC112" s="5" t="s">
        <v>163</v>
      </c>
      <c r="AD112" s="5" t="s">
        <v>164</v>
      </c>
      <c r="AE112" s="5" t="s">
        <v>165</v>
      </c>
      <c r="AF112" s="5" t="s">
        <v>52</v>
      </c>
      <c r="AG112" s="5" t="s">
        <v>52</v>
      </c>
      <c r="AH112" s="5" t="s">
        <v>52</v>
      </c>
      <c r="AI112" s="5" t="s">
        <v>1195</v>
      </c>
      <c r="AJ112" s="5" t="s">
        <v>1197</v>
      </c>
      <c r="AK112" s="5" t="s">
        <v>300</v>
      </c>
    </row>
    <row r="113" ht="15.75" customHeight="1">
      <c r="A113" s="5" t="s">
        <v>1202</v>
      </c>
      <c r="B113" s="5" t="s">
        <v>1121</v>
      </c>
      <c r="C113" s="5" t="s">
        <v>289</v>
      </c>
      <c r="D113" s="6">
        <v>45536.0</v>
      </c>
      <c r="E113" s="5">
        <v>391680.0</v>
      </c>
      <c r="F113" s="5">
        <v>178036.0</v>
      </c>
      <c r="G113" s="5" t="s">
        <v>226</v>
      </c>
      <c r="H113" s="5" t="s">
        <v>290</v>
      </c>
      <c r="I113" s="5" t="s">
        <v>291</v>
      </c>
      <c r="J113" s="5" t="s">
        <v>228</v>
      </c>
      <c r="K113" s="5" t="s">
        <v>1203</v>
      </c>
      <c r="L113" s="5" t="s">
        <v>1123</v>
      </c>
      <c r="M113" s="5" t="s">
        <v>294</v>
      </c>
      <c r="N113" s="5" t="s">
        <v>52</v>
      </c>
      <c r="O113" s="5">
        <v>6.0</v>
      </c>
      <c r="P113" s="5" t="s">
        <v>1204</v>
      </c>
      <c r="Q113" s="5" t="s">
        <v>1205</v>
      </c>
      <c r="R113" s="5">
        <v>71.0</v>
      </c>
      <c r="S113" s="5" t="s">
        <v>115</v>
      </c>
      <c r="T113" s="5">
        <v>4236.0</v>
      </c>
      <c r="U113" s="5" t="s">
        <v>158</v>
      </c>
      <c r="V113" s="5" t="s">
        <v>1206</v>
      </c>
      <c r="W113" s="5" t="s">
        <v>52</v>
      </c>
      <c r="X113" s="5" t="s">
        <v>52</v>
      </c>
      <c r="Y113" s="5" t="s">
        <v>844</v>
      </c>
      <c r="Z113" s="5" t="s">
        <v>1207</v>
      </c>
      <c r="AA113" s="5" t="s">
        <v>162</v>
      </c>
      <c r="AB113" s="5" t="s">
        <v>52</v>
      </c>
      <c r="AC113" s="5" t="s">
        <v>163</v>
      </c>
      <c r="AD113" s="5" t="s">
        <v>164</v>
      </c>
      <c r="AE113" s="5" t="s">
        <v>165</v>
      </c>
      <c r="AF113" s="5" t="s">
        <v>52</v>
      </c>
      <c r="AG113" s="5" t="s">
        <v>52</v>
      </c>
      <c r="AH113" s="5" t="s">
        <v>52</v>
      </c>
      <c r="AI113" s="5" t="s">
        <v>1121</v>
      </c>
      <c r="AJ113" s="5" t="s">
        <v>1123</v>
      </c>
      <c r="AK113" s="5" t="s">
        <v>300</v>
      </c>
    </row>
    <row r="114" ht="15.75" customHeight="1">
      <c r="A114" s="5" t="s">
        <v>1208</v>
      </c>
      <c r="B114" s="5" t="s">
        <v>1121</v>
      </c>
      <c r="C114" s="5" t="s">
        <v>289</v>
      </c>
      <c r="D114" s="6">
        <v>45536.0</v>
      </c>
      <c r="E114" s="5">
        <v>506738.0</v>
      </c>
      <c r="F114" s="5">
        <v>230335.0</v>
      </c>
      <c r="G114" s="5" t="s">
        <v>226</v>
      </c>
      <c r="H114" s="5" t="s">
        <v>290</v>
      </c>
      <c r="I114" s="5" t="s">
        <v>291</v>
      </c>
      <c r="J114" s="5" t="s">
        <v>228</v>
      </c>
      <c r="K114" s="5" t="s">
        <v>983</v>
      </c>
      <c r="L114" s="5" t="s">
        <v>1123</v>
      </c>
      <c r="M114" s="5" t="s">
        <v>294</v>
      </c>
      <c r="N114" s="5" t="s">
        <v>52</v>
      </c>
      <c r="O114" s="5">
        <v>8.0</v>
      </c>
      <c r="P114" s="5" t="s">
        <v>1209</v>
      </c>
      <c r="Q114" s="5" t="s">
        <v>986</v>
      </c>
      <c r="R114" s="5">
        <v>90.0</v>
      </c>
      <c r="S114" s="5" t="s">
        <v>115</v>
      </c>
      <c r="T114" s="5">
        <v>5801.0</v>
      </c>
      <c r="U114" s="5" t="s">
        <v>158</v>
      </c>
      <c r="V114" s="5" t="s">
        <v>1210</v>
      </c>
      <c r="W114" s="5" t="s">
        <v>52</v>
      </c>
      <c r="X114" s="5" t="s">
        <v>52</v>
      </c>
      <c r="Y114" s="5" t="s">
        <v>844</v>
      </c>
      <c r="Z114" s="5" t="s">
        <v>1211</v>
      </c>
      <c r="AA114" s="5" t="s">
        <v>162</v>
      </c>
      <c r="AB114" s="5" t="s">
        <v>52</v>
      </c>
      <c r="AC114" s="5" t="s">
        <v>163</v>
      </c>
      <c r="AD114" s="5" t="s">
        <v>164</v>
      </c>
      <c r="AE114" s="5" t="s">
        <v>165</v>
      </c>
      <c r="AF114" s="5" t="s">
        <v>52</v>
      </c>
      <c r="AG114" s="5" t="s">
        <v>52</v>
      </c>
      <c r="AH114" s="5" t="s">
        <v>52</v>
      </c>
      <c r="AI114" s="5" t="s">
        <v>1121</v>
      </c>
      <c r="AJ114" s="5" t="s">
        <v>1123</v>
      </c>
      <c r="AK114" s="5" t="s">
        <v>300</v>
      </c>
    </row>
    <row r="115" ht="15.75" customHeight="1">
      <c r="A115" s="5" t="s">
        <v>1212</v>
      </c>
      <c r="B115" s="5" t="s">
        <v>1121</v>
      </c>
      <c r="C115" s="5" t="s">
        <v>289</v>
      </c>
      <c r="D115" s="6">
        <v>45536.0</v>
      </c>
      <c r="E115" s="5">
        <v>625158.0</v>
      </c>
      <c r="F115" s="5">
        <v>284163.0</v>
      </c>
      <c r="G115" s="5" t="s">
        <v>226</v>
      </c>
      <c r="H115" s="5" t="s">
        <v>290</v>
      </c>
      <c r="I115" s="5" t="s">
        <v>291</v>
      </c>
      <c r="J115" s="5" t="s">
        <v>228</v>
      </c>
      <c r="K115" s="5" t="s">
        <v>302</v>
      </c>
      <c r="L115" s="5" t="s">
        <v>1123</v>
      </c>
      <c r="M115" s="5" t="s">
        <v>294</v>
      </c>
      <c r="N115" s="5" t="s">
        <v>52</v>
      </c>
      <c r="O115" s="5">
        <v>10.0</v>
      </c>
      <c r="P115" s="5" t="s">
        <v>1213</v>
      </c>
      <c r="Q115" s="5" t="s">
        <v>304</v>
      </c>
      <c r="R115" s="5">
        <v>38.0</v>
      </c>
      <c r="S115" s="5" t="s">
        <v>115</v>
      </c>
      <c r="T115" s="5">
        <v>7417.0</v>
      </c>
      <c r="U115" s="5" t="s">
        <v>158</v>
      </c>
      <c r="V115" s="5" t="s">
        <v>1214</v>
      </c>
      <c r="W115" s="5" t="s">
        <v>52</v>
      </c>
      <c r="X115" s="5" t="s">
        <v>52</v>
      </c>
      <c r="Y115" s="5" t="s">
        <v>844</v>
      </c>
      <c r="Z115" s="5" t="s">
        <v>1215</v>
      </c>
      <c r="AA115" s="5" t="s">
        <v>162</v>
      </c>
      <c r="AB115" s="5" t="s">
        <v>52</v>
      </c>
      <c r="AC115" s="5" t="s">
        <v>163</v>
      </c>
      <c r="AD115" s="5" t="s">
        <v>164</v>
      </c>
      <c r="AE115" s="5" t="s">
        <v>165</v>
      </c>
      <c r="AF115" s="5" t="s">
        <v>52</v>
      </c>
      <c r="AG115" s="5" t="s">
        <v>52</v>
      </c>
      <c r="AH115" s="5" t="s">
        <v>52</v>
      </c>
      <c r="AI115" s="5" t="s">
        <v>1121</v>
      </c>
      <c r="AJ115" s="5" t="s">
        <v>1123</v>
      </c>
      <c r="AK115" s="5" t="s">
        <v>300</v>
      </c>
    </row>
    <row r="116" ht="15.75" customHeight="1">
      <c r="A116" s="5" t="s">
        <v>1216</v>
      </c>
      <c r="B116" s="5" t="s">
        <v>1195</v>
      </c>
      <c r="C116" s="5" t="s">
        <v>1196</v>
      </c>
      <c r="D116" s="6">
        <v>45536.0</v>
      </c>
      <c r="E116" s="5">
        <v>635079.0</v>
      </c>
      <c r="F116" s="5">
        <v>288672.0</v>
      </c>
      <c r="G116" s="5" t="s">
        <v>226</v>
      </c>
      <c r="H116" s="5" t="s">
        <v>290</v>
      </c>
      <c r="I116" s="5" t="s">
        <v>291</v>
      </c>
      <c r="J116" s="5" t="s">
        <v>228</v>
      </c>
      <c r="K116" s="5" t="s">
        <v>302</v>
      </c>
      <c r="L116" s="5" t="s">
        <v>1197</v>
      </c>
      <c r="M116" s="5" t="s">
        <v>1198</v>
      </c>
      <c r="N116" s="5" t="s">
        <v>52</v>
      </c>
      <c r="O116" s="5">
        <v>10.0</v>
      </c>
      <c r="P116" s="5" t="s">
        <v>1217</v>
      </c>
      <c r="Q116" s="5" t="s">
        <v>304</v>
      </c>
      <c r="R116" s="5">
        <v>58.0</v>
      </c>
      <c r="S116" s="5" t="s">
        <v>115</v>
      </c>
      <c r="T116" s="5">
        <v>7065.0</v>
      </c>
      <c r="U116" s="5" t="s">
        <v>158</v>
      </c>
      <c r="V116" s="5" t="s">
        <v>1218</v>
      </c>
      <c r="W116" s="5" t="s">
        <v>52</v>
      </c>
      <c r="X116" s="5" t="s">
        <v>52</v>
      </c>
      <c r="Y116" s="5" t="s">
        <v>844</v>
      </c>
      <c r="Z116" s="5" t="s">
        <v>1219</v>
      </c>
      <c r="AA116" s="5" t="s">
        <v>162</v>
      </c>
      <c r="AB116" s="5" t="s">
        <v>52</v>
      </c>
      <c r="AC116" s="5" t="s">
        <v>163</v>
      </c>
      <c r="AD116" s="5" t="s">
        <v>164</v>
      </c>
      <c r="AE116" s="5" t="s">
        <v>165</v>
      </c>
      <c r="AF116" s="5" t="s">
        <v>52</v>
      </c>
      <c r="AG116" s="5" t="s">
        <v>52</v>
      </c>
      <c r="AH116" s="5" t="s">
        <v>52</v>
      </c>
      <c r="AI116" s="5" t="s">
        <v>1195</v>
      </c>
      <c r="AJ116" s="5" t="s">
        <v>1197</v>
      </c>
      <c r="AK116" s="5" t="s">
        <v>300</v>
      </c>
    </row>
    <row r="117" ht="15.75" customHeight="1">
      <c r="A117" s="5" t="s">
        <v>1220</v>
      </c>
      <c r="B117" s="5" t="s">
        <v>1221</v>
      </c>
      <c r="C117" s="5" t="s">
        <v>1222</v>
      </c>
      <c r="D117" s="6">
        <v>45534.0</v>
      </c>
      <c r="E117" s="5">
        <v>22345.0</v>
      </c>
      <c r="F117" s="5">
        <v>10157.0</v>
      </c>
      <c r="G117" s="5" t="s">
        <v>963</v>
      </c>
      <c r="H117" s="5" t="s">
        <v>171</v>
      </c>
      <c r="I117" s="5" t="s">
        <v>1223</v>
      </c>
      <c r="J117" s="5" t="s">
        <v>965</v>
      </c>
      <c r="K117" s="5" t="s">
        <v>391</v>
      </c>
      <c r="L117" s="5" t="s">
        <v>1224</v>
      </c>
      <c r="M117" s="5" t="s">
        <v>1225</v>
      </c>
      <c r="N117" s="5">
        <v>23702.0</v>
      </c>
      <c r="O117" s="5">
        <v>1.0</v>
      </c>
      <c r="P117" s="5" t="s">
        <v>1226</v>
      </c>
      <c r="Q117" s="5">
        <v>4500.0</v>
      </c>
      <c r="R117" s="5">
        <v>11.0</v>
      </c>
      <c r="S117" s="5" t="s">
        <v>53</v>
      </c>
      <c r="T117" s="5">
        <v>0.0</v>
      </c>
      <c r="U117" s="5" t="s">
        <v>70</v>
      </c>
      <c r="V117" s="5" t="s">
        <v>1227</v>
      </c>
      <c r="W117" s="5" t="s">
        <v>71</v>
      </c>
      <c r="X117" s="5" t="s">
        <v>52</v>
      </c>
      <c r="Y117" s="5" t="s">
        <v>1228</v>
      </c>
      <c r="Z117" s="5" t="s">
        <v>1229</v>
      </c>
      <c r="AA117" s="5" t="s">
        <v>730</v>
      </c>
      <c r="AB117" s="5" t="s">
        <v>283</v>
      </c>
      <c r="AC117" s="5" t="s">
        <v>1230</v>
      </c>
      <c r="AD117" s="5" t="s">
        <v>1231</v>
      </c>
      <c r="AE117" s="5" t="s">
        <v>52</v>
      </c>
      <c r="AF117" s="5" t="s">
        <v>52</v>
      </c>
      <c r="AG117" s="5" t="s">
        <v>52</v>
      </c>
      <c r="AH117" s="5" t="s">
        <v>1232</v>
      </c>
      <c r="AI117" s="5" t="s">
        <v>1221</v>
      </c>
      <c r="AJ117" s="5" t="s">
        <v>1224</v>
      </c>
      <c r="AK117" s="5" t="s">
        <v>1233</v>
      </c>
    </row>
    <row r="118" ht="15.75" customHeight="1">
      <c r="A118" s="5" t="s">
        <v>1234</v>
      </c>
      <c r="B118" s="5" t="s">
        <v>1235</v>
      </c>
      <c r="C118" s="5" t="s">
        <v>1235</v>
      </c>
      <c r="D118" s="6">
        <v>45534.0</v>
      </c>
      <c r="E118" s="5">
        <v>5669.0</v>
      </c>
      <c r="F118" s="5">
        <v>2577.0</v>
      </c>
      <c r="G118" s="5" t="s">
        <v>963</v>
      </c>
      <c r="H118" s="5" t="s">
        <v>171</v>
      </c>
      <c r="I118" s="5" t="s">
        <v>1223</v>
      </c>
      <c r="J118" s="5" t="s">
        <v>965</v>
      </c>
      <c r="K118" s="5" t="s">
        <v>744</v>
      </c>
      <c r="L118" s="5" t="s">
        <v>1236</v>
      </c>
      <c r="M118" s="5" t="s">
        <v>1237</v>
      </c>
      <c r="N118" s="5" t="s">
        <v>1238</v>
      </c>
      <c r="O118" s="5">
        <v>1.0</v>
      </c>
      <c r="P118" s="5" t="s">
        <v>1226</v>
      </c>
      <c r="Q118" s="5">
        <v>4500.0</v>
      </c>
      <c r="R118" s="5">
        <v>5.0</v>
      </c>
      <c r="S118" s="5" t="s">
        <v>53</v>
      </c>
      <c r="T118" s="5">
        <v>0.0</v>
      </c>
      <c r="U118" s="5" t="s">
        <v>70</v>
      </c>
      <c r="V118" s="5" t="s">
        <v>1239</v>
      </c>
      <c r="W118" s="5" t="s">
        <v>55</v>
      </c>
      <c r="X118" s="5" t="s">
        <v>1227</v>
      </c>
      <c r="Y118" s="5" t="s">
        <v>1228</v>
      </c>
      <c r="Z118" s="5" t="s">
        <v>1229</v>
      </c>
      <c r="AA118" s="5" t="s">
        <v>730</v>
      </c>
      <c r="AB118" s="5" t="s">
        <v>52</v>
      </c>
      <c r="AC118" s="5" t="s">
        <v>1230</v>
      </c>
      <c r="AD118" s="5" t="s">
        <v>1231</v>
      </c>
      <c r="AE118" s="5" t="s">
        <v>52</v>
      </c>
      <c r="AF118" s="5" t="s">
        <v>52</v>
      </c>
      <c r="AG118" s="5" t="s">
        <v>52</v>
      </c>
      <c r="AH118" s="5" t="s">
        <v>1232</v>
      </c>
      <c r="AI118" s="5" t="s">
        <v>1221</v>
      </c>
      <c r="AJ118" s="5" t="s">
        <v>1224</v>
      </c>
      <c r="AK118" s="5" t="s">
        <v>1233</v>
      </c>
    </row>
    <row r="119" ht="15.75" customHeight="1">
      <c r="A119" s="5" t="s">
        <v>1240</v>
      </c>
      <c r="B119" s="5" t="s">
        <v>1121</v>
      </c>
      <c r="C119" s="5" t="s">
        <v>289</v>
      </c>
      <c r="D119" s="6">
        <v>45531.0</v>
      </c>
      <c r="E119" s="5">
        <v>373051.0</v>
      </c>
      <c r="F119" s="5">
        <v>169569.0</v>
      </c>
      <c r="G119" s="5" t="s">
        <v>226</v>
      </c>
      <c r="H119" s="5" t="s">
        <v>290</v>
      </c>
      <c r="I119" s="5" t="s">
        <v>1241</v>
      </c>
      <c r="J119" s="5" t="s">
        <v>228</v>
      </c>
      <c r="K119" s="5" t="s">
        <v>1203</v>
      </c>
      <c r="L119" s="5" t="s">
        <v>1123</v>
      </c>
      <c r="M119" s="5" t="s">
        <v>294</v>
      </c>
      <c r="N119" s="5" t="s">
        <v>52</v>
      </c>
      <c r="O119" s="5">
        <v>6.0</v>
      </c>
      <c r="P119" s="5" t="s">
        <v>1242</v>
      </c>
      <c r="Q119" s="5" t="s">
        <v>1205</v>
      </c>
      <c r="R119" s="5">
        <v>32.0</v>
      </c>
      <c r="S119" s="5" t="s">
        <v>115</v>
      </c>
      <c r="T119" s="5">
        <v>4501.0</v>
      </c>
      <c r="U119" s="5" t="s">
        <v>158</v>
      </c>
      <c r="V119" s="5" t="s">
        <v>1243</v>
      </c>
      <c r="W119" s="5" t="s">
        <v>52</v>
      </c>
      <c r="X119" s="5" t="s">
        <v>52</v>
      </c>
      <c r="Y119" s="5" t="s">
        <v>988</v>
      </c>
      <c r="Z119" s="5" t="s">
        <v>1244</v>
      </c>
      <c r="AA119" s="5" t="s">
        <v>162</v>
      </c>
      <c r="AB119" s="5" t="s">
        <v>52</v>
      </c>
      <c r="AC119" s="5" t="s">
        <v>163</v>
      </c>
      <c r="AD119" s="5" t="s">
        <v>164</v>
      </c>
      <c r="AE119" s="5" t="s">
        <v>165</v>
      </c>
      <c r="AF119" s="5" t="s">
        <v>52</v>
      </c>
      <c r="AG119" s="5" t="s">
        <v>52</v>
      </c>
      <c r="AH119" s="5" t="s">
        <v>52</v>
      </c>
      <c r="AI119" s="5" t="s">
        <v>1121</v>
      </c>
      <c r="AJ119" s="5" t="s">
        <v>1123</v>
      </c>
      <c r="AK119" s="5" t="s">
        <v>300</v>
      </c>
    </row>
    <row r="120" ht="15.75" customHeight="1">
      <c r="A120" s="5" t="s">
        <v>1245</v>
      </c>
      <c r="B120" s="5" t="s">
        <v>1121</v>
      </c>
      <c r="C120" s="5" t="s">
        <v>289</v>
      </c>
      <c r="D120" s="6">
        <v>45531.0</v>
      </c>
      <c r="E120" s="5">
        <v>623957.0</v>
      </c>
      <c r="F120" s="5">
        <v>283617.0</v>
      </c>
      <c r="G120" s="5" t="s">
        <v>226</v>
      </c>
      <c r="H120" s="5" t="s">
        <v>290</v>
      </c>
      <c r="I120" s="5" t="s">
        <v>1241</v>
      </c>
      <c r="J120" s="5" t="s">
        <v>228</v>
      </c>
      <c r="K120" s="5" t="s">
        <v>302</v>
      </c>
      <c r="L120" s="5" t="s">
        <v>1123</v>
      </c>
      <c r="M120" s="5" t="s">
        <v>294</v>
      </c>
      <c r="N120" s="5" t="s">
        <v>52</v>
      </c>
      <c r="O120" s="5">
        <v>10.0</v>
      </c>
      <c r="P120" s="5" t="s">
        <v>1246</v>
      </c>
      <c r="Q120" s="5" t="s">
        <v>304</v>
      </c>
      <c r="R120" s="5">
        <v>38.0</v>
      </c>
      <c r="S120" s="5" t="s">
        <v>115</v>
      </c>
      <c r="T120" s="5">
        <v>6997.0</v>
      </c>
      <c r="U120" s="5" t="s">
        <v>158</v>
      </c>
      <c r="V120" s="5" t="s">
        <v>1247</v>
      </c>
      <c r="W120" s="5" t="s">
        <v>52</v>
      </c>
      <c r="X120" s="5" t="s">
        <v>52</v>
      </c>
      <c r="Y120" s="5" t="s">
        <v>988</v>
      </c>
      <c r="Z120" s="5" t="s">
        <v>1248</v>
      </c>
      <c r="AA120" s="5" t="s">
        <v>162</v>
      </c>
      <c r="AB120" s="5" t="s">
        <v>52</v>
      </c>
      <c r="AC120" s="5" t="s">
        <v>163</v>
      </c>
      <c r="AD120" s="5" t="s">
        <v>164</v>
      </c>
      <c r="AE120" s="5" t="s">
        <v>165</v>
      </c>
      <c r="AF120" s="5" t="s">
        <v>52</v>
      </c>
      <c r="AG120" s="5" t="s">
        <v>52</v>
      </c>
      <c r="AH120" s="5" t="s">
        <v>52</v>
      </c>
      <c r="AI120" s="5" t="s">
        <v>1121</v>
      </c>
      <c r="AJ120" s="5" t="s">
        <v>1123</v>
      </c>
      <c r="AK120" s="5" t="s">
        <v>300</v>
      </c>
    </row>
    <row r="121" ht="15.75" customHeight="1">
      <c r="A121" s="5" t="s">
        <v>1249</v>
      </c>
      <c r="B121" s="5" t="s">
        <v>1250</v>
      </c>
      <c r="C121" s="5" t="s">
        <v>1251</v>
      </c>
      <c r="D121" s="6">
        <v>45529.0</v>
      </c>
      <c r="E121" s="5">
        <v>29407.0</v>
      </c>
      <c r="F121" s="5">
        <v>13367.0</v>
      </c>
      <c r="G121" s="5" t="s">
        <v>1028</v>
      </c>
      <c r="H121" s="5" t="s">
        <v>45</v>
      </c>
      <c r="I121" s="5" t="s">
        <v>1252</v>
      </c>
      <c r="J121" s="5" t="s">
        <v>1030</v>
      </c>
      <c r="K121" s="5" t="s">
        <v>1253</v>
      </c>
      <c r="L121" s="5" t="s">
        <v>1254</v>
      </c>
      <c r="M121" s="5" t="s">
        <v>1255</v>
      </c>
      <c r="N121" s="5">
        <v>11434.0</v>
      </c>
      <c r="O121" s="5">
        <v>1.0</v>
      </c>
      <c r="P121" s="5" t="s">
        <v>1256</v>
      </c>
      <c r="Q121" s="5" t="s">
        <v>91</v>
      </c>
      <c r="R121" s="5">
        <v>25.0</v>
      </c>
      <c r="S121" s="5" t="s">
        <v>53</v>
      </c>
      <c r="T121" s="5">
        <v>0.0</v>
      </c>
      <c r="U121" s="5" t="s">
        <v>52</v>
      </c>
      <c r="V121" s="5" t="s">
        <v>1257</v>
      </c>
      <c r="W121" s="5" t="s">
        <v>71</v>
      </c>
      <c r="X121" s="5" t="s">
        <v>52</v>
      </c>
      <c r="Y121" s="5" t="s">
        <v>1109</v>
      </c>
      <c r="Z121" s="5">
        <v>2229032.0</v>
      </c>
      <c r="AA121" s="5" t="s">
        <v>235</v>
      </c>
      <c r="AB121" s="5" t="s">
        <v>283</v>
      </c>
      <c r="AC121" s="5" t="s">
        <v>216</v>
      </c>
      <c r="AD121" s="5" t="s">
        <v>217</v>
      </c>
      <c r="AE121" s="5" t="s">
        <v>218</v>
      </c>
      <c r="AF121" s="5" t="s">
        <v>52</v>
      </c>
      <c r="AG121" s="5" t="s">
        <v>52</v>
      </c>
      <c r="AH121" s="5" t="s">
        <v>52</v>
      </c>
      <c r="AI121" s="5" t="s">
        <v>1250</v>
      </c>
      <c r="AJ121" s="5" t="s">
        <v>1254</v>
      </c>
      <c r="AK121" s="5" t="s">
        <v>165</v>
      </c>
    </row>
    <row r="122" ht="15.75" customHeight="1">
      <c r="A122" s="5" t="s">
        <v>1258</v>
      </c>
      <c r="B122" s="5" t="s">
        <v>1259</v>
      </c>
      <c r="C122" s="5" t="s">
        <v>102</v>
      </c>
      <c r="D122" s="6">
        <v>45527.0</v>
      </c>
      <c r="E122" s="5">
        <v>50250.0</v>
      </c>
      <c r="F122" s="5">
        <v>22841.0</v>
      </c>
      <c r="G122" s="5" t="s">
        <v>412</v>
      </c>
      <c r="H122" s="5" t="s">
        <v>131</v>
      </c>
      <c r="I122" s="5" t="s">
        <v>1260</v>
      </c>
      <c r="J122" s="5" t="s">
        <v>414</v>
      </c>
      <c r="K122" s="5" t="s">
        <v>744</v>
      </c>
      <c r="L122" s="5" t="s">
        <v>1261</v>
      </c>
      <c r="M122" s="5" t="s">
        <v>102</v>
      </c>
      <c r="N122" s="5">
        <v>43125.0</v>
      </c>
      <c r="O122" s="5">
        <v>1.0</v>
      </c>
      <c r="P122" s="5" t="s">
        <v>1262</v>
      </c>
      <c r="Q122" s="5">
        <v>4500.0</v>
      </c>
      <c r="R122" s="5">
        <v>1217.0</v>
      </c>
      <c r="S122" s="5" t="s">
        <v>92</v>
      </c>
      <c r="T122" s="5">
        <v>0.0</v>
      </c>
      <c r="U122" s="5" t="s">
        <v>70</v>
      </c>
      <c r="V122" s="5" t="s">
        <v>1263</v>
      </c>
      <c r="W122" s="5" t="s">
        <v>52</v>
      </c>
      <c r="X122" s="5" t="s">
        <v>52</v>
      </c>
      <c r="Y122" s="5" t="s">
        <v>1264</v>
      </c>
      <c r="Z122" s="5" t="s">
        <v>1265</v>
      </c>
      <c r="AA122" s="5" t="s">
        <v>162</v>
      </c>
      <c r="AB122" s="5" t="s">
        <v>283</v>
      </c>
      <c r="AC122" s="5" t="s">
        <v>398</v>
      </c>
      <c r="AD122" s="5" t="s">
        <v>399</v>
      </c>
      <c r="AE122" s="5" t="s">
        <v>400</v>
      </c>
      <c r="AF122" s="5" t="s">
        <v>401</v>
      </c>
      <c r="AG122" s="5">
        <v>23502.0</v>
      </c>
      <c r="AH122" s="5" t="s">
        <v>402</v>
      </c>
      <c r="AI122" s="5" t="s">
        <v>102</v>
      </c>
      <c r="AJ122" s="5" t="s">
        <v>102</v>
      </c>
      <c r="AK122" s="5" t="s">
        <v>1266</v>
      </c>
    </row>
    <row r="123" ht="15.75" customHeight="1">
      <c r="A123" s="5" t="s">
        <v>1267</v>
      </c>
      <c r="B123" s="5" t="s">
        <v>252</v>
      </c>
      <c r="C123" s="5" t="s">
        <v>252</v>
      </c>
      <c r="D123" s="6">
        <v>45527.0</v>
      </c>
      <c r="E123" s="5">
        <v>31073.0</v>
      </c>
      <c r="F123" s="5">
        <v>14124.0</v>
      </c>
      <c r="G123" s="5" t="s">
        <v>253</v>
      </c>
      <c r="H123" s="5" t="s">
        <v>254</v>
      </c>
      <c r="I123" s="5" t="s">
        <v>320</v>
      </c>
      <c r="J123" s="5" t="s">
        <v>256</v>
      </c>
      <c r="K123" s="5" t="s">
        <v>1268</v>
      </c>
      <c r="L123" s="5" t="s">
        <v>258</v>
      </c>
      <c r="M123" s="5" t="s">
        <v>258</v>
      </c>
      <c r="N123" s="5" t="s">
        <v>52</v>
      </c>
      <c r="O123" s="5">
        <v>1.0</v>
      </c>
      <c r="P123" s="5" t="s">
        <v>1268</v>
      </c>
      <c r="Q123" s="5" t="s">
        <v>211</v>
      </c>
      <c r="R123" s="5">
        <v>82.0</v>
      </c>
      <c r="S123" s="5" t="s">
        <v>115</v>
      </c>
      <c r="T123" s="5">
        <v>0.0</v>
      </c>
      <c r="U123" s="5" t="s">
        <v>52</v>
      </c>
      <c r="V123" s="5" t="s">
        <v>1269</v>
      </c>
      <c r="W123" s="5" t="s">
        <v>52</v>
      </c>
      <c r="X123" s="5" t="s">
        <v>52</v>
      </c>
      <c r="Y123" s="5">
        <v>147.0</v>
      </c>
      <c r="Z123" s="5">
        <v>70528.0</v>
      </c>
      <c r="AA123" s="5" t="s">
        <v>323</v>
      </c>
      <c r="AB123" s="5" t="s">
        <v>261</v>
      </c>
      <c r="AC123" s="5" t="s">
        <v>262</v>
      </c>
      <c r="AD123" s="5" t="s">
        <v>263</v>
      </c>
      <c r="AE123" s="5" t="s">
        <v>264</v>
      </c>
      <c r="AF123" s="5" t="s">
        <v>265</v>
      </c>
      <c r="AG123" s="5" t="s">
        <v>266</v>
      </c>
      <c r="AH123" s="5" t="s">
        <v>267</v>
      </c>
      <c r="AI123" s="5" t="s">
        <v>102</v>
      </c>
      <c r="AJ123" s="5" t="s">
        <v>102</v>
      </c>
      <c r="AK123" s="5">
        <v>13841.0</v>
      </c>
    </row>
    <row r="124" ht="15.75" customHeight="1">
      <c r="A124" s="5" t="s">
        <v>1270</v>
      </c>
      <c r="B124" s="5" t="s">
        <v>1271</v>
      </c>
      <c r="C124" s="5" t="s">
        <v>1272</v>
      </c>
      <c r="D124" s="6">
        <v>45526.0</v>
      </c>
      <c r="E124" s="5">
        <v>15543.0</v>
      </c>
      <c r="F124" s="5">
        <v>7065.0</v>
      </c>
      <c r="G124" s="5" t="s">
        <v>435</v>
      </c>
      <c r="H124" s="5" t="s">
        <v>45</v>
      </c>
      <c r="I124" s="5" t="s">
        <v>1273</v>
      </c>
      <c r="J124" s="5" t="s">
        <v>424</v>
      </c>
      <c r="K124" s="5" t="s">
        <v>1274</v>
      </c>
      <c r="L124" s="5" t="s">
        <v>1275</v>
      </c>
      <c r="M124" s="5" t="s">
        <v>1276</v>
      </c>
      <c r="N124" s="5">
        <v>60007.0</v>
      </c>
      <c r="O124" s="5">
        <v>1.0</v>
      </c>
      <c r="P124" s="5" t="s">
        <v>1277</v>
      </c>
      <c r="Q124" s="5">
        <v>2210.0</v>
      </c>
      <c r="R124" s="5">
        <v>30.0</v>
      </c>
      <c r="S124" s="5" t="s">
        <v>53</v>
      </c>
      <c r="T124" s="5">
        <v>0.0</v>
      </c>
      <c r="U124" s="5" t="s">
        <v>52</v>
      </c>
      <c r="V124" s="5" t="s">
        <v>1278</v>
      </c>
      <c r="W124" s="5" t="s">
        <v>71</v>
      </c>
      <c r="X124" s="5" t="s">
        <v>52</v>
      </c>
      <c r="Y124" s="5" t="s">
        <v>1279</v>
      </c>
      <c r="Z124" s="5" t="s">
        <v>1280</v>
      </c>
      <c r="AA124" s="5" t="s">
        <v>235</v>
      </c>
      <c r="AB124" s="5" t="s">
        <v>52</v>
      </c>
      <c r="AC124" s="5" t="s">
        <v>216</v>
      </c>
      <c r="AD124" s="5" t="s">
        <v>217</v>
      </c>
      <c r="AE124" s="5" t="s">
        <v>218</v>
      </c>
      <c r="AF124" s="5" t="s">
        <v>52</v>
      </c>
      <c r="AG124" s="5" t="s">
        <v>52</v>
      </c>
      <c r="AH124" s="5" t="s">
        <v>52</v>
      </c>
      <c r="AI124" s="5" t="s">
        <v>1271</v>
      </c>
      <c r="AJ124" s="5" t="s">
        <v>1275</v>
      </c>
      <c r="AK124" s="5" t="s">
        <v>655</v>
      </c>
    </row>
    <row r="125" ht="15.75" customHeight="1">
      <c r="A125" s="5" t="s">
        <v>1281</v>
      </c>
      <c r="B125" s="5" t="s">
        <v>1282</v>
      </c>
      <c r="C125" s="5" t="s">
        <v>1283</v>
      </c>
      <c r="D125" s="6">
        <v>45526.0</v>
      </c>
      <c r="E125" s="5">
        <v>16799.0</v>
      </c>
      <c r="F125" s="5">
        <v>7636.0</v>
      </c>
      <c r="G125" s="5" t="s">
        <v>107</v>
      </c>
      <c r="H125" s="5" t="s">
        <v>530</v>
      </c>
      <c r="I125" s="5" t="s">
        <v>1284</v>
      </c>
      <c r="J125" s="5" t="s">
        <v>109</v>
      </c>
      <c r="K125" s="5" t="s">
        <v>1285</v>
      </c>
      <c r="L125" s="5" t="s">
        <v>1286</v>
      </c>
      <c r="M125" s="5" t="s">
        <v>1287</v>
      </c>
      <c r="N125" s="5" t="s">
        <v>52</v>
      </c>
      <c r="O125" s="5">
        <v>1.0</v>
      </c>
      <c r="P125" s="5" t="s">
        <v>1288</v>
      </c>
      <c r="Q125" s="5" t="s">
        <v>441</v>
      </c>
      <c r="R125" s="5">
        <v>26.0</v>
      </c>
      <c r="S125" s="5" t="s">
        <v>53</v>
      </c>
      <c r="T125" s="5">
        <v>26.0</v>
      </c>
      <c r="U125" s="5" t="s">
        <v>93</v>
      </c>
      <c r="V125" s="5" t="s">
        <v>1289</v>
      </c>
      <c r="W125" s="5" t="s">
        <v>71</v>
      </c>
      <c r="X125" s="5" t="s">
        <v>52</v>
      </c>
      <c r="Y125" s="5" t="s">
        <v>1109</v>
      </c>
      <c r="Z125" s="5">
        <v>119327.0</v>
      </c>
      <c r="AA125" s="5" t="s">
        <v>235</v>
      </c>
      <c r="AB125" s="5" t="s">
        <v>52</v>
      </c>
      <c r="AC125" s="5" t="s">
        <v>216</v>
      </c>
      <c r="AD125" s="5" t="s">
        <v>217</v>
      </c>
      <c r="AE125" s="5" t="s">
        <v>218</v>
      </c>
      <c r="AF125" s="5" t="s">
        <v>52</v>
      </c>
      <c r="AG125" s="5" t="s">
        <v>52</v>
      </c>
      <c r="AH125" s="5" t="s">
        <v>52</v>
      </c>
      <c r="AI125" s="5" t="s">
        <v>1282</v>
      </c>
      <c r="AJ125" s="5" t="s">
        <v>1286</v>
      </c>
      <c r="AK125" s="5" t="s">
        <v>183</v>
      </c>
    </row>
    <row r="126" ht="15.75" customHeight="1">
      <c r="A126" s="5" t="s">
        <v>1290</v>
      </c>
      <c r="B126" s="5" t="s">
        <v>1144</v>
      </c>
      <c r="C126" s="5" t="s">
        <v>204</v>
      </c>
      <c r="D126" s="6">
        <v>45526.0</v>
      </c>
      <c r="E126" s="5">
        <v>56951.0</v>
      </c>
      <c r="F126" s="5">
        <v>25887.0</v>
      </c>
      <c r="G126" s="5" t="s">
        <v>148</v>
      </c>
      <c r="H126" s="5" t="s">
        <v>205</v>
      </c>
      <c r="I126" s="5" t="s">
        <v>1145</v>
      </c>
      <c r="J126" s="5" t="s">
        <v>151</v>
      </c>
      <c r="K126" s="5" t="s">
        <v>462</v>
      </c>
      <c r="L126" s="5" t="s">
        <v>1146</v>
      </c>
      <c r="M126" s="5" t="s">
        <v>1291</v>
      </c>
      <c r="N126" s="5">
        <v>29228.0</v>
      </c>
      <c r="O126" s="5">
        <v>1.0</v>
      </c>
      <c r="P126" s="5" t="s">
        <v>1292</v>
      </c>
      <c r="Q126" s="5">
        <v>4500.0</v>
      </c>
      <c r="R126" s="5">
        <v>3520.0</v>
      </c>
      <c r="S126" s="5" t="s">
        <v>53</v>
      </c>
      <c r="T126" s="5">
        <v>1119.0</v>
      </c>
      <c r="U126" s="5" t="s">
        <v>158</v>
      </c>
      <c r="V126" s="5" t="s">
        <v>1293</v>
      </c>
      <c r="W126" s="5" t="s">
        <v>52</v>
      </c>
      <c r="X126" s="5" t="s">
        <v>52</v>
      </c>
      <c r="Y126" s="5" t="s">
        <v>1294</v>
      </c>
      <c r="Z126" s="5" t="s">
        <v>1295</v>
      </c>
      <c r="AA126" s="5" t="s">
        <v>59</v>
      </c>
      <c r="AB126" s="5" t="s">
        <v>52</v>
      </c>
      <c r="AC126" s="5" t="s">
        <v>163</v>
      </c>
      <c r="AD126" s="5" t="s">
        <v>164</v>
      </c>
      <c r="AE126" s="5" t="s">
        <v>165</v>
      </c>
      <c r="AF126" s="5" t="s">
        <v>52</v>
      </c>
      <c r="AG126" s="5" t="s">
        <v>52</v>
      </c>
      <c r="AH126" s="5" t="s">
        <v>52</v>
      </c>
      <c r="AI126" s="5" t="s">
        <v>1144</v>
      </c>
      <c r="AJ126" s="5" t="s">
        <v>1152</v>
      </c>
      <c r="AK126" s="5" t="s">
        <v>1153</v>
      </c>
    </row>
    <row r="127" ht="15.75" customHeight="1">
      <c r="A127" s="5" t="s">
        <v>1296</v>
      </c>
      <c r="B127" s="5" t="s">
        <v>1144</v>
      </c>
      <c r="C127" s="5" t="s">
        <v>204</v>
      </c>
      <c r="D127" s="6">
        <v>45526.0</v>
      </c>
      <c r="E127" s="5">
        <v>119648.0</v>
      </c>
      <c r="F127" s="5">
        <v>54385.0</v>
      </c>
      <c r="G127" s="5" t="s">
        <v>148</v>
      </c>
      <c r="H127" s="5" t="s">
        <v>205</v>
      </c>
      <c r="I127" s="5" t="s">
        <v>1145</v>
      </c>
      <c r="J127" s="5" t="s">
        <v>151</v>
      </c>
      <c r="K127" s="5" t="s">
        <v>152</v>
      </c>
      <c r="L127" s="5" t="s">
        <v>1297</v>
      </c>
      <c r="M127" s="5" t="s">
        <v>1291</v>
      </c>
      <c r="N127" s="5">
        <v>929.0</v>
      </c>
      <c r="O127" s="5">
        <v>2.0</v>
      </c>
      <c r="P127" s="5" t="s">
        <v>1298</v>
      </c>
      <c r="Q127" s="5" t="s">
        <v>156</v>
      </c>
      <c r="R127" s="5">
        <v>1680.0</v>
      </c>
      <c r="S127" s="5" t="s">
        <v>53</v>
      </c>
      <c r="T127" s="5">
        <v>1780.0</v>
      </c>
      <c r="U127" s="5" t="s">
        <v>158</v>
      </c>
      <c r="V127" s="5" t="s">
        <v>1299</v>
      </c>
      <c r="W127" s="5" t="s">
        <v>52</v>
      </c>
      <c r="X127" s="5" t="s">
        <v>52</v>
      </c>
      <c r="Y127" s="5" t="s">
        <v>1294</v>
      </c>
      <c r="Z127" s="5" t="s">
        <v>1300</v>
      </c>
      <c r="AA127" s="5" t="s">
        <v>59</v>
      </c>
      <c r="AB127" s="5" t="s">
        <v>52</v>
      </c>
      <c r="AC127" s="5" t="s">
        <v>163</v>
      </c>
      <c r="AD127" s="5" t="s">
        <v>164</v>
      </c>
      <c r="AE127" s="5" t="s">
        <v>165</v>
      </c>
      <c r="AF127" s="5" t="s">
        <v>52</v>
      </c>
      <c r="AG127" s="5" t="s">
        <v>52</v>
      </c>
      <c r="AH127" s="5" t="s">
        <v>52</v>
      </c>
      <c r="AI127" s="5" t="s">
        <v>1144</v>
      </c>
      <c r="AJ127" s="5" t="s">
        <v>1301</v>
      </c>
      <c r="AK127" s="5" t="s">
        <v>1153</v>
      </c>
    </row>
    <row r="128" ht="15.75" customHeight="1">
      <c r="A128" s="5" t="s">
        <v>1302</v>
      </c>
      <c r="B128" s="5" t="s">
        <v>1155</v>
      </c>
      <c r="C128" s="5" t="s">
        <v>204</v>
      </c>
      <c r="D128" s="6">
        <v>45526.0</v>
      </c>
      <c r="E128" s="5">
        <v>49134.0</v>
      </c>
      <c r="F128" s="5">
        <v>22334.0</v>
      </c>
      <c r="G128" s="5" t="s">
        <v>148</v>
      </c>
      <c r="H128" s="5" t="s">
        <v>205</v>
      </c>
      <c r="I128" s="5" t="s">
        <v>1145</v>
      </c>
      <c r="J128" s="5" t="s">
        <v>151</v>
      </c>
      <c r="K128" s="5" t="s">
        <v>462</v>
      </c>
      <c r="L128" s="5" t="s">
        <v>1156</v>
      </c>
      <c r="M128" s="5" t="s">
        <v>1291</v>
      </c>
      <c r="N128" s="5" t="s">
        <v>52</v>
      </c>
      <c r="O128" s="5">
        <v>1.0</v>
      </c>
      <c r="P128" s="5" t="s">
        <v>1303</v>
      </c>
      <c r="Q128" s="5">
        <v>4500.0</v>
      </c>
      <c r="R128" s="5">
        <v>672.0</v>
      </c>
      <c r="S128" s="5" t="s">
        <v>53</v>
      </c>
      <c r="T128" s="5">
        <v>887.0</v>
      </c>
      <c r="U128" s="5" t="s">
        <v>158</v>
      </c>
      <c r="V128" s="5" t="s">
        <v>1304</v>
      </c>
      <c r="W128" s="5" t="s">
        <v>52</v>
      </c>
      <c r="X128" s="5" t="s">
        <v>52</v>
      </c>
      <c r="Y128" s="5" t="s">
        <v>1294</v>
      </c>
      <c r="Z128" s="5" t="s">
        <v>1305</v>
      </c>
      <c r="AA128" s="5" t="s">
        <v>59</v>
      </c>
      <c r="AB128" s="5" t="s">
        <v>52</v>
      </c>
      <c r="AC128" s="5" t="s">
        <v>163</v>
      </c>
      <c r="AD128" s="5" t="s">
        <v>164</v>
      </c>
      <c r="AE128" s="5" t="s">
        <v>165</v>
      </c>
      <c r="AF128" s="5" t="s">
        <v>52</v>
      </c>
      <c r="AG128" s="5" t="s">
        <v>52</v>
      </c>
      <c r="AH128" s="5" t="s">
        <v>52</v>
      </c>
      <c r="AI128" s="5" t="s">
        <v>1155</v>
      </c>
      <c r="AJ128" s="5" t="s">
        <v>1160</v>
      </c>
      <c r="AK128" s="5" t="s">
        <v>1153</v>
      </c>
    </row>
    <row r="129" ht="15.75" customHeight="1">
      <c r="A129" s="5" t="s">
        <v>1306</v>
      </c>
      <c r="B129" s="5" t="s">
        <v>1015</v>
      </c>
      <c r="C129" s="5" t="s">
        <v>1016</v>
      </c>
      <c r="D129" s="6">
        <v>45523.0</v>
      </c>
      <c r="E129" s="5">
        <v>42786.0</v>
      </c>
      <c r="F129" s="5">
        <v>19448.0</v>
      </c>
      <c r="G129" s="5" t="s">
        <v>422</v>
      </c>
      <c r="H129" s="5" t="s">
        <v>84</v>
      </c>
      <c r="I129" s="5" t="s">
        <v>1307</v>
      </c>
      <c r="J129" s="5" t="s">
        <v>424</v>
      </c>
      <c r="K129" s="5" t="s">
        <v>744</v>
      </c>
      <c r="L129" s="5" t="s">
        <v>1017</v>
      </c>
      <c r="M129" s="5" t="s">
        <v>1018</v>
      </c>
      <c r="N129" s="5">
        <v>1960.0</v>
      </c>
      <c r="O129" s="5">
        <v>1.0</v>
      </c>
      <c r="P129" s="5" t="s">
        <v>1308</v>
      </c>
      <c r="Q129" s="5">
        <v>2200.0</v>
      </c>
      <c r="R129" s="5">
        <v>1327.0</v>
      </c>
      <c r="S129" s="5" t="s">
        <v>69</v>
      </c>
      <c r="T129" s="5">
        <v>0.0</v>
      </c>
      <c r="U129" s="5" t="s">
        <v>70</v>
      </c>
      <c r="V129" s="5" t="s">
        <v>1309</v>
      </c>
      <c r="W129" s="5" t="s">
        <v>71</v>
      </c>
      <c r="X129" s="5" t="s">
        <v>52</v>
      </c>
      <c r="Y129" s="5" t="s">
        <v>1310</v>
      </c>
      <c r="Z129" s="5" t="s">
        <v>1311</v>
      </c>
      <c r="AA129" s="5" t="s">
        <v>59</v>
      </c>
      <c r="AB129" s="5" t="s">
        <v>52</v>
      </c>
      <c r="AC129" s="5" t="s">
        <v>398</v>
      </c>
      <c r="AD129" s="5" t="s">
        <v>399</v>
      </c>
      <c r="AE129" s="5" t="s">
        <v>400</v>
      </c>
      <c r="AF129" s="5" t="s">
        <v>401</v>
      </c>
      <c r="AG129" s="5">
        <v>23502.0</v>
      </c>
      <c r="AH129" s="5" t="s">
        <v>402</v>
      </c>
      <c r="AI129" s="5" t="s">
        <v>1015</v>
      </c>
      <c r="AJ129" s="5" t="s">
        <v>1020</v>
      </c>
      <c r="AK129" s="5" t="s">
        <v>79</v>
      </c>
    </row>
    <row r="130" ht="15.75" customHeight="1">
      <c r="A130" s="5" t="s">
        <v>1312</v>
      </c>
      <c r="B130" s="5" t="s">
        <v>527</v>
      </c>
      <c r="C130" s="5" t="s">
        <v>528</v>
      </c>
      <c r="D130" s="6">
        <v>45518.0</v>
      </c>
      <c r="E130" s="5">
        <v>62370.0</v>
      </c>
      <c r="F130" s="5">
        <v>28350.0</v>
      </c>
      <c r="G130" s="5" t="s">
        <v>529</v>
      </c>
      <c r="H130" s="5" t="s">
        <v>530</v>
      </c>
      <c r="I130" s="5" t="s">
        <v>1313</v>
      </c>
      <c r="J130" s="5" t="s">
        <v>532</v>
      </c>
      <c r="K130" s="5" t="s">
        <v>1314</v>
      </c>
      <c r="L130" s="5" t="s">
        <v>534</v>
      </c>
      <c r="M130" s="5" t="s">
        <v>535</v>
      </c>
      <c r="N130" s="5">
        <v>3304.0</v>
      </c>
      <c r="O130" s="5">
        <v>1.0</v>
      </c>
      <c r="P130" s="5" t="s">
        <v>1315</v>
      </c>
      <c r="Q130" s="5" t="s">
        <v>52</v>
      </c>
      <c r="R130" s="5">
        <v>28.0</v>
      </c>
      <c r="S130" s="5" t="s">
        <v>115</v>
      </c>
      <c r="T130" s="5">
        <v>0.0</v>
      </c>
      <c r="U130" s="5" t="s">
        <v>70</v>
      </c>
      <c r="V130" s="5" t="s">
        <v>1316</v>
      </c>
      <c r="W130" s="5" t="s">
        <v>55</v>
      </c>
      <c r="X130" s="5" t="s">
        <v>1317</v>
      </c>
      <c r="Y130" s="5" t="s">
        <v>1318</v>
      </c>
      <c r="Z130" s="5" t="s">
        <v>29</v>
      </c>
      <c r="AA130" s="5" t="s">
        <v>235</v>
      </c>
      <c r="AB130" s="5" t="s">
        <v>52</v>
      </c>
      <c r="AC130" s="5" t="s">
        <v>542</v>
      </c>
      <c r="AD130" s="5" t="s">
        <v>543</v>
      </c>
      <c r="AE130" s="5" t="s">
        <v>544</v>
      </c>
      <c r="AF130" s="5" t="s">
        <v>265</v>
      </c>
      <c r="AG130" s="5">
        <v>32224.0</v>
      </c>
      <c r="AH130" s="5" t="s">
        <v>545</v>
      </c>
      <c r="AI130" s="5" t="s">
        <v>527</v>
      </c>
      <c r="AJ130" s="5" t="s">
        <v>546</v>
      </c>
      <c r="AK130" s="5" t="s">
        <v>336</v>
      </c>
    </row>
    <row r="131" ht="15.75" customHeight="1">
      <c r="A131" s="5" t="s">
        <v>1319</v>
      </c>
      <c r="B131" s="5" t="s">
        <v>1320</v>
      </c>
      <c r="C131" s="5" t="s">
        <v>548</v>
      </c>
      <c r="D131" s="6">
        <v>45518.0</v>
      </c>
      <c r="E131" s="5">
        <v>62370.0</v>
      </c>
      <c r="F131" s="5">
        <v>28350.0</v>
      </c>
      <c r="G131" s="5" t="s">
        <v>1321</v>
      </c>
      <c r="H131" s="5" t="s">
        <v>530</v>
      </c>
      <c r="I131" s="5" t="s">
        <v>1313</v>
      </c>
      <c r="J131" s="5" t="s">
        <v>1322</v>
      </c>
      <c r="K131" s="5" t="s">
        <v>1323</v>
      </c>
      <c r="L131" s="5" t="s">
        <v>1324</v>
      </c>
      <c r="M131" s="5" t="s">
        <v>552</v>
      </c>
      <c r="N131" s="5">
        <v>60187.0</v>
      </c>
      <c r="O131" s="5">
        <v>1.0</v>
      </c>
      <c r="P131" s="5" t="s">
        <v>1315</v>
      </c>
      <c r="Q131" s="5" t="s">
        <v>52</v>
      </c>
      <c r="R131" s="5">
        <v>28.0</v>
      </c>
      <c r="S131" s="5" t="s">
        <v>53</v>
      </c>
      <c r="T131" s="5">
        <v>33.0</v>
      </c>
      <c r="U131" s="5" t="s">
        <v>93</v>
      </c>
      <c r="V131" s="5" t="s">
        <v>1317</v>
      </c>
      <c r="W131" s="5" t="s">
        <v>71</v>
      </c>
      <c r="X131" s="5" t="s">
        <v>52</v>
      </c>
      <c r="Y131" s="5" t="s">
        <v>1325</v>
      </c>
      <c r="Z131" s="5" t="s">
        <v>29</v>
      </c>
      <c r="AA131" s="5" t="s">
        <v>235</v>
      </c>
      <c r="AB131" s="5" t="s">
        <v>52</v>
      </c>
      <c r="AC131" s="5" t="s">
        <v>216</v>
      </c>
      <c r="AD131" s="5" t="s">
        <v>217</v>
      </c>
      <c r="AE131" s="5" t="s">
        <v>218</v>
      </c>
      <c r="AF131" s="5" t="s">
        <v>52</v>
      </c>
      <c r="AG131" s="5" t="s">
        <v>52</v>
      </c>
      <c r="AH131" s="5" t="s">
        <v>52</v>
      </c>
      <c r="AI131" s="5" t="s">
        <v>1320</v>
      </c>
      <c r="AJ131" s="5" t="s">
        <v>1324</v>
      </c>
      <c r="AK131" s="5" t="s">
        <v>336</v>
      </c>
    </row>
    <row r="132" ht="15.75" customHeight="1">
      <c r="A132" s="5" t="s">
        <v>1326</v>
      </c>
      <c r="B132" s="5" t="s">
        <v>1121</v>
      </c>
      <c r="C132" s="5" t="s">
        <v>289</v>
      </c>
      <c r="D132" s="6">
        <v>45517.0</v>
      </c>
      <c r="E132" s="5">
        <v>578366.0</v>
      </c>
      <c r="F132" s="5">
        <v>262894.0</v>
      </c>
      <c r="G132" s="5" t="s">
        <v>226</v>
      </c>
      <c r="H132" s="5" t="s">
        <v>290</v>
      </c>
      <c r="I132" s="5" t="s">
        <v>1327</v>
      </c>
      <c r="J132" s="5" t="s">
        <v>228</v>
      </c>
      <c r="K132" s="5" t="s">
        <v>1328</v>
      </c>
      <c r="L132" s="5" t="s">
        <v>1123</v>
      </c>
      <c r="M132" s="5" t="s">
        <v>294</v>
      </c>
      <c r="N132" s="5" t="s">
        <v>52</v>
      </c>
      <c r="O132" s="5">
        <v>9.0</v>
      </c>
      <c r="P132" s="5" t="s">
        <v>1329</v>
      </c>
      <c r="Q132" s="5" t="s">
        <v>1330</v>
      </c>
      <c r="R132" s="5">
        <v>53.0</v>
      </c>
      <c r="S132" s="5" t="s">
        <v>115</v>
      </c>
      <c r="T132" s="5">
        <v>6613.0</v>
      </c>
      <c r="U132" s="5" t="s">
        <v>158</v>
      </c>
      <c r="V132" s="5" t="s">
        <v>1331</v>
      </c>
      <c r="W132" s="5" t="s">
        <v>52</v>
      </c>
      <c r="X132" s="5" t="s">
        <v>52</v>
      </c>
      <c r="Y132" s="5" t="s">
        <v>1118</v>
      </c>
      <c r="Z132" s="5" t="s">
        <v>1332</v>
      </c>
      <c r="AA132" s="5" t="s">
        <v>162</v>
      </c>
      <c r="AB132" s="5" t="s">
        <v>52</v>
      </c>
      <c r="AC132" s="5" t="s">
        <v>163</v>
      </c>
      <c r="AD132" s="5" t="s">
        <v>164</v>
      </c>
      <c r="AE132" s="5" t="s">
        <v>165</v>
      </c>
      <c r="AF132" s="5" t="s">
        <v>52</v>
      </c>
      <c r="AG132" s="5" t="s">
        <v>52</v>
      </c>
      <c r="AH132" s="5" t="s">
        <v>52</v>
      </c>
      <c r="AI132" s="5" t="s">
        <v>1121</v>
      </c>
      <c r="AJ132" s="5" t="s">
        <v>1123</v>
      </c>
      <c r="AK132" s="5" t="s">
        <v>300</v>
      </c>
    </row>
    <row r="133" ht="15.75" customHeight="1">
      <c r="A133" s="5" t="s">
        <v>1333</v>
      </c>
      <c r="B133" s="5" t="s">
        <v>1334</v>
      </c>
      <c r="C133" s="5" t="s">
        <v>1335</v>
      </c>
      <c r="D133" s="6">
        <v>45513.0</v>
      </c>
      <c r="E133" s="5">
        <v>9707.0</v>
      </c>
      <c r="F133" s="5">
        <v>4412.0</v>
      </c>
      <c r="G133" s="5" t="s">
        <v>188</v>
      </c>
      <c r="H133" s="5" t="s">
        <v>366</v>
      </c>
      <c r="I133" s="5" t="s">
        <v>367</v>
      </c>
      <c r="J133" s="5" t="s">
        <v>191</v>
      </c>
      <c r="K133" s="5" t="s">
        <v>1336</v>
      </c>
      <c r="L133" s="5" t="s">
        <v>1337</v>
      </c>
      <c r="M133" s="5" t="s">
        <v>1338</v>
      </c>
      <c r="N133" s="5">
        <v>28215.0</v>
      </c>
      <c r="O133" s="5">
        <v>1.0</v>
      </c>
      <c r="P133" s="5" t="s">
        <v>1339</v>
      </c>
      <c r="Q133" s="5">
        <v>4510.0</v>
      </c>
      <c r="R133" s="5">
        <v>576.0</v>
      </c>
      <c r="S133" s="5" t="s">
        <v>374</v>
      </c>
      <c r="T133" s="5">
        <v>0.0</v>
      </c>
      <c r="U133" s="5" t="s">
        <v>52</v>
      </c>
      <c r="V133" s="5" t="s">
        <v>1340</v>
      </c>
      <c r="W133" s="5" t="s">
        <v>52</v>
      </c>
      <c r="X133" s="5" t="s">
        <v>52</v>
      </c>
      <c r="Y133" s="5">
        <v>10.0</v>
      </c>
      <c r="Z133" s="5" t="s">
        <v>1341</v>
      </c>
      <c r="AA133" s="5" t="s">
        <v>235</v>
      </c>
      <c r="AB133" s="5" t="s">
        <v>52</v>
      </c>
      <c r="AC133" s="5" t="s">
        <v>377</v>
      </c>
      <c r="AD133" s="5" t="s">
        <v>378</v>
      </c>
      <c r="AE133" s="5" t="s">
        <v>379</v>
      </c>
      <c r="AF133" s="5" t="s">
        <v>265</v>
      </c>
      <c r="AG133" s="5">
        <v>33166.0</v>
      </c>
      <c r="AH133" s="5" t="s">
        <v>380</v>
      </c>
      <c r="AI133" s="5" t="s">
        <v>1334</v>
      </c>
      <c r="AJ133" s="5" t="s">
        <v>1337</v>
      </c>
      <c r="AK133" s="5" t="s">
        <v>1111</v>
      </c>
    </row>
    <row r="134" ht="15.75" customHeight="1">
      <c r="A134" s="5" t="s">
        <v>1342</v>
      </c>
      <c r="B134" s="5" t="s">
        <v>1343</v>
      </c>
      <c r="C134" s="5" t="s">
        <v>204</v>
      </c>
      <c r="D134" s="6">
        <v>45510.0</v>
      </c>
      <c r="E134" s="5">
        <v>69302.0</v>
      </c>
      <c r="F134" s="5">
        <v>31501.0</v>
      </c>
      <c r="G134" s="5" t="s">
        <v>148</v>
      </c>
      <c r="H134" s="5" t="s">
        <v>205</v>
      </c>
      <c r="I134" s="5" t="s">
        <v>1344</v>
      </c>
      <c r="J134" s="5" t="s">
        <v>151</v>
      </c>
      <c r="K134" s="5" t="s">
        <v>462</v>
      </c>
      <c r="L134" s="5" t="s">
        <v>1345</v>
      </c>
      <c r="M134" s="5" t="s">
        <v>1147</v>
      </c>
      <c r="N134" s="5" t="s">
        <v>52</v>
      </c>
      <c r="O134" s="5">
        <v>1.0</v>
      </c>
      <c r="P134" s="5" t="s">
        <v>1346</v>
      </c>
      <c r="Q134" s="5">
        <v>4500.0</v>
      </c>
      <c r="R134" s="5">
        <v>3740.0</v>
      </c>
      <c r="S134" s="5" t="s">
        <v>53</v>
      </c>
      <c r="T134" s="5">
        <v>1076.0</v>
      </c>
      <c r="U134" s="5" t="s">
        <v>158</v>
      </c>
      <c r="V134" s="5" t="s">
        <v>1347</v>
      </c>
      <c r="W134" s="5" t="s">
        <v>52</v>
      </c>
      <c r="X134" s="5" t="s">
        <v>52</v>
      </c>
      <c r="Y134" s="5" t="s">
        <v>1348</v>
      </c>
      <c r="Z134" s="5" t="s">
        <v>1349</v>
      </c>
      <c r="AA134" s="5" t="s">
        <v>59</v>
      </c>
      <c r="AB134" s="5" t="s">
        <v>52</v>
      </c>
      <c r="AC134" s="5" t="s">
        <v>163</v>
      </c>
      <c r="AD134" s="5" t="s">
        <v>164</v>
      </c>
      <c r="AE134" s="5" t="s">
        <v>165</v>
      </c>
      <c r="AF134" s="5" t="s">
        <v>52</v>
      </c>
      <c r="AG134" s="5" t="s">
        <v>52</v>
      </c>
      <c r="AH134" s="5" t="s">
        <v>52</v>
      </c>
      <c r="AI134" s="5" t="s">
        <v>1343</v>
      </c>
      <c r="AJ134" s="5" t="s">
        <v>1350</v>
      </c>
      <c r="AK134" s="5" t="s">
        <v>1153</v>
      </c>
    </row>
    <row r="135" ht="15.75" customHeight="1">
      <c r="A135" s="5" t="s">
        <v>1351</v>
      </c>
      <c r="B135" s="5" t="s">
        <v>1352</v>
      </c>
      <c r="C135" s="5" t="s">
        <v>1353</v>
      </c>
      <c r="D135" s="6">
        <v>45507.0</v>
      </c>
      <c r="E135" s="5">
        <v>9708.0</v>
      </c>
      <c r="F135" s="5">
        <v>4413.0</v>
      </c>
      <c r="G135" s="5" t="s">
        <v>271</v>
      </c>
      <c r="H135" s="5" t="s">
        <v>45</v>
      </c>
      <c r="I135" s="5" t="s">
        <v>1354</v>
      </c>
      <c r="J135" s="5" t="s">
        <v>274</v>
      </c>
      <c r="K135" s="5" t="s">
        <v>1314</v>
      </c>
      <c r="L135" s="5" t="s">
        <v>1355</v>
      </c>
      <c r="M135" s="5" t="s">
        <v>1356</v>
      </c>
      <c r="N135" s="5">
        <v>80202.0</v>
      </c>
      <c r="O135" s="5">
        <v>1.0</v>
      </c>
      <c r="P135" s="5" t="s">
        <v>1357</v>
      </c>
      <c r="Q135" s="5" t="s">
        <v>244</v>
      </c>
      <c r="R135" s="5">
        <v>633.0</v>
      </c>
      <c r="S135" s="5" t="s">
        <v>69</v>
      </c>
      <c r="T135" s="5">
        <v>51.0</v>
      </c>
      <c r="U135" s="5" t="s">
        <v>70</v>
      </c>
      <c r="V135" s="5" t="s">
        <v>1358</v>
      </c>
      <c r="W135" s="5" t="s">
        <v>52</v>
      </c>
      <c r="X135" s="5" t="s">
        <v>52</v>
      </c>
      <c r="Y135" s="5" t="s">
        <v>1359</v>
      </c>
      <c r="Z135" s="5" t="s">
        <v>1360</v>
      </c>
      <c r="AA135" s="5" t="s">
        <v>604</v>
      </c>
      <c r="AB135" s="5" t="s">
        <v>52</v>
      </c>
      <c r="AC135" s="5" t="s">
        <v>72</v>
      </c>
      <c r="AD135" s="5" t="s">
        <v>73</v>
      </c>
      <c r="AE135" s="5" t="s">
        <v>74</v>
      </c>
      <c r="AF135" s="5" t="s">
        <v>75</v>
      </c>
      <c r="AG135" s="5" t="s">
        <v>76</v>
      </c>
      <c r="AH135" s="5" t="s">
        <v>77</v>
      </c>
      <c r="AI135" s="5" t="s">
        <v>1361</v>
      </c>
      <c r="AJ135" s="5" t="s">
        <v>1362</v>
      </c>
      <c r="AK135" s="5" t="s">
        <v>1363</v>
      </c>
    </row>
    <row r="136" ht="15.75" customHeight="1">
      <c r="A136" s="5" t="s">
        <v>1364</v>
      </c>
      <c r="B136" s="5" t="s">
        <v>1365</v>
      </c>
      <c r="C136" s="5" t="s">
        <v>1366</v>
      </c>
      <c r="D136" s="6">
        <v>45507.0</v>
      </c>
      <c r="E136" s="5">
        <v>43560.0</v>
      </c>
      <c r="F136" s="5">
        <v>19800.0</v>
      </c>
      <c r="G136" s="5" t="s">
        <v>170</v>
      </c>
      <c r="H136" s="5" t="s">
        <v>272</v>
      </c>
      <c r="I136" s="5" t="s">
        <v>1367</v>
      </c>
      <c r="J136" s="5" t="s">
        <v>170</v>
      </c>
      <c r="K136" s="5" t="s">
        <v>391</v>
      </c>
      <c r="L136" s="5" t="s">
        <v>1368</v>
      </c>
      <c r="M136" s="5" t="s">
        <v>1369</v>
      </c>
      <c r="N136" s="5" t="s">
        <v>52</v>
      </c>
      <c r="O136" s="5">
        <v>1.0</v>
      </c>
      <c r="P136" s="5" t="s">
        <v>1370</v>
      </c>
      <c r="Q136" s="5">
        <v>2210.0</v>
      </c>
      <c r="R136" s="5">
        <v>1000.0</v>
      </c>
      <c r="S136" s="5" t="s">
        <v>53</v>
      </c>
      <c r="T136" s="5">
        <v>0.0</v>
      </c>
      <c r="U136" s="5" t="s">
        <v>52</v>
      </c>
      <c r="V136" s="5" t="s">
        <v>1371</v>
      </c>
      <c r="W136" s="5" t="s">
        <v>55</v>
      </c>
      <c r="X136" s="5" t="s">
        <v>1372</v>
      </c>
      <c r="Y136" s="5" t="s">
        <v>1373</v>
      </c>
      <c r="Z136" s="5" t="s">
        <v>1374</v>
      </c>
      <c r="AA136" s="5" t="s">
        <v>730</v>
      </c>
      <c r="AB136" s="5" t="s">
        <v>52</v>
      </c>
      <c r="AC136" s="5" t="s">
        <v>1375</v>
      </c>
      <c r="AD136" s="5" t="s">
        <v>52</v>
      </c>
      <c r="AE136" s="5" t="s">
        <v>52</v>
      </c>
      <c r="AF136" s="5" t="s">
        <v>52</v>
      </c>
      <c r="AG136" s="5" t="s">
        <v>52</v>
      </c>
      <c r="AH136" s="5" t="s">
        <v>52</v>
      </c>
      <c r="AI136" s="5" t="s">
        <v>102</v>
      </c>
      <c r="AJ136" s="5" t="s">
        <v>102</v>
      </c>
      <c r="AK136" s="5" t="s">
        <v>59</v>
      </c>
    </row>
    <row r="137" ht="15.75" customHeight="1">
      <c r="A137" s="5" t="s">
        <v>1376</v>
      </c>
      <c r="B137" s="5" t="s">
        <v>1377</v>
      </c>
      <c r="C137" s="5" t="s">
        <v>1378</v>
      </c>
      <c r="D137" s="6">
        <v>45507.0</v>
      </c>
      <c r="E137" s="5">
        <v>231917.0</v>
      </c>
      <c r="F137" s="5">
        <v>105417.0</v>
      </c>
      <c r="G137" s="5" t="s">
        <v>1379</v>
      </c>
      <c r="H137" s="5" t="s">
        <v>1069</v>
      </c>
      <c r="I137" s="5" t="s">
        <v>1380</v>
      </c>
      <c r="J137" s="5" t="s">
        <v>532</v>
      </c>
      <c r="K137" s="5" t="s">
        <v>1381</v>
      </c>
      <c r="L137" s="5" t="s">
        <v>1382</v>
      </c>
      <c r="M137" s="5" t="s">
        <v>1383</v>
      </c>
      <c r="N137" s="5">
        <v>33172.0</v>
      </c>
      <c r="O137" s="5">
        <v>4.0</v>
      </c>
      <c r="P137" s="5" t="s">
        <v>1384</v>
      </c>
      <c r="Q137" s="5" t="s">
        <v>1385</v>
      </c>
      <c r="R137" s="5">
        <v>30.0</v>
      </c>
      <c r="S137" s="5" t="s">
        <v>1386</v>
      </c>
      <c r="T137" s="5">
        <v>36.0</v>
      </c>
      <c r="U137" s="5" t="s">
        <v>70</v>
      </c>
      <c r="V137" s="5" t="s">
        <v>1387</v>
      </c>
      <c r="W137" s="5" t="s">
        <v>71</v>
      </c>
      <c r="X137" s="5" t="s">
        <v>52</v>
      </c>
      <c r="Y137" s="5" t="s">
        <v>1388</v>
      </c>
      <c r="Z137" s="5" t="s">
        <v>1389</v>
      </c>
      <c r="AA137" s="5" t="s">
        <v>59</v>
      </c>
      <c r="AB137" s="5" t="s">
        <v>52</v>
      </c>
      <c r="AC137" s="5" t="s">
        <v>72</v>
      </c>
      <c r="AD137" s="5" t="s">
        <v>73</v>
      </c>
      <c r="AE137" s="5" t="s">
        <v>74</v>
      </c>
      <c r="AF137" s="5" t="s">
        <v>75</v>
      </c>
      <c r="AG137" s="5" t="s">
        <v>76</v>
      </c>
      <c r="AH137" s="5" t="s">
        <v>77</v>
      </c>
      <c r="AI137" s="5" t="s">
        <v>1377</v>
      </c>
      <c r="AJ137" s="5" t="s">
        <v>1390</v>
      </c>
      <c r="AK137" s="5" t="s">
        <v>1391</v>
      </c>
    </row>
    <row r="138" ht="15.75" customHeight="1">
      <c r="A138" s="5" t="s">
        <v>1392</v>
      </c>
      <c r="B138" s="5" t="s">
        <v>1393</v>
      </c>
      <c r="C138" s="5" t="s">
        <v>1394</v>
      </c>
      <c r="D138" s="6">
        <v>45503.0</v>
      </c>
      <c r="E138" s="5">
        <v>11398.0</v>
      </c>
      <c r="F138" s="5">
        <v>5181.0</v>
      </c>
      <c r="G138" s="5" t="s">
        <v>1395</v>
      </c>
      <c r="H138" s="5" t="s">
        <v>45</v>
      </c>
      <c r="I138" s="5" t="s">
        <v>1396</v>
      </c>
      <c r="J138" s="5" t="s">
        <v>532</v>
      </c>
      <c r="K138" s="5" t="s">
        <v>1397</v>
      </c>
      <c r="L138" s="5" t="s">
        <v>1398</v>
      </c>
      <c r="M138" s="5" t="s">
        <v>1399</v>
      </c>
      <c r="N138" s="5">
        <v>7001.0</v>
      </c>
      <c r="O138" s="5">
        <v>1.0</v>
      </c>
      <c r="P138" s="5" t="s">
        <v>1400</v>
      </c>
      <c r="Q138" s="5" t="s">
        <v>91</v>
      </c>
      <c r="R138" s="5">
        <v>416.0</v>
      </c>
      <c r="S138" s="5" t="s">
        <v>115</v>
      </c>
      <c r="T138" s="5">
        <v>0.0</v>
      </c>
      <c r="U138" s="5" t="s">
        <v>52</v>
      </c>
      <c r="V138" s="5" t="s">
        <v>1401</v>
      </c>
      <c r="W138" s="5" t="s">
        <v>71</v>
      </c>
      <c r="X138" s="5" t="s">
        <v>52</v>
      </c>
      <c r="Y138" s="5" t="s">
        <v>1402</v>
      </c>
      <c r="Z138" s="5" t="s">
        <v>1403</v>
      </c>
      <c r="AA138" s="5" t="s">
        <v>235</v>
      </c>
      <c r="AB138" s="5" t="s">
        <v>52</v>
      </c>
      <c r="AC138" s="5" t="s">
        <v>181</v>
      </c>
      <c r="AD138" s="5" t="s">
        <v>182</v>
      </c>
      <c r="AE138" s="5" t="s">
        <v>183</v>
      </c>
      <c r="AF138" s="5" t="s">
        <v>52</v>
      </c>
      <c r="AG138" s="5" t="s">
        <v>52</v>
      </c>
      <c r="AH138" s="5" t="s">
        <v>184</v>
      </c>
      <c r="AI138" s="5" t="s">
        <v>1393</v>
      </c>
      <c r="AJ138" s="5" t="s">
        <v>1398</v>
      </c>
      <c r="AK138" s="5" t="s">
        <v>1404</v>
      </c>
    </row>
    <row r="139" ht="15.75" customHeight="1">
      <c r="A139" s="5" t="s">
        <v>1405</v>
      </c>
      <c r="B139" s="5" t="s">
        <v>1406</v>
      </c>
      <c r="C139" s="5" t="s">
        <v>1407</v>
      </c>
      <c r="D139" s="6">
        <v>45502.0</v>
      </c>
      <c r="E139" s="5">
        <v>164531.0</v>
      </c>
      <c r="F139" s="5">
        <v>74787.0</v>
      </c>
      <c r="G139" s="5" t="s">
        <v>170</v>
      </c>
      <c r="H139" s="5" t="s">
        <v>171</v>
      </c>
      <c r="I139" s="5" t="s">
        <v>1408</v>
      </c>
      <c r="J139" s="5" t="s">
        <v>170</v>
      </c>
      <c r="K139" s="5" t="s">
        <v>1086</v>
      </c>
      <c r="L139" s="5" t="s">
        <v>1409</v>
      </c>
      <c r="M139" s="5" t="s">
        <v>1410</v>
      </c>
      <c r="N139" s="5" t="s">
        <v>52</v>
      </c>
      <c r="O139" s="5">
        <v>6.0</v>
      </c>
      <c r="P139" s="5" t="s">
        <v>1411</v>
      </c>
      <c r="Q139" s="5" t="s">
        <v>1205</v>
      </c>
      <c r="R139" s="5">
        <v>5202.0</v>
      </c>
      <c r="S139" s="5" t="s">
        <v>69</v>
      </c>
      <c r="T139" s="5">
        <v>3.0</v>
      </c>
      <c r="U139" s="5" t="s">
        <v>70</v>
      </c>
      <c r="V139" s="5" t="s">
        <v>1412</v>
      </c>
      <c r="W139" s="5" t="s">
        <v>52</v>
      </c>
      <c r="X139" s="5" t="s">
        <v>52</v>
      </c>
      <c r="Y139" s="5" t="s">
        <v>1413</v>
      </c>
      <c r="Z139" s="5" t="s">
        <v>1414</v>
      </c>
      <c r="AA139" s="5" t="s">
        <v>119</v>
      </c>
      <c r="AB139" s="5" t="s">
        <v>52</v>
      </c>
      <c r="AC139" s="5" t="s">
        <v>398</v>
      </c>
      <c r="AD139" s="5" t="s">
        <v>399</v>
      </c>
      <c r="AE139" s="5" t="s">
        <v>400</v>
      </c>
      <c r="AF139" s="5" t="s">
        <v>401</v>
      </c>
      <c r="AG139" s="5">
        <v>23502.0</v>
      </c>
      <c r="AH139" s="5" t="s">
        <v>402</v>
      </c>
      <c r="AI139" s="5" t="s">
        <v>1406</v>
      </c>
      <c r="AJ139" s="5" t="s">
        <v>1415</v>
      </c>
      <c r="AK139" s="5" t="s">
        <v>502</v>
      </c>
    </row>
    <row r="140" ht="15.75" customHeight="1">
      <c r="A140" s="5" t="s">
        <v>1416</v>
      </c>
      <c r="B140" s="5" t="s">
        <v>1417</v>
      </c>
      <c r="C140" s="5" t="s">
        <v>1418</v>
      </c>
      <c r="D140" s="6">
        <v>45501.0</v>
      </c>
      <c r="E140" s="5">
        <v>63492.0</v>
      </c>
      <c r="F140" s="5">
        <v>28860.0</v>
      </c>
      <c r="G140" s="5" t="s">
        <v>1419</v>
      </c>
      <c r="H140" s="5" t="s">
        <v>480</v>
      </c>
      <c r="I140" s="5" t="s">
        <v>1420</v>
      </c>
      <c r="J140" s="5" t="s">
        <v>256</v>
      </c>
      <c r="K140" s="5" t="s">
        <v>744</v>
      </c>
      <c r="L140" s="5" t="s">
        <v>1421</v>
      </c>
      <c r="M140" s="5" t="s">
        <v>1422</v>
      </c>
      <c r="N140" s="5" t="s">
        <v>52</v>
      </c>
      <c r="O140" s="5">
        <v>1.0</v>
      </c>
      <c r="P140" s="5" t="s">
        <v>1423</v>
      </c>
      <c r="Q140" s="5">
        <v>4500.0</v>
      </c>
      <c r="R140" s="5">
        <v>57.0</v>
      </c>
      <c r="S140" s="5" t="s">
        <v>53</v>
      </c>
      <c r="T140" s="5">
        <v>0.0</v>
      </c>
      <c r="U140" s="5" t="s">
        <v>70</v>
      </c>
      <c r="V140" s="5" t="s">
        <v>1424</v>
      </c>
      <c r="W140" s="5" t="s">
        <v>52</v>
      </c>
      <c r="X140" s="5" t="s">
        <v>52</v>
      </c>
      <c r="Y140" s="5" t="s">
        <v>1425</v>
      </c>
      <c r="Z140" s="5">
        <v>1725679.0</v>
      </c>
      <c r="AA140" s="5" t="s">
        <v>1426</v>
      </c>
      <c r="AB140" s="5" t="s">
        <v>52</v>
      </c>
      <c r="AC140" s="5" t="s">
        <v>398</v>
      </c>
      <c r="AD140" s="5" t="s">
        <v>399</v>
      </c>
      <c r="AE140" s="5" t="s">
        <v>400</v>
      </c>
      <c r="AF140" s="5" t="s">
        <v>401</v>
      </c>
      <c r="AG140" s="5">
        <v>23502.0</v>
      </c>
      <c r="AH140" s="5" t="s">
        <v>402</v>
      </c>
      <c r="AI140" s="5" t="s">
        <v>1417</v>
      </c>
      <c r="AJ140" s="5" t="s">
        <v>1427</v>
      </c>
      <c r="AK140" s="5" t="s">
        <v>1428</v>
      </c>
    </row>
    <row r="141" ht="15.75" customHeight="1">
      <c r="A141" s="5" t="s">
        <v>1429</v>
      </c>
      <c r="B141" s="5" t="s">
        <v>252</v>
      </c>
      <c r="C141" s="5" t="s">
        <v>252</v>
      </c>
      <c r="D141" s="6">
        <v>45499.0</v>
      </c>
      <c r="E141" s="5">
        <v>35686.0</v>
      </c>
      <c r="F141" s="5">
        <v>16221.0</v>
      </c>
      <c r="G141" s="5" t="s">
        <v>253</v>
      </c>
      <c r="H141" s="5" t="s">
        <v>254</v>
      </c>
      <c r="I141" s="5" t="s">
        <v>320</v>
      </c>
      <c r="J141" s="5" t="s">
        <v>256</v>
      </c>
      <c r="K141" s="5" t="s">
        <v>1430</v>
      </c>
      <c r="L141" s="5" t="s">
        <v>258</v>
      </c>
      <c r="M141" s="5" t="s">
        <v>258</v>
      </c>
      <c r="N141" s="5" t="s">
        <v>52</v>
      </c>
      <c r="O141" s="5">
        <v>1.0</v>
      </c>
      <c r="P141" s="5" t="s">
        <v>1430</v>
      </c>
      <c r="Q141" s="5" t="s">
        <v>211</v>
      </c>
      <c r="R141" s="5">
        <v>58.0</v>
      </c>
      <c r="S141" s="5" t="s">
        <v>115</v>
      </c>
      <c r="T141" s="5">
        <v>0.0</v>
      </c>
      <c r="U141" s="5" t="s">
        <v>52</v>
      </c>
      <c r="V141" s="5" t="s">
        <v>1431</v>
      </c>
      <c r="W141" s="5" t="s">
        <v>52</v>
      </c>
      <c r="X141" s="5" t="s">
        <v>52</v>
      </c>
      <c r="Y141" s="5">
        <v>145.0</v>
      </c>
      <c r="Z141" s="5">
        <v>70529.0</v>
      </c>
      <c r="AA141" s="5" t="s">
        <v>323</v>
      </c>
      <c r="AB141" s="5" t="s">
        <v>261</v>
      </c>
      <c r="AC141" s="5" t="s">
        <v>262</v>
      </c>
      <c r="AD141" s="5" t="s">
        <v>263</v>
      </c>
      <c r="AE141" s="5" t="s">
        <v>264</v>
      </c>
      <c r="AF141" s="5" t="s">
        <v>265</v>
      </c>
      <c r="AG141" s="5" t="s">
        <v>266</v>
      </c>
      <c r="AH141" s="5" t="s">
        <v>267</v>
      </c>
      <c r="AI141" s="5" t="s">
        <v>102</v>
      </c>
      <c r="AJ141" s="5" t="s">
        <v>102</v>
      </c>
      <c r="AK141" s="5">
        <v>13841.0</v>
      </c>
    </row>
    <row r="142" ht="15.75" customHeight="1">
      <c r="A142" s="5" t="s">
        <v>1432</v>
      </c>
      <c r="B142" s="5" t="s">
        <v>252</v>
      </c>
      <c r="C142" s="5" t="s">
        <v>252</v>
      </c>
      <c r="D142" s="6">
        <v>45499.0</v>
      </c>
      <c r="E142" s="5">
        <v>39015.0</v>
      </c>
      <c r="F142" s="5">
        <v>17734.0</v>
      </c>
      <c r="G142" s="5" t="s">
        <v>253</v>
      </c>
      <c r="H142" s="5" t="s">
        <v>254</v>
      </c>
      <c r="I142" s="5" t="s">
        <v>320</v>
      </c>
      <c r="J142" s="5" t="s">
        <v>256</v>
      </c>
      <c r="K142" s="5" t="s">
        <v>1433</v>
      </c>
      <c r="L142" s="5" t="s">
        <v>258</v>
      </c>
      <c r="M142" s="5" t="s">
        <v>258</v>
      </c>
      <c r="N142" s="5" t="s">
        <v>52</v>
      </c>
      <c r="O142" s="5">
        <v>1.0</v>
      </c>
      <c r="P142" s="5" t="s">
        <v>1433</v>
      </c>
      <c r="Q142" s="5" t="s">
        <v>211</v>
      </c>
      <c r="R142" s="5">
        <v>38.0</v>
      </c>
      <c r="S142" s="5" t="s">
        <v>115</v>
      </c>
      <c r="T142" s="5">
        <v>0.0</v>
      </c>
      <c r="U142" s="5" t="s">
        <v>52</v>
      </c>
      <c r="V142" s="5" t="s">
        <v>1434</v>
      </c>
      <c r="W142" s="5" t="s">
        <v>52</v>
      </c>
      <c r="X142" s="5" t="s">
        <v>52</v>
      </c>
      <c r="Y142" s="5">
        <v>145.0</v>
      </c>
      <c r="Z142" s="5">
        <v>70791.0</v>
      </c>
      <c r="AA142" s="5" t="s">
        <v>323</v>
      </c>
      <c r="AB142" s="5" t="s">
        <v>261</v>
      </c>
      <c r="AC142" s="5" t="s">
        <v>262</v>
      </c>
      <c r="AD142" s="5" t="s">
        <v>263</v>
      </c>
      <c r="AE142" s="5" t="s">
        <v>264</v>
      </c>
      <c r="AF142" s="5" t="s">
        <v>265</v>
      </c>
      <c r="AG142" s="5" t="s">
        <v>266</v>
      </c>
      <c r="AH142" s="5" t="s">
        <v>267</v>
      </c>
      <c r="AI142" s="5" t="s">
        <v>102</v>
      </c>
      <c r="AJ142" s="5" t="s">
        <v>102</v>
      </c>
      <c r="AK142" s="5">
        <v>13841.0</v>
      </c>
    </row>
    <row r="143" ht="15.75" customHeight="1">
      <c r="A143" s="5" t="s">
        <v>1435</v>
      </c>
      <c r="B143" s="5" t="s">
        <v>203</v>
      </c>
      <c r="C143" s="5" t="s">
        <v>1436</v>
      </c>
      <c r="D143" s="6">
        <v>45498.0</v>
      </c>
      <c r="E143" s="5">
        <v>57342.0</v>
      </c>
      <c r="F143" s="5">
        <v>26065.0</v>
      </c>
      <c r="G143" s="5" t="s">
        <v>148</v>
      </c>
      <c r="H143" s="5" t="s">
        <v>205</v>
      </c>
      <c r="I143" s="5" t="s">
        <v>1437</v>
      </c>
      <c r="J143" s="5" t="s">
        <v>151</v>
      </c>
      <c r="K143" s="5" t="s">
        <v>462</v>
      </c>
      <c r="L143" s="5" t="s">
        <v>1438</v>
      </c>
      <c r="M143" s="5" t="s">
        <v>1439</v>
      </c>
      <c r="N143" s="5" t="s">
        <v>52</v>
      </c>
      <c r="O143" s="5">
        <v>1.0</v>
      </c>
      <c r="P143" s="5" t="s">
        <v>1440</v>
      </c>
      <c r="Q143" s="5">
        <v>4500.0</v>
      </c>
      <c r="R143" s="5">
        <v>917.0</v>
      </c>
      <c r="S143" s="5" t="s">
        <v>115</v>
      </c>
      <c r="T143" s="5">
        <v>1215.0</v>
      </c>
      <c r="U143" s="5" t="s">
        <v>158</v>
      </c>
      <c r="V143" s="5" t="s">
        <v>1441</v>
      </c>
      <c r="W143" s="5" t="s">
        <v>52</v>
      </c>
      <c r="X143" s="5" t="s">
        <v>52</v>
      </c>
      <c r="Y143" s="5" t="s">
        <v>1442</v>
      </c>
      <c r="Z143" s="5" t="s">
        <v>1443</v>
      </c>
      <c r="AA143" s="5" t="s">
        <v>59</v>
      </c>
      <c r="AB143" s="5" t="s">
        <v>52</v>
      </c>
      <c r="AC143" s="5" t="s">
        <v>163</v>
      </c>
      <c r="AD143" s="5" t="s">
        <v>164</v>
      </c>
      <c r="AE143" s="5" t="s">
        <v>165</v>
      </c>
      <c r="AF143" s="5" t="s">
        <v>52</v>
      </c>
      <c r="AG143" s="5" t="s">
        <v>52</v>
      </c>
      <c r="AH143" s="5" t="s">
        <v>52</v>
      </c>
      <c r="AI143" s="5" t="s">
        <v>203</v>
      </c>
      <c r="AJ143" s="5" t="s">
        <v>1438</v>
      </c>
      <c r="AK143" s="5" t="s">
        <v>1153</v>
      </c>
    </row>
    <row r="144" ht="15.75" customHeight="1">
      <c r="A144" s="5" t="s">
        <v>1444</v>
      </c>
      <c r="B144" s="5" t="s">
        <v>1445</v>
      </c>
      <c r="C144" s="5" t="s">
        <v>1446</v>
      </c>
      <c r="D144" s="6">
        <v>45496.0</v>
      </c>
      <c r="E144" s="5">
        <v>15741.0</v>
      </c>
      <c r="F144" s="5">
        <v>7155.0</v>
      </c>
      <c r="G144" s="5" t="s">
        <v>435</v>
      </c>
      <c r="H144" s="5" t="s">
        <v>131</v>
      </c>
      <c r="I144" s="5" t="s">
        <v>1447</v>
      </c>
      <c r="J144" s="5" t="s">
        <v>424</v>
      </c>
      <c r="K144" s="5" t="s">
        <v>1448</v>
      </c>
      <c r="L144" s="5" t="s">
        <v>1449</v>
      </c>
      <c r="M144" s="5" t="s">
        <v>1450</v>
      </c>
      <c r="N144" s="5" t="s">
        <v>52</v>
      </c>
      <c r="O144" s="5">
        <v>1.0</v>
      </c>
      <c r="P144" s="5" t="s">
        <v>1451</v>
      </c>
      <c r="Q144" s="5" t="s">
        <v>1452</v>
      </c>
      <c r="R144" s="5">
        <v>38.0</v>
      </c>
      <c r="S144" s="5" t="s">
        <v>115</v>
      </c>
      <c r="T144" s="5">
        <v>0.0</v>
      </c>
      <c r="U144" s="5" t="s">
        <v>52</v>
      </c>
      <c r="V144" s="5" t="s">
        <v>1453</v>
      </c>
      <c r="W144" s="5" t="s">
        <v>71</v>
      </c>
      <c r="X144" s="5" t="s">
        <v>52</v>
      </c>
      <c r="Y144" s="5">
        <v>4124.0</v>
      </c>
      <c r="Z144" s="5" t="s">
        <v>1454</v>
      </c>
      <c r="AA144" s="5" t="s">
        <v>119</v>
      </c>
      <c r="AB144" s="5" t="s">
        <v>283</v>
      </c>
      <c r="AC144" s="5" t="s">
        <v>181</v>
      </c>
      <c r="AD144" s="5" t="s">
        <v>182</v>
      </c>
      <c r="AE144" s="5" t="s">
        <v>183</v>
      </c>
      <c r="AF144" s="5" t="s">
        <v>52</v>
      </c>
      <c r="AG144" s="5" t="s">
        <v>52</v>
      </c>
      <c r="AH144" s="5" t="s">
        <v>184</v>
      </c>
      <c r="AI144" s="5" t="s">
        <v>1445</v>
      </c>
      <c r="AJ144" s="5" t="s">
        <v>1449</v>
      </c>
      <c r="AK144" s="5" t="s">
        <v>444</v>
      </c>
    </row>
    <row r="145" ht="15.75" customHeight="1">
      <c r="A145" s="5" t="s">
        <v>1455</v>
      </c>
      <c r="B145" s="5" t="s">
        <v>1456</v>
      </c>
      <c r="C145" s="5" t="s">
        <v>1457</v>
      </c>
      <c r="D145" s="6">
        <v>45496.0</v>
      </c>
      <c r="E145" s="5">
        <v>159444.0</v>
      </c>
      <c r="F145" s="5">
        <v>72475.0</v>
      </c>
      <c r="G145" s="5" t="s">
        <v>1458</v>
      </c>
      <c r="H145" s="5" t="s">
        <v>45</v>
      </c>
      <c r="I145" s="5" t="s">
        <v>1459</v>
      </c>
      <c r="J145" s="5" t="s">
        <v>1460</v>
      </c>
      <c r="K145" s="5" t="s">
        <v>1461</v>
      </c>
      <c r="L145" s="5" t="s">
        <v>1462</v>
      </c>
      <c r="M145" s="5" t="s">
        <v>1463</v>
      </c>
      <c r="N145" s="5">
        <v>8505.0</v>
      </c>
      <c r="O145" s="5">
        <v>3.0</v>
      </c>
      <c r="P145" s="5" t="s">
        <v>1464</v>
      </c>
      <c r="Q145" s="5" t="s">
        <v>1465</v>
      </c>
      <c r="R145" s="5">
        <v>12878.0</v>
      </c>
      <c r="S145" s="5" t="s">
        <v>69</v>
      </c>
      <c r="T145" s="5">
        <v>0.0</v>
      </c>
      <c r="U145" s="5" t="s">
        <v>70</v>
      </c>
      <c r="V145" s="5" t="s">
        <v>1466</v>
      </c>
      <c r="W145" s="5" t="s">
        <v>52</v>
      </c>
      <c r="X145" s="5" t="s">
        <v>52</v>
      </c>
      <c r="Y145" s="5" t="s">
        <v>1467</v>
      </c>
      <c r="Z145" s="5" t="s">
        <v>1468</v>
      </c>
      <c r="AA145" s="5" t="s">
        <v>730</v>
      </c>
      <c r="AB145" s="5" t="s">
        <v>52</v>
      </c>
      <c r="AC145" s="5" t="s">
        <v>72</v>
      </c>
      <c r="AD145" s="5" t="s">
        <v>73</v>
      </c>
      <c r="AE145" s="5" t="s">
        <v>74</v>
      </c>
      <c r="AF145" s="5" t="s">
        <v>75</v>
      </c>
      <c r="AG145" s="5" t="s">
        <v>76</v>
      </c>
      <c r="AH145" s="5" t="s">
        <v>77</v>
      </c>
      <c r="AI145" s="5" t="s">
        <v>1469</v>
      </c>
      <c r="AJ145" s="5" t="s">
        <v>1470</v>
      </c>
      <c r="AK145" s="5" t="s">
        <v>1471</v>
      </c>
    </row>
    <row r="146" ht="15.75" customHeight="1">
      <c r="A146" s="5" t="s">
        <v>1472</v>
      </c>
      <c r="B146" s="5" t="s">
        <v>1473</v>
      </c>
      <c r="C146" s="5" t="s">
        <v>1474</v>
      </c>
      <c r="D146" s="6">
        <v>45496.0</v>
      </c>
      <c r="E146" s="5">
        <v>579148.0</v>
      </c>
      <c r="F146" s="5">
        <v>263249.0</v>
      </c>
      <c r="G146" s="5" t="s">
        <v>226</v>
      </c>
      <c r="H146" s="5" t="s">
        <v>290</v>
      </c>
      <c r="I146" s="5" t="s">
        <v>1475</v>
      </c>
      <c r="J146" s="5" t="s">
        <v>228</v>
      </c>
      <c r="K146" s="5" t="s">
        <v>1328</v>
      </c>
      <c r="L146" s="5" t="s">
        <v>1476</v>
      </c>
      <c r="M146" s="5" t="s">
        <v>1477</v>
      </c>
      <c r="N146" s="5" t="s">
        <v>52</v>
      </c>
      <c r="O146" s="5">
        <v>9.0</v>
      </c>
      <c r="P146" s="5" t="s">
        <v>1478</v>
      </c>
      <c r="Q146" s="5" t="s">
        <v>1330</v>
      </c>
      <c r="R146" s="5">
        <v>57.0</v>
      </c>
      <c r="S146" s="5" t="s">
        <v>115</v>
      </c>
      <c r="T146" s="5">
        <v>6460.0</v>
      </c>
      <c r="U146" s="5" t="s">
        <v>158</v>
      </c>
      <c r="V146" s="5" t="s">
        <v>1479</v>
      </c>
      <c r="W146" s="5" t="s">
        <v>52</v>
      </c>
      <c r="X146" s="5" t="s">
        <v>52</v>
      </c>
      <c r="Y146" s="5" t="s">
        <v>844</v>
      </c>
      <c r="Z146" s="5" t="s">
        <v>1480</v>
      </c>
      <c r="AA146" s="5" t="s">
        <v>162</v>
      </c>
      <c r="AB146" s="5" t="s">
        <v>52</v>
      </c>
      <c r="AC146" s="5" t="s">
        <v>163</v>
      </c>
      <c r="AD146" s="5" t="s">
        <v>164</v>
      </c>
      <c r="AE146" s="5" t="s">
        <v>165</v>
      </c>
      <c r="AF146" s="5" t="s">
        <v>52</v>
      </c>
      <c r="AG146" s="5" t="s">
        <v>52</v>
      </c>
      <c r="AH146" s="5" t="s">
        <v>52</v>
      </c>
      <c r="AI146" s="5" t="s">
        <v>1481</v>
      </c>
      <c r="AJ146" s="5" t="s">
        <v>1482</v>
      </c>
      <c r="AK146" s="5" t="s">
        <v>300</v>
      </c>
    </row>
    <row r="147" ht="15.75" customHeight="1">
      <c r="A147" s="5" t="s">
        <v>1483</v>
      </c>
      <c r="B147" s="5" t="s">
        <v>1121</v>
      </c>
      <c r="C147" s="5" t="s">
        <v>289</v>
      </c>
      <c r="D147" s="6">
        <v>45496.0</v>
      </c>
      <c r="E147" s="5">
        <v>559869.0</v>
      </c>
      <c r="F147" s="5">
        <v>254486.0</v>
      </c>
      <c r="G147" s="5" t="s">
        <v>226</v>
      </c>
      <c r="H147" s="5" t="s">
        <v>290</v>
      </c>
      <c r="I147" s="5" t="s">
        <v>1475</v>
      </c>
      <c r="J147" s="5" t="s">
        <v>228</v>
      </c>
      <c r="K147" s="5" t="s">
        <v>1328</v>
      </c>
      <c r="L147" s="5" t="s">
        <v>1123</v>
      </c>
      <c r="M147" s="5" t="s">
        <v>294</v>
      </c>
      <c r="N147" s="5" t="s">
        <v>52</v>
      </c>
      <c r="O147" s="5">
        <v>9.0</v>
      </c>
      <c r="P147" s="5" t="s">
        <v>1484</v>
      </c>
      <c r="Q147" s="5" t="s">
        <v>1330</v>
      </c>
      <c r="R147" s="5">
        <v>35.0</v>
      </c>
      <c r="S147" s="5" t="s">
        <v>115</v>
      </c>
      <c r="T147" s="5">
        <v>6806.0</v>
      </c>
      <c r="U147" s="5" t="s">
        <v>158</v>
      </c>
      <c r="V147" s="5" t="s">
        <v>1485</v>
      </c>
      <c r="W147" s="5" t="s">
        <v>52</v>
      </c>
      <c r="X147" s="5" t="s">
        <v>52</v>
      </c>
      <c r="Y147" s="5" t="s">
        <v>844</v>
      </c>
      <c r="Z147" s="5" t="s">
        <v>1486</v>
      </c>
      <c r="AA147" s="5" t="s">
        <v>162</v>
      </c>
      <c r="AB147" s="5" t="s">
        <v>52</v>
      </c>
      <c r="AC147" s="5" t="s">
        <v>163</v>
      </c>
      <c r="AD147" s="5" t="s">
        <v>164</v>
      </c>
      <c r="AE147" s="5" t="s">
        <v>165</v>
      </c>
      <c r="AF147" s="5" t="s">
        <v>52</v>
      </c>
      <c r="AG147" s="5" t="s">
        <v>52</v>
      </c>
      <c r="AH147" s="5" t="s">
        <v>52</v>
      </c>
      <c r="AI147" s="5" t="s">
        <v>1121</v>
      </c>
      <c r="AJ147" s="5" t="s">
        <v>1123</v>
      </c>
      <c r="AK147" s="5" t="s">
        <v>300</v>
      </c>
    </row>
    <row r="148" ht="15.75" customHeight="1">
      <c r="A148" s="5" t="s">
        <v>1487</v>
      </c>
      <c r="B148" s="5" t="s">
        <v>1488</v>
      </c>
      <c r="C148" s="5" t="s">
        <v>1489</v>
      </c>
      <c r="D148" s="6">
        <v>45494.0</v>
      </c>
      <c r="E148" s="5">
        <v>39600.0</v>
      </c>
      <c r="F148" s="5">
        <v>18000.0</v>
      </c>
      <c r="G148" s="5" t="s">
        <v>634</v>
      </c>
      <c r="H148" s="5" t="s">
        <v>171</v>
      </c>
      <c r="I148" s="5" t="s">
        <v>1490</v>
      </c>
      <c r="J148" s="5" t="s">
        <v>274</v>
      </c>
      <c r="K148" s="5" t="s">
        <v>1491</v>
      </c>
      <c r="L148" s="5" t="s">
        <v>1492</v>
      </c>
      <c r="M148" s="5" t="s">
        <v>1493</v>
      </c>
      <c r="N148" s="5">
        <v>90502.0</v>
      </c>
      <c r="O148" s="5">
        <v>1.0</v>
      </c>
      <c r="P148" s="5" t="s">
        <v>1494</v>
      </c>
      <c r="Q148" s="5">
        <v>4510.0</v>
      </c>
      <c r="R148" s="5">
        <v>1.0</v>
      </c>
      <c r="S148" s="5" t="s">
        <v>115</v>
      </c>
      <c r="T148" s="5">
        <v>0.0</v>
      </c>
      <c r="U148" s="5" t="s">
        <v>52</v>
      </c>
      <c r="V148" s="5" t="s">
        <v>1495</v>
      </c>
      <c r="W148" s="5" t="s">
        <v>71</v>
      </c>
      <c r="X148" s="5" t="s">
        <v>52</v>
      </c>
      <c r="Y148" s="5" t="s">
        <v>1496</v>
      </c>
      <c r="Z148" s="5" t="s">
        <v>1497</v>
      </c>
      <c r="AA148" s="5" t="s">
        <v>1498</v>
      </c>
      <c r="AB148" s="5" t="s">
        <v>52</v>
      </c>
      <c r="AC148" s="5" t="s">
        <v>181</v>
      </c>
      <c r="AD148" s="5" t="s">
        <v>182</v>
      </c>
      <c r="AE148" s="5" t="s">
        <v>183</v>
      </c>
      <c r="AF148" s="5" t="s">
        <v>52</v>
      </c>
      <c r="AG148" s="5" t="s">
        <v>52</v>
      </c>
      <c r="AH148" s="5" t="s">
        <v>184</v>
      </c>
      <c r="AI148" s="5" t="s">
        <v>1488</v>
      </c>
      <c r="AJ148" s="5" t="s">
        <v>1492</v>
      </c>
      <c r="AK148" s="5" t="s">
        <v>185</v>
      </c>
    </row>
    <row r="149" ht="15.75" customHeight="1">
      <c r="A149" s="5" t="s">
        <v>1499</v>
      </c>
      <c r="B149" s="5" t="s">
        <v>1500</v>
      </c>
      <c r="C149" s="5" t="s">
        <v>1501</v>
      </c>
      <c r="D149" s="6">
        <v>45494.0</v>
      </c>
      <c r="E149" s="5">
        <v>34041.0</v>
      </c>
      <c r="F149" s="5">
        <v>15473.0</v>
      </c>
      <c r="G149" s="5" t="s">
        <v>1502</v>
      </c>
      <c r="H149" s="5" t="s">
        <v>45</v>
      </c>
      <c r="I149" s="5" t="s">
        <v>1503</v>
      </c>
      <c r="J149" s="5" t="s">
        <v>1504</v>
      </c>
      <c r="K149" s="5" t="s">
        <v>391</v>
      </c>
      <c r="L149" s="5" t="s">
        <v>1505</v>
      </c>
      <c r="M149" s="5" t="s">
        <v>1506</v>
      </c>
      <c r="N149" s="5" t="s">
        <v>52</v>
      </c>
      <c r="O149" s="5">
        <v>1.0</v>
      </c>
      <c r="P149" s="5" t="s">
        <v>1507</v>
      </c>
      <c r="Q149" s="5" t="s">
        <v>244</v>
      </c>
      <c r="R149" s="5">
        <v>4403.0</v>
      </c>
      <c r="S149" s="5" t="s">
        <v>69</v>
      </c>
      <c r="T149" s="5">
        <v>63.0</v>
      </c>
      <c r="U149" s="5" t="s">
        <v>70</v>
      </c>
      <c r="V149" s="5" t="s">
        <v>1508</v>
      </c>
      <c r="W149" s="5" t="s">
        <v>52</v>
      </c>
      <c r="X149" s="5" t="s">
        <v>52</v>
      </c>
      <c r="Y149" s="5" t="s">
        <v>1467</v>
      </c>
      <c r="Z149" s="5" t="s">
        <v>1509</v>
      </c>
      <c r="AA149" s="5" t="s">
        <v>162</v>
      </c>
      <c r="AB149" s="5" t="s">
        <v>52</v>
      </c>
      <c r="AC149" s="5" t="s">
        <v>72</v>
      </c>
      <c r="AD149" s="5" t="s">
        <v>73</v>
      </c>
      <c r="AE149" s="5" t="s">
        <v>74</v>
      </c>
      <c r="AF149" s="5" t="s">
        <v>75</v>
      </c>
      <c r="AG149" s="5" t="s">
        <v>76</v>
      </c>
      <c r="AH149" s="5" t="s">
        <v>77</v>
      </c>
      <c r="AI149" s="5" t="s">
        <v>1500</v>
      </c>
      <c r="AJ149" s="5" t="s">
        <v>1510</v>
      </c>
      <c r="AK149" s="5" t="s">
        <v>1511</v>
      </c>
    </row>
    <row r="150" ht="15.75" customHeight="1">
      <c r="A150" s="5" t="s">
        <v>1512</v>
      </c>
      <c r="B150" s="5" t="s">
        <v>1513</v>
      </c>
      <c r="C150" s="5" t="s">
        <v>1514</v>
      </c>
      <c r="D150" s="6">
        <v>45494.0</v>
      </c>
      <c r="E150" s="5">
        <v>12345.0</v>
      </c>
      <c r="F150" s="5">
        <v>5611.0</v>
      </c>
      <c r="G150" s="5" t="s">
        <v>130</v>
      </c>
      <c r="H150" s="5" t="s">
        <v>45</v>
      </c>
      <c r="I150" s="5" t="s">
        <v>1503</v>
      </c>
      <c r="J150" s="5" t="s">
        <v>133</v>
      </c>
      <c r="K150" s="5" t="s">
        <v>1515</v>
      </c>
      <c r="L150" s="5" t="s">
        <v>1516</v>
      </c>
      <c r="M150" s="5" t="s">
        <v>1517</v>
      </c>
      <c r="N150" s="5">
        <v>18706.0</v>
      </c>
      <c r="O150" s="5">
        <v>1.0</v>
      </c>
      <c r="P150" s="5" t="s">
        <v>1518</v>
      </c>
      <c r="Q150" s="5" t="s">
        <v>1519</v>
      </c>
      <c r="R150" s="5">
        <v>670.0</v>
      </c>
      <c r="S150" s="5" t="s">
        <v>69</v>
      </c>
      <c r="T150" s="5">
        <v>55.0</v>
      </c>
      <c r="U150" s="5" t="s">
        <v>70</v>
      </c>
      <c r="V150" s="5" t="s">
        <v>1520</v>
      </c>
      <c r="W150" s="5" t="s">
        <v>52</v>
      </c>
      <c r="X150" s="5" t="s">
        <v>52</v>
      </c>
      <c r="Y150" s="5" t="s">
        <v>1467</v>
      </c>
      <c r="Z150" s="5" t="s">
        <v>1521</v>
      </c>
      <c r="AA150" s="5" t="s">
        <v>162</v>
      </c>
      <c r="AB150" s="5" t="s">
        <v>283</v>
      </c>
      <c r="AC150" s="5" t="s">
        <v>72</v>
      </c>
      <c r="AD150" s="5" t="s">
        <v>73</v>
      </c>
      <c r="AE150" s="5" t="s">
        <v>74</v>
      </c>
      <c r="AF150" s="5" t="s">
        <v>75</v>
      </c>
      <c r="AG150" s="5" t="s">
        <v>76</v>
      </c>
      <c r="AH150" s="5" t="s">
        <v>77</v>
      </c>
      <c r="AI150" s="5" t="s">
        <v>1522</v>
      </c>
      <c r="AJ150" s="5" t="s">
        <v>1523</v>
      </c>
      <c r="AK150" s="5" t="s">
        <v>1524</v>
      </c>
    </row>
    <row r="151" ht="15.75" customHeight="1">
      <c r="A151" s="5" t="s">
        <v>1525</v>
      </c>
      <c r="B151" s="5" t="s">
        <v>237</v>
      </c>
      <c r="C151" s="5" t="s">
        <v>238</v>
      </c>
      <c r="D151" s="6">
        <v>45492.0</v>
      </c>
      <c r="E151" s="5">
        <v>28114.0</v>
      </c>
      <c r="F151" s="5">
        <v>12779.0</v>
      </c>
      <c r="G151" s="5" t="s">
        <v>170</v>
      </c>
      <c r="H151" s="5" t="s">
        <v>45</v>
      </c>
      <c r="I151" s="5" t="s">
        <v>1526</v>
      </c>
      <c r="J151" s="5" t="s">
        <v>170</v>
      </c>
      <c r="K151" s="5" t="s">
        <v>1527</v>
      </c>
      <c r="L151" s="5" t="s">
        <v>241</v>
      </c>
      <c r="M151" s="5" t="s">
        <v>242</v>
      </c>
      <c r="N151" s="5">
        <v>17055.0</v>
      </c>
      <c r="O151" s="5">
        <v>1.0</v>
      </c>
      <c r="P151" s="5" t="s">
        <v>1528</v>
      </c>
      <c r="Q151" s="5" t="s">
        <v>244</v>
      </c>
      <c r="R151" s="5">
        <v>164.0</v>
      </c>
      <c r="S151" s="5" t="s">
        <v>53</v>
      </c>
      <c r="T151" s="5">
        <v>53.0</v>
      </c>
      <c r="U151" s="5" t="s">
        <v>70</v>
      </c>
      <c r="V151" s="5" t="s">
        <v>1529</v>
      </c>
      <c r="W151" s="5" t="s">
        <v>52</v>
      </c>
      <c r="X151" s="5" t="s">
        <v>52</v>
      </c>
      <c r="Y151" s="5" t="s">
        <v>1467</v>
      </c>
      <c r="Z151" s="5" t="s">
        <v>1530</v>
      </c>
      <c r="AA151" s="5" t="s">
        <v>59</v>
      </c>
      <c r="AB151" s="5" t="s">
        <v>52</v>
      </c>
      <c r="AC151" s="5" t="s">
        <v>72</v>
      </c>
      <c r="AD151" s="5" t="s">
        <v>73</v>
      </c>
      <c r="AE151" s="5" t="s">
        <v>74</v>
      </c>
      <c r="AF151" s="5" t="s">
        <v>75</v>
      </c>
      <c r="AG151" s="5" t="s">
        <v>76</v>
      </c>
      <c r="AH151" s="5" t="s">
        <v>77</v>
      </c>
      <c r="AI151" s="5" t="s">
        <v>248</v>
      </c>
      <c r="AJ151" s="5" t="s">
        <v>249</v>
      </c>
      <c r="AK151" s="5" t="s">
        <v>250</v>
      </c>
    </row>
    <row r="152" ht="15.75" customHeight="1">
      <c r="A152" s="5" t="s">
        <v>1531</v>
      </c>
      <c r="B152" s="5" t="s">
        <v>1532</v>
      </c>
      <c r="C152" s="5" t="s">
        <v>1533</v>
      </c>
      <c r="D152" s="6">
        <v>45491.0</v>
      </c>
      <c r="E152" s="5">
        <v>57750.0</v>
      </c>
      <c r="F152" s="5">
        <v>26250.0</v>
      </c>
      <c r="G152" s="5" t="s">
        <v>719</v>
      </c>
      <c r="H152" s="5" t="s">
        <v>1534</v>
      </c>
      <c r="I152" s="5" t="s">
        <v>1535</v>
      </c>
      <c r="J152" s="5" t="s">
        <v>274</v>
      </c>
      <c r="K152" s="5" t="s">
        <v>1536</v>
      </c>
      <c r="L152" s="5" t="s">
        <v>1537</v>
      </c>
      <c r="M152" s="5" t="s">
        <v>1538</v>
      </c>
      <c r="N152" s="5">
        <v>11211.0</v>
      </c>
      <c r="O152" s="5">
        <v>1.0</v>
      </c>
      <c r="P152" s="5" t="s">
        <v>1539</v>
      </c>
      <c r="Q152" s="5">
        <v>2200.0</v>
      </c>
      <c r="R152" s="5">
        <v>779.0</v>
      </c>
      <c r="S152" s="5" t="s">
        <v>115</v>
      </c>
      <c r="T152" s="5">
        <v>0.0</v>
      </c>
      <c r="U152" s="5" t="s">
        <v>70</v>
      </c>
      <c r="V152" s="5" t="s">
        <v>1540</v>
      </c>
      <c r="W152" s="5" t="s">
        <v>52</v>
      </c>
      <c r="X152" s="5" t="s">
        <v>52</v>
      </c>
      <c r="Y152" s="5" t="s">
        <v>1541</v>
      </c>
      <c r="Z152" s="5">
        <v>5194702.0</v>
      </c>
      <c r="AA152" s="5" t="s">
        <v>59</v>
      </c>
      <c r="AB152" s="5" t="s">
        <v>52</v>
      </c>
      <c r="AC152" s="5" t="s">
        <v>398</v>
      </c>
      <c r="AD152" s="5" t="s">
        <v>399</v>
      </c>
      <c r="AE152" s="5" t="s">
        <v>400</v>
      </c>
      <c r="AF152" s="5" t="s">
        <v>401</v>
      </c>
      <c r="AG152" s="5">
        <v>23502.0</v>
      </c>
      <c r="AH152" s="5" t="s">
        <v>402</v>
      </c>
      <c r="AI152" s="5" t="s">
        <v>1532</v>
      </c>
      <c r="AJ152" s="5" t="s">
        <v>1537</v>
      </c>
      <c r="AK152" s="5" t="s">
        <v>1542</v>
      </c>
    </row>
    <row r="153" ht="15.75" customHeight="1">
      <c r="A153" s="5" t="s">
        <v>1543</v>
      </c>
      <c r="B153" s="5" t="s">
        <v>704</v>
      </c>
      <c r="C153" s="5" t="s">
        <v>1544</v>
      </c>
      <c r="D153" s="6">
        <v>45491.0</v>
      </c>
      <c r="E153" s="5">
        <v>35763.0</v>
      </c>
      <c r="F153" s="5">
        <v>16256.0</v>
      </c>
      <c r="G153" s="5" t="s">
        <v>706</v>
      </c>
      <c r="H153" s="5" t="s">
        <v>171</v>
      </c>
      <c r="I153" s="5" t="s">
        <v>1545</v>
      </c>
      <c r="J153" s="5" t="s">
        <v>274</v>
      </c>
      <c r="K153" s="5" t="s">
        <v>1546</v>
      </c>
      <c r="L153" s="5" t="s">
        <v>1547</v>
      </c>
      <c r="M153" s="5" t="s">
        <v>1548</v>
      </c>
      <c r="N153" s="5">
        <v>91803.0</v>
      </c>
      <c r="O153" s="5">
        <v>1.0</v>
      </c>
      <c r="P153" s="5" t="s">
        <v>1549</v>
      </c>
      <c r="Q153" s="5" t="s">
        <v>244</v>
      </c>
      <c r="R153" s="5">
        <v>3090.0</v>
      </c>
      <c r="S153" s="5" t="s">
        <v>69</v>
      </c>
      <c r="T153" s="5">
        <v>66.0</v>
      </c>
      <c r="U153" s="5" t="s">
        <v>93</v>
      </c>
      <c r="V153" s="5" t="s">
        <v>1550</v>
      </c>
      <c r="W153" s="5" t="s">
        <v>71</v>
      </c>
      <c r="X153" s="5" t="s">
        <v>52</v>
      </c>
      <c r="Y153" s="5" t="s">
        <v>1551</v>
      </c>
      <c r="Z153" s="5" t="s">
        <v>1552</v>
      </c>
      <c r="AA153" s="5" t="s">
        <v>1553</v>
      </c>
      <c r="AB153" s="5" t="s">
        <v>52</v>
      </c>
      <c r="AC153" s="5" t="s">
        <v>565</v>
      </c>
      <c r="AD153" s="5" t="s">
        <v>566</v>
      </c>
      <c r="AE153" s="5" t="s">
        <v>567</v>
      </c>
      <c r="AF153" s="5" t="s">
        <v>52</v>
      </c>
      <c r="AG153" s="5" t="s">
        <v>52</v>
      </c>
      <c r="AH153" s="5" t="s">
        <v>568</v>
      </c>
      <c r="AI153" s="5" t="s">
        <v>704</v>
      </c>
      <c r="AJ153" s="5" t="s">
        <v>1554</v>
      </c>
      <c r="AK153" s="5" t="s">
        <v>1555</v>
      </c>
    </row>
    <row r="154" ht="15.75" customHeight="1">
      <c r="A154" s="5" t="s">
        <v>1556</v>
      </c>
      <c r="B154" s="5" t="s">
        <v>1557</v>
      </c>
      <c r="C154" s="5" t="s">
        <v>1222</v>
      </c>
      <c r="D154" s="6">
        <v>45490.0</v>
      </c>
      <c r="E154" s="5">
        <v>11838.0</v>
      </c>
      <c r="F154" s="5">
        <v>5381.0</v>
      </c>
      <c r="G154" s="5" t="s">
        <v>579</v>
      </c>
      <c r="H154" s="5" t="s">
        <v>131</v>
      </c>
      <c r="I154" s="5" t="s">
        <v>1558</v>
      </c>
      <c r="J154" s="5" t="s">
        <v>581</v>
      </c>
      <c r="K154" s="5" t="s">
        <v>1559</v>
      </c>
      <c r="L154" s="5" t="s">
        <v>1560</v>
      </c>
      <c r="M154" s="5" t="s">
        <v>1561</v>
      </c>
      <c r="N154" s="5" t="s">
        <v>52</v>
      </c>
      <c r="O154" s="5">
        <v>1.0</v>
      </c>
      <c r="P154" s="5" t="s">
        <v>1562</v>
      </c>
      <c r="Q154" s="5" t="s">
        <v>1563</v>
      </c>
      <c r="R154" s="5">
        <v>11.0</v>
      </c>
      <c r="S154" s="5" t="s">
        <v>374</v>
      </c>
      <c r="T154" s="5">
        <v>62.0</v>
      </c>
      <c r="U154" s="5" t="s">
        <v>70</v>
      </c>
      <c r="V154" s="5" t="s">
        <v>1564</v>
      </c>
      <c r="W154" s="5" t="s">
        <v>71</v>
      </c>
      <c r="X154" s="5" t="s">
        <v>52</v>
      </c>
      <c r="Y154" s="5" t="s">
        <v>1565</v>
      </c>
      <c r="Z154" s="5">
        <v>284152.0</v>
      </c>
      <c r="AA154" s="5" t="s">
        <v>730</v>
      </c>
      <c r="AB154" s="5" t="s">
        <v>52</v>
      </c>
      <c r="AC154" s="5" t="s">
        <v>1566</v>
      </c>
      <c r="AD154" s="5" t="s">
        <v>1567</v>
      </c>
      <c r="AE154" s="5" t="s">
        <v>1568</v>
      </c>
      <c r="AF154" s="5" t="s">
        <v>1569</v>
      </c>
      <c r="AG154" s="5">
        <v>60025.0</v>
      </c>
      <c r="AH154" s="5" t="s">
        <v>1570</v>
      </c>
      <c r="AI154" s="5" t="s">
        <v>1571</v>
      </c>
      <c r="AJ154" s="5" t="s">
        <v>1572</v>
      </c>
      <c r="AK154" s="5" t="s">
        <v>1573</v>
      </c>
    </row>
    <row r="155" ht="15.75" customHeight="1">
      <c r="A155" s="5" t="s">
        <v>1574</v>
      </c>
      <c r="B155" s="5" t="s">
        <v>1575</v>
      </c>
      <c r="C155" s="5" t="s">
        <v>1575</v>
      </c>
      <c r="D155" s="6">
        <v>45490.0</v>
      </c>
      <c r="E155" s="5">
        <v>9707.0</v>
      </c>
      <c r="F155" s="5">
        <v>4412.0</v>
      </c>
      <c r="G155" s="5" t="s">
        <v>579</v>
      </c>
      <c r="H155" s="5" t="s">
        <v>131</v>
      </c>
      <c r="I155" s="5" t="s">
        <v>1558</v>
      </c>
      <c r="J155" s="5" t="s">
        <v>581</v>
      </c>
      <c r="K155" s="5" t="s">
        <v>391</v>
      </c>
      <c r="L155" s="5" t="s">
        <v>1576</v>
      </c>
      <c r="M155" s="5" t="s">
        <v>1577</v>
      </c>
      <c r="N155" s="5" t="s">
        <v>52</v>
      </c>
      <c r="O155" s="5">
        <v>1.0</v>
      </c>
      <c r="P155" s="5" t="s">
        <v>1562</v>
      </c>
      <c r="Q155" s="5" t="s">
        <v>1563</v>
      </c>
      <c r="R155" s="5">
        <v>9.0</v>
      </c>
      <c r="S155" s="5" t="s">
        <v>374</v>
      </c>
      <c r="T155" s="5">
        <v>52.0</v>
      </c>
      <c r="U155" s="5" t="s">
        <v>70</v>
      </c>
      <c r="V155" s="5" t="s">
        <v>1578</v>
      </c>
      <c r="W155" s="5" t="s">
        <v>55</v>
      </c>
      <c r="X155" s="5" t="s">
        <v>1564</v>
      </c>
      <c r="Y155" s="5" t="s">
        <v>1565</v>
      </c>
      <c r="Z155" s="5">
        <v>284152.0</v>
      </c>
      <c r="AA155" s="5" t="s">
        <v>730</v>
      </c>
      <c r="AB155" s="5" t="s">
        <v>52</v>
      </c>
      <c r="AC155" s="5" t="s">
        <v>1566</v>
      </c>
      <c r="AD155" s="5" t="s">
        <v>1567</v>
      </c>
      <c r="AE155" s="5" t="s">
        <v>1568</v>
      </c>
      <c r="AF155" s="5" t="s">
        <v>1569</v>
      </c>
      <c r="AG155" s="5">
        <v>60025.0</v>
      </c>
      <c r="AH155" s="5" t="s">
        <v>1570</v>
      </c>
      <c r="AI155" s="5" t="s">
        <v>1575</v>
      </c>
      <c r="AJ155" s="5" t="s">
        <v>1579</v>
      </c>
      <c r="AK155" s="5" t="s">
        <v>1573</v>
      </c>
    </row>
    <row r="156" ht="15.75" customHeight="1">
      <c r="A156" s="5" t="s">
        <v>1580</v>
      </c>
      <c r="B156" s="5" t="s">
        <v>1144</v>
      </c>
      <c r="C156" s="5" t="s">
        <v>204</v>
      </c>
      <c r="D156" s="6">
        <v>45490.0</v>
      </c>
      <c r="E156" s="5">
        <v>40591.0</v>
      </c>
      <c r="F156" s="5">
        <v>18450.0</v>
      </c>
      <c r="G156" s="5" t="s">
        <v>148</v>
      </c>
      <c r="H156" s="5" t="s">
        <v>205</v>
      </c>
      <c r="I156" s="5" t="s">
        <v>1344</v>
      </c>
      <c r="J156" s="5" t="s">
        <v>151</v>
      </c>
      <c r="K156" s="5" t="s">
        <v>462</v>
      </c>
      <c r="L156" s="5" t="s">
        <v>1146</v>
      </c>
      <c r="M156" s="5" t="s">
        <v>1581</v>
      </c>
      <c r="N156" s="5">
        <v>29228.0</v>
      </c>
      <c r="O156" s="5">
        <v>1.0</v>
      </c>
      <c r="P156" s="5" t="s">
        <v>1582</v>
      </c>
      <c r="Q156" s="5">
        <v>4500.0</v>
      </c>
      <c r="R156" s="5">
        <v>840.0</v>
      </c>
      <c r="S156" s="5" t="s">
        <v>53</v>
      </c>
      <c r="T156" s="5">
        <v>890.0</v>
      </c>
      <c r="U156" s="5" t="s">
        <v>158</v>
      </c>
      <c r="V156" s="5" t="s">
        <v>1583</v>
      </c>
      <c r="W156" s="5" t="s">
        <v>52</v>
      </c>
      <c r="X156" s="5" t="s">
        <v>52</v>
      </c>
      <c r="Y156" s="5" t="s">
        <v>1584</v>
      </c>
      <c r="Z156" s="5" t="s">
        <v>1585</v>
      </c>
      <c r="AA156" s="5" t="s">
        <v>59</v>
      </c>
      <c r="AB156" s="5" t="s">
        <v>52</v>
      </c>
      <c r="AC156" s="5" t="s">
        <v>163</v>
      </c>
      <c r="AD156" s="5" t="s">
        <v>164</v>
      </c>
      <c r="AE156" s="5" t="s">
        <v>165</v>
      </c>
      <c r="AF156" s="5" t="s">
        <v>52</v>
      </c>
      <c r="AG156" s="5" t="s">
        <v>52</v>
      </c>
      <c r="AH156" s="5" t="s">
        <v>52</v>
      </c>
      <c r="AI156" s="5" t="s">
        <v>1144</v>
      </c>
      <c r="AJ156" s="5" t="s">
        <v>1152</v>
      </c>
      <c r="AK156" s="5" t="s">
        <v>1153</v>
      </c>
    </row>
    <row r="157" ht="15.75" customHeight="1">
      <c r="A157" s="5" t="s">
        <v>1586</v>
      </c>
      <c r="B157" s="5" t="s">
        <v>1144</v>
      </c>
      <c r="C157" s="5" t="s">
        <v>204</v>
      </c>
      <c r="D157" s="6">
        <v>45490.0</v>
      </c>
      <c r="E157" s="5">
        <v>125029.0</v>
      </c>
      <c r="F157" s="5">
        <v>56831.0</v>
      </c>
      <c r="G157" s="5" t="s">
        <v>148</v>
      </c>
      <c r="H157" s="5" t="s">
        <v>205</v>
      </c>
      <c r="I157" s="5" t="s">
        <v>1344</v>
      </c>
      <c r="J157" s="5" t="s">
        <v>151</v>
      </c>
      <c r="K157" s="5" t="s">
        <v>152</v>
      </c>
      <c r="L157" s="5" t="s">
        <v>1146</v>
      </c>
      <c r="M157" s="5" t="s">
        <v>1147</v>
      </c>
      <c r="N157" s="5">
        <v>29228.0</v>
      </c>
      <c r="O157" s="5">
        <v>2.0</v>
      </c>
      <c r="P157" s="5" t="s">
        <v>1587</v>
      </c>
      <c r="Q157" s="5" t="s">
        <v>156</v>
      </c>
      <c r="R157" s="5">
        <v>4360.0</v>
      </c>
      <c r="S157" s="5" t="s">
        <v>53</v>
      </c>
      <c r="T157" s="5">
        <v>2009.0</v>
      </c>
      <c r="U157" s="5" t="s">
        <v>158</v>
      </c>
      <c r="V157" s="5" t="s">
        <v>1588</v>
      </c>
      <c r="W157" s="5" t="s">
        <v>52</v>
      </c>
      <c r="X157" s="5" t="s">
        <v>52</v>
      </c>
      <c r="Y157" s="5" t="s">
        <v>1584</v>
      </c>
      <c r="Z157" s="5" t="s">
        <v>1589</v>
      </c>
      <c r="AA157" s="5" t="s">
        <v>59</v>
      </c>
      <c r="AB157" s="5" t="s">
        <v>52</v>
      </c>
      <c r="AC157" s="5" t="s">
        <v>163</v>
      </c>
      <c r="AD157" s="5" t="s">
        <v>164</v>
      </c>
      <c r="AE157" s="5" t="s">
        <v>165</v>
      </c>
      <c r="AF157" s="5" t="s">
        <v>52</v>
      </c>
      <c r="AG157" s="5" t="s">
        <v>52</v>
      </c>
      <c r="AH157" s="5" t="s">
        <v>52</v>
      </c>
      <c r="AI157" s="5" t="s">
        <v>1144</v>
      </c>
      <c r="AJ157" s="5" t="s">
        <v>1152</v>
      </c>
      <c r="AK157" s="5" t="s">
        <v>1153</v>
      </c>
    </row>
    <row r="158" ht="15.75" customHeight="1">
      <c r="A158" s="5" t="s">
        <v>1590</v>
      </c>
      <c r="B158" s="5" t="s">
        <v>1591</v>
      </c>
      <c r="C158" s="5" t="s">
        <v>102</v>
      </c>
      <c r="D158" s="6">
        <v>45489.0</v>
      </c>
      <c r="E158" s="5">
        <v>221905.0</v>
      </c>
      <c r="F158" s="5">
        <v>100866.0</v>
      </c>
      <c r="G158" s="5" t="s">
        <v>130</v>
      </c>
      <c r="H158" s="5" t="s">
        <v>131</v>
      </c>
      <c r="I158" s="5" t="s">
        <v>824</v>
      </c>
      <c r="J158" s="5" t="s">
        <v>133</v>
      </c>
      <c r="K158" s="5" t="s">
        <v>1592</v>
      </c>
      <c r="L158" s="5" t="s">
        <v>1593</v>
      </c>
      <c r="M158" s="5" t="s">
        <v>102</v>
      </c>
      <c r="N158" s="5" t="s">
        <v>1594</v>
      </c>
      <c r="O158" s="5">
        <v>5.0</v>
      </c>
      <c r="P158" s="5" t="s">
        <v>1595</v>
      </c>
      <c r="Q158" s="5" t="s">
        <v>1596</v>
      </c>
      <c r="R158" s="5">
        <v>20246.0</v>
      </c>
      <c r="S158" s="5" t="s">
        <v>69</v>
      </c>
      <c r="T158" s="5">
        <v>300.0</v>
      </c>
      <c r="U158" s="5" t="s">
        <v>70</v>
      </c>
      <c r="V158" s="5" t="s">
        <v>1597</v>
      </c>
      <c r="W158" s="5" t="s">
        <v>52</v>
      </c>
      <c r="X158" s="5" t="s">
        <v>52</v>
      </c>
      <c r="Y158" s="5" t="s">
        <v>1598</v>
      </c>
      <c r="Z158" s="5" t="s">
        <v>1599</v>
      </c>
      <c r="AA158" s="5" t="s">
        <v>180</v>
      </c>
      <c r="AB158" s="5" t="s">
        <v>52</v>
      </c>
      <c r="AC158" s="5" t="s">
        <v>72</v>
      </c>
      <c r="AD158" s="5" t="s">
        <v>73</v>
      </c>
      <c r="AE158" s="5" t="s">
        <v>74</v>
      </c>
      <c r="AF158" s="5" t="s">
        <v>75</v>
      </c>
      <c r="AG158" s="5" t="s">
        <v>76</v>
      </c>
      <c r="AH158" s="5" t="s">
        <v>77</v>
      </c>
      <c r="AI158" s="5" t="s">
        <v>102</v>
      </c>
      <c r="AJ158" s="5" t="s">
        <v>102</v>
      </c>
      <c r="AK158" s="5" t="s">
        <v>1600</v>
      </c>
    </row>
    <row r="159" ht="15.75" customHeight="1">
      <c r="A159" s="5" t="s">
        <v>1601</v>
      </c>
      <c r="B159" s="5" t="s">
        <v>1602</v>
      </c>
      <c r="C159" s="5" t="s">
        <v>289</v>
      </c>
      <c r="D159" s="6">
        <v>45488.0</v>
      </c>
      <c r="E159" s="5">
        <v>911360.0</v>
      </c>
      <c r="F159" s="5">
        <v>414255.0</v>
      </c>
      <c r="G159" s="5" t="s">
        <v>226</v>
      </c>
      <c r="H159" s="5" t="s">
        <v>290</v>
      </c>
      <c r="I159" s="5" t="s">
        <v>1603</v>
      </c>
      <c r="J159" s="5" t="s">
        <v>228</v>
      </c>
      <c r="K159" s="5" t="s">
        <v>1604</v>
      </c>
      <c r="L159" s="5" t="s">
        <v>1605</v>
      </c>
      <c r="M159" s="5" t="s">
        <v>294</v>
      </c>
      <c r="N159" s="5" t="s">
        <v>52</v>
      </c>
      <c r="O159" s="5">
        <v>14.0</v>
      </c>
      <c r="P159" s="5" t="s">
        <v>1606</v>
      </c>
      <c r="Q159" s="5" t="s">
        <v>1607</v>
      </c>
      <c r="R159" s="5">
        <v>90.0</v>
      </c>
      <c r="S159" s="5" t="s">
        <v>115</v>
      </c>
      <c r="T159" s="5">
        <v>10569.0</v>
      </c>
      <c r="U159" s="5" t="s">
        <v>158</v>
      </c>
      <c r="V159" s="5" t="s">
        <v>1608</v>
      </c>
      <c r="W159" s="5" t="s">
        <v>52</v>
      </c>
      <c r="X159" s="5" t="s">
        <v>52</v>
      </c>
      <c r="Y159" s="5" t="s">
        <v>844</v>
      </c>
      <c r="Z159" s="5" t="s">
        <v>1609</v>
      </c>
      <c r="AA159" s="5" t="s">
        <v>162</v>
      </c>
      <c r="AB159" s="5" t="s">
        <v>52</v>
      </c>
      <c r="AC159" s="5" t="s">
        <v>163</v>
      </c>
      <c r="AD159" s="5" t="s">
        <v>164</v>
      </c>
      <c r="AE159" s="5" t="s">
        <v>165</v>
      </c>
      <c r="AF159" s="5" t="s">
        <v>52</v>
      </c>
      <c r="AG159" s="5" t="s">
        <v>52</v>
      </c>
      <c r="AH159" s="5" t="s">
        <v>52</v>
      </c>
      <c r="AI159" s="5" t="s">
        <v>1602</v>
      </c>
      <c r="AJ159" s="5" t="s">
        <v>1605</v>
      </c>
      <c r="AK159" s="5" t="s">
        <v>300</v>
      </c>
    </row>
    <row r="160" ht="15.75" customHeight="1">
      <c r="A160" s="5" t="s">
        <v>1610</v>
      </c>
      <c r="B160" s="5" t="s">
        <v>1611</v>
      </c>
      <c r="C160" s="5" t="s">
        <v>1612</v>
      </c>
      <c r="D160" s="6">
        <v>45487.0</v>
      </c>
      <c r="E160" s="5">
        <v>39600.0</v>
      </c>
      <c r="F160" s="5">
        <v>18000.0</v>
      </c>
      <c r="G160" s="5" t="s">
        <v>170</v>
      </c>
      <c r="H160" s="5" t="s">
        <v>171</v>
      </c>
      <c r="I160" s="5" t="s">
        <v>1613</v>
      </c>
      <c r="J160" s="5" t="s">
        <v>170</v>
      </c>
      <c r="K160" s="5" t="s">
        <v>1614</v>
      </c>
      <c r="L160" s="5" t="s">
        <v>1615</v>
      </c>
      <c r="M160" s="5" t="s">
        <v>1616</v>
      </c>
      <c r="N160" s="5">
        <v>93401.0</v>
      </c>
      <c r="O160" s="5">
        <v>1.0</v>
      </c>
      <c r="P160" s="5" t="s">
        <v>1494</v>
      </c>
      <c r="Q160" s="5">
        <v>4510.0</v>
      </c>
      <c r="R160" s="5">
        <v>1.0</v>
      </c>
      <c r="S160" s="5" t="s">
        <v>115</v>
      </c>
      <c r="T160" s="5">
        <v>0.0</v>
      </c>
      <c r="U160" s="5" t="s">
        <v>70</v>
      </c>
      <c r="V160" s="5" t="s">
        <v>1617</v>
      </c>
      <c r="W160" s="5" t="s">
        <v>55</v>
      </c>
      <c r="X160" s="5" t="s">
        <v>1495</v>
      </c>
      <c r="Y160" s="5" t="s">
        <v>1618</v>
      </c>
      <c r="Z160" s="5" t="s">
        <v>1497</v>
      </c>
      <c r="AA160" s="5" t="s">
        <v>260</v>
      </c>
      <c r="AB160" s="5" t="s">
        <v>52</v>
      </c>
      <c r="AC160" s="5" t="s">
        <v>695</v>
      </c>
      <c r="AD160" s="5" t="s">
        <v>696</v>
      </c>
      <c r="AE160" s="5" t="s">
        <v>697</v>
      </c>
      <c r="AF160" s="5" t="s">
        <v>75</v>
      </c>
      <c r="AG160" s="5">
        <v>7102.0</v>
      </c>
      <c r="AH160" s="5" t="s">
        <v>698</v>
      </c>
      <c r="AI160" s="5" t="s">
        <v>1611</v>
      </c>
      <c r="AJ160" s="5" t="s">
        <v>1619</v>
      </c>
      <c r="AK160" s="5" t="s">
        <v>79</v>
      </c>
    </row>
    <row r="161" ht="15.75" customHeight="1">
      <c r="A161" s="5" t="s">
        <v>1620</v>
      </c>
      <c r="B161" s="5" t="s">
        <v>1621</v>
      </c>
      <c r="C161" s="5" t="s">
        <v>1622</v>
      </c>
      <c r="D161" s="6">
        <v>45486.0</v>
      </c>
      <c r="E161" s="5">
        <v>48198.0</v>
      </c>
      <c r="F161" s="5">
        <v>21908.0</v>
      </c>
      <c r="G161" s="5" t="s">
        <v>1623</v>
      </c>
      <c r="H161" s="5" t="s">
        <v>45</v>
      </c>
      <c r="I161" s="5" t="s">
        <v>1624</v>
      </c>
      <c r="J161" s="5" t="s">
        <v>1625</v>
      </c>
      <c r="K161" s="5" t="s">
        <v>1031</v>
      </c>
      <c r="L161" s="5" t="s">
        <v>1626</v>
      </c>
      <c r="M161" s="5" t="s">
        <v>1627</v>
      </c>
      <c r="N161" s="5" t="s">
        <v>52</v>
      </c>
      <c r="O161" s="5">
        <v>1.0</v>
      </c>
      <c r="P161" s="5" t="s">
        <v>1628</v>
      </c>
      <c r="Q161" s="5">
        <v>4510.0</v>
      </c>
      <c r="R161" s="5">
        <v>25.0</v>
      </c>
      <c r="S161" s="5" t="s">
        <v>53</v>
      </c>
      <c r="T161" s="5">
        <v>48.0</v>
      </c>
      <c r="U161" s="5" t="s">
        <v>93</v>
      </c>
      <c r="V161" s="5" t="s">
        <v>1629</v>
      </c>
      <c r="W161" s="5" t="s">
        <v>52</v>
      </c>
      <c r="X161" s="5" t="s">
        <v>52</v>
      </c>
      <c r="Y161" s="5" t="s">
        <v>1630</v>
      </c>
      <c r="Z161" s="5" t="s">
        <v>1631</v>
      </c>
      <c r="AA161" s="5" t="s">
        <v>200</v>
      </c>
      <c r="AB161" s="5" t="s">
        <v>52</v>
      </c>
      <c r="AC161" s="5" t="s">
        <v>216</v>
      </c>
      <c r="AD161" s="5" t="s">
        <v>217</v>
      </c>
      <c r="AE161" s="5" t="s">
        <v>218</v>
      </c>
      <c r="AF161" s="5" t="s">
        <v>52</v>
      </c>
      <c r="AG161" s="5" t="s">
        <v>52</v>
      </c>
      <c r="AH161" s="5" t="s">
        <v>52</v>
      </c>
      <c r="AI161" s="5" t="s">
        <v>1621</v>
      </c>
      <c r="AJ161" s="5" t="s">
        <v>1626</v>
      </c>
      <c r="AK161" s="5" t="s">
        <v>1632</v>
      </c>
    </row>
    <row r="162" ht="15.75" customHeight="1">
      <c r="A162" s="5" t="s">
        <v>1633</v>
      </c>
      <c r="B162" s="5" t="s">
        <v>252</v>
      </c>
      <c r="C162" s="5" t="s">
        <v>252</v>
      </c>
      <c r="D162" s="6">
        <v>45485.0</v>
      </c>
      <c r="E162" s="5">
        <v>15338.0</v>
      </c>
      <c r="F162" s="5">
        <v>6972.0</v>
      </c>
      <c r="G162" s="5" t="s">
        <v>253</v>
      </c>
      <c r="H162" s="5" t="s">
        <v>254</v>
      </c>
      <c r="I162" s="5" t="s">
        <v>320</v>
      </c>
      <c r="J162" s="5" t="s">
        <v>256</v>
      </c>
      <c r="K162" s="5" t="s">
        <v>1634</v>
      </c>
      <c r="L162" s="5" t="s">
        <v>258</v>
      </c>
      <c r="M162" s="5" t="s">
        <v>258</v>
      </c>
      <c r="N162" s="5" t="s">
        <v>52</v>
      </c>
      <c r="O162" s="5">
        <v>1.0</v>
      </c>
      <c r="P162" s="5" t="s">
        <v>1634</v>
      </c>
      <c r="Q162" s="5" t="s">
        <v>211</v>
      </c>
      <c r="R162" s="5">
        <v>104.0</v>
      </c>
      <c r="S162" s="5" t="s">
        <v>115</v>
      </c>
      <c r="T162" s="5">
        <v>0.0</v>
      </c>
      <c r="U162" s="5" t="s">
        <v>52</v>
      </c>
      <c r="V162" s="5" t="s">
        <v>1635</v>
      </c>
      <c r="W162" s="5" t="s">
        <v>52</v>
      </c>
      <c r="X162" s="5" t="s">
        <v>52</v>
      </c>
      <c r="Y162" s="5">
        <v>144.0</v>
      </c>
      <c r="Z162" s="5">
        <v>303409.0</v>
      </c>
      <c r="AA162" s="5" t="s">
        <v>323</v>
      </c>
      <c r="AB162" s="5" t="s">
        <v>261</v>
      </c>
      <c r="AC162" s="5" t="s">
        <v>262</v>
      </c>
      <c r="AD162" s="5" t="s">
        <v>263</v>
      </c>
      <c r="AE162" s="5" t="s">
        <v>264</v>
      </c>
      <c r="AF162" s="5" t="s">
        <v>265</v>
      </c>
      <c r="AG162" s="5" t="s">
        <v>266</v>
      </c>
      <c r="AH162" s="5" t="s">
        <v>267</v>
      </c>
      <c r="AI162" s="5" t="s">
        <v>102</v>
      </c>
      <c r="AJ162" s="5" t="s">
        <v>102</v>
      </c>
      <c r="AK162" s="5">
        <v>13841.0</v>
      </c>
    </row>
    <row r="163" ht="15.75" customHeight="1">
      <c r="A163" s="5" t="s">
        <v>1636</v>
      </c>
      <c r="B163" s="5" t="s">
        <v>1637</v>
      </c>
      <c r="C163" s="5" t="s">
        <v>1638</v>
      </c>
      <c r="D163" s="6">
        <v>45484.0</v>
      </c>
      <c r="E163" s="5">
        <v>4083.0</v>
      </c>
      <c r="F163" s="5">
        <v>1856.0</v>
      </c>
      <c r="G163" s="5" t="s">
        <v>479</v>
      </c>
      <c r="H163" s="5" t="s">
        <v>272</v>
      </c>
      <c r="I163" s="5" t="s">
        <v>1639</v>
      </c>
      <c r="J163" s="5" t="s">
        <v>274</v>
      </c>
      <c r="K163" s="5" t="s">
        <v>1640</v>
      </c>
      <c r="L163" s="5" t="s">
        <v>1641</v>
      </c>
      <c r="M163" s="5" t="s">
        <v>1642</v>
      </c>
      <c r="N163" s="5" t="s">
        <v>52</v>
      </c>
      <c r="O163" s="5">
        <v>1.0</v>
      </c>
      <c r="P163" s="5" t="s">
        <v>1643</v>
      </c>
      <c r="Q163" s="5" t="s">
        <v>1644</v>
      </c>
      <c r="R163" s="5">
        <v>205.0</v>
      </c>
      <c r="S163" s="5" t="s">
        <v>53</v>
      </c>
      <c r="T163" s="5">
        <v>0.0</v>
      </c>
      <c r="U163" s="5" t="s">
        <v>70</v>
      </c>
      <c r="V163" s="5" t="s">
        <v>1645</v>
      </c>
      <c r="W163" s="5" t="s">
        <v>55</v>
      </c>
      <c r="X163" s="5" t="s">
        <v>1646</v>
      </c>
      <c r="Y163" s="5" t="s">
        <v>1647</v>
      </c>
      <c r="Z163" s="5" t="s">
        <v>52</v>
      </c>
      <c r="AA163" s="5" t="s">
        <v>162</v>
      </c>
      <c r="AB163" s="5" t="s">
        <v>52</v>
      </c>
      <c r="AC163" s="5" t="s">
        <v>1648</v>
      </c>
      <c r="AD163" s="5" t="s">
        <v>52</v>
      </c>
      <c r="AE163" s="5" t="s">
        <v>52</v>
      </c>
      <c r="AF163" s="5" t="s">
        <v>52</v>
      </c>
      <c r="AG163" s="5" t="s">
        <v>52</v>
      </c>
      <c r="AH163" s="5" t="s">
        <v>52</v>
      </c>
      <c r="AI163" s="5" t="s">
        <v>1637</v>
      </c>
      <c r="AJ163" s="5" t="s">
        <v>1641</v>
      </c>
      <c r="AK163" s="5" t="s">
        <v>404</v>
      </c>
    </row>
    <row r="164" ht="15.75" customHeight="1">
      <c r="A164" s="5" t="s">
        <v>1649</v>
      </c>
      <c r="B164" s="5" t="s">
        <v>1650</v>
      </c>
      <c r="C164" s="5" t="s">
        <v>1651</v>
      </c>
      <c r="D164" s="6">
        <v>45482.0</v>
      </c>
      <c r="E164" s="5">
        <v>17367.0</v>
      </c>
      <c r="F164" s="5">
        <v>7894.0</v>
      </c>
      <c r="G164" s="5" t="s">
        <v>1652</v>
      </c>
      <c r="H164" s="5" t="s">
        <v>45</v>
      </c>
      <c r="I164" s="5" t="s">
        <v>1653</v>
      </c>
      <c r="J164" s="5" t="s">
        <v>274</v>
      </c>
      <c r="K164" s="5" t="s">
        <v>1654</v>
      </c>
      <c r="L164" s="5" t="s">
        <v>1655</v>
      </c>
      <c r="M164" s="5" t="s">
        <v>1656</v>
      </c>
      <c r="N164" s="5">
        <v>6615.0</v>
      </c>
      <c r="O164" s="5">
        <v>2.0</v>
      </c>
      <c r="P164" s="5" t="s">
        <v>1657</v>
      </c>
      <c r="Q164" s="5" t="s">
        <v>156</v>
      </c>
      <c r="R164" s="5">
        <v>640.0</v>
      </c>
      <c r="S164" s="5" t="s">
        <v>115</v>
      </c>
      <c r="T164" s="5">
        <v>1.0</v>
      </c>
      <c r="U164" s="5" t="s">
        <v>93</v>
      </c>
      <c r="V164" s="5" t="s">
        <v>1658</v>
      </c>
      <c r="W164" s="5" t="s">
        <v>55</v>
      </c>
      <c r="X164" s="5" t="s">
        <v>1659</v>
      </c>
      <c r="Y164" s="5" t="s">
        <v>1660</v>
      </c>
      <c r="Z164" s="5" t="s">
        <v>1661</v>
      </c>
      <c r="AA164" s="5" t="s">
        <v>235</v>
      </c>
      <c r="AB164" s="5" t="s">
        <v>52</v>
      </c>
      <c r="AC164" s="5" t="s">
        <v>1662</v>
      </c>
      <c r="AD164" s="5" t="s">
        <v>1663</v>
      </c>
      <c r="AE164" s="5" t="s">
        <v>1664</v>
      </c>
      <c r="AF164" s="5" t="s">
        <v>52</v>
      </c>
      <c r="AG164" s="5" t="s">
        <v>52</v>
      </c>
      <c r="AH164" s="5" t="s">
        <v>1665</v>
      </c>
      <c r="AI164" s="5" t="s">
        <v>1650</v>
      </c>
      <c r="AJ164" s="5" t="s">
        <v>1655</v>
      </c>
      <c r="AK164" s="5" t="s">
        <v>1666</v>
      </c>
    </row>
    <row r="165" ht="15.75" customHeight="1">
      <c r="A165" s="5" t="s">
        <v>1667</v>
      </c>
      <c r="B165" s="5" t="s">
        <v>1668</v>
      </c>
      <c r="C165" s="5" t="s">
        <v>1669</v>
      </c>
      <c r="D165" s="6">
        <v>45482.0</v>
      </c>
      <c r="E165" s="5">
        <v>17367.0</v>
      </c>
      <c r="F165" s="5">
        <v>7894.0</v>
      </c>
      <c r="G165" s="5" t="s">
        <v>1652</v>
      </c>
      <c r="H165" s="5" t="s">
        <v>45</v>
      </c>
      <c r="I165" s="5" t="s">
        <v>1670</v>
      </c>
      <c r="J165" s="5" t="s">
        <v>274</v>
      </c>
      <c r="K165" s="5" t="s">
        <v>1671</v>
      </c>
      <c r="L165" s="5" t="s">
        <v>1672</v>
      </c>
      <c r="M165" s="5" t="s">
        <v>1673</v>
      </c>
      <c r="N165" s="5">
        <v>29010.0</v>
      </c>
      <c r="O165" s="5">
        <v>2.0</v>
      </c>
      <c r="P165" s="5" t="s">
        <v>1657</v>
      </c>
      <c r="Q165" s="5" t="s">
        <v>156</v>
      </c>
      <c r="R165" s="5">
        <v>640.0</v>
      </c>
      <c r="S165" s="5" t="s">
        <v>69</v>
      </c>
      <c r="T165" s="5">
        <v>112.0</v>
      </c>
      <c r="U165" s="5" t="s">
        <v>93</v>
      </c>
      <c r="V165" s="5" t="s">
        <v>1659</v>
      </c>
      <c r="W165" s="5" t="s">
        <v>71</v>
      </c>
      <c r="X165" s="5" t="s">
        <v>52</v>
      </c>
      <c r="Y165" s="5" t="s">
        <v>1674</v>
      </c>
      <c r="Z165" s="5" t="s">
        <v>1661</v>
      </c>
      <c r="AA165" s="5" t="s">
        <v>235</v>
      </c>
      <c r="AB165" s="5" t="s">
        <v>52</v>
      </c>
      <c r="AC165" s="5" t="s">
        <v>1675</v>
      </c>
      <c r="AD165" s="5" t="s">
        <v>1676</v>
      </c>
      <c r="AE165" s="5" t="s">
        <v>1677</v>
      </c>
      <c r="AF165" s="5" t="s">
        <v>1678</v>
      </c>
      <c r="AG165" s="5">
        <v>85021.0</v>
      </c>
      <c r="AH165" s="5" t="s">
        <v>1679</v>
      </c>
      <c r="AI165" s="5" t="s">
        <v>1668</v>
      </c>
      <c r="AJ165" s="5" t="s">
        <v>1672</v>
      </c>
      <c r="AK165" s="5" t="s">
        <v>1666</v>
      </c>
    </row>
    <row r="166" ht="15.75" customHeight="1">
      <c r="A166" s="5" t="s">
        <v>1680</v>
      </c>
      <c r="B166" s="5" t="s">
        <v>1681</v>
      </c>
      <c r="C166" s="5" t="s">
        <v>1682</v>
      </c>
      <c r="D166" s="6">
        <v>45480.0</v>
      </c>
      <c r="E166" s="5">
        <v>61160.0</v>
      </c>
      <c r="F166" s="5">
        <v>27800.0</v>
      </c>
      <c r="G166" s="5" t="s">
        <v>1683</v>
      </c>
      <c r="H166" s="5" t="s">
        <v>530</v>
      </c>
      <c r="I166" s="5" t="s">
        <v>1684</v>
      </c>
      <c r="J166" s="5" t="s">
        <v>1685</v>
      </c>
      <c r="K166" s="5" t="s">
        <v>1686</v>
      </c>
      <c r="L166" s="5" t="s">
        <v>1687</v>
      </c>
      <c r="M166" s="5" t="s">
        <v>1688</v>
      </c>
      <c r="N166" s="5">
        <v>33172.0</v>
      </c>
      <c r="O166" s="5">
        <v>1.0</v>
      </c>
      <c r="P166" s="5" t="s">
        <v>1689</v>
      </c>
      <c r="Q166" s="5">
        <v>4510.0</v>
      </c>
      <c r="R166" s="5">
        <v>42.0</v>
      </c>
      <c r="S166" s="5" t="s">
        <v>53</v>
      </c>
      <c r="T166" s="5">
        <v>38.0</v>
      </c>
      <c r="U166" s="5" t="s">
        <v>93</v>
      </c>
      <c r="V166" s="5" t="s">
        <v>1690</v>
      </c>
      <c r="W166" s="5" t="s">
        <v>71</v>
      </c>
      <c r="X166" s="5" t="s">
        <v>52</v>
      </c>
      <c r="Y166" s="5" t="s">
        <v>1691</v>
      </c>
      <c r="Z166" s="5" t="s">
        <v>1692</v>
      </c>
      <c r="AA166" s="5" t="s">
        <v>235</v>
      </c>
      <c r="AB166" s="5" t="s">
        <v>52</v>
      </c>
      <c r="AC166" s="5" t="s">
        <v>216</v>
      </c>
      <c r="AD166" s="5" t="s">
        <v>217</v>
      </c>
      <c r="AE166" s="5" t="s">
        <v>218</v>
      </c>
      <c r="AF166" s="5" t="s">
        <v>52</v>
      </c>
      <c r="AG166" s="5" t="s">
        <v>52</v>
      </c>
      <c r="AH166" s="5" t="s">
        <v>52</v>
      </c>
      <c r="AI166" s="5" t="s">
        <v>1681</v>
      </c>
      <c r="AJ166" s="5" t="s">
        <v>1687</v>
      </c>
      <c r="AK166" s="5" t="s">
        <v>336</v>
      </c>
    </row>
    <row r="167" ht="15.75" customHeight="1">
      <c r="A167" s="5" t="s">
        <v>1693</v>
      </c>
      <c r="B167" s="5" t="s">
        <v>1694</v>
      </c>
      <c r="C167" s="5" t="s">
        <v>1695</v>
      </c>
      <c r="D167" s="6">
        <v>45480.0</v>
      </c>
      <c r="E167" s="5">
        <v>55000.0</v>
      </c>
      <c r="F167" s="5">
        <v>25000.0</v>
      </c>
      <c r="G167" s="5" t="s">
        <v>1683</v>
      </c>
      <c r="H167" s="5" t="s">
        <v>530</v>
      </c>
      <c r="I167" s="5" t="s">
        <v>1684</v>
      </c>
      <c r="J167" s="5" t="s">
        <v>1685</v>
      </c>
      <c r="K167" s="5" t="s">
        <v>1696</v>
      </c>
      <c r="L167" s="5" t="s">
        <v>1697</v>
      </c>
      <c r="M167" s="5" t="s">
        <v>1698</v>
      </c>
      <c r="N167" s="5">
        <v>30518.0</v>
      </c>
      <c r="O167" s="5">
        <v>1.0</v>
      </c>
      <c r="P167" s="5" t="s">
        <v>1699</v>
      </c>
      <c r="Q167" s="5">
        <v>2210.0</v>
      </c>
      <c r="R167" s="5">
        <v>11.0</v>
      </c>
      <c r="S167" s="5" t="s">
        <v>855</v>
      </c>
      <c r="T167" s="5">
        <v>0.0</v>
      </c>
      <c r="U167" s="5" t="s">
        <v>52</v>
      </c>
      <c r="V167" s="5" t="s">
        <v>1700</v>
      </c>
      <c r="W167" s="5" t="s">
        <v>52</v>
      </c>
      <c r="X167" s="5" t="s">
        <v>52</v>
      </c>
      <c r="Y167" s="5" t="s">
        <v>1691</v>
      </c>
      <c r="Z167" s="5" t="s">
        <v>1701</v>
      </c>
      <c r="AA167" s="5" t="s">
        <v>235</v>
      </c>
      <c r="AB167" s="5" t="s">
        <v>52</v>
      </c>
      <c r="AC167" s="5" t="s">
        <v>216</v>
      </c>
      <c r="AD167" s="5" t="s">
        <v>217</v>
      </c>
      <c r="AE167" s="5" t="s">
        <v>218</v>
      </c>
      <c r="AF167" s="5" t="s">
        <v>52</v>
      </c>
      <c r="AG167" s="5" t="s">
        <v>52</v>
      </c>
      <c r="AH167" s="5" t="s">
        <v>52</v>
      </c>
      <c r="AI167" s="5" t="s">
        <v>1702</v>
      </c>
      <c r="AJ167" s="5" t="s">
        <v>1703</v>
      </c>
      <c r="AK167" s="5" t="s">
        <v>1704</v>
      </c>
    </row>
    <row r="168" ht="15.75" customHeight="1">
      <c r="A168" s="5" t="s">
        <v>1705</v>
      </c>
      <c r="B168" s="5" t="s">
        <v>1706</v>
      </c>
      <c r="C168" s="5" t="s">
        <v>102</v>
      </c>
      <c r="D168" s="6">
        <v>45476.0</v>
      </c>
      <c r="E168" s="5">
        <v>12489.0</v>
      </c>
      <c r="F168" s="5">
        <v>5677.0</v>
      </c>
      <c r="G168" s="5" t="s">
        <v>556</v>
      </c>
      <c r="H168" s="5" t="s">
        <v>1534</v>
      </c>
      <c r="I168" s="5" t="s">
        <v>1707</v>
      </c>
      <c r="J168" s="5" t="s">
        <v>558</v>
      </c>
      <c r="K168" s="5" t="s">
        <v>1708</v>
      </c>
      <c r="L168" s="5" t="s">
        <v>1709</v>
      </c>
      <c r="M168" s="5" t="s">
        <v>102</v>
      </c>
      <c r="N168" s="5">
        <v>98057.0</v>
      </c>
      <c r="O168" s="5">
        <v>1.0</v>
      </c>
      <c r="P168" s="5" t="s">
        <v>1710</v>
      </c>
      <c r="Q168" s="5">
        <v>2200.0</v>
      </c>
      <c r="R168" s="5">
        <v>210.0</v>
      </c>
      <c r="S168" s="5" t="s">
        <v>53</v>
      </c>
      <c r="T168" s="5">
        <v>0.0</v>
      </c>
      <c r="U168" s="5" t="s">
        <v>70</v>
      </c>
      <c r="V168" s="5" t="s">
        <v>1711</v>
      </c>
      <c r="W168" s="5" t="s">
        <v>71</v>
      </c>
      <c r="X168" s="5" t="s">
        <v>52</v>
      </c>
      <c r="Y168" s="5" t="s">
        <v>1712</v>
      </c>
      <c r="Z168" s="5" t="s">
        <v>1713</v>
      </c>
      <c r="AA168" s="5" t="s">
        <v>59</v>
      </c>
      <c r="AB168" s="5" t="s">
        <v>52</v>
      </c>
      <c r="AC168" s="5" t="s">
        <v>398</v>
      </c>
      <c r="AD168" s="5" t="s">
        <v>399</v>
      </c>
      <c r="AE168" s="5" t="s">
        <v>400</v>
      </c>
      <c r="AF168" s="5" t="s">
        <v>401</v>
      </c>
      <c r="AG168" s="5">
        <v>23502.0</v>
      </c>
      <c r="AH168" s="5" t="s">
        <v>402</v>
      </c>
      <c r="AI168" s="5" t="s">
        <v>102</v>
      </c>
      <c r="AJ168" s="5" t="s">
        <v>102</v>
      </c>
      <c r="AK168" s="5" t="s">
        <v>1714</v>
      </c>
    </row>
    <row r="169" ht="15.75" customHeight="1">
      <c r="A169" s="5" t="s">
        <v>1715</v>
      </c>
      <c r="B169" s="5" t="s">
        <v>1716</v>
      </c>
      <c r="C169" s="5" t="s">
        <v>1717</v>
      </c>
      <c r="D169" s="6">
        <v>45476.0</v>
      </c>
      <c r="E169" s="5">
        <v>238920.0</v>
      </c>
      <c r="F169" s="5">
        <v>108600.0</v>
      </c>
      <c r="G169" s="5" t="s">
        <v>1419</v>
      </c>
      <c r="H169" s="5" t="s">
        <v>1534</v>
      </c>
      <c r="I169" s="5" t="s">
        <v>1707</v>
      </c>
      <c r="J169" s="5" t="s">
        <v>256</v>
      </c>
      <c r="K169" s="5" t="s">
        <v>1718</v>
      </c>
      <c r="L169" s="5" t="s">
        <v>1716</v>
      </c>
      <c r="M169" s="5" t="s">
        <v>1719</v>
      </c>
      <c r="N169" s="5" t="s">
        <v>52</v>
      </c>
      <c r="O169" s="5">
        <v>4.0</v>
      </c>
      <c r="P169" s="5" t="s">
        <v>1720</v>
      </c>
      <c r="Q169" s="5" t="s">
        <v>1721</v>
      </c>
      <c r="R169" s="5">
        <v>54.0</v>
      </c>
      <c r="S169" s="5" t="s">
        <v>53</v>
      </c>
      <c r="T169" s="5">
        <v>260.0</v>
      </c>
      <c r="U169" s="5" t="s">
        <v>93</v>
      </c>
      <c r="V169" s="5" t="s">
        <v>1722</v>
      </c>
      <c r="W169" s="5" t="s">
        <v>52</v>
      </c>
      <c r="X169" s="5" t="s">
        <v>52</v>
      </c>
      <c r="Y169" s="5" t="s">
        <v>1723</v>
      </c>
      <c r="Z169" s="5" t="s">
        <v>1724</v>
      </c>
      <c r="AA169" s="5" t="s">
        <v>59</v>
      </c>
      <c r="AB169" s="5" t="s">
        <v>52</v>
      </c>
      <c r="AC169" s="5" t="s">
        <v>565</v>
      </c>
      <c r="AD169" s="5" t="s">
        <v>566</v>
      </c>
      <c r="AE169" s="5" t="s">
        <v>567</v>
      </c>
      <c r="AF169" s="5" t="s">
        <v>52</v>
      </c>
      <c r="AG169" s="5" t="s">
        <v>52</v>
      </c>
      <c r="AH169" s="5" t="s">
        <v>568</v>
      </c>
      <c r="AI169" s="5" t="s">
        <v>1725</v>
      </c>
      <c r="AJ169" s="5" t="s">
        <v>1726</v>
      </c>
      <c r="AK169" s="5" t="s">
        <v>1727</v>
      </c>
    </row>
    <row r="170" ht="15.75" customHeight="1">
      <c r="A170" s="5" t="s">
        <v>1728</v>
      </c>
      <c r="B170" s="5" t="s">
        <v>1488</v>
      </c>
      <c r="C170" s="5" t="s">
        <v>1489</v>
      </c>
      <c r="D170" s="6">
        <v>45473.0</v>
      </c>
      <c r="E170" s="5">
        <v>39600.0</v>
      </c>
      <c r="F170" s="5">
        <v>18000.0</v>
      </c>
      <c r="G170" s="5" t="s">
        <v>170</v>
      </c>
      <c r="H170" s="5" t="s">
        <v>171</v>
      </c>
      <c r="I170" s="5" t="s">
        <v>1729</v>
      </c>
      <c r="J170" s="5" t="s">
        <v>170</v>
      </c>
      <c r="K170" s="5" t="s">
        <v>966</v>
      </c>
      <c r="L170" s="5" t="s">
        <v>1492</v>
      </c>
      <c r="M170" s="5" t="s">
        <v>1493</v>
      </c>
      <c r="N170" s="5">
        <v>90502.0</v>
      </c>
      <c r="O170" s="5">
        <v>1.0</v>
      </c>
      <c r="P170" s="5" t="s">
        <v>1730</v>
      </c>
      <c r="Q170" s="5">
        <v>4510.0</v>
      </c>
      <c r="R170" s="5">
        <v>1.0</v>
      </c>
      <c r="S170" s="5" t="s">
        <v>115</v>
      </c>
      <c r="T170" s="5">
        <v>0.0</v>
      </c>
      <c r="U170" s="5" t="s">
        <v>52</v>
      </c>
      <c r="V170" s="5" t="s">
        <v>1731</v>
      </c>
      <c r="W170" s="5" t="s">
        <v>71</v>
      </c>
      <c r="X170" s="5" t="s">
        <v>52</v>
      </c>
      <c r="Y170" s="5" t="s">
        <v>1732</v>
      </c>
      <c r="Z170" s="5" t="s">
        <v>1733</v>
      </c>
      <c r="AA170" s="5" t="s">
        <v>1734</v>
      </c>
      <c r="AB170" s="5" t="s">
        <v>52</v>
      </c>
      <c r="AC170" s="5" t="s">
        <v>181</v>
      </c>
      <c r="AD170" s="5" t="s">
        <v>182</v>
      </c>
      <c r="AE170" s="5" t="s">
        <v>183</v>
      </c>
      <c r="AF170" s="5" t="s">
        <v>52</v>
      </c>
      <c r="AG170" s="5" t="s">
        <v>52</v>
      </c>
      <c r="AH170" s="5" t="s">
        <v>184</v>
      </c>
      <c r="AI170" s="5" t="s">
        <v>1488</v>
      </c>
      <c r="AJ170" s="5" t="s">
        <v>1492</v>
      </c>
      <c r="AK170" s="5" t="s">
        <v>185</v>
      </c>
    </row>
    <row r="171" ht="15.75" customHeight="1">
      <c r="A171" s="5" t="s">
        <v>1735</v>
      </c>
      <c r="B171" s="5" t="s">
        <v>1611</v>
      </c>
      <c r="C171" s="5" t="s">
        <v>1612</v>
      </c>
      <c r="D171" s="6">
        <v>45473.0</v>
      </c>
      <c r="E171" s="5">
        <v>39600.0</v>
      </c>
      <c r="F171" s="5">
        <v>18000.0</v>
      </c>
      <c r="G171" s="5" t="s">
        <v>170</v>
      </c>
      <c r="H171" s="5" t="s">
        <v>171</v>
      </c>
      <c r="I171" s="5" t="s">
        <v>1729</v>
      </c>
      <c r="J171" s="5" t="s">
        <v>170</v>
      </c>
      <c r="K171" s="5" t="s">
        <v>1314</v>
      </c>
      <c r="L171" s="5" t="s">
        <v>1615</v>
      </c>
      <c r="M171" s="5" t="s">
        <v>1616</v>
      </c>
      <c r="N171" s="5">
        <v>93401.0</v>
      </c>
      <c r="O171" s="5">
        <v>1.0</v>
      </c>
      <c r="P171" s="5" t="s">
        <v>1730</v>
      </c>
      <c r="Q171" s="5">
        <v>4510.0</v>
      </c>
      <c r="R171" s="5">
        <v>1.0</v>
      </c>
      <c r="S171" s="5" t="s">
        <v>53</v>
      </c>
      <c r="T171" s="5">
        <v>0.0</v>
      </c>
      <c r="U171" s="5" t="s">
        <v>70</v>
      </c>
      <c r="V171" s="5" t="s">
        <v>1736</v>
      </c>
      <c r="W171" s="5" t="s">
        <v>55</v>
      </c>
      <c r="X171" s="5" t="s">
        <v>1731</v>
      </c>
      <c r="Y171" s="5" t="s">
        <v>1732</v>
      </c>
      <c r="Z171" s="5" t="s">
        <v>1733</v>
      </c>
      <c r="AA171" s="5" t="s">
        <v>1734</v>
      </c>
      <c r="AB171" s="5" t="s">
        <v>52</v>
      </c>
      <c r="AC171" s="5" t="s">
        <v>695</v>
      </c>
      <c r="AD171" s="5" t="s">
        <v>696</v>
      </c>
      <c r="AE171" s="5" t="s">
        <v>697</v>
      </c>
      <c r="AF171" s="5" t="s">
        <v>75</v>
      </c>
      <c r="AG171" s="5">
        <v>7102.0</v>
      </c>
      <c r="AH171" s="5" t="s">
        <v>698</v>
      </c>
      <c r="AI171" s="5" t="s">
        <v>1611</v>
      </c>
      <c r="AJ171" s="5" t="s">
        <v>1619</v>
      </c>
      <c r="AK171" s="5" t="s">
        <v>79</v>
      </c>
    </row>
    <row r="172" ht="15.75" customHeight="1">
      <c r="A172" s="5" t="s">
        <v>1737</v>
      </c>
      <c r="B172" s="5" t="s">
        <v>1738</v>
      </c>
      <c r="C172" s="5" t="s">
        <v>1739</v>
      </c>
      <c r="D172" s="6">
        <v>45473.0</v>
      </c>
      <c r="E172" s="5">
        <v>27352.0</v>
      </c>
      <c r="F172" s="5">
        <v>12433.0</v>
      </c>
      <c r="G172" s="5" t="s">
        <v>271</v>
      </c>
      <c r="H172" s="5" t="s">
        <v>272</v>
      </c>
      <c r="I172" s="5" t="s">
        <v>1740</v>
      </c>
      <c r="J172" s="5" t="s">
        <v>274</v>
      </c>
      <c r="K172" s="5" t="s">
        <v>391</v>
      </c>
      <c r="L172" s="5" t="s">
        <v>1741</v>
      </c>
      <c r="M172" s="5" t="s">
        <v>1742</v>
      </c>
      <c r="N172" s="5" t="s">
        <v>52</v>
      </c>
      <c r="O172" s="5">
        <v>1.0</v>
      </c>
      <c r="P172" s="5" t="s">
        <v>1743</v>
      </c>
      <c r="Q172" s="5" t="s">
        <v>244</v>
      </c>
      <c r="R172" s="5">
        <v>26.0</v>
      </c>
      <c r="S172" s="5" t="s">
        <v>53</v>
      </c>
      <c r="T172" s="5">
        <v>28.0</v>
      </c>
      <c r="U172" s="5" t="s">
        <v>70</v>
      </c>
      <c r="V172" s="5" t="s">
        <v>1744</v>
      </c>
      <c r="W172" s="5" t="s">
        <v>52</v>
      </c>
      <c r="X172" s="5" t="s">
        <v>52</v>
      </c>
      <c r="Y172" s="5" t="s">
        <v>1745</v>
      </c>
      <c r="Z172" s="5" t="s">
        <v>1746</v>
      </c>
      <c r="AA172" s="5" t="s">
        <v>260</v>
      </c>
      <c r="AB172" s="5" t="s">
        <v>283</v>
      </c>
      <c r="AC172" s="5" t="s">
        <v>72</v>
      </c>
      <c r="AD172" s="5" t="s">
        <v>73</v>
      </c>
      <c r="AE172" s="5" t="s">
        <v>74</v>
      </c>
      <c r="AF172" s="5" t="s">
        <v>75</v>
      </c>
      <c r="AG172" s="5" t="s">
        <v>76</v>
      </c>
      <c r="AH172" s="5" t="s">
        <v>77</v>
      </c>
      <c r="AI172" s="5" t="s">
        <v>1747</v>
      </c>
      <c r="AJ172" s="5" t="s">
        <v>1748</v>
      </c>
      <c r="AK172" s="5" t="s">
        <v>1749</v>
      </c>
    </row>
    <row r="173" ht="15.75" customHeight="1">
      <c r="A173" s="5" t="s">
        <v>1750</v>
      </c>
      <c r="B173" s="5" t="s">
        <v>252</v>
      </c>
      <c r="C173" s="5" t="s">
        <v>252</v>
      </c>
      <c r="D173" s="6">
        <v>45471.0</v>
      </c>
      <c r="E173" s="5">
        <v>23252.0</v>
      </c>
      <c r="F173" s="5">
        <v>10569.0</v>
      </c>
      <c r="G173" s="5" t="s">
        <v>253</v>
      </c>
      <c r="H173" s="5" t="s">
        <v>254</v>
      </c>
      <c r="I173" s="5" t="s">
        <v>320</v>
      </c>
      <c r="J173" s="5" t="s">
        <v>256</v>
      </c>
      <c r="K173" s="5" t="s">
        <v>1751</v>
      </c>
      <c r="L173" s="5" t="s">
        <v>258</v>
      </c>
      <c r="M173" s="5" t="s">
        <v>258</v>
      </c>
      <c r="N173" s="5" t="s">
        <v>52</v>
      </c>
      <c r="O173" s="5">
        <v>1.0</v>
      </c>
      <c r="P173" s="5" t="s">
        <v>1751</v>
      </c>
      <c r="Q173" s="5" t="s">
        <v>211</v>
      </c>
      <c r="R173" s="5">
        <v>22.0</v>
      </c>
      <c r="S173" s="5" t="s">
        <v>115</v>
      </c>
      <c r="T173" s="5">
        <v>0.0</v>
      </c>
      <c r="U173" s="5" t="s">
        <v>52</v>
      </c>
      <c r="V173" s="5" t="s">
        <v>1752</v>
      </c>
      <c r="W173" s="5" t="s">
        <v>52</v>
      </c>
      <c r="X173" s="5" t="s">
        <v>52</v>
      </c>
      <c r="Y173" s="5">
        <v>143.0</v>
      </c>
      <c r="Z173" s="5">
        <v>70530.0</v>
      </c>
      <c r="AA173" s="5" t="s">
        <v>323</v>
      </c>
      <c r="AB173" s="5" t="s">
        <v>261</v>
      </c>
      <c r="AC173" s="5" t="s">
        <v>262</v>
      </c>
      <c r="AD173" s="5" t="s">
        <v>263</v>
      </c>
      <c r="AE173" s="5" t="s">
        <v>264</v>
      </c>
      <c r="AF173" s="5" t="s">
        <v>265</v>
      </c>
      <c r="AG173" s="5" t="s">
        <v>266</v>
      </c>
      <c r="AH173" s="5" t="s">
        <v>267</v>
      </c>
      <c r="AI173" s="5" t="s">
        <v>102</v>
      </c>
      <c r="AJ173" s="5" t="s">
        <v>102</v>
      </c>
      <c r="AK173" s="5">
        <v>13841.0</v>
      </c>
    </row>
    <row r="174" ht="15.75" customHeight="1">
      <c r="A174" s="5" t="s">
        <v>1753</v>
      </c>
      <c r="B174" s="5" t="s">
        <v>1015</v>
      </c>
      <c r="C174" s="5" t="s">
        <v>1016</v>
      </c>
      <c r="D174" s="6">
        <v>45469.0</v>
      </c>
      <c r="E174" s="5">
        <v>36120.0</v>
      </c>
      <c r="F174" s="5">
        <v>16418.0</v>
      </c>
      <c r="G174" s="5" t="s">
        <v>422</v>
      </c>
      <c r="H174" s="5" t="s">
        <v>45</v>
      </c>
      <c r="I174" s="5" t="s">
        <v>1754</v>
      </c>
      <c r="J174" s="5" t="s">
        <v>424</v>
      </c>
      <c r="K174" s="5" t="s">
        <v>744</v>
      </c>
      <c r="L174" s="5" t="s">
        <v>1017</v>
      </c>
      <c r="M174" s="5" t="s">
        <v>1018</v>
      </c>
      <c r="N174" s="5">
        <v>1960.0</v>
      </c>
      <c r="O174" s="5">
        <v>1.0</v>
      </c>
      <c r="P174" s="5" t="s">
        <v>1755</v>
      </c>
      <c r="Q174" s="5">
        <v>2200.0</v>
      </c>
      <c r="R174" s="5">
        <v>1386.0</v>
      </c>
      <c r="S174" s="5" t="s">
        <v>69</v>
      </c>
      <c r="T174" s="5">
        <v>0.0</v>
      </c>
      <c r="U174" s="5" t="s">
        <v>70</v>
      </c>
      <c r="V174" s="5" t="s">
        <v>1756</v>
      </c>
      <c r="W174" s="5" t="s">
        <v>71</v>
      </c>
      <c r="X174" s="5" t="s">
        <v>52</v>
      </c>
      <c r="Y174" s="5" t="s">
        <v>1757</v>
      </c>
      <c r="Z174" s="5" t="s">
        <v>1758</v>
      </c>
      <c r="AA174" s="5" t="s">
        <v>235</v>
      </c>
      <c r="AB174" s="5" t="s">
        <v>52</v>
      </c>
      <c r="AC174" s="5" t="s">
        <v>398</v>
      </c>
      <c r="AD174" s="5" t="s">
        <v>399</v>
      </c>
      <c r="AE174" s="5" t="s">
        <v>400</v>
      </c>
      <c r="AF174" s="5" t="s">
        <v>401</v>
      </c>
      <c r="AG174" s="5">
        <v>23502.0</v>
      </c>
      <c r="AH174" s="5" t="s">
        <v>402</v>
      </c>
      <c r="AI174" s="5" t="s">
        <v>1015</v>
      </c>
      <c r="AJ174" s="5" t="s">
        <v>1020</v>
      </c>
      <c r="AK174" s="5" t="s">
        <v>79</v>
      </c>
    </row>
    <row r="175" ht="15.75" customHeight="1">
      <c r="A175" s="5" t="s">
        <v>1759</v>
      </c>
      <c r="B175" s="5" t="s">
        <v>1760</v>
      </c>
      <c r="C175" s="5" t="s">
        <v>1761</v>
      </c>
      <c r="D175" s="6">
        <v>45468.0</v>
      </c>
      <c r="E175" s="5">
        <v>48649.0</v>
      </c>
      <c r="F175" s="5">
        <v>22113.0</v>
      </c>
      <c r="G175" s="5" t="s">
        <v>188</v>
      </c>
      <c r="H175" s="5" t="s">
        <v>1069</v>
      </c>
      <c r="I175" s="5" t="s">
        <v>1762</v>
      </c>
      <c r="J175" s="5" t="s">
        <v>191</v>
      </c>
      <c r="K175" s="5" t="s">
        <v>1763</v>
      </c>
      <c r="L175" s="5" t="s">
        <v>1764</v>
      </c>
      <c r="M175" s="5" t="s">
        <v>1765</v>
      </c>
      <c r="N175" s="5">
        <v>8817.0</v>
      </c>
      <c r="O175" s="5">
        <v>1.0</v>
      </c>
      <c r="P175" s="5" t="s">
        <v>1766</v>
      </c>
      <c r="Q175" s="5" t="s">
        <v>244</v>
      </c>
      <c r="R175" s="5">
        <v>1890.0</v>
      </c>
      <c r="S175" s="5" t="s">
        <v>92</v>
      </c>
      <c r="T175" s="5">
        <v>12.0</v>
      </c>
      <c r="U175" s="5" t="s">
        <v>70</v>
      </c>
      <c r="V175" s="5" t="s">
        <v>1767</v>
      </c>
      <c r="W175" s="5" t="s">
        <v>71</v>
      </c>
      <c r="X175" s="5" t="s">
        <v>52</v>
      </c>
      <c r="Y175" s="5" t="s">
        <v>1388</v>
      </c>
      <c r="Z175" s="5" t="s">
        <v>1768</v>
      </c>
      <c r="AA175" s="5" t="s">
        <v>162</v>
      </c>
      <c r="AB175" s="5" t="s">
        <v>52</v>
      </c>
      <c r="AC175" s="5" t="s">
        <v>72</v>
      </c>
      <c r="AD175" s="5" t="s">
        <v>73</v>
      </c>
      <c r="AE175" s="5" t="s">
        <v>74</v>
      </c>
      <c r="AF175" s="5" t="s">
        <v>75</v>
      </c>
      <c r="AG175" s="5" t="s">
        <v>76</v>
      </c>
      <c r="AH175" s="5" t="s">
        <v>77</v>
      </c>
      <c r="AI175" s="5" t="s">
        <v>1760</v>
      </c>
      <c r="AJ175" s="5" t="s">
        <v>1769</v>
      </c>
      <c r="AK175" s="5" t="s">
        <v>1770</v>
      </c>
    </row>
    <row r="176" ht="15.75" customHeight="1">
      <c r="A176" s="5" t="s">
        <v>1771</v>
      </c>
      <c r="B176" s="5" t="s">
        <v>1772</v>
      </c>
      <c r="C176" s="5" t="s">
        <v>204</v>
      </c>
      <c r="D176" s="6">
        <v>45468.0</v>
      </c>
      <c r="E176" s="5">
        <v>45615.0</v>
      </c>
      <c r="F176" s="5">
        <v>20734.0</v>
      </c>
      <c r="G176" s="5" t="s">
        <v>188</v>
      </c>
      <c r="H176" s="5" t="s">
        <v>205</v>
      </c>
      <c r="I176" s="5" t="s">
        <v>1773</v>
      </c>
      <c r="J176" s="5" t="s">
        <v>191</v>
      </c>
      <c r="K176" s="5" t="s">
        <v>1774</v>
      </c>
      <c r="L176" s="5" t="s">
        <v>1775</v>
      </c>
      <c r="M176" s="5" t="s">
        <v>209</v>
      </c>
      <c r="N176" s="5">
        <v>659.0</v>
      </c>
      <c r="O176" s="5">
        <v>1.0</v>
      </c>
      <c r="P176" s="5" t="s">
        <v>1776</v>
      </c>
      <c r="Q176" s="5">
        <v>4510.0</v>
      </c>
      <c r="R176" s="5">
        <v>2770.0</v>
      </c>
      <c r="S176" s="5" t="s">
        <v>53</v>
      </c>
      <c r="T176" s="5">
        <v>29.0</v>
      </c>
      <c r="U176" s="5" t="s">
        <v>93</v>
      </c>
      <c r="V176" s="5" t="s">
        <v>1777</v>
      </c>
      <c r="W176" s="5" t="s">
        <v>52</v>
      </c>
      <c r="X176" s="5" t="s">
        <v>52</v>
      </c>
      <c r="Y176" s="5" t="s">
        <v>1778</v>
      </c>
      <c r="Z176" s="5" t="s">
        <v>1779</v>
      </c>
      <c r="AA176" s="5" t="s">
        <v>162</v>
      </c>
      <c r="AB176" s="5" t="s">
        <v>52</v>
      </c>
      <c r="AC176" s="5" t="s">
        <v>216</v>
      </c>
      <c r="AD176" s="5" t="s">
        <v>217</v>
      </c>
      <c r="AE176" s="5" t="s">
        <v>218</v>
      </c>
      <c r="AF176" s="5" t="s">
        <v>52</v>
      </c>
      <c r="AG176" s="5" t="s">
        <v>52</v>
      </c>
      <c r="AH176" s="5" t="s">
        <v>52</v>
      </c>
      <c r="AI176" s="5" t="s">
        <v>1772</v>
      </c>
      <c r="AJ176" s="5" t="s">
        <v>1775</v>
      </c>
      <c r="AK176" s="5" t="s">
        <v>219</v>
      </c>
    </row>
    <row r="177" ht="15.75" customHeight="1">
      <c r="A177" s="5" t="s">
        <v>1780</v>
      </c>
      <c r="B177" s="5" t="s">
        <v>1781</v>
      </c>
      <c r="C177" s="5" t="s">
        <v>1782</v>
      </c>
      <c r="D177" s="6">
        <v>45464.0</v>
      </c>
      <c r="E177" s="5">
        <v>561776.0</v>
      </c>
      <c r="F177" s="5">
        <v>255353.0</v>
      </c>
      <c r="G177" s="5" t="s">
        <v>226</v>
      </c>
      <c r="H177" s="5" t="s">
        <v>131</v>
      </c>
      <c r="I177" s="5" t="s">
        <v>982</v>
      </c>
      <c r="J177" s="5" t="s">
        <v>228</v>
      </c>
      <c r="K177" s="5" t="s">
        <v>1328</v>
      </c>
      <c r="L177" s="5" t="s">
        <v>1783</v>
      </c>
      <c r="M177" s="5" t="s">
        <v>1784</v>
      </c>
      <c r="N177" s="5" t="s">
        <v>52</v>
      </c>
      <c r="O177" s="5">
        <v>9.0</v>
      </c>
      <c r="P177" s="5" t="s">
        <v>1785</v>
      </c>
      <c r="Q177" s="5" t="s">
        <v>1330</v>
      </c>
      <c r="R177" s="5">
        <v>32.0</v>
      </c>
      <c r="S177" s="5" t="s">
        <v>115</v>
      </c>
      <c r="T177" s="5">
        <v>6738.0</v>
      </c>
      <c r="U177" s="5" t="s">
        <v>158</v>
      </c>
      <c r="V177" s="5" t="s">
        <v>1786</v>
      </c>
      <c r="W177" s="5" t="s">
        <v>52</v>
      </c>
      <c r="X177" s="5" t="s">
        <v>52</v>
      </c>
      <c r="Y177" s="5" t="s">
        <v>1118</v>
      </c>
      <c r="Z177" s="5" t="s">
        <v>1787</v>
      </c>
      <c r="AA177" s="5" t="s">
        <v>235</v>
      </c>
      <c r="AB177" s="5" t="s">
        <v>52</v>
      </c>
      <c r="AC177" s="5" t="s">
        <v>163</v>
      </c>
      <c r="AD177" s="5" t="s">
        <v>164</v>
      </c>
      <c r="AE177" s="5" t="s">
        <v>165</v>
      </c>
      <c r="AF177" s="5" t="s">
        <v>52</v>
      </c>
      <c r="AG177" s="5" t="s">
        <v>52</v>
      </c>
      <c r="AH177" s="5" t="s">
        <v>52</v>
      </c>
      <c r="AI177" s="5" t="s">
        <v>1781</v>
      </c>
      <c r="AJ177" s="5" t="s">
        <v>1783</v>
      </c>
      <c r="AK177" s="5" t="s">
        <v>1788</v>
      </c>
    </row>
    <row r="178" ht="15.75" customHeight="1">
      <c r="A178" s="5" t="s">
        <v>1789</v>
      </c>
      <c r="B178" s="5" t="s">
        <v>1790</v>
      </c>
      <c r="C178" s="5" t="s">
        <v>1791</v>
      </c>
      <c r="D178" s="6">
        <v>45464.0</v>
      </c>
      <c r="E178" s="5">
        <v>23846.0</v>
      </c>
      <c r="F178" s="5">
        <v>10839.0</v>
      </c>
      <c r="G178" s="5" t="s">
        <v>579</v>
      </c>
      <c r="H178" s="5" t="s">
        <v>1792</v>
      </c>
      <c r="I178" s="5" t="s">
        <v>1793</v>
      </c>
      <c r="J178" s="5" t="s">
        <v>581</v>
      </c>
      <c r="K178" s="5" t="s">
        <v>1794</v>
      </c>
      <c r="L178" s="5" t="s">
        <v>1795</v>
      </c>
      <c r="M178" s="5" t="s">
        <v>1796</v>
      </c>
      <c r="N178" s="5" t="s">
        <v>1797</v>
      </c>
      <c r="O178" s="5">
        <v>1.0</v>
      </c>
      <c r="P178" s="5" t="s">
        <v>1798</v>
      </c>
      <c r="Q178" s="5" t="s">
        <v>244</v>
      </c>
      <c r="R178" s="5">
        <v>34.0</v>
      </c>
      <c r="S178" s="5" t="s">
        <v>53</v>
      </c>
      <c r="T178" s="5">
        <v>33.0</v>
      </c>
      <c r="U178" s="5" t="s">
        <v>70</v>
      </c>
      <c r="V178" s="5" t="s">
        <v>1799</v>
      </c>
      <c r="W178" s="5" t="s">
        <v>71</v>
      </c>
      <c r="X178" s="5" t="s">
        <v>52</v>
      </c>
      <c r="Y178" s="5" t="s">
        <v>1598</v>
      </c>
      <c r="Z178" s="5" t="s">
        <v>1800</v>
      </c>
      <c r="AA178" s="5" t="s">
        <v>260</v>
      </c>
      <c r="AB178" s="5" t="s">
        <v>52</v>
      </c>
      <c r="AC178" s="5" t="s">
        <v>72</v>
      </c>
      <c r="AD178" s="5" t="s">
        <v>73</v>
      </c>
      <c r="AE178" s="5" t="s">
        <v>74</v>
      </c>
      <c r="AF178" s="5" t="s">
        <v>75</v>
      </c>
      <c r="AG178" s="5" t="s">
        <v>76</v>
      </c>
      <c r="AH178" s="5" t="s">
        <v>77</v>
      </c>
      <c r="AI178" s="5" t="s">
        <v>1790</v>
      </c>
      <c r="AJ178" s="5" t="s">
        <v>1801</v>
      </c>
      <c r="AK178" s="5" t="s">
        <v>1573</v>
      </c>
    </row>
    <row r="179" ht="15.75" customHeight="1">
      <c r="A179" s="5" t="s">
        <v>1802</v>
      </c>
      <c r="B179" s="5" t="s">
        <v>490</v>
      </c>
      <c r="C179" s="5" t="s">
        <v>1133</v>
      </c>
      <c r="D179" s="6">
        <v>45463.0</v>
      </c>
      <c r="E179" s="5">
        <v>13644.0</v>
      </c>
      <c r="F179" s="5">
        <v>6202.0</v>
      </c>
      <c r="G179" s="5" t="s">
        <v>556</v>
      </c>
      <c r="H179" s="5" t="s">
        <v>171</v>
      </c>
      <c r="I179" s="5" t="s">
        <v>1803</v>
      </c>
      <c r="J179" s="5" t="s">
        <v>558</v>
      </c>
      <c r="K179" s="5" t="s">
        <v>1804</v>
      </c>
      <c r="L179" s="5" t="s">
        <v>1805</v>
      </c>
      <c r="M179" s="5" t="s">
        <v>1806</v>
      </c>
      <c r="N179" s="5">
        <v>11003.0</v>
      </c>
      <c r="O179" s="5">
        <v>1.0</v>
      </c>
      <c r="P179" s="5" t="s">
        <v>1807</v>
      </c>
      <c r="Q179" s="5" t="s">
        <v>466</v>
      </c>
      <c r="R179" s="5">
        <v>886.0</v>
      </c>
      <c r="S179" s="5" t="s">
        <v>92</v>
      </c>
      <c r="T179" s="5">
        <v>62.0</v>
      </c>
      <c r="U179" s="5" t="s">
        <v>93</v>
      </c>
      <c r="V179" s="5" t="s">
        <v>1808</v>
      </c>
      <c r="W179" s="5" t="s">
        <v>71</v>
      </c>
      <c r="X179" s="5" t="s">
        <v>52</v>
      </c>
      <c r="Y179" s="5" t="s">
        <v>1809</v>
      </c>
      <c r="Z179" s="5" t="s">
        <v>1810</v>
      </c>
      <c r="AA179" s="5" t="s">
        <v>235</v>
      </c>
      <c r="AB179" s="5" t="s">
        <v>52</v>
      </c>
      <c r="AC179" s="5" t="s">
        <v>565</v>
      </c>
      <c r="AD179" s="5" t="s">
        <v>566</v>
      </c>
      <c r="AE179" s="5" t="s">
        <v>567</v>
      </c>
      <c r="AF179" s="5" t="s">
        <v>52</v>
      </c>
      <c r="AG179" s="5" t="s">
        <v>52</v>
      </c>
      <c r="AH179" s="5" t="s">
        <v>568</v>
      </c>
      <c r="AI179" s="5" t="s">
        <v>490</v>
      </c>
      <c r="AJ179" s="5" t="s">
        <v>1805</v>
      </c>
      <c r="AK179" s="5" t="s">
        <v>1142</v>
      </c>
    </row>
    <row r="180" ht="15.75" customHeight="1">
      <c r="A180" s="5" t="s">
        <v>1811</v>
      </c>
      <c r="B180" s="5" t="s">
        <v>1738</v>
      </c>
      <c r="C180" s="5" t="s">
        <v>1739</v>
      </c>
      <c r="D180" s="6">
        <v>45462.0</v>
      </c>
      <c r="E180" s="5">
        <v>34823.0</v>
      </c>
      <c r="F180" s="5">
        <v>15829.0</v>
      </c>
      <c r="G180" s="5" t="s">
        <v>271</v>
      </c>
      <c r="H180" s="5" t="s">
        <v>272</v>
      </c>
      <c r="I180" s="5" t="s">
        <v>1812</v>
      </c>
      <c r="J180" s="5" t="s">
        <v>274</v>
      </c>
      <c r="K180" s="5" t="s">
        <v>391</v>
      </c>
      <c r="L180" s="5" t="s">
        <v>1741</v>
      </c>
      <c r="M180" s="5" t="s">
        <v>1742</v>
      </c>
      <c r="N180" s="5" t="s">
        <v>52</v>
      </c>
      <c r="O180" s="5">
        <v>1.0</v>
      </c>
      <c r="P180" s="5" t="s">
        <v>1813</v>
      </c>
      <c r="Q180" s="5" t="s">
        <v>244</v>
      </c>
      <c r="R180" s="5">
        <v>47.0</v>
      </c>
      <c r="S180" s="5" t="s">
        <v>53</v>
      </c>
      <c r="T180" s="5">
        <v>38.0</v>
      </c>
      <c r="U180" s="5" t="s">
        <v>70</v>
      </c>
      <c r="V180" s="5" t="s">
        <v>1814</v>
      </c>
      <c r="W180" s="5" t="s">
        <v>52</v>
      </c>
      <c r="X180" s="5" t="s">
        <v>52</v>
      </c>
      <c r="Y180" s="5" t="s">
        <v>1815</v>
      </c>
      <c r="Z180" s="5" t="s">
        <v>1816</v>
      </c>
      <c r="AA180" s="5" t="s">
        <v>260</v>
      </c>
      <c r="AB180" s="5" t="s">
        <v>283</v>
      </c>
      <c r="AC180" s="5" t="s">
        <v>72</v>
      </c>
      <c r="AD180" s="5" t="s">
        <v>73</v>
      </c>
      <c r="AE180" s="5" t="s">
        <v>74</v>
      </c>
      <c r="AF180" s="5" t="s">
        <v>75</v>
      </c>
      <c r="AG180" s="5" t="s">
        <v>76</v>
      </c>
      <c r="AH180" s="5" t="s">
        <v>77</v>
      </c>
      <c r="AI180" s="5" t="s">
        <v>1738</v>
      </c>
      <c r="AJ180" s="5" t="s">
        <v>1817</v>
      </c>
      <c r="AK180" s="5" t="s">
        <v>1749</v>
      </c>
    </row>
    <row r="181" ht="15.75" customHeight="1">
      <c r="A181" s="5" t="s">
        <v>1818</v>
      </c>
      <c r="B181" s="5" t="s">
        <v>1819</v>
      </c>
      <c r="C181" s="5" t="s">
        <v>1820</v>
      </c>
      <c r="D181" s="6">
        <v>45459.0</v>
      </c>
      <c r="E181" s="5">
        <v>556424.0</v>
      </c>
      <c r="F181" s="5">
        <v>252920.0</v>
      </c>
      <c r="G181" s="5" t="s">
        <v>1821</v>
      </c>
      <c r="H181" s="5" t="s">
        <v>1069</v>
      </c>
      <c r="I181" s="5" t="s">
        <v>1822</v>
      </c>
      <c r="J181" s="5" t="s">
        <v>1823</v>
      </c>
      <c r="K181" s="5" t="s">
        <v>1824</v>
      </c>
      <c r="L181" s="5" t="s">
        <v>1825</v>
      </c>
      <c r="M181" s="5" t="s">
        <v>1826</v>
      </c>
      <c r="N181" s="5" t="s">
        <v>52</v>
      </c>
      <c r="O181" s="5">
        <v>8.0</v>
      </c>
      <c r="P181" s="5" t="s">
        <v>1827</v>
      </c>
      <c r="Q181" s="5" t="s">
        <v>986</v>
      </c>
      <c r="R181" s="5">
        <v>537.0</v>
      </c>
      <c r="S181" s="5" t="s">
        <v>53</v>
      </c>
      <c r="T181" s="5">
        <v>1.0</v>
      </c>
      <c r="U181" s="5" t="s">
        <v>70</v>
      </c>
      <c r="V181" s="5" t="s">
        <v>1828</v>
      </c>
      <c r="W181" s="5" t="s">
        <v>52</v>
      </c>
      <c r="X181" s="5" t="s">
        <v>52</v>
      </c>
      <c r="Y181" s="5" t="s">
        <v>1829</v>
      </c>
      <c r="Z181" s="5" t="s">
        <v>1830</v>
      </c>
      <c r="AA181" s="5" t="s">
        <v>1831</v>
      </c>
      <c r="AB181" s="5" t="s">
        <v>52</v>
      </c>
      <c r="AC181" s="5" t="s">
        <v>398</v>
      </c>
      <c r="AD181" s="5" t="s">
        <v>399</v>
      </c>
      <c r="AE181" s="5" t="s">
        <v>400</v>
      </c>
      <c r="AF181" s="5" t="s">
        <v>401</v>
      </c>
      <c r="AG181" s="5">
        <v>23502.0</v>
      </c>
      <c r="AH181" s="5" t="s">
        <v>402</v>
      </c>
      <c r="AI181" s="5" t="s">
        <v>1819</v>
      </c>
      <c r="AJ181" s="5" t="s">
        <v>1832</v>
      </c>
      <c r="AK181" s="5" t="s">
        <v>1833</v>
      </c>
    </row>
    <row r="182" ht="15.75" customHeight="1">
      <c r="A182" s="5" t="s">
        <v>1834</v>
      </c>
      <c r="B182" s="5" t="s">
        <v>1144</v>
      </c>
      <c r="C182" s="5" t="s">
        <v>204</v>
      </c>
      <c r="D182" s="6">
        <v>45456.0</v>
      </c>
      <c r="E182" s="5">
        <v>59374.0</v>
      </c>
      <c r="F182" s="5">
        <v>26988.0</v>
      </c>
      <c r="G182" s="5" t="s">
        <v>148</v>
      </c>
      <c r="H182" s="5" t="s">
        <v>205</v>
      </c>
      <c r="I182" s="5" t="s">
        <v>1437</v>
      </c>
      <c r="J182" s="5" t="s">
        <v>151</v>
      </c>
      <c r="K182" s="5" t="s">
        <v>462</v>
      </c>
      <c r="L182" s="5" t="s">
        <v>1146</v>
      </c>
      <c r="M182" s="5" t="s">
        <v>1147</v>
      </c>
      <c r="N182" s="5">
        <v>29228.0</v>
      </c>
      <c r="O182" s="5">
        <v>1.0</v>
      </c>
      <c r="P182" s="5" t="s">
        <v>1835</v>
      </c>
      <c r="Q182" s="5">
        <v>4500.0</v>
      </c>
      <c r="R182" s="5">
        <v>3168.0</v>
      </c>
      <c r="S182" s="5" t="s">
        <v>53</v>
      </c>
      <c r="T182" s="5">
        <v>1007.0</v>
      </c>
      <c r="U182" s="5" t="s">
        <v>158</v>
      </c>
      <c r="V182" s="5" t="s">
        <v>1836</v>
      </c>
      <c r="W182" s="5" t="s">
        <v>52</v>
      </c>
      <c r="X182" s="5" t="s">
        <v>52</v>
      </c>
      <c r="Y182" s="5" t="s">
        <v>1837</v>
      </c>
      <c r="Z182" s="5" t="s">
        <v>1838</v>
      </c>
      <c r="AA182" s="5" t="s">
        <v>59</v>
      </c>
      <c r="AB182" s="5" t="s">
        <v>52</v>
      </c>
      <c r="AC182" s="5" t="s">
        <v>163</v>
      </c>
      <c r="AD182" s="5" t="s">
        <v>164</v>
      </c>
      <c r="AE182" s="5" t="s">
        <v>165</v>
      </c>
      <c r="AF182" s="5" t="s">
        <v>52</v>
      </c>
      <c r="AG182" s="5" t="s">
        <v>52</v>
      </c>
      <c r="AH182" s="5" t="s">
        <v>52</v>
      </c>
      <c r="AI182" s="5" t="s">
        <v>1144</v>
      </c>
      <c r="AJ182" s="5" t="s">
        <v>1152</v>
      </c>
      <c r="AK182" s="5" t="s">
        <v>1153</v>
      </c>
    </row>
    <row r="183" ht="15.75" customHeight="1">
      <c r="A183" s="5" t="s">
        <v>1834</v>
      </c>
      <c r="B183" s="5" t="s">
        <v>1144</v>
      </c>
      <c r="C183" s="5" t="s">
        <v>204</v>
      </c>
      <c r="D183" s="6">
        <v>45456.0</v>
      </c>
      <c r="E183" s="5">
        <v>55805.0</v>
      </c>
      <c r="F183" s="5">
        <v>25366.0</v>
      </c>
      <c r="G183" s="5" t="s">
        <v>148</v>
      </c>
      <c r="H183" s="5" t="s">
        <v>205</v>
      </c>
      <c r="I183" s="5" t="s">
        <v>1437</v>
      </c>
      <c r="J183" s="5" t="s">
        <v>151</v>
      </c>
      <c r="K183" s="5" t="s">
        <v>462</v>
      </c>
      <c r="L183" s="5" t="s">
        <v>1146</v>
      </c>
      <c r="M183" s="5" t="s">
        <v>1147</v>
      </c>
      <c r="N183" s="5">
        <v>29228.0</v>
      </c>
      <c r="O183" s="5">
        <v>1.0</v>
      </c>
      <c r="P183" s="5" t="s">
        <v>1839</v>
      </c>
      <c r="Q183" s="5">
        <v>4500.0</v>
      </c>
      <c r="R183" s="5">
        <v>3520.0</v>
      </c>
      <c r="S183" s="5" t="s">
        <v>53</v>
      </c>
      <c r="T183" s="5">
        <v>1119.0</v>
      </c>
      <c r="U183" s="5" t="s">
        <v>158</v>
      </c>
      <c r="V183" s="5" t="s">
        <v>1840</v>
      </c>
      <c r="W183" s="5" t="s">
        <v>52</v>
      </c>
      <c r="X183" s="5" t="s">
        <v>52</v>
      </c>
      <c r="Y183" s="5" t="s">
        <v>1837</v>
      </c>
      <c r="Z183" s="5" t="s">
        <v>1841</v>
      </c>
      <c r="AA183" s="5" t="s">
        <v>59</v>
      </c>
      <c r="AB183" s="5" t="s">
        <v>52</v>
      </c>
      <c r="AC183" s="5" t="s">
        <v>163</v>
      </c>
      <c r="AD183" s="5" t="s">
        <v>164</v>
      </c>
      <c r="AE183" s="5" t="s">
        <v>165</v>
      </c>
      <c r="AF183" s="5" t="s">
        <v>52</v>
      </c>
      <c r="AG183" s="5" t="s">
        <v>52</v>
      </c>
      <c r="AH183" s="5" t="s">
        <v>52</v>
      </c>
      <c r="AI183" s="5" t="s">
        <v>1144</v>
      </c>
      <c r="AJ183" s="5" t="s">
        <v>1152</v>
      </c>
      <c r="AK183" s="5" t="s">
        <v>1153</v>
      </c>
    </row>
    <row r="184" ht="15.75" customHeight="1">
      <c r="A184" s="5" t="s">
        <v>1842</v>
      </c>
      <c r="B184" s="5" t="s">
        <v>1843</v>
      </c>
      <c r="C184" s="5" t="s">
        <v>1844</v>
      </c>
      <c r="D184" s="6">
        <v>45454.0</v>
      </c>
      <c r="E184" s="5">
        <v>232912.0</v>
      </c>
      <c r="F184" s="5">
        <v>105869.0</v>
      </c>
      <c r="G184" s="5" t="s">
        <v>1419</v>
      </c>
      <c r="H184" s="5" t="s">
        <v>480</v>
      </c>
      <c r="I184" s="5" t="s">
        <v>1845</v>
      </c>
      <c r="J184" s="5" t="s">
        <v>256</v>
      </c>
      <c r="K184" s="5" t="s">
        <v>1846</v>
      </c>
      <c r="L184" s="5" t="s">
        <v>1847</v>
      </c>
      <c r="M184" s="5" t="s">
        <v>1848</v>
      </c>
      <c r="N184" s="5">
        <v>2189.0</v>
      </c>
      <c r="O184" s="5">
        <v>4.0</v>
      </c>
      <c r="P184" s="5" t="s">
        <v>1849</v>
      </c>
      <c r="Q184" s="5" t="s">
        <v>666</v>
      </c>
      <c r="R184" s="5">
        <v>195.0</v>
      </c>
      <c r="S184" s="5" t="s">
        <v>1077</v>
      </c>
      <c r="T184" s="5">
        <v>0.0</v>
      </c>
      <c r="U184" s="5" t="s">
        <v>158</v>
      </c>
      <c r="V184" s="5" t="s">
        <v>1850</v>
      </c>
      <c r="W184" s="5" t="s">
        <v>52</v>
      </c>
      <c r="X184" s="5" t="s">
        <v>52</v>
      </c>
      <c r="Y184" s="5" t="s">
        <v>1851</v>
      </c>
      <c r="Z184" s="5" t="s">
        <v>1852</v>
      </c>
      <c r="AA184" s="5" t="s">
        <v>200</v>
      </c>
      <c r="AB184" s="5" t="s">
        <v>52</v>
      </c>
      <c r="AC184" s="5" t="s">
        <v>163</v>
      </c>
      <c r="AD184" s="5" t="s">
        <v>164</v>
      </c>
      <c r="AE184" s="5" t="s">
        <v>165</v>
      </c>
      <c r="AF184" s="5" t="s">
        <v>52</v>
      </c>
      <c r="AG184" s="5" t="s">
        <v>52</v>
      </c>
      <c r="AH184" s="5" t="s">
        <v>52</v>
      </c>
      <c r="AI184" s="5" t="s">
        <v>1853</v>
      </c>
      <c r="AJ184" s="5" t="s">
        <v>1854</v>
      </c>
      <c r="AK184" s="5" t="s">
        <v>1855</v>
      </c>
    </row>
    <row r="185" ht="15.75" customHeight="1">
      <c r="A185" s="5" t="s">
        <v>1856</v>
      </c>
      <c r="B185" s="5" t="s">
        <v>1611</v>
      </c>
      <c r="C185" s="5" t="s">
        <v>1612</v>
      </c>
      <c r="D185" s="6">
        <v>45451.0</v>
      </c>
      <c r="E185" s="5">
        <v>39600.0</v>
      </c>
      <c r="F185" s="5">
        <v>18000.0</v>
      </c>
      <c r="G185" s="5" t="s">
        <v>963</v>
      </c>
      <c r="H185" s="5" t="s">
        <v>272</v>
      </c>
      <c r="I185" s="5" t="s">
        <v>1857</v>
      </c>
      <c r="J185" s="5" t="s">
        <v>965</v>
      </c>
      <c r="K185" s="5" t="s">
        <v>1614</v>
      </c>
      <c r="L185" s="5" t="s">
        <v>1615</v>
      </c>
      <c r="M185" s="5" t="s">
        <v>1616</v>
      </c>
      <c r="N185" s="5">
        <v>93401.0</v>
      </c>
      <c r="O185" s="5">
        <v>1.0</v>
      </c>
      <c r="P185" s="5" t="s">
        <v>1858</v>
      </c>
      <c r="Q185" s="5">
        <v>4510.0</v>
      </c>
      <c r="R185" s="5">
        <v>10680.0</v>
      </c>
      <c r="S185" s="5" t="s">
        <v>115</v>
      </c>
      <c r="T185" s="5">
        <v>0.0</v>
      </c>
      <c r="U185" s="5" t="s">
        <v>70</v>
      </c>
      <c r="V185" s="5" t="s">
        <v>1859</v>
      </c>
      <c r="W185" s="5" t="s">
        <v>55</v>
      </c>
      <c r="X185" s="5" t="s">
        <v>1860</v>
      </c>
      <c r="Y185" s="5" t="s">
        <v>1861</v>
      </c>
      <c r="Z185" s="5" t="s">
        <v>1862</v>
      </c>
      <c r="AA185" s="5" t="s">
        <v>162</v>
      </c>
      <c r="AB185" s="5" t="s">
        <v>52</v>
      </c>
      <c r="AC185" s="5" t="s">
        <v>695</v>
      </c>
      <c r="AD185" s="5" t="s">
        <v>696</v>
      </c>
      <c r="AE185" s="5" t="s">
        <v>697</v>
      </c>
      <c r="AF185" s="5" t="s">
        <v>75</v>
      </c>
      <c r="AG185" s="5">
        <v>7102.0</v>
      </c>
      <c r="AH185" s="5" t="s">
        <v>698</v>
      </c>
      <c r="AI185" s="5" t="s">
        <v>1611</v>
      </c>
      <c r="AJ185" s="5" t="s">
        <v>1619</v>
      </c>
      <c r="AK185" s="5" t="s">
        <v>79</v>
      </c>
    </row>
    <row r="186" ht="15.75" customHeight="1">
      <c r="A186" s="5" t="s">
        <v>1863</v>
      </c>
      <c r="B186" s="5" t="s">
        <v>1864</v>
      </c>
      <c r="C186" s="5" t="s">
        <v>1865</v>
      </c>
      <c r="D186" s="6">
        <v>45451.0</v>
      </c>
      <c r="E186" s="5">
        <v>27865.0</v>
      </c>
      <c r="F186" s="5">
        <v>12666.0</v>
      </c>
      <c r="G186" s="5" t="s">
        <v>963</v>
      </c>
      <c r="H186" s="5" t="s">
        <v>1792</v>
      </c>
      <c r="I186" s="5" t="s">
        <v>1866</v>
      </c>
      <c r="J186" s="5" t="s">
        <v>965</v>
      </c>
      <c r="K186" s="5" t="s">
        <v>1867</v>
      </c>
      <c r="L186" s="5" t="s">
        <v>1868</v>
      </c>
      <c r="M186" s="5" t="s">
        <v>1869</v>
      </c>
      <c r="N186" s="5">
        <v>28217.0</v>
      </c>
      <c r="O186" s="5">
        <v>1.0</v>
      </c>
      <c r="P186" s="5" t="s">
        <v>1870</v>
      </c>
      <c r="Q186" s="5">
        <v>4510.0</v>
      </c>
      <c r="R186" s="5">
        <v>1725.0</v>
      </c>
      <c r="S186" s="5" t="s">
        <v>69</v>
      </c>
      <c r="T186" s="5">
        <v>46.0</v>
      </c>
      <c r="U186" s="5" t="s">
        <v>93</v>
      </c>
      <c r="V186" s="5" t="s">
        <v>1871</v>
      </c>
      <c r="W186" s="5" t="s">
        <v>71</v>
      </c>
      <c r="X186" s="5" t="s">
        <v>52</v>
      </c>
      <c r="Y186" s="5" t="s">
        <v>1872</v>
      </c>
      <c r="Z186" s="5" t="s">
        <v>1873</v>
      </c>
      <c r="AA186" s="5" t="s">
        <v>162</v>
      </c>
      <c r="AB186" s="5" t="s">
        <v>52</v>
      </c>
      <c r="AC186" s="5" t="s">
        <v>216</v>
      </c>
      <c r="AD186" s="5" t="s">
        <v>217</v>
      </c>
      <c r="AE186" s="5" t="s">
        <v>218</v>
      </c>
      <c r="AF186" s="5" t="s">
        <v>52</v>
      </c>
      <c r="AG186" s="5" t="s">
        <v>52</v>
      </c>
      <c r="AH186" s="5" t="s">
        <v>52</v>
      </c>
      <c r="AI186" s="5" t="s">
        <v>1864</v>
      </c>
      <c r="AJ186" s="5" t="s">
        <v>1868</v>
      </c>
      <c r="AK186" s="5" t="s">
        <v>1874</v>
      </c>
    </row>
    <row r="187" ht="15.75" customHeight="1">
      <c r="A187" s="5" t="s">
        <v>1875</v>
      </c>
      <c r="B187" s="5" t="s">
        <v>1488</v>
      </c>
      <c r="C187" s="5" t="s">
        <v>1489</v>
      </c>
      <c r="D187" s="6">
        <v>45451.0</v>
      </c>
      <c r="E187" s="5">
        <v>39600.0</v>
      </c>
      <c r="F187" s="5">
        <v>18000.0</v>
      </c>
      <c r="G187" s="5" t="s">
        <v>963</v>
      </c>
      <c r="H187" s="5" t="s">
        <v>272</v>
      </c>
      <c r="I187" s="5" t="s">
        <v>1876</v>
      </c>
      <c r="J187" s="5" t="s">
        <v>965</v>
      </c>
      <c r="K187" s="5" t="s">
        <v>1877</v>
      </c>
      <c r="L187" s="5" t="s">
        <v>1492</v>
      </c>
      <c r="M187" s="5" t="s">
        <v>1493</v>
      </c>
      <c r="N187" s="5">
        <v>90502.0</v>
      </c>
      <c r="O187" s="5">
        <v>1.0</v>
      </c>
      <c r="P187" s="5" t="s">
        <v>1858</v>
      </c>
      <c r="Q187" s="5">
        <v>4510.0</v>
      </c>
      <c r="R187" s="5">
        <v>10680.0</v>
      </c>
      <c r="S187" s="5" t="s">
        <v>115</v>
      </c>
      <c r="T187" s="5">
        <v>0.0</v>
      </c>
      <c r="U187" s="5" t="s">
        <v>52</v>
      </c>
      <c r="V187" s="5" t="s">
        <v>1860</v>
      </c>
      <c r="W187" s="5" t="s">
        <v>71</v>
      </c>
      <c r="X187" s="5" t="s">
        <v>52</v>
      </c>
      <c r="Y187" s="5" t="s">
        <v>641</v>
      </c>
      <c r="Z187" s="5" t="s">
        <v>1862</v>
      </c>
      <c r="AA187" s="5" t="s">
        <v>235</v>
      </c>
      <c r="AB187" s="5" t="s">
        <v>52</v>
      </c>
      <c r="AC187" s="5" t="s">
        <v>181</v>
      </c>
      <c r="AD187" s="5" t="s">
        <v>182</v>
      </c>
      <c r="AE187" s="5" t="s">
        <v>183</v>
      </c>
      <c r="AF187" s="5" t="s">
        <v>52</v>
      </c>
      <c r="AG187" s="5" t="s">
        <v>52</v>
      </c>
      <c r="AH187" s="5" t="s">
        <v>184</v>
      </c>
      <c r="AI187" s="5" t="s">
        <v>1488</v>
      </c>
      <c r="AJ187" s="5" t="s">
        <v>1492</v>
      </c>
      <c r="AK187" s="5" t="s">
        <v>185</v>
      </c>
    </row>
    <row r="188" ht="15.75" customHeight="1">
      <c r="A188" s="5" t="s">
        <v>1878</v>
      </c>
      <c r="B188" s="5" t="s">
        <v>1488</v>
      </c>
      <c r="C188" s="5" t="s">
        <v>1489</v>
      </c>
      <c r="D188" s="6">
        <v>45450.0</v>
      </c>
      <c r="E188" s="5">
        <v>39600.0</v>
      </c>
      <c r="F188" s="5">
        <v>18000.0</v>
      </c>
      <c r="G188" s="5" t="s">
        <v>170</v>
      </c>
      <c r="H188" s="5" t="s">
        <v>171</v>
      </c>
      <c r="I188" s="5" t="s">
        <v>1879</v>
      </c>
      <c r="J188" s="5" t="s">
        <v>170</v>
      </c>
      <c r="K188" s="5" t="s">
        <v>1880</v>
      </c>
      <c r="L188" s="5" t="s">
        <v>1492</v>
      </c>
      <c r="M188" s="5" t="s">
        <v>1493</v>
      </c>
      <c r="N188" s="5">
        <v>90502.0</v>
      </c>
      <c r="O188" s="5">
        <v>1.0</v>
      </c>
      <c r="P188" s="5" t="s">
        <v>1881</v>
      </c>
      <c r="Q188" s="5">
        <v>4510.0</v>
      </c>
      <c r="R188" s="5">
        <v>1.0</v>
      </c>
      <c r="S188" s="5" t="s">
        <v>115</v>
      </c>
      <c r="T188" s="5">
        <v>0.0</v>
      </c>
      <c r="U188" s="5" t="s">
        <v>52</v>
      </c>
      <c r="V188" s="5" t="s">
        <v>1882</v>
      </c>
      <c r="W188" s="5" t="s">
        <v>71</v>
      </c>
      <c r="X188" s="5" t="s">
        <v>52</v>
      </c>
      <c r="Y188" s="5" t="s">
        <v>1883</v>
      </c>
      <c r="Z188" s="5" t="s">
        <v>1884</v>
      </c>
      <c r="AA188" s="5" t="s">
        <v>235</v>
      </c>
      <c r="AB188" s="5" t="s">
        <v>52</v>
      </c>
      <c r="AC188" s="5" t="s">
        <v>181</v>
      </c>
      <c r="AD188" s="5" t="s">
        <v>182</v>
      </c>
      <c r="AE188" s="5" t="s">
        <v>183</v>
      </c>
      <c r="AF188" s="5" t="s">
        <v>52</v>
      </c>
      <c r="AG188" s="5" t="s">
        <v>52</v>
      </c>
      <c r="AH188" s="5" t="s">
        <v>184</v>
      </c>
      <c r="AI188" s="5" t="s">
        <v>1488</v>
      </c>
      <c r="AJ188" s="5" t="s">
        <v>1492</v>
      </c>
      <c r="AK188" s="5" t="s">
        <v>185</v>
      </c>
    </row>
    <row r="189" ht="15.75" customHeight="1">
      <c r="A189" s="5" t="s">
        <v>1885</v>
      </c>
      <c r="B189" s="5" t="s">
        <v>1488</v>
      </c>
      <c r="C189" s="5" t="s">
        <v>1489</v>
      </c>
      <c r="D189" s="6">
        <v>45450.0</v>
      </c>
      <c r="E189" s="5">
        <v>39600.0</v>
      </c>
      <c r="F189" s="5">
        <v>18000.0</v>
      </c>
      <c r="G189" s="5" t="s">
        <v>170</v>
      </c>
      <c r="H189" s="5" t="s">
        <v>171</v>
      </c>
      <c r="I189" s="5" t="s">
        <v>1879</v>
      </c>
      <c r="J189" s="5" t="s">
        <v>170</v>
      </c>
      <c r="K189" s="5" t="s">
        <v>1880</v>
      </c>
      <c r="L189" s="5" t="s">
        <v>1492</v>
      </c>
      <c r="M189" s="5" t="s">
        <v>1493</v>
      </c>
      <c r="N189" s="5">
        <v>90502.0</v>
      </c>
      <c r="O189" s="5">
        <v>1.0</v>
      </c>
      <c r="P189" s="5" t="s">
        <v>1886</v>
      </c>
      <c r="Q189" s="5" t="s">
        <v>91</v>
      </c>
      <c r="R189" s="5">
        <v>1.0</v>
      </c>
      <c r="S189" s="5" t="s">
        <v>115</v>
      </c>
      <c r="T189" s="5">
        <v>0.0</v>
      </c>
      <c r="U189" s="5" t="s">
        <v>52</v>
      </c>
      <c r="V189" s="5" t="s">
        <v>1887</v>
      </c>
      <c r="W189" s="5" t="s">
        <v>71</v>
      </c>
      <c r="X189" s="5" t="s">
        <v>52</v>
      </c>
      <c r="Y189" s="5" t="s">
        <v>1883</v>
      </c>
      <c r="Z189" s="5" t="s">
        <v>1888</v>
      </c>
      <c r="AA189" s="5" t="s">
        <v>235</v>
      </c>
      <c r="AB189" s="5" t="s">
        <v>52</v>
      </c>
      <c r="AC189" s="5" t="s">
        <v>181</v>
      </c>
      <c r="AD189" s="5" t="s">
        <v>182</v>
      </c>
      <c r="AE189" s="5" t="s">
        <v>183</v>
      </c>
      <c r="AF189" s="5" t="s">
        <v>52</v>
      </c>
      <c r="AG189" s="5" t="s">
        <v>52</v>
      </c>
      <c r="AH189" s="5" t="s">
        <v>184</v>
      </c>
      <c r="AI189" s="5" t="s">
        <v>1488</v>
      </c>
      <c r="AJ189" s="5" t="s">
        <v>1492</v>
      </c>
      <c r="AK189" s="5" t="s">
        <v>185</v>
      </c>
    </row>
    <row r="190" ht="15.75" customHeight="1">
      <c r="A190" s="5" t="s">
        <v>1889</v>
      </c>
      <c r="B190" s="5" t="s">
        <v>1611</v>
      </c>
      <c r="C190" s="5" t="s">
        <v>1612</v>
      </c>
      <c r="D190" s="6">
        <v>45450.0</v>
      </c>
      <c r="E190" s="5">
        <v>39600.0</v>
      </c>
      <c r="F190" s="5">
        <v>18000.0</v>
      </c>
      <c r="G190" s="5" t="s">
        <v>170</v>
      </c>
      <c r="H190" s="5" t="s">
        <v>171</v>
      </c>
      <c r="I190" s="5" t="s">
        <v>1879</v>
      </c>
      <c r="J190" s="5" t="s">
        <v>170</v>
      </c>
      <c r="K190" s="5" t="s">
        <v>1614</v>
      </c>
      <c r="L190" s="5" t="s">
        <v>1615</v>
      </c>
      <c r="M190" s="5" t="s">
        <v>1616</v>
      </c>
      <c r="N190" s="5">
        <v>93401.0</v>
      </c>
      <c r="O190" s="5">
        <v>1.0</v>
      </c>
      <c r="P190" s="5" t="s">
        <v>1886</v>
      </c>
      <c r="Q190" s="5" t="s">
        <v>91</v>
      </c>
      <c r="R190" s="5">
        <v>15010.0</v>
      </c>
      <c r="S190" s="5" t="s">
        <v>53</v>
      </c>
      <c r="T190" s="5">
        <v>0.0</v>
      </c>
      <c r="U190" s="5" t="s">
        <v>70</v>
      </c>
      <c r="V190" s="5" t="s">
        <v>1890</v>
      </c>
      <c r="W190" s="5" t="s">
        <v>55</v>
      </c>
      <c r="X190" s="5" t="s">
        <v>1887</v>
      </c>
      <c r="Y190" s="5" t="s">
        <v>1883</v>
      </c>
      <c r="Z190" s="5" t="s">
        <v>1888</v>
      </c>
      <c r="AA190" s="5" t="s">
        <v>235</v>
      </c>
      <c r="AB190" s="5" t="s">
        <v>52</v>
      </c>
      <c r="AC190" s="5" t="s">
        <v>695</v>
      </c>
      <c r="AD190" s="5" t="s">
        <v>696</v>
      </c>
      <c r="AE190" s="5" t="s">
        <v>697</v>
      </c>
      <c r="AF190" s="5" t="s">
        <v>75</v>
      </c>
      <c r="AG190" s="5">
        <v>7102.0</v>
      </c>
      <c r="AH190" s="5" t="s">
        <v>698</v>
      </c>
      <c r="AI190" s="5" t="s">
        <v>1611</v>
      </c>
      <c r="AJ190" s="5" t="s">
        <v>1619</v>
      </c>
      <c r="AK190" s="5" t="s">
        <v>79</v>
      </c>
    </row>
    <row r="191" ht="15.75" customHeight="1">
      <c r="A191" s="5" t="s">
        <v>1891</v>
      </c>
      <c r="B191" s="5" t="s">
        <v>1892</v>
      </c>
      <c r="C191" s="5" t="s">
        <v>1893</v>
      </c>
      <c r="D191" s="6">
        <v>45449.0</v>
      </c>
      <c r="E191" s="5">
        <v>12276.0</v>
      </c>
      <c r="F191" s="5">
        <v>5580.0</v>
      </c>
      <c r="G191" s="5" t="s">
        <v>634</v>
      </c>
      <c r="H191" s="5" t="s">
        <v>45</v>
      </c>
      <c r="I191" s="5" t="s">
        <v>1894</v>
      </c>
      <c r="J191" s="5" t="s">
        <v>274</v>
      </c>
      <c r="K191" s="5" t="s">
        <v>1895</v>
      </c>
      <c r="L191" s="5" t="s">
        <v>1896</v>
      </c>
      <c r="M191" s="5" t="s">
        <v>1897</v>
      </c>
      <c r="N191" s="5" t="s">
        <v>52</v>
      </c>
      <c r="O191" s="5">
        <v>1.0</v>
      </c>
      <c r="P191" s="5" t="s">
        <v>1898</v>
      </c>
      <c r="Q191" s="5" t="s">
        <v>244</v>
      </c>
      <c r="R191" s="5">
        <v>473.0</v>
      </c>
      <c r="S191" s="5" t="s">
        <v>69</v>
      </c>
      <c r="T191" s="5">
        <v>0.0</v>
      </c>
      <c r="U191" s="5" t="s">
        <v>52</v>
      </c>
      <c r="V191" s="5" t="s">
        <v>1899</v>
      </c>
      <c r="W191" s="5" t="s">
        <v>55</v>
      </c>
      <c r="X191" s="5" t="s">
        <v>1900</v>
      </c>
      <c r="Y191" s="5" t="s">
        <v>1901</v>
      </c>
      <c r="Z191" s="5" t="s">
        <v>1902</v>
      </c>
      <c r="AA191" s="5" t="s">
        <v>730</v>
      </c>
      <c r="AB191" s="5" t="s">
        <v>52</v>
      </c>
      <c r="AC191" s="5" t="s">
        <v>1903</v>
      </c>
      <c r="AD191" s="5" t="s">
        <v>52</v>
      </c>
      <c r="AE191" s="5" t="s">
        <v>52</v>
      </c>
      <c r="AF191" s="5" t="s">
        <v>52</v>
      </c>
      <c r="AG191" s="5" t="s">
        <v>52</v>
      </c>
      <c r="AH191" s="5" t="s">
        <v>52</v>
      </c>
      <c r="AI191" s="5" t="s">
        <v>102</v>
      </c>
      <c r="AJ191" s="5" t="s">
        <v>102</v>
      </c>
      <c r="AK191" s="5" t="s">
        <v>1874</v>
      </c>
    </row>
    <row r="192" ht="15.75" customHeight="1">
      <c r="A192" s="5" t="s">
        <v>1904</v>
      </c>
      <c r="B192" s="5" t="s">
        <v>1015</v>
      </c>
      <c r="C192" s="5" t="s">
        <v>1016</v>
      </c>
      <c r="D192" s="6">
        <v>45447.0</v>
      </c>
      <c r="E192" s="5">
        <v>38687.0</v>
      </c>
      <c r="F192" s="5">
        <v>17585.0</v>
      </c>
      <c r="G192" s="5" t="s">
        <v>422</v>
      </c>
      <c r="H192" s="5" t="s">
        <v>84</v>
      </c>
      <c r="I192" s="5" t="s">
        <v>1307</v>
      </c>
      <c r="J192" s="5" t="s">
        <v>424</v>
      </c>
      <c r="K192" s="5" t="s">
        <v>744</v>
      </c>
      <c r="L192" s="5" t="s">
        <v>1017</v>
      </c>
      <c r="M192" s="5" t="s">
        <v>1018</v>
      </c>
      <c r="N192" s="5">
        <v>1960.0</v>
      </c>
      <c r="O192" s="5">
        <v>1.0</v>
      </c>
      <c r="P192" s="5" t="s">
        <v>1905</v>
      </c>
      <c r="Q192" s="5">
        <v>2200.0</v>
      </c>
      <c r="R192" s="5">
        <v>1472.0</v>
      </c>
      <c r="S192" s="5" t="s">
        <v>69</v>
      </c>
      <c r="T192" s="5">
        <v>0.0</v>
      </c>
      <c r="U192" s="5" t="s">
        <v>70</v>
      </c>
      <c r="V192" s="5" t="s">
        <v>1906</v>
      </c>
      <c r="W192" s="5" t="s">
        <v>71</v>
      </c>
      <c r="X192" s="5" t="s">
        <v>52</v>
      </c>
      <c r="Y192" s="5" t="s">
        <v>1907</v>
      </c>
      <c r="Z192" s="5" t="s">
        <v>1908</v>
      </c>
      <c r="AA192" s="5" t="s">
        <v>59</v>
      </c>
      <c r="AB192" s="5" t="s">
        <v>52</v>
      </c>
      <c r="AC192" s="5" t="s">
        <v>398</v>
      </c>
      <c r="AD192" s="5" t="s">
        <v>399</v>
      </c>
      <c r="AE192" s="5" t="s">
        <v>400</v>
      </c>
      <c r="AF192" s="5" t="s">
        <v>401</v>
      </c>
      <c r="AG192" s="5">
        <v>23502.0</v>
      </c>
      <c r="AH192" s="5" t="s">
        <v>402</v>
      </c>
      <c r="AI192" s="5" t="s">
        <v>1015</v>
      </c>
      <c r="AJ192" s="5" t="s">
        <v>1020</v>
      </c>
      <c r="AK192" s="5" t="s">
        <v>79</v>
      </c>
    </row>
    <row r="193" ht="15.75" customHeight="1">
      <c r="A193" s="5" t="s">
        <v>1909</v>
      </c>
      <c r="B193" s="5" t="s">
        <v>1910</v>
      </c>
      <c r="C193" s="5" t="s">
        <v>1911</v>
      </c>
      <c r="D193" s="6">
        <v>45444.0</v>
      </c>
      <c r="E193" s="5">
        <v>93348.0</v>
      </c>
      <c r="F193" s="5">
        <v>42431.0</v>
      </c>
      <c r="G193" s="5" t="s">
        <v>1912</v>
      </c>
      <c r="H193" s="5" t="s">
        <v>1069</v>
      </c>
      <c r="I193" s="5" t="s">
        <v>1913</v>
      </c>
      <c r="J193" s="5" t="s">
        <v>1914</v>
      </c>
      <c r="K193" s="5" t="s">
        <v>1915</v>
      </c>
      <c r="L193" s="5" t="s">
        <v>1916</v>
      </c>
      <c r="M193" s="5" t="s">
        <v>1917</v>
      </c>
      <c r="N193" s="5">
        <v>32117.0</v>
      </c>
      <c r="O193" s="5">
        <v>5.0</v>
      </c>
      <c r="P193" s="5" t="s">
        <v>1918</v>
      </c>
      <c r="Q193" s="5" t="s">
        <v>1919</v>
      </c>
      <c r="R193" s="5">
        <v>21128.0</v>
      </c>
      <c r="S193" s="5" t="s">
        <v>92</v>
      </c>
      <c r="T193" s="5">
        <v>0.0</v>
      </c>
      <c r="U193" s="5" t="s">
        <v>1920</v>
      </c>
      <c r="V193" s="5" t="s">
        <v>1921</v>
      </c>
      <c r="W193" s="5" t="s">
        <v>52</v>
      </c>
      <c r="X193" s="5" t="s">
        <v>52</v>
      </c>
      <c r="Y193" s="5" t="s">
        <v>1922</v>
      </c>
      <c r="Z193" s="5" t="s">
        <v>1923</v>
      </c>
      <c r="AA193" s="5" t="s">
        <v>1177</v>
      </c>
      <c r="AB193" s="5" t="s">
        <v>52</v>
      </c>
      <c r="AC193" s="5" t="s">
        <v>1924</v>
      </c>
      <c r="AD193" s="5" t="s">
        <v>1925</v>
      </c>
      <c r="AE193" s="5" t="s">
        <v>544</v>
      </c>
      <c r="AF193" s="5" t="s">
        <v>265</v>
      </c>
      <c r="AG193" s="5">
        <v>32203.0</v>
      </c>
      <c r="AH193" s="5" t="s">
        <v>1926</v>
      </c>
      <c r="AI193" s="5" t="s">
        <v>1927</v>
      </c>
      <c r="AJ193" s="5" t="s">
        <v>1928</v>
      </c>
      <c r="AK193" s="5" t="s">
        <v>1929</v>
      </c>
    </row>
    <row r="194" ht="15.75" customHeight="1">
      <c r="A194" s="5" t="s">
        <v>1930</v>
      </c>
      <c r="B194" s="5" t="s">
        <v>1931</v>
      </c>
      <c r="C194" s="5" t="s">
        <v>1932</v>
      </c>
      <c r="D194" s="6">
        <v>45443.0</v>
      </c>
      <c r="E194" s="5">
        <v>29849.0</v>
      </c>
      <c r="F194" s="5">
        <v>13568.0</v>
      </c>
      <c r="G194" s="5" t="s">
        <v>170</v>
      </c>
      <c r="H194" s="5" t="s">
        <v>149</v>
      </c>
      <c r="I194" s="5" t="s">
        <v>1933</v>
      </c>
      <c r="J194" s="5" t="s">
        <v>170</v>
      </c>
      <c r="K194" s="5" t="s">
        <v>391</v>
      </c>
      <c r="L194" s="5" t="s">
        <v>1934</v>
      </c>
      <c r="M194" s="5" t="s">
        <v>1935</v>
      </c>
      <c r="N194" s="5">
        <v>32804.0</v>
      </c>
      <c r="O194" s="5">
        <v>1.0</v>
      </c>
      <c r="P194" s="5" t="s">
        <v>1936</v>
      </c>
      <c r="Q194" s="5">
        <v>4500.0</v>
      </c>
      <c r="R194" s="5">
        <v>832.0</v>
      </c>
      <c r="S194" s="5" t="s">
        <v>53</v>
      </c>
      <c r="T194" s="5">
        <v>2371.0</v>
      </c>
      <c r="U194" s="5" t="s">
        <v>158</v>
      </c>
      <c r="V194" s="5" t="s">
        <v>1937</v>
      </c>
      <c r="W194" s="5" t="s">
        <v>55</v>
      </c>
      <c r="X194" s="5" t="s">
        <v>1938</v>
      </c>
      <c r="Y194" s="5" t="s">
        <v>1939</v>
      </c>
      <c r="Z194" s="5" t="s">
        <v>1940</v>
      </c>
      <c r="AA194" s="5" t="s">
        <v>235</v>
      </c>
      <c r="AB194" s="5" t="s">
        <v>52</v>
      </c>
      <c r="AC194" s="5" t="s">
        <v>163</v>
      </c>
      <c r="AD194" s="5" t="s">
        <v>164</v>
      </c>
      <c r="AE194" s="5" t="s">
        <v>165</v>
      </c>
      <c r="AF194" s="5" t="s">
        <v>52</v>
      </c>
      <c r="AG194" s="5" t="s">
        <v>52</v>
      </c>
      <c r="AH194" s="5" t="s">
        <v>52</v>
      </c>
      <c r="AI194" s="5" t="s">
        <v>1931</v>
      </c>
      <c r="AJ194" s="5" t="s">
        <v>1934</v>
      </c>
      <c r="AK194" s="5" t="s">
        <v>1941</v>
      </c>
    </row>
    <row r="195" ht="15.75" customHeight="1">
      <c r="A195" s="5" t="s">
        <v>1942</v>
      </c>
      <c r="B195" s="5" t="s">
        <v>1943</v>
      </c>
      <c r="C195" s="5" t="s">
        <v>1944</v>
      </c>
      <c r="D195" s="6">
        <v>45442.0</v>
      </c>
      <c r="E195" s="5">
        <v>207478.0</v>
      </c>
      <c r="F195" s="5">
        <v>94308.0</v>
      </c>
      <c r="G195" s="5" t="s">
        <v>1057</v>
      </c>
      <c r="H195" s="5" t="s">
        <v>149</v>
      </c>
      <c r="I195" s="5" t="s">
        <v>1945</v>
      </c>
      <c r="J195" s="5" t="s">
        <v>191</v>
      </c>
      <c r="K195" s="5" t="s">
        <v>1946</v>
      </c>
      <c r="L195" s="5" t="s">
        <v>1947</v>
      </c>
      <c r="M195" s="5" t="s">
        <v>1948</v>
      </c>
      <c r="N195" s="5" t="s">
        <v>52</v>
      </c>
      <c r="O195" s="5">
        <v>4.0</v>
      </c>
      <c r="P195" s="5" t="s">
        <v>1949</v>
      </c>
      <c r="Q195" s="5" t="s">
        <v>1950</v>
      </c>
      <c r="R195" s="5">
        <v>154.0</v>
      </c>
      <c r="S195" s="5" t="s">
        <v>1077</v>
      </c>
      <c r="T195" s="5">
        <v>99.0</v>
      </c>
      <c r="U195" s="5" t="s">
        <v>93</v>
      </c>
      <c r="V195" s="5" t="s">
        <v>1951</v>
      </c>
      <c r="W195" s="5" t="s">
        <v>52</v>
      </c>
      <c r="X195" s="5" t="s">
        <v>52</v>
      </c>
      <c r="Y195" s="5" t="s">
        <v>1952</v>
      </c>
      <c r="Z195" s="5" t="s">
        <v>1953</v>
      </c>
      <c r="AA195" s="5" t="s">
        <v>59</v>
      </c>
      <c r="AB195" s="5" t="s">
        <v>52</v>
      </c>
      <c r="AC195" s="5" t="s">
        <v>565</v>
      </c>
      <c r="AD195" s="5" t="s">
        <v>566</v>
      </c>
      <c r="AE195" s="5" t="s">
        <v>567</v>
      </c>
      <c r="AF195" s="5" t="s">
        <v>52</v>
      </c>
      <c r="AG195" s="5" t="s">
        <v>52</v>
      </c>
      <c r="AH195" s="5" t="s">
        <v>568</v>
      </c>
      <c r="AI195" s="5" t="s">
        <v>1954</v>
      </c>
      <c r="AJ195" s="5" t="s">
        <v>1955</v>
      </c>
      <c r="AK195" s="5" t="s">
        <v>1956</v>
      </c>
    </row>
    <row r="196" ht="15.75" customHeight="1">
      <c r="A196" s="5" t="s">
        <v>1957</v>
      </c>
      <c r="B196" s="5" t="s">
        <v>1958</v>
      </c>
      <c r="C196" s="5" t="s">
        <v>1844</v>
      </c>
      <c r="D196" s="6">
        <v>45442.0</v>
      </c>
      <c r="E196" s="5">
        <v>381389.0</v>
      </c>
      <c r="F196" s="5">
        <v>173359.0</v>
      </c>
      <c r="G196" s="5" t="s">
        <v>1419</v>
      </c>
      <c r="H196" s="5" t="s">
        <v>1959</v>
      </c>
      <c r="I196" s="5" t="s">
        <v>1960</v>
      </c>
      <c r="J196" s="5" t="s">
        <v>256</v>
      </c>
      <c r="K196" s="5" t="s">
        <v>1203</v>
      </c>
      <c r="L196" s="5" t="s">
        <v>1961</v>
      </c>
      <c r="M196" s="5" t="s">
        <v>1848</v>
      </c>
      <c r="N196" s="5" t="s">
        <v>52</v>
      </c>
      <c r="O196" s="5">
        <v>6.0</v>
      </c>
      <c r="P196" s="5" t="s">
        <v>1962</v>
      </c>
      <c r="Q196" s="5" t="s">
        <v>1205</v>
      </c>
      <c r="R196" s="5">
        <v>395.0</v>
      </c>
      <c r="S196" s="5" t="s">
        <v>1077</v>
      </c>
      <c r="T196" s="5">
        <v>5384.0</v>
      </c>
      <c r="U196" s="5" t="s">
        <v>158</v>
      </c>
      <c r="V196" s="5" t="s">
        <v>1963</v>
      </c>
      <c r="W196" s="5" t="s">
        <v>52</v>
      </c>
      <c r="X196" s="5" t="s">
        <v>52</v>
      </c>
      <c r="Y196" s="5" t="s">
        <v>1964</v>
      </c>
      <c r="Z196" s="5" t="s">
        <v>1965</v>
      </c>
      <c r="AA196" s="5" t="s">
        <v>260</v>
      </c>
      <c r="AB196" s="5" t="s">
        <v>52</v>
      </c>
      <c r="AC196" s="5" t="s">
        <v>163</v>
      </c>
      <c r="AD196" s="5" t="s">
        <v>164</v>
      </c>
      <c r="AE196" s="5" t="s">
        <v>165</v>
      </c>
      <c r="AF196" s="5" t="s">
        <v>52</v>
      </c>
      <c r="AG196" s="5" t="s">
        <v>52</v>
      </c>
      <c r="AH196" s="5" t="s">
        <v>52</v>
      </c>
      <c r="AI196" s="5" t="s">
        <v>1958</v>
      </c>
      <c r="AJ196" s="5" t="s">
        <v>1961</v>
      </c>
      <c r="AK196" s="5" t="s">
        <v>1855</v>
      </c>
    </row>
    <row r="197" ht="15.75" customHeight="1">
      <c r="A197" s="5" t="s">
        <v>1966</v>
      </c>
      <c r="B197" s="5" t="s">
        <v>1967</v>
      </c>
      <c r="C197" s="5" t="s">
        <v>1968</v>
      </c>
      <c r="D197" s="6">
        <v>45441.0</v>
      </c>
      <c r="E197" s="5">
        <v>35273.0</v>
      </c>
      <c r="F197" s="5">
        <v>16033.0</v>
      </c>
      <c r="G197" s="5" t="s">
        <v>1458</v>
      </c>
      <c r="H197" s="5" t="s">
        <v>366</v>
      </c>
      <c r="I197" s="5" t="s">
        <v>1969</v>
      </c>
      <c r="J197" s="5" t="s">
        <v>1460</v>
      </c>
      <c r="K197" s="5" t="s">
        <v>1970</v>
      </c>
      <c r="L197" s="5" t="s">
        <v>1971</v>
      </c>
      <c r="M197" s="5" t="s">
        <v>1972</v>
      </c>
      <c r="N197" s="5" t="s">
        <v>52</v>
      </c>
      <c r="O197" s="5">
        <v>1.0</v>
      </c>
      <c r="P197" s="5" t="s">
        <v>1973</v>
      </c>
      <c r="Q197" s="5" t="s">
        <v>244</v>
      </c>
      <c r="R197" s="5">
        <v>2.0</v>
      </c>
      <c r="S197" s="5" t="s">
        <v>69</v>
      </c>
      <c r="T197" s="5">
        <v>0.0</v>
      </c>
      <c r="U197" s="5" t="s">
        <v>70</v>
      </c>
      <c r="V197" s="5" t="s">
        <v>1974</v>
      </c>
      <c r="W197" s="5" t="s">
        <v>71</v>
      </c>
      <c r="X197" s="5" t="s">
        <v>52</v>
      </c>
      <c r="Y197" s="5" t="s">
        <v>1975</v>
      </c>
      <c r="Z197" s="5" t="s">
        <v>1976</v>
      </c>
      <c r="AA197" s="5" t="s">
        <v>260</v>
      </c>
      <c r="AB197" s="5" t="s">
        <v>52</v>
      </c>
      <c r="AC197" s="5" t="s">
        <v>72</v>
      </c>
      <c r="AD197" s="5" t="s">
        <v>73</v>
      </c>
      <c r="AE197" s="5" t="s">
        <v>74</v>
      </c>
      <c r="AF197" s="5" t="s">
        <v>75</v>
      </c>
      <c r="AG197" s="5" t="s">
        <v>76</v>
      </c>
      <c r="AH197" s="5" t="s">
        <v>77</v>
      </c>
      <c r="AI197" s="5" t="s">
        <v>1977</v>
      </c>
      <c r="AJ197" s="5" t="s">
        <v>1978</v>
      </c>
      <c r="AK197" s="5" t="s">
        <v>144</v>
      </c>
    </row>
    <row r="198" ht="15.75" customHeight="1">
      <c r="A198" s="5" t="s">
        <v>1979</v>
      </c>
      <c r="B198" s="5" t="s">
        <v>1980</v>
      </c>
      <c r="C198" s="5" t="s">
        <v>1981</v>
      </c>
      <c r="D198" s="6">
        <v>45441.0</v>
      </c>
      <c r="E198" s="5">
        <v>13872.0</v>
      </c>
      <c r="F198" s="5">
        <v>6305.0</v>
      </c>
      <c r="G198" s="5" t="s">
        <v>1068</v>
      </c>
      <c r="H198" s="5" t="s">
        <v>366</v>
      </c>
      <c r="I198" s="5" t="s">
        <v>1170</v>
      </c>
      <c r="J198" s="5" t="s">
        <v>1071</v>
      </c>
      <c r="K198" s="5" t="s">
        <v>1031</v>
      </c>
      <c r="L198" s="5" t="s">
        <v>1982</v>
      </c>
      <c r="M198" s="5" t="s">
        <v>1983</v>
      </c>
      <c r="N198" s="5">
        <v>10001.0</v>
      </c>
      <c r="O198" s="5">
        <v>1.0</v>
      </c>
      <c r="P198" s="5" t="s">
        <v>1984</v>
      </c>
      <c r="Q198" s="5">
        <v>9511.0</v>
      </c>
      <c r="R198" s="5">
        <v>4443.0</v>
      </c>
      <c r="S198" s="5" t="s">
        <v>374</v>
      </c>
      <c r="T198" s="5">
        <v>0.0</v>
      </c>
      <c r="U198" s="5" t="s">
        <v>52</v>
      </c>
      <c r="V198" s="5" t="s">
        <v>1985</v>
      </c>
      <c r="W198" s="5" t="s">
        <v>52</v>
      </c>
      <c r="X198" s="5" t="s">
        <v>52</v>
      </c>
      <c r="Y198" s="5">
        <v>251.0</v>
      </c>
      <c r="Z198" s="5" t="s">
        <v>1986</v>
      </c>
      <c r="AA198" s="5" t="s">
        <v>1177</v>
      </c>
      <c r="AB198" s="5" t="s">
        <v>52</v>
      </c>
      <c r="AC198" s="5" t="s">
        <v>377</v>
      </c>
      <c r="AD198" s="5" t="s">
        <v>378</v>
      </c>
      <c r="AE198" s="5" t="s">
        <v>379</v>
      </c>
      <c r="AF198" s="5" t="s">
        <v>265</v>
      </c>
      <c r="AG198" s="5">
        <v>33166.0</v>
      </c>
      <c r="AH198" s="5" t="s">
        <v>380</v>
      </c>
      <c r="AI198" s="5" t="s">
        <v>1987</v>
      </c>
      <c r="AJ198" s="5" t="s">
        <v>1988</v>
      </c>
      <c r="AK198" s="5" t="s">
        <v>1989</v>
      </c>
    </row>
    <row r="199" ht="15.75" customHeight="1">
      <c r="A199" s="5" t="s">
        <v>1990</v>
      </c>
      <c r="B199" s="5" t="s">
        <v>1611</v>
      </c>
      <c r="C199" s="5" t="s">
        <v>1612</v>
      </c>
      <c r="D199" s="6">
        <v>45439.0</v>
      </c>
      <c r="E199" s="5">
        <v>39600.0</v>
      </c>
      <c r="F199" s="5">
        <v>18000.0</v>
      </c>
      <c r="G199" s="5" t="s">
        <v>170</v>
      </c>
      <c r="H199" s="5" t="s">
        <v>171</v>
      </c>
      <c r="I199" s="5" t="s">
        <v>1991</v>
      </c>
      <c r="J199" s="5" t="s">
        <v>170</v>
      </c>
      <c r="K199" s="5" t="s">
        <v>1614</v>
      </c>
      <c r="L199" s="5" t="s">
        <v>1615</v>
      </c>
      <c r="M199" s="5" t="s">
        <v>1616</v>
      </c>
      <c r="N199" s="5">
        <v>93401.0</v>
      </c>
      <c r="O199" s="5">
        <v>1.0</v>
      </c>
      <c r="P199" s="5" t="s">
        <v>1881</v>
      </c>
      <c r="Q199" s="5">
        <v>4510.0</v>
      </c>
      <c r="R199" s="5">
        <v>1.0</v>
      </c>
      <c r="S199" s="5" t="s">
        <v>53</v>
      </c>
      <c r="T199" s="5">
        <v>0.0</v>
      </c>
      <c r="U199" s="5" t="s">
        <v>70</v>
      </c>
      <c r="V199" s="5" t="s">
        <v>1992</v>
      </c>
      <c r="W199" s="5" t="s">
        <v>55</v>
      </c>
      <c r="X199" s="5" t="s">
        <v>1882</v>
      </c>
      <c r="Y199" s="5" t="s">
        <v>1993</v>
      </c>
      <c r="Z199" s="5" t="s">
        <v>1884</v>
      </c>
      <c r="AA199" s="5" t="s">
        <v>260</v>
      </c>
      <c r="AB199" s="5" t="s">
        <v>52</v>
      </c>
      <c r="AC199" s="5" t="s">
        <v>695</v>
      </c>
      <c r="AD199" s="5" t="s">
        <v>696</v>
      </c>
      <c r="AE199" s="5" t="s">
        <v>697</v>
      </c>
      <c r="AF199" s="5" t="s">
        <v>75</v>
      </c>
      <c r="AG199" s="5">
        <v>7102.0</v>
      </c>
      <c r="AH199" s="5" t="s">
        <v>698</v>
      </c>
      <c r="AI199" s="5" t="s">
        <v>1611</v>
      </c>
      <c r="AJ199" s="5" t="s">
        <v>1619</v>
      </c>
      <c r="AK199" s="5" t="s">
        <v>79</v>
      </c>
    </row>
    <row r="200" ht="15.75" customHeight="1">
      <c r="A200" s="5" t="s">
        <v>1994</v>
      </c>
      <c r="B200" s="5" t="s">
        <v>252</v>
      </c>
      <c r="C200" s="5" t="s">
        <v>252</v>
      </c>
      <c r="D200" s="6">
        <v>45436.0</v>
      </c>
      <c r="E200" s="5">
        <v>28763.0</v>
      </c>
      <c r="F200" s="5">
        <v>13074.0</v>
      </c>
      <c r="G200" s="5" t="s">
        <v>253</v>
      </c>
      <c r="H200" s="5" t="s">
        <v>254</v>
      </c>
      <c r="I200" s="5" t="s">
        <v>255</v>
      </c>
      <c r="J200" s="5" t="s">
        <v>256</v>
      </c>
      <c r="K200" s="5" t="s">
        <v>1995</v>
      </c>
      <c r="L200" s="5" t="s">
        <v>258</v>
      </c>
      <c r="M200" s="5" t="s">
        <v>258</v>
      </c>
      <c r="N200" s="5" t="s">
        <v>52</v>
      </c>
      <c r="O200" s="5">
        <v>1.0</v>
      </c>
      <c r="P200" s="5" t="s">
        <v>1995</v>
      </c>
      <c r="Q200" s="5" t="s">
        <v>211</v>
      </c>
      <c r="R200" s="5">
        <v>54.0</v>
      </c>
      <c r="S200" s="5" t="s">
        <v>115</v>
      </c>
      <c r="T200" s="5">
        <v>0.0</v>
      </c>
      <c r="U200" s="5" t="s">
        <v>52</v>
      </c>
      <c r="V200" s="5" t="s">
        <v>1996</v>
      </c>
      <c r="W200" s="5" t="s">
        <v>52</v>
      </c>
      <c r="X200" s="5" t="s">
        <v>52</v>
      </c>
      <c r="Y200" s="5">
        <v>151.0</v>
      </c>
      <c r="Z200" s="5">
        <v>70905.0</v>
      </c>
      <c r="AA200" s="5" t="s">
        <v>323</v>
      </c>
      <c r="AB200" s="5" t="s">
        <v>261</v>
      </c>
      <c r="AC200" s="5" t="s">
        <v>262</v>
      </c>
      <c r="AD200" s="5" t="s">
        <v>263</v>
      </c>
      <c r="AE200" s="5" t="s">
        <v>264</v>
      </c>
      <c r="AF200" s="5" t="s">
        <v>265</v>
      </c>
      <c r="AG200" s="5" t="s">
        <v>266</v>
      </c>
      <c r="AH200" s="5" t="s">
        <v>267</v>
      </c>
      <c r="AI200" s="5" t="s">
        <v>102</v>
      </c>
      <c r="AJ200" s="5" t="s">
        <v>102</v>
      </c>
      <c r="AK200" s="5">
        <v>13841.0</v>
      </c>
    </row>
    <row r="201" ht="15.75" customHeight="1">
      <c r="A201" s="5" t="s">
        <v>1997</v>
      </c>
      <c r="B201" s="5" t="s">
        <v>1998</v>
      </c>
      <c r="C201" s="5" t="s">
        <v>1999</v>
      </c>
      <c r="D201" s="6">
        <v>45432.0</v>
      </c>
      <c r="E201" s="5">
        <v>53788.0</v>
      </c>
      <c r="F201" s="5">
        <v>24449.0</v>
      </c>
      <c r="G201" s="5" t="s">
        <v>148</v>
      </c>
      <c r="H201" s="5" t="s">
        <v>45</v>
      </c>
      <c r="I201" s="5" t="s">
        <v>2000</v>
      </c>
      <c r="J201" s="5" t="s">
        <v>151</v>
      </c>
      <c r="K201" s="5" t="s">
        <v>2001</v>
      </c>
      <c r="L201" s="5" t="s">
        <v>2002</v>
      </c>
      <c r="M201" s="5" t="s">
        <v>2003</v>
      </c>
      <c r="N201" s="5" t="s">
        <v>52</v>
      </c>
      <c r="O201" s="5">
        <v>1.0</v>
      </c>
      <c r="P201" s="5" t="s">
        <v>2004</v>
      </c>
      <c r="Q201" s="5">
        <v>4500.0</v>
      </c>
      <c r="R201" s="5">
        <v>1340.0</v>
      </c>
      <c r="S201" s="5" t="s">
        <v>92</v>
      </c>
      <c r="T201" s="5">
        <v>0.0</v>
      </c>
      <c r="U201" s="5" t="s">
        <v>158</v>
      </c>
      <c r="V201" s="5" t="s">
        <v>2005</v>
      </c>
      <c r="W201" s="5" t="s">
        <v>71</v>
      </c>
      <c r="X201" s="5" t="s">
        <v>52</v>
      </c>
      <c r="Y201" s="5" t="s">
        <v>2006</v>
      </c>
      <c r="Z201" s="5" t="s">
        <v>2007</v>
      </c>
      <c r="AA201" s="5" t="s">
        <v>1831</v>
      </c>
      <c r="AB201" s="5" t="s">
        <v>52</v>
      </c>
      <c r="AC201" s="5" t="s">
        <v>163</v>
      </c>
      <c r="AD201" s="5" t="s">
        <v>164</v>
      </c>
      <c r="AE201" s="5" t="s">
        <v>165</v>
      </c>
      <c r="AF201" s="5" t="s">
        <v>52</v>
      </c>
      <c r="AG201" s="5" t="s">
        <v>52</v>
      </c>
      <c r="AH201" s="5" t="s">
        <v>52</v>
      </c>
      <c r="AI201" s="5" t="s">
        <v>1998</v>
      </c>
      <c r="AJ201" s="5" t="s">
        <v>2002</v>
      </c>
      <c r="AK201" s="5" t="s">
        <v>2008</v>
      </c>
    </row>
    <row r="202" ht="15.75" customHeight="1">
      <c r="A202" s="5" t="s">
        <v>2009</v>
      </c>
      <c r="B202" s="5" t="s">
        <v>2010</v>
      </c>
      <c r="C202" s="5" t="s">
        <v>102</v>
      </c>
      <c r="D202" s="6">
        <v>45430.0</v>
      </c>
      <c r="E202" s="5">
        <v>8571.0</v>
      </c>
      <c r="F202" s="5">
        <v>3896.0</v>
      </c>
      <c r="G202" s="5" t="s">
        <v>170</v>
      </c>
      <c r="H202" s="5" t="s">
        <v>171</v>
      </c>
      <c r="I202" s="5" t="s">
        <v>2011</v>
      </c>
      <c r="J202" s="5" t="s">
        <v>170</v>
      </c>
      <c r="K202" s="5" t="s">
        <v>2012</v>
      </c>
      <c r="L202" s="5" t="s">
        <v>2013</v>
      </c>
      <c r="M202" s="5" t="s">
        <v>102</v>
      </c>
      <c r="N202" s="5" t="s">
        <v>52</v>
      </c>
      <c r="O202" s="5">
        <v>1.0</v>
      </c>
      <c r="P202" s="5" t="s">
        <v>2014</v>
      </c>
      <c r="Q202" s="5">
        <v>4500.0</v>
      </c>
      <c r="R202" s="5">
        <v>42.0</v>
      </c>
      <c r="S202" s="5" t="s">
        <v>69</v>
      </c>
      <c r="T202" s="5">
        <v>0.0</v>
      </c>
      <c r="U202" s="5" t="s">
        <v>70</v>
      </c>
      <c r="V202" s="5" t="s">
        <v>2015</v>
      </c>
      <c r="W202" s="5" t="s">
        <v>52</v>
      </c>
      <c r="X202" s="5" t="s">
        <v>52</v>
      </c>
      <c r="Y202" s="5" t="s">
        <v>2016</v>
      </c>
      <c r="Z202" s="5" t="s">
        <v>2017</v>
      </c>
      <c r="AA202" s="5" t="s">
        <v>119</v>
      </c>
      <c r="AB202" s="5" t="s">
        <v>52</v>
      </c>
      <c r="AC202" s="5" t="s">
        <v>398</v>
      </c>
      <c r="AD202" s="5" t="s">
        <v>399</v>
      </c>
      <c r="AE202" s="5" t="s">
        <v>400</v>
      </c>
      <c r="AF202" s="5" t="s">
        <v>401</v>
      </c>
      <c r="AG202" s="5">
        <v>23502.0</v>
      </c>
      <c r="AH202" s="5" t="s">
        <v>402</v>
      </c>
      <c r="AI202" s="5" t="s">
        <v>102</v>
      </c>
      <c r="AJ202" s="5" t="s">
        <v>102</v>
      </c>
      <c r="AK202" s="5" t="s">
        <v>525</v>
      </c>
    </row>
    <row r="203" ht="15.75" customHeight="1">
      <c r="A203" s="5" t="s">
        <v>2018</v>
      </c>
      <c r="B203" s="5" t="s">
        <v>1513</v>
      </c>
      <c r="C203" s="5" t="s">
        <v>2019</v>
      </c>
      <c r="D203" s="6">
        <v>45429.0</v>
      </c>
      <c r="E203" s="5">
        <v>66368.0</v>
      </c>
      <c r="F203" s="5">
        <v>30167.0</v>
      </c>
      <c r="G203" s="5" t="s">
        <v>130</v>
      </c>
      <c r="H203" s="5" t="s">
        <v>1792</v>
      </c>
      <c r="I203" s="5" t="s">
        <v>2020</v>
      </c>
      <c r="J203" s="5" t="s">
        <v>133</v>
      </c>
      <c r="K203" s="5" t="s">
        <v>2021</v>
      </c>
      <c r="L203" s="5" t="s">
        <v>2022</v>
      </c>
      <c r="M203" s="5" t="s">
        <v>2023</v>
      </c>
      <c r="N203" s="5">
        <v>29301.0</v>
      </c>
      <c r="O203" s="5">
        <v>5.0</v>
      </c>
      <c r="P203" s="5" t="s">
        <v>2024</v>
      </c>
      <c r="Q203" s="5" t="s">
        <v>2025</v>
      </c>
      <c r="R203" s="5">
        <v>3889.0</v>
      </c>
      <c r="S203" s="5" t="s">
        <v>69</v>
      </c>
      <c r="T203" s="5">
        <v>285.0</v>
      </c>
      <c r="U203" s="5" t="s">
        <v>70</v>
      </c>
      <c r="V203" s="5" t="s">
        <v>2026</v>
      </c>
      <c r="W203" s="5" t="s">
        <v>52</v>
      </c>
      <c r="X203" s="5" t="s">
        <v>52</v>
      </c>
      <c r="Y203" s="5" t="s">
        <v>2027</v>
      </c>
      <c r="Z203" s="5" t="s">
        <v>2028</v>
      </c>
      <c r="AA203" s="5" t="s">
        <v>730</v>
      </c>
      <c r="AB203" s="5" t="s">
        <v>283</v>
      </c>
      <c r="AC203" s="5" t="s">
        <v>72</v>
      </c>
      <c r="AD203" s="5" t="s">
        <v>73</v>
      </c>
      <c r="AE203" s="5" t="s">
        <v>74</v>
      </c>
      <c r="AF203" s="5" t="s">
        <v>75</v>
      </c>
      <c r="AG203" s="5" t="s">
        <v>76</v>
      </c>
      <c r="AH203" s="5" t="s">
        <v>77</v>
      </c>
      <c r="AI203" s="5" t="s">
        <v>1522</v>
      </c>
      <c r="AJ203" s="5" t="s">
        <v>2029</v>
      </c>
      <c r="AK203" s="5" t="s">
        <v>776</v>
      </c>
    </row>
    <row r="204" ht="15.75" customHeight="1">
      <c r="A204" s="5" t="s">
        <v>2030</v>
      </c>
      <c r="B204" s="5" t="s">
        <v>2031</v>
      </c>
      <c r="C204" s="5" t="s">
        <v>2032</v>
      </c>
      <c r="D204" s="6">
        <v>45425.0</v>
      </c>
      <c r="E204" s="5">
        <v>893.0</v>
      </c>
      <c r="F204" s="5">
        <v>406.0</v>
      </c>
      <c r="G204" s="5" t="s">
        <v>634</v>
      </c>
      <c r="H204" s="5" t="s">
        <v>171</v>
      </c>
      <c r="I204" s="5" t="s">
        <v>2033</v>
      </c>
      <c r="J204" s="5" t="s">
        <v>274</v>
      </c>
      <c r="K204" s="5" t="s">
        <v>2034</v>
      </c>
      <c r="L204" s="5" t="s">
        <v>2035</v>
      </c>
      <c r="M204" s="5" t="s">
        <v>2036</v>
      </c>
      <c r="N204" s="5">
        <v>93065.0</v>
      </c>
      <c r="O204" s="5">
        <v>1.0</v>
      </c>
      <c r="P204" s="5" t="s">
        <v>2037</v>
      </c>
      <c r="Q204" s="5" t="s">
        <v>91</v>
      </c>
      <c r="R204" s="5">
        <v>87.0</v>
      </c>
      <c r="S204" s="5" t="s">
        <v>69</v>
      </c>
      <c r="T204" s="5">
        <v>0.0</v>
      </c>
      <c r="U204" s="5" t="s">
        <v>70</v>
      </c>
      <c r="V204" s="5" t="s">
        <v>2038</v>
      </c>
      <c r="W204" s="5" t="s">
        <v>55</v>
      </c>
      <c r="X204" s="5" t="s">
        <v>2039</v>
      </c>
      <c r="Y204" s="5" t="s">
        <v>2040</v>
      </c>
      <c r="Z204" s="5" t="s">
        <v>2041</v>
      </c>
      <c r="AA204" s="5" t="s">
        <v>235</v>
      </c>
      <c r="AB204" s="5" t="s">
        <v>52</v>
      </c>
      <c r="AC204" s="5" t="s">
        <v>2042</v>
      </c>
      <c r="AD204" s="5" t="s">
        <v>2043</v>
      </c>
      <c r="AE204" s="5" t="s">
        <v>52</v>
      </c>
      <c r="AF204" s="5" t="s">
        <v>52</v>
      </c>
      <c r="AG204" s="5" t="s">
        <v>52</v>
      </c>
      <c r="AH204" s="5" t="s">
        <v>52</v>
      </c>
      <c r="AI204" s="5" t="s">
        <v>2031</v>
      </c>
      <c r="AJ204" s="5" t="s">
        <v>2035</v>
      </c>
      <c r="AK204" s="5" t="s">
        <v>2044</v>
      </c>
    </row>
    <row r="205" ht="15.75" customHeight="1">
      <c r="A205" s="5" t="s">
        <v>2045</v>
      </c>
      <c r="B205" s="5" t="s">
        <v>2046</v>
      </c>
      <c r="C205" s="5" t="s">
        <v>2047</v>
      </c>
      <c r="D205" s="6">
        <v>45425.0</v>
      </c>
      <c r="E205" s="5">
        <v>26437.0</v>
      </c>
      <c r="F205" s="5">
        <v>12017.0</v>
      </c>
      <c r="G205" s="5" t="s">
        <v>634</v>
      </c>
      <c r="H205" s="5" t="s">
        <v>171</v>
      </c>
      <c r="I205" s="5" t="s">
        <v>2033</v>
      </c>
      <c r="J205" s="5" t="s">
        <v>274</v>
      </c>
      <c r="K205" s="5" t="s">
        <v>2048</v>
      </c>
      <c r="L205" s="5" t="s">
        <v>2049</v>
      </c>
      <c r="M205" s="5" t="s">
        <v>2050</v>
      </c>
      <c r="N205" s="5" t="s">
        <v>2051</v>
      </c>
      <c r="O205" s="5">
        <v>1.0</v>
      </c>
      <c r="P205" s="5" t="s">
        <v>2037</v>
      </c>
      <c r="Q205" s="5" t="s">
        <v>91</v>
      </c>
      <c r="R205" s="5">
        <v>1126.0</v>
      </c>
      <c r="S205" s="5" t="s">
        <v>69</v>
      </c>
      <c r="T205" s="5">
        <v>67.0</v>
      </c>
      <c r="U205" s="5" t="s">
        <v>93</v>
      </c>
      <c r="V205" s="5" t="s">
        <v>2039</v>
      </c>
      <c r="W205" s="5" t="s">
        <v>71</v>
      </c>
      <c r="X205" s="5" t="s">
        <v>52</v>
      </c>
      <c r="Y205" s="5" t="s">
        <v>2040</v>
      </c>
      <c r="Z205" s="5" t="s">
        <v>2041</v>
      </c>
      <c r="AA205" s="5" t="s">
        <v>235</v>
      </c>
      <c r="AB205" s="5" t="s">
        <v>283</v>
      </c>
      <c r="AC205" s="5" t="s">
        <v>565</v>
      </c>
      <c r="AD205" s="5" t="s">
        <v>566</v>
      </c>
      <c r="AE205" s="5" t="s">
        <v>567</v>
      </c>
      <c r="AF205" s="5" t="s">
        <v>52</v>
      </c>
      <c r="AG205" s="5" t="s">
        <v>52</v>
      </c>
      <c r="AH205" s="5" t="s">
        <v>568</v>
      </c>
      <c r="AI205" s="5" t="s">
        <v>2046</v>
      </c>
      <c r="AJ205" s="5" t="s">
        <v>2052</v>
      </c>
      <c r="AK205" s="5" t="s">
        <v>2044</v>
      </c>
    </row>
    <row r="206" ht="15.75" customHeight="1">
      <c r="A206" s="5" t="s">
        <v>2053</v>
      </c>
      <c r="B206" s="5" t="s">
        <v>2054</v>
      </c>
      <c r="C206" s="5" t="s">
        <v>2055</v>
      </c>
      <c r="D206" s="6">
        <v>45424.0</v>
      </c>
      <c r="E206" s="5">
        <v>35948.0</v>
      </c>
      <c r="F206" s="5">
        <v>16340.0</v>
      </c>
      <c r="G206" s="5" t="s">
        <v>1683</v>
      </c>
      <c r="H206" s="5" t="s">
        <v>171</v>
      </c>
      <c r="I206" s="5" t="s">
        <v>2056</v>
      </c>
      <c r="J206" s="5" t="s">
        <v>1685</v>
      </c>
      <c r="K206" s="5" t="s">
        <v>2057</v>
      </c>
      <c r="L206" s="5" t="s">
        <v>2058</v>
      </c>
      <c r="M206" s="5" t="s">
        <v>2059</v>
      </c>
      <c r="N206" s="5">
        <v>90248.0</v>
      </c>
      <c r="O206" s="5">
        <v>1.0</v>
      </c>
      <c r="P206" s="5" t="s">
        <v>2060</v>
      </c>
      <c r="Q206" s="5">
        <v>4532.0</v>
      </c>
      <c r="R206" s="5">
        <v>4.0</v>
      </c>
      <c r="S206" s="5" t="s">
        <v>53</v>
      </c>
      <c r="T206" s="5">
        <v>23.0</v>
      </c>
      <c r="U206" s="5" t="s">
        <v>93</v>
      </c>
      <c r="V206" s="5" t="s">
        <v>2061</v>
      </c>
      <c r="W206" s="5" t="s">
        <v>52</v>
      </c>
      <c r="X206" s="5" t="s">
        <v>52</v>
      </c>
      <c r="Y206" s="5" t="s">
        <v>2062</v>
      </c>
      <c r="Z206" s="5" t="s">
        <v>2063</v>
      </c>
      <c r="AA206" s="5" t="s">
        <v>200</v>
      </c>
      <c r="AB206" s="5" t="s">
        <v>52</v>
      </c>
      <c r="AC206" s="5" t="s">
        <v>216</v>
      </c>
      <c r="AD206" s="5" t="s">
        <v>217</v>
      </c>
      <c r="AE206" s="5" t="s">
        <v>218</v>
      </c>
      <c r="AF206" s="5" t="s">
        <v>52</v>
      </c>
      <c r="AG206" s="5" t="s">
        <v>52</v>
      </c>
      <c r="AH206" s="5" t="s">
        <v>52</v>
      </c>
      <c r="AI206" s="5" t="s">
        <v>2064</v>
      </c>
      <c r="AJ206" s="5" t="s">
        <v>2065</v>
      </c>
      <c r="AK206" s="5" t="s">
        <v>941</v>
      </c>
    </row>
    <row r="207" ht="15.75" customHeight="1">
      <c r="A207" s="5" t="s">
        <v>2066</v>
      </c>
      <c r="B207" s="5" t="s">
        <v>252</v>
      </c>
      <c r="C207" s="5" t="s">
        <v>252</v>
      </c>
      <c r="D207" s="6">
        <v>45422.0</v>
      </c>
      <c r="E207" s="5">
        <v>38071.0</v>
      </c>
      <c r="F207" s="5">
        <v>17305.0</v>
      </c>
      <c r="G207" s="5" t="s">
        <v>253</v>
      </c>
      <c r="H207" s="5" t="s">
        <v>254</v>
      </c>
      <c r="I207" s="5" t="s">
        <v>255</v>
      </c>
      <c r="J207" s="5" t="s">
        <v>256</v>
      </c>
      <c r="K207" s="5" t="s">
        <v>2067</v>
      </c>
      <c r="L207" s="5" t="s">
        <v>2068</v>
      </c>
      <c r="M207" s="5" t="s">
        <v>2069</v>
      </c>
      <c r="N207" s="5" t="s">
        <v>52</v>
      </c>
      <c r="O207" s="5">
        <v>1.0</v>
      </c>
      <c r="P207" s="5" t="s">
        <v>2067</v>
      </c>
      <c r="Q207" s="5" t="s">
        <v>211</v>
      </c>
      <c r="R207" s="5">
        <v>27.0</v>
      </c>
      <c r="S207" s="5" t="s">
        <v>115</v>
      </c>
      <c r="T207" s="5">
        <v>0.0</v>
      </c>
      <c r="U207" s="5" t="s">
        <v>52</v>
      </c>
      <c r="V207" s="5" t="s">
        <v>2070</v>
      </c>
      <c r="W207" s="5" t="s">
        <v>52</v>
      </c>
      <c r="X207" s="5" t="s">
        <v>52</v>
      </c>
      <c r="Y207" s="5">
        <v>150.0</v>
      </c>
      <c r="Z207" s="5">
        <v>70903.0</v>
      </c>
      <c r="AA207" s="5" t="s">
        <v>323</v>
      </c>
      <c r="AB207" s="5" t="s">
        <v>261</v>
      </c>
      <c r="AC207" s="5" t="s">
        <v>262</v>
      </c>
      <c r="AD207" s="5" t="s">
        <v>263</v>
      </c>
      <c r="AE207" s="5" t="s">
        <v>264</v>
      </c>
      <c r="AF207" s="5" t="s">
        <v>265</v>
      </c>
      <c r="AG207" s="5" t="s">
        <v>266</v>
      </c>
      <c r="AH207" s="5" t="s">
        <v>267</v>
      </c>
      <c r="AI207" s="5" t="s">
        <v>102</v>
      </c>
      <c r="AJ207" s="5" t="s">
        <v>102</v>
      </c>
      <c r="AK207" s="5">
        <v>13841.0</v>
      </c>
    </row>
    <row r="208" ht="15.75" customHeight="1">
      <c r="A208" s="5" t="s">
        <v>2071</v>
      </c>
      <c r="B208" s="5" t="s">
        <v>2072</v>
      </c>
      <c r="C208" s="5" t="s">
        <v>2073</v>
      </c>
      <c r="D208" s="6">
        <v>45422.0</v>
      </c>
      <c r="E208" s="5">
        <v>45562.0</v>
      </c>
      <c r="F208" s="5">
        <v>20710.0</v>
      </c>
      <c r="G208" s="5" t="s">
        <v>422</v>
      </c>
      <c r="H208" s="5" t="s">
        <v>189</v>
      </c>
      <c r="I208" s="5" t="s">
        <v>2074</v>
      </c>
      <c r="J208" s="5" t="s">
        <v>424</v>
      </c>
      <c r="K208" s="5" t="s">
        <v>2075</v>
      </c>
      <c r="L208" s="5" t="s">
        <v>2076</v>
      </c>
      <c r="M208" s="5" t="s">
        <v>2077</v>
      </c>
      <c r="N208" s="5">
        <v>77060.0</v>
      </c>
      <c r="O208" s="5">
        <v>1.0</v>
      </c>
      <c r="P208" s="5" t="s">
        <v>2078</v>
      </c>
      <c r="Q208" s="5">
        <v>4510.0</v>
      </c>
      <c r="R208" s="5">
        <v>29.0</v>
      </c>
      <c r="S208" s="5" t="s">
        <v>53</v>
      </c>
      <c r="T208" s="5">
        <v>0.0</v>
      </c>
      <c r="U208" s="5" t="s">
        <v>70</v>
      </c>
      <c r="V208" s="5" t="s">
        <v>2079</v>
      </c>
      <c r="W208" s="5" t="s">
        <v>55</v>
      </c>
      <c r="X208" s="5" t="s">
        <v>2080</v>
      </c>
      <c r="Y208" s="5" t="s">
        <v>2081</v>
      </c>
      <c r="Z208" s="5" t="s">
        <v>2082</v>
      </c>
      <c r="AA208" s="5" t="s">
        <v>235</v>
      </c>
      <c r="AB208" s="5" t="s">
        <v>52</v>
      </c>
      <c r="AC208" s="5" t="s">
        <v>2083</v>
      </c>
      <c r="AD208" s="5" t="s">
        <v>2084</v>
      </c>
      <c r="AE208" s="5" t="s">
        <v>2085</v>
      </c>
      <c r="AF208" s="5" t="s">
        <v>863</v>
      </c>
      <c r="AG208" s="5">
        <v>92114.0</v>
      </c>
      <c r="AH208" s="5" t="s">
        <v>2086</v>
      </c>
      <c r="AI208" s="5" t="s">
        <v>2072</v>
      </c>
      <c r="AJ208" s="5" t="s">
        <v>2087</v>
      </c>
      <c r="AK208" s="5" t="s">
        <v>928</v>
      </c>
    </row>
    <row r="209" ht="15.75" customHeight="1">
      <c r="A209" s="5" t="s">
        <v>2088</v>
      </c>
      <c r="B209" s="5" t="s">
        <v>577</v>
      </c>
      <c r="C209" s="5" t="s">
        <v>2089</v>
      </c>
      <c r="D209" s="6">
        <v>45421.0</v>
      </c>
      <c r="E209" s="5">
        <v>5553.0</v>
      </c>
      <c r="F209" s="5">
        <v>2524.0</v>
      </c>
      <c r="G209" s="5" t="s">
        <v>659</v>
      </c>
      <c r="H209" s="5" t="s">
        <v>171</v>
      </c>
      <c r="I209" s="5" t="s">
        <v>2090</v>
      </c>
      <c r="J209" s="5" t="s">
        <v>661</v>
      </c>
      <c r="K209" s="5" t="s">
        <v>1253</v>
      </c>
      <c r="L209" s="5" t="s">
        <v>2091</v>
      </c>
      <c r="M209" s="5" t="s">
        <v>2092</v>
      </c>
      <c r="N209" s="5">
        <v>93243.0</v>
      </c>
      <c r="O209" s="5">
        <v>1.0</v>
      </c>
      <c r="P209" s="5" t="s">
        <v>2093</v>
      </c>
      <c r="Q209" s="5">
        <v>4510.0</v>
      </c>
      <c r="R209" s="5">
        <v>13.0</v>
      </c>
      <c r="S209" s="5" t="s">
        <v>53</v>
      </c>
      <c r="T209" s="5">
        <v>11.0</v>
      </c>
      <c r="U209" s="5" t="s">
        <v>93</v>
      </c>
      <c r="V209" s="5" t="s">
        <v>2094</v>
      </c>
      <c r="W209" s="5" t="s">
        <v>52</v>
      </c>
      <c r="X209" s="5" t="s">
        <v>52</v>
      </c>
      <c r="Y209" s="5" t="s">
        <v>2095</v>
      </c>
      <c r="Z209" s="5" t="s">
        <v>2096</v>
      </c>
      <c r="AA209" s="5" t="s">
        <v>260</v>
      </c>
      <c r="AB209" s="5" t="s">
        <v>52</v>
      </c>
      <c r="AC209" s="5" t="s">
        <v>216</v>
      </c>
      <c r="AD209" s="5" t="s">
        <v>217</v>
      </c>
      <c r="AE209" s="5" t="s">
        <v>218</v>
      </c>
      <c r="AF209" s="5" t="s">
        <v>52</v>
      </c>
      <c r="AG209" s="5" t="s">
        <v>52</v>
      </c>
      <c r="AH209" s="5" t="s">
        <v>52</v>
      </c>
      <c r="AI209" s="5" t="s">
        <v>2097</v>
      </c>
      <c r="AJ209" s="5" t="s">
        <v>2098</v>
      </c>
      <c r="AK209" s="5" t="s">
        <v>672</v>
      </c>
    </row>
    <row r="210" ht="15.75" customHeight="1">
      <c r="A210" s="5" t="s">
        <v>2099</v>
      </c>
      <c r="B210" s="5" t="s">
        <v>753</v>
      </c>
      <c r="C210" s="5" t="s">
        <v>2100</v>
      </c>
      <c r="D210" s="6">
        <v>45420.0</v>
      </c>
      <c r="E210" s="5">
        <v>16007.0</v>
      </c>
      <c r="F210" s="5">
        <v>7276.0</v>
      </c>
      <c r="G210" s="5" t="s">
        <v>2101</v>
      </c>
      <c r="H210" s="5" t="s">
        <v>171</v>
      </c>
      <c r="I210" s="5" t="s">
        <v>2102</v>
      </c>
      <c r="J210" s="5" t="s">
        <v>558</v>
      </c>
      <c r="K210" s="5" t="s">
        <v>2103</v>
      </c>
      <c r="L210" s="5" t="s">
        <v>2104</v>
      </c>
      <c r="M210" s="5" t="s">
        <v>2105</v>
      </c>
      <c r="N210" s="5">
        <v>18039.0</v>
      </c>
      <c r="O210" s="5">
        <v>1.0</v>
      </c>
      <c r="P210" s="5" t="s">
        <v>2106</v>
      </c>
      <c r="Q210" s="5">
        <v>4500.0</v>
      </c>
      <c r="R210" s="5">
        <v>2031.0</v>
      </c>
      <c r="S210" s="5" t="s">
        <v>53</v>
      </c>
      <c r="T210" s="5">
        <v>65.0</v>
      </c>
      <c r="U210" s="5" t="s">
        <v>93</v>
      </c>
      <c r="V210" s="5" t="s">
        <v>2107</v>
      </c>
      <c r="W210" s="5" t="s">
        <v>71</v>
      </c>
      <c r="X210" s="5" t="s">
        <v>52</v>
      </c>
      <c r="Y210" s="5" t="s">
        <v>2108</v>
      </c>
      <c r="Z210" s="5" t="s">
        <v>2109</v>
      </c>
      <c r="AA210" s="5" t="s">
        <v>59</v>
      </c>
      <c r="AB210" s="5" t="s">
        <v>52</v>
      </c>
      <c r="AC210" s="5" t="s">
        <v>1675</v>
      </c>
      <c r="AD210" s="5" t="s">
        <v>1676</v>
      </c>
      <c r="AE210" s="5" t="s">
        <v>1677</v>
      </c>
      <c r="AF210" s="5" t="s">
        <v>1678</v>
      </c>
      <c r="AG210" s="5">
        <v>85021.0</v>
      </c>
      <c r="AH210" s="5" t="s">
        <v>1679</v>
      </c>
      <c r="AI210" s="5" t="s">
        <v>2110</v>
      </c>
      <c r="AJ210" s="5" t="s">
        <v>2111</v>
      </c>
      <c r="AK210" s="5" t="s">
        <v>2112</v>
      </c>
    </row>
    <row r="211" ht="15.75" customHeight="1">
      <c r="A211" s="5" t="s">
        <v>2113</v>
      </c>
      <c r="B211" s="5" t="s">
        <v>2114</v>
      </c>
      <c r="C211" s="5" t="s">
        <v>2115</v>
      </c>
      <c r="D211" s="6">
        <v>45420.0</v>
      </c>
      <c r="E211" s="5">
        <v>63714.0</v>
      </c>
      <c r="F211" s="5">
        <v>28961.0</v>
      </c>
      <c r="G211" s="5" t="s">
        <v>422</v>
      </c>
      <c r="H211" s="5" t="s">
        <v>45</v>
      </c>
      <c r="I211" s="5" t="s">
        <v>2116</v>
      </c>
      <c r="J211" s="5" t="s">
        <v>424</v>
      </c>
      <c r="K211" s="5" t="s">
        <v>2117</v>
      </c>
      <c r="L211" s="5" t="s">
        <v>2118</v>
      </c>
      <c r="M211" s="5" t="s">
        <v>2119</v>
      </c>
      <c r="N211" s="5">
        <v>7071.0</v>
      </c>
      <c r="O211" s="5">
        <v>2.0</v>
      </c>
      <c r="P211" s="5" t="s">
        <v>2120</v>
      </c>
      <c r="Q211" s="5" t="s">
        <v>156</v>
      </c>
      <c r="R211" s="5">
        <v>4403.0</v>
      </c>
      <c r="S211" s="5" t="s">
        <v>69</v>
      </c>
      <c r="T211" s="5">
        <v>1.0</v>
      </c>
      <c r="U211" s="5" t="s">
        <v>70</v>
      </c>
      <c r="V211" s="5" t="s">
        <v>2121</v>
      </c>
      <c r="W211" s="5" t="s">
        <v>52</v>
      </c>
      <c r="X211" s="5" t="s">
        <v>52</v>
      </c>
      <c r="Y211" s="5" t="s">
        <v>2122</v>
      </c>
      <c r="Z211" s="5" t="s">
        <v>2123</v>
      </c>
      <c r="AA211" s="5" t="s">
        <v>260</v>
      </c>
      <c r="AB211" s="5" t="s">
        <v>52</v>
      </c>
      <c r="AC211" s="5" t="s">
        <v>398</v>
      </c>
      <c r="AD211" s="5" t="s">
        <v>399</v>
      </c>
      <c r="AE211" s="5" t="s">
        <v>400</v>
      </c>
      <c r="AF211" s="5" t="s">
        <v>401</v>
      </c>
      <c r="AG211" s="5">
        <v>23502.0</v>
      </c>
      <c r="AH211" s="5" t="s">
        <v>402</v>
      </c>
      <c r="AI211" s="5" t="s">
        <v>2124</v>
      </c>
      <c r="AJ211" s="5" t="s">
        <v>2125</v>
      </c>
      <c r="AK211" s="5" t="s">
        <v>2126</v>
      </c>
    </row>
    <row r="212" ht="15.75" customHeight="1">
      <c r="A212" s="5" t="s">
        <v>2127</v>
      </c>
      <c r="B212" s="5" t="s">
        <v>2128</v>
      </c>
      <c r="C212" s="5" t="s">
        <v>1695</v>
      </c>
      <c r="D212" s="6">
        <v>45419.0</v>
      </c>
      <c r="E212" s="5">
        <v>58300.0</v>
      </c>
      <c r="F212" s="5">
        <v>26500.0</v>
      </c>
      <c r="G212" s="5" t="s">
        <v>422</v>
      </c>
      <c r="H212" s="5" t="s">
        <v>149</v>
      </c>
      <c r="I212" s="5" t="s">
        <v>648</v>
      </c>
      <c r="J212" s="5" t="s">
        <v>424</v>
      </c>
      <c r="K212" s="5" t="s">
        <v>2129</v>
      </c>
      <c r="L212" s="5" t="s">
        <v>2130</v>
      </c>
      <c r="M212" s="5" t="s">
        <v>1698</v>
      </c>
      <c r="N212" s="5">
        <v>30635.0</v>
      </c>
      <c r="O212" s="5">
        <v>1.0</v>
      </c>
      <c r="P212" s="5" t="s">
        <v>2131</v>
      </c>
      <c r="Q212" s="5">
        <v>2210.0</v>
      </c>
      <c r="R212" s="5">
        <v>12.0</v>
      </c>
      <c r="S212" s="5" t="s">
        <v>53</v>
      </c>
      <c r="T212" s="5">
        <v>0.0</v>
      </c>
      <c r="U212" s="5" t="s">
        <v>52</v>
      </c>
      <c r="V212" s="5" t="s">
        <v>2132</v>
      </c>
      <c r="W212" s="5" t="s">
        <v>52</v>
      </c>
      <c r="X212" s="5" t="s">
        <v>52</v>
      </c>
      <c r="Y212" s="5" t="s">
        <v>2133</v>
      </c>
      <c r="Z212" s="5" t="s">
        <v>2134</v>
      </c>
      <c r="AA212" s="5" t="s">
        <v>235</v>
      </c>
      <c r="AB212" s="5" t="s">
        <v>52</v>
      </c>
      <c r="AC212" s="5" t="s">
        <v>216</v>
      </c>
      <c r="AD212" s="5" t="s">
        <v>217</v>
      </c>
      <c r="AE212" s="5" t="s">
        <v>218</v>
      </c>
      <c r="AF212" s="5" t="s">
        <v>52</v>
      </c>
      <c r="AG212" s="5" t="s">
        <v>52</v>
      </c>
      <c r="AH212" s="5" t="s">
        <v>52</v>
      </c>
      <c r="AI212" s="5" t="s">
        <v>2135</v>
      </c>
      <c r="AJ212" s="5" t="s">
        <v>2136</v>
      </c>
      <c r="AK212" s="5" t="s">
        <v>1704</v>
      </c>
    </row>
    <row r="213" ht="15.75" customHeight="1">
      <c r="A213" s="5" t="s">
        <v>2137</v>
      </c>
      <c r="B213" s="5" t="s">
        <v>2138</v>
      </c>
      <c r="C213" s="5" t="s">
        <v>2139</v>
      </c>
      <c r="D213" s="6">
        <v>45415.0</v>
      </c>
      <c r="E213" s="5">
        <v>39934.0</v>
      </c>
      <c r="F213" s="5">
        <v>18152.0</v>
      </c>
      <c r="G213" s="5" t="s">
        <v>226</v>
      </c>
      <c r="H213" s="5" t="s">
        <v>189</v>
      </c>
      <c r="I213" s="5" t="s">
        <v>2140</v>
      </c>
      <c r="J213" s="5" t="s">
        <v>228</v>
      </c>
      <c r="K213" s="5" t="s">
        <v>2141</v>
      </c>
      <c r="L213" s="5" t="s">
        <v>2142</v>
      </c>
      <c r="M213" s="5" t="s">
        <v>2143</v>
      </c>
      <c r="N213" s="5">
        <v>33126.0</v>
      </c>
      <c r="O213" s="5">
        <v>1.0</v>
      </c>
      <c r="P213" s="5" t="s">
        <v>2144</v>
      </c>
      <c r="Q213" s="5">
        <v>4500.0</v>
      </c>
      <c r="R213" s="5">
        <v>4403.0</v>
      </c>
      <c r="S213" s="5" t="s">
        <v>374</v>
      </c>
      <c r="T213" s="5">
        <v>0.0</v>
      </c>
      <c r="U213" s="5" t="s">
        <v>70</v>
      </c>
      <c r="V213" s="5" t="s">
        <v>2145</v>
      </c>
      <c r="W213" s="5" t="s">
        <v>52</v>
      </c>
      <c r="X213" s="5" t="s">
        <v>52</v>
      </c>
      <c r="Y213" s="5" t="s">
        <v>2146</v>
      </c>
      <c r="Z213" s="5" t="s">
        <v>2147</v>
      </c>
      <c r="AA213" s="5" t="s">
        <v>119</v>
      </c>
      <c r="AB213" s="5" t="s">
        <v>52</v>
      </c>
      <c r="AC213" s="5" t="s">
        <v>398</v>
      </c>
      <c r="AD213" s="5" t="s">
        <v>399</v>
      </c>
      <c r="AE213" s="5" t="s">
        <v>400</v>
      </c>
      <c r="AF213" s="5" t="s">
        <v>401</v>
      </c>
      <c r="AG213" s="5">
        <v>23502.0</v>
      </c>
      <c r="AH213" s="5" t="s">
        <v>402</v>
      </c>
      <c r="AI213" s="5" t="s">
        <v>2148</v>
      </c>
      <c r="AJ213" s="5" t="s">
        <v>2149</v>
      </c>
      <c r="AK213" s="5" t="s">
        <v>2150</v>
      </c>
    </row>
    <row r="214" ht="15.75" customHeight="1">
      <c r="A214" s="5" t="s">
        <v>2151</v>
      </c>
      <c r="B214" s="5" t="s">
        <v>2152</v>
      </c>
      <c r="C214" s="5" t="s">
        <v>2153</v>
      </c>
      <c r="D214" s="6">
        <v>45415.0</v>
      </c>
      <c r="E214" s="5">
        <v>67696.0</v>
      </c>
      <c r="F214" s="5">
        <v>30771.0</v>
      </c>
      <c r="G214" s="5" t="s">
        <v>2154</v>
      </c>
      <c r="H214" s="5" t="s">
        <v>171</v>
      </c>
      <c r="I214" s="5" t="s">
        <v>2155</v>
      </c>
      <c r="J214" s="5" t="s">
        <v>2156</v>
      </c>
      <c r="K214" s="5" t="s">
        <v>2157</v>
      </c>
      <c r="L214" s="5" t="s">
        <v>2158</v>
      </c>
      <c r="M214" s="5" t="s">
        <v>2159</v>
      </c>
      <c r="N214" s="5">
        <v>60143.0</v>
      </c>
      <c r="O214" s="5">
        <v>2.0</v>
      </c>
      <c r="P214" s="5" t="s">
        <v>2160</v>
      </c>
      <c r="Q214" s="5" t="s">
        <v>156</v>
      </c>
      <c r="R214" s="5">
        <v>36.0</v>
      </c>
      <c r="S214" s="5" t="s">
        <v>92</v>
      </c>
      <c r="T214" s="5">
        <v>1.0</v>
      </c>
      <c r="U214" s="5" t="s">
        <v>70</v>
      </c>
      <c r="V214" s="5" t="s">
        <v>2161</v>
      </c>
      <c r="W214" s="5" t="s">
        <v>71</v>
      </c>
      <c r="X214" s="5" t="s">
        <v>52</v>
      </c>
      <c r="Y214" s="5" t="s">
        <v>2162</v>
      </c>
      <c r="Z214" s="5" t="s">
        <v>2163</v>
      </c>
      <c r="AA214" s="5" t="s">
        <v>260</v>
      </c>
      <c r="AB214" s="5" t="s">
        <v>283</v>
      </c>
      <c r="AC214" s="5" t="s">
        <v>398</v>
      </c>
      <c r="AD214" s="5" t="s">
        <v>399</v>
      </c>
      <c r="AE214" s="5" t="s">
        <v>400</v>
      </c>
      <c r="AF214" s="5" t="s">
        <v>401</v>
      </c>
      <c r="AG214" s="5">
        <v>23502.0</v>
      </c>
      <c r="AH214" s="5" t="s">
        <v>402</v>
      </c>
      <c r="AI214" s="5" t="s">
        <v>2164</v>
      </c>
      <c r="AJ214" s="5" t="s">
        <v>2165</v>
      </c>
      <c r="AK214" s="5" t="s">
        <v>2166</v>
      </c>
    </row>
    <row r="215" ht="15.75" customHeight="1">
      <c r="A215" s="5" t="s">
        <v>2167</v>
      </c>
      <c r="B215" s="5" t="s">
        <v>252</v>
      </c>
      <c r="C215" s="5" t="s">
        <v>252</v>
      </c>
      <c r="D215" s="6">
        <v>45415.0</v>
      </c>
      <c r="E215" s="5">
        <v>46174.0</v>
      </c>
      <c r="F215" s="5">
        <v>20988.0</v>
      </c>
      <c r="G215" s="5" t="s">
        <v>253</v>
      </c>
      <c r="H215" s="5" t="s">
        <v>254</v>
      </c>
      <c r="I215" s="5" t="s">
        <v>320</v>
      </c>
      <c r="J215" s="5" t="s">
        <v>256</v>
      </c>
      <c r="K215" s="5" t="s">
        <v>2168</v>
      </c>
      <c r="L215" s="5" t="s">
        <v>2068</v>
      </c>
      <c r="M215" s="5" t="s">
        <v>2069</v>
      </c>
      <c r="N215" s="5" t="s">
        <v>52</v>
      </c>
      <c r="O215" s="5">
        <v>1.0</v>
      </c>
      <c r="P215" s="5" t="s">
        <v>2168</v>
      </c>
      <c r="Q215" s="5" t="s">
        <v>211</v>
      </c>
      <c r="R215" s="5">
        <v>105.0</v>
      </c>
      <c r="S215" s="5" t="s">
        <v>115</v>
      </c>
      <c r="T215" s="5">
        <v>0.0</v>
      </c>
      <c r="U215" s="5" t="s">
        <v>52</v>
      </c>
      <c r="V215" s="5" t="s">
        <v>2169</v>
      </c>
      <c r="W215" s="5" t="s">
        <v>52</v>
      </c>
      <c r="X215" s="5" t="s">
        <v>52</v>
      </c>
      <c r="Y215" s="5">
        <v>139.0</v>
      </c>
      <c r="Z215" s="5">
        <v>70555.0</v>
      </c>
      <c r="AA215" s="5" t="s">
        <v>323</v>
      </c>
      <c r="AB215" s="5" t="s">
        <v>261</v>
      </c>
      <c r="AC215" s="5" t="s">
        <v>262</v>
      </c>
      <c r="AD215" s="5" t="s">
        <v>263</v>
      </c>
      <c r="AE215" s="5" t="s">
        <v>264</v>
      </c>
      <c r="AF215" s="5" t="s">
        <v>265</v>
      </c>
      <c r="AG215" s="5" t="s">
        <v>266</v>
      </c>
      <c r="AH215" s="5" t="s">
        <v>267</v>
      </c>
      <c r="AI215" s="5" t="s">
        <v>102</v>
      </c>
      <c r="AJ215" s="5" t="s">
        <v>102</v>
      </c>
      <c r="AK215" s="5">
        <v>13841.0</v>
      </c>
    </row>
    <row r="216" ht="15.75" customHeight="1">
      <c r="A216" s="5" t="s">
        <v>2170</v>
      </c>
      <c r="B216" s="5" t="s">
        <v>1694</v>
      </c>
      <c r="C216" s="5" t="s">
        <v>1695</v>
      </c>
      <c r="D216" s="6">
        <v>45414.0</v>
      </c>
      <c r="E216" s="5">
        <v>59400.0</v>
      </c>
      <c r="F216" s="5">
        <v>27000.0</v>
      </c>
      <c r="G216" s="5" t="s">
        <v>422</v>
      </c>
      <c r="H216" s="5" t="s">
        <v>149</v>
      </c>
      <c r="I216" s="5" t="s">
        <v>2171</v>
      </c>
      <c r="J216" s="5" t="s">
        <v>424</v>
      </c>
      <c r="K216" s="5" t="s">
        <v>2172</v>
      </c>
      <c r="L216" s="5" t="s">
        <v>1697</v>
      </c>
      <c r="M216" s="5" t="s">
        <v>1698</v>
      </c>
      <c r="N216" s="5">
        <v>30518.0</v>
      </c>
      <c r="O216" s="5">
        <v>1.0</v>
      </c>
      <c r="P216" s="5" t="s">
        <v>2173</v>
      </c>
      <c r="Q216" s="5">
        <v>2210.0</v>
      </c>
      <c r="R216" s="5">
        <v>8.0</v>
      </c>
      <c r="S216" s="5" t="s">
        <v>855</v>
      </c>
      <c r="T216" s="5">
        <v>0.0</v>
      </c>
      <c r="U216" s="5" t="s">
        <v>52</v>
      </c>
      <c r="V216" s="5" t="s">
        <v>2174</v>
      </c>
      <c r="W216" s="5" t="s">
        <v>52</v>
      </c>
      <c r="X216" s="5" t="s">
        <v>52</v>
      </c>
      <c r="Y216" s="5" t="s">
        <v>2175</v>
      </c>
      <c r="Z216" s="5" t="s">
        <v>2176</v>
      </c>
      <c r="AA216" s="5" t="s">
        <v>200</v>
      </c>
      <c r="AB216" s="5" t="s">
        <v>52</v>
      </c>
      <c r="AC216" s="5" t="s">
        <v>216</v>
      </c>
      <c r="AD216" s="5" t="s">
        <v>217</v>
      </c>
      <c r="AE216" s="5" t="s">
        <v>218</v>
      </c>
      <c r="AF216" s="5" t="s">
        <v>52</v>
      </c>
      <c r="AG216" s="5" t="s">
        <v>52</v>
      </c>
      <c r="AH216" s="5" t="s">
        <v>52</v>
      </c>
      <c r="AI216" s="5" t="s">
        <v>1702</v>
      </c>
      <c r="AJ216" s="5" t="s">
        <v>1703</v>
      </c>
      <c r="AK216" s="5" t="s">
        <v>1704</v>
      </c>
    </row>
    <row r="217" ht="15.75" customHeight="1">
      <c r="A217" s="5" t="s">
        <v>2177</v>
      </c>
      <c r="B217" s="5" t="s">
        <v>2178</v>
      </c>
      <c r="C217" s="5" t="s">
        <v>2179</v>
      </c>
      <c r="D217" s="6">
        <v>45413.0</v>
      </c>
      <c r="E217" s="5">
        <v>59488.0</v>
      </c>
      <c r="F217" s="5">
        <v>27040.0</v>
      </c>
      <c r="G217" s="5" t="s">
        <v>2180</v>
      </c>
      <c r="H217" s="5" t="s">
        <v>1069</v>
      </c>
      <c r="I217" s="5" t="s">
        <v>2181</v>
      </c>
      <c r="J217" s="5" t="s">
        <v>532</v>
      </c>
      <c r="K217" s="5" t="s">
        <v>1086</v>
      </c>
      <c r="L217" s="5" t="s">
        <v>2182</v>
      </c>
      <c r="M217" s="5" t="s">
        <v>2183</v>
      </c>
      <c r="N217" s="5">
        <v>33127.0</v>
      </c>
      <c r="O217" s="5">
        <v>1.0</v>
      </c>
      <c r="P217" s="5" t="s">
        <v>2184</v>
      </c>
      <c r="Q217" s="5" t="s">
        <v>2185</v>
      </c>
      <c r="R217" s="5">
        <v>5148.0</v>
      </c>
      <c r="S217" s="5" t="s">
        <v>374</v>
      </c>
      <c r="T217" s="5">
        <v>54.0</v>
      </c>
      <c r="U217" s="5" t="s">
        <v>93</v>
      </c>
      <c r="V217" s="5" t="s">
        <v>2186</v>
      </c>
      <c r="W217" s="5" t="s">
        <v>71</v>
      </c>
      <c r="X217" s="5" t="s">
        <v>52</v>
      </c>
      <c r="Y217" s="5" t="s">
        <v>2187</v>
      </c>
      <c r="Z217" s="5" t="s">
        <v>2188</v>
      </c>
      <c r="AA217" s="5" t="s">
        <v>200</v>
      </c>
      <c r="AB217" s="5" t="s">
        <v>52</v>
      </c>
      <c r="AC217" s="5" t="s">
        <v>216</v>
      </c>
      <c r="AD217" s="5" t="s">
        <v>217</v>
      </c>
      <c r="AE217" s="5" t="s">
        <v>218</v>
      </c>
      <c r="AF217" s="5" t="s">
        <v>52</v>
      </c>
      <c r="AG217" s="5" t="s">
        <v>52</v>
      </c>
      <c r="AH217" s="5" t="s">
        <v>52</v>
      </c>
      <c r="AI217" s="5" t="s">
        <v>2178</v>
      </c>
      <c r="AJ217" s="5" t="s">
        <v>2182</v>
      </c>
      <c r="AK217" s="5" t="s">
        <v>2189</v>
      </c>
    </row>
    <row r="218" ht="15.75" customHeight="1">
      <c r="A218" s="5" t="s">
        <v>2190</v>
      </c>
      <c r="B218" s="5" t="s">
        <v>2191</v>
      </c>
      <c r="C218" s="5" t="s">
        <v>204</v>
      </c>
      <c r="D218" s="6">
        <v>45412.0</v>
      </c>
      <c r="E218" s="5">
        <v>87912.0</v>
      </c>
      <c r="F218" s="5">
        <v>39960.0</v>
      </c>
      <c r="G218" s="5" t="s">
        <v>1057</v>
      </c>
      <c r="H218" s="5" t="s">
        <v>205</v>
      </c>
      <c r="I218" s="5" t="s">
        <v>2192</v>
      </c>
      <c r="J218" s="5" t="s">
        <v>191</v>
      </c>
      <c r="K218" s="5" t="s">
        <v>1824</v>
      </c>
      <c r="L218" s="5" t="s">
        <v>2193</v>
      </c>
      <c r="M218" s="5" t="s">
        <v>209</v>
      </c>
      <c r="N218" s="5">
        <v>909.0</v>
      </c>
      <c r="O218" s="5">
        <v>2.0</v>
      </c>
      <c r="P218" s="5" t="s">
        <v>2194</v>
      </c>
      <c r="Q218" s="5" t="s">
        <v>2195</v>
      </c>
      <c r="R218" s="5">
        <v>150.0</v>
      </c>
      <c r="S218" s="5" t="s">
        <v>53</v>
      </c>
      <c r="T218" s="5">
        <v>27.0</v>
      </c>
      <c r="U218" s="5" t="s">
        <v>93</v>
      </c>
      <c r="V218" s="5" t="s">
        <v>2196</v>
      </c>
      <c r="W218" s="5" t="s">
        <v>52</v>
      </c>
      <c r="X218" s="5" t="s">
        <v>52</v>
      </c>
      <c r="Y218" s="5" t="s">
        <v>2197</v>
      </c>
      <c r="Z218" s="5" t="s">
        <v>2198</v>
      </c>
      <c r="AA218" s="5" t="s">
        <v>235</v>
      </c>
      <c r="AB218" s="5" t="s">
        <v>52</v>
      </c>
      <c r="AC218" s="5" t="s">
        <v>216</v>
      </c>
      <c r="AD218" s="5" t="s">
        <v>217</v>
      </c>
      <c r="AE218" s="5" t="s">
        <v>218</v>
      </c>
      <c r="AF218" s="5" t="s">
        <v>52</v>
      </c>
      <c r="AG218" s="5" t="s">
        <v>52</v>
      </c>
      <c r="AH218" s="5" t="s">
        <v>52</v>
      </c>
      <c r="AI218" s="5" t="s">
        <v>2191</v>
      </c>
      <c r="AJ218" s="5" t="s">
        <v>2193</v>
      </c>
      <c r="AK218" s="5" t="s">
        <v>219</v>
      </c>
    </row>
    <row r="219" ht="15.75" customHeight="1">
      <c r="A219" s="5" t="s">
        <v>2199</v>
      </c>
      <c r="B219" s="5" t="s">
        <v>2200</v>
      </c>
      <c r="C219" s="5" t="s">
        <v>102</v>
      </c>
      <c r="D219" s="6">
        <v>45411.0</v>
      </c>
      <c r="E219" s="5">
        <v>23437.0</v>
      </c>
      <c r="F219" s="5">
        <v>10653.0</v>
      </c>
      <c r="G219" s="5" t="s">
        <v>435</v>
      </c>
      <c r="H219" s="5" t="s">
        <v>149</v>
      </c>
      <c r="I219" s="5" t="s">
        <v>932</v>
      </c>
      <c r="J219" s="5" t="s">
        <v>424</v>
      </c>
      <c r="K219" s="5" t="s">
        <v>2201</v>
      </c>
      <c r="L219" s="5" t="s">
        <v>2202</v>
      </c>
      <c r="M219" s="5" t="s">
        <v>102</v>
      </c>
      <c r="N219" s="5">
        <v>72716.0</v>
      </c>
      <c r="O219" s="5">
        <v>2.0</v>
      </c>
      <c r="P219" s="5" t="s">
        <v>2203</v>
      </c>
      <c r="Q219" s="5" t="s">
        <v>156</v>
      </c>
      <c r="R219" s="5">
        <v>509.0</v>
      </c>
      <c r="S219" s="5" t="s">
        <v>92</v>
      </c>
      <c r="T219" s="5">
        <v>0.0</v>
      </c>
      <c r="U219" s="5" t="s">
        <v>70</v>
      </c>
      <c r="V219" s="5" t="s">
        <v>2204</v>
      </c>
      <c r="W219" s="5" t="s">
        <v>52</v>
      </c>
      <c r="X219" s="5" t="s">
        <v>52</v>
      </c>
      <c r="Y219" s="5" t="s">
        <v>2205</v>
      </c>
      <c r="Z219" s="5" t="s">
        <v>2206</v>
      </c>
      <c r="AA219" s="5" t="s">
        <v>235</v>
      </c>
      <c r="AB219" s="5" t="s">
        <v>52</v>
      </c>
      <c r="AC219" s="5" t="s">
        <v>398</v>
      </c>
      <c r="AD219" s="5" t="s">
        <v>399</v>
      </c>
      <c r="AE219" s="5" t="s">
        <v>400</v>
      </c>
      <c r="AF219" s="5" t="s">
        <v>401</v>
      </c>
      <c r="AG219" s="5">
        <v>23502.0</v>
      </c>
      <c r="AH219" s="5" t="s">
        <v>402</v>
      </c>
      <c r="AI219" s="5" t="s">
        <v>2207</v>
      </c>
      <c r="AJ219" s="5" t="s">
        <v>2208</v>
      </c>
      <c r="AK219" s="5" t="s">
        <v>655</v>
      </c>
    </row>
    <row r="220" ht="15.75" customHeight="1">
      <c r="A220" s="5" t="s">
        <v>2209</v>
      </c>
      <c r="B220" s="5" t="s">
        <v>2210</v>
      </c>
      <c r="C220" s="5" t="s">
        <v>2211</v>
      </c>
      <c r="D220" s="6">
        <v>45411.0</v>
      </c>
      <c r="E220" s="5">
        <v>11309.0</v>
      </c>
      <c r="F220" s="5">
        <v>5140.0</v>
      </c>
      <c r="G220" s="5" t="s">
        <v>2212</v>
      </c>
      <c r="H220" s="5" t="s">
        <v>189</v>
      </c>
      <c r="I220" s="5" t="s">
        <v>2213</v>
      </c>
      <c r="J220" s="5" t="s">
        <v>2214</v>
      </c>
      <c r="K220" s="5" t="s">
        <v>192</v>
      </c>
      <c r="L220" s="5" t="s">
        <v>2215</v>
      </c>
      <c r="M220" s="5" t="s">
        <v>2216</v>
      </c>
      <c r="N220" s="5" t="s">
        <v>52</v>
      </c>
      <c r="O220" s="5">
        <v>2.0</v>
      </c>
      <c r="P220" s="5" t="s">
        <v>2217</v>
      </c>
      <c r="Q220" s="5" t="s">
        <v>2218</v>
      </c>
      <c r="R220" s="5">
        <v>96.0</v>
      </c>
      <c r="S220" s="5" t="s">
        <v>53</v>
      </c>
      <c r="T220" s="5">
        <v>60.0</v>
      </c>
      <c r="U220" s="5" t="s">
        <v>70</v>
      </c>
      <c r="V220" s="5" t="s">
        <v>2219</v>
      </c>
      <c r="W220" s="5" t="s">
        <v>71</v>
      </c>
      <c r="X220" s="5" t="s">
        <v>52</v>
      </c>
      <c r="Y220" s="5" t="s">
        <v>2220</v>
      </c>
      <c r="Z220" s="5" t="s">
        <v>2221</v>
      </c>
      <c r="AA220" s="5" t="s">
        <v>59</v>
      </c>
      <c r="AB220" s="5" t="s">
        <v>52</v>
      </c>
      <c r="AC220" s="5" t="s">
        <v>72</v>
      </c>
      <c r="AD220" s="5" t="s">
        <v>73</v>
      </c>
      <c r="AE220" s="5" t="s">
        <v>74</v>
      </c>
      <c r="AF220" s="5" t="s">
        <v>75</v>
      </c>
      <c r="AG220" s="5" t="s">
        <v>76</v>
      </c>
      <c r="AH220" s="5" t="s">
        <v>77</v>
      </c>
      <c r="AI220" s="5" t="s">
        <v>2210</v>
      </c>
      <c r="AJ220" s="5" t="s">
        <v>2222</v>
      </c>
      <c r="AK220" s="5" t="s">
        <v>2223</v>
      </c>
    </row>
    <row r="221" ht="15.75" customHeight="1">
      <c r="A221" s="5" t="s">
        <v>2224</v>
      </c>
      <c r="B221" s="5" t="s">
        <v>2225</v>
      </c>
      <c r="C221" s="5" t="s">
        <v>102</v>
      </c>
      <c r="D221" s="6">
        <v>45406.0</v>
      </c>
      <c r="E221" s="5">
        <v>121805.0</v>
      </c>
      <c r="F221" s="5">
        <v>55366.0</v>
      </c>
      <c r="G221" s="5" t="s">
        <v>659</v>
      </c>
      <c r="H221" s="5" t="s">
        <v>45</v>
      </c>
      <c r="I221" s="5" t="s">
        <v>2226</v>
      </c>
      <c r="J221" s="5" t="s">
        <v>661</v>
      </c>
      <c r="K221" s="5" t="s">
        <v>207</v>
      </c>
      <c r="L221" s="5" t="s">
        <v>2227</v>
      </c>
      <c r="M221" s="5" t="s">
        <v>102</v>
      </c>
      <c r="N221" s="5" t="s">
        <v>52</v>
      </c>
      <c r="O221" s="5">
        <v>3.0</v>
      </c>
      <c r="P221" s="5" t="s">
        <v>2228</v>
      </c>
      <c r="Q221" s="5" t="s">
        <v>2229</v>
      </c>
      <c r="R221" s="5">
        <v>2997.0</v>
      </c>
      <c r="S221" s="5" t="s">
        <v>69</v>
      </c>
      <c r="T221" s="5">
        <v>1.0</v>
      </c>
      <c r="U221" s="5" t="s">
        <v>70</v>
      </c>
      <c r="V221" s="5" t="s">
        <v>2230</v>
      </c>
      <c r="W221" s="5" t="s">
        <v>52</v>
      </c>
      <c r="X221" s="5" t="s">
        <v>52</v>
      </c>
      <c r="Y221" s="5" t="s">
        <v>2231</v>
      </c>
      <c r="Z221" s="5" t="s">
        <v>2232</v>
      </c>
      <c r="AA221" s="5" t="s">
        <v>119</v>
      </c>
      <c r="AB221" s="5" t="s">
        <v>52</v>
      </c>
      <c r="AC221" s="5" t="s">
        <v>398</v>
      </c>
      <c r="AD221" s="5" t="s">
        <v>399</v>
      </c>
      <c r="AE221" s="5" t="s">
        <v>400</v>
      </c>
      <c r="AF221" s="5" t="s">
        <v>401</v>
      </c>
      <c r="AG221" s="5">
        <v>23502.0</v>
      </c>
      <c r="AH221" s="5" t="s">
        <v>402</v>
      </c>
      <c r="AI221" s="5" t="s">
        <v>2233</v>
      </c>
      <c r="AJ221" s="5" t="s">
        <v>2234</v>
      </c>
      <c r="AK221" s="5" t="s">
        <v>2235</v>
      </c>
    </row>
    <row r="222" ht="15.75" customHeight="1">
      <c r="A222" s="5" t="s">
        <v>2236</v>
      </c>
      <c r="B222" s="5" t="s">
        <v>2237</v>
      </c>
      <c r="C222" s="5" t="s">
        <v>102</v>
      </c>
      <c r="D222" s="6">
        <v>45406.0</v>
      </c>
      <c r="E222" s="5">
        <v>52359.0</v>
      </c>
      <c r="F222" s="5">
        <v>23800.0</v>
      </c>
      <c r="G222" s="5" t="s">
        <v>188</v>
      </c>
      <c r="H222" s="5" t="s">
        <v>459</v>
      </c>
      <c r="I222" s="5" t="s">
        <v>2238</v>
      </c>
      <c r="J222" s="5" t="s">
        <v>191</v>
      </c>
      <c r="K222" s="5">
        <v>251766.0</v>
      </c>
      <c r="L222" s="5" t="s">
        <v>2239</v>
      </c>
      <c r="M222" s="5" t="s">
        <v>102</v>
      </c>
      <c r="N222" s="5">
        <v>8067.0</v>
      </c>
      <c r="O222" s="5">
        <v>1.0</v>
      </c>
      <c r="P222" s="5" t="s">
        <v>2240</v>
      </c>
      <c r="Q222" s="5" t="s">
        <v>138</v>
      </c>
      <c r="R222" s="5">
        <v>1978.0</v>
      </c>
      <c r="S222" s="5" t="s">
        <v>69</v>
      </c>
      <c r="T222" s="5">
        <v>56.0</v>
      </c>
      <c r="U222" s="5" t="s">
        <v>70</v>
      </c>
      <c r="V222" s="5" t="s">
        <v>2241</v>
      </c>
      <c r="W222" s="5" t="s">
        <v>52</v>
      </c>
      <c r="X222" s="5" t="s">
        <v>52</v>
      </c>
      <c r="Y222" s="5" t="s">
        <v>2242</v>
      </c>
      <c r="Z222" s="5" t="s">
        <v>2243</v>
      </c>
      <c r="AA222" s="5" t="s">
        <v>59</v>
      </c>
      <c r="AB222" s="5" t="s">
        <v>52</v>
      </c>
      <c r="AC222" s="5" t="s">
        <v>72</v>
      </c>
      <c r="AD222" s="5" t="s">
        <v>73</v>
      </c>
      <c r="AE222" s="5" t="s">
        <v>74</v>
      </c>
      <c r="AF222" s="5" t="s">
        <v>75</v>
      </c>
      <c r="AG222" s="5" t="s">
        <v>76</v>
      </c>
      <c r="AH222" s="5" t="s">
        <v>77</v>
      </c>
      <c r="AI222" s="5" t="s">
        <v>2244</v>
      </c>
      <c r="AJ222" s="5" t="s">
        <v>2245</v>
      </c>
      <c r="AK222" s="5" t="s">
        <v>2246</v>
      </c>
    </row>
    <row r="223" ht="15.75" customHeight="1">
      <c r="A223" s="5" t="s">
        <v>2247</v>
      </c>
      <c r="B223" s="5" t="s">
        <v>2248</v>
      </c>
      <c r="C223" s="5" t="s">
        <v>2249</v>
      </c>
      <c r="D223" s="6">
        <v>45406.0</v>
      </c>
      <c r="E223" s="5">
        <v>42251.0</v>
      </c>
      <c r="F223" s="5">
        <v>19205.0</v>
      </c>
      <c r="G223" s="5" t="s">
        <v>1068</v>
      </c>
      <c r="H223" s="5" t="s">
        <v>189</v>
      </c>
      <c r="I223" s="5" t="s">
        <v>2250</v>
      </c>
      <c r="J223" s="5" t="s">
        <v>1071</v>
      </c>
      <c r="K223" s="5" t="s">
        <v>2251</v>
      </c>
      <c r="L223" s="5" t="s">
        <v>2252</v>
      </c>
      <c r="M223" s="5" t="s">
        <v>2253</v>
      </c>
      <c r="N223" s="5" t="s">
        <v>2254</v>
      </c>
      <c r="O223" s="5">
        <v>1.0</v>
      </c>
      <c r="P223" s="5" t="s">
        <v>2255</v>
      </c>
      <c r="Q223" s="5">
        <v>2210.0</v>
      </c>
      <c r="R223" s="5">
        <v>275.0</v>
      </c>
      <c r="S223" s="5" t="s">
        <v>196</v>
      </c>
      <c r="T223" s="5">
        <v>0.0</v>
      </c>
      <c r="U223" s="5" t="s">
        <v>52</v>
      </c>
      <c r="V223" s="5" t="s">
        <v>2256</v>
      </c>
      <c r="W223" s="5" t="s">
        <v>52</v>
      </c>
      <c r="X223" s="5" t="s">
        <v>52</v>
      </c>
      <c r="Y223" s="5">
        <v>3.0</v>
      </c>
      <c r="Z223" s="5" t="s">
        <v>2257</v>
      </c>
      <c r="AA223" s="5" t="s">
        <v>235</v>
      </c>
      <c r="AB223" s="5" t="s">
        <v>52</v>
      </c>
      <c r="AC223" s="5" t="s">
        <v>377</v>
      </c>
      <c r="AD223" s="5" t="s">
        <v>378</v>
      </c>
      <c r="AE223" s="5" t="s">
        <v>379</v>
      </c>
      <c r="AF223" s="5" t="s">
        <v>265</v>
      </c>
      <c r="AG223" s="5">
        <v>33166.0</v>
      </c>
      <c r="AH223" s="5" t="s">
        <v>380</v>
      </c>
      <c r="AI223" s="5" t="s">
        <v>2248</v>
      </c>
      <c r="AJ223" s="5" t="s">
        <v>2252</v>
      </c>
      <c r="AK223" s="5" t="s">
        <v>2258</v>
      </c>
    </row>
    <row r="224" ht="15.75" customHeight="1">
      <c r="A224" s="5" t="s">
        <v>2259</v>
      </c>
      <c r="B224" s="5" t="s">
        <v>237</v>
      </c>
      <c r="C224" s="5" t="s">
        <v>238</v>
      </c>
      <c r="D224" s="6">
        <v>45405.0</v>
      </c>
      <c r="E224" s="5">
        <v>17388.0</v>
      </c>
      <c r="F224" s="5">
        <v>7904.0</v>
      </c>
      <c r="G224" s="5" t="s">
        <v>170</v>
      </c>
      <c r="H224" s="5" t="s">
        <v>45</v>
      </c>
      <c r="I224" s="5" t="s">
        <v>2260</v>
      </c>
      <c r="J224" s="5" t="s">
        <v>170</v>
      </c>
      <c r="K224" s="5" t="s">
        <v>240</v>
      </c>
      <c r="L224" s="5" t="s">
        <v>2261</v>
      </c>
      <c r="M224" s="5" t="s">
        <v>2262</v>
      </c>
      <c r="N224" s="5">
        <v>17055.0</v>
      </c>
      <c r="O224" s="5">
        <v>1.0</v>
      </c>
      <c r="P224" s="5" t="s">
        <v>2263</v>
      </c>
      <c r="Q224" s="5" t="s">
        <v>244</v>
      </c>
      <c r="R224" s="5">
        <v>102.0</v>
      </c>
      <c r="S224" s="5" t="s">
        <v>53</v>
      </c>
      <c r="T224" s="5">
        <v>36.0</v>
      </c>
      <c r="U224" s="5" t="s">
        <v>70</v>
      </c>
      <c r="V224" s="5" t="s">
        <v>2264</v>
      </c>
      <c r="W224" s="5" t="s">
        <v>52</v>
      </c>
      <c r="X224" s="5" t="s">
        <v>52</v>
      </c>
      <c r="Y224" s="5" t="s">
        <v>2265</v>
      </c>
      <c r="Z224" s="5" t="s">
        <v>2266</v>
      </c>
      <c r="AA224" s="5" t="s">
        <v>200</v>
      </c>
      <c r="AB224" s="5" t="s">
        <v>52</v>
      </c>
      <c r="AC224" s="5" t="s">
        <v>72</v>
      </c>
      <c r="AD224" s="5" t="s">
        <v>73</v>
      </c>
      <c r="AE224" s="5" t="s">
        <v>74</v>
      </c>
      <c r="AF224" s="5" t="s">
        <v>75</v>
      </c>
      <c r="AG224" s="5" t="s">
        <v>76</v>
      </c>
      <c r="AH224" s="5" t="s">
        <v>77</v>
      </c>
      <c r="AI224" s="5" t="s">
        <v>248</v>
      </c>
      <c r="AJ224" s="5" t="s">
        <v>2267</v>
      </c>
      <c r="AK224" s="5" t="s">
        <v>250</v>
      </c>
    </row>
    <row r="225" ht="15.75" customHeight="1">
      <c r="A225" s="5" t="s">
        <v>2268</v>
      </c>
      <c r="B225" s="5" t="s">
        <v>2269</v>
      </c>
      <c r="C225" s="5" t="s">
        <v>2270</v>
      </c>
      <c r="D225" s="6">
        <v>45404.0</v>
      </c>
      <c r="E225" s="5">
        <v>20187.0</v>
      </c>
      <c r="F225" s="5">
        <v>9176.0</v>
      </c>
      <c r="G225" s="5" t="s">
        <v>1652</v>
      </c>
      <c r="H225" s="5" t="s">
        <v>45</v>
      </c>
      <c r="I225" s="5" t="s">
        <v>2271</v>
      </c>
      <c r="J225" s="5" t="s">
        <v>274</v>
      </c>
      <c r="K225" s="5" t="s">
        <v>2272</v>
      </c>
      <c r="L225" s="5" t="s">
        <v>2273</v>
      </c>
      <c r="M225" s="5" t="s">
        <v>2274</v>
      </c>
      <c r="N225" s="5">
        <v>11581.0</v>
      </c>
      <c r="O225" s="5">
        <v>1.0</v>
      </c>
      <c r="P225" s="5" t="s">
        <v>2275</v>
      </c>
      <c r="Q225" s="5" t="s">
        <v>2185</v>
      </c>
      <c r="R225" s="5">
        <v>1584.0</v>
      </c>
      <c r="S225" s="5" t="s">
        <v>69</v>
      </c>
      <c r="T225" s="5">
        <v>40.0</v>
      </c>
      <c r="U225" s="5" t="s">
        <v>93</v>
      </c>
      <c r="V225" s="5" t="s">
        <v>2276</v>
      </c>
      <c r="W225" s="5" t="s">
        <v>71</v>
      </c>
      <c r="X225" s="5" t="s">
        <v>52</v>
      </c>
      <c r="Y225" s="5" t="s">
        <v>2277</v>
      </c>
      <c r="Z225" s="5" t="s">
        <v>2278</v>
      </c>
      <c r="AA225" s="5" t="s">
        <v>59</v>
      </c>
      <c r="AB225" s="5" t="s">
        <v>52</v>
      </c>
      <c r="AC225" s="5" t="s">
        <v>1675</v>
      </c>
      <c r="AD225" s="5" t="s">
        <v>1676</v>
      </c>
      <c r="AE225" s="5" t="s">
        <v>1677</v>
      </c>
      <c r="AF225" s="5" t="s">
        <v>1678</v>
      </c>
      <c r="AG225" s="5">
        <v>85021.0</v>
      </c>
      <c r="AH225" s="5" t="s">
        <v>1679</v>
      </c>
      <c r="AI225" s="5" t="s">
        <v>2269</v>
      </c>
      <c r="AJ225" s="5" t="s">
        <v>2279</v>
      </c>
      <c r="AK225" s="5" t="s">
        <v>1666</v>
      </c>
    </row>
    <row r="226" ht="15.75" customHeight="1">
      <c r="A226" s="5" t="s">
        <v>2280</v>
      </c>
      <c r="B226" s="5" t="s">
        <v>2281</v>
      </c>
      <c r="C226" s="5" t="s">
        <v>2282</v>
      </c>
      <c r="D226" s="6">
        <v>45403.0</v>
      </c>
      <c r="E226" s="5">
        <v>62456.0</v>
      </c>
      <c r="F226" s="5">
        <v>28389.0</v>
      </c>
      <c r="G226" s="5" t="s">
        <v>1419</v>
      </c>
      <c r="H226" s="5" t="s">
        <v>1959</v>
      </c>
      <c r="I226" s="5" t="s">
        <v>2283</v>
      </c>
      <c r="J226" s="5" t="s">
        <v>256</v>
      </c>
      <c r="K226" s="5" t="s">
        <v>462</v>
      </c>
      <c r="L226" s="5" t="s">
        <v>2284</v>
      </c>
      <c r="M226" s="5" t="s">
        <v>2285</v>
      </c>
      <c r="N226" s="5" t="s">
        <v>52</v>
      </c>
      <c r="O226" s="5">
        <v>1.0</v>
      </c>
      <c r="P226" s="5" t="s">
        <v>2286</v>
      </c>
      <c r="Q226" s="5">
        <v>4500.0</v>
      </c>
      <c r="R226" s="5">
        <v>42.0</v>
      </c>
      <c r="S226" s="5" t="s">
        <v>1077</v>
      </c>
      <c r="T226" s="5">
        <v>0.0</v>
      </c>
      <c r="U226" s="5" t="s">
        <v>158</v>
      </c>
      <c r="V226" s="5" t="s">
        <v>2287</v>
      </c>
      <c r="W226" s="5" t="s">
        <v>52</v>
      </c>
      <c r="X226" s="5" t="s">
        <v>52</v>
      </c>
      <c r="Y226" s="5" t="s">
        <v>2288</v>
      </c>
      <c r="Z226" s="5" t="s">
        <v>2289</v>
      </c>
      <c r="AA226" s="5" t="s">
        <v>235</v>
      </c>
      <c r="AB226" s="5" t="s">
        <v>52</v>
      </c>
      <c r="AC226" s="5" t="s">
        <v>163</v>
      </c>
      <c r="AD226" s="5" t="s">
        <v>164</v>
      </c>
      <c r="AE226" s="5" t="s">
        <v>165</v>
      </c>
      <c r="AF226" s="5" t="s">
        <v>52</v>
      </c>
      <c r="AG226" s="5" t="s">
        <v>52</v>
      </c>
      <c r="AH226" s="5" t="s">
        <v>52</v>
      </c>
      <c r="AI226" s="5" t="s">
        <v>2281</v>
      </c>
      <c r="AJ226" s="5" t="s">
        <v>2284</v>
      </c>
      <c r="AK226" s="5" t="s">
        <v>1855</v>
      </c>
    </row>
    <row r="227" ht="15.75" customHeight="1">
      <c r="A227" s="5" t="s">
        <v>2290</v>
      </c>
      <c r="B227" s="5" t="s">
        <v>2291</v>
      </c>
      <c r="C227" s="5" t="s">
        <v>2292</v>
      </c>
      <c r="D227" s="6">
        <v>45399.0</v>
      </c>
      <c r="E227" s="5">
        <v>27674.0</v>
      </c>
      <c r="F227" s="5">
        <v>12579.0</v>
      </c>
      <c r="G227" s="5" t="s">
        <v>2293</v>
      </c>
      <c r="H227" s="5" t="s">
        <v>171</v>
      </c>
      <c r="I227" s="5" t="s">
        <v>2294</v>
      </c>
      <c r="J227" s="5" t="s">
        <v>2295</v>
      </c>
      <c r="K227" s="5" t="s">
        <v>2296</v>
      </c>
      <c r="L227" s="5" t="s">
        <v>2297</v>
      </c>
      <c r="M227" s="5" t="s">
        <v>2298</v>
      </c>
      <c r="N227" s="5">
        <v>90746.0</v>
      </c>
      <c r="O227" s="5">
        <v>1.0</v>
      </c>
      <c r="P227" s="5" t="s">
        <v>2299</v>
      </c>
      <c r="Q227" s="5">
        <v>4510.0</v>
      </c>
      <c r="R227" s="5">
        <v>1427.0</v>
      </c>
      <c r="S227" s="5" t="s">
        <v>53</v>
      </c>
      <c r="T227" s="5">
        <v>61.0</v>
      </c>
      <c r="U227" s="5" t="s">
        <v>93</v>
      </c>
      <c r="V227" s="5" t="s">
        <v>2300</v>
      </c>
      <c r="W227" s="5" t="s">
        <v>71</v>
      </c>
      <c r="X227" s="5" t="s">
        <v>52</v>
      </c>
      <c r="Y227" s="5" t="s">
        <v>2301</v>
      </c>
      <c r="Z227" s="5" t="s">
        <v>2302</v>
      </c>
      <c r="AA227" s="5" t="s">
        <v>119</v>
      </c>
      <c r="AB227" s="5" t="s">
        <v>52</v>
      </c>
      <c r="AC227" s="5" t="s">
        <v>216</v>
      </c>
      <c r="AD227" s="5" t="s">
        <v>217</v>
      </c>
      <c r="AE227" s="5" t="s">
        <v>218</v>
      </c>
      <c r="AF227" s="5" t="s">
        <v>52</v>
      </c>
      <c r="AG227" s="5" t="s">
        <v>52</v>
      </c>
      <c r="AH227" s="5" t="s">
        <v>52</v>
      </c>
      <c r="AI227" s="5" t="s">
        <v>2291</v>
      </c>
      <c r="AJ227" s="5" t="s">
        <v>2297</v>
      </c>
      <c r="AK227" s="5" t="s">
        <v>286</v>
      </c>
    </row>
    <row r="228" ht="15.75" customHeight="1">
      <c r="A228" s="5" t="s">
        <v>2303</v>
      </c>
      <c r="B228" s="5" t="s">
        <v>577</v>
      </c>
      <c r="C228" s="5" t="s">
        <v>943</v>
      </c>
      <c r="D228" s="6">
        <v>45395.0</v>
      </c>
      <c r="E228" s="5">
        <v>10164.0</v>
      </c>
      <c r="F228" s="5">
        <v>4620.0</v>
      </c>
      <c r="G228" s="5" t="s">
        <v>579</v>
      </c>
      <c r="H228" s="5" t="s">
        <v>131</v>
      </c>
      <c r="I228" s="5" t="s">
        <v>580</v>
      </c>
      <c r="J228" s="5" t="s">
        <v>581</v>
      </c>
      <c r="K228" s="5" t="s">
        <v>2304</v>
      </c>
      <c r="L228" s="5" t="s">
        <v>583</v>
      </c>
      <c r="M228" s="5" t="s">
        <v>2305</v>
      </c>
      <c r="N228" s="5" t="s">
        <v>52</v>
      </c>
      <c r="O228" s="5">
        <v>1.0</v>
      </c>
      <c r="P228" s="5" t="s">
        <v>2306</v>
      </c>
      <c r="Q228" s="5" t="s">
        <v>244</v>
      </c>
      <c r="R228" s="5">
        <v>2080.0</v>
      </c>
      <c r="S228" s="5" t="s">
        <v>69</v>
      </c>
      <c r="T228" s="5">
        <v>12.0</v>
      </c>
      <c r="U228" s="5" t="s">
        <v>70</v>
      </c>
      <c r="V228" s="5" t="s">
        <v>2307</v>
      </c>
      <c r="W228" s="5" t="s">
        <v>52</v>
      </c>
      <c r="X228" s="5" t="s">
        <v>52</v>
      </c>
      <c r="Y228" s="5" t="s">
        <v>2308</v>
      </c>
      <c r="Z228" s="5">
        <v>470880.0</v>
      </c>
      <c r="AA228" s="5" t="s">
        <v>59</v>
      </c>
      <c r="AB228" s="5" t="s">
        <v>52</v>
      </c>
      <c r="AC228" s="5" t="s">
        <v>72</v>
      </c>
      <c r="AD228" s="5" t="s">
        <v>73</v>
      </c>
      <c r="AE228" s="5" t="s">
        <v>74</v>
      </c>
      <c r="AF228" s="5" t="s">
        <v>75</v>
      </c>
      <c r="AG228" s="5" t="s">
        <v>76</v>
      </c>
      <c r="AH228" s="5" t="s">
        <v>77</v>
      </c>
      <c r="AI228" s="5" t="s">
        <v>2309</v>
      </c>
      <c r="AJ228" s="5" t="s">
        <v>2310</v>
      </c>
      <c r="AK228" s="5" t="s">
        <v>589</v>
      </c>
    </row>
    <row r="229" ht="15.75" customHeight="1">
      <c r="A229" s="5" t="s">
        <v>2311</v>
      </c>
      <c r="B229" s="5" t="s">
        <v>2312</v>
      </c>
      <c r="C229" s="5" t="s">
        <v>2313</v>
      </c>
      <c r="D229" s="6">
        <v>45394.0</v>
      </c>
      <c r="E229" s="5">
        <v>14225.0</v>
      </c>
      <c r="F229" s="5">
        <v>6466.0</v>
      </c>
      <c r="G229" s="5" t="s">
        <v>170</v>
      </c>
      <c r="H229" s="5" t="s">
        <v>45</v>
      </c>
      <c r="I229" s="5" t="s">
        <v>824</v>
      </c>
      <c r="J229" s="5" t="s">
        <v>170</v>
      </c>
      <c r="K229" s="5" t="s">
        <v>1059</v>
      </c>
      <c r="L229" s="5" t="s">
        <v>2314</v>
      </c>
      <c r="M229" s="5" t="s">
        <v>2315</v>
      </c>
      <c r="N229" s="5">
        <v>90245.0</v>
      </c>
      <c r="O229" s="5">
        <v>1.0</v>
      </c>
      <c r="P229" s="5" t="s">
        <v>2316</v>
      </c>
      <c r="Q229" s="5">
        <v>4510.0</v>
      </c>
      <c r="R229" s="5">
        <v>7420.0</v>
      </c>
      <c r="S229" s="5" t="s">
        <v>69</v>
      </c>
      <c r="T229" s="5">
        <v>71.0</v>
      </c>
      <c r="U229" s="5" t="s">
        <v>93</v>
      </c>
      <c r="V229" s="5" t="s">
        <v>2317</v>
      </c>
      <c r="W229" s="5" t="s">
        <v>52</v>
      </c>
      <c r="X229" s="5" t="s">
        <v>52</v>
      </c>
      <c r="Y229" s="5" t="s">
        <v>2318</v>
      </c>
      <c r="Z229" s="5" t="s">
        <v>2319</v>
      </c>
      <c r="AA229" s="5" t="s">
        <v>180</v>
      </c>
      <c r="AB229" s="5" t="s">
        <v>52</v>
      </c>
      <c r="AC229" s="5" t="s">
        <v>216</v>
      </c>
      <c r="AD229" s="5" t="s">
        <v>217</v>
      </c>
      <c r="AE229" s="5" t="s">
        <v>218</v>
      </c>
      <c r="AF229" s="5" t="s">
        <v>52</v>
      </c>
      <c r="AG229" s="5" t="s">
        <v>52</v>
      </c>
      <c r="AH229" s="5" t="s">
        <v>52</v>
      </c>
      <c r="AI229" s="5" t="s">
        <v>2312</v>
      </c>
      <c r="AJ229" s="5" t="s">
        <v>2314</v>
      </c>
      <c r="AK229" s="5" t="s">
        <v>2320</v>
      </c>
    </row>
    <row r="230" ht="15.75" customHeight="1">
      <c r="A230" s="5" t="s">
        <v>2321</v>
      </c>
      <c r="B230" s="5" t="s">
        <v>2322</v>
      </c>
      <c r="C230" s="5" t="s">
        <v>2282</v>
      </c>
      <c r="D230" s="6">
        <v>45394.0</v>
      </c>
      <c r="E230" s="5">
        <v>63940.0</v>
      </c>
      <c r="F230" s="5">
        <v>29064.0</v>
      </c>
      <c r="G230" s="5" t="s">
        <v>1419</v>
      </c>
      <c r="H230" s="5" t="s">
        <v>480</v>
      </c>
      <c r="I230" s="5" t="s">
        <v>2323</v>
      </c>
      <c r="J230" s="5" t="s">
        <v>256</v>
      </c>
      <c r="K230" s="5" t="s">
        <v>462</v>
      </c>
      <c r="L230" s="5" t="s">
        <v>2324</v>
      </c>
      <c r="M230" s="5" t="s">
        <v>2325</v>
      </c>
      <c r="N230" s="5" t="s">
        <v>52</v>
      </c>
      <c r="O230" s="5">
        <v>1.0</v>
      </c>
      <c r="P230" s="5" t="s">
        <v>2326</v>
      </c>
      <c r="Q230" s="5">
        <v>4500.0</v>
      </c>
      <c r="R230" s="5">
        <v>24.0</v>
      </c>
      <c r="S230" s="5" t="s">
        <v>1077</v>
      </c>
      <c r="T230" s="5">
        <v>919.0</v>
      </c>
      <c r="U230" s="5" t="s">
        <v>158</v>
      </c>
      <c r="V230" s="5" t="s">
        <v>2327</v>
      </c>
      <c r="W230" s="5" t="s">
        <v>52</v>
      </c>
      <c r="X230" s="5" t="s">
        <v>52</v>
      </c>
      <c r="Y230" s="5" t="s">
        <v>2328</v>
      </c>
      <c r="Z230" s="5">
        <v>2025716.0</v>
      </c>
      <c r="AA230" s="5" t="s">
        <v>200</v>
      </c>
      <c r="AB230" s="5" t="s">
        <v>52</v>
      </c>
      <c r="AC230" s="5" t="s">
        <v>163</v>
      </c>
      <c r="AD230" s="5" t="s">
        <v>164</v>
      </c>
      <c r="AE230" s="5" t="s">
        <v>165</v>
      </c>
      <c r="AF230" s="5" t="s">
        <v>52</v>
      </c>
      <c r="AG230" s="5" t="s">
        <v>52</v>
      </c>
      <c r="AH230" s="5" t="s">
        <v>52</v>
      </c>
      <c r="AI230" s="5" t="s">
        <v>2322</v>
      </c>
      <c r="AJ230" s="5" t="s">
        <v>2324</v>
      </c>
      <c r="AK230" s="5" t="s">
        <v>1855</v>
      </c>
    </row>
    <row r="231" ht="15.75" customHeight="1">
      <c r="A231" s="5" t="s">
        <v>2329</v>
      </c>
      <c r="B231" s="5" t="s">
        <v>2330</v>
      </c>
      <c r="C231" s="5" t="s">
        <v>2331</v>
      </c>
      <c r="D231" s="6">
        <v>45391.0</v>
      </c>
      <c r="E231" s="5">
        <v>89208.0</v>
      </c>
      <c r="F231" s="5">
        <v>40549.0</v>
      </c>
      <c r="G231" s="5" t="s">
        <v>1458</v>
      </c>
      <c r="H231" s="5" t="s">
        <v>45</v>
      </c>
      <c r="I231" s="5" t="s">
        <v>2332</v>
      </c>
      <c r="J231" s="5" t="s">
        <v>1460</v>
      </c>
      <c r="K231" s="5" t="s">
        <v>192</v>
      </c>
      <c r="L231" s="5" t="s">
        <v>2333</v>
      </c>
      <c r="M231" s="5" t="s">
        <v>2334</v>
      </c>
      <c r="N231" s="5">
        <v>7011.0</v>
      </c>
      <c r="O231" s="5">
        <v>2.0</v>
      </c>
      <c r="P231" s="5" t="s">
        <v>2335</v>
      </c>
      <c r="Q231" s="5" t="s">
        <v>195</v>
      </c>
      <c r="R231" s="5">
        <v>42.0</v>
      </c>
      <c r="S231" s="5" t="s">
        <v>53</v>
      </c>
      <c r="T231" s="5">
        <v>0.0</v>
      </c>
      <c r="U231" s="5" t="s">
        <v>70</v>
      </c>
      <c r="V231" s="5" t="s">
        <v>2336</v>
      </c>
      <c r="W231" s="5" t="s">
        <v>71</v>
      </c>
      <c r="X231" s="5" t="s">
        <v>52</v>
      </c>
      <c r="Y231" s="5" t="s">
        <v>2337</v>
      </c>
      <c r="Z231" s="5" t="s">
        <v>2338</v>
      </c>
      <c r="AA231" s="5" t="s">
        <v>730</v>
      </c>
      <c r="AB231" s="5" t="s">
        <v>52</v>
      </c>
      <c r="AC231" s="5" t="s">
        <v>72</v>
      </c>
      <c r="AD231" s="5" t="s">
        <v>73</v>
      </c>
      <c r="AE231" s="5" t="s">
        <v>74</v>
      </c>
      <c r="AF231" s="5" t="s">
        <v>75</v>
      </c>
      <c r="AG231" s="5" t="s">
        <v>76</v>
      </c>
      <c r="AH231" s="5" t="s">
        <v>77</v>
      </c>
      <c r="AI231" s="5" t="s">
        <v>2330</v>
      </c>
      <c r="AJ231" s="5" t="s">
        <v>2339</v>
      </c>
      <c r="AK231" s="5" t="s">
        <v>2340</v>
      </c>
    </row>
    <row r="232" ht="15.75" customHeight="1">
      <c r="A232" s="5" t="s">
        <v>2341</v>
      </c>
      <c r="B232" s="5" t="s">
        <v>1015</v>
      </c>
      <c r="C232" s="5" t="s">
        <v>2342</v>
      </c>
      <c r="D232" s="6">
        <v>45388.0</v>
      </c>
      <c r="E232" s="5">
        <v>61074.0</v>
      </c>
      <c r="F232" s="5">
        <v>27761.0</v>
      </c>
      <c r="G232" s="5" t="s">
        <v>2343</v>
      </c>
      <c r="H232" s="5" t="s">
        <v>84</v>
      </c>
      <c r="I232" s="5" t="s">
        <v>2344</v>
      </c>
      <c r="J232" s="5" t="s">
        <v>1460</v>
      </c>
      <c r="K232" s="5" t="s">
        <v>744</v>
      </c>
      <c r="L232" s="5" t="s">
        <v>2345</v>
      </c>
      <c r="M232" s="5" t="s">
        <v>2346</v>
      </c>
      <c r="N232" s="5">
        <v>11554.0</v>
      </c>
      <c r="O232" s="5">
        <v>1.0</v>
      </c>
      <c r="P232" s="5" t="s">
        <v>2347</v>
      </c>
      <c r="Q232" s="5" t="s">
        <v>52</v>
      </c>
      <c r="R232" s="5">
        <v>1930.0</v>
      </c>
      <c r="S232" s="5" t="s">
        <v>374</v>
      </c>
      <c r="T232" s="5">
        <v>0.0</v>
      </c>
      <c r="U232" s="5" t="s">
        <v>70</v>
      </c>
      <c r="V232" s="5" t="s">
        <v>2348</v>
      </c>
      <c r="W232" s="5" t="s">
        <v>71</v>
      </c>
      <c r="X232" s="5" t="s">
        <v>52</v>
      </c>
      <c r="Y232" s="5" t="s">
        <v>2349</v>
      </c>
      <c r="Z232" s="5" t="s">
        <v>2350</v>
      </c>
      <c r="AA232" s="5" t="s">
        <v>881</v>
      </c>
      <c r="AB232" s="5" t="s">
        <v>52</v>
      </c>
      <c r="AC232" s="5" t="s">
        <v>398</v>
      </c>
      <c r="AD232" s="5" t="s">
        <v>399</v>
      </c>
      <c r="AE232" s="5" t="s">
        <v>400</v>
      </c>
      <c r="AF232" s="5" t="s">
        <v>401</v>
      </c>
      <c r="AG232" s="5">
        <v>23502.0</v>
      </c>
      <c r="AH232" s="5" t="s">
        <v>402</v>
      </c>
      <c r="AI232" s="5" t="s">
        <v>1015</v>
      </c>
      <c r="AJ232" s="5" t="s">
        <v>2351</v>
      </c>
      <c r="AK232" s="5" t="s">
        <v>2352</v>
      </c>
    </row>
    <row r="233" ht="15.75" customHeight="1">
      <c r="A233" s="5" t="s">
        <v>2353</v>
      </c>
      <c r="B233" s="5" t="s">
        <v>252</v>
      </c>
      <c r="C233" s="5" t="s">
        <v>252</v>
      </c>
      <c r="D233" s="6">
        <v>45387.0</v>
      </c>
      <c r="E233" s="5">
        <v>46449.0</v>
      </c>
      <c r="F233" s="5">
        <v>21113.0</v>
      </c>
      <c r="G233" s="5" t="s">
        <v>253</v>
      </c>
      <c r="H233" s="5" t="s">
        <v>254</v>
      </c>
      <c r="I233" s="5" t="s">
        <v>320</v>
      </c>
      <c r="J233" s="5" t="s">
        <v>256</v>
      </c>
      <c r="K233" s="5" t="s">
        <v>2354</v>
      </c>
      <c r="L233" s="5" t="s">
        <v>2068</v>
      </c>
      <c r="M233" s="5" t="s">
        <v>2069</v>
      </c>
      <c r="N233" s="5" t="s">
        <v>52</v>
      </c>
      <c r="O233" s="5">
        <v>1.0</v>
      </c>
      <c r="P233" s="5" t="s">
        <v>2354</v>
      </c>
      <c r="Q233" s="5" t="s">
        <v>211</v>
      </c>
      <c r="R233" s="5">
        <v>41.0</v>
      </c>
      <c r="S233" s="5" t="s">
        <v>115</v>
      </c>
      <c r="T233" s="5">
        <v>0.0</v>
      </c>
      <c r="U233" s="5" t="s">
        <v>52</v>
      </c>
      <c r="V233" s="5" t="s">
        <v>2355</v>
      </c>
      <c r="W233" s="5" t="s">
        <v>52</v>
      </c>
      <c r="X233" s="5" t="s">
        <v>52</v>
      </c>
      <c r="Y233" s="5">
        <v>137.0</v>
      </c>
      <c r="Z233" s="5">
        <v>70567.0</v>
      </c>
      <c r="AA233" s="5" t="s">
        <v>323</v>
      </c>
      <c r="AB233" s="5" t="s">
        <v>261</v>
      </c>
      <c r="AC233" s="5" t="s">
        <v>262</v>
      </c>
      <c r="AD233" s="5" t="s">
        <v>263</v>
      </c>
      <c r="AE233" s="5" t="s">
        <v>264</v>
      </c>
      <c r="AF233" s="5" t="s">
        <v>265</v>
      </c>
      <c r="AG233" s="5" t="s">
        <v>266</v>
      </c>
      <c r="AH233" s="5" t="s">
        <v>267</v>
      </c>
      <c r="AI233" s="5" t="s">
        <v>102</v>
      </c>
      <c r="AJ233" s="5" t="s">
        <v>102</v>
      </c>
      <c r="AK233" s="5">
        <v>13841.0</v>
      </c>
    </row>
    <row r="234" ht="15.75" customHeight="1">
      <c r="A234" s="5" t="s">
        <v>2356</v>
      </c>
      <c r="B234" s="5" t="s">
        <v>490</v>
      </c>
      <c r="C234" s="5" t="s">
        <v>1133</v>
      </c>
      <c r="D234" s="6">
        <v>45384.0</v>
      </c>
      <c r="E234" s="5">
        <v>13644.0</v>
      </c>
      <c r="F234" s="5">
        <v>6202.0</v>
      </c>
      <c r="G234" s="5" t="s">
        <v>556</v>
      </c>
      <c r="H234" s="5" t="s">
        <v>171</v>
      </c>
      <c r="I234" s="5" t="s">
        <v>2357</v>
      </c>
      <c r="J234" s="5" t="s">
        <v>558</v>
      </c>
      <c r="K234" s="5" t="s">
        <v>1804</v>
      </c>
      <c r="L234" s="5" t="s">
        <v>1136</v>
      </c>
      <c r="M234" s="5" t="s">
        <v>1806</v>
      </c>
      <c r="N234" s="5">
        <v>11003.0</v>
      </c>
      <c r="O234" s="5">
        <v>1.0</v>
      </c>
      <c r="P234" s="5" t="s">
        <v>2358</v>
      </c>
      <c r="Q234" s="5" t="s">
        <v>52</v>
      </c>
      <c r="R234" s="5">
        <v>886.0</v>
      </c>
      <c r="S234" s="5" t="s">
        <v>92</v>
      </c>
      <c r="T234" s="5">
        <v>62.0</v>
      </c>
      <c r="U234" s="5" t="s">
        <v>93</v>
      </c>
      <c r="V234" s="5" t="s">
        <v>2359</v>
      </c>
      <c r="W234" s="5" t="s">
        <v>71</v>
      </c>
      <c r="X234" s="5" t="s">
        <v>52</v>
      </c>
      <c r="Y234" s="5" t="s">
        <v>2360</v>
      </c>
      <c r="Z234" s="5" t="s">
        <v>2361</v>
      </c>
      <c r="AA234" s="5" t="s">
        <v>235</v>
      </c>
      <c r="AB234" s="5" t="s">
        <v>52</v>
      </c>
      <c r="AC234" s="5" t="s">
        <v>565</v>
      </c>
      <c r="AD234" s="5" t="s">
        <v>566</v>
      </c>
      <c r="AE234" s="5" t="s">
        <v>567</v>
      </c>
      <c r="AF234" s="5" t="s">
        <v>52</v>
      </c>
      <c r="AG234" s="5" t="s">
        <v>52</v>
      </c>
      <c r="AH234" s="5" t="s">
        <v>568</v>
      </c>
      <c r="AI234" s="5" t="s">
        <v>490</v>
      </c>
      <c r="AJ234" s="5" t="s">
        <v>1136</v>
      </c>
      <c r="AK234" s="5" t="s">
        <v>1142</v>
      </c>
    </row>
    <row r="235" ht="15.75" customHeight="1">
      <c r="A235" s="5" t="s">
        <v>2362</v>
      </c>
      <c r="B235" s="5" t="s">
        <v>2363</v>
      </c>
      <c r="C235" s="5" t="s">
        <v>2364</v>
      </c>
      <c r="D235" s="6">
        <v>45383.0</v>
      </c>
      <c r="E235" s="5">
        <v>19972.0</v>
      </c>
      <c r="F235" s="5">
        <v>9078.0</v>
      </c>
      <c r="G235" s="5" t="s">
        <v>422</v>
      </c>
      <c r="H235" s="5" t="s">
        <v>149</v>
      </c>
      <c r="I235" s="5" t="s">
        <v>2365</v>
      </c>
      <c r="J235" s="5" t="s">
        <v>424</v>
      </c>
      <c r="K235" s="5" t="s">
        <v>2366</v>
      </c>
      <c r="L235" s="5" t="s">
        <v>2367</v>
      </c>
      <c r="M235" s="5" t="s">
        <v>2368</v>
      </c>
      <c r="N235" s="5">
        <v>38141.0</v>
      </c>
      <c r="O235" s="5">
        <v>1.0</v>
      </c>
      <c r="P235" s="5" t="s">
        <v>2369</v>
      </c>
      <c r="Q235" s="5" t="s">
        <v>790</v>
      </c>
      <c r="R235" s="5">
        <v>13.0</v>
      </c>
      <c r="S235" s="5" t="s">
        <v>53</v>
      </c>
      <c r="T235" s="5">
        <v>0.0</v>
      </c>
      <c r="U235" s="5" t="s">
        <v>70</v>
      </c>
      <c r="V235" s="5" t="s">
        <v>2370</v>
      </c>
      <c r="W235" s="5" t="s">
        <v>52</v>
      </c>
      <c r="X235" s="5" t="s">
        <v>52</v>
      </c>
      <c r="Y235" s="5" t="s">
        <v>2371</v>
      </c>
      <c r="Z235" s="5" t="s">
        <v>2372</v>
      </c>
      <c r="AA235" s="5" t="s">
        <v>235</v>
      </c>
      <c r="AB235" s="5" t="s">
        <v>52</v>
      </c>
      <c r="AC235" s="5" t="s">
        <v>398</v>
      </c>
      <c r="AD235" s="5" t="s">
        <v>399</v>
      </c>
      <c r="AE235" s="5" t="s">
        <v>400</v>
      </c>
      <c r="AF235" s="5" t="s">
        <v>401</v>
      </c>
      <c r="AG235" s="5">
        <v>23502.0</v>
      </c>
      <c r="AH235" s="5" t="s">
        <v>402</v>
      </c>
      <c r="AI235" s="5" t="s">
        <v>248</v>
      </c>
      <c r="AJ235" s="5" t="s">
        <v>2373</v>
      </c>
      <c r="AK235" s="5" t="s">
        <v>928</v>
      </c>
    </row>
    <row r="236" ht="15.75" customHeight="1">
      <c r="A236" s="5" t="s">
        <v>2374</v>
      </c>
      <c r="B236" s="5" t="s">
        <v>2375</v>
      </c>
      <c r="C236" s="5" t="s">
        <v>2375</v>
      </c>
      <c r="D236" s="6">
        <v>45381.0</v>
      </c>
      <c r="E236" s="5">
        <v>5743.0</v>
      </c>
      <c r="F236" s="5">
        <v>2610.0</v>
      </c>
      <c r="G236" s="5" t="s">
        <v>107</v>
      </c>
      <c r="H236" s="5" t="s">
        <v>131</v>
      </c>
      <c r="I236" s="5" t="s">
        <v>2376</v>
      </c>
      <c r="J236" s="5" t="s">
        <v>109</v>
      </c>
      <c r="K236" s="5" t="s">
        <v>391</v>
      </c>
      <c r="L236" s="5" t="s">
        <v>2377</v>
      </c>
      <c r="M236" s="5" t="s">
        <v>2378</v>
      </c>
      <c r="N236" s="5" t="s">
        <v>2379</v>
      </c>
      <c r="O236" s="5">
        <v>1.0</v>
      </c>
      <c r="P236" s="5" t="s">
        <v>2380</v>
      </c>
      <c r="Q236" s="5" t="s">
        <v>244</v>
      </c>
      <c r="R236" s="5">
        <v>5.0</v>
      </c>
      <c r="S236" s="5" t="s">
        <v>53</v>
      </c>
      <c r="T236" s="5">
        <v>24.0</v>
      </c>
      <c r="U236" s="5" t="s">
        <v>70</v>
      </c>
      <c r="V236" s="5" t="s">
        <v>2381</v>
      </c>
      <c r="W236" s="5" t="s">
        <v>55</v>
      </c>
      <c r="X236" s="5" t="s">
        <v>2382</v>
      </c>
      <c r="Y236" s="5" t="s">
        <v>2265</v>
      </c>
      <c r="Z236" s="5" t="s">
        <v>2383</v>
      </c>
      <c r="AA236" s="5" t="s">
        <v>730</v>
      </c>
      <c r="AB236" s="5" t="s">
        <v>52</v>
      </c>
      <c r="AC236" s="5" t="s">
        <v>1566</v>
      </c>
      <c r="AD236" s="5" t="s">
        <v>1567</v>
      </c>
      <c r="AE236" s="5" t="s">
        <v>1568</v>
      </c>
      <c r="AF236" s="5" t="s">
        <v>1569</v>
      </c>
      <c r="AG236" s="5">
        <v>60025.0</v>
      </c>
      <c r="AH236" s="5" t="s">
        <v>1570</v>
      </c>
      <c r="AI236" s="5" t="s">
        <v>2375</v>
      </c>
      <c r="AJ236" s="5" t="s">
        <v>2384</v>
      </c>
      <c r="AK236" s="5" t="s">
        <v>2385</v>
      </c>
    </row>
    <row r="237" ht="15.75" customHeight="1">
      <c r="A237" s="5" t="s">
        <v>2386</v>
      </c>
      <c r="B237" s="5" t="s">
        <v>2387</v>
      </c>
      <c r="C237" s="5" t="s">
        <v>2388</v>
      </c>
      <c r="D237" s="6">
        <v>45380.0</v>
      </c>
      <c r="E237" s="5">
        <v>117458.0</v>
      </c>
      <c r="F237" s="5">
        <v>53390.0</v>
      </c>
      <c r="G237" s="5" t="s">
        <v>2389</v>
      </c>
      <c r="H237" s="5" t="s">
        <v>45</v>
      </c>
      <c r="I237" s="5" t="s">
        <v>2390</v>
      </c>
      <c r="J237" s="5" t="s">
        <v>2391</v>
      </c>
      <c r="K237" s="5" t="s">
        <v>2392</v>
      </c>
      <c r="L237" s="5" t="s">
        <v>2393</v>
      </c>
      <c r="M237" s="5" t="s">
        <v>2394</v>
      </c>
      <c r="N237" s="5" t="s">
        <v>52</v>
      </c>
      <c r="O237" s="5">
        <v>2.0</v>
      </c>
      <c r="P237" s="5" t="s">
        <v>2395</v>
      </c>
      <c r="Q237" s="5" t="s">
        <v>2396</v>
      </c>
      <c r="R237" s="5">
        <v>190.0</v>
      </c>
      <c r="S237" s="5" t="s">
        <v>2397</v>
      </c>
      <c r="T237" s="5">
        <v>47.0</v>
      </c>
      <c r="U237" s="5" t="s">
        <v>93</v>
      </c>
      <c r="V237" s="5" t="s">
        <v>2398</v>
      </c>
      <c r="W237" s="5" t="s">
        <v>52</v>
      </c>
      <c r="X237" s="5" t="s">
        <v>52</v>
      </c>
      <c r="Y237" s="5" t="s">
        <v>2175</v>
      </c>
      <c r="Z237" s="5" t="s">
        <v>2399</v>
      </c>
      <c r="AA237" s="5" t="s">
        <v>235</v>
      </c>
      <c r="AB237" s="5" t="s">
        <v>52</v>
      </c>
      <c r="AC237" s="5" t="s">
        <v>216</v>
      </c>
      <c r="AD237" s="5" t="s">
        <v>217</v>
      </c>
      <c r="AE237" s="5" t="s">
        <v>218</v>
      </c>
      <c r="AF237" s="5" t="s">
        <v>52</v>
      </c>
      <c r="AG237" s="5" t="s">
        <v>52</v>
      </c>
      <c r="AH237" s="5" t="s">
        <v>52</v>
      </c>
      <c r="AI237" s="5" t="s">
        <v>2400</v>
      </c>
      <c r="AJ237" s="5" t="s">
        <v>2401</v>
      </c>
      <c r="AK237" s="5" t="s">
        <v>166</v>
      </c>
    </row>
    <row r="238" ht="15.75" customHeight="1">
      <c r="A238" s="5" t="s">
        <v>2402</v>
      </c>
      <c r="B238" s="5" t="s">
        <v>1144</v>
      </c>
      <c r="C238" s="5" t="s">
        <v>204</v>
      </c>
      <c r="D238" s="6">
        <v>45377.0</v>
      </c>
      <c r="E238" s="5">
        <v>98384.0</v>
      </c>
      <c r="F238" s="5">
        <v>44720.0</v>
      </c>
      <c r="G238" s="5" t="s">
        <v>327</v>
      </c>
      <c r="H238" s="5" t="s">
        <v>205</v>
      </c>
      <c r="I238" s="5" t="s">
        <v>2403</v>
      </c>
      <c r="J238" s="5" t="s">
        <v>191</v>
      </c>
      <c r="K238" s="5" t="s">
        <v>1086</v>
      </c>
      <c r="L238" s="5" t="s">
        <v>2404</v>
      </c>
      <c r="M238" s="5" t="s">
        <v>209</v>
      </c>
      <c r="N238" s="5">
        <v>29228.0</v>
      </c>
      <c r="O238" s="5">
        <v>2.0</v>
      </c>
      <c r="P238" s="5" t="s">
        <v>2405</v>
      </c>
      <c r="Q238" s="5" t="s">
        <v>2195</v>
      </c>
      <c r="R238" s="5">
        <v>7040.0</v>
      </c>
      <c r="S238" s="5" t="s">
        <v>53</v>
      </c>
      <c r="T238" s="5">
        <v>63.0</v>
      </c>
      <c r="U238" s="5" t="s">
        <v>93</v>
      </c>
      <c r="V238" s="5" t="s">
        <v>2406</v>
      </c>
      <c r="W238" s="5" t="s">
        <v>52</v>
      </c>
      <c r="X238" s="5" t="s">
        <v>52</v>
      </c>
      <c r="Y238" s="5" t="s">
        <v>2407</v>
      </c>
      <c r="Z238" s="5" t="s">
        <v>2408</v>
      </c>
      <c r="AA238" s="5" t="s">
        <v>235</v>
      </c>
      <c r="AB238" s="5" t="s">
        <v>52</v>
      </c>
      <c r="AC238" s="5" t="s">
        <v>216</v>
      </c>
      <c r="AD238" s="5" t="s">
        <v>217</v>
      </c>
      <c r="AE238" s="5" t="s">
        <v>218</v>
      </c>
      <c r="AF238" s="5" t="s">
        <v>52</v>
      </c>
      <c r="AG238" s="5" t="s">
        <v>52</v>
      </c>
      <c r="AH238" s="5" t="s">
        <v>52</v>
      </c>
      <c r="AI238" s="5" t="s">
        <v>1144</v>
      </c>
      <c r="AJ238" s="5" t="s">
        <v>2404</v>
      </c>
      <c r="AK238" s="5" t="s">
        <v>219</v>
      </c>
    </row>
    <row r="239" ht="15.75" customHeight="1">
      <c r="A239" s="5" t="s">
        <v>2190</v>
      </c>
      <c r="B239" s="5" t="s">
        <v>2191</v>
      </c>
      <c r="C239" s="5" t="s">
        <v>204</v>
      </c>
      <c r="D239" s="6">
        <v>45377.0</v>
      </c>
      <c r="E239" s="5">
        <v>68.0</v>
      </c>
      <c r="F239" s="5">
        <v>31.0</v>
      </c>
      <c r="G239" s="5" t="s">
        <v>327</v>
      </c>
      <c r="H239" s="5" t="s">
        <v>205</v>
      </c>
      <c r="I239" s="5" t="s">
        <v>2403</v>
      </c>
      <c r="J239" s="5" t="s">
        <v>191</v>
      </c>
      <c r="K239" s="5" t="s">
        <v>1824</v>
      </c>
      <c r="L239" s="5" t="s">
        <v>2193</v>
      </c>
      <c r="M239" s="5" t="s">
        <v>209</v>
      </c>
      <c r="N239" s="5">
        <v>909.0</v>
      </c>
      <c r="O239" s="5">
        <v>2.0</v>
      </c>
      <c r="P239" s="5" t="s">
        <v>2409</v>
      </c>
      <c r="Q239" s="5" t="s">
        <v>2195</v>
      </c>
      <c r="R239" s="5">
        <v>150.0</v>
      </c>
      <c r="S239" s="5" t="s">
        <v>53</v>
      </c>
      <c r="T239" s="5">
        <v>27.0</v>
      </c>
      <c r="U239" s="5" t="s">
        <v>93</v>
      </c>
      <c r="V239" s="5" t="s">
        <v>2410</v>
      </c>
      <c r="W239" s="5" t="s">
        <v>52</v>
      </c>
      <c r="X239" s="5" t="s">
        <v>52</v>
      </c>
      <c r="Y239" s="5" t="s">
        <v>2407</v>
      </c>
      <c r="Z239" s="5" t="s">
        <v>2411</v>
      </c>
      <c r="AA239" s="5" t="s">
        <v>235</v>
      </c>
      <c r="AB239" s="5" t="s">
        <v>52</v>
      </c>
      <c r="AC239" s="5" t="s">
        <v>216</v>
      </c>
      <c r="AD239" s="5" t="s">
        <v>217</v>
      </c>
      <c r="AE239" s="5" t="s">
        <v>218</v>
      </c>
      <c r="AF239" s="5" t="s">
        <v>52</v>
      </c>
      <c r="AG239" s="5" t="s">
        <v>52</v>
      </c>
      <c r="AH239" s="5" t="s">
        <v>52</v>
      </c>
      <c r="AI239" s="5" t="s">
        <v>2191</v>
      </c>
      <c r="AJ239" s="5" t="s">
        <v>2193</v>
      </c>
      <c r="AK239" s="5" t="s">
        <v>219</v>
      </c>
    </row>
    <row r="240" ht="15.75" customHeight="1">
      <c r="A240" s="5" t="s">
        <v>2412</v>
      </c>
      <c r="B240" s="5" t="s">
        <v>2413</v>
      </c>
      <c r="C240" s="5" t="s">
        <v>2414</v>
      </c>
      <c r="D240" s="6">
        <v>45373.0</v>
      </c>
      <c r="E240" s="5">
        <v>19149.0</v>
      </c>
      <c r="F240" s="5">
        <v>8704.0</v>
      </c>
      <c r="G240" s="5" t="s">
        <v>435</v>
      </c>
      <c r="H240" s="5" t="s">
        <v>45</v>
      </c>
      <c r="I240" s="5" t="s">
        <v>2415</v>
      </c>
      <c r="J240" s="5" t="s">
        <v>424</v>
      </c>
      <c r="K240" s="5" t="s">
        <v>2416</v>
      </c>
      <c r="L240" s="5" t="s">
        <v>2417</v>
      </c>
      <c r="M240" s="5" t="s">
        <v>2418</v>
      </c>
      <c r="N240" s="5" t="s">
        <v>52</v>
      </c>
      <c r="O240" s="5">
        <v>1.0</v>
      </c>
      <c r="P240" s="5" t="s">
        <v>2419</v>
      </c>
      <c r="Q240" s="5" t="s">
        <v>466</v>
      </c>
      <c r="R240" s="5">
        <v>24.0</v>
      </c>
      <c r="S240" s="5" t="s">
        <v>53</v>
      </c>
      <c r="T240" s="5">
        <v>0.0</v>
      </c>
      <c r="U240" s="5" t="s">
        <v>70</v>
      </c>
      <c r="V240" s="5" t="s">
        <v>2420</v>
      </c>
      <c r="W240" s="5" t="s">
        <v>71</v>
      </c>
      <c r="X240" s="5" t="s">
        <v>52</v>
      </c>
      <c r="Y240" s="5" t="s">
        <v>2421</v>
      </c>
      <c r="Z240" s="5" t="s">
        <v>2422</v>
      </c>
      <c r="AA240" s="5" t="s">
        <v>162</v>
      </c>
      <c r="AB240" s="5" t="s">
        <v>1051</v>
      </c>
      <c r="AC240" s="5" t="s">
        <v>398</v>
      </c>
      <c r="AD240" s="5" t="s">
        <v>399</v>
      </c>
      <c r="AE240" s="5" t="s">
        <v>400</v>
      </c>
      <c r="AF240" s="5" t="s">
        <v>401</v>
      </c>
      <c r="AG240" s="5">
        <v>23502.0</v>
      </c>
      <c r="AH240" s="5" t="s">
        <v>402</v>
      </c>
      <c r="AI240" s="5" t="s">
        <v>2413</v>
      </c>
      <c r="AJ240" s="5" t="s">
        <v>2423</v>
      </c>
      <c r="AK240" s="5" t="s">
        <v>655</v>
      </c>
    </row>
    <row r="241" ht="15.75" customHeight="1">
      <c r="A241" s="5" t="s">
        <v>2424</v>
      </c>
      <c r="B241" s="5" t="s">
        <v>252</v>
      </c>
      <c r="C241" s="5" t="s">
        <v>252</v>
      </c>
      <c r="D241" s="6">
        <v>45373.0</v>
      </c>
      <c r="E241" s="5">
        <v>43773.0</v>
      </c>
      <c r="F241" s="5">
        <v>19897.0</v>
      </c>
      <c r="G241" s="5" t="s">
        <v>253</v>
      </c>
      <c r="H241" s="5" t="s">
        <v>254</v>
      </c>
      <c r="I241" s="5" t="s">
        <v>320</v>
      </c>
      <c r="J241" s="5" t="s">
        <v>256</v>
      </c>
      <c r="K241" s="5" t="s">
        <v>2425</v>
      </c>
      <c r="L241" s="5" t="s">
        <v>2068</v>
      </c>
      <c r="M241" s="5" t="s">
        <v>2069</v>
      </c>
      <c r="N241" s="5" t="s">
        <v>52</v>
      </c>
      <c r="O241" s="5">
        <v>1.0</v>
      </c>
      <c r="P241" s="5" t="s">
        <v>2425</v>
      </c>
      <c r="Q241" s="5" t="s">
        <v>211</v>
      </c>
      <c r="R241" s="5">
        <v>133.0</v>
      </c>
      <c r="S241" s="5" t="s">
        <v>115</v>
      </c>
      <c r="T241" s="5">
        <v>0.0</v>
      </c>
      <c r="U241" s="5" t="s">
        <v>52</v>
      </c>
      <c r="V241" s="5" t="s">
        <v>2426</v>
      </c>
      <c r="W241" s="5" t="s">
        <v>52</v>
      </c>
      <c r="X241" s="5" t="s">
        <v>52</v>
      </c>
      <c r="Y241" s="5">
        <v>136.0</v>
      </c>
      <c r="Z241" s="5">
        <v>70569.0</v>
      </c>
      <c r="AA241" s="5" t="s">
        <v>323</v>
      </c>
      <c r="AB241" s="5" t="s">
        <v>261</v>
      </c>
      <c r="AC241" s="5" t="s">
        <v>262</v>
      </c>
      <c r="AD241" s="5" t="s">
        <v>263</v>
      </c>
      <c r="AE241" s="5" t="s">
        <v>264</v>
      </c>
      <c r="AF241" s="5" t="s">
        <v>265</v>
      </c>
      <c r="AG241" s="5" t="s">
        <v>266</v>
      </c>
      <c r="AH241" s="5" t="s">
        <v>267</v>
      </c>
      <c r="AI241" s="5" t="s">
        <v>102</v>
      </c>
      <c r="AJ241" s="5" t="s">
        <v>102</v>
      </c>
      <c r="AK241" s="5">
        <v>13841.0</v>
      </c>
    </row>
    <row r="242" ht="15.75" customHeight="1">
      <c r="A242" s="5" t="s">
        <v>2427</v>
      </c>
      <c r="B242" s="5" t="s">
        <v>2428</v>
      </c>
      <c r="C242" s="5" t="s">
        <v>102</v>
      </c>
      <c r="D242" s="6">
        <v>45372.0</v>
      </c>
      <c r="E242" s="5">
        <v>6585.0</v>
      </c>
      <c r="F242" s="5">
        <v>2993.0</v>
      </c>
      <c r="G242" s="5" t="s">
        <v>659</v>
      </c>
      <c r="H242" s="5" t="s">
        <v>149</v>
      </c>
      <c r="I242" s="5" t="s">
        <v>2429</v>
      </c>
      <c r="J242" s="5" t="s">
        <v>661</v>
      </c>
      <c r="K242" s="5" t="s">
        <v>2430</v>
      </c>
      <c r="L242" s="5" t="s">
        <v>2431</v>
      </c>
      <c r="M242" s="5" t="s">
        <v>102</v>
      </c>
      <c r="N242" s="5" t="s">
        <v>52</v>
      </c>
      <c r="O242" s="5">
        <v>1.0</v>
      </c>
      <c r="P242" s="5" t="s">
        <v>2432</v>
      </c>
      <c r="Q242" s="5">
        <v>4510.0</v>
      </c>
      <c r="R242" s="5">
        <v>217.0</v>
      </c>
      <c r="S242" s="5" t="s">
        <v>115</v>
      </c>
      <c r="T242" s="5">
        <v>0.0</v>
      </c>
      <c r="U242" s="5" t="s">
        <v>52</v>
      </c>
      <c r="V242" s="5" t="s">
        <v>2433</v>
      </c>
      <c r="W242" s="5" t="s">
        <v>52</v>
      </c>
      <c r="X242" s="5" t="s">
        <v>52</v>
      </c>
      <c r="Y242" s="5" t="s">
        <v>2434</v>
      </c>
      <c r="Z242" s="5" t="s">
        <v>2435</v>
      </c>
      <c r="AA242" s="5" t="s">
        <v>59</v>
      </c>
      <c r="AB242" s="5" t="s">
        <v>283</v>
      </c>
      <c r="AC242" s="5" t="s">
        <v>181</v>
      </c>
      <c r="AD242" s="5" t="s">
        <v>182</v>
      </c>
      <c r="AE242" s="5" t="s">
        <v>183</v>
      </c>
      <c r="AF242" s="5" t="s">
        <v>52</v>
      </c>
      <c r="AG242" s="5" t="s">
        <v>52</v>
      </c>
      <c r="AH242" s="5" t="s">
        <v>184</v>
      </c>
      <c r="AI242" s="5" t="s">
        <v>2428</v>
      </c>
      <c r="AJ242" s="5" t="s">
        <v>2431</v>
      </c>
      <c r="AK242" s="5" t="s">
        <v>2436</v>
      </c>
    </row>
    <row r="243" ht="15.75" customHeight="1">
      <c r="A243" s="5" t="s">
        <v>2437</v>
      </c>
      <c r="B243" s="5" t="s">
        <v>2438</v>
      </c>
      <c r="C243" s="5" t="s">
        <v>2439</v>
      </c>
      <c r="D243" s="6">
        <v>45366.0</v>
      </c>
      <c r="E243" s="5">
        <v>59081.0</v>
      </c>
      <c r="F243" s="5">
        <v>26855.0</v>
      </c>
      <c r="G243" s="5" t="s">
        <v>2440</v>
      </c>
      <c r="H243" s="5" t="s">
        <v>459</v>
      </c>
      <c r="I243" s="5" t="s">
        <v>2441</v>
      </c>
      <c r="J243" s="5" t="s">
        <v>2442</v>
      </c>
      <c r="K243" s="5" t="s">
        <v>2443</v>
      </c>
      <c r="L243" s="5" t="s">
        <v>2444</v>
      </c>
      <c r="M243" s="5" t="s">
        <v>2445</v>
      </c>
      <c r="N243" s="5">
        <v>15221.0</v>
      </c>
      <c r="O243" s="5">
        <v>1.0</v>
      </c>
      <c r="P243" s="5" t="s">
        <v>2446</v>
      </c>
      <c r="Q243" s="5" t="s">
        <v>466</v>
      </c>
      <c r="R243" s="5">
        <v>1184.0</v>
      </c>
      <c r="S243" s="5" t="s">
        <v>69</v>
      </c>
      <c r="T243" s="5">
        <v>0.0</v>
      </c>
      <c r="U243" s="5" t="s">
        <v>70</v>
      </c>
      <c r="V243" s="5" t="s">
        <v>2447</v>
      </c>
      <c r="W243" s="5" t="s">
        <v>52</v>
      </c>
      <c r="X243" s="5" t="s">
        <v>52</v>
      </c>
      <c r="Y243" s="5" t="s">
        <v>2448</v>
      </c>
      <c r="Z243" s="5" t="s">
        <v>2449</v>
      </c>
      <c r="AA243" s="5" t="s">
        <v>59</v>
      </c>
      <c r="AB243" s="5" t="s">
        <v>52</v>
      </c>
      <c r="AC243" s="5" t="s">
        <v>398</v>
      </c>
      <c r="AD243" s="5" t="s">
        <v>399</v>
      </c>
      <c r="AE243" s="5" t="s">
        <v>400</v>
      </c>
      <c r="AF243" s="5" t="s">
        <v>401</v>
      </c>
      <c r="AG243" s="5">
        <v>23502.0</v>
      </c>
      <c r="AH243" s="5" t="s">
        <v>402</v>
      </c>
      <c r="AI243" s="5" t="s">
        <v>2438</v>
      </c>
      <c r="AJ243" s="5" t="s">
        <v>2444</v>
      </c>
      <c r="AK243" s="5" t="s">
        <v>2450</v>
      </c>
    </row>
    <row r="244" ht="15.75" customHeight="1">
      <c r="A244" s="5" t="s">
        <v>2451</v>
      </c>
      <c r="B244" s="5" t="s">
        <v>2452</v>
      </c>
      <c r="C244" s="5" t="s">
        <v>2453</v>
      </c>
      <c r="D244" s="6">
        <v>45364.0</v>
      </c>
      <c r="E244" s="5">
        <v>27555.0</v>
      </c>
      <c r="F244" s="5">
        <v>12525.0</v>
      </c>
      <c r="G244" s="5" t="s">
        <v>435</v>
      </c>
      <c r="H244" s="5" t="s">
        <v>45</v>
      </c>
      <c r="I244" s="5" t="s">
        <v>2454</v>
      </c>
      <c r="J244" s="5" t="s">
        <v>424</v>
      </c>
      <c r="K244" s="5" t="s">
        <v>2455</v>
      </c>
      <c r="L244" s="5" t="s">
        <v>2456</v>
      </c>
      <c r="M244" s="5" t="s">
        <v>2457</v>
      </c>
      <c r="N244" s="5">
        <v>33172.0</v>
      </c>
      <c r="O244" s="5">
        <v>1.0</v>
      </c>
      <c r="P244" s="5" t="s">
        <v>2458</v>
      </c>
      <c r="Q244" s="5" t="s">
        <v>2459</v>
      </c>
      <c r="R244" s="5">
        <v>39.0</v>
      </c>
      <c r="S244" s="5" t="s">
        <v>53</v>
      </c>
      <c r="T244" s="5">
        <v>0.0</v>
      </c>
      <c r="U244" s="5" t="s">
        <v>70</v>
      </c>
      <c r="V244" s="5" t="s">
        <v>2460</v>
      </c>
      <c r="W244" s="5" t="s">
        <v>71</v>
      </c>
      <c r="X244" s="5" t="s">
        <v>52</v>
      </c>
      <c r="Y244" s="5" t="s">
        <v>2461</v>
      </c>
      <c r="Z244" s="5" t="s">
        <v>2462</v>
      </c>
      <c r="AA244" s="5" t="s">
        <v>235</v>
      </c>
      <c r="AB244" s="5" t="s">
        <v>52</v>
      </c>
      <c r="AC244" s="5" t="s">
        <v>398</v>
      </c>
      <c r="AD244" s="5" t="s">
        <v>399</v>
      </c>
      <c r="AE244" s="5" t="s">
        <v>400</v>
      </c>
      <c r="AF244" s="5" t="s">
        <v>401</v>
      </c>
      <c r="AG244" s="5">
        <v>23502.0</v>
      </c>
      <c r="AH244" s="5" t="s">
        <v>402</v>
      </c>
      <c r="AI244" s="5" t="s">
        <v>2452</v>
      </c>
      <c r="AJ244" s="5" t="s">
        <v>2456</v>
      </c>
      <c r="AK244" s="5" t="s">
        <v>655</v>
      </c>
    </row>
    <row r="245" ht="15.75" customHeight="1">
      <c r="A245" s="5" t="s">
        <v>2463</v>
      </c>
      <c r="B245" s="5" t="s">
        <v>203</v>
      </c>
      <c r="C245" s="5" t="s">
        <v>204</v>
      </c>
      <c r="D245" s="6">
        <v>45364.0</v>
      </c>
      <c r="E245" s="5">
        <v>42.0</v>
      </c>
      <c r="F245" s="5">
        <v>19.0</v>
      </c>
      <c r="G245" s="5" t="s">
        <v>1057</v>
      </c>
      <c r="H245" s="5" t="s">
        <v>205</v>
      </c>
      <c r="I245" s="5" t="s">
        <v>2403</v>
      </c>
      <c r="J245" s="5" t="s">
        <v>191</v>
      </c>
      <c r="K245" s="5" t="s">
        <v>207</v>
      </c>
      <c r="L245" s="5" t="s">
        <v>208</v>
      </c>
      <c r="M245" s="5" t="s">
        <v>209</v>
      </c>
      <c r="N245" s="5">
        <v>959.0</v>
      </c>
      <c r="O245" s="5">
        <v>1.0</v>
      </c>
      <c r="P245" s="5" t="s">
        <v>2464</v>
      </c>
      <c r="Q245" s="5">
        <v>4510.0</v>
      </c>
      <c r="R245" s="5">
        <v>3168.0</v>
      </c>
      <c r="S245" s="5" t="s">
        <v>53</v>
      </c>
      <c r="T245" s="5">
        <v>28.0</v>
      </c>
      <c r="U245" s="5" t="s">
        <v>93</v>
      </c>
      <c r="V245" s="5" t="s">
        <v>2465</v>
      </c>
      <c r="W245" s="5" t="s">
        <v>52</v>
      </c>
      <c r="X245" s="5" t="s">
        <v>52</v>
      </c>
      <c r="Y245" s="5" t="s">
        <v>2466</v>
      </c>
      <c r="Z245" s="5" t="s">
        <v>2467</v>
      </c>
      <c r="AA245" s="5" t="s">
        <v>235</v>
      </c>
      <c r="AB245" s="5" t="s">
        <v>52</v>
      </c>
      <c r="AC245" s="5" t="s">
        <v>216</v>
      </c>
      <c r="AD245" s="5" t="s">
        <v>217</v>
      </c>
      <c r="AE245" s="5" t="s">
        <v>218</v>
      </c>
      <c r="AF245" s="5" t="s">
        <v>52</v>
      </c>
      <c r="AG245" s="5" t="s">
        <v>52</v>
      </c>
      <c r="AH245" s="5" t="s">
        <v>52</v>
      </c>
      <c r="AI245" s="5" t="s">
        <v>203</v>
      </c>
      <c r="AJ245" s="5" t="s">
        <v>208</v>
      </c>
      <c r="AK245" s="5" t="s">
        <v>219</v>
      </c>
    </row>
    <row r="246" ht="15.75" customHeight="1">
      <c r="A246" s="5" t="s">
        <v>2468</v>
      </c>
      <c r="B246" s="5" t="s">
        <v>1760</v>
      </c>
      <c r="C246" s="5" t="s">
        <v>1761</v>
      </c>
      <c r="D246" s="6">
        <v>45363.0</v>
      </c>
      <c r="E246" s="5">
        <v>52351.0</v>
      </c>
      <c r="F246" s="5">
        <v>23796.0</v>
      </c>
      <c r="G246" s="5" t="s">
        <v>2469</v>
      </c>
      <c r="H246" s="5" t="s">
        <v>1069</v>
      </c>
      <c r="I246" s="5" t="s">
        <v>2470</v>
      </c>
      <c r="J246" s="5" t="s">
        <v>2471</v>
      </c>
      <c r="K246" s="5" t="s">
        <v>2472</v>
      </c>
      <c r="L246" s="5" t="s">
        <v>2473</v>
      </c>
      <c r="M246" s="5" t="s">
        <v>2474</v>
      </c>
      <c r="N246" s="5">
        <v>8817.0</v>
      </c>
      <c r="O246" s="5">
        <v>1.0</v>
      </c>
      <c r="P246" s="5" t="s">
        <v>2475</v>
      </c>
      <c r="Q246" s="5">
        <v>4500.0</v>
      </c>
      <c r="R246" s="5">
        <v>1598.0</v>
      </c>
      <c r="S246" s="5" t="s">
        <v>92</v>
      </c>
      <c r="T246" s="5">
        <v>0.0</v>
      </c>
      <c r="U246" s="5" t="s">
        <v>70</v>
      </c>
      <c r="V246" s="5" t="s">
        <v>2476</v>
      </c>
      <c r="W246" s="5" t="s">
        <v>71</v>
      </c>
      <c r="X246" s="5" t="s">
        <v>52</v>
      </c>
      <c r="Y246" s="5" t="s">
        <v>2477</v>
      </c>
      <c r="Z246" s="5" t="s">
        <v>2478</v>
      </c>
      <c r="AA246" s="5" t="s">
        <v>235</v>
      </c>
      <c r="AB246" s="5" t="s">
        <v>52</v>
      </c>
      <c r="AC246" s="5" t="s">
        <v>398</v>
      </c>
      <c r="AD246" s="5" t="s">
        <v>399</v>
      </c>
      <c r="AE246" s="5" t="s">
        <v>400</v>
      </c>
      <c r="AF246" s="5" t="s">
        <v>401</v>
      </c>
      <c r="AG246" s="5">
        <v>23502.0</v>
      </c>
      <c r="AH246" s="5" t="s">
        <v>402</v>
      </c>
      <c r="AI246" s="5" t="s">
        <v>1760</v>
      </c>
      <c r="AJ246" s="5" t="s">
        <v>1769</v>
      </c>
      <c r="AK246" s="5" t="s">
        <v>1770</v>
      </c>
    </row>
    <row r="247" ht="15.75" customHeight="1">
      <c r="A247" s="5" t="s">
        <v>2479</v>
      </c>
      <c r="B247" s="5" t="s">
        <v>325</v>
      </c>
      <c r="C247" s="5" t="s">
        <v>2480</v>
      </c>
      <c r="D247" s="6">
        <v>45358.0</v>
      </c>
      <c r="E247" s="5">
        <v>221851.0</v>
      </c>
      <c r="F247" s="5">
        <v>100841.0</v>
      </c>
      <c r="G247" s="5" t="s">
        <v>2481</v>
      </c>
      <c r="H247" s="5" t="s">
        <v>459</v>
      </c>
      <c r="I247" s="5" t="s">
        <v>2482</v>
      </c>
      <c r="J247" s="5" t="s">
        <v>532</v>
      </c>
      <c r="K247" s="5" t="s">
        <v>2483</v>
      </c>
      <c r="L247" s="5" t="s">
        <v>2484</v>
      </c>
      <c r="M247" s="5" t="s">
        <v>2485</v>
      </c>
      <c r="N247" s="5" t="s">
        <v>52</v>
      </c>
      <c r="O247" s="5">
        <v>5.0</v>
      </c>
      <c r="P247" s="5" t="s">
        <v>2486</v>
      </c>
      <c r="Q247" s="5" t="s">
        <v>2487</v>
      </c>
      <c r="R247" s="5">
        <v>340.0</v>
      </c>
      <c r="S247" s="5" t="s">
        <v>2397</v>
      </c>
      <c r="T247" s="5">
        <v>95.0</v>
      </c>
      <c r="U247" s="5" t="s">
        <v>70</v>
      </c>
      <c r="V247" s="5" t="s">
        <v>2488</v>
      </c>
      <c r="W247" s="5" t="s">
        <v>71</v>
      </c>
      <c r="X247" s="5" t="s">
        <v>52</v>
      </c>
      <c r="Y247" s="5" t="s">
        <v>2489</v>
      </c>
      <c r="Z247" s="5" t="s">
        <v>2490</v>
      </c>
      <c r="AA247" s="5" t="s">
        <v>59</v>
      </c>
      <c r="AB247" s="5" t="s">
        <v>52</v>
      </c>
      <c r="AC247" s="5" t="s">
        <v>72</v>
      </c>
      <c r="AD247" s="5" t="s">
        <v>73</v>
      </c>
      <c r="AE247" s="5" t="s">
        <v>74</v>
      </c>
      <c r="AF247" s="5" t="s">
        <v>75</v>
      </c>
      <c r="AG247" s="5" t="s">
        <v>76</v>
      </c>
      <c r="AH247" s="5" t="s">
        <v>77</v>
      </c>
      <c r="AI247" s="5" t="s">
        <v>325</v>
      </c>
      <c r="AJ247" s="5" t="s">
        <v>2491</v>
      </c>
      <c r="AK247" s="5" t="s">
        <v>2492</v>
      </c>
    </row>
    <row r="248" ht="15.75" customHeight="1">
      <c r="A248" s="5" t="s">
        <v>2493</v>
      </c>
      <c r="B248" s="5" t="s">
        <v>2494</v>
      </c>
      <c r="C248" s="5" t="s">
        <v>169</v>
      </c>
      <c r="D248" s="6">
        <v>45356.0</v>
      </c>
      <c r="E248" s="5">
        <v>39600.0</v>
      </c>
      <c r="F248" s="5">
        <v>18000.0</v>
      </c>
      <c r="G248" s="5" t="s">
        <v>412</v>
      </c>
      <c r="H248" s="5" t="s">
        <v>171</v>
      </c>
      <c r="I248" s="5" t="s">
        <v>2495</v>
      </c>
      <c r="J248" s="5" t="s">
        <v>414</v>
      </c>
      <c r="K248" s="5" t="s">
        <v>173</v>
      </c>
      <c r="L248" s="5" t="s">
        <v>2496</v>
      </c>
      <c r="M248" s="5" t="s">
        <v>2497</v>
      </c>
      <c r="N248" s="5" t="s">
        <v>2498</v>
      </c>
      <c r="O248" s="5">
        <v>1.0</v>
      </c>
      <c r="P248" s="5" t="s">
        <v>2499</v>
      </c>
      <c r="Q248" s="5">
        <v>4510.0</v>
      </c>
      <c r="R248" s="5">
        <v>17930.0</v>
      </c>
      <c r="S248" s="5" t="s">
        <v>115</v>
      </c>
      <c r="T248" s="5">
        <v>0.0</v>
      </c>
      <c r="U248" s="5" t="s">
        <v>52</v>
      </c>
      <c r="V248" s="5" t="s">
        <v>2500</v>
      </c>
      <c r="W248" s="5" t="s">
        <v>52</v>
      </c>
      <c r="X248" s="5" t="s">
        <v>52</v>
      </c>
      <c r="Y248" s="5" t="s">
        <v>2501</v>
      </c>
      <c r="Z248" s="5" t="s">
        <v>2502</v>
      </c>
      <c r="AA248" s="5" t="s">
        <v>2503</v>
      </c>
      <c r="AB248" s="5" t="s">
        <v>52</v>
      </c>
      <c r="AC248" s="5" t="s">
        <v>181</v>
      </c>
      <c r="AD248" s="5" t="s">
        <v>182</v>
      </c>
      <c r="AE248" s="5" t="s">
        <v>183</v>
      </c>
      <c r="AF248" s="5" t="s">
        <v>52</v>
      </c>
      <c r="AG248" s="5" t="s">
        <v>52</v>
      </c>
      <c r="AH248" s="5" t="s">
        <v>184</v>
      </c>
      <c r="AI248" s="5" t="s">
        <v>2494</v>
      </c>
      <c r="AJ248" s="5" t="s">
        <v>2504</v>
      </c>
      <c r="AK248" s="5" t="s">
        <v>185</v>
      </c>
    </row>
    <row r="249" ht="15.75" customHeight="1">
      <c r="A249" s="5" t="s">
        <v>2505</v>
      </c>
      <c r="B249" s="5" t="s">
        <v>168</v>
      </c>
      <c r="C249" s="5" t="s">
        <v>169</v>
      </c>
      <c r="D249" s="6">
        <v>45355.0</v>
      </c>
      <c r="E249" s="5">
        <v>79200.0</v>
      </c>
      <c r="F249" s="5">
        <v>36000.0</v>
      </c>
      <c r="G249" s="5" t="s">
        <v>634</v>
      </c>
      <c r="H249" s="5" t="s">
        <v>171</v>
      </c>
      <c r="I249" s="5" t="s">
        <v>2506</v>
      </c>
      <c r="J249" s="5" t="s">
        <v>274</v>
      </c>
      <c r="K249" s="5" t="s">
        <v>2507</v>
      </c>
      <c r="L249" s="5" t="s">
        <v>174</v>
      </c>
      <c r="M249" s="5" t="s">
        <v>175</v>
      </c>
      <c r="N249" s="5" t="s">
        <v>52</v>
      </c>
      <c r="O249" s="5">
        <v>2.0</v>
      </c>
      <c r="P249" s="5" t="s">
        <v>2508</v>
      </c>
      <c r="Q249" s="5" t="s">
        <v>2195</v>
      </c>
      <c r="R249" s="5">
        <v>25430.0</v>
      </c>
      <c r="S249" s="5" t="s">
        <v>115</v>
      </c>
      <c r="T249" s="5">
        <v>0.0</v>
      </c>
      <c r="U249" s="5" t="s">
        <v>52</v>
      </c>
      <c r="V249" s="5" t="s">
        <v>2509</v>
      </c>
      <c r="W249" s="5" t="s">
        <v>52</v>
      </c>
      <c r="X249" s="5" t="s">
        <v>52</v>
      </c>
      <c r="Y249" s="5" t="s">
        <v>2510</v>
      </c>
      <c r="Z249" s="5" t="s">
        <v>2511</v>
      </c>
      <c r="AA249" s="5" t="s">
        <v>235</v>
      </c>
      <c r="AB249" s="5" t="s">
        <v>52</v>
      </c>
      <c r="AC249" s="5" t="s">
        <v>181</v>
      </c>
      <c r="AD249" s="5" t="s">
        <v>182</v>
      </c>
      <c r="AE249" s="5" t="s">
        <v>183</v>
      </c>
      <c r="AF249" s="5" t="s">
        <v>52</v>
      </c>
      <c r="AG249" s="5" t="s">
        <v>52</v>
      </c>
      <c r="AH249" s="5" t="s">
        <v>184</v>
      </c>
      <c r="AI249" s="5" t="s">
        <v>168</v>
      </c>
      <c r="AJ249" s="5" t="s">
        <v>174</v>
      </c>
      <c r="AK249" s="5" t="s">
        <v>185</v>
      </c>
    </row>
    <row r="250" ht="15.75" customHeight="1">
      <c r="A250" s="5" t="s">
        <v>2512</v>
      </c>
      <c r="B250" s="5" t="s">
        <v>2513</v>
      </c>
      <c r="C250" s="5" t="s">
        <v>2514</v>
      </c>
      <c r="D250" s="6">
        <v>45354.0</v>
      </c>
      <c r="E250" s="5">
        <v>38555.0</v>
      </c>
      <c r="F250" s="5">
        <v>17525.0</v>
      </c>
      <c r="G250" s="5" t="s">
        <v>479</v>
      </c>
      <c r="H250" s="5" t="s">
        <v>149</v>
      </c>
      <c r="I250" s="5" t="s">
        <v>993</v>
      </c>
      <c r="J250" s="5" t="s">
        <v>274</v>
      </c>
      <c r="K250" s="5" t="s">
        <v>192</v>
      </c>
      <c r="L250" s="5" t="s">
        <v>2515</v>
      </c>
      <c r="M250" s="5" t="s">
        <v>2516</v>
      </c>
      <c r="N250" s="5">
        <v>38301.0</v>
      </c>
      <c r="O250" s="5">
        <v>2.0</v>
      </c>
      <c r="P250" s="5" t="s">
        <v>2517</v>
      </c>
      <c r="Q250" s="5" t="s">
        <v>52</v>
      </c>
      <c r="R250" s="5">
        <v>4403.0</v>
      </c>
      <c r="S250" s="5" t="s">
        <v>69</v>
      </c>
      <c r="T250" s="5">
        <v>0.0</v>
      </c>
      <c r="U250" s="5" t="s">
        <v>52</v>
      </c>
      <c r="V250" s="5" t="s">
        <v>2518</v>
      </c>
      <c r="W250" s="5" t="s">
        <v>55</v>
      </c>
      <c r="X250" s="5" t="s">
        <v>2519</v>
      </c>
      <c r="Y250" s="5" t="s">
        <v>2520</v>
      </c>
      <c r="Z250" s="5" t="s">
        <v>2521</v>
      </c>
      <c r="AA250" s="5" t="s">
        <v>200</v>
      </c>
      <c r="AB250" s="5" t="s">
        <v>52</v>
      </c>
      <c r="AC250" s="5" t="s">
        <v>2522</v>
      </c>
      <c r="AD250" s="5" t="s">
        <v>52</v>
      </c>
      <c r="AE250" s="5" t="s">
        <v>52</v>
      </c>
      <c r="AF250" s="5" t="s">
        <v>52</v>
      </c>
      <c r="AG250" s="5" t="s">
        <v>52</v>
      </c>
      <c r="AH250" s="5" t="s">
        <v>52</v>
      </c>
      <c r="AI250" s="5" t="s">
        <v>2523</v>
      </c>
      <c r="AJ250" s="5" t="s">
        <v>2524</v>
      </c>
      <c r="AK250" s="5" t="s">
        <v>2525</v>
      </c>
    </row>
    <row r="251" ht="15.75" customHeight="1">
      <c r="A251" s="5" t="s">
        <v>2526</v>
      </c>
      <c r="B251" s="5" t="s">
        <v>2527</v>
      </c>
      <c r="C251" s="5" t="s">
        <v>2528</v>
      </c>
      <c r="D251" s="6">
        <v>45354.0</v>
      </c>
      <c r="E251" s="5">
        <v>46332.0</v>
      </c>
      <c r="F251" s="5">
        <v>21060.0</v>
      </c>
      <c r="G251" s="5" t="s">
        <v>422</v>
      </c>
      <c r="H251" s="5" t="s">
        <v>45</v>
      </c>
      <c r="I251" s="5" t="s">
        <v>2529</v>
      </c>
      <c r="J251" s="5" t="s">
        <v>424</v>
      </c>
      <c r="K251" s="5" t="s">
        <v>1824</v>
      </c>
      <c r="L251" s="5" t="s">
        <v>2530</v>
      </c>
      <c r="M251" s="5" t="s">
        <v>2531</v>
      </c>
      <c r="N251" s="5">
        <v>19709.0</v>
      </c>
      <c r="O251" s="5">
        <v>1.0</v>
      </c>
      <c r="P251" s="5" t="s">
        <v>2532</v>
      </c>
      <c r="Q251" s="5">
        <v>2210.0</v>
      </c>
      <c r="R251" s="5">
        <v>12.0</v>
      </c>
      <c r="S251" s="5" t="s">
        <v>53</v>
      </c>
      <c r="T251" s="5">
        <v>20.0</v>
      </c>
      <c r="U251" s="5" t="s">
        <v>93</v>
      </c>
      <c r="V251" s="5" t="s">
        <v>2533</v>
      </c>
      <c r="W251" s="5" t="s">
        <v>52</v>
      </c>
      <c r="X251" s="5" t="s">
        <v>52</v>
      </c>
      <c r="Y251" s="5" t="s">
        <v>2534</v>
      </c>
      <c r="Z251" s="5" t="s">
        <v>2535</v>
      </c>
      <c r="AA251" s="5" t="s">
        <v>235</v>
      </c>
      <c r="AB251" s="5" t="s">
        <v>52</v>
      </c>
      <c r="AC251" s="5" t="s">
        <v>216</v>
      </c>
      <c r="AD251" s="5" t="s">
        <v>217</v>
      </c>
      <c r="AE251" s="5" t="s">
        <v>218</v>
      </c>
      <c r="AF251" s="5" t="s">
        <v>52</v>
      </c>
      <c r="AG251" s="5" t="s">
        <v>52</v>
      </c>
      <c r="AH251" s="5" t="s">
        <v>52</v>
      </c>
      <c r="AI251" s="5" t="s">
        <v>2536</v>
      </c>
      <c r="AJ251" s="5" t="s">
        <v>2537</v>
      </c>
      <c r="AK251" s="5" t="s">
        <v>2538</v>
      </c>
    </row>
    <row r="252" ht="15.75" customHeight="1">
      <c r="A252" s="5" t="s">
        <v>2539</v>
      </c>
      <c r="B252" s="5" t="s">
        <v>203</v>
      </c>
      <c r="C252" s="5" t="s">
        <v>204</v>
      </c>
      <c r="D252" s="6">
        <v>45353.0</v>
      </c>
      <c r="E252" s="5">
        <v>53357.0</v>
      </c>
      <c r="F252" s="5">
        <v>24253.0</v>
      </c>
      <c r="G252" s="5" t="s">
        <v>188</v>
      </c>
      <c r="H252" s="5" t="s">
        <v>205</v>
      </c>
      <c r="I252" s="5" t="s">
        <v>2192</v>
      </c>
      <c r="J252" s="5" t="s">
        <v>191</v>
      </c>
      <c r="K252" s="5" t="s">
        <v>2540</v>
      </c>
      <c r="L252" s="5" t="s">
        <v>208</v>
      </c>
      <c r="M252" s="5" t="s">
        <v>209</v>
      </c>
      <c r="N252" s="5">
        <v>959.0</v>
      </c>
      <c r="O252" s="5">
        <v>1.0</v>
      </c>
      <c r="P252" s="5" t="s">
        <v>2541</v>
      </c>
      <c r="Q252" s="5">
        <v>4510.0</v>
      </c>
      <c r="R252" s="5">
        <v>3168.0</v>
      </c>
      <c r="S252" s="5" t="s">
        <v>53</v>
      </c>
      <c r="T252" s="5">
        <v>28.0</v>
      </c>
      <c r="U252" s="5" t="s">
        <v>93</v>
      </c>
      <c r="V252" s="5" t="s">
        <v>2542</v>
      </c>
      <c r="W252" s="5" t="s">
        <v>52</v>
      </c>
      <c r="X252" s="5" t="s">
        <v>52</v>
      </c>
      <c r="Y252" s="5" t="s">
        <v>2543</v>
      </c>
      <c r="Z252" s="5" t="s">
        <v>2544</v>
      </c>
      <c r="AA252" s="5" t="s">
        <v>235</v>
      </c>
      <c r="AB252" s="5" t="s">
        <v>52</v>
      </c>
      <c r="AC252" s="5" t="s">
        <v>216</v>
      </c>
      <c r="AD252" s="5" t="s">
        <v>217</v>
      </c>
      <c r="AE252" s="5" t="s">
        <v>218</v>
      </c>
      <c r="AF252" s="5" t="s">
        <v>52</v>
      </c>
      <c r="AG252" s="5" t="s">
        <v>52</v>
      </c>
      <c r="AH252" s="5" t="s">
        <v>52</v>
      </c>
      <c r="AI252" s="5" t="s">
        <v>203</v>
      </c>
      <c r="AJ252" s="5" t="s">
        <v>208</v>
      </c>
      <c r="AK252" s="5" t="s">
        <v>219</v>
      </c>
    </row>
    <row r="253" ht="15.75" customHeight="1">
      <c r="A253" s="5" t="s">
        <v>2545</v>
      </c>
      <c r="B253" s="5" t="s">
        <v>1513</v>
      </c>
      <c r="C253" s="5" t="s">
        <v>2546</v>
      </c>
      <c r="D253" s="6">
        <v>45349.0</v>
      </c>
      <c r="E253" s="5">
        <v>56571.0</v>
      </c>
      <c r="F253" s="5">
        <v>25714.0</v>
      </c>
      <c r="G253" s="5" t="s">
        <v>170</v>
      </c>
      <c r="H253" s="5" t="s">
        <v>45</v>
      </c>
      <c r="I253" s="5" t="s">
        <v>2011</v>
      </c>
      <c r="J253" s="5" t="s">
        <v>170</v>
      </c>
      <c r="K253" s="5" t="s">
        <v>2547</v>
      </c>
      <c r="L253" s="5" t="s">
        <v>2548</v>
      </c>
      <c r="M253" s="5" t="s">
        <v>2549</v>
      </c>
      <c r="N253" s="5">
        <v>18706.0</v>
      </c>
      <c r="O253" s="5">
        <v>2.0</v>
      </c>
      <c r="P253" s="5" t="s">
        <v>2550</v>
      </c>
      <c r="Q253" s="5" t="s">
        <v>156</v>
      </c>
      <c r="R253" s="5">
        <v>1998.0</v>
      </c>
      <c r="S253" s="5" t="s">
        <v>69</v>
      </c>
      <c r="T253" s="5">
        <v>1.0</v>
      </c>
      <c r="U253" s="5" t="s">
        <v>70</v>
      </c>
      <c r="V253" s="5" t="s">
        <v>2551</v>
      </c>
      <c r="W253" s="5" t="s">
        <v>52</v>
      </c>
      <c r="X253" s="5" t="s">
        <v>52</v>
      </c>
      <c r="Y253" s="5" t="s">
        <v>2552</v>
      </c>
      <c r="Z253" s="5" t="s">
        <v>2553</v>
      </c>
      <c r="AA253" s="5" t="s">
        <v>119</v>
      </c>
      <c r="AB253" s="5" t="s">
        <v>283</v>
      </c>
      <c r="AC253" s="5" t="s">
        <v>398</v>
      </c>
      <c r="AD253" s="5" t="s">
        <v>399</v>
      </c>
      <c r="AE253" s="5" t="s">
        <v>400</v>
      </c>
      <c r="AF253" s="5" t="s">
        <v>401</v>
      </c>
      <c r="AG253" s="5">
        <v>23502.0</v>
      </c>
      <c r="AH253" s="5" t="s">
        <v>402</v>
      </c>
      <c r="AI253" s="5" t="s">
        <v>2554</v>
      </c>
      <c r="AJ253" s="5" t="s">
        <v>2555</v>
      </c>
      <c r="AK253" s="5" t="s">
        <v>2556</v>
      </c>
    </row>
    <row r="254" ht="15.75" customHeight="1">
      <c r="A254" s="5" t="s">
        <v>2557</v>
      </c>
      <c r="B254" s="5" t="s">
        <v>2558</v>
      </c>
      <c r="C254" s="5" t="s">
        <v>2559</v>
      </c>
      <c r="D254" s="6">
        <v>45347.0</v>
      </c>
      <c r="E254" s="5">
        <v>137347.0</v>
      </c>
      <c r="F254" s="5">
        <v>62430.0</v>
      </c>
      <c r="G254" s="5" t="s">
        <v>226</v>
      </c>
      <c r="H254" s="5" t="s">
        <v>290</v>
      </c>
      <c r="I254" s="5" t="s">
        <v>2560</v>
      </c>
      <c r="J254" s="5" t="s">
        <v>228</v>
      </c>
      <c r="K254" s="5" t="s">
        <v>152</v>
      </c>
      <c r="L254" s="5" t="s">
        <v>2561</v>
      </c>
      <c r="M254" s="5" t="s">
        <v>2562</v>
      </c>
      <c r="N254" s="5" t="s">
        <v>52</v>
      </c>
      <c r="O254" s="5">
        <v>2.0</v>
      </c>
      <c r="P254" s="5" t="s">
        <v>2563</v>
      </c>
      <c r="Q254" s="5" t="s">
        <v>156</v>
      </c>
      <c r="R254" s="5">
        <v>1791.0</v>
      </c>
      <c r="S254" s="5" t="s">
        <v>1077</v>
      </c>
      <c r="T254" s="5">
        <v>1964.0</v>
      </c>
      <c r="U254" s="5" t="s">
        <v>158</v>
      </c>
      <c r="V254" s="5" t="s">
        <v>2564</v>
      </c>
      <c r="W254" s="5" t="s">
        <v>52</v>
      </c>
      <c r="X254" s="5" t="s">
        <v>52</v>
      </c>
      <c r="Y254" s="5" t="s">
        <v>2565</v>
      </c>
      <c r="Z254" s="5" t="s">
        <v>2566</v>
      </c>
      <c r="AA254" s="5" t="s">
        <v>235</v>
      </c>
      <c r="AB254" s="5" t="s">
        <v>52</v>
      </c>
      <c r="AC254" s="5" t="s">
        <v>163</v>
      </c>
      <c r="AD254" s="5" t="s">
        <v>164</v>
      </c>
      <c r="AE254" s="5" t="s">
        <v>165</v>
      </c>
      <c r="AF254" s="5" t="s">
        <v>52</v>
      </c>
      <c r="AG254" s="5" t="s">
        <v>52</v>
      </c>
      <c r="AH254" s="5" t="s">
        <v>52</v>
      </c>
      <c r="AI254" s="5" t="s">
        <v>2558</v>
      </c>
      <c r="AJ254" s="5" t="s">
        <v>2561</v>
      </c>
      <c r="AK254" s="5" t="s">
        <v>1833</v>
      </c>
    </row>
    <row r="255" ht="15.75" customHeight="1">
      <c r="A255" s="5" t="s">
        <v>2567</v>
      </c>
      <c r="B255" s="5" t="s">
        <v>2568</v>
      </c>
      <c r="C255" s="5" t="s">
        <v>2569</v>
      </c>
      <c r="D255" s="6">
        <v>45346.0</v>
      </c>
      <c r="E255" s="5">
        <v>62783.0</v>
      </c>
      <c r="F255" s="5">
        <v>28538.0</v>
      </c>
      <c r="G255" s="5" t="s">
        <v>2570</v>
      </c>
      <c r="H255" s="5" t="s">
        <v>189</v>
      </c>
      <c r="I255" s="5" t="s">
        <v>2571</v>
      </c>
      <c r="J255" s="5" t="s">
        <v>2572</v>
      </c>
      <c r="K255" s="5" t="s">
        <v>391</v>
      </c>
      <c r="L255" s="5" t="s">
        <v>2573</v>
      </c>
      <c r="M255" s="5" t="s">
        <v>2574</v>
      </c>
      <c r="N255" s="5">
        <v>28273.0</v>
      </c>
      <c r="O255" s="5">
        <v>1.0</v>
      </c>
      <c r="P255" s="5" t="s">
        <v>2575</v>
      </c>
      <c r="Q255" s="5" t="s">
        <v>244</v>
      </c>
      <c r="R255" s="5">
        <v>18.0</v>
      </c>
      <c r="S255" s="5" t="s">
        <v>53</v>
      </c>
      <c r="T255" s="5">
        <v>48.0</v>
      </c>
      <c r="U255" s="5" t="s">
        <v>70</v>
      </c>
      <c r="V255" s="5" t="s">
        <v>2576</v>
      </c>
      <c r="W255" s="5" t="s">
        <v>71</v>
      </c>
      <c r="X255" s="5" t="s">
        <v>52</v>
      </c>
      <c r="Y255" s="5" t="s">
        <v>2577</v>
      </c>
      <c r="Z255" s="5" t="s">
        <v>2578</v>
      </c>
      <c r="AA255" s="5" t="s">
        <v>235</v>
      </c>
      <c r="AB255" s="5" t="s">
        <v>52</v>
      </c>
      <c r="AC255" s="5" t="s">
        <v>72</v>
      </c>
      <c r="AD255" s="5" t="s">
        <v>73</v>
      </c>
      <c r="AE255" s="5" t="s">
        <v>74</v>
      </c>
      <c r="AF255" s="5" t="s">
        <v>75</v>
      </c>
      <c r="AG255" s="5" t="s">
        <v>76</v>
      </c>
      <c r="AH255" s="5" t="s">
        <v>77</v>
      </c>
      <c r="AI255" s="5" t="s">
        <v>2568</v>
      </c>
      <c r="AJ255" s="5" t="s">
        <v>2579</v>
      </c>
      <c r="AK255" s="5" t="s">
        <v>2580</v>
      </c>
    </row>
    <row r="256" ht="15.75" customHeight="1">
      <c r="A256" s="5" t="s">
        <v>2581</v>
      </c>
      <c r="B256" s="5" t="s">
        <v>252</v>
      </c>
      <c r="C256" s="5" t="s">
        <v>252</v>
      </c>
      <c r="D256" s="6">
        <v>45340.0</v>
      </c>
      <c r="E256" s="5">
        <v>41065.0</v>
      </c>
      <c r="F256" s="5">
        <v>18666.0</v>
      </c>
      <c r="G256" s="5" t="s">
        <v>253</v>
      </c>
      <c r="H256" s="5" t="s">
        <v>254</v>
      </c>
      <c r="I256" s="5" t="s">
        <v>2582</v>
      </c>
      <c r="J256" s="5" t="s">
        <v>256</v>
      </c>
      <c r="K256" s="5" t="s">
        <v>2583</v>
      </c>
      <c r="L256" s="5" t="s">
        <v>2068</v>
      </c>
      <c r="M256" s="5" t="s">
        <v>2069</v>
      </c>
      <c r="N256" s="5" t="s">
        <v>52</v>
      </c>
      <c r="O256" s="5">
        <v>1.0</v>
      </c>
      <c r="P256" s="5" t="s">
        <v>2583</v>
      </c>
      <c r="Q256" s="5" t="s">
        <v>211</v>
      </c>
      <c r="R256" s="5">
        <v>19.0</v>
      </c>
      <c r="S256" s="5" t="s">
        <v>115</v>
      </c>
      <c r="T256" s="5">
        <v>0.0</v>
      </c>
      <c r="U256" s="5" t="s">
        <v>52</v>
      </c>
      <c r="V256" s="5" t="s">
        <v>2584</v>
      </c>
      <c r="W256" s="5" t="s">
        <v>52</v>
      </c>
      <c r="X256" s="5" t="s">
        <v>52</v>
      </c>
      <c r="Y256" s="5">
        <v>6.0</v>
      </c>
      <c r="Z256" s="5">
        <v>70852.0</v>
      </c>
      <c r="AA256" s="5" t="s">
        <v>200</v>
      </c>
      <c r="AB256" s="5" t="s">
        <v>261</v>
      </c>
      <c r="AC256" s="5" t="s">
        <v>262</v>
      </c>
      <c r="AD256" s="5" t="s">
        <v>263</v>
      </c>
      <c r="AE256" s="5" t="s">
        <v>264</v>
      </c>
      <c r="AF256" s="5" t="s">
        <v>265</v>
      </c>
      <c r="AG256" s="5" t="s">
        <v>266</v>
      </c>
      <c r="AH256" s="5" t="s">
        <v>267</v>
      </c>
      <c r="AI256" s="5" t="s">
        <v>102</v>
      </c>
      <c r="AJ256" s="5" t="s">
        <v>102</v>
      </c>
      <c r="AK256" s="5">
        <v>13841.0</v>
      </c>
    </row>
    <row r="257" ht="15.75" customHeight="1">
      <c r="A257" s="5" t="s">
        <v>2585</v>
      </c>
      <c r="B257" s="5" t="s">
        <v>2586</v>
      </c>
      <c r="C257" s="5" t="s">
        <v>102</v>
      </c>
      <c r="D257" s="6">
        <v>45337.0</v>
      </c>
      <c r="E257" s="5">
        <v>9707.0</v>
      </c>
      <c r="F257" s="5">
        <v>4412.0</v>
      </c>
      <c r="G257" s="5" t="s">
        <v>963</v>
      </c>
      <c r="H257" s="5" t="s">
        <v>149</v>
      </c>
      <c r="I257" s="5" t="s">
        <v>2587</v>
      </c>
      <c r="J257" s="5" t="s">
        <v>965</v>
      </c>
      <c r="K257" s="5" t="s">
        <v>391</v>
      </c>
      <c r="L257" s="5" t="s">
        <v>2588</v>
      </c>
      <c r="M257" s="5" t="s">
        <v>102</v>
      </c>
      <c r="N257" s="5">
        <v>7632.0</v>
      </c>
      <c r="O257" s="5">
        <v>1.0</v>
      </c>
      <c r="P257" s="5" t="s">
        <v>2589</v>
      </c>
      <c r="Q257" s="5" t="s">
        <v>244</v>
      </c>
      <c r="R257" s="5">
        <v>30.0</v>
      </c>
      <c r="S257" s="5" t="s">
        <v>69</v>
      </c>
      <c r="T257" s="5">
        <v>42.0</v>
      </c>
      <c r="U257" s="5" t="s">
        <v>70</v>
      </c>
      <c r="V257" s="5" t="s">
        <v>2590</v>
      </c>
      <c r="W257" s="5" t="s">
        <v>55</v>
      </c>
      <c r="X257" s="5" t="s">
        <v>2591</v>
      </c>
      <c r="Y257" s="5" t="s">
        <v>2592</v>
      </c>
      <c r="Z257" s="5" t="s">
        <v>2593</v>
      </c>
      <c r="AA257" s="5" t="s">
        <v>162</v>
      </c>
      <c r="AB257" s="5" t="s">
        <v>52</v>
      </c>
      <c r="AC257" s="5" t="s">
        <v>72</v>
      </c>
      <c r="AD257" s="5" t="s">
        <v>73</v>
      </c>
      <c r="AE257" s="5" t="s">
        <v>74</v>
      </c>
      <c r="AF257" s="5" t="s">
        <v>75</v>
      </c>
      <c r="AG257" s="5" t="s">
        <v>76</v>
      </c>
      <c r="AH257" s="5" t="s">
        <v>77</v>
      </c>
      <c r="AI257" s="5" t="s">
        <v>102</v>
      </c>
      <c r="AJ257" s="5" t="s">
        <v>102</v>
      </c>
      <c r="AK257" s="5" t="s">
        <v>2594</v>
      </c>
    </row>
    <row r="258" ht="15.75" customHeight="1">
      <c r="A258" s="5" t="s">
        <v>2595</v>
      </c>
      <c r="B258" s="5" t="s">
        <v>2596</v>
      </c>
      <c r="C258" s="5" t="s">
        <v>2597</v>
      </c>
      <c r="D258" s="6">
        <v>45337.0</v>
      </c>
      <c r="E258" s="5">
        <v>12452.0</v>
      </c>
      <c r="F258" s="5">
        <v>5660.0</v>
      </c>
      <c r="G258" s="5" t="s">
        <v>963</v>
      </c>
      <c r="H258" s="5" t="s">
        <v>149</v>
      </c>
      <c r="I258" s="5" t="s">
        <v>2587</v>
      </c>
      <c r="J258" s="5" t="s">
        <v>965</v>
      </c>
      <c r="K258" s="5" t="s">
        <v>192</v>
      </c>
      <c r="L258" s="5" t="s">
        <v>2598</v>
      </c>
      <c r="M258" s="5" t="s">
        <v>2599</v>
      </c>
      <c r="N258" s="5">
        <v>90501.0</v>
      </c>
      <c r="O258" s="5">
        <v>1.0</v>
      </c>
      <c r="P258" s="5" t="s">
        <v>2589</v>
      </c>
      <c r="Q258" s="5" t="s">
        <v>244</v>
      </c>
      <c r="R258" s="5">
        <v>60.0</v>
      </c>
      <c r="S258" s="5" t="s">
        <v>69</v>
      </c>
      <c r="T258" s="5">
        <v>56.0</v>
      </c>
      <c r="U258" s="5" t="s">
        <v>70</v>
      </c>
      <c r="V258" s="5" t="s">
        <v>2591</v>
      </c>
      <c r="W258" s="5" t="s">
        <v>71</v>
      </c>
      <c r="X258" s="5" t="s">
        <v>52</v>
      </c>
      <c r="Y258" s="5" t="s">
        <v>2592</v>
      </c>
      <c r="Z258" s="5" t="s">
        <v>2593</v>
      </c>
      <c r="AA258" s="5" t="s">
        <v>162</v>
      </c>
      <c r="AB258" s="5" t="s">
        <v>52</v>
      </c>
      <c r="AC258" s="5" t="s">
        <v>72</v>
      </c>
      <c r="AD258" s="5" t="s">
        <v>73</v>
      </c>
      <c r="AE258" s="5" t="s">
        <v>74</v>
      </c>
      <c r="AF258" s="5" t="s">
        <v>75</v>
      </c>
      <c r="AG258" s="5" t="s">
        <v>76</v>
      </c>
      <c r="AH258" s="5" t="s">
        <v>77</v>
      </c>
      <c r="AI258" s="5" t="s">
        <v>2596</v>
      </c>
      <c r="AJ258" s="5" t="s">
        <v>2600</v>
      </c>
      <c r="AK258" s="5" t="s">
        <v>2594</v>
      </c>
    </row>
    <row r="259" ht="15.75" customHeight="1">
      <c r="A259" s="5" t="s">
        <v>2601</v>
      </c>
      <c r="B259" s="5" t="s">
        <v>252</v>
      </c>
      <c r="C259" s="5" t="s">
        <v>252</v>
      </c>
      <c r="D259" s="6">
        <v>45332.0</v>
      </c>
      <c r="E259" s="5">
        <v>36645.0</v>
      </c>
      <c r="F259" s="5">
        <v>16657.0</v>
      </c>
      <c r="G259" s="5" t="s">
        <v>253</v>
      </c>
      <c r="H259" s="5" t="s">
        <v>254</v>
      </c>
      <c r="I259" s="5" t="s">
        <v>320</v>
      </c>
      <c r="J259" s="5" t="s">
        <v>256</v>
      </c>
      <c r="K259" s="5" t="s">
        <v>2602</v>
      </c>
      <c r="L259" s="5" t="s">
        <v>2068</v>
      </c>
      <c r="M259" s="5" t="s">
        <v>2069</v>
      </c>
      <c r="N259" s="5" t="s">
        <v>52</v>
      </c>
      <c r="O259" s="5">
        <v>1.0</v>
      </c>
      <c r="P259" s="5" t="s">
        <v>2602</v>
      </c>
      <c r="Q259" s="5" t="s">
        <v>211</v>
      </c>
      <c r="R259" s="5">
        <v>47.0</v>
      </c>
      <c r="S259" s="5" t="s">
        <v>115</v>
      </c>
      <c r="T259" s="5">
        <v>0.0</v>
      </c>
      <c r="U259" s="5" t="s">
        <v>52</v>
      </c>
      <c r="V259" s="5" t="s">
        <v>2603</v>
      </c>
      <c r="W259" s="5" t="s">
        <v>52</v>
      </c>
      <c r="X259" s="5" t="s">
        <v>52</v>
      </c>
      <c r="Y259" s="5">
        <v>133.0</v>
      </c>
      <c r="Z259" s="5">
        <v>70842.0</v>
      </c>
      <c r="AA259" s="5" t="s">
        <v>323</v>
      </c>
      <c r="AB259" s="5" t="s">
        <v>261</v>
      </c>
      <c r="AC259" s="5" t="s">
        <v>262</v>
      </c>
      <c r="AD259" s="5" t="s">
        <v>263</v>
      </c>
      <c r="AE259" s="5" t="s">
        <v>264</v>
      </c>
      <c r="AF259" s="5" t="s">
        <v>265</v>
      </c>
      <c r="AG259" s="5" t="s">
        <v>266</v>
      </c>
      <c r="AH259" s="5" t="s">
        <v>267</v>
      </c>
      <c r="AI259" s="5" t="s">
        <v>102</v>
      </c>
      <c r="AJ259" s="5" t="s">
        <v>102</v>
      </c>
      <c r="AK259" s="5">
        <v>13841.0</v>
      </c>
    </row>
    <row r="260" ht="15.75" customHeight="1">
      <c r="A260" s="5" t="s">
        <v>2604</v>
      </c>
      <c r="B260" s="5" t="s">
        <v>2605</v>
      </c>
      <c r="C260" s="5" t="s">
        <v>2606</v>
      </c>
      <c r="D260" s="6">
        <v>45331.0</v>
      </c>
      <c r="E260" s="5">
        <v>59524.0</v>
      </c>
      <c r="F260" s="5">
        <v>27056.0</v>
      </c>
      <c r="G260" s="5" t="s">
        <v>188</v>
      </c>
      <c r="H260" s="5" t="s">
        <v>1792</v>
      </c>
      <c r="I260" s="5" t="s">
        <v>2607</v>
      </c>
      <c r="J260" s="5" t="s">
        <v>191</v>
      </c>
      <c r="K260" s="5" t="s">
        <v>2608</v>
      </c>
      <c r="L260" s="5" t="s">
        <v>2609</v>
      </c>
      <c r="M260" s="5" t="s">
        <v>2610</v>
      </c>
      <c r="N260" s="5" t="s">
        <v>2611</v>
      </c>
      <c r="O260" s="5">
        <v>1.0</v>
      </c>
      <c r="P260" s="5" t="s">
        <v>2612</v>
      </c>
      <c r="Q260" s="5" t="s">
        <v>244</v>
      </c>
      <c r="R260" s="5">
        <v>111.0</v>
      </c>
      <c r="S260" s="5" t="s">
        <v>53</v>
      </c>
      <c r="T260" s="5">
        <v>41.0</v>
      </c>
      <c r="U260" s="5" t="s">
        <v>70</v>
      </c>
      <c r="V260" s="5" t="s">
        <v>2613</v>
      </c>
      <c r="W260" s="5" t="s">
        <v>71</v>
      </c>
      <c r="X260" s="5" t="s">
        <v>52</v>
      </c>
      <c r="Y260" s="5" t="s">
        <v>2614</v>
      </c>
      <c r="Z260" s="5" t="s">
        <v>2615</v>
      </c>
      <c r="AA260" s="5" t="s">
        <v>59</v>
      </c>
      <c r="AB260" s="5" t="s">
        <v>52</v>
      </c>
      <c r="AC260" s="5" t="s">
        <v>72</v>
      </c>
      <c r="AD260" s="5" t="s">
        <v>73</v>
      </c>
      <c r="AE260" s="5" t="s">
        <v>74</v>
      </c>
      <c r="AF260" s="5" t="s">
        <v>75</v>
      </c>
      <c r="AG260" s="5" t="s">
        <v>76</v>
      </c>
      <c r="AH260" s="5" t="s">
        <v>77</v>
      </c>
      <c r="AI260" s="5" t="s">
        <v>2605</v>
      </c>
      <c r="AJ260" s="5" t="s">
        <v>2616</v>
      </c>
      <c r="AK260" s="5" t="s">
        <v>336</v>
      </c>
    </row>
    <row r="261" ht="15.75" customHeight="1">
      <c r="A261" s="5" t="s">
        <v>2617</v>
      </c>
      <c r="B261" s="5" t="s">
        <v>456</v>
      </c>
      <c r="C261" s="5" t="s">
        <v>457</v>
      </c>
      <c r="D261" s="6">
        <v>45330.0</v>
      </c>
      <c r="E261" s="5">
        <v>30051.0</v>
      </c>
      <c r="F261" s="5">
        <v>13660.0</v>
      </c>
      <c r="G261" s="5" t="s">
        <v>458</v>
      </c>
      <c r="H261" s="5" t="s">
        <v>459</v>
      </c>
      <c r="I261" s="5" t="s">
        <v>2618</v>
      </c>
      <c r="J261" s="5" t="s">
        <v>461</v>
      </c>
      <c r="K261" s="5" t="s">
        <v>462</v>
      </c>
      <c r="L261" s="5" t="s">
        <v>2619</v>
      </c>
      <c r="M261" s="5" t="s">
        <v>2620</v>
      </c>
      <c r="N261" s="5">
        <v>97239.0</v>
      </c>
      <c r="O261" s="5">
        <v>1.0</v>
      </c>
      <c r="P261" s="5" t="s">
        <v>2621</v>
      </c>
      <c r="Q261" s="5" t="s">
        <v>466</v>
      </c>
      <c r="R261" s="5">
        <v>2400.0</v>
      </c>
      <c r="S261" s="5" t="s">
        <v>374</v>
      </c>
      <c r="T261" s="5">
        <v>0.0</v>
      </c>
      <c r="U261" s="5" t="s">
        <v>158</v>
      </c>
      <c r="V261" s="5" t="s">
        <v>2622</v>
      </c>
      <c r="W261" s="5" t="s">
        <v>52</v>
      </c>
      <c r="X261" s="5" t="s">
        <v>52</v>
      </c>
      <c r="Y261" s="5" t="s">
        <v>2623</v>
      </c>
      <c r="Z261" s="5" t="s">
        <v>2624</v>
      </c>
      <c r="AA261" s="5" t="s">
        <v>235</v>
      </c>
      <c r="AB261" s="5" t="s">
        <v>52</v>
      </c>
      <c r="AC261" s="5" t="s">
        <v>163</v>
      </c>
      <c r="AD261" s="5" t="s">
        <v>164</v>
      </c>
      <c r="AE261" s="5" t="s">
        <v>165</v>
      </c>
      <c r="AF261" s="5" t="s">
        <v>52</v>
      </c>
      <c r="AG261" s="5" t="s">
        <v>52</v>
      </c>
      <c r="AH261" s="5" t="s">
        <v>52</v>
      </c>
      <c r="AI261" s="5" t="s">
        <v>470</v>
      </c>
      <c r="AJ261" s="5" t="s">
        <v>2625</v>
      </c>
      <c r="AK261" s="5" t="s">
        <v>472</v>
      </c>
    </row>
    <row r="262" ht="15.75" customHeight="1">
      <c r="A262" s="5" t="s">
        <v>2626</v>
      </c>
      <c r="B262" s="5" t="s">
        <v>237</v>
      </c>
      <c r="C262" s="5" t="s">
        <v>238</v>
      </c>
      <c r="D262" s="6">
        <v>45329.0</v>
      </c>
      <c r="E262" s="5">
        <v>17390.0</v>
      </c>
      <c r="F262" s="5">
        <v>7905.0</v>
      </c>
      <c r="G262" s="5" t="s">
        <v>170</v>
      </c>
      <c r="H262" s="5" t="s">
        <v>45</v>
      </c>
      <c r="I262" s="5" t="s">
        <v>2627</v>
      </c>
      <c r="J262" s="5" t="s">
        <v>170</v>
      </c>
      <c r="K262" s="5" t="s">
        <v>240</v>
      </c>
      <c r="L262" s="5" t="s">
        <v>2261</v>
      </c>
      <c r="M262" s="5" t="s">
        <v>2262</v>
      </c>
      <c r="N262" s="5">
        <v>17055.0</v>
      </c>
      <c r="O262" s="5">
        <v>1.0</v>
      </c>
      <c r="P262" s="5" t="s">
        <v>2628</v>
      </c>
      <c r="Q262" s="5" t="s">
        <v>244</v>
      </c>
      <c r="R262" s="5">
        <v>151.0</v>
      </c>
      <c r="S262" s="5" t="s">
        <v>53</v>
      </c>
      <c r="T262" s="5">
        <v>53.0</v>
      </c>
      <c r="U262" s="5" t="s">
        <v>70</v>
      </c>
      <c r="V262" s="5" t="s">
        <v>2629</v>
      </c>
      <c r="W262" s="5" t="s">
        <v>52</v>
      </c>
      <c r="X262" s="5" t="s">
        <v>52</v>
      </c>
      <c r="Y262" s="5" t="s">
        <v>2630</v>
      </c>
      <c r="Z262" s="5" t="s">
        <v>2631</v>
      </c>
      <c r="AA262" s="5" t="s">
        <v>59</v>
      </c>
      <c r="AB262" s="5" t="s">
        <v>52</v>
      </c>
      <c r="AC262" s="5" t="s">
        <v>72</v>
      </c>
      <c r="AD262" s="5" t="s">
        <v>73</v>
      </c>
      <c r="AE262" s="5" t="s">
        <v>74</v>
      </c>
      <c r="AF262" s="5" t="s">
        <v>75</v>
      </c>
      <c r="AG262" s="5" t="s">
        <v>76</v>
      </c>
      <c r="AH262" s="5" t="s">
        <v>77</v>
      </c>
      <c r="AI262" s="5" t="s">
        <v>248</v>
      </c>
      <c r="AJ262" s="5" t="s">
        <v>2267</v>
      </c>
      <c r="AK262" s="5" t="s">
        <v>250</v>
      </c>
    </row>
    <row r="263" ht="15.75" customHeight="1">
      <c r="A263" s="5" t="s">
        <v>2632</v>
      </c>
      <c r="B263" s="5" t="s">
        <v>2633</v>
      </c>
      <c r="C263" s="5" t="s">
        <v>2634</v>
      </c>
      <c r="D263" s="6">
        <v>45329.0</v>
      </c>
      <c r="E263" s="5">
        <v>4699.0</v>
      </c>
      <c r="F263" s="5">
        <v>2136.0</v>
      </c>
      <c r="G263" s="5" t="s">
        <v>613</v>
      </c>
      <c r="H263" s="5" t="s">
        <v>45</v>
      </c>
      <c r="I263" s="5" t="s">
        <v>2635</v>
      </c>
      <c r="J263" s="5" t="s">
        <v>581</v>
      </c>
      <c r="K263" s="5" t="s">
        <v>2636</v>
      </c>
      <c r="L263" s="5" t="s">
        <v>2637</v>
      </c>
      <c r="M263" s="5" t="s">
        <v>2638</v>
      </c>
      <c r="N263" s="5">
        <v>8810.0</v>
      </c>
      <c r="O263" s="5">
        <v>1.0</v>
      </c>
      <c r="P263" s="5" t="s">
        <v>2639</v>
      </c>
      <c r="Q263" s="5" t="s">
        <v>91</v>
      </c>
      <c r="R263" s="5">
        <v>11.0</v>
      </c>
      <c r="S263" s="5" t="s">
        <v>115</v>
      </c>
      <c r="T263" s="5">
        <v>0.0</v>
      </c>
      <c r="U263" s="5" t="s">
        <v>52</v>
      </c>
      <c r="V263" s="5" t="s">
        <v>2640</v>
      </c>
      <c r="W263" s="5" t="s">
        <v>71</v>
      </c>
      <c r="X263" s="5" t="s">
        <v>52</v>
      </c>
      <c r="Y263" s="5" t="s">
        <v>2641</v>
      </c>
      <c r="Z263" s="5" t="s">
        <v>2642</v>
      </c>
      <c r="AA263" s="5" t="s">
        <v>235</v>
      </c>
      <c r="AB263" s="5" t="s">
        <v>283</v>
      </c>
      <c r="AC263" s="5" t="s">
        <v>181</v>
      </c>
      <c r="AD263" s="5" t="s">
        <v>182</v>
      </c>
      <c r="AE263" s="5" t="s">
        <v>183</v>
      </c>
      <c r="AF263" s="5" t="s">
        <v>52</v>
      </c>
      <c r="AG263" s="5" t="s">
        <v>52</v>
      </c>
      <c r="AH263" s="5" t="s">
        <v>184</v>
      </c>
      <c r="AI263" s="5" t="s">
        <v>2633</v>
      </c>
      <c r="AJ263" s="5" t="s">
        <v>2637</v>
      </c>
      <c r="AK263" s="5" t="s">
        <v>2643</v>
      </c>
    </row>
    <row r="264" ht="15.75" customHeight="1">
      <c r="A264" s="5" t="s">
        <v>2644</v>
      </c>
      <c r="B264" s="5" t="s">
        <v>2645</v>
      </c>
      <c r="C264" s="5" t="s">
        <v>102</v>
      </c>
      <c r="D264" s="6">
        <v>45328.0</v>
      </c>
      <c r="E264" s="5">
        <v>42236.0</v>
      </c>
      <c r="F264" s="5">
        <v>19198.0</v>
      </c>
      <c r="G264" s="5" t="s">
        <v>556</v>
      </c>
      <c r="H264" s="5" t="s">
        <v>189</v>
      </c>
      <c r="I264" s="5" t="s">
        <v>2646</v>
      </c>
      <c r="J264" s="5" t="s">
        <v>558</v>
      </c>
      <c r="K264" s="5" t="s">
        <v>2647</v>
      </c>
      <c r="L264" s="5" t="s">
        <v>2648</v>
      </c>
      <c r="M264" s="5" t="s">
        <v>102</v>
      </c>
      <c r="N264" s="5" t="s">
        <v>2649</v>
      </c>
      <c r="O264" s="5">
        <v>1.0</v>
      </c>
      <c r="P264" s="5" t="s">
        <v>2650</v>
      </c>
      <c r="Q264" s="5" t="s">
        <v>466</v>
      </c>
      <c r="R264" s="5">
        <v>1580.0</v>
      </c>
      <c r="S264" s="5" t="s">
        <v>53</v>
      </c>
      <c r="T264" s="5">
        <v>32.0</v>
      </c>
      <c r="U264" s="5" t="s">
        <v>93</v>
      </c>
      <c r="V264" s="5" t="s">
        <v>2651</v>
      </c>
      <c r="W264" s="5" t="s">
        <v>52</v>
      </c>
      <c r="X264" s="5" t="s">
        <v>52</v>
      </c>
      <c r="Y264" s="5" t="s">
        <v>2652</v>
      </c>
      <c r="Z264" s="5" t="s">
        <v>2653</v>
      </c>
      <c r="AA264" s="5" t="s">
        <v>180</v>
      </c>
      <c r="AB264" s="5" t="s">
        <v>52</v>
      </c>
      <c r="AC264" s="5" t="s">
        <v>565</v>
      </c>
      <c r="AD264" s="5" t="s">
        <v>566</v>
      </c>
      <c r="AE264" s="5" t="s">
        <v>567</v>
      </c>
      <c r="AF264" s="5" t="s">
        <v>52</v>
      </c>
      <c r="AG264" s="5" t="s">
        <v>52</v>
      </c>
      <c r="AH264" s="5" t="s">
        <v>568</v>
      </c>
      <c r="AI264" s="5" t="s">
        <v>2645</v>
      </c>
      <c r="AJ264" s="5" t="s">
        <v>2654</v>
      </c>
      <c r="AK264" s="5" t="s">
        <v>2166</v>
      </c>
    </row>
    <row r="265" ht="15.75" customHeight="1">
      <c r="A265" s="5" t="s">
        <v>2655</v>
      </c>
      <c r="B265" s="5" t="s">
        <v>2656</v>
      </c>
      <c r="C265" s="5" t="s">
        <v>102</v>
      </c>
      <c r="D265" s="6">
        <v>45327.0</v>
      </c>
      <c r="E265" s="5">
        <v>40484.0</v>
      </c>
      <c r="F265" s="5">
        <v>18402.0</v>
      </c>
      <c r="G265" s="5" t="s">
        <v>2657</v>
      </c>
      <c r="H265" s="5" t="s">
        <v>45</v>
      </c>
      <c r="I265" s="5" t="s">
        <v>2658</v>
      </c>
      <c r="J265" s="5" t="s">
        <v>86</v>
      </c>
      <c r="K265" s="5" t="s">
        <v>2659</v>
      </c>
      <c r="L265" s="5" t="s">
        <v>2660</v>
      </c>
      <c r="M265" s="5" t="s">
        <v>102</v>
      </c>
      <c r="N265" s="5">
        <v>1752.0</v>
      </c>
      <c r="O265" s="5">
        <v>3.0</v>
      </c>
      <c r="P265" s="5" t="s">
        <v>2661</v>
      </c>
      <c r="Q265" s="5" t="s">
        <v>2662</v>
      </c>
      <c r="R265" s="5">
        <v>432.0</v>
      </c>
      <c r="S265" s="5" t="s">
        <v>53</v>
      </c>
      <c r="T265" s="5">
        <v>0.0</v>
      </c>
      <c r="U265" s="5" t="s">
        <v>52</v>
      </c>
      <c r="V265" s="5" t="s">
        <v>2663</v>
      </c>
      <c r="W265" s="5" t="s">
        <v>55</v>
      </c>
      <c r="X265" s="5" t="s">
        <v>2664</v>
      </c>
      <c r="Y265" s="5" t="s">
        <v>2665</v>
      </c>
      <c r="Z265" s="5" t="s">
        <v>2666</v>
      </c>
      <c r="AA265" s="5" t="s">
        <v>235</v>
      </c>
      <c r="AB265" s="5" t="s">
        <v>52</v>
      </c>
      <c r="AC265" s="5" t="s">
        <v>2667</v>
      </c>
      <c r="AD265" s="5" t="s">
        <v>2668</v>
      </c>
      <c r="AE265" s="5" t="s">
        <v>2669</v>
      </c>
      <c r="AF265" s="5" t="s">
        <v>2670</v>
      </c>
      <c r="AG265" s="5">
        <v>11430.0</v>
      </c>
      <c r="AH265" s="5" t="s">
        <v>2671</v>
      </c>
      <c r="AI265" s="5" t="s">
        <v>102</v>
      </c>
      <c r="AJ265" s="5" t="s">
        <v>102</v>
      </c>
      <c r="AK265" s="5" t="s">
        <v>2672</v>
      </c>
    </row>
    <row r="266" ht="15.75" customHeight="1">
      <c r="A266" s="5" t="s">
        <v>2673</v>
      </c>
      <c r="B266" s="5" t="s">
        <v>456</v>
      </c>
      <c r="C266" s="5" t="s">
        <v>457</v>
      </c>
      <c r="D266" s="6">
        <v>45325.0</v>
      </c>
      <c r="E266" s="5">
        <v>31574.0</v>
      </c>
      <c r="F266" s="5">
        <v>14352.0</v>
      </c>
      <c r="G266" s="5" t="s">
        <v>458</v>
      </c>
      <c r="H266" s="5" t="s">
        <v>459</v>
      </c>
      <c r="I266" s="5" t="s">
        <v>2674</v>
      </c>
      <c r="J266" s="5" t="s">
        <v>461</v>
      </c>
      <c r="K266" s="5" t="s">
        <v>462</v>
      </c>
      <c r="L266" s="5" t="s">
        <v>2675</v>
      </c>
      <c r="M266" s="5" t="s">
        <v>2676</v>
      </c>
      <c r="N266" s="5">
        <v>97239.0</v>
      </c>
      <c r="O266" s="5">
        <v>1.0</v>
      </c>
      <c r="P266" s="5" t="s">
        <v>2677</v>
      </c>
      <c r="Q266" s="5" t="s">
        <v>466</v>
      </c>
      <c r="R266" s="5">
        <v>2560.0</v>
      </c>
      <c r="S266" s="5" t="s">
        <v>374</v>
      </c>
      <c r="T266" s="5">
        <v>0.0</v>
      </c>
      <c r="U266" s="5" t="s">
        <v>158</v>
      </c>
      <c r="V266" s="5" t="s">
        <v>2678</v>
      </c>
      <c r="W266" s="5" t="s">
        <v>52</v>
      </c>
      <c r="X266" s="5" t="s">
        <v>52</v>
      </c>
      <c r="Y266" s="5" t="s">
        <v>2679</v>
      </c>
      <c r="Z266" s="5" t="s">
        <v>2680</v>
      </c>
      <c r="AA266" s="5" t="s">
        <v>119</v>
      </c>
      <c r="AB266" s="5" t="s">
        <v>52</v>
      </c>
      <c r="AC266" s="5" t="s">
        <v>163</v>
      </c>
      <c r="AD266" s="5" t="s">
        <v>164</v>
      </c>
      <c r="AE266" s="5" t="s">
        <v>165</v>
      </c>
      <c r="AF266" s="5" t="s">
        <v>52</v>
      </c>
      <c r="AG266" s="5" t="s">
        <v>52</v>
      </c>
      <c r="AH266" s="5" t="s">
        <v>52</v>
      </c>
      <c r="AI266" s="5" t="s">
        <v>470</v>
      </c>
      <c r="AJ266" s="5" t="s">
        <v>2625</v>
      </c>
      <c r="AK266" s="5" t="s">
        <v>472</v>
      </c>
    </row>
    <row r="267" ht="15.75" customHeight="1">
      <c r="A267" s="5" t="s">
        <v>2681</v>
      </c>
      <c r="B267" s="5" t="s">
        <v>2682</v>
      </c>
      <c r="C267" s="5" t="s">
        <v>2683</v>
      </c>
      <c r="D267" s="6">
        <v>45325.0</v>
      </c>
      <c r="E267" s="5">
        <v>40487.0</v>
      </c>
      <c r="F267" s="5">
        <v>18403.0</v>
      </c>
      <c r="G267" s="5" t="s">
        <v>2657</v>
      </c>
      <c r="H267" s="5" t="s">
        <v>45</v>
      </c>
      <c r="I267" s="5" t="s">
        <v>2658</v>
      </c>
      <c r="J267" s="5" t="s">
        <v>86</v>
      </c>
      <c r="K267" s="5" t="s">
        <v>2684</v>
      </c>
      <c r="L267" s="5" t="s">
        <v>2685</v>
      </c>
      <c r="M267" s="5" t="s">
        <v>2686</v>
      </c>
      <c r="N267" s="5">
        <v>2210.0</v>
      </c>
      <c r="O267" s="5">
        <v>3.0</v>
      </c>
      <c r="P267" s="5" t="s">
        <v>2661</v>
      </c>
      <c r="Q267" s="5" t="s">
        <v>2662</v>
      </c>
      <c r="R267" s="5">
        <v>432.0</v>
      </c>
      <c r="S267" s="5" t="s">
        <v>53</v>
      </c>
      <c r="T267" s="5">
        <v>213.0</v>
      </c>
      <c r="U267" s="5" t="s">
        <v>93</v>
      </c>
      <c r="V267" s="5" t="s">
        <v>2664</v>
      </c>
      <c r="W267" s="5" t="s">
        <v>71</v>
      </c>
      <c r="X267" s="5" t="s">
        <v>52</v>
      </c>
      <c r="Y267" s="5" t="s">
        <v>2665</v>
      </c>
      <c r="Z267" s="5" t="s">
        <v>2666</v>
      </c>
      <c r="AA267" s="5" t="s">
        <v>200</v>
      </c>
      <c r="AB267" s="5" t="s">
        <v>52</v>
      </c>
      <c r="AC267" s="5" t="s">
        <v>216</v>
      </c>
      <c r="AD267" s="5" t="s">
        <v>217</v>
      </c>
      <c r="AE267" s="5" t="s">
        <v>218</v>
      </c>
      <c r="AF267" s="5" t="s">
        <v>52</v>
      </c>
      <c r="AG267" s="5" t="s">
        <v>52</v>
      </c>
      <c r="AH267" s="5" t="s">
        <v>52</v>
      </c>
      <c r="AI267" s="5" t="s">
        <v>2682</v>
      </c>
      <c r="AJ267" s="5" t="s">
        <v>2685</v>
      </c>
      <c r="AK267" s="5" t="s">
        <v>2687</v>
      </c>
    </row>
    <row r="268" ht="15.75" customHeight="1">
      <c r="A268" s="5" t="s">
        <v>2688</v>
      </c>
      <c r="B268" s="5" t="s">
        <v>2689</v>
      </c>
      <c r="C268" s="5" t="s">
        <v>2690</v>
      </c>
      <c r="D268" s="6">
        <v>45324.0</v>
      </c>
      <c r="E268" s="5">
        <v>9093.0</v>
      </c>
      <c r="F268" s="5">
        <v>4133.0</v>
      </c>
      <c r="G268" s="5" t="s">
        <v>170</v>
      </c>
      <c r="H268" s="5" t="s">
        <v>149</v>
      </c>
      <c r="I268" s="5" t="s">
        <v>2691</v>
      </c>
      <c r="J268" s="5" t="s">
        <v>170</v>
      </c>
      <c r="K268" s="5" t="s">
        <v>2692</v>
      </c>
      <c r="L268" s="5" t="s">
        <v>2693</v>
      </c>
      <c r="M268" s="5" t="s">
        <v>2694</v>
      </c>
      <c r="N268" s="5">
        <v>30340.0</v>
      </c>
      <c r="O268" s="5">
        <v>2.0</v>
      </c>
      <c r="P268" s="5" t="s">
        <v>2695</v>
      </c>
      <c r="Q268" s="5" t="s">
        <v>537</v>
      </c>
      <c r="R268" s="5">
        <v>799.0</v>
      </c>
      <c r="S268" s="5" t="s">
        <v>115</v>
      </c>
      <c r="T268" s="5">
        <v>1.0</v>
      </c>
      <c r="U268" s="5" t="s">
        <v>93</v>
      </c>
      <c r="V268" s="5" t="s">
        <v>2696</v>
      </c>
      <c r="W268" s="5" t="s">
        <v>55</v>
      </c>
      <c r="X268" s="5" t="s">
        <v>2697</v>
      </c>
      <c r="Y268" s="5" t="s">
        <v>2698</v>
      </c>
      <c r="Z268" s="5" t="s">
        <v>2699</v>
      </c>
      <c r="AA268" s="5" t="s">
        <v>260</v>
      </c>
      <c r="AB268" s="5" t="s">
        <v>52</v>
      </c>
      <c r="AC268" s="5" t="s">
        <v>2700</v>
      </c>
      <c r="AD268" s="5" t="s">
        <v>2701</v>
      </c>
      <c r="AE268" s="5" t="s">
        <v>2702</v>
      </c>
      <c r="AF268" s="5" t="s">
        <v>52</v>
      </c>
      <c r="AG268" s="5" t="s">
        <v>52</v>
      </c>
      <c r="AH268" s="5" t="s">
        <v>2703</v>
      </c>
      <c r="AI268" s="5" t="s">
        <v>2689</v>
      </c>
      <c r="AJ268" s="5" t="s">
        <v>2693</v>
      </c>
      <c r="AK268" s="5" t="s">
        <v>2704</v>
      </c>
    </row>
    <row r="269" ht="15.75" customHeight="1">
      <c r="A269" s="5" t="s">
        <v>2705</v>
      </c>
      <c r="B269" s="5" t="s">
        <v>1144</v>
      </c>
      <c r="C269" s="5" t="s">
        <v>204</v>
      </c>
      <c r="D269" s="6">
        <v>45317.0</v>
      </c>
      <c r="E269" s="5">
        <v>85864.0</v>
      </c>
      <c r="F269" s="5">
        <v>39029.0</v>
      </c>
      <c r="G269" s="5" t="s">
        <v>1057</v>
      </c>
      <c r="H269" s="5" t="s">
        <v>205</v>
      </c>
      <c r="I269" s="5" t="s">
        <v>2706</v>
      </c>
      <c r="J269" s="5" t="s">
        <v>191</v>
      </c>
      <c r="K269" s="5" t="s">
        <v>2707</v>
      </c>
      <c r="L269" s="5" t="s">
        <v>2404</v>
      </c>
      <c r="M269" s="5" t="s">
        <v>209</v>
      </c>
      <c r="N269" s="5">
        <v>29228.0</v>
      </c>
      <c r="O269" s="5">
        <v>2.0</v>
      </c>
      <c r="P269" s="5" t="s">
        <v>2708</v>
      </c>
      <c r="Q269" s="5" t="s">
        <v>2195</v>
      </c>
      <c r="R269" s="5">
        <v>1680.0</v>
      </c>
      <c r="S269" s="5" t="s">
        <v>53</v>
      </c>
      <c r="T269" s="5">
        <v>50.0</v>
      </c>
      <c r="U269" s="5" t="s">
        <v>93</v>
      </c>
      <c r="V269" s="5" t="s">
        <v>2709</v>
      </c>
      <c r="W269" s="5" t="s">
        <v>52</v>
      </c>
      <c r="X269" s="5" t="s">
        <v>52</v>
      </c>
      <c r="Y269" s="5" t="s">
        <v>2710</v>
      </c>
      <c r="Z269" s="5" t="s">
        <v>2711</v>
      </c>
      <c r="AA269" s="5" t="s">
        <v>162</v>
      </c>
      <c r="AB269" s="5" t="s">
        <v>52</v>
      </c>
      <c r="AC269" s="5" t="s">
        <v>216</v>
      </c>
      <c r="AD269" s="5" t="s">
        <v>217</v>
      </c>
      <c r="AE269" s="5" t="s">
        <v>218</v>
      </c>
      <c r="AF269" s="5" t="s">
        <v>52</v>
      </c>
      <c r="AG269" s="5" t="s">
        <v>52</v>
      </c>
      <c r="AH269" s="5" t="s">
        <v>52</v>
      </c>
      <c r="AI269" s="5" t="s">
        <v>1144</v>
      </c>
      <c r="AJ269" s="5" t="s">
        <v>2404</v>
      </c>
      <c r="AK269" s="5" t="s">
        <v>219</v>
      </c>
    </row>
    <row r="270" ht="15.75" customHeight="1">
      <c r="A270" s="5" t="s">
        <v>2712</v>
      </c>
      <c r="B270" s="5" t="s">
        <v>456</v>
      </c>
      <c r="C270" s="5" t="s">
        <v>457</v>
      </c>
      <c r="D270" s="6">
        <v>45316.0</v>
      </c>
      <c r="E270" s="5">
        <v>37148.0</v>
      </c>
      <c r="F270" s="5">
        <v>16885.0</v>
      </c>
      <c r="G270" s="5" t="s">
        <v>458</v>
      </c>
      <c r="H270" s="5" t="s">
        <v>459</v>
      </c>
      <c r="I270" s="5" t="s">
        <v>1344</v>
      </c>
      <c r="J270" s="5" t="s">
        <v>461</v>
      </c>
      <c r="K270" s="5" t="s">
        <v>462</v>
      </c>
      <c r="L270" s="5" t="s">
        <v>2713</v>
      </c>
      <c r="M270" s="5" t="s">
        <v>2620</v>
      </c>
      <c r="N270" s="5">
        <v>97239.0</v>
      </c>
      <c r="O270" s="5">
        <v>1.0</v>
      </c>
      <c r="P270" s="5" t="s">
        <v>2714</v>
      </c>
      <c r="Q270" s="5" t="s">
        <v>466</v>
      </c>
      <c r="R270" s="5">
        <v>3200.0</v>
      </c>
      <c r="S270" s="5" t="s">
        <v>374</v>
      </c>
      <c r="T270" s="5">
        <v>0.0</v>
      </c>
      <c r="U270" s="5" t="s">
        <v>158</v>
      </c>
      <c r="V270" s="5" t="s">
        <v>2715</v>
      </c>
      <c r="W270" s="5" t="s">
        <v>52</v>
      </c>
      <c r="X270" s="5" t="s">
        <v>52</v>
      </c>
      <c r="Y270" s="5" t="s">
        <v>2716</v>
      </c>
      <c r="Z270" s="5" t="s">
        <v>2717</v>
      </c>
      <c r="AA270" s="5" t="s">
        <v>235</v>
      </c>
      <c r="AB270" s="5" t="s">
        <v>52</v>
      </c>
      <c r="AC270" s="5" t="s">
        <v>163</v>
      </c>
      <c r="AD270" s="5" t="s">
        <v>164</v>
      </c>
      <c r="AE270" s="5" t="s">
        <v>165</v>
      </c>
      <c r="AF270" s="5" t="s">
        <v>52</v>
      </c>
      <c r="AG270" s="5" t="s">
        <v>52</v>
      </c>
      <c r="AH270" s="5" t="s">
        <v>52</v>
      </c>
      <c r="AI270" s="5" t="s">
        <v>470</v>
      </c>
      <c r="AJ270" s="5" t="s">
        <v>2718</v>
      </c>
      <c r="AK270" s="5" t="s">
        <v>472</v>
      </c>
    </row>
    <row r="271" ht="15.75" customHeight="1">
      <c r="A271" s="5" t="s">
        <v>2719</v>
      </c>
      <c r="B271" s="5" t="s">
        <v>2720</v>
      </c>
      <c r="C271" s="5" t="s">
        <v>1222</v>
      </c>
      <c r="D271" s="6">
        <v>45314.0</v>
      </c>
      <c r="E271" s="5">
        <v>19182.0</v>
      </c>
      <c r="F271" s="5">
        <v>8719.0</v>
      </c>
      <c r="G271" s="5" t="s">
        <v>963</v>
      </c>
      <c r="H271" s="5" t="s">
        <v>171</v>
      </c>
      <c r="I271" s="5" t="s">
        <v>2721</v>
      </c>
      <c r="J271" s="5" t="s">
        <v>965</v>
      </c>
      <c r="K271" s="5" t="s">
        <v>391</v>
      </c>
      <c r="L271" s="5" t="s">
        <v>2722</v>
      </c>
      <c r="M271" s="5" t="s">
        <v>1225</v>
      </c>
      <c r="N271" s="5">
        <v>90220.0</v>
      </c>
      <c r="O271" s="5">
        <v>1.0</v>
      </c>
      <c r="P271" s="5" t="s">
        <v>2723</v>
      </c>
      <c r="Q271" s="5">
        <v>4500.0</v>
      </c>
      <c r="R271" s="5">
        <v>11.0</v>
      </c>
      <c r="S271" s="5" t="s">
        <v>53</v>
      </c>
      <c r="T271" s="5">
        <v>0.0</v>
      </c>
      <c r="U271" s="5" t="s">
        <v>70</v>
      </c>
      <c r="V271" s="5" t="s">
        <v>2724</v>
      </c>
      <c r="W271" s="5" t="s">
        <v>71</v>
      </c>
      <c r="X271" s="5" t="s">
        <v>52</v>
      </c>
      <c r="Y271" s="5" t="s">
        <v>2725</v>
      </c>
      <c r="Z271" s="5" t="s">
        <v>2726</v>
      </c>
      <c r="AA271" s="5" t="s">
        <v>730</v>
      </c>
      <c r="AB271" s="5" t="s">
        <v>52</v>
      </c>
      <c r="AC271" s="5" t="s">
        <v>1230</v>
      </c>
      <c r="AD271" s="5" t="s">
        <v>1231</v>
      </c>
      <c r="AE271" s="5" t="s">
        <v>52</v>
      </c>
      <c r="AF271" s="5" t="s">
        <v>52</v>
      </c>
      <c r="AG271" s="5" t="s">
        <v>52</v>
      </c>
      <c r="AH271" s="5" t="s">
        <v>1232</v>
      </c>
      <c r="AI271" s="5" t="s">
        <v>2720</v>
      </c>
      <c r="AJ271" s="5" t="s">
        <v>2722</v>
      </c>
      <c r="AK271" s="5" t="s">
        <v>1233</v>
      </c>
    </row>
    <row r="272" ht="15.75" customHeight="1">
      <c r="A272" s="5" t="s">
        <v>2727</v>
      </c>
      <c r="B272" s="5" t="s">
        <v>2728</v>
      </c>
      <c r="C272" s="5" t="s">
        <v>2728</v>
      </c>
      <c r="D272" s="6">
        <v>45314.0</v>
      </c>
      <c r="E272" s="5">
        <v>4393.0</v>
      </c>
      <c r="F272" s="5">
        <v>1997.0</v>
      </c>
      <c r="G272" s="5" t="s">
        <v>963</v>
      </c>
      <c r="H272" s="5" t="s">
        <v>171</v>
      </c>
      <c r="I272" s="5" t="s">
        <v>2721</v>
      </c>
      <c r="J272" s="5" t="s">
        <v>965</v>
      </c>
      <c r="K272" s="5" t="s">
        <v>744</v>
      </c>
      <c r="L272" s="5" t="s">
        <v>1236</v>
      </c>
      <c r="M272" s="5" t="s">
        <v>2729</v>
      </c>
      <c r="N272" s="5" t="s">
        <v>1238</v>
      </c>
      <c r="O272" s="5">
        <v>1.0</v>
      </c>
      <c r="P272" s="5" t="s">
        <v>2723</v>
      </c>
      <c r="Q272" s="5">
        <v>4500.0</v>
      </c>
      <c r="R272" s="5">
        <v>4.0</v>
      </c>
      <c r="S272" s="5" t="s">
        <v>53</v>
      </c>
      <c r="T272" s="5">
        <v>0.0</v>
      </c>
      <c r="U272" s="5" t="s">
        <v>70</v>
      </c>
      <c r="V272" s="5" t="s">
        <v>2730</v>
      </c>
      <c r="W272" s="5" t="s">
        <v>55</v>
      </c>
      <c r="X272" s="5" t="s">
        <v>2724</v>
      </c>
      <c r="Y272" s="5" t="s">
        <v>2725</v>
      </c>
      <c r="Z272" s="5" t="s">
        <v>2726</v>
      </c>
      <c r="AA272" s="5" t="s">
        <v>730</v>
      </c>
      <c r="AB272" s="5" t="s">
        <v>52</v>
      </c>
      <c r="AC272" s="5" t="s">
        <v>1230</v>
      </c>
      <c r="AD272" s="5" t="s">
        <v>1231</v>
      </c>
      <c r="AE272" s="5" t="s">
        <v>52</v>
      </c>
      <c r="AF272" s="5" t="s">
        <v>52</v>
      </c>
      <c r="AG272" s="5" t="s">
        <v>52</v>
      </c>
      <c r="AH272" s="5" t="s">
        <v>1232</v>
      </c>
      <c r="AI272" s="5" t="s">
        <v>2720</v>
      </c>
      <c r="AJ272" s="5" t="s">
        <v>2722</v>
      </c>
      <c r="AK272" s="5" t="s">
        <v>1233</v>
      </c>
    </row>
    <row r="273" ht="15.75" customHeight="1">
      <c r="A273" s="5" t="s">
        <v>2731</v>
      </c>
      <c r="B273" s="5" t="s">
        <v>2732</v>
      </c>
      <c r="C273" s="5" t="s">
        <v>2733</v>
      </c>
      <c r="D273" s="6">
        <v>45309.0</v>
      </c>
      <c r="E273" s="5">
        <v>272800.0</v>
      </c>
      <c r="F273" s="5">
        <v>124000.0</v>
      </c>
      <c r="G273" s="5" t="s">
        <v>2343</v>
      </c>
      <c r="H273" s="5" t="s">
        <v>366</v>
      </c>
      <c r="I273" s="5" t="s">
        <v>2734</v>
      </c>
      <c r="J273" s="5" t="s">
        <v>1460</v>
      </c>
      <c r="K273" s="5" t="s">
        <v>2735</v>
      </c>
      <c r="L273" s="5" t="s">
        <v>2736</v>
      </c>
      <c r="M273" s="5" t="s">
        <v>2737</v>
      </c>
      <c r="N273" s="5">
        <v>11975.0</v>
      </c>
      <c r="O273" s="5">
        <v>5.0</v>
      </c>
      <c r="P273" s="5" t="s">
        <v>2738</v>
      </c>
      <c r="Q273" s="5" t="s">
        <v>2739</v>
      </c>
      <c r="R273" s="5">
        <v>4403.0</v>
      </c>
      <c r="S273" s="5" t="s">
        <v>115</v>
      </c>
      <c r="T273" s="5">
        <v>0.0</v>
      </c>
      <c r="U273" s="5" t="s">
        <v>52</v>
      </c>
      <c r="V273" s="5" t="s">
        <v>2740</v>
      </c>
      <c r="W273" s="5" t="s">
        <v>52</v>
      </c>
      <c r="X273" s="5" t="s">
        <v>52</v>
      </c>
      <c r="Y273" s="5" t="s">
        <v>2741</v>
      </c>
      <c r="Z273" s="5" t="s">
        <v>2742</v>
      </c>
      <c r="AA273" s="5" t="s">
        <v>2743</v>
      </c>
      <c r="AB273" s="5" t="s">
        <v>52</v>
      </c>
      <c r="AC273" s="5" t="s">
        <v>181</v>
      </c>
      <c r="AD273" s="5" t="s">
        <v>182</v>
      </c>
      <c r="AE273" s="5" t="s">
        <v>183</v>
      </c>
      <c r="AF273" s="5" t="s">
        <v>52</v>
      </c>
      <c r="AG273" s="5" t="s">
        <v>52</v>
      </c>
      <c r="AH273" s="5" t="s">
        <v>184</v>
      </c>
      <c r="AI273" s="5" t="s">
        <v>2744</v>
      </c>
      <c r="AJ273" s="5" t="s">
        <v>2745</v>
      </c>
      <c r="AK273" s="5" t="s">
        <v>2746</v>
      </c>
    </row>
    <row r="274" ht="15.75" customHeight="1">
      <c r="A274" s="5" t="s">
        <v>2747</v>
      </c>
      <c r="B274" s="5" t="s">
        <v>1015</v>
      </c>
      <c r="C274" s="5" t="s">
        <v>1016</v>
      </c>
      <c r="D274" s="6">
        <v>45308.0</v>
      </c>
      <c r="E274" s="5">
        <v>40649.0</v>
      </c>
      <c r="F274" s="5">
        <v>18477.0</v>
      </c>
      <c r="G274" s="5" t="s">
        <v>422</v>
      </c>
      <c r="H274" s="5" t="s">
        <v>45</v>
      </c>
      <c r="I274" s="5" t="s">
        <v>1307</v>
      </c>
      <c r="J274" s="5" t="s">
        <v>424</v>
      </c>
      <c r="K274" s="5" t="s">
        <v>744</v>
      </c>
      <c r="L274" s="5" t="s">
        <v>1017</v>
      </c>
      <c r="M274" s="5" t="s">
        <v>1018</v>
      </c>
      <c r="N274" s="5">
        <v>1960.0</v>
      </c>
      <c r="O274" s="5">
        <v>1.0</v>
      </c>
      <c r="P274" s="5" t="s">
        <v>2748</v>
      </c>
      <c r="Q274" s="5">
        <v>2200.0</v>
      </c>
      <c r="R274" s="5">
        <v>1472.0</v>
      </c>
      <c r="S274" s="5" t="s">
        <v>69</v>
      </c>
      <c r="T274" s="5">
        <v>0.0</v>
      </c>
      <c r="U274" s="5" t="s">
        <v>70</v>
      </c>
      <c r="V274" s="5" t="s">
        <v>2749</v>
      </c>
      <c r="W274" s="5" t="s">
        <v>71</v>
      </c>
      <c r="X274" s="5" t="s">
        <v>52</v>
      </c>
      <c r="Y274" s="5" t="s">
        <v>2750</v>
      </c>
      <c r="Z274" s="5" t="s">
        <v>2751</v>
      </c>
      <c r="AA274" s="5" t="s">
        <v>59</v>
      </c>
      <c r="AB274" s="5" t="s">
        <v>52</v>
      </c>
      <c r="AC274" s="5" t="s">
        <v>398</v>
      </c>
      <c r="AD274" s="5" t="s">
        <v>399</v>
      </c>
      <c r="AE274" s="5" t="s">
        <v>400</v>
      </c>
      <c r="AF274" s="5" t="s">
        <v>401</v>
      </c>
      <c r="AG274" s="5">
        <v>23502.0</v>
      </c>
      <c r="AH274" s="5" t="s">
        <v>402</v>
      </c>
      <c r="AI274" s="5" t="s">
        <v>1015</v>
      </c>
      <c r="AJ274" s="5" t="s">
        <v>1020</v>
      </c>
      <c r="AK274" s="5" t="s">
        <v>79</v>
      </c>
    </row>
    <row r="275" ht="15.75" customHeight="1">
      <c r="A275" s="5" t="s">
        <v>2752</v>
      </c>
      <c r="B275" s="5" t="s">
        <v>2753</v>
      </c>
      <c r="C275" s="5" t="s">
        <v>2754</v>
      </c>
      <c r="D275" s="6">
        <v>45306.0</v>
      </c>
      <c r="E275" s="5">
        <v>51940.0</v>
      </c>
      <c r="F275" s="5">
        <v>23609.0</v>
      </c>
      <c r="G275" s="5" t="s">
        <v>188</v>
      </c>
      <c r="H275" s="5" t="s">
        <v>1069</v>
      </c>
      <c r="I275" s="5" t="s">
        <v>2755</v>
      </c>
      <c r="J275" s="5" t="s">
        <v>191</v>
      </c>
      <c r="K275" s="5" t="s">
        <v>391</v>
      </c>
      <c r="L275" s="5" t="s">
        <v>2756</v>
      </c>
      <c r="M275" s="5" t="s">
        <v>2757</v>
      </c>
      <c r="N275" s="5" t="s">
        <v>2758</v>
      </c>
      <c r="O275" s="5">
        <v>1.0</v>
      </c>
      <c r="P275" s="5" t="s">
        <v>2759</v>
      </c>
      <c r="Q275" s="5" t="s">
        <v>138</v>
      </c>
      <c r="R275" s="5">
        <v>1009.0</v>
      </c>
      <c r="S275" s="5" t="s">
        <v>374</v>
      </c>
      <c r="T275" s="5">
        <v>50.0</v>
      </c>
      <c r="U275" s="5" t="s">
        <v>70</v>
      </c>
      <c r="V275" s="5" t="s">
        <v>2760</v>
      </c>
      <c r="W275" s="5" t="s">
        <v>52</v>
      </c>
      <c r="X275" s="5" t="s">
        <v>52</v>
      </c>
      <c r="Y275" s="5" t="s">
        <v>2761</v>
      </c>
      <c r="Z275" s="5" t="s">
        <v>2762</v>
      </c>
      <c r="AA275" s="5" t="s">
        <v>200</v>
      </c>
      <c r="AB275" s="5" t="s">
        <v>52</v>
      </c>
      <c r="AC275" s="5" t="s">
        <v>72</v>
      </c>
      <c r="AD275" s="5" t="s">
        <v>73</v>
      </c>
      <c r="AE275" s="5" t="s">
        <v>74</v>
      </c>
      <c r="AF275" s="5" t="s">
        <v>75</v>
      </c>
      <c r="AG275" s="5" t="s">
        <v>76</v>
      </c>
      <c r="AH275" s="5" t="s">
        <v>77</v>
      </c>
      <c r="AI275" s="5" t="s">
        <v>2763</v>
      </c>
      <c r="AJ275" s="5" t="s">
        <v>2764</v>
      </c>
      <c r="AK275" s="5" t="s">
        <v>2765</v>
      </c>
    </row>
    <row r="276" ht="15.75" customHeight="1">
      <c r="A276" s="5" t="s">
        <v>2766</v>
      </c>
      <c r="B276" s="5" t="s">
        <v>325</v>
      </c>
      <c r="C276" s="5" t="s">
        <v>326</v>
      </c>
      <c r="D276" s="6">
        <v>45305.0</v>
      </c>
      <c r="E276" s="5">
        <v>61521.0</v>
      </c>
      <c r="F276" s="5">
        <v>27964.0</v>
      </c>
      <c r="G276" s="5" t="s">
        <v>2767</v>
      </c>
      <c r="H276" s="5" t="s">
        <v>189</v>
      </c>
      <c r="I276" s="5" t="s">
        <v>2768</v>
      </c>
      <c r="J276" s="5" t="s">
        <v>532</v>
      </c>
      <c r="K276" s="5" t="s">
        <v>2769</v>
      </c>
      <c r="L276" s="5" t="s">
        <v>330</v>
      </c>
      <c r="M276" s="5" t="s">
        <v>331</v>
      </c>
      <c r="N276" s="5">
        <v>37402.0</v>
      </c>
      <c r="O276" s="5">
        <v>1.0</v>
      </c>
      <c r="P276" s="5" t="s">
        <v>2770</v>
      </c>
      <c r="Q276" s="5">
        <v>4510.0</v>
      </c>
      <c r="R276" s="5">
        <v>34.0</v>
      </c>
      <c r="S276" s="5" t="s">
        <v>53</v>
      </c>
      <c r="T276" s="5">
        <v>47.0</v>
      </c>
      <c r="U276" s="5" t="s">
        <v>93</v>
      </c>
      <c r="V276" s="5" t="s">
        <v>2771</v>
      </c>
      <c r="W276" s="5" t="s">
        <v>71</v>
      </c>
      <c r="X276" s="5" t="s">
        <v>52</v>
      </c>
      <c r="Y276" s="5" t="s">
        <v>2772</v>
      </c>
      <c r="Z276" s="5" t="s">
        <v>2773</v>
      </c>
      <c r="AA276" s="5" t="s">
        <v>1831</v>
      </c>
      <c r="AB276" s="5" t="s">
        <v>52</v>
      </c>
      <c r="AC276" s="5" t="s">
        <v>216</v>
      </c>
      <c r="AD276" s="5" t="s">
        <v>217</v>
      </c>
      <c r="AE276" s="5" t="s">
        <v>218</v>
      </c>
      <c r="AF276" s="5" t="s">
        <v>52</v>
      </c>
      <c r="AG276" s="5" t="s">
        <v>52</v>
      </c>
      <c r="AH276" s="5" t="s">
        <v>52</v>
      </c>
      <c r="AI276" s="5" t="s">
        <v>325</v>
      </c>
      <c r="AJ276" s="5" t="s">
        <v>330</v>
      </c>
      <c r="AK276" s="5" t="s">
        <v>2774</v>
      </c>
    </row>
    <row r="277" ht="15.75" customHeight="1">
      <c r="A277" s="5" t="s">
        <v>2775</v>
      </c>
      <c r="B277" s="5" t="s">
        <v>2776</v>
      </c>
      <c r="C277" s="5" t="s">
        <v>204</v>
      </c>
      <c r="D277" s="6">
        <v>45301.0</v>
      </c>
      <c r="E277" s="5">
        <v>46805.0</v>
      </c>
      <c r="F277" s="5">
        <v>21275.0</v>
      </c>
      <c r="G277" s="5" t="s">
        <v>1057</v>
      </c>
      <c r="H277" s="5" t="s">
        <v>205</v>
      </c>
      <c r="I277" s="5" t="s">
        <v>2706</v>
      </c>
      <c r="J277" s="5" t="s">
        <v>191</v>
      </c>
      <c r="K277" s="5" t="s">
        <v>1059</v>
      </c>
      <c r="L277" s="5" t="s">
        <v>2777</v>
      </c>
      <c r="M277" s="5" t="s">
        <v>209</v>
      </c>
      <c r="N277" s="5">
        <v>698.0</v>
      </c>
      <c r="O277" s="5">
        <v>1.0</v>
      </c>
      <c r="P277" s="5" t="s">
        <v>2778</v>
      </c>
      <c r="Q277" s="5">
        <v>4510.0</v>
      </c>
      <c r="R277" s="5">
        <v>2930.0</v>
      </c>
      <c r="S277" s="5" t="s">
        <v>53</v>
      </c>
      <c r="T277" s="5">
        <v>33.0</v>
      </c>
      <c r="U277" s="5" t="s">
        <v>93</v>
      </c>
      <c r="V277" s="5" t="s">
        <v>2779</v>
      </c>
      <c r="W277" s="5" t="s">
        <v>52</v>
      </c>
      <c r="X277" s="5" t="s">
        <v>52</v>
      </c>
      <c r="Y277" s="5" t="s">
        <v>2780</v>
      </c>
      <c r="Z277" s="5" t="s">
        <v>2781</v>
      </c>
      <c r="AA277" s="5" t="s">
        <v>162</v>
      </c>
      <c r="AB277" s="5" t="s">
        <v>52</v>
      </c>
      <c r="AC277" s="5" t="s">
        <v>216</v>
      </c>
      <c r="AD277" s="5" t="s">
        <v>217</v>
      </c>
      <c r="AE277" s="5" t="s">
        <v>218</v>
      </c>
      <c r="AF277" s="5" t="s">
        <v>52</v>
      </c>
      <c r="AG277" s="5" t="s">
        <v>52</v>
      </c>
      <c r="AH277" s="5" t="s">
        <v>52</v>
      </c>
      <c r="AI277" s="5" t="s">
        <v>2776</v>
      </c>
      <c r="AJ277" s="5" t="s">
        <v>2777</v>
      </c>
      <c r="AK277" s="5" t="s">
        <v>219</v>
      </c>
    </row>
    <row r="278" ht="15.75" customHeight="1">
      <c r="A278" s="5" t="s">
        <v>2782</v>
      </c>
      <c r="B278" s="5" t="s">
        <v>2783</v>
      </c>
      <c r="C278" s="5" t="s">
        <v>102</v>
      </c>
      <c r="D278" s="6">
        <v>45299.0</v>
      </c>
      <c r="E278" s="5">
        <v>62467.0</v>
      </c>
      <c r="F278" s="5">
        <v>28394.0</v>
      </c>
      <c r="G278" s="5" t="s">
        <v>1419</v>
      </c>
      <c r="H278" s="5" t="s">
        <v>2784</v>
      </c>
      <c r="I278" s="5" t="s">
        <v>2785</v>
      </c>
      <c r="J278" s="5" t="s">
        <v>256</v>
      </c>
      <c r="K278" s="5" t="s">
        <v>744</v>
      </c>
      <c r="L278" s="5" t="s">
        <v>2786</v>
      </c>
      <c r="M278" s="5" t="s">
        <v>102</v>
      </c>
      <c r="N278" s="5" t="s">
        <v>52</v>
      </c>
      <c r="O278" s="5">
        <v>1.0</v>
      </c>
      <c r="P278" s="5" t="s">
        <v>2787</v>
      </c>
      <c r="Q278" s="5">
        <v>4500.0</v>
      </c>
      <c r="R278" s="5">
        <v>24.0</v>
      </c>
      <c r="S278" s="5" t="s">
        <v>115</v>
      </c>
      <c r="T278" s="5">
        <v>0.0</v>
      </c>
      <c r="U278" s="5" t="s">
        <v>70</v>
      </c>
      <c r="V278" s="5" t="s">
        <v>2788</v>
      </c>
      <c r="W278" s="5" t="s">
        <v>52</v>
      </c>
      <c r="X278" s="5" t="s">
        <v>52</v>
      </c>
      <c r="Y278" s="5" t="s">
        <v>2789</v>
      </c>
      <c r="Z278" s="5" t="s">
        <v>2790</v>
      </c>
      <c r="AA278" s="5" t="s">
        <v>235</v>
      </c>
      <c r="AB278" s="5" t="s">
        <v>52</v>
      </c>
      <c r="AC278" s="5" t="s">
        <v>2791</v>
      </c>
      <c r="AD278" s="5" t="s">
        <v>2792</v>
      </c>
      <c r="AE278" s="5" t="s">
        <v>52</v>
      </c>
      <c r="AF278" s="5" t="s">
        <v>52</v>
      </c>
      <c r="AG278" s="5">
        <v>79118.0</v>
      </c>
      <c r="AH278" s="5" t="s">
        <v>2793</v>
      </c>
      <c r="AI278" s="5" t="s">
        <v>2794</v>
      </c>
      <c r="AJ278" s="5" t="s">
        <v>2795</v>
      </c>
      <c r="AK278" s="5" t="s">
        <v>1727</v>
      </c>
    </row>
    <row r="279" ht="15.75" customHeight="1">
      <c r="A279" s="5" t="s">
        <v>2796</v>
      </c>
      <c r="B279" s="5" t="s">
        <v>168</v>
      </c>
      <c r="C279" s="5" t="s">
        <v>169</v>
      </c>
      <c r="D279" s="6">
        <v>45297.0</v>
      </c>
      <c r="E279" s="5">
        <v>39600.0</v>
      </c>
      <c r="F279" s="5">
        <v>18000.0</v>
      </c>
      <c r="G279" s="5" t="s">
        <v>719</v>
      </c>
      <c r="H279" s="5" t="s">
        <v>272</v>
      </c>
      <c r="I279" s="5" t="s">
        <v>2797</v>
      </c>
      <c r="J279" s="5" t="s">
        <v>274</v>
      </c>
      <c r="K279" s="5" t="s">
        <v>2798</v>
      </c>
      <c r="L279" s="5" t="s">
        <v>174</v>
      </c>
      <c r="M279" s="5" t="s">
        <v>175</v>
      </c>
      <c r="N279" s="5" t="s">
        <v>52</v>
      </c>
      <c r="O279" s="5">
        <v>1.0</v>
      </c>
      <c r="P279" s="5" t="s">
        <v>2799</v>
      </c>
      <c r="Q279" s="5">
        <v>4510.0</v>
      </c>
      <c r="R279" s="5">
        <v>13130.0</v>
      </c>
      <c r="S279" s="5" t="s">
        <v>115</v>
      </c>
      <c r="T279" s="5">
        <v>0.0</v>
      </c>
      <c r="U279" s="5" t="s">
        <v>52</v>
      </c>
      <c r="V279" s="5" t="s">
        <v>2800</v>
      </c>
      <c r="W279" s="5" t="s">
        <v>52</v>
      </c>
      <c r="X279" s="5" t="s">
        <v>52</v>
      </c>
      <c r="Y279" s="5" t="s">
        <v>2801</v>
      </c>
      <c r="Z279" s="5" t="s">
        <v>2802</v>
      </c>
      <c r="AA279" s="5" t="s">
        <v>1426</v>
      </c>
      <c r="AB279" s="5" t="s">
        <v>52</v>
      </c>
      <c r="AC279" s="5" t="s">
        <v>181</v>
      </c>
      <c r="AD279" s="5" t="s">
        <v>182</v>
      </c>
      <c r="AE279" s="5" t="s">
        <v>183</v>
      </c>
      <c r="AF279" s="5" t="s">
        <v>52</v>
      </c>
      <c r="AG279" s="5" t="s">
        <v>52</v>
      </c>
      <c r="AH279" s="5" t="s">
        <v>184</v>
      </c>
      <c r="AI279" s="5" t="s">
        <v>168</v>
      </c>
      <c r="AJ279" s="5" t="s">
        <v>174</v>
      </c>
      <c r="AK279" s="5" t="s">
        <v>185</v>
      </c>
    </row>
    <row r="280" ht="15.75" customHeight="1">
      <c r="A280" s="5" t="s">
        <v>2803</v>
      </c>
      <c r="B280" s="5" t="s">
        <v>2804</v>
      </c>
      <c r="C280" s="5" t="s">
        <v>102</v>
      </c>
      <c r="D280" s="6">
        <v>45297.0</v>
      </c>
      <c r="E280" s="5">
        <v>41670.0</v>
      </c>
      <c r="F280" s="5">
        <v>18941.0</v>
      </c>
      <c r="G280" s="5" t="s">
        <v>226</v>
      </c>
      <c r="H280" s="5" t="s">
        <v>189</v>
      </c>
      <c r="I280" s="5" t="s">
        <v>2805</v>
      </c>
      <c r="J280" s="5" t="s">
        <v>228</v>
      </c>
      <c r="K280" s="5" t="s">
        <v>391</v>
      </c>
      <c r="L280" s="5" t="s">
        <v>2806</v>
      </c>
      <c r="M280" s="5" t="s">
        <v>102</v>
      </c>
      <c r="N280" s="5">
        <v>33181.0</v>
      </c>
      <c r="O280" s="5">
        <v>1.0</v>
      </c>
      <c r="P280" s="5" t="s">
        <v>2807</v>
      </c>
      <c r="Q280" s="5" t="s">
        <v>244</v>
      </c>
      <c r="R280" s="5">
        <v>886.0</v>
      </c>
      <c r="S280" s="5" t="s">
        <v>53</v>
      </c>
      <c r="T280" s="5">
        <v>51.0</v>
      </c>
      <c r="U280" s="5" t="s">
        <v>70</v>
      </c>
      <c r="V280" s="5" t="s">
        <v>2808</v>
      </c>
      <c r="W280" s="5" t="s">
        <v>52</v>
      </c>
      <c r="X280" s="5" t="s">
        <v>52</v>
      </c>
      <c r="Y280" s="5" t="s">
        <v>2809</v>
      </c>
      <c r="Z280" s="5" t="s">
        <v>2810</v>
      </c>
      <c r="AA280" s="5" t="s">
        <v>59</v>
      </c>
      <c r="AB280" s="5" t="s">
        <v>52</v>
      </c>
      <c r="AC280" s="5" t="s">
        <v>72</v>
      </c>
      <c r="AD280" s="5" t="s">
        <v>73</v>
      </c>
      <c r="AE280" s="5" t="s">
        <v>74</v>
      </c>
      <c r="AF280" s="5" t="s">
        <v>75</v>
      </c>
      <c r="AG280" s="5" t="s">
        <v>76</v>
      </c>
      <c r="AH280" s="5" t="s">
        <v>77</v>
      </c>
      <c r="AI280" s="5" t="s">
        <v>102</v>
      </c>
      <c r="AJ280" s="5" t="s">
        <v>102</v>
      </c>
      <c r="AK280" s="5" t="s">
        <v>2811</v>
      </c>
    </row>
    <row r="281" ht="15.75" customHeight="1">
      <c r="A281" s="5" t="s">
        <v>2812</v>
      </c>
      <c r="B281" s="5" t="s">
        <v>1015</v>
      </c>
      <c r="C281" s="5" t="s">
        <v>1016</v>
      </c>
      <c r="D281" s="6">
        <v>45296.0</v>
      </c>
      <c r="E281" s="5">
        <v>42570.0</v>
      </c>
      <c r="F281" s="5">
        <v>19350.0</v>
      </c>
      <c r="G281" s="5" t="s">
        <v>422</v>
      </c>
      <c r="H281" s="5" t="s">
        <v>45</v>
      </c>
      <c r="I281" s="5" t="s">
        <v>2415</v>
      </c>
      <c r="J281" s="5" t="s">
        <v>424</v>
      </c>
      <c r="K281" s="5" t="s">
        <v>744</v>
      </c>
      <c r="L281" s="5" t="s">
        <v>1017</v>
      </c>
      <c r="M281" s="5" t="s">
        <v>1018</v>
      </c>
      <c r="N281" s="5">
        <v>1960.0</v>
      </c>
      <c r="O281" s="5">
        <v>1.0</v>
      </c>
      <c r="P281" s="5" t="s">
        <v>2813</v>
      </c>
      <c r="Q281" s="5">
        <v>2200.0</v>
      </c>
      <c r="R281" s="5">
        <v>1287.0</v>
      </c>
      <c r="S281" s="5" t="s">
        <v>69</v>
      </c>
      <c r="T281" s="5">
        <v>0.0</v>
      </c>
      <c r="U281" s="5" t="s">
        <v>70</v>
      </c>
      <c r="V281" s="5" t="s">
        <v>2814</v>
      </c>
      <c r="W281" s="5" t="s">
        <v>71</v>
      </c>
      <c r="X281" s="5" t="s">
        <v>52</v>
      </c>
      <c r="Y281" s="5" t="s">
        <v>2815</v>
      </c>
      <c r="Z281" s="5" t="s">
        <v>2816</v>
      </c>
      <c r="AA281" s="5" t="s">
        <v>162</v>
      </c>
      <c r="AB281" s="5" t="s">
        <v>52</v>
      </c>
      <c r="AC281" s="5" t="s">
        <v>398</v>
      </c>
      <c r="AD281" s="5" t="s">
        <v>399</v>
      </c>
      <c r="AE281" s="5" t="s">
        <v>400</v>
      </c>
      <c r="AF281" s="5" t="s">
        <v>401</v>
      </c>
      <c r="AG281" s="5">
        <v>23502.0</v>
      </c>
      <c r="AH281" s="5" t="s">
        <v>402</v>
      </c>
      <c r="AI281" s="5" t="s">
        <v>1015</v>
      </c>
      <c r="AJ281" s="5" t="s">
        <v>1020</v>
      </c>
      <c r="AK281" s="5" t="s">
        <v>79</v>
      </c>
    </row>
    <row r="282" ht="15.75" customHeight="1">
      <c r="A282" s="5" t="s">
        <v>2817</v>
      </c>
      <c r="B282" s="5" t="s">
        <v>2605</v>
      </c>
      <c r="C282" s="5" t="s">
        <v>2606</v>
      </c>
      <c r="D282" s="6">
        <v>45296.0</v>
      </c>
      <c r="E282" s="5">
        <v>59524.0</v>
      </c>
      <c r="F282" s="5">
        <v>27056.0</v>
      </c>
      <c r="G282" s="5" t="s">
        <v>226</v>
      </c>
      <c r="H282" s="5" t="s">
        <v>1792</v>
      </c>
      <c r="I282" s="5" t="s">
        <v>2818</v>
      </c>
      <c r="J282" s="5" t="s">
        <v>228</v>
      </c>
      <c r="K282" s="5" t="s">
        <v>2819</v>
      </c>
      <c r="L282" s="5" t="s">
        <v>2609</v>
      </c>
      <c r="M282" s="5" t="s">
        <v>2610</v>
      </c>
      <c r="N282" s="5" t="s">
        <v>2611</v>
      </c>
      <c r="O282" s="5">
        <v>1.0</v>
      </c>
      <c r="P282" s="5" t="s">
        <v>2820</v>
      </c>
      <c r="Q282" s="5" t="s">
        <v>91</v>
      </c>
      <c r="R282" s="5">
        <v>105.0</v>
      </c>
      <c r="S282" s="5" t="s">
        <v>53</v>
      </c>
      <c r="T282" s="5">
        <v>39.0</v>
      </c>
      <c r="U282" s="5" t="s">
        <v>70</v>
      </c>
      <c r="V282" s="5" t="s">
        <v>2821</v>
      </c>
      <c r="W282" s="5" t="s">
        <v>71</v>
      </c>
      <c r="X282" s="5" t="s">
        <v>52</v>
      </c>
      <c r="Y282" s="5" t="s">
        <v>2822</v>
      </c>
      <c r="Z282" s="5" t="s">
        <v>2823</v>
      </c>
      <c r="AA282" s="5" t="s">
        <v>1426</v>
      </c>
      <c r="AB282" s="5" t="s">
        <v>52</v>
      </c>
      <c r="AC282" s="5" t="s">
        <v>72</v>
      </c>
      <c r="AD282" s="5" t="s">
        <v>73</v>
      </c>
      <c r="AE282" s="5" t="s">
        <v>74</v>
      </c>
      <c r="AF282" s="5" t="s">
        <v>75</v>
      </c>
      <c r="AG282" s="5" t="s">
        <v>76</v>
      </c>
      <c r="AH282" s="5" t="s">
        <v>77</v>
      </c>
      <c r="AI282" s="5" t="s">
        <v>2605</v>
      </c>
      <c r="AJ282" s="5" t="s">
        <v>2616</v>
      </c>
      <c r="AK282" s="5" t="s">
        <v>336</v>
      </c>
    </row>
    <row r="283" ht="15.75" customHeight="1">
      <c r="A283" s="5" t="s">
        <v>2824</v>
      </c>
      <c r="B283" s="5" t="s">
        <v>325</v>
      </c>
      <c r="C283" s="5" t="s">
        <v>326</v>
      </c>
      <c r="D283" s="6">
        <v>45295.0</v>
      </c>
      <c r="E283" s="5">
        <v>60190.0</v>
      </c>
      <c r="F283" s="5">
        <v>27359.0</v>
      </c>
      <c r="G283" s="5" t="s">
        <v>2767</v>
      </c>
      <c r="H283" s="5" t="s">
        <v>189</v>
      </c>
      <c r="I283" s="5" t="s">
        <v>2805</v>
      </c>
      <c r="J283" s="5" t="s">
        <v>532</v>
      </c>
      <c r="K283" s="5" t="s">
        <v>2825</v>
      </c>
      <c r="L283" s="5" t="s">
        <v>330</v>
      </c>
      <c r="M283" s="5" t="s">
        <v>331</v>
      </c>
      <c r="N283" s="5">
        <v>37402.0</v>
      </c>
      <c r="O283" s="5">
        <v>1.0</v>
      </c>
      <c r="P283" s="5" t="s">
        <v>2826</v>
      </c>
      <c r="Q283" s="5">
        <v>4510.0</v>
      </c>
      <c r="R283" s="5">
        <v>32.0</v>
      </c>
      <c r="S283" s="5" t="s">
        <v>53</v>
      </c>
      <c r="T283" s="5">
        <v>45.0</v>
      </c>
      <c r="U283" s="5" t="s">
        <v>93</v>
      </c>
      <c r="V283" s="5" t="s">
        <v>2827</v>
      </c>
      <c r="W283" s="5" t="s">
        <v>71</v>
      </c>
      <c r="X283" s="5" t="s">
        <v>52</v>
      </c>
      <c r="Y283" s="5" t="s">
        <v>2809</v>
      </c>
      <c r="Z283" s="5" t="s">
        <v>2828</v>
      </c>
      <c r="AA283" s="5" t="s">
        <v>59</v>
      </c>
      <c r="AB283" s="5" t="s">
        <v>52</v>
      </c>
      <c r="AC283" s="5" t="s">
        <v>216</v>
      </c>
      <c r="AD283" s="5" t="s">
        <v>217</v>
      </c>
      <c r="AE283" s="5" t="s">
        <v>218</v>
      </c>
      <c r="AF283" s="5" t="s">
        <v>52</v>
      </c>
      <c r="AG283" s="5" t="s">
        <v>52</v>
      </c>
      <c r="AH283" s="5" t="s">
        <v>52</v>
      </c>
      <c r="AI283" s="5" t="s">
        <v>325</v>
      </c>
      <c r="AJ283" s="5" t="s">
        <v>330</v>
      </c>
      <c r="AK283" s="5" t="s">
        <v>2774</v>
      </c>
    </row>
    <row r="284" ht="15.75" customHeight="1">
      <c r="A284" s="5" t="s">
        <v>2829</v>
      </c>
      <c r="B284" s="5" t="s">
        <v>490</v>
      </c>
      <c r="C284" s="5" t="s">
        <v>1133</v>
      </c>
      <c r="D284" s="6">
        <v>45286.0</v>
      </c>
      <c r="E284" s="5">
        <v>13644.0</v>
      </c>
      <c r="F284" s="5">
        <v>6202.0</v>
      </c>
      <c r="G284" s="5" t="s">
        <v>556</v>
      </c>
      <c r="H284" s="5" t="s">
        <v>171</v>
      </c>
      <c r="I284" s="5" t="s">
        <v>1803</v>
      </c>
      <c r="J284" s="5" t="s">
        <v>558</v>
      </c>
      <c r="K284" s="5" t="s">
        <v>1804</v>
      </c>
      <c r="L284" s="5" t="s">
        <v>1136</v>
      </c>
      <c r="M284" s="5" t="s">
        <v>1806</v>
      </c>
      <c r="N284" s="5">
        <v>11003.0</v>
      </c>
      <c r="O284" s="5">
        <v>1.0</v>
      </c>
      <c r="P284" s="5" t="s">
        <v>2830</v>
      </c>
      <c r="Q284" s="5" t="s">
        <v>52</v>
      </c>
      <c r="R284" s="5">
        <v>886.0</v>
      </c>
      <c r="S284" s="5" t="s">
        <v>92</v>
      </c>
      <c r="T284" s="5">
        <v>62.0</v>
      </c>
      <c r="U284" s="5" t="s">
        <v>93</v>
      </c>
      <c r="V284" s="5" t="s">
        <v>2831</v>
      </c>
      <c r="W284" s="5" t="s">
        <v>71</v>
      </c>
      <c r="X284" s="5" t="s">
        <v>52</v>
      </c>
      <c r="Y284" s="5" t="s">
        <v>2832</v>
      </c>
      <c r="Z284" s="5" t="s">
        <v>2833</v>
      </c>
      <c r="AA284" s="5" t="s">
        <v>235</v>
      </c>
      <c r="AB284" s="5" t="s">
        <v>52</v>
      </c>
      <c r="AC284" s="5" t="s">
        <v>565</v>
      </c>
      <c r="AD284" s="5" t="s">
        <v>566</v>
      </c>
      <c r="AE284" s="5" t="s">
        <v>567</v>
      </c>
      <c r="AF284" s="5" t="s">
        <v>52</v>
      </c>
      <c r="AG284" s="5" t="s">
        <v>52</v>
      </c>
      <c r="AH284" s="5" t="s">
        <v>568</v>
      </c>
      <c r="AI284" s="5" t="s">
        <v>490</v>
      </c>
      <c r="AJ284" s="5" t="s">
        <v>1136</v>
      </c>
      <c r="AK284" s="5" t="s">
        <v>1142</v>
      </c>
    </row>
    <row r="285" ht="15.75" customHeight="1">
      <c r="A285" s="5" t="s">
        <v>2834</v>
      </c>
      <c r="B285" s="5" t="s">
        <v>2835</v>
      </c>
      <c r="C285" s="5" t="s">
        <v>2836</v>
      </c>
      <c r="D285" s="6">
        <v>45286.0</v>
      </c>
      <c r="E285" s="5">
        <v>31365.0</v>
      </c>
      <c r="F285" s="5">
        <v>14257.0</v>
      </c>
      <c r="G285" s="5" t="s">
        <v>634</v>
      </c>
      <c r="H285" s="5" t="s">
        <v>171</v>
      </c>
      <c r="I285" s="5" t="s">
        <v>1803</v>
      </c>
      <c r="J285" s="5" t="s">
        <v>274</v>
      </c>
      <c r="K285" s="5" t="s">
        <v>2837</v>
      </c>
      <c r="L285" s="5" t="s">
        <v>2838</v>
      </c>
      <c r="M285" s="5" t="s">
        <v>2839</v>
      </c>
      <c r="N285" s="5">
        <v>90501.0</v>
      </c>
      <c r="O285" s="5">
        <v>1.0</v>
      </c>
      <c r="P285" s="5" t="s">
        <v>2840</v>
      </c>
      <c r="Q285" s="5" t="s">
        <v>52</v>
      </c>
      <c r="R285" s="5">
        <v>778.0</v>
      </c>
      <c r="S285" s="5" t="s">
        <v>53</v>
      </c>
      <c r="T285" s="5">
        <v>55.0</v>
      </c>
      <c r="U285" s="5" t="s">
        <v>93</v>
      </c>
      <c r="V285" s="5" t="s">
        <v>2841</v>
      </c>
      <c r="W285" s="5" t="s">
        <v>71</v>
      </c>
      <c r="X285" s="5" t="s">
        <v>52</v>
      </c>
      <c r="Y285" s="5" t="s">
        <v>2832</v>
      </c>
      <c r="Z285" s="5" t="s">
        <v>2842</v>
      </c>
      <c r="AA285" s="5" t="s">
        <v>235</v>
      </c>
      <c r="AB285" s="5" t="s">
        <v>283</v>
      </c>
      <c r="AC285" s="5" t="s">
        <v>565</v>
      </c>
      <c r="AD285" s="5" t="s">
        <v>566</v>
      </c>
      <c r="AE285" s="5" t="s">
        <v>567</v>
      </c>
      <c r="AF285" s="5" t="s">
        <v>52</v>
      </c>
      <c r="AG285" s="5" t="s">
        <v>52</v>
      </c>
      <c r="AH285" s="5" t="s">
        <v>568</v>
      </c>
      <c r="AI285" s="5" t="s">
        <v>2835</v>
      </c>
      <c r="AJ285" s="5" t="s">
        <v>2838</v>
      </c>
      <c r="AK285" s="5" t="s">
        <v>2044</v>
      </c>
    </row>
    <row r="286" ht="15.75" customHeight="1">
      <c r="A286" s="5" t="s">
        <v>2843</v>
      </c>
      <c r="B286" s="5" t="s">
        <v>2054</v>
      </c>
      <c r="C286" s="5" t="s">
        <v>2055</v>
      </c>
      <c r="D286" s="6">
        <v>45283.0</v>
      </c>
      <c r="E286" s="5">
        <v>37752.0</v>
      </c>
      <c r="F286" s="5">
        <v>17160.0</v>
      </c>
      <c r="G286" s="5" t="s">
        <v>1683</v>
      </c>
      <c r="H286" s="5" t="s">
        <v>171</v>
      </c>
      <c r="I286" s="5" t="s">
        <v>2844</v>
      </c>
      <c r="J286" s="5" t="s">
        <v>1685</v>
      </c>
      <c r="K286" s="5" t="s">
        <v>2845</v>
      </c>
      <c r="L286" s="5" t="s">
        <v>2058</v>
      </c>
      <c r="M286" s="5" t="s">
        <v>2059</v>
      </c>
      <c r="N286" s="5">
        <v>90248.0</v>
      </c>
      <c r="O286" s="5">
        <v>1.0</v>
      </c>
      <c r="P286" s="5" t="s">
        <v>2846</v>
      </c>
      <c r="Q286" s="5">
        <v>4532.0</v>
      </c>
      <c r="R286" s="5">
        <v>4.0</v>
      </c>
      <c r="S286" s="5" t="s">
        <v>53</v>
      </c>
      <c r="T286" s="5">
        <v>24.0</v>
      </c>
      <c r="U286" s="5" t="s">
        <v>93</v>
      </c>
      <c r="V286" s="5" t="s">
        <v>2847</v>
      </c>
      <c r="W286" s="5" t="s">
        <v>52</v>
      </c>
      <c r="X286" s="5" t="s">
        <v>52</v>
      </c>
      <c r="Y286" s="5" t="s">
        <v>2848</v>
      </c>
      <c r="Z286" s="5" t="s">
        <v>2849</v>
      </c>
      <c r="AA286" s="5" t="s">
        <v>235</v>
      </c>
      <c r="AB286" s="5" t="s">
        <v>52</v>
      </c>
      <c r="AC286" s="5" t="s">
        <v>216</v>
      </c>
      <c r="AD286" s="5" t="s">
        <v>217</v>
      </c>
      <c r="AE286" s="5" t="s">
        <v>218</v>
      </c>
      <c r="AF286" s="5" t="s">
        <v>52</v>
      </c>
      <c r="AG286" s="5" t="s">
        <v>52</v>
      </c>
      <c r="AH286" s="5" t="s">
        <v>52</v>
      </c>
      <c r="AI286" s="5" t="s">
        <v>2064</v>
      </c>
      <c r="AJ286" s="5" t="s">
        <v>2065</v>
      </c>
      <c r="AK286" s="5" t="s">
        <v>941</v>
      </c>
    </row>
    <row r="287" ht="15.75" customHeight="1">
      <c r="A287" s="5" t="s">
        <v>2850</v>
      </c>
      <c r="B287" s="5" t="s">
        <v>2851</v>
      </c>
      <c r="C287" s="5" t="s">
        <v>2851</v>
      </c>
      <c r="D287" s="6">
        <v>45283.0</v>
      </c>
      <c r="E287" s="5">
        <v>12106.0</v>
      </c>
      <c r="F287" s="5">
        <v>5503.0</v>
      </c>
      <c r="G287" s="5" t="s">
        <v>107</v>
      </c>
      <c r="H287" s="5" t="s">
        <v>131</v>
      </c>
      <c r="I287" s="5" t="s">
        <v>2852</v>
      </c>
      <c r="J287" s="5" t="s">
        <v>109</v>
      </c>
      <c r="K287" s="5" t="s">
        <v>391</v>
      </c>
      <c r="L287" s="5" t="s">
        <v>2853</v>
      </c>
      <c r="M287" s="5" t="s">
        <v>2854</v>
      </c>
      <c r="N287" s="5">
        <v>23505.0</v>
      </c>
      <c r="O287" s="5">
        <v>1.0</v>
      </c>
      <c r="P287" s="5" t="s">
        <v>2855</v>
      </c>
      <c r="Q287" s="5" t="s">
        <v>244</v>
      </c>
      <c r="R287" s="5">
        <v>8.0</v>
      </c>
      <c r="S287" s="5" t="s">
        <v>69</v>
      </c>
      <c r="T287" s="5">
        <v>43.0</v>
      </c>
      <c r="U287" s="5" t="s">
        <v>70</v>
      </c>
      <c r="V287" s="5" t="s">
        <v>2856</v>
      </c>
      <c r="W287" s="5" t="s">
        <v>55</v>
      </c>
      <c r="X287" s="5" t="s">
        <v>2857</v>
      </c>
      <c r="Y287" s="5" t="s">
        <v>2858</v>
      </c>
      <c r="Z287" s="5">
        <v>4687.0</v>
      </c>
      <c r="AA287" s="5" t="s">
        <v>730</v>
      </c>
      <c r="AB287" s="5" t="s">
        <v>52</v>
      </c>
      <c r="AC287" s="5" t="s">
        <v>1566</v>
      </c>
      <c r="AD287" s="5" t="s">
        <v>1567</v>
      </c>
      <c r="AE287" s="5" t="s">
        <v>1568</v>
      </c>
      <c r="AF287" s="5" t="s">
        <v>1569</v>
      </c>
      <c r="AG287" s="5">
        <v>60025.0</v>
      </c>
      <c r="AH287" s="5" t="s">
        <v>1570</v>
      </c>
      <c r="AI287" s="5" t="s">
        <v>2164</v>
      </c>
      <c r="AJ287" s="5" t="s">
        <v>1314</v>
      </c>
      <c r="AK287" s="5" t="s">
        <v>2859</v>
      </c>
    </row>
    <row r="288" ht="15.75" customHeight="1">
      <c r="A288" s="5" t="s">
        <v>2860</v>
      </c>
      <c r="B288" s="5" t="s">
        <v>64</v>
      </c>
      <c r="C288" s="5" t="s">
        <v>65</v>
      </c>
      <c r="D288" s="6">
        <v>45282.0</v>
      </c>
      <c r="E288" s="5">
        <v>28840.0</v>
      </c>
      <c r="F288" s="5">
        <v>13109.0</v>
      </c>
      <c r="G288" s="5" t="s">
        <v>44</v>
      </c>
      <c r="H288" s="5" t="s">
        <v>45</v>
      </c>
      <c r="I288" s="5" t="s">
        <v>2861</v>
      </c>
      <c r="J288" s="5" t="s">
        <v>47</v>
      </c>
      <c r="K288" s="5" t="s">
        <v>2862</v>
      </c>
      <c r="L288" s="5" t="s">
        <v>67</v>
      </c>
      <c r="M288" s="5" t="s">
        <v>68</v>
      </c>
      <c r="N288" s="5">
        <v>1960.0</v>
      </c>
      <c r="O288" s="5">
        <v>1.0</v>
      </c>
      <c r="P288" s="5" t="s">
        <v>2863</v>
      </c>
      <c r="Q288" s="5" t="s">
        <v>52</v>
      </c>
      <c r="R288" s="5">
        <v>1240.0</v>
      </c>
      <c r="S288" s="5" t="s">
        <v>69</v>
      </c>
      <c r="T288" s="5">
        <v>0.0</v>
      </c>
      <c r="U288" s="5" t="s">
        <v>70</v>
      </c>
      <c r="V288" s="5" t="s">
        <v>2864</v>
      </c>
      <c r="W288" s="5" t="s">
        <v>71</v>
      </c>
      <c r="X288" s="5" t="s">
        <v>52</v>
      </c>
      <c r="Y288" s="5" t="s">
        <v>2865</v>
      </c>
      <c r="Z288" s="5" t="s">
        <v>2866</v>
      </c>
      <c r="AA288" s="5" t="s">
        <v>260</v>
      </c>
      <c r="AB288" s="5" t="s">
        <v>52</v>
      </c>
      <c r="AC288" s="5" t="s">
        <v>72</v>
      </c>
      <c r="AD288" s="5" t="s">
        <v>73</v>
      </c>
      <c r="AE288" s="5" t="s">
        <v>74</v>
      </c>
      <c r="AF288" s="5" t="s">
        <v>75</v>
      </c>
      <c r="AG288" s="5" t="s">
        <v>76</v>
      </c>
      <c r="AH288" s="5" t="s">
        <v>77</v>
      </c>
      <c r="AI288" s="5" t="s">
        <v>64</v>
      </c>
      <c r="AJ288" s="5" t="s">
        <v>78</v>
      </c>
      <c r="AK288" s="5" t="s">
        <v>79</v>
      </c>
    </row>
    <row r="289" ht="15.75" customHeight="1">
      <c r="A289" s="5" t="s">
        <v>2867</v>
      </c>
      <c r="B289" s="5" t="s">
        <v>2868</v>
      </c>
      <c r="C289" s="5" t="s">
        <v>2869</v>
      </c>
      <c r="D289" s="6">
        <v>45281.0</v>
      </c>
      <c r="E289" s="5">
        <v>62787.0</v>
      </c>
      <c r="F289" s="5">
        <v>28540.0</v>
      </c>
      <c r="G289" s="5" t="s">
        <v>349</v>
      </c>
      <c r="H289" s="5" t="s">
        <v>45</v>
      </c>
      <c r="I289" s="5" t="s">
        <v>2870</v>
      </c>
      <c r="J289" s="5" t="s">
        <v>351</v>
      </c>
      <c r="K289" s="5" t="s">
        <v>391</v>
      </c>
      <c r="L289" s="5" t="s">
        <v>2871</v>
      </c>
      <c r="M289" s="5" t="s">
        <v>2872</v>
      </c>
      <c r="N289" s="5" t="s">
        <v>52</v>
      </c>
      <c r="O289" s="5">
        <v>1.0</v>
      </c>
      <c r="P289" s="5" t="s">
        <v>2873</v>
      </c>
      <c r="Q289" s="5" t="s">
        <v>244</v>
      </c>
      <c r="R289" s="5">
        <v>205.0</v>
      </c>
      <c r="S289" s="5" t="s">
        <v>1077</v>
      </c>
      <c r="T289" s="5">
        <v>37.0</v>
      </c>
      <c r="U289" s="5" t="s">
        <v>70</v>
      </c>
      <c r="V289" s="5" t="s">
        <v>2874</v>
      </c>
      <c r="W289" s="5" t="s">
        <v>52</v>
      </c>
      <c r="X289" s="5" t="s">
        <v>52</v>
      </c>
      <c r="Y289" s="5" t="s">
        <v>2858</v>
      </c>
      <c r="Z289" s="5" t="s">
        <v>2875</v>
      </c>
      <c r="AA289" s="5" t="s">
        <v>162</v>
      </c>
      <c r="AB289" s="5" t="s">
        <v>52</v>
      </c>
      <c r="AC289" s="5" t="s">
        <v>72</v>
      </c>
      <c r="AD289" s="5" t="s">
        <v>73</v>
      </c>
      <c r="AE289" s="5" t="s">
        <v>74</v>
      </c>
      <c r="AF289" s="5" t="s">
        <v>75</v>
      </c>
      <c r="AG289" s="5" t="s">
        <v>76</v>
      </c>
      <c r="AH289" s="5" t="s">
        <v>77</v>
      </c>
      <c r="AI289" s="5" t="s">
        <v>2868</v>
      </c>
      <c r="AJ289" s="5" t="s">
        <v>2876</v>
      </c>
      <c r="AK289" s="5" t="s">
        <v>404</v>
      </c>
    </row>
    <row r="290" ht="15.75" customHeight="1">
      <c r="A290" s="5" t="s">
        <v>2877</v>
      </c>
      <c r="B290" s="5" t="s">
        <v>2868</v>
      </c>
      <c r="C290" s="5" t="s">
        <v>2869</v>
      </c>
      <c r="D290" s="6">
        <v>45281.0</v>
      </c>
      <c r="E290" s="5">
        <v>628361.0</v>
      </c>
      <c r="F290" s="5">
        <v>285619.0</v>
      </c>
      <c r="G290" s="5" t="s">
        <v>349</v>
      </c>
      <c r="H290" s="5" t="s">
        <v>45</v>
      </c>
      <c r="I290" s="5" t="s">
        <v>2870</v>
      </c>
      <c r="J290" s="5" t="s">
        <v>351</v>
      </c>
      <c r="K290" s="5" t="s">
        <v>2878</v>
      </c>
      <c r="L290" s="5" t="s">
        <v>2871</v>
      </c>
      <c r="M290" s="5" t="s">
        <v>2872</v>
      </c>
      <c r="N290" s="5" t="s">
        <v>52</v>
      </c>
      <c r="O290" s="5">
        <v>10.0</v>
      </c>
      <c r="P290" s="5" t="s">
        <v>2879</v>
      </c>
      <c r="Q290" s="5" t="s">
        <v>2880</v>
      </c>
      <c r="R290" s="5">
        <v>1020.0</v>
      </c>
      <c r="S290" s="5" t="s">
        <v>1077</v>
      </c>
      <c r="T290" s="5">
        <v>298.0</v>
      </c>
      <c r="U290" s="5" t="s">
        <v>70</v>
      </c>
      <c r="V290" s="5" t="s">
        <v>2881</v>
      </c>
      <c r="W290" s="5" t="s">
        <v>52</v>
      </c>
      <c r="X290" s="5" t="s">
        <v>52</v>
      </c>
      <c r="Y290" s="5" t="s">
        <v>2858</v>
      </c>
      <c r="Z290" s="5" t="s">
        <v>2882</v>
      </c>
      <c r="AA290" s="5" t="s">
        <v>162</v>
      </c>
      <c r="AB290" s="5" t="s">
        <v>52</v>
      </c>
      <c r="AC290" s="5" t="s">
        <v>72</v>
      </c>
      <c r="AD290" s="5" t="s">
        <v>73</v>
      </c>
      <c r="AE290" s="5" t="s">
        <v>74</v>
      </c>
      <c r="AF290" s="5" t="s">
        <v>75</v>
      </c>
      <c r="AG290" s="5" t="s">
        <v>76</v>
      </c>
      <c r="AH290" s="5" t="s">
        <v>77</v>
      </c>
      <c r="AI290" s="5" t="s">
        <v>2868</v>
      </c>
      <c r="AJ290" s="5" t="s">
        <v>2876</v>
      </c>
      <c r="AK290" s="5" t="s">
        <v>404</v>
      </c>
    </row>
    <row r="291" ht="15.75" customHeight="1">
      <c r="A291" s="5" t="s">
        <v>2883</v>
      </c>
      <c r="B291" s="5" t="s">
        <v>2868</v>
      </c>
      <c r="C291" s="5" t="s">
        <v>2869</v>
      </c>
      <c r="D291" s="6">
        <v>45281.0</v>
      </c>
      <c r="E291" s="5">
        <v>816107.0</v>
      </c>
      <c r="F291" s="5">
        <v>370958.0</v>
      </c>
      <c r="G291" s="5" t="s">
        <v>349</v>
      </c>
      <c r="H291" s="5" t="s">
        <v>45</v>
      </c>
      <c r="I291" s="5" t="s">
        <v>2870</v>
      </c>
      <c r="J291" s="5" t="s">
        <v>351</v>
      </c>
      <c r="K291" s="5" t="s">
        <v>2884</v>
      </c>
      <c r="L291" s="5" t="s">
        <v>2871</v>
      </c>
      <c r="M291" s="5" t="s">
        <v>2872</v>
      </c>
      <c r="N291" s="5" t="s">
        <v>52</v>
      </c>
      <c r="O291" s="5">
        <v>13.0</v>
      </c>
      <c r="P291" s="5" t="s">
        <v>2885</v>
      </c>
      <c r="Q291" s="5" t="s">
        <v>2886</v>
      </c>
      <c r="R291" s="5">
        <v>1351.0</v>
      </c>
      <c r="S291" s="5" t="s">
        <v>1077</v>
      </c>
      <c r="T291" s="5">
        <v>401.0</v>
      </c>
      <c r="U291" s="5" t="s">
        <v>70</v>
      </c>
      <c r="V291" s="5" t="s">
        <v>2887</v>
      </c>
      <c r="W291" s="5" t="s">
        <v>52</v>
      </c>
      <c r="X291" s="5" t="s">
        <v>52</v>
      </c>
      <c r="Y291" s="5" t="s">
        <v>2858</v>
      </c>
      <c r="Z291" s="5" t="s">
        <v>2888</v>
      </c>
      <c r="AA291" s="5" t="s">
        <v>162</v>
      </c>
      <c r="AB291" s="5" t="s">
        <v>52</v>
      </c>
      <c r="AC291" s="5" t="s">
        <v>72</v>
      </c>
      <c r="AD291" s="5" t="s">
        <v>73</v>
      </c>
      <c r="AE291" s="5" t="s">
        <v>74</v>
      </c>
      <c r="AF291" s="5" t="s">
        <v>75</v>
      </c>
      <c r="AG291" s="5" t="s">
        <v>76</v>
      </c>
      <c r="AH291" s="5" t="s">
        <v>77</v>
      </c>
      <c r="AI291" s="5" t="s">
        <v>2868</v>
      </c>
      <c r="AJ291" s="5" t="s">
        <v>2876</v>
      </c>
      <c r="AK291" s="5" t="s">
        <v>404</v>
      </c>
    </row>
    <row r="292" ht="15.75" customHeight="1">
      <c r="A292" s="5" t="s">
        <v>2889</v>
      </c>
      <c r="B292" s="5" t="s">
        <v>2868</v>
      </c>
      <c r="C292" s="5" t="s">
        <v>2869</v>
      </c>
      <c r="D292" s="6">
        <v>45281.0</v>
      </c>
      <c r="E292" s="5">
        <v>62567.0</v>
      </c>
      <c r="F292" s="5">
        <v>28440.0</v>
      </c>
      <c r="G292" s="5" t="s">
        <v>349</v>
      </c>
      <c r="H292" s="5" t="s">
        <v>45</v>
      </c>
      <c r="I292" s="5" t="s">
        <v>2870</v>
      </c>
      <c r="J292" s="5" t="s">
        <v>351</v>
      </c>
      <c r="K292" s="5" t="s">
        <v>391</v>
      </c>
      <c r="L292" s="5" t="s">
        <v>2871</v>
      </c>
      <c r="M292" s="5" t="s">
        <v>2890</v>
      </c>
      <c r="N292" s="5" t="s">
        <v>52</v>
      </c>
      <c r="O292" s="5">
        <v>1.0</v>
      </c>
      <c r="P292" s="5" t="s">
        <v>2891</v>
      </c>
      <c r="Q292" s="5" t="s">
        <v>244</v>
      </c>
      <c r="R292" s="5">
        <v>87.0</v>
      </c>
      <c r="S292" s="5" t="s">
        <v>1077</v>
      </c>
      <c r="T292" s="5">
        <v>37.0</v>
      </c>
      <c r="U292" s="5" t="s">
        <v>70</v>
      </c>
      <c r="V292" s="5" t="s">
        <v>2892</v>
      </c>
      <c r="W292" s="5" t="s">
        <v>52</v>
      </c>
      <c r="X292" s="5" t="s">
        <v>52</v>
      </c>
      <c r="Y292" s="5" t="s">
        <v>2858</v>
      </c>
      <c r="Z292" s="5" t="s">
        <v>2893</v>
      </c>
      <c r="AA292" s="5" t="s">
        <v>162</v>
      </c>
      <c r="AB292" s="5" t="s">
        <v>52</v>
      </c>
      <c r="AC292" s="5" t="s">
        <v>72</v>
      </c>
      <c r="AD292" s="5" t="s">
        <v>73</v>
      </c>
      <c r="AE292" s="5" t="s">
        <v>74</v>
      </c>
      <c r="AF292" s="5" t="s">
        <v>75</v>
      </c>
      <c r="AG292" s="5" t="s">
        <v>76</v>
      </c>
      <c r="AH292" s="5" t="s">
        <v>77</v>
      </c>
      <c r="AI292" s="5" t="s">
        <v>2868</v>
      </c>
      <c r="AJ292" s="5" t="s">
        <v>2876</v>
      </c>
      <c r="AK292" s="5" t="s">
        <v>404</v>
      </c>
    </row>
    <row r="293" ht="15.75" customHeight="1">
      <c r="A293" s="5" t="s">
        <v>2894</v>
      </c>
      <c r="B293" s="5" t="s">
        <v>2868</v>
      </c>
      <c r="C293" s="5" t="s">
        <v>2869</v>
      </c>
      <c r="D293" s="6">
        <v>45281.0</v>
      </c>
      <c r="E293" s="5">
        <v>62743.0</v>
      </c>
      <c r="F293" s="5">
        <v>28520.0</v>
      </c>
      <c r="G293" s="5" t="s">
        <v>349</v>
      </c>
      <c r="H293" s="5" t="s">
        <v>45</v>
      </c>
      <c r="I293" s="5" t="s">
        <v>2870</v>
      </c>
      <c r="J293" s="5" t="s">
        <v>351</v>
      </c>
      <c r="K293" s="5" t="s">
        <v>391</v>
      </c>
      <c r="L293" s="5" t="s">
        <v>2871</v>
      </c>
      <c r="M293" s="5" t="s">
        <v>2890</v>
      </c>
      <c r="N293" s="5" t="s">
        <v>52</v>
      </c>
      <c r="O293" s="5">
        <v>1.0</v>
      </c>
      <c r="P293" s="5" t="s">
        <v>2895</v>
      </c>
      <c r="Q293" s="5" t="s">
        <v>244</v>
      </c>
      <c r="R293" s="5">
        <v>83.0</v>
      </c>
      <c r="S293" s="5" t="s">
        <v>1077</v>
      </c>
      <c r="T293" s="5">
        <v>37.0</v>
      </c>
      <c r="U293" s="5" t="s">
        <v>70</v>
      </c>
      <c r="V293" s="5" t="s">
        <v>2896</v>
      </c>
      <c r="W293" s="5" t="s">
        <v>52</v>
      </c>
      <c r="X293" s="5" t="s">
        <v>52</v>
      </c>
      <c r="Y293" s="5" t="s">
        <v>2858</v>
      </c>
      <c r="Z293" s="5" t="s">
        <v>2897</v>
      </c>
      <c r="AA293" s="5" t="s">
        <v>162</v>
      </c>
      <c r="AB293" s="5" t="s">
        <v>52</v>
      </c>
      <c r="AC293" s="5" t="s">
        <v>72</v>
      </c>
      <c r="AD293" s="5" t="s">
        <v>73</v>
      </c>
      <c r="AE293" s="5" t="s">
        <v>74</v>
      </c>
      <c r="AF293" s="5" t="s">
        <v>75</v>
      </c>
      <c r="AG293" s="5" t="s">
        <v>76</v>
      </c>
      <c r="AH293" s="5" t="s">
        <v>77</v>
      </c>
      <c r="AI293" s="5" t="s">
        <v>2898</v>
      </c>
      <c r="AJ293" s="5" t="s">
        <v>2899</v>
      </c>
      <c r="AK293" s="5" t="s">
        <v>404</v>
      </c>
    </row>
    <row r="294" ht="15.75" customHeight="1">
      <c r="A294" s="5" t="s">
        <v>2900</v>
      </c>
      <c r="B294" s="5" t="s">
        <v>2901</v>
      </c>
      <c r="C294" s="5" t="s">
        <v>2902</v>
      </c>
      <c r="D294" s="6">
        <v>45272.0</v>
      </c>
      <c r="E294" s="5">
        <v>28906.0</v>
      </c>
      <c r="F294" s="5">
        <v>13139.0</v>
      </c>
      <c r="G294" s="5" t="s">
        <v>130</v>
      </c>
      <c r="H294" s="5" t="s">
        <v>131</v>
      </c>
      <c r="I294" s="5" t="s">
        <v>2903</v>
      </c>
      <c r="J294" s="5" t="s">
        <v>133</v>
      </c>
      <c r="K294" s="5" t="s">
        <v>2904</v>
      </c>
      <c r="L294" s="5" t="s">
        <v>2905</v>
      </c>
      <c r="M294" s="5" t="s">
        <v>2906</v>
      </c>
      <c r="N294" s="5">
        <v>30326.0</v>
      </c>
      <c r="O294" s="5">
        <v>1.0</v>
      </c>
      <c r="P294" s="5" t="s">
        <v>2907</v>
      </c>
      <c r="Q294" s="5" t="s">
        <v>52</v>
      </c>
      <c r="R294" s="5">
        <v>587.0</v>
      </c>
      <c r="S294" s="5" t="s">
        <v>53</v>
      </c>
      <c r="T294" s="5">
        <v>70.0</v>
      </c>
      <c r="U294" s="5" t="s">
        <v>70</v>
      </c>
      <c r="V294" s="5" t="s">
        <v>2908</v>
      </c>
      <c r="W294" s="5" t="s">
        <v>71</v>
      </c>
      <c r="X294" s="5" t="s">
        <v>52</v>
      </c>
      <c r="Y294" s="5" t="s">
        <v>2909</v>
      </c>
      <c r="Z294" s="5" t="s">
        <v>2910</v>
      </c>
      <c r="AA294" s="5" t="s">
        <v>162</v>
      </c>
      <c r="AB294" s="5" t="s">
        <v>52</v>
      </c>
      <c r="AC294" s="5" t="s">
        <v>72</v>
      </c>
      <c r="AD294" s="5" t="s">
        <v>73</v>
      </c>
      <c r="AE294" s="5" t="s">
        <v>74</v>
      </c>
      <c r="AF294" s="5" t="s">
        <v>75</v>
      </c>
      <c r="AG294" s="5" t="s">
        <v>76</v>
      </c>
      <c r="AH294" s="5" t="s">
        <v>77</v>
      </c>
      <c r="AI294" s="5" t="s">
        <v>2901</v>
      </c>
      <c r="AJ294" s="5" t="s">
        <v>2911</v>
      </c>
      <c r="AK294" s="5" t="s">
        <v>144</v>
      </c>
    </row>
    <row r="295" ht="15.75" customHeight="1">
      <c r="A295" s="5" t="s">
        <v>2912</v>
      </c>
      <c r="B295" s="5" t="s">
        <v>1760</v>
      </c>
      <c r="C295" s="5" t="s">
        <v>2913</v>
      </c>
      <c r="D295" s="6">
        <v>45271.0</v>
      </c>
      <c r="E295" s="5">
        <v>42449.0</v>
      </c>
      <c r="F295" s="5">
        <v>19295.0</v>
      </c>
      <c r="G295" s="5" t="s">
        <v>870</v>
      </c>
      <c r="H295" s="5" t="s">
        <v>45</v>
      </c>
      <c r="I295" s="5" t="s">
        <v>2914</v>
      </c>
      <c r="J295" s="5" t="s">
        <v>872</v>
      </c>
      <c r="K295" s="5" t="s">
        <v>2915</v>
      </c>
      <c r="L295" s="5" t="s">
        <v>2916</v>
      </c>
      <c r="M295" s="5" t="s">
        <v>2917</v>
      </c>
      <c r="N295" s="5">
        <v>8817.0</v>
      </c>
      <c r="O295" s="5">
        <v>1.0</v>
      </c>
      <c r="P295" s="5" t="s">
        <v>2918</v>
      </c>
      <c r="Q295" s="5">
        <v>4510.0</v>
      </c>
      <c r="R295" s="5">
        <v>1257.0</v>
      </c>
      <c r="S295" s="5" t="s">
        <v>92</v>
      </c>
      <c r="T295" s="5">
        <v>0.0</v>
      </c>
      <c r="U295" s="5" t="s">
        <v>52</v>
      </c>
      <c r="V295" s="5" t="s">
        <v>2919</v>
      </c>
      <c r="W295" s="5" t="s">
        <v>71</v>
      </c>
      <c r="X295" s="5" t="s">
        <v>52</v>
      </c>
      <c r="Y295" s="5" t="s">
        <v>2920</v>
      </c>
      <c r="Z295" s="5" t="s">
        <v>2921</v>
      </c>
      <c r="AA295" s="5" t="s">
        <v>235</v>
      </c>
      <c r="AB295" s="5" t="s">
        <v>52</v>
      </c>
      <c r="AC295" s="5" t="s">
        <v>216</v>
      </c>
      <c r="AD295" s="5" t="s">
        <v>217</v>
      </c>
      <c r="AE295" s="5" t="s">
        <v>218</v>
      </c>
      <c r="AF295" s="5" t="s">
        <v>52</v>
      </c>
      <c r="AG295" s="5" t="s">
        <v>52</v>
      </c>
      <c r="AH295" s="5" t="s">
        <v>52</v>
      </c>
      <c r="AI295" s="5" t="s">
        <v>1760</v>
      </c>
      <c r="AJ295" s="5" t="s">
        <v>2916</v>
      </c>
      <c r="AK295" s="5" t="s">
        <v>2922</v>
      </c>
    </row>
    <row r="296" ht="15.75" customHeight="1">
      <c r="A296" s="5" t="s">
        <v>2923</v>
      </c>
      <c r="B296" s="5" t="s">
        <v>2924</v>
      </c>
      <c r="C296" s="5" t="s">
        <v>2925</v>
      </c>
      <c r="D296" s="6">
        <v>45269.0</v>
      </c>
      <c r="E296" s="5">
        <v>37070.0</v>
      </c>
      <c r="F296" s="5">
        <v>16850.0</v>
      </c>
      <c r="G296" s="5" t="s">
        <v>170</v>
      </c>
      <c r="H296" s="5" t="s">
        <v>171</v>
      </c>
      <c r="I296" s="5" t="s">
        <v>2011</v>
      </c>
      <c r="J296" s="5" t="s">
        <v>170</v>
      </c>
      <c r="K296" s="5" t="s">
        <v>744</v>
      </c>
      <c r="L296" s="5" t="s">
        <v>2926</v>
      </c>
      <c r="M296" s="5" t="s">
        <v>2927</v>
      </c>
      <c r="N296" s="5">
        <v>33313.0</v>
      </c>
      <c r="O296" s="5">
        <v>1.0</v>
      </c>
      <c r="P296" s="5" t="s">
        <v>2928</v>
      </c>
      <c r="Q296" s="5" t="s">
        <v>52</v>
      </c>
      <c r="R296" s="5">
        <v>578.0</v>
      </c>
      <c r="S296" s="5" t="s">
        <v>53</v>
      </c>
      <c r="T296" s="5">
        <v>0.0</v>
      </c>
      <c r="U296" s="5" t="s">
        <v>70</v>
      </c>
      <c r="V296" s="5" t="s">
        <v>2929</v>
      </c>
      <c r="W296" s="5" t="s">
        <v>71</v>
      </c>
      <c r="X296" s="5" t="s">
        <v>52</v>
      </c>
      <c r="Y296" s="5" t="s">
        <v>2930</v>
      </c>
      <c r="Z296" s="5" t="s">
        <v>2931</v>
      </c>
      <c r="AA296" s="5" t="s">
        <v>119</v>
      </c>
      <c r="AB296" s="5" t="s">
        <v>283</v>
      </c>
      <c r="AC296" s="5" t="s">
        <v>398</v>
      </c>
      <c r="AD296" s="5" t="s">
        <v>399</v>
      </c>
      <c r="AE296" s="5" t="s">
        <v>400</v>
      </c>
      <c r="AF296" s="5" t="s">
        <v>401</v>
      </c>
      <c r="AG296" s="5">
        <v>23502.0</v>
      </c>
      <c r="AH296" s="5" t="s">
        <v>402</v>
      </c>
      <c r="AI296" s="5" t="s">
        <v>2924</v>
      </c>
      <c r="AJ296" s="5" t="s">
        <v>2932</v>
      </c>
      <c r="AK296" s="5" t="s">
        <v>2933</v>
      </c>
    </row>
    <row r="297" ht="15.75" customHeight="1">
      <c r="A297" s="5" t="s">
        <v>2934</v>
      </c>
      <c r="B297" s="5" t="s">
        <v>1015</v>
      </c>
      <c r="C297" s="5" t="s">
        <v>1016</v>
      </c>
      <c r="D297" s="6">
        <v>45269.0</v>
      </c>
      <c r="E297" s="5">
        <v>41210.0</v>
      </c>
      <c r="F297" s="5">
        <v>18732.0</v>
      </c>
      <c r="G297" s="5" t="s">
        <v>422</v>
      </c>
      <c r="H297" s="5" t="s">
        <v>45</v>
      </c>
      <c r="I297" s="5" t="s">
        <v>2116</v>
      </c>
      <c r="J297" s="5" t="s">
        <v>424</v>
      </c>
      <c r="K297" s="5" t="s">
        <v>744</v>
      </c>
      <c r="L297" s="5" t="s">
        <v>1017</v>
      </c>
      <c r="M297" s="5" t="s">
        <v>1018</v>
      </c>
      <c r="N297" s="5">
        <v>1960.0</v>
      </c>
      <c r="O297" s="5">
        <v>1.0</v>
      </c>
      <c r="P297" s="5" t="s">
        <v>2935</v>
      </c>
      <c r="Q297" s="5">
        <v>2200.0</v>
      </c>
      <c r="R297" s="5">
        <v>1432.0</v>
      </c>
      <c r="S297" s="5" t="s">
        <v>69</v>
      </c>
      <c r="T297" s="5">
        <v>0.0</v>
      </c>
      <c r="U297" s="5" t="s">
        <v>70</v>
      </c>
      <c r="V297" s="5" t="s">
        <v>2936</v>
      </c>
      <c r="W297" s="5" t="s">
        <v>71</v>
      </c>
      <c r="X297" s="5" t="s">
        <v>52</v>
      </c>
      <c r="Y297" s="5" t="s">
        <v>2937</v>
      </c>
      <c r="Z297" s="5" t="s">
        <v>2816</v>
      </c>
      <c r="AA297" s="5" t="s">
        <v>260</v>
      </c>
      <c r="AB297" s="5" t="s">
        <v>52</v>
      </c>
      <c r="AC297" s="5" t="s">
        <v>398</v>
      </c>
      <c r="AD297" s="5" t="s">
        <v>399</v>
      </c>
      <c r="AE297" s="5" t="s">
        <v>400</v>
      </c>
      <c r="AF297" s="5" t="s">
        <v>401</v>
      </c>
      <c r="AG297" s="5">
        <v>23502.0</v>
      </c>
      <c r="AH297" s="5" t="s">
        <v>402</v>
      </c>
      <c r="AI297" s="5" t="s">
        <v>1015</v>
      </c>
      <c r="AJ297" s="5" t="s">
        <v>1020</v>
      </c>
      <c r="AK297" s="5" t="s">
        <v>79</v>
      </c>
    </row>
    <row r="298" ht="15.75" customHeight="1">
      <c r="A298" s="5" t="s">
        <v>2938</v>
      </c>
      <c r="B298" s="5" t="s">
        <v>2939</v>
      </c>
      <c r="C298" s="5" t="s">
        <v>2940</v>
      </c>
      <c r="D298" s="6">
        <v>45265.0</v>
      </c>
      <c r="E298" s="5">
        <v>28291.0</v>
      </c>
      <c r="F298" s="5">
        <v>12860.0</v>
      </c>
      <c r="G298" s="5" t="s">
        <v>2941</v>
      </c>
      <c r="H298" s="5" t="s">
        <v>45</v>
      </c>
      <c r="I298" s="5" t="s">
        <v>1459</v>
      </c>
      <c r="J298" s="5" t="s">
        <v>424</v>
      </c>
      <c r="K298" s="5" t="s">
        <v>2942</v>
      </c>
      <c r="L298" s="5" t="s">
        <v>2943</v>
      </c>
      <c r="M298" s="5" t="s">
        <v>2944</v>
      </c>
      <c r="N298" s="5">
        <v>1701.0</v>
      </c>
      <c r="O298" s="5">
        <v>1.0</v>
      </c>
      <c r="P298" s="5" t="s">
        <v>2945</v>
      </c>
      <c r="Q298" s="5" t="s">
        <v>244</v>
      </c>
      <c r="R298" s="5">
        <v>1496.0</v>
      </c>
      <c r="S298" s="5" t="s">
        <v>69</v>
      </c>
      <c r="T298" s="5">
        <v>65.0</v>
      </c>
      <c r="U298" s="5" t="s">
        <v>70</v>
      </c>
      <c r="V298" s="5" t="s">
        <v>2946</v>
      </c>
      <c r="W298" s="5" t="s">
        <v>52</v>
      </c>
      <c r="X298" s="5" t="s">
        <v>52</v>
      </c>
      <c r="Y298" s="5" t="s">
        <v>2909</v>
      </c>
      <c r="Z298" s="5" t="s">
        <v>2947</v>
      </c>
      <c r="AA298" s="5" t="s">
        <v>730</v>
      </c>
      <c r="AB298" s="5" t="s">
        <v>52</v>
      </c>
      <c r="AC298" s="5" t="s">
        <v>72</v>
      </c>
      <c r="AD298" s="5" t="s">
        <v>73</v>
      </c>
      <c r="AE298" s="5" t="s">
        <v>74</v>
      </c>
      <c r="AF298" s="5" t="s">
        <v>75</v>
      </c>
      <c r="AG298" s="5" t="s">
        <v>76</v>
      </c>
      <c r="AH298" s="5" t="s">
        <v>77</v>
      </c>
      <c r="AI298" s="5" t="s">
        <v>2948</v>
      </c>
      <c r="AJ298" s="5" t="s">
        <v>2949</v>
      </c>
      <c r="AK298" s="5" t="s">
        <v>2950</v>
      </c>
    </row>
    <row r="299" ht="15.75" customHeight="1">
      <c r="A299" s="5" t="s">
        <v>2951</v>
      </c>
      <c r="B299" s="5" t="s">
        <v>2952</v>
      </c>
      <c r="C299" s="5" t="s">
        <v>2953</v>
      </c>
      <c r="D299" s="6">
        <v>45264.0</v>
      </c>
      <c r="E299" s="5">
        <v>117550.0</v>
      </c>
      <c r="F299" s="5">
        <v>53432.0</v>
      </c>
      <c r="G299" s="5" t="s">
        <v>2101</v>
      </c>
      <c r="H299" s="5" t="s">
        <v>171</v>
      </c>
      <c r="I299" s="5" t="s">
        <v>2357</v>
      </c>
      <c r="J299" s="5" t="s">
        <v>558</v>
      </c>
      <c r="K299" s="5" t="s">
        <v>2954</v>
      </c>
      <c r="L299" s="5" t="s">
        <v>2955</v>
      </c>
      <c r="M299" s="5" t="s">
        <v>2956</v>
      </c>
      <c r="N299" s="5">
        <v>60143.0</v>
      </c>
      <c r="O299" s="5">
        <v>3.0</v>
      </c>
      <c r="P299" s="5" t="s">
        <v>2957</v>
      </c>
      <c r="Q299" s="5" t="s">
        <v>2958</v>
      </c>
      <c r="R299" s="5">
        <v>3153.0</v>
      </c>
      <c r="S299" s="5" t="s">
        <v>69</v>
      </c>
      <c r="T299" s="5">
        <v>0.0</v>
      </c>
      <c r="U299" s="5" t="s">
        <v>70</v>
      </c>
      <c r="V299" s="5" t="s">
        <v>2959</v>
      </c>
      <c r="W299" s="5" t="s">
        <v>71</v>
      </c>
      <c r="X299" s="5" t="s">
        <v>52</v>
      </c>
      <c r="Y299" s="5" t="s">
        <v>2960</v>
      </c>
      <c r="Z299" s="5" t="s">
        <v>2961</v>
      </c>
      <c r="AA299" s="5" t="s">
        <v>235</v>
      </c>
      <c r="AB299" s="5" t="s">
        <v>52</v>
      </c>
      <c r="AC299" s="5" t="s">
        <v>398</v>
      </c>
      <c r="AD299" s="5" t="s">
        <v>399</v>
      </c>
      <c r="AE299" s="5" t="s">
        <v>400</v>
      </c>
      <c r="AF299" s="5" t="s">
        <v>401</v>
      </c>
      <c r="AG299" s="5">
        <v>23502.0</v>
      </c>
      <c r="AH299" s="5" t="s">
        <v>402</v>
      </c>
      <c r="AI299" s="5" t="s">
        <v>2952</v>
      </c>
      <c r="AJ299" s="5" t="s">
        <v>2962</v>
      </c>
      <c r="AK299" s="5" t="s">
        <v>2963</v>
      </c>
    </row>
    <row r="300" ht="15.75" customHeight="1">
      <c r="A300" s="5" t="s">
        <v>2964</v>
      </c>
      <c r="B300" s="5" t="s">
        <v>2965</v>
      </c>
      <c r="C300" s="5" t="s">
        <v>2966</v>
      </c>
      <c r="D300" s="6">
        <v>45260.0</v>
      </c>
      <c r="E300" s="5">
        <v>43437.0</v>
      </c>
      <c r="F300" s="5">
        <v>19744.0</v>
      </c>
      <c r="G300" s="5" t="s">
        <v>2967</v>
      </c>
      <c r="H300" s="5" t="s">
        <v>2784</v>
      </c>
      <c r="I300" s="5" t="s">
        <v>2968</v>
      </c>
      <c r="J300" s="5" t="s">
        <v>1460</v>
      </c>
      <c r="K300" s="5" t="s">
        <v>1059</v>
      </c>
      <c r="L300" s="5" t="s">
        <v>2969</v>
      </c>
      <c r="M300" s="5" t="s">
        <v>2970</v>
      </c>
      <c r="N300" s="5">
        <v>33134.0</v>
      </c>
      <c r="O300" s="5">
        <v>1.0</v>
      </c>
      <c r="P300" s="5" t="s">
        <v>2971</v>
      </c>
      <c r="Q300" s="5">
        <v>2210.0</v>
      </c>
      <c r="R300" s="5">
        <v>66.0</v>
      </c>
      <c r="S300" s="5" t="s">
        <v>53</v>
      </c>
      <c r="T300" s="5">
        <v>0.0</v>
      </c>
      <c r="U300" s="5" t="s">
        <v>52</v>
      </c>
      <c r="V300" s="5" t="s">
        <v>2972</v>
      </c>
      <c r="W300" s="5" t="s">
        <v>52</v>
      </c>
      <c r="X300" s="5" t="s">
        <v>52</v>
      </c>
      <c r="Y300" s="5" t="s">
        <v>2973</v>
      </c>
      <c r="Z300" s="5" t="s">
        <v>2974</v>
      </c>
      <c r="AA300" s="5" t="s">
        <v>200</v>
      </c>
      <c r="AB300" s="5" t="s">
        <v>52</v>
      </c>
      <c r="AC300" s="5" t="s">
        <v>216</v>
      </c>
      <c r="AD300" s="5" t="s">
        <v>217</v>
      </c>
      <c r="AE300" s="5" t="s">
        <v>218</v>
      </c>
      <c r="AF300" s="5" t="s">
        <v>52</v>
      </c>
      <c r="AG300" s="5" t="s">
        <v>52</v>
      </c>
      <c r="AH300" s="5" t="s">
        <v>52</v>
      </c>
      <c r="AI300" s="5" t="s">
        <v>2975</v>
      </c>
      <c r="AJ300" s="5" t="s">
        <v>2976</v>
      </c>
      <c r="AK300" s="5" t="s">
        <v>2977</v>
      </c>
    </row>
    <row r="301" ht="15.75" customHeight="1">
      <c r="A301" s="5" t="s">
        <v>2978</v>
      </c>
      <c r="B301" s="5" t="s">
        <v>2979</v>
      </c>
      <c r="C301" s="5" t="s">
        <v>2980</v>
      </c>
      <c r="D301" s="6">
        <v>45240.0</v>
      </c>
      <c r="E301" s="5">
        <v>16713.0</v>
      </c>
      <c r="F301" s="5">
        <v>7597.0</v>
      </c>
      <c r="G301" s="5" t="s">
        <v>170</v>
      </c>
      <c r="H301" s="5" t="s">
        <v>366</v>
      </c>
      <c r="I301" s="5" t="s">
        <v>676</v>
      </c>
      <c r="J301" s="5" t="s">
        <v>170</v>
      </c>
      <c r="K301" s="5" t="s">
        <v>391</v>
      </c>
      <c r="L301" s="5" t="s">
        <v>2981</v>
      </c>
      <c r="M301" s="5" t="s">
        <v>2982</v>
      </c>
      <c r="N301" s="5">
        <v>33054.0</v>
      </c>
      <c r="O301" s="5">
        <v>1.0</v>
      </c>
      <c r="P301" s="5" t="s">
        <v>2983</v>
      </c>
      <c r="Q301" s="5" t="s">
        <v>244</v>
      </c>
      <c r="R301" s="5">
        <v>59.0</v>
      </c>
      <c r="S301" s="5" t="s">
        <v>69</v>
      </c>
      <c r="T301" s="5">
        <v>70.0</v>
      </c>
      <c r="U301" s="5" t="s">
        <v>70</v>
      </c>
      <c r="V301" s="5" t="s">
        <v>2984</v>
      </c>
      <c r="W301" s="5" t="s">
        <v>52</v>
      </c>
      <c r="X301" s="5" t="s">
        <v>52</v>
      </c>
      <c r="Y301" s="5" t="s">
        <v>2985</v>
      </c>
      <c r="Z301" s="5" t="s">
        <v>2986</v>
      </c>
      <c r="AA301" s="5" t="s">
        <v>235</v>
      </c>
      <c r="AB301" s="5" t="s">
        <v>52</v>
      </c>
      <c r="AC301" s="5" t="s">
        <v>72</v>
      </c>
      <c r="AD301" s="5" t="s">
        <v>73</v>
      </c>
      <c r="AE301" s="5" t="s">
        <v>74</v>
      </c>
      <c r="AF301" s="5" t="s">
        <v>75</v>
      </c>
      <c r="AG301" s="5" t="s">
        <v>76</v>
      </c>
      <c r="AH301" s="5" t="s">
        <v>77</v>
      </c>
      <c r="AI301" s="5" t="s">
        <v>2987</v>
      </c>
      <c r="AJ301" s="5" t="s">
        <v>2988</v>
      </c>
      <c r="AK301" s="5" t="s">
        <v>2556</v>
      </c>
    </row>
    <row r="302" ht="15.75" customHeight="1">
      <c r="A302" s="5" t="s">
        <v>2989</v>
      </c>
      <c r="B302" s="5" t="s">
        <v>490</v>
      </c>
      <c r="C302" s="5" t="s">
        <v>1133</v>
      </c>
      <c r="D302" s="6">
        <v>45239.0</v>
      </c>
      <c r="E302" s="5">
        <v>13644.0</v>
      </c>
      <c r="F302" s="5">
        <v>6202.0</v>
      </c>
      <c r="G302" s="5" t="s">
        <v>556</v>
      </c>
      <c r="H302" s="5" t="s">
        <v>171</v>
      </c>
      <c r="I302" s="5" t="s">
        <v>2990</v>
      </c>
      <c r="J302" s="5" t="s">
        <v>558</v>
      </c>
      <c r="K302" s="5" t="s">
        <v>2991</v>
      </c>
      <c r="L302" s="5" t="s">
        <v>1805</v>
      </c>
      <c r="M302" s="5" t="s">
        <v>1806</v>
      </c>
      <c r="N302" s="5">
        <v>11003.0</v>
      </c>
      <c r="O302" s="5">
        <v>1.0</v>
      </c>
      <c r="P302" s="5" t="s">
        <v>2992</v>
      </c>
      <c r="Q302" s="5" t="s">
        <v>466</v>
      </c>
      <c r="R302" s="5">
        <v>886.0</v>
      </c>
      <c r="S302" s="5" t="s">
        <v>92</v>
      </c>
      <c r="T302" s="5">
        <v>62.0</v>
      </c>
      <c r="U302" s="5" t="s">
        <v>93</v>
      </c>
      <c r="V302" s="5" t="s">
        <v>2993</v>
      </c>
      <c r="W302" s="5" t="s">
        <v>71</v>
      </c>
      <c r="X302" s="5" t="s">
        <v>52</v>
      </c>
      <c r="Y302" s="5" t="s">
        <v>2994</v>
      </c>
      <c r="Z302" s="5" t="s">
        <v>2995</v>
      </c>
      <c r="AA302" s="5" t="s">
        <v>235</v>
      </c>
      <c r="AB302" s="5" t="s">
        <v>52</v>
      </c>
      <c r="AC302" s="5" t="s">
        <v>565</v>
      </c>
      <c r="AD302" s="5" t="s">
        <v>566</v>
      </c>
      <c r="AE302" s="5" t="s">
        <v>567</v>
      </c>
      <c r="AF302" s="5" t="s">
        <v>52</v>
      </c>
      <c r="AG302" s="5" t="s">
        <v>52</v>
      </c>
      <c r="AH302" s="5" t="s">
        <v>568</v>
      </c>
      <c r="AI302" s="5" t="s">
        <v>490</v>
      </c>
      <c r="AJ302" s="5" t="s">
        <v>1805</v>
      </c>
      <c r="AK302" s="5" t="s">
        <v>1142</v>
      </c>
    </row>
    <row r="303" ht="15.75" customHeight="1">
      <c r="A303" s="5" t="s">
        <v>2996</v>
      </c>
      <c r="B303" s="5" t="s">
        <v>2997</v>
      </c>
      <c r="C303" s="5" t="s">
        <v>102</v>
      </c>
      <c r="D303" s="6">
        <v>45236.0</v>
      </c>
      <c r="E303" s="5">
        <v>1367176.0</v>
      </c>
      <c r="F303" s="5">
        <v>621444.0</v>
      </c>
      <c r="G303" s="5" t="s">
        <v>1084</v>
      </c>
      <c r="H303" s="5" t="s">
        <v>45</v>
      </c>
      <c r="I303" s="5" t="s">
        <v>2998</v>
      </c>
      <c r="J303" s="5" t="s">
        <v>872</v>
      </c>
      <c r="K303" s="5" t="s">
        <v>2999</v>
      </c>
      <c r="L303" s="5" t="s">
        <v>3000</v>
      </c>
      <c r="M303" s="5" t="s">
        <v>102</v>
      </c>
      <c r="N303" s="5" t="s">
        <v>52</v>
      </c>
      <c r="O303" s="5">
        <v>24.0</v>
      </c>
      <c r="P303" s="5" t="s">
        <v>3001</v>
      </c>
      <c r="Q303" s="5" t="s">
        <v>3002</v>
      </c>
      <c r="R303" s="5">
        <v>49788.0</v>
      </c>
      <c r="S303" s="5" t="s">
        <v>69</v>
      </c>
      <c r="T303" s="5">
        <v>0.0</v>
      </c>
      <c r="U303" s="5" t="s">
        <v>70</v>
      </c>
      <c r="V303" s="5" t="s">
        <v>3003</v>
      </c>
      <c r="W303" s="5" t="s">
        <v>52</v>
      </c>
      <c r="X303" s="5" t="s">
        <v>52</v>
      </c>
      <c r="Y303" s="5" t="s">
        <v>3004</v>
      </c>
      <c r="Z303" s="5" t="s">
        <v>3005</v>
      </c>
      <c r="AA303" s="5" t="s">
        <v>235</v>
      </c>
      <c r="AB303" s="5" t="s">
        <v>52</v>
      </c>
      <c r="AC303" s="5" t="s">
        <v>72</v>
      </c>
      <c r="AD303" s="5" t="s">
        <v>73</v>
      </c>
      <c r="AE303" s="5" t="s">
        <v>74</v>
      </c>
      <c r="AF303" s="5" t="s">
        <v>75</v>
      </c>
      <c r="AG303" s="5" t="s">
        <v>76</v>
      </c>
      <c r="AH303" s="5" t="s">
        <v>77</v>
      </c>
      <c r="AI303" s="5" t="s">
        <v>102</v>
      </c>
      <c r="AJ303" s="5" t="s">
        <v>102</v>
      </c>
      <c r="AK303" s="5" t="s">
        <v>3006</v>
      </c>
    </row>
    <row r="304" ht="15.75" customHeight="1">
      <c r="A304" s="5" t="s">
        <v>3007</v>
      </c>
      <c r="B304" s="5" t="s">
        <v>3008</v>
      </c>
      <c r="C304" s="5" t="s">
        <v>3009</v>
      </c>
      <c r="D304" s="6">
        <v>45235.0</v>
      </c>
      <c r="E304" s="5">
        <v>310290.0</v>
      </c>
      <c r="F304" s="5">
        <v>141041.0</v>
      </c>
      <c r="G304" s="5" t="s">
        <v>107</v>
      </c>
      <c r="H304" s="5" t="s">
        <v>366</v>
      </c>
      <c r="I304" s="5" t="s">
        <v>3010</v>
      </c>
      <c r="J304" s="5" t="s">
        <v>109</v>
      </c>
      <c r="K304" s="5" t="s">
        <v>3011</v>
      </c>
      <c r="L304" s="5" t="s">
        <v>3012</v>
      </c>
      <c r="M304" s="5" t="s">
        <v>3013</v>
      </c>
      <c r="N304" s="5">
        <v>33134.0</v>
      </c>
      <c r="O304" s="5">
        <v>9.0</v>
      </c>
      <c r="P304" s="5" t="s">
        <v>3014</v>
      </c>
      <c r="Q304" s="5" t="s">
        <v>1330</v>
      </c>
      <c r="R304" s="5">
        <v>1652.0</v>
      </c>
      <c r="S304" s="5" t="s">
        <v>115</v>
      </c>
      <c r="T304" s="5">
        <v>4.0</v>
      </c>
      <c r="U304" s="5" t="s">
        <v>70</v>
      </c>
      <c r="V304" s="5" t="s">
        <v>3015</v>
      </c>
      <c r="W304" s="5" t="s">
        <v>71</v>
      </c>
      <c r="X304" s="5" t="s">
        <v>52</v>
      </c>
      <c r="Y304" s="5" t="s">
        <v>3016</v>
      </c>
      <c r="Z304" s="5" t="s">
        <v>3017</v>
      </c>
      <c r="AA304" s="5" t="s">
        <v>119</v>
      </c>
      <c r="AB304" s="5" t="s">
        <v>52</v>
      </c>
      <c r="AC304" s="5" t="s">
        <v>398</v>
      </c>
      <c r="AD304" s="5" t="s">
        <v>399</v>
      </c>
      <c r="AE304" s="5" t="s">
        <v>400</v>
      </c>
      <c r="AF304" s="5" t="s">
        <v>401</v>
      </c>
      <c r="AG304" s="5">
        <v>23502.0</v>
      </c>
      <c r="AH304" s="5" t="s">
        <v>402</v>
      </c>
      <c r="AI304" s="5" t="s">
        <v>3008</v>
      </c>
      <c r="AJ304" s="5" t="s">
        <v>3018</v>
      </c>
      <c r="AK304" s="5" t="s">
        <v>126</v>
      </c>
    </row>
    <row r="305" ht="15.75" customHeight="1">
      <c r="A305" s="5" t="s">
        <v>3019</v>
      </c>
      <c r="B305" s="5" t="s">
        <v>3020</v>
      </c>
      <c r="C305" s="5" t="s">
        <v>3021</v>
      </c>
      <c r="D305" s="6">
        <v>45235.0</v>
      </c>
      <c r="E305" s="5">
        <v>10626.0</v>
      </c>
      <c r="F305" s="5">
        <v>4830.0</v>
      </c>
      <c r="G305" s="5" t="s">
        <v>107</v>
      </c>
      <c r="H305" s="5" t="s">
        <v>366</v>
      </c>
      <c r="I305" s="5" t="s">
        <v>3010</v>
      </c>
      <c r="J305" s="5" t="s">
        <v>109</v>
      </c>
      <c r="K305" s="5" t="s">
        <v>744</v>
      </c>
      <c r="L305" s="5" t="s">
        <v>3022</v>
      </c>
      <c r="M305" s="5" t="s">
        <v>3023</v>
      </c>
      <c r="N305" s="5" t="s">
        <v>52</v>
      </c>
      <c r="O305" s="5">
        <v>1.0</v>
      </c>
      <c r="P305" s="5" t="s">
        <v>3024</v>
      </c>
      <c r="Q305" s="5">
        <v>4500.0</v>
      </c>
      <c r="R305" s="5">
        <v>8.0</v>
      </c>
      <c r="S305" s="5" t="s">
        <v>115</v>
      </c>
      <c r="T305" s="5">
        <v>0.0</v>
      </c>
      <c r="U305" s="5" t="s">
        <v>70</v>
      </c>
      <c r="V305" s="5" t="s">
        <v>3025</v>
      </c>
      <c r="W305" s="5" t="s">
        <v>55</v>
      </c>
      <c r="X305" s="5" t="s">
        <v>3015</v>
      </c>
      <c r="Y305" s="5" t="s">
        <v>3016</v>
      </c>
      <c r="Z305" s="5">
        <v>10718.0</v>
      </c>
      <c r="AA305" s="5" t="s">
        <v>119</v>
      </c>
      <c r="AB305" s="5" t="s">
        <v>52</v>
      </c>
      <c r="AC305" s="5" t="s">
        <v>398</v>
      </c>
      <c r="AD305" s="5" t="s">
        <v>399</v>
      </c>
      <c r="AE305" s="5" t="s">
        <v>400</v>
      </c>
      <c r="AF305" s="5" t="s">
        <v>401</v>
      </c>
      <c r="AG305" s="5">
        <v>23502.0</v>
      </c>
      <c r="AH305" s="5" t="s">
        <v>402</v>
      </c>
      <c r="AI305" s="5" t="s">
        <v>102</v>
      </c>
      <c r="AJ305" s="5" t="s">
        <v>102</v>
      </c>
      <c r="AK305" s="5" t="s">
        <v>126</v>
      </c>
    </row>
    <row r="306" ht="15.75" customHeight="1">
      <c r="A306" s="5" t="s">
        <v>3026</v>
      </c>
      <c r="B306" s="5" t="s">
        <v>3027</v>
      </c>
      <c r="C306" s="5" t="s">
        <v>3028</v>
      </c>
      <c r="D306" s="6">
        <v>45234.0</v>
      </c>
      <c r="E306" s="5">
        <v>62696.0</v>
      </c>
      <c r="F306" s="5">
        <v>28498.0</v>
      </c>
      <c r="G306" s="5" t="s">
        <v>3029</v>
      </c>
      <c r="H306" s="5" t="s">
        <v>171</v>
      </c>
      <c r="I306" s="5" t="s">
        <v>3030</v>
      </c>
      <c r="J306" s="5" t="s">
        <v>1504</v>
      </c>
      <c r="K306" s="5" t="s">
        <v>3031</v>
      </c>
      <c r="L306" s="5" t="s">
        <v>3032</v>
      </c>
      <c r="M306" s="5" t="s">
        <v>3033</v>
      </c>
      <c r="N306" s="5">
        <v>90810.0</v>
      </c>
      <c r="O306" s="5">
        <v>2.0</v>
      </c>
      <c r="P306" s="5" t="s">
        <v>3034</v>
      </c>
      <c r="Q306" s="5" t="s">
        <v>537</v>
      </c>
      <c r="R306" s="5">
        <v>6858.0</v>
      </c>
      <c r="S306" s="5" t="s">
        <v>69</v>
      </c>
      <c r="T306" s="5">
        <v>115.0</v>
      </c>
      <c r="U306" s="5" t="s">
        <v>93</v>
      </c>
      <c r="V306" s="5" t="s">
        <v>3035</v>
      </c>
      <c r="W306" s="5" t="s">
        <v>52</v>
      </c>
      <c r="X306" s="5" t="s">
        <v>52</v>
      </c>
      <c r="Y306" s="5" t="s">
        <v>3036</v>
      </c>
      <c r="Z306" s="5" t="s">
        <v>3037</v>
      </c>
      <c r="AA306" s="5" t="s">
        <v>119</v>
      </c>
      <c r="AB306" s="5" t="s">
        <v>52</v>
      </c>
      <c r="AC306" s="5" t="s">
        <v>565</v>
      </c>
      <c r="AD306" s="5" t="s">
        <v>566</v>
      </c>
      <c r="AE306" s="5" t="s">
        <v>567</v>
      </c>
      <c r="AF306" s="5" t="s">
        <v>52</v>
      </c>
      <c r="AG306" s="5" t="s">
        <v>52</v>
      </c>
      <c r="AH306" s="5" t="s">
        <v>568</v>
      </c>
      <c r="AI306" s="5" t="s">
        <v>3027</v>
      </c>
      <c r="AJ306" s="5" t="s">
        <v>3038</v>
      </c>
      <c r="AK306" s="5" t="s">
        <v>3039</v>
      </c>
    </row>
    <row r="307" ht="15.75" customHeight="1">
      <c r="A307" s="5" t="s">
        <v>3040</v>
      </c>
      <c r="B307" s="5" t="s">
        <v>3041</v>
      </c>
      <c r="C307" s="5" t="s">
        <v>3042</v>
      </c>
      <c r="D307" s="6">
        <v>45232.0</v>
      </c>
      <c r="E307" s="5">
        <v>48237.0</v>
      </c>
      <c r="F307" s="5">
        <v>21926.0</v>
      </c>
      <c r="G307" s="5" t="s">
        <v>3043</v>
      </c>
      <c r="H307" s="5" t="s">
        <v>459</v>
      </c>
      <c r="I307" s="5" t="s">
        <v>3044</v>
      </c>
      <c r="J307" s="5" t="s">
        <v>532</v>
      </c>
      <c r="K307" s="5" t="s">
        <v>3045</v>
      </c>
      <c r="L307" s="5" t="s">
        <v>3046</v>
      </c>
      <c r="M307" s="5" t="s">
        <v>3047</v>
      </c>
      <c r="N307" s="5">
        <v>49464.0</v>
      </c>
      <c r="O307" s="5">
        <v>1.0</v>
      </c>
      <c r="P307" s="5" t="s">
        <v>3048</v>
      </c>
      <c r="Q307" s="5" t="s">
        <v>244</v>
      </c>
      <c r="R307" s="5">
        <v>27.0</v>
      </c>
      <c r="S307" s="5" t="s">
        <v>53</v>
      </c>
      <c r="T307" s="5">
        <v>42.0</v>
      </c>
      <c r="U307" s="5" t="s">
        <v>70</v>
      </c>
      <c r="V307" s="5" t="s">
        <v>3049</v>
      </c>
      <c r="W307" s="5" t="s">
        <v>52</v>
      </c>
      <c r="X307" s="5" t="s">
        <v>52</v>
      </c>
      <c r="Y307" s="5" t="s">
        <v>3050</v>
      </c>
      <c r="Z307" s="5" t="s">
        <v>3051</v>
      </c>
      <c r="AA307" s="5" t="s">
        <v>59</v>
      </c>
      <c r="AB307" s="5" t="s">
        <v>52</v>
      </c>
      <c r="AC307" s="5" t="s">
        <v>72</v>
      </c>
      <c r="AD307" s="5" t="s">
        <v>73</v>
      </c>
      <c r="AE307" s="5" t="s">
        <v>74</v>
      </c>
      <c r="AF307" s="5" t="s">
        <v>75</v>
      </c>
      <c r="AG307" s="5" t="s">
        <v>76</v>
      </c>
      <c r="AH307" s="5" t="s">
        <v>77</v>
      </c>
      <c r="AI307" s="5" t="s">
        <v>3052</v>
      </c>
      <c r="AJ307" s="5" t="s">
        <v>3053</v>
      </c>
      <c r="AK307" s="5" t="s">
        <v>2774</v>
      </c>
    </row>
    <row r="308" ht="15.75" customHeight="1">
      <c r="A308" s="5" t="s">
        <v>3054</v>
      </c>
      <c r="B308" s="5" t="s">
        <v>3055</v>
      </c>
      <c r="C308" s="5" t="s">
        <v>3056</v>
      </c>
      <c r="D308" s="6">
        <v>45230.0</v>
      </c>
      <c r="E308" s="5">
        <v>44469.0</v>
      </c>
      <c r="F308" s="5">
        <v>20213.0</v>
      </c>
      <c r="G308" s="5" t="s">
        <v>963</v>
      </c>
      <c r="H308" s="5" t="s">
        <v>131</v>
      </c>
      <c r="I308" s="5" t="s">
        <v>3057</v>
      </c>
      <c r="J308" s="5" t="s">
        <v>965</v>
      </c>
      <c r="K308" s="5" t="s">
        <v>3058</v>
      </c>
      <c r="L308" s="5" t="s">
        <v>3059</v>
      </c>
      <c r="M308" s="5" t="s">
        <v>3060</v>
      </c>
      <c r="N308" s="5">
        <v>90505.0</v>
      </c>
      <c r="O308" s="5">
        <v>1.0</v>
      </c>
      <c r="P308" s="5" t="s">
        <v>3061</v>
      </c>
      <c r="Q308" s="5">
        <v>4500.0</v>
      </c>
      <c r="R308" s="5">
        <v>4.0</v>
      </c>
      <c r="S308" s="5" t="s">
        <v>53</v>
      </c>
      <c r="T308" s="5">
        <v>791.0</v>
      </c>
      <c r="U308" s="5" t="s">
        <v>158</v>
      </c>
      <c r="V308" s="5" t="s">
        <v>3062</v>
      </c>
      <c r="W308" s="5" t="s">
        <v>71</v>
      </c>
      <c r="X308" s="5" t="s">
        <v>52</v>
      </c>
      <c r="Y308" s="5" t="s">
        <v>3063</v>
      </c>
      <c r="Z308" s="5" t="s">
        <v>3064</v>
      </c>
      <c r="AA308" s="5" t="s">
        <v>604</v>
      </c>
      <c r="AB308" s="5" t="s">
        <v>283</v>
      </c>
      <c r="AC308" s="5" t="s">
        <v>163</v>
      </c>
      <c r="AD308" s="5" t="s">
        <v>164</v>
      </c>
      <c r="AE308" s="5" t="s">
        <v>165</v>
      </c>
      <c r="AF308" s="5" t="s">
        <v>52</v>
      </c>
      <c r="AG308" s="5" t="s">
        <v>52</v>
      </c>
      <c r="AH308" s="5" t="s">
        <v>52</v>
      </c>
      <c r="AI308" s="5" t="s">
        <v>3055</v>
      </c>
      <c r="AJ308" s="5" t="s">
        <v>3059</v>
      </c>
      <c r="AK308" s="5" t="s">
        <v>3065</v>
      </c>
    </row>
    <row r="309" ht="15.75" customHeight="1">
      <c r="A309" s="5" t="s">
        <v>3054</v>
      </c>
      <c r="B309" s="5" t="s">
        <v>3066</v>
      </c>
      <c r="C309" s="5" t="s">
        <v>3067</v>
      </c>
      <c r="D309" s="6">
        <v>45230.0</v>
      </c>
      <c r="E309" s="5">
        <v>44469.0</v>
      </c>
      <c r="F309" s="5">
        <v>20213.0</v>
      </c>
      <c r="G309" s="5" t="s">
        <v>963</v>
      </c>
      <c r="H309" s="5" t="s">
        <v>131</v>
      </c>
      <c r="I309" s="5" t="s">
        <v>3057</v>
      </c>
      <c r="J309" s="5" t="s">
        <v>965</v>
      </c>
      <c r="K309" s="5" t="s">
        <v>3058</v>
      </c>
      <c r="L309" s="5" t="s">
        <v>3068</v>
      </c>
      <c r="M309" s="5" t="s">
        <v>3069</v>
      </c>
      <c r="N309" s="5">
        <v>30071.0</v>
      </c>
      <c r="O309" s="5">
        <v>1.0</v>
      </c>
      <c r="P309" s="5" t="s">
        <v>3061</v>
      </c>
      <c r="Q309" s="5">
        <v>4500.0</v>
      </c>
      <c r="R309" s="5">
        <v>4.0</v>
      </c>
      <c r="S309" s="5" t="s">
        <v>53</v>
      </c>
      <c r="T309" s="5">
        <v>791.0</v>
      </c>
      <c r="U309" s="5" t="s">
        <v>158</v>
      </c>
      <c r="V309" s="5" t="s">
        <v>3070</v>
      </c>
      <c r="W309" s="5" t="s">
        <v>55</v>
      </c>
      <c r="X309" s="5" t="s">
        <v>3062</v>
      </c>
      <c r="Y309" s="5" t="s">
        <v>3063</v>
      </c>
      <c r="Z309" s="5" t="s">
        <v>3064</v>
      </c>
      <c r="AA309" s="5" t="s">
        <v>604</v>
      </c>
      <c r="AB309" s="5" t="s">
        <v>52</v>
      </c>
      <c r="AC309" s="5" t="s">
        <v>163</v>
      </c>
      <c r="AD309" s="5" t="s">
        <v>164</v>
      </c>
      <c r="AE309" s="5" t="s">
        <v>165</v>
      </c>
      <c r="AF309" s="5" t="s">
        <v>52</v>
      </c>
      <c r="AG309" s="5" t="s">
        <v>52</v>
      </c>
      <c r="AH309" s="5" t="s">
        <v>52</v>
      </c>
      <c r="AI309" s="5" t="s">
        <v>3055</v>
      </c>
      <c r="AJ309" s="5" t="s">
        <v>3059</v>
      </c>
      <c r="AK309" s="5" t="s">
        <v>3065</v>
      </c>
    </row>
    <row r="310" ht="15.75" customHeight="1">
      <c r="A310" s="5" t="s">
        <v>3071</v>
      </c>
      <c r="B310" s="5" t="s">
        <v>3072</v>
      </c>
      <c r="C310" s="5" t="s">
        <v>3073</v>
      </c>
      <c r="D310" s="6">
        <v>45228.0</v>
      </c>
      <c r="E310" s="5">
        <v>16425.0</v>
      </c>
      <c r="F310" s="5">
        <v>7466.0</v>
      </c>
      <c r="G310" s="5" t="s">
        <v>422</v>
      </c>
      <c r="H310" s="5" t="s">
        <v>1792</v>
      </c>
      <c r="I310" s="5" t="s">
        <v>3074</v>
      </c>
      <c r="J310" s="5" t="s">
        <v>424</v>
      </c>
      <c r="K310" s="5" t="s">
        <v>3075</v>
      </c>
      <c r="L310" s="5" t="s">
        <v>3076</v>
      </c>
      <c r="M310" s="5" t="s">
        <v>3077</v>
      </c>
      <c r="N310" s="5" t="s">
        <v>52</v>
      </c>
      <c r="O310" s="5">
        <v>1.0</v>
      </c>
      <c r="P310" s="5" t="s">
        <v>3078</v>
      </c>
      <c r="Q310" s="5">
        <v>2200.0</v>
      </c>
      <c r="R310" s="5">
        <v>17.0</v>
      </c>
      <c r="S310" s="5" t="s">
        <v>374</v>
      </c>
      <c r="T310" s="5">
        <v>0.0</v>
      </c>
      <c r="U310" s="5" t="s">
        <v>70</v>
      </c>
      <c r="V310" s="5" t="s">
        <v>3079</v>
      </c>
      <c r="W310" s="5" t="s">
        <v>71</v>
      </c>
      <c r="X310" s="5" t="s">
        <v>52</v>
      </c>
      <c r="Y310" s="5" t="s">
        <v>3080</v>
      </c>
      <c r="Z310" s="5" t="s">
        <v>3081</v>
      </c>
      <c r="AA310" s="5" t="s">
        <v>119</v>
      </c>
      <c r="AB310" s="5" t="s">
        <v>52</v>
      </c>
      <c r="AC310" s="5" t="s">
        <v>398</v>
      </c>
      <c r="AD310" s="5" t="s">
        <v>399</v>
      </c>
      <c r="AE310" s="5" t="s">
        <v>400</v>
      </c>
      <c r="AF310" s="5" t="s">
        <v>401</v>
      </c>
      <c r="AG310" s="5">
        <v>23502.0</v>
      </c>
      <c r="AH310" s="5" t="s">
        <v>402</v>
      </c>
      <c r="AI310" s="5" t="s">
        <v>3072</v>
      </c>
      <c r="AJ310" s="5" t="s">
        <v>3082</v>
      </c>
      <c r="AK310" s="5" t="s">
        <v>3083</v>
      </c>
    </row>
    <row r="311" ht="15.75" customHeight="1">
      <c r="A311" s="5" t="s">
        <v>3084</v>
      </c>
      <c r="B311" s="5" t="s">
        <v>3085</v>
      </c>
      <c r="C311" s="5" t="s">
        <v>3086</v>
      </c>
      <c r="D311" s="6">
        <v>45228.0</v>
      </c>
      <c r="E311" s="5">
        <v>44917.0</v>
      </c>
      <c r="F311" s="5">
        <v>20417.0</v>
      </c>
      <c r="G311" s="5" t="s">
        <v>579</v>
      </c>
      <c r="H311" s="5" t="s">
        <v>1792</v>
      </c>
      <c r="I311" s="5" t="s">
        <v>3087</v>
      </c>
      <c r="J311" s="5" t="s">
        <v>581</v>
      </c>
      <c r="K311" s="5" t="s">
        <v>391</v>
      </c>
      <c r="L311" s="5" t="s">
        <v>3088</v>
      </c>
      <c r="M311" s="5" t="s">
        <v>3089</v>
      </c>
      <c r="N311" s="5" t="s">
        <v>52</v>
      </c>
      <c r="O311" s="5">
        <v>1.0</v>
      </c>
      <c r="P311" s="5" t="s">
        <v>3090</v>
      </c>
      <c r="Q311" s="5">
        <v>4500.0</v>
      </c>
      <c r="R311" s="5">
        <v>854.0</v>
      </c>
      <c r="S311" s="5" t="s">
        <v>115</v>
      </c>
      <c r="T311" s="5">
        <v>0.0</v>
      </c>
      <c r="U311" s="5" t="s">
        <v>70</v>
      </c>
      <c r="V311" s="5" t="s">
        <v>3091</v>
      </c>
      <c r="W311" s="5" t="s">
        <v>71</v>
      </c>
      <c r="X311" s="5" t="s">
        <v>52</v>
      </c>
      <c r="Y311" s="5" t="s">
        <v>3092</v>
      </c>
      <c r="Z311" s="5">
        <v>3878829.0</v>
      </c>
      <c r="AA311" s="5" t="s">
        <v>119</v>
      </c>
      <c r="AB311" s="5" t="s">
        <v>52</v>
      </c>
      <c r="AC311" s="5" t="s">
        <v>398</v>
      </c>
      <c r="AD311" s="5" t="s">
        <v>399</v>
      </c>
      <c r="AE311" s="5" t="s">
        <v>400</v>
      </c>
      <c r="AF311" s="5" t="s">
        <v>401</v>
      </c>
      <c r="AG311" s="5">
        <v>23502.0</v>
      </c>
      <c r="AH311" s="5" t="s">
        <v>402</v>
      </c>
      <c r="AI311" s="5" t="s">
        <v>3093</v>
      </c>
      <c r="AJ311" s="5" t="s">
        <v>3094</v>
      </c>
      <c r="AK311" s="5" t="s">
        <v>3095</v>
      </c>
    </row>
    <row r="312" ht="15.75" customHeight="1">
      <c r="A312" s="5" t="s">
        <v>3096</v>
      </c>
      <c r="B312" s="5" t="s">
        <v>3097</v>
      </c>
      <c r="C312" s="5" t="s">
        <v>3098</v>
      </c>
      <c r="D312" s="6">
        <v>45226.0</v>
      </c>
      <c r="E312" s="5">
        <v>62740.0</v>
      </c>
      <c r="F312" s="5">
        <v>28518.0</v>
      </c>
      <c r="G312" s="5" t="s">
        <v>422</v>
      </c>
      <c r="H312" s="5" t="s">
        <v>189</v>
      </c>
      <c r="I312" s="5" t="s">
        <v>2090</v>
      </c>
      <c r="J312" s="5" t="s">
        <v>424</v>
      </c>
      <c r="K312" s="5" t="s">
        <v>3099</v>
      </c>
      <c r="L312" s="5" t="s">
        <v>3100</v>
      </c>
      <c r="M312" s="5" t="s">
        <v>3101</v>
      </c>
      <c r="N312" s="5">
        <v>8902.0</v>
      </c>
      <c r="O312" s="5">
        <v>1.0</v>
      </c>
      <c r="P312" s="5" t="s">
        <v>3102</v>
      </c>
      <c r="Q312" s="5" t="s">
        <v>52</v>
      </c>
      <c r="R312" s="5">
        <v>4403.0</v>
      </c>
      <c r="S312" s="5" t="s">
        <v>374</v>
      </c>
      <c r="T312" s="5">
        <v>0.0</v>
      </c>
      <c r="U312" s="5" t="s">
        <v>52</v>
      </c>
      <c r="V312" s="5" t="s">
        <v>3103</v>
      </c>
      <c r="W312" s="5" t="s">
        <v>71</v>
      </c>
      <c r="X312" s="5" t="s">
        <v>52</v>
      </c>
      <c r="Y312" s="5" t="s">
        <v>3104</v>
      </c>
      <c r="Z312" s="5" t="s">
        <v>3105</v>
      </c>
      <c r="AA312" s="5" t="s">
        <v>260</v>
      </c>
      <c r="AB312" s="5" t="s">
        <v>52</v>
      </c>
      <c r="AC312" s="5" t="s">
        <v>216</v>
      </c>
      <c r="AD312" s="5" t="s">
        <v>217</v>
      </c>
      <c r="AE312" s="5" t="s">
        <v>218</v>
      </c>
      <c r="AF312" s="5" t="s">
        <v>52</v>
      </c>
      <c r="AG312" s="5" t="s">
        <v>52</v>
      </c>
      <c r="AH312" s="5" t="s">
        <v>52</v>
      </c>
      <c r="AI312" s="5" t="s">
        <v>3097</v>
      </c>
      <c r="AJ312" s="5" t="s">
        <v>3100</v>
      </c>
      <c r="AK312" s="5" t="s">
        <v>3106</v>
      </c>
    </row>
    <row r="313" ht="15.75" customHeight="1">
      <c r="A313" s="5" t="s">
        <v>3107</v>
      </c>
      <c r="B313" s="5" t="s">
        <v>168</v>
      </c>
      <c r="C313" s="5" t="s">
        <v>169</v>
      </c>
      <c r="D313" s="6">
        <v>45224.0</v>
      </c>
      <c r="E313" s="5">
        <v>39600.0</v>
      </c>
      <c r="F313" s="5">
        <v>18000.0</v>
      </c>
      <c r="G313" s="5" t="s">
        <v>963</v>
      </c>
      <c r="H313" s="5" t="s">
        <v>272</v>
      </c>
      <c r="I313" s="5" t="s">
        <v>3108</v>
      </c>
      <c r="J313" s="5" t="s">
        <v>965</v>
      </c>
      <c r="K313" s="5" t="s">
        <v>3109</v>
      </c>
      <c r="L313" s="5" t="s">
        <v>174</v>
      </c>
      <c r="M313" s="5" t="s">
        <v>175</v>
      </c>
      <c r="N313" s="5" t="s">
        <v>52</v>
      </c>
      <c r="O313" s="5">
        <v>1.0</v>
      </c>
      <c r="P313" s="5" t="s">
        <v>3110</v>
      </c>
      <c r="Q313" s="5">
        <v>4510.0</v>
      </c>
      <c r="R313" s="5">
        <v>6910.0</v>
      </c>
      <c r="S313" s="5" t="s">
        <v>115</v>
      </c>
      <c r="T313" s="5">
        <v>0.0</v>
      </c>
      <c r="U313" s="5" t="s">
        <v>52</v>
      </c>
      <c r="V313" s="5" t="s">
        <v>3111</v>
      </c>
      <c r="W313" s="5" t="s">
        <v>52</v>
      </c>
      <c r="X313" s="5" t="s">
        <v>52</v>
      </c>
      <c r="Y313" s="5" t="s">
        <v>3112</v>
      </c>
      <c r="Z313" s="5" t="s">
        <v>3113</v>
      </c>
      <c r="AA313" s="5" t="s">
        <v>3114</v>
      </c>
      <c r="AB313" s="5" t="s">
        <v>52</v>
      </c>
      <c r="AC313" s="5" t="s">
        <v>181</v>
      </c>
      <c r="AD313" s="5" t="s">
        <v>182</v>
      </c>
      <c r="AE313" s="5" t="s">
        <v>183</v>
      </c>
      <c r="AF313" s="5" t="s">
        <v>52</v>
      </c>
      <c r="AG313" s="5" t="s">
        <v>52</v>
      </c>
      <c r="AH313" s="5" t="s">
        <v>184</v>
      </c>
      <c r="AI313" s="5" t="s">
        <v>168</v>
      </c>
      <c r="AJ313" s="5" t="s">
        <v>174</v>
      </c>
      <c r="AK313" s="5" t="s">
        <v>185</v>
      </c>
    </row>
    <row r="314" ht="15.75" customHeight="1">
      <c r="A314" s="5" t="s">
        <v>3115</v>
      </c>
      <c r="B314" s="5" t="s">
        <v>3116</v>
      </c>
      <c r="C314" s="5" t="s">
        <v>3117</v>
      </c>
      <c r="D314" s="6">
        <v>45218.0</v>
      </c>
      <c r="E314" s="5">
        <v>50818.0</v>
      </c>
      <c r="F314" s="5">
        <v>23099.0</v>
      </c>
      <c r="G314" s="5" t="s">
        <v>766</v>
      </c>
      <c r="H314" s="5" t="s">
        <v>131</v>
      </c>
      <c r="I314" s="5" t="s">
        <v>2415</v>
      </c>
      <c r="J314" s="5" t="s">
        <v>768</v>
      </c>
      <c r="K314" s="5" t="s">
        <v>3118</v>
      </c>
      <c r="L314" s="5" t="s">
        <v>3119</v>
      </c>
      <c r="M314" s="5" t="s">
        <v>3120</v>
      </c>
      <c r="N314" s="5">
        <v>60007.0</v>
      </c>
      <c r="O314" s="5">
        <v>1.0</v>
      </c>
      <c r="P314" s="5" t="s">
        <v>3121</v>
      </c>
      <c r="Q314" s="5">
        <v>4500.0</v>
      </c>
      <c r="R314" s="5">
        <v>376.0</v>
      </c>
      <c r="S314" s="5" t="s">
        <v>3122</v>
      </c>
      <c r="T314" s="5">
        <v>0.0</v>
      </c>
      <c r="U314" s="5" t="s">
        <v>70</v>
      </c>
      <c r="V314" s="5" t="s">
        <v>3123</v>
      </c>
      <c r="W314" s="5" t="s">
        <v>71</v>
      </c>
      <c r="X314" s="5" t="s">
        <v>52</v>
      </c>
      <c r="Y314" s="5" t="s">
        <v>3124</v>
      </c>
      <c r="Z314" s="5" t="s">
        <v>3125</v>
      </c>
      <c r="AA314" s="5" t="s">
        <v>162</v>
      </c>
      <c r="AB314" s="5" t="s">
        <v>283</v>
      </c>
      <c r="AC314" s="5" t="s">
        <v>398</v>
      </c>
      <c r="AD314" s="5" t="s">
        <v>399</v>
      </c>
      <c r="AE314" s="5" t="s">
        <v>400</v>
      </c>
      <c r="AF314" s="5" t="s">
        <v>401</v>
      </c>
      <c r="AG314" s="5">
        <v>23502.0</v>
      </c>
      <c r="AH314" s="5" t="s">
        <v>402</v>
      </c>
      <c r="AI314" s="5" t="s">
        <v>3116</v>
      </c>
      <c r="AJ314" s="5" t="s">
        <v>3126</v>
      </c>
      <c r="AK314" s="5" t="s">
        <v>776</v>
      </c>
    </row>
    <row r="315" ht="15.75" customHeight="1">
      <c r="A315" s="5" t="s">
        <v>3127</v>
      </c>
      <c r="B315" s="5" t="s">
        <v>3128</v>
      </c>
      <c r="C315" s="5" t="s">
        <v>3129</v>
      </c>
      <c r="D315" s="6">
        <v>45216.0</v>
      </c>
      <c r="E315" s="5">
        <v>13363.0</v>
      </c>
      <c r="F315" s="5">
        <v>6074.0</v>
      </c>
      <c r="G315" s="5" t="s">
        <v>3130</v>
      </c>
      <c r="H315" s="5" t="s">
        <v>149</v>
      </c>
      <c r="I315" s="5" t="s">
        <v>3131</v>
      </c>
      <c r="J315" s="5" t="s">
        <v>3132</v>
      </c>
      <c r="K315" s="5" t="s">
        <v>3133</v>
      </c>
      <c r="L315" s="5" t="s">
        <v>3134</v>
      </c>
      <c r="M315" s="5" t="s">
        <v>3135</v>
      </c>
      <c r="N315" s="5">
        <v>6902.0</v>
      </c>
      <c r="O315" s="5">
        <v>1.0</v>
      </c>
      <c r="P315" s="5" t="s">
        <v>3136</v>
      </c>
      <c r="Q315" s="5" t="s">
        <v>52</v>
      </c>
      <c r="R315" s="5">
        <v>686.0</v>
      </c>
      <c r="S315" s="5" t="s">
        <v>374</v>
      </c>
      <c r="T315" s="5">
        <v>0.0</v>
      </c>
      <c r="U315" s="5" t="s">
        <v>93</v>
      </c>
      <c r="V315" s="5" t="s">
        <v>3137</v>
      </c>
      <c r="W315" s="5" t="s">
        <v>55</v>
      </c>
      <c r="X315" s="5" t="s">
        <v>3138</v>
      </c>
      <c r="Y315" s="5" t="s">
        <v>3139</v>
      </c>
      <c r="Z315" s="5" t="s">
        <v>3140</v>
      </c>
      <c r="AA315" s="5" t="s">
        <v>235</v>
      </c>
      <c r="AB315" s="5" t="s">
        <v>52</v>
      </c>
      <c r="AC315" s="5" t="s">
        <v>3141</v>
      </c>
      <c r="AD315" s="5" t="s">
        <v>3142</v>
      </c>
      <c r="AE315" s="5" t="s">
        <v>162</v>
      </c>
      <c r="AF315" s="5" t="s">
        <v>52</v>
      </c>
      <c r="AG315" s="5" t="s">
        <v>52</v>
      </c>
      <c r="AH315" s="5" t="s">
        <v>3143</v>
      </c>
      <c r="AI315" s="5" t="s">
        <v>3128</v>
      </c>
      <c r="AJ315" s="5" t="s">
        <v>3134</v>
      </c>
      <c r="AK315" s="5" t="s">
        <v>3144</v>
      </c>
    </row>
    <row r="316" ht="15.75" customHeight="1">
      <c r="A316" s="5" t="s">
        <v>3145</v>
      </c>
      <c r="B316" s="5" t="s">
        <v>1844</v>
      </c>
      <c r="C316" s="5" t="s">
        <v>3146</v>
      </c>
      <c r="D316" s="6">
        <v>45212.0</v>
      </c>
      <c r="E316" s="5">
        <v>58543.0</v>
      </c>
      <c r="F316" s="5">
        <v>26610.0</v>
      </c>
      <c r="G316" s="5" t="s">
        <v>963</v>
      </c>
      <c r="H316" s="5" t="s">
        <v>45</v>
      </c>
      <c r="I316" s="5" t="s">
        <v>3147</v>
      </c>
      <c r="J316" s="5" t="s">
        <v>965</v>
      </c>
      <c r="K316" s="5" t="s">
        <v>391</v>
      </c>
      <c r="L316" s="5" t="s">
        <v>3148</v>
      </c>
      <c r="M316" s="5" t="s">
        <v>3149</v>
      </c>
      <c r="N316" s="5" t="s">
        <v>52</v>
      </c>
      <c r="O316" s="5">
        <v>1.0</v>
      </c>
      <c r="P316" s="5" t="s">
        <v>3150</v>
      </c>
      <c r="Q316" s="5">
        <v>4500.0</v>
      </c>
      <c r="R316" s="5">
        <v>14.0</v>
      </c>
      <c r="S316" s="5" t="s">
        <v>53</v>
      </c>
      <c r="T316" s="5">
        <v>687.0</v>
      </c>
      <c r="U316" s="5" t="s">
        <v>158</v>
      </c>
      <c r="V316" s="5" t="s">
        <v>3151</v>
      </c>
      <c r="W316" s="5" t="s">
        <v>71</v>
      </c>
      <c r="X316" s="5" t="s">
        <v>52</v>
      </c>
      <c r="Y316" s="5" t="s">
        <v>3063</v>
      </c>
      <c r="Z316" s="5" t="s">
        <v>3152</v>
      </c>
      <c r="AA316" s="5" t="s">
        <v>59</v>
      </c>
      <c r="AB316" s="5" t="s">
        <v>52</v>
      </c>
      <c r="AC316" s="5" t="s">
        <v>163</v>
      </c>
      <c r="AD316" s="5" t="s">
        <v>164</v>
      </c>
      <c r="AE316" s="5" t="s">
        <v>165</v>
      </c>
      <c r="AF316" s="5" t="s">
        <v>52</v>
      </c>
      <c r="AG316" s="5" t="s">
        <v>52</v>
      </c>
      <c r="AH316" s="5" t="s">
        <v>52</v>
      </c>
      <c r="AI316" s="5" t="s">
        <v>1844</v>
      </c>
      <c r="AJ316" s="5" t="s">
        <v>3148</v>
      </c>
      <c r="AK316" s="5" t="s">
        <v>3065</v>
      </c>
    </row>
    <row r="317" ht="15.75" customHeight="1">
      <c r="A317" s="5" t="s">
        <v>3145</v>
      </c>
      <c r="B317" s="5" t="s">
        <v>3153</v>
      </c>
      <c r="C317" s="5" t="s">
        <v>3154</v>
      </c>
      <c r="D317" s="6">
        <v>45212.0</v>
      </c>
      <c r="E317" s="5">
        <v>59227.0</v>
      </c>
      <c r="F317" s="5">
        <v>26921.0</v>
      </c>
      <c r="G317" s="5" t="s">
        <v>963</v>
      </c>
      <c r="H317" s="5" t="s">
        <v>45</v>
      </c>
      <c r="I317" s="5" t="s">
        <v>3147</v>
      </c>
      <c r="J317" s="5" t="s">
        <v>965</v>
      </c>
      <c r="K317" s="5" t="s">
        <v>391</v>
      </c>
      <c r="L317" s="5" t="s">
        <v>3155</v>
      </c>
      <c r="M317" s="5" t="s">
        <v>3156</v>
      </c>
      <c r="N317" s="5">
        <v>14075.0</v>
      </c>
      <c r="O317" s="5">
        <v>1.0</v>
      </c>
      <c r="P317" s="5" t="s">
        <v>3150</v>
      </c>
      <c r="Q317" s="5">
        <v>4500.0</v>
      </c>
      <c r="R317" s="5">
        <v>14.0</v>
      </c>
      <c r="S317" s="5" t="s">
        <v>53</v>
      </c>
      <c r="T317" s="5">
        <v>687.0</v>
      </c>
      <c r="U317" s="5" t="s">
        <v>158</v>
      </c>
      <c r="V317" s="5" t="s">
        <v>3157</v>
      </c>
      <c r="W317" s="5" t="s">
        <v>55</v>
      </c>
      <c r="X317" s="5" t="s">
        <v>3151</v>
      </c>
      <c r="Y317" s="5" t="s">
        <v>3063</v>
      </c>
      <c r="Z317" s="5" t="s">
        <v>3152</v>
      </c>
      <c r="AA317" s="5" t="s">
        <v>59</v>
      </c>
      <c r="AB317" s="5" t="s">
        <v>52</v>
      </c>
      <c r="AC317" s="5" t="s">
        <v>163</v>
      </c>
      <c r="AD317" s="5" t="s">
        <v>164</v>
      </c>
      <c r="AE317" s="5" t="s">
        <v>165</v>
      </c>
      <c r="AF317" s="5" t="s">
        <v>52</v>
      </c>
      <c r="AG317" s="5" t="s">
        <v>52</v>
      </c>
      <c r="AH317" s="5" t="s">
        <v>52</v>
      </c>
      <c r="AI317" s="5" t="s">
        <v>1844</v>
      </c>
      <c r="AJ317" s="5" t="s">
        <v>3148</v>
      </c>
      <c r="AK317" s="5" t="s">
        <v>3065</v>
      </c>
    </row>
    <row r="318" ht="15.75" customHeight="1">
      <c r="A318" s="5" t="s">
        <v>3158</v>
      </c>
      <c r="B318" s="5" t="s">
        <v>3159</v>
      </c>
      <c r="C318" s="5" t="s">
        <v>3160</v>
      </c>
      <c r="D318" s="6">
        <v>45212.0</v>
      </c>
      <c r="E318" s="5">
        <v>10085.0</v>
      </c>
      <c r="F318" s="5">
        <v>4584.0</v>
      </c>
      <c r="G318" s="5" t="s">
        <v>422</v>
      </c>
      <c r="H318" s="5" t="s">
        <v>149</v>
      </c>
      <c r="I318" s="5" t="s">
        <v>3161</v>
      </c>
      <c r="J318" s="5" t="s">
        <v>424</v>
      </c>
      <c r="K318" s="5" t="s">
        <v>1824</v>
      </c>
      <c r="L318" s="5" t="s">
        <v>3162</v>
      </c>
      <c r="M318" s="5" t="s">
        <v>3163</v>
      </c>
      <c r="N318" s="5">
        <v>60005.0</v>
      </c>
      <c r="O318" s="5">
        <v>1.0</v>
      </c>
      <c r="P318" s="5" t="s">
        <v>3164</v>
      </c>
      <c r="Q318" s="5">
        <v>4510.0</v>
      </c>
      <c r="R318" s="5">
        <v>52.0</v>
      </c>
      <c r="S318" s="5" t="s">
        <v>53</v>
      </c>
      <c r="T318" s="5">
        <v>0.0</v>
      </c>
      <c r="U318" s="5" t="s">
        <v>52</v>
      </c>
      <c r="V318" s="5" t="s">
        <v>3165</v>
      </c>
      <c r="W318" s="5" t="s">
        <v>71</v>
      </c>
      <c r="X318" s="5" t="s">
        <v>52</v>
      </c>
      <c r="Y318" s="5" t="s">
        <v>3166</v>
      </c>
      <c r="Z318" s="5" t="s">
        <v>3167</v>
      </c>
      <c r="AA318" s="5" t="s">
        <v>235</v>
      </c>
      <c r="AB318" s="5" t="s">
        <v>283</v>
      </c>
      <c r="AC318" s="5" t="s">
        <v>216</v>
      </c>
      <c r="AD318" s="5" t="s">
        <v>217</v>
      </c>
      <c r="AE318" s="5" t="s">
        <v>218</v>
      </c>
      <c r="AF318" s="5" t="s">
        <v>52</v>
      </c>
      <c r="AG318" s="5" t="s">
        <v>52</v>
      </c>
      <c r="AH318" s="5" t="s">
        <v>52</v>
      </c>
      <c r="AI318" s="5" t="s">
        <v>3159</v>
      </c>
      <c r="AJ318" s="5" t="s">
        <v>3162</v>
      </c>
      <c r="AK318" s="5" t="s">
        <v>3168</v>
      </c>
    </row>
    <row r="319" ht="15.75" customHeight="1">
      <c r="A319" s="5" t="s">
        <v>3169</v>
      </c>
      <c r="B319" s="5" t="s">
        <v>3170</v>
      </c>
      <c r="C319" s="5" t="s">
        <v>3170</v>
      </c>
      <c r="D319" s="6">
        <v>45210.0</v>
      </c>
      <c r="E319" s="5">
        <v>9706.0</v>
      </c>
      <c r="F319" s="5">
        <v>4412.0</v>
      </c>
      <c r="G319" s="5" t="s">
        <v>107</v>
      </c>
      <c r="H319" s="5" t="s">
        <v>131</v>
      </c>
      <c r="I319" s="5" t="s">
        <v>2376</v>
      </c>
      <c r="J319" s="5" t="s">
        <v>109</v>
      </c>
      <c r="K319" s="5" t="s">
        <v>391</v>
      </c>
      <c r="L319" s="5" t="s">
        <v>3171</v>
      </c>
      <c r="M319" s="5" t="s">
        <v>3172</v>
      </c>
      <c r="N319" s="5">
        <v>21224.0</v>
      </c>
      <c r="O319" s="5">
        <v>1.0</v>
      </c>
      <c r="P319" s="5" t="s">
        <v>3173</v>
      </c>
      <c r="Q319" s="5" t="s">
        <v>244</v>
      </c>
      <c r="R319" s="5">
        <v>8.0</v>
      </c>
      <c r="S319" s="5" t="s">
        <v>53</v>
      </c>
      <c r="T319" s="5">
        <v>44.0</v>
      </c>
      <c r="U319" s="5" t="s">
        <v>70</v>
      </c>
      <c r="V319" s="5" t="s">
        <v>3174</v>
      </c>
      <c r="W319" s="5" t="s">
        <v>55</v>
      </c>
      <c r="X319" s="5" t="s">
        <v>3175</v>
      </c>
      <c r="Y319" s="5" t="s">
        <v>2985</v>
      </c>
      <c r="Z319" s="5" t="s">
        <v>3176</v>
      </c>
      <c r="AA319" s="5" t="s">
        <v>730</v>
      </c>
      <c r="AB319" s="5" t="s">
        <v>52</v>
      </c>
      <c r="AC319" s="5" t="s">
        <v>1566</v>
      </c>
      <c r="AD319" s="5" t="s">
        <v>1567</v>
      </c>
      <c r="AE319" s="5" t="s">
        <v>1568</v>
      </c>
      <c r="AF319" s="5" t="s">
        <v>1569</v>
      </c>
      <c r="AG319" s="5">
        <v>60025.0</v>
      </c>
      <c r="AH319" s="5" t="s">
        <v>1570</v>
      </c>
      <c r="AI319" s="5" t="s">
        <v>2164</v>
      </c>
      <c r="AJ319" s="5" t="s">
        <v>1314</v>
      </c>
      <c r="AK319" s="5" t="s">
        <v>2385</v>
      </c>
    </row>
    <row r="320" ht="15.75" customHeight="1">
      <c r="A320" s="5" t="s">
        <v>3177</v>
      </c>
      <c r="B320" s="5" t="s">
        <v>3178</v>
      </c>
      <c r="C320" s="5" t="s">
        <v>3179</v>
      </c>
      <c r="D320" s="6">
        <v>45210.0</v>
      </c>
      <c r="E320" s="5">
        <v>46163.0</v>
      </c>
      <c r="F320" s="5">
        <v>20983.0</v>
      </c>
      <c r="G320" s="5" t="s">
        <v>579</v>
      </c>
      <c r="H320" s="5" t="s">
        <v>1792</v>
      </c>
      <c r="I320" s="5" t="s">
        <v>3180</v>
      </c>
      <c r="J320" s="5" t="s">
        <v>581</v>
      </c>
      <c r="K320" s="5" t="s">
        <v>3181</v>
      </c>
      <c r="L320" s="5" t="s">
        <v>3182</v>
      </c>
      <c r="M320" s="5" t="s">
        <v>3183</v>
      </c>
      <c r="N320" s="5">
        <v>1900.0</v>
      </c>
      <c r="O320" s="5">
        <v>1.0</v>
      </c>
      <c r="P320" s="5" t="s">
        <v>3184</v>
      </c>
      <c r="Q320" s="5">
        <v>4200.0</v>
      </c>
      <c r="R320" s="5">
        <v>4403.0</v>
      </c>
      <c r="S320" s="5" t="s">
        <v>53</v>
      </c>
      <c r="T320" s="5">
        <v>0.0</v>
      </c>
      <c r="U320" s="5" t="s">
        <v>70</v>
      </c>
      <c r="V320" s="5" t="s">
        <v>3185</v>
      </c>
      <c r="W320" s="5" t="s">
        <v>71</v>
      </c>
      <c r="X320" s="5" t="s">
        <v>52</v>
      </c>
      <c r="Y320" s="5" t="s">
        <v>3186</v>
      </c>
      <c r="Z320" s="5" t="s">
        <v>3187</v>
      </c>
      <c r="AA320" s="5" t="s">
        <v>200</v>
      </c>
      <c r="AB320" s="5" t="s">
        <v>52</v>
      </c>
      <c r="AC320" s="5" t="s">
        <v>398</v>
      </c>
      <c r="AD320" s="5" t="s">
        <v>399</v>
      </c>
      <c r="AE320" s="5" t="s">
        <v>400</v>
      </c>
      <c r="AF320" s="5" t="s">
        <v>401</v>
      </c>
      <c r="AG320" s="5">
        <v>23502.0</v>
      </c>
      <c r="AH320" s="5" t="s">
        <v>402</v>
      </c>
      <c r="AI320" s="5" t="s">
        <v>3178</v>
      </c>
      <c r="AJ320" s="5" t="s">
        <v>3188</v>
      </c>
      <c r="AK320" s="5" t="s">
        <v>1573</v>
      </c>
    </row>
    <row r="321" ht="15.75" customHeight="1">
      <c r="A321" s="5" t="s">
        <v>3189</v>
      </c>
      <c r="B321" s="5" t="s">
        <v>490</v>
      </c>
      <c r="C321" s="5" t="s">
        <v>1133</v>
      </c>
      <c r="D321" s="6">
        <v>45205.0</v>
      </c>
      <c r="E321" s="5">
        <v>23814.0</v>
      </c>
      <c r="F321" s="5">
        <v>10825.0</v>
      </c>
      <c r="G321" s="5" t="s">
        <v>556</v>
      </c>
      <c r="H321" s="5" t="s">
        <v>45</v>
      </c>
      <c r="I321" s="5" t="s">
        <v>3190</v>
      </c>
      <c r="J321" s="5" t="s">
        <v>558</v>
      </c>
      <c r="K321" s="5" t="s">
        <v>391</v>
      </c>
      <c r="L321" s="5" t="s">
        <v>1136</v>
      </c>
      <c r="M321" s="5" t="s">
        <v>1806</v>
      </c>
      <c r="N321" s="5">
        <v>11003.0</v>
      </c>
      <c r="O321" s="5">
        <v>1.0</v>
      </c>
      <c r="P321" s="5" t="s">
        <v>3191</v>
      </c>
      <c r="Q321" s="5" t="s">
        <v>466</v>
      </c>
      <c r="R321" s="5">
        <v>886.0</v>
      </c>
      <c r="S321" s="5" t="s">
        <v>92</v>
      </c>
      <c r="T321" s="5">
        <v>2190.0</v>
      </c>
      <c r="U321" s="5" t="s">
        <v>158</v>
      </c>
      <c r="V321" s="5" t="s">
        <v>3192</v>
      </c>
      <c r="W321" s="5" t="s">
        <v>71</v>
      </c>
      <c r="X321" s="5" t="s">
        <v>52</v>
      </c>
      <c r="Y321" s="5" t="s">
        <v>3193</v>
      </c>
      <c r="Z321" s="5" t="s">
        <v>3194</v>
      </c>
      <c r="AA321" s="5" t="s">
        <v>119</v>
      </c>
      <c r="AB321" s="5" t="s">
        <v>52</v>
      </c>
      <c r="AC321" s="5" t="s">
        <v>163</v>
      </c>
      <c r="AD321" s="5" t="s">
        <v>164</v>
      </c>
      <c r="AE321" s="5" t="s">
        <v>165</v>
      </c>
      <c r="AF321" s="5" t="s">
        <v>52</v>
      </c>
      <c r="AG321" s="5" t="s">
        <v>52</v>
      </c>
      <c r="AH321" s="5" t="s">
        <v>52</v>
      </c>
      <c r="AI321" s="5" t="s">
        <v>490</v>
      </c>
      <c r="AJ321" s="5" t="s">
        <v>1136</v>
      </c>
      <c r="AK321" s="5" t="s">
        <v>1142</v>
      </c>
    </row>
    <row r="322" ht="15.75" customHeight="1">
      <c r="A322" s="5" t="s">
        <v>3195</v>
      </c>
      <c r="B322" s="5" t="s">
        <v>3170</v>
      </c>
      <c r="C322" s="5" t="s">
        <v>3170</v>
      </c>
      <c r="D322" s="6">
        <v>45205.0</v>
      </c>
      <c r="E322" s="5">
        <v>9706.0</v>
      </c>
      <c r="F322" s="5">
        <v>4412.0</v>
      </c>
      <c r="G322" s="5" t="s">
        <v>107</v>
      </c>
      <c r="H322" s="5" t="s">
        <v>131</v>
      </c>
      <c r="I322" s="5" t="s">
        <v>1558</v>
      </c>
      <c r="J322" s="5" t="s">
        <v>109</v>
      </c>
      <c r="K322" s="5" t="s">
        <v>391</v>
      </c>
      <c r="L322" s="5" t="s">
        <v>3171</v>
      </c>
      <c r="M322" s="5" t="s">
        <v>3172</v>
      </c>
      <c r="N322" s="5">
        <v>21224.0</v>
      </c>
      <c r="O322" s="5">
        <v>1.0</v>
      </c>
      <c r="P322" s="5" t="s">
        <v>3173</v>
      </c>
      <c r="Q322" s="5" t="s">
        <v>244</v>
      </c>
      <c r="R322" s="5">
        <v>8.0</v>
      </c>
      <c r="S322" s="5" t="s">
        <v>53</v>
      </c>
      <c r="T322" s="5">
        <v>44.0</v>
      </c>
      <c r="U322" s="5" t="s">
        <v>70</v>
      </c>
      <c r="V322" s="5" t="s">
        <v>3196</v>
      </c>
      <c r="W322" s="5" t="s">
        <v>55</v>
      </c>
      <c r="X322" s="5" t="s">
        <v>3197</v>
      </c>
      <c r="Y322" s="5" t="s">
        <v>3198</v>
      </c>
      <c r="Z322" s="5">
        <v>1918463.0</v>
      </c>
      <c r="AA322" s="5" t="s">
        <v>730</v>
      </c>
      <c r="AB322" s="5" t="s">
        <v>52</v>
      </c>
      <c r="AC322" s="5" t="s">
        <v>1566</v>
      </c>
      <c r="AD322" s="5" t="s">
        <v>1567</v>
      </c>
      <c r="AE322" s="5" t="s">
        <v>1568</v>
      </c>
      <c r="AF322" s="5" t="s">
        <v>1569</v>
      </c>
      <c r="AG322" s="5">
        <v>60025.0</v>
      </c>
      <c r="AH322" s="5" t="s">
        <v>1570</v>
      </c>
      <c r="AI322" s="5" t="s">
        <v>2164</v>
      </c>
      <c r="AJ322" s="5" t="s">
        <v>1314</v>
      </c>
      <c r="AK322" s="5" t="s">
        <v>2385</v>
      </c>
    </row>
    <row r="323" ht="15.75" customHeight="1">
      <c r="A323" s="5" t="s">
        <v>3199</v>
      </c>
      <c r="B323" s="5" t="s">
        <v>3200</v>
      </c>
      <c r="C323" s="5" t="s">
        <v>3201</v>
      </c>
      <c r="D323" s="6">
        <v>45199.0</v>
      </c>
      <c r="E323" s="5">
        <v>69576.0</v>
      </c>
      <c r="F323" s="5">
        <v>31625.0</v>
      </c>
      <c r="G323" s="5" t="s">
        <v>870</v>
      </c>
      <c r="H323" s="5" t="s">
        <v>45</v>
      </c>
      <c r="I323" s="5" t="s">
        <v>3202</v>
      </c>
      <c r="J323" s="5" t="s">
        <v>872</v>
      </c>
      <c r="K323" s="5" t="s">
        <v>1461</v>
      </c>
      <c r="L323" s="5" t="s">
        <v>3203</v>
      </c>
      <c r="M323" s="5" t="s">
        <v>3204</v>
      </c>
      <c r="N323" s="5">
        <v>33844.0</v>
      </c>
      <c r="O323" s="5">
        <v>3.0</v>
      </c>
      <c r="P323" s="5" t="s">
        <v>3205</v>
      </c>
      <c r="Q323" s="5" t="s">
        <v>1465</v>
      </c>
      <c r="R323" s="5">
        <v>18.0</v>
      </c>
      <c r="S323" s="5" t="s">
        <v>53</v>
      </c>
      <c r="T323" s="5">
        <v>0.0</v>
      </c>
      <c r="U323" s="5" t="s">
        <v>70</v>
      </c>
      <c r="V323" s="5" t="s">
        <v>3206</v>
      </c>
      <c r="W323" s="5" t="s">
        <v>71</v>
      </c>
      <c r="X323" s="5" t="s">
        <v>52</v>
      </c>
      <c r="Y323" s="5" t="s">
        <v>3207</v>
      </c>
      <c r="Z323" s="5" t="s">
        <v>3208</v>
      </c>
      <c r="AA323" s="5" t="s">
        <v>235</v>
      </c>
      <c r="AB323" s="5" t="s">
        <v>52</v>
      </c>
      <c r="AC323" s="5" t="s">
        <v>72</v>
      </c>
      <c r="AD323" s="5" t="s">
        <v>73</v>
      </c>
      <c r="AE323" s="5" t="s">
        <v>74</v>
      </c>
      <c r="AF323" s="5" t="s">
        <v>75</v>
      </c>
      <c r="AG323" s="5" t="s">
        <v>76</v>
      </c>
      <c r="AH323" s="5" t="s">
        <v>77</v>
      </c>
      <c r="AI323" s="5" t="s">
        <v>3209</v>
      </c>
      <c r="AJ323" s="5" t="s">
        <v>3210</v>
      </c>
      <c r="AK323" s="5" t="s">
        <v>3211</v>
      </c>
    </row>
    <row r="324" ht="15.75" customHeight="1">
      <c r="A324" s="5" t="s">
        <v>3212</v>
      </c>
      <c r="B324" s="5" t="s">
        <v>3213</v>
      </c>
      <c r="C324" s="5" t="s">
        <v>3214</v>
      </c>
      <c r="D324" s="6">
        <v>45198.0</v>
      </c>
      <c r="E324" s="5">
        <v>339.0</v>
      </c>
      <c r="F324" s="5">
        <v>154.0</v>
      </c>
      <c r="G324" s="5" t="s">
        <v>479</v>
      </c>
      <c r="H324" s="5" t="s">
        <v>3215</v>
      </c>
      <c r="I324" s="5" t="s">
        <v>3216</v>
      </c>
      <c r="J324" s="5" t="s">
        <v>274</v>
      </c>
      <c r="K324" s="5" t="s">
        <v>3217</v>
      </c>
      <c r="L324" s="5" t="s">
        <v>3218</v>
      </c>
      <c r="M324" s="5" t="s">
        <v>3219</v>
      </c>
      <c r="N324" s="5">
        <v>48180.0</v>
      </c>
      <c r="O324" s="5">
        <v>1.0</v>
      </c>
      <c r="P324" s="5" t="s">
        <v>3220</v>
      </c>
      <c r="Q324" s="5">
        <v>2200.0</v>
      </c>
      <c r="R324" s="5">
        <v>15.0</v>
      </c>
      <c r="S324" s="5" t="s">
        <v>53</v>
      </c>
      <c r="T324" s="5">
        <v>0.0</v>
      </c>
      <c r="U324" s="5" t="s">
        <v>52</v>
      </c>
      <c r="V324" s="5" t="s">
        <v>3221</v>
      </c>
      <c r="W324" s="5" t="s">
        <v>55</v>
      </c>
      <c r="X324" s="5" t="s">
        <v>3222</v>
      </c>
      <c r="Y324" s="5" t="s">
        <v>3223</v>
      </c>
      <c r="Z324" s="5" t="s">
        <v>3224</v>
      </c>
      <c r="AA324" s="5" t="s">
        <v>235</v>
      </c>
      <c r="AB324" s="5" t="s">
        <v>52</v>
      </c>
      <c r="AC324" s="5" t="s">
        <v>3225</v>
      </c>
      <c r="AD324" s="5" t="s">
        <v>3226</v>
      </c>
      <c r="AE324" s="5" t="s">
        <v>3227</v>
      </c>
      <c r="AF324" s="5" t="s">
        <v>52</v>
      </c>
      <c r="AG324" s="5" t="s">
        <v>52</v>
      </c>
      <c r="AH324" s="5" t="s">
        <v>3228</v>
      </c>
      <c r="AI324" s="5" t="s">
        <v>102</v>
      </c>
      <c r="AJ324" s="5" t="s">
        <v>102</v>
      </c>
      <c r="AK324" s="5" t="s">
        <v>404</v>
      </c>
    </row>
    <row r="325" ht="15.75" customHeight="1">
      <c r="A325" s="5" t="s">
        <v>3229</v>
      </c>
      <c r="B325" s="5" t="s">
        <v>3230</v>
      </c>
      <c r="C325" s="5" t="s">
        <v>3231</v>
      </c>
      <c r="D325" s="6">
        <v>45198.0</v>
      </c>
      <c r="E325" s="5">
        <v>92387.0</v>
      </c>
      <c r="F325" s="5">
        <v>41994.0</v>
      </c>
      <c r="G325" s="5" t="s">
        <v>963</v>
      </c>
      <c r="H325" s="5" t="s">
        <v>3215</v>
      </c>
      <c r="I325" s="5" t="s">
        <v>3216</v>
      </c>
      <c r="J325" s="5" t="s">
        <v>965</v>
      </c>
      <c r="K325" s="5" t="s">
        <v>3232</v>
      </c>
      <c r="L325" s="5" t="s">
        <v>3233</v>
      </c>
      <c r="M325" s="5" t="s">
        <v>3234</v>
      </c>
      <c r="N325" s="5">
        <v>30354.0</v>
      </c>
      <c r="O325" s="5">
        <v>2.0</v>
      </c>
      <c r="P325" s="5" t="s">
        <v>3235</v>
      </c>
      <c r="Q325" s="5" t="s">
        <v>3236</v>
      </c>
      <c r="R325" s="5">
        <v>133.0</v>
      </c>
      <c r="S325" s="5" t="s">
        <v>53</v>
      </c>
      <c r="T325" s="5">
        <v>47.0</v>
      </c>
      <c r="U325" s="5" t="s">
        <v>93</v>
      </c>
      <c r="V325" s="5" t="s">
        <v>3222</v>
      </c>
      <c r="W325" s="5" t="s">
        <v>71</v>
      </c>
      <c r="X325" s="5" t="s">
        <v>52</v>
      </c>
      <c r="Y325" s="5" t="s">
        <v>3237</v>
      </c>
      <c r="Z325" s="5" t="s">
        <v>3238</v>
      </c>
      <c r="AA325" s="5" t="s">
        <v>235</v>
      </c>
      <c r="AB325" s="5" t="s">
        <v>52</v>
      </c>
      <c r="AC325" s="5" t="s">
        <v>216</v>
      </c>
      <c r="AD325" s="5" t="s">
        <v>217</v>
      </c>
      <c r="AE325" s="5" t="s">
        <v>218</v>
      </c>
      <c r="AF325" s="5" t="s">
        <v>52</v>
      </c>
      <c r="AG325" s="5" t="s">
        <v>52</v>
      </c>
      <c r="AH325" s="5" t="s">
        <v>52</v>
      </c>
      <c r="AI325" s="5" t="s">
        <v>3230</v>
      </c>
      <c r="AJ325" s="5" t="s">
        <v>3233</v>
      </c>
      <c r="AK325" s="5" t="s">
        <v>404</v>
      </c>
    </row>
    <row r="326" ht="15.75" customHeight="1">
      <c r="A326" s="5" t="s">
        <v>3239</v>
      </c>
      <c r="B326" s="5" t="s">
        <v>2428</v>
      </c>
      <c r="C326" s="5" t="s">
        <v>3240</v>
      </c>
      <c r="D326" s="6">
        <v>45198.0</v>
      </c>
      <c r="E326" s="5">
        <v>32067.0</v>
      </c>
      <c r="F326" s="5">
        <v>14576.0</v>
      </c>
      <c r="G326" s="5" t="s">
        <v>3241</v>
      </c>
      <c r="H326" s="5" t="s">
        <v>3242</v>
      </c>
      <c r="I326" s="5" t="s">
        <v>3243</v>
      </c>
      <c r="J326" s="5" t="s">
        <v>2214</v>
      </c>
      <c r="K326" s="5" t="s">
        <v>3244</v>
      </c>
      <c r="L326" s="5" t="s">
        <v>3245</v>
      </c>
      <c r="M326" s="5" t="s">
        <v>3246</v>
      </c>
      <c r="N326" s="5">
        <v>27401.0</v>
      </c>
      <c r="O326" s="5">
        <v>1.0</v>
      </c>
      <c r="P326" s="5" t="s">
        <v>3247</v>
      </c>
      <c r="Q326" s="5" t="s">
        <v>91</v>
      </c>
      <c r="R326" s="5">
        <v>1334.0</v>
      </c>
      <c r="S326" s="5" t="s">
        <v>115</v>
      </c>
      <c r="T326" s="5">
        <v>0.0</v>
      </c>
      <c r="U326" s="5" t="s">
        <v>158</v>
      </c>
      <c r="V326" s="5" t="s">
        <v>3248</v>
      </c>
      <c r="W326" s="5" t="s">
        <v>52</v>
      </c>
      <c r="X326" s="5" t="s">
        <v>52</v>
      </c>
      <c r="Y326" s="5">
        <v>4483.0</v>
      </c>
      <c r="Z326" s="5" t="s">
        <v>3249</v>
      </c>
      <c r="AA326" s="5" t="s">
        <v>1831</v>
      </c>
      <c r="AB326" s="5" t="s">
        <v>52</v>
      </c>
      <c r="AC326" s="5" t="s">
        <v>3250</v>
      </c>
      <c r="AD326" s="5" t="s">
        <v>3251</v>
      </c>
      <c r="AE326" s="5" t="s">
        <v>3252</v>
      </c>
      <c r="AF326" s="5" t="s">
        <v>265</v>
      </c>
      <c r="AG326" s="5">
        <v>32406.0</v>
      </c>
      <c r="AH326" s="5" t="s">
        <v>3253</v>
      </c>
      <c r="AI326" s="5" t="s">
        <v>3254</v>
      </c>
      <c r="AJ326" s="5" t="s">
        <v>3255</v>
      </c>
      <c r="AK326" s="5" t="s">
        <v>3256</v>
      </c>
    </row>
    <row r="327" ht="15.75" customHeight="1">
      <c r="A327" s="5" t="s">
        <v>3257</v>
      </c>
      <c r="B327" s="5" t="s">
        <v>3258</v>
      </c>
      <c r="C327" s="5" t="s">
        <v>3259</v>
      </c>
      <c r="D327" s="6">
        <v>45195.0</v>
      </c>
      <c r="E327" s="5">
        <v>38060.0</v>
      </c>
      <c r="F327" s="5">
        <v>17300.0</v>
      </c>
      <c r="G327" s="5" t="s">
        <v>579</v>
      </c>
      <c r="H327" s="5" t="s">
        <v>1792</v>
      </c>
      <c r="I327" s="5" t="s">
        <v>3180</v>
      </c>
      <c r="J327" s="5" t="s">
        <v>581</v>
      </c>
      <c r="K327" s="5" t="s">
        <v>3260</v>
      </c>
      <c r="L327" s="5" t="s">
        <v>3261</v>
      </c>
      <c r="M327" s="5" t="s">
        <v>3262</v>
      </c>
      <c r="N327" s="5">
        <v>1210.0</v>
      </c>
      <c r="O327" s="5">
        <v>1.0</v>
      </c>
      <c r="P327" s="5" t="s">
        <v>3184</v>
      </c>
      <c r="Q327" s="5">
        <v>4200.0</v>
      </c>
      <c r="R327" s="5">
        <v>7122.0</v>
      </c>
      <c r="S327" s="5" t="s">
        <v>374</v>
      </c>
      <c r="T327" s="5">
        <v>0.0</v>
      </c>
      <c r="U327" s="5" t="s">
        <v>93</v>
      </c>
      <c r="V327" s="5" t="s">
        <v>3263</v>
      </c>
      <c r="W327" s="5" t="s">
        <v>55</v>
      </c>
      <c r="X327" s="5" t="s">
        <v>3185</v>
      </c>
      <c r="Y327" s="5" t="s">
        <v>3264</v>
      </c>
      <c r="Z327" s="5" t="s">
        <v>3187</v>
      </c>
      <c r="AA327" s="5" t="s">
        <v>3265</v>
      </c>
      <c r="AB327" s="5" t="s">
        <v>52</v>
      </c>
      <c r="AC327" s="5" t="s">
        <v>3141</v>
      </c>
      <c r="AD327" s="5" t="s">
        <v>3142</v>
      </c>
      <c r="AE327" s="5" t="s">
        <v>162</v>
      </c>
      <c r="AF327" s="5" t="s">
        <v>52</v>
      </c>
      <c r="AG327" s="5" t="s">
        <v>52</v>
      </c>
      <c r="AH327" s="5" t="s">
        <v>3143</v>
      </c>
      <c r="AI327" s="5" t="s">
        <v>3258</v>
      </c>
      <c r="AJ327" s="5" t="s">
        <v>3261</v>
      </c>
      <c r="AK327" s="5" t="s">
        <v>3266</v>
      </c>
    </row>
    <row r="328" ht="15.75" customHeight="1">
      <c r="A328" s="5" t="s">
        <v>3267</v>
      </c>
      <c r="B328" s="5" t="s">
        <v>3200</v>
      </c>
      <c r="C328" s="5" t="s">
        <v>3201</v>
      </c>
      <c r="D328" s="6">
        <v>45192.0</v>
      </c>
      <c r="E328" s="5">
        <v>22443.0</v>
      </c>
      <c r="F328" s="5">
        <v>10201.0</v>
      </c>
      <c r="G328" s="5" t="s">
        <v>870</v>
      </c>
      <c r="H328" s="5" t="s">
        <v>45</v>
      </c>
      <c r="I328" s="5" t="s">
        <v>3268</v>
      </c>
      <c r="J328" s="5" t="s">
        <v>872</v>
      </c>
      <c r="K328" s="5" t="s">
        <v>391</v>
      </c>
      <c r="L328" s="5" t="s">
        <v>3203</v>
      </c>
      <c r="M328" s="5" t="s">
        <v>3204</v>
      </c>
      <c r="N328" s="5">
        <v>33844.0</v>
      </c>
      <c r="O328" s="5">
        <v>1.0</v>
      </c>
      <c r="P328" s="5" t="s">
        <v>3269</v>
      </c>
      <c r="Q328" s="5" t="s">
        <v>244</v>
      </c>
      <c r="R328" s="5">
        <v>6.0</v>
      </c>
      <c r="S328" s="5" t="s">
        <v>53</v>
      </c>
      <c r="T328" s="5">
        <v>0.0</v>
      </c>
      <c r="U328" s="5" t="s">
        <v>70</v>
      </c>
      <c r="V328" s="5" t="s">
        <v>3270</v>
      </c>
      <c r="W328" s="5" t="s">
        <v>71</v>
      </c>
      <c r="X328" s="5" t="s">
        <v>52</v>
      </c>
      <c r="Y328" s="5" t="s">
        <v>3271</v>
      </c>
      <c r="Z328" s="5">
        <v>83433.0</v>
      </c>
      <c r="AA328" s="5" t="s">
        <v>260</v>
      </c>
      <c r="AB328" s="5" t="s">
        <v>52</v>
      </c>
      <c r="AC328" s="5" t="s">
        <v>72</v>
      </c>
      <c r="AD328" s="5" t="s">
        <v>73</v>
      </c>
      <c r="AE328" s="5" t="s">
        <v>74</v>
      </c>
      <c r="AF328" s="5" t="s">
        <v>75</v>
      </c>
      <c r="AG328" s="5" t="s">
        <v>76</v>
      </c>
      <c r="AH328" s="5" t="s">
        <v>77</v>
      </c>
      <c r="AI328" s="5" t="s">
        <v>3209</v>
      </c>
      <c r="AJ328" s="5" t="s">
        <v>3210</v>
      </c>
      <c r="AK328" s="5" t="s">
        <v>3211</v>
      </c>
    </row>
    <row r="329" ht="15.75" customHeight="1">
      <c r="A329" s="5" t="s">
        <v>3272</v>
      </c>
      <c r="B329" s="5" t="s">
        <v>3273</v>
      </c>
      <c r="C329" s="5" t="s">
        <v>3274</v>
      </c>
      <c r="D329" s="6">
        <v>45189.0</v>
      </c>
      <c r="E329" s="5">
        <v>38491.0</v>
      </c>
      <c r="F329" s="5">
        <v>17496.0</v>
      </c>
      <c r="G329" s="5" t="s">
        <v>3275</v>
      </c>
      <c r="H329" s="5" t="s">
        <v>480</v>
      </c>
      <c r="I329" s="5" t="s">
        <v>3276</v>
      </c>
      <c r="J329" s="5" t="s">
        <v>2156</v>
      </c>
      <c r="K329" s="5" t="s">
        <v>3277</v>
      </c>
      <c r="L329" s="5" t="s">
        <v>3278</v>
      </c>
      <c r="M329" s="5" t="s">
        <v>3279</v>
      </c>
      <c r="N329" s="5">
        <v>97116.0</v>
      </c>
      <c r="O329" s="5">
        <v>1.0</v>
      </c>
      <c r="P329" s="5" t="s">
        <v>3280</v>
      </c>
      <c r="Q329" s="5" t="s">
        <v>52</v>
      </c>
      <c r="R329" s="5">
        <v>1149.0</v>
      </c>
      <c r="S329" s="5" t="s">
        <v>69</v>
      </c>
      <c r="T329" s="5">
        <v>0.0</v>
      </c>
      <c r="U329" s="5" t="s">
        <v>52</v>
      </c>
      <c r="V329" s="5" t="s">
        <v>3281</v>
      </c>
      <c r="W329" s="5" t="s">
        <v>55</v>
      </c>
      <c r="X329" s="5" t="s">
        <v>3282</v>
      </c>
      <c r="Y329" s="5" t="s">
        <v>3283</v>
      </c>
      <c r="Z329" s="5" t="s">
        <v>3284</v>
      </c>
      <c r="AA329" s="5" t="s">
        <v>59</v>
      </c>
      <c r="AB329" s="5" t="s">
        <v>52</v>
      </c>
      <c r="AC329" s="5" t="s">
        <v>3285</v>
      </c>
      <c r="AD329" s="5" t="s">
        <v>3286</v>
      </c>
      <c r="AE329" s="5" t="s">
        <v>52</v>
      </c>
      <c r="AF329" s="5" t="s">
        <v>52</v>
      </c>
      <c r="AG329" s="5" t="s">
        <v>52</v>
      </c>
      <c r="AH329" s="5" t="s">
        <v>52</v>
      </c>
      <c r="AI329" s="5" t="s">
        <v>102</v>
      </c>
      <c r="AJ329" s="5" t="s">
        <v>102</v>
      </c>
      <c r="AK329" s="5" t="s">
        <v>3287</v>
      </c>
    </row>
    <row r="330" ht="15.75" customHeight="1">
      <c r="A330" s="5" t="s">
        <v>3288</v>
      </c>
      <c r="B330" s="5" t="s">
        <v>237</v>
      </c>
      <c r="C330" s="5" t="s">
        <v>238</v>
      </c>
      <c r="D330" s="6">
        <v>45187.0</v>
      </c>
      <c r="E330" s="5">
        <v>18881.0</v>
      </c>
      <c r="F330" s="5">
        <v>8582.0</v>
      </c>
      <c r="G330" s="5" t="s">
        <v>170</v>
      </c>
      <c r="H330" s="5" t="s">
        <v>45</v>
      </c>
      <c r="I330" s="5" t="s">
        <v>3289</v>
      </c>
      <c r="J330" s="5" t="s">
        <v>170</v>
      </c>
      <c r="K330" s="5" t="s">
        <v>240</v>
      </c>
      <c r="L330" s="5" t="s">
        <v>2261</v>
      </c>
      <c r="M330" s="5" t="s">
        <v>2262</v>
      </c>
      <c r="N330" s="5">
        <v>17055.0</v>
      </c>
      <c r="O330" s="5">
        <v>1.0</v>
      </c>
      <c r="P330" s="5" t="s">
        <v>3290</v>
      </c>
      <c r="Q330" s="5" t="s">
        <v>244</v>
      </c>
      <c r="R330" s="5">
        <v>156.0</v>
      </c>
      <c r="S330" s="5" t="s">
        <v>53</v>
      </c>
      <c r="T330" s="5">
        <v>53.0</v>
      </c>
      <c r="U330" s="5" t="s">
        <v>70</v>
      </c>
      <c r="V330" s="5" t="s">
        <v>3291</v>
      </c>
      <c r="W330" s="5" t="s">
        <v>52</v>
      </c>
      <c r="X330" s="5" t="s">
        <v>52</v>
      </c>
      <c r="Y330" s="5" t="s">
        <v>3292</v>
      </c>
      <c r="Z330" s="5" t="s">
        <v>3293</v>
      </c>
      <c r="AA330" s="5" t="s">
        <v>59</v>
      </c>
      <c r="AB330" s="5" t="s">
        <v>52</v>
      </c>
      <c r="AC330" s="5" t="s">
        <v>72</v>
      </c>
      <c r="AD330" s="5" t="s">
        <v>73</v>
      </c>
      <c r="AE330" s="5" t="s">
        <v>74</v>
      </c>
      <c r="AF330" s="5" t="s">
        <v>75</v>
      </c>
      <c r="AG330" s="5" t="s">
        <v>76</v>
      </c>
      <c r="AH330" s="5" t="s">
        <v>77</v>
      </c>
      <c r="AI330" s="5" t="s">
        <v>248</v>
      </c>
      <c r="AJ330" s="5" t="s">
        <v>2267</v>
      </c>
      <c r="AK330" s="5" t="s">
        <v>59</v>
      </c>
    </row>
    <row r="331" ht="15.75" customHeight="1">
      <c r="A331" s="5" t="s">
        <v>3294</v>
      </c>
      <c r="B331" s="5" t="s">
        <v>3295</v>
      </c>
      <c r="C331" s="5" t="s">
        <v>3296</v>
      </c>
      <c r="D331" s="6">
        <v>45186.0</v>
      </c>
      <c r="E331" s="5">
        <v>41800.0</v>
      </c>
      <c r="F331" s="5">
        <v>19000.0</v>
      </c>
      <c r="G331" s="5" t="s">
        <v>659</v>
      </c>
      <c r="H331" s="5" t="s">
        <v>45</v>
      </c>
      <c r="I331" s="5" t="s">
        <v>1085</v>
      </c>
      <c r="J331" s="5" t="s">
        <v>661</v>
      </c>
      <c r="K331" s="5" t="s">
        <v>3297</v>
      </c>
      <c r="L331" s="5" t="s">
        <v>3298</v>
      </c>
      <c r="M331" s="5" t="s">
        <v>3299</v>
      </c>
      <c r="N331" s="5">
        <v>63110.0</v>
      </c>
      <c r="O331" s="5">
        <v>1.0</v>
      </c>
      <c r="P331" s="5" t="s">
        <v>3300</v>
      </c>
      <c r="Q331" s="5">
        <v>4510.0</v>
      </c>
      <c r="R331" s="5">
        <v>1357.0</v>
      </c>
      <c r="S331" s="5" t="s">
        <v>53</v>
      </c>
      <c r="T331" s="5">
        <v>0.0</v>
      </c>
      <c r="U331" s="5" t="s">
        <v>52</v>
      </c>
      <c r="V331" s="5" t="s">
        <v>3301</v>
      </c>
      <c r="W331" s="5" t="s">
        <v>52</v>
      </c>
      <c r="X331" s="5" t="s">
        <v>52</v>
      </c>
      <c r="Y331" s="5" t="s">
        <v>3302</v>
      </c>
      <c r="Z331" s="5" t="s">
        <v>3303</v>
      </c>
      <c r="AA331" s="5" t="s">
        <v>260</v>
      </c>
      <c r="AB331" s="5" t="s">
        <v>283</v>
      </c>
      <c r="AC331" s="5" t="s">
        <v>216</v>
      </c>
      <c r="AD331" s="5" t="s">
        <v>217</v>
      </c>
      <c r="AE331" s="5" t="s">
        <v>218</v>
      </c>
      <c r="AF331" s="5" t="s">
        <v>52</v>
      </c>
      <c r="AG331" s="5" t="s">
        <v>52</v>
      </c>
      <c r="AH331" s="5" t="s">
        <v>52</v>
      </c>
      <c r="AI331" s="5" t="s">
        <v>3304</v>
      </c>
      <c r="AJ331" s="5" t="s">
        <v>3305</v>
      </c>
      <c r="AK331" s="5" t="s">
        <v>3306</v>
      </c>
    </row>
    <row r="332" ht="15.75" customHeight="1">
      <c r="A332" s="5" t="s">
        <v>3307</v>
      </c>
      <c r="B332" s="5" t="s">
        <v>3308</v>
      </c>
      <c r="C332" s="5" t="s">
        <v>3309</v>
      </c>
      <c r="D332" s="6">
        <v>45184.0</v>
      </c>
      <c r="E332" s="5">
        <v>49251.0</v>
      </c>
      <c r="F332" s="5">
        <v>22387.0</v>
      </c>
      <c r="G332" s="5" t="s">
        <v>107</v>
      </c>
      <c r="H332" s="5" t="s">
        <v>290</v>
      </c>
      <c r="I332" s="5" t="s">
        <v>910</v>
      </c>
      <c r="J332" s="5" t="s">
        <v>109</v>
      </c>
      <c r="K332" s="5" t="s">
        <v>3109</v>
      </c>
      <c r="L332" s="5" t="s">
        <v>3310</v>
      </c>
      <c r="M332" s="5" t="s">
        <v>3311</v>
      </c>
      <c r="N332" s="5">
        <v>22602.0</v>
      </c>
      <c r="O332" s="5">
        <v>1.0</v>
      </c>
      <c r="P332" s="5" t="s">
        <v>3312</v>
      </c>
      <c r="Q332" s="5">
        <v>4510.0</v>
      </c>
      <c r="R332" s="5">
        <v>44.0</v>
      </c>
      <c r="S332" s="5" t="s">
        <v>115</v>
      </c>
      <c r="T332" s="5">
        <v>0.0</v>
      </c>
      <c r="U332" s="5" t="s">
        <v>52</v>
      </c>
      <c r="V332" s="5" t="s">
        <v>3313</v>
      </c>
      <c r="W332" s="5" t="s">
        <v>52</v>
      </c>
      <c r="X332" s="5" t="s">
        <v>52</v>
      </c>
      <c r="Y332" s="5" t="s">
        <v>3314</v>
      </c>
      <c r="Z332" s="5">
        <v>407308.0</v>
      </c>
      <c r="AA332" s="5" t="s">
        <v>119</v>
      </c>
      <c r="AB332" s="5" t="s">
        <v>52</v>
      </c>
      <c r="AC332" s="5" t="s">
        <v>181</v>
      </c>
      <c r="AD332" s="5" t="s">
        <v>182</v>
      </c>
      <c r="AE332" s="5" t="s">
        <v>183</v>
      </c>
      <c r="AF332" s="5" t="s">
        <v>52</v>
      </c>
      <c r="AG332" s="5" t="s">
        <v>52</v>
      </c>
      <c r="AH332" s="5" t="s">
        <v>184</v>
      </c>
      <c r="AI332" s="5" t="s">
        <v>3308</v>
      </c>
      <c r="AJ332" s="5" t="s">
        <v>3315</v>
      </c>
      <c r="AK332" s="5" t="s">
        <v>3316</v>
      </c>
    </row>
    <row r="333" ht="15.75" customHeight="1">
      <c r="A333" s="5" t="s">
        <v>3317</v>
      </c>
      <c r="B333" s="5" t="s">
        <v>252</v>
      </c>
      <c r="C333" s="5" t="s">
        <v>252</v>
      </c>
      <c r="D333" s="6">
        <v>45184.0</v>
      </c>
      <c r="E333" s="5">
        <v>21344.0</v>
      </c>
      <c r="F333" s="5">
        <v>9702.0</v>
      </c>
      <c r="G333" s="5" t="s">
        <v>253</v>
      </c>
      <c r="H333" s="5" t="s">
        <v>254</v>
      </c>
      <c r="I333" s="5" t="s">
        <v>255</v>
      </c>
      <c r="J333" s="5" t="s">
        <v>256</v>
      </c>
      <c r="K333" s="5" t="s">
        <v>3318</v>
      </c>
      <c r="L333" s="5" t="s">
        <v>2068</v>
      </c>
      <c r="M333" s="5" t="s">
        <v>2069</v>
      </c>
      <c r="N333" s="5" t="s">
        <v>52</v>
      </c>
      <c r="O333" s="5">
        <v>1.0</v>
      </c>
      <c r="P333" s="5" t="s">
        <v>3318</v>
      </c>
      <c r="Q333" s="5" t="s">
        <v>211</v>
      </c>
      <c r="R333" s="5">
        <v>74.0</v>
      </c>
      <c r="S333" s="5" t="s">
        <v>115</v>
      </c>
      <c r="T333" s="5">
        <v>0.0</v>
      </c>
      <c r="U333" s="5" t="s">
        <v>52</v>
      </c>
      <c r="V333" s="5" t="s">
        <v>3319</v>
      </c>
      <c r="W333" s="5" t="s">
        <v>52</v>
      </c>
      <c r="X333" s="5" t="s">
        <v>52</v>
      </c>
      <c r="Y333" s="5">
        <v>132.0</v>
      </c>
      <c r="Z333" s="5">
        <v>70330.0</v>
      </c>
      <c r="AA333" s="5" t="s">
        <v>260</v>
      </c>
      <c r="AB333" s="5" t="s">
        <v>261</v>
      </c>
      <c r="AC333" s="5" t="s">
        <v>262</v>
      </c>
      <c r="AD333" s="5" t="s">
        <v>263</v>
      </c>
      <c r="AE333" s="5" t="s">
        <v>264</v>
      </c>
      <c r="AF333" s="5" t="s">
        <v>265</v>
      </c>
      <c r="AG333" s="5" t="s">
        <v>266</v>
      </c>
      <c r="AH333" s="5" t="s">
        <v>267</v>
      </c>
      <c r="AI333" s="5" t="s">
        <v>102</v>
      </c>
      <c r="AJ333" s="5" t="s">
        <v>102</v>
      </c>
      <c r="AK333" s="5">
        <v>13841.0</v>
      </c>
    </row>
    <row r="334" ht="15.75" customHeight="1">
      <c r="A334" s="5" t="s">
        <v>3320</v>
      </c>
      <c r="B334" s="5" t="s">
        <v>3321</v>
      </c>
      <c r="C334" s="5" t="s">
        <v>102</v>
      </c>
      <c r="D334" s="6">
        <v>45183.0</v>
      </c>
      <c r="E334" s="5">
        <v>44092.0</v>
      </c>
      <c r="F334" s="5">
        <v>20042.0</v>
      </c>
      <c r="G334" s="5" t="s">
        <v>130</v>
      </c>
      <c r="H334" s="5" t="s">
        <v>189</v>
      </c>
      <c r="I334" s="5" t="s">
        <v>3322</v>
      </c>
      <c r="J334" s="5" t="s">
        <v>133</v>
      </c>
      <c r="K334" s="5" t="s">
        <v>3323</v>
      </c>
      <c r="L334" s="5" t="s">
        <v>3324</v>
      </c>
      <c r="M334" s="5" t="s">
        <v>102</v>
      </c>
      <c r="N334" s="5" t="s">
        <v>52</v>
      </c>
      <c r="O334" s="5">
        <v>1.0</v>
      </c>
      <c r="P334" s="5" t="s">
        <v>3325</v>
      </c>
      <c r="Q334" s="5" t="s">
        <v>279</v>
      </c>
      <c r="R334" s="5">
        <v>8.0</v>
      </c>
      <c r="S334" s="5" t="s">
        <v>53</v>
      </c>
      <c r="T334" s="5">
        <v>20.0</v>
      </c>
      <c r="U334" s="5" t="s">
        <v>70</v>
      </c>
      <c r="V334" s="5" t="s">
        <v>3326</v>
      </c>
      <c r="W334" s="5" t="s">
        <v>52</v>
      </c>
      <c r="X334" s="5" t="s">
        <v>52</v>
      </c>
      <c r="Y334" s="5" t="s">
        <v>3327</v>
      </c>
      <c r="Z334" s="5" t="s">
        <v>3328</v>
      </c>
      <c r="AA334" s="5" t="s">
        <v>730</v>
      </c>
      <c r="AB334" s="5" t="s">
        <v>52</v>
      </c>
      <c r="AC334" s="5" t="s">
        <v>72</v>
      </c>
      <c r="AD334" s="5" t="s">
        <v>73</v>
      </c>
      <c r="AE334" s="5" t="s">
        <v>74</v>
      </c>
      <c r="AF334" s="5" t="s">
        <v>75</v>
      </c>
      <c r="AG334" s="5" t="s">
        <v>76</v>
      </c>
      <c r="AH334" s="5" t="s">
        <v>77</v>
      </c>
      <c r="AI334" s="5" t="s">
        <v>102</v>
      </c>
      <c r="AJ334" s="5" t="s">
        <v>102</v>
      </c>
      <c r="AK334" s="5" t="s">
        <v>3329</v>
      </c>
    </row>
    <row r="335" ht="15.75" customHeight="1">
      <c r="A335" s="5" t="s">
        <v>3330</v>
      </c>
      <c r="B335" s="5" t="s">
        <v>168</v>
      </c>
      <c r="C335" s="5" t="s">
        <v>169</v>
      </c>
      <c r="D335" s="6">
        <v>45178.0</v>
      </c>
      <c r="E335" s="5">
        <v>39600.0</v>
      </c>
      <c r="F335" s="5">
        <v>18000.0</v>
      </c>
      <c r="G335" s="5" t="s">
        <v>170</v>
      </c>
      <c r="H335" s="5" t="s">
        <v>171</v>
      </c>
      <c r="I335" s="5" t="s">
        <v>3331</v>
      </c>
      <c r="J335" s="5" t="s">
        <v>170</v>
      </c>
      <c r="K335" s="5" t="s">
        <v>3109</v>
      </c>
      <c r="L335" s="5" t="s">
        <v>174</v>
      </c>
      <c r="M335" s="5" t="s">
        <v>175</v>
      </c>
      <c r="N335" s="5" t="s">
        <v>52</v>
      </c>
      <c r="O335" s="5">
        <v>1.0</v>
      </c>
      <c r="P335" s="5" t="s">
        <v>3332</v>
      </c>
      <c r="Q335" s="5">
        <v>4510.0</v>
      </c>
      <c r="R335" s="5">
        <v>12490.0</v>
      </c>
      <c r="S335" s="5" t="s">
        <v>115</v>
      </c>
      <c r="T335" s="5">
        <v>0.0</v>
      </c>
      <c r="U335" s="5" t="s">
        <v>52</v>
      </c>
      <c r="V335" s="5" t="s">
        <v>3333</v>
      </c>
      <c r="W335" s="5" t="s">
        <v>52</v>
      </c>
      <c r="X335" s="5" t="s">
        <v>52</v>
      </c>
      <c r="Y335" s="5" t="s">
        <v>3334</v>
      </c>
      <c r="Z335" s="5" t="s">
        <v>3335</v>
      </c>
      <c r="AA335" s="5" t="s">
        <v>162</v>
      </c>
      <c r="AB335" s="5" t="s">
        <v>52</v>
      </c>
      <c r="AC335" s="5" t="s">
        <v>181</v>
      </c>
      <c r="AD335" s="5" t="s">
        <v>182</v>
      </c>
      <c r="AE335" s="5" t="s">
        <v>183</v>
      </c>
      <c r="AF335" s="5" t="s">
        <v>52</v>
      </c>
      <c r="AG335" s="5" t="s">
        <v>52</v>
      </c>
      <c r="AH335" s="5" t="s">
        <v>184</v>
      </c>
      <c r="AI335" s="5" t="s">
        <v>168</v>
      </c>
      <c r="AJ335" s="5" t="s">
        <v>174</v>
      </c>
      <c r="AK335" s="5" t="s">
        <v>185</v>
      </c>
    </row>
    <row r="336" ht="15.75" customHeight="1">
      <c r="A336" s="5" t="s">
        <v>3336</v>
      </c>
      <c r="B336" s="5" t="s">
        <v>3337</v>
      </c>
      <c r="C336" s="5" t="s">
        <v>3338</v>
      </c>
      <c r="D336" s="6">
        <v>45177.0</v>
      </c>
      <c r="E336" s="5">
        <v>42757.0</v>
      </c>
      <c r="F336" s="5">
        <v>19435.0</v>
      </c>
      <c r="G336" s="5" t="s">
        <v>422</v>
      </c>
      <c r="H336" s="5" t="s">
        <v>45</v>
      </c>
      <c r="I336" s="5" t="s">
        <v>3339</v>
      </c>
      <c r="J336" s="5" t="s">
        <v>424</v>
      </c>
      <c r="K336" s="5" t="s">
        <v>744</v>
      </c>
      <c r="L336" s="5" t="s">
        <v>3340</v>
      </c>
      <c r="M336" s="5" t="s">
        <v>3341</v>
      </c>
      <c r="N336" s="5">
        <v>1960.0</v>
      </c>
      <c r="O336" s="5">
        <v>1.0</v>
      </c>
      <c r="P336" s="5" t="s">
        <v>3342</v>
      </c>
      <c r="Q336" s="5">
        <v>2200.0</v>
      </c>
      <c r="R336" s="5">
        <v>1463.0</v>
      </c>
      <c r="S336" s="5" t="s">
        <v>69</v>
      </c>
      <c r="T336" s="5">
        <v>0.0</v>
      </c>
      <c r="U336" s="5" t="s">
        <v>70</v>
      </c>
      <c r="V336" s="5" t="s">
        <v>3343</v>
      </c>
      <c r="W336" s="5" t="s">
        <v>71</v>
      </c>
      <c r="X336" s="5" t="s">
        <v>52</v>
      </c>
      <c r="Y336" s="5" t="s">
        <v>3344</v>
      </c>
      <c r="Z336" s="5" t="s">
        <v>3345</v>
      </c>
      <c r="AA336" s="5" t="s">
        <v>235</v>
      </c>
      <c r="AB336" s="5" t="s">
        <v>52</v>
      </c>
      <c r="AC336" s="5" t="s">
        <v>398</v>
      </c>
      <c r="AD336" s="5" t="s">
        <v>399</v>
      </c>
      <c r="AE336" s="5" t="s">
        <v>400</v>
      </c>
      <c r="AF336" s="5" t="s">
        <v>401</v>
      </c>
      <c r="AG336" s="5">
        <v>23502.0</v>
      </c>
      <c r="AH336" s="5" t="s">
        <v>402</v>
      </c>
      <c r="AI336" s="5" t="s">
        <v>3337</v>
      </c>
      <c r="AJ336" s="5" t="s">
        <v>3346</v>
      </c>
      <c r="AK336" s="5" t="s">
        <v>79</v>
      </c>
    </row>
    <row r="337" ht="15.75" customHeight="1">
      <c r="A337" s="5" t="s">
        <v>3347</v>
      </c>
      <c r="B337" s="5" t="s">
        <v>2428</v>
      </c>
      <c r="C337" s="5" t="s">
        <v>3240</v>
      </c>
      <c r="D337" s="6">
        <v>45177.0</v>
      </c>
      <c r="E337" s="5">
        <v>32720.0</v>
      </c>
      <c r="F337" s="5">
        <v>14873.0</v>
      </c>
      <c r="G337" s="5" t="s">
        <v>3241</v>
      </c>
      <c r="H337" s="5" t="s">
        <v>3242</v>
      </c>
      <c r="I337" s="5" t="s">
        <v>3243</v>
      </c>
      <c r="J337" s="5" t="s">
        <v>2214</v>
      </c>
      <c r="K337" s="5" t="s">
        <v>3348</v>
      </c>
      <c r="L337" s="5" t="s">
        <v>3245</v>
      </c>
      <c r="M337" s="5" t="s">
        <v>3246</v>
      </c>
      <c r="N337" s="5">
        <v>27401.0</v>
      </c>
      <c r="O337" s="5">
        <v>1.0</v>
      </c>
      <c r="P337" s="5" t="s">
        <v>3349</v>
      </c>
      <c r="Q337" s="5" t="s">
        <v>91</v>
      </c>
      <c r="R337" s="5">
        <v>1326.0</v>
      </c>
      <c r="S337" s="5" t="s">
        <v>115</v>
      </c>
      <c r="T337" s="5">
        <v>0.0</v>
      </c>
      <c r="U337" s="5" t="s">
        <v>158</v>
      </c>
      <c r="V337" s="5" t="s">
        <v>3350</v>
      </c>
      <c r="W337" s="5" t="s">
        <v>52</v>
      </c>
      <c r="X337" s="5" t="s">
        <v>52</v>
      </c>
      <c r="Y337" s="5">
        <v>4477.0</v>
      </c>
      <c r="Z337" s="5" t="s">
        <v>3351</v>
      </c>
      <c r="AA337" s="5" t="s">
        <v>1831</v>
      </c>
      <c r="AB337" s="5" t="s">
        <v>52</v>
      </c>
      <c r="AC337" s="5" t="s">
        <v>3250</v>
      </c>
      <c r="AD337" s="5" t="s">
        <v>3251</v>
      </c>
      <c r="AE337" s="5" t="s">
        <v>3252</v>
      </c>
      <c r="AF337" s="5" t="s">
        <v>265</v>
      </c>
      <c r="AG337" s="5">
        <v>32406.0</v>
      </c>
      <c r="AH337" s="5" t="s">
        <v>3253</v>
      </c>
      <c r="AI337" s="5" t="s">
        <v>3254</v>
      </c>
      <c r="AJ337" s="5" t="s">
        <v>3255</v>
      </c>
      <c r="AK337" s="5" t="s">
        <v>3256</v>
      </c>
    </row>
    <row r="338" ht="15.75" customHeight="1">
      <c r="A338" s="5" t="s">
        <v>3352</v>
      </c>
      <c r="B338" s="5" t="s">
        <v>3353</v>
      </c>
      <c r="C338" s="5" t="s">
        <v>3354</v>
      </c>
      <c r="D338" s="6">
        <v>45175.0</v>
      </c>
      <c r="E338" s="5">
        <v>78954.0</v>
      </c>
      <c r="F338" s="5">
        <v>35888.0</v>
      </c>
      <c r="G338" s="5" t="s">
        <v>3355</v>
      </c>
      <c r="H338" s="5" t="s">
        <v>189</v>
      </c>
      <c r="I338" s="5" t="s">
        <v>3356</v>
      </c>
      <c r="J338" s="5" t="s">
        <v>1071</v>
      </c>
      <c r="K338" s="5" t="s">
        <v>207</v>
      </c>
      <c r="L338" s="5" t="s">
        <v>3357</v>
      </c>
      <c r="M338" s="5" t="s">
        <v>3358</v>
      </c>
      <c r="N338" s="5" t="s">
        <v>52</v>
      </c>
      <c r="O338" s="5">
        <v>3.0</v>
      </c>
      <c r="P338" s="5" t="s">
        <v>3359</v>
      </c>
      <c r="Q338" s="5" t="s">
        <v>3360</v>
      </c>
      <c r="R338" s="5">
        <v>13183.0</v>
      </c>
      <c r="S338" s="5" t="s">
        <v>69</v>
      </c>
      <c r="T338" s="5">
        <v>1.0</v>
      </c>
      <c r="U338" s="5" t="s">
        <v>70</v>
      </c>
      <c r="V338" s="5" t="s">
        <v>3361</v>
      </c>
      <c r="W338" s="5" t="s">
        <v>71</v>
      </c>
      <c r="X338" s="5" t="s">
        <v>52</v>
      </c>
      <c r="Y338" s="5" t="s">
        <v>3362</v>
      </c>
      <c r="Z338" s="5" t="s">
        <v>3363</v>
      </c>
      <c r="AA338" s="5" t="s">
        <v>119</v>
      </c>
      <c r="AB338" s="5" t="s">
        <v>52</v>
      </c>
      <c r="AC338" s="5" t="s">
        <v>398</v>
      </c>
      <c r="AD338" s="5" t="s">
        <v>399</v>
      </c>
      <c r="AE338" s="5" t="s">
        <v>400</v>
      </c>
      <c r="AF338" s="5" t="s">
        <v>401</v>
      </c>
      <c r="AG338" s="5">
        <v>23502.0</v>
      </c>
      <c r="AH338" s="5" t="s">
        <v>402</v>
      </c>
      <c r="AI338" s="5" t="s">
        <v>3354</v>
      </c>
      <c r="AJ338" s="5" t="s">
        <v>3364</v>
      </c>
      <c r="AK338" s="5" t="s">
        <v>3365</v>
      </c>
    </row>
    <row r="339" ht="15.75" customHeight="1">
      <c r="A339" s="5" t="s">
        <v>3366</v>
      </c>
      <c r="B339" s="5" t="s">
        <v>577</v>
      </c>
      <c r="C339" s="5" t="s">
        <v>3367</v>
      </c>
      <c r="D339" s="6">
        <v>45175.0</v>
      </c>
      <c r="E339" s="5">
        <v>38425.0</v>
      </c>
      <c r="F339" s="5">
        <v>17466.0</v>
      </c>
      <c r="G339" s="5" t="s">
        <v>412</v>
      </c>
      <c r="H339" s="5" t="s">
        <v>189</v>
      </c>
      <c r="I339" s="5" t="s">
        <v>3368</v>
      </c>
      <c r="J339" s="5" t="s">
        <v>414</v>
      </c>
      <c r="K339" s="5" t="s">
        <v>391</v>
      </c>
      <c r="L339" s="5" t="s">
        <v>3369</v>
      </c>
      <c r="M339" s="5" t="s">
        <v>3370</v>
      </c>
      <c r="N339" s="5">
        <v>77523.0</v>
      </c>
      <c r="O339" s="5">
        <v>1.0</v>
      </c>
      <c r="P339" s="5" t="s">
        <v>3371</v>
      </c>
      <c r="Q339" s="5">
        <v>4500.0</v>
      </c>
      <c r="R339" s="5">
        <v>612.0</v>
      </c>
      <c r="S339" s="5" t="s">
        <v>115</v>
      </c>
      <c r="T339" s="5">
        <v>0.0</v>
      </c>
      <c r="U339" s="5" t="s">
        <v>70</v>
      </c>
      <c r="V339" s="5" t="s">
        <v>3372</v>
      </c>
      <c r="W339" s="5" t="s">
        <v>52</v>
      </c>
      <c r="X339" s="5" t="s">
        <v>52</v>
      </c>
      <c r="Y339" s="5" t="s">
        <v>3373</v>
      </c>
      <c r="Z339" s="5">
        <v>1105465.0</v>
      </c>
      <c r="AA339" s="5" t="s">
        <v>235</v>
      </c>
      <c r="AB339" s="5" t="s">
        <v>52</v>
      </c>
      <c r="AC339" s="5" t="s">
        <v>398</v>
      </c>
      <c r="AD339" s="5" t="s">
        <v>399</v>
      </c>
      <c r="AE339" s="5" t="s">
        <v>400</v>
      </c>
      <c r="AF339" s="5" t="s">
        <v>401</v>
      </c>
      <c r="AG339" s="5">
        <v>23502.0</v>
      </c>
      <c r="AH339" s="5" t="s">
        <v>402</v>
      </c>
      <c r="AI339" s="5" t="s">
        <v>3374</v>
      </c>
      <c r="AJ339" s="5" t="s">
        <v>3375</v>
      </c>
      <c r="AK339" s="5" t="s">
        <v>589</v>
      </c>
    </row>
    <row r="340" ht="15.75" customHeight="1">
      <c r="A340" s="5" t="s">
        <v>3376</v>
      </c>
      <c r="B340" s="5" t="s">
        <v>3377</v>
      </c>
      <c r="C340" s="5" t="s">
        <v>1407</v>
      </c>
      <c r="D340" s="6">
        <v>45174.0</v>
      </c>
      <c r="E340" s="5">
        <v>58150.0</v>
      </c>
      <c r="F340" s="5">
        <v>26432.0</v>
      </c>
      <c r="G340" s="5" t="s">
        <v>3378</v>
      </c>
      <c r="H340" s="5" t="s">
        <v>171</v>
      </c>
      <c r="I340" s="5" t="s">
        <v>3379</v>
      </c>
      <c r="J340" s="5" t="s">
        <v>3378</v>
      </c>
      <c r="K340" s="5" t="s">
        <v>1461</v>
      </c>
      <c r="L340" s="5" t="s">
        <v>3380</v>
      </c>
      <c r="M340" s="5" t="s">
        <v>3381</v>
      </c>
      <c r="N340" s="5">
        <v>92647.0</v>
      </c>
      <c r="O340" s="5">
        <v>3.0</v>
      </c>
      <c r="P340" s="5" t="s">
        <v>3382</v>
      </c>
      <c r="Q340" s="5" t="s">
        <v>1465</v>
      </c>
      <c r="R340" s="5">
        <v>2644.0</v>
      </c>
      <c r="S340" s="5" t="s">
        <v>69</v>
      </c>
      <c r="T340" s="5">
        <v>182.0</v>
      </c>
      <c r="U340" s="5" t="s">
        <v>70</v>
      </c>
      <c r="V340" s="5" t="s">
        <v>3383</v>
      </c>
      <c r="W340" s="5" t="s">
        <v>52</v>
      </c>
      <c r="X340" s="5" t="s">
        <v>52</v>
      </c>
      <c r="Y340" s="5" t="s">
        <v>3384</v>
      </c>
      <c r="Z340" s="5" t="s">
        <v>3385</v>
      </c>
      <c r="AA340" s="5" t="s">
        <v>604</v>
      </c>
      <c r="AB340" s="5" t="s">
        <v>52</v>
      </c>
      <c r="AC340" s="5" t="s">
        <v>72</v>
      </c>
      <c r="AD340" s="5" t="s">
        <v>73</v>
      </c>
      <c r="AE340" s="5" t="s">
        <v>74</v>
      </c>
      <c r="AF340" s="5" t="s">
        <v>75</v>
      </c>
      <c r="AG340" s="5" t="s">
        <v>76</v>
      </c>
      <c r="AH340" s="5" t="s">
        <v>77</v>
      </c>
      <c r="AI340" s="5" t="s">
        <v>3377</v>
      </c>
      <c r="AJ340" s="5" t="s">
        <v>3386</v>
      </c>
      <c r="AK340" s="5" t="s">
        <v>502</v>
      </c>
    </row>
    <row r="341" ht="15.75" customHeight="1">
      <c r="A341" s="5" t="s">
        <v>3387</v>
      </c>
      <c r="B341" s="5" t="s">
        <v>3388</v>
      </c>
      <c r="C341" s="5" t="s">
        <v>3389</v>
      </c>
      <c r="D341" s="6">
        <v>45171.0</v>
      </c>
      <c r="E341" s="5">
        <v>26400.0</v>
      </c>
      <c r="F341" s="5">
        <v>12000.0</v>
      </c>
      <c r="G341" s="5" t="s">
        <v>1419</v>
      </c>
      <c r="H341" s="5" t="s">
        <v>480</v>
      </c>
      <c r="I341" s="5" t="s">
        <v>3390</v>
      </c>
      <c r="J341" s="5" t="s">
        <v>256</v>
      </c>
      <c r="K341" s="5" t="s">
        <v>3391</v>
      </c>
      <c r="L341" s="5" t="s">
        <v>3392</v>
      </c>
      <c r="M341" s="5" t="s">
        <v>3393</v>
      </c>
      <c r="N341" s="5" t="s">
        <v>52</v>
      </c>
      <c r="O341" s="5">
        <v>1.0</v>
      </c>
      <c r="P341" s="5" t="s">
        <v>3394</v>
      </c>
      <c r="Q341" s="5" t="s">
        <v>244</v>
      </c>
      <c r="R341" s="5">
        <v>800.0</v>
      </c>
      <c r="S341" s="5" t="s">
        <v>53</v>
      </c>
      <c r="T341" s="5">
        <v>54.0</v>
      </c>
      <c r="U341" s="5" t="s">
        <v>70</v>
      </c>
      <c r="V341" s="5" t="s">
        <v>3395</v>
      </c>
      <c r="W341" s="5" t="s">
        <v>52</v>
      </c>
      <c r="X341" s="5" t="s">
        <v>52</v>
      </c>
      <c r="Y341" s="5" t="s">
        <v>3396</v>
      </c>
      <c r="Z341" s="5" t="s">
        <v>3397</v>
      </c>
      <c r="AA341" s="5" t="s">
        <v>235</v>
      </c>
      <c r="AB341" s="5" t="s">
        <v>52</v>
      </c>
      <c r="AC341" s="5" t="s">
        <v>72</v>
      </c>
      <c r="AD341" s="5" t="s">
        <v>73</v>
      </c>
      <c r="AE341" s="5" t="s">
        <v>74</v>
      </c>
      <c r="AF341" s="5" t="s">
        <v>75</v>
      </c>
      <c r="AG341" s="5" t="s">
        <v>76</v>
      </c>
      <c r="AH341" s="5" t="s">
        <v>77</v>
      </c>
      <c r="AI341" s="5" t="s">
        <v>3398</v>
      </c>
      <c r="AJ341" s="5" t="s">
        <v>3399</v>
      </c>
      <c r="AK341" s="5" t="s">
        <v>3400</v>
      </c>
    </row>
    <row r="342" ht="15.75" customHeight="1">
      <c r="A342" s="5" t="s">
        <v>3401</v>
      </c>
      <c r="B342" s="5" t="s">
        <v>3402</v>
      </c>
      <c r="C342" s="5" t="s">
        <v>3403</v>
      </c>
      <c r="D342" s="6">
        <v>45167.0</v>
      </c>
      <c r="E342" s="5">
        <v>48444.0</v>
      </c>
      <c r="F342" s="5">
        <v>22020.0</v>
      </c>
      <c r="G342" s="5" t="s">
        <v>2481</v>
      </c>
      <c r="H342" s="5" t="s">
        <v>1792</v>
      </c>
      <c r="I342" s="5" t="s">
        <v>3404</v>
      </c>
      <c r="J342" s="5" t="s">
        <v>532</v>
      </c>
      <c r="K342" s="5" t="s">
        <v>3405</v>
      </c>
      <c r="L342" s="5" t="s">
        <v>3406</v>
      </c>
      <c r="M342" s="5" t="s">
        <v>3407</v>
      </c>
      <c r="N342" s="5">
        <v>7310.0</v>
      </c>
      <c r="O342" s="5">
        <v>1.0</v>
      </c>
      <c r="P342" s="5" t="s">
        <v>3408</v>
      </c>
      <c r="Q342" s="5" t="s">
        <v>52</v>
      </c>
      <c r="R342" s="5">
        <v>187.0</v>
      </c>
      <c r="S342" s="5" t="s">
        <v>115</v>
      </c>
      <c r="T342" s="5">
        <v>0.0</v>
      </c>
      <c r="U342" s="5" t="s">
        <v>52</v>
      </c>
      <c r="V342" s="5" t="s">
        <v>3409</v>
      </c>
      <c r="W342" s="5" t="s">
        <v>71</v>
      </c>
      <c r="X342" s="5" t="s">
        <v>52</v>
      </c>
      <c r="Y342" s="5" t="s">
        <v>3410</v>
      </c>
      <c r="Z342" s="5" t="s">
        <v>3411</v>
      </c>
      <c r="AA342" s="5" t="s">
        <v>59</v>
      </c>
      <c r="AB342" s="5" t="s">
        <v>52</v>
      </c>
      <c r="AC342" s="5" t="s">
        <v>181</v>
      </c>
      <c r="AD342" s="5" t="s">
        <v>182</v>
      </c>
      <c r="AE342" s="5" t="s">
        <v>183</v>
      </c>
      <c r="AF342" s="5" t="s">
        <v>52</v>
      </c>
      <c r="AG342" s="5" t="s">
        <v>52</v>
      </c>
      <c r="AH342" s="5" t="s">
        <v>184</v>
      </c>
      <c r="AI342" s="5" t="s">
        <v>3402</v>
      </c>
      <c r="AJ342" s="5" t="s">
        <v>3412</v>
      </c>
      <c r="AK342" s="5" t="s">
        <v>3413</v>
      </c>
    </row>
    <row r="343" ht="15.75" customHeight="1">
      <c r="A343" s="5" t="s">
        <v>3414</v>
      </c>
      <c r="B343" s="5" t="s">
        <v>3415</v>
      </c>
      <c r="C343" s="5" t="s">
        <v>3416</v>
      </c>
      <c r="D343" s="6">
        <v>45167.0</v>
      </c>
      <c r="E343" s="5">
        <v>1610.0</v>
      </c>
      <c r="F343" s="5">
        <v>732.0</v>
      </c>
      <c r="G343" s="5" t="s">
        <v>2481</v>
      </c>
      <c r="H343" s="5" t="s">
        <v>1792</v>
      </c>
      <c r="I343" s="5" t="s">
        <v>3404</v>
      </c>
      <c r="J343" s="5" t="s">
        <v>532</v>
      </c>
      <c r="K343" s="5" t="s">
        <v>3417</v>
      </c>
      <c r="L343" s="5" t="s">
        <v>3418</v>
      </c>
      <c r="M343" s="5" t="s">
        <v>3419</v>
      </c>
      <c r="N343" s="5" t="s">
        <v>3420</v>
      </c>
      <c r="O343" s="5">
        <v>1.0</v>
      </c>
      <c r="P343" s="5" t="s">
        <v>3408</v>
      </c>
      <c r="Q343" s="5" t="s">
        <v>52</v>
      </c>
      <c r="R343" s="5">
        <v>27.0</v>
      </c>
      <c r="S343" s="5" t="s">
        <v>115</v>
      </c>
      <c r="T343" s="5">
        <v>0.0</v>
      </c>
      <c r="U343" s="5" t="s">
        <v>70</v>
      </c>
      <c r="V343" s="5" t="s">
        <v>3421</v>
      </c>
      <c r="W343" s="5" t="s">
        <v>55</v>
      </c>
      <c r="X343" s="5" t="s">
        <v>3409</v>
      </c>
      <c r="Y343" s="5" t="s">
        <v>3410</v>
      </c>
      <c r="Z343" s="5" t="s">
        <v>3411</v>
      </c>
      <c r="AA343" s="5" t="s">
        <v>59</v>
      </c>
      <c r="AB343" s="5" t="s">
        <v>52</v>
      </c>
      <c r="AC343" s="5" t="s">
        <v>3422</v>
      </c>
      <c r="AD343" s="5" t="s">
        <v>3423</v>
      </c>
      <c r="AE343" s="5" t="s">
        <v>3424</v>
      </c>
      <c r="AF343" s="5" t="s">
        <v>3425</v>
      </c>
      <c r="AG343" s="5" t="s">
        <v>3426</v>
      </c>
      <c r="AH343" s="5" t="s">
        <v>3427</v>
      </c>
      <c r="AI343" s="5" t="s">
        <v>102</v>
      </c>
      <c r="AJ343" s="5" t="s">
        <v>102</v>
      </c>
      <c r="AK343" s="5" t="s">
        <v>2492</v>
      </c>
    </row>
    <row r="344" ht="15.75" customHeight="1">
      <c r="A344" s="5" t="s">
        <v>3428</v>
      </c>
      <c r="B344" s="5" t="s">
        <v>1694</v>
      </c>
      <c r="C344" s="5" t="s">
        <v>1695</v>
      </c>
      <c r="D344" s="6">
        <v>45167.0</v>
      </c>
      <c r="E344" s="5">
        <v>55000.0</v>
      </c>
      <c r="F344" s="5">
        <v>25000.0</v>
      </c>
      <c r="G344" s="5" t="s">
        <v>1683</v>
      </c>
      <c r="H344" s="5" t="s">
        <v>530</v>
      </c>
      <c r="I344" s="5" t="s">
        <v>3429</v>
      </c>
      <c r="J344" s="5" t="s">
        <v>1685</v>
      </c>
      <c r="K344" s="5" t="s">
        <v>1171</v>
      </c>
      <c r="L344" s="5" t="s">
        <v>1697</v>
      </c>
      <c r="M344" s="5" t="s">
        <v>1698</v>
      </c>
      <c r="N344" s="5">
        <v>30518.0</v>
      </c>
      <c r="O344" s="5">
        <v>1.0</v>
      </c>
      <c r="P344" s="5" t="s">
        <v>3430</v>
      </c>
      <c r="Q344" s="5">
        <v>2210.0</v>
      </c>
      <c r="R344" s="5">
        <v>8.0</v>
      </c>
      <c r="S344" s="5" t="s">
        <v>855</v>
      </c>
      <c r="T344" s="5">
        <v>0.0</v>
      </c>
      <c r="U344" s="5" t="s">
        <v>52</v>
      </c>
      <c r="V344" s="5" t="s">
        <v>3431</v>
      </c>
      <c r="W344" s="5" t="s">
        <v>52</v>
      </c>
      <c r="X344" s="5" t="s">
        <v>52</v>
      </c>
      <c r="Y344" s="5" t="s">
        <v>3432</v>
      </c>
      <c r="Z344" s="5" t="s">
        <v>3433</v>
      </c>
      <c r="AA344" s="5" t="s">
        <v>235</v>
      </c>
      <c r="AB344" s="5" t="s">
        <v>52</v>
      </c>
      <c r="AC344" s="5" t="s">
        <v>216</v>
      </c>
      <c r="AD344" s="5" t="s">
        <v>217</v>
      </c>
      <c r="AE344" s="5" t="s">
        <v>218</v>
      </c>
      <c r="AF344" s="5" t="s">
        <v>52</v>
      </c>
      <c r="AG344" s="5" t="s">
        <v>52</v>
      </c>
      <c r="AH344" s="5" t="s">
        <v>52</v>
      </c>
      <c r="AI344" s="5" t="s">
        <v>1694</v>
      </c>
      <c r="AJ344" s="5" t="s">
        <v>1697</v>
      </c>
      <c r="AK344" s="5" t="s">
        <v>1704</v>
      </c>
    </row>
    <row r="345" ht="15.75" customHeight="1">
      <c r="A345" s="5" t="s">
        <v>3434</v>
      </c>
      <c r="B345" s="5" t="s">
        <v>168</v>
      </c>
      <c r="C345" s="5" t="s">
        <v>169</v>
      </c>
      <c r="D345" s="6">
        <v>45166.0</v>
      </c>
      <c r="E345" s="5">
        <v>38962.0</v>
      </c>
      <c r="F345" s="5">
        <v>17710.0</v>
      </c>
      <c r="G345" s="5" t="s">
        <v>170</v>
      </c>
      <c r="H345" s="5" t="s">
        <v>171</v>
      </c>
      <c r="I345" s="5" t="s">
        <v>3435</v>
      </c>
      <c r="J345" s="5" t="s">
        <v>170</v>
      </c>
      <c r="K345" s="5" t="s">
        <v>3109</v>
      </c>
      <c r="L345" s="5" t="s">
        <v>174</v>
      </c>
      <c r="M345" s="5" t="s">
        <v>175</v>
      </c>
      <c r="N345" s="5" t="s">
        <v>52</v>
      </c>
      <c r="O345" s="5">
        <v>1.0</v>
      </c>
      <c r="P345" s="5" t="s">
        <v>3436</v>
      </c>
      <c r="Q345" s="5">
        <v>4510.0</v>
      </c>
      <c r="R345" s="5">
        <v>14300.0</v>
      </c>
      <c r="S345" s="5" t="s">
        <v>115</v>
      </c>
      <c r="T345" s="5">
        <v>0.0</v>
      </c>
      <c r="U345" s="5" t="s">
        <v>52</v>
      </c>
      <c r="V345" s="5" t="s">
        <v>3437</v>
      </c>
      <c r="W345" s="5" t="s">
        <v>52</v>
      </c>
      <c r="X345" s="5" t="s">
        <v>52</v>
      </c>
      <c r="Y345" s="5" t="s">
        <v>3112</v>
      </c>
      <c r="Z345" s="5" t="s">
        <v>3438</v>
      </c>
      <c r="AA345" s="5" t="s">
        <v>162</v>
      </c>
      <c r="AB345" s="5" t="s">
        <v>52</v>
      </c>
      <c r="AC345" s="5" t="s">
        <v>181</v>
      </c>
      <c r="AD345" s="5" t="s">
        <v>182</v>
      </c>
      <c r="AE345" s="5" t="s">
        <v>183</v>
      </c>
      <c r="AF345" s="5" t="s">
        <v>52</v>
      </c>
      <c r="AG345" s="5" t="s">
        <v>52</v>
      </c>
      <c r="AH345" s="5" t="s">
        <v>184</v>
      </c>
      <c r="AI345" s="5" t="s">
        <v>168</v>
      </c>
      <c r="AJ345" s="5" t="s">
        <v>174</v>
      </c>
      <c r="AK345" s="5" t="s">
        <v>185</v>
      </c>
    </row>
    <row r="346" ht="15.75" customHeight="1">
      <c r="A346" s="5" t="s">
        <v>3439</v>
      </c>
      <c r="B346" s="5" t="s">
        <v>3440</v>
      </c>
      <c r="C346" s="5" t="s">
        <v>3441</v>
      </c>
      <c r="D346" s="6">
        <v>45162.0</v>
      </c>
      <c r="E346" s="5">
        <v>126632.0</v>
      </c>
      <c r="F346" s="5">
        <v>57560.0</v>
      </c>
      <c r="G346" s="5" t="s">
        <v>422</v>
      </c>
      <c r="H346" s="5" t="s">
        <v>45</v>
      </c>
      <c r="I346" s="5" t="s">
        <v>3442</v>
      </c>
      <c r="J346" s="5" t="s">
        <v>424</v>
      </c>
      <c r="K346" s="5" t="s">
        <v>3443</v>
      </c>
      <c r="L346" s="5" t="s">
        <v>3444</v>
      </c>
      <c r="M346" s="5" t="s">
        <v>3445</v>
      </c>
      <c r="N346" s="5">
        <v>11803.0</v>
      </c>
      <c r="O346" s="5">
        <v>5.0</v>
      </c>
      <c r="P346" s="5" t="s">
        <v>3446</v>
      </c>
      <c r="Q346" s="5" t="s">
        <v>508</v>
      </c>
      <c r="R346" s="5">
        <v>5215.0</v>
      </c>
      <c r="S346" s="5" t="s">
        <v>69</v>
      </c>
      <c r="T346" s="5">
        <v>0.0</v>
      </c>
      <c r="U346" s="5" t="s">
        <v>52</v>
      </c>
      <c r="V346" s="5" t="s">
        <v>3447</v>
      </c>
      <c r="W346" s="5" t="s">
        <v>52</v>
      </c>
      <c r="X346" s="5" t="s">
        <v>52</v>
      </c>
      <c r="Y346" s="5" t="s">
        <v>3448</v>
      </c>
      <c r="Z346" s="5" t="s">
        <v>3449</v>
      </c>
      <c r="AA346" s="5" t="s">
        <v>260</v>
      </c>
      <c r="AB346" s="5" t="s">
        <v>52</v>
      </c>
      <c r="AC346" s="5" t="s">
        <v>216</v>
      </c>
      <c r="AD346" s="5" t="s">
        <v>217</v>
      </c>
      <c r="AE346" s="5" t="s">
        <v>218</v>
      </c>
      <c r="AF346" s="5" t="s">
        <v>52</v>
      </c>
      <c r="AG346" s="5" t="s">
        <v>52</v>
      </c>
      <c r="AH346" s="5" t="s">
        <v>52</v>
      </c>
      <c r="AI346" s="5" t="s">
        <v>3440</v>
      </c>
      <c r="AJ346" s="5" t="s">
        <v>3444</v>
      </c>
      <c r="AK346" s="5" t="s">
        <v>776</v>
      </c>
    </row>
    <row r="347" ht="15.75" customHeight="1">
      <c r="A347" s="5" t="s">
        <v>3450</v>
      </c>
      <c r="B347" s="5" t="s">
        <v>3451</v>
      </c>
      <c r="C347" s="5" t="s">
        <v>3452</v>
      </c>
      <c r="D347" s="6">
        <v>45157.0</v>
      </c>
      <c r="E347" s="5">
        <v>5016.0</v>
      </c>
      <c r="F347" s="5">
        <v>2280.0</v>
      </c>
      <c r="G347" s="5" t="s">
        <v>634</v>
      </c>
      <c r="H347" s="5" t="s">
        <v>171</v>
      </c>
      <c r="I347" s="5" t="s">
        <v>1857</v>
      </c>
      <c r="J347" s="5" t="s">
        <v>274</v>
      </c>
      <c r="K347" s="5" t="s">
        <v>3453</v>
      </c>
      <c r="L347" s="5" t="s">
        <v>3454</v>
      </c>
      <c r="M347" s="5" t="s">
        <v>3455</v>
      </c>
      <c r="N347" s="5">
        <v>68127.0</v>
      </c>
      <c r="O347" s="5">
        <v>1.0</v>
      </c>
      <c r="P347" s="5" t="s">
        <v>3456</v>
      </c>
      <c r="Q347" s="5" t="s">
        <v>91</v>
      </c>
      <c r="R347" s="5">
        <v>3.0</v>
      </c>
      <c r="S347" s="5" t="s">
        <v>115</v>
      </c>
      <c r="T347" s="5">
        <v>0.0</v>
      </c>
      <c r="U347" s="5" t="s">
        <v>93</v>
      </c>
      <c r="V347" s="5" t="s">
        <v>3457</v>
      </c>
      <c r="W347" s="5" t="s">
        <v>55</v>
      </c>
      <c r="X347" s="5" t="s">
        <v>3458</v>
      </c>
      <c r="Y347" s="5" t="s">
        <v>3459</v>
      </c>
      <c r="Z347" s="5">
        <v>2.30594419E8</v>
      </c>
      <c r="AA347" s="5" t="s">
        <v>162</v>
      </c>
      <c r="AB347" s="5" t="s">
        <v>52</v>
      </c>
      <c r="AC347" s="5" t="s">
        <v>3460</v>
      </c>
      <c r="AD347" s="5" t="s">
        <v>3461</v>
      </c>
      <c r="AE347" s="5" t="s">
        <v>3462</v>
      </c>
      <c r="AF347" s="5" t="s">
        <v>3463</v>
      </c>
      <c r="AG347" s="5">
        <v>72917.0</v>
      </c>
      <c r="AH347" s="5" t="s">
        <v>3464</v>
      </c>
      <c r="AI347" s="5" t="s">
        <v>3465</v>
      </c>
      <c r="AJ347" s="5" t="s">
        <v>3466</v>
      </c>
      <c r="AK347" s="5" t="s">
        <v>1874</v>
      </c>
    </row>
    <row r="348" ht="15.75" customHeight="1">
      <c r="A348" s="5" t="s">
        <v>3467</v>
      </c>
      <c r="B348" s="5" t="s">
        <v>3468</v>
      </c>
      <c r="C348" s="5" t="s">
        <v>3469</v>
      </c>
      <c r="D348" s="6">
        <v>45154.0</v>
      </c>
      <c r="E348" s="5">
        <v>92226.0</v>
      </c>
      <c r="F348" s="5">
        <v>41921.0</v>
      </c>
      <c r="G348" s="5" t="s">
        <v>1419</v>
      </c>
      <c r="H348" s="5" t="s">
        <v>1534</v>
      </c>
      <c r="I348" s="5" t="s">
        <v>3470</v>
      </c>
      <c r="J348" s="5" t="s">
        <v>256</v>
      </c>
      <c r="K348" s="5" t="s">
        <v>3471</v>
      </c>
      <c r="L348" s="5" t="s">
        <v>3472</v>
      </c>
      <c r="M348" s="5" t="s">
        <v>3473</v>
      </c>
      <c r="N348" s="5" t="s">
        <v>52</v>
      </c>
      <c r="O348" s="5">
        <v>2.0</v>
      </c>
      <c r="P348" s="5" t="s">
        <v>3474</v>
      </c>
      <c r="Q348" s="5" t="s">
        <v>3475</v>
      </c>
      <c r="R348" s="5">
        <v>108.0</v>
      </c>
      <c r="S348" s="5" t="s">
        <v>1077</v>
      </c>
      <c r="T348" s="5">
        <v>0.0</v>
      </c>
      <c r="U348" s="5" t="s">
        <v>70</v>
      </c>
      <c r="V348" s="5" t="s">
        <v>3476</v>
      </c>
      <c r="W348" s="5" t="s">
        <v>52</v>
      </c>
      <c r="X348" s="5" t="s">
        <v>52</v>
      </c>
      <c r="Y348" s="5" t="s">
        <v>3477</v>
      </c>
      <c r="Z348" s="5" t="s">
        <v>3478</v>
      </c>
      <c r="AA348" s="5" t="s">
        <v>235</v>
      </c>
      <c r="AB348" s="5" t="s">
        <v>52</v>
      </c>
      <c r="AC348" s="5" t="s">
        <v>3479</v>
      </c>
      <c r="AD348" s="5" t="s">
        <v>52</v>
      </c>
      <c r="AE348" s="5" t="s">
        <v>52</v>
      </c>
      <c r="AF348" s="5" t="s">
        <v>52</v>
      </c>
      <c r="AG348" s="5" t="s">
        <v>52</v>
      </c>
      <c r="AH348" s="5" t="s">
        <v>52</v>
      </c>
      <c r="AI348" s="5" t="s">
        <v>3468</v>
      </c>
      <c r="AJ348" s="5" t="s">
        <v>3480</v>
      </c>
      <c r="AK348" s="5" t="s">
        <v>3481</v>
      </c>
    </row>
    <row r="349" ht="15.75" customHeight="1">
      <c r="A349" s="5" t="s">
        <v>3482</v>
      </c>
      <c r="B349" s="5" t="s">
        <v>3483</v>
      </c>
      <c r="C349" s="5" t="s">
        <v>3484</v>
      </c>
      <c r="D349" s="6">
        <v>45149.0</v>
      </c>
      <c r="E349" s="5">
        <v>53788.0</v>
      </c>
      <c r="F349" s="5">
        <v>24449.0</v>
      </c>
      <c r="G349" s="5" t="s">
        <v>1419</v>
      </c>
      <c r="H349" s="5" t="s">
        <v>1534</v>
      </c>
      <c r="I349" s="5" t="s">
        <v>2155</v>
      </c>
      <c r="J349" s="5" t="s">
        <v>256</v>
      </c>
      <c r="K349" s="5" t="s">
        <v>3485</v>
      </c>
      <c r="L349" s="5" t="s">
        <v>3486</v>
      </c>
      <c r="M349" s="5" t="s">
        <v>3487</v>
      </c>
      <c r="N349" s="5" t="s">
        <v>52</v>
      </c>
      <c r="O349" s="5">
        <v>1.0</v>
      </c>
      <c r="P349" s="5" t="s">
        <v>3488</v>
      </c>
      <c r="Q349" s="5" t="s">
        <v>91</v>
      </c>
      <c r="R349" s="5">
        <v>53.0</v>
      </c>
      <c r="S349" s="5" t="s">
        <v>1077</v>
      </c>
      <c r="T349" s="5">
        <v>0.0</v>
      </c>
      <c r="U349" s="5" t="s">
        <v>70</v>
      </c>
      <c r="V349" s="5" t="s">
        <v>3489</v>
      </c>
      <c r="W349" s="5" t="s">
        <v>52</v>
      </c>
      <c r="X349" s="5" t="s">
        <v>52</v>
      </c>
      <c r="Y349" s="5" t="s">
        <v>3490</v>
      </c>
      <c r="Z349" s="5">
        <v>806934.0</v>
      </c>
      <c r="AA349" s="5" t="s">
        <v>260</v>
      </c>
      <c r="AB349" s="5" t="s">
        <v>52</v>
      </c>
      <c r="AC349" s="5" t="s">
        <v>3479</v>
      </c>
      <c r="AD349" s="5" t="s">
        <v>52</v>
      </c>
      <c r="AE349" s="5" t="s">
        <v>52</v>
      </c>
      <c r="AF349" s="5" t="s">
        <v>52</v>
      </c>
      <c r="AG349" s="5" t="s">
        <v>52</v>
      </c>
      <c r="AH349" s="5" t="s">
        <v>52</v>
      </c>
      <c r="AI349" s="5" t="s">
        <v>3483</v>
      </c>
      <c r="AJ349" s="5" t="s">
        <v>3491</v>
      </c>
      <c r="AK349" s="5" t="s">
        <v>3481</v>
      </c>
    </row>
    <row r="350" ht="15.75" customHeight="1">
      <c r="A350" s="5" t="s">
        <v>3492</v>
      </c>
      <c r="B350" s="5" t="s">
        <v>3493</v>
      </c>
      <c r="C350" s="5" t="s">
        <v>3469</v>
      </c>
      <c r="D350" s="6">
        <v>45149.0</v>
      </c>
      <c r="E350" s="5">
        <v>97106.0</v>
      </c>
      <c r="F350" s="5">
        <v>44139.0</v>
      </c>
      <c r="G350" s="5" t="s">
        <v>1419</v>
      </c>
      <c r="H350" s="5" t="s">
        <v>1534</v>
      </c>
      <c r="I350" s="5" t="s">
        <v>2155</v>
      </c>
      <c r="J350" s="5" t="s">
        <v>256</v>
      </c>
      <c r="K350" s="5" t="s">
        <v>3471</v>
      </c>
      <c r="L350" s="5" t="s">
        <v>3494</v>
      </c>
      <c r="M350" s="5" t="s">
        <v>3473</v>
      </c>
      <c r="N350" s="5" t="s">
        <v>52</v>
      </c>
      <c r="O350" s="5">
        <v>2.0</v>
      </c>
      <c r="P350" s="5" t="s">
        <v>3495</v>
      </c>
      <c r="Q350" s="5" t="s">
        <v>3475</v>
      </c>
      <c r="R350" s="5">
        <v>56.0</v>
      </c>
      <c r="S350" s="5" t="s">
        <v>1077</v>
      </c>
      <c r="T350" s="5">
        <v>0.0</v>
      </c>
      <c r="U350" s="5" t="s">
        <v>70</v>
      </c>
      <c r="V350" s="5" t="s">
        <v>3496</v>
      </c>
      <c r="W350" s="5" t="s">
        <v>52</v>
      </c>
      <c r="X350" s="5" t="s">
        <v>52</v>
      </c>
      <c r="Y350" s="5" t="s">
        <v>3490</v>
      </c>
      <c r="Z350" s="5" t="s">
        <v>3497</v>
      </c>
      <c r="AA350" s="5" t="s">
        <v>260</v>
      </c>
      <c r="AB350" s="5" t="s">
        <v>52</v>
      </c>
      <c r="AC350" s="5" t="s">
        <v>3479</v>
      </c>
      <c r="AD350" s="5" t="s">
        <v>52</v>
      </c>
      <c r="AE350" s="5" t="s">
        <v>52</v>
      </c>
      <c r="AF350" s="5" t="s">
        <v>52</v>
      </c>
      <c r="AG350" s="5" t="s">
        <v>52</v>
      </c>
      <c r="AH350" s="5" t="s">
        <v>52</v>
      </c>
      <c r="AI350" s="5" t="s">
        <v>3498</v>
      </c>
      <c r="AJ350" s="5" t="s">
        <v>3499</v>
      </c>
      <c r="AK350" s="5" t="s">
        <v>3481</v>
      </c>
    </row>
    <row r="351" ht="15.75" customHeight="1">
      <c r="A351" s="5" t="s">
        <v>3500</v>
      </c>
      <c r="B351" s="5" t="s">
        <v>3501</v>
      </c>
      <c r="C351" s="5" t="s">
        <v>3502</v>
      </c>
      <c r="D351" s="6">
        <v>45148.0</v>
      </c>
      <c r="E351" s="5">
        <v>44092.0</v>
      </c>
      <c r="F351" s="5">
        <v>20042.0</v>
      </c>
      <c r="G351" s="5" t="s">
        <v>130</v>
      </c>
      <c r="H351" s="5" t="s">
        <v>189</v>
      </c>
      <c r="I351" s="5" t="s">
        <v>3503</v>
      </c>
      <c r="J351" s="5" t="s">
        <v>133</v>
      </c>
      <c r="K351" s="5" t="s">
        <v>3504</v>
      </c>
      <c r="L351" s="5" t="s">
        <v>3505</v>
      </c>
      <c r="M351" s="5" t="s">
        <v>3506</v>
      </c>
      <c r="N351" s="5">
        <v>10018.0</v>
      </c>
      <c r="O351" s="5">
        <v>1.0</v>
      </c>
      <c r="P351" s="5" t="s">
        <v>3507</v>
      </c>
      <c r="Q351" s="5" t="s">
        <v>3508</v>
      </c>
      <c r="R351" s="5">
        <v>1.0</v>
      </c>
      <c r="S351" s="5" t="s">
        <v>53</v>
      </c>
      <c r="T351" s="5">
        <v>0.0</v>
      </c>
      <c r="U351" s="5" t="s">
        <v>70</v>
      </c>
      <c r="V351" s="5" t="s">
        <v>3509</v>
      </c>
      <c r="W351" s="5" t="s">
        <v>71</v>
      </c>
      <c r="X351" s="5" t="s">
        <v>52</v>
      </c>
      <c r="Y351" s="5" t="s">
        <v>3510</v>
      </c>
      <c r="Z351" s="5">
        <v>18471.0</v>
      </c>
      <c r="AA351" s="5" t="s">
        <v>730</v>
      </c>
      <c r="AB351" s="5" t="s">
        <v>52</v>
      </c>
      <c r="AC351" s="5" t="s">
        <v>72</v>
      </c>
      <c r="AD351" s="5" t="s">
        <v>73</v>
      </c>
      <c r="AE351" s="5" t="s">
        <v>74</v>
      </c>
      <c r="AF351" s="5" t="s">
        <v>75</v>
      </c>
      <c r="AG351" s="5" t="s">
        <v>76</v>
      </c>
      <c r="AH351" s="5" t="s">
        <v>77</v>
      </c>
      <c r="AI351" s="5" t="s">
        <v>3501</v>
      </c>
      <c r="AJ351" s="5" t="s">
        <v>3511</v>
      </c>
      <c r="AK351" s="5" t="s">
        <v>928</v>
      </c>
    </row>
    <row r="352" ht="15.75" customHeight="1">
      <c r="A352" s="5" t="s">
        <v>3512</v>
      </c>
      <c r="B352" s="5" t="s">
        <v>3213</v>
      </c>
      <c r="C352" s="5" t="s">
        <v>3214</v>
      </c>
      <c r="D352" s="6">
        <v>45148.0</v>
      </c>
      <c r="E352" s="5">
        <v>1129.0</v>
      </c>
      <c r="F352" s="5">
        <v>513.0</v>
      </c>
      <c r="G352" s="5" t="s">
        <v>479</v>
      </c>
      <c r="H352" s="5" t="s">
        <v>272</v>
      </c>
      <c r="I352" s="5" t="s">
        <v>3513</v>
      </c>
      <c r="J352" s="5" t="s">
        <v>274</v>
      </c>
      <c r="K352" s="5" t="s">
        <v>3217</v>
      </c>
      <c r="L352" s="5" t="s">
        <v>3218</v>
      </c>
      <c r="M352" s="5" t="s">
        <v>3514</v>
      </c>
      <c r="N352" s="5">
        <v>48180.0</v>
      </c>
      <c r="O352" s="5">
        <v>1.0</v>
      </c>
      <c r="P352" s="5" t="s">
        <v>3515</v>
      </c>
      <c r="Q352" s="5" t="s">
        <v>3516</v>
      </c>
      <c r="R352" s="5">
        <v>44.0</v>
      </c>
      <c r="S352" s="5" t="s">
        <v>53</v>
      </c>
      <c r="T352" s="5">
        <v>0.0</v>
      </c>
      <c r="U352" s="5" t="s">
        <v>52</v>
      </c>
      <c r="V352" s="5" t="s">
        <v>3517</v>
      </c>
      <c r="W352" s="5" t="s">
        <v>55</v>
      </c>
      <c r="X352" s="5" t="s">
        <v>3518</v>
      </c>
      <c r="Y352" s="5" t="s">
        <v>3519</v>
      </c>
      <c r="Z352" s="5" t="s">
        <v>3520</v>
      </c>
      <c r="AA352" s="5" t="s">
        <v>235</v>
      </c>
      <c r="AB352" s="5" t="s">
        <v>52</v>
      </c>
      <c r="AC352" s="5" t="s">
        <v>3225</v>
      </c>
      <c r="AD352" s="5" t="s">
        <v>3226</v>
      </c>
      <c r="AE352" s="5" t="s">
        <v>3227</v>
      </c>
      <c r="AF352" s="5" t="s">
        <v>52</v>
      </c>
      <c r="AG352" s="5" t="s">
        <v>52</v>
      </c>
      <c r="AH352" s="5" t="s">
        <v>3228</v>
      </c>
      <c r="AI352" s="5" t="s">
        <v>102</v>
      </c>
      <c r="AJ352" s="5" t="s">
        <v>102</v>
      </c>
      <c r="AK352" s="5" t="s">
        <v>404</v>
      </c>
    </row>
    <row r="353" ht="15.75" customHeight="1">
      <c r="A353" s="5" t="s">
        <v>3521</v>
      </c>
      <c r="B353" s="5" t="s">
        <v>168</v>
      </c>
      <c r="C353" s="5" t="s">
        <v>169</v>
      </c>
      <c r="D353" s="6">
        <v>45147.0</v>
      </c>
      <c r="E353" s="5">
        <v>39600.0</v>
      </c>
      <c r="F353" s="5">
        <v>18000.0</v>
      </c>
      <c r="G353" s="5" t="s">
        <v>170</v>
      </c>
      <c r="H353" s="5" t="s">
        <v>171</v>
      </c>
      <c r="I353" s="5" t="s">
        <v>3522</v>
      </c>
      <c r="J353" s="5" t="s">
        <v>170</v>
      </c>
      <c r="K353" s="5" t="s">
        <v>2798</v>
      </c>
      <c r="L353" s="5" t="s">
        <v>174</v>
      </c>
      <c r="M353" s="5" t="s">
        <v>175</v>
      </c>
      <c r="N353" s="5" t="s">
        <v>52</v>
      </c>
      <c r="O353" s="5">
        <v>1.0</v>
      </c>
      <c r="P353" s="5" t="s">
        <v>3523</v>
      </c>
      <c r="Q353" s="5">
        <v>4510.0</v>
      </c>
      <c r="R353" s="5">
        <v>11680.0</v>
      </c>
      <c r="S353" s="5" t="s">
        <v>115</v>
      </c>
      <c r="T353" s="5">
        <v>0.0</v>
      </c>
      <c r="U353" s="5" t="s">
        <v>52</v>
      </c>
      <c r="V353" s="5" t="s">
        <v>3524</v>
      </c>
      <c r="W353" s="5" t="s">
        <v>52</v>
      </c>
      <c r="X353" s="5" t="s">
        <v>52</v>
      </c>
      <c r="Y353" s="5" t="s">
        <v>3525</v>
      </c>
      <c r="Z353" s="5" t="s">
        <v>3526</v>
      </c>
      <c r="AA353" s="5" t="s">
        <v>260</v>
      </c>
      <c r="AB353" s="5" t="s">
        <v>52</v>
      </c>
      <c r="AC353" s="5" t="s">
        <v>181</v>
      </c>
      <c r="AD353" s="5" t="s">
        <v>182</v>
      </c>
      <c r="AE353" s="5" t="s">
        <v>183</v>
      </c>
      <c r="AF353" s="5" t="s">
        <v>52</v>
      </c>
      <c r="AG353" s="5" t="s">
        <v>52</v>
      </c>
      <c r="AH353" s="5" t="s">
        <v>184</v>
      </c>
      <c r="AI353" s="5" t="s">
        <v>168</v>
      </c>
      <c r="AJ353" s="5" t="s">
        <v>174</v>
      </c>
      <c r="AK353" s="5" t="s">
        <v>185</v>
      </c>
    </row>
    <row r="354" ht="15.75" customHeight="1">
      <c r="A354" s="5" t="s">
        <v>3527</v>
      </c>
      <c r="B354" s="5" t="s">
        <v>3528</v>
      </c>
      <c r="C354" s="5" t="s">
        <v>3529</v>
      </c>
      <c r="D354" s="6">
        <v>45145.0</v>
      </c>
      <c r="E354" s="5">
        <v>57452.0</v>
      </c>
      <c r="F354" s="5">
        <v>26115.0</v>
      </c>
      <c r="G354" s="5" t="s">
        <v>148</v>
      </c>
      <c r="H354" s="5" t="s">
        <v>290</v>
      </c>
      <c r="I354" s="5" t="s">
        <v>3530</v>
      </c>
      <c r="J354" s="5" t="s">
        <v>151</v>
      </c>
      <c r="K354" s="5" t="s">
        <v>462</v>
      </c>
      <c r="L354" s="5" t="s">
        <v>3531</v>
      </c>
      <c r="M354" s="5" t="s">
        <v>3532</v>
      </c>
      <c r="N354" s="5" t="s">
        <v>52</v>
      </c>
      <c r="O354" s="5">
        <v>1.0</v>
      </c>
      <c r="P354" s="5" t="s">
        <v>3533</v>
      </c>
      <c r="Q354" s="5">
        <v>4500.0</v>
      </c>
      <c r="R354" s="5">
        <v>39.0</v>
      </c>
      <c r="S354" s="5" t="s">
        <v>1077</v>
      </c>
      <c r="T354" s="5">
        <v>627.0</v>
      </c>
      <c r="U354" s="5" t="s">
        <v>158</v>
      </c>
      <c r="V354" s="5" t="s">
        <v>3534</v>
      </c>
      <c r="W354" s="5" t="s">
        <v>52</v>
      </c>
      <c r="X354" s="5" t="s">
        <v>52</v>
      </c>
      <c r="Y354" s="5" t="s">
        <v>3535</v>
      </c>
      <c r="Z354" s="5" t="s">
        <v>3536</v>
      </c>
      <c r="AA354" s="5" t="s">
        <v>235</v>
      </c>
      <c r="AB354" s="5" t="s">
        <v>52</v>
      </c>
      <c r="AC354" s="5" t="s">
        <v>163</v>
      </c>
      <c r="AD354" s="5" t="s">
        <v>164</v>
      </c>
      <c r="AE354" s="5" t="s">
        <v>165</v>
      </c>
      <c r="AF354" s="5" t="s">
        <v>52</v>
      </c>
      <c r="AG354" s="5" t="s">
        <v>52</v>
      </c>
      <c r="AH354" s="5" t="s">
        <v>52</v>
      </c>
      <c r="AI354" s="5" t="s">
        <v>3528</v>
      </c>
      <c r="AJ354" s="5" t="s">
        <v>3531</v>
      </c>
      <c r="AK354" s="5" t="s">
        <v>3537</v>
      </c>
    </row>
    <row r="355" ht="15.75" customHeight="1">
      <c r="A355" s="5" t="s">
        <v>3538</v>
      </c>
      <c r="B355" s="5" t="s">
        <v>3539</v>
      </c>
      <c r="C355" s="5" t="s">
        <v>3540</v>
      </c>
      <c r="D355" s="6">
        <v>45143.0</v>
      </c>
      <c r="E355" s="5">
        <v>20645.0</v>
      </c>
      <c r="F355" s="5">
        <v>9384.0</v>
      </c>
      <c r="G355" s="5" t="s">
        <v>170</v>
      </c>
      <c r="H355" s="5" t="s">
        <v>171</v>
      </c>
      <c r="I355" s="5" t="s">
        <v>3541</v>
      </c>
      <c r="J355" s="5" t="s">
        <v>170</v>
      </c>
      <c r="K355" s="5" t="s">
        <v>3542</v>
      </c>
      <c r="L355" s="5" t="s">
        <v>3543</v>
      </c>
      <c r="M355" s="5" t="s">
        <v>3544</v>
      </c>
      <c r="N355" s="5">
        <v>1843.0</v>
      </c>
      <c r="O355" s="5">
        <v>1.0</v>
      </c>
      <c r="P355" s="5" t="s">
        <v>3545</v>
      </c>
      <c r="Q355" s="5">
        <v>4500.0</v>
      </c>
      <c r="R355" s="5">
        <v>419.0</v>
      </c>
      <c r="S355" s="5" t="s">
        <v>69</v>
      </c>
      <c r="T355" s="5">
        <v>0.0</v>
      </c>
      <c r="U355" s="5" t="s">
        <v>70</v>
      </c>
      <c r="V355" s="5" t="s">
        <v>3546</v>
      </c>
      <c r="W355" s="5" t="s">
        <v>52</v>
      </c>
      <c r="X355" s="5" t="s">
        <v>52</v>
      </c>
      <c r="Y355" s="5" t="s">
        <v>3547</v>
      </c>
      <c r="Z355" s="5" t="s">
        <v>3548</v>
      </c>
      <c r="AA355" s="5" t="s">
        <v>119</v>
      </c>
      <c r="AB355" s="5" t="s">
        <v>52</v>
      </c>
      <c r="AC355" s="5" t="s">
        <v>398</v>
      </c>
      <c r="AD355" s="5" t="s">
        <v>399</v>
      </c>
      <c r="AE355" s="5" t="s">
        <v>400</v>
      </c>
      <c r="AF355" s="5" t="s">
        <v>401</v>
      </c>
      <c r="AG355" s="5">
        <v>23502.0</v>
      </c>
      <c r="AH355" s="5" t="s">
        <v>402</v>
      </c>
      <c r="AI355" s="5" t="s">
        <v>3549</v>
      </c>
      <c r="AJ355" s="5" t="s">
        <v>3550</v>
      </c>
      <c r="AK355" s="5" t="s">
        <v>502</v>
      </c>
    </row>
    <row r="356" ht="15.75" customHeight="1">
      <c r="A356" s="5" t="s">
        <v>3551</v>
      </c>
      <c r="B356" s="5" t="s">
        <v>3552</v>
      </c>
      <c r="C356" s="5" t="s">
        <v>1407</v>
      </c>
      <c r="D356" s="6">
        <v>45143.0</v>
      </c>
      <c r="E356" s="5">
        <v>218557.0</v>
      </c>
      <c r="F356" s="5">
        <v>99344.0</v>
      </c>
      <c r="G356" s="5" t="s">
        <v>170</v>
      </c>
      <c r="H356" s="5" t="s">
        <v>171</v>
      </c>
      <c r="I356" s="5" t="s">
        <v>3541</v>
      </c>
      <c r="J356" s="5" t="s">
        <v>170</v>
      </c>
      <c r="K356" s="5" t="s">
        <v>1824</v>
      </c>
      <c r="L356" s="5" t="s">
        <v>3553</v>
      </c>
      <c r="M356" s="5" t="s">
        <v>3554</v>
      </c>
      <c r="N356" s="5">
        <v>46168.0</v>
      </c>
      <c r="O356" s="5">
        <v>8.0</v>
      </c>
      <c r="P356" s="5" t="s">
        <v>3555</v>
      </c>
      <c r="Q356" s="5" t="s">
        <v>986</v>
      </c>
      <c r="R356" s="5">
        <v>6123.0</v>
      </c>
      <c r="S356" s="5" t="s">
        <v>69</v>
      </c>
      <c r="T356" s="5">
        <v>4.0</v>
      </c>
      <c r="U356" s="5" t="s">
        <v>70</v>
      </c>
      <c r="V356" s="5" t="s">
        <v>3556</v>
      </c>
      <c r="W356" s="5" t="s">
        <v>52</v>
      </c>
      <c r="X356" s="5" t="s">
        <v>52</v>
      </c>
      <c r="Y356" s="5" t="s">
        <v>3547</v>
      </c>
      <c r="Z356" s="5" t="s">
        <v>3557</v>
      </c>
      <c r="AA356" s="5" t="s">
        <v>119</v>
      </c>
      <c r="AB356" s="5" t="s">
        <v>52</v>
      </c>
      <c r="AC356" s="5" t="s">
        <v>398</v>
      </c>
      <c r="AD356" s="5" t="s">
        <v>399</v>
      </c>
      <c r="AE356" s="5" t="s">
        <v>400</v>
      </c>
      <c r="AF356" s="5" t="s">
        <v>401</v>
      </c>
      <c r="AG356" s="5">
        <v>23502.0</v>
      </c>
      <c r="AH356" s="5" t="s">
        <v>402</v>
      </c>
      <c r="AI356" s="5" t="s">
        <v>3552</v>
      </c>
      <c r="AJ356" s="5" t="s">
        <v>3558</v>
      </c>
      <c r="AK356" s="5" t="s">
        <v>502</v>
      </c>
    </row>
    <row r="357" ht="15.75" customHeight="1">
      <c r="A357" s="5" t="s">
        <v>3559</v>
      </c>
      <c r="B357" s="5" t="s">
        <v>3560</v>
      </c>
      <c r="C357" s="5" t="s">
        <v>3561</v>
      </c>
      <c r="D357" s="6">
        <v>45143.0</v>
      </c>
      <c r="E357" s="5">
        <v>18626.0</v>
      </c>
      <c r="F357" s="5">
        <v>8466.0</v>
      </c>
      <c r="G357" s="5" t="s">
        <v>170</v>
      </c>
      <c r="H357" s="5" t="s">
        <v>45</v>
      </c>
      <c r="I357" s="5" t="s">
        <v>676</v>
      </c>
      <c r="J357" s="5" t="s">
        <v>170</v>
      </c>
      <c r="K357" s="5" t="s">
        <v>240</v>
      </c>
      <c r="L357" s="5" t="s">
        <v>2261</v>
      </c>
      <c r="M357" s="5" t="s">
        <v>2262</v>
      </c>
      <c r="N357" s="5">
        <v>17055.0</v>
      </c>
      <c r="O357" s="5">
        <v>1.0</v>
      </c>
      <c r="P357" s="5" t="s">
        <v>3562</v>
      </c>
      <c r="Q357" s="5" t="s">
        <v>244</v>
      </c>
      <c r="R357" s="5">
        <v>151.0</v>
      </c>
      <c r="S357" s="5" t="s">
        <v>53</v>
      </c>
      <c r="T357" s="5">
        <v>51.0</v>
      </c>
      <c r="U357" s="5" t="s">
        <v>70</v>
      </c>
      <c r="V357" s="5" t="s">
        <v>3563</v>
      </c>
      <c r="W357" s="5" t="s">
        <v>52</v>
      </c>
      <c r="X357" s="5" t="s">
        <v>52</v>
      </c>
      <c r="Y357" s="5" t="s">
        <v>3564</v>
      </c>
      <c r="Z357" s="5" t="s">
        <v>3565</v>
      </c>
      <c r="AA357" s="5" t="s">
        <v>235</v>
      </c>
      <c r="AB357" s="5" t="s">
        <v>52</v>
      </c>
      <c r="AC357" s="5" t="s">
        <v>72</v>
      </c>
      <c r="AD357" s="5" t="s">
        <v>73</v>
      </c>
      <c r="AE357" s="5" t="s">
        <v>74</v>
      </c>
      <c r="AF357" s="5" t="s">
        <v>75</v>
      </c>
      <c r="AG357" s="5" t="s">
        <v>76</v>
      </c>
      <c r="AH357" s="5" t="s">
        <v>77</v>
      </c>
      <c r="AI357" s="5" t="s">
        <v>3566</v>
      </c>
      <c r="AJ357" s="5" t="s">
        <v>3567</v>
      </c>
      <c r="AK357" s="5" t="s">
        <v>59</v>
      </c>
    </row>
    <row r="358" ht="15.75" customHeight="1">
      <c r="A358" s="5" t="s">
        <v>3568</v>
      </c>
      <c r="B358" s="5" t="s">
        <v>3569</v>
      </c>
      <c r="C358" s="5" t="s">
        <v>3570</v>
      </c>
      <c r="D358" s="6">
        <v>45143.0</v>
      </c>
      <c r="E358" s="5">
        <v>21516.0</v>
      </c>
      <c r="F358" s="5">
        <v>9780.0</v>
      </c>
      <c r="G358" s="5" t="s">
        <v>634</v>
      </c>
      <c r="H358" s="5" t="s">
        <v>171</v>
      </c>
      <c r="I358" s="5" t="s">
        <v>3571</v>
      </c>
      <c r="J358" s="5" t="s">
        <v>274</v>
      </c>
      <c r="K358" s="5" t="s">
        <v>3572</v>
      </c>
      <c r="L358" s="5" t="s">
        <v>3573</v>
      </c>
      <c r="M358" s="5" t="s">
        <v>3574</v>
      </c>
      <c r="N358" s="5">
        <v>10007.0</v>
      </c>
      <c r="O358" s="5">
        <v>1.0</v>
      </c>
      <c r="P358" s="5" t="s">
        <v>3575</v>
      </c>
      <c r="Q358" s="5" t="s">
        <v>91</v>
      </c>
      <c r="R358" s="5">
        <v>1021.0</v>
      </c>
      <c r="S358" s="5" t="s">
        <v>69</v>
      </c>
      <c r="T358" s="5">
        <v>0.0</v>
      </c>
      <c r="U358" s="5" t="s">
        <v>70</v>
      </c>
      <c r="V358" s="5" t="s">
        <v>3576</v>
      </c>
      <c r="W358" s="5" t="s">
        <v>71</v>
      </c>
      <c r="X358" s="5" t="s">
        <v>52</v>
      </c>
      <c r="Y358" s="5" t="s">
        <v>3577</v>
      </c>
      <c r="Z358" s="5" t="s">
        <v>3578</v>
      </c>
      <c r="AA358" s="5" t="s">
        <v>235</v>
      </c>
      <c r="AB358" s="5" t="s">
        <v>52</v>
      </c>
      <c r="AC358" s="5" t="s">
        <v>3479</v>
      </c>
      <c r="AD358" s="5" t="s">
        <v>52</v>
      </c>
      <c r="AE358" s="5" t="s">
        <v>52</v>
      </c>
      <c r="AF358" s="5" t="s">
        <v>52</v>
      </c>
      <c r="AG358" s="5" t="s">
        <v>52</v>
      </c>
      <c r="AH358" s="5" t="s">
        <v>52</v>
      </c>
      <c r="AI358" s="5" t="s">
        <v>3569</v>
      </c>
      <c r="AJ358" s="5" t="s">
        <v>3579</v>
      </c>
      <c r="AK358" s="5" t="s">
        <v>1874</v>
      </c>
    </row>
    <row r="359" ht="15.75" customHeight="1">
      <c r="A359" s="5" t="s">
        <v>3580</v>
      </c>
      <c r="B359" s="5" t="s">
        <v>3581</v>
      </c>
      <c r="C359" s="5" t="s">
        <v>3582</v>
      </c>
      <c r="D359" s="6">
        <v>45141.0</v>
      </c>
      <c r="E359" s="5">
        <v>21571.0</v>
      </c>
      <c r="F359" s="5">
        <v>9805.0</v>
      </c>
      <c r="G359" s="5" t="s">
        <v>963</v>
      </c>
      <c r="H359" s="5" t="s">
        <v>45</v>
      </c>
      <c r="I359" s="5" t="s">
        <v>3583</v>
      </c>
      <c r="J359" s="5" t="s">
        <v>965</v>
      </c>
      <c r="K359" s="5" t="s">
        <v>744</v>
      </c>
      <c r="L359" s="5" t="s">
        <v>3584</v>
      </c>
      <c r="M359" s="5" t="s">
        <v>3585</v>
      </c>
      <c r="N359" s="5">
        <v>11219.0</v>
      </c>
      <c r="O359" s="5">
        <v>1.0</v>
      </c>
      <c r="P359" s="5" t="s">
        <v>3586</v>
      </c>
      <c r="Q359" s="5" t="s">
        <v>52</v>
      </c>
      <c r="R359" s="5">
        <v>1026.0</v>
      </c>
      <c r="S359" s="5" t="s">
        <v>69</v>
      </c>
      <c r="T359" s="5">
        <v>0.0</v>
      </c>
      <c r="U359" s="5" t="s">
        <v>52</v>
      </c>
      <c r="V359" s="5" t="s">
        <v>3587</v>
      </c>
      <c r="W359" s="5" t="s">
        <v>71</v>
      </c>
      <c r="X359" s="5" t="s">
        <v>52</v>
      </c>
      <c r="Y359" s="5" t="s">
        <v>3588</v>
      </c>
      <c r="Z359" s="5">
        <v>2.10073345E8</v>
      </c>
      <c r="AA359" s="5" t="s">
        <v>3114</v>
      </c>
      <c r="AB359" s="5" t="s">
        <v>52</v>
      </c>
      <c r="AC359" s="5" t="s">
        <v>3589</v>
      </c>
      <c r="AD359" s="5" t="s">
        <v>3590</v>
      </c>
      <c r="AE359" s="5" t="s">
        <v>3591</v>
      </c>
      <c r="AF359" s="5" t="s">
        <v>52</v>
      </c>
      <c r="AG359" s="5" t="s">
        <v>52</v>
      </c>
      <c r="AH359" s="5" t="s">
        <v>3592</v>
      </c>
      <c r="AI359" s="5" t="s">
        <v>3581</v>
      </c>
      <c r="AJ359" s="5" t="s">
        <v>3593</v>
      </c>
      <c r="AK359" s="5" t="s">
        <v>1555</v>
      </c>
    </row>
    <row r="360" ht="15.75" customHeight="1">
      <c r="A360" s="5" t="s">
        <v>3594</v>
      </c>
      <c r="B360" s="5" t="s">
        <v>577</v>
      </c>
      <c r="C360" s="5" t="s">
        <v>3595</v>
      </c>
      <c r="D360" s="6">
        <v>45141.0</v>
      </c>
      <c r="E360" s="5">
        <v>10483.0</v>
      </c>
      <c r="F360" s="5">
        <v>4765.0</v>
      </c>
      <c r="G360" s="5" t="s">
        <v>963</v>
      </c>
      <c r="H360" s="5" t="s">
        <v>290</v>
      </c>
      <c r="I360" s="5" t="s">
        <v>3596</v>
      </c>
      <c r="J360" s="5" t="s">
        <v>965</v>
      </c>
      <c r="K360" s="5" t="s">
        <v>3597</v>
      </c>
      <c r="L360" s="5" t="s">
        <v>3598</v>
      </c>
      <c r="M360" s="5" t="s">
        <v>3599</v>
      </c>
      <c r="N360" s="5" t="s">
        <v>52</v>
      </c>
      <c r="O360" s="5">
        <v>1.0</v>
      </c>
      <c r="P360" s="5" t="s">
        <v>3600</v>
      </c>
      <c r="Q360" s="5" t="s">
        <v>244</v>
      </c>
      <c r="R360" s="5">
        <v>4403.0</v>
      </c>
      <c r="S360" s="5" t="s">
        <v>115</v>
      </c>
      <c r="T360" s="5">
        <v>16.0</v>
      </c>
      <c r="U360" s="5" t="s">
        <v>70</v>
      </c>
      <c r="V360" s="5" t="s">
        <v>3601</v>
      </c>
      <c r="W360" s="5" t="s">
        <v>52</v>
      </c>
      <c r="X360" s="5" t="s">
        <v>52</v>
      </c>
      <c r="Y360" s="5" t="s">
        <v>3602</v>
      </c>
      <c r="Z360" s="5" t="s">
        <v>3603</v>
      </c>
      <c r="AA360" s="5" t="s">
        <v>604</v>
      </c>
      <c r="AB360" s="5" t="s">
        <v>52</v>
      </c>
      <c r="AC360" s="5" t="s">
        <v>72</v>
      </c>
      <c r="AD360" s="5" t="s">
        <v>73</v>
      </c>
      <c r="AE360" s="5" t="s">
        <v>74</v>
      </c>
      <c r="AF360" s="5" t="s">
        <v>75</v>
      </c>
      <c r="AG360" s="5" t="s">
        <v>76</v>
      </c>
      <c r="AH360" s="5" t="s">
        <v>77</v>
      </c>
      <c r="AI360" s="5" t="s">
        <v>3093</v>
      </c>
      <c r="AJ360" s="5" t="s">
        <v>3604</v>
      </c>
      <c r="AK360" s="5" t="s">
        <v>404</v>
      </c>
    </row>
    <row r="361" ht="15.75" customHeight="1">
      <c r="A361" s="5" t="s">
        <v>3605</v>
      </c>
      <c r="B361" s="5" t="s">
        <v>3493</v>
      </c>
      <c r="C361" s="5" t="s">
        <v>3606</v>
      </c>
      <c r="D361" s="6">
        <v>45138.0</v>
      </c>
      <c r="E361" s="5">
        <v>339799.0</v>
      </c>
      <c r="F361" s="5">
        <v>154454.0</v>
      </c>
      <c r="G361" s="5" t="s">
        <v>1419</v>
      </c>
      <c r="H361" s="5" t="s">
        <v>1534</v>
      </c>
      <c r="I361" s="5" t="s">
        <v>3607</v>
      </c>
      <c r="J361" s="5" t="s">
        <v>256</v>
      </c>
      <c r="K361" s="5" t="s">
        <v>3608</v>
      </c>
      <c r="L361" s="5" t="s">
        <v>3609</v>
      </c>
      <c r="M361" s="5" t="s">
        <v>3610</v>
      </c>
      <c r="N361" s="5" t="s">
        <v>52</v>
      </c>
      <c r="O361" s="5">
        <v>6.0</v>
      </c>
      <c r="P361" s="5" t="s">
        <v>3611</v>
      </c>
      <c r="Q361" s="5" t="s">
        <v>3612</v>
      </c>
      <c r="R361" s="5">
        <v>670.0</v>
      </c>
      <c r="S361" s="5" t="s">
        <v>1077</v>
      </c>
      <c r="T361" s="5">
        <v>1.0</v>
      </c>
      <c r="U361" s="5" t="s">
        <v>70</v>
      </c>
      <c r="V361" s="5" t="s">
        <v>3613</v>
      </c>
      <c r="W361" s="5" t="s">
        <v>52</v>
      </c>
      <c r="X361" s="5" t="s">
        <v>52</v>
      </c>
      <c r="Y361" s="5" t="s">
        <v>3614</v>
      </c>
      <c r="Z361" s="5" t="s">
        <v>3615</v>
      </c>
      <c r="AA361" s="5" t="s">
        <v>1553</v>
      </c>
      <c r="AB361" s="5" t="s">
        <v>52</v>
      </c>
      <c r="AC361" s="5" t="s">
        <v>3479</v>
      </c>
      <c r="AD361" s="5" t="s">
        <v>52</v>
      </c>
      <c r="AE361" s="5" t="s">
        <v>52</v>
      </c>
      <c r="AF361" s="5" t="s">
        <v>52</v>
      </c>
      <c r="AG361" s="5" t="s">
        <v>52</v>
      </c>
      <c r="AH361" s="5" t="s">
        <v>52</v>
      </c>
      <c r="AI361" s="5" t="s">
        <v>3616</v>
      </c>
      <c r="AJ361" s="5" t="s">
        <v>3617</v>
      </c>
      <c r="AK361" s="5" t="s">
        <v>3481</v>
      </c>
    </row>
    <row r="362" ht="15.75" customHeight="1">
      <c r="A362" s="5" t="s">
        <v>3618</v>
      </c>
      <c r="B362" s="5" t="s">
        <v>3619</v>
      </c>
      <c r="C362" s="5" t="s">
        <v>3620</v>
      </c>
      <c r="D362" s="6">
        <v>45137.0</v>
      </c>
      <c r="E362" s="5">
        <v>51077.0</v>
      </c>
      <c r="F362" s="5">
        <v>23217.0</v>
      </c>
      <c r="G362" s="5" t="s">
        <v>1103</v>
      </c>
      <c r="H362" s="5" t="s">
        <v>272</v>
      </c>
      <c r="I362" s="5" t="s">
        <v>3621</v>
      </c>
      <c r="J362" s="5" t="s">
        <v>191</v>
      </c>
      <c r="K362" s="5" t="s">
        <v>3622</v>
      </c>
      <c r="L362" s="5" t="s">
        <v>3623</v>
      </c>
      <c r="M362" s="5" t="s">
        <v>3624</v>
      </c>
      <c r="N362" s="5" t="s">
        <v>52</v>
      </c>
      <c r="O362" s="5">
        <v>1.0</v>
      </c>
      <c r="P362" s="5" t="s">
        <v>3625</v>
      </c>
      <c r="Q362" s="5">
        <v>4510.0</v>
      </c>
      <c r="R362" s="5">
        <v>1395.0</v>
      </c>
      <c r="S362" s="5" t="s">
        <v>92</v>
      </c>
      <c r="T362" s="5">
        <v>33.0</v>
      </c>
      <c r="U362" s="5" t="s">
        <v>93</v>
      </c>
      <c r="V362" s="5" t="s">
        <v>3626</v>
      </c>
      <c r="W362" s="5" t="s">
        <v>71</v>
      </c>
      <c r="X362" s="5" t="s">
        <v>52</v>
      </c>
      <c r="Y362" s="5" t="s">
        <v>3627</v>
      </c>
      <c r="Z362" s="5" t="s">
        <v>3628</v>
      </c>
      <c r="AA362" s="5" t="s">
        <v>200</v>
      </c>
      <c r="AB362" s="5" t="s">
        <v>52</v>
      </c>
      <c r="AC362" s="5" t="s">
        <v>216</v>
      </c>
      <c r="AD362" s="5" t="s">
        <v>217</v>
      </c>
      <c r="AE362" s="5" t="s">
        <v>218</v>
      </c>
      <c r="AF362" s="5" t="s">
        <v>52</v>
      </c>
      <c r="AG362" s="5" t="s">
        <v>52</v>
      </c>
      <c r="AH362" s="5" t="s">
        <v>52</v>
      </c>
      <c r="AI362" s="5" t="s">
        <v>3619</v>
      </c>
      <c r="AJ362" s="5" t="s">
        <v>3623</v>
      </c>
      <c r="AK362" s="5" t="s">
        <v>2008</v>
      </c>
    </row>
    <row r="363" ht="15.75" customHeight="1">
      <c r="A363" s="5" t="s">
        <v>3629</v>
      </c>
      <c r="B363" s="5" t="s">
        <v>2291</v>
      </c>
      <c r="C363" s="5" t="s">
        <v>1394</v>
      </c>
      <c r="D363" s="6">
        <v>45135.0</v>
      </c>
      <c r="E363" s="5">
        <v>41800.0</v>
      </c>
      <c r="F363" s="5">
        <v>19000.0</v>
      </c>
      <c r="G363" s="5" t="s">
        <v>1379</v>
      </c>
      <c r="H363" s="5" t="s">
        <v>3630</v>
      </c>
      <c r="I363" s="5" t="s">
        <v>3631</v>
      </c>
      <c r="J363" s="5" t="s">
        <v>532</v>
      </c>
      <c r="K363" s="5" t="s">
        <v>3632</v>
      </c>
      <c r="L363" s="5" t="s">
        <v>3633</v>
      </c>
      <c r="M363" s="5" t="s">
        <v>3634</v>
      </c>
      <c r="N363" s="5">
        <v>7001.0</v>
      </c>
      <c r="O363" s="5">
        <v>1.0</v>
      </c>
      <c r="P363" s="5" t="s">
        <v>3635</v>
      </c>
      <c r="Q363" s="5">
        <v>2210.0</v>
      </c>
      <c r="R363" s="5">
        <v>6.0</v>
      </c>
      <c r="S363" s="5" t="s">
        <v>53</v>
      </c>
      <c r="T363" s="5">
        <v>6.0</v>
      </c>
      <c r="U363" s="5" t="s">
        <v>93</v>
      </c>
      <c r="V363" s="5" t="s">
        <v>3636</v>
      </c>
      <c r="W363" s="5" t="s">
        <v>71</v>
      </c>
      <c r="X363" s="5" t="s">
        <v>52</v>
      </c>
      <c r="Y363" s="5" t="s">
        <v>3637</v>
      </c>
      <c r="Z363" s="5" t="s">
        <v>3638</v>
      </c>
      <c r="AA363" s="5" t="s">
        <v>235</v>
      </c>
      <c r="AB363" s="5" t="s">
        <v>283</v>
      </c>
      <c r="AC363" s="5" t="s">
        <v>216</v>
      </c>
      <c r="AD363" s="5" t="s">
        <v>217</v>
      </c>
      <c r="AE363" s="5" t="s">
        <v>218</v>
      </c>
      <c r="AF363" s="5" t="s">
        <v>52</v>
      </c>
      <c r="AG363" s="5" t="s">
        <v>52</v>
      </c>
      <c r="AH363" s="5" t="s">
        <v>52</v>
      </c>
      <c r="AI363" s="5" t="s">
        <v>2291</v>
      </c>
      <c r="AJ363" s="5" t="s">
        <v>3633</v>
      </c>
      <c r="AK363" s="5" t="s">
        <v>3639</v>
      </c>
    </row>
    <row r="364" ht="15.75" customHeight="1">
      <c r="A364" s="5" t="s">
        <v>3640</v>
      </c>
      <c r="B364" s="5" t="s">
        <v>3641</v>
      </c>
      <c r="C364" s="5" t="s">
        <v>3642</v>
      </c>
      <c r="D364" s="6">
        <v>45134.0</v>
      </c>
      <c r="E364" s="5">
        <v>48177.0</v>
      </c>
      <c r="F364" s="5">
        <v>21899.0</v>
      </c>
      <c r="G364" s="5" t="s">
        <v>170</v>
      </c>
      <c r="H364" s="5" t="s">
        <v>131</v>
      </c>
      <c r="I364" s="5" t="s">
        <v>3643</v>
      </c>
      <c r="J364" s="5" t="s">
        <v>170</v>
      </c>
      <c r="K364" s="5" t="s">
        <v>3644</v>
      </c>
      <c r="L364" s="5" t="s">
        <v>3645</v>
      </c>
      <c r="M364" s="5" t="s">
        <v>3646</v>
      </c>
      <c r="N364" s="5">
        <v>3885.0</v>
      </c>
      <c r="O364" s="5">
        <v>3.0</v>
      </c>
      <c r="P364" s="5" t="s">
        <v>3647</v>
      </c>
      <c r="Q364" s="5" t="s">
        <v>3648</v>
      </c>
      <c r="R364" s="5">
        <v>2180.0</v>
      </c>
      <c r="S364" s="5" t="s">
        <v>69</v>
      </c>
      <c r="T364" s="5">
        <v>185.0</v>
      </c>
      <c r="U364" s="5" t="s">
        <v>70</v>
      </c>
      <c r="V364" s="5" t="s">
        <v>3649</v>
      </c>
      <c r="W364" s="5" t="s">
        <v>52</v>
      </c>
      <c r="X364" s="5" t="s">
        <v>52</v>
      </c>
      <c r="Y364" s="5" t="s">
        <v>3650</v>
      </c>
      <c r="Z364" s="5" t="s">
        <v>3651</v>
      </c>
      <c r="AA364" s="5" t="s">
        <v>162</v>
      </c>
      <c r="AB364" s="5" t="s">
        <v>52</v>
      </c>
      <c r="AC364" s="5" t="s">
        <v>72</v>
      </c>
      <c r="AD364" s="5" t="s">
        <v>73</v>
      </c>
      <c r="AE364" s="5" t="s">
        <v>74</v>
      </c>
      <c r="AF364" s="5" t="s">
        <v>75</v>
      </c>
      <c r="AG364" s="5" t="s">
        <v>76</v>
      </c>
      <c r="AH364" s="5" t="s">
        <v>77</v>
      </c>
      <c r="AI364" s="5" t="s">
        <v>3549</v>
      </c>
      <c r="AJ364" s="5" t="s">
        <v>3652</v>
      </c>
      <c r="AK364" s="5" t="s">
        <v>3653</v>
      </c>
    </row>
    <row r="365" ht="15.75" customHeight="1">
      <c r="A365" s="5" t="s">
        <v>3654</v>
      </c>
      <c r="B365" s="5" t="s">
        <v>3655</v>
      </c>
      <c r="C365" s="5" t="s">
        <v>3656</v>
      </c>
      <c r="D365" s="6">
        <v>45132.0</v>
      </c>
      <c r="E365" s="5">
        <v>15609.0</v>
      </c>
      <c r="F365" s="5">
        <v>7095.0</v>
      </c>
      <c r="G365" s="5" t="s">
        <v>435</v>
      </c>
      <c r="H365" s="5" t="s">
        <v>1792</v>
      </c>
      <c r="I365" s="5" t="s">
        <v>3657</v>
      </c>
      <c r="J365" s="5" t="s">
        <v>424</v>
      </c>
      <c r="K365" s="5" t="s">
        <v>3658</v>
      </c>
      <c r="L365" s="5" t="s">
        <v>3659</v>
      </c>
      <c r="M365" s="5" t="s">
        <v>3660</v>
      </c>
      <c r="N365" s="5">
        <v>90045.0</v>
      </c>
      <c r="O365" s="5">
        <v>1.0</v>
      </c>
      <c r="P365" s="5" t="s">
        <v>3661</v>
      </c>
      <c r="Q365" s="5" t="s">
        <v>211</v>
      </c>
      <c r="R365" s="5">
        <v>1650.0</v>
      </c>
      <c r="S365" s="5" t="s">
        <v>374</v>
      </c>
      <c r="T365" s="5">
        <v>0.0</v>
      </c>
      <c r="U365" s="5" t="s">
        <v>52</v>
      </c>
      <c r="V365" s="5" t="s">
        <v>3662</v>
      </c>
      <c r="W365" s="5" t="s">
        <v>71</v>
      </c>
      <c r="X365" s="5" t="s">
        <v>52</v>
      </c>
      <c r="Y365" s="5" t="s">
        <v>3663</v>
      </c>
      <c r="Z365" s="5" t="s">
        <v>3664</v>
      </c>
      <c r="AA365" s="5" t="s">
        <v>1831</v>
      </c>
      <c r="AB365" s="5" t="s">
        <v>283</v>
      </c>
      <c r="AC365" s="5" t="s">
        <v>216</v>
      </c>
      <c r="AD365" s="5" t="s">
        <v>217</v>
      </c>
      <c r="AE365" s="5" t="s">
        <v>218</v>
      </c>
      <c r="AF365" s="5" t="s">
        <v>52</v>
      </c>
      <c r="AG365" s="5" t="s">
        <v>52</v>
      </c>
      <c r="AH365" s="5" t="s">
        <v>52</v>
      </c>
      <c r="AI365" s="5" t="s">
        <v>3655</v>
      </c>
      <c r="AJ365" s="5" t="s">
        <v>3659</v>
      </c>
      <c r="AK365" s="5" t="s">
        <v>655</v>
      </c>
    </row>
    <row r="366" ht="15.75" customHeight="1">
      <c r="A366" s="5" t="s">
        <v>3665</v>
      </c>
      <c r="B366" s="5" t="s">
        <v>3666</v>
      </c>
      <c r="C366" s="5" t="s">
        <v>102</v>
      </c>
      <c r="D366" s="6">
        <v>45131.0</v>
      </c>
      <c r="E366" s="5">
        <v>6829.0</v>
      </c>
      <c r="F366" s="5">
        <v>3104.0</v>
      </c>
      <c r="G366" s="5" t="s">
        <v>130</v>
      </c>
      <c r="H366" s="5" t="s">
        <v>149</v>
      </c>
      <c r="I366" s="5" t="s">
        <v>3667</v>
      </c>
      <c r="J366" s="5" t="s">
        <v>133</v>
      </c>
      <c r="K366" s="5" t="s">
        <v>3668</v>
      </c>
      <c r="L366" s="5" t="s">
        <v>3669</v>
      </c>
      <c r="M366" s="5" t="s">
        <v>102</v>
      </c>
      <c r="N366" s="5" t="s">
        <v>52</v>
      </c>
      <c r="O366" s="5">
        <v>1.0</v>
      </c>
      <c r="P366" s="5" t="s">
        <v>3670</v>
      </c>
      <c r="Q366" s="5" t="s">
        <v>244</v>
      </c>
      <c r="R366" s="5">
        <v>477.0</v>
      </c>
      <c r="S366" s="5" t="s">
        <v>69</v>
      </c>
      <c r="T366" s="5">
        <v>21.0</v>
      </c>
      <c r="U366" s="5" t="s">
        <v>70</v>
      </c>
      <c r="V366" s="5" t="s">
        <v>3671</v>
      </c>
      <c r="W366" s="5" t="s">
        <v>52</v>
      </c>
      <c r="X366" s="5" t="s">
        <v>52</v>
      </c>
      <c r="Y366" s="5" t="s">
        <v>3672</v>
      </c>
      <c r="Z366" s="5" t="s">
        <v>3673</v>
      </c>
      <c r="AA366" s="5" t="s">
        <v>59</v>
      </c>
      <c r="AB366" s="5" t="s">
        <v>52</v>
      </c>
      <c r="AC366" s="5" t="s">
        <v>72</v>
      </c>
      <c r="AD366" s="5" t="s">
        <v>73</v>
      </c>
      <c r="AE366" s="5" t="s">
        <v>74</v>
      </c>
      <c r="AF366" s="5" t="s">
        <v>75</v>
      </c>
      <c r="AG366" s="5" t="s">
        <v>76</v>
      </c>
      <c r="AH366" s="5" t="s">
        <v>77</v>
      </c>
      <c r="AI366" s="5" t="s">
        <v>102</v>
      </c>
      <c r="AJ366" s="5" t="s">
        <v>102</v>
      </c>
      <c r="AK366" s="5" t="s">
        <v>525</v>
      </c>
    </row>
    <row r="367" ht="15.75" customHeight="1">
      <c r="A367" s="5" t="s">
        <v>3674</v>
      </c>
      <c r="B367" s="5" t="s">
        <v>3675</v>
      </c>
      <c r="C367" s="5" t="s">
        <v>3676</v>
      </c>
      <c r="D367" s="6">
        <v>45130.0</v>
      </c>
      <c r="E367" s="5">
        <v>191205.0</v>
      </c>
      <c r="F367" s="5">
        <v>86911.0</v>
      </c>
      <c r="G367" s="5" t="s">
        <v>148</v>
      </c>
      <c r="H367" s="5" t="s">
        <v>290</v>
      </c>
      <c r="I367" s="5" t="s">
        <v>3677</v>
      </c>
      <c r="J367" s="5" t="s">
        <v>151</v>
      </c>
      <c r="K367" s="5" t="s">
        <v>3678</v>
      </c>
      <c r="L367" s="5" t="s">
        <v>3679</v>
      </c>
      <c r="M367" s="5" t="s">
        <v>3680</v>
      </c>
      <c r="N367" s="5" t="s">
        <v>52</v>
      </c>
      <c r="O367" s="5">
        <v>3.0</v>
      </c>
      <c r="P367" s="5" t="s">
        <v>3681</v>
      </c>
      <c r="Q367" s="5" t="s">
        <v>2229</v>
      </c>
      <c r="R367" s="5">
        <v>24.0</v>
      </c>
      <c r="S367" s="5" t="s">
        <v>115</v>
      </c>
      <c r="T367" s="5">
        <v>2164.0</v>
      </c>
      <c r="U367" s="5" t="s">
        <v>158</v>
      </c>
      <c r="V367" s="5" t="s">
        <v>3682</v>
      </c>
      <c r="W367" s="5" t="s">
        <v>52</v>
      </c>
      <c r="X367" s="5" t="s">
        <v>52</v>
      </c>
      <c r="Y367" s="5" t="s">
        <v>160</v>
      </c>
      <c r="Z367" s="5" t="s">
        <v>3683</v>
      </c>
      <c r="AA367" s="5" t="s">
        <v>162</v>
      </c>
      <c r="AB367" s="5" t="s">
        <v>52</v>
      </c>
      <c r="AC367" s="5" t="s">
        <v>163</v>
      </c>
      <c r="AD367" s="5" t="s">
        <v>164</v>
      </c>
      <c r="AE367" s="5" t="s">
        <v>165</v>
      </c>
      <c r="AF367" s="5" t="s">
        <v>52</v>
      </c>
      <c r="AG367" s="5" t="s">
        <v>52</v>
      </c>
      <c r="AH367" s="5" t="s">
        <v>52</v>
      </c>
      <c r="AI367" s="5" t="s">
        <v>3675</v>
      </c>
      <c r="AJ367" s="5" t="s">
        <v>3679</v>
      </c>
      <c r="AK367" s="5" t="s">
        <v>300</v>
      </c>
    </row>
    <row r="368" ht="15.75" customHeight="1">
      <c r="A368" s="5" t="s">
        <v>3684</v>
      </c>
      <c r="B368" s="5" t="s">
        <v>3501</v>
      </c>
      <c r="C368" s="5" t="s">
        <v>3502</v>
      </c>
      <c r="D368" s="6">
        <v>45127.0</v>
      </c>
      <c r="E368" s="5">
        <v>44092.0</v>
      </c>
      <c r="F368" s="5">
        <v>20042.0</v>
      </c>
      <c r="G368" s="5" t="s">
        <v>130</v>
      </c>
      <c r="H368" s="5" t="s">
        <v>189</v>
      </c>
      <c r="I368" s="5" t="s">
        <v>3685</v>
      </c>
      <c r="J368" s="5" t="s">
        <v>133</v>
      </c>
      <c r="K368" s="5" t="s">
        <v>3504</v>
      </c>
      <c r="L368" s="5" t="s">
        <v>3505</v>
      </c>
      <c r="M368" s="5" t="s">
        <v>3506</v>
      </c>
      <c r="N368" s="5">
        <v>10018.0</v>
      </c>
      <c r="O368" s="5">
        <v>1.0</v>
      </c>
      <c r="P368" s="5" t="s">
        <v>3686</v>
      </c>
      <c r="Q368" s="5" t="s">
        <v>3508</v>
      </c>
      <c r="R368" s="5">
        <v>1.0</v>
      </c>
      <c r="S368" s="5" t="s">
        <v>3687</v>
      </c>
      <c r="T368" s="5">
        <v>0.0</v>
      </c>
      <c r="U368" s="5" t="s">
        <v>70</v>
      </c>
      <c r="V368" s="5" t="s">
        <v>3688</v>
      </c>
      <c r="W368" s="5" t="s">
        <v>71</v>
      </c>
      <c r="X368" s="5" t="s">
        <v>52</v>
      </c>
      <c r="Y368" s="5" t="s">
        <v>3689</v>
      </c>
      <c r="Z368" s="5">
        <v>18415.0</v>
      </c>
      <c r="AA368" s="5" t="s">
        <v>730</v>
      </c>
      <c r="AB368" s="5" t="s">
        <v>52</v>
      </c>
      <c r="AC368" s="5" t="s">
        <v>72</v>
      </c>
      <c r="AD368" s="5" t="s">
        <v>73</v>
      </c>
      <c r="AE368" s="5" t="s">
        <v>74</v>
      </c>
      <c r="AF368" s="5" t="s">
        <v>75</v>
      </c>
      <c r="AG368" s="5" t="s">
        <v>76</v>
      </c>
      <c r="AH368" s="5" t="s">
        <v>77</v>
      </c>
      <c r="AI368" s="5" t="s">
        <v>3501</v>
      </c>
      <c r="AJ368" s="5" t="s">
        <v>3511</v>
      </c>
      <c r="AK368" s="5" t="s">
        <v>928</v>
      </c>
    </row>
    <row r="369" ht="15.75" customHeight="1">
      <c r="A369" s="5" t="s">
        <v>3690</v>
      </c>
      <c r="B369" s="5" t="s">
        <v>3691</v>
      </c>
      <c r="C369" s="5" t="s">
        <v>3692</v>
      </c>
      <c r="D369" s="6">
        <v>45124.0</v>
      </c>
      <c r="E369" s="5">
        <v>53197.0</v>
      </c>
      <c r="F369" s="5">
        <v>24180.0</v>
      </c>
      <c r="G369" s="5" t="s">
        <v>435</v>
      </c>
      <c r="H369" s="5" t="s">
        <v>189</v>
      </c>
      <c r="I369" s="5" t="s">
        <v>3322</v>
      </c>
      <c r="J369" s="5" t="s">
        <v>424</v>
      </c>
      <c r="K369" s="5" t="s">
        <v>3693</v>
      </c>
      <c r="L369" s="5" t="s">
        <v>3694</v>
      </c>
      <c r="M369" s="5" t="s">
        <v>3695</v>
      </c>
      <c r="N369" s="5">
        <v>91770.0</v>
      </c>
      <c r="O369" s="5">
        <v>4.0</v>
      </c>
      <c r="P369" s="5" t="s">
        <v>3696</v>
      </c>
      <c r="Q369" s="5" t="s">
        <v>498</v>
      </c>
      <c r="R369" s="5">
        <v>4539.0</v>
      </c>
      <c r="S369" s="5" t="s">
        <v>53</v>
      </c>
      <c r="T369" s="5">
        <v>0.0</v>
      </c>
      <c r="U369" s="5" t="s">
        <v>70</v>
      </c>
      <c r="V369" s="5" t="s">
        <v>3697</v>
      </c>
      <c r="W369" s="5" t="s">
        <v>71</v>
      </c>
      <c r="X369" s="5" t="s">
        <v>52</v>
      </c>
      <c r="Y369" s="5" t="s">
        <v>3698</v>
      </c>
      <c r="Z369" s="5" t="s">
        <v>3699</v>
      </c>
      <c r="AA369" s="5" t="s">
        <v>730</v>
      </c>
      <c r="AB369" s="5" t="s">
        <v>52</v>
      </c>
      <c r="AC369" s="5" t="s">
        <v>72</v>
      </c>
      <c r="AD369" s="5" t="s">
        <v>73</v>
      </c>
      <c r="AE369" s="5" t="s">
        <v>74</v>
      </c>
      <c r="AF369" s="5" t="s">
        <v>75</v>
      </c>
      <c r="AG369" s="5" t="s">
        <v>76</v>
      </c>
      <c r="AH369" s="5" t="s">
        <v>77</v>
      </c>
      <c r="AI369" s="5" t="s">
        <v>3691</v>
      </c>
      <c r="AJ369" s="5" t="s">
        <v>3700</v>
      </c>
      <c r="AK369" s="5" t="s">
        <v>144</v>
      </c>
    </row>
    <row r="370" ht="15.75" customHeight="1">
      <c r="A370" s="5" t="s">
        <v>3701</v>
      </c>
      <c r="B370" s="5" t="s">
        <v>3702</v>
      </c>
      <c r="C370" s="5" t="s">
        <v>2019</v>
      </c>
      <c r="D370" s="6">
        <v>45123.0</v>
      </c>
      <c r="E370" s="5">
        <v>25441.0</v>
      </c>
      <c r="F370" s="5">
        <v>11564.0</v>
      </c>
      <c r="G370" s="5" t="s">
        <v>130</v>
      </c>
      <c r="H370" s="5" t="s">
        <v>45</v>
      </c>
      <c r="I370" s="5" t="s">
        <v>3667</v>
      </c>
      <c r="J370" s="5" t="s">
        <v>133</v>
      </c>
      <c r="K370" s="5" t="s">
        <v>391</v>
      </c>
      <c r="L370" s="5" t="s">
        <v>3703</v>
      </c>
      <c r="M370" s="5" t="s">
        <v>3704</v>
      </c>
      <c r="N370" s="5" t="s">
        <v>52</v>
      </c>
      <c r="O370" s="5">
        <v>1.0</v>
      </c>
      <c r="P370" s="5" t="s">
        <v>3705</v>
      </c>
      <c r="Q370" s="5" t="s">
        <v>1519</v>
      </c>
      <c r="R370" s="5">
        <v>714.0</v>
      </c>
      <c r="S370" s="5" t="s">
        <v>69</v>
      </c>
      <c r="T370" s="5">
        <v>52.0</v>
      </c>
      <c r="U370" s="5" t="s">
        <v>70</v>
      </c>
      <c r="V370" s="5" t="s">
        <v>3706</v>
      </c>
      <c r="W370" s="5" t="s">
        <v>52</v>
      </c>
      <c r="X370" s="5" t="s">
        <v>52</v>
      </c>
      <c r="Y370" s="5" t="s">
        <v>3672</v>
      </c>
      <c r="Z370" s="5" t="s">
        <v>3707</v>
      </c>
      <c r="AA370" s="5" t="s">
        <v>59</v>
      </c>
      <c r="AB370" s="5" t="s">
        <v>1051</v>
      </c>
      <c r="AC370" s="5" t="s">
        <v>72</v>
      </c>
      <c r="AD370" s="5" t="s">
        <v>73</v>
      </c>
      <c r="AE370" s="5" t="s">
        <v>74</v>
      </c>
      <c r="AF370" s="5" t="s">
        <v>75</v>
      </c>
      <c r="AG370" s="5" t="s">
        <v>76</v>
      </c>
      <c r="AH370" s="5" t="s">
        <v>77</v>
      </c>
      <c r="AI370" s="5" t="s">
        <v>3708</v>
      </c>
      <c r="AJ370" s="5" t="s">
        <v>3709</v>
      </c>
      <c r="AK370" s="5" t="s">
        <v>776</v>
      </c>
    </row>
    <row r="371" ht="15.75" customHeight="1">
      <c r="A371" s="5" t="s">
        <v>3710</v>
      </c>
      <c r="B371" s="5" t="s">
        <v>168</v>
      </c>
      <c r="C371" s="5" t="s">
        <v>169</v>
      </c>
      <c r="D371" s="6">
        <v>45120.0</v>
      </c>
      <c r="E371" s="5">
        <v>39600.0</v>
      </c>
      <c r="F371" s="5">
        <v>18000.0</v>
      </c>
      <c r="G371" s="5" t="s">
        <v>170</v>
      </c>
      <c r="H371" s="5" t="s">
        <v>171</v>
      </c>
      <c r="I371" s="5" t="s">
        <v>3711</v>
      </c>
      <c r="J371" s="5" t="s">
        <v>170</v>
      </c>
      <c r="K371" s="5" t="s">
        <v>3712</v>
      </c>
      <c r="L371" s="5" t="s">
        <v>174</v>
      </c>
      <c r="M371" s="5" t="s">
        <v>175</v>
      </c>
      <c r="N371" s="5" t="s">
        <v>52</v>
      </c>
      <c r="O371" s="5">
        <v>1.0</v>
      </c>
      <c r="P371" s="5" t="s">
        <v>3713</v>
      </c>
      <c r="Q371" s="5">
        <v>4510.0</v>
      </c>
      <c r="R371" s="5">
        <v>11810.0</v>
      </c>
      <c r="S371" s="5" t="s">
        <v>115</v>
      </c>
      <c r="T371" s="5">
        <v>0.0</v>
      </c>
      <c r="U371" s="5" t="s">
        <v>52</v>
      </c>
      <c r="V371" s="5" t="s">
        <v>3714</v>
      </c>
      <c r="W371" s="5" t="s">
        <v>52</v>
      </c>
      <c r="X371" s="5" t="s">
        <v>52</v>
      </c>
      <c r="Y371" s="5" t="s">
        <v>1901</v>
      </c>
      <c r="Z371" s="5" t="s">
        <v>3715</v>
      </c>
      <c r="AA371" s="5" t="s">
        <v>1734</v>
      </c>
      <c r="AB371" s="5" t="s">
        <v>52</v>
      </c>
      <c r="AC371" s="5" t="s">
        <v>181</v>
      </c>
      <c r="AD371" s="5" t="s">
        <v>182</v>
      </c>
      <c r="AE371" s="5" t="s">
        <v>183</v>
      </c>
      <c r="AF371" s="5" t="s">
        <v>52</v>
      </c>
      <c r="AG371" s="5" t="s">
        <v>52</v>
      </c>
      <c r="AH371" s="5" t="s">
        <v>184</v>
      </c>
      <c r="AI371" s="5" t="s">
        <v>168</v>
      </c>
      <c r="AJ371" s="5" t="s">
        <v>174</v>
      </c>
      <c r="AK371" s="5" t="s">
        <v>185</v>
      </c>
    </row>
    <row r="372" ht="15.75" customHeight="1">
      <c r="A372" s="5" t="s">
        <v>3716</v>
      </c>
      <c r="B372" s="5" t="s">
        <v>1144</v>
      </c>
      <c r="C372" s="5" t="s">
        <v>204</v>
      </c>
      <c r="D372" s="6">
        <v>45119.0</v>
      </c>
      <c r="E372" s="5">
        <v>135039.0</v>
      </c>
      <c r="F372" s="5">
        <v>61381.0</v>
      </c>
      <c r="G372" s="5" t="s">
        <v>188</v>
      </c>
      <c r="H372" s="5" t="s">
        <v>205</v>
      </c>
      <c r="I372" s="5" t="s">
        <v>2706</v>
      </c>
      <c r="J372" s="5" t="s">
        <v>191</v>
      </c>
      <c r="K372" s="5" t="s">
        <v>1461</v>
      </c>
      <c r="L372" s="5" t="s">
        <v>3717</v>
      </c>
      <c r="M372" s="5" t="s">
        <v>3718</v>
      </c>
      <c r="N372" s="5">
        <v>29228.0</v>
      </c>
      <c r="O372" s="5">
        <v>3.0</v>
      </c>
      <c r="P372" s="5" t="s">
        <v>3719</v>
      </c>
      <c r="Q372" s="5" t="s">
        <v>1465</v>
      </c>
      <c r="R372" s="5">
        <v>9504.0</v>
      </c>
      <c r="S372" s="5" t="s">
        <v>53</v>
      </c>
      <c r="T372" s="5">
        <v>85.0</v>
      </c>
      <c r="U372" s="5" t="s">
        <v>70</v>
      </c>
      <c r="V372" s="5" t="s">
        <v>3720</v>
      </c>
      <c r="W372" s="5" t="s">
        <v>52</v>
      </c>
      <c r="X372" s="5" t="s">
        <v>52</v>
      </c>
      <c r="Y372" s="5" t="s">
        <v>3721</v>
      </c>
      <c r="Z372" s="5" t="s">
        <v>3722</v>
      </c>
      <c r="AA372" s="5" t="s">
        <v>162</v>
      </c>
      <c r="AB372" s="5" t="s">
        <v>52</v>
      </c>
      <c r="AC372" s="5" t="s">
        <v>3723</v>
      </c>
      <c r="AD372" s="5" t="s">
        <v>3724</v>
      </c>
      <c r="AE372" s="5" t="s">
        <v>3725</v>
      </c>
      <c r="AF372" s="5" t="s">
        <v>52</v>
      </c>
      <c r="AG372" s="5" t="s">
        <v>3726</v>
      </c>
      <c r="AH372" s="5" t="s">
        <v>3727</v>
      </c>
      <c r="AI372" s="5" t="s">
        <v>1144</v>
      </c>
      <c r="AJ372" s="5" t="s">
        <v>3728</v>
      </c>
      <c r="AK372" s="5" t="s">
        <v>3729</v>
      </c>
    </row>
    <row r="373" ht="15.75" customHeight="1">
      <c r="A373" s="5" t="s">
        <v>3730</v>
      </c>
      <c r="B373" s="5" t="s">
        <v>3731</v>
      </c>
      <c r="C373" s="5" t="s">
        <v>3732</v>
      </c>
      <c r="D373" s="6">
        <v>45118.0</v>
      </c>
      <c r="E373" s="5">
        <v>107810.0</v>
      </c>
      <c r="F373" s="5">
        <v>49005.0</v>
      </c>
      <c r="G373" s="5" t="s">
        <v>271</v>
      </c>
      <c r="H373" s="5" t="s">
        <v>290</v>
      </c>
      <c r="I373" s="5" t="s">
        <v>3733</v>
      </c>
      <c r="J373" s="5" t="s">
        <v>274</v>
      </c>
      <c r="K373" s="5" t="s">
        <v>3734</v>
      </c>
      <c r="L373" s="5" t="s">
        <v>3735</v>
      </c>
      <c r="M373" s="5" t="s">
        <v>3736</v>
      </c>
      <c r="N373" s="5">
        <v>34655.0</v>
      </c>
      <c r="O373" s="5">
        <v>6.0</v>
      </c>
      <c r="P373" s="5" t="s">
        <v>3737</v>
      </c>
      <c r="Q373" s="5" t="s">
        <v>1076</v>
      </c>
      <c r="R373" s="5">
        <v>3960.0</v>
      </c>
      <c r="S373" s="5" t="s">
        <v>69</v>
      </c>
      <c r="T373" s="5">
        <v>360.0</v>
      </c>
      <c r="U373" s="5" t="s">
        <v>70</v>
      </c>
      <c r="V373" s="5" t="s">
        <v>3738</v>
      </c>
      <c r="W373" s="5" t="s">
        <v>71</v>
      </c>
      <c r="X373" s="5" t="s">
        <v>52</v>
      </c>
      <c r="Y373" s="5" t="s">
        <v>3739</v>
      </c>
      <c r="Z373" s="5" t="s">
        <v>3740</v>
      </c>
      <c r="AA373" s="5" t="s">
        <v>59</v>
      </c>
      <c r="AB373" s="5" t="s">
        <v>52</v>
      </c>
      <c r="AC373" s="5" t="s">
        <v>72</v>
      </c>
      <c r="AD373" s="5" t="s">
        <v>73</v>
      </c>
      <c r="AE373" s="5" t="s">
        <v>74</v>
      </c>
      <c r="AF373" s="5" t="s">
        <v>75</v>
      </c>
      <c r="AG373" s="5" t="s">
        <v>76</v>
      </c>
      <c r="AH373" s="5" t="s">
        <v>77</v>
      </c>
      <c r="AI373" s="5" t="s">
        <v>3731</v>
      </c>
      <c r="AJ373" s="5" t="s">
        <v>3735</v>
      </c>
      <c r="AK373" s="5" t="s">
        <v>286</v>
      </c>
    </row>
    <row r="374" ht="15.75" customHeight="1">
      <c r="A374" s="5" t="s">
        <v>3741</v>
      </c>
      <c r="B374" s="5" t="s">
        <v>1760</v>
      </c>
      <c r="C374" s="5" t="s">
        <v>3742</v>
      </c>
      <c r="D374" s="6">
        <v>45118.0</v>
      </c>
      <c r="E374" s="5">
        <v>43584.0</v>
      </c>
      <c r="F374" s="5">
        <v>19811.0</v>
      </c>
      <c r="G374" s="5" t="s">
        <v>1057</v>
      </c>
      <c r="H374" s="5" t="s">
        <v>1069</v>
      </c>
      <c r="I374" s="5" t="s">
        <v>3743</v>
      </c>
      <c r="J374" s="5" t="s">
        <v>191</v>
      </c>
      <c r="K374" s="5" t="s">
        <v>1253</v>
      </c>
      <c r="L374" s="5" t="s">
        <v>3744</v>
      </c>
      <c r="M374" s="5" t="s">
        <v>3745</v>
      </c>
      <c r="N374" s="5">
        <v>8817.0</v>
      </c>
      <c r="O374" s="5">
        <v>1.0</v>
      </c>
      <c r="P374" s="5" t="s">
        <v>3746</v>
      </c>
      <c r="Q374" s="5" t="s">
        <v>52</v>
      </c>
      <c r="R374" s="5">
        <v>1706.0</v>
      </c>
      <c r="S374" s="5" t="s">
        <v>92</v>
      </c>
      <c r="T374" s="5">
        <v>32.0</v>
      </c>
      <c r="U374" s="5" t="s">
        <v>93</v>
      </c>
      <c r="V374" s="5" t="s">
        <v>3747</v>
      </c>
      <c r="W374" s="5" t="s">
        <v>71</v>
      </c>
      <c r="X374" s="5" t="s">
        <v>52</v>
      </c>
      <c r="Y374" s="5" t="s">
        <v>3748</v>
      </c>
      <c r="Z374" s="5" t="s">
        <v>3749</v>
      </c>
      <c r="AA374" s="5" t="s">
        <v>235</v>
      </c>
      <c r="AB374" s="5" t="s">
        <v>52</v>
      </c>
      <c r="AC374" s="5" t="s">
        <v>216</v>
      </c>
      <c r="AD374" s="5" t="s">
        <v>217</v>
      </c>
      <c r="AE374" s="5" t="s">
        <v>218</v>
      </c>
      <c r="AF374" s="5" t="s">
        <v>52</v>
      </c>
      <c r="AG374" s="5" t="s">
        <v>52</v>
      </c>
      <c r="AH374" s="5" t="s">
        <v>52</v>
      </c>
      <c r="AI374" s="5" t="s">
        <v>1760</v>
      </c>
      <c r="AJ374" s="5" t="s">
        <v>3744</v>
      </c>
      <c r="AK374" s="5" t="s">
        <v>2008</v>
      </c>
    </row>
    <row r="375" ht="15.75" customHeight="1">
      <c r="A375" s="5" t="s">
        <v>3750</v>
      </c>
      <c r="B375" s="5" t="s">
        <v>168</v>
      </c>
      <c r="C375" s="5" t="s">
        <v>169</v>
      </c>
      <c r="D375" s="6">
        <v>45116.0</v>
      </c>
      <c r="E375" s="5">
        <v>39600.0</v>
      </c>
      <c r="F375" s="5">
        <v>18000.0</v>
      </c>
      <c r="G375" s="5" t="s">
        <v>170</v>
      </c>
      <c r="H375" s="5" t="s">
        <v>171</v>
      </c>
      <c r="I375" s="5" t="s">
        <v>3751</v>
      </c>
      <c r="J375" s="5" t="s">
        <v>170</v>
      </c>
      <c r="K375" s="5" t="s">
        <v>173</v>
      </c>
      <c r="L375" s="5" t="s">
        <v>174</v>
      </c>
      <c r="M375" s="5" t="s">
        <v>175</v>
      </c>
      <c r="N375" s="5" t="s">
        <v>52</v>
      </c>
      <c r="O375" s="5">
        <v>1.0</v>
      </c>
      <c r="P375" s="5" t="s">
        <v>3752</v>
      </c>
      <c r="Q375" s="5">
        <v>4510.0</v>
      </c>
      <c r="R375" s="5">
        <v>32920.0</v>
      </c>
      <c r="S375" s="5" t="s">
        <v>115</v>
      </c>
      <c r="T375" s="5">
        <v>0.0</v>
      </c>
      <c r="U375" s="5" t="s">
        <v>52</v>
      </c>
      <c r="V375" s="5" t="s">
        <v>3753</v>
      </c>
      <c r="W375" s="5" t="s">
        <v>52</v>
      </c>
      <c r="X375" s="5" t="s">
        <v>52</v>
      </c>
      <c r="Y375" s="5" t="s">
        <v>3754</v>
      </c>
      <c r="Z375" s="5">
        <v>921330.0</v>
      </c>
      <c r="AA375" s="5" t="s">
        <v>1553</v>
      </c>
      <c r="AB375" s="5" t="s">
        <v>52</v>
      </c>
      <c r="AC375" s="5" t="s">
        <v>181</v>
      </c>
      <c r="AD375" s="5" t="s">
        <v>182</v>
      </c>
      <c r="AE375" s="5" t="s">
        <v>183</v>
      </c>
      <c r="AF375" s="5" t="s">
        <v>52</v>
      </c>
      <c r="AG375" s="5" t="s">
        <v>52</v>
      </c>
      <c r="AH375" s="5" t="s">
        <v>184</v>
      </c>
      <c r="AI375" s="5" t="s">
        <v>168</v>
      </c>
      <c r="AJ375" s="5" t="s">
        <v>174</v>
      </c>
      <c r="AK375" s="5" t="s">
        <v>185</v>
      </c>
    </row>
    <row r="376" ht="15.75" customHeight="1">
      <c r="A376" s="5" t="s">
        <v>3755</v>
      </c>
      <c r="B376" s="5" t="s">
        <v>168</v>
      </c>
      <c r="C376" s="5" t="s">
        <v>169</v>
      </c>
      <c r="D376" s="6">
        <v>45116.0</v>
      </c>
      <c r="E376" s="5">
        <v>37994.0</v>
      </c>
      <c r="F376" s="5">
        <v>17270.0</v>
      </c>
      <c r="G376" s="5" t="s">
        <v>170</v>
      </c>
      <c r="H376" s="5" t="s">
        <v>171</v>
      </c>
      <c r="I376" s="5" t="s">
        <v>3751</v>
      </c>
      <c r="J376" s="5" t="s">
        <v>170</v>
      </c>
      <c r="K376" s="5" t="s">
        <v>3109</v>
      </c>
      <c r="L376" s="5" t="s">
        <v>174</v>
      </c>
      <c r="M376" s="5" t="s">
        <v>175</v>
      </c>
      <c r="N376" s="5" t="s">
        <v>52</v>
      </c>
      <c r="O376" s="5">
        <v>1.0</v>
      </c>
      <c r="P376" s="5" t="s">
        <v>3756</v>
      </c>
      <c r="Q376" s="5">
        <v>4510.0</v>
      </c>
      <c r="R376" s="5">
        <v>11700.0</v>
      </c>
      <c r="S376" s="5" t="s">
        <v>115</v>
      </c>
      <c r="T376" s="5">
        <v>0.0</v>
      </c>
      <c r="U376" s="5" t="s">
        <v>52</v>
      </c>
      <c r="V376" s="5" t="s">
        <v>3757</v>
      </c>
      <c r="W376" s="5" t="s">
        <v>52</v>
      </c>
      <c r="X376" s="5" t="s">
        <v>52</v>
      </c>
      <c r="Y376" s="5" t="s">
        <v>3754</v>
      </c>
      <c r="Z376" s="5">
        <v>2.0767058E7</v>
      </c>
      <c r="AA376" s="5" t="s">
        <v>1553</v>
      </c>
      <c r="AB376" s="5" t="s">
        <v>52</v>
      </c>
      <c r="AC376" s="5" t="s">
        <v>181</v>
      </c>
      <c r="AD376" s="5" t="s">
        <v>182</v>
      </c>
      <c r="AE376" s="5" t="s">
        <v>183</v>
      </c>
      <c r="AF376" s="5" t="s">
        <v>52</v>
      </c>
      <c r="AG376" s="5" t="s">
        <v>52</v>
      </c>
      <c r="AH376" s="5" t="s">
        <v>184</v>
      </c>
      <c r="AI376" s="5" t="s">
        <v>168</v>
      </c>
      <c r="AJ376" s="5" t="s">
        <v>174</v>
      </c>
      <c r="AK376" s="5" t="s">
        <v>185</v>
      </c>
    </row>
    <row r="377" ht="15.75" customHeight="1">
      <c r="A377" s="5" t="s">
        <v>3758</v>
      </c>
      <c r="B377" s="5" t="s">
        <v>237</v>
      </c>
      <c r="C377" s="5" t="s">
        <v>238</v>
      </c>
      <c r="D377" s="6">
        <v>45116.0</v>
      </c>
      <c r="E377" s="5">
        <v>26126.0</v>
      </c>
      <c r="F377" s="5">
        <v>11875.0</v>
      </c>
      <c r="G377" s="5" t="s">
        <v>170</v>
      </c>
      <c r="H377" s="5" t="s">
        <v>45</v>
      </c>
      <c r="I377" s="5" t="s">
        <v>3759</v>
      </c>
      <c r="J377" s="5" t="s">
        <v>170</v>
      </c>
      <c r="K377" s="5" t="s">
        <v>240</v>
      </c>
      <c r="L377" s="5" t="s">
        <v>2261</v>
      </c>
      <c r="M377" s="5" t="s">
        <v>2262</v>
      </c>
      <c r="N377" s="5">
        <v>17055.0</v>
      </c>
      <c r="O377" s="5">
        <v>1.0</v>
      </c>
      <c r="P377" s="5" t="s">
        <v>3760</v>
      </c>
      <c r="Q377" s="5" t="s">
        <v>244</v>
      </c>
      <c r="R377" s="5">
        <v>164.0</v>
      </c>
      <c r="S377" s="5" t="s">
        <v>53</v>
      </c>
      <c r="T377" s="5">
        <v>55.0</v>
      </c>
      <c r="U377" s="5" t="s">
        <v>70</v>
      </c>
      <c r="V377" s="5" t="s">
        <v>3761</v>
      </c>
      <c r="W377" s="5" t="s">
        <v>52</v>
      </c>
      <c r="X377" s="5" t="s">
        <v>52</v>
      </c>
      <c r="Y377" s="5" t="s">
        <v>3689</v>
      </c>
      <c r="Z377" s="5" t="s">
        <v>3762</v>
      </c>
      <c r="AA377" s="5" t="s">
        <v>235</v>
      </c>
      <c r="AB377" s="5" t="s">
        <v>52</v>
      </c>
      <c r="AC377" s="5" t="s">
        <v>72</v>
      </c>
      <c r="AD377" s="5" t="s">
        <v>73</v>
      </c>
      <c r="AE377" s="5" t="s">
        <v>74</v>
      </c>
      <c r="AF377" s="5" t="s">
        <v>75</v>
      </c>
      <c r="AG377" s="5" t="s">
        <v>76</v>
      </c>
      <c r="AH377" s="5" t="s">
        <v>77</v>
      </c>
      <c r="AI377" s="5" t="s">
        <v>3566</v>
      </c>
      <c r="AJ377" s="5" t="s">
        <v>3567</v>
      </c>
      <c r="AK377" s="5" t="s">
        <v>59</v>
      </c>
    </row>
    <row r="378" ht="15.75" customHeight="1">
      <c r="A378" s="5" t="s">
        <v>3763</v>
      </c>
      <c r="B378" s="5" t="s">
        <v>3731</v>
      </c>
      <c r="C378" s="5" t="s">
        <v>3764</v>
      </c>
      <c r="D378" s="6">
        <v>45114.0</v>
      </c>
      <c r="E378" s="5">
        <v>34144.0</v>
      </c>
      <c r="F378" s="5">
        <v>15520.0</v>
      </c>
      <c r="G378" s="5" t="s">
        <v>719</v>
      </c>
      <c r="H378" s="5" t="s">
        <v>272</v>
      </c>
      <c r="I378" s="5" t="s">
        <v>3765</v>
      </c>
      <c r="J378" s="5" t="s">
        <v>274</v>
      </c>
      <c r="K378" s="5" t="s">
        <v>3766</v>
      </c>
      <c r="L378" s="5" t="s">
        <v>3767</v>
      </c>
      <c r="M378" s="5" t="s">
        <v>3768</v>
      </c>
      <c r="N378" s="5">
        <v>34655.0</v>
      </c>
      <c r="O378" s="5">
        <v>2.0</v>
      </c>
      <c r="P378" s="5" t="s">
        <v>3769</v>
      </c>
      <c r="Q378" s="5" t="s">
        <v>52</v>
      </c>
      <c r="R378" s="5">
        <v>1320.0</v>
      </c>
      <c r="S378" s="5" t="s">
        <v>69</v>
      </c>
      <c r="T378" s="5">
        <v>120.0</v>
      </c>
      <c r="U378" s="5" t="s">
        <v>93</v>
      </c>
      <c r="V378" s="5" t="s">
        <v>3770</v>
      </c>
      <c r="W378" s="5" t="s">
        <v>71</v>
      </c>
      <c r="X378" s="5" t="s">
        <v>52</v>
      </c>
      <c r="Y378" s="5" t="s">
        <v>3771</v>
      </c>
      <c r="Z378" s="5" t="s">
        <v>3772</v>
      </c>
      <c r="AA378" s="5" t="s">
        <v>260</v>
      </c>
      <c r="AB378" s="5" t="s">
        <v>283</v>
      </c>
      <c r="AC378" s="5" t="s">
        <v>216</v>
      </c>
      <c r="AD378" s="5" t="s">
        <v>217</v>
      </c>
      <c r="AE378" s="5" t="s">
        <v>218</v>
      </c>
      <c r="AF378" s="5" t="s">
        <v>52</v>
      </c>
      <c r="AG378" s="5" t="s">
        <v>52</v>
      </c>
      <c r="AH378" s="5" t="s">
        <v>52</v>
      </c>
      <c r="AI378" s="5" t="s">
        <v>3731</v>
      </c>
      <c r="AJ378" s="5" t="s">
        <v>3767</v>
      </c>
      <c r="AK378" s="5" t="s">
        <v>286</v>
      </c>
    </row>
    <row r="379" ht="15.75" customHeight="1">
      <c r="A379" s="5" t="s">
        <v>3773</v>
      </c>
      <c r="B379" s="5" t="s">
        <v>2554</v>
      </c>
      <c r="C379" s="5" t="s">
        <v>3774</v>
      </c>
      <c r="D379" s="6">
        <v>45114.0</v>
      </c>
      <c r="E379" s="5">
        <v>28464.0</v>
      </c>
      <c r="F379" s="5">
        <v>12938.0</v>
      </c>
      <c r="G379" s="5" t="s">
        <v>719</v>
      </c>
      <c r="H379" s="5" t="s">
        <v>272</v>
      </c>
      <c r="I379" s="5" t="s">
        <v>3765</v>
      </c>
      <c r="J379" s="5" t="s">
        <v>274</v>
      </c>
      <c r="K379" s="5" t="s">
        <v>3775</v>
      </c>
      <c r="L379" s="5" t="s">
        <v>3776</v>
      </c>
      <c r="M379" s="5" t="s">
        <v>3777</v>
      </c>
      <c r="N379" s="5">
        <v>92316.0</v>
      </c>
      <c r="O379" s="5">
        <v>2.0</v>
      </c>
      <c r="P379" s="5" t="s">
        <v>3778</v>
      </c>
      <c r="Q379" s="5" t="s">
        <v>2195</v>
      </c>
      <c r="R379" s="5">
        <v>1726.0</v>
      </c>
      <c r="S379" s="5" t="s">
        <v>69</v>
      </c>
      <c r="T379" s="5">
        <v>133.0</v>
      </c>
      <c r="U379" s="5" t="s">
        <v>93</v>
      </c>
      <c r="V379" s="5" t="s">
        <v>3779</v>
      </c>
      <c r="W379" s="5" t="s">
        <v>52</v>
      </c>
      <c r="X379" s="5" t="s">
        <v>52</v>
      </c>
      <c r="Y379" s="5" t="s">
        <v>3771</v>
      </c>
      <c r="Z379" s="5" t="s">
        <v>3780</v>
      </c>
      <c r="AA379" s="5" t="s">
        <v>260</v>
      </c>
      <c r="AB379" s="5" t="s">
        <v>52</v>
      </c>
      <c r="AC379" s="5" t="s">
        <v>216</v>
      </c>
      <c r="AD379" s="5" t="s">
        <v>217</v>
      </c>
      <c r="AE379" s="5" t="s">
        <v>218</v>
      </c>
      <c r="AF379" s="5" t="s">
        <v>52</v>
      </c>
      <c r="AG379" s="5" t="s">
        <v>52</v>
      </c>
      <c r="AH379" s="5" t="s">
        <v>52</v>
      </c>
      <c r="AI379" s="5" t="s">
        <v>3781</v>
      </c>
      <c r="AJ379" s="5" t="s">
        <v>3782</v>
      </c>
      <c r="AK379" s="5" t="s">
        <v>3783</v>
      </c>
    </row>
    <row r="380" ht="15.75" customHeight="1">
      <c r="A380" s="5" t="s">
        <v>3784</v>
      </c>
      <c r="B380" s="5" t="s">
        <v>3666</v>
      </c>
      <c r="C380" s="5" t="s">
        <v>3785</v>
      </c>
      <c r="D380" s="6">
        <v>45114.0</v>
      </c>
      <c r="E380" s="5">
        <v>445.0</v>
      </c>
      <c r="F380" s="5">
        <v>202.0</v>
      </c>
      <c r="G380" s="5" t="s">
        <v>706</v>
      </c>
      <c r="H380" s="5" t="s">
        <v>272</v>
      </c>
      <c r="I380" s="5" t="s">
        <v>3765</v>
      </c>
      <c r="J380" s="5" t="s">
        <v>274</v>
      </c>
      <c r="K380" s="5" t="s">
        <v>3786</v>
      </c>
      <c r="L380" s="5" t="s">
        <v>3787</v>
      </c>
      <c r="M380" s="5" t="s">
        <v>3788</v>
      </c>
      <c r="N380" s="5" t="s">
        <v>52</v>
      </c>
      <c r="O380" s="5">
        <v>1.0</v>
      </c>
      <c r="P380" s="5" t="s">
        <v>3789</v>
      </c>
      <c r="Q380" s="5" t="s">
        <v>244</v>
      </c>
      <c r="R380" s="5">
        <v>24.0</v>
      </c>
      <c r="S380" s="5" t="s">
        <v>69</v>
      </c>
      <c r="T380" s="5">
        <v>1.0</v>
      </c>
      <c r="U380" s="5" t="s">
        <v>70</v>
      </c>
      <c r="V380" s="5" t="s">
        <v>3790</v>
      </c>
      <c r="W380" s="5" t="s">
        <v>52</v>
      </c>
      <c r="X380" s="5" t="s">
        <v>52</v>
      </c>
      <c r="Y380" s="5" t="s">
        <v>3771</v>
      </c>
      <c r="Z380" s="5" t="s">
        <v>3791</v>
      </c>
      <c r="AA380" s="5" t="s">
        <v>260</v>
      </c>
      <c r="AB380" s="5" t="s">
        <v>52</v>
      </c>
      <c r="AC380" s="5" t="s">
        <v>72</v>
      </c>
      <c r="AD380" s="5" t="s">
        <v>73</v>
      </c>
      <c r="AE380" s="5" t="s">
        <v>74</v>
      </c>
      <c r="AF380" s="5" t="s">
        <v>75</v>
      </c>
      <c r="AG380" s="5" t="s">
        <v>76</v>
      </c>
      <c r="AH380" s="5" t="s">
        <v>77</v>
      </c>
      <c r="AI380" s="5" t="s">
        <v>3792</v>
      </c>
      <c r="AJ380" s="5" t="s">
        <v>3793</v>
      </c>
      <c r="AK380" s="5" t="s">
        <v>525</v>
      </c>
    </row>
    <row r="381" ht="15.75" customHeight="1">
      <c r="A381" s="5" t="s">
        <v>3794</v>
      </c>
      <c r="B381" s="5" t="s">
        <v>3795</v>
      </c>
      <c r="C381" s="5" t="s">
        <v>102</v>
      </c>
      <c r="D381" s="6">
        <v>45114.0</v>
      </c>
      <c r="E381" s="5">
        <v>103169.0</v>
      </c>
      <c r="F381" s="5">
        <v>46895.0</v>
      </c>
      <c r="G381" s="5" t="s">
        <v>1028</v>
      </c>
      <c r="H381" s="5" t="s">
        <v>1792</v>
      </c>
      <c r="I381" s="5" t="s">
        <v>1624</v>
      </c>
      <c r="J381" s="5" t="s">
        <v>1030</v>
      </c>
      <c r="K381" s="5" t="s">
        <v>3796</v>
      </c>
      <c r="L381" s="5" t="s">
        <v>3797</v>
      </c>
      <c r="M381" s="5" t="s">
        <v>102</v>
      </c>
      <c r="N381" s="5">
        <v>38305.0</v>
      </c>
      <c r="O381" s="5">
        <v>9.0</v>
      </c>
      <c r="P381" s="5" t="s">
        <v>3798</v>
      </c>
      <c r="Q381" s="5" t="s">
        <v>3799</v>
      </c>
      <c r="R381" s="5">
        <v>6131.0</v>
      </c>
      <c r="S381" s="5" t="s">
        <v>69</v>
      </c>
      <c r="T381" s="5">
        <v>603.0</v>
      </c>
      <c r="U381" s="5" t="s">
        <v>93</v>
      </c>
      <c r="V381" s="5" t="s">
        <v>3800</v>
      </c>
      <c r="W381" s="5" t="s">
        <v>52</v>
      </c>
      <c r="X381" s="5" t="s">
        <v>52</v>
      </c>
      <c r="Y381" s="5" t="s">
        <v>3801</v>
      </c>
      <c r="Z381" s="5" t="s">
        <v>3802</v>
      </c>
      <c r="AA381" s="5" t="s">
        <v>200</v>
      </c>
      <c r="AB381" s="5" t="s">
        <v>283</v>
      </c>
      <c r="AC381" s="5" t="s">
        <v>216</v>
      </c>
      <c r="AD381" s="5" t="s">
        <v>217</v>
      </c>
      <c r="AE381" s="5" t="s">
        <v>218</v>
      </c>
      <c r="AF381" s="5" t="s">
        <v>52</v>
      </c>
      <c r="AG381" s="5" t="s">
        <v>52</v>
      </c>
      <c r="AH381" s="5" t="s">
        <v>52</v>
      </c>
      <c r="AI381" s="5" t="s">
        <v>102</v>
      </c>
      <c r="AJ381" s="5" t="s">
        <v>102</v>
      </c>
      <c r="AK381" s="5" t="s">
        <v>165</v>
      </c>
    </row>
    <row r="382" ht="15.75" customHeight="1">
      <c r="A382" s="5" t="s">
        <v>3803</v>
      </c>
      <c r="B382" s="5" t="s">
        <v>3804</v>
      </c>
      <c r="C382" s="5" t="s">
        <v>3805</v>
      </c>
      <c r="D382" s="6">
        <v>45113.0</v>
      </c>
      <c r="E382" s="5">
        <v>6160.0</v>
      </c>
      <c r="F382" s="5">
        <v>2800.0</v>
      </c>
      <c r="G382" s="5" t="s">
        <v>3806</v>
      </c>
      <c r="H382" s="5" t="s">
        <v>171</v>
      </c>
      <c r="I382" s="5" t="s">
        <v>3807</v>
      </c>
      <c r="J382" s="5" t="s">
        <v>3808</v>
      </c>
      <c r="K382" s="5" t="s">
        <v>3809</v>
      </c>
      <c r="L382" s="5" t="s">
        <v>3810</v>
      </c>
      <c r="M382" s="5" t="s">
        <v>3811</v>
      </c>
      <c r="N382" s="5">
        <v>94105.0</v>
      </c>
      <c r="O382" s="5">
        <v>1.0</v>
      </c>
      <c r="P382" s="5" t="s">
        <v>3812</v>
      </c>
      <c r="Q382" s="5" t="s">
        <v>244</v>
      </c>
      <c r="R382" s="5">
        <v>187.0</v>
      </c>
      <c r="S382" s="5" t="s">
        <v>69</v>
      </c>
      <c r="T382" s="5">
        <v>12.0</v>
      </c>
      <c r="U382" s="5" t="s">
        <v>70</v>
      </c>
      <c r="V382" s="5" t="s">
        <v>3813</v>
      </c>
      <c r="W382" s="5" t="s">
        <v>52</v>
      </c>
      <c r="X382" s="5" t="s">
        <v>52</v>
      </c>
      <c r="Y382" s="5" t="s">
        <v>3771</v>
      </c>
      <c r="Z382" s="5" t="s">
        <v>3814</v>
      </c>
      <c r="AA382" s="5" t="s">
        <v>59</v>
      </c>
      <c r="AB382" s="5" t="s">
        <v>52</v>
      </c>
      <c r="AC382" s="5" t="s">
        <v>72</v>
      </c>
      <c r="AD382" s="5" t="s">
        <v>73</v>
      </c>
      <c r="AE382" s="5" t="s">
        <v>74</v>
      </c>
      <c r="AF382" s="5" t="s">
        <v>75</v>
      </c>
      <c r="AG382" s="5" t="s">
        <v>76</v>
      </c>
      <c r="AH382" s="5" t="s">
        <v>77</v>
      </c>
      <c r="AI382" s="5" t="s">
        <v>3815</v>
      </c>
      <c r="AJ382" s="5" t="s">
        <v>3816</v>
      </c>
      <c r="AK382" s="5" t="s">
        <v>1363</v>
      </c>
    </row>
    <row r="383" ht="15.75" customHeight="1">
      <c r="A383" s="5" t="s">
        <v>3817</v>
      </c>
      <c r="B383" s="5" t="s">
        <v>3818</v>
      </c>
      <c r="C383" s="5" t="s">
        <v>3819</v>
      </c>
      <c r="D383" s="6">
        <v>45113.0</v>
      </c>
      <c r="E383" s="5">
        <v>19233.0</v>
      </c>
      <c r="F383" s="5">
        <v>8742.0</v>
      </c>
      <c r="G383" s="5" t="s">
        <v>3043</v>
      </c>
      <c r="H383" s="5" t="s">
        <v>3215</v>
      </c>
      <c r="I383" s="5" t="s">
        <v>3820</v>
      </c>
      <c r="J383" s="5" t="s">
        <v>532</v>
      </c>
      <c r="K383" s="5" t="s">
        <v>3821</v>
      </c>
      <c r="L383" s="5" t="s">
        <v>3822</v>
      </c>
      <c r="M383" s="5" t="s">
        <v>3823</v>
      </c>
      <c r="N383" s="5">
        <v>27262.0</v>
      </c>
      <c r="O383" s="5">
        <v>1.0</v>
      </c>
      <c r="P383" s="5" t="s">
        <v>3824</v>
      </c>
      <c r="Q383" s="5" t="s">
        <v>244</v>
      </c>
      <c r="R383" s="5">
        <v>300.0</v>
      </c>
      <c r="S383" s="5" t="s">
        <v>69</v>
      </c>
      <c r="T383" s="5">
        <v>70.0</v>
      </c>
      <c r="U383" s="5" t="s">
        <v>70</v>
      </c>
      <c r="V383" s="5" t="s">
        <v>3825</v>
      </c>
      <c r="W383" s="5" t="s">
        <v>52</v>
      </c>
      <c r="X383" s="5" t="s">
        <v>52</v>
      </c>
      <c r="Y383" s="5" t="s">
        <v>3826</v>
      </c>
      <c r="Z383" s="5" t="s">
        <v>3827</v>
      </c>
      <c r="AA383" s="5" t="s">
        <v>59</v>
      </c>
      <c r="AB383" s="5" t="s">
        <v>52</v>
      </c>
      <c r="AC383" s="5" t="s">
        <v>3723</v>
      </c>
      <c r="AD383" s="5" t="s">
        <v>3724</v>
      </c>
      <c r="AE383" s="5" t="s">
        <v>3725</v>
      </c>
      <c r="AF383" s="5" t="s">
        <v>52</v>
      </c>
      <c r="AG383" s="5" t="s">
        <v>3726</v>
      </c>
      <c r="AH383" s="5" t="s">
        <v>3727</v>
      </c>
      <c r="AI383" s="5" t="s">
        <v>3828</v>
      </c>
      <c r="AJ383" s="5" t="s">
        <v>3829</v>
      </c>
      <c r="AK383" s="5" t="s">
        <v>2774</v>
      </c>
    </row>
    <row r="384" ht="15.75" customHeight="1">
      <c r="A384" s="5" t="s">
        <v>3830</v>
      </c>
      <c r="B384" s="5" t="s">
        <v>1706</v>
      </c>
      <c r="C384" s="5" t="s">
        <v>2953</v>
      </c>
      <c r="D384" s="6">
        <v>45113.0</v>
      </c>
      <c r="E384" s="5">
        <v>21494.0</v>
      </c>
      <c r="F384" s="5">
        <v>9770.0</v>
      </c>
      <c r="G384" s="5" t="s">
        <v>556</v>
      </c>
      <c r="H384" s="5" t="s">
        <v>480</v>
      </c>
      <c r="I384" s="5" t="s">
        <v>3831</v>
      </c>
      <c r="J384" s="5" t="s">
        <v>558</v>
      </c>
      <c r="K384" s="5" t="s">
        <v>3832</v>
      </c>
      <c r="L384" s="5" t="s">
        <v>3833</v>
      </c>
      <c r="M384" s="5" t="s">
        <v>2956</v>
      </c>
      <c r="N384" s="5">
        <v>98057.0</v>
      </c>
      <c r="O384" s="5">
        <v>1.0</v>
      </c>
      <c r="P384" s="5" t="s">
        <v>3834</v>
      </c>
      <c r="Q384" s="5" t="s">
        <v>3835</v>
      </c>
      <c r="R384" s="5">
        <v>383.0</v>
      </c>
      <c r="S384" s="5" t="s">
        <v>69</v>
      </c>
      <c r="T384" s="5">
        <v>0.0</v>
      </c>
      <c r="U384" s="5" t="s">
        <v>70</v>
      </c>
      <c r="V384" s="5" t="s">
        <v>3836</v>
      </c>
      <c r="W384" s="5" t="s">
        <v>71</v>
      </c>
      <c r="X384" s="5" t="s">
        <v>52</v>
      </c>
      <c r="Y384" s="5" t="s">
        <v>3837</v>
      </c>
      <c r="Z384" s="5" t="s">
        <v>3838</v>
      </c>
      <c r="AA384" s="5" t="s">
        <v>162</v>
      </c>
      <c r="AB384" s="5" t="s">
        <v>52</v>
      </c>
      <c r="AC384" s="5" t="s">
        <v>398</v>
      </c>
      <c r="AD384" s="5" t="s">
        <v>399</v>
      </c>
      <c r="AE384" s="5" t="s">
        <v>400</v>
      </c>
      <c r="AF384" s="5" t="s">
        <v>401</v>
      </c>
      <c r="AG384" s="5">
        <v>23502.0</v>
      </c>
      <c r="AH384" s="5" t="s">
        <v>402</v>
      </c>
      <c r="AI384" s="5" t="s">
        <v>2164</v>
      </c>
      <c r="AJ384" s="5" t="s">
        <v>2165</v>
      </c>
      <c r="AK384" s="5" t="s">
        <v>1714</v>
      </c>
    </row>
    <row r="385" ht="15.75" customHeight="1">
      <c r="A385" s="5" t="s">
        <v>3839</v>
      </c>
      <c r="B385" s="5" t="s">
        <v>3840</v>
      </c>
      <c r="C385" s="5" t="s">
        <v>3841</v>
      </c>
      <c r="D385" s="6">
        <v>45112.0</v>
      </c>
      <c r="E385" s="5">
        <v>38464.0</v>
      </c>
      <c r="F385" s="5">
        <v>17484.0</v>
      </c>
      <c r="G385" s="5" t="s">
        <v>365</v>
      </c>
      <c r="H385" s="5" t="s">
        <v>366</v>
      </c>
      <c r="I385" s="5" t="s">
        <v>3842</v>
      </c>
      <c r="J385" s="5" t="s">
        <v>368</v>
      </c>
      <c r="K385" s="5" t="s">
        <v>2392</v>
      </c>
      <c r="L385" s="5" t="s">
        <v>3843</v>
      </c>
      <c r="M385" s="5" t="s">
        <v>3844</v>
      </c>
      <c r="N385" s="5">
        <v>33178.0</v>
      </c>
      <c r="O385" s="5">
        <v>1.0</v>
      </c>
      <c r="P385" s="5" t="s">
        <v>3845</v>
      </c>
      <c r="Q385" s="5">
        <v>4510.0</v>
      </c>
      <c r="R385" s="5">
        <v>30.0</v>
      </c>
      <c r="S385" s="5" t="s">
        <v>1386</v>
      </c>
      <c r="T385" s="5">
        <v>0.0</v>
      </c>
      <c r="U385" s="5" t="s">
        <v>52</v>
      </c>
      <c r="V385" s="5" t="s">
        <v>3846</v>
      </c>
      <c r="W385" s="5" t="s">
        <v>52</v>
      </c>
      <c r="X385" s="5" t="s">
        <v>52</v>
      </c>
      <c r="Y385" s="5">
        <v>68.0</v>
      </c>
      <c r="Z385" s="5" t="s">
        <v>3847</v>
      </c>
      <c r="AA385" s="5" t="s">
        <v>235</v>
      </c>
      <c r="AB385" s="5" t="s">
        <v>52</v>
      </c>
      <c r="AC385" s="5" t="s">
        <v>377</v>
      </c>
      <c r="AD385" s="5" t="s">
        <v>378</v>
      </c>
      <c r="AE385" s="5" t="s">
        <v>379</v>
      </c>
      <c r="AF385" s="5" t="s">
        <v>265</v>
      </c>
      <c r="AG385" s="5">
        <v>33166.0</v>
      </c>
      <c r="AH385" s="5" t="s">
        <v>380</v>
      </c>
      <c r="AI385" s="5" t="s">
        <v>3848</v>
      </c>
      <c r="AJ385" s="5" t="s">
        <v>3849</v>
      </c>
      <c r="AK385" s="5" t="s">
        <v>1111</v>
      </c>
    </row>
    <row r="386" ht="15.75" customHeight="1">
      <c r="A386" s="5" t="s">
        <v>3850</v>
      </c>
      <c r="B386" s="5" t="s">
        <v>3851</v>
      </c>
      <c r="C386" s="5" t="s">
        <v>1222</v>
      </c>
      <c r="D386" s="6">
        <v>45105.0</v>
      </c>
      <c r="E386" s="5">
        <v>11080.0</v>
      </c>
      <c r="F386" s="5">
        <v>5036.0</v>
      </c>
      <c r="G386" s="5" t="s">
        <v>107</v>
      </c>
      <c r="H386" s="5" t="s">
        <v>131</v>
      </c>
      <c r="I386" s="5" t="s">
        <v>3852</v>
      </c>
      <c r="J386" s="5" t="s">
        <v>109</v>
      </c>
      <c r="K386" s="5" t="s">
        <v>391</v>
      </c>
      <c r="L386" s="5" t="s">
        <v>3853</v>
      </c>
      <c r="M386" s="5" t="s">
        <v>3854</v>
      </c>
      <c r="N386" s="5" t="s">
        <v>52</v>
      </c>
      <c r="O386" s="5">
        <v>1.0</v>
      </c>
      <c r="P386" s="5" t="s">
        <v>3855</v>
      </c>
      <c r="Q386" s="5" t="s">
        <v>244</v>
      </c>
      <c r="R386" s="5">
        <v>11.0</v>
      </c>
      <c r="S386" s="5" t="s">
        <v>53</v>
      </c>
      <c r="T386" s="5">
        <v>44.0</v>
      </c>
      <c r="U386" s="5" t="s">
        <v>70</v>
      </c>
      <c r="V386" s="5" t="s">
        <v>3856</v>
      </c>
      <c r="W386" s="5" t="s">
        <v>71</v>
      </c>
      <c r="X386" s="5" t="s">
        <v>52</v>
      </c>
      <c r="Y386" s="5" t="s">
        <v>3672</v>
      </c>
      <c r="Z386" s="5" t="s">
        <v>3857</v>
      </c>
      <c r="AA386" s="5" t="s">
        <v>730</v>
      </c>
      <c r="AB386" s="5" t="s">
        <v>52</v>
      </c>
      <c r="AC386" s="5" t="s">
        <v>1566</v>
      </c>
      <c r="AD386" s="5" t="s">
        <v>1567</v>
      </c>
      <c r="AE386" s="5" t="s">
        <v>1568</v>
      </c>
      <c r="AF386" s="5" t="s">
        <v>1569</v>
      </c>
      <c r="AG386" s="5">
        <v>60025.0</v>
      </c>
      <c r="AH386" s="5" t="s">
        <v>1570</v>
      </c>
      <c r="AI386" s="5" t="s">
        <v>3851</v>
      </c>
      <c r="AJ386" s="5" t="s">
        <v>3858</v>
      </c>
      <c r="AK386" s="5" t="s">
        <v>2385</v>
      </c>
    </row>
    <row r="387" ht="15.75" customHeight="1">
      <c r="A387" s="5" t="s">
        <v>3859</v>
      </c>
      <c r="B387" s="5" t="s">
        <v>3860</v>
      </c>
      <c r="C387" s="5" t="s">
        <v>3860</v>
      </c>
      <c r="D387" s="6">
        <v>45105.0</v>
      </c>
      <c r="E387" s="5">
        <v>4402.0</v>
      </c>
      <c r="F387" s="5">
        <v>2001.0</v>
      </c>
      <c r="G387" s="5" t="s">
        <v>107</v>
      </c>
      <c r="H387" s="5" t="s">
        <v>131</v>
      </c>
      <c r="I387" s="5" t="s">
        <v>3852</v>
      </c>
      <c r="J387" s="5" t="s">
        <v>109</v>
      </c>
      <c r="K387" s="5" t="s">
        <v>391</v>
      </c>
      <c r="L387" s="5" t="s">
        <v>3861</v>
      </c>
      <c r="M387" s="5" t="s">
        <v>3862</v>
      </c>
      <c r="N387" s="5" t="s">
        <v>3863</v>
      </c>
      <c r="O387" s="5">
        <v>1.0</v>
      </c>
      <c r="P387" s="5" t="s">
        <v>3855</v>
      </c>
      <c r="Q387" s="5" t="s">
        <v>244</v>
      </c>
      <c r="R387" s="5">
        <v>4.0</v>
      </c>
      <c r="S387" s="5" t="s">
        <v>53</v>
      </c>
      <c r="T387" s="5">
        <v>13.0</v>
      </c>
      <c r="U387" s="5" t="s">
        <v>70</v>
      </c>
      <c r="V387" s="5" t="s">
        <v>3864</v>
      </c>
      <c r="W387" s="5" t="s">
        <v>55</v>
      </c>
      <c r="X387" s="5" t="s">
        <v>3856</v>
      </c>
      <c r="Y387" s="5" t="s">
        <v>3672</v>
      </c>
      <c r="Z387" s="5" t="s">
        <v>3857</v>
      </c>
      <c r="AA387" s="5" t="s">
        <v>730</v>
      </c>
      <c r="AB387" s="5" t="s">
        <v>52</v>
      </c>
      <c r="AC387" s="5" t="s">
        <v>1566</v>
      </c>
      <c r="AD387" s="5" t="s">
        <v>1567</v>
      </c>
      <c r="AE387" s="5" t="s">
        <v>1568</v>
      </c>
      <c r="AF387" s="5" t="s">
        <v>1569</v>
      </c>
      <c r="AG387" s="5">
        <v>60025.0</v>
      </c>
      <c r="AH387" s="5" t="s">
        <v>1570</v>
      </c>
      <c r="AI387" s="5" t="s">
        <v>2164</v>
      </c>
      <c r="AJ387" s="5" t="s">
        <v>1314</v>
      </c>
      <c r="AK387" s="5" t="s">
        <v>2385</v>
      </c>
    </row>
    <row r="388" ht="15.75" customHeight="1">
      <c r="A388" s="5" t="s">
        <v>3865</v>
      </c>
      <c r="B388" s="5" t="s">
        <v>3866</v>
      </c>
      <c r="C388" s="5" t="s">
        <v>326</v>
      </c>
      <c r="D388" s="6">
        <v>45103.0</v>
      </c>
      <c r="E388" s="5">
        <v>60946.0</v>
      </c>
      <c r="F388" s="5">
        <v>27703.0</v>
      </c>
      <c r="G388" s="5" t="s">
        <v>3867</v>
      </c>
      <c r="H388" s="5" t="s">
        <v>189</v>
      </c>
      <c r="I388" s="5" t="s">
        <v>3868</v>
      </c>
      <c r="J388" s="5" t="s">
        <v>532</v>
      </c>
      <c r="K388" s="5" t="s">
        <v>3869</v>
      </c>
      <c r="L388" s="5" t="s">
        <v>3870</v>
      </c>
      <c r="M388" s="5" t="s">
        <v>3871</v>
      </c>
      <c r="N388" s="5">
        <v>37402.0</v>
      </c>
      <c r="O388" s="5">
        <v>1.0</v>
      </c>
      <c r="P388" s="5" t="s">
        <v>3872</v>
      </c>
      <c r="Q388" s="5" t="s">
        <v>91</v>
      </c>
      <c r="R388" s="5">
        <v>23.0</v>
      </c>
      <c r="S388" s="5" t="s">
        <v>53</v>
      </c>
      <c r="T388" s="5">
        <v>45.0</v>
      </c>
      <c r="U388" s="5" t="s">
        <v>70</v>
      </c>
      <c r="V388" s="5" t="s">
        <v>3873</v>
      </c>
      <c r="W388" s="5" t="s">
        <v>71</v>
      </c>
      <c r="X388" s="5" t="s">
        <v>52</v>
      </c>
      <c r="Y388" s="5" t="s">
        <v>3874</v>
      </c>
      <c r="Z388" s="5" t="s">
        <v>3875</v>
      </c>
      <c r="AA388" s="5" t="s">
        <v>3114</v>
      </c>
      <c r="AB388" s="5" t="s">
        <v>52</v>
      </c>
      <c r="AC388" s="5" t="s">
        <v>3723</v>
      </c>
      <c r="AD388" s="5" t="s">
        <v>3724</v>
      </c>
      <c r="AE388" s="5" t="s">
        <v>3725</v>
      </c>
      <c r="AF388" s="5" t="s">
        <v>52</v>
      </c>
      <c r="AG388" s="5" t="s">
        <v>3726</v>
      </c>
      <c r="AH388" s="5" t="s">
        <v>3727</v>
      </c>
      <c r="AI388" s="5" t="s">
        <v>3866</v>
      </c>
      <c r="AJ388" s="5" t="s">
        <v>3876</v>
      </c>
      <c r="AK388" s="5" t="s">
        <v>336</v>
      </c>
    </row>
    <row r="389" ht="15.75" customHeight="1">
      <c r="A389" s="5" t="s">
        <v>3877</v>
      </c>
      <c r="B389" s="5" t="s">
        <v>3878</v>
      </c>
      <c r="C389" s="5" t="s">
        <v>3879</v>
      </c>
      <c r="D389" s="6">
        <v>45102.0</v>
      </c>
      <c r="E389" s="5">
        <v>610190.0</v>
      </c>
      <c r="F389" s="5">
        <v>277359.0</v>
      </c>
      <c r="G389" s="5" t="s">
        <v>1419</v>
      </c>
      <c r="H389" s="5" t="s">
        <v>1534</v>
      </c>
      <c r="I389" s="5" t="s">
        <v>3880</v>
      </c>
      <c r="J389" s="5" t="s">
        <v>256</v>
      </c>
      <c r="K389" s="5" t="s">
        <v>3881</v>
      </c>
      <c r="L389" s="5" t="s">
        <v>3882</v>
      </c>
      <c r="M389" s="5" t="s">
        <v>3883</v>
      </c>
      <c r="N389" s="5" t="s">
        <v>52</v>
      </c>
      <c r="O389" s="5">
        <v>12.0</v>
      </c>
      <c r="P389" s="5" t="s">
        <v>3884</v>
      </c>
      <c r="Q389" s="5" t="s">
        <v>3885</v>
      </c>
      <c r="R389" s="5">
        <v>1340.0</v>
      </c>
      <c r="S389" s="5" t="s">
        <v>115</v>
      </c>
      <c r="T389" s="5">
        <v>0.0</v>
      </c>
      <c r="U389" s="5" t="s">
        <v>52</v>
      </c>
      <c r="V389" s="5" t="s">
        <v>3886</v>
      </c>
      <c r="W389" s="5" t="s">
        <v>52</v>
      </c>
      <c r="X389" s="5" t="s">
        <v>52</v>
      </c>
      <c r="Y389" s="5" t="s">
        <v>3887</v>
      </c>
      <c r="Z389" s="5" t="s">
        <v>3888</v>
      </c>
      <c r="AA389" s="5" t="s">
        <v>235</v>
      </c>
      <c r="AB389" s="5" t="s">
        <v>52</v>
      </c>
      <c r="AC389" s="5" t="s">
        <v>181</v>
      </c>
      <c r="AD389" s="5" t="s">
        <v>182</v>
      </c>
      <c r="AE389" s="5" t="s">
        <v>183</v>
      </c>
      <c r="AF389" s="5" t="s">
        <v>52</v>
      </c>
      <c r="AG389" s="5" t="s">
        <v>52</v>
      </c>
      <c r="AH389" s="5" t="s">
        <v>184</v>
      </c>
      <c r="AI389" s="5" t="s">
        <v>3889</v>
      </c>
      <c r="AJ389" s="5" t="s">
        <v>3890</v>
      </c>
      <c r="AK389" s="5" t="s">
        <v>3891</v>
      </c>
    </row>
    <row r="390" ht="15.75" customHeight="1">
      <c r="A390" s="5" t="s">
        <v>3892</v>
      </c>
      <c r="B390" s="5" t="s">
        <v>3493</v>
      </c>
      <c r="C390" s="5" t="s">
        <v>3469</v>
      </c>
      <c r="D390" s="6">
        <v>45102.0</v>
      </c>
      <c r="E390" s="5">
        <v>55882.0</v>
      </c>
      <c r="F390" s="5">
        <v>25401.0</v>
      </c>
      <c r="G390" s="5" t="s">
        <v>1419</v>
      </c>
      <c r="H390" s="5" t="s">
        <v>1534</v>
      </c>
      <c r="I390" s="5" t="s">
        <v>3880</v>
      </c>
      <c r="J390" s="5" t="s">
        <v>256</v>
      </c>
      <c r="K390" s="5" t="s">
        <v>3485</v>
      </c>
      <c r="L390" s="5" t="s">
        <v>3494</v>
      </c>
      <c r="M390" s="5" t="s">
        <v>3473</v>
      </c>
      <c r="N390" s="5" t="s">
        <v>52</v>
      </c>
      <c r="O390" s="5">
        <v>1.0</v>
      </c>
      <c r="P390" s="5" t="s">
        <v>3893</v>
      </c>
      <c r="Q390" s="5" t="s">
        <v>91</v>
      </c>
      <c r="R390" s="5">
        <v>45.0</v>
      </c>
      <c r="S390" s="5" t="s">
        <v>1077</v>
      </c>
      <c r="T390" s="5">
        <v>0.0</v>
      </c>
      <c r="U390" s="5" t="s">
        <v>70</v>
      </c>
      <c r="V390" s="5" t="s">
        <v>3894</v>
      </c>
      <c r="W390" s="5" t="s">
        <v>52</v>
      </c>
      <c r="X390" s="5" t="s">
        <v>52</v>
      </c>
      <c r="Y390" s="5" t="s">
        <v>3887</v>
      </c>
      <c r="Z390" s="5">
        <v>806969.0</v>
      </c>
      <c r="AA390" s="5" t="s">
        <v>59</v>
      </c>
      <c r="AB390" s="5" t="s">
        <v>52</v>
      </c>
      <c r="AC390" s="5" t="s">
        <v>3479</v>
      </c>
      <c r="AD390" s="5" t="s">
        <v>52</v>
      </c>
      <c r="AE390" s="5" t="s">
        <v>52</v>
      </c>
      <c r="AF390" s="5" t="s">
        <v>52</v>
      </c>
      <c r="AG390" s="5" t="s">
        <v>52</v>
      </c>
      <c r="AH390" s="5" t="s">
        <v>52</v>
      </c>
      <c r="AI390" s="5" t="s">
        <v>3498</v>
      </c>
      <c r="AJ390" s="5" t="s">
        <v>3895</v>
      </c>
      <c r="AK390" s="5" t="s">
        <v>3481</v>
      </c>
    </row>
    <row r="391" ht="15.75" customHeight="1">
      <c r="A391" s="5" t="s">
        <v>3896</v>
      </c>
      <c r="B391" s="5" t="s">
        <v>3897</v>
      </c>
      <c r="C391" s="5" t="s">
        <v>1222</v>
      </c>
      <c r="D391" s="6">
        <v>45099.0</v>
      </c>
      <c r="E391" s="5">
        <v>15203.0</v>
      </c>
      <c r="F391" s="5">
        <v>6910.0</v>
      </c>
      <c r="G391" s="5" t="s">
        <v>3898</v>
      </c>
      <c r="H391" s="5" t="s">
        <v>272</v>
      </c>
      <c r="I391" s="5" t="s">
        <v>3899</v>
      </c>
      <c r="J391" s="5" t="s">
        <v>2156</v>
      </c>
      <c r="K391" s="5" t="s">
        <v>744</v>
      </c>
      <c r="L391" s="5" t="s">
        <v>3900</v>
      </c>
      <c r="M391" s="5" t="s">
        <v>3901</v>
      </c>
      <c r="N391" s="5">
        <v>90220.0</v>
      </c>
      <c r="O391" s="5">
        <v>1.0</v>
      </c>
      <c r="P391" s="5" t="s">
        <v>3902</v>
      </c>
      <c r="Q391" s="5">
        <v>4500.0</v>
      </c>
      <c r="R391" s="5">
        <v>10.0</v>
      </c>
      <c r="S391" s="5" t="s">
        <v>115</v>
      </c>
      <c r="T391" s="5">
        <v>0.0</v>
      </c>
      <c r="U391" s="5" t="s">
        <v>52</v>
      </c>
      <c r="V391" s="5" t="s">
        <v>3903</v>
      </c>
      <c r="W391" s="5" t="s">
        <v>71</v>
      </c>
      <c r="X391" s="5" t="s">
        <v>52</v>
      </c>
      <c r="Y391" s="5">
        <v>483.0</v>
      </c>
      <c r="Z391" s="5" t="s">
        <v>3904</v>
      </c>
      <c r="AA391" s="5" t="s">
        <v>730</v>
      </c>
      <c r="AB391" s="5" t="s">
        <v>52</v>
      </c>
      <c r="AC391" s="5" t="s">
        <v>3905</v>
      </c>
      <c r="AD391" s="5" t="s">
        <v>3906</v>
      </c>
      <c r="AE391" s="5" t="s">
        <v>1677</v>
      </c>
      <c r="AF391" s="5" t="s">
        <v>1678</v>
      </c>
      <c r="AG391" s="5">
        <v>85040.0</v>
      </c>
      <c r="AH391" s="5" t="s">
        <v>3907</v>
      </c>
      <c r="AI391" s="5" t="s">
        <v>3897</v>
      </c>
      <c r="AJ391" s="5" t="s">
        <v>3908</v>
      </c>
      <c r="AK391" s="5" t="s">
        <v>3909</v>
      </c>
    </row>
    <row r="392" ht="15.75" customHeight="1">
      <c r="A392" s="5" t="s">
        <v>3910</v>
      </c>
      <c r="B392" s="5" t="s">
        <v>3911</v>
      </c>
      <c r="C392" s="5" t="s">
        <v>1222</v>
      </c>
      <c r="D392" s="6">
        <v>45099.0</v>
      </c>
      <c r="E392" s="5">
        <v>5683.0</v>
      </c>
      <c r="F392" s="5">
        <v>2583.0</v>
      </c>
      <c r="G392" s="5" t="s">
        <v>3898</v>
      </c>
      <c r="H392" s="5" t="s">
        <v>272</v>
      </c>
      <c r="I392" s="5" t="s">
        <v>3899</v>
      </c>
      <c r="J392" s="5" t="s">
        <v>2156</v>
      </c>
      <c r="K392" s="5" t="s">
        <v>744</v>
      </c>
      <c r="L392" s="5" t="s">
        <v>3912</v>
      </c>
      <c r="M392" s="5" t="s">
        <v>3901</v>
      </c>
      <c r="N392" s="5">
        <v>9.21364443E8</v>
      </c>
      <c r="O392" s="5">
        <v>1.0</v>
      </c>
      <c r="P392" s="5" t="s">
        <v>3902</v>
      </c>
      <c r="Q392" s="5">
        <v>4500.0</v>
      </c>
      <c r="R392" s="5">
        <v>4.0</v>
      </c>
      <c r="S392" s="5" t="s">
        <v>115</v>
      </c>
      <c r="T392" s="5">
        <v>0.0</v>
      </c>
      <c r="U392" s="5" t="s">
        <v>52</v>
      </c>
      <c r="V392" s="5" t="s">
        <v>3913</v>
      </c>
      <c r="W392" s="5" t="s">
        <v>55</v>
      </c>
      <c r="X392" s="5" t="s">
        <v>3903</v>
      </c>
      <c r="Y392" s="5">
        <v>483.0</v>
      </c>
      <c r="Z392" s="5" t="s">
        <v>3904</v>
      </c>
      <c r="AA392" s="5" t="s">
        <v>730</v>
      </c>
      <c r="AB392" s="5" t="s">
        <v>52</v>
      </c>
      <c r="AC392" s="5" t="s">
        <v>3905</v>
      </c>
      <c r="AD392" s="5" t="s">
        <v>3906</v>
      </c>
      <c r="AE392" s="5" t="s">
        <v>1677</v>
      </c>
      <c r="AF392" s="5" t="s">
        <v>1678</v>
      </c>
      <c r="AG392" s="5">
        <v>85040.0</v>
      </c>
      <c r="AH392" s="5" t="s">
        <v>3907</v>
      </c>
      <c r="AI392" s="5" t="s">
        <v>3897</v>
      </c>
      <c r="AJ392" s="5" t="s">
        <v>3908</v>
      </c>
      <c r="AK392" s="5" t="s">
        <v>3909</v>
      </c>
    </row>
    <row r="393" ht="15.75" customHeight="1">
      <c r="A393" s="5" t="s">
        <v>3914</v>
      </c>
      <c r="B393" s="5" t="s">
        <v>3915</v>
      </c>
      <c r="C393" s="5" t="s">
        <v>102</v>
      </c>
      <c r="D393" s="6">
        <v>45098.0</v>
      </c>
      <c r="E393" s="5">
        <v>16366.0</v>
      </c>
      <c r="F393" s="5">
        <v>7439.0</v>
      </c>
      <c r="G393" s="5" t="s">
        <v>613</v>
      </c>
      <c r="H393" s="5" t="s">
        <v>45</v>
      </c>
      <c r="I393" s="5" t="s">
        <v>737</v>
      </c>
      <c r="J393" s="5" t="s">
        <v>581</v>
      </c>
      <c r="K393" s="5" t="s">
        <v>3916</v>
      </c>
      <c r="L393" s="5" t="s">
        <v>3917</v>
      </c>
      <c r="M393" s="5" t="s">
        <v>102</v>
      </c>
      <c r="N393" s="5">
        <v>8873.0</v>
      </c>
      <c r="O393" s="5">
        <v>2.0</v>
      </c>
      <c r="P393" s="5" t="s">
        <v>3918</v>
      </c>
      <c r="Q393" s="5" t="s">
        <v>156</v>
      </c>
      <c r="R393" s="5">
        <v>25.0</v>
      </c>
      <c r="S393" s="5" t="s">
        <v>115</v>
      </c>
      <c r="T393" s="5">
        <v>1.0</v>
      </c>
      <c r="U393" s="5" t="s">
        <v>93</v>
      </c>
      <c r="V393" s="5" t="s">
        <v>3919</v>
      </c>
      <c r="W393" s="5" t="s">
        <v>52</v>
      </c>
      <c r="X393" s="5" t="s">
        <v>52</v>
      </c>
      <c r="Y393" s="5" t="s">
        <v>3920</v>
      </c>
      <c r="Z393" s="5" t="s">
        <v>3921</v>
      </c>
      <c r="AA393" s="5" t="s">
        <v>119</v>
      </c>
      <c r="AB393" s="5" t="s">
        <v>52</v>
      </c>
      <c r="AC393" s="5" t="s">
        <v>120</v>
      </c>
      <c r="AD393" s="5" t="s">
        <v>121</v>
      </c>
      <c r="AE393" s="5" t="s">
        <v>122</v>
      </c>
      <c r="AF393" s="5" t="s">
        <v>75</v>
      </c>
      <c r="AG393" s="5">
        <v>8830.0</v>
      </c>
      <c r="AH393" s="5" t="s">
        <v>123</v>
      </c>
      <c r="AI393" s="5" t="s">
        <v>3915</v>
      </c>
      <c r="AJ393" s="5" t="s">
        <v>3917</v>
      </c>
      <c r="AK393" s="5" t="s">
        <v>183</v>
      </c>
    </row>
    <row r="394" ht="15.75" customHeight="1">
      <c r="A394" s="5" t="s">
        <v>3922</v>
      </c>
      <c r="B394" s="5" t="s">
        <v>3923</v>
      </c>
      <c r="C394" s="5" t="s">
        <v>3924</v>
      </c>
      <c r="D394" s="6">
        <v>45096.0</v>
      </c>
      <c r="E394" s="5">
        <v>43692.0</v>
      </c>
      <c r="F394" s="5">
        <v>19860.0</v>
      </c>
      <c r="G394" s="5" t="s">
        <v>2293</v>
      </c>
      <c r="H394" s="5" t="s">
        <v>2784</v>
      </c>
      <c r="I394" s="5" t="s">
        <v>3925</v>
      </c>
      <c r="J394" s="5" t="s">
        <v>2295</v>
      </c>
      <c r="K394" s="5" t="s">
        <v>3926</v>
      </c>
      <c r="L394" s="5" t="s">
        <v>3927</v>
      </c>
      <c r="M394" s="5" t="s">
        <v>3928</v>
      </c>
      <c r="N394" s="5">
        <v>92808.0</v>
      </c>
      <c r="O394" s="5">
        <v>1.0</v>
      </c>
      <c r="P394" s="5" t="s">
        <v>3929</v>
      </c>
      <c r="Q394" s="5">
        <v>4500.0</v>
      </c>
      <c r="R394" s="5">
        <v>814.0</v>
      </c>
      <c r="S394" s="5" t="s">
        <v>115</v>
      </c>
      <c r="T394" s="5">
        <v>0.0</v>
      </c>
      <c r="U394" s="5" t="s">
        <v>52</v>
      </c>
      <c r="V394" s="5" t="s">
        <v>3930</v>
      </c>
      <c r="W394" s="5" t="s">
        <v>71</v>
      </c>
      <c r="X394" s="5" t="s">
        <v>52</v>
      </c>
      <c r="Y394" s="5" t="s">
        <v>641</v>
      </c>
      <c r="Z394" s="5" t="s">
        <v>3931</v>
      </c>
      <c r="AA394" s="5" t="s">
        <v>260</v>
      </c>
      <c r="AB394" s="5" t="s">
        <v>52</v>
      </c>
      <c r="AC394" s="5" t="s">
        <v>181</v>
      </c>
      <c r="AD394" s="5" t="s">
        <v>182</v>
      </c>
      <c r="AE394" s="5" t="s">
        <v>183</v>
      </c>
      <c r="AF394" s="5" t="s">
        <v>52</v>
      </c>
      <c r="AG394" s="5" t="s">
        <v>52</v>
      </c>
      <c r="AH394" s="5" t="s">
        <v>184</v>
      </c>
      <c r="AI394" s="5" t="s">
        <v>3923</v>
      </c>
      <c r="AJ394" s="5" t="s">
        <v>3927</v>
      </c>
      <c r="AK394" s="5" t="s">
        <v>3932</v>
      </c>
    </row>
    <row r="395" ht="15.75" customHeight="1">
      <c r="A395" s="5" t="s">
        <v>3933</v>
      </c>
      <c r="B395" s="5" t="s">
        <v>577</v>
      </c>
      <c r="C395" s="5" t="s">
        <v>3934</v>
      </c>
      <c r="D395" s="6">
        <v>45096.0</v>
      </c>
      <c r="E395" s="5">
        <v>42525.0</v>
      </c>
      <c r="F395" s="5">
        <v>19330.0</v>
      </c>
      <c r="G395" s="5" t="s">
        <v>3935</v>
      </c>
      <c r="H395" s="5" t="s">
        <v>149</v>
      </c>
      <c r="I395" s="5" t="s">
        <v>3268</v>
      </c>
      <c r="J395" s="5" t="s">
        <v>872</v>
      </c>
      <c r="K395" s="5" t="s">
        <v>3936</v>
      </c>
      <c r="L395" s="5" t="s">
        <v>3937</v>
      </c>
      <c r="M395" s="5" t="s">
        <v>3938</v>
      </c>
      <c r="N395" s="5" t="s">
        <v>52</v>
      </c>
      <c r="O395" s="5">
        <v>1.0</v>
      </c>
      <c r="P395" s="5" t="s">
        <v>3939</v>
      </c>
      <c r="Q395" s="5" t="s">
        <v>244</v>
      </c>
      <c r="R395" s="5">
        <v>958.0</v>
      </c>
      <c r="S395" s="5" t="s">
        <v>115</v>
      </c>
      <c r="T395" s="5">
        <v>45.0</v>
      </c>
      <c r="U395" s="5" t="s">
        <v>70</v>
      </c>
      <c r="V395" s="5" t="s">
        <v>3940</v>
      </c>
      <c r="W395" s="5" t="s">
        <v>52</v>
      </c>
      <c r="X395" s="5" t="s">
        <v>52</v>
      </c>
      <c r="Y395" s="5" t="s">
        <v>3941</v>
      </c>
      <c r="Z395" s="5" t="s">
        <v>3942</v>
      </c>
      <c r="AA395" s="5" t="s">
        <v>260</v>
      </c>
      <c r="AB395" s="5" t="s">
        <v>52</v>
      </c>
      <c r="AC395" s="5" t="s">
        <v>72</v>
      </c>
      <c r="AD395" s="5" t="s">
        <v>73</v>
      </c>
      <c r="AE395" s="5" t="s">
        <v>74</v>
      </c>
      <c r="AF395" s="5" t="s">
        <v>75</v>
      </c>
      <c r="AG395" s="5" t="s">
        <v>76</v>
      </c>
      <c r="AH395" s="5" t="s">
        <v>77</v>
      </c>
      <c r="AI395" s="5" t="s">
        <v>3093</v>
      </c>
      <c r="AJ395" s="5" t="s">
        <v>3604</v>
      </c>
      <c r="AK395" s="5" t="s">
        <v>3943</v>
      </c>
    </row>
    <row r="396" ht="15.75" customHeight="1">
      <c r="A396" s="5" t="s">
        <v>3944</v>
      </c>
      <c r="B396" s="5" t="s">
        <v>3945</v>
      </c>
      <c r="C396" s="5" t="s">
        <v>3945</v>
      </c>
      <c r="D396" s="6">
        <v>45096.0</v>
      </c>
      <c r="E396" s="5">
        <v>444.0</v>
      </c>
      <c r="F396" s="5">
        <v>202.0</v>
      </c>
      <c r="G396" s="5" t="s">
        <v>706</v>
      </c>
      <c r="H396" s="5" t="s">
        <v>272</v>
      </c>
      <c r="I396" s="5" t="s">
        <v>3946</v>
      </c>
      <c r="J396" s="5" t="s">
        <v>274</v>
      </c>
      <c r="K396" s="5" t="s">
        <v>3947</v>
      </c>
      <c r="L396" s="5" t="s">
        <v>3948</v>
      </c>
      <c r="M396" s="5" t="s">
        <v>3949</v>
      </c>
      <c r="N396" s="5" t="s">
        <v>52</v>
      </c>
      <c r="O396" s="5">
        <v>1.0</v>
      </c>
      <c r="P396" s="5" t="s">
        <v>3950</v>
      </c>
      <c r="Q396" s="5" t="s">
        <v>244</v>
      </c>
      <c r="R396" s="5">
        <v>250.0</v>
      </c>
      <c r="S396" s="5" t="s">
        <v>69</v>
      </c>
      <c r="T396" s="5">
        <v>0.0</v>
      </c>
      <c r="U396" s="5" t="s">
        <v>52</v>
      </c>
      <c r="V396" s="5" t="s">
        <v>3951</v>
      </c>
      <c r="W396" s="5" t="s">
        <v>55</v>
      </c>
      <c r="X396" s="5" t="s">
        <v>3952</v>
      </c>
      <c r="Y396" s="5" t="s">
        <v>3953</v>
      </c>
      <c r="Z396" s="5" t="s">
        <v>3954</v>
      </c>
      <c r="AA396" s="5" t="s">
        <v>730</v>
      </c>
      <c r="AB396" s="5" t="s">
        <v>52</v>
      </c>
      <c r="AC396" s="5" t="s">
        <v>3955</v>
      </c>
      <c r="AD396" s="5" t="s">
        <v>52</v>
      </c>
      <c r="AE396" s="5" t="s">
        <v>52</v>
      </c>
      <c r="AF396" s="5" t="s">
        <v>52</v>
      </c>
      <c r="AG396" s="5" t="s">
        <v>52</v>
      </c>
      <c r="AH396" s="5" t="s">
        <v>52</v>
      </c>
      <c r="AI396" s="5" t="s">
        <v>102</v>
      </c>
      <c r="AJ396" s="5" t="s">
        <v>102</v>
      </c>
      <c r="AK396" s="5" t="s">
        <v>715</v>
      </c>
    </row>
    <row r="397" ht="15.75" customHeight="1">
      <c r="A397" s="5" t="s">
        <v>3956</v>
      </c>
      <c r="B397" s="5" t="s">
        <v>490</v>
      </c>
      <c r="C397" s="5" t="s">
        <v>1133</v>
      </c>
      <c r="D397" s="6">
        <v>45094.0</v>
      </c>
      <c r="E397" s="5">
        <v>13644.0</v>
      </c>
      <c r="F397" s="5">
        <v>6202.0</v>
      </c>
      <c r="G397" s="5" t="s">
        <v>556</v>
      </c>
      <c r="H397" s="5" t="s">
        <v>171</v>
      </c>
      <c r="I397" s="5" t="s">
        <v>3957</v>
      </c>
      <c r="J397" s="5" t="s">
        <v>558</v>
      </c>
      <c r="K397" s="5" t="s">
        <v>1804</v>
      </c>
      <c r="L397" s="5" t="s">
        <v>1805</v>
      </c>
      <c r="M397" s="5" t="s">
        <v>3958</v>
      </c>
      <c r="N397" s="5">
        <v>11003.0</v>
      </c>
      <c r="O397" s="5">
        <v>1.0</v>
      </c>
      <c r="P397" s="5" t="s">
        <v>3959</v>
      </c>
      <c r="Q397" s="5" t="s">
        <v>466</v>
      </c>
      <c r="R397" s="5">
        <v>886.0</v>
      </c>
      <c r="S397" s="5" t="s">
        <v>92</v>
      </c>
      <c r="T397" s="5">
        <v>62.0</v>
      </c>
      <c r="U397" s="5" t="s">
        <v>93</v>
      </c>
      <c r="V397" s="5" t="s">
        <v>3960</v>
      </c>
      <c r="W397" s="5" t="s">
        <v>71</v>
      </c>
      <c r="X397" s="5" t="s">
        <v>52</v>
      </c>
      <c r="Y397" s="5" t="s">
        <v>3961</v>
      </c>
      <c r="Z397" s="5" t="s">
        <v>3962</v>
      </c>
      <c r="AA397" s="5" t="s">
        <v>1426</v>
      </c>
      <c r="AB397" s="5" t="s">
        <v>52</v>
      </c>
      <c r="AC397" s="5" t="s">
        <v>565</v>
      </c>
      <c r="AD397" s="5" t="s">
        <v>566</v>
      </c>
      <c r="AE397" s="5" t="s">
        <v>567</v>
      </c>
      <c r="AF397" s="5" t="s">
        <v>52</v>
      </c>
      <c r="AG397" s="5" t="s">
        <v>52</v>
      </c>
      <c r="AH397" s="5" t="s">
        <v>568</v>
      </c>
      <c r="AI397" s="5" t="s">
        <v>490</v>
      </c>
      <c r="AJ397" s="5" t="s">
        <v>1805</v>
      </c>
      <c r="AK397" s="5" t="s">
        <v>1142</v>
      </c>
    </row>
    <row r="398" ht="15.75" customHeight="1">
      <c r="A398" s="5" t="s">
        <v>3963</v>
      </c>
      <c r="B398" s="5" t="s">
        <v>3964</v>
      </c>
      <c r="C398" s="5" t="s">
        <v>102</v>
      </c>
      <c r="D398" s="6">
        <v>45092.0</v>
      </c>
      <c r="E398" s="5">
        <v>47628.0</v>
      </c>
      <c r="F398" s="5">
        <v>21649.0</v>
      </c>
      <c r="G398" s="5" t="s">
        <v>3965</v>
      </c>
      <c r="H398" s="5" t="s">
        <v>1069</v>
      </c>
      <c r="I398" s="5" t="s">
        <v>3966</v>
      </c>
      <c r="J398" s="5" t="s">
        <v>532</v>
      </c>
      <c r="K398" s="5" t="s">
        <v>3967</v>
      </c>
      <c r="L398" s="5" t="s">
        <v>3968</v>
      </c>
      <c r="M398" s="5" t="s">
        <v>102</v>
      </c>
      <c r="N398" s="5">
        <v>27409.0</v>
      </c>
      <c r="O398" s="5">
        <v>1.0</v>
      </c>
      <c r="P398" s="5" t="s">
        <v>3969</v>
      </c>
      <c r="Q398" s="5" t="s">
        <v>3970</v>
      </c>
      <c r="R398" s="5">
        <v>4403.0</v>
      </c>
      <c r="S398" s="5" t="s">
        <v>69</v>
      </c>
      <c r="T398" s="5">
        <v>0.0</v>
      </c>
      <c r="U398" s="5" t="s">
        <v>70</v>
      </c>
      <c r="V398" s="5" t="s">
        <v>3971</v>
      </c>
      <c r="W398" s="5" t="s">
        <v>52</v>
      </c>
      <c r="X398" s="5" t="s">
        <v>52</v>
      </c>
      <c r="Y398" s="5" t="s">
        <v>3972</v>
      </c>
      <c r="Z398" s="5" t="s">
        <v>3973</v>
      </c>
      <c r="AA398" s="5" t="s">
        <v>59</v>
      </c>
      <c r="AB398" s="5" t="s">
        <v>52</v>
      </c>
      <c r="AC398" s="5" t="s">
        <v>3974</v>
      </c>
      <c r="AD398" s="5" t="s">
        <v>3975</v>
      </c>
      <c r="AE398" s="5" t="s">
        <v>183</v>
      </c>
      <c r="AF398" s="5" t="s">
        <v>52</v>
      </c>
      <c r="AG398" s="5" t="s">
        <v>3976</v>
      </c>
      <c r="AH398" s="5" t="s">
        <v>3977</v>
      </c>
      <c r="AI398" s="5" t="s">
        <v>102</v>
      </c>
      <c r="AJ398" s="5" t="s">
        <v>102</v>
      </c>
      <c r="AK398" s="5" t="s">
        <v>3978</v>
      </c>
    </row>
    <row r="399" ht="15.75" customHeight="1">
      <c r="A399" s="5" t="s">
        <v>3979</v>
      </c>
      <c r="B399" s="5" t="s">
        <v>3980</v>
      </c>
      <c r="C399" s="5" t="s">
        <v>3981</v>
      </c>
      <c r="D399" s="6">
        <v>45091.0</v>
      </c>
      <c r="E399" s="5">
        <v>53900.0</v>
      </c>
      <c r="F399" s="5">
        <v>24500.0</v>
      </c>
      <c r="G399" s="5" t="s">
        <v>1419</v>
      </c>
      <c r="H399" s="5" t="s">
        <v>1534</v>
      </c>
      <c r="I399" s="5" t="s">
        <v>3982</v>
      </c>
      <c r="J399" s="5" t="s">
        <v>256</v>
      </c>
      <c r="K399" s="5" t="s">
        <v>3485</v>
      </c>
      <c r="L399" s="5" t="s">
        <v>3983</v>
      </c>
      <c r="M399" s="5" t="s">
        <v>3984</v>
      </c>
      <c r="N399" s="5" t="s">
        <v>52</v>
      </c>
      <c r="O399" s="5">
        <v>1.0</v>
      </c>
      <c r="P399" s="5" t="s">
        <v>3985</v>
      </c>
      <c r="Q399" s="5" t="s">
        <v>441</v>
      </c>
      <c r="R399" s="5">
        <v>59.0</v>
      </c>
      <c r="S399" s="5" t="s">
        <v>115</v>
      </c>
      <c r="T399" s="5">
        <v>0.0</v>
      </c>
      <c r="U399" s="5" t="s">
        <v>70</v>
      </c>
      <c r="V399" s="5" t="s">
        <v>3986</v>
      </c>
      <c r="W399" s="5" t="s">
        <v>52</v>
      </c>
      <c r="X399" s="5" t="s">
        <v>52</v>
      </c>
      <c r="Y399" s="5" t="s">
        <v>3887</v>
      </c>
      <c r="Z399" s="5" t="s">
        <v>3987</v>
      </c>
      <c r="AA399" s="5" t="s">
        <v>1553</v>
      </c>
      <c r="AB399" s="5" t="s">
        <v>52</v>
      </c>
      <c r="AC399" s="5" t="s">
        <v>3479</v>
      </c>
      <c r="AD399" s="5" t="s">
        <v>52</v>
      </c>
      <c r="AE399" s="5" t="s">
        <v>52</v>
      </c>
      <c r="AF399" s="5" t="s">
        <v>52</v>
      </c>
      <c r="AG399" s="5" t="s">
        <v>52</v>
      </c>
      <c r="AH399" s="5" t="s">
        <v>52</v>
      </c>
      <c r="AI399" s="5" t="s">
        <v>3980</v>
      </c>
      <c r="AJ399" s="5" t="s">
        <v>3988</v>
      </c>
      <c r="AK399" s="5" t="s">
        <v>3481</v>
      </c>
    </row>
    <row r="400" ht="15.75" customHeight="1">
      <c r="A400" s="5" t="s">
        <v>3989</v>
      </c>
      <c r="B400" s="5" t="s">
        <v>3878</v>
      </c>
      <c r="C400" s="5" t="s">
        <v>3879</v>
      </c>
      <c r="D400" s="6">
        <v>45091.0</v>
      </c>
      <c r="E400" s="5">
        <v>505063.0</v>
      </c>
      <c r="F400" s="5">
        <v>229574.0</v>
      </c>
      <c r="G400" s="5" t="s">
        <v>1419</v>
      </c>
      <c r="H400" s="5" t="s">
        <v>1534</v>
      </c>
      <c r="I400" s="5" t="s">
        <v>3982</v>
      </c>
      <c r="J400" s="5" t="s">
        <v>256</v>
      </c>
      <c r="K400" s="5" t="s">
        <v>3990</v>
      </c>
      <c r="L400" s="5" t="s">
        <v>3991</v>
      </c>
      <c r="M400" s="5" t="s">
        <v>3883</v>
      </c>
      <c r="N400" s="5" t="s">
        <v>52</v>
      </c>
      <c r="O400" s="5">
        <v>10.0</v>
      </c>
      <c r="P400" s="5" t="s">
        <v>3992</v>
      </c>
      <c r="Q400" s="5" t="s">
        <v>3993</v>
      </c>
      <c r="R400" s="5">
        <v>1000.0</v>
      </c>
      <c r="S400" s="5" t="s">
        <v>115</v>
      </c>
      <c r="T400" s="5">
        <v>0.0</v>
      </c>
      <c r="U400" s="5" t="s">
        <v>52</v>
      </c>
      <c r="V400" s="5" t="s">
        <v>3994</v>
      </c>
      <c r="W400" s="5" t="s">
        <v>52</v>
      </c>
      <c r="X400" s="5" t="s">
        <v>52</v>
      </c>
      <c r="Y400" s="5" t="s">
        <v>3887</v>
      </c>
      <c r="Z400" s="5" t="s">
        <v>3995</v>
      </c>
      <c r="AA400" s="5" t="s">
        <v>235</v>
      </c>
      <c r="AB400" s="5" t="s">
        <v>52</v>
      </c>
      <c r="AC400" s="5" t="s">
        <v>181</v>
      </c>
      <c r="AD400" s="5" t="s">
        <v>182</v>
      </c>
      <c r="AE400" s="5" t="s">
        <v>183</v>
      </c>
      <c r="AF400" s="5" t="s">
        <v>52</v>
      </c>
      <c r="AG400" s="5" t="s">
        <v>52</v>
      </c>
      <c r="AH400" s="5" t="s">
        <v>184</v>
      </c>
      <c r="AI400" s="5" t="s">
        <v>3889</v>
      </c>
      <c r="AJ400" s="5" t="s">
        <v>3996</v>
      </c>
      <c r="AK400" s="5" t="s">
        <v>3891</v>
      </c>
    </row>
    <row r="401" ht="15.75" customHeight="1">
      <c r="A401" s="5" t="s">
        <v>3997</v>
      </c>
      <c r="B401" s="5" t="s">
        <v>3493</v>
      </c>
      <c r="C401" s="5" t="s">
        <v>3998</v>
      </c>
      <c r="D401" s="6">
        <v>45091.0</v>
      </c>
      <c r="E401" s="5">
        <v>113696.0</v>
      </c>
      <c r="F401" s="5">
        <v>51680.0</v>
      </c>
      <c r="G401" s="5" t="s">
        <v>1419</v>
      </c>
      <c r="H401" s="5" t="s">
        <v>1534</v>
      </c>
      <c r="I401" s="5" t="s">
        <v>3982</v>
      </c>
      <c r="J401" s="5" t="s">
        <v>256</v>
      </c>
      <c r="K401" s="5" t="s">
        <v>3471</v>
      </c>
      <c r="L401" s="5" t="s">
        <v>3999</v>
      </c>
      <c r="M401" s="5" t="s">
        <v>4000</v>
      </c>
      <c r="N401" s="5" t="s">
        <v>52</v>
      </c>
      <c r="O401" s="5">
        <v>2.0</v>
      </c>
      <c r="P401" s="5" t="s">
        <v>4001</v>
      </c>
      <c r="Q401" s="5" t="s">
        <v>3475</v>
      </c>
      <c r="R401" s="5">
        <v>118.0</v>
      </c>
      <c r="S401" s="5" t="s">
        <v>1077</v>
      </c>
      <c r="T401" s="5">
        <v>0.0</v>
      </c>
      <c r="U401" s="5" t="s">
        <v>70</v>
      </c>
      <c r="V401" s="5" t="s">
        <v>4002</v>
      </c>
      <c r="W401" s="5" t="s">
        <v>71</v>
      </c>
      <c r="X401" s="5" t="s">
        <v>52</v>
      </c>
      <c r="Y401" s="5" t="s">
        <v>3887</v>
      </c>
      <c r="Z401" s="5" t="s">
        <v>4003</v>
      </c>
      <c r="AA401" s="5" t="s">
        <v>1553</v>
      </c>
      <c r="AB401" s="5" t="s">
        <v>52</v>
      </c>
      <c r="AC401" s="5" t="s">
        <v>3479</v>
      </c>
      <c r="AD401" s="5" t="s">
        <v>52</v>
      </c>
      <c r="AE401" s="5" t="s">
        <v>52</v>
      </c>
      <c r="AF401" s="5" t="s">
        <v>52</v>
      </c>
      <c r="AG401" s="5" t="s">
        <v>52</v>
      </c>
      <c r="AH401" s="5" t="s">
        <v>52</v>
      </c>
      <c r="AI401" s="5" t="s">
        <v>4004</v>
      </c>
      <c r="AJ401" s="5" t="s">
        <v>4005</v>
      </c>
      <c r="AK401" s="5" t="s">
        <v>3481</v>
      </c>
    </row>
    <row r="402" ht="15.75" customHeight="1">
      <c r="A402" s="5" t="s">
        <v>4006</v>
      </c>
      <c r="B402" s="5" t="s">
        <v>4007</v>
      </c>
      <c r="C402" s="5" t="s">
        <v>3469</v>
      </c>
      <c r="D402" s="6">
        <v>45091.0</v>
      </c>
      <c r="E402" s="5">
        <v>92525.0</v>
      </c>
      <c r="F402" s="5">
        <v>42057.0</v>
      </c>
      <c r="G402" s="5" t="s">
        <v>1419</v>
      </c>
      <c r="H402" s="5" t="s">
        <v>1534</v>
      </c>
      <c r="I402" s="5" t="s">
        <v>3982</v>
      </c>
      <c r="J402" s="5" t="s">
        <v>256</v>
      </c>
      <c r="K402" s="5" t="s">
        <v>3471</v>
      </c>
      <c r="L402" s="5" t="s">
        <v>4008</v>
      </c>
      <c r="M402" s="5" t="s">
        <v>3473</v>
      </c>
      <c r="N402" s="5" t="s">
        <v>52</v>
      </c>
      <c r="O402" s="5">
        <v>2.0</v>
      </c>
      <c r="P402" s="5" t="s">
        <v>4009</v>
      </c>
      <c r="Q402" s="5" t="s">
        <v>3475</v>
      </c>
      <c r="R402" s="5">
        <v>40.0</v>
      </c>
      <c r="S402" s="5" t="s">
        <v>1077</v>
      </c>
      <c r="T402" s="5">
        <v>0.0</v>
      </c>
      <c r="U402" s="5" t="s">
        <v>70</v>
      </c>
      <c r="V402" s="5" t="s">
        <v>4010</v>
      </c>
      <c r="W402" s="5" t="s">
        <v>52</v>
      </c>
      <c r="X402" s="5" t="s">
        <v>52</v>
      </c>
      <c r="Y402" s="5" t="s">
        <v>3887</v>
      </c>
      <c r="Z402" s="5" t="s">
        <v>4011</v>
      </c>
      <c r="AA402" s="5" t="s">
        <v>1553</v>
      </c>
      <c r="AB402" s="5" t="s">
        <v>52</v>
      </c>
      <c r="AC402" s="5" t="s">
        <v>3479</v>
      </c>
      <c r="AD402" s="5" t="s">
        <v>52</v>
      </c>
      <c r="AE402" s="5" t="s">
        <v>52</v>
      </c>
      <c r="AF402" s="5" t="s">
        <v>52</v>
      </c>
      <c r="AG402" s="5" t="s">
        <v>52</v>
      </c>
      <c r="AH402" s="5" t="s">
        <v>52</v>
      </c>
      <c r="AI402" s="5" t="s">
        <v>4007</v>
      </c>
      <c r="AJ402" s="5" t="s">
        <v>4012</v>
      </c>
      <c r="AK402" s="5" t="s">
        <v>3481</v>
      </c>
    </row>
    <row r="403" ht="15.75" customHeight="1">
      <c r="A403" s="5" t="s">
        <v>4013</v>
      </c>
      <c r="B403" s="5" t="s">
        <v>4014</v>
      </c>
      <c r="C403" s="5" t="s">
        <v>3469</v>
      </c>
      <c r="D403" s="6">
        <v>45091.0</v>
      </c>
      <c r="E403" s="5">
        <v>92655.0</v>
      </c>
      <c r="F403" s="5">
        <v>42116.0</v>
      </c>
      <c r="G403" s="5" t="s">
        <v>1419</v>
      </c>
      <c r="H403" s="5" t="s">
        <v>1534</v>
      </c>
      <c r="I403" s="5" t="s">
        <v>3982</v>
      </c>
      <c r="J403" s="5" t="s">
        <v>256</v>
      </c>
      <c r="K403" s="5" t="s">
        <v>3471</v>
      </c>
      <c r="L403" s="5" t="s">
        <v>4015</v>
      </c>
      <c r="M403" s="5" t="s">
        <v>3473</v>
      </c>
      <c r="N403" s="5" t="s">
        <v>52</v>
      </c>
      <c r="O403" s="5">
        <v>2.0</v>
      </c>
      <c r="P403" s="5" t="s">
        <v>4016</v>
      </c>
      <c r="Q403" s="5" t="s">
        <v>3475</v>
      </c>
      <c r="R403" s="5">
        <v>78.0</v>
      </c>
      <c r="S403" s="5" t="s">
        <v>1077</v>
      </c>
      <c r="T403" s="5">
        <v>0.0</v>
      </c>
      <c r="U403" s="5" t="s">
        <v>70</v>
      </c>
      <c r="V403" s="5" t="s">
        <v>4017</v>
      </c>
      <c r="W403" s="5" t="s">
        <v>52</v>
      </c>
      <c r="X403" s="5" t="s">
        <v>52</v>
      </c>
      <c r="Y403" s="5" t="s">
        <v>3887</v>
      </c>
      <c r="Z403" s="5" t="s">
        <v>4018</v>
      </c>
      <c r="AA403" s="5" t="s">
        <v>1553</v>
      </c>
      <c r="AB403" s="5" t="s">
        <v>52</v>
      </c>
      <c r="AC403" s="5" t="s">
        <v>3479</v>
      </c>
      <c r="AD403" s="5" t="s">
        <v>52</v>
      </c>
      <c r="AE403" s="5" t="s">
        <v>52</v>
      </c>
      <c r="AF403" s="5" t="s">
        <v>52</v>
      </c>
      <c r="AG403" s="5" t="s">
        <v>52</v>
      </c>
      <c r="AH403" s="5" t="s">
        <v>52</v>
      </c>
      <c r="AI403" s="5" t="s">
        <v>4014</v>
      </c>
      <c r="AJ403" s="5" t="s">
        <v>4019</v>
      </c>
      <c r="AK403" s="5" t="s">
        <v>3481</v>
      </c>
    </row>
    <row r="404" ht="15.75" customHeight="1">
      <c r="A404" s="5" t="s">
        <v>4020</v>
      </c>
      <c r="B404" s="5" t="s">
        <v>3468</v>
      </c>
      <c r="C404" s="5" t="s">
        <v>3469</v>
      </c>
      <c r="D404" s="6">
        <v>45091.0</v>
      </c>
      <c r="E404" s="5">
        <v>160184.0</v>
      </c>
      <c r="F404" s="5">
        <v>72811.0</v>
      </c>
      <c r="G404" s="5" t="s">
        <v>1419</v>
      </c>
      <c r="H404" s="5" t="s">
        <v>1534</v>
      </c>
      <c r="I404" s="5" t="s">
        <v>3982</v>
      </c>
      <c r="J404" s="5" t="s">
        <v>256</v>
      </c>
      <c r="K404" s="5" t="s">
        <v>4021</v>
      </c>
      <c r="L404" s="5" t="s">
        <v>3472</v>
      </c>
      <c r="M404" s="5" t="s">
        <v>3473</v>
      </c>
      <c r="N404" s="5" t="s">
        <v>52</v>
      </c>
      <c r="O404" s="5">
        <v>3.0</v>
      </c>
      <c r="P404" s="5" t="s">
        <v>4022</v>
      </c>
      <c r="Q404" s="5" t="s">
        <v>3360</v>
      </c>
      <c r="R404" s="5">
        <v>189.0</v>
      </c>
      <c r="S404" s="5" t="s">
        <v>1077</v>
      </c>
      <c r="T404" s="5">
        <v>0.0</v>
      </c>
      <c r="U404" s="5" t="s">
        <v>70</v>
      </c>
      <c r="V404" s="5" t="s">
        <v>4023</v>
      </c>
      <c r="W404" s="5" t="s">
        <v>52</v>
      </c>
      <c r="X404" s="5" t="s">
        <v>52</v>
      </c>
      <c r="Y404" s="5" t="s">
        <v>3887</v>
      </c>
      <c r="Z404" s="5" t="s">
        <v>4024</v>
      </c>
      <c r="AA404" s="5" t="s">
        <v>1553</v>
      </c>
      <c r="AB404" s="5" t="s">
        <v>52</v>
      </c>
      <c r="AC404" s="5" t="s">
        <v>3479</v>
      </c>
      <c r="AD404" s="5" t="s">
        <v>52</v>
      </c>
      <c r="AE404" s="5" t="s">
        <v>52</v>
      </c>
      <c r="AF404" s="5" t="s">
        <v>52</v>
      </c>
      <c r="AG404" s="5" t="s">
        <v>52</v>
      </c>
      <c r="AH404" s="5" t="s">
        <v>52</v>
      </c>
      <c r="AI404" s="5" t="s">
        <v>3468</v>
      </c>
      <c r="AJ404" s="5" t="s">
        <v>3480</v>
      </c>
      <c r="AK404" s="5" t="s">
        <v>3481</v>
      </c>
    </row>
    <row r="405" ht="15.75" customHeight="1">
      <c r="A405" s="5" t="s">
        <v>4025</v>
      </c>
      <c r="B405" s="5" t="s">
        <v>2586</v>
      </c>
      <c r="C405" s="5" t="s">
        <v>4026</v>
      </c>
      <c r="D405" s="6">
        <v>45089.0</v>
      </c>
      <c r="E405" s="5">
        <v>9687.0</v>
      </c>
      <c r="F405" s="5">
        <v>4403.0</v>
      </c>
      <c r="G405" s="5" t="s">
        <v>963</v>
      </c>
      <c r="H405" s="5" t="s">
        <v>4027</v>
      </c>
      <c r="I405" s="5" t="s">
        <v>4028</v>
      </c>
      <c r="J405" s="5" t="s">
        <v>965</v>
      </c>
      <c r="K405" s="5" t="s">
        <v>4029</v>
      </c>
      <c r="L405" s="5" t="s">
        <v>4030</v>
      </c>
      <c r="M405" s="5" t="s">
        <v>4031</v>
      </c>
      <c r="N405" s="5">
        <v>7632.0</v>
      </c>
      <c r="O405" s="5">
        <v>1.0</v>
      </c>
      <c r="P405" s="5" t="s">
        <v>4032</v>
      </c>
      <c r="Q405" s="5" t="s">
        <v>52</v>
      </c>
      <c r="R405" s="5">
        <v>30.0</v>
      </c>
      <c r="S405" s="5" t="s">
        <v>69</v>
      </c>
      <c r="T405" s="5">
        <v>43.0</v>
      </c>
      <c r="U405" s="5" t="s">
        <v>93</v>
      </c>
      <c r="V405" s="5" t="s">
        <v>4033</v>
      </c>
      <c r="W405" s="5" t="s">
        <v>55</v>
      </c>
      <c r="X405" s="5" t="s">
        <v>4034</v>
      </c>
      <c r="Y405" s="5" t="s">
        <v>4035</v>
      </c>
      <c r="Z405" s="5" t="s">
        <v>4036</v>
      </c>
      <c r="AA405" s="5" t="s">
        <v>1498</v>
      </c>
      <c r="AB405" s="5" t="s">
        <v>52</v>
      </c>
      <c r="AC405" s="5" t="s">
        <v>4037</v>
      </c>
      <c r="AD405" s="5" t="s">
        <v>52</v>
      </c>
      <c r="AE405" s="5" t="s">
        <v>52</v>
      </c>
      <c r="AF405" s="5" t="s">
        <v>52</v>
      </c>
      <c r="AG405" s="5" t="s">
        <v>52</v>
      </c>
      <c r="AH405" s="5" t="s">
        <v>52</v>
      </c>
      <c r="AI405" s="5" t="s">
        <v>2596</v>
      </c>
      <c r="AJ405" s="5" t="s">
        <v>4038</v>
      </c>
      <c r="AK405" s="5" t="s">
        <v>2594</v>
      </c>
    </row>
    <row r="406" ht="15.75" customHeight="1">
      <c r="A406" s="5" t="s">
        <v>4025</v>
      </c>
      <c r="B406" s="5" t="s">
        <v>2596</v>
      </c>
      <c r="C406" s="5" t="s">
        <v>2597</v>
      </c>
      <c r="D406" s="6">
        <v>45089.0</v>
      </c>
      <c r="E406" s="5">
        <v>9687.0</v>
      </c>
      <c r="F406" s="5">
        <v>4403.0</v>
      </c>
      <c r="G406" s="5" t="s">
        <v>963</v>
      </c>
      <c r="H406" s="5" t="s">
        <v>4027</v>
      </c>
      <c r="I406" s="5" t="s">
        <v>4028</v>
      </c>
      <c r="J406" s="5" t="s">
        <v>965</v>
      </c>
      <c r="K406" s="5" t="s">
        <v>4029</v>
      </c>
      <c r="L406" s="5" t="s">
        <v>4039</v>
      </c>
      <c r="M406" s="5" t="s">
        <v>4040</v>
      </c>
      <c r="N406" s="5">
        <v>90501.0</v>
      </c>
      <c r="O406" s="5">
        <v>1.0</v>
      </c>
      <c r="P406" s="5" t="s">
        <v>4032</v>
      </c>
      <c r="Q406" s="5" t="s">
        <v>52</v>
      </c>
      <c r="R406" s="5">
        <v>30.0</v>
      </c>
      <c r="S406" s="5" t="s">
        <v>69</v>
      </c>
      <c r="T406" s="5">
        <v>43.0</v>
      </c>
      <c r="U406" s="5" t="s">
        <v>93</v>
      </c>
      <c r="V406" s="5" t="s">
        <v>4034</v>
      </c>
      <c r="W406" s="5" t="s">
        <v>71</v>
      </c>
      <c r="X406" s="5" t="s">
        <v>52</v>
      </c>
      <c r="Y406" s="5" t="s">
        <v>4035</v>
      </c>
      <c r="Z406" s="5" t="s">
        <v>4036</v>
      </c>
      <c r="AA406" s="5" t="s">
        <v>1498</v>
      </c>
      <c r="AB406" s="5" t="s">
        <v>52</v>
      </c>
      <c r="AC406" s="5" t="s">
        <v>4037</v>
      </c>
      <c r="AD406" s="5" t="s">
        <v>52</v>
      </c>
      <c r="AE406" s="5" t="s">
        <v>52</v>
      </c>
      <c r="AF406" s="5" t="s">
        <v>52</v>
      </c>
      <c r="AG406" s="5" t="s">
        <v>52</v>
      </c>
      <c r="AH406" s="5" t="s">
        <v>52</v>
      </c>
      <c r="AI406" s="5" t="s">
        <v>2596</v>
      </c>
      <c r="AJ406" s="5" t="s">
        <v>4038</v>
      </c>
      <c r="AK406" s="5" t="s">
        <v>2594</v>
      </c>
    </row>
    <row r="407" ht="15.75" customHeight="1">
      <c r="A407" s="5" t="s">
        <v>4041</v>
      </c>
      <c r="B407" s="5" t="s">
        <v>4042</v>
      </c>
      <c r="C407" s="5" t="s">
        <v>4043</v>
      </c>
      <c r="D407" s="6">
        <v>45088.0</v>
      </c>
      <c r="E407" s="5">
        <v>19252.0</v>
      </c>
      <c r="F407" s="5">
        <v>8751.0</v>
      </c>
      <c r="G407" s="5" t="s">
        <v>659</v>
      </c>
      <c r="H407" s="5" t="s">
        <v>1792</v>
      </c>
      <c r="I407" s="5" t="s">
        <v>4044</v>
      </c>
      <c r="J407" s="5" t="s">
        <v>661</v>
      </c>
      <c r="K407" s="5" t="s">
        <v>4045</v>
      </c>
      <c r="L407" s="5" t="s">
        <v>4046</v>
      </c>
      <c r="M407" s="5" t="s">
        <v>4047</v>
      </c>
      <c r="N407" s="5" t="s">
        <v>52</v>
      </c>
      <c r="O407" s="5">
        <v>1.0</v>
      </c>
      <c r="P407" s="5" t="s">
        <v>4048</v>
      </c>
      <c r="Q407" s="5">
        <v>4500.0</v>
      </c>
      <c r="R407" s="5">
        <v>22.0</v>
      </c>
      <c r="S407" s="5" t="s">
        <v>53</v>
      </c>
      <c r="T407" s="5">
        <v>0.0</v>
      </c>
      <c r="U407" s="5" t="s">
        <v>70</v>
      </c>
      <c r="V407" s="5" t="s">
        <v>4049</v>
      </c>
      <c r="W407" s="5" t="s">
        <v>71</v>
      </c>
      <c r="X407" s="5" t="s">
        <v>52</v>
      </c>
      <c r="Y407" s="5" t="s">
        <v>4050</v>
      </c>
      <c r="Z407" s="5" t="s">
        <v>4051</v>
      </c>
      <c r="AA407" s="5" t="s">
        <v>119</v>
      </c>
      <c r="AB407" s="5" t="s">
        <v>52</v>
      </c>
      <c r="AC407" s="5" t="s">
        <v>398</v>
      </c>
      <c r="AD407" s="5" t="s">
        <v>399</v>
      </c>
      <c r="AE407" s="5" t="s">
        <v>400</v>
      </c>
      <c r="AF407" s="5" t="s">
        <v>401</v>
      </c>
      <c r="AG407" s="5">
        <v>23502.0</v>
      </c>
      <c r="AH407" s="5" t="s">
        <v>402</v>
      </c>
      <c r="AI407" s="5" t="s">
        <v>4042</v>
      </c>
      <c r="AJ407" s="5" t="s">
        <v>4052</v>
      </c>
      <c r="AK407" s="5" t="s">
        <v>4053</v>
      </c>
    </row>
    <row r="408" ht="15.75" customHeight="1">
      <c r="A408" s="5" t="s">
        <v>4054</v>
      </c>
      <c r="B408" s="5" t="s">
        <v>1155</v>
      </c>
      <c r="C408" s="5" t="s">
        <v>204</v>
      </c>
      <c r="D408" s="6">
        <v>45088.0</v>
      </c>
      <c r="E408" s="5">
        <v>85221.0</v>
      </c>
      <c r="F408" s="5">
        <v>38737.0</v>
      </c>
      <c r="G408" s="5" t="s">
        <v>188</v>
      </c>
      <c r="H408" s="5" t="s">
        <v>205</v>
      </c>
      <c r="I408" s="5" t="s">
        <v>2706</v>
      </c>
      <c r="J408" s="5" t="s">
        <v>191</v>
      </c>
      <c r="K408" s="5" t="s">
        <v>192</v>
      </c>
      <c r="L408" s="5" t="s">
        <v>4055</v>
      </c>
      <c r="M408" s="5" t="s">
        <v>3718</v>
      </c>
      <c r="N408" s="5" t="s">
        <v>52</v>
      </c>
      <c r="O408" s="5">
        <v>2.0</v>
      </c>
      <c r="P408" s="5" t="s">
        <v>4056</v>
      </c>
      <c r="Q408" s="5" t="s">
        <v>195</v>
      </c>
      <c r="R408" s="5">
        <v>4470.0</v>
      </c>
      <c r="S408" s="5" t="s">
        <v>53</v>
      </c>
      <c r="T408" s="5">
        <v>61.0</v>
      </c>
      <c r="U408" s="5" t="s">
        <v>70</v>
      </c>
      <c r="V408" s="5" t="s">
        <v>4057</v>
      </c>
      <c r="W408" s="5" t="s">
        <v>52</v>
      </c>
      <c r="X408" s="5" t="s">
        <v>52</v>
      </c>
      <c r="Y408" s="5" t="s">
        <v>4058</v>
      </c>
      <c r="Z408" s="5" t="s">
        <v>4059</v>
      </c>
      <c r="AA408" s="5" t="s">
        <v>162</v>
      </c>
      <c r="AB408" s="5" t="s">
        <v>52</v>
      </c>
      <c r="AC408" s="5" t="s">
        <v>3723</v>
      </c>
      <c r="AD408" s="5" t="s">
        <v>3724</v>
      </c>
      <c r="AE408" s="5" t="s">
        <v>3725</v>
      </c>
      <c r="AF408" s="5" t="s">
        <v>52</v>
      </c>
      <c r="AG408" s="5" t="s">
        <v>3726</v>
      </c>
      <c r="AH408" s="5" t="s">
        <v>3727</v>
      </c>
      <c r="AI408" s="5" t="s">
        <v>1155</v>
      </c>
      <c r="AJ408" s="5" t="s">
        <v>4055</v>
      </c>
      <c r="AK408" s="5" t="s">
        <v>3729</v>
      </c>
    </row>
    <row r="409" ht="15.75" customHeight="1">
      <c r="A409" s="5" t="s">
        <v>4060</v>
      </c>
      <c r="B409" s="5" t="s">
        <v>4061</v>
      </c>
      <c r="C409" s="5" t="s">
        <v>1717</v>
      </c>
      <c r="D409" s="6">
        <v>45088.0</v>
      </c>
      <c r="E409" s="5">
        <v>118833.0</v>
      </c>
      <c r="F409" s="5">
        <v>54015.0</v>
      </c>
      <c r="G409" s="5" t="s">
        <v>1419</v>
      </c>
      <c r="H409" s="5" t="s">
        <v>480</v>
      </c>
      <c r="I409" s="5" t="s">
        <v>2844</v>
      </c>
      <c r="J409" s="5" t="s">
        <v>256</v>
      </c>
      <c r="K409" s="5" t="s">
        <v>1253</v>
      </c>
      <c r="L409" s="5" t="s">
        <v>4062</v>
      </c>
      <c r="M409" s="5" t="s">
        <v>4062</v>
      </c>
      <c r="N409" s="5" t="s">
        <v>52</v>
      </c>
      <c r="O409" s="5">
        <v>2.0</v>
      </c>
      <c r="P409" s="5" t="s">
        <v>4063</v>
      </c>
      <c r="Q409" s="5" t="s">
        <v>2195</v>
      </c>
      <c r="R409" s="5">
        <v>52.0</v>
      </c>
      <c r="S409" s="5" t="s">
        <v>53</v>
      </c>
      <c r="T409" s="5">
        <v>0.0</v>
      </c>
      <c r="U409" s="5" t="s">
        <v>52</v>
      </c>
      <c r="V409" s="5" t="s">
        <v>4064</v>
      </c>
      <c r="W409" s="5" t="s">
        <v>52</v>
      </c>
      <c r="X409" s="5" t="s">
        <v>52</v>
      </c>
      <c r="Y409" s="5" t="s">
        <v>4065</v>
      </c>
      <c r="Z409" s="5" t="s">
        <v>4066</v>
      </c>
      <c r="AA409" s="5" t="s">
        <v>235</v>
      </c>
      <c r="AB409" s="5" t="s">
        <v>52</v>
      </c>
      <c r="AC409" s="5" t="s">
        <v>216</v>
      </c>
      <c r="AD409" s="5" t="s">
        <v>217</v>
      </c>
      <c r="AE409" s="5" t="s">
        <v>218</v>
      </c>
      <c r="AF409" s="5" t="s">
        <v>52</v>
      </c>
      <c r="AG409" s="5" t="s">
        <v>52</v>
      </c>
      <c r="AH409" s="5" t="s">
        <v>52</v>
      </c>
      <c r="AI409" s="5" t="s">
        <v>4067</v>
      </c>
      <c r="AJ409" s="5" t="s">
        <v>4068</v>
      </c>
      <c r="AK409" s="5" t="s">
        <v>4069</v>
      </c>
    </row>
    <row r="410" ht="15.75" customHeight="1">
      <c r="A410" s="5" t="s">
        <v>4070</v>
      </c>
      <c r="B410" s="5" t="s">
        <v>4071</v>
      </c>
      <c r="C410" s="5" t="s">
        <v>4072</v>
      </c>
      <c r="D410" s="6">
        <v>45084.0</v>
      </c>
      <c r="E410" s="5">
        <v>84095.0</v>
      </c>
      <c r="F410" s="5">
        <v>38225.0</v>
      </c>
      <c r="G410" s="5" t="s">
        <v>4073</v>
      </c>
      <c r="H410" s="5" t="s">
        <v>2784</v>
      </c>
      <c r="I410" s="5" t="s">
        <v>4074</v>
      </c>
      <c r="J410" s="5" t="s">
        <v>2214</v>
      </c>
      <c r="K410" s="5" t="s">
        <v>4075</v>
      </c>
      <c r="L410" s="5" t="s">
        <v>4076</v>
      </c>
      <c r="M410" s="5" t="s">
        <v>4077</v>
      </c>
      <c r="N410" s="5">
        <v>10007.0</v>
      </c>
      <c r="O410" s="5">
        <v>2.0</v>
      </c>
      <c r="P410" s="5" t="s">
        <v>4078</v>
      </c>
      <c r="Q410" s="5" t="s">
        <v>4079</v>
      </c>
      <c r="R410" s="5">
        <v>550.0</v>
      </c>
      <c r="S410" s="5" t="s">
        <v>196</v>
      </c>
      <c r="T410" s="5">
        <v>0.0</v>
      </c>
      <c r="U410" s="5" t="s">
        <v>70</v>
      </c>
      <c r="V410" s="5" t="s">
        <v>4080</v>
      </c>
      <c r="W410" s="5" t="s">
        <v>52</v>
      </c>
      <c r="X410" s="5" t="s">
        <v>52</v>
      </c>
      <c r="Y410" s="5" t="s">
        <v>3826</v>
      </c>
      <c r="Z410" s="5" t="s">
        <v>4081</v>
      </c>
      <c r="AA410" s="5" t="s">
        <v>162</v>
      </c>
      <c r="AB410" s="5" t="s">
        <v>52</v>
      </c>
      <c r="AC410" s="5" t="s">
        <v>3974</v>
      </c>
      <c r="AD410" s="5" t="s">
        <v>3975</v>
      </c>
      <c r="AE410" s="5" t="s">
        <v>183</v>
      </c>
      <c r="AF410" s="5" t="s">
        <v>52</v>
      </c>
      <c r="AG410" s="5" t="s">
        <v>3976</v>
      </c>
      <c r="AH410" s="5" t="s">
        <v>3977</v>
      </c>
      <c r="AI410" s="5" t="s">
        <v>4082</v>
      </c>
      <c r="AJ410" s="5" t="s">
        <v>4083</v>
      </c>
      <c r="AK410" s="5" t="s">
        <v>201</v>
      </c>
    </row>
    <row r="411" ht="15.75" customHeight="1">
      <c r="A411" s="5" t="s">
        <v>4084</v>
      </c>
      <c r="B411" s="5" t="s">
        <v>168</v>
      </c>
      <c r="C411" s="5" t="s">
        <v>169</v>
      </c>
      <c r="D411" s="6">
        <v>45083.0</v>
      </c>
      <c r="E411" s="5">
        <v>37070.0</v>
      </c>
      <c r="F411" s="5">
        <v>16850.0</v>
      </c>
      <c r="G411" s="5" t="s">
        <v>170</v>
      </c>
      <c r="H411" s="5" t="s">
        <v>171</v>
      </c>
      <c r="I411" s="5" t="s">
        <v>3925</v>
      </c>
      <c r="J411" s="5" t="s">
        <v>170</v>
      </c>
      <c r="K411" s="5" t="s">
        <v>3712</v>
      </c>
      <c r="L411" s="5" t="s">
        <v>174</v>
      </c>
      <c r="M411" s="5" t="s">
        <v>175</v>
      </c>
      <c r="N411" s="5" t="s">
        <v>52</v>
      </c>
      <c r="O411" s="5">
        <v>1.0</v>
      </c>
      <c r="P411" s="5" t="s">
        <v>4085</v>
      </c>
      <c r="Q411" s="5">
        <v>4510.0</v>
      </c>
      <c r="R411" s="5">
        <v>13980.0</v>
      </c>
      <c r="S411" s="5" t="s">
        <v>115</v>
      </c>
      <c r="T411" s="5">
        <v>0.0</v>
      </c>
      <c r="U411" s="5" t="s">
        <v>52</v>
      </c>
      <c r="V411" s="5" t="s">
        <v>4086</v>
      </c>
      <c r="W411" s="5" t="s">
        <v>52</v>
      </c>
      <c r="X411" s="5" t="s">
        <v>52</v>
      </c>
      <c r="Y411" s="5" t="s">
        <v>641</v>
      </c>
      <c r="Z411" s="5">
        <v>5956043.0</v>
      </c>
      <c r="AA411" s="5" t="s">
        <v>260</v>
      </c>
      <c r="AB411" s="5" t="s">
        <v>52</v>
      </c>
      <c r="AC411" s="5" t="s">
        <v>181</v>
      </c>
      <c r="AD411" s="5" t="s">
        <v>182</v>
      </c>
      <c r="AE411" s="5" t="s">
        <v>183</v>
      </c>
      <c r="AF411" s="5" t="s">
        <v>52</v>
      </c>
      <c r="AG411" s="5" t="s">
        <v>52</v>
      </c>
      <c r="AH411" s="5" t="s">
        <v>184</v>
      </c>
      <c r="AI411" s="5" t="s">
        <v>168</v>
      </c>
      <c r="AJ411" s="5" t="s">
        <v>174</v>
      </c>
      <c r="AK411" s="5" t="s">
        <v>185</v>
      </c>
    </row>
    <row r="412" ht="15.75" customHeight="1">
      <c r="A412" s="5" t="s">
        <v>4087</v>
      </c>
      <c r="B412" s="5" t="s">
        <v>3560</v>
      </c>
      <c r="C412" s="5" t="s">
        <v>3561</v>
      </c>
      <c r="D412" s="6">
        <v>45083.0</v>
      </c>
      <c r="E412" s="5">
        <v>18058.0</v>
      </c>
      <c r="F412" s="5">
        <v>8208.0</v>
      </c>
      <c r="G412" s="5" t="s">
        <v>170</v>
      </c>
      <c r="H412" s="5" t="s">
        <v>45</v>
      </c>
      <c r="I412" s="5" t="s">
        <v>4088</v>
      </c>
      <c r="J412" s="5" t="s">
        <v>170</v>
      </c>
      <c r="K412" s="5" t="s">
        <v>240</v>
      </c>
      <c r="L412" s="5" t="s">
        <v>2261</v>
      </c>
      <c r="M412" s="5" t="s">
        <v>2262</v>
      </c>
      <c r="N412" s="5">
        <v>17055.0</v>
      </c>
      <c r="O412" s="5">
        <v>1.0</v>
      </c>
      <c r="P412" s="5" t="s">
        <v>4089</v>
      </c>
      <c r="Q412" s="5" t="s">
        <v>244</v>
      </c>
      <c r="R412" s="5">
        <v>113.0</v>
      </c>
      <c r="S412" s="5" t="s">
        <v>53</v>
      </c>
      <c r="T412" s="5">
        <v>37.0</v>
      </c>
      <c r="U412" s="5" t="s">
        <v>70</v>
      </c>
      <c r="V412" s="5" t="s">
        <v>4090</v>
      </c>
      <c r="W412" s="5" t="s">
        <v>52</v>
      </c>
      <c r="X412" s="5" t="s">
        <v>52</v>
      </c>
      <c r="Y412" s="5" t="s">
        <v>4091</v>
      </c>
      <c r="Z412" s="5" t="s">
        <v>4092</v>
      </c>
      <c r="AA412" s="5" t="s">
        <v>604</v>
      </c>
      <c r="AB412" s="5" t="s">
        <v>52</v>
      </c>
      <c r="AC412" s="5" t="s">
        <v>72</v>
      </c>
      <c r="AD412" s="5" t="s">
        <v>73</v>
      </c>
      <c r="AE412" s="5" t="s">
        <v>74</v>
      </c>
      <c r="AF412" s="5" t="s">
        <v>75</v>
      </c>
      <c r="AG412" s="5" t="s">
        <v>76</v>
      </c>
      <c r="AH412" s="5" t="s">
        <v>77</v>
      </c>
      <c r="AI412" s="5" t="s">
        <v>3566</v>
      </c>
      <c r="AJ412" s="5" t="s">
        <v>3567</v>
      </c>
      <c r="AK412" s="5" t="s">
        <v>59</v>
      </c>
    </row>
    <row r="413" ht="15.75" customHeight="1">
      <c r="A413" s="5" t="s">
        <v>4093</v>
      </c>
      <c r="B413" s="5" t="s">
        <v>4094</v>
      </c>
      <c r="C413" s="5" t="s">
        <v>4095</v>
      </c>
      <c r="D413" s="6">
        <v>45079.0</v>
      </c>
      <c r="E413" s="5">
        <v>23481.0</v>
      </c>
      <c r="F413" s="5">
        <v>10673.0</v>
      </c>
      <c r="G413" s="5" t="s">
        <v>634</v>
      </c>
      <c r="H413" s="5" t="s">
        <v>45</v>
      </c>
      <c r="I413" s="5" t="s">
        <v>4096</v>
      </c>
      <c r="J413" s="5" t="s">
        <v>274</v>
      </c>
      <c r="K413" s="5" t="s">
        <v>4097</v>
      </c>
      <c r="L413" s="5" t="s">
        <v>4098</v>
      </c>
      <c r="M413" s="5" t="s">
        <v>4099</v>
      </c>
      <c r="N413" s="5" t="s">
        <v>52</v>
      </c>
      <c r="O413" s="5">
        <v>1.0</v>
      </c>
      <c r="P413" s="5" t="s">
        <v>4100</v>
      </c>
      <c r="Q413" s="5">
        <v>4500.0</v>
      </c>
      <c r="R413" s="5">
        <v>180.0</v>
      </c>
      <c r="S413" s="5" t="s">
        <v>53</v>
      </c>
      <c r="T413" s="5">
        <v>49.0</v>
      </c>
      <c r="U413" s="5" t="s">
        <v>93</v>
      </c>
      <c r="V413" s="5" t="s">
        <v>4101</v>
      </c>
      <c r="W413" s="5" t="s">
        <v>71</v>
      </c>
      <c r="X413" s="5" t="s">
        <v>52</v>
      </c>
      <c r="Y413" s="5" t="s">
        <v>4102</v>
      </c>
      <c r="Z413" s="5" t="s">
        <v>4103</v>
      </c>
      <c r="AA413" s="5" t="s">
        <v>119</v>
      </c>
      <c r="AB413" s="5" t="s">
        <v>52</v>
      </c>
      <c r="AC413" s="5" t="s">
        <v>565</v>
      </c>
      <c r="AD413" s="5" t="s">
        <v>566</v>
      </c>
      <c r="AE413" s="5" t="s">
        <v>567</v>
      </c>
      <c r="AF413" s="5" t="s">
        <v>52</v>
      </c>
      <c r="AG413" s="5" t="s">
        <v>52</v>
      </c>
      <c r="AH413" s="5" t="s">
        <v>568</v>
      </c>
      <c r="AI413" s="5" t="s">
        <v>4094</v>
      </c>
      <c r="AJ413" s="5" t="s">
        <v>4098</v>
      </c>
      <c r="AK413" s="5" t="s">
        <v>2044</v>
      </c>
    </row>
    <row r="414" ht="15.75" customHeight="1">
      <c r="A414" s="5" t="s">
        <v>4104</v>
      </c>
      <c r="B414" s="5" t="s">
        <v>4105</v>
      </c>
      <c r="C414" s="5" t="s">
        <v>3582</v>
      </c>
      <c r="D414" s="6">
        <v>45079.0</v>
      </c>
      <c r="E414" s="5">
        <v>25454.0</v>
      </c>
      <c r="F414" s="5">
        <v>11570.0</v>
      </c>
      <c r="G414" s="5" t="s">
        <v>706</v>
      </c>
      <c r="H414" s="5" t="s">
        <v>171</v>
      </c>
      <c r="I414" s="5" t="s">
        <v>1613</v>
      </c>
      <c r="J414" s="5" t="s">
        <v>274</v>
      </c>
      <c r="K414" s="5" t="s">
        <v>744</v>
      </c>
      <c r="L414" s="5" t="s">
        <v>4106</v>
      </c>
      <c r="M414" s="5" t="s">
        <v>3585</v>
      </c>
      <c r="N414" s="5">
        <v>91746.0</v>
      </c>
      <c r="O414" s="5">
        <v>1.0</v>
      </c>
      <c r="P414" s="5" t="s">
        <v>4107</v>
      </c>
      <c r="Q414" s="5" t="s">
        <v>1644</v>
      </c>
      <c r="R414" s="5">
        <v>646.0</v>
      </c>
      <c r="S414" s="5" t="s">
        <v>69</v>
      </c>
      <c r="T414" s="5">
        <v>0.0</v>
      </c>
      <c r="U414" s="5" t="s">
        <v>52</v>
      </c>
      <c r="V414" s="5" t="s">
        <v>4108</v>
      </c>
      <c r="W414" s="5" t="s">
        <v>71</v>
      </c>
      <c r="X414" s="5" t="s">
        <v>52</v>
      </c>
      <c r="Y414" s="5" t="s">
        <v>4109</v>
      </c>
      <c r="Z414" s="5">
        <v>2.30178708E8</v>
      </c>
      <c r="AA414" s="5" t="s">
        <v>260</v>
      </c>
      <c r="AB414" s="5" t="s">
        <v>52</v>
      </c>
      <c r="AC414" s="5" t="s">
        <v>3589</v>
      </c>
      <c r="AD414" s="5" t="s">
        <v>3590</v>
      </c>
      <c r="AE414" s="5" t="s">
        <v>3591</v>
      </c>
      <c r="AF414" s="5" t="s">
        <v>52</v>
      </c>
      <c r="AG414" s="5" t="s">
        <v>52</v>
      </c>
      <c r="AH414" s="5" t="s">
        <v>3592</v>
      </c>
      <c r="AI414" s="5" t="s">
        <v>4105</v>
      </c>
      <c r="AJ414" s="5" t="s">
        <v>4110</v>
      </c>
      <c r="AK414" s="5" t="s">
        <v>1555</v>
      </c>
    </row>
    <row r="415" ht="15.75" customHeight="1">
      <c r="A415" s="5" t="s">
        <v>4111</v>
      </c>
      <c r="B415" s="5" t="s">
        <v>3889</v>
      </c>
      <c r="C415" s="5" t="s">
        <v>3879</v>
      </c>
      <c r="D415" s="6">
        <v>45078.0</v>
      </c>
      <c r="E415" s="5">
        <v>55035.0</v>
      </c>
      <c r="F415" s="5">
        <v>25016.0</v>
      </c>
      <c r="G415" s="5" t="s">
        <v>1419</v>
      </c>
      <c r="H415" s="5" t="s">
        <v>1534</v>
      </c>
      <c r="I415" s="5" t="s">
        <v>3607</v>
      </c>
      <c r="J415" s="5" t="s">
        <v>256</v>
      </c>
      <c r="K415" s="5" t="s">
        <v>4112</v>
      </c>
      <c r="L415" s="5" t="s">
        <v>4113</v>
      </c>
      <c r="M415" s="5" t="s">
        <v>3883</v>
      </c>
      <c r="N415" s="5" t="s">
        <v>52</v>
      </c>
      <c r="O415" s="5">
        <v>1.0</v>
      </c>
      <c r="P415" s="5" t="s">
        <v>4114</v>
      </c>
      <c r="Q415" s="5">
        <v>4510.0</v>
      </c>
      <c r="R415" s="5">
        <v>102.0</v>
      </c>
      <c r="S415" s="5" t="s">
        <v>115</v>
      </c>
      <c r="T415" s="5">
        <v>0.0</v>
      </c>
      <c r="U415" s="5" t="s">
        <v>52</v>
      </c>
      <c r="V415" s="5" t="s">
        <v>4115</v>
      </c>
      <c r="W415" s="5" t="s">
        <v>52</v>
      </c>
      <c r="X415" s="5" t="s">
        <v>52</v>
      </c>
      <c r="Y415" s="5" t="s">
        <v>4116</v>
      </c>
      <c r="Z415" s="5">
        <v>2.4300029E7</v>
      </c>
      <c r="AA415" s="5" t="s">
        <v>235</v>
      </c>
      <c r="AB415" s="5" t="s">
        <v>52</v>
      </c>
      <c r="AC415" s="5" t="s">
        <v>181</v>
      </c>
      <c r="AD415" s="5" t="s">
        <v>182</v>
      </c>
      <c r="AE415" s="5" t="s">
        <v>183</v>
      </c>
      <c r="AF415" s="5" t="s">
        <v>52</v>
      </c>
      <c r="AG415" s="5" t="s">
        <v>52</v>
      </c>
      <c r="AH415" s="5" t="s">
        <v>184</v>
      </c>
      <c r="AI415" s="5" t="s">
        <v>3889</v>
      </c>
      <c r="AJ415" s="5" t="s">
        <v>4113</v>
      </c>
      <c r="AK415" s="5" t="s">
        <v>3891</v>
      </c>
    </row>
    <row r="416" ht="15.75" customHeight="1">
      <c r="A416" s="5" t="s">
        <v>4117</v>
      </c>
      <c r="B416" s="5" t="s">
        <v>4118</v>
      </c>
      <c r="C416" s="5" t="s">
        <v>4119</v>
      </c>
      <c r="D416" s="6">
        <v>45077.0</v>
      </c>
      <c r="E416" s="5">
        <v>14936.0</v>
      </c>
      <c r="F416" s="5">
        <v>6789.0</v>
      </c>
      <c r="G416" s="5" t="s">
        <v>659</v>
      </c>
      <c r="H416" s="5" t="s">
        <v>149</v>
      </c>
      <c r="I416" s="5" t="s">
        <v>3541</v>
      </c>
      <c r="J416" s="5" t="s">
        <v>661</v>
      </c>
      <c r="K416" s="5" t="s">
        <v>4120</v>
      </c>
      <c r="L416" s="5" t="s">
        <v>4121</v>
      </c>
      <c r="M416" s="5" t="s">
        <v>4122</v>
      </c>
      <c r="N416" s="5">
        <v>8807.0</v>
      </c>
      <c r="O416" s="5">
        <v>1.0</v>
      </c>
      <c r="P416" s="5" t="s">
        <v>4123</v>
      </c>
      <c r="Q416" s="5">
        <v>4500.0</v>
      </c>
      <c r="R416" s="5">
        <v>368.0</v>
      </c>
      <c r="S416" s="5" t="s">
        <v>69</v>
      </c>
      <c r="T416" s="5">
        <v>0.0</v>
      </c>
      <c r="U416" s="5" t="s">
        <v>70</v>
      </c>
      <c r="V416" s="5" t="s">
        <v>4124</v>
      </c>
      <c r="W416" s="5" t="s">
        <v>52</v>
      </c>
      <c r="X416" s="5" t="s">
        <v>52</v>
      </c>
      <c r="Y416" s="5" t="s">
        <v>4125</v>
      </c>
      <c r="Z416" s="5" t="s">
        <v>4126</v>
      </c>
      <c r="AA416" s="5" t="s">
        <v>119</v>
      </c>
      <c r="AB416" s="5" t="s">
        <v>52</v>
      </c>
      <c r="AC416" s="5" t="s">
        <v>398</v>
      </c>
      <c r="AD416" s="5" t="s">
        <v>399</v>
      </c>
      <c r="AE416" s="5" t="s">
        <v>400</v>
      </c>
      <c r="AF416" s="5" t="s">
        <v>401</v>
      </c>
      <c r="AG416" s="5">
        <v>23502.0</v>
      </c>
      <c r="AH416" s="5" t="s">
        <v>402</v>
      </c>
      <c r="AI416" s="5" t="s">
        <v>4127</v>
      </c>
      <c r="AJ416" s="5" t="s">
        <v>4128</v>
      </c>
      <c r="AK416" s="5" t="s">
        <v>525</v>
      </c>
    </row>
    <row r="417" ht="15.75" customHeight="1">
      <c r="A417" s="5" t="s">
        <v>4129</v>
      </c>
      <c r="B417" s="5" t="s">
        <v>4130</v>
      </c>
      <c r="C417" s="5" t="s">
        <v>4131</v>
      </c>
      <c r="D417" s="6">
        <v>45073.0</v>
      </c>
      <c r="E417" s="5">
        <v>19428.0</v>
      </c>
      <c r="F417" s="5">
        <v>8831.0</v>
      </c>
      <c r="G417" s="5" t="s">
        <v>556</v>
      </c>
      <c r="H417" s="5" t="s">
        <v>131</v>
      </c>
      <c r="I417" s="5" t="s">
        <v>4132</v>
      </c>
      <c r="J417" s="5" t="s">
        <v>558</v>
      </c>
      <c r="K417" s="5" t="s">
        <v>4133</v>
      </c>
      <c r="L417" s="5" t="s">
        <v>4134</v>
      </c>
      <c r="M417" s="5" t="s">
        <v>4135</v>
      </c>
      <c r="N417" s="5">
        <v>30354.0</v>
      </c>
      <c r="O417" s="5">
        <v>1.0</v>
      </c>
      <c r="P417" s="5" t="s">
        <v>4136</v>
      </c>
      <c r="Q417" s="5" t="s">
        <v>91</v>
      </c>
      <c r="R417" s="5">
        <v>959.0</v>
      </c>
      <c r="S417" s="5" t="s">
        <v>374</v>
      </c>
      <c r="T417" s="5">
        <v>0.0</v>
      </c>
      <c r="U417" s="5" t="s">
        <v>70</v>
      </c>
      <c r="V417" s="5" t="s">
        <v>4137</v>
      </c>
      <c r="W417" s="5" t="s">
        <v>71</v>
      </c>
      <c r="X417" s="5" t="s">
        <v>52</v>
      </c>
      <c r="Y417" s="5" t="s">
        <v>4138</v>
      </c>
      <c r="Z417" s="5" t="s">
        <v>4139</v>
      </c>
      <c r="AA417" s="5" t="s">
        <v>162</v>
      </c>
      <c r="AB417" s="5" t="s">
        <v>52</v>
      </c>
      <c r="AC417" s="5" t="s">
        <v>3479</v>
      </c>
      <c r="AD417" s="5" t="s">
        <v>52</v>
      </c>
      <c r="AE417" s="5" t="s">
        <v>52</v>
      </c>
      <c r="AF417" s="5" t="s">
        <v>52</v>
      </c>
      <c r="AG417" s="5" t="s">
        <v>52</v>
      </c>
      <c r="AH417" s="5" t="s">
        <v>52</v>
      </c>
      <c r="AI417" s="5" t="s">
        <v>4130</v>
      </c>
      <c r="AJ417" s="5" t="s">
        <v>4140</v>
      </c>
      <c r="AK417" s="5" t="s">
        <v>1142</v>
      </c>
    </row>
    <row r="418" ht="15.75" customHeight="1">
      <c r="A418" s="5" t="s">
        <v>4141</v>
      </c>
      <c r="B418" s="5" t="s">
        <v>4127</v>
      </c>
      <c r="C418" s="5" t="s">
        <v>4142</v>
      </c>
      <c r="D418" s="6">
        <v>45072.0</v>
      </c>
      <c r="E418" s="5">
        <v>2594.0</v>
      </c>
      <c r="F418" s="5">
        <v>1179.0</v>
      </c>
      <c r="G418" s="5" t="s">
        <v>1458</v>
      </c>
      <c r="H418" s="5" t="s">
        <v>1792</v>
      </c>
      <c r="I418" s="5" t="s">
        <v>4143</v>
      </c>
      <c r="J418" s="5" t="s">
        <v>1460</v>
      </c>
      <c r="K418" s="5" t="s">
        <v>391</v>
      </c>
      <c r="L418" s="5" t="s">
        <v>4144</v>
      </c>
      <c r="M418" s="5" t="s">
        <v>4145</v>
      </c>
      <c r="N418" s="5" t="s">
        <v>4146</v>
      </c>
      <c r="O418" s="5">
        <v>1.0</v>
      </c>
      <c r="P418" s="5" t="s">
        <v>4147</v>
      </c>
      <c r="Q418" s="5" t="s">
        <v>244</v>
      </c>
      <c r="R418" s="5">
        <v>96.0</v>
      </c>
      <c r="S418" s="5" t="s">
        <v>53</v>
      </c>
      <c r="T418" s="5">
        <v>7.0</v>
      </c>
      <c r="U418" s="5" t="s">
        <v>70</v>
      </c>
      <c r="V418" s="5" t="s">
        <v>4148</v>
      </c>
      <c r="W418" s="5" t="s">
        <v>52</v>
      </c>
      <c r="X418" s="5" t="s">
        <v>52</v>
      </c>
      <c r="Y418" s="5" t="s">
        <v>4149</v>
      </c>
      <c r="Z418" s="5" t="s">
        <v>4150</v>
      </c>
      <c r="AA418" s="5" t="s">
        <v>730</v>
      </c>
      <c r="AB418" s="5" t="s">
        <v>52</v>
      </c>
      <c r="AC418" s="5" t="s">
        <v>72</v>
      </c>
      <c r="AD418" s="5" t="s">
        <v>73</v>
      </c>
      <c r="AE418" s="5" t="s">
        <v>74</v>
      </c>
      <c r="AF418" s="5" t="s">
        <v>75</v>
      </c>
      <c r="AG418" s="5" t="s">
        <v>76</v>
      </c>
      <c r="AH418" s="5" t="s">
        <v>77</v>
      </c>
      <c r="AI418" s="5" t="s">
        <v>4151</v>
      </c>
      <c r="AJ418" s="5" t="s">
        <v>4152</v>
      </c>
      <c r="AK418" s="5" t="s">
        <v>4153</v>
      </c>
    </row>
    <row r="419" ht="15.75" customHeight="1">
      <c r="A419" s="5" t="s">
        <v>4154</v>
      </c>
      <c r="B419" s="5" t="s">
        <v>4155</v>
      </c>
      <c r="C419" s="5" t="s">
        <v>4156</v>
      </c>
      <c r="D419" s="6">
        <v>45071.0</v>
      </c>
      <c r="E419" s="5">
        <v>10228.0</v>
      </c>
      <c r="F419" s="5">
        <v>4649.0</v>
      </c>
      <c r="G419" s="5" t="s">
        <v>435</v>
      </c>
      <c r="H419" s="5" t="s">
        <v>45</v>
      </c>
      <c r="I419" s="5" t="s">
        <v>2454</v>
      </c>
      <c r="J419" s="5" t="s">
        <v>424</v>
      </c>
      <c r="K419" s="5" t="s">
        <v>4157</v>
      </c>
      <c r="L419" s="5" t="s">
        <v>4158</v>
      </c>
      <c r="M419" s="5" t="s">
        <v>4159</v>
      </c>
      <c r="N419" s="5">
        <v>46755.0</v>
      </c>
      <c r="O419" s="5">
        <v>1.0</v>
      </c>
      <c r="P419" s="5" t="s">
        <v>4160</v>
      </c>
      <c r="Q419" s="5" t="s">
        <v>211</v>
      </c>
      <c r="R419" s="5">
        <v>4.0</v>
      </c>
      <c r="S419" s="5" t="s">
        <v>53</v>
      </c>
      <c r="T419" s="5">
        <v>0.0</v>
      </c>
      <c r="U419" s="5" t="s">
        <v>52</v>
      </c>
      <c r="V419" s="5" t="s">
        <v>4161</v>
      </c>
      <c r="W419" s="5" t="s">
        <v>55</v>
      </c>
      <c r="X419" s="5" t="s">
        <v>4162</v>
      </c>
      <c r="Y419" s="5">
        <v>3117.0</v>
      </c>
      <c r="Z419" s="5" t="s">
        <v>4163</v>
      </c>
      <c r="AA419" s="5" t="s">
        <v>235</v>
      </c>
      <c r="AB419" s="5" t="s">
        <v>52</v>
      </c>
      <c r="AC419" s="5" t="s">
        <v>4164</v>
      </c>
      <c r="AD419" s="5" t="s">
        <v>4165</v>
      </c>
      <c r="AE419" s="5" t="s">
        <v>4166</v>
      </c>
      <c r="AF419" s="5" t="s">
        <v>4167</v>
      </c>
      <c r="AG419" s="5">
        <v>55347.0</v>
      </c>
      <c r="AH419" s="5" t="s">
        <v>4168</v>
      </c>
      <c r="AI419" s="5" t="s">
        <v>102</v>
      </c>
      <c r="AJ419" s="5" t="s">
        <v>102</v>
      </c>
      <c r="AK419" s="5" t="s">
        <v>4169</v>
      </c>
    </row>
    <row r="420" ht="15.75" customHeight="1">
      <c r="A420" s="5" t="s">
        <v>4170</v>
      </c>
      <c r="B420" s="5" t="s">
        <v>3493</v>
      </c>
      <c r="C420" s="5" t="s">
        <v>4171</v>
      </c>
      <c r="D420" s="6">
        <v>45067.0</v>
      </c>
      <c r="E420" s="5">
        <v>220418.0</v>
      </c>
      <c r="F420" s="5">
        <v>100190.0</v>
      </c>
      <c r="G420" s="5" t="s">
        <v>1419</v>
      </c>
      <c r="H420" s="5" t="s">
        <v>1534</v>
      </c>
      <c r="I420" s="5" t="s">
        <v>3470</v>
      </c>
      <c r="J420" s="5" t="s">
        <v>256</v>
      </c>
      <c r="K420" s="5" t="s">
        <v>4172</v>
      </c>
      <c r="L420" s="5" t="s">
        <v>4173</v>
      </c>
      <c r="M420" s="5" t="s">
        <v>4174</v>
      </c>
      <c r="N420" s="5" t="s">
        <v>52</v>
      </c>
      <c r="O420" s="5">
        <v>5.0</v>
      </c>
      <c r="P420" s="5" t="s">
        <v>4175</v>
      </c>
      <c r="Q420" s="5" t="s">
        <v>4176</v>
      </c>
      <c r="R420" s="5">
        <v>41.0</v>
      </c>
      <c r="S420" s="5" t="s">
        <v>53</v>
      </c>
      <c r="T420" s="5">
        <v>1.0</v>
      </c>
      <c r="U420" s="5" t="s">
        <v>70</v>
      </c>
      <c r="V420" s="5" t="s">
        <v>4177</v>
      </c>
      <c r="W420" s="5" t="s">
        <v>52</v>
      </c>
      <c r="X420" s="5" t="s">
        <v>52</v>
      </c>
      <c r="Y420" s="5" t="s">
        <v>4178</v>
      </c>
      <c r="Z420" s="5" t="s">
        <v>4179</v>
      </c>
      <c r="AA420" s="5" t="s">
        <v>235</v>
      </c>
      <c r="AB420" s="5" t="s">
        <v>52</v>
      </c>
      <c r="AC420" s="5" t="s">
        <v>3479</v>
      </c>
      <c r="AD420" s="5" t="s">
        <v>52</v>
      </c>
      <c r="AE420" s="5" t="s">
        <v>52</v>
      </c>
      <c r="AF420" s="5" t="s">
        <v>52</v>
      </c>
      <c r="AG420" s="5" t="s">
        <v>52</v>
      </c>
      <c r="AH420" s="5" t="s">
        <v>52</v>
      </c>
      <c r="AI420" s="5" t="s">
        <v>4180</v>
      </c>
      <c r="AJ420" s="5" t="s">
        <v>4181</v>
      </c>
      <c r="AK420" s="5" t="s">
        <v>4182</v>
      </c>
    </row>
    <row r="421" ht="15.75" customHeight="1">
      <c r="A421" s="5" t="s">
        <v>4183</v>
      </c>
      <c r="B421" s="5" t="s">
        <v>3493</v>
      </c>
      <c r="C421" s="5" t="s">
        <v>4171</v>
      </c>
      <c r="D421" s="6">
        <v>45067.0</v>
      </c>
      <c r="E421" s="5">
        <v>221496.0</v>
      </c>
      <c r="F421" s="5">
        <v>100680.0</v>
      </c>
      <c r="G421" s="5" t="s">
        <v>1419</v>
      </c>
      <c r="H421" s="5" t="s">
        <v>1534</v>
      </c>
      <c r="I421" s="5" t="s">
        <v>3470</v>
      </c>
      <c r="J421" s="5" t="s">
        <v>256</v>
      </c>
      <c r="K421" s="5" t="s">
        <v>3608</v>
      </c>
      <c r="L421" s="5" t="s">
        <v>4173</v>
      </c>
      <c r="M421" s="5" t="s">
        <v>4174</v>
      </c>
      <c r="N421" s="5" t="s">
        <v>52</v>
      </c>
      <c r="O421" s="5">
        <v>6.0</v>
      </c>
      <c r="P421" s="5" t="s">
        <v>4184</v>
      </c>
      <c r="Q421" s="5" t="s">
        <v>3612</v>
      </c>
      <c r="R421" s="5">
        <v>43.0</v>
      </c>
      <c r="S421" s="5" t="s">
        <v>53</v>
      </c>
      <c r="T421" s="5">
        <v>1.0</v>
      </c>
      <c r="U421" s="5" t="s">
        <v>70</v>
      </c>
      <c r="V421" s="5" t="s">
        <v>4185</v>
      </c>
      <c r="W421" s="5" t="s">
        <v>52</v>
      </c>
      <c r="X421" s="5" t="s">
        <v>52</v>
      </c>
      <c r="Y421" s="5" t="s">
        <v>4178</v>
      </c>
      <c r="Z421" s="5" t="s">
        <v>4186</v>
      </c>
      <c r="AA421" s="5" t="s">
        <v>235</v>
      </c>
      <c r="AB421" s="5" t="s">
        <v>52</v>
      </c>
      <c r="AC421" s="5" t="s">
        <v>3479</v>
      </c>
      <c r="AD421" s="5" t="s">
        <v>52</v>
      </c>
      <c r="AE421" s="5" t="s">
        <v>52</v>
      </c>
      <c r="AF421" s="5" t="s">
        <v>52</v>
      </c>
      <c r="AG421" s="5" t="s">
        <v>52</v>
      </c>
      <c r="AH421" s="5" t="s">
        <v>52</v>
      </c>
      <c r="AI421" s="5" t="s">
        <v>4180</v>
      </c>
      <c r="AJ421" s="5" t="s">
        <v>4187</v>
      </c>
      <c r="AK421" s="5" t="s">
        <v>4182</v>
      </c>
    </row>
    <row r="422" ht="15.75" customHeight="1">
      <c r="A422" s="5" t="s">
        <v>4188</v>
      </c>
      <c r="B422" s="5" t="s">
        <v>168</v>
      </c>
      <c r="C422" s="5" t="s">
        <v>169</v>
      </c>
      <c r="D422" s="6">
        <v>45064.0</v>
      </c>
      <c r="E422" s="5">
        <v>39600.0</v>
      </c>
      <c r="F422" s="5">
        <v>18000.0</v>
      </c>
      <c r="G422" s="5" t="s">
        <v>170</v>
      </c>
      <c r="H422" s="5" t="s">
        <v>171</v>
      </c>
      <c r="I422" s="5" t="s">
        <v>4189</v>
      </c>
      <c r="J422" s="5" t="s">
        <v>170</v>
      </c>
      <c r="K422" s="5" t="s">
        <v>3712</v>
      </c>
      <c r="L422" s="5" t="s">
        <v>174</v>
      </c>
      <c r="M422" s="5" t="s">
        <v>175</v>
      </c>
      <c r="N422" s="5" t="s">
        <v>52</v>
      </c>
      <c r="O422" s="5">
        <v>1.0</v>
      </c>
      <c r="P422" s="5" t="s">
        <v>4190</v>
      </c>
      <c r="Q422" s="5">
        <v>4510.0</v>
      </c>
      <c r="R422" s="5">
        <v>15985.0</v>
      </c>
      <c r="S422" s="5" t="s">
        <v>115</v>
      </c>
      <c r="T422" s="5">
        <v>0.0</v>
      </c>
      <c r="U422" s="5" t="s">
        <v>52</v>
      </c>
      <c r="V422" s="5" t="s">
        <v>4191</v>
      </c>
      <c r="W422" s="5" t="s">
        <v>52</v>
      </c>
      <c r="X422" s="5" t="s">
        <v>52</v>
      </c>
      <c r="Y422" s="5" t="s">
        <v>4192</v>
      </c>
      <c r="Z422" s="5" t="s">
        <v>4193</v>
      </c>
      <c r="AA422" s="5" t="s">
        <v>119</v>
      </c>
      <c r="AB422" s="5" t="s">
        <v>52</v>
      </c>
      <c r="AC422" s="5" t="s">
        <v>181</v>
      </c>
      <c r="AD422" s="5" t="s">
        <v>182</v>
      </c>
      <c r="AE422" s="5" t="s">
        <v>183</v>
      </c>
      <c r="AF422" s="5" t="s">
        <v>52</v>
      </c>
      <c r="AG422" s="5" t="s">
        <v>52</v>
      </c>
      <c r="AH422" s="5" t="s">
        <v>184</v>
      </c>
      <c r="AI422" s="5" t="s">
        <v>168</v>
      </c>
      <c r="AJ422" s="5" t="s">
        <v>174</v>
      </c>
      <c r="AK422" s="5" t="s">
        <v>185</v>
      </c>
    </row>
    <row r="423" ht="15.75" customHeight="1">
      <c r="A423" s="5" t="s">
        <v>4194</v>
      </c>
      <c r="B423" s="5" t="s">
        <v>4195</v>
      </c>
      <c r="C423" s="5" t="s">
        <v>4196</v>
      </c>
      <c r="D423" s="6">
        <v>45063.0</v>
      </c>
      <c r="E423" s="5">
        <v>9687.0</v>
      </c>
      <c r="F423" s="5">
        <v>4403.0</v>
      </c>
      <c r="G423" s="5" t="s">
        <v>435</v>
      </c>
      <c r="H423" s="5" t="s">
        <v>149</v>
      </c>
      <c r="I423" s="5" t="s">
        <v>4197</v>
      </c>
      <c r="J423" s="5" t="s">
        <v>424</v>
      </c>
      <c r="K423" s="5" t="s">
        <v>4198</v>
      </c>
      <c r="L423" s="5" t="s">
        <v>4199</v>
      </c>
      <c r="M423" s="5" t="s">
        <v>4200</v>
      </c>
      <c r="N423" s="5">
        <v>98057.0</v>
      </c>
      <c r="O423" s="5">
        <v>1.0</v>
      </c>
      <c r="P423" s="5" t="s">
        <v>4201</v>
      </c>
      <c r="Q423" s="5" t="s">
        <v>4202</v>
      </c>
      <c r="R423" s="5">
        <v>69.0</v>
      </c>
      <c r="S423" s="5" t="s">
        <v>115</v>
      </c>
      <c r="T423" s="5">
        <v>0.0</v>
      </c>
      <c r="U423" s="5" t="s">
        <v>52</v>
      </c>
      <c r="V423" s="5" t="s">
        <v>4203</v>
      </c>
      <c r="W423" s="5" t="s">
        <v>71</v>
      </c>
      <c r="X423" s="5" t="s">
        <v>52</v>
      </c>
      <c r="Y423" s="5" t="s">
        <v>4204</v>
      </c>
      <c r="Z423" s="5" t="s">
        <v>4205</v>
      </c>
      <c r="AA423" s="5" t="s">
        <v>119</v>
      </c>
      <c r="AB423" s="5" t="s">
        <v>283</v>
      </c>
      <c r="AC423" s="5" t="s">
        <v>181</v>
      </c>
      <c r="AD423" s="5" t="s">
        <v>182</v>
      </c>
      <c r="AE423" s="5" t="s">
        <v>183</v>
      </c>
      <c r="AF423" s="5" t="s">
        <v>52</v>
      </c>
      <c r="AG423" s="5" t="s">
        <v>52</v>
      </c>
      <c r="AH423" s="5" t="s">
        <v>184</v>
      </c>
      <c r="AI423" s="5" t="s">
        <v>4195</v>
      </c>
      <c r="AJ423" s="5" t="s">
        <v>4199</v>
      </c>
      <c r="AK423" s="5" t="s">
        <v>444</v>
      </c>
    </row>
    <row r="424" ht="15.75" customHeight="1">
      <c r="A424" s="5" t="s">
        <v>4206</v>
      </c>
      <c r="B424" s="5" t="s">
        <v>64</v>
      </c>
      <c r="C424" s="5" t="s">
        <v>3338</v>
      </c>
      <c r="D424" s="6">
        <v>45063.0</v>
      </c>
      <c r="E424" s="5">
        <v>67698.0</v>
      </c>
      <c r="F424" s="5">
        <v>30772.0</v>
      </c>
      <c r="G424" s="5" t="s">
        <v>1683</v>
      </c>
      <c r="H424" s="5" t="s">
        <v>530</v>
      </c>
      <c r="I424" s="5" t="s">
        <v>4207</v>
      </c>
      <c r="J424" s="5" t="s">
        <v>1685</v>
      </c>
      <c r="K424" s="5" t="s">
        <v>1824</v>
      </c>
      <c r="L424" s="5" t="s">
        <v>4208</v>
      </c>
      <c r="M424" s="5" t="s">
        <v>4209</v>
      </c>
      <c r="N424" s="5">
        <v>1960.0</v>
      </c>
      <c r="O424" s="5">
        <v>2.0</v>
      </c>
      <c r="P424" s="5" t="s">
        <v>4210</v>
      </c>
      <c r="Q424" s="5" t="s">
        <v>52</v>
      </c>
      <c r="R424" s="5">
        <v>2745.0</v>
      </c>
      <c r="S424" s="5" t="s">
        <v>69</v>
      </c>
      <c r="T424" s="5">
        <v>58.0</v>
      </c>
      <c r="U424" s="5" t="s">
        <v>93</v>
      </c>
      <c r="V424" s="5" t="s">
        <v>4211</v>
      </c>
      <c r="W424" s="5" t="s">
        <v>71</v>
      </c>
      <c r="X424" s="5" t="s">
        <v>52</v>
      </c>
      <c r="Y424" s="5" t="s">
        <v>4065</v>
      </c>
      <c r="Z424" s="5" t="s">
        <v>4212</v>
      </c>
      <c r="AA424" s="5" t="s">
        <v>260</v>
      </c>
      <c r="AB424" s="5" t="s">
        <v>52</v>
      </c>
      <c r="AC424" s="5" t="s">
        <v>216</v>
      </c>
      <c r="AD424" s="5" t="s">
        <v>217</v>
      </c>
      <c r="AE424" s="5" t="s">
        <v>218</v>
      </c>
      <c r="AF424" s="5" t="s">
        <v>52</v>
      </c>
      <c r="AG424" s="5" t="s">
        <v>52</v>
      </c>
      <c r="AH424" s="5" t="s">
        <v>52</v>
      </c>
      <c r="AI424" s="5" t="s">
        <v>64</v>
      </c>
      <c r="AJ424" s="5" t="s">
        <v>4208</v>
      </c>
      <c r="AK424" s="5" t="s">
        <v>79</v>
      </c>
    </row>
    <row r="425" ht="15.75" customHeight="1">
      <c r="A425" s="5" t="s">
        <v>4213</v>
      </c>
      <c r="B425" s="5" t="s">
        <v>4214</v>
      </c>
      <c r="C425" s="5" t="s">
        <v>4215</v>
      </c>
      <c r="D425" s="6">
        <v>45059.0</v>
      </c>
      <c r="E425" s="5">
        <v>88704.0</v>
      </c>
      <c r="F425" s="5">
        <v>40320.0</v>
      </c>
      <c r="G425" s="5" t="s">
        <v>4216</v>
      </c>
      <c r="H425" s="5" t="s">
        <v>131</v>
      </c>
      <c r="I425" s="5" t="s">
        <v>4197</v>
      </c>
      <c r="J425" s="5" t="s">
        <v>4217</v>
      </c>
      <c r="K425" s="5" t="s">
        <v>4218</v>
      </c>
      <c r="L425" s="5" t="s">
        <v>4219</v>
      </c>
      <c r="M425" s="5" t="s">
        <v>4220</v>
      </c>
      <c r="N425" s="5">
        <v>64060.0</v>
      </c>
      <c r="O425" s="5">
        <v>2.0</v>
      </c>
      <c r="P425" s="5" t="s">
        <v>4221</v>
      </c>
      <c r="Q425" s="5" t="s">
        <v>4222</v>
      </c>
      <c r="R425" s="5">
        <v>36.0</v>
      </c>
      <c r="S425" s="5" t="s">
        <v>115</v>
      </c>
      <c r="T425" s="5">
        <v>0.0</v>
      </c>
      <c r="U425" s="5" t="s">
        <v>52</v>
      </c>
      <c r="V425" s="5" t="s">
        <v>4223</v>
      </c>
      <c r="W425" s="5" t="s">
        <v>71</v>
      </c>
      <c r="X425" s="5" t="s">
        <v>52</v>
      </c>
      <c r="Y425" s="5" t="s">
        <v>4204</v>
      </c>
      <c r="Z425" s="5" t="s">
        <v>4224</v>
      </c>
      <c r="AA425" s="5" t="s">
        <v>119</v>
      </c>
      <c r="AB425" s="5" t="s">
        <v>52</v>
      </c>
      <c r="AC425" s="5" t="s">
        <v>181</v>
      </c>
      <c r="AD425" s="5" t="s">
        <v>182</v>
      </c>
      <c r="AE425" s="5" t="s">
        <v>183</v>
      </c>
      <c r="AF425" s="5" t="s">
        <v>52</v>
      </c>
      <c r="AG425" s="5" t="s">
        <v>52</v>
      </c>
      <c r="AH425" s="5" t="s">
        <v>184</v>
      </c>
      <c r="AI425" s="5" t="s">
        <v>2164</v>
      </c>
      <c r="AJ425" s="5" t="s">
        <v>4225</v>
      </c>
      <c r="AK425" s="5" t="s">
        <v>4226</v>
      </c>
    </row>
    <row r="426" ht="15.75" customHeight="1">
      <c r="A426" s="5" t="s">
        <v>4227</v>
      </c>
      <c r="B426" s="5" t="s">
        <v>1144</v>
      </c>
      <c r="C426" s="5" t="s">
        <v>204</v>
      </c>
      <c r="D426" s="6">
        <v>45059.0</v>
      </c>
      <c r="E426" s="5">
        <v>125487.0</v>
      </c>
      <c r="F426" s="5">
        <v>57040.0</v>
      </c>
      <c r="G426" s="5" t="s">
        <v>188</v>
      </c>
      <c r="H426" s="5" t="s">
        <v>205</v>
      </c>
      <c r="I426" s="5" t="s">
        <v>2706</v>
      </c>
      <c r="J426" s="5" t="s">
        <v>191</v>
      </c>
      <c r="K426" s="5" t="s">
        <v>1461</v>
      </c>
      <c r="L426" s="5" t="s">
        <v>4228</v>
      </c>
      <c r="M426" s="5" t="s">
        <v>3718</v>
      </c>
      <c r="N426" s="5">
        <v>29228.0</v>
      </c>
      <c r="O426" s="5">
        <v>3.0</v>
      </c>
      <c r="P426" s="5" t="s">
        <v>4229</v>
      </c>
      <c r="Q426" s="5" t="s">
        <v>1465</v>
      </c>
      <c r="R426" s="5">
        <v>7176.0</v>
      </c>
      <c r="S426" s="5" t="s">
        <v>53</v>
      </c>
      <c r="T426" s="5">
        <v>83.0</v>
      </c>
      <c r="U426" s="5" t="s">
        <v>70</v>
      </c>
      <c r="V426" s="5" t="s">
        <v>4230</v>
      </c>
      <c r="W426" s="5" t="s">
        <v>52</v>
      </c>
      <c r="X426" s="5" t="s">
        <v>52</v>
      </c>
      <c r="Y426" s="5" t="s">
        <v>4231</v>
      </c>
      <c r="Z426" s="5" t="s">
        <v>4232</v>
      </c>
      <c r="AA426" s="5" t="s">
        <v>162</v>
      </c>
      <c r="AB426" s="5" t="s">
        <v>52</v>
      </c>
      <c r="AC426" s="5" t="s">
        <v>3723</v>
      </c>
      <c r="AD426" s="5" t="s">
        <v>3724</v>
      </c>
      <c r="AE426" s="5" t="s">
        <v>3725</v>
      </c>
      <c r="AF426" s="5" t="s">
        <v>52</v>
      </c>
      <c r="AG426" s="5" t="s">
        <v>3726</v>
      </c>
      <c r="AH426" s="5" t="s">
        <v>3727</v>
      </c>
      <c r="AI426" s="5" t="s">
        <v>1144</v>
      </c>
      <c r="AJ426" s="5" t="s">
        <v>3728</v>
      </c>
      <c r="AK426" s="5" t="s">
        <v>3729</v>
      </c>
    </row>
    <row r="427" ht="15.75" customHeight="1">
      <c r="A427" s="5" t="s">
        <v>4233</v>
      </c>
      <c r="B427" s="5" t="s">
        <v>490</v>
      </c>
      <c r="C427" s="5" t="s">
        <v>1133</v>
      </c>
      <c r="D427" s="6">
        <v>45058.0</v>
      </c>
      <c r="E427" s="5">
        <v>23417.0</v>
      </c>
      <c r="F427" s="5">
        <v>10644.0</v>
      </c>
      <c r="G427" s="5" t="s">
        <v>3378</v>
      </c>
      <c r="H427" s="5" t="s">
        <v>366</v>
      </c>
      <c r="I427" s="5" t="s">
        <v>2260</v>
      </c>
      <c r="J427" s="5" t="s">
        <v>3378</v>
      </c>
      <c r="K427" s="5" t="s">
        <v>391</v>
      </c>
      <c r="L427" s="5" t="s">
        <v>4234</v>
      </c>
      <c r="M427" s="5" t="s">
        <v>1806</v>
      </c>
      <c r="N427" s="5">
        <v>11003.0</v>
      </c>
      <c r="O427" s="5">
        <v>1.0</v>
      </c>
      <c r="P427" s="5" t="s">
        <v>4235</v>
      </c>
      <c r="Q427" s="5" t="s">
        <v>466</v>
      </c>
      <c r="R427" s="5">
        <v>886.0</v>
      </c>
      <c r="S427" s="5" t="s">
        <v>92</v>
      </c>
      <c r="T427" s="5">
        <v>2190.0</v>
      </c>
      <c r="U427" s="5" t="s">
        <v>158</v>
      </c>
      <c r="V427" s="5" t="s">
        <v>4236</v>
      </c>
      <c r="W427" s="5" t="s">
        <v>71</v>
      </c>
      <c r="X427" s="5" t="s">
        <v>52</v>
      </c>
      <c r="Y427" s="5" t="s">
        <v>4237</v>
      </c>
      <c r="Z427" s="5" t="s">
        <v>4238</v>
      </c>
      <c r="AA427" s="5" t="s">
        <v>200</v>
      </c>
      <c r="AB427" s="5" t="s">
        <v>52</v>
      </c>
      <c r="AC427" s="5" t="s">
        <v>163</v>
      </c>
      <c r="AD427" s="5" t="s">
        <v>164</v>
      </c>
      <c r="AE427" s="5" t="s">
        <v>165</v>
      </c>
      <c r="AF427" s="5" t="s">
        <v>52</v>
      </c>
      <c r="AG427" s="5" t="s">
        <v>52</v>
      </c>
      <c r="AH427" s="5" t="s">
        <v>52</v>
      </c>
      <c r="AI427" s="5" t="s">
        <v>490</v>
      </c>
      <c r="AJ427" s="5" t="s">
        <v>4234</v>
      </c>
      <c r="AK427" s="5" t="s">
        <v>1142</v>
      </c>
    </row>
    <row r="428" ht="15.75" customHeight="1">
      <c r="A428" s="5" t="s">
        <v>4239</v>
      </c>
      <c r="B428" s="5" t="s">
        <v>4240</v>
      </c>
      <c r="C428" s="5" t="s">
        <v>4241</v>
      </c>
      <c r="D428" s="6">
        <v>45058.0</v>
      </c>
      <c r="E428" s="5">
        <v>43761.0</v>
      </c>
      <c r="F428" s="5">
        <v>19891.0</v>
      </c>
      <c r="G428" s="5" t="s">
        <v>1458</v>
      </c>
      <c r="H428" s="5" t="s">
        <v>45</v>
      </c>
      <c r="I428" s="5" t="s">
        <v>4242</v>
      </c>
      <c r="J428" s="5" t="s">
        <v>1460</v>
      </c>
      <c r="K428" s="5" t="s">
        <v>4243</v>
      </c>
      <c r="L428" s="5" t="s">
        <v>4244</v>
      </c>
      <c r="M428" s="5" t="s">
        <v>4245</v>
      </c>
      <c r="N428" s="5" t="s">
        <v>52</v>
      </c>
      <c r="O428" s="5">
        <v>1.0</v>
      </c>
      <c r="P428" s="5" t="s">
        <v>4246</v>
      </c>
      <c r="Q428" s="5" t="s">
        <v>279</v>
      </c>
      <c r="R428" s="5">
        <v>80.0</v>
      </c>
      <c r="S428" s="5" t="s">
        <v>2397</v>
      </c>
      <c r="T428" s="5">
        <v>30.0</v>
      </c>
      <c r="U428" s="5" t="s">
        <v>70</v>
      </c>
      <c r="V428" s="5" t="s">
        <v>4247</v>
      </c>
      <c r="W428" s="5" t="s">
        <v>52</v>
      </c>
      <c r="X428" s="5" t="s">
        <v>52</v>
      </c>
      <c r="Y428" s="5" t="s">
        <v>4248</v>
      </c>
      <c r="Z428" s="5" t="s">
        <v>4249</v>
      </c>
      <c r="AA428" s="5" t="s">
        <v>162</v>
      </c>
      <c r="AB428" s="5" t="s">
        <v>52</v>
      </c>
      <c r="AC428" s="5" t="s">
        <v>72</v>
      </c>
      <c r="AD428" s="5" t="s">
        <v>73</v>
      </c>
      <c r="AE428" s="5" t="s">
        <v>74</v>
      </c>
      <c r="AF428" s="5" t="s">
        <v>75</v>
      </c>
      <c r="AG428" s="5" t="s">
        <v>76</v>
      </c>
      <c r="AH428" s="5" t="s">
        <v>77</v>
      </c>
      <c r="AI428" s="5" t="s">
        <v>4250</v>
      </c>
      <c r="AJ428" s="5" t="s">
        <v>4251</v>
      </c>
      <c r="AK428" s="5" t="s">
        <v>928</v>
      </c>
    </row>
    <row r="429" ht="15.75" customHeight="1">
      <c r="A429" s="5" t="s">
        <v>4252</v>
      </c>
      <c r="B429" s="5" t="s">
        <v>168</v>
      </c>
      <c r="C429" s="5" t="s">
        <v>169</v>
      </c>
      <c r="D429" s="6">
        <v>45056.0</v>
      </c>
      <c r="E429" s="5">
        <v>73260.0</v>
      </c>
      <c r="F429" s="5">
        <v>33300.0</v>
      </c>
      <c r="G429" s="5" t="s">
        <v>3378</v>
      </c>
      <c r="H429" s="5" t="s">
        <v>272</v>
      </c>
      <c r="I429" s="5" t="s">
        <v>4253</v>
      </c>
      <c r="J429" s="5" t="s">
        <v>3378</v>
      </c>
      <c r="K429" s="5" t="s">
        <v>4254</v>
      </c>
      <c r="L429" s="5" t="s">
        <v>174</v>
      </c>
      <c r="M429" s="5" t="s">
        <v>175</v>
      </c>
      <c r="N429" s="5" t="s">
        <v>52</v>
      </c>
      <c r="O429" s="5">
        <v>2.0</v>
      </c>
      <c r="P429" s="5" t="s">
        <v>4255</v>
      </c>
      <c r="Q429" s="5" t="s">
        <v>2195</v>
      </c>
      <c r="R429" s="5">
        <v>33580.0</v>
      </c>
      <c r="S429" s="5" t="s">
        <v>115</v>
      </c>
      <c r="T429" s="5">
        <v>0.0</v>
      </c>
      <c r="U429" s="5" t="s">
        <v>52</v>
      </c>
      <c r="V429" s="5" t="s">
        <v>4256</v>
      </c>
      <c r="W429" s="5" t="s">
        <v>52</v>
      </c>
      <c r="X429" s="5" t="s">
        <v>52</v>
      </c>
      <c r="Y429" s="5" t="s">
        <v>641</v>
      </c>
      <c r="Z429" s="5" t="s">
        <v>4257</v>
      </c>
      <c r="AA429" s="5" t="s">
        <v>1734</v>
      </c>
      <c r="AB429" s="5" t="s">
        <v>52</v>
      </c>
      <c r="AC429" s="5" t="s">
        <v>181</v>
      </c>
      <c r="AD429" s="5" t="s">
        <v>182</v>
      </c>
      <c r="AE429" s="5" t="s">
        <v>183</v>
      </c>
      <c r="AF429" s="5" t="s">
        <v>52</v>
      </c>
      <c r="AG429" s="5" t="s">
        <v>52</v>
      </c>
      <c r="AH429" s="5" t="s">
        <v>184</v>
      </c>
      <c r="AI429" s="5" t="s">
        <v>168</v>
      </c>
      <c r="AJ429" s="5" t="s">
        <v>174</v>
      </c>
      <c r="AK429" s="5" t="s">
        <v>185</v>
      </c>
    </row>
    <row r="430" ht="15.75" customHeight="1">
      <c r="A430" s="5" t="s">
        <v>4258</v>
      </c>
      <c r="B430" s="5" t="s">
        <v>4259</v>
      </c>
      <c r="C430" s="5" t="s">
        <v>4260</v>
      </c>
      <c r="D430" s="6">
        <v>45054.0</v>
      </c>
      <c r="E430" s="5">
        <v>21182.0</v>
      </c>
      <c r="F430" s="5">
        <v>9628.0</v>
      </c>
      <c r="G430" s="5" t="s">
        <v>435</v>
      </c>
      <c r="H430" s="5" t="s">
        <v>45</v>
      </c>
      <c r="I430" s="5" t="s">
        <v>2116</v>
      </c>
      <c r="J430" s="5" t="s">
        <v>424</v>
      </c>
      <c r="K430" s="5" t="s">
        <v>4261</v>
      </c>
      <c r="L430" s="5" t="s">
        <v>4262</v>
      </c>
      <c r="M430" s="5" t="s">
        <v>4263</v>
      </c>
      <c r="N430" s="5" t="s">
        <v>52</v>
      </c>
      <c r="O430" s="5">
        <v>1.0</v>
      </c>
      <c r="P430" s="5" t="s">
        <v>4264</v>
      </c>
      <c r="Q430" s="5">
        <v>4532.0</v>
      </c>
      <c r="R430" s="5">
        <v>4586.0</v>
      </c>
      <c r="S430" s="5" t="s">
        <v>115</v>
      </c>
      <c r="T430" s="5">
        <v>0.0</v>
      </c>
      <c r="U430" s="5" t="s">
        <v>52</v>
      </c>
      <c r="V430" s="5" t="s">
        <v>4265</v>
      </c>
      <c r="W430" s="5" t="s">
        <v>52</v>
      </c>
      <c r="X430" s="5" t="s">
        <v>52</v>
      </c>
      <c r="Y430" s="5">
        <v>3114.0</v>
      </c>
      <c r="Z430" s="5" t="s">
        <v>4266</v>
      </c>
      <c r="AA430" s="5" t="s">
        <v>260</v>
      </c>
      <c r="AB430" s="5" t="s">
        <v>283</v>
      </c>
      <c r="AC430" s="5" t="s">
        <v>181</v>
      </c>
      <c r="AD430" s="5" t="s">
        <v>182</v>
      </c>
      <c r="AE430" s="5" t="s">
        <v>183</v>
      </c>
      <c r="AF430" s="5" t="s">
        <v>52</v>
      </c>
      <c r="AG430" s="5" t="s">
        <v>52</v>
      </c>
      <c r="AH430" s="5" t="s">
        <v>184</v>
      </c>
      <c r="AI430" s="5" t="s">
        <v>4267</v>
      </c>
      <c r="AJ430" s="5" t="s">
        <v>4268</v>
      </c>
      <c r="AK430" s="5" t="s">
        <v>444</v>
      </c>
    </row>
    <row r="431" ht="15.75" customHeight="1">
      <c r="A431" s="5" t="s">
        <v>4269</v>
      </c>
      <c r="B431" s="5" t="s">
        <v>3980</v>
      </c>
      <c r="C431" s="5" t="s">
        <v>3981</v>
      </c>
      <c r="D431" s="6">
        <v>45054.0</v>
      </c>
      <c r="E431" s="5">
        <v>57009.0</v>
      </c>
      <c r="F431" s="5">
        <v>25913.0</v>
      </c>
      <c r="G431" s="5" t="s">
        <v>1419</v>
      </c>
      <c r="H431" s="5" t="s">
        <v>1534</v>
      </c>
      <c r="I431" s="5" t="s">
        <v>3880</v>
      </c>
      <c r="J431" s="5" t="s">
        <v>256</v>
      </c>
      <c r="K431" s="5" t="s">
        <v>3485</v>
      </c>
      <c r="L431" s="5" t="s">
        <v>4270</v>
      </c>
      <c r="M431" s="5" t="s">
        <v>3984</v>
      </c>
      <c r="N431" s="5" t="s">
        <v>52</v>
      </c>
      <c r="O431" s="5">
        <v>1.0</v>
      </c>
      <c r="P431" s="5" t="s">
        <v>4271</v>
      </c>
      <c r="Q431" s="5" t="s">
        <v>91</v>
      </c>
      <c r="R431" s="5">
        <v>10.0</v>
      </c>
      <c r="S431" s="5" t="s">
        <v>115</v>
      </c>
      <c r="T431" s="5">
        <v>0.0</v>
      </c>
      <c r="U431" s="5" t="s">
        <v>70</v>
      </c>
      <c r="V431" s="5" t="s">
        <v>4272</v>
      </c>
      <c r="W431" s="5" t="s">
        <v>52</v>
      </c>
      <c r="X431" s="5" t="s">
        <v>52</v>
      </c>
      <c r="Y431" s="5" t="s">
        <v>4273</v>
      </c>
      <c r="Z431" s="5">
        <v>807022.0</v>
      </c>
      <c r="AA431" s="5" t="s">
        <v>59</v>
      </c>
      <c r="AB431" s="5" t="s">
        <v>52</v>
      </c>
      <c r="AC431" s="5" t="s">
        <v>3479</v>
      </c>
      <c r="AD431" s="5" t="s">
        <v>52</v>
      </c>
      <c r="AE431" s="5" t="s">
        <v>52</v>
      </c>
      <c r="AF431" s="5" t="s">
        <v>52</v>
      </c>
      <c r="AG431" s="5" t="s">
        <v>52</v>
      </c>
      <c r="AH431" s="5" t="s">
        <v>52</v>
      </c>
      <c r="AI431" s="5" t="s">
        <v>3980</v>
      </c>
      <c r="AJ431" s="5" t="s">
        <v>4274</v>
      </c>
      <c r="AK431" s="5" t="s">
        <v>1428</v>
      </c>
    </row>
    <row r="432" ht="15.75" customHeight="1">
      <c r="A432" s="5" t="s">
        <v>4275</v>
      </c>
      <c r="B432" s="5" t="s">
        <v>4276</v>
      </c>
      <c r="C432" s="5" t="s">
        <v>3981</v>
      </c>
      <c r="D432" s="6">
        <v>45054.0</v>
      </c>
      <c r="E432" s="5">
        <v>222486.0</v>
      </c>
      <c r="F432" s="5">
        <v>101130.0</v>
      </c>
      <c r="G432" s="5" t="s">
        <v>1419</v>
      </c>
      <c r="H432" s="5" t="s">
        <v>1534</v>
      </c>
      <c r="I432" s="5" t="s">
        <v>3880</v>
      </c>
      <c r="J432" s="5" t="s">
        <v>256</v>
      </c>
      <c r="K432" s="5" t="s">
        <v>4277</v>
      </c>
      <c r="L432" s="5" t="s">
        <v>4278</v>
      </c>
      <c r="M432" s="5" t="s">
        <v>3984</v>
      </c>
      <c r="N432" s="5" t="s">
        <v>52</v>
      </c>
      <c r="O432" s="5">
        <v>4.0</v>
      </c>
      <c r="P432" s="5" t="s">
        <v>4279</v>
      </c>
      <c r="Q432" s="5" t="s">
        <v>4280</v>
      </c>
      <c r="R432" s="5">
        <v>198.0</v>
      </c>
      <c r="S432" s="5" t="s">
        <v>115</v>
      </c>
      <c r="T432" s="5">
        <v>0.0</v>
      </c>
      <c r="U432" s="5" t="s">
        <v>70</v>
      </c>
      <c r="V432" s="5" t="s">
        <v>4281</v>
      </c>
      <c r="W432" s="5" t="s">
        <v>52</v>
      </c>
      <c r="X432" s="5" t="s">
        <v>52</v>
      </c>
      <c r="Y432" s="5" t="s">
        <v>4273</v>
      </c>
      <c r="Z432" s="5" t="s">
        <v>4282</v>
      </c>
      <c r="AA432" s="5" t="s">
        <v>59</v>
      </c>
      <c r="AB432" s="5" t="s">
        <v>52</v>
      </c>
      <c r="AC432" s="5" t="s">
        <v>3479</v>
      </c>
      <c r="AD432" s="5" t="s">
        <v>52</v>
      </c>
      <c r="AE432" s="5" t="s">
        <v>52</v>
      </c>
      <c r="AF432" s="5" t="s">
        <v>52</v>
      </c>
      <c r="AG432" s="5" t="s">
        <v>52</v>
      </c>
      <c r="AH432" s="5" t="s">
        <v>52</v>
      </c>
      <c r="AI432" s="5" t="s">
        <v>4276</v>
      </c>
      <c r="AJ432" s="5" t="s">
        <v>4283</v>
      </c>
      <c r="AK432" s="5" t="s">
        <v>1428</v>
      </c>
    </row>
    <row r="433" ht="15.75" customHeight="1">
      <c r="A433" s="5" t="s">
        <v>4284</v>
      </c>
      <c r="B433" s="5" t="s">
        <v>4285</v>
      </c>
      <c r="C433" s="5" t="s">
        <v>4286</v>
      </c>
      <c r="D433" s="6">
        <v>45053.0</v>
      </c>
      <c r="E433" s="5">
        <v>55867.0</v>
      </c>
      <c r="F433" s="5">
        <v>25394.0</v>
      </c>
      <c r="G433" s="5" t="s">
        <v>3935</v>
      </c>
      <c r="H433" s="5" t="s">
        <v>45</v>
      </c>
      <c r="I433" s="5" t="s">
        <v>4287</v>
      </c>
      <c r="J433" s="5" t="s">
        <v>872</v>
      </c>
      <c r="K433" s="5" t="s">
        <v>1824</v>
      </c>
      <c r="L433" s="5" t="s">
        <v>4288</v>
      </c>
      <c r="M433" s="5" t="s">
        <v>4289</v>
      </c>
      <c r="N433" s="5">
        <v>11738.0</v>
      </c>
      <c r="O433" s="5">
        <v>1.0</v>
      </c>
      <c r="P433" s="5" t="s">
        <v>4290</v>
      </c>
      <c r="Q433" s="5">
        <v>2210.0</v>
      </c>
      <c r="R433" s="5">
        <v>933.0</v>
      </c>
      <c r="S433" s="5" t="s">
        <v>53</v>
      </c>
      <c r="T433" s="5">
        <v>0.0</v>
      </c>
      <c r="U433" s="5" t="s">
        <v>52</v>
      </c>
      <c r="V433" s="5" t="s">
        <v>4291</v>
      </c>
      <c r="W433" s="5" t="s">
        <v>71</v>
      </c>
      <c r="X433" s="5" t="s">
        <v>52</v>
      </c>
      <c r="Y433" s="5" t="s">
        <v>4292</v>
      </c>
      <c r="Z433" s="5">
        <v>721244.0</v>
      </c>
      <c r="AA433" s="5" t="s">
        <v>235</v>
      </c>
      <c r="AB433" s="5" t="s">
        <v>52</v>
      </c>
      <c r="AC433" s="5" t="s">
        <v>216</v>
      </c>
      <c r="AD433" s="5" t="s">
        <v>217</v>
      </c>
      <c r="AE433" s="5" t="s">
        <v>218</v>
      </c>
      <c r="AF433" s="5" t="s">
        <v>52</v>
      </c>
      <c r="AG433" s="5" t="s">
        <v>52</v>
      </c>
      <c r="AH433" s="5" t="s">
        <v>52</v>
      </c>
      <c r="AI433" s="5" t="s">
        <v>4286</v>
      </c>
      <c r="AJ433" s="5" t="s">
        <v>4293</v>
      </c>
      <c r="AK433" s="5" t="s">
        <v>4294</v>
      </c>
    </row>
    <row r="434" ht="15.75" customHeight="1">
      <c r="A434" s="5" t="s">
        <v>4295</v>
      </c>
      <c r="B434" s="5" t="s">
        <v>4296</v>
      </c>
      <c r="C434" s="5" t="s">
        <v>4297</v>
      </c>
      <c r="D434" s="6">
        <v>45052.0</v>
      </c>
      <c r="E434" s="5">
        <v>202899.0</v>
      </c>
      <c r="F434" s="5">
        <v>92227.0</v>
      </c>
      <c r="G434" s="5" t="s">
        <v>556</v>
      </c>
      <c r="H434" s="5" t="s">
        <v>171</v>
      </c>
      <c r="I434" s="5" t="s">
        <v>1408</v>
      </c>
      <c r="J434" s="5" t="s">
        <v>558</v>
      </c>
      <c r="K434" s="5" t="s">
        <v>4298</v>
      </c>
      <c r="L434" s="5" t="s">
        <v>4299</v>
      </c>
      <c r="M434" s="5" t="s">
        <v>4300</v>
      </c>
      <c r="N434" s="5">
        <v>64161.0</v>
      </c>
      <c r="O434" s="5">
        <v>4.0</v>
      </c>
      <c r="P434" s="5" t="s">
        <v>4301</v>
      </c>
      <c r="Q434" s="5" t="s">
        <v>666</v>
      </c>
      <c r="R434" s="5">
        <v>9834.0</v>
      </c>
      <c r="S434" s="5" t="s">
        <v>69</v>
      </c>
      <c r="T434" s="5">
        <v>2.0</v>
      </c>
      <c r="U434" s="5" t="s">
        <v>70</v>
      </c>
      <c r="V434" s="5" t="s">
        <v>4302</v>
      </c>
      <c r="W434" s="5" t="s">
        <v>52</v>
      </c>
      <c r="X434" s="5" t="s">
        <v>52</v>
      </c>
      <c r="Y434" s="5" t="s">
        <v>4303</v>
      </c>
      <c r="Z434" s="5" t="s">
        <v>4304</v>
      </c>
      <c r="AA434" s="5" t="s">
        <v>119</v>
      </c>
      <c r="AB434" s="5" t="s">
        <v>283</v>
      </c>
      <c r="AC434" s="5" t="s">
        <v>398</v>
      </c>
      <c r="AD434" s="5" t="s">
        <v>399</v>
      </c>
      <c r="AE434" s="5" t="s">
        <v>400</v>
      </c>
      <c r="AF434" s="5" t="s">
        <v>401</v>
      </c>
      <c r="AG434" s="5">
        <v>23502.0</v>
      </c>
      <c r="AH434" s="5" t="s">
        <v>402</v>
      </c>
      <c r="AI434" s="5" t="s">
        <v>4305</v>
      </c>
      <c r="AJ434" s="5" t="s">
        <v>4306</v>
      </c>
      <c r="AK434" s="5" t="s">
        <v>2963</v>
      </c>
    </row>
    <row r="435" ht="15.75" customHeight="1">
      <c r="A435" s="5" t="s">
        <v>4307</v>
      </c>
      <c r="B435" s="5" t="s">
        <v>4308</v>
      </c>
      <c r="C435" s="5" t="s">
        <v>4309</v>
      </c>
      <c r="D435" s="6">
        <v>45050.0</v>
      </c>
      <c r="E435" s="5">
        <v>85844.0</v>
      </c>
      <c r="F435" s="5">
        <v>39020.0</v>
      </c>
      <c r="G435" s="5" t="s">
        <v>4310</v>
      </c>
      <c r="H435" s="5" t="s">
        <v>189</v>
      </c>
      <c r="I435" s="5" t="s">
        <v>4311</v>
      </c>
      <c r="J435" s="5" t="s">
        <v>872</v>
      </c>
      <c r="K435" s="5" t="s">
        <v>4312</v>
      </c>
      <c r="L435" s="5" t="s">
        <v>4313</v>
      </c>
      <c r="M435" s="5" t="s">
        <v>4314</v>
      </c>
      <c r="N435" s="5">
        <v>70518.0</v>
      </c>
      <c r="O435" s="5">
        <v>1.0</v>
      </c>
      <c r="P435" s="5" t="s">
        <v>4315</v>
      </c>
      <c r="Q435" s="5" t="s">
        <v>52</v>
      </c>
      <c r="R435" s="5">
        <v>4.0</v>
      </c>
      <c r="S435" s="5" t="s">
        <v>115</v>
      </c>
      <c r="T435" s="5">
        <v>129.0</v>
      </c>
      <c r="U435" s="5" t="s">
        <v>93</v>
      </c>
      <c r="V435" s="5" t="s">
        <v>4316</v>
      </c>
      <c r="W435" s="5" t="s">
        <v>71</v>
      </c>
      <c r="X435" s="5" t="s">
        <v>52</v>
      </c>
      <c r="Y435" s="5" t="s">
        <v>4317</v>
      </c>
      <c r="Z435" s="5" t="s">
        <v>52</v>
      </c>
      <c r="AA435" s="5" t="s">
        <v>215</v>
      </c>
      <c r="AB435" s="5" t="s">
        <v>52</v>
      </c>
      <c r="AC435" s="5" t="s">
        <v>4318</v>
      </c>
      <c r="AD435" s="5" t="s">
        <v>52</v>
      </c>
      <c r="AE435" s="5" t="s">
        <v>52</v>
      </c>
      <c r="AF435" s="5" t="s">
        <v>52</v>
      </c>
      <c r="AG435" s="5" t="s">
        <v>52</v>
      </c>
      <c r="AH435" s="5" t="s">
        <v>52</v>
      </c>
      <c r="AI435" s="5" t="s">
        <v>4319</v>
      </c>
      <c r="AJ435" s="5" t="s">
        <v>4320</v>
      </c>
      <c r="AK435" s="5" t="s">
        <v>4321</v>
      </c>
    </row>
    <row r="436" ht="15.75" customHeight="1">
      <c r="A436" s="5" t="s">
        <v>4322</v>
      </c>
      <c r="B436" s="5" t="s">
        <v>1144</v>
      </c>
      <c r="C436" s="5" t="s">
        <v>204</v>
      </c>
      <c r="D436" s="6">
        <v>45049.0</v>
      </c>
      <c r="E436" s="5">
        <v>60404.0</v>
      </c>
      <c r="F436" s="5">
        <v>27456.0</v>
      </c>
      <c r="G436" s="5" t="s">
        <v>188</v>
      </c>
      <c r="H436" s="5" t="s">
        <v>205</v>
      </c>
      <c r="I436" s="5" t="s">
        <v>2403</v>
      </c>
      <c r="J436" s="5" t="s">
        <v>191</v>
      </c>
      <c r="K436" s="5" t="s">
        <v>192</v>
      </c>
      <c r="L436" s="5" t="s">
        <v>4228</v>
      </c>
      <c r="M436" s="5" t="s">
        <v>3718</v>
      </c>
      <c r="N436" s="5">
        <v>29228.0</v>
      </c>
      <c r="O436" s="5">
        <v>2.0</v>
      </c>
      <c r="P436" s="5" t="s">
        <v>4323</v>
      </c>
      <c r="Q436" s="5" t="s">
        <v>195</v>
      </c>
      <c r="R436" s="5">
        <v>6336.0</v>
      </c>
      <c r="S436" s="5" t="s">
        <v>53</v>
      </c>
      <c r="T436" s="5">
        <v>57.0</v>
      </c>
      <c r="U436" s="5" t="s">
        <v>70</v>
      </c>
      <c r="V436" s="5" t="s">
        <v>4324</v>
      </c>
      <c r="W436" s="5" t="s">
        <v>52</v>
      </c>
      <c r="X436" s="5" t="s">
        <v>52</v>
      </c>
      <c r="Y436" s="5" t="s">
        <v>4325</v>
      </c>
      <c r="Z436" s="5" t="s">
        <v>4326</v>
      </c>
      <c r="AA436" s="5" t="s">
        <v>235</v>
      </c>
      <c r="AB436" s="5" t="s">
        <v>52</v>
      </c>
      <c r="AC436" s="5" t="s">
        <v>3723</v>
      </c>
      <c r="AD436" s="5" t="s">
        <v>3724</v>
      </c>
      <c r="AE436" s="5" t="s">
        <v>3725</v>
      </c>
      <c r="AF436" s="5" t="s">
        <v>52</v>
      </c>
      <c r="AG436" s="5" t="s">
        <v>3726</v>
      </c>
      <c r="AH436" s="5" t="s">
        <v>3727</v>
      </c>
      <c r="AI436" s="5" t="s">
        <v>1144</v>
      </c>
      <c r="AJ436" s="5" t="s">
        <v>3728</v>
      </c>
      <c r="AK436" s="5" t="s">
        <v>3729</v>
      </c>
    </row>
    <row r="437" ht="15.75" customHeight="1">
      <c r="A437" s="5" t="s">
        <v>4327</v>
      </c>
      <c r="B437" s="5" t="s">
        <v>64</v>
      </c>
      <c r="C437" s="5" t="s">
        <v>3338</v>
      </c>
      <c r="D437" s="6">
        <v>45047.0</v>
      </c>
      <c r="E437" s="5">
        <v>35528.0</v>
      </c>
      <c r="F437" s="5">
        <v>16149.0</v>
      </c>
      <c r="G437" s="5" t="s">
        <v>1683</v>
      </c>
      <c r="H437" s="5" t="s">
        <v>530</v>
      </c>
      <c r="I437" s="5" t="s">
        <v>4328</v>
      </c>
      <c r="J437" s="5" t="s">
        <v>1685</v>
      </c>
      <c r="K437" s="5" t="s">
        <v>1059</v>
      </c>
      <c r="L437" s="5" t="s">
        <v>4208</v>
      </c>
      <c r="M437" s="5" t="s">
        <v>4209</v>
      </c>
      <c r="N437" s="5">
        <v>1960.0</v>
      </c>
      <c r="O437" s="5">
        <v>1.0</v>
      </c>
      <c r="P437" s="5" t="s">
        <v>4329</v>
      </c>
      <c r="Q437" s="5">
        <v>2210.0</v>
      </c>
      <c r="R437" s="5">
        <v>1299.0</v>
      </c>
      <c r="S437" s="5" t="s">
        <v>69</v>
      </c>
      <c r="T437" s="5">
        <v>29.0</v>
      </c>
      <c r="U437" s="5" t="s">
        <v>93</v>
      </c>
      <c r="V437" s="5" t="s">
        <v>4330</v>
      </c>
      <c r="W437" s="5" t="s">
        <v>71</v>
      </c>
      <c r="X437" s="5" t="s">
        <v>52</v>
      </c>
      <c r="Y437" s="5" t="s">
        <v>4331</v>
      </c>
      <c r="Z437" s="5" t="s">
        <v>4332</v>
      </c>
      <c r="AA437" s="5" t="s">
        <v>260</v>
      </c>
      <c r="AB437" s="5" t="s">
        <v>52</v>
      </c>
      <c r="AC437" s="5" t="s">
        <v>216</v>
      </c>
      <c r="AD437" s="5" t="s">
        <v>217</v>
      </c>
      <c r="AE437" s="5" t="s">
        <v>218</v>
      </c>
      <c r="AF437" s="5" t="s">
        <v>52</v>
      </c>
      <c r="AG437" s="5" t="s">
        <v>52</v>
      </c>
      <c r="AH437" s="5" t="s">
        <v>52</v>
      </c>
      <c r="AI437" s="5" t="s">
        <v>64</v>
      </c>
      <c r="AJ437" s="5" t="s">
        <v>4208</v>
      </c>
      <c r="AK437" s="5" t="s">
        <v>79</v>
      </c>
    </row>
    <row r="438" ht="15.75" customHeight="1">
      <c r="A438" s="5" t="s">
        <v>4333</v>
      </c>
      <c r="B438" s="5" t="s">
        <v>490</v>
      </c>
      <c r="C438" s="5" t="s">
        <v>1133</v>
      </c>
      <c r="D438" s="6">
        <v>45045.0</v>
      </c>
      <c r="E438" s="5">
        <v>23814.0</v>
      </c>
      <c r="F438" s="5">
        <v>10825.0</v>
      </c>
      <c r="G438" s="5" t="s">
        <v>963</v>
      </c>
      <c r="H438" s="5" t="s">
        <v>366</v>
      </c>
      <c r="I438" s="5" t="s">
        <v>4334</v>
      </c>
      <c r="J438" s="5" t="s">
        <v>965</v>
      </c>
      <c r="K438" s="5" t="s">
        <v>391</v>
      </c>
      <c r="L438" s="5" t="s">
        <v>1136</v>
      </c>
      <c r="M438" s="5" t="s">
        <v>1806</v>
      </c>
      <c r="N438" s="5">
        <v>11003.0</v>
      </c>
      <c r="O438" s="5">
        <v>1.0</v>
      </c>
      <c r="P438" s="5" t="s">
        <v>4335</v>
      </c>
      <c r="Q438" s="5" t="s">
        <v>466</v>
      </c>
      <c r="R438" s="5">
        <v>886.0</v>
      </c>
      <c r="S438" s="5" t="s">
        <v>92</v>
      </c>
      <c r="T438" s="5">
        <v>2190.0</v>
      </c>
      <c r="U438" s="5" t="s">
        <v>158</v>
      </c>
      <c r="V438" s="5" t="s">
        <v>4336</v>
      </c>
      <c r="W438" s="5" t="s">
        <v>71</v>
      </c>
      <c r="X438" s="5" t="s">
        <v>52</v>
      </c>
      <c r="Y438" s="5" t="s">
        <v>3063</v>
      </c>
      <c r="Z438" s="5" t="s">
        <v>4337</v>
      </c>
      <c r="AA438" s="5" t="s">
        <v>235</v>
      </c>
      <c r="AB438" s="5" t="s">
        <v>52</v>
      </c>
      <c r="AC438" s="5" t="s">
        <v>163</v>
      </c>
      <c r="AD438" s="5" t="s">
        <v>164</v>
      </c>
      <c r="AE438" s="5" t="s">
        <v>165</v>
      </c>
      <c r="AF438" s="5" t="s">
        <v>52</v>
      </c>
      <c r="AG438" s="5" t="s">
        <v>52</v>
      </c>
      <c r="AH438" s="5" t="s">
        <v>52</v>
      </c>
      <c r="AI438" s="5" t="s">
        <v>490</v>
      </c>
      <c r="AJ438" s="5" t="s">
        <v>1136</v>
      </c>
      <c r="AK438" s="5" t="s">
        <v>1142</v>
      </c>
    </row>
    <row r="439" ht="15.75" customHeight="1">
      <c r="A439" s="5" t="s">
        <v>4338</v>
      </c>
      <c r="B439" s="5" t="s">
        <v>3866</v>
      </c>
      <c r="C439" s="5" t="s">
        <v>326</v>
      </c>
      <c r="D439" s="6">
        <v>45044.0</v>
      </c>
      <c r="E439" s="5">
        <v>60691.0</v>
      </c>
      <c r="F439" s="5">
        <v>27587.0</v>
      </c>
      <c r="G439" s="5" t="s">
        <v>3867</v>
      </c>
      <c r="H439" s="5" t="s">
        <v>189</v>
      </c>
      <c r="I439" s="5" t="s">
        <v>4339</v>
      </c>
      <c r="J439" s="5" t="s">
        <v>532</v>
      </c>
      <c r="K439" s="5" t="s">
        <v>4340</v>
      </c>
      <c r="L439" s="5" t="s">
        <v>3870</v>
      </c>
      <c r="M439" s="5" t="s">
        <v>3871</v>
      </c>
      <c r="N439" s="5">
        <v>37402.0</v>
      </c>
      <c r="O439" s="5">
        <v>1.0</v>
      </c>
      <c r="P439" s="5" t="s">
        <v>4341</v>
      </c>
      <c r="Q439" s="5" t="s">
        <v>244</v>
      </c>
      <c r="R439" s="5">
        <v>28.0</v>
      </c>
      <c r="S439" s="5" t="s">
        <v>53</v>
      </c>
      <c r="T439" s="5">
        <v>48.0</v>
      </c>
      <c r="U439" s="5" t="s">
        <v>70</v>
      </c>
      <c r="V439" s="5" t="s">
        <v>4342</v>
      </c>
      <c r="W439" s="5" t="s">
        <v>71</v>
      </c>
      <c r="X439" s="5" t="s">
        <v>52</v>
      </c>
      <c r="Y439" s="5" t="s">
        <v>4343</v>
      </c>
      <c r="Z439" s="5" t="s">
        <v>4344</v>
      </c>
      <c r="AA439" s="5" t="s">
        <v>235</v>
      </c>
      <c r="AB439" s="5" t="s">
        <v>52</v>
      </c>
      <c r="AC439" s="5" t="s">
        <v>3723</v>
      </c>
      <c r="AD439" s="5" t="s">
        <v>3724</v>
      </c>
      <c r="AE439" s="5" t="s">
        <v>3725</v>
      </c>
      <c r="AF439" s="5" t="s">
        <v>52</v>
      </c>
      <c r="AG439" s="5" t="s">
        <v>3726</v>
      </c>
      <c r="AH439" s="5" t="s">
        <v>3727</v>
      </c>
      <c r="AI439" s="5" t="s">
        <v>3866</v>
      </c>
      <c r="AJ439" s="5" t="s">
        <v>3876</v>
      </c>
      <c r="AK439" s="5" t="s">
        <v>336</v>
      </c>
    </row>
    <row r="440" ht="15.75" customHeight="1">
      <c r="A440" s="5" t="s">
        <v>4345</v>
      </c>
      <c r="B440" s="5" t="s">
        <v>4346</v>
      </c>
      <c r="C440" s="5" t="s">
        <v>4347</v>
      </c>
      <c r="D440" s="6">
        <v>45042.0</v>
      </c>
      <c r="E440" s="5">
        <v>36476.0</v>
      </c>
      <c r="F440" s="5">
        <v>16580.0</v>
      </c>
      <c r="G440" s="5" t="s">
        <v>634</v>
      </c>
      <c r="H440" s="5" t="s">
        <v>189</v>
      </c>
      <c r="I440" s="5" t="s">
        <v>4348</v>
      </c>
      <c r="J440" s="5" t="s">
        <v>274</v>
      </c>
      <c r="K440" s="5" t="s">
        <v>4349</v>
      </c>
      <c r="L440" s="5" t="s">
        <v>4350</v>
      </c>
      <c r="M440" s="5" t="s">
        <v>4351</v>
      </c>
      <c r="N440" s="5">
        <v>78557.0</v>
      </c>
      <c r="O440" s="5">
        <v>1.0</v>
      </c>
      <c r="P440" s="5" t="s">
        <v>4352</v>
      </c>
      <c r="Q440" s="5">
        <v>2210.0</v>
      </c>
      <c r="R440" s="5">
        <v>993.0</v>
      </c>
      <c r="S440" s="5" t="s">
        <v>115</v>
      </c>
      <c r="T440" s="5">
        <v>0.0</v>
      </c>
      <c r="U440" s="5" t="s">
        <v>52</v>
      </c>
      <c r="V440" s="5" t="s">
        <v>4353</v>
      </c>
      <c r="W440" s="5" t="s">
        <v>71</v>
      </c>
      <c r="X440" s="5" t="s">
        <v>52</v>
      </c>
      <c r="Y440" s="5" t="s">
        <v>4354</v>
      </c>
      <c r="Z440" s="5" t="s">
        <v>4355</v>
      </c>
      <c r="AA440" s="5" t="s">
        <v>1426</v>
      </c>
      <c r="AB440" s="5" t="s">
        <v>283</v>
      </c>
      <c r="AC440" s="5" t="s">
        <v>181</v>
      </c>
      <c r="AD440" s="5" t="s">
        <v>182</v>
      </c>
      <c r="AE440" s="5" t="s">
        <v>183</v>
      </c>
      <c r="AF440" s="5" t="s">
        <v>52</v>
      </c>
      <c r="AG440" s="5" t="s">
        <v>52</v>
      </c>
      <c r="AH440" s="5" t="s">
        <v>184</v>
      </c>
      <c r="AI440" s="5" t="s">
        <v>4346</v>
      </c>
      <c r="AJ440" s="5" t="s">
        <v>4350</v>
      </c>
      <c r="AK440" s="5" t="s">
        <v>645</v>
      </c>
    </row>
    <row r="441" ht="15.75" customHeight="1">
      <c r="A441" s="5" t="s">
        <v>4356</v>
      </c>
      <c r="B441" s="5" t="s">
        <v>4357</v>
      </c>
      <c r="C441" s="5" t="s">
        <v>4358</v>
      </c>
      <c r="D441" s="6">
        <v>45042.0</v>
      </c>
      <c r="E441" s="5">
        <v>43318.0</v>
      </c>
      <c r="F441" s="5">
        <v>19690.0</v>
      </c>
      <c r="G441" s="5" t="s">
        <v>2343</v>
      </c>
      <c r="H441" s="5" t="s">
        <v>366</v>
      </c>
      <c r="I441" s="5" t="s">
        <v>871</v>
      </c>
      <c r="J441" s="5" t="s">
        <v>1460</v>
      </c>
      <c r="K441" s="5" t="s">
        <v>4359</v>
      </c>
      <c r="L441" s="5" t="s">
        <v>4360</v>
      </c>
      <c r="M441" s="5" t="s">
        <v>4361</v>
      </c>
      <c r="N441" s="5">
        <v>33167.0</v>
      </c>
      <c r="O441" s="5">
        <v>1.0</v>
      </c>
      <c r="P441" s="5" t="s">
        <v>4362</v>
      </c>
      <c r="Q441" s="5">
        <v>2210.0</v>
      </c>
      <c r="R441" s="5">
        <v>68.0</v>
      </c>
      <c r="S441" s="5" t="s">
        <v>115</v>
      </c>
      <c r="T441" s="5">
        <v>0.0</v>
      </c>
      <c r="U441" s="5" t="s">
        <v>52</v>
      </c>
      <c r="V441" s="5" t="s">
        <v>4363</v>
      </c>
      <c r="W441" s="5" t="s">
        <v>52</v>
      </c>
      <c r="X441" s="5" t="s">
        <v>52</v>
      </c>
      <c r="Y441" s="5" t="s">
        <v>4364</v>
      </c>
      <c r="Z441" s="5" t="s">
        <v>4365</v>
      </c>
      <c r="AA441" s="5" t="s">
        <v>881</v>
      </c>
      <c r="AB441" s="5" t="s">
        <v>52</v>
      </c>
      <c r="AC441" s="5" t="s">
        <v>181</v>
      </c>
      <c r="AD441" s="5" t="s">
        <v>182</v>
      </c>
      <c r="AE441" s="5" t="s">
        <v>183</v>
      </c>
      <c r="AF441" s="5" t="s">
        <v>52</v>
      </c>
      <c r="AG441" s="5" t="s">
        <v>52</v>
      </c>
      <c r="AH441" s="5" t="s">
        <v>184</v>
      </c>
      <c r="AI441" s="5" t="s">
        <v>4357</v>
      </c>
      <c r="AJ441" s="5" t="s">
        <v>4360</v>
      </c>
      <c r="AK441" s="5" t="s">
        <v>4366</v>
      </c>
    </row>
    <row r="442" ht="15.75" customHeight="1">
      <c r="A442" s="5" t="s">
        <v>4367</v>
      </c>
      <c r="B442" s="5" t="s">
        <v>3792</v>
      </c>
      <c r="C442" s="5" t="s">
        <v>4368</v>
      </c>
      <c r="D442" s="6">
        <v>45041.0</v>
      </c>
      <c r="E442" s="5">
        <v>834.0</v>
      </c>
      <c r="F442" s="5">
        <v>379.0</v>
      </c>
      <c r="G442" s="5" t="s">
        <v>271</v>
      </c>
      <c r="H442" s="5" t="s">
        <v>272</v>
      </c>
      <c r="I442" s="5" t="s">
        <v>4369</v>
      </c>
      <c r="J442" s="5" t="s">
        <v>274</v>
      </c>
      <c r="K442" s="5" t="s">
        <v>4370</v>
      </c>
      <c r="L442" s="5" t="s">
        <v>4371</v>
      </c>
      <c r="M442" s="5" t="s">
        <v>4372</v>
      </c>
      <c r="N442" s="5" t="s">
        <v>52</v>
      </c>
      <c r="O442" s="5">
        <v>1.0</v>
      </c>
      <c r="P442" s="5" t="s">
        <v>4373</v>
      </c>
      <c r="Q442" s="5" t="s">
        <v>1563</v>
      </c>
      <c r="R442" s="5">
        <v>57.0</v>
      </c>
      <c r="S442" s="5" t="s">
        <v>69</v>
      </c>
      <c r="T442" s="5">
        <v>2.0</v>
      </c>
      <c r="U442" s="5" t="s">
        <v>70</v>
      </c>
      <c r="V442" s="5" t="s">
        <v>4374</v>
      </c>
      <c r="W442" s="5" t="s">
        <v>52</v>
      </c>
      <c r="X442" s="5" t="s">
        <v>52</v>
      </c>
      <c r="Y442" s="5" t="s">
        <v>4343</v>
      </c>
      <c r="Z442" s="5" t="s">
        <v>4375</v>
      </c>
      <c r="AA442" s="5" t="s">
        <v>235</v>
      </c>
      <c r="AB442" s="5" t="s">
        <v>52</v>
      </c>
      <c r="AC442" s="5" t="s">
        <v>72</v>
      </c>
      <c r="AD442" s="5" t="s">
        <v>73</v>
      </c>
      <c r="AE442" s="5" t="s">
        <v>74</v>
      </c>
      <c r="AF442" s="5" t="s">
        <v>75</v>
      </c>
      <c r="AG442" s="5" t="s">
        <v>76</v>
      </c>
      <c r="AH442" s="5" t="s">
        <v>77</v>
      </c>
      <c r="AI442" s="5" t="s">
        <v>3815</v>
      </c>
      <c r="AJ442" s="5" t="s">
        <v>3816</v>
      </c>
      <c r="AK442" s="5" t="s">
        <v>1363</v>
      </c>
    </row>
    <row r="443" ht="15.75" customHeight="1">
      <c r="A443" s="5" t="s">
        <v>4376</v>
      </c>
      <c r="B443" s="5" t="s">
        <v>2720</v>
      </c>
      <c r="C443" s="5" t="s">
        <v>1222</v>
      </c>
      <c r="D443" s="6">
        <v>45039.0</v>
      </c>
      <c r="E443" s="5">
        <v>18803.0</v>
      </c>
      <c r="F443" s="5">
        <v>8547.0</v>
      </c>
      <c r="G443" s="5" t="s">
        <v>963</v>
      </c>
      <c r="H443" s="5" t="s">
        <v>171</v>
      </c>
      <c r="I443" s="5" t="s">
        <v>4377</v>
      </c>
      <c r="J443" s="5" t="s">
        <v>965</v>
      </c>
      <c r="K443" s="5" t="s">
        <v>391</v>
      </c>
      <c r="L443" s="5" t="s">
        <v>2722</v>
      </c>
      <c r="M443" s="5" t="s">
        <v>1225</v>
      </c>
      <c r="N443" s="5">
        <v>90220.0</v>
      </c>
      <c r="O443" s="5">
        <v>1.0</v>
      </c>
      <c r="P443" s="5" t="s">
        <v>4378</v>
      </c>
      <c r="Q443" s="5">
        <v>4500.0</v>
      </c>
      <c r="R443" s="5">
        <v>10.0</v>
      </c>
      <c r="S443" s="5" t="s">
        <v>53</v>
      </c>
      <c r="T443" s="5">
        <v>0.0</v>
      </c>
      <c r="U443" s="5" t="s">
        <v>70</v>
      </c>
      <c r="V443" s="5" t="s">
        <v>4379</v>
      </c>
      <c r="W443" s="5" t="s">
        <v>71</v>
      </c>
      <c r="X443" s="5" t="s">
        <v>52</v>
      </c>
      <c r="Y443" s="5" t="s">
        <v>4380</v>
      </c>
      <c r="Z443" s="5" t="s">
        <v>4381</v>
      </c>
      <c r="AA443" s="5" t="s">
        <v>730</v>
      </c>
      <c r="AB443" s="5" t="s">
        <v>52</v>
      </c>
      <c r="AC443" s="5" t="s">
        <v>1230</v>
      </c>
      <c r="AD443" s="5" t="s">
        <v>1231</v>
      </c>
      <c r="AE443" s="5" t="s">
        <v>52</v>
      </c>
      <c r="AF443" s="5" t="s">
        <v>52</v>
      </c>
      <c r="AG443" s="5" t="s">
        <v>52</v>
      </c>
      <c r="AH443" s="5" t="s">
        <v>1232</v>
      </c>
      <c r="AI443" s="5" t="s">
        <v>2720</v>
      </c>
      <c r="AJ443" s="5" t="s">
        <v>2722</v>
      </c>
      <c r="AK443" s="5" t="s">
        <v>1233</v>
      </c>
    </row>
    <row r="444" ht="15.75" customHeight="1">
      <c r="A444" s="5" t="s">
        <v>4382</v>
      </c>
      <c r="B444" s="5" t="s">
        <v>4383</v>
      </c>
      <c r="C444" s="5" t="s">
        <v>4383</v>
      </c>
      <c r="D444" s="6">
        <v>45039.0</v>
      </c>
      <c r="E444" s="5">
        <v>6129.0</v>
      </c>
      <c r="F444" s="5">
        <v>2786.0</v>
      </c>
      <c r="G444" s="5" t="s">
        <v>963</v>
      </c>
      <c r="H444" s="5" t="s">
        <v>171</v>
      </c>
      <c r="I444" s="5" t="s">
        <v>4377</v>
      </c>
      <c r="J444" s="5" t="s">
        <v>965</v>
      </c>
      <c r="K444" s="5" t="s">
        <v>744</v>
      </c>
      <c r="L444" s="5" t="s">
        <v>4384</v>
      </c>
      <c r="M444" s="5" t="s">
        <v>4385</v>
      </c>
      <c r="N444" s="5">
        <v>96818.0</v>
      </c>
      <c r="O444" s="5">
        <v>1.0</v>
      </c>
      <c r="P444" s="5" t="s">
        <v>4378</v>
      </c>
      <c r="Q444" s="5">
        <v>4500.0</v>
      </c>
      <c r="R444" s="5">
        <v>6.0</v>
      </c>
      <c r="S444" s="5" t="s">
        <v>53</v>
      </c>
      <c r="T444" s="5">
        <v>0.0</v>
      </c>
      <c r="U444" s="5" t="s">
        <v>70</v>
      </c>
      <c r="V444" s="5" t="s">
        <v>4386</v>
      </c>
      <c r="W444" s="5" t="s">
        <v>55</v>
      </c>
      <c r="X444" s="5" t="s">
        <v>4379</v>
      </c>
      <c r="Y444" s="5" t="s">
        <v>4380</v>
      </c>
      <c r="Z444" s="5" t="s">
        <v>4381</v>
      </c>
      <c r="AA444" s="5" t="s">
        <v>730</v>
      </c>
      <c r="AB444" s="5" t="s">
        <v>52</v>
      </c>
      <c r="AC444" s="5" t="s">
        <v>1230</v>
      </c>
      <c r="AD444" s="5" t="s">
        <v>1231</v>
      </c>
      <c r="AE444" s="5" t="s">
        <v>52</v>
      </c>
      <c r="AF444" s="5" t="s">
        <v>52</v>
      </c>
      <c r="AG444" s="5" t="s">
        <v>52</v>
      </c>
      <c r="AH444" s="5" t="s">
        <v>1232</v>
      </c>
      <c r="AI444" s="5" t="s">
        <v>2720</v>
      </c>
      <c r="AJ444" s="5" t="s">
        <v>2722</v>
      </c>
      <c r="AK444" s="5" t="s">
        <v>1233</v>
      </c>
    </row>
    <row r="445" ht="15.75" customHeight="1">
      <c r="A445" s="5" t="s">
        <v>4387</v>
      </c>
      <c r="B445" s="5" t="s">
        <v>4388</v>
      </c>
      <c r="C445" s="5" t="s">
        <v>4389</v>
      </c>
      <c r="D445" s="6">
        <v>45039.0</v>
      </c>
      <c r="E445" s="5">
        <v>343134.0</v>
      </c>
      <c r="F445" s="5">
        <v>155970.0</v>
      </c>
      <c r="G445" s="5" t="s">
        <v>1419</v>
      </c>
      <c r="H445" s="5" t="s">
        <v>480</v>
      </c>
      <c r="I445" s="5" t="s">
        <v>4390</v>
      </c>
      <c r="J445" s="5" t="s">
        <v>256</v>
      </c>
      <c r="K445" s="5" t="s">
        <v>4391</v>
      </c>
      <c r="L445" s="5" t="s">
        <v>4392</v>
      </c>
      <c r="M445" s="5" t="s">
        <v>4393</v>
      </c>
      <c r="N445" s="5" t="s">
        <v>52</v>
      </c>
      <c r="O445" s="5">
        <v>6.0</v>
      </c>
      <c r="P445" s="5" t="s">
        <v>4394</v>
      </c>
      <c r="Q445" s="5" t="s">
        <v>4395</v>
      </c>
      <c r="R445" s="5">
        <v>328.0</v>
      </c>
      <c r="S445" s="5" t="s">
        <v>1077</v>
      </c>
      <c r="T445" s="5">
        <v>159.0</v>
      </c>
      <c r="U445" s="5" t="s">
        <v>93</v>
      </c>
      <c r="V445" s="5" t="s">
        <v>4396</v>
      </c>
      <c r="W445" s="5" t="s">
        <v>52</v>
      </c>
      <c r="X445" s="5" t="s">
        <v>52</v>
      </c>
      <c r="Y445" s="5" t="s">
        <v>4397</v>
      </c>
      <c r="Z445" s="5" t="s">
        <v>4398</v>
      </c>
      <c r="AA445" s="5" t="s">
        <v>162</v>
      </c>
      <c r="AB445" s="5" t="s">
        <v>52</v>
      </c>
      <c r="AC445" s="5" t="s">
        <v>565</v>
      </c>
      <c r="AD445" s="5" t="s">
        <v>566</v>
      </c>
      <c r="AE445" s="5" t="s">
        <v>567</v>
      </c>
      <c r="AF445" s="5" t="s">
        <v>52</v>
      </c>
      <c r="AG445" s="5" t="s">
        <v>52</v>
      </c>
      <c r="AH445" s="5" t="s">
        <v>568</v>
      </c>
      <c r="AI445" s="5" t="s">
        <v>4388</v>
      </c>
      <c r="AJ445" s="5" t="s">
        <v>4392</v>
      </c>
      <c r="AK445" s="5" t="s">
        <v>1428</v>
      </c>
    </row>
    <row r="446" ht="15.75" customHeight="1">
      <c r="A446" s="5" t="s">
        <v>4399</v>
      </c>
      <c r="B446" s="5" t="s">
        <v>4400</v>
      </c>
      <c r="C446" s="5" t="s">
        <v>4401</v>
      </c>
      <c r="D446" s="6">
        <v>45038.0</v>
      </c>
      <c r="E446" s="5">
        <v>35873.0</v>
      </c>
      <c r="F446" s="5">
        <v>16306.0</v>
      </c>
      <c r="G446" s="5" t="s">
        <v>900</v>
      </c>
      <c r="H446" s="5" t="s">
        <v>189</v>
      </c>
      <c r="I446" s="5" t="s">
        <v>4402</v>
      </c>
      <c r="J446" s="5" t="s">
        <v>872</v>
      </c>
      <c r="K446" s="5" t="s">
        <v>4403</v>
      </c>
      <c r="L446" s="5" t="s">
        <v>4404</v>
      </c>
      <c r="M446" s="5" t="s">
        <v>4405</v>
      </c>
      <c r="N446" s="5">
        <v>77040.0</v>
      </c>
      <c r="O446" s="5">
        <v>1.0</v>
      </c>
      <c r="P446" s="5" t="s">
        <v>4406</v>
      </c>
      <c r="Q446" s="5">
        <v>4310.0</v>
      </c>
      <c r="R446" s="5">
        <v>1197.0</v>
      </c>
      <c r="S446" s="5" t="s">
        <v>92</v>
      </c>
      <c r="T446" s="5">
        <v>0.0</v>
      </c>
      <c r="U446" s="5" t="s">
        <v>52</v>
      </c>
      <c r="V446" s="5" t="s">
        <v>4407</v>
      </c>
      <c r="W446" s="5" t="s">
        <v>52</v>
      </c>
      <c r="X446" s="5" t="s">
        <v>52</v>
      </c>
      <c r="Y446" s="5" t="s">
        <v>4408</v>
      </c>
      <c r="Z446" s="5" t="s">
        <v>4409</v>
      </c>
      <c r="AA446" s="5" t="s">
        <v>260</v>
      </c>
      <c r="AB446" s="5" t="s">
        <v>52</v>
      </c>
      <c r="AC446" s="5" t="s">
        <v>216</v>
      </c>
      <c r="AD446" s="5" t="s">
        <v>217</v>
      </c>
      <c r="AE446" s="5" t="s">
        <v>218</v>
      </c>
      <c r="AF446" s="5" t="s">
        <v>52</v>
      </c>
      <c r="AG446" s="5" t="s">
        <v>52</v>
      </c>
      <c r="AH446" s="5" t="s">
        <v>52</v>
      </c>
      <c r="AI446" s="5" t="s">
        <v>4400</v>
      </c>
      <c r="AJ446" s="5" t="s">
        <v>4404</v>
      </c>
      <c r="AK446" s="5" t="s">
        <v>4410</v>
      </c>
    </row>
    <row r="447" ht="15.75" customHeight="1">
      <c r="A447" s="5" t="s">
        <v>4411</v>
      </c>
      <c r="B447" s="5" t="s">
        <v>4412</v>
      </c>
      <c r="C447" s="5" t="s">
        <v>4413</v>
      </c>
      <c r="D447" s="6">
        <v>45035.0</v>
      </c>
      <c r="E447" s="5">
        <v>21989.0</v>
      </c>
      <c r="F447" s="5">
        <v>9995.0</v>
      </c>
      <c r="G447" s="5" t="s">
        <v>1321</v>
      </c>
      <c r="H447" s="5" t="s">
        <v>45</v>
      </c>
      <c r="I447" s="5" t="s">
        <v>4414</v>
      </c>
      <c r="J447" s="5" t="s">
        <v>1322</v>
      </c>
      <c r="K447" s="5" t="s">
        <v>744</v>
      </c>
      <c r="L447" s="5" t="s">
        <v>4415</v>
      </c>
      <c r="M447" s="5" t="s">
        <v>4416</v>
      </c>
      <c r="N447" s="5">
        <v>51568.0</v>
      </c>
      <c r="O447" s="5">
        <v>1.0</v>
      </c>
      <c r="P447" s="5" t="s">
        <v>4417</v>
      </c>
      <c r="Q447" s="5">
        <v>2200.0</v>
      </c>
      <c r="R447" s="5">
        <v>864.0</v>
      </c>
      <c r="S447" s="5" t="s">
        <v>115</v>
      </c>
      <c r="T447" s="5">
        <v>0.0</v>
      </c>
      <c r="U447" s="5" t="s">
        <v>70</v>
      </c>
      <c r="V447" s="5" t="s">
        <v>4418</v>
      </c>
      <c r="W447" s="5" t="s">
        <v>52</v>
      </c>
      <c r="X447" s="5" t="s">
        <v>52</v>
      </c>
      <c r="Y447" s="5" t="s">
        <v>4419</v>
      </c>
      <c r="Z447" s="5" t="s">
        <v>4420</v>
      </c>
      <c r="AA447" s="5" t="s">
        <v>59</v>
      </c>
      <c r="AB447" s="5" t="s">
        <v>52</v>
      </c>
      <c r="AC447" s="5" t="s">
        <v>398</v>
      </c>
      <c r="AD447" s="5" t="s">
        <v>399</v>
      </c>
      <c r="AE447" s="5" t="s">
        <v>400</v>
      </c>
      <c r="AF447" s="5" t="s">
        <v>401</v>
      </c>
      <c r="AG447" s="5">
        <v>23502.0</v>
      </c>
      <c r="AH447" s="5" t="s">
        <v>402</v>
      </c>
      <c r="AI447" s="5" t="s">
        <v>4412</v>
      </c>
      <c r="AJ447" s="5" t="s">
        <v>4421</v>
      </c>
      <c r="AK447" s="5" t="s">
        <v>4422</v>
      </c>
    </row>
    <row r="448" ht="15.75" customHeight="1">
      <c r="A448" s="5" t="s">
        <v>4423</v>
      </c>
      <c r="B448" s="5" t="s">
        <v>4424</v>
      </c>
      <c r="C448" s="5" t="s">
        <v>4425</v>
      </c>
      <c r="D448" s="6">
        <v>45035.0</v>
      </c>
      <c r="E448" s="5">
        <v>51700.0</v>
      </c>
      <c r="F448" s="5">
        <v>23500.0</v>
      </c>
      <c r="G448" s="5" t="s">
        <v>2481</v>
      </c>
      <c r="H448" s="5" t="s">
        <v>45</v>
      </c>
      <c r="I448" s="5" t="s">
        <v>3966</v>
      </c>
      <c r="J448" s="5" t="s">
        <v>532</v>
      </c>
      <c r="K448" s="5" t="s">
        <v>4426</v>
      </c>
      <c r="L448" s="5" t="s">
        <v>4427</v>
      </c>
      <c r="M448" s="5" t="s">
        <v>4428</v>
      </c>
      <c r="N448" s="5" t="s">
        <v>4429</v>
      </c>
      <c r="O448" s="5">
        <v>1.0</v>
      </c>
      <c r="P448" s="5" t="s">
        <v>4430</v>
      </c>
      <c r="Q448" s="5" t="s">
        <v>3970</v>
      </c>
      <c r="R448" s="5">
        <v>125.0</v>
      </c>
      <c r="S448" s="5" t="s">
        <v>2397</v>
      </c>
      <c r="T448" s="5">
        <v>0.0</v>
      </c>
      <c r="U448" s="5" t="s">
        <v>70</v>
      </c>
      <c r="V448" s="5" t="s">
        <v>4431</v>
      </c>
      <c r="W448" s="5" t="s">
        <v>52</v>
      </c>
      <c r="X448" s="5" t="s">
        <v>52</v>
      </c>
      <c r="Y448" s="5" t="s">
        <v>4432</v>
      </c>
      <c r="Z448" s="5" t="s">
        <v>4433</v>
      </c>
      <c r="AA448" s="5" t="s">
        <v>59</v>
      </c>
      <c r="AB448" s="5" t="s">
        <v>1051</v>
      </c>
      <c r="AC448" s="5" t="s">
        <v>3974</v>
      </c>
      <c r="AD448" s="5" t="s">
        <v>3975</v>
      </c>
      <c r="AE448" s="5" t="s">
        <v>183</v>
      </c>
      <c r="AF448" s="5" t="s">
        <v>52</v>
      </c>
      <c r="AG448" s="5" t="s">
        <v>3976</v>
      </c>
      <c r="AH448" s="5" t="s">
        <v>3977</v>
      </c>
      <c r="AI448" s="5" t="s">
        <v>4434</v>
      </c>
      <c r="AJ448" s="5" t="s">
        <v>4435</v>
      </c>
      <c r="AK448" s="5" t="s">
        <v>4436</v>
      </c>
    </row>
    <row r="449" ht="15.75" customHeight="1">
      <c r="A449" s="5" t="s">
        <v>4437</v>
      </c>
      <c r="B449" s="5" t="s">
        <v>4424</v>
      </c>
      <c r="C449" s="5" t="s">
        <v>4425</v>
      </c>
      <c r="D449" s="6">
        <v>45035.0</v>
      </c>
      <c r="E449" s="5">
        <v>51700.0</v>
      </c>
      <c r="F449" s="5">
        <v>23500.0</v>
      </c>
      <c r="G449" s="5" t="s">
        <v>2481</v>
      </c>
      <c r="H449" s="5" t="s">
        <v>45</v>
      </c>
      <c r="I449" s="5" t="s">
        <v>3966</v>
      </c>
      <c r="J449" s="5" t="s">
        <v>532</v>
      </c>
      <c r="K449" s="5" t="s">
        <v>4426</v>
      </c>
      <c r="L449" s="5" t="s">
        <v>4427</v>
      </c>
      <c r="M449" s="5" t="s">
        <v>4428</v>
      </c>
      <c r="N449" s="5" t="s">
        <v>4429</v>
      </c>
      <c r="O449" s="5">
        <v>1.0</v>
      </c>
      <c r="P449" s="5" t="s">
        <v>4438</v>
      </c>
      <c r="Q449" s="5" t="s">
        <v>466</v>
      </c>
      <c r="R449" s="5">
        <v>125.0</v>
      </c>
      <c r="S449" s="5" t="s">
        <v>2397</v>
      </c>
      <c r="T449" s="5">
        <v>0.0</v>
      </c>
      <c r="U449" s="5" t="s">
        <v>70</v>
      </c>
      <c r="V449" s="5" t="s">
        <v>4439</v>
      </c>
      <c r="W449" s="5" t="s">
        <v>52</v>
      </c>
      <c r="X449" s="5" t="s">
        <v>52</v>
      </c>
      <c r="Y449" s="5" t="s">
        <v>4432</v>
      </c>
      <c r="Z449" s="5" t="s">
        <v>4440</v>
      </c>
      <c r="AA449" s="5" t="s">
        <v>59</v>
      </c>
      <c r="AB449" s="5" t="s">
        <v>1051</v>
      </c>
      <c r="AC449" s="5" t="s">
        <v>3974</v>
      </c>
      <c r="AD449" s="5" t="s">
        <v>3975</v>
      </c>
      <c r="AE449" s="5" t="s">
        <v>183</v>
      </c>
      <c r="AF449" s="5" t="s">
        <v>52</v>
      </c>
      <c r="AG449" s="5" t="s">
        <v>3976</v>
      </c>
      <c r="AH449" s="5" t="s">
        <v>3977</v>
      </c>
      <c r="AI449" s="5" t="s">
        <v>4434</v>
      </c>
      <c r="AJ449" s="5" t="s">
        <v>4435</v>
      </c>
      <c r="AK449" s="5" t="s">
        <v>4436</v>
      </c>
    </row>
    <row r="450" ht="15.75" customHeight="1">
      <c r="A450" s="5" t="s">
        <v>4441</v>
      </c>
      <c r="B450" s="5" t="s">
        <v>4442</v>
      </c>
      <c r="C450" s="5" t="s">
        <v>4443</v>
      </c>
      <c r="D450" s="6">
        <v>45032.0</v>
      </c>
      <c r="E450" s="5">
        <v>17725.0</v>
      </c>
      <c r="F450" s="5">
        <v>8057.0</v>
      </c>
      <c r="G450" s="5" t="s">
        <v>613</v>
      </c>
      <c r="H450" s="5" t="s">
        <v>1792</v>
      </c>
      <c r="I450" s="5" t="s">
        <v>4444</v>
      </c>
      <c r="J450" s="5" t="s">
        <v>581</v>
      </c>
      <c r="K450" s="5" t="s">
        <v>4445</v>
      </c>
      <c r="L450" s="5" t="s">
        <v>4446</v>
      </c>
      <c r="M450" s="5" t="s">
        <v>4447</v>
      </c>
      <c r="N450" s="5">
        <v>30354.0</v>
      </c>
      <c r="O450" s="5">
        <v>2.0</v>
      </c>
      <c r="P450" s="5" t="s">
        <v>4448</v>
      </c>
      <c r="Q450" s="5" t="s">
        <v>3475</v>
      </c>
      <c r="R450" s="5">
        <v>92.0</v>
      </c>
      <c r="S450" s="5" t="s">
        <v>53</v>
      </c>
      <c r="T450" s="5">
        <v>0.0</v>
      </c>
      <c r="U450" s="5" t="s">
        <v>70</v>
      </c>
      <c r="V450" s="5" t="s">
        <v>4449</v>
      </c>
      <c r="W450" s="5" t="s">
        <v>71</v>
      </c>
      <c r="X450" s="5" t="s">
        <v>52</v>
      </c>
      <c r="Y450" s="5" t="s">
        <v>4450</v>
      </c>
      <c r="Z450" s="5" t="s">
        <v>4451</v>
      </c>
      <c r="AA450" s="5" t="s">
        <v>730</v>
      </c>
      <c r="AB450" s="5" t="s">
        <v>52</v>
      </c>
      <c r="AC450" s="5" t="s">
        <v>3479</v>
      </c>
      <c r="AD450" s="5" t="s">
        <v>52</v>
      </c>
      <c r="AE450" s="5" t="s">
        <v>52</v>
      </c>
      <c r="AF450" s="5" t="s">
        <v>52</v>
      </c>
      <c r="AG450" s="5" t="s">
        <v>52</v>
      </c>
      <c r="AH450" s="5" t="s">
        <v>52</v>
      </c>
      <c r="AI450" s="5" t="s">
        <v>4442</v>
      </c>
      <c r="AJ450" s="5" t="s">
        <v>4446</v>
      </c>
      <c r="AK450" s="5" t="s">
        <v>1314</v>
      </c>
    </row>
    <row r="451" ht="15.75" customHeight="1">
      <c r="A451" s="5" t="s">
        <v>4452</v>
      </c>
      <c r="B451" s="5" t="s">
        <v>490</v>
      </c>
      <c r="C451" s="5" t="s">
        <v>1133</v>
      </c>
      <c r="D451" s="6">
        <v>45027.0</v>
      </c>
      <c r="E451" s="5">
        <v>23814.0</v>
      </c>
      <c r="F451" s="5">
        <v>10825.0</v>
      </c>
      <c r="G451" s="5" t="s">
        <v>963</v>
      </c>
      <c r="H451" s="5" t="s">
        <v>366</v>
      </c>
      <c r="I451" s="5" t="s">
        <v>4453</v>
      </c>
      <c r="J451" s="5" t="s">
        <v>965</v>
      </c>
      <c r="K451" s="5" t="s">
        <v>462</v>
      </c>
      <c r="L451" s="5" t="s">
        <v>4454</v>
      </c>
      <c r="M451" s="5" t="s">
        <v>1806</v>
      </c>
      <c r="N451" s="5">
        <v>11003.0</v>
      </c>
      <c r="O451" s="5">
        <v>1.0</v>
      </c>
      <c r="P451" s="5" t="s">
        <v>4455</v>
      </c>
      <c r="Q451" s="5" t="s">
        <v>466</v>
      </c>
      <c r="R451" s="5">
        <v>886.0</v>
      </c>
      <c r="S451" s="5" t="s">
        <v>92</v>
      </c>
      <c r="T451" s="5">
        <v>2190.0</v>
      </c>
      <c r="U451" s="5" t="s">
        <v>158</v>
      </c>
      <c r="V451" s="5" t="s">
        <v>4456</v>
      </c>
      <c r="W451" s="5" t="s">
        <v>71</v>
      </c>
      <c r="X451" s="5" t="s">
        <v>52</v>
      </c>
      <c r="Y451" s="5" t="s">
        <v>4457</v>
      </c>
      <c r="Z451" s="5" t="s">
        <v>4458</v>
      </c>
      <c r="AA451" s="5" t="s">
        <v>59</v>
      </c>
      <c r="AB451" s="5" t="s">
        <v>52</v>
      </c>
      <c r="AC451" s="5" t="s">
        <v>163</v>
      </c>
      <c r="AD451" s="5" t="s">
        <v>164</v>
      </c>
      <c r="AE451" s="5" t="s">
        <v>165</v>
      </c>
      <c r="AF451" s="5" t="s">
        <v>52</v>
      </c>
      <c r="AG451" s="5" t="s">
        <v>52</v>
      </c>
      <c r="AH451" s="5" t="s">
        <v>52</v>
      </c>
      <c r="AI451" s="5" t="s">
        <v>490</v>
      </c>
      <c r="AJ451" s="5" t="s">
        <v>4454</v>
      </c>
      <c r="AK451" s="5" t="s">
        <v>1142</v>
      </c>
    </row>
    <row r="452" ht="15.75" customHeight="1">
      <c r="A452" s="5" t="s">
        <v>4459</v>
      </c>
      <c r="B452" s="5" t="s">
        <v>4460</v>
      </c>
      <c r="C452" s="5" t="s">
        <v>4461</v>
      </c>
      <c r="D452" s="6">
        <v>45027.0</v>
      </c>
      <c r="E452" s="5">
        <v>36120.0</v>
      </c>
      <c r="F452" s="5">
        <v>16418.0</v>
      </c>
      <c r="G452" s="5" t="s">
        <v>1068</v>
      </c>
      <c r="H452" s="5" t="s">
        <v>1069</v>
      </c>
      <c r="I452" s="5" t="s">
        <v>4462</v>
      </c>
      <c r="J452" s="5" t="s">
        <v>1071</v>
      </c>
      <c r="K452" s="5" t="s">
        <v>4463</v>
      </c>
      <c r="L452" s="5" t="s">
        <v>4464</v>
      </c>
      <c r="M452" s="5" t="s">
        <v>4465</v>
      </c>
      <c r="N452" s="5">
        <v>33182.0</v>
      </c>
      <c r="O452" s="5">
        <v>1.0</v>
      </c>
      <c r="P452" s="5" t="s">
        <v>4466</v>
      </c>
      <c r="Q452" s="5">
        <v>4540.0</v>
      </c>
      <c r="R452" s="5">
        <v>4403.0</v>
      </c>
      <c r="S452" s="5" t="s">
        <v>92</v>
      </c>
      <c r="T452" s="5">
        <v>0.0</v>
      </c>
      <c r="U452" s="5" t="s">
        <v>71</v>
      </c>
      <c r="V452" s="5" t="s">
        <v>4467</v>
      </c>
      <c r="W452" s="5" t="s">
        <v>52</v>
      </c>
      <c r="X452" s="5" t="s">
        <v>52</v>
      </c>
      <c r="Y452" s="5" t="s">
        <v>4468</v>
      </c>
      <c r="Z452" s="5" t="s">
        <v>4469</v>
      </c>
      <c r="AA452" s="5" t="s">
        <v>1177</v>
      </c>
      <c r="AB452" s="5" t="s">
        <v>52</v>
      </c>
      <c r="AC452" s="5" t="s">
        <v>1924</v>
      </c>
      <c r="AD452" s="5" t="s">
        <v>1925</v>
      </c>
      <c r="AE452" s="5" t="s">
        <v>544</v>
      </c>
      <c r="AF452" s="5" t="s">
        <v>265</v>
      </c>
      <c r="AG452" s="5">
        <v>32203.0</v>
      </c>
      <c r="AH452" s="5" t="s">
        <v>1926</v>
      </c>
      <c r="AI452" s="5" t="s">
        <v>4460</v>
      </c>
      <c r="AJ452" s="5" t="s">
        <v>4464</v>
      </c>
      <c r="AK452" s="5" t="s">
        <v>4470</v>
      </c>
    </row>
    <row r="453" ht="15.75" customHeight="1">
      <c r="A453" s="5" t="s">
        <v>4471</v>
      </c>
      <c r="B453" s="5" t="s">
        <v>4472</v>
      </c>
      <c r="C453" s="5" t="s">
        <v>4473</v>
      </c>
      <c r="D453" s="6">
        <v>45023.0</v>
      </c>
      <c r="E453" s="5">
        <v>56056.0</v>
      </c>
      <c r="F453" s="5">
        <v>25480.0</v>
      </c>
      <c r="G453" s="5" t="s">
        <v>1419</v>
      </c>
      <c r="H453" s="5" t="s">
        <v>1534</v>
      </c>
      <c r="I453" s="5" t="s">
        <v>3982</v>
      </c>
      <c r="J453" s="5" t="s">
        <v>256</v>
      </c>
      <c r="K453" s="5" t="s">
        <v>3485</v>
      </c>
      <c r="L453" s="5" t="s">
        <v>4474</v>
      </c>
      <c r="M453" s="5" t="s">
        <v>4475</v>
      </c>
      <c r="N453" s="5" t="s">
        <v>52</v>
      </c>
      <c r="O453" s="5">
        <v>1.0</v>
      </c>
      <c r="P453" s="5" t="s">
        <v>4476</v>
      </c>
      <c r="Q453" s="5" t="s">
        <v>91</v>
      </c>
      <c r="R453" s="5">
        <v>129.0</v>
      </c>
      <c r="S453" s="5" t="s">
        <v>115</v>
      </c>
      <c r="T453" s="5">
        <v>0.0</v>
      </c>
      <c r="U453" s="5" t="s">
        <v>70</v>
      </c>
      <c r="V453" s="5" t="s">
        <v>4477</v>
      </c>
      <c r="W453" s="5" t="s">
        <v>52</v>
      </c>
      <c r="X453" s="5" t="s">
        <v>52</v>
      </c>
      <c r="Y453" s="5" t="s">
        <v>4273</v>
      </c>
      <c r="Z453" s="5">
        <v>3174861.0</v>
      </c>
      <c r="AA453" s="5" t="s">
        <v>1553</v>
      </c>
      <c r="AB453" s="5" t="s">
        <v>52</v>
      </c>
      <c r="AC453" s="5" t="s">
        <v>3479</v>
      </c>
      <c r="AD453" s="5" t="s">
        <v>52</v>
      </c>
      <c r="AE453" s="5" t="s">
        <v>52</v>
      </c>
      <c r="AF453" s="5" t="s">
        <v>52</v>
      </c>
      <c r="AG453" s="5" t="s">
        <v>52</v>
      </c>
      <c r="AH453" s="5" t="s">
        <v>52</v>
      </c>
      <c r="AI453" s="5" t="s">
        <v>4472</v>
      </c>
      <c r="AJ453" s="5" t="s">
        <v>4478</v>
      </c>
      <c r="AK453" s="5" t="s">
        <v>4479</v>
      </c>
    </row>
    <row r="454" ht="15.75" customHeight="1">
      <c r="A454" s="5" t="s">
        <v>4480</v>
      </c>
      <c r="B454" s="5" t="s">
        <v>2835</v>
      </c>
      <c r="C454" s="5" t="s">
        <v>2836</v>
      </c>
      <c r="D454" s="6">
        <v>45019.0</v>
      </c>
      <c r="E454" s="5">
        <v>37050.0</v>
      </c>
      <c r="F454" s="5">
        <v>16841.0</v>
      </c>
      <c r="G454" s="5" t="s">
        <v>634</v>
      </c>
      <c r="H454" s="5" t="s">
        <v>171</v>
      </c>
      <c r="I454" s="5" t="s">
        <v>4481</v>
      </c>
      <c r="J454" s="5" t="s">
        <v>274</v>
      </c>
      <c r="K454" s="5" t="s">
        <v>4482</v>
      </c>
      <c r="L454" s="5" t="s">
        <v>2838</v>
      </c>
      <c r="M454" s="5" t="s">
        <v>4483</v>
      </c>
      <c r="N454" s="5">
        <v>90501.0</v>
      </c>
      <c r="O454" s="5">
        <v>1.0</v>
      </c>
      <c r="P454" s="5" t="s">
        <v>4484</v>
      </c>
      <c r="Q454" s="5" t="s">
        <v>91</v>
      </c>
      <c r="R454" s="5">
        <v>1744.0</v>
      </c>
      <c r="S454" s="5" t="s">
        <v>53</v>
      </c>
      <c r="T454" s="5">
        <v>69.0</v>
      </c>
      <c r="U454" s="5" t="s">
        <v>93</v>
      </c>
      <c r="V454" s="5" t="s">
        <v>4485</v>
      </c>
      <c r="W454" s="5" t="s">
        <v>71</v>
      </c>
      <c r="X454" s="5" t="s">
        <v>52</v>
      </c>
      <c r="Y454" s="5" t="s">
        <v>4486</v>
      </c>
      <c r="Z454" s="5" t="s">
        <v>4487</v>
      </c>
      <c r="AA454" s="5" t="s">
        <v>260</v>
      </c>
      <c r="AB454" s="5" t="s">
        <v>283</v>
      </c>
      <c r="AC454" s="5" t="s">
        <v>565</v>
      </c>
      <c r="AD454" s="5" t="s">
        <v>566</v>
      </c>
      <c r="AE454" s="5" t="s">
        <v>567</v>
      </c>
      <c r="AF454" s="5" t="s">
        <v>52</v>
      </c>
      <c r="AG454" s="5" t="s">
        <v>52</v>
      </c>
      <c r="AH454" s="5" t="s">
        <v>568</v>
      </c>
      <c r="AI454" s="5" t="s">
        <v>2835</v>
      </c>
      <c r="AJ454" s="5" t="s">
        <v>2838</v>
      </c>
      <c r="AK454" s="5" t="s">
        <v>2044</v>
      </c>
    </row>
    <row r="455" ht="15.75" customHeight="1">
      <c r="A455" s="5" t="s">
        <v>4488</v>
      </c>
      <c r="B455" s="5" t="s">
        <v>1844</v>
      </c>
      <c r="C455" s="5" t="s">
        <v>4489</v>
      </c>
      <c r="D455" s="6">
        <v>45018.0</v>
      </c>
      <c r="E455" s="5">
        <v>377409.0</v>
      </c>
      <c r="F455" s="5">
        <v>171550.0</v>
      </c>
      <c r="G455" s="5" t="s">
        <v>963</v>
      </c>
      <c r="H455" s="5" t="s">
        <v>149</v>
      </c>
      <c r="I455" s="5" t="s">
        <v>4490</v>
      </c>
      <c r="J455" s="5" t="s">
        <v>965</v>
      </c>
      <c r="K455" s="5" t="s">
        <v>4491</v>
      </c>
      <c r="L455" s="5" t="s">
        <v>4492</v>
      </c>
      <c r="M455" s="5" t="s">
        <v>4493</v>
      </c>
      <c r="N455" s="5">
        <v>2189.0</v>
      </c>
      <c r="O455" s="5">
        <v>7.0</v>
      </c>
      <c r="P455" s="5" t="s">
        <v>4494</v>
      </c>
      <c r="Q455" s="5" t="s">
        <v>4495</v>
      </c>
      <c r="R455" s="5">
        <v>271.0</v>
      </c>
      <c r="S455" s="5" t="s">
        <v>53</v>
      </c>
      <c r="T455" s="5">
        <v>184.0</v>
      </c>
      <c r="U455" s="5" t="s">
        <v>70</v>
      </c>
      <c r="V455" s="5" t="s">
        <v>4496</v>
      </c>
      <c r="W455" s="5" t="s">
        <v>52</v>
      </c>
      <c r="X455" s="5" t="s">
        <v>52</v>
      </c>
      <c r="Y455" s="5" t="s">
        <v>858</v>
      </c>
      <c r="Z455" s="5" t="s">
        <v>4497</v>
      </c>
      <c r="AA455" s="5" t="s">
        <v>162</v>
      </c>
      <c r="AB455" s="5" t="s">
        <v>52</v>
      </c>
      <c r="AC455" s="5" t="s">
        <v>72</v>
      </c>
      <c r="AD455" s="5" t="s">
        <v>73</v>
      </c>
      <c r="AE455" s="5" t="s">
        <v>74</v>
      </c>
      <c r="AF455" s="5" t="s">
        <v>75</v>
      </c>
      <c r="AG455" s="5" t="s">
        <v>76</v>
      </c>
      <c r="AH455" s="5" t="s">
        <v>77</v>
      </c>
      <c r="AI455" s="5" t="s">
        <v>1844</v>
      </c>
      <c r="AJ455" s="5" t="s">
        <v>4498</v>
      </c>
      <c r="AK455" s="5" t="s">
        <v>715</v>
      </c>
    </row>
    <row r="456" ht="15.75" customHeight="1">
      <c r="A456" s="5" t="s">
        <v>4499</v>
      </c>
      <c r="B456" s="5" t="s">
        <v>3213</v>
      </c>
      <c r="C456" s="5" t="s">
        <v>3214</v>
      </c>
      <c r="D456" s="6">
        <v>45017.0</v>
      </c>
      <c r="E456" s="5">
        <v>1012.0</v>
      </c>
      <c r="F456" s="5">
        <v>460.0</v>
      </c>
      <c r="G456" s="5" t="s">
        <v>479</v>
      </c>
      <c r="H456" s="5" t="s">
        <v>171</v>
      </c>
      <c r="I456" s="5" t="s">
        <v>4500</v>
      </c>
      <c r="J456" s="5" t="s">
        <v>274</v>
      </c>
      <c r="K456" s="5" t="s">
        <v>391</v>
      </c>
      <c r="L456" s="5" t="s">
        <v>3218</v>
      </c>
      <c r="M456" s="5" t="s">
        <v>3219</v>
      </c>
      <c r="N456" s="5">
        <v>48180.0</v>
      </c>
      <c r="O456" s="5">
        <v>1.0</v>
      </c>
      <c r="P456" s="5" t="s">
        <v>4501</v>
      </c>
      <c r="Q456" s="5" t="s">
        <v>3516</v>
      </c>
      <c r="R456" s="5">
        <v>40.0</v>
      </c>
      <c r="S456" s="5" t="s">
        <v>53</v>
      </c>
      <c r="T456" s="5">
        <v>0.0</v>
      </c>
      <c r="U456" s="5" t="s">
        <v>52</v>
      </c>
      <c r="V456" s="5" t="s">
        <v>4502</v>
      </c>
      <c r="W456" s="5" t="s">
        <v>55</v>
      </c>
      <c r="X456" s="5" t="s">
        <v>4503</v>
      </c>
      <c r="Y456" s="5" t="s">
        <v>2592</v>
      </c>
      <c r="Z456" s="5" t="s">
        <v>4504</v>
      </c>
      <c r="AA456" s="5" t="s">
        <v>162</v>
      </c>
      <c r="AB456" s="5" t="s">
        <v>52</v>
      </c>
      <c r="AC456" s="5" t="s">
        <v>3225</v>
      </c>
      <c r="AD456" s="5" t="s">
        <v>3226</v>
      </c>
      <c r="AE456" s="5" t="s">
        <v>3227</v>
      </c>
      <c r="AF456" s="5" t="s">
        <v>52</v>
      </c>
      <c r="AG456" s="5" t="s">
        <v>52</v>
      </c>
      <c r="AH456" s="5" t="s">
        <v>3228</v>
      </c>
      <c r="AI456" s="5" t="s">
        <v>102</v>
      </c>
      <c r="AJ456" s="5" t="s">
        <v>102</v>
      </c>
      <c r="AK456" s="5" t="s">
        <v>404</v>
      </c>
    </row>
    <row r="457" ht="15.75" customHeight="1">
      <c r="A457" s="5" t="s">
        <v>4505</v>
      </c>
      <c r="B457" s="5" t="s">
        <v>4506</v>
      </c>
      <c r="C457" s="5" t="s">
        <v>3226</v>
      </c>
      <c r="D457" s="6">
        <v>45017.0</v>
      </c>
      <c r="E457" s="5">
        <v>46200.0</v>
      </c>
      <c r="F457" s="5">
        <v>21000.0</v>
      </c>
      <c r="G457" s="5" t="s">
        <v>479</v>
      </c>
      <c r="H457" s="5" t="s">
        <v>171</v>
      </c>
      <c r="I457" s="5" t="s">
        <v>4500</v>
      </c>
      <c r="J457" s="5" t="s">
        <v>274</v>
      </c>
      <c r="K457" s="5" t="s">
        <v>4507</v>
      </c>
      <c r="L457" s="5" t="s">
        <v>4508</v>
      </c>
      <c r="M457" s="5" t="s">
        <v>4509</v>
      </c>
      <c r="N457" s="5">
        <v>30354.0</v>
      </c>
      <c r="O457" s="5">
        <v>1.0</v>
      </c>
      <c r="P457" s="5" t="s">
        <v>4501</v>
      </c>
      <c r="Q457" s="5" t="s">
        <v>3516</v>
      </c>
      <c r="R457" s="5">
        <v>58.0</v>
      </c>
      <c r="S457" s="5" t="s">
        <v>53</v>
      </c>
      <c r="T457" s="5">
        <v>25.0</v>
      </c>
      <c r="U457" s="5" t="s">
        <v>70</v>
      </c>
      <c r="V457" s="5" t="s">
        <v>4503</v>
      </c>
      <c r="W457" s="5" t="s">
        <v>71</v>
      </c>
      <c r="X457" s="5" t="s">
        <v>52</v>
      </c>
      <c r="Y457" s="5" t="s">
        <v>2592</v>
      </c>
      <c r="Z457" s="5" t="s">
        <v>4504</v>
      </c>
      <c r="AA457" s="5" t="s">
        <v>235</v>
      </c>
      <c r="AB457" s="5" t="s">
        <v>283</v>
      </c>
      <c r="AC457" s="5" t="s">
        <v>4510</v>
      </c>
      <c r="AD457" s="5" t="s">
        <v>4511</v>
      </c>
      <c r="AE457" s="5" t="s">
        <v>3481</v>
      </c>
      <c r="AF457" s="5" t="s">
        <v>3425</v>
      </c>
      <c r="AG457" s="5" t="s">
        <v>4512</v>
      </c>
      <c r="AH457" s="5" t="s">
        <v>4513</v>
      </c>
      <c r="AI457" s="5" t="s">
        <v>4506</v>
      </c>
      <c r="AJ457" s="5" t="s">
        <v>4508</v>
      </c>
      <c r="AK457" s="5" t="s">
        <v>4514</v>
      </c>
    </row>
    <row r="458" ht="15.75" customHeight="1">
      <c r="A458" s="5" t="s">
        <v>4515</v>
      </c>
      <c r="B458" s="5" t="s">
        <v>4516</v>
      </c>
      <c r="C458" s="5" t="s">
        <v>4517</v>
      </c>
      <c r="D458" s="6">
        <v>45016.0</v>
      </c>
      <c r="E458" s="5">
        <v>53313.0</v>
      </c>
      <c r="F458" s="5">
        <v>24233.0</v>
      </c>
      <c r="G458" s="5" t="s">
        <v>4518</v>
      </c>
      <c r="H458" s="5" t="s">
        <v>459</v>
      </c>
      <c r="I458" s="5" t="s">
        <v>4519</v>
      </c>
      <c r="J458" s="5" t="s">
        <v>4520</v>
      </c>
      <c r="K458" s="5" t="s">
        <v>4521</v>
      </c>
      <c r="L458" s="5" t="s">
        <v>4522</v>
      </c>
      <c r="M458" s="5" t="s">
        <v>4523</v>
      </c>
      <c r="N458" s="5">
        <v>11434.0</v>
      </c>
      <c r="O458" s="5">
        <v>1.0</v>
      </c>
      <c r="P458" s="5" t="s">
        <v>4524</v>
      </c>
      <c r="Q458" s="5" t="s">
        <v>91</v>
      </c>
      <c r="R458" s="5">
        <v>4511.0</v>
      </c>
      <c r="S458" s="5" t="s">
        <v>53</v>
      </c>
      <c r="T458" s="5">
        <v>0.0</v>
      </c>
      <c r="U458" s="5" t="s">
        <v>70</v>
      </c>
      <c r="V458" s="5" t="s">
        <v>4525</v>
      </c>
      <c r="W458" s="5" t="s">
        <v>71</v>
      </c>
      <c r="X458" s="5" t="s">
        <v>52</v>
      </c>
      <c r="Y458" s="5" t="s">
        <v>4526</v>
      </c>
      <c r="Z458" s="5">
        <v>1027275.0</v>
      </c>
      <c r="AA458" s="5" t="s">
        <v>1831</v>
      </c>
      <c r="AB458" s="5" t="s">
        <v>283</v>
      </c>
      <c r="AC458" s="5" t="s">
        <v>398</v>
      </c>
      <c r="AD458" s="5" t="s">
        <v>399</v>
      </c>
      <c r="AE458" s="5" t="s">
        <v>400</v>
      </c>
      <c r="AF458" s="5" t="s">
        <v>401</v>
      </c>
      <c r="AG458" s="5">
        <v>23502.0</v>
      </c>
      <c r="AH458" s="5" t="s">
        <v>402</v>
      </c>
      <c r="AI458" s="5" t="s">
        <v>4516</v>
      </c>
      <c r="AJ458" s="5" t="s">
        <v>4527</v>
      </c>
      <c r="AK458" s="5" t="s">
        <v>4528</v>
      </c>
    </row>
    <row r="459" ht="15.75" customHeight="1">
      <c r="A459" s="5" t="s">
        <v>4529</v>
      </c>
      <c r="B459" s="5" t="s">
        <v>4530</v>
      </c>
      <c r="C459" s="5" t="s">
        <v>4531</v>
      </c>
      <c r="D459" s="6">
        <v>45014.0</v>
      </c>
      <c r="E459" s="5">
        <v>66495.0</v>
      </c>
      <c r="F459" s="5">
        <v>30225.0</v>
      </c>
      <c r="G459" s="5" t="s">
        <v>4532</v>
      </c>
      <c r="H459" s="5" t="s">
        <v>45</v>
      </c>
      <c r="I459" s="5" t="s">
        <v>2294</v>
      </c>
      <c r="J459" s="5" t="s">
        <v>4533</v>
      </c>
      <c r="K459" s="5" t="s">
        <v>4534</v>
      </c>
      <c r="L459" s="5" t="s">
        <v>4535</v>
      </c>
      <c r="M459" s="5" t="s">
        <v>4536</v>
      </c>
      <c r="N459" s="5">
        <v>11434.0</v>
      </c>
      <c r="O459" s="5">
        <v>3.0</v>
      </c>
      <c r="P459" s="5" t="s">
        <v>4537</v>
      </c>
      <c r="Q459" s="5" t="s">
        <v>3360</v>
      </c>
      <c r="R459" s="5">
        <v>8800.0</v>
      </c>
      <c r="S459" s="5" t="s">
        <v>69</v>
      </c>
      <c r="T459" s="5">
        <v>194.0</v>
      </c>
      <c r="U459" s="5" t="s">
        <v>93</v>
      </c>
      <c r="V459" s="5" t="s">
        <v>4538</v>
      </c>
      <c r="W459" s="5" t="s">
        <v>71</v>
      </c>
      <c r="X459" s="5" t="s">
        <v>52</v>
      </c>
      <c r="Y459" s="5" t="s">
        <v>4539</v>
      </c>
      <c r="Z459" s="5" t="s">
        <v>4540</v>
      </c>
      <c r="AA459" s="5" t="s">
        <v>119</v>
      </c>
      <c r="AB459" s="5" t="s">
        <v>52</v>
      </c>
      <c r="AC459" s="5" t="s">
        <v>216</v>
      </c>
      <c r="AD459" s="5" t="s">
        <v>217</v>
      </c>
      <c r="AE459" s="5" t="s">
        <v>218</v>
      </c>
      <c r="AF459" s="5" t="s">
        <v>52</v>
      </c>
      <c r="AG459" s="5" t="s">
        <v>52</v>
      </c>
      <c r="AH459" s="5" t="s">
        <v>52</v>
      </c>
      <c r="AI459" s="5" t="s">
        <v>4530</v>
      </c>
      <c r="AJ459" s="5" t="s">
        <v>4535</v>
      </c>
      <c r="AK459" s="5" t="s">
        <v>4541</v>
      </c>
    </row>
    <row r="460" ht="15.75" customHeight="1">
      <c r="A460" s="5" t="s">
        <v>4542</v>
      </c>
      <c r="B460" s="5" t="s">
        <v>3731</v>
      </c>
      <c r="C460" s="5" t="s">
        <v>3764</v>
      </c>
      <c r="D460" s="6">
        <v>45011.0</v>
      </c>
      <c r="E460" s="5">
        <v>54890.0</v>
      </c>
      <c r="F460" s="5">
        <v>24950.0</v>
      </c>
      <c r="G460" s="5" t="s">
        <v>963</v>
      </c>
      <c r="H460" s="5" t="s">
        <v>290</v>
      </c>
      <c r="I460" s="5" t="s">
        <v>4543</v>
      </c>
      <c r="J460" s="5" t="s">
        <v>965</v>
      </c>
      <c r="K460" s="5" t="s">
        <v>4544</v>
      </c>
      <c r="L460" s="5" t="s">
        <v>3767</v>
      </c>
      <c r="M460" s="5" t="s">
        <v>3768</v>
      </c>
      <c r="N460" s="5">
        <v>34655.0</v>
      </c>
      <c r="O460" s="5">
        <v>3.0</v>
      </c>
      <c r="P460" s="5" t="s">
        <v>4545</v>
      </c>
      <c r="Q460" s="5" t="s">
        <v>2662</v>
      </c>
      <c r="R460" s="5">
        <v>1980.0</v>
      </c>
      <c r="S460" s="5" t="s">
        <v>69</v>
      </c>
      <c r="T460" s="5">
        <v>180.0</v>
      </c>
      <c r="U460" s="5" t="s">
        <v>93</v>
      </c>
      <c r="V460" s="5" t="s">
        <v>4546</v>
      </c>
      <c r="W460" s="5" t="s">
        <v>71</v>
      </c>
      <c r="X460" s="5" t="s">
        <v>52</v>
      </c>
      <c r="Y460" s="5" t="s">
        <v>4547</v>
      </c>
      <c r="Z460" s="5" t="s">
        <v>4548</v>
      </c>
      <c r="AA460" s="5" t="s">
        <v>235</v>
      </c>
      <c r="AB460" s="5" t="s">
        <v>52</v>
      </c>
      <c r="AC460" s="5" t="s">
        <v>216</v>
      </c>
      <c r="AD460" s="5" t="s">
        <v>217</v>
      </c>
      <c r="AE460" s="5" t="s">
        <v>218</v>
      </c>
      <c r="AF460" s="5" t="s">
        <v>52</v>
      </c>
      <c r="AG460" s="5" t="s">
        <v>52</v>
      </c>
      <c r="AH460" s="5" t="s">
        <v>52</v>
      </c>
      <c r="AI460" s="5" t="s">
        <v>3731</v>
      </c>
      <c r="AJ460" s="5" t="s">
        <v>3767</v>
      </c>
      <c r="AK460" s="5" t="s">
        <v>286</v>
      </c>
    </row>
    <row r="461" ht="15.75" customHeight="1">
      <c r="A461" s="5" t="s">
        <v>4549</v>
      </c>
      <c r="B461" s="5" t="s">
        <v>4550</v>
      </c>
      <c r="C461" s="5" t="s">
        <v>4551</v>
      </c>
      <c r="D461" s="6">
        <v>45009.0</v>
      </c>
      <c r="E461" s="5">
        <v>49434.0</v>
      </c>
      <c r="F461" s="5">
        <v>22470.0</v>
      </c>
      <c r="G461" s="5" t="s">
        <v>870</v>
      </c>
      <c r="H461" s="5" t="s">
        <v>45</v>
      </c>
      <c r="I461" s="5" t="s">
        <v>4552</v>
      </c>
      <c r="J461" s="5" t="s">
        <v>872</v>
      </c>
      <c r="K461" s="5" t="s">
        <v>207</v>
      </c>
      <c r="L461" s="5" t="s">
        <v>4553</v>
      </c>
      <c r="M461" s="5" t="s">
        <v>4554</v>
      </c>
      <c r="N461" s="5">
        <v>7094.0</v>
      </c>
      <c r="O461" s="5">
        <v>1.0</v>
      </c>
      <c r="P461" s="5" t="s">
        <v>4555</v>
      </c>
      <c r="Q461" s="5">
        <v>4510.0</v>
      </c>
      <c r="R461" s="5">
        <v>4403.0</v>
      </c>
      <c r="S461" s="5" t="s">
        <v>53</v>
      </c>
      <c r="T461" s="5">
        <v>0.0</v>
      </c>
      <c r="U461" s="5" t="s">
        <v>52</v>
      </c>
      <c r="V461" s="5" t="s">
        <v>4556</v>
      </c>
      <c r="W461" s="5" t="s">
        <v>71</v>
      </c>
      <c r="X461" s="5" t="s">
        <v>52</v>
      </c>
      <c r="Y461" s="5" t="s">
        <v>4557</v>
      </c>
      <c r="Z461" s="5" t="s">
        <v>4558</v>
      </c>
      <c r="AA461" s="5" t="s">
        <v>59</v>
      </c>
      <c r="AB461" s="5" t="s">
        <v>52</v>
      </c>
      <c r="AC461" s="5" t="s">
        <v>216</v>
      </c>
      <c r="AD461" s="5" t="s">
        <v>217</v>
      </c>
      <c r="AE461" s="5" t="s">
        <v>218</v>
      </c>
      <c r="AF461" s="5" t="s">
        <v>52</v>
      </c>
      <c r="AG461" s="5" t="s">
        <v>52</v>
      </c>
      <c r="AH461" s="5" t="s">
        <v>52</v>
      </c>
      <c r="AI461" s="5" t="s">
        <v>4550</v>
      </c>
      <c r="AJ461" s="5" t="s">
        <v>4553</v>
      </c>
      <c r="AK461" s="5" t="s">
        <v>2922</v>
      </c>
    </row>
    <row r="462" ht="15.75" customHeight="1">
      <c r="A462" s="5" t="s">
        <v>4559</v>
      </c>
      <c r="B462" s="5" t="s">
        <v>4560</v>
      </c>
      <c r="C462" s="5" t="s">
        <v>4561</v>
      </c>
      <c r="D462" s="6">
        <v>45004.0</v>
      </c>
      <c r="E462" s="5">
        <v>2134.0</v>
      </c>
      <c r="F462" s="5">
        <v>970.0</v>
      </c>
      <c r="G462" s="5" t="s">
        <v>170</v>
      </c>
      <c r="H462" s="5" t="s">
        <v>171</v>
      </c>
      <c r="I462" s="5" t="s">
        <v>3331</v>
      </c>
      <c r="J462" s="5" t="s">
        <v>170</v>
      </c>
      <c r="K462" s="5" t="s">
        <v>4562</v>
      </c>
      <c r="L462" s="5" t="s">
        <v>4563</v>
      </c>
      <c r="M462" s="5" t="s">
        <v>4564</v>
      </c>
      <c r="N462" s="5">
        <v>44236.0</v>
      </c>
      <c r="O462" s="5">
        <v>1.0</v>
      </c>
      <c r="P462" s="5" t="s">
        <v>4565</v>
      </c>
      <c r="Q462" s="5" t="s">
        <v>52</v>
      </c>
      <c r="R462" s="5">
        <v>714.0</v>
      </c>
      <c r="S462" s="5" t="s">
        <v>69</v>
      </c>
      <c r="T462" s="5">
        <v>0.0</v>
      </c>
      <c r="U462" s="5" t="s">
        <v>52</v>
      </c>
      <c r="V462" s="5" t="s">
        <v>4566</v>
      </c>
      <c r="W462" s="5" t="s">
        <v>55</v>
      </c>
      <c r="X462" s="5" t="s">
        <v>4567</v>
      </c>
      <c r="Y462" s="5" t="s">
        <v>4568</v>
      </c>
      <c r="Z462" s="5" t="s">
        <v>4569</v>
      </c>
      <c r="AA462" s="5" t="s">
        <v>260</v>
      </c>
      <c r="AB462" s="5" t="s">
        <v>52</v>
      </c>
      <c r="AC462" s="5" t="s">
        <v>4570</v>
      </c>
      <c r="AD462" s="5" t="s">
        <v>4571</v>
      </c>
      <c r="AE462" s="5" t="s">
        <v>52</v>
      </c>
      <c r="AF462" s="5" t="s">
        <v>52</v>
      </c>
      <c r="AG462" s="5" t="s">
        <v>52</v>
      </c>
      <c r="AH462" s="5" t="s">
        <v>52</v>
      </c>
      <c r="AI462" s="5" t="s">
        <v>102</v>
      </c>
      <c r="AJ462" s="5" t="s">
        <v>102</v>
      </c>
      <c r="AK462" s="5" t="s">
        <v>4572</v>
      </c>
    </row>
    <row r="463" ht="15.75" customHeight="1">
      <c r="A463" s="5" t="s">
        <v>4573</v>
      </c>
      <c r="B463" s="5" t="s">
        <v>4571</v>
      </c>
      <c r="C463" s="5" t="s">
        <v>4574</v>
      </c>
      <c r="D463" s="6">
        <v>45004.0</v>
      </c>
      <c r="E463" s="5">
        <v>67872.0</v>
      </c>
      <c r="F463" s="5">
        <v>30851.0</v>
      </c>
      <c r="G463" s="5" t="s">
        <v>170</v>
      </c>
      <c r="H463" s="5" t="s">
        <v>171</v>
      </c>
      <c r="I463" s="5" t="s">
        <v>3331</v>
      </c>
      <c r="J463" s="5" t="s">
        <v>170</v>
      </c>
      <c r="K463" s="5" t="s">
        <v>4575</v>
      </c>
      <c r="L463" s="5" t="s">
        <v>4576</v>
      </c>
      <c r="M463" s="5" t="s">
        <v>4577</v>
      </c>
      <c r="N463" s="5">
        <v>23060.0</v>
      </c>
      <c r="O463" s="5">
        <v>2.0</v>
      </c>
      <c r="P463" s="5" t="s">
        <v>4578</v>
      </c>
      <c r="Q463" s="5" t="s">
        <v>52</v>
      </c>
      <c r="R463" s="5">
        <v>5904.0</v>
      </c>
      <c r="S463" s="5" t="s">
        <v>53</v>
      </c>
      <c r="T463" s="5">
        <v>127.0</v>
      </c>
      <c r="U463" s="5" t="s">
        <v>70</v>
      </c>
      <c r="V463" s="5" t="s">
        <v>4567</v>
      </c>
      <c r="W463" s="5" t="s">
        <v>71</v>
      </c>
      <c r="X463" s="5" t="s">
        <v>52</v>
      </c>
      <c r="Y463" s="5" t="s">
        <v>4568</v>
      </c>
      <c r="Z463" s="5" t="s">
        <v>4579</v>
      </c>
      <c r="AA463" s="5" t="s">
        <v>260</v>
      </c>
      <c r="AB463" s="5" t="s">
        <v>52</v>
      </c>
      <c r="AC463" s="5" t="s">
        <v>4510</v>
      </c>
      <c r="AD463" s="5" t="s">
        <v>4511</v>
      </c>
      <c r="AE463" s="5" t="s">
        <v>3481</v>
      </c>
      <c r="AF463" s="5" t="s">
        <v>3425</v>
      </c>
      <c r="AG463" s="5" t="s">
        <v>4512</v>
      </c>
      <c r="AH463" s="5" t="s">
        <v>4513</v>
      </c>
      <c r="AI463" s="5" t="s">
        <v>4571</v>
      </c>
      <c r="AJ463" s="5" t="s">
        <v>4580</v>
      </c>
      <c r="AK463" s="5" t="s">
        <v>4581</v>
      </c>
    </row>
    <row r="464" ht="15.75" customHeight="1">
      <c r="A464" s="5" t="s">
        <v>4582</v>
      </c>
      <c r="B464" s="5" t="s">
        <v>4583</v>
      </c>
      <c r="C464" s="5" t="s">
        <v>4584</v>
      </c>
      <c r="D464" s="6">
        <v>45004.0</v>
      </c>
      <c r="E464" s="5">
        <v>13601.0</v>
      </c>
      <c r="F464" s="5">
        <v>6182.0</v>
      </c>
      <c r="G464" s="5" t="s">
        <v>4585</v>
      </c>
      <c r="H464" s="5" t="s">
        <v>171</v>
      </c>
      <c r="I464" s="5" t="s">
        <v>4586</v>
      </c>
      <c r="J464" s="5" t="s">
        <v>274</v>
      </c>
      <c r="K464" s="5" t="s">
        <v>4587</v>
      </c>
      <c r="L464" s="5" t="s">
        <v>4588</v>
      </c>
      <c r="M464" s="5" t="s">
        <v>4589</v>
      </c>
      <c r="N464" s="5">
        <v>80202.0</v>
      </c>
      <c r="O464" s="5">
        <v>1.0</v>
      </c>
      <c r="P464" s="5" t="s">
        <v>4590</v>
      </c>
      <c r="Q464" s="5" t="s">
        <v>244</v>
      </c>
      <c r="R464" s="5">
        <v>715.0</v>
      </c>
      <c r="S464" s="5" t="s">
        <v>69</v>
      </c>
      <c r="T464" s="5">
        <v>65.0</v>
      </c>
      <c r="U464" s="5" t="s">
        <v>70</v>
      </c>
      <c r="V464" s="5" t="s">
        <v>4591</v>
      </c>
      <c r="W464" s="5" t="s">
        <v>52</v>
      </c>
      <c r="X464" s="5" t="s">
        <v>52</v>
      </c>
      <c r="Y464" s="5" t="s">
        <v>4592</v>
      </c>
      <c r="Z464" s="5" t="s">
        <v>4593</v>
      </c>
      <c r="AA464" s="5" t="s">
        <v>604</v>
      </c>
      <c r="AB464" s="5" t="s">
        <v>52</v>
      </c>
      <c r="AC464" s="5" t="s">
        <v>72</v>
      </c>
      <c r="AD464" s="5" t="s">
        <v>73</v>
      </c>
      <c r="AE464" s="5" t="s">
        <v>74</v>
      </c>
      <c r="AF464" s="5" t="s">
        <v>75</v>
      </c>
      <c r="AG464" s="5" t="s">
        <v>76</v>
      </c>
      <c r="AH464" s="5" t="s">
        <v>77</v>
      </c>
      <c r="AI464" s="5" t="s">
        <v>1361</v>
      </c>
      <c r="AJ464" s="5" t="s">
        <v>1362</v>
      </c>
      <c r="AK464" s="5" t="s">
        <v>502</v>
      </c>
    </row>
    <row r="465" ht="15.75" customHeight="1">
      <c r="A465" s="5" t="s">
        <v>4594</v>
      </c>
      <c r="B465" s="5" t="s">
        <v>4595</v>
      </c>
      <c r="C465" s="5" t="s">
        <v>4596</v>
      </c>
      <c r="D465" s="6">
        <v>45003.0</v>
      </c>
      <c r="E465" s="5">
        <v>5324.0</v>
      </c>
      <c r="F465" s="5">
        <v>2420.0</v>
      </c>
      <c r="G465" s="5" t="s">
        <v>1028</v>
      </c>
      <c r="H465" s="5" t="s">
        <v>45</v>
      </c>
      <c r="I465" s="5" t="s">
        <v>4597</v>
      </c>
      <c r="J465" s="5" t="s">
        <v>1030</v>
      </c>
      <c r="K465" s="5" t="s">
        <v>1059</v>
      </c>
      <c r="L465" s="5" t="s">
        <v>4598</v>
      </c>
      <c r="M465" s="5" t="s">
        <v>4599</v>
      </c>
      <c r="N465" s="5">
        <v>37934.0</v>
      </c>
      <c r="O465" s="5">
        <v>1.0</v>
      </c>
      <c r="P465" s="5" t="s">
        <v>4600</v>
      </c>
      <c r="Q465" s="5">
        <v>4510.0</v>
      </c>
      <c r="R465" s="5">
        <v>12.0</v>
      </c>
      <c r="S465" s="5" t="s">
        <v>53</v>
      </c>
      <c r="T465" s="5">
        <v>50.0</v>
      </c>
      <c r="U465" s="5" t="s">
        <v>93</v>
      </c>
      <c r="V465" s="5" t="s">
        <v>4601</v>
      </c>
      <c r="W465" s="5" t="s">
        <v>52</v>
      </c>
      <c r="X465" s="5" t="s">
        <v>52</v>
      </c>
      <c r="Y465" s="5" t="s">
        <v>4602</v>
      </c>
      <c r="Z465" s="5">
        <v>2020244.0</v>
      </c>
      <c r="AA465" s="5" t="s">
        <v>260</v>
      </c>
      <c r="AB465" s="5" t="s">
        <v>283</v>
      </c>
      <c r="AC465" s="5" t="s">
        <v>216</v>
      </c>
      <c r="AD465" s="5" t="s">
        <v>217</v>
      </c>
      <c r="AE465" s="5" t="s">
        <v>218</v>
      </c>
      <c r="AF465" s="5" t="s">
        <v>52</v>
      </c>
      <c r="AG465" s="5" t="s">
        <v>52</v>
      </c>
      <c r="AH465" s="5" t="s">
        <v>52</v>
      </c>
      <c r="AI465" s="5" t="s">
        <v>4603</v>
      </c>
      <c r="AJ465" s="5" t="s">
        <v>4604</v>
      </c>
      <c r="AK465" s="5" t="s">
        <v>165</v>
      </c>
    </row>
    <row r="466" ht="15.75" customHeight="1">
      <c r="A466" s="5" t="s">
        <v>4605</v>
      </c>
      <c r="B466" s="5" t="s">
        <v>64</v>
      </c>
      <c r="C466" s="5" t="s">
        <v>3338</v>
      </c>
      <c r="D466" s="6">
        <v>45002.0</v>
      </c>
      <c r="E466" s="5">
        <v>43142.0</v>
      </c>
      <c r="F466" s="5">
        <v>19610.0</v>
      </c>
      <c r="G466" s="5" t="s">
        <v>1683</v>
      </c>
      <c r="H466" s="5" t="s">
        <v>530</v>
      </c>
      <c r="I466" s="5" t="s">
        <v>4207</v>
      </c>
      <c r="J466" s="5" t="s">
        <v>1685</v>
      </c>
      <c r="K466" s="5" t="s">
        <v>1059</v>
      </c>
      <c r="L466" s="5" t="s">
        <v>4208</v>
      </c>
      <c r="M466" s="5" t="s">
        <v>4209</v>
      </c>
      <c r="N466" s="5">
        <v>1960.0</v>
      </c>
      <c r="O466" s="5">
        <v>1.0</v>
      </c>
      <c r="P466" s="5" t="s">
        <v>4606</v>
      </c>
      <c r="Q466" s="5" t="s">
        <v>52</v>
      </c>
      <c r="R466" s="5">
        <v>1455.0</v>
      </c>
      <c r="S466" s="5" t="s">
        <v>69</v>
      </c>
      <c r="T466" s="5">
        <v>21.0</v>
      </c>
      <c r="U466" s="5" t="s">
        <v>93</v>
      </c>
      <c r="V466" s="5" t="s">
        <v>4607</v>
      </c>
      <c r="W466" s="5" t="s">
        <v>71</v>
      </c>
      <c r="X466" s="5" t="s">
        <v>52</v>
      </c>
      <c r="Y466" s="5" t="s">
        <v>4602</v>
      </c>
      <c r="Z466" s="5" t="s">
        <v>4608</v>
      </c>
      <c r="AA466" s="5" t="s">
        <v>260</v>
      </c>
      <c r="AB466" s="5" t="s">
        <v>52</v>
      </c>
      <c r="AC466" s="5" t="s">
        <v>216</v>
      </c>
      <c r="AD466" s="5" t="s">
        <v>217</v>
      </c>
      <c r="AE466" s="5" t="s">
        <v>218</v>
      </c>
      <c r="AF466" s="5" t="s">
        <v>52</v>
      </c>
      <c r="AG466" s="5" t="s">
        <v>52</v>
      </c>
      <c r="AH466" s="5" t="s">
        <v>52</v>
      </c>
      <c r="AI466" s="5" t="s">
        <v>64</v>
      </c>
      <c r="AJ466" s="5" t="s">
        <v>4208</v>
      </c>
      <c r="AK466" s="5" t="s">
        <v>79</v>
      </c>
    </row>
    <row r="467" ht="15.75" customHeight="1">
      <c r="A467" s="5" t="s">
        <v>4609</v>
      </c>
      <c r="B467" s="5" t="s">
        <v>4610</v>
      </c>
      <c r="C467" s="5" t="s">
        <v>4611</v>
      </c>
      <c r="D467" s="6">
        <v>44999.0</v>
      </c>
      <c r="E467" s="5">
        <v>68563.0</v>
      </c>
      <c r="F467" s="5">
        <v>31165.0</v>
      </c>
      <c r="G467" s="5" t="s">
        <v>3867</v>
      </c>
      <c r="H467" s="5" t="s">
        <v>189</v>
      </c>
      <c r="I467" s="5" t="s">
        <v>4612</v>
      </c>
      <c r="J467" s="5" t="s">
        <v>532</v>
      </c>
      <c r="K467" s="5" t="s">
        <v>462</v>
      </c>
      <c r="L467" s="5" t="s">
        <v>4613</v>
      </c>
      <c r="M467" s="5" t="s">
        <v>4614</v>
      </c>
      <c r="N467" s="5">
        <v>60187.0</v>
      </c>
      <c r="O467" s="5">
        <v>1.0</v>
      </c>
      <c r="P467" s="5" t="s">
        <v>4615</v>
      </c>
      <c r="Q467" s="5" t="s">
        <v>52</v>
      </c>
      <c r="R467" s="5">
        <v>32.0</v>
      </c>
      <c r="S467" s="5" t="s">
        <v>53</v>
      </c>
      <c r="T467" s="5">
        <v>1641.0</v>
      </c>
      <c r="U467" s="5" t="s">
        <v>158</v>
      </c>
      <c r="V467" s="5" t="s">
        <v>4616</v>
      </c>
      <c r="W467" s="5" t="s">
        <v>71</v>
      </c>
      <c r="X467" s="5" t="s">
        <v>52</v>
      </c>
      <c r="Y467" s="5" t="s">
        <v>4617</v>
      </c>
      <c r="Z467" s="5" t="s">
        <v>4618</v>
      </c>
      <c r="AA467" s="5" t="s">
        <v>59</v>
      </c>
      <c r="AB467" s="5" t="s">
        <v>52</v>
      </c>
      <c r="AC467" s="5" t="s">
        <v>163</v>
      </c>
      <c r="AD467" s="5" t="s">
        <v>164</v>
      </c>
      <c r="AE467" s="5" t="s">
        <v>165</v>
      </c>
      <c r="AF467" s="5" t="s">
        <v>52</v>
      </c>
      <c r="AG467" s="5" t="s">
        <v>52</v>
      </c>
      <c r="AH467" s="5" t="s">
        <v>52</v>
      </c>
      <c r="AI467" s="5" t="s">
        <v>4610</v>
      </c>
      <c r="AJ467" s="5" t="s">
        <v>4613</v>
      </c>
      <c r="AK467" s="5" t="s">
        <v>4619</v>
      </c>
    </row>
    <row r="468" ht="15.75" customHeight="1">
      <c r="A468" s="5" t="s">
        <v>4620</v>
      </c>
      <c r="B468" s="5" t="s">
        <v>4621</v>
      </c>
      <c r="C468" s="5" t="s">
        <v>4622</v>
      </c>
      <c r="D468" s="6">
        <v>44999.0</v>
      </c>
      <c r="E468" s="5">
        <v>67214.0</v>
      </c>
      <c r="F468" s="5">
        <v>30552.0</v>
      </c>
      <c r="G468" s="5" t="s">
        <v>3867</v>
      </c>
      <c r="H468" s="5" t="s">
        <v>189</v>
      </c>
      <c r="I468" s="5" t="s">
        <v>4612</v>
      </c>
      <c r="J468" s="5" t="s">
        <v>532</v>
      </c>
      <c r="K468" s="5" t="s">
        <v>462</v>
      </c>
      <c r="L468" s="5" t="s">
        <v>4623</v>
      </c>
      <c r="M468" s="5" t="s">
        <v>4624</v>
      </c>
      <c r="N468" s="5">
        <v>60187.0</v>
      </c>
      <c r="O468" s="5">
        <v>1.0</v>
      </c>
      <c r="P468" s="5" t="s">
        <v>4625</v>
      </c>
      <c r="Q468" s="5" t="s">
        <v>52</v>
      </c>
      <c r="R468" s="5">
        <v>30.0</v>
      </c>
      <c r="S468" s="5" t="s">
        <v>53</v>
      </c>
      <c r="T468" s="5">
        <v>1646.0</v>
      </c>
      <c r="U468" s="5" t="s">
        <v>158</v>
      </c>
      <c r="V468" s="5" t="s">
        <v>4626</v>
      </c>
      <c r="W468" s="5" t="s">
        <v>71</v>
      </c>
      <c r="X468" s="5" t="s">
        <v>52</v>
      </c>
      <c r="Y468" s="5" t="s">
        <v>4617</v>
      </c>
      <c r="Z468" s="5" t="s">
        <v>4627</v>
      </c>
      <c r="AA468" s="5" t="s">
        <v>59</v>
      </c>
      <c r="AB468" s="5" t="s">
        <v>52</v>
      </c>
      <c r="AC468" s="5" t="s">
        <v>163</v>
      </c>
      <c r="AD468" s="5" t="s">
        <v>164</v>
      </c>
      <c r="AE468" s="5" t="s">
        <v>165</v>
      </c>
      <c r="AF468" s="5" t="s">
        <v>52</v>
      </c>
      <c r="AG468" s="5" t="s">
        <v>52</v>
      </c>
      <c r="AH468" s="5" t="s">
        <v>52</v>
      </c>
      <c r="AI468" s="5" t="s">
        <v>4621</v>
      </c>
      <c r="AJ468" s="5" t="s">
        <v>4623</v>
      </c>
      <c r="AK468" s="5" t="s">
        <v>4619</v>
      </c>
    </row>
    <row r="469" ht="15.75" customHeight="1">
      <c r="A469" s="5" t="s">
        <v>4628</v>
      </c>
      <c r="B469" s="5" t="s">
        <v>4629</v>
      </c>
      <c r="C469" s="5" t="s">
        <v>4630</v>
      </c>
      <c r="D469" s="6">
        <v>44999.0</v>
      </c>
      <c r="E469" s="5">
        <v>55220.0</v>
      </c>
      <c r="F469" s="5">
        <v>25100.0</v>
      </c>
      <c r="G469" s="5" t="s">
        <v>170</v>
      </c>
      <c r="H469" s="5" t="s">
        <v>45</v>
      </c>
      <c r="I469" s="5" t="s">
        <v>4088</v>
      </c>
      <c r="J469" s="5" t="s">
        <v>170</v>
      </c>
      <c r="K469" s="5" t="s">
        <v>4631</v>
      </c>
      <c r="L469" s="5" t="s">
        <v>4632</v>
      </c>
      <c r="M469" s="5" t="s">
        <v>4633</v>
      </c>
      <c r="N469" s="5">
        <v>92806.0</v>
      </c>
      <c r="O469" s="5">
        <v>1.0</v>
      </c>
      <c r="P469" s="5" t="s">
        <v>4634</v>
      </c>
      <c r="Q469" s="5">
        <v>4510.0</v>
      </c>
      <c r="R469" s="5">
        <v>500.0</v>
      </c>
      <c r="S469" s="5" t="s">
        <v>196</v>
      </c>
      <c r="T469" s="5">
        <v>46.0</v>
      </c>
      <c r="U469" s="5" t="s">
        <v>93</v>
      </c>
      <c r="V469" s="5" t="s">
        <v>4635</v>
      </c>
      <c r="W469" s="5" t="s">
        <v>52</v>
      </c>
      <c r="X469" s="5" t="s">
        <v>52</v>
      </c>
      <c r="Y469" s="5" t="s">
        <v>4636</v>
      </c>
      <c r="Z469" s="5" t="s">
        <v>4637</v>
      </c>
      <c r="AA469" s="5" t="s">
        <v>604</v>
      </c>
      <c r="AB469" s="5" t="s">
        <v>52</v>
      </c>
      <c r="AC469" s="5" t="s">
        <v>216</v>
      </c>
      <c r="AD469" s="5" t="s">
        <v>217</v>
      </c>
      <c r="AE469" s="5" t="s">
        <v>218</v>
      </c>
      <c r="AF469" s="5" t="s">
        <v>52</v>
      </c>
      <c r="AG469" s="5" t="s">
        <v>52</v>
      </c>
      <c r="AH469" s="5" t="s">
        <v>52</v>
      </c>
      <c r="AI469" s="5" t="s">
        <v>4638</v>
      </c>
      <c r="AJ469" s="5" t="s">
        <v>4639</v>
      </c>
      <c r="AK469" s="5" t="s">
        <v>2320</v>
      </c>
    </row>
    <row r="470" ht="15.75" customHeight="1">
      <c r="A470" s="5" t="s">
        <v>4640</v>
      </c>
      <c r="B470" s="5" t="s">
        <v>4641</v>
      </c>
      <c r="C470" s="5" t="s">
        <v>1844</v>
      </c>
      <c r="D470" s="6">
        <v>44998.0</v>
      </c>
      <c r="E470" s="5">
        <v>52875.0</v>
      </c>
      <c r="F470" s="5">
        <v>24034.0</v>
      </c>
      <c r="G470" s="5" t="s">
        <v>4642</v>
      </c>
      <c r="H470" s="5" t="s">
        <v>1534</v>
      </c>
      <c r="I470" s="5" t="s">
        <v>1094</v>
      </c>
      <c r="J470" s="5" t="s">
        <v>256</v>
      </c>
      <c r="K470" s="5" t="s">
        <v>3712</v>
      </c>
      <c r="L470" s="5" t="s">
        <v>4643</v>
      </c>
      <c r="M470" s="5" t="s">
        <v>4644</v>
      </c>
      <c r="N470" s="5" t="s">
        <v>52</v>
      </c>
      <c r="O470" s="5">
        <v>1.0</v>
      </c>
      <c r="P470" s="5" t="s">
        <v>4645</v>
      </c>
      <c r="Q470" s="5">
        <v>4510.0</v>
      </c>
      <c r="R470" s="5">
        <v>31.0</v>
      </c>
      <c r="S470" s="5" t="s">
        <v>115</v>
      </c>
      <c r="T470" s="5">
        <v>0.0</v>
      </c>
      <c r="U470" s="5" t="s">
        <v>52</v>
      </c>
      <c r="V470" s="5" t="s">
        <v>4646</v>
      </c>
      <c r="W470" s="5" t="s">
        <v>52</v>
      </c>
      <c r="X470" s="5" t="s">
        <v>52</v>
      </c>
      <c r="Y470" s="5" t="s">
        <v>4647</v>
      </c>
      <c r="Z470" s="5">
        <v>2467.0</v>
      </c>
      <c r="AA470" s="5" t="s">
        <v>162</v>
      </c>
      <c r="AB470" s="5" t="s">
        <v>52</v>
      </c>
      <c r="AC470" s="5" t="s">
        <v>181</v>
      </c>
      <c r="AD470" s="5" t="s">
        <v>182</v>
      </c>
      <c r="AE470" s="5" t="s">
        <v>183</v>
      </c>
      <c r="AF470" s="5" t="s">
        <v>52</v>
      </c>
      <c r="AG470" s="5" t="s">
        <v>52</v>
      </c>
      <c r="AH470" s="5" t="s">
        <v>184</v>
      </c>
      <c r="AI470" s="5" t="s">
        <v>4641</v>
      </c>
      <c r="AJ470" s="5" t="s">
        <v>4643</v>
      </c>
      <c r="AK470" s="5" t="s">
        <v>4648</v>
      </c>
    </row>
    <row r="471" ht="15.75" customHeight="1">
      <c r="A471" s="5" t="s">
        <v>4649</v>
      </c>
      <c r="B471" s="5" t="s">
        <v>4650</v>
      </c>
      <c r="C471" s="5" t="s">
        <v>3309</v>
      </c>
      <c r="D471" s="6">
        <v>44994.0</v>
      </c>
      <c r="E471" s="5">
        <v>49458.0</v>
      </c>
      <c r="F471" s="5">
        <v>22481.0</v>
      </c>
      <c r="G471" s="5" t="s">
        <v>107</v>
      </c>
      <c r="H471" s="5" t="s">
        <v>290</v>
      </c>
      <c r="I471" s="5" t="s">
        <v>4651</v>
      </c>
      <c r="J471" s="5" t="s">
        <v>109</v>
      </c>
      <c r="K471" s="5" t="s">
        <v>4652</v>
      </c>
      <c r="L471" s="5" t="s">
        <v>4653</v>
      </c>
      <c r="M471" s="5" t="s">
        <v>4654</v>
      </c>
      <c r="N471" s="5">
        <v>22602.0</v>
      </c>
      <c r="O471" s="5">
        <v>1.0</v>
      </c>
      <c r="P471" s="5" t="s">
        <v>4655</v>
      </c>
      <c r="Q471" s="5">
        <v>4510.0</v>
      </c>
      <c r="R471" s="5">
        <v>52.0</v>
      </c>
      <c r="S471" s="5" t="s">
        <v>115</v>
      </c>
      <c r="T471" s="5">
        <v>0.0</v>
      </c>
      <c r="U471" s="5" t="s">
        <v>52</v>
      </c>
      <c r="V471" s="5" t="s">
        <v>4656</v>
      </c>
      <c r="W471" s="5" t="s">
        <v>52</v>
      </c>
      <c r="X471" s="5" t="s">
        <v>52</v>
      </c>
      <c r="Y471" s="5" t="s">
        <v>4657</v>
      </c>
      <c r="Z471" s="5">
        <v>356630.0</v>
      </c>
      <c r="AA471" s="5" t="s">
        <v>119</v>
      </c>
      <c r="AB471" s="5" t="s">
        <v>52</v>
      </c>
      <c r="AC471" s="5" t="s">
        <v>181</v>
      </c>
      <c r="AD471" s="5" t="s">
        <v>182</v>
      </c>
      <c r="AE471" s="5" t="s">
        <v>183</v>
      </c>
      <c r="AF471" s="5" t="s">
        <v>52</v>
      </c>
      <c r="AG471" s="5" t="s">
        <v>52</v>
      </c>
      <c r="AH471" s="5" t="s">
        <v>184</v>
      </c>
      <c r="AI471" s="5" t="s">
        <v>2164</v>
      </c>
      <c r="AJ471" s="5" t="s">
        <v>4658</v>
      </c>
      <c r="AK471" s="5" t="s">
        <v>3316</v>
      </c>
    </row>
    <row r="472" ht="15.75" customHeight="1">
      <c r="A472" s="5" t="s">
        <v>4659</v>
      </c>
      <c r="B472" s="5" t="s">
        <v>3493</v>
      </c>
      <c r="C472" s="5" t="s">
        <v>3998</v>
      </c>
      <c r="D472" s="6">
        <v>44994.0</v>
      </c>
      <c r="E472" s="5">
        <v>115566.0</v>
      </c>
      <c r="F472" s="5">
        <v>52530.0</v>
      </c>
      <c r="G472" s="5" t="s">
        <v>1419</v>
      </c>
      <c r="H472" s="5" t="s">
        <v>1534</v>
      </c>
      <c r="I472" s="5" t="s">
        <v>3470</v>
      </c>
      <c r="J472" s="5" t="s">
        <v>256</v>
      </c>
      <c r="K472" s="5" t="s">
        <v>3471</v>
      </c>
      <c r="L472" s="5" t="s">
        <v>3999</v>
      </c>
      <c r="M472" s="5" t="s">
        <v>4000</v>
      </c>
      <c r="N472" s="5" t="s">
        <v>52</v>
      </c>
      <c r="O472" s="5">
        <v>2.0</v>
      </c>
      <c r="P472" s="5" t="s">
        <v>4660</v>
      </c>
      <c r="Q472" s="5" t="s">
        <v>3475</v>
      </c>
      <c r="R472" s="5">
        <v>137.0</v>
      </c>
      <c r="S472" s="5" t="s">
        <v>1077</v>
      </c>
      <c r="T472" s="5">
        <v>0.0</v>
      </c>
      <c r="U472" s="5" t="s">
        <v>70</v>
      </c>
      <c r="V472" s="5" t="s">
        <v>4661</v>
      </c>
      <c r="W472" s="5" t="s">
        <v>52</v>
      </c>
      <c r="X472" s="5" t="s">
        <v>52</v>
      </c>
      <c r="Y472" s="5" t="s">
        <v>3614</v>
      </c>
      <c r="Z472" s="5" t="s">
        <v>4662</v>
      </c>
      <c r="AA472" s="5" t="s">
        <v>235</v>
      </c>
      <c r="AB472" s="5" t="s">
        <v>52</v>
      </c>
      <c r="AC472" s="5" t="s">
        <v>3479</v>
      </c>
      <c r="AD472" s="5" t="s">
        <v>52</v>
      </c>
      <c r="AE472" s="5" t="s">
        <v>52</v>
      </c>
      <c r="AF472" s="5" t="s">
        <v>52</v>
      </c>
      <c r="AG472" s="5" t="s">
        <v>52</v>
      </c>
      <c r="AH472" s="5" t="s">
        <v>52</v>
      </c>
      <c r="AI472" s="5" t="s">
        <v>4663</v>
      </c>
      <c r="AJ472" s="5" t="s">
        <v>4664</v>
      </c>
      <c r="AK472" s="5" t="s">
        <v>3481</v>
      </c>
    </row>
    <row r="473" ht="15.75" customHeight="1">
      <c r="A473" s="5" t="s">
        <v>4665</v>
      </c>
      <c r="B473" s="5" t="s">
        <v>4472</v>
      </c>
      <c r="C473" s="5" t="s">
        <v>4473</v>
      </c>
      <c r="D473" s="6">
        <v>44994.0</v>
      </c>
      <c r="E473" s="5">
        <v>281138.0</v>
      </c>
      <c r="F473" s="5">
        <v>127790.0</v>
      </c>
      <c r="G473" s="5" t="s">
        <v>1419</v>
      </c>
      <c r="H473" s="5" t="s">
        <v>1534</v>
      </c>
      <c r="I473" s="5" t="s">
        <v>3470</v>
      </c>
      <c r="J473" s="5" t="s">
        <v>256</v>
      </c>
      <c r="K473" s="5" t="s">
        <v>4172</v>
      </c>
      <c r="L473" s="5" t="s">
        <v>4666</v>
      </c>
      <c r="M473" s="5" t="s">
        <v>4475</v>
      </c>
      <c r="N473" s="5" t="s">
        <v>52</v>
      </c>
      <c r="O473" s="5">
        <v>5.0</v>
      </c>
      <c r="P473" s="5" t="s">
        <v>4667</v>
      </c>
      <c r="Q473" s="5" t="s">
        <v>4176</v>
      </c>
      <c r="R473" s="5">
        <v>549.0</v>
      </c>
      <c r="S473" s="5" t="s">
        <v>115</v>
      </c>
      <c r="T473" s="5">
        <v>1.0</v>
      </c>
      <c r="U473" s="5" t="s">
        <v>70</v>
      </c>
      <c r="V473" s="5" t="s">
        <v>4668</v>
      </c>
      <c r="W473" s="5" t="s">
        <v>52</v>
      </c>
      <c r="X473" s="5" t="s">
        <v>52</v>
      </c>
      <c r="Y473" s="5" t="s">
        <v>3614</v>
      </c>
      <c r="Z473" s="5" t="s">
        <v>4669</v>
      </c>
      <c r="AA473" s="5" t="s">
        <v>235</v>
      </c>
      <c r="AB473" s="5" t="s">
        <v>52</v>
      </c>
      <c r="AC473" s="5" t="s">
        <v>3479</v>
      </c>
      <c r="AD473" s="5" t="s">
        <v>52</v>
      </c>
      <c r="AE473" s="5" t="s">
        <v>52</v>
      </c>
      <c r="AF473" s="5" t="s">
        <v>52</v>
      </c>
      <c r="AG473" s="5" t="s">
        <v>52</v>
      </c>
      <c r="AH473" s="5" t="s">
        <v>52</v>
      </c>
      <c r="AI473" s="5" t="s">
        <v>4472</v>
      </c>
      <c r="AJ473" s="5" t="s">
        <v>4670</v>
      </c>
      <c r="AK473" s="5" t="s">
        <v>4479</v>
      </c>
    </row>
    <row r="474" ht="15.75" customHeight="1">
      <c r="A474" s="5" t="s">
        <v>4671</v>
      </c>
      <c r="B474" s="5" t="s">
        <v>2554</v>
      </c>
      <c r="C474" s="5" t="s">
        <v>4672</v>
      </c>
      <c r="D474" s="6">
        <v>44993.0</v>
      </c>
      <c r="E474" s="5">
        <v>8725.0</v>
      </c>
      <c r="F474" s="5">
        <v>3966.0</v>
      </c>
      <c r="G474" s="5" t="s">
        <v>4673</v>
      </c>
      <c r="H474" s="5" t="s">
        <v>1792</v>
      </c>
      <c r="I474" s="5" t="s">
        <v>4674</v>
      </c>
      <c r="J474" s="5" t="s">
        <v>3808</v>
      </c>
      <c r="K474" s="5" t="s">
        <v>4675</v>
      </c>
      <c r="L474" s="5" t="s">
        <v>4676</v>
      </c>
      <c r="M474" s="5" t="s">
        <v>4677</v>
      </c>
      <c r="N474" s="5">
        <v>29301.0</v>
      </c>
      <c r="O474" s="5">
        <v>1.0</v>
      </c>
      <c r="P474" s="5" t="s">
        <v>4678</v>
      </c>
      <c r="Q474" s="5" t="s">
        <v>1519</v>
      </c>
      <c r="R474" s="5">
        <v>405.0</v>
      </c>
      <c r="S474" s="5" t="s">
        <v>69</v>
      </c>
      <c r="T474" s="5">
        <v>43.0</v>
      </c>
      <c r="U474" s="5" t="s">
        <v>70</v>
      </c>
      <c r="V474" s="5" t="s">
        <v>4679</v>
      </c>
      <c r="W474" s="5" t="s">
        <v>52</v>
      </c>
      <c r="X474" s="5" t="s">
        <v>52</v>
      </c>
      <c r="Y474" s="5" t="s">
        <v>4680</v>
      </c>
      <c r="Z474" s="5" t="s">
        <v>4681</v>
      </c>
      <c r="AA474" s="5" t="s">
        <v>59</v>
      </c>
      <c r="AB474" s="5" t="s">
        <v>52</v>
      </c>
      <c r="AC474" s="5" t="s">
        <v>72</v>
      </c>
      <c r="AD474" s="5" t="s">
        <v>73</v>
      </c>
      <c r="AE474" s="5" t="s">
        <v>74</v>
      </c>
      <c r="AF474" s="5" t="s">
        <v>75</v>
      </c>
      <c r="AG474" s="5" t="s">
        <v>76</v>
      </c>
      <c r="AH474" s="5" t="s">
        <v>77</v>
      </c>
      <c r="AI474" s="5" t="s">
        <v>3781</v>
      </c>
      <c r="AJ474" s="5" t="s">
        <v>4682</v>
      </c>
      <c r="AK474" s="5" t="s">
        <v>4683</v>
      </c>
    </row>
    <row r="475" ht="15.75" customHeight="1">
      <c r="A475" s="5" t="s">
        <v>4684</v>
      </c>
      <c r="B475" s="5" t="s">
        <v>2494</v>
      </c>
      <c r="C475" s="5" t="s">
        <v>169</v>
      </c>
      <c r="D475" s="6">
        <v>44985.0</v>
      </c>
      <c r="E475" s="5">
        <v>47982.0</v>
      </c>
      <c r="F475" s="5">
        <v>21810.0</v>
      </c>
      <c r="G475" s="5" t="s">
        <v>963</v>
      </c>
      <c r="H475" s="5" t="s">
        <v>272</v>
      </c>
      <c r="I475" s="5" t="s">
        <v>4685</v>
      </c>
      <c r="J475" s="5" t="s">
        <v>965</v>
      </c>
      <c r="K475" s="5" t="s">
        <v>744</v>
      </c>
      <c r="L475" s="5" t="s">
        <v>4686</v>
      </c>
      <c r="M475" s="5" t="s">
        <v>4687</v>
      </c>
      <c r="N475" s="5" t="s">
        <v>2498</v>
      </c>
      <c r="O475" s="5">
        <v>1.0</v>
      </c>
      <c r="P475" s="5" t="s">
        <v>4688</v>
      </c>
      <c r="Q475" s="5">
        <v>4500.0</v>
      </c>
      <c r="R475" s="5">
        <v>11270.0</v>
      </c>
      <c r="S475" s="5" t="s">
        <v>53</v>
      </c>
      <c r="T475" s="5">
        <v>0.0</v>
      </c>
      <c r="U475" s="5" t="s">
        <v>70</v>
      </c>
      <c r="V475" s="5" t="s">
        <v>4689</v>
      </c>
      <c r="W475" s="5" t="s">
        <v>52</v>
      </c>
      <c r="X475" s="5" t="s">
        <v>52</v>
      </c>
      <c r="Y475" s="5" t="s">
        <v>4690</v>
      </c>
      <c r="Z475" s="5" t="s">
        <v>4691</v>
      </c>
      <c r="AA475" s="5" t="s">
        <v>162</v>
      </c>
      <c r="AB475" s="5" t="s">
        <v>52</v>
      </c>
      <c r="AC475" s="5" t="s">
        <v>398</v>
      </c>
      <c r="AD475" s="5" t="s">
        <v>399</v>
      </c>
      <c r="AE475" s="5" t="s">
        <v>400</v>
      </c>
      <c r="AF475" s="5" t="s">
        <v>401</v>
      </c>
      <c r="AG475" s="5">
        <v>23502.0</v>
      </c>
      <c r="AH475" s="5" t="s">
        <v>402</v>
      </c>
      <c r="AI475" s="5" t="s">
        <v>2494</v>
      </c>
      <c r="AJ475" s="5" t="s">
        <v>4692</v>
      </c>
      <c r="AK475" s="5" t="s">
        <v>79</v>
      </c>
    </row>
    <row r="476" ht="15.75" customHeight="1">
      <c r="A476" s="5" t="s">
        <v>4693</v>
      </c>
      <c r="B476" s="5" t="s">
        <v>4694</v>
      </c>
      <c r="C476" s="5" t="s">
        <v>4695</v>
      </c>
      <c r="D476" s="6">
        <v>44984.0</v>
      </c>
      <c r="E476" s="5">
        <v>36817.0</v>
      </c>
      <c r="F476" s="5">
        <v>16735.0</v>
      </c>
      <c r="G476" s="5" t="s">
        <v>659</v>
      </c>
      <c r="H476" s="5" t="s">
        <v>45</v>
      </c>
      <c r="I476" s="5" t="s">
        <v>4696</v>
      </c>
      <c r="J476" s="5" t="s">
        <v>661</v>
      </c>
      <c r="K476" s="5" t="s">
        <v>4697</v>
      </c>
      <c r="L476" s="5" t="s">
        <v>4698</v>
      </c>
      <c r="M476" s="5" t="s">
        <v>4699</v>
      </c>
      <c r="N476" s="5">
        <v>46168.0</v>
      </c>
      <c r="O476" s="5">
        <v>1.0</v>
      </c>
      <c r="P476" s="5" t="s">
        <v>4700</v>
      </c>
      <c r="Q476" s="5">
        <v>2200.0</v>
      </c>
      <c r="R476" s="5">
        <v>18.0</v>
      </c>
      <c r="S476" s="5" t="s">
        <v>53</v>
      </c>
      <c r="T476" s="5">
        <v>0.0</v>
      </c>
      <c r="U476" s="5" t="s">
        <v>52</v>
      </c>
      <c r="V476" s="5" t="s">
        <v>4701</v>
      </c>
      <c r="W476" s="5" t="s">
        <v>55</v>
      </c>
      <c r="X476" s="5" t="s">
        <v>4702</v>
      </c>
      <c r="Y476" s="5" t="s">
        <v>4703</v>
      </c>
      <c r="Z476" s="5" t="s">
        <v>4704</v>
      </c>
      <c r="AA476" s="5" t="s">
        <v>119</v>
      </c>
      <c r="AB476" s="5" t="s">
        <v>52</v>
      </c>
      <c r="AC476" s="5" t="s">
        <v>4164</v>
      </c>
      <c r="AD476" s="5" t="s">
        <v>4165</v>
      </c>
      <c r="AE476" s="5" t="s">
        <v>4166</v>
      </c>
      <c r="AF476" s="5" t="s">
        <v>4167</v>
      </c>
      <c r="AG476" s="5">
        <v>55347.0</v>
      </c>
      <c r="AH476" s="5" t="s">
        <v>4168</v>
      </c>
      <c r="AI476" s="5" t="s">
        <v>102</v>
      </c>
      <c r="AJ476" s="5" t="s">
        <v>102</v>
      </c>
      <c r="AK476" s="5" t="s">
        <v>4705</v>
      </c>
    </row>
    <row r="477" ht="15.75" customHeight="1">
      <c r="A477" s="5" t="s">
        <v>4706</v>
      </c>
      <c r="B477" s="5" t="s">
        <v>1694</v>
      </c>
      <c r="C477" s="5" t="s">
        <v>1695</v>
      </c>
      <c r="D477" s="6">
        <v>44982.0</v>
      </c>
      <c r="E477" s="5">
        <v>59400.0</v>
      </c>
      <c r="F477" s="5">
        <v>27000.0</v>
      </c>
      <c r="G477" s="5" t="s">
        <v>422</v>
      </c>
      <c r="H477" s="5" t="s">
        <v>149</v>
      </c>
      <c r="I477" s="5" t="s">
        <v>4707</v>
      </c>
      <c r="J477" s="5" t="s">
        <v>424</v>
      </c>
      <c r="K477" s="5" t="s">
        <v>4708</v>
      </c>
      <c r="L477" s="5" t="s">
        <v>1697</v>
      </c>
      <c r="M477" s="5" t="s">
        <v>1698</v>
      </c>
      <c r="N477" s="5">
        <v>30518.0</v>
      </c>
      <c r="O477" s="5">
        <v>1.0</v>
      </c>
      <c r="P477" s="5" t="s">
        <v>4709</v>
      </c>
      <c r="Q477" s="5">
        <v>2210.0</v>
      </c>
      <c r="R477" s="5">
        <v>8.0</v>
      </c>
      <c r="S477" s="5" t="s">
        <v>855</v>
      </c>
      <c r="T477" s="5">
        <v>0.0</v>
      </c>
      <c r="U477" s="5" t="s">
        <v>52</v>
      </c>
      <c r="V477" s="5" t="s">
        <v>4710</v>
      </c>
      <c r="W477" s="5" t="s">
        <v>52</v>
      </c>
      <c r="X477" s="5" t="s">
        <v>52</v>
      </c>
      <c r="Y477" s="5" t="s">
        <v>4711</v>
      </c>
      <c r="Z477" s="5" t="s">
        <v>4712</v>
      </c>
      <c r="AA477" s="5" t="s">
        <v>260</v>
      </c>
      <c r="AB477" s="5" t="s">
        <v>52</v>
      </c>
      <c r="AC477" s="5" t="s">
        <v>216</v>
      </c>
      <c r="AD477" s="5" t="s">
        <v>217</v>
      </c>
      <c r="AE477" s="5" t="s">
        <v>218</v>
      </c>
      <c r="AF477" s="5" t="s">
        <v>52</v>
      </c>
      <c r="AG477" s="5" t="s">
        <v>52</v>
      </c>
      <c r="AH477" s="5" t="s">
        <v>52</v>
      </c>
      <c r="AI477" s="5" t="s">
        <v>1694</v>
      </c>
      <c r="AJ477" s="5" t="s">
        <v>1697</v>
      </c>
      <c r="AK477" s="5" t="s">
        <v>1704</v>
      </c>
    </row>
    <row r="478" ht="15.75" customHeight="1">
      <c r="A478" s="5" t="s">
        <v>4713</v>
      </c>
      <c r="B478" s="5" t="s">
        <v>4714</v>
      </c>
      <c r="C478" s="5" t="s">
        <v>4715</v>
      </c>
      <c r="D478" s="6">
        <v>44973.0</v>
      </c>
      <c r="E478" s="5">
        <v>12619.0</v>
      </c>
      <c r="F478" s="5">
        <v>5736.0</v>
      </c>
      <c r="G478" s="5" t="s">
        <v>4673</v>
      </c>
      <c r="H478" s="5" t="s">
        <v>171</v>
      </c>
      <c r="I478" s="5" t="s">
        <v>4716</v>
      </c>
      <c r="J478" s="5" t="s">
        <v>3808</v>
      </c>
      <c r="K478" s="5" t="s">
        <v>4717</v>
      </c>
      <c r="L478" s="5" t="s">
        <v>4718</v>
      </c>
      <c r="M478" s="5" t="s">
        <v>4719</v>
      </c>
      <c r="N478" s="5">
        <v>37214.0</v>
      </c>
      <c r="O478" s="5">
        <v>1.0</v>
      </c>
      <c r="P478" s="5" t="s">
        <v>4720</v>
      </c>
      <c r="Q478" s="5">
        <v>4510.0</v>
      </c>
      <c r="R478" s="5">
        <v>524.0</v>
      </c>
      <c r="S478" s="5" t="s">
        <v>69</v>
      </c>
      <c r="T478" s="5">
        <v>60.0</v>
      </c>
      <c r="U478" s="5" t="s">
        <v>93</v>
      </c>
      <c r="V478" s="5" t="s">
        <v>4721</v>
      </c>
      <c r="W478" s="5" t="s">
        <v>52</v>
      </c>
      <c r="X478" s="5" t="s">
        <v>52</v>
      </c>
      <c r="Y478" s="5" t="s">
        <v>4722</v>
      </c>
      <c r="Z478" s="5" t="s">
        <v>4723</v>
      </c>
      <c r="AA478" s="5" t="s">
        <v>604</v>
      </c>
      <c r="AB478" s="5" t="s">
        <v>52</v>
      </c>
      <c r="AC478" s="5" t="s">
        <v>216</v>
      </c>
      <c r="AD478" s="5" t="s">
        <v>217</v>
      </c>
      <c r="AE478" s="5" t="s">
        <v>218</v>
      </c>
      <c r="AF478" s="5" t="s">
        <v>52</v>
      </c>
      <c r="AG478" s="5" t="s">
        <v>52</v>
      </c>
      <c r="AH478" s="5" t="s">
        <v>52</v>
      </c>
      <c r="AI478" s="5" t="s">
        <v>4714</v>
      </c>
      <c r="AJ478" s="5" t="s">
        <v>4718</v>
      </c>
      <c r="AK478" s="5" t="s">
        <v>4724</v>
      </c>
    </row>
    <row r="479" ht="15.75" customHeight="1">
      <c r="A479" s="5" t="s">
        <v>4725</v>
      </c>
      <c r="B479" s="5" t="s">
        <v>4726</v>
      </c>
      <c r="C479" s="5" t="s">
        <v>4727</v>
      </c>
      <c r="D479" s="6">
        <v>44972.0</v>
      </c>
      <c r="E479" s="5">
        <v>33900.0</v>
      </c>
      <c r="F479" s="5">
        <v>15409.0</v>
      </c>
      <c r="G479" s="5" t="s">
        <v>422</v>
      </c>
      <c r="H479" s="5" t="s">
        <v>131</v>
      </c>
      <c r="I479" s="5" t="s">
        <v>1754</v>
      </c>
      <c r="J479" s="5" t="s">
        <v>424</v>
      </c>
      <c r="K479" s="5" t="s">
        <v>4728</v>
      </c>
      <c r="L479" s="5" t="s">
        <v>4729</v>
      </c>
      <c r="M479" s="5" t="s">
        <v>4730</v>
      </c>
      <c r="N479" s="5">
        <v>94501.0</v>
      </c>
      <c r="O479" s="5">
        <v>1.0</v>
      </c>
      <c r="P479" s="5" t="s">
        <v>4731</v>
      </c>
      <c r="Q479" s="5">
        <v>4500.0</v>
      </c>
      <c r="R479" s="5">
        <v>897.0</v>
      </c>
      <c r="S479" s="5" t="s">
        <v>69</v>
      </c>
      <c r="T479" s="5">
        <v>0.0</v>
      </c>
      <c r="U479" s="5" t="s">
        <v>70</v>
      </c>
      <c r="V479" s="5" t="s">
        <v>4732</v>
      </c>
      <c r="W479" s="5" t="s">
        <v>52</v>
      </c>
      <c r="X479" s="5" t="s">
        <v>52</v>
      </c>
      <c r="Y479" s="5" t="s">
        <v>4733</v>
      </c>
      <c r="Z479" s="5" t="s">
        <v>4734</v>
      </c>
      <c r="AA479" s="5" t="s">
        <v>235</v>
      </c>
      <c r="AB479" s="5" t="s">
        <v>52</v>
      </c>
      <c r="AC479" s="5" t="s">
        <v>398</v>
      </c>
      <c r="AD479" s="5" t="s">
        <v>399</v>
      </c>
      <c r="AE479" s="5" t="s">
        <v>400</v>
      </c>
      <c r="AF479" s="5" t="s">
        <v>401</v>
      </c>
      <c r="AG479" s="5">
        <v>23502.0</v>
      </c>
      <c r="AH479" s="5" t="s">
        <v>402</v>
      </c>
      <c r="AI479" s="5" t="s">
        <v>4726</v>
      </c>
      <c r="AJ479" s="5" t="s">
        <v>4729</v>
      </c>
      <c r="AK479" s="5" t="s">
        <v>2126</v>
      </c>
    </row>
    <row r="480" ht="15.75" customHeight="1">
      <c r="A480" s="5" t="s">
        <v>4735</v>
      </c>
      <c r="B480" s="5" t="s">
        <v>1694</v>
      </c>
      <c r="C480" s="5" t="s">
        <v>1695</v>
      </c>
      <c r="D480" s="6">
        <v>44971.0</v>
      </c>
      <c r="E480" s="5">
        <v>55000.0</v>
      </c>
      <c r="F480" s="5">
        <v>25000.0</v>
      </c>
      <c r="G480" s="5" t="s">
        <v>1683</v>
      </c>
      <c r="H480" s="5" t="s">
        <v>530</v>
      </c>
      <c r="I480" s="5" t="s">
        <v>4736</v>
      </c>
      <c r="J480" s="5" t="s">
        <v>1685</v>
      </c>
      <c r="K480" s="5" t="s">
        <v>1171</v>
      </c>
      <c r="L480" s="5" t="s">
        <v>1697</v>
      </c>
      <c r="M480" s="5" t="s">
        <v>1698</v>
      </c>
      <c r="N480" s="5">
        <v>30518.0</v>
      </c>
      <c r="O480" s="5">
        <v>1.0</v>
      </c>
      <c r="P480" s="5" t="s">
        <v>4737</v>
      </c>
      <c r="Q480" s="5">
        <v>2210.0</v>
      </c>
      <c r="R480" s="5">
        <v>11.0</v>
      </c>
      <c r="S480" s="5" t="s">
        <v>855</v>
      </c>
      <c r="T480" s="5">
        <v>0.0</v>
      </c>
      <c r="U480" s="5" t="s">
        <v>52</v>
      </c>
      <c r="V480" s="5" t="s">
        <v>4738</v>
      </c>
      <c r="W480" s="5" t="s">
        <v>52</v>
      </c>
      <c r="X480" s="5" t="s">
        <v>52</v>
      </c>
      <c r="Y480" s="5" t="s">
        <v>4739</v>
      </c>
      <c r="Z480" s="5" t="s">
        <v>4740</v>
      </c>
      <c r="AA480" s="5" t="s">
        <v>235</v>
      </c>
      <c r="AB480" s="5" t="s">
        <v>52</v>
      </c>
      <c r="AC480" s="5" t="s">
        <v>216</v>
      </c>
      <c r="AD480" s="5" t="s">
        <v>217</v>
      </c>
      <c r="AE480" s="5" t="s">
        <v>218</v>
      </c>
      <c r="AF480" s="5" t="s">
        <v>52</v>
      </c>
      <c r="AG480" s="5" t="s">
        <v>52</v>
      </c>
      <c r="AH480" s="5" t="s">
        <v>52</v>
      </c>
      <c r="AI480" s="5" t="s">
        <v>1694</v>
      </c>
      <c r="AJ480" s="5" t="s">
        <v>1697</v>
      </c>
      <c r="AK480" s="5" t="s">
        <v>1704</v>
      </c>
    </row>
    <row r="481" ht="15.75" customHeight="1">
      <c r="A481" s="5" t="s">
        <v>4741</v>
      </c>
      <c r="B481" s="5" t="s">
        <v>4621</v>
      </c>
      <c r="C481" s="5" t="s">
        <v>4622</v>
      </c>
      <c r="D481" s="6">
        <v>44970.0</v>
      </c>
      <c r="E481" s="5">
        <v>69937.0</v>
      </c>
      <c r="F481" s="5">
        <v>31790.0</v>
      </c>
      <c r="G481" s="5" t="s">
        <v>3867</v>
      </c>
      <c r="H481" s="5" t="s">
        <v>189</v>
      </c>
      <c r="I481" s="5" t="s">
        <v>3404</v>
      </c>
      <c r="J481" s="5" t="s">
        <v>532</v>
      </c>
      <c r="K481" s="5" t="s">
        <v>462</v>
      </c>
      <c r="L481" s="5" t="s">
        <v>4623</v>
      </c>
      <c r="M481" s="5" t="s">
        <v>4624</v>
      </c>
      <c r="N481" s="5">
        <v>60187.0</v>
      </c>
      <c r="O481" s="5">
        <v>1.0</v>
      </c>
      <c r="P481" s="5" t="s">
        <v>4742</v>
      </c>
      <c r="Q481" s="5" t="s">
        <v>52</v>
      </c>
      <c r="R481" s="5">
        <v>30.0</v>
      </c>
      <c r="S481" s="5" t="s">
        <v>53</v>
      </c>
      <c r="T481" s="5">
        <v>1571.0</v>
      </c>
      <c r="U481" s="5" t="s">
        <v>158</v>
      </c>
      <c r="V481" s="5" t="s">
        <v>4743</v>
      </c>
      <c r="W481" s="5" t="s">
        <v>71</v>
      </c>
      <c r="X481" s="5" t="s">
        <v>52</v>
      </c>
      <c r="Y481" s="5" t="s">
        <v>4744</v>
      </c>
      <c r="Z481" s="5" t="s">
        <v>4745</v>
      </c>
      <c r="AA481" s="5" t="s">
        <v>59</v>
      </c>
      <c r="AB481" s="5" t="s">
        <v>52</v>
      </c>
      <c r="AC481" s="5" t="s">
        <v>163</v>
      </c>
      <c r="AD481" s="5" t="s">
        <v>164</v>
      </c>
      <c r="AE481" s="5" t="s">
        <v>165</v>
      </c>
      <c r="AF481" s="5" t="s">
        <v>52</v>
      </c>
      <c r="AG481" s="5" t="s">
        <v>52</v>
      </c>
      <c r="AH481" s="5" t="s">
        <v>52</v>
      </c>
      <c r="AI481" s="5" t="s">
        <v>4621</v>
      </c>
      <c r="AJ481" s="5" t="s">
        <v>4623</v>
      </c>
      <c r="AK481" s="5" t="s">
        <v>4619</v>
      </c>
    </row>
    <row r="482" ht="15.75" customHeight="1">
      <c r="A482" s="5" t="s">
        <v>4746</v>
      </c>
      <c r="B482" s="5" t="s">
        <v>2494</v>
      </c>
      <c r="C482" s="5" t="s">
        <v>169</v>
      </c>
      <c r="D482" s="6">
        <v>44970.0</v>
      </c>
      <c r="E482" s="5">
        <v>47740.0</v>
      </c>
      <c r="F482" s="5">
        <v>21700.0</v>
      </c>
      <c r="G482" s="5" t="s">
        <v>719</v>
      </c>
      <c r="H482" s="5" t="s">
        <v>171</v>
      </c>
      <c r="I482" s="5" t="s">
        <v>4747</v>
      </c>
      <c r="J482" s="5" t="s">
        <v>274</v>
      </c>
      <c r="K482" s="5" t="s">
        <v>744</v>
      </c>
      <c r="L482" s="5" t="s">
        <v>4748</v>
      </c>
      <c r="M482" s="5" t="s">
        <v>4749</v>
      </c>
      <c r="N482" s="5" t="s">
        <v>52</v>
      </c>
      <c r="O482" s="5">
        <v>1.0</v>
      </c>
      <c r="P482" s="5" t="s">
        <v>4750</v>
      </c>
      <c r="Q482" s="5">
        <v>4500.0</v>
      </c>
      <c r="R482" s="5">
        <v>16660.0</v>
      </c>
      <c r="S482" s="5" t="s">
        <v>53</v>
      </c>
      <c r="T482" s="5">
        <v>0.0</v>
      </c>
      <c r="U482" s="5" t="s">
        <v>70</v>
      </c>
      <c r="V482" s="5" t="s">
        <v>4751</v>
      </c>
      <c r="W482" s="5" t="s">
        <v>52</v>
      </c>
      <c r="X482" s="5" t="s">
        <v>52</v>
      </c>
      <c r="Y482" s="5" t="s">
        <v>4752</v>
      </c>
      <c r="Z482" s="5" t="s">
        <v>4753</v>
      </c>
      <c r="AA482" s="5" t="s">
        <v>730</v>
      </c>
      <c r="AB482" s="5" t="s">
        <v>52</v>
      </c>
      <c r="AC482" s="5" t="s">
        <v>398</v>
      </c>
      <c r="AD482" s="5" t="s">
        <v>399</v>
      </c>
      <c r="AE482" s="5" t="s">
        <v>400</v>
      </c>
      <c r="AF482" s="5" t="s">
        <v>401</v>
      </c>
      <c r="AG482" s="5">
        <v>23502.0</v>
      </c>
      <c r="AH482" s="5" t="s">
        <v>402</v>
      </c>
      <c r="AI482" s="5" t="s">
        <v>168</v>
      </c>
      <c r="AJ482" s="5" t="s">
        <v>4754</v>
      </c>
      <c r="AK482" s="5" t="s">
        <v>79</v>
      </c>
    </row>
    <row r="483" ht="15.75" customHeight="1">
      <c r="A483" s="5" t="s">
        <v>4755</v>
      </c>
      <c r="B483" s="5" t="s">
        <v>4756</v>
      </c>
      <c r="C483" s="5" t="s">
        <v>4757</v>
      </c>
      <c r="D483" s="6">
        <v>44970.0</v>
      </c>
      <c r="E483" s="5">
        <v>5320.0</v>
      </c>
      <c r="F483" s="5">
        <v>2418.0</v>
      </c>
      <c r="G483" s="5" t="s">
        <v>107</v>
      </c>
      <c r="H483" s="5" t="s">
        <v>189</v>
      </c>
      <c r="I483" s="5" t="s">
        <v>4758</v>
      </c>
      <c r="J483" s="5" t="s">
        <v>109</v>
      </c>
      <c r="K483" s="5" t="s">
        <v>391</v>
      </c>
      <c r="L483" s="5" t="s">
        <v>4759</v>
      </c>
      <c r="M483" s="5" t="s">
        <v>4760</v>
      </c>
      <c r="N483" s="5">
        <v>78041.0</v>
      </c>
      <c r="O483" s="5">
        <v>1.0</v>
      </c>
      <c r="P483" s="5" t="s">
        <v>4761</v>
      </c>
      <c r="Q483" s="5" t="s">
        <v>244</v>
      </c>
      <c r="R483" s="5">
        <v>4.0</v>
      </c>
      <c r="S483" s="5" t="s">
        <v>69</v>
      </c>
      <c r="T483" s="5">
        <v>16.0</v>
      </c>
      <c r="U483" s="5" t="s">
        <v>70</v>
      </c>
      <c r="V483" s="5" t="s">
        <v>4762</v>
      </c>
      <c r="W483" s="5" t="s">
        <v>55</v>
      </c>
      <c r="X483" s="5" t="s">
        <v>4763</v>
      </c>
      <c r="Y483" s="5" t="s">
        <v>4764</v>
      </c>
      <c r="Z483" s="5">
        <v>20665.0</v>
      </c>
      <c r="AA483" s="5" t="s">
        <v>730</v>
      </c>
      <c r="AB483" s="5" t="s">
        <v>52</v>
      </c>
      <c r="AC483" s="5" t="s">
        <v>1566</v>
      </c>
      <c r="AD483" s="5" t="s">
        <v>1567</v>
      </c>
      <c r="AE483" s="5" t="s">
        <v>1568</v>
      </c>
      <c r="AF483" s="5" t="s">
        <v>1569</v>
      </c>
      <c r="AG483" s="5">
        <v>60025.0</v>
      </c>
      <c r="AH483" s="5" t="s">
        <v>1570</v>
      </c>
      <c r="AI483" s="5" t="s">
        <v>4756</v>
      </c>
      <c r="AJ483" s="5" t="s">
        <v>4765</v>
      </c>
      <c r="AK483" s="5" t="s">
        <v>4766</v>
      </c>
    </row>
    <row r="484" ht="15.75" customHeight="1">
      <c r="A484" s="5" t="s">
        <v>4767</v>
      </c>
      <c r="B484" s="5" t="s">
        <v>4768</v>
      </c>
      <c r="C484" s="5" t="s">
        <v>4769</v>
      </c>
      <c r="D484" s="6">
        <v>44970.0</v>
      </c>
      <c r="E484" s="5">
        <v>14234.0</v>
      </c>
      <c r="F484" s="5">
        <v>6470.0</v>
      </c>
      <c r="G484" s="5" t="s">
        <v>107</v>
      </c>
      <c r="H484" s="5" t="s">
        <v>189</v>
      </c>
      <c r="I484" s="5" t="s">
        <v>4758</v>
      </c>
      <c r="J484" s="5" t="s">
        <v>109</v>
      </c>
      <c r="K484" s="5" t="s">
        <v>4770</v>
      </c>
      <c r="L484" s="5" t="s">
        <v>4771</v>
      </c>
      <c r="M484" s="5" t="s">
        <v>4772</v>
      </c>
      <c r="N484" s="5">
        <v>77028.0</v>
      </c>
      <c r="O484" s="5">
        <v>1.0</v>
      </c>
      <c r="P484" s="5" t="s">
        <v>4761</v>
      </c>
      <c r="Q484" s="5" t="s">
        <v>244</v>
      </c>
      <c r="R484" s="5">
        <v>12.0</v>
      </c>
      <c r="S484" s="5" t="s">
        <v>69</v>
      </c>
      <c r="T484" s="5">
        <v>53.0</v>
      </c>
      <c r="U484" s="5" t="s">
        <v>70</v>
      </c>
      <c r="V484" s="5" t="s">
        <v>4763</v>
      </c>
      <c r="W484" s="5" t="s">
        <v>71</v>
      </c>
      <c r="X484" s="5" t="s">
        <v>52</v>
      </c>
      <c r="Y484" s="5" t="s">
        <v>4764</v>
      </c>
      <c r="Z484" s="5">
        <v>20665.0</v>
      </c>
      <c r="AA484" s="5" t="s">
        <v>730</v>
      </c>
      <c r="AB484" s="5" t="s">
        <v>52</v>
      </c>
      <c r="AC484" s="5" t="s">
        <v>1566</v>
      </c>
      <c r="AD484" s="5" t="s">
        <v>1567</v>
      </c>
      <c r="AE484" s="5" t="s">
        <v>1568</v>
      </c>
      <c r="AF484" s="5" t="s">
        <v>1569</v>
      </c>
      <c r="AG484" s="5">
        <v>60025.0</v>
      </c>
      <c r="AH484" s="5" t="s">
        <v>1570</v>
      </c>
      <c r="AI484" s="5" t="s">
        <v>4773</v>
      </c>
      <c r="AJ484" s="5" t="s">
        <v>4774</v>
      </c>
      <c r="AK484" s="5" t="s">
        <v>4766</v>
      </c>
    </row>
    <row r="485" ht="15.75" customHeight="1">
      <c r="A485" s="5" t="s">
        <v>4775</v>
      </c>
      <c r="B485" s="5" t="s">
        <v>4776</v>
      </c>
      <c r="C485" s="5" t="s">
        <v>4777</v>
      </c>
      <c r="D485" s="6">
        <v>44969.0</v>
      </c>
      <c r="E485" s="5">
        <v>12269.0</v>
      </c>
      <c r="F485" s="5">
        <v>5577.0</v>
      </c>
      <c r="G485" s="5" t="s">
        <v>659</v>
      </c>
      <c r="H485" s="5" t="s">
        <v>45</v>
      </c>
      <c r="I485" s="5" t="s">
        <v>4778</v>
      </c>
      <c r="J485" s="5" t="s">
        <v>661</v>
      </c>
      <c r="K485" s="5" t="s">
        <v>4779</v>
      </c>
      <c r="L485" s="5" t="s">
        <v>4780</v>
      </c>
      <c r="M485" s="5" t="s">
        <v>4781</v>
      </c>
      <c r="N485" s="5">
        <v>18914.0</v>
      </c>
      <c r="O485" s="5">
        <v>1.0</v>
      </c>
      <c r="P485" s="5" t="s">
        <v>4782</v>
      </c>
      <c r="Q485" s="5">
        <v>4510.0</v>
      </c>
      <c r="R485" s="5">
        <v>2168.0</v>
      </c>
      <c r="S485" s="5" t="s">
        <v>69</v>
      </c>
      <c r="T485" s="5">
        <v>0.0</v>
      </c>
      <c r="U485" s="5" t="s">
        <v>52</v>
      </c>
      <c r="V485" s="5" t="s">
        <v>4783</v>
      </c>
      <c r="W485" s="5" t="s">
        <v>71</v>
      </c>
      <c r="X485" s="5" t="s">
        <v>52</v>
      </c>
      <c r="Y485" s="5" t="s">
        <v>4784</v>
      </c>
      <c r="Z485" s="5" t="s">
        <v>4785</v>
      </c>
      <c r="AA485" s="5" t="s">
        <v>235</v>
      </c>
      <c r="AB485" s="5" t="s">
        <v>52</v>
      </c>
      <c r="AC485" s="5" t="s">
        <v>216</v>
      </c>
      <c r="AD485" s="5" t="s">
        <v>217</v>
      </c>
      <c r="AE485" s="5" t="s">
        <v>218</v>
      </c>
      <c r="AF485" s="5" t="s">
        <v>52</v>
      </c>
      <c r="AG485" s="5" t="s">
        <v>52</v>
      </c>
      <c r="AH485" s="5" t="s">
        <v>52</v>
      </c>
      <c r="AI485" s="5" t="s">
        <v>4776</v>
      </c>
      <c r="AJ485" s="5" t="s">
        <v>4780</v>
      </c>
      <c r="AK485" s="5" t="s">
        <v>672</v>
      </c>
    </row>
    <row r="486" ht="15.75" customHeight="1">
      <c r="A486" s="5" t="s">
        <v>4786</v>
      </c>
      <c r="B486" s="5" t="s">
        <v>4787</v>
      </c>
      <c r="C486" s="5" t="s">
        <v>4788</v>
      </c>
      <c r="D486" s="6">
        <v>44967.0</v>
      </c>
      <c r="E486" s="5">
        <v>37950.0</v>
      </c>
      <c r="F486" s="5">
        <v>17250.0</v>
      </c>
      <c r="G486" s="5" t="s">
        <v>422</v>
      </c>
      <c r="H486" s="5" t="s">
        <v>45</v>
      </c>
      <c r="I486" s="5" t="s">
        <v>1754</v>
      </c>
      <c r="J486" s="5" t="s">
        <v>424</v>
      </c>
      <c r="K486" s="5" t="s">
        <v>4789</v>
      </c>
      <c r="L486" s="5" t="s">
        <v>4790</v>
      </c>
      <c r="M486" s="5" t="s">
        <v>4791</v>
      </c>
      <c r="N486" s="5" t="s">
        <v>52</v>
      </c>
      <c r="O486" s="5">
        <v>1.0</v>
      </c>
      <c r="P486" s="5" t="s">
        <v>4792</v>
      </c>
      <c r="Q486" s="5" t="s">
        <v>52</v>
      </c>
      <c r="R486" s="5">
        <v>76.0</v>
      </c>
      <c r="S486" s="5" t="s">
        <v>115</v>
      </c>
      <c r="T486" s="5">
        <v>0.0</v>
      </c>
      <c r="U486" s="5" t="s">
        <v>52</v>
      </c>
      <c r="V486" s="5" t="s">
        <v>4793</v>
      </c>
      <c r="W486" s="5" t="s">
        <v>71</v>
      </c>
      <c r="X486" s="5" t="s">
        <v>52</v>
      </c>
      <c r="Y486" s="5">
        <v>3102.0</v>
      </c>
      <c r="Z486" s="5">
        <v>3025580.0</v>
      </c>
      <c r="AA486" s="5" t="s">
        <v>235</v>
      </c>
      <c r="AB486" s="5" t="s">
        <v>52</v>
      </c>
      <c r="AC486" s="5" t="s">
        <v>181</v>
      </c>
      <c r="AD486" s="5" t="s">
        <v>182</v>
      </c>
      <c r="AE486" s="5" t="s">
        <v>183</v>
      </c>
      <c r="AF486" s="5" t="s">
        <v>52</v>
      </c>
      <c r="AG486" s="5" t="s">
        <v>52</v>
      </c>
      <c r="AH486" s="5" t="s">
        <v>184</v>
      </c>
      <c r="AI486" s="5" t="s">
        <v>4787</v>
      </c>
      <c r="AJ486" s="5" t="s">
        <v>4790</v>
      </c>
      <c r="AK486" s="5" t="s">
        <v>2746</v>
      </c>
    </row>
    <row r="487" ht="15.75" customHeight="1">
      <c r="A487" s="5" t="s">
        <v>4794</v>
      </c>
      <c r="B487" s="5" t="s">
        <v>4795</v>
      </c>
      <c r="C487" s="5" t="s">
        <v>4796</v>
      </c>
      <c r="D487" s="6">
        <v>44967.0</v>
      </c>
      <c r="E487" s="5">
        <v>50956.0</v>
      </c>
      <c r="F487" s="5">
        <v>23162.0</v>
      </c>
      <c r="G487" s="5" t="s">
        <v>4797</v>
      </c>
      <c r="H487" s="5" t="s">
        <v>171</v>
      </c>
      <c r="I487" s="5" t="s">
        <v>4798</v>
      </c>
      <c r="J487" s="5" t="s">
        <v>2156</v>
      </c>
      <c r="K487" s="5" t="s">
        <v>4799</v>
      </c>
      <c r="L487" s="5" t="s">
        <v>4800</v>
      </c>
      <c r="M487" s="5" t="s">
        <v>4801</v>
      </c>
      <c r="N487" s="5">
        <v>90745.0</v>
      </c>
      <c r="O487" s="5">
        <v>2.0</v>
      </c>
      <c r="P487" s="5" t="s">
        <v>4802</v>
      </c>
      <c r="Q487" s="5" t="s">
        <v>4803</v>
      </c>
      <c r="R487" s="5">
        <v>1420.0</v>
      </c>
      <c r="S487" s="5" t="s">
        <v>69</v>
      </c>
      <c r="T487" s="5">
        <v>0.0</v>
      </c>
      <c r="U487" s="5" t="s">
        <v>70</v>
      </c>
      <c r="V487" s="5" t="s">
        <v>4804</v>
      </c>
      <c r="W487" s="5" t="s">
        <v>71</v>
      </c>
      <c r="X487" s="5" t="s">
        <v>52</v>
      </c>
      <c r="Y487" s="5" t="s">
        <v>4805</v>
      </c>
      <c r="Z487" s="5" t="s">
        <v>4806</v>
      </c>
      <c r="AA487" s="5" t="s">
        <v>260</v>
      </c>
      <c r="AB487" s="5" t="s">
        <v>52</v>
      </c>
      <c r="AC487" s="5" t="s">
        <v>3479</v>
      </c>
      <c r="AD487" s="5" t="s">
        <v>52</v>
      </c>
      <c r="AE487" s="5" t="s">
        <v>52</v>
      </c>
      <c r="AF487" s="5" t="s">
        <v>52</v>
      </c>
      <c r="AG487" s="5" t="s">
        <v>52</v>
      </c>
      <c r="AH487" s="5" t="s">
        <v>52</v>
      </c>
      <c r="AI487" s="5" t="s">
        <v>4795</v>
      </c>
      <c r="AJ487" s="5" t="s">
        <v>4800</v>
      </c>
      <c r="AK487" s="5" t="s">
        <v>4807</v>
      </c>
    </row>
    <row r="488" ht="15.75" customHeight="1">
      <c r="A488" s="5" t="s">
        <v>4808</v>
      </c>
      <c r="B488" s="5" t="s">
        <v>4809</v>
      </c>
      <c r="C488" s="5" t="s">
        <v>4810</v>
      </c>
      <c r="D488" s="6">
        <v>44962.0</v>
      </c>
      <c r="E488" s="5">
        <v>27207.0</v>
      </c>
      <c r="F488" s="5">
        <v>12367.0</v>
      </c>
      <c r="G488" s="5" t="s">
        <v>706</v>
      </c>
      <c r="H488" s="5" t="s">
        <v>45</v>
      </c>
      <c r="I488" s="5" t="s">
        <v>4811</v>
      </c>
      <c r="J488" s="5" t="s">
        <v>274</v>
      </c>
      <c r="K488" s="5" t="s">
        <v>4812</v>
      </c>
      <c r="L488" s="5" t="s">
        <v>4813</v>
      </c>
      <c r="M488" s="5" t="s">
        <v>4814</v>
      </c>
      <c r="N488" s="5" t="s">
        <v>52</v>
      </c>
      <c r="O488" s="5">
        <v>1.0</v>
      </c>
      <c r="P488" s="5" t="s">
        <v>4815</v>
      </c>
      <c r="Q488" s="5">
        <v>4500.0</v>
      </c>
      <c r="R488" s="5">
        <v>7257.0</v>
      </c>
      <c r="S488" s="5" t="s">
        <v>69</v>
      </c>
      <c r="T488" s="5">
        <v>67.0</v>
      </c>
      <c r="U488" s="5" t="s">
        <v>93</v>
      </c>
      <c r="V488" s="5" t="s">
        <v>4816</v>
      </c>
      <c r="W488" s="5" t="s">
        <v>52</v>
      </c>
      <c r="X488" s="5" t="s">
        <v>52</v>
      </c>
      <c r="Y488" s="5" t="s">
        <v>4817</v>
      </c>
      <c r="Z488" s="5" t="s">
        <v>4818</v>
      </c>
      <c r="AA488" s="5" t="s">
        <v>59</v>
      </c>
      <c r="AB488" s="5" t="s">
        <v>52</v>
      </c>
      <c r="AC488" s="5" t="s">
        <v>1675</v>
      </c>
      <c r="AD488" s="5" t="s">
        <v>1676</v>
      </c>
      <c r="AE488" s="5" t="s">
        <v>1677</v>
      </c>
      <c r="AF488" s="5" t="s">
        <v>1678</v>
      </c>
      <c r="AG488" s="5">
        <v>85021.0</v>
      </c>
      <c r="AH488" s="5" t="s">
        <v>1679</v>
      </c>
      <c r="AI488" s="5" t="s">
        <v>4819</v>
      </c>
      <c r="AJ488" s="5" t="s">
        <v>4820</v>
      </c>
      <c r="AK488" s="5" t="s">
        <v>1555</v>
      </c>
    </row>
    <row r="489" ht="15.75" customHeight="1">
      <c r="A489" s="5" t="s">
        <v>4821</v>
      </c>
      <c r="B489" s="5" t="s">
        <v>4822</v>
      </c>
      <c r="C489" s="5" t="s">
        <v>4823</v>
      </c>
      <c r="D489" s="6">
        <v>44961.0</v>
      </c>
      <c r="E489" s="5">
        <v>22572.0</v>
      </c>
      <c r="F489" s="5">
        <v>10260.0</v>
      </c>
      <c r="G489" s="5" t="s">
        <v>4824</v>
      </c>
      <c r="H489" s="5" t="s">
        <v>1069</v>
      </c>
      <c r="I489" s="5" t="s">
        <v>3820</v>
      </c>
      <c r="J489" s="5" t="s">
        <v>4825</v>
      </c>
      <c r="K489" s="5" t="s">
        <v>3712</v>
      </c>
      <c r="L489" s="5" t="s">
        <v>4826</v>
      </c>
      <c r="M489" s="5" t="s">
        <v>4827</v>
      </c>
      <c r="N489" s="5">
        <v>33147.0</v>
      </c>
      <c r="O489" s="5">
        <v>1.0</v>
      </c>
      <c r="P489" s="5" t="s">
        <v>4828</v>
      </c>
      <c r="Q489" s="5">
        <v>4510.0</v>
      </c>
      <c r="R489" s="5">
        <v>16.0</v>
      </c>
      <c r="S489" s="5" t="s">
        <v>115</v>
      </c>
      <c r="T489" s="5">
        <v>0.0</v>
      </c>
      <c r="U489" s="5" t="s">
        <v>52</v>
      </c>
      <c r="V489" s="5" t="s">
        <v>4829</v>
      </c>
      <c r="W489" s="5" t="s">
        <v>52</v>
      </c>
      <c r="X489" s="5" t="s">
        <v>52</v>
      </c>
      <c r="Y489" s="5" t="s">
        <v>4830</v>
      </c>
      <c r="Z489" s="5" t="s">
        <v>4831</v>
      </c>
      <c r="AA489" s="5" t="s">
        <v>59</v>
      </c>
      <c r="AB489" s="5" t="s">
        <v>52</v>
      </c>
      <c r="AC489" s="5" t="s">
        <v>181</v>
      </c>
      <c r="AD489" s="5" t="s">
        <v>182</v>
      </c>
      <c r="AE489" s="5" t="s">
        <v>183</v>
      </c>
      <c r="AF489" s="5" t="s">
        <v>52</v>
      </c>
      <c r="AG489" s="5" t="s">
        <v>52</v>
      </c>
      <c r="AH489" s="5" t="s">
        <v>184</v>
      </c>
      <c r="AI489" s="5" t="s">
        <v>4832</v>
      </c>
      <c r="AJ489" s="5" t="s">
        <v>4833</v>
      </c>
      <c r="AK489" s="5" t="s">
        <v>4834</v>
      </c>
    </row>
    <row r="490" ht="15.75" customHeight="1">
      <c r="A490" s="5" t="s">
        <v>4835</v>
      </c>
      <c r="B490" s="5" t="s">
        <v>4836</v>
      </c>
      <c r="C490" s="5" t="s">
        <v>4297</v>
      </c>
      <c r="D490" s="6">
        <v>44960.0</v>
      </c>
      <c r="E490" s="5">
        <v>25817.0</v>
      </c>
      <c r="F490" s="5">
        <v>11735.0</v>
      </c>
      <c r="G490" s="5" t="s">
        <v>556</v>
      </c>
      <c r="H490" s="5" t="s">
        <v>171</v>
      </c>
      <c r="I490" s="5" t="s">
        <v>4837</v>
      </c>
      <c r="J490" s="5" t="s">
        <v>558</v>
      </c>
      <c r="K490" s="5" t="s">
        <v>4838</v>
      </c>
      <c r="L490" s="5" t="s">
        <v>4839</v>
      </c>
      <c r="M490" s="5" t="s">
        <v>4840</v>
      </c>
      <c r="N490" s="5">
        <v>7601.0</v>
      </c>
      <c r="O490" s="5">
        <v>2.0</v>
      </c>
      <c r="P490" s="5" t="s">
        <v>4841</v>
      </c>
      <c r="Q490" s="5" t="s">
        <v>4842</v>
      </c>
      <c r="R490" s="5">
        <v>4256.0</v>
      </c>
      <c r="S490" s="5" t="s">
        <v>69</v>
      </c>
      <c r="T490" s="5">
        <v>110.0</v>
      </c>
      <c r="U490" s="5" t="s">
        <v>93</v>
      </c>
      <c r="V490" s="5" t="s">
        <v>4843</v>
      </c>
      <c r="W490" s="5" t="s">
        <v>52</v>
      </c>
      <c r="X490" s="5" t="s">
        <v>52</v>
      </c>
      <c r="Y490" s="5" t="s">
        <v>4844</v>
      </c>
      <c r="Z490" s="5" t="s">
        <v>4845</v>
      </c>
      <c r="AA490" s="5" t="s">
        <v>59</v>
      </c>
      <c r="AB490" s="5" t="s">
        <v>52</v>
      </c>
      <c r="AC490" s="5" t="s">
        <v>565</v>
      </c>
      <c r="AD490" s="5" t="s">
        <v>566</v>
      </c>
      <c r="AE490" s="5" t="s">
        <v>567</v>
      </c>
      <c r="AF490" s="5" t="s">
        <v>52</v>
      </c>
      <c r="AG490" s="5" t="s">
        <v>52</v>
      </c>
      <c r="AH490" s="5" t="s">
        <v>568</v>
      </c>
      <c r="AI490" s="5" t="s">
        <v>4836</v>
      </c>
      <c r="AJ490" s="5" t="s">
        <v>4839</v>
      </c>
      <c r="AK490" s="5" t="s">
        <v>4846</v>
      </c>
    </row>
    <row r="491" ht="15.75" customHeight="1">
      <c r="A491" s="5" t="s">
        <v>4847</v>
      </c>
      <c r="B491" s="5" t="s">
        <v>4848</v>
      </c>
      <c r="C491" s="5" t="s">
        <v>4849</v>
      </c>
      <c r="D491" s="6">
        <v>44959.0</v>
      </c>
      <c r="E491" s="5">
        <v>59088.0</v>
      </c>
      <c r="F491" s="5">
        <v>26858.0</v>
      </c>
      <c r="G491" s="5" t="s">
        <v>422</v>
      </c>
      <c r="H491" s="5" t="s">
        <v>45</v>
      </c>
      <c r="I491" s="5" t="s">
        <v>3339</v>
      </c>
      <c r="J491" s="5" t="s">
        <v>424</v>
      </c>
      <c r="K491" s="5" t="s">
        <v>4850</v>
      </c>
      <c r="L491" s="5" t="s">
        <v>4851</v>
      </c>
      <c r="M491" s="5" t="s">
        <v>4852</v>
      </c>
      <c r="N491" s="5">
        <v>8816.0</v>
      </c>
      <c r="O491" s="5">
        <v>1.0</v>
      </c>
      <c r="P491" s="5" t="s">
        <v>4853</v>
      </c>
      <c r="Q491" s="5">
        <v>4510.0</v>
      </c>
      <c r="R491" s="5">
        <v>4403.0</v>
      </c>
      <c r="S491" s="5" t="s">
        <v>115</v>
      </c>
      <c r="T491" s="5">
        <v>0.0</v>
      </c>
      <c r="U491" s="5" t="s">
        <v>52</v>
      </c>
      <c r="V491" s="5" t="s">
        <v>4854</v>
      </c>
      <c r="W491" s="5" t="s">
        <v>71</v>
      </c>
      <c r="X491" s="5" t="s">
        <v>52</v>
      </c>
      <c r="Y491" s="5">
        <v>3101.0</v>
      </c>
      <c r="Z491" s="5" t="s">
        <v>4855</v>
      </c>
      <c r="AA491" s="5" t="s">
        <v>235</v>
      </c>
      <c r="AB491" s="5" t="s">
        <v>52</v>
      </c>
      <c r="AC491" s="5" t="s">
        <v>181</v>
      </c>
      <c r="AD491" s="5" t="s">
        <v>182</v>
      </c>
      <c r="AE491" s="5" t="s">
        <v>183</v>
      </c>
      <c r="AF491" s="5" t="s">
        <v>52</v>
      </c>
      <c r="AG491" s="5" t="s">
        <v>52</v>
      </c>
      <c r="AH491" s="5" t="s">
        <v>184</v>
      </c>
      <c r="AI491" s="5" t="s">
        <v>4856</v>
      </c>
      <c r="AJ491" s="5" t="s">
        <v>4857</v>
      </c>
      <c r="AK491" s="5" t="s">
        <v>4858</v>
      </c>
    </row>
    <row r="492" ht="15.75" customHeight="1">
      <c r="A492" s="5" t="s">
        <v>4859</v>
      </c>
      <c r="B492" s="5" t="s">
        <v>4860</v>
      </c>
      <c r="C492" s="5" t="s">
        <v>4861</v>
      </c>
      <c r="D492" s="6">
        <v>44958.0</v>
      </c>
      <c r="E492" s="5">
        <v>35031.0</v>
      </c>
      <c r="F492" s="5">
        <v>15923.0</v>
      </c>
      <c r="G492" s="5" t="s">
        <v>435</v>
      </c>
      <c r="H492" s="5" t="s">
        <v>189</v>
      </c>
      <c r="I492" s="5" t="s">
        <v>4862</v>
      </c>
      <c r="J492" s="5" t="s">
        <v>424</v>
      </c>
      <c r="K492" s="5" t="s">
        <v>4863</v>
      </c>
      <c r="L492" s="5" t="s">
        <v>4864</v>
      </c>
      <c r="M492" s="5" t="s">
        <v>4865</v>
      </c>
      <c r="N492" s="5" t="s">
        <v>4866</v>
      </c>
      <c r="O492" s="5">
        <v>1.0</v>
      </c>
      <c r="P492" s="5" t="s">
        <v>4867</v>
      </c>
      <c r="Q492" s="5" t="s">
        <v>52</v>
      </c>
      <c r="R492" s="5">
        <v>30.0</v>
      </c>
      <c r="S492" s="5" t="s">
        <v>53</v>
      </c>
      <c r="T492" s="5">
        <v>20.0</v>
      </c>
      <c r="U492" s="5" t="s">
        <v>93</v>
      </c>
      <c r="V492" s="5" t="s">
        <v>4868</v>
      </c>
      <c r="W492" s="5" t="s">
        <v>71</v>
      </c>
      <c r="X492" s="5" t="s">
        <v>52</v>
      </c>
      <c r="Y492" s="5" t="s">
        <v>4869</v>
      </c>
      <c r="Z492" s="5" t="s">
        <v>4870</v>
      </c>
      <c r="AA492" s="5" t="s">
        <v>200</v>
      </c>
      <c r="AB492" s="5" t="s">
        <v>52</v>
      </c>
      <c r="AC492" s="5" t="s">
        <v>216</v>
      </c>
      <c r="AD492" s="5" t="s">
        <v>217</v>
      </c>
      <c r="AE492" s="5" t="s">
        <v>218</v>
      </c>
      <c r="AF492" s="5" t="s">
        <v>52</v>
      </c>
      <c r="AG492" s="5" t="s">
        <v>52</v>
      </c>
      <c r="AH492" s="5" t="s">
        <v>52</v>
      </c>
      <c r="AI492" s="5" t="s">
        <v>4860</v>
      </c>
      <c r="AJ492" s="5" t="s">
        <v>4864</v>
      </c>
      <c r="AK492" s="5" t="s">
        <v>655</v>
      </c>
    </row>
    <row r="493" ht="15.75" customHeight="1">
      <c r="A493" s="5" t="s">
        <v>4871</v>
      </c>
      <c r="B493" s="5" t="s">
        <v>4872</v>
      </c>
      <c r="C493" s="5" t="s">
        <v>4873</v>
      </c>
      <c r="D493" s="6">
        <v>44957.0</v>
      </c>
      <c r="E493" s="5">
        <v>22770.0</v>
      </c>
      <c r="F493" s="5">
        <v>10350.0</v>
      </c>
      <c r="G493" s="5" t="s">
        <v>422</v>
      </c>
      <c r="H493" s="5" t="s">
        <v>290</v>
      </c>
      <c r="I493" s="5" t="s">
        <v>4874</v>
      </c>
      <c r="J493" s="5" t="s">
        <v>424</v>
      </c>
      <c r="K493" s="5" t="s">
        <v>4875</v>
      </c>
      <c r="L493" s="5" t="s">
        <v>4876</v>
      </c>
      <c r="M493" s="5" t="s">
        <v>4877</v>
      </c>
      <c r="N493" s="5">
        <v>53404.0</v>
      </c>
      <c r="O493" s="5">
        <v>1.0</v>
      </c>
      <c r="P493" s="5" t="s">
        <v>4878</v>
      </c>
      <c r="Q493" s="5">
        <v>4510.0</v>
      </c>
      <c r="R493" s="5">
        <v>3.0</v>
      </c>
      <c r="S493" s="5" t="s">
        <v>53</v>
      </c>
      <c r="T493" s="5">
        <v>66.0</v>
      </c>
      <c r="U493" s="5" t="s">
        <v>93</v>
      </c>
      <c r="V493" s="5" t="s">
        <v>4879</v>
      </c>
      <c r="W493" s="5" t="s">
        <v>52</v>
      </c>
      <c r="X493" s="5" t="s">
        <v>52</v>
      </c>
      <c r="Y493" s="5" t="s">
        <v>4880</v>
      </c>
      <c r="Z493" s="5" t="s">
        <v>4881</v>
      </c>
      <c r="AA493" s="5" t="s">
        <v>260</v>
      </c>
      <c r="AB493" s="5" t="s">
        <v>52</v>
      </c>
      <c r="AC493" s="5" t="s">
        <v>216</v>
      </c>
      <c r="AD493" s="5" t="s">
        <v>217</v>
      </c>
      <c r="AE493" s="5" t="s">
        <v>218</v>
      </c>
      <c r="AF493" s="5" t="s">
        <v>52</v>
      </c>
      <c r="AG493" s="5" t="s">
        <v>52</v>
      </c>
      <c r="AH493" s="5" t="s">
        <v>52</v>
      </c>
      <c r="AI493" s="5" t="s">
        <v>4872</v>
      </c>
      <c r="AJ493" s="5" t="s">
        <v>4882</v>
      </c>
      <c r="AK493" s="5" t="s">
        <v>4883</v>
      </c>
    </row>
    <row r="494" ht="15.75" customHeight="1">
      <c r="A494" s="5" t="s">
        <v>4884</v>
      </c>
      <c r="B494" s="5" t="s">
        <v>4885</v>
      </c>
      <c r="C494" s="5" t="s">
        <v>4886</v>
      </c>
      <c r="D494" s="6">
        <v>44955.0</v>
      </c>
      <c r="E494" s="5">
        <v>22158.0</v>
      </c>
      <c r="F494" s="5">
        <v>10072.0</v>
      </c>
      <c r="G494" s="5" t="s">
        <v>963</v>
      </c>
      <c r="H494" s="5" t="s">
        <v>272</v>
      </c>
      <c r="I494" s="5" t="s">
        <v>4887</v>
      </c>
      <c r="J494" s="5" t="s">
        <v>965</v>
      </c>
      <c r="K494" s="5" t="s">
        <v>4888</v>
      </c>
      <c r="L494" s="5" t="s">
        <v>4889</v>
      </c>
      <c r="M494" s="5" t="s">
        <v>4890</v>
      </c>
      <c r="N494" s="5">
        <v>90601.0</v>
      </c>
      <c r="O494" s="5">
        <v>1.0</v>
      </c>
      <c r="P494" s="5" t="s">
        <v>4891</v>
      </c>
      <c r="Q494" s="5">
        <v>4510.0</v>
      </c>
      <c r="R494" s="5">
        <v>1671.0</v>
      </c>
      <c r="S494" s="5" t="s">
        <v>69</v>
      </c>
      <c r="T494" s="5">
        <v>63.0</v>
      </c>
      <c r="U494" s="5" t="s">
        <v>93</v>
      </c>
      <c r="V494" s="5" t="s">
        <v>4892</v>
      </c>
      <c r="W494" s="5" t="s">
        <v>71</v>
      </c>
      <c r="X494" s="5" t="s">
        <v>52</v>
      </c>
      <c r="Y494" s="5" t="s">
        <v>4880</v>
      </c>
      <c r="Z494" s="5" t="s">
        <v>4893</v>
      </c>
      <c r="AA494" s="5" t="s">
        <v>200</v>
      </c>
      <c r="AB494" s="5" t="s">
        <v>52</v>
      </c>
      <c r="AC494" s="5" t="s">
        <v>216</v>
      </c>
      <c r="AD494" s="5" t="s">
        <v>217</v>
      </c>
      <c r="AE494" s="5" t="s">
        <v>218</v>
      </c>
      <c r="AF494" s="5" t="s">
        <v>52</v>
      </c>
      <c r="AG494" s="5" t="s">
        <v>52</v>
      </c>
      <c r="AH494" s="5" t="s">
        <v>52</v>
      </c>
      <c r="AI494" s="5" t="s">
        <v>4885</v>
      </c>
      <c r="AJ494" s="5" t="s">
        <v>4889</v>
      </c>
      <c r="AK494" s="5" t="s">
        <v>2320</v>
      </c>
    </row>
    <row r="495" ht="15.75" customHeight="1">
      <c r="A495" s="5" t="s">
        <v>4894</v>
      </c>
      <c r="B495" s="5" t="s">
        <v>4895</v>
      </c>
      <c r="C495" s="5" t="s">
        <v>4896</v>
      </c>
      <c r="D495" s="6">
        <v>44954.0</v>
      </c>
      <c r="E495" s="5">
        <v>10699.0</v>
      </c>
      <c r="F495" s="5">
        <v>4863.0</v>
      </c>
      <c r="G495" s="5" t="s">
        <v>435</v>
      </c>
      <c r="H495" s="5" t="s">
        <v>149</v>
      </c>
      <c r="I495" s="5" t="s">
        <v>4897</v>
      </c>
      <c r="J495" s="5" t="s">
        <v>424</v>
      </c>
      <c r="K495" s="5" t="s">
        <v>4898</v>
      </c>
      <c r="L495" s="5" t="s">
        <v>4899</v>
      </c>
      <c r="M495" s="5" t="s">
        <v>4900</v>
      </c>
      <c r="N495" s="5">
        <v>77042.0</v>
      </c>
      <c r="O495" s="5">
        <v>1.0</v>
      </c>
      <c r="P495" s="5" t="s">
        <v>4901</v>
      </c>
      <c r="Q495" s="5" t="s">
        <v>52</v>
      </c>
      <c r="R495" s="5">
        <v>18.0</v>
      </c>
      <c r="S495" s="5" t="s">
        <v>53</v>
      </c>
      <c r="T495" s="5">
        <v>0.0</v>
      </c>
      <c r="U495" s="5" t="s">
        <v>70</v>
      </c>
      <c r="V495" s="5" t="s">
        <v>4902</v>
      </c>
      <c r="W495" s="5" t="s">
        <v>71</v>
      </c>
      <c r="X495" s="5" t="s">
        <v>52</v>
      </c>
      <c r="Y495" s="5" t="s">
        <v>4903</v>
      </c>
      <c r="Z495" s="5" t="s">
        <v>4904</v>
      </c>
      <c r="AA495" s="5" t="s">
        <v>730</v>
      </c>
      <c r="AB495" s="5" t="s">
        <v>283</v>
      </c>
      <c r="AC495" s="5" t="s">
        <v>72</v>
      </c>
      <c r="AD495" s="5" t="s">
        <v>73</v>
      </c>
      <c r="AE495" s="5" t="s">
        <v>74</v>
      </c>
      <c r="AF495" s="5" t="s">
        <v>75</v>
      </c>
      <c r="AG495" s="5" t="s">
        <v>76</v>
      </c>
      <c r="AH495" s="5" t="s">
        <v>77</v>
      </c>
      <c r="AI495" s="5" t="s">
        <v>4895</v>
      </c>
      <c r="AJ495" s="5" t="s">
        <v>4905</v>
      </c>
      <c r="AK495" s="5" t="s">
        <v>144</v>
      </c>
    </row>
    <row r="496" ht="15.75" customHeight="1">
      <c r="A496" s="5" t="s">
        <v>4906</v>
      </c>
      <c r="B496" s="5" t="s">
        <v>4907</v>
      </c>
      <c r="C496" s="5" t="s">
        <v>4908</v>
      </c>
      <c r="D496" s="6">
        <v>44954.0</v>
      </c>
      <c r="E496" s="5">
        <v>411.0</v>
      </c>
      <c r="F496" s="5">
        <v>187.0</v>
      </c>
      <c r="G496" s="5" t="s">
        <v>613</v>
      </c>
      <c r="H496" s="5" t="s">
        <v>45</v>
      </c>
      <c r="I496" s="5" t="s">
        <v>778</v>
      </c>
      <c r="J496" s="5" t="s">
        <v>581</v>
      </c>
      <c r="K496" s="5" t="s">
        <v>4909</v>
      </c>
      <c r="L496" s="5" t="s">
        <v>4910</v>
      </c>
      <c r="M496" s="5" t="s">
        <v>4911</v>
      </c>
      <c r="N496" s="5">
        <v>48377.0</v>
      </c>
      <c r="O496" s="5">
        <v>1.0</v>
      </c>
      <c r="P496" s="5" t="s">
        <v>4912</v>
      </c>
      <c r="Q496" s="5">
        <v>4510.0</v>
      </c>
      <c r="R496" s="5">
        <v>2.0</v>
      </c>
      <c r="S496" s="5" t="s">
        <v>53</v>
      </c>
      <c r="T496" s="5">
        <v>0.0</v>
      </c>
      <c r="U496" s="5" t="s">
        <v>52</v>
      </c>
      <c r="V496" s="5" t="s">
        <v>4913</v>
      </c>
      <c r="W496" s="5" t="s">
        <v>55</v>
      </c>
      <c r="X496" s="5" t="s">
        <v>4914</v>
      </c>
      <c r="Y496" s="5" t="s">
        <v>3477</v>
      </c>
      <c r="Z496" s="5" t="s">
        <v>4915</v>
      </c>
      <c r="AA496" s="5" t="s">
        <v>1426</v>
      </c>
      <c r="AB496" s="5" t="s">
        <v>52</v>
      </c>
      <c r="AC496" s="5" t="s">
        <v>2522</v>
      </c>
      <c r="AD496" s="5" t="s">
        <v>52</v>
      </c>
      <c r="AE496" s="5" t="s">
        <v>52</v>
      </c>
      <c r="AF496" s="5" t="s">
        <v>52</v>
      </c>
      <c r="AG496" s="5" t="s">
        <v>52</v>
      </c>
      <c r="AH496" s="5" t="s">
        <v>52</v>
      </c>
      <c r="AI496" s="5" t="s">
        <v>102</v>
      </c>
      <c r="AJ496" s="5" t="s">
        <v>102</v>
      </c>
      <c r="AK496" s="5" t="s">
        <v>4916</v>
      </c>
    </row>
    <row r="497" ht="15.75" customHeight="1">
      <c r="A497" s="5" t="s">
        <v>4917</v>
      </c>
      <c r="B497" s="5" t="s">
        <v>4424</v>
      </c>
      <c r="C497" s="5" t="s">
        <v>4425</v>
      </c>
      <c r="D497" s="6">
        <v>44951.0</v>
      </c>
      <c r="E497" s="5">
        <v>51700.0</v>
      </c>
      <c r="F497" s="5">
        <v>23500.0</v>
      </c>
      <c r="G497" s="5" t="s">
        <v>2481</v>
      </c>
      <c r="H497" s="5" t="s">
        <v>45</v>
      </c>
      <c r="I497" s="5" t="s">
        <v>3820</v>
      </c>
      <c r="J497" s="5" t="s">
        <v>532</v>
      </c>
      <c r="K497" s="5" t="s">
        <v>4426</v>
      </c>
      <c r="L497" s="5" t="s">
        <v>4427</v>
      </c>
      <c r="M497" s="5" t="s">
        <v>4428</v>
      </c>
      <c r="N497" s="5" t="s">
        <v>4429</v>
      </c>
      <c r="O497" s="5">
        <v>1.0</v>
      </c>
      <c r="P497" s="5" t="s">
        <v>4918</v>
      </c>
      <c r="Q497" s="5" t="s">
        <v>3970</v>
      </c>
      <c r="R497" s="5">
        <v>125.0</v>
      </c>
      <c r="S497" s="5" t="s">
        <v>2397</v>
      </c>
      <c r="T497" s="5">
        <v>0.0</v>
      </c>
      <c r="U497" s="5" t="s">
        <v>70</v>
      </c>
      <c r="V497" s="5" t="s">
        <v>4919</v>
      </c>
      <c r="W497" s="5" t="s">
        <v>52</v>
      </c>
      <c r="X497" s="5" t="s">
        <v>52</v>
      </c>
      <c r="Y497" s="5" t="s">
        <v>4830</v>
      </c>
      <c r="Z497" s="5" t="s">
        <v>4920</v>
      </c>
      <c r="AA497" s="5" t="s">
        <v>59</v>
      </c>
      <c r="AB497" s="5" t="s">
        <v>1051</v>
      </c>
      <c r="AC497" s="5" t="s">
        <v>3974</v>
      </c>
      <c r="AD497" s="5" t="s">
        <v>3975</v>
      </c>
      <c r="AE497" s="5" t="s">
        <v>183</v>
      </c>
      <c r="AF497" s="5" t="s">
        <v>52</v>
      </c>
      <c r="AG497" s="5" t="s">
        <v>3976</v>
      </c>
      <c r="AH497" s="5" t="s">
        <v>3977</v>
      </c>
      <c r="AI497" s="5" t="s">
        <v>4434</v>
      </c>
      <c r="AJ497" s="5" t="s">
        <v>4435</v>
      </c>
      <c r="AK497" s="5" t="s">
        <v>4436</v>
      </c>
    </row>
    <row r="498" ht="15.75" customHeight="1">
      <c r="A498" s="5" t="s">
        <v>4921</v>
      </c>
      <c r="B498" s="5" t="s">
        <v>4922</v>
      </c>
      <c r="C498" s="5" t="s">
        <v>4923</v>
      </c>
      <c r="D498" s="6">
        <v>44950.0</v>
      </c>
      <c r="E498" s="5">
        <v>329847.0</v>
      </c>
      <c r="F498" s="5">
        <v>149930.0</v>
      </c>
      <c r="G498" s="5" t="s">
        <v>4924</v>
      </c>
      <c r="H498" s="5" t="s">
        <v>1069</v>
      </c>
      <c r="I498" s="5" t="s">
        <v>4925</v>
      </c>
      <c r="J498" s="5" t="s">
        <v>4926</v>
      </c>
      <c r="K498" s="5" t="s">
        <v>4927</v>
      </c>
      <c r="L498" s="5" t="s">
        <v>4928</v>
      </c>
      <c r="M498" s="5" t="s">
        <v>4929</v>
      </c>
      <c r="N498" s="5">
        <v>35214.0</v>
      </c>
      <c r="O498" s="5">
        <v>8.0</v>
      </c>
      <c r="P498" s="5" t="s">
        <v>4930</v>
      </c>
      <c r="Q498" s="5" t="s">
        <v>4931</v>
      </c>
      <c r="R498" s="5">
        <v>5783.0</v>
      </c>
      <c r="S498" s="5" t="s">
        <v>115</v>
      </c>
      <c r="T498" s="5">
        <v>0.0</v>
      </c>
      <c r="U498" s="5" t="s">
        <v>158</v>
      </c>
      <c r="V498" s="5" t="s">
        <v>4932</v>
      </c>
      <c r="W498" s="5" t="s">
        <v>52</v>
      </c>
      <c r="X498" s="5" t="s">
        <v>52</v>
      </c>
      <c r="Y498" s="5">
        <v>3002.0</v>
      </c>
      <c r="Z498" s="5" t="s">
        <v>4933</v>
      </c>
      <c r="AA498" s="5" t="s">
        <v>1177</v>
      </c>
      <c r="AB498" s="5" t="s">
        <v>52</v>
      </c>
      <c r="AC498" s="5" t="s">
        <v>4934</v>
      </c>
      <c r="AD498" s="5" t="s">
        <v>4935</v>
      </c>
      <c r="AE498" s="5" t="s">
        <v>379</v>
      </c>
      <c r="AF498" s="5" t="s">
        <v>265</v>
      </c>
      <c r="AG498" s="5">
        <v>33172.0</v>
      </c>
      <c r="AH498" s="5" t="s">
        <v>4936</v>
      </c>
      <c r="AI498" s="5" t="s">
        <v>4937</v>
      </c>
      <c r="AJ498" s="5" t="s">
        <v>4938</v>
      </c>
      <c r="AK498" s="5" t="s">
        <v>4939</v>
      </c>
    </row>
    <row r="499" ht="15.75" customHeight="1">
      <c r="A499" s="5" t="s">
        <v>4940</v>
      </c>
      <c r="B499" s="5" t="s">
        <v>504</v>
      </c>
      <c r="C499" s="5" t="s">
        <v>4941</v>
      </c>
      <c r="D499" s="6">
        <v>44948.0</v>
      </c>
      <c r="E499" s="5">
        <v>37294.0</v>
      </c>
      <c r="F499" s="5">
        <v>16952.0</v>
      </c>
      <c r="G499" s="5" t="s">
        <v>422</v>
      </c>
      <c r="H499" s="5" t="s">
        <v>45</v>
      </c>
      <c r="I499" s="5" t="s">
        <v>4942</v>
      </c>
      <c r="J499" s="5" t="s">
        <v>424</v>
      </c>
      <c r="K499" s="5" t="s">
        <v>4943</v>
      </c>
      <c r="L499" s="5" t="s">
        <v>506</v>
      </c>
      <c r="M499" s="5" t="s">
        <v>4944</v>
      </c>
      <c r="N499" s="5">
        <v>60062.0</v>
      </c>
      <c r="O499" s="5">
        <v>3.0</v>
      </c>
      <c r="P499" s="5" t="s">
        <v>4945</v>
      </c>
      <c r="Q499" s="5" t="s">
        <v>2662</v>
      </c>
      <c r="R499" s="5">
        <v>722.0</v>
      </c>
      <c r="S499" s="5" t="s">
        <v>115</v>
      </c>
      <c r="T499" s="5">
        <v>0.0</v>
      </c>
      <c r="U499" s="5" t="s">
        <v>52</v>
      </c>
      <c r="V499" s="5" t="s">
        <v>4946</v>
      </c>
      <c r="W499" s="5" t="s">
        <v>52</v>
      </c>
      <c r="X499" s="5" t="s">
        <v>52</v>
      </c>
      <c r="Y499" s="5">
        <v>2151.0</v>
      </c>
      <c r="Z499" s="5" t="s">
        <v>4947</v>
      </c>
      <c r="AA499" s="5" t="s">
        <v>2743</v>
      </c>
      <c r="AB499" s="5" t="s">
        <v>52</v>
      </c>
      <c r="AC499" s="5" t="s">
        <v>181</v>
      </c>
      <c r="AD499" s="5" t="s">
        <v>182</v>
      </c>
      <c r="AE499" s="5" t="s">
        <v>183</v>
      </c>
      <c r="AF499" s="5" t="s">
        <v>52</v>
      </c>
      <c r="AG499" s="5" t="s">
        <v>52</v>
      </c>
      <c r="AH499" s="5" t="s">
        <v>184</v>
      </c>
      <c r="AI499" s="5" t="s">
        <v>511</v>
      </c>
      <c r="AJ499" s="5" t="s">
        <v>512</v>
      </c>
      <c r="AK499" s="5" t="s">
        <v>513</v>
      </c>
    </row>
    <row r="500" ht="15.75" customHeight="1">
      <c r="A500" s="5" t="s">
        <v>4948</v>
      </c>
      <c r="B500" s="5" t="s">
        <v>4949</v>
      </c>
      <c r="C500" s="5" t="s">
        <v>4950</v>
      </c>
      <c r="D500" s="6">
        <v>44940.0</v>
      </c>
      <c r="E500" s="5">
        <v>52111.0</v>
      </c>
      <c r="F500" s="5">
        <v>23687.0</v>
      </c>
      <c r="G500" s="5" t="s">
        <v>435</v>
      </c>
      <c r="H500" s="5" t="s">
        <v>1792</v>
      </c>
      <c r="I500" s="5" t="s">
        <v>4951</v>
      </c>
      <c r="J500" s="5" t="s">
        <v>424</v>
      </c>
      <c r="K500" s="5" t="s">
        <v>4952</v>
      </c>
      <c r="L500" s="5" t="s">
        <v>4953</v>
      </c>
      <c r="M500" s="5" t="s">
        <v>4954</v>
      </c>
      <c r="N500" s="5">
        <v>29456.0</v>
      </c>
      <c r="O500" s="5">
        <v>1.0</v>
      </c>
      <c r="P500" s="5" t="s">
        <v>4955</v>
      </c>
      <c r="Q500" s="5" t="s">
        <v>91</v>
      </c>
      <c r="R500" s="5">
        <v>260.0</v>
      </c>
      <c r="S500" s="5" t="s">
        <v>53</v>
      </c>
      <c r="T500" s="5">
        <v>34.0</v>
      </c>
      <c r="U500" s="5" t="s">
        <v>93</v>
      </c>
      <c r="V500" s="5" t="s">
        <v>4956</v>
      </c>
      <c r="W500" s="5" t="s">
        <v>71</v>
      </c>
      <c r="X500" s="5" t="s">
        <v>52</v>
      </c>
      <c r="Y500" s="5" t="s">
        <v>4880</v>
      </c>
      <c r="Z500" s="5" t="s">
        <v>4957</v>
      </c>
      <c r="AA500" s="5" t="s">
        <v>235</v>
      </c>
      <c r="AB500" s="5" t="s">
        <v>52</v>
      </c>
      <c r="AC500" s="5" t="s">
        <v>216</v>
      </c>
      <c r="AD500" s="5" t="s">
        <v>217</v>
      </c>
      <c r="AE500" s="5" t="s">
        <v>218</v>
      </c>
      <c r="AF500" s="5" t="s">
        <v>52</v>
      </c>
      <c r="AG500" s="5" t="s">
        <v>52</v>
      </c>
      <c r="AH500" s="5" t="s">
        <v>52</v>
      </c>
      <c r="AI500" s="5" t="s">
        <v>4949</v>
      </c>
      <c r="AJ500" s="5" t="s">
        <v>4953</v>
      </c>
      <c r="AK500" s="5" t="s">
        <v>655</v>
      </c>
    </row>
    <row r="501" ht="15.75" customHeight="1">
      <c r="A501" s="5" t="s">
        <v>4958</v>
      </c>
      <c r="B501" s="5" t="s">
        <v>4959</v>
      </c>
      <c r="C501" s="5" t="s">
        <v>4960</v>
      </c>
      <c r="D501" s="6">
        <v>44940.0</v>
      </c>
      <c r="E501" s="5">
        <v>13856.0</v>
      </c>
      <c r="F501" s="5">
        <v>6298.0</v>
      </c>
      <c r="G501" s="5" t="s">
        <v>435</v>
      </c>
      <c r="H501" s="5" t="s">
        <v>1792</v>
      </c>
      <c r="I501" s="5" t="s">
        <v>4951</v>
      </c>
      <c r="J501" s="5" t="s">
        <v>424</v>
      </c>
      <c r="K501" s="5" t="s">
        <v>4961</v>
      </c>
      <c r="L501" s="5" t="s">
        <v>4962</v>
      </c>
      <c r="M501" s="5" t="s">
        <v>4963</v>
      </c>
      <c r="N501" s="5">
        <v>36801.0</v>
      </c>
      <c r="O501" s="5">
        <v>1.0</v>
      </c>
      <c r="P501" s="5" t="s">
        <v>4964</v>
      </c>
      <c r="Q501" s="5">
        <v>4510.0</v>
      </c>
      <c r="R501" s="5">
        <v>40.0</v>
      </c>
      <c r="S501" s="5" t="s">
        <v>53</v>
      </c>
      <c r="T501" s="5">
        <v>0.0</v>
      </c>
      <c r="U501" s="5" t="s">
        <v>52</v>
      </c>
      <c r="V501" s="5" t="s">
        <v>4965</v>
      </c>
      <c r="W501" s="5" t="s">
        <v>52</v>
      </c>
      <c r="X501" s="5" t="s">
        <v>52</v>
      </c>
      <c r="Y501" s="5" t="s">
        <v>4880</v>
      </c>
      <c r="Z501" s="5" t="s">
        <v>4966</v>
      </c>
      <c r="AA501" s="5" t="s">
        <v>235</v>
      </c>
      <c r="AB501" s="5" t="s">
        <v>52</v>
      </c>
      <c r="AC501" s="5" t="s">
        <v>216</v>
      </c>
      <c r="AD501" s="5" t="s">
        <v>217</v>
      </c>
      <c r="AE501" s="5" t="s">
        <v>218</v>
      </c>
      <c r="AF501" s="5" t="s">
        <v>52</v>
      </c>
      <c r="AG501" s="5" t="s">
        <v>52</v>
      </c>
      <c r="AH501" s="5" t="s">
        <v>52</v>
      </c>
      <c r="AI501" s="5" t="s">
        <v>4967</v>
      </c>
      <c r="AJ501" s="5" t="s">
        <v>4968</v>
      </c>
      <c r="AK501" s="5" t="s">
        <v>655</v>
      </c>
    </row>
    <row r="502" ht="15.75" customHeight="1">
      <c r="A502" s="5" t="s">
        <v>4969</v>
      </c>
      <c r="B502" s="5" t="s">
        <v>4621</v>
      </c>
      <c r="C502" s="5" t="s">
        <v>4622</v>
      </c>
      <c r="D502" s="6">
        <v>44939.0</v>
      </c>
      <c r="E502" s="5">
        <v>70278.0</v>
      </c>
      <c r="F502" s="5">
        <v>31945.0</v>
      </c>
      <c r="G502" s="5" t="s">
        <v>3867</v>
      </c>
      <c r="H502" s="5" t="s">
        <v>189</v>
      </c>
      <c r="I502" s="5" t="s">
        <v>4339</v>
      </c>
      <c r="J502" s="5" t="s">
        <v>532</v>
      </c>
      <c r="K502" s="5" t="s">
        <v>462</v>
      </c>
      <c r="L502" s="5" t="s">
        <v>4623</v>
      </c>
      <c r="M502" s="5" t="s">
        <v>4624</v>
      </c>
      <c r="N502" s="5">
        <v>60187.0</v>
      </c>
      <c r="O502" s="5">
        <v>1.0</v>
      </c>
      <c r="P502" s="5" t="s">
        <v>4970</v>
      </c>
      <c r="Q502" s="5">
        <v>4500.0</v>
      </c>
      <c r="R502" s="5">
        <v>28.0</v>
      </c>
      <c r="S502" s="5" t="s">
        <v>53</v>
      </c>
      <c r="T502" s="5">
        <v>1575.0</v>
      </c>
      <c r="U502" s="5" t="s">
        <v>158</v>
      </c>
      <c r="V502" s="5" t="s">
        <v>4971</v>
      </c>
      <c r="W502" s="5" t="s">
        <v>71</v>
      </c>
      <c r="X502" s="5" t="s">
        <v>52</v>
      </c>
      <c r="Y502" s="5" t="s">
        <v>4972</v>
      </c>
      <c r="Z502" s="5" t="s">
        <v>4973</v>
      </c>
      <c r="AA502" s="5" t="s">
        <v>235</v>
      </c>
      <c r="AB502" s="5" t="s">
        <v>52</v>
      </c>
      <c r="AC502" s="5" t="s">
        <v>163</v>
      </c>
      <c r="AD502" s="5" t="s">
        <v>164</v>
      </c>
      <c r="AE502" s="5" t="s">
        <v>165</v>
      </c>
      <c r="AF502" s="5" t="s">
        <v>52</v>
      </c>
      <c r="AG502" s="5" t="s">
        <v>52</v>
      </c>
      <c r="AH502" s="5" t="s">
        <v>52</v>
      </c>
      <c r="AI502" s="5" t="s">
        <v>4621</v>
      </c>
      <c r="AJ502" s="5" t="s">
        <v>4623</v>
      </c>
      <c r="AK502" s="5" t="s">
        <v>4619</v>
      </c>
    </row>
    <row r="503" ht="15.75" customHeight="1">
      <c r="A503" s="5" t="s">
        <v>4974</v>
      </c>
      <c r="B503" s="5" t="s">
        <v>168</v>
      </c>
      <c r="C503" s="5" t="s">
        <v>169</v>
      </c>
      <c r="D503" s="6">
        <v>44938.0</v>
      </c>
      <c r="E503" s="5">
        <v>39604.0</v>
      </c>
      <c r="F503" s="5">
        <v>18002.0</v>
      </c>
      <c r="G503" s="5" t="s">
        <v>170</v>
      </c>
      <c r="H503" s="5" t="s">
        <v>171</v>
      </c>
      <c r="I503" s="5" t="s">
        <v>3711</v>
      </c>
      <c r="J503" s="5" t="s">
        <v>170</v>
      </c>
      <c r="K503" s="5" t="s">
        <v>4975</v>
      </c>
      <c r="L503" s="5" t="s">
        <v>174</v>
      </c>
      <c r="M503" s="5" t="s">
        <v>4976</v>
      </c>
      <c r="N503" s="5" t="s">
        <v>52</v>
      </c>
      <c r="O503" s="5">
        <v>1.0</v>
      </c>
      <c r="P503" s="5" t="s">
        <v>4977</v>
      </c>
      <c r="Q503" s="5">
        <v>4510.0</v>
      </c>
      <c r="R503" s="5">
        <v>13811.0</v>
      </c>
      <c r="S503" s="5" t="s">
        <v>115</v>
      </c>
      <c r="T503" s="5">
        <v>0.0</v>
      </c>
      <c r="U503" s="5" t="s">
        <v>52</v>
      </c>
      <c r="V503" s="5" t="s">
        <v>4978</v>
      </c>
      <c r="W503" s="5" t="s">
        <v>52</v>
      </c>
      <c r="X503" s="5" t="s">
        <v>52</v>
      </c>
      <c r="Y503" s="5" t="s">
        <v>3754</v>
      </c>
      <c r="Z503" s="5" t="s">
        <v>4979</v>
      </c>
      <c r="AA503" s="5" t="s">
        <v>1734</v>
      </c>
      <c r="AB503" s="5" t="s">
        <v>52</v>
      </c>
      <c r="AC503" s="5" t="s">
        <v>181</v>
      </c>
      <c r="AD503" s="5" t="s">
        <v>182</v>
      </c>
      <c r="AE503" s="5" t="s">
        <v>183</v>
      </c>
      <c r="AF503" s="5" t="s">
        <v>52</v>
      </c>
      <c r="AG503" s="5" t="s">
        <v>52</v>
      </c>
      <c r="AH503" s="5" t="s">
        <v>184</v>
      </c>
      <c r="AI503" s="5" t="s">
        <v>168</v>
      </c>
      <c r="AJ503" s="5" t="s">
        <v>174</v>
      </c>
      <c r="AK503" s="5" t="s">
        <v>185</v>
      </c>
    </row>
    <row r="504" ht="15.75" customHeight="1">
      <c r="A504" s="5" t="s">
        <v>4980</v>
      </c>
      <c r="B504" s="5" t="s">
        <v>4981</v>
      </c>
      <c r="C504" s="5" t="s">
        <v>4982</v>
      </c>
      <c r="D504" s="6">
        <v>44938.0</v>
      </c>
      <c r="E504" s="5">
        <v>10122.0</v>
      </c>
      <c r="F504" s="5">
        <v>4601.0</v>
      </c>
      <c r="G504" s="5" t="s">
        <v>613</v>
      </c>
      <c r="H504" s="5" t="s">
        <v>1792</v>
      </c>
      <c r="I504" s="5" t="s">
        <v>4444</v>
      </c>
      <c r="J504" s="5" t="s">
        <v>581</v>
      </c>
      <c r="K504" s="5" t="s">
        <v>4983</v>
      </c>
      <c r="L504" s="5" t="s">
        <v>4984</v>
      </c>
      <c r="M504" s="5" t="s">
        <v>4985</v>
      </c>
      <c r="N504" s="5">
        <v>27263.0</v>
      </c>
      <c r="O504" s="5">
        <v>1.0</v>
      </c>
      <c r="P504" s="5" t="s">
        <v>4986</v>
      </c>
      <c r="Q504" s="5" t="s">
        <v>91</v>
      </c>
      <c r="R504" s="5">
        <v>532.0</v>
      </c>
      <c r="S504" s="5" t="s">
        <v>4987</v>
      </c>
      <c r="T504" s="5">
        <v>0.0</v>
      </c>
      <c r="U504" s="5" t="s">
        <v>52</v>
      </c>
      <c r="V504" s="5" t="s">
        <v>4988</v>
      </c>
      <c r="W504" s="5" t="s">
        <v>55</v>
      </c>
      <c r="X504" s="5" t="s">
        <v>4989</v>
      </c>
      <c r="Y504" s="5" t="s">
        <v>4990</v>
      </c>
      <c r="Z504" s="5" t="s">
        <v>4991</v>
      </c>
      <c r="AA504" s="5" t="s">
        <v>235</v>
      </c>
      <c r="AB504" s="5" t="s">
        <v>52</v>
      </c>
      <c r="AC504" s="5" t="s">
        <v>4992</v>
      </c>
      <c r="AD504" s="5" t="s">
        <v>4993</v>
      </c>
      <c r="AE504" s="5" t="s">
        <v>4994</v>
      </c>
      <c r="AF504" s="5" t="s">
        <v>863</v>
      </c>
      <c r="AG504" s="5">
        <v>90802.0</v>
      </c>
      <c r="AH504" s="5" t="s">
        <v>4995</v>
      </c>
      <c r="AI504" s="5" t="s">
        <v>102</v>
      </c>
      <c r="AJ504" s="5" t="s">
        <v>102</v>
      </c>
      <c r="AK504" s="5" t="s">
        <v>4996</v>
      </c>
    </row>
    <row r="505" ht="15.75" customHeight="1">
      <c r="A505" s="5" t="s">
        <v>4997</v>
      </c>
      <c r="B505" s="5" t="s">
        <v>2428</v>
      </c>
      <c r="C505" s="5" t="s">
        <v>4998</v>
      </c>
      <c r="D505" s="6">
        <v>44935.0</v>
      </c>
      <c r="E505" s="5">
        <v>38841.0</v>
      </c>
      <c r="F505" s="5">
        <v>17655.0</v>
      </c>
      <c r="G505" s="5" t="s">
        <v>130</v>
      </c>
      <c r="H505" s="5" t="s">
        <v>149</v>
      </c>
      <c r="I505" s="5" t="s">
        <v>3322</v>
      </c>
      <c r="J505" s="5" t="s">
        <v>133</v>
      </c>
      <c r="K505" s="5" t="s">
        <v>391</v>
      </c>
      <c r="L505" s="5" t="s">
        <v>4999</v>
      </c>
      <c r="M505" s="5" t="s">
        <v>5000</v>
      </c>
      <c r="N505" s="5" t="s">
        <v>52</v>
      </c>
      <c r="O505" s="5">
        <v>1.0</v>
      </c>
      <c r="P505" s="5" t="s">
        <v>5001</v>
      </c>
      <c r="Q505" s="5" t="s">
        <v>1519</v>
      </c>
      <c r="R505" s="5">
        <v>2610.0</v>
      </c>
      <c r="S505" s="5" t="s">
        <v>69</v>
      </c>
      <c r="T505" s="5">
        <v>53.0</v>
      </c>
      <c r="U505" s="5" t="s">
        <v>70</v>
      </c>
      <c r="V505" s="5" t="s">
        <v>5002</v>
      </c>
      <c r="W505" s="5" t="s">
        <v>52</v>
      </c>
      <c r="X505" s="5" t="s">
        <v>52</v>
      </c>
      <c r="Y505" s="5" t="s">
        <v>5003</v>
      </c>
      <c r="Z505" s="5" t="s">
        <v>5004</v>
      </c>
      <c r="AA505" s="5" t="s">
        <v>730</v>
      </c>
      <c r="AB505" s="5" t="s">
        <v>52</v>
      </c>
      <c r="AC505" s="5" t="s">
        <v>72</v>
      </c>
      <c r="AD505" s="5" t="s">
        <v>73</v>
      </c>
      <c r="AE505" s="5" t="s">
        <v>74</v>
      </c>
      <c r="AF505" s="5" t="s">
        <v>75</v>
      </c>
      <c r="AG505" s="5" t="s">
        <v>76</v>
      </c>
      <c r="AH505" s="5" t="s">
        <v>77</v>
      </c>
      <c r="AI505" s="5" t="s">
        <v>3549</v>
      </c>
      <c r="AJ505" s="5" t="s">
        <v>5005</v>
      </c>
      <c r="AK505" s="5" t="s">
        <v>1542</v>
      </c>
    </row>
    <row r="506" ht="15.75" customHeight="1">
      <c r="A506" s="5" t="s">
        <v>5006</v>
      </c>
      <c r="B506" s="5" t="s">
        <v>3878</v>
      </c>
      <c r="C506" s="5" t="s">
        <v>4389</v>
      </c>
      <c r="D506" s="6">
        <v>44934.0</v>
      </c>
      <c r="E506" s="5">
        <v>265225.0</v>
      </c>
      <c r="F506" s="5">
        <v>120557.0</v>
      </c>
      <c r="G506" s="5" t="s">
        <v>253</v>
      </c>
      <c r="H506" s="5" t="s">
        <v>149</v>
      </c>
      <c r="I506" s="5" t="s">
        <v>2155</v>
      </c>
      <c r="J506" s="5" t="s">
        <v>256</v>
      </c>
      <c r="K506" s="5" t="s">
        <v>4172</v>
      </c>
      <c r="L506" s="5" t="s">
        <v>5007</v>
      </c>
      <c r="M506" s="5" t="s">
        <v>5008</v>
      </c>
      <c r="N506" s="5" t="s">
        <v>52</v>
      </c>
      <c r="O506" s="5">
        <v>5.0</v>
      </c>
      <c r="P506" s="5" t="s">
        <v>5009</v>
      </c>
      <c r="Q506" s="5" t="s">
        <v>4176</v>
      </c>
      <c r="R506" s="5">
        <v>561.0</v>
      </c>
      <c r="S506" s="5" t="s">
        <v>1077</v>
      </c>
      <c r="T506" s="5">
        <v>0.0</v>
      </c>
      <c r="U506" s="5" t="s">
        <v>70</v>
      </c>
      <c r="V506" s="5" t="s">
        <v>5010</v>
      </c>
      <c r="W506" s="5" t="s">
        <v>52</v>
      </c>
      <c r="X506" s="5" t="s">
        <v>52</v>
      </c>
      <c r="Y506" s="5" t="s">
        <v>5011</v>
      </c>
      <c r="Z506" s="5" t="s">
        <v>5012</v>
      </c>
      <c r="AA506" s="5" t="s">
        <v>260</v>
      </c>
      <c r="AB506" s="5" t="s">
        <v>52</v>
      </c>
      <c r="AC506" s="5" t="s">
        <v>3479</v>
      </c>
      <c r="AD506" s="5" t="s">
        <v>52</v>
      </c>
      <c r="AE506" s="5" t="s">
        <v>52</v>
      </c>
      <c r="AF506" s="5" t="s">
        <v>52</v>
      </c>
      <c r="AG506" s="5" t="s">
        <v>52</v>
      </c>
      <c r="AH506" s="5" t="s">
        <v>52</v>
      </c>
      <c r="AI506" s="5" t="s">
        <v>3889</v>
      </c>
      <c r="AJ506" s="5" t="s">
        <v>5013</v>
      </c>
      <c r="AK506" s="5" t="s">
        <v>3481</v>
      </c>
    </row>
    <row r="507" ht="15.75" customHeight="1">
      <c r="A507" s="5" t="s">
        <v>5014</v>
      </c>
      <c r="B507" s="5" t="s">
        <v>5015</v>
      </c>
      <c r="C507" s="5" t="s">
        <v>5016</v>
      </c>
      <c r="D507" s="6">
        <v>44933.0</v>
      </c>
      <c r="E507" s="5">
        <v>22755.0</v>
      </c>
      <c r="F507" s="5">
        <v>10343.0</v>
      </c>
      <c r="G507" s="5" t="s">
        <v>435</v>
      </c>
      <c r="H507" s="5" t="s">
        <v>131</v>
      </c>
      <c r="I507" s="5" t="s">
        <v>2454</v>
      </c>
      <c r="J507" s="5" t="s">
        <v>424</v>
      </c>
      <c r="K507" s="5" t="s">
        <v>5017</v>
      </c>
      <c r="L507" s="5" t="s">
        <v>5018</v>
      </c>
      <c r="M507" s="5" t="s">
        <v>5019</v>
      </c>
      <c r="N507" s="5">
        <v>8830.0</v>
      </c>
      <c r="O507" s="5">
        <v>1.0</v>
      </c>
      <c r="P507" s="5" t="s">
        <v>5020</v>
      </c>
      <c r="Q507" s="5" t="s">
        <v>466</v>
      </c>
      <c r="R507" s="5">
        <v>1293.0</v>
      </c>
      <c r="S507" s="5" t="s">
        <v>53</v>
      </c>
      <c r="T507" s="5">
        <v>0.0</v>
      </c>
      <c r="U507" s="5" t="s">
        <v>70</v>
      </c>
      <c r="V507" s="5" t="s">
        <v>5021</v>
      </c>
      <c r="W507" s="5" t="s">
        <v>71</v>
      </c>
      <c r="X507" s="5" t="s">
        <v>52</v>
      </c>
      <c r="Y507" s="5" t="s">
        <v>5022</v>
      </c>
      <c r="Z507" s="5" t="s">
        <v>5023</v>
      </c>
      <c r="AA507" s="5" t="s">
        <v>235</v>
      </c>
      <c r="AB507" s="5" t="s">
        <v>52</v>
      </c>
      <c r="AC507" s="5" t="s">
        <v>398</v>
      </c>
      <c r="AD507" s="5" t="s">
        <v>399</v>
      </c>
      <c r="AE507" s="5" t="s">
        <v>400</v>
      </c>
      <c r="AF507" s="5" t="s">
        <v>401</v>
      </c>
      <c r="AG507" s="5">
        <v>23502.0</v>
      </c>
      <c r="AH507" s="5" t="s">
        <v>402</v>
      </c>
      <c r="AI507" s="5" t="s">
        <v>5015</v>
      </c>
      <c r="AJ507" s="5" t="s">
        <v>5024</v>
      </c>
      <c r="AK507" s="5" t="s">
        <v>655</v>
      </c>
    </row>
    <row r="508" ht="15.75" customHeight="1">
      <c r="A508" s="5" t="s">
        <v>5025</v>
      </c>
      <c r="B508" s="5" t="s">
        <v>5026</v>
      </c>
      <c r="C508" s="5" t="s">
        <v>5027</v>
      </c>
      <c r="D508" s="6">
        <v>44933.0</v>
      </c>
      <c r="E508" s="5">
        <v>13163.0</v>
      </c>
      <c r="F508" s="5">
        <v>5983.0</v>
      </c>
      <c r="G508" s="5" t="s">
        <v>435</v>
      </c>
      <c r="H508" s="5" t="s">
        <v>131</v>
      </c>
      <c r="I508" s="5" t="s">
        <v>2454</v>
      </c>
      <c r="J508" s="5" t="s">
        <v>424</v>
      </c>
      <c r="K508" s="5" t="s">
        <v>5028</v>
      </c>
      <c r="L508" s="5" t="s">
        <v>5029</v>
      </c>
      <c r="M508" s="5" t="s">
        <v>5030</v>
      </c>
      <c r="N508" s="5">
        <v>8816.0</v>
      </c>
      <c r="O508" s="5">
        <v>1.0</v>
      </c>
      <c r="P508" s="5" t="s">
        <v>5020</v>
      </c>
      <c r="Q508" s="5" t="s">
        <v>466</v>
      </c>
      <c r="R508" s="5">
        <v>1293.0</v>
      </c>
      <c r="S508" s="5" t="s">
        <v>53</v>
      </c>
      <c r="T508" s="5">
        <v>0.0</v>
      </c>
      <c r="U508" s="5" t="s">
        <v>70</v>
      </c>
      <c r="V508" s="5" t="s">
        <v>5031</v>
      </c>
      <c r="W508" s="5" t="s">
        <v>55</v>
      </c>
      <c r="X508" s="5" t="s">
        <v>5021</v>
      </c>
      <c r="Y508" s="5" t="s">
        <v>5032</v>
      </c>
      <c r="Z508" s="5" t="s">
        <v>5023</v>
      </c>
      <c r="AA508" s="5" t="s">
        <v>235</v>
      </c>
      <c r="AB508" s="5" t="s">
        <v>52</v>
      </c>
      <c r="AC508" s="5" t="s">
        <v>5033</v>
      </c>
      <c r="AD508" s="5" t="s">
        <v>52</v>
      </c>
      <c r="AE508" s="5" t="s">
        <v>52</v>
      </c>
      <c r="AF508" s="5" t="s">
        <v>52</v>
      </c>
      <c r="AG508" s="5" t="s">
        <v>52</v>
      </c>
      <c r="AH508" s="5" t="s">
        <v>52</v>
      </c>
      <c r="AI508" s="5" t="s">
        <v>102</v>
      </c>
      <c r="AJ508" s="5" t="s">
        <v>102</v>
      </c>
      <c r="AK508" s="5" t="s">
        <v>5034</v>
      </c>
    </row>
    <row r="509" ht="15.75" customHeight="1">
      <c r="A509" s="5" t="s">
        <v>5035</v>
      </c>
      <c r="B509" s="5" t="s">
        <v>3402</v>
      </c>
      <c r="C509" s="5" t="s">
        <v>5036</v>
      </c>
      <c r="D509" s="6">
        <v>44932.0</v>
      </c>
      <c r="E509" s="5">
        <v>41795.0</v>
      </c>
      <c r="F509" s="5">
        <v>18998.0</v>
      </c>
      <c r="G509" s="5" t="s">
        <v>3935</v>
      </c>
      <c r="H509" s="5" t="s">
        <v>45</v>
      </c>
      <c r="I509" s="5" t="s">
        <v>5037</v>
      </c>
      <c r="J509" s="5" t="s">
        <v>872</v>
      </c>
      <c r="K509" s="5" t="s">
        <v>1114</v>
      </c>
      <c r="L509" s="5" t="s">
        <v>5038</v>
      </c>
      <c r="M509" s="5" t="s">
        <v>5039</v>
      </c>
      <c r="N509" s="5">
        <v>7102.0</v>
      </c>
      <c r="O509" s="5">
        <v>1.0</v>
      </c>
      <c r="P509" s="5" t="s">
        <v>5040</v>
      </c>
      <c r="Q509" s="5" t="s">
        <v>52</v>
      </c>
      <c r="R509" s="5">
        <v>50.0</v>
      </c>
      <c r="S509" s="5" t="s">
        <v>53</v>
      </c>
      <c r="T509" s="5">
        <v>1630.0</v>
      </c>
      <c r="U509" s="5" t="s">
        <v>158</v>
      </c>
      <c r="V509" s="5" t="s">
        <v>5041</v>
      </c>
      <c r="W509" s="5" t="s">
        <v>71</v>
      </c>
      <c r="X509" s="5" t="s">
        <v>52</v>
      </c>
      <c r="Y509" s="5" t="s">
        <v>5042</v>
      </c>
      <c r="Z509" s="5">
        <v>128221.0</v>
      </c>
      <c r="AA509" s="5" t="s">
        <v>5043</v>
      </c>
      <c r="AB509" s="5" t="s">
        <v>52</v>
      </c>
      <c r="AC509" s="5" t="s">
        <v>163</v>
      </c>
      <c r="AD509" s="5" t="s">
        <v>164</v>
      </c>
      <c r="AE509" s="5" t="s">
        <v>165</v>
      </c>
      <c r="AF509" s="5" t="s">
        <v>52</v>
      </c>
      <c r="AG509" s="5" t="s">
        <v>52</v>
      </c>
      <c r="AH509" s="5" t="s">
        <v>52</v>
      </c>
      <c r="AI509" s="5" t="s">
        <v>3402</v>
      </c>
      <c r="AJ509" s="5" t="s">
        <v>5038</v>
      </c>
      <c r="AK509" s="5" t="s">
        <v>5044</v>
      </c>
    </row>
    <row r="510" ht="15.75" customHeight="1">
      <c r="A510" s="5" t="s">
        <v>5045</v>
      </c>
      <c r="B510" s="5" t="s">
        <v>5046</v>
      </c>
      <c r="C510" s="5" t="s">
        <v>5047</v>
      </c>
      <c r="D510" s="6">
        <v>44929.0</v>
      </c>
      <c r="E510" s="5">
        <v>29040.0</v>
      </c>
      <c r="F510" s="5">
        <v>13200.0</v>
      </c>
      <c r="G510" s="5" t="s">
        <v>634</v>
      </c>
      <c r="H510" s="5" t="s">
        <v>45</v>
      </c>
      <c r="I510" s="5" t="s">
        <v>1803</v>
      </c>
      <c r="J510" s="5" t="s">
        <v>274</v>
      </c>
      <c r="K510" s="5" t="s">
        <v>5048</v>
      </c>
      <c r="L510" s="5" t="s">
        <v>5049</v>
      </c>
      <c r="M510" s="5" t="s">
        <v>5050</v>
      </c>
      <c r="N510" s="5" t="s">
        <v>52</v>
      </c>
      <c r="O510" s="5">
        <v>1.0</v>
      </c>
      <c r="P510" s="5" t="s">
        <v>5051</v>
      </c>
      <c r="Q510" s="5" t="s">
        <v>4202</v>
      </c>
      <c r="R510" s="5">
        <v>500.0</v>
      </c>
      <c r="S510" s="5" t="s">
        <v>69</v>
      </c>
      <c r="T510" s="5">
        <v>13.0</v>
      </c>
      <c r="U510" s="5" t="s">
        <v>93</v>
      </c>
      <c r="V510" s="5" t="s">
        <v>5052</v>
      </c>
      <c r="W510" s="5" t="s">
        <v>52</v>
      </c>
      <c r="X510" s="5" t="s">
        <v>52</v>
      </c>
      <c r="Y510" s="5" t="s">
        <v>5053</v>
      </c>
      <c r="Z510" s="5" t="s">
        <v>5054</v>
      </c>
      <c r="AA510" s="5" t="s">
        <v>235</v>
      </c>
      <c r="AB510" s="5" t="s">
        <v>52</v>
      </c>
      <c r="AC510" s="5" t="s">
        <v>565</v>
      </c>
      <c r="AD510" s="5" t="s">
        <v>566</v>
      </c>
      <c r="AE510" s="5" t="s">
        <v>567</v>
      </c>
      <c r="AF510" s="5" t="s">
        <v>52</v>
      </c>
      <c r="AG510" s="5" t="s">
        <v>52</v>
      </c>
      <c r="AH510" s="5" t="s">
        <v>568</v>
      </c>
      <c r="AI510" s="5" t="s">
        <v>5055</v>
      </c>
      <c r="AJ510" s="5" t="s">
        <v>5056</v>
      </c>
      <c r="AK510" s="5" t="s">
        <v>2044</v>
      </c>
    </row>
    <row r="511" ht="15.75" customHeight="1">
      <c r="A511" s="5" t="s">
        <v>5057</v>
      </c>
      <c r="B511" s="5" t="s">
        <v>5058</v>
      </c>
      <c r="C511" s="5" t="s">
        <v>5059</v>
      </c>
      <c r="D511" s="6">
        <v>44929.0</v>
      </c>
      <c r="E511" s="5">
        <v>47740.0</v>
      </c>
      <c r="F511" s="5">
        <v>21700.0</v>
      </c>
      <c r="G511" s="5" t="s">
        <v>719</v>
      </c>
      <c r="H511" s="5" t="s">
        <v>272</v>
      </c>
      <c r="I511" s="5" t="s">
        <v>5060</v>
      </c>
      <c r="J511" s="5" t="s">
        <v>274</v>
      </c>
      <c r="K511" s="5" t="s">
        <v>744</v>
      </c>
      <c r="L511" s="5" t="s">
        <v>5061</v>
      </c>
      <c r="M511" s="5" t="s">
        <v>5062</v>
      </c>
      <c r="N511" s="5" t="s">
        <v>2498</v>
      </c>
      <c r="O511" s="5">
        <v>1.0</v>
      </c>
      <c r="P511" s="5" t="s">
        <v>5063</v>
      </c>
      <c r="Q511" s="5">
        <v>4500.0</v>
      </c>
      <c r="R511" s="5">
        <v>14370.0</v>
      </c>
      <c r="S511" s="5" t="s">
        <v>53</v>
      </c>
      <c r="T511" s="5">
        <v>0.0</v>
      </c>
      <c r="U511" s="5" t="s">
        <v>70</v>
      </c>
      <c r="V511" s="5" t="s">
        <v>5064</v>
      </c>
      <c r="W511" s="5" t="s">
        <v>52</v>
      </c>
      <c r="X511" s="5" t="s">
        <v>52</v>
      </c>
      <c r="Y511" s="5" t="s">
        <v>5065</v>
      </c>
      <c r="Z511" s="5" t="s">
        <v>5066</v>
      </c>
      <c r="AA511" s="5" t="s">
        <v>162</v>
      </c>
      <c r="AB511" s="5" t="s">
        <v>52</v>
      </c>
      <c r="AC511" s="5" t="s">
        <v>398</v>
      </c>
      <c r="AD511" s="5" t="s">
        <v>399</v>
      </c>
      <c r="AE511" s="5" t="s">
        <v>400</v>
      </c>
      <c r="AF511" s="5" t="s">
        <v>401</v>
      </c>
      <c r="AG511" s="5">
        <v>23502.0</v>
      </c>
      <c r="AH511" s="5" t="s">
        <v>402</v>
      </c>
      <c r="AI511" s="5" t="s">
        <v>5058</v>
      </c>
      <c r="AJ511" s="5" t="s">
        <v>5067</v>
      </c>
      <c r="AK511" s="5" t="s">
        <v>79</v>
      </c>
    </row>
    <row r="512" ht="15.75" customHeight="1">
      <c r="A512" s="5" t="s">
        <v>5068</v>
      </c>
      <c r="B512" s="5" t="s">
        <v>1144</v>
      </c>
      <c r="C512" s="5" t="s">
        <v>204</v>
      </c>
      <c r="D512" s="6">
        <v>44929.0</v>
      </c>
      <c r="E512" s="5">
        <v>40439.0</v>
      </c>
      <c r="F512" s="5">
        <v>18381.0</v>
      </c>
      <c r="G512" s="5" t="s">
        <v>188</v>
      </c>
      <c r="H512" s="5" t="s">
        <v>205</v>
      </c>
      <c r="I512" s="5" t="s">
        <v>2403</v>
      </c>
      <c r="J512" s="5" t="s">
        <v>191</v>
      </c>
      <c r="K512" s="5" t="s">
        <v>391</v>
      </c>
      <c r="L512" s="5" t="s">
        <v>5069</v>
      </c>
      <c r="M512" s="5" t="s">
        <v>5070</v>
      </c>
      <c r="N512" s="5">
        <v>29228.0</v>
      </c>
      <c r="O512" s="5">
        <v>1.0</v>
      </c>
      <c r="P512" s="5" t="s">
        <v>5071</v>
      </c>
      <c r="Q512" s="5" t="s">
        <v>244</v>
      </c>
      <c r="R512" s="5">
        <v>3168.0</v>
      </c>
      <c r="S512" s="5" t="s">
        <v>53</v>
      </c>
      <c r="T512" s="5">
        <v>28.0</v>
      </c>
      <c r="U512" s="5" t="s">
        <v>70</v>
      </c>
      <c r="V512" s="5" t="s">
        <v>5072</v>
      </c>
      <c r="W512" s="5" t="s">
        <v>52</v>
      </c>
      <c r="X512" s="5" t="s">
        <v>52</v>
      </c>
      <c r="Y512" s="5" t="s">
        <v>5073</v>
      </c>
      <c r="Z512" s="5" t="s">
        <v>5074</v>
      </c>
      <c r="AA512" s="5" t="s">
        <v>235</v>
      </c>
      <c r="AB512" s="5" t="s">
        <v>52</v>
      </c>
      <c r="AC512" s="5" t="s">
        <v>3723</v>
      </c>
      <c r="AD512" s="5" t="s">
        <v>3724</v>
      </c>
      <c r="AE512" s="5" t="s">
        <v>3725</v>
      </c>
      <c r="AF512" s="5" t="s">
        <v>52</v>
      </c>
      <c r="AG512" s="5" t="s">
        <v>3726</v>
      </c>
      <c r="AH512" s="5" t="s">
        <v>3727</v>
      </c>
      <c r="AI512" s="5" t="s">
        <v>5075</v>
      </c>
      <c r="AJ512" s="5" t="s">
        <v>5076</v>
      </c>
      <c r="AK512" s="5" t="s">
        <v>3729</v>
      </c>
    </row>
    <row r="513" ht="15.75" customHeight="1">
      <c r="A513" s="5" t="s">
        <v>5077</v>
      </c>
      <c r="B513" s="5" t="s">
        <v>5078</v>
      </c>
      <c r="C513" s="5" t="s">
        <v>5079</v>
      </c>
      <c r="D513" s="6">
        <v>44925.0</v>
      </c>
      <c r="E513" s="5">
        <v>51700.0</v>
      </c>
      <c r="F513" s="5">
        <v>23500.0</v>
      </c>
      <c r="G513" s="5" t="s">
        <v>4824</v>
      </c>
      <c r="H513" s="5" t="s">
        <v>45</v>
      </c>
      <c r="I513" s="5" t="s">
        <v>5080</v>
      </c>
      <c r="J513" s="5" t="s">
        <v>4825</v>
      </c>
      <c r="K513" s="5" t="s">
        <v>5081</v>
      </c>
      <c r="L513" s="5" t="s">
        <v>5082</v>
      </c>
      <c r="M513" s="5" t="s">
        <v>5083</v>
      </c>
      <c r="N513" s="5" t="s">
        <v>4429</v>
      </c>
      <c r="O513" s="5">
        <v>1.0</v>
      </c>
      <c r="P513" s="5" t="s">
        <v>5084</v>
      </c>
      <c r="Q513" s="5">
        <v>4530.0</v>
      </c>
      <c r="R513" s="5">
        <v>125.0</v>
      </c>
      <c r="S513" s="5" t="s">
        <v>2397</v>
      </c>
      <c r="T513" s="5">
        <v>0.0</v>
      </c>
      <c r="U513" s="5" t="s">
        <v>70</v>
      </c>
      <c r="V513" s="5" t="s">
        <v>5085</v>
      </c>
      <c r="W513" s="5" t="s">
        <v>52</v>
      </c>
      <c r="X513" s="5" t="s">
        <v>52</v>
      </c>
      <c r="Y513" s="5" t="s">
        <v>5086</v>
      </c>
      <c r="Z513" s="5" t="s">
        <v>5087</v>
      </c>
      <c r="AA513" s="5" t="s">
        <v>5088</v>
      </c>
      <c r="AB513" s="5" t="s">
        <v>1051</v>
      </c>
      <c r="AC513" s="5" t="s">
        <v>3974</v>
      </c>
      <c r="AD513" s="5" t="s">
        <v>3975</v>
      </c>
      <c r="AE513" s="5" t="s">
        <v>183</v>
      </c>
      <c r="AF513" s="5" t="s">
        <v>52</v>
      </c>
      <c r="AG513" s="5" t="s">
        <v>3976</v>
      </c>
      <c r="AH513" s="5" t="s">
        <v>3977</v>
      </c>
      <c r="AI513" s="5" t="s">
        <v>5089</v>
      </c>
      <c r="AJ513" s="5" t="s">
        <v>5090</v>
      </c>
      <c r="AK513" s="5" t="s">
        <v>5091</v>
      </c>
    </row>
    <row r="514" ht="15.75" customHeight="1">
      <c r="A514" s="5" t="s">
        <v>5092</v>
      </c>
      <c r="B514" s="5" t="s">
        <v>5078</v>
      </c>
      <c r="C514" s="5" t="s">
        <v>5079</v>
      </c>
      <c r="D514" s="6">
        <v>44925.0</v>
      </c>
      <c r="E514" s="5">
        <v>51700.0</v>
      </c>
      <c r="F514" s="5">
        <v>23500.0</v>
      </c>
      <c r="G514" s="5" t="s">
        <v>4824</v>
      </c>
      <c r="H514" s="5" t="s">
        <v>45</v>
      </c>
      <c r="I514" s="5" t="s">
        <v>5080</v>
      </c>
      <c r="J514" s="5" t="s">
        <v>4825</v>
      </c>
      <c r="K514" s="5" t="s">
        <v>5081</v>
      </c>
      <c r="L514" s="5" t="s">
        <v>5082</v>
      </c>
      <c r="M514" s="5" t="s">
        <v>5083</v>
      </c>
      <c r="N514" s="5" t="s">
        <v>4429</v>
      </c>
      <c r="O514" s="5">
        <v>1.0</v>
      </c>
      <c r="P514" s="5" t="s">
        <v>5093</v>
      </c>
      <c r="Q514" s="5">
        <v>4530.0</v>
      </c>
      <c r="R514" s="5">
        <v>125.0</v>
      </c>
      <c r="S514" s="5" t="s">
        <v>2397</v>
      </c>
      <c r="T514" s="5">
        <v>0.0</v>
      </c>
      <c r="U514" s="5" t="s">
        <v>70</v>
      </c>
      <c r="V514" s="5" t="s">
        <v>5094</v>
      </c>
      <c r="W514" s="5" t="s">
        <v>52</v>
      </c>
      <c r="X514" s="5" t="s">
        <v>52</v>
      </c>
      <c r="Y514" s="5" t="s">
        <v>5086</v>
      </c>
      <c r="Z514" s="5" t="s">
        <v>5095</v>
      </c>
      <c r="AA514" s="5" t="s">
        <v>5088</v>
      </c>
      <c r="AB514" s="5" t="s">
        <v>1051</v>
      </c>
      <c r="AC514" s="5" t="s">
        <v>3974</v>
      </c>
      <c r="AD514" s="5" t="s">
        <v>3975</v>
      </c>
      <c r="AE514" s="5" t="s">
        <v>183</v>
      </c>
      <c r="AF514" s="5" t="s">
        <v>52</v>
      </c>
      <c r="AG514" s="5" t="s">
        <v>3976</v>
      </c>
      <c r="AH514" s="5" t="s">
        <v>3977</v>
      </c>
      <c r="AI514" s="5" t="s">
        <v>5089</v>
      </c>
      <c r="AJ514" s="5" t="s">
        <v>5090</v>
      </c>
      <c r="AK514" s="5" t="s">
        <v>5091</v>
      </c>
    </row>
    <row r="515" ht="15.75" customHeight="1">
      <c r="A515" s="5" t="s">
        <v>5096</v>
      </c>
      <c r="B515" s="5" t="s">
        <v>3501</v>
      </c>
      <c r="C515" s="5" t="s">
        <v>5097</v>
      </c>
      <c r="D515" s="6">
        <v>44923.0</v>
      </c>
      <c r="E515" s="5">
        <v>52073.0</v>
      </c>
      <c r="F515" s="5">
        <v>23670.0</v>
      </c>
      <c r="G515" s="5" t="s">
        <v>130</v>
      </c>
      <c r="H515" s="5" t="s">
        <v>189</v>
      </c>
      <c r="I515" s="5" t="s">
        <v>5098</v>
      </c>
      <c r="J515" s="5" t="s">
        <v>133</v>
      </c>
      <c r="K515" s="5" t="s">
        <v>5099</v>
      </c>
      <c r="L515" s="5" t="s">
        <v>5100</v>
      </c>
      <c r="M515" s="5" t="s">
        <v>5101</v>
      </c>
      <c r="N515" s="5">
        <v>10018.0</v>
      </c>
      <c r="O515" s="5">
        <v>1.0</v>
      </c>
      <c r="P515" s="5" t="s">
        <v>5102</v>
      </c>
      <c r="Q515" s="5" t="s">
        <v>3508</v>
      </c>
      <c r="R515" s="5">
        <v>1.0</v>
      </c>
      <c r="S515" s="5" t="s">
        <v>69</v>
      </c>
      <c r="T515" s="5">
        <v>0.0</v>
      </c>
      <c r="U515" s="5" t="s">
        <v>70</v>
      </c>
      <c r="V515" s="5" t="s">
        <v>5103</v>
      </c>
      <c r="W515" s="5" t="s">
        <v>71</v>
      </c>
      <c r="X515" s="5" t="s">
        <v>52</v>
      </c>
      <c r="Y515" s="5" t="s">
        <v>5104</v>
      </c>
      <c r="Z515" s="5">
        <v>6661.0</v>
      </c>
      <c r="AA515" s="5" t="s">
        <v>730</v>
      </c>
      <c r="AB515" s="5" t="s">
        <v>52</v>
      </c>
      <c r="AC515" s="5" t="s">
        <v>72</v>
      </c>
      <c r="AD515" s="5" t="s">
        <v>73</v>
      </c>
      <c r="AE515" s="5" t="s">
        <v>74</v>
      </c>
      <c r="AF515" s="5" t="s">
        <v>75</v>
      </c>
      <c r="AG515" s="5" t="s">
        <v>76</v>
      </c>
      <c r="AH515" s="5" t="s">
        <v>77</v>
      </c>
      <c r="AI515" s="5" t="s">
        <v>3501</v>
      </c>
      <c r="AJ515" s="5" t="s">
        <v>5105</v>
      </c>
      <c r="AK515" s="5" t="s">
        <v>928</v>
      </c>
    </row>
    <row r="516" ht="15.75" customHeight="1">
      <c r="A516" s="5" t="s">
        <v>5106</v>
      </c>
      <c r="B516" s="5" t="s">
        <v>5107</v>
      </c>
      <c r="C516" s="5" t="s">
        <v>5108</v>
      </c>
      <c r="D516" s="6">
        <v>44923.0</v>
      </c>
      <c r="E516" s="5">
        <v>3740.0</v>
      </c>
      <c r="F516" s="5">
        <v>1700.0</v>
      </c>
      <c r="G516" s="5" t="s">
        <v>613</v>
      </c>
      <c r="H516" s="5" t="s">
        <v>45</v>
      </c>
      <c r="I516" s="5" t="s">
        <v>5109</v>
      </c>
      <c r="J516" s="5" t="s">
        <v>581</v>
      </c>
      <c r="K516" s="5" t="s">
        <v>5110</v>
      </c>
      <c r="L516" s="5" t="s">
        <v>5111</v>
      </c>
      <c r="M516" s="5" t="s">
        <v>5112</v>
      </c>
      <c r="N516" s="5">
        <v>2452.0</v>
      </c>
      <c r="O516" s="5">
        <v>1.0</v>
      </c>
      <c r="P516" s="5" t="s">
        <v>5113</v>
      </c>
      <c r="Q516" s="5" t="s">
        <v>52</v>
      </c>
      <c r="R516" s="5">
        <v>4.0</v>
      </c>
      <c r="S516" s="5" t="s">
        <v>53</v>
      </c>
      <c r="T516" s="5">
        <v>0.0</v>
      </c>
      <c r="U516" s="5" t="s">
        <v>70</v>
      </c>
      <c r="V516" s="5" t="s">
        <v>5114</v>
      </c>
      <c r="W516" s="5" t="s">
        <v>55</v>
      </c>
      <c r="X516" s="5" t="s">
        <v>5115</v>
      </c>
      <c r="Y516" s="5" t="s">
        <v>3477</v>
      </c>
      <c r="Z516" s="5" t="s">
        <v>5116</v>
      </c>
      <c r="AA516" s="5" t="s">
        <v>235</v>
      </c>
      <c r="AB516" s="5" t="s">
        <v>52</v>
      </c>
      <c r="AC516" s="5" t="s">
        <v>5117</v>
      </c>
      <c r="AD516" s="5" t="s">
        <v>5118</v>
      </c>
      <c r="AE516" s="5" t="s">
        <v>5119</v>
      </c>
      <c r="AF516" s="5" t="s">
        <v>52</v>
      </c>
      <c r="AG516" s="5">
        <v>3087.0</v>
      </c>
      <c r="AH516" s="5" t="s">
        <v>5120</v>
      </c>
      <c r="AI516" s="5" t="s">
        <v>102</v>
      </c>
      <c r="AJ516" s="5" t="s">
        <v>102</v>
      </c>
      <c r="AK516" s="5" t="s">
        <v>5121</v>
      </c>
    </row>
    <row r="517" ht="15.75" customHeight="1">
      <c r="A517" s="5" t="s">
        <v>5122</v>
      </c>
      <c r="B517" s="5" t="s">
        <v>237</v>
      </c>
      <c r="C517" s="5" t="s">
        <v>238</v>
      </c>
      <c r="D517" s="6">
        <v>44922.0</v>
      </c>
      <c r="E517" s="5">
        <v>18403.0</v>
      </c>
      <c r="F517" s="5">
        <v>8365.0</v>
      </c>
      <c r="G517" s="5" t="s">
        <v>170</v>
      </c>
      <c r="H517" s="5" t="s">
        <v>45</v>
      </c>
      <c r="I517" s="5" t="s">
        <v>5123</v>
      </c>
      <c r="J517" s="5" t="s">
        <v>170</v>
      </c>
      <c r="K517" s="5" t="s">
        <v>240</v>
      </c>
      <c r="L517" s="5" t="s">
        <v>2261</v>
      </c>
      <c r="M517" s="5" t="s">
        <v>2262</v>
      </c>
      <c r="N517" s="5">
        <v>17055.0</v>
      </c>
      <c r="O517" s="5">
        <v>1.0</v>
      </c>
      <c r="P517" s="5" t="s">
        <v>5124</v>
      </c>
      <c r="Q517" s="5" t="s">
        <v>244</v>
      </c>
      <c r="R517" s="5">
        <v>156.0</v>
      </c>
      <c r="S517" s="5" t="s">
        <v>53</v>
      </c>
      <c r="T517" s="5">
        <v>56.0</v>
      </c>
      <c r="U517" s="5" t="s">
        <v>70</v>
      </c>
      <c r="V517" s="5" t="s">
        <v>5125</v>
      </c>
      <c r="W517" s="5" t="s">
        <v>52</v>
      </c>
      <c r="X517" s="5" t="s">
        <v>52</v>
      </c>
      <c r="Y517" s="5" t="s">
        <v>5126</v>
      </c>
      <c r="Z517" s="5" t="s">
        <v>5127</v>
      </c>
      <c r="AA517" s="5" t="s">
        <v>235</v>
      </c>
      <c r="AB517" s="5" t="s">
        <v>52</v>
      </c>
      <c r="AC517" s="5" t="s">
        <v>72</v>
      </c>
      <c r="AD517" s="5" t="s">
        <v>73</v>
      </c>
      <c r="AE517" s="5" t="s">
        <v>74</v>
      </c>
      <c r="AF517" s="5" t="s">
        <v>75</v>
      </c>
      <c r="AG517" s="5" t="s">
        <v>76</v>
      </c>
      <c r="AH517" s="5" t="s">
        <v>77</v>
      </c>
      <c r="AI517" s="5" t="s">
        <v>3566</v>
      </c>
      <c r="AJ517" s="5" t="s">
        <v>3567</v>
      </c>
      <c r="AK517" s="5" t="s">
        <v>59</v>
      </c>
    </row>
    <row r="518" ht="15.75" customHeight="1">
      <c r="A518" s="5" t="s">
        <v>5128</v>
      </c>
      <c r="B518" s="5" t="s">
        <v>490</v>
      </c>
      <c r="C518" s="5" t="s">
        <v>1133</v>
      </c>
      <c r="D518" s="6">
        <v>44917.0</v>
      </c>
      <c r="E518" s="5">
        <v>23676.0</v>
      </c>
      <c r="F518" s="5">
        <v>10762.0</v>
      </c>
      <c r="G518" s="5" t="s">
        <v>963</v>
      </c>
      <c r="H518" s="5" t="s">
        <v>366</v>
      </c>
      <c r="I518" s="5" t="s">
        <v>2140</v>
      </c>
      <c r="J518" s="5" t="s">
        <v>965</v>
      </c>
      <c r="K518" s="5" t="s">
        <v>391</v>
      </c>
      <c r="L518" s="5" t="s">
        <v>5129</v>
      </c>
      <c r="M518" s="5" t="s">
        <v>5130</v>
      </c>
      <c r="N518" s="5">
        <v>11003.0</v>
      </c>
      <c r="O518" s="5">
        <v>1.0</v>
      </c>
      <c r="P518" s="5" t="s">
        <v>5131</v>
      </c>
      <c r="Q518" s="5" t="s">
        <v>466</v>
      </c>
      <c r="R518" s="5">
        <v>886.0</v>
      </c>
      <c r="S518" s="5" t="s">
        <v>92</v>
      </c>
      <c r="T518" s="5">
        <v>0.0</v>
      </c>
      <c r="U518" s="5" t="s">
        <v>70</v>
      </c>
      <c r="V518" s="5" t="s">
        <v>5132</v>
      </c>
      <c r="W518" s="5" t="s">
        <v>71</v>
      </c>
      <c r="X518" s="5" t="s">
        <v>52</v>
      </c>
      <c r="Y518" s="5" t="s">
        <v>5133</v>
      </c>
      <c r="Z518" s="5" t="s">
        <v>5134</v>
      </c>
      <c r="AA518" s="5" t="s">
        <v>119</v>
      </c>
      <c r="AB518" s="5" t="s">
        <v>52</v>
      </c>
      <c r="AC518" s="5" t="s">
        <v>398</v>
      </c>
      <c r="AD518" s="5" t="s">
        <v>399</v>
      </c>
      <c r="AE518" s="5" t="s">
        <v>400</v>
      </c>
      <c r="AF518" s="5" t="s">
        <v>401</v>
      </c>
      <c r="AG518" s="5">
        <v>23502.0</v>
      </c>
      <c r="AH518" s="5" t="s">
        <v>402</v>
      </c>
      <c r="AI518" s="5" t="s">
        <v>490</v>
      </c>
      <c r="AJ518" s="5" t="s">
        <v>5135</v>
      </c>
      <c r="AK518" s="5" t="s">
        <v>1142</v>
      </c>
    </row>
    <row r="519" ht="15.75" customHeight="1">
      <c r="A519" s="5" t="s">
        <v>5136</v>
      </c>
      <c r="B519" s="5" t="s">
        <v>5137</v>
      </c>
      <c r="C519" s="5" t="s">
        <v>5138</v>
      </c>
      <c r="D519" s="6">
        <v>44917.0</v>
      </c>
      <c r="E519" s="5">
        <v>25659.0</v>
      </c>
      <c r="F519" s="5">
        <v>11663.0</v>
      </c>
      <c r="G519" s="5" t="s">
        <v>226</v>
      </c>
      <c r="H519" s="5" t="s">
        <v>45</v>
      </c>
      <c r="I519" s="5" t="s">
        <v>5139</v>
      </c>
      <c r="J519" s="5" t="s">
        <v>228</v>
      </c>
      <c r="K519" s="5" t="s">
        <v>5140</v>
      </c>
      <c r="L519" s="5" t="s">
        <v>5141</v>
      </c>
      <c r="M519" s="5" t="s">
        <v>5142</v>
      </c>
      <c r="N519" s="5">
        <v>7701.0</v>
      </c>
      <c r="O519" s="5">
        <v>1.0</v>
      </c>
      <c r="P519" s="5" t="s">
        <v>5143</v>
      </c>
      <c r="Q519" s="5">
        <v>4500.0</v>
      </c>
      <c r="R519" s="5">
        <v>17.0</v>
      </c>
      <c r="S519" s="5" t="s">
        <v>115</v>
      </c>
      <c r="T519" s="5">
        <v>0.0</v>
      </c>
      <c r="U519" s="5" t="s">
        <v>52</v>
      </c>
      <c r="V519" s="5" t="s">
        <v>5144</v>
      </c>
      <c r="W519" s="5" t="s">
        <v>71</v>
      </c>
      <c r="X519" s="5" t="s">
        <v>52</v>
      </c>
      <c r="Y519" s="5" t="s">
        <v>5145</v>
      </c>
      <c r="Z519" s="5" t="s">
        <v>5146</v>
      </c>
      <c r="AA519" s="5" t="s">
        <v>180</v>
      </c>
      <c r="AB519" s="5" t="s">
        <v>283</v>
      </c>
      <c r="AC519" s="5" t="s">
        <v>181</v>
      </c>
      <c r="AD519" s="5" t="s">
        <v>182</v>
      </c>
      <c r="AE519" s="5" t="s">
        <v>183</v>
      </c>
      <c r="AF519" s="5" t="s">
        <v>52</v>
      </c>
      <c r="AG519" s="5" t="s">
        <v>52</v>
      </c>
      <c r="AH519" s="5" t="s">
        <v>184</v>
      </c>
      <c r="AI519" s="5" t="s">
        <v>5137</v>
      </c>
      <c r="AJ519" s="5" t="s">
        <v>5147</v>
      </c>
      <c r="AK519" s="5" t="s">
        <v>5148</v>
      </c>
    </row>
    <row r="520" ht="15.75" customHeight="1">
      <c r="A520" s="5" t="s">
        <v>5149</v>
      </c>
      <c r="B520" s="5" t="s">
        <v>5150</v>
      </c>
      <c r="C520" s="5" t="s">
        <v>5151</v>
      </c>
      <c r="D520" s="6">
        <v>44913.0</v>
      </c>
      <c r="E520" s="5">
        <v>55040.0</v>
      </c>
      <c r="F520" s="5">
        <v>25018.0</v>
      </c>
      <c r="G520" s="5" t="s">
        <v>706</v>
      </c>
      <c r="H520" s="5" t="s">
        <v>290</v>
      </c>
      <c r="I520" s="5" t="s">
        <v>5152</v>
      </c>
      <c r="J520" s="5" t="s">
        <v>274</v>
      </c>
      <c r="K520" s="5" t="s">
        <v>5153</v>
      </c>
      <c r="L520" s="5" t="s">
        <v>5154</v>
      </c>
      <c r="M520" s="5" t="s">
        <v>5155</v>
      </c>
      <c r="N520" s="5">
        <v>25428.0</v>
      </c>
      <c r="O520" s="5">
        <v>3.0</v>
      </c>
      <c r="P520" s="5" t="s">
        <v>5156</v>
      </c>
      <c r="Q520" s="5" t="s">
        <v>1465</v>
      </c>
      <c r="R520" s="5">
        <v>132.0</v>
      </c>
      <c r="S520" s="5" t="s">
        <v>53</v>
      </c>
      <c r="T520" s="5">
        <v>180.0</v>
      </c>
      <c r="U520" s="5" t="s">
        <v>70</v>
      </c>
      <c r="V520" s="5" t="s">
        <v>5157</v>
      </c>
      <c r="W520" s="5" t="s">
        <v>52</v>
      </c>
      <c r="X520" s="5" t="s">
        <v>52</v>
      </c>
      <c r="Y520" s="5" t="s">
        <v>5158</v>
      </c>
      <c r="Z520" s="5" t="s">
        <v>5159</v>
      </c>
      <c r="AA520" s="5" t="s">
        <v>604</v>
      </c>
      <c r="AB520" s="5" t="s">
        <v>52</v>
      </c>
      <c r="AC520" s="5" t="s">
        <v>72</v>
      </c>
      <c r="AD520" s="5" t="s">
        <v>73</v>
      </c>
      <c r="AE520" s="5" t="s">
        <v>74</v>
      </c>
      <c r="AF520" s="5" t="s">
        <v>75</v>
      </c>
      <c r="AG520" s="5" t="s">
        <v>76</v>
      </c>
      <c r="AH520" s="5" t="s">
        <v>77</v>
      </c>
      <c r="AI520" s="5" t="s">
        <v>102</v>
      </c>
      <c r="AJ520" s="5" t="s">
        <v>102</v>
      </c>
      <c r="AK520" s="5" t="s">
        <v>286</v>
      </c>
    </row>
    <row r="521" ht="15.75" customHeight="1">
      <c r="A521" s="5" t="s">
        <v>5160</v>
      </c>
      <c r="B521" s="5" t="s">
        <v>5161</v>
      </c>
      <c r="C521" s="5" t="s">
        <v>5162</v>
      </c>
      <c r="D521" s="6">
        <v>44910.0</v>
      </c>
      <c r="E521" s="5">
        <v>74273.0</v>
      </c>
      <c r="F521" s="5">
        <v>33760.0</v>
      </c>
      <c r="G521" s="5" t="s">
        <v>435</v>
      </c>
      <c r="H521" s="5" t="s">
        <v>131</v>
      </c>
      <c r="I521" s="5" t="s">
        <v>2332</v>
      </c>
      <c r="J521" s="5" t="s">
        <v>424</v>
      </c>
      <c r="K521" s="5" t="s">
        <v>5163</v>
      </c>
      <c r="L521" s="5" t="s">
        <v>5164</v>
      </c>
      <c r="M521" s="5" t="s">
        <v>5165</v>
      </c>
      <c r="N521" s="5">
        <v>8840.0</v>
      </c>
      <c r="O521" s="5">
        <v>2.0</v>
      </c>
      <c r="P521" s="5" t="s">
        <v>5166</v>
      </c>
      <c r="Q521" s="5" t="s">
        <v>52</v>
      </c>
      <c r="R521" s="5">
        <v>2.0</v>
      </c>
      <c r="S521" s="5" t="s">
        <v>3687</v>
      </c>
      <c r="T521" s="5">
        <v>0.0</v>
      </c>
      <c r="U521" s="5" t="s">
        <v>70</v>
      </c>
      <c r="V521" s="5" t="s">
        <v>5167</v>
      </c>
      <c r="W521" s="5" t="s">
        <v>71</v>
      </c>
      <c r="X521" s="5" t="s">
        <v>52</v>
      </c>
      <c r="Y521" s="5" t="s">
        <v>5168</v>
      </c>
      <c r="Z521" s="5" t="s">
        <v>5169</v>
      </c>
      <c r="AA521" s="5" t="s">
        <v>730</v>
      </c>
      <c r="AB521" s="5" t="s">
        <v>283</v>
      </c>
      <c r="AC521" s="5" t="s">
        <v>72</v>
      </c>
      <c r="AD521" s="5" t="s">
        <v>73</v>
      </c>
      <c r="AE521" s="5" t="s">
        <v>74</v>
      </c>
      <c r="AF521" s="5" t="s">
        <v>75</v>
      </c>
      <c r="AG521" s="5" t="s">
        <v>76</v>
      </c>
      <c r="AH521" s="5" t="s">
        <v>77</v>
      </c>
      <c r="AI521" s="5" t="s">
        <v>5161</v>
      </c>
      <c r="AJ521" s="5" t="s">
        <v>5170</v>
      </c>
      <c r="AK521" s="5" t="s">
        <v>144</v>
      </c>
    </row>
    <row r="522" ht="15.75" customHeight="1">
      <c r="A522" s="5" t="s">
        <v>5171</v>
      </c>
      <c r="B522" s="5" t="s">
        <v>5161</v>
      </c>
      <c r="C522" s="5" t="s">
        <v>5162</v>
      </c>
      <c r="D522" s="6">
        <v>44909.0</v>
      </c>
      <c r="E522" s="5">
        <v>145505.0</v>
      </c>
      <c r="F522" s="5">
        <v>66139.0</v>
      </c>
      <c r="G522" s="5" t="s">
        <v>130</v>
      </c>
      <c r="H522" s="5" t="s">
        <v>189</v>
      </c>
      <c r="I522" s="5" t="s">
        <v>5172</v>
      </c>
      <c r="J522" s="5" t="s">
        <v>133</v>
      </c>
      <c r="K522" s="5" t="s">
        <v>5173</v>
      </c>
      <c r="L522" s="5" t="s">
        <v>5164</v>
      </c>
      <c r="M522" s="5" t="s">
        <v>5174</v>
      </c>
      <c r="N522" s="5">
        <v>8840.0</v>
      </c>
      <c r="O522" s="5">
        <v>3.0</v>
      </c>
      <c r="P522" s="5" t="s">
        <v>5175</v>
      </c>
      <c r="Q522" s="5" t="s">
        <v>5176</v>
      </c>
      <c r="R522" s="5">
        <v>3.0</v>
      </c>
      <c r="S522" s="5" t="s">
        <v>3687</v>
      </c>
      <c r="T522" s="5">
        <v>0.0</v>
      </c>
      <c r="U522" s="5" t="s">
        <v>70</v>
      </c>
      <c r="V522" s="5" t="s">
        <v>5177</v>
      </c>
      <c r="W522" s="5" t="s">
        <v>71</v>
      </c>
      <c r="X522" s="5" t="s">
        <v>52</v>
      </c>
      <c r="Y522" s="5" t="s">
        <v>5178</v>
      </c>
      <c r="Z522" s="5" t="s">
        <v>5179</v>
      </c>
      <c r="AA522" s="5" t="s">
        <v>730</v>
      </c>
      <c r="AB522" s="5" t="s">
        <v>52</v>
      </c>
      <c r="AC522" s="5" t="s">
        <v>72</v>
      </c>
      <c r="AD522" s="5" t="s">
        <v>73</v>
      </c>
      <c r="AE522" s="5" t="s">
        <v>74</v>
      </c>
      <c r="AF522" s="5" t="s">
        <v>75</v>
      </c>
      <c r="AG522" s="5" t="s">
        <v>76</v>
      </c>
      <c r="AH522" s="5" t="s">
        <v>77</v>
      </c>
      <c r="AI522" s="5" t="s">
        <v>5161</v>
      </c>
      <c r="AJ522" s="5" t="s">
        <v>5170</v>
      </c>
      <c r="AK522" s="5" t="s">
        <v>928</v>
      </c>
    </row>
    <row r="523" ht="15.75" customHeight="1">
      <c r="A523" s="5" t="s">
        <v>5180</v>
      </c>
      <c r="B523" s="5" t="s">
        <v>490</v>
      </c>
      <c r="C523" s="5" t="s">
        <v>1133</v>
      </c>
      <c r="D523" s="6">
        <v>44907.0</v>
      </c>
      <c r="E523" s="5">
        <v>23830.0</v>
      </c>
      <c r="F523" s="5">
        <v>10832.0</v>
      </c>
      <c r="G523" s="5" t="s">
        <v>963</v>
      </c>
      <c r="H523" s="5" t="s">
        <v>366</v>
      </c>
      <c r="I523" s="5" t="s">
        <v>888</v>
      </c>
      <c r="J523" s="5" t="s">
        <v>965</v>
      </c>
      <c r="K523" s="5" t="s">
        <v>391</v>
      </c>
      <c r="L523" s="5" t="s">
        <v>5181</v>
      </c>
      <c r="M523" s="5" t="s">
        <v>5130</v>
      </c>
      <c r="N523" s="5">
        <v>11003.0</v>
      </c>
      <c r="O523" s="5">
        <v>1.0</v>
      </c>
      <c r="P523" s="5" t="s">
        <v>5182</v>
      </c>
      <c r="Q523" s="5" t="s">
        <v>466</v>
      </c>
      <c r="R523" s="5">
        <v>886.0</v>
      </c>
      <c r="S523" s="5" t="s">
        <v>92</v>
      </c>
      <c r="T523" s="5">
        <v>0.0</v>
      </c>
      <c r="U523" s="5" t="s">
        <v>70</v>
      </c>
      <c r="V523" s="5" t="s">
        <v>5183</v>
      </c>
      <c r="W523" s="5" t="s">
        <v>71</v>
      </c>
      <c r="X523" s="5" t="s">
        <v>52</v>
      </c>
      <c r="Y523" s="5" t="s">
        <v>5184</v>
      </c>
      <c r="Z523" s="5" t="s">
        <v>5185</v>
      </c>
      <c r="AA523" s="5" t="s">
        <v>881</v>
      </c>
      <c r="AB523" s="5" t="s">
        <v>52</v>
      </c>
      <c r="AC523" s="5" t="s">
        <v>398</v>
      </c>
      <c r="AD523" s="5" t="s">
        <v>399</v>
      </c>
      <c r="AE523" s="5" t="s">
        <v>400</v>
      </c>
      <c r="AF523" s="5" t="s">
        <v>401</v>
      </c>
      <c r="AG523" s="5">
        <v>23502.0</v>
      </c>
      <c r="AH523" s="5" t="s">
        <v>402</v>
      </c>
      <c r="AI523" s="5" t="s">
        <v>490</v>
      </c>
      <c r="AJ523" s="5" t="s">
        <v>5135</v>
      </c>
      <c r="AK523" s="5" t="s">
        <v>1142</v>
      </c>
    </row>
    <row r="524" ht="15.75" customHeight="1">
      <c r="A524" s="5" t="s">
        <v>5186</v>
      </c>
      <c r="B524" s="5" t="s">
        <v>5187</v>
      </c>
      <c r="C524" s="5" t="s">
        <v>5188</v>
      </c>
      <c r="D524" s="6">
        <v>44905.0</v>
      </c>
      <c r="E524" s="5">
        <v>42768.0</v>
      </c>
      <c r="F524" s="5">
        <v>19440.0</v>
      </c>
      <c r="G524" s="5" t="s">
        <v>3867</v>
      </c>
      <c r="H524" s="5" t="s">
        <v>189</v>
      </c>
      <c r="I524" s="5" t="s">
        <v>5189</v>
      </c>
      <c r="J524" s="5" t="s">
        <v>532</v>
      </c>
      <c r="K524" s="5" t="s">
        <v>5190</v>
      </c>
      <c r="L524" s="5" t="s">
        <v>5191</v>
      </c>
      <c r="M524" s="5" t="s">
        <v>5192</v>
      </c>
      <c r="N524" s="5">
        <v>37502.0</v>
      </c>
      <c r="O524" s="5">
        <v>1.0</v>
      </c>
      <c r="P524" s="5" t="s">
        <v>5193</v>
      </c>
      <c r="Q524" s="5" t="s">
        <v>1519</v>
      </c>
      <c r="R524" s="5">
        <v>37.0</v>
      </c>
      <c r="S524" s="5" t="s">
        <v>53</v>
      </c>
      <c r="T524" s="5">
        <v>41.0</v>
      </c>
      <c r="U524" s="5" t="s">
        <v>93</v>
      </c>
      <c r="V524" s="5" t="s">
        <v>5194</v>
      </c>
      <c r="W524" s="5" t="s">
        <v>55</v>
      </c>
      <c r="X524" s="5" t="s">
        <v>5195</v>
      </c>
      <c r="Y524" s="5" t="s">
        <v>5196</v>
      </c>
      <c r="Z524" s="5" t="s">
        <v>5197</v>
      </c>
      <c r="AA524" s="5" t="s">
        <v>180</v>
      </c>
      <c r="AB524" s="5" t="s">
        <v>52</v>
      </c>
      <c r="AC524" s="5" t="s">
        <v>5198</v>
      </c>
      <c r="AD524" s="5" t="s">
        <v>52</v>
      </c>
      <c r="AE524" s="5" t="s">
        <v>52</v>
      </c>
      <c r="AF524" s="5" t="s">
        <v>52</v>
      </c>
      <c r="AG524" s="5" t="s">
        <v>52</v>
      </c>
      <c r="AH524" s="5" t="s">
        <v>52</v>
      </c>
      <c r="AI524" s="5" t="s">
        <v>5199</v>
      </c>
      <c r="AJ524" s="5" t="s">
        <v>5200</v>
      </c>
      <c r="AK524" s="5" t="s">
        <v>336</v>
      </c>
    </row>
    <row r="525" ht="15.75" customHeight="1">
      <c r="A525" s="5" t="s">
        <v>5201</v>
      </c>
      <c r="B525" s="5" t="s">
        <v>5202</v>
      </c>
      <c r="C525" s="5" t="s">
        <v>5203</v>
      </c>
      <c r="D525" s="6">
        <v>44905.0</v>
      </c>
      <c r="E525" s="5">
        <v>42857.0</v>
      </c>
      <c r="F525" s="5">
        <v>19480.0</v>
      </c>
      <c r="G525" s="5" t="s">
        <v>3867</v>
      </c>
      <c r="H525" s="5" t="s">
        <v>189</v>
      </c>
      <c r="I525" s="5" t="s">
        <v>5189</v>
      </c>
      <c r="J525" s="5" t="s">
        <v>532</v>
      </c>
      <c r="K525" s="5" t="s">
        <v>5204</v>
      </c>
      <c r="L525" s="5" t="s">
        <v>5205</v>
      </c>
      <c r="M525" s="5" t="s">
        <v>5206</v>
      </c>
      <c r="N525" s="5" t="s">
        <v>52</v>
      </c>
      <c r="O525" s="5">
        <v>1.0</v>
      </c>
      <c r="P525" s="5" t="s">
        <v>5193</v>
      </c>
      <c r="Q525" s="5" t="s">
        <v>1519</v>
      </c>
      <c r="R525" s="5">
        <v>37.0</v>
      </c>
      <c r="S525" s="5" t="s">
        <v>53</v>
      </c>
      <c r="T525" s="5">
        <v>41.0</v>
      </c>
      <c r="U525" s="5" t="s">
        <v>70</v>
      </c>
      <c r="V525" s="5" t="s">
        <v>5195</v>
      </c>
      <c r="W525" s="5" t="s">
        <v>71</v>
      </c>
      <c r="X525" s="5" t="s">
        <v>52</v>
      </c>
      <c r="Y525" s="5" t="s">
        <v>5196</v>
      </c>
      <c r="Z525" s="5" t="s">
        <v>5197</v>
      </c>
      <c r="AA525" s="5" t="s">
        <v>180</v>
      </c>
      <c r="AB525" s="5" t="s">
        <v>52</v>
      </c>
      <c r="AC525" s="5" t="s">
        <v>3723</v>
      </c>
      <c r="AD525" s="5" t="s">
        <v>3724</v>
      </c>
      <c r="AE525" s="5" t="s">
        <v>3725</v>
      </c>
      <c r="AF525" s="5" t="s">
        <v>52</v>
      </c>
      <c r="AG525" s="5" t="s">
        <v>3726</v>
      </c>
      <c r="AH525" s="5" t="s">
        <v>3727</v>
      </c>
      <c r="AI525" s="5" t="s">
        <v>5202</v>
      </c>
      <c r="AJ525" s="5" t="s">
        <v>5207</v>
      </c>
      <c r="AK525" s="5" t="s">
        <v>336</v>
      </c>
    </row>
    <row r="526" ht="15.75" customHeight="1">
      <c r="A526" s="5" t="s">
        <v>5208</v>
      </c>
      <c r="B526" s="5" t="s">
        <v>5209</v>
      </c>
      <c r="C526" s="5" t="s">
        <v>5162</v>
      </c>
      <c r="D526" s="6">
        <v>44904.0</v>
      </c>
      <c r="E526" s="5">
        <v>145505.0</v>
      </c>
      <c r="F526" s="5">
        <v>66139.0</v>
      </c>
      <c r="G526" s="5" t="s">
        <v>130</v>
      </c>
      <c r="H526" s="5" t="s">
        <v>189</v>
      </c>
      <c r="I526" s="5" t="s">
        <v>2332</v>
      </c>
      <c r="J526" s="5" t="s">
        <v>133</v>
      </c>
      <c r="K526" s="5" t="s">
        <v>5173</v>
      </c>
      <c r="L526" s="5" t="s">
        <v>5164</v>
      </c>
      <c r="M526" s="5" t="s">
        <v>5210</v>
      </c>
      <c r="N526" s="5">
        <v>8840.0</v>
      </c>
      <c r="O526" s="5">
        <v>3.0</v>
      </c>
      <c r="P526" s="5" t="s">
        <v>5211</v>
      </c>
      <c r="Q526" s="5" t="s">
        <v>52</v>
      </c>
      <c r="R526" s="5">
        <v>3.0</v>
      </c>
      <c r="S526" s="5" t="s">
        <v>3687</v>
      </c>
      <c r="T526" s="5">
        <v>0.0</v>
      </c>
      <c r="U526" s="5" t="s">
        <v>70</v>
      </c>
      <c r="V526" s="5" t="s">
        <v>5212</v>
      </c>
      <c r="W526" s="5" t="s">
        <v>71</v>
      </c>
      <c r="X526" s="5" t="s">
        <v>52</v>
      </c>
      <c r="Y526" s="5" t="s">
        <v>5168</v>
      </c>
      <c r="Z526" s="5" t="s">
        <v>5213</v>
      </c>
      <c r="AA526" s="5" t="s">
        <v>730</v>
      </c>
      <c r="AB526" s="5" t="s">
        <v>52</v>
      </c>
      <c r="AC526" s="5" t="s">
        <v>72</v>
      </c>
      <c r="AD526" s="5" t="s">
        <v>73</v>
      </c>
      <c r="AE526" s="5" t="s">
        <v>74</v>
      </c>
      <c r="AF526" s="5" t="s">
        <v>75</v>
      </c>
      <c r="AG526" s="5" t="s">
        <v>76</v>
      </c>
      <c r="AH526" s="5" t="s">
        <v>77</v>
      </c>
      <c r="AI526" s="5" t="s">
        <v>5209</v>
      </c>
      <c r="AJ526" s="5" t="s">
        <v>5170</v>
      </c>
      <c r="AK526" s="5" t="s">
        <v>928</v>
      </c>
    </row>
    <row r="527" ht="15.75" customHeight="1">
      <c r="A527" s="5" t="s">
        <v>5214</v>
      </c>
      <c r="B527" s="5" t="s">
        <v>5161</v>
      </c>
      <c r="C527" s="5" t="s">
        <v>5162</v>
      </c>
      <c r="D527" s="6">
        <v>44904.0</v>
      </c>
      <c r="E527" s="5">
        <v>37478.0</v>
      </c>
      <c r="F527" s="5">
        <v>17035.0</v>
      </c>
      <c r="G527" s="5" t="s">
        <v>435</v>
      </c>
      <c r="H527" s="5" t="s">
        <v>189</v>
      </c>
      <c r="I527" s="5" t="s">
        <v>2332</v>
      </c>
      <c r="J527" s="5" t="s">
        <v>424</v>
      </c>
      <c r="K527" s="5" t="s">
        <v>5215</v>
      </c>
      <c r="L527" s="5" t="s">
        <v>5164</v>
      </c>
      <c r="M527" s="5" t="s">
        <v>5174</v>
      </c>
      <c r="N527" s="5">
        <v>8840.0</v>
      </c>
      <c r="O527" s="5">
        <v>1.0</v>
      </c>
      <c r="P527" s="5" t="s">
        <v>5216</v>
      </c>
      <c r="Q527" s="5" t="s">
        <v>52</v>
      </c>
      <c r="R527" s="5">
        <v>1.0</v>
      </c>
      <c r="S527" s="5" t="s">
        <v>3687</v>
      </c>
      <c r="T527" s="5">
        <v>0.0</v>
      </c>
      <c r="U527" s="5" t="s">
        <v>70</v>
      </c>
      <c r="V527" s="5" t="s">
        <v>5217</v>
      </c>
      <c r="W527" s="5" t="s">
        <v>71</v>
      </c>
      <c r="X527" s="5" t="s">
        <v>52</v>
      </c>
      <c r="Y527" s="5" t="s">
        <v>5168</v>
      </c>
      <c r="Z527" s="5" t="s">
        <v>5218</v>
      </c>
      <c r="AA527" s="5" t="s">
        <v>730</v>
      </c>
      <c r="AB527" s="5" t="s">
        <v>52</v>
      </c>
      <c r="AC527" s="5" t="s">
        <v>72</v>
      </c>
      <c r="AD527" s="5" t="s">
        <v>73</v>
      </c>
      <c r="AE527" s="5" t="s">
        <v>74</v>
      </c>
      <c r="AF527" s="5" t="s">
        <v>75</v>
      </c>
      <c r="AG527" s="5" t="s">
        <v>76</v>
      </c>
      <c r="AH527" s="5" t="s">
        <v>77</v>
      </c>
      <c r="AI527" s="5" t="s">
        <v>5161</v>
      </c>
      <c r="AJ527" s="5" t="s">
        <v>5170</v>
      </c>
      <c r="AK527" s="5" t="s">
        <v>144</v>
      </c>
    </row>
    <row r="528" ht="15.75" customHeight="1">
      <c r="A528" s="5" t="s">
        <v>5219</v>
      </c>
      <c r="B528" s="5" t="s">
        <v>5161</v>
      </c>
      <c r="C528" s="5" t="s">
        <v>5162</v>
      </c>
      <c r="D528" s="6">
        <v>44904.0</v>
      </c>
      <c r="E528" s="5">
        <v>44092.0</v>
      </c>
      <c r="F528" s="5">
        <v>20042.0</v>
      </c>
      <c r="G528" s="5" t="s">
        <v>435</v>
      </c>
      <c r="H528" s="5" t="s">
        <v>189</v>
      </c>
      <c r="I528" s="5" t="s">
        <v>2332</v>
      </c>
      <c r="J528" s="5" t="s">
        <v>424</v>
      </c>
      <c r="K528" s="5" t="s">
        <v>5220</v>
      </c>
      <c r="L528" s="5" t="s">
        <v>5164</v>
      </c>
      <c r="M528" s="5" t="s">
        <v>5174</v>
      </c>
      <c r="N528" s="5">
        <v>8840.0</v>
      </c>
      <c r="O528" s="5">
        <v>1.0</v>
      </c>
      <c r="P528" s="5" t="s">
        <v>5221</v>
      </c>
      <c r="Q528" s="5" t="s">
        <v>52</v>
      </c>
      <c r="R528" s="5">
        <v>1.0</v>
      </c>
      <c r="S528" s="5" t="s">
        <v>3687</v>
      </c>
      <c r="T528" s="5">
        <v>0.0</v>
      </c>
      <c r="U528" s="5" t="s">
        <v>70</v>
      </c>
      <c r="V528" s="5" t="s">
        <v>5222</v>
      </c>
      <c r="W528" s="5" t="s">
        <v>71</v>
      </c>
      <c r="X528" s="5" t="s">
        <v>52</v>
      </c>
      <c r="Y528" s="5" t="s">
        <v>5168</v>
      </c>
      <c r="Z528" s="5" t="s">
        <v>5223</v>
      </c>
      <c r="AA528" s="5" t="s">
        <v>730</v>
      </c>
      <c r="AB528" s="5" t="s">
        <v>52</v>
      </c>
      <c r="AC528" s="5" t="s">
        <v>72</v>
      </c>
      <c r="AD528" s="5" t="s">
        <v>73</v>
      </c>
      <c r="AE528" s="5" t="s">
        <v>74</v>
      </c>
      <c r="AF528" s="5" t="s">
        <v>75</v>
      </c>
      <c r="AG528" s="5" t="s">
        <v>76</v>
      </c>
      <c r="AH528" s="5" t="s">
        <v>77</v>
      </c>
      <c r="AI528" s="5" t="s">
        <v>5161</v>
      </c>
      <c r="AJ528" s="5" t="s">
        <v>5170</v>
      </c>
      <c r="AK528" s="5" t="s">
        <v>144</v>
      </c>
    </row>
    <row r="529" ht="15.75" customHeight="1">
      <c r="A529" s="5" t="s">
        <v>5224</v>
      </c>
      <c r="B529" s="5" t="s">
        <v>5225</v>
      </c>
      <c r="C529" s="5" t="s">
        <v>5226</v>
      </c>
      <c r="D529" s="6">
        <v>44902.0</v>
      </c>
      <c r="E529" s="5">
        <v>21736.0</v>
      </c>
      <c r="F529" s="5">
        <v>9880.0</v>
      </c>
      <c r="G529" s="5" t="s">
        <v>5227</v>
      </c>
      <c r="H529" s="5" t="s">
        <v>149</v>
      </c>
      <c r="I529" s="5" t="s">
        <v>5228</v>
      </c>
      <c r="J529" s="5" t="s">
        <v>274</v>
      </c>
      <c r="K529" s="5" t="s">
        <v>5229</v>
      </c>
      <c r="L529" s="5" t="s">
        <v>5230</v>
      </c>
      <c r="M529" s="5" t="s">
        <v>5231</v>
      </c>
      <c r="N529" s="5" t="s">
        <v>52</v>
      </c>
      <c r="O529" s="5">
        <v>1.0</v>
      </c>
      <c r="P529" s="5" t="s">
        <v>5232</v>
      </c>
      <c r="Q529" s="5">
        <v>4510.0</v>
      </c>
      <c r="R529" s="5">
        <v>1320.0</v>
      </c>
      <c r="S529" s="5" t="s">
        <v>69</v>
      </c>
      <c r="T529" s="5">
        <v>0.0</v>
      </c>
      <c r="U529" s="5" t="s">
        <v>93</v>
      </c>
      <c r="V529" s="5" t="s">
        <v>5233</v>
      </c>
      <c r="W529" s="5" t="s">
        <v>55</v>
      </c>
      <c r="X529" s="5" t="s">
        <v>5234</v>
      </c>
      <c r="Y529" s="5" t="s">
        <v>5235</v>
      </c>
      <c r="Z529" s="5" t="s">
        <v>5236</v>
      </c>
      <c r="AA529" s="5" t="s">
        <v>235</v>
      </c>
      <c r="AB529" s="5" t="s">
        <v>52</v>
      </c>
      <c r="AC529" s="5" t="s">
        <v>3141</v>
      </c>
      <c r="AD529" s="5" t="s">
        <v>3142</v>
      </c>
      <c r="AE529" s="5" t="s">
        <v>162</v>
      </c>
      <c r="AF529" s="5" t="s">
        <v>52</v>
      </c>
      <c r="AG529" s="5" t="s">
        <v>52</v>
      </c>
      <c r="AH529" s="5" t="s">
        <v>3143</v>
      </c>
      <c r="AI529" s="5" t="s">
        <v>102</v>
      </c>
      <c r="AJ529" s="5" t="s">
        <v>102</v>
      </c>
      <c r="AK529" s="5" t="s">
        <v>404</v>
      </c>
    </row>
    <row r="530" ht="15.75" customHeight="1">
      <c r="A530" s="5" t="s">
        <v>5237</v>
      </c>
      <c r="B530" s="5" t="s">
        <v>5238</v>
      </c>
      <c r="C530" s="5" t="s">
        <v>5239</v>
      </c>
      <c r="D530" s="6">
        <v>44902.0</v>
      </c>
      <c r="E530" s="5">
        <v>21536.0</v>
      </c>
      <c r="F530" s="5">
        <v>9789.0</v>
      </c>
      <c r="G530" s="5" t="s">
        <v>107</v>
      </c>
      <c r="H530" s="5" t="s">
        <v>131</v>
      </c>
      <c r="I530" s="5" t="s">
        <v>4444</v>
      </c>
      <c r="J530" s="5" t="s">
        <v>109</v>
      </c>
      <c r="K530" s="5" t="s">
        <v>5240</v>
      </c>
      <c r="L530" s="5" t="s">
        <v>5241</v>
      </c>
      <c r="M530" s="5" t="s">
        <v>5242</v>
      </c>
      <c r="N530" s="5">
        <v>7701.0</v>
      </c>
      <c r="O530" s="5">
        <v>2.0</v>
      </c>
      <c r="P530" s="5" t="s">
        <v>5243</v>
      </c>
      <c r="Q530" s="5" t="s">
        <v>3475</v>
      </c>
      <c r="R530" s="5">
        <v>47.0</v>
      </c>
      <c r="S530" s="5" t="s">
        <v>53</v>
      </c>
      <c r="T530" s="5">
        <v>0.0</v>
      </c>
      <c r="U530" s="5" t="s">
        <v>70</v>
      </c>
      <c r="V530" s="5" t="s">
        <v>5244</v>
      </c>
      <c r="W530" s="5" t="s">
        <v>71</v>
      </c>
      <c r="X530" s="5" t="s">
        <v>52</v>
      </c>
      <c r="Y530" s="5" t="s">
        <v>4647</v>
      </c>
      <c r="Z530" s="5" t="s">
        <v>5245</v>
      </c>
      <c r="AA530" s="5" t="s">
        <v>730</v>
      </c>
      <c r="AB530" s="5" t="s">
        <v>283</v>
      </c>
      <c r="AC530" s="5" t="s">
        <v>3479</v>
      </c>
      <c r="AD530" s="5" t="s">
        <v>52</v>
      </c>
      <c r="AE530" s="5" t="s">
        <v>52</v>
      </c>
      <c r="AF530" s="5" t="s">
        <v>52</v>
      </c>
      <c r="AG530" s="5" t="s">
        <v>52</v>
      </c>
      <c r="AH530" s="5" t="s">
        <v>52</v>
      </c>
      <c r="AI530" s="5" t="s">
        <v>5238</v>
      </c>
      <c r="AJ530" s="5" t="s">
        <v>5246</v>
      </c>
      <c r="AK530" s="5" t="s">
        <v>5247</v>
      </c>
    </row>
    <row r="531" ht="15.75" customHeight="1">
      <c r="A531" s="5" t="s">
        <v>5237</v>
      </c>
      <c r="B531" s="5" t="s">
        <v>5248</v>
      </c>
      <c r="C531" s="5" t="s">
        <v>5249</v>
      </c>
      <c r="D531" s="6">
        <v>44902.0</v>
      </c>
      <c r="E531" s="5">
        <v>21536.0</v>
      </c>
      <c r="F531" s="5">
        <v>9789.0</v>
      </c>
      <c r="G531" s="5" t="s">
        <v>107</v>
      </c>
      <c r="H531" s="5" t="s">
        <v>131</v>
      </c>
      <c r="I531" s="5" t="s">
        <v>4444</v>
      </c>
      <c r="J531" s="5" t="s">
        <v>109</v>
      </c>
      <c r="K531" s="5" t="s">
        <v>5240</v>
      </c>
      <c r="L531" s="5" t="s">
        <v>5250</v>
      </c>
      <c r="M531" s="5" t="s">
        <v>5251</v>
      </c>
      <c r="N531" s="5">
        <v>64831.0</v>
      </c>
      <c r="O531" s="5">
        <v>2.0</v>
      </c>
      <c r="P531" s="5" t="s">
        <v>5243</v>
      </c>
      <c r="Q531" s="5" t="s">
        <v>3475</v>
      </c>
      <c r="R531" s="5">
        <v>47.0</v>
      </c>
      <c r="S531" s="5" t="s">
        <v>53</v>
      </c>
      <c r="T531" s="5">
        <v>0.0</v>
      </c>
      <c r="U531" s="5" t="s">
        <v>70</v>
      </c>
      <c r="V531" s="5" t="s">
        <v>5252</v>
      </c>
      <c r="W531" s="5" t="s">
        <v>55</v>
      </c>
      <c r="X531" s="5" t="s">
        <v>5244</v>
      </c>
      <c r="Y531" s="5" t="s">
        <v>4647</v>
      </c>
      <c r="Z531" s="5" t="s">
        <v>5245</v>
      </c>
      <c r="AA531" s="5" t="s">
        <v>730</v>
      </c>
      <c r="AB531" s="5" t="s">
        <v>52</v>
      </c>
      <c r="AC531" s="5" t="s">
        <v>3479</v>
      </c>
      <c r="AD531" s="5" t="s">
        <v>52</v>
      </c>
      <c r="AE531" s="5" t="s">
        <v>52</v>
      </c>
      <c r="AF531" s="5" t="s">
        <v>52</v>
      </c>
      <c r="AG531" s="5" t="s">
        <v>52</v>
      </c>
      <c r="AH531" s="5" t="s">
        <v>52</v>
      </c>
      <c r="AI531" s="5" t="s">
        <v>102</v>
      </c>
      <c r="AJ531" s="5" t="s">
        <v>102</v>
      </c>
      <c r="AK531" s="5" t="s">
        <v>5247</v>
      </c>
    </row>
    <row r="532" ht="15.75" customHeight="1">
      <c r="A532" s="5" t="s">
        <v>5253</v>
      </c>
      <c r="B532" s="5" t="s">
        <v>5254</v>
      </c>
      <c r="C532" s="5" t="s">
        <v>1133</v>
      </c>
      <c r="D532" s="6">
        <v>44902.0</v>
      </c>
      <c r="E532" s="5">
        <v>23324.0</v>
      </c>
      <c r="F532" s="5">
        <v>10602.0</v>
      </c>
      <c r="G532" s="5" t="s">
        <v>556</v>
      </c>
      <c r="H532" s="5" t="s">
        <v>171</v>
      </c>
      <c r="I532" s="5" t="s">
        <v>5255</v>
      </c>
      <c r="J532" s="5" t="s">
        <v>558</v>
      </c>
      <c r="K532" s="5" t="s">
        <v>391</v>
      </c>
      <c r="L532" s="5" t="s">
        <v>5181</v>
      </c>
      <c r="M532" s="5" t="s">
        <v>5130</v>
      </c>
      <c r="N532" s="5">
        <v>11003.0</v>
      </c>
      <c r="O532" s="5">
        <v>1.0</v>
      </c>
      <c r="P532" s="5" t="s">
        <v>5256</v>
      </c>
      <c r="Q532" s="5" t="s">
        <v>466</v>
      </c>
      <c r="R532" s="5">
        <v>886.0</v>
      </c>
      <c r="S532" s="5" t="s">
        <v>92</v>
      </c>
      <c r="T532" s="5">
        <v>0.0</v>
      </c>
      <c r="U532" s="5" t="s">
        <v>70</v>
      </c>
      <c r="V532" s="5" t="s">
        <v>5257</v>
      </c>
      <c r="W532" s="5" t="s">
        <v>71</v>
      </c>
      <c r="X532" s="5" t="s">
        <v>52</v>
      </c>
      <c r="Y532" s="5" t="s">
        <v>5258</v>
      </c>
      <c r="Z532" s="5" t="s">
        <v>5259</v>
      </c>
      <c r="AA532" s="5" t="s">
        <v>1553</v>
      </c>
      <c r="AB532" s="5" t="s">
        <v>52</v>
      </c>
      <c r="AC532" s="5" t="s">
        <v>398</v>
      </c>
      <c r="AD532" s="5" t="s">
        <v>399</v>
      </c>
      <c r="AE532" s="5" t="s">
        <v>400</v>
      </c>
      <c r="AF532" s="5" t="s">
        <v>401</v>
      </c>
      <c r="AG532" s="5">
        <v>23502.0</v>
      </c>
      <c r="AH532" s="5" t="s">
        <v>402</v>
      </c>
      <c r="AI532" s="5" t="s">
        <v>5254</v>
      </c>
      <c r="AJ532" s="5" t="s">
        <v>5135</v>
      </c>
      <c r="AK532" s="5" t="s">
        <v>1142</v>
      </c>
    </row>
    <row r="533" ht="15.75" customHeight="1">
      <c r="A533" s="5" t="s">
        <v>5260</v>
      </c>
      <c r="B533" s="5" t="s">
        <v>2586</v>
      </c>
      <c r="C533" s="5" t="s">
        <v>4026</v>
      </c>
      <c r="D533" s="6">
        <v>44900.0</v>
      </c>
      <c r="E533" s="5">
        <v>595.0</v>
      </c>
      <c r="F533" s="5">
        <v>270.0</v>
      </c>
      <c r="G533" s="5" t="s">
        <v>963</v>
      </c>
      <c r="H533" s="5" t="s">
        <v>189</v>
      </c>
      <c r="I533" s="5" t="s">
        <v>5261</v>
      </c>
      <c r="J533" s="5" t="s">
        <v>965</v>
      </c>
      <c r="K533" s="5" t="s">
        <v>391</v>
      </c>
      <c r="L533" s="5" t="s">
        <v>5262</v>
      </c>
      <c r="M533" s="5" t="s">
        <v>5263</v>
      </c>
      <c r="N533" s="5">
        <v>7632.0</v>
      </c>
      <c r="O533" s="5">
        <v>1.0</v>
      </c>
      <c r="P533" s="5" t="s">
        <v>5264</v>
      </c>
      <c r="Q533" s="5" t="s">
        <v>244</v>
      </c>
      <c r="R533" s="5">
        <v>2.0</v>
      </c>
      <c r="S533" s="5" t="s">
        <v>69</v>
      </c>
      <c r="T533" s="5">
        <v>2.0</v>
      </c>
      <c r="U533" s="5" t="s">
        <v>70</v>
      </c>
      <c r="V533" s="5" t="s">
        <v>5265</v>
      </c>
      <c r="W533" s="5" t="s">
        <v>55</v>
      </c>
      <c r="X533" s="5" t="s">
        <v>5266</v>
      </c>
      <c r="Y533" s="5" t="s">
        <v>5158</v>
      </c>
      <c r="Z533" s="5" t="s">
        <v>5267</v>
      </c>
      <c r="AA533" s="5" t="s">
        <v>235</v>
      </c>
      <c r="AB533" s="5" t="s">
        <v>52</v>
      </c>
      <c r="AC533" s="5" t="s">
        <v>72</v>
      </c>
      <c r="AD533" s="5" t="s">
        <v>73</v>
      </c>
      <c r="AE533" s="5" t="s">
        <v>74</v>
      </c>
      <c r="AF533" s="5" t="s">
        <v>75</v>
      </c>
      <c r="AG533" s="5" t="s">
        <v>76</v>
      </c>
      <c r="AH533" s="5" t="s">
        <v>77</v>
      </c>
      <c r="AI533" s="5" t="s">
        <v>5268</v>
      </c>
      <c r="AJ533" s="5" t="s">
        <v>5269</v>
      </c>
      <c r="AK533" s="5" t="s">
        <v>2594</v>
      </c>
    </row>
    <row r="534" ht="15.75" customHeight="1">
      <c r="A534" s="5" t="s">
        <v>5270</v>
      </c>
      <c r="B534" s="5" t="s">
        <v>5271</v>
      </c>
      <c r="C534" s="5" t="s">
        <v>5272</v>
      </c>
      <c r="D534" s="6">
        <v>44900.0</v>
      </c>
      <c r="E534" s="5">
        <v>37369.0</v>
      </c>
      <c r="F534" s="5">
        <v>16986.0</v>
      </c>
      <c r="G534" s="5" t="s">
        <v>435</v>
      </c>
      <c r="H534" s="5" t="s">
        <v>84</v>
      </c>
      <c r="I534" s="5" t="s">
        <v>5273</v>
      </c>
      <c r="J534" s="5" t="s">
        <v>424</v>
      </c>
      <c r="K534" s="5" t="s">
        <v>5274</v>
      </c>
      <c r="L534" s="5" t="s">
        <v>5275</v>
      </c>
      <c r="M534" s="5" t="s">
        <v>5276</v>
      </c>
      <c r="N534" s="5">
        <v>7201.0</v>
      </c>
      <c r="O534" s="5">
        <v>1.0</v>
      </c>
      <c r="P534" s="5" t="s">
        <v>5277</v>
      </c>
      <c r="Q534" s="5" t="s">
        <v>91</v>
      </c>
      <c r="R534" s="5">
        <v>269.0</v>
      </c>
      <c r="S534" s="5" t="s">
        <v>53</v>
      </c>
      <c r="T534" s="5">
        <v>0.0</v>
      </c>
      <c r="U534" s="5" t="s">
        <v>52</v>
      </c>
      <c r="V534" s="5" t="s">
        <v>5278</v>
      </c>
      <c r="W534" s="5" t="s">
        <v>71</v>
      </c>
      <c r="X534" s="5" t="s">
        <v>52</v>
      </c>
      <c r="Y534" s="5" t="s">
        <v>5279</v>
      </c>
      <c r="Z534" s="5" t="s">
        <v>5280</v>
      </c>
      <c r="AA534" s="5" t="s">
        <v>235</v>
      </c>
      <c r="AB534" s="5" t="s">
        <v>283</v>
      </c>
      <c r="AC534" s="5" t="s">
        <v>216</v>
      </c>
      <c r="AD534" s="5" t="s">
        <v>217</v>
      </c>
      <c r="AE534" s="5" t="s">
        <v>218</v>
      </c>
      <c r="AF534" s="5" t="s">
        <v>52</v>
      </c>
      <c r="AG534" s="5" t="s">
        <v>52</v>
      </c>
      <c r="AH534" s="5" t="s">
        <v>52</v>
      </c>
      <c r="AI534" s="5" t="s">
        <v>5271</v>
      </c>
      <c r="AJ534" s="5" t="s">
        <v>5275</v>
      </c>
      <c r="AK534" s="5" t="s">
        <v>655</v>
      </c>
    </row>
    <row r="535" ht="15.75" customHeight="1">
      <c r="A535" s="5" t="s">
        <v>5281</v>
      </c>
      <c r="B535" s="5" t="s">
        <v>5282</v>
      </c>
      <c r="C535" s="5" t="s">
        <v>5283</v>
      </c>
      <c r="D535" s="6">
        <v>44900.0</v>
      </c>
      <c r="E535" s="5">
        <v>113032.0</v>
      </c>
      <c r="F535" s="5">
        <v>51378.0</v>
      </c>
      <c r="G535" s="5" t="s">
        <v>1419</v>
      </c>
      <c r="H535" s="5" t="s">
        <v>1534</v>
      </c>
      <c r="I535" s="5" t="s">
        <v>3607</v>
      </c>
      <c r="J535" s="5" t="s">
        <v>256</v>
      </c>
      <c r="K535" s="5" t="s">
        <v>3471</v>
      </c>
      <c r="L535" s="5" t="s">
        <v>5284</v>
      </c>
      <c r="M535" s="5" t="s">
        <v>5285</v>
      </c>
      <c r="N535" s="5" t="s">
        <v>52</v>
      </c>
      <c r="O535" s="5">
        <v>2.0</v>
      </c>
      <c r="P535" s="5" t="s">
        <v>5286</v>
      </c>
      <c r="Q535" s="5" t="s">
        <v>3475</v>
      </c>
      <c r="R535" s="5">
        <v>83.0</v>
      </c>
      <c r="S535" s="5" t="s">
        <v>1077</v>
      </c>
      <c r="T535" s="5">
        <v>0.0</v>
      </c>
      <c r="U535" s="5" t="s">
        <v>70</v>
      </c>
      <c r="V535" s="5" t="s">
        <v>5287</v>
      </c>
      <c r="W535" s="5" t="s">
        <v>52</v>
      </c>
      <c r="X535" s="5" t="s">
        <v>52</v>
      </c>
      <c r="Y535" s="5" t="s">
        <v>4273</v>
      </c>
      <c r="Z535" s="5" t="s">
        <v>5288</v>
      </c>
      <c r="AA535" s="5" t="s">
        <v>1553</v>
      </c>
      <c r="AB535" s="5" t="s">
        <v>52</v>
      </c>
      <c r="AC535" s="5" t="s">
        <v>5289</v>
      </c>
      <c r="AD535" s="5" t="s">
        <v>5290</v>
      </c>
      <c r="AE535" s="5" t="s">
        <v>5291</v>
      </c>
      <c r="AF535" s="5" t="s">
        <v>52</v>
      </c>
      <c r="AG535" s="5" t="s">
        <v>52</v>
      </c>
      <c r="AH535" s="5" t="s">
        <v>52</v>
      </c>
      <c r="AI535" s="5" t="s">
        <v>5282</v>
      </c>
      <c r="AJ535" s="5" t="s">
        <v>5292</v>
      </c>
      <c r="AK535" s="5" t="s">
        <v>3481</v>
      </c>
    </row>
    <row r="536" ht="15.75" customHeight="1">
      <c r="A536" s="5" t="s">
        <v>5293</v>
      </c>
      <c r="B536" s="5" t="s">
        <v>5294</v>
      </c>
      <c r="C536" s="5" t="s">
        <v>5295</v>
      </c>
      <c r="D536" s="6">
        <v>44900.0</v>
      </c>
      <c r="E536" s="5">
        <v>249020.0</v>
      </c>
      <c r="F536" s="5">
        <v>113191.0</v>
      </c>
      <c r="G536" s="5" t="s">
        <v>659</v>
      </c>
      <c r="H536" s="5" t="s">
        <v>131</v>
      </c>
      <c r="I536" s="5" t="s">
        <v>5296</v>
      </c>
      <c r="J536" s="5" t="s">
        <v>661</v>
      </c>
      <c r="K536" s="5" t="s">
        <v>5297</v>
      </c>
      <c r="L536" s="5" t="s">
        <v>5298</v>
      </c>
      <c r="M536" s="5" t="s">
        <v>5299</v>
      </c>
      <c r="N536" s="5">
        <v>8830.0</v>
      </c>
      <c r="O536" s="5">
        <v>7.0</v>
      </c>
      <c r="P536" s="5" t="s">
        <v>5300</v>
      </c>
      <c r="Q536" s="5" t="s">
        <v>5301</v>
      </c>
      <c r="R536" s="5">
        <v>8380.0</v>
      </c>
      <c r="S536" s="5" t="s">
        <v>69</v>
      </c>
      <c r="T536" s="5">
        <v>4.0</v>
      </c>
      <c r="U536" s="5" t="s">
        <v>70</v>
      </c>
      <c r="V536" s="5" t="s">
        <v>5302</v>
      </c>
      <c r="W536" s="5" t="s">
        <v>71</v>
      </c>
      <c r="X536" s="5" t="s">
        <v>52</v>
      </c>
      <c r="Y536" s="5" t="s">
        <v>5303</v>
      </c>
      <c r="Z536" s="5" t="s">
        <v>5304</v>
      </c>
      <c r="AA536" s="5" t="s">
        <v>119</v>
      </c>
      <c r="AB536" s="5" t="s">
        <v>52</v>
      </c>
      <c r="AC536" s="5" t="s">
        <v>398</v>
      </c>
      <c r="AD536" s="5" t="s">
        <v>399</v>
      </c>
      <c r="AE536" s="5" t="s">
        <v>400</v>
      </c>
      <c r="AF536" s="5" t="s">
        <v>401</v>
      </c>
      <c r="AG536" s="5">
        <v>23502.0</v>
      </c>
      <c r="AH536" s="5" t="s">
        <v>402</v>
      </c>
      <c r="AI536" s="5" t="s">
        <v>4442</v>
      </c>
      <c r="AJ536" s="5" t="s">
        <v>5298</v>
      </c>
      <c r="AK536" s="5" t="s">
        <v>525</v>
      </c>
    </row>
    <row r="537" ht="15.75" customHeight="1">
      <c r="A537" s="5" t="s">
        <v>5305</v>
      </c>
      <c r="B537" s="5" t="s">
        <v>5306</v>
      </c>
      <c r="C537" s="5" t="s">
        <v>102</v>
      </c>
      <c r="D537" s="6">
        <v>44897.0</v>
      </c>
      <c r="E537" s="5">
        <v>43971.0</v>
      </c>
      <c r="F537" s="5">
        <v>19987.0</v>
      </c>
      <c r="G537" s="5" t="s">
        <v>435</v>
      </c>
      <c r="H537" s="5" t="s">
        <v>45</v>
      </c>
      <c r="I537" s="5" t="s">
        <v>1754</v>
      </c>
      <c r="J537" s="5" t="s">
        <v>424</v>
      </c>
      <c r="K537" s="5" t="s">
        <v>5307</v>
      </c>
      <c r="L537" s="5" t="s">
        <v>5308</v>
      </c>
      <c r="M537" s="5" t="s">
        <v>102</v>
      </c>
      <c r="N537" s="5">
        <v>90720.0</v>
      </c>
      <c r="O537" s="5">
        <v>1.0</v>
      </c>
      <c r="P537" s="5" t="s">
        <v>5309</v>
      </c>
      <c r="Q537" s="5" t="s">
        <v>52</v>
      </c>
      <c r="R537" s="5">
        <v>2090.0</v>
      </c>
      <c r="S537" s="5" t="s">
        <v>115</v>
      </c>
      <c r="T537" s="5">
        <v>0.0</v>
      </c>
      <c r="U537" s="5" t="s">
        <v>52</v>
      </c>
      <c r="V537" s="5" t="s">
        <v>5310</v>
      </c>
      <c r="W537" s="5" t="s">
        <v>71</v>
      </c>
      <c r="X537" s="5" t="s">
        <v>52</v>
      </c>
      <c r="Y537" s="5">
        <v>2144.0</v>
      </c>
      <c r="Z537" s="5" t="s">
        <v>5311</v>
      </c>
      <c r="AA537" s="5" t="s">
        <v>235</v>
      </c>
      <c r="AB537" s="5" t="s">
        <v>52</v>
      </c>
      <c r="AC537" s="5" t="s">
        <v>181</v>
      </c>
      <c r="AD537" s="5" t="s">
        <v>182</v>
      </c>
      <c r="AE537" s="5" t="s">
        <v>183</v>
      </c>
      <c r="AF537" s="5" t="s">
        <v>52</v>
      </c>
      <c r="AG537" s="5" t="s">
        <v>52</v>
      </c>
      <c r="AH537" s="5" t="s">
        <v>184</v>
      </c>
      <c r="AI537" s="5" t="s">
        <v>5306</v>
      </c>
      <c r="AJ537" s="5" t="s">
        <v>5308</v>
      </c>
      <c r="AK537" s="5" t="s">
        <v>444</v>
      </c>
    </row>
    <row r="538" ht="15.75" customHeight="1">
      <c r="A538" s="5" t="s">
        <v>5312</v>
      </c>
      <c r="B538" s="5" t="s">
        <v>5209</v>
      </c>
      <c r="C538" s="5" t="s">
        <v>5162</v>
      </c>
      <c r="D538" s="6">
        <v>44894.0</v>
      </c>
      <c r="E538" s="5">
        <v>88184.0</v>
      </c>
      <c r="F538" s="5">
        <v>40084.0</v>
      </c>
      <c r="G538" s="5" t="s">
        <v>435</v>
      </c>
      <c r="H538" s="5" t="s">
        <v>149</v>
      </c>
      <c r="I538" s="5" t="s">
        <v>3685</v>
      </c>
      <c r="J538" s="5" t="s">
        <v>424</v>
      </c>
      <c r="K538" s="5" t="s">
        <v>5313</v>
      </c>
      <c r="L538" s="5" t="s">
        <v>5164</v>
      </c>
      <c r="M538" s="5" t="s">
        <v>5314</v>
      </c>
      <c r="N538" s="5">
        <v>8840.0</v>
      </c>
      <c r="O538" s="5">
        <v>2.0</v>
      </c>
      <c r="P538" s="5" t="s">
        <v>5315</v>
      </c>
      <c r="Q538" s="5" t="s">
        <v>5316</v>
      </c>
      <c r="R538" s="5">
        <v>2.0</v>
      </c>
      <c r="S538" s="5" t="s">
        <v>3687</v>
      </c>
      <c r="T538" s="5">
        <v>0.0</v>
      </c>
      <c r="U538" s="5" t="s">
        <v>70</v>
      </c>
      <c r="V538" s="5" t="s">
        <v>5317</v>
      </c>
      <c r="W538" s="5" t="s">
        <v>71</v>
      </c>
      <c r="X538" s="5" t="s">
        <v>52</v>
      </c>
      <c r="Y538" s="5" t="s">
        <v>5318</v>
      </c>
      <c r="Z538" s="5" t="s">
        <v>5319</v>
      </c>
      <c r="AA538" s="5" t="s">
        <v>730</v>
      </c>
      <c r="AB538" s="5" t="s">
        <v>283</v>
      </c>
      <c r="AC538" s="5" t="s">
        <v>72</v>
      </c>
      <c r="AD538" s="5" t="s">
        <v>73</v>
      </c>
      <c r="AE538" s="5" t="s">
        <v>74</v>
      </c>
      <c r="AF538" s="5" t="s">
        <v>75</v>
      </c>
      <c r="AG538" s="5" t="s">
        <v>76</v>
      </c>
      <c r="AH538" s="5" t="s">
        <v>77</v>
      </c>
      <c r="AI538" s="5" t="s">
        <v>5209</v>
      </c>
      <c r="AJ538" s="5" t="s">
        <v>5170</v>
      </c>
      <c r="AK538" s="5" t="s">
        <v>144</v>
      </c>
    </row>
    <row r="539" ht="15.75" customHeight="1">
      <c r="A539" s="5" t="s">
        <v>5320</v>
      </c>
      <c r="B539" s="5" t="s">
        <v>3483</v>
      </c>
      <c r="C539" s="5" t="s">
        <v>3484</v>
      </c>
      <c r="D539" s="6">
        <v>44894.0</v>
      </c>
      <c r="E539" s="5">
        <v>185782.0</v>
      </c>
      <c r="F539" s="5">
        <v>84446.0</v>
      </c>
      <c r="G539" s="5" t="s">
        <v>1419</v>
      </c>
      <c r="H539" s="5" t="s">
        <v>1534</v>
      </c>
      <c r="I539" s="5" t="s">
        <v>5321</v>
      </c>
      <c r="J539" s="5" t="s">
        <v>256</v>
      </c>
      <c r="K539" s="5" t="s">
        <v>3678</v>
      </c>
      <c r="L539" s="5" t="s">
        <v>5322</v>
      </c>
      <c r="M539" s="5" t="s">
        <v>5323</v>
      </c>
      <c r="N539" s="5" t="s">
        <v>52</v>
      </c>
      <c r="O539" s="5">
        <v>3.0</v>
      </c>
      <c r="P539" s="5" t="s">
        <v>5324</v>
      </c>
      <c r="Q539" s="5" t="s">
        <v>2229</v>
      </c>
      <c r="R539" s="5">
        <v>136.0</v>
      </c>
      <c r="S539" s="5" t="s">
        <v>1077</v>
      </c>
      <c r="T539" s="5">
        <v>2558.0</v>
      </c>
      <c r="U539" s="5" t="s">
        <v>158</v>
      </c>
      <c r="V539" s="5" t="s">
        <v>5325</v>
      </c>
      <c r="W539" s="5" t="s">
        <v>52</v>
      </c>
      <c r="X539" s="5" t="s">
        <v>52</v>
      </c>
      <c r="Y539" s="5" t="s">
        <v>5326</v>
      </c>
      <c r="Z539" s="5" t="s">
        <v>5327</v>
      </c>
      <c r="AA539" s="5" t="s">
        <v>180</v>
      </c>
      <c r="AB539" s="5" t="s">
        <v>52</v>
      </c>
      <c r="AC539" s="5" t="s">
        <v>163</v>
      </c>
      <c r="AD539" s="5" t="s">
        <v>164</v>
      </c>
      <c r="AE539" s="5" t="s">
        <v>165</v>
      </c>
      <c r="AF539" s="5" t="s">
        <v>52</v>
      </c>
      <c r="AG539" s="5" t="s">
        <v>52</v>
      </c>
      <c r="AH539" s="5" t="s">
        <v>52</v>
      </c>
      <c r="AI539" s="5" t="s">
        <v>3483</v>
      </c>
      <c r="AJ539" s="5" t="s">
        <v>5322</v>
      </c>
      <c r="AK539" s="5" t="s">
        <v>5328</v>
      </c>
    </row>
    <row r="540" ht="15.75" customHeight="1">
      <c r="A540" s="5" t="s">
        <v>5329</v>
      </c>
      <c r="B540" s="5" t="s">
        <v>5330</v>
      </c>
      <c r="C540" s="5" t="s">
        <v>3998</v>
      </c>
      <c r="D540" s="6">
        <v>44894.0</v>
      </c>
      <c r="E540" s="5">
        <v>132430.0</v>
      </c>
      <c r="F540" s="5">
        <v>60195.0</v>
      </c>
      <c r="G540" s="5" t="s">
        <v>1419</v>
      </c>
      <c r="H540" s="5" t="s">
        <v>1534</v>
      </c>
      <c r="I540" s="5" t="s">
        <v>5321</v>
      </c>
      <c r="J540" s="5" t="s">
        <v>256</v>
      </c>
      <c r="K540" s="5" t="s">
        <v>152</v>
      </c>
      <c r="L540" s="5" t="s">
        <v>5331</v>
      </c>
      <c r="M540" s="5" t="s">
        <v>5332</v>
      </c>
      <c r="N540" s="5" t="s">
        <v>52</v>
      </c>
      <c r="O540" s="5">
        <v>2.0</v>
      </c>
      <c r="P540" s="5" t="s">
        <v>5333</v>
      </c>
      <c r="Q540" s="5" t="s">
        <v>156</v>
      </c>
      <c r="R540" s="5">
        <v>236.0</v>
      </c>
      <c r="S540" s="5" t="s">
        <v>1077</v>
      </c>
      <c r="T540" s="5">
        <v>2108.0</v>
      </c>
      <c r="U540" s="5" t="s">
        <v>158</v>
      </c>
      <c r="V540" s="5" t="s">
        <v>5334</v>
      </c>
      <c r="W540" s="5" t="s">
        <v>52</v>
      </c>
      <c r="X540" s="5" t="s">
        <v>52</v>
      </c>
      <c r="Y540" s="5" t="s">
        <v>5326</v>
      </c>
      <c r="Z540" s="5" t="s">
        <v>5335</v>
      </c>
      <c r="AA540" s="5" t="s">
        <v>180</v>
      </c>
      <c r="AB540" s="5" t="s">
        <v>52</v>
      </c>
      <c r="AC540" s="5" t="s">
        <v>163</v>
      </c>
      <c r="AD540" s="5" t="s">
        <v>164</v>
      </c>
      <c r="AE540" s="5" t="s">
        <v>165</v>
      </c>
      <c r="AF540" s="5" t="s">
        <v>52</v>
      </c>
      <c r="AG540" s="5" t="s">
        <v>52</v>
      </c>
      <c r="AH540" s="5" t="s">
        <v>52</v>
      </c>
      <c r="AI540" s="5" t="s">
        <v>1958</v>
      </c>
      <c r="AJ540" s="5" t="s">
        <v>5336</v>
      </c>
      <c r="AK540" s="5" t="s">
        <v>5337</v>
      </c>
    </row>
    <row r="541" ht="15.75" customHeight="1">
      <c r="A541" s="5" t="s">
        <v>5338</v>
      </c>
      <c r="B541" s="5" t="s">
        <v>5339</v>
      </c>
      <c r="C541" s="5" t="s">
        <v>5340</v>
      </c>
      <c r="D541" s="6">
        <v>44893.0</v>
      </c>
      <c r="E541" s="5">
        <v>59974.0</v>
      </c>
      <c r="F541" s="5">
        <v>27261.0</v>
      </c>
      <c r="G541" s="5" t="s">
        <v>253</v>
      </c>
      <c r="H541" s="5" t="s">
        <v>254</v>
      </c>
      <c r="I541" s="5" t="s">
        <v>320</v>
      </c>
      <c r="J541" s="5" t="s">
        <v>256</v>
      </c>
      <c r="K541" s="5" t="s">
        <v>5341</v>
      </c>
      <c r="L541" s="5" t="s">
        <v>5342</v>
      </c>
      <c r="M541" s="5" t="s">
        <v>5343</v>
      </c>
      <c r="N541" s="5" t="s">
        <v>52</v>
      </c>
      <c r="O541" s="5">
        <v>3.0</v>
      </c>
      <c r="P541" s="5" t="s">
        <v>5341</v>
      </c>
      <c r="Q541" s="5" t="s">
        <v>5344</v>
      </c>
      <c r="R541" s="5">
        <v>4.0</v>
      </c>
      <c r="S541" s="5" t="s">
        <v>115</v>
      </c>
      <c r="T541" s="5">
        <v>0.0</v>
      </c>
      <c r="U541" s="5" t="s">
        <v>52</v>
      </c>
      <c r="V541" s="5" t="s">
        <v>5345</v>
      </c>
      <c r="W541" s="5" t="s">
        <v>52</v>
      </c>
      <c r="X541" s="5" t="s">
        <v>52</v>
      </c>
      <c r="Y541" s="5">
        <v>104.0</v>
      </c>
      <c r="Z541" s="5" t="s">
        <v>5346</v>
      </c>
      <c r="AA541" s="5" t="s">
        <v>323</v>
      </c>
      <c r="AB541" s="5" t="s">
        <v>52</v>
      </c>
      <c r="AC541" s="5" t="s">
        <v>262</v>
      </c>
      <c r="AD541" s="5" t="s">
        <v>263</v>
      </c>
      <c r="AE541" s="5" t="s">
        <v>264</v>
      </c>
      <c r="AF541" s="5" t="s">
        <v>265</v>
      </c>
      <c r="AG541" s="5" t="s">
        <v>266</v>
      </c>
      <c r="AH541" s="5" t="s">
        <v>267</v>
      </c>
      <c r="AI541" s="5" t="s">
        <v>102</v>
      </c>
      <c r="AJ541" s="5" t="s">
        <v>102</v>
      </c>
      <c r="AK541" s="5">
        <v>13841.0</v>
      </c>
    </row>
    <row r="542" ht="15.75" customHeight="1">
      <c r="A542" s="5" t="s">
        <v>5347</v>
      </c>
      <c r="B542" s="5" t="s">
        <v>5348</v>
      </c>
      <c r="C542" s="5" t="s">
        <v>5349</v>
      </c>
      <c r="D542" s="6">
        <v>44893.0</v>
      </c>
      <c r="E542" s="5">
        <v>955.0</v>
      </c>
      <c r="F542" s="5">
        <v>434.0</v>
      </c>
      <c r="G542" s="5" t="s">
        <v>2389</v>
      </c>
      <c r="H542" s="5" t="s">
        <v>1069</v>
      </c>
      <c r="I542" s="5" t="s">
        <v>5350</v>
      </c>
      <c r="J542" s="5" t="s">
        <v>2391</v>
      </c>
      <c r="K542" s="5" t="s">
        <v>1824</v>
      </c>
      <c r="L542" s="5" t="s">
        <v>5351</v>
      </c>
      <c r="M542" s="5" t="s">
        <v>5352</v>
      </c>
      <c r="N542" s="5" t="s">
        <v>52</v>
      </c>
      <c r="O542" s="5">
        <v>1.0</v>
      </c>
      <c r="P542" s="5" t="s">
        <v>5353</v>
      </c>
      <c r="Q542" s="5">
        <v>2210.0</v>
      </c>
      <c r="R542" s="5">
        <v>3.0</v>
      </c>
      <c r="S542" s="5" t="s">
        <v>53</v>
      </c>
      <c r="T542" s="5">
        <v>0.0</v>
      </c>
      <c r="U542" s="5" t="s">
        <v>52</v>
      </c>
      <c r="V542" s="5" t="s">
        <v>5354</v>
      </c>
      <c r="W542" s="5" t="s">
        <v>52</v>
      </c>
      <c r="X542" s="5" t="s">
        <v>52</v>
      </c>
      <c r="Y542" s="5" t="s">
        <v>5355</v>
      </c>
      <c r="Z542" s="5" t="s">
        <v>5356</v>
      </c>
      <c r="AA542" s="5" t="s">
        <v>235</v>
      </c>
      <c r="AB542" s="5" t="s">
        <v>52</v>
      </c>
      <c r="AC542" s="5" t="s">
        <v>216</v>
      </c>
      <c r="AD542" s="5" t="s">
        <v>217</v>
      </c>
      <c r="AE542" s="5" t="s">
        <v>218</v>
      </c>
      <c r="AF542" s="5" t="s">
        <v>52</v>
      </c>
      <c r="AG542" s="5" t="s">
        <v>52</v>
      </c>
      <c r="AH542" s="5" t="s">
        <v>52</v>
      </c>
      <c r="AI542" s="5" t="s">
        <v>5348</v>
      </c>
      <c r="AJ542" s="5" t="s">
        <v>5351</v>
      </c>
      <c r="AK542" s="5" t="s">
        <v>544</v>
      </c>
    </row>
    <row r="543" ht="15.75" customHeight="1">
      <c r="A543" s="5" t="s">
        <v>5357</v>
      </c>
      <c r="B543" s="5" t="s">
        <v>5358</v>
      </c>
      <c r="C543" s="5" t="s">
        <v>5359</v>
      </c>
      <c r="D543" s="6">
        <v>44892.0</v>
      </c>
      <c r="E543" s="5">
        <v>40473.0</v>
      </c>
      <c r="F543" s="5">
        <v>18397.0</v>
      </c>
      <c r="G543" s="5" t="s">
        <v>870</v>
      </c>
      <c r="H543" s="5" t="s">
        <v>45</v>
      </c>
      <c r="I543" s="5" t="s">
        <v>901</v>
      </c>
      <c r="J543" s="5" t="s">
        <v>872</v>
      </c>
      <c r="K543" s="5" t="s">
        <v>5360</v>
      </c>
      <c r="L543" s="5" t="s">
        <v>5361</v>
      </c>
      <c r="M543" s="5" t="s">
        <v>2917</v>
      </c>
      <c r="N543" s="5">
        <v>7030.0</v>
      </c>
      <c r="O543" s="5">
        <v>1.0</v>
      </c>
      <c r="P543" s="5" t="s">
        <v>5362</v>
      </c>
      <c r="Q543" s="5">
        <v>4532.0</v>
      </c>
      <c r="R543" s="5">
        <v>1164.0</v>
      </c>
      <c r="S543" s="5" t="s">
        <v>92</v>
      </c>
      <c r="T543" s="5">
        <v>0.0</v>
      </c>
      <c r="U543" s="5" t="s">
        <v>52</v>
      </c>
      <c r="V543" s="5" t="s">
        <v>5363</v>
      </c>
      <c r="W543" s="5" t="s">
        <v>52</v>
      </c>
      <c r="X543" s="5" t="s">
        <v>52</v>
      </c>
      <c r="Y543" s="5" t="s">
        <v>5178</v>
      </c>
      <c r="Z543" s="5" t="s">
        <v>5364</v>
      </c>
      <c r="AA543" s="5" t="s">
        <v>260</v>
      </c>
      <c r="AB543" s="5" t="s">
        <v>52</v>
      </c>
      <c r="AC543" s="5" t="s">
        <v>216</v>
      </c>
      <c r="AD543" s="5" t="s">
        <v>217</v>
      </c>
      <c r="AE543" s="5" t="s">
        <v>218</v>
      </c>
      <c r="AF543" s="5" t="s">
        <v>52</v>
      </c>
      <c r="AG543" s="5" t="s">
        <v>52</v>
      </c>
      <c r="AH543" s="5" t="s">
        <v>52</v>
      </c>
      <c r="AI543" s="5" t="s">
        <v>5365</v>
      </c>
      <c r="AJ543" s="5" t="s">
        <v>5366</v>
      </c>
      <c r="AK543" s="5" t="s">
        <v>2922</v>
      </c>
    </row>
    <row r="544" ht="15.75" customHeight="1">
      <c r="A544" s="5" t="s">
        <v>5367</v>
      </c>
      <c r="B544" s="5" t="s">
        <v>5368</v>
      </c>
      <c r="C544" s="5" t="s">
        <v>5369</v>
      </c>
      <c r="D544" s="6">
        <v>44891.0</v>
      </c>
      <c r="E544" s="5">
        <v>39600.0</v>
      </c>
      <c r="F544" s="5">
        <v>18000.0</v>
      </c>
      <c r="G544" s="5" t="s">
        <v>5370</v>
      </c>
      <c r="H544" s="5" t="s">
        <v>272</v>
      </c>
      <c r="I544" s="5" t="s">
        <v>5371</v>
      </c>
      <c r="J544" s="5" t="s">
        <v>274</v>
      </c>
      <c r="K544" s="5" t="s">
        <v>5372</v>
      </c>
      <c r="L544" s="5" t="s">
        <v>5373</v>
      </c>
      <c r="M544" s="5" t="s">
        <v>5374</v>
      </c>
      <c r="N544" s="5">
        <v>60143.0</v>
      </c>
      <c r="O544" s="5">
        <v>1.0</v>
      </c>
      <c r="P544" s="5" t="s">
        <v>5375</v>
      </c>
      <c r="Q544" s="5" t="s">
        <v>91</v>
      </c>
      <c r="R544" s="5">
        <v>61.0</v>
      </c>
      <c r="S544" s="5" t="s">
        <v>92</v>
      </c>
      <c r="T544" s="5">
        <v>0.0</v>
      </c>
      <c r="U544" s="5" t="s">
        <v>70</v>
      </c>
      <c r="V544" s="5" t="s">
        <v>5376</v>
      </c>
      <c r="W544" s="5" t="s">
        <v>71</v>
      </c>
      <c r="X544" s="5" t="s">
        <v>52</v>
      </c>
      <c r="Y544" s="5" t="s">
        <v>5377</v>
      </c>
      <c r="Z544" s="5" t="s">
        <v>5378</v>
      </c>
      <c r="AA544" s="5" t="s">
        <v>162</v>
      </c>
      <c r="AB544" s="5" t="s">
        <v>283</v>
      </c>
      <c r="AC544" s="5" t="s">
        <v>5289</v>
      </c>
      <c r="AD544" s="5" t="s">
        <v>5290</v>
      </c>
      <c r="AE544" s="5" t="s">
        <v>5291</v>
      </c>
      <c r="AF544" s="5" t="s">
        <v>52</v>
      </c>
      <c r="AG544" s="5" t="s">
        <v>52</v>
      </c>
      <c r="AH544" s="5" t="s">
        <v>52</v>
      </c>
      <c r="AI544" s="5" t="s">
        <v>5368</v>
      </c>
      <c r="AJ544" s="5" t="s">
        <v>5379</v>
      </c>
      <c r="AK544" s="5" t="s">
        <v>5380</v>
      </c>
    </row>
    <row r="545" ht="15.75" customHeight="1">
      <c r="A545" s="5" t="s">
        <v>5381</v>
      </c>
      <c r="B545" s="5" t="s">
        <v>5382</v>
      </c>
      <c r="C545" s="5" t="s">
        <v>5383</v>
      </c>
      <c r="D545" s="6">
        <v>44890.0</v>
      </c>
      <c r="E545" s="5">
        <v>3250.0</v>
      </c>
      <c r="F545" s="5">
        <v>1477.0</v>
      </c>
      <c r="G545" s="5" t="s">
        <v>130</v>
      </c>
      <c r="H545" s="5" t="s">
        <v>189</v>
      </c>
      <c r="I545" s="5" t="s">
        <v>1459</v>
      </c>
      <c r="J545" s="5" t="s">
        <v>133</v>
      </c>
      <c r="K545" s="5" t="s">
        <v>5384</v>
      </c>
      <c r="L545" s="5" t="s">
        <v>5385</v>
      </c>
      <c r="M545" s="5" t="s">
        <v>5386</v>
      </c>
      <c r="N545" s="5" t="s">
        <v>5387</v>
      </c>
      <c r="O545" s="5">
        <v>1.0</v>
      </c>
      <c r="P545" s="5" t="s">
        <v>5388</v>
      </c>
      <c r="Q545" s="5" t="s">
        <v>244</v>
      </c>
      <c r="R545" s="5">
        <v>1950.0</v>
      </c>
      <c r="S545" s="5" t="s">
        <v>92</v>
      </c>
      <c r="T545" s="5">
        <v>20.0</v>
      </c>
      <c r="U545" s="5" t="s">
        <v>70</v>
      </c>
      <c r="V545" s="5" t="s">
        <v>5389</v>
      </c>
      <c r="W545" s="5" t="s">
        <v>52</v>
      </c>
      <c r="X545" s="5" t="s">
        <v>52</v>
      </c>
      <c r="Y545" s="5" t="s">
        <v>5390</v>
      </c>
      <c r="Z545" s="5" t="s">
        <v>5391</v>
      </c>
      <c r="AA545" s="5" t="s">
        <v>730</v>
      </c>
      <c r="AB545" s="5" t="s">
        <v>52</v>
      </c>
      <c r="AC545" s="5" t="s">
        <v>72</v>
      </c>
      <c r="AD545" s="5" t="s">
        <v>73</v>
      </c>
      <c r="AE545" s="5" t="s">
        <v>74</v>
      </c>
      <c r="AF545" s="5" t="s">
        <v>75</v>
      </c>
      <c r="AG545" s="5" t="s">
        <v>76</v>
      </c>
      <c r="AH545" s="5" t="s">
        <v>77</v>
      </c>
      <c r="AI545" s="5" t="s">
        <v>102</v>
      </c>
      <c r="AJ545" s="5" t="s">
        <v>102</v>
      </c>
      <c r="AK545" s="5" t="s">
        <v>672</v>
      </c>
    </row>
    <row r="546" ht="15.75" customHeight="1">
      <c r="A546" s="5" t="s">
        <v>5392</v>
      </c>
      <c r="B546" s="5" t="s">
        <v>5393</v>
      </c>
      <c r="C546" s="5" t="s">
        <v>5394</v>
      </c>
      <c r="D546" s="6">
        <v>44890.0</v>
      </c>
      <c r="E546" s="5">
        <v>134.0</v>
      </c>
      <c r="F546" s="5">
        <v>61.0</v>
      </c>
      <c r="G546" s="5" t="s">
        <v>634</v>
      </c>
      <c r="H546" s="5" t="s">
        <v>171</v>
      </c>
      <c r="I546" s="5" t="s">
        <v>5395</v>
      </c>
      <c r="J546" s="5" t="s">
        <v>274</v>
      </c>
      <c r="K546" s="5" t="s">
        <v>5396</v>
      </c>
      <c r="L546" s="5" t="s">
        <v>5397</v>
      </c>
      <c r="M546" s="5" t="s">
        <v>5398</v>
      </c>
      <c r="N546" s="5">
        <v>90301.0</v>
      </c>
      <c r="O546" s="5">
        <v>1.0</v>
      </c>
      <c r="P546" s="5" t="s">
        <v>5399</v>
      </c>
      <c r="Q546" s="5" t="s">
        <v>52</v>
      </c>
      <c r="R546" s="5">
        <v>7.0</v>
      </c>
      <c r="S546" s="5" t="s">
        <v>69</v>
      </c>
      <c r="T546" s="5">
        <v>0.0</v>
      </c>
      <c r="U546" s="5" t="s">
        <v>70</v>
      </c>
      <c r="V546" s="5" t="s">
        <v>5400</v>
      </c>
      <c r="W546" s="5" t="s">
        <v>55</v>
      </c>
      <c r="X546" s="5" t="s">
        <v>5401</v>
      </c>
      <c r="Y546" s="5" t="s">
        <v>5402</v>
      </c>
      <c r="Z546" s="5" t="s">
        <v>5403</v>
      </c>
      <c r="AA546" s="5" t="s">
        <v>235</v>
      </c>
      <c r="AB546" s="5" t="s">
        <v>52</v>
      </c>
      <c r="AC546" s="5" t="s">
        <v>5404</v>
      </c>
      <c r="AD546" s="5" t="s">
        <v>5405</v>
      </c>
      <c r="AE546" s="5" t="s">
        <v>5406</v>
      </c>
      <c r="AF546" s="5" t="s">
        <v>75</v>
      </c>
      <c r="AG546" s="5">
        <v>7030.0</v>
      </c>
      <c r="AH546" s="5" t="s">
        <v>5407</v>
      </c>
      <c r="AI546" s="5" t="s">
        <v>5393</v>
      </c>
      <c r="AJ546" s="5" t="s">
        <v>5397</v>
      </c>
      <c r="AK546" s="5" t="s">
        <v>5408</v>
      </c>
    </row>
    <row r="547" ht="15.75" customHeight="1">
      <c r="A547" s="5" t="s">
        <v>5409</v>
      </c>
      <c r="B547" s="5" t="s">
        <v>5410</v>
      </c>
      <c r="C547" s="5" t="s">
        <v>5411</v>
      </c>
      <c r="D547" s="6">
        <v>44890.0</v>
      </c>
      <c r="E547" s="5">
        <v>1409891.0</v>
      </c>
      <c r="F547" s="5">
        <v>640860.0</v>
      </c>
      <c r="G547" s="5" t="s">
        <v>1458</v>
      </c>
      <c r="H547" s="5" t="s">
        <v>45</v>
      </c>
      <c r="I547" s="5" t="s">
        <v>3685</v>
      </c>
      <c r="J547" s="5" t="s">
        <v>1460</v>
      </c>
      <c r="K547" s="5" t="s">
        <v>5412</v>
      </c>
      <c r="L547" s="5" t="s">
        <v>5413</v>
      </c>
      <c r="M547" s="5" t="s">
        <v>5414</v>
      </c>
      <c r="N547" s="5" t="s">
        <v>5415</v>
      </c>
      <c r="O547" s="5">
        <v>25.0</v>
      </c>
      <c r="P547" s="5" t="s">
        <v>5416</v>
      </c>
      <c r="Q547" s="5" t="s">
        <v>5417</v>
      </c>
      <c r="R547" s="5">
        <v>51882.0</v>
      </c>
      <c r="S547" s="5" t="s">
        <v>69</v>
      </c>
      <c r="T547" s="5">
        <v>1125.0</v>
      </c>
      <c r="U547" s="5" t="s">
        <v>70</v>
      </c>
      <c r="V547" s="5" t="s">
        <v>5418</v>
      </c>
      <c r="W547" s="5" t="s">
        <v>52</v>
      </c>
      <c r="X547" s="5" t="s">
        <v>52</v>
      </c>
      <c r="Y547" s="5" t="s">
        <v>5318</v>
      </c>
      <c r="Z547" s="5" t="s">
        <v>5419</v>
      </c>
      <c r="AA547" s="5" t="s">
        <v>730</v>
      </c>
      <c r="AB547" s="5" t="s">
        <v>52</v>
      </c>
      <c r="AC547" s="5" t="s">
        <v>72</v>
      </c>
      <c r="AD547" s="5" t="s">
        <v>73</v>
      </c>
      <c r="AE547" s="5" t="s">
        <v>74</v>
      </c>
      <c r="AF547" s="5" t="s">
        <v>75</v>
      </c>
      <c r="AG547" s="5" t="s">
        <v>76</v>
      </c>
      <c r="AH547" s="5" t="s">
        <v>77</v>
      </c>
      <c r="AI547" s="5" t="s">
        <v>5420</v>
      </c>
      <c r="AJ547" s="5" t="s">
        <v>5421</v>
      </c>
      <c r="AK547" s="5" t="s">
        <v>5422</v>
      </c>
    </row>
    <row r="548" ht="15.75" customHeight="1">
      <c r="A548" s="5" t="s">
        <v>5423</v>
      </c>
      <c r="B548" s="5" t="s">
        <v>5424</v>
      </c>
      <c r="C548" s="5" t="s">
        <v>5425</v>
      </c>
      <c r="D548" s="6">
        <v>44886.0</v>
      </c>
      <c r="E548" s="5">
        <v>30309.0</v>
      </c>
      <c r="F548" s="5">
        <v>13777.0</v>
      </c>
      <c r="G548" s="5" t="s">
        <v>963</v>
      </c>
      <c r="H548" s="5" t="s">
        <v>5426</v>
      </c>
      <c r="I548" s="5" t="s">
        <v>5427</v>
      </c>
      <c r="J548" s="5" t="s">
        <v>965</v>
      </c>
      <c r="K548" s="5" t="s">
        <v>5428</v>
      </c>
      <c r="L548" s="5" t="s">
        <v>5429</v>
      </c>
      <c r="M548" s="5" t="s">
        <v>5430</v>
      </c>
      <c r="N548" s="5">
        <v>90601.0</v>
      </c>
      <c r="O548" s="5">
        <v>1.0</v>
      </c>
      <c r="P548" s="5" t="s">
        <v>5431</v>
      </c>
      <c r="Q548" s="5">
        <v>4510.0</v>
      </c>
      <c r="R548" s="5">
        <v>246.0</v>
      </c>
      <c r="S548" s="5" t="s">
        <v>5432</v>
      </c>
      <c r="T548" s="5">
        <v>56.0</v>
      </c>
      <c r="U548" s="5" t="s">
        <v>93</v>
      </c>
      <c r="V548" s="5" t="s">
        <v>5433</v>
      </c>
      <c r="W548" s="5" t="s">
        <v>71</v>
      </c>
      <c r="X548" s="5" t="s">
        <v>52</v>
      </c>
      <c r="Y548" s="5" t="s">
        <v>5434</v>
      </c>
      <c r="Z548" s="5" t="s">
        <v>5435</v>
      </c>
      <c r="AA548" s="5" t="s">
        <v>235</v>
      </c>
      <c r="AB548" s="5" t="s">
        <v>52</v>
      </c>
      <c r="AC548" s="5" t="s">
        <v>216</v>
      </c>
      <c r="AD548" s="5" t="s">
        <v>217</v>
      </c>
      <c r="AE548" s="5" t="s">
        <v>218</v>
      </c>
      <c r="AF548" s="5" t="s">
        <v>52</v>
      </c>
      <c r="AG548" s="5" t="s">
        <v>52</v>
      </c>
      <c r="AH548" s="5" t="s">
        <v>52</v>
      </c>
      <c r="AI548" s="5" t="s">
        <v>5424</v>
      </c>
      <c r="AJ548" s="5" t="s">
        <v>5429</v>
      </c>
      <c r="AK548" s="5" t="s">
        <v>286</v>
      </c>
    </row>
    <row r="549" ht="15.75" customHeight="1">
      <c r="A549" s="5" t="s">
        <v>5436</v>
      </c>
      <c r="B549" s="5" t="s">
        <v>3493</v>
      </c>
      <c r="C549" s="5" t="s">
        <v>3606</v>
      </c>
      <c r="D549" s="6">
        <v>44886.0</v>
      </c>
      <c r="E549" s="5">
        <v>56100.0</v>
      </c>
      <c r="F549" s="5">
        <v>25500.0</v>
      </c>
      <c r="G549" s="5" t="s">
        <v>1419</v>
      </c>
      <c r="H549" s="5" t="s">
        <v>1534</v>
      </c>
      <c r="I549" s="5" t="s">
        <v>3470</v>
      </c>
      <c r="J549" s="5" t="s">
        <v>256</v>
      </c>
      <c r="K549" s="5" t="s">
        <v>3485</v>
      </c>
      <c r="L549" s="5" t="s">
        <v>3609</v>
      </c>
      <c r="M549" s="5" t="s">
        <v>3610</v>
      </c>
      <c r="N549" s="5" t="s">
        <v>52</v>
      </c>
      <c r="O549" s="5">
        <v>1.0</v>
      </c>
      <c r="P549" s="5" t="s">
        <v>5437</v>
      </c>
      <c r="Q549" s="5" t="s">
        <v>91</v>
      </c>
      <c r="R549" s="5">
        <v>90.0</v>
      </c>
      <c r="S549" s="5" t="s">
        <v>1077</v>
      </c>
      <c r="T549" s="5">
        <v>0.0</v>
      </c>
      <c r="U549" s="5" t="s">
        <v>70</v>
      </c>
      <c r="V549" s="5" t="s">
        <v>5438</v>
      </c>
      <c r="W549" s="5" t="s">
        <v>52</v>
      </c>
      <c r="X549" s="5" t="s">
        <v>52</v>
      </c>
      <c r="Y549" s="5" t="s">
        <v>4116</v>
      </c>
      <c r="Z549" s="5">
        <v>139627.0</v>
      </c>
      <c r="AA549" s="5" t="s">
        <v>235</v>
      </c>
      <c r="AB549" s="5" t="s">
        <v>52</v>
      </c>
      <c r="AC549" s="5" t="s">
        <v>5289</v>
      </c>
      <c r="AD549" s="5" t="s">
        <v>5290</v>
      </c>
      <c r="AE549" s="5" t="s">
        <v>5291</v>
      </c>
      <c r="AF549" s="5" t="s">
        <v>52</v>
      </c>
      <c r="AG549" s="5" t="s">
        <v>52</v>
      </c>
      <c r="AH549" s="5" t="s">
        <v>52</v>
      </c>
      <c r="AI549" s="5" t="s">
        <v>3616</v>
      </c>
      <c r="AJ549" s="5" t="s">
        <v>3617</v>
      </c>
      <c r="AK549" s="5" t="s">
        <v>3481</v>
      </c>
    </row>
    <row r="550" ht="15.75" customHeight="1">
      <c r="A550" s="5" t="s">
        <v>5439</v>
      </c>
      <c r="B550" s="5" t="s">
        <v>5440</v>
      </c>
      <c r="C550" s="5" t="s">
        <v>5441</v>
      </c>
      <c r="D550" s="6">
        <v>44886.0</v>
      </c>
      <c r="E550" s="5">
        <v>102135.0</v>
      </c>
      <c r="F550" s="5">
        <v>46425.0</v>
      </c>
      <c r="G550" s="5" t="s">
        <v>1419</v>
      </c>
      <c r="H550" s="5" t="s">
        <v>1534</v>
      </c>
      <c r="I550" s="5" t="s">
        <v>3470</v>
      </c>
      <c r="J550" s="5" t="s">
        <v>256</v>
      </c>
      <c r="K550" s="5" t="s">
        <v>5442</v>
      </c>
      <c r="L550" s="5" t="s">
        <v>5443</v>
      </c>
      <c r="M550" s="5" t="s">
        <v>5444</v>
      </c>
      <c r="N550" s="5" t="s">
        <v>52</v>
      </c>
      <c r="O550" s="5">
        <v>2.0</v>
      </c>
      <c r="P550" s="5" t="s">
        <v>5445</v>
      </c>
      <c r="Q550" s="5" t="s">
        <v>5446</v>
      </c>
      <c r="R550" s="5">
        <v>107.0</v>
      </c>
      <c r="S550" s="5" t="s">
        <v>1077</v>
      </c>
      <c r="T550" s="5">
        <v>0.0</v>
      </c>
      <c r="U550" s="5" t="s">
        <v>70</v>
      </c>
      <c r="V550" s="5" t="s">
        <v>5447</v>
      </c>
      <c r="W550" s="5" t="s">
        <v>52</v>
      </c>
      <c r="X550" s="5" t="s">
        <v>52</v>
      </c>
      <c r="Y550" s="5" t="s">
        <v>4116</v>
      </c>
      <c r="Z550" s="5" t="s">
        <v>5448</v>
      </c>
      <c r="AA550" s="5" t="s">
        <v>235</v>
      </c>
      <c r="AB550" s="5" t="s">
        <v>52</v>
      </c>
      <c r="AC550" s="5" t="s">
        <v>5289</v>
      </c>
      <c r="AD550" s="5" t="s">
        <v>5290</v>
      </c>
      <c r="AE550" s="5" t="s">
        <v>5291</v>
      </c>
      <c r="AF550" s="5" t="s">
        <v>52</v>
      </c>
      <c r="AG550" s="5" t="s">
        <v>52</v>
      </c>
      <c r="AH550" s="5" t="s">
        <v>52</v>
      </c>
      <c r="AI550" s="5" t="s">
        <v>5440</v>
      </c>
      <c r="AJ550" s="5" t="s">
        <v>5449</v>
      </c>
      <c r="AK550" s="5" t="s">
        <v>3481</v>
      </c>
    </row>
    <row r="551" ht="15.75" customHeight="1">
      <c r="A551" s="5" t="s">
        <v>5450</v>
      </c>
      <c r="B551" s="5" t="s">
        <v>5451</v>
      </c>
      <c r="C551" s="5" t="s">
        <v>5452</v>
      </c>
      <c r="D551" s="6">
        <v>44879.0</v>
      </c>
      <c r="E551" s="5">
        <v>42638.0</v>
      </c>
      <c r="F551" s="5">
        <v>19381.0</v>
      </c>
      <c r="G551" s="5" t="s">
        <v>1683</v>
      </c>
      <c r="H551" s="5" t="s">
        <v>45</v>
      </c>
      <c r="I551" s="5" t="s">
        <v>5453</v>
      </c>
      <c r="J551" s="5" t="s">
        <v>1685</v>
      </c>
      <c r="K551" s="5" t="s">
        <v>5454</v>
      </c>
      <c r="L551" s="5" t="s">
        <v>5455</v>
      </c>
      <c r="M551" s="5" t="s">
        <v>5456</v>
      </c>
      <c r="N551" s="5" t="s">
        <v>5457</v>
      </c>
      <c r="O551" s="5">
        <v>4.0</v>
      </c>
      <c r="P551" s="5" t="s">
        <v>5458</v>
      </c>
      <c r="Q551" s="5" t="s">
        <v>691</v>
      </c>
      <c r="R551" s="5">
        <v>30272.0</v>
      </c>
      <c r="S551" s="5" t="s">
        <v>69</v>
      </c>
      <c r="T551" s="5">
        <v>256.0</v>
      </c>
      <c r="U551" s="5" t="s">
        <v>93</v>
      </c>
      <c r="V551" s="5" t="s">
        <v>5459</v>
      </c>
      <c r="W551" s="5" t="s">
        <v>52</v>
      </c>
      <c r="X551" s="5" t="s">
        <v>52</v>
      </c>
      <c r="Y551" s="5" t="s">
        <v>5460</v>
      </c>
      <c r="Z551" s="5" t="s">
        <v>5461</v>
      </c>
      <c r="AA551" s="5" t="s">
        <v>260</v>
      </c>
      <c r="AB551" s="5" t="s">
        <v>52</v>
      </c>
      <c r="AC551" s="5" t="s">
        <v>216</v>
      </c>
      <c r="AD551" s="5" t="s">
        <v>217</v>
      </c>
      <c r="AE551" s="5" t="s">
        <v>218</v>
      </c>
      <c r="AF551" s="5" t="s">
        <v>52</v>
      </c>
      <c r="AG551" s="5" t="s">
        <v>52</v>
      </c>
      <c r="AH551" s="5" t="s">
        <v>52</v>
      </c>
      <c r="AI551" s="5" t="s">
        <v>5451</v>
      </c>
      <c r="AJ551" s="5" t="s">
        <v>5455</v>
      </c>
      <c r="AK551" s="5" t="s">
        <v>165</v>
      </c>
    </row>
    <row r="552" ht="15.75" customHeight="1">
      <c r="A552" s="5" t="s">
        <v>5462</v>
      </c>
      <c r="B552" s="5" t="s">
        <v>3493</v>
      </c>
      <c r="C552" s="5" t="s">
        <v>3606</v>
      </c>
      <c r="D552" s="6">
        <v>44879.0</v>
      </c>
      <c r="E552" s="5">
        <v>282878.0</v>
      </c>
      <c r="F552" s="5">
        <v>128581.0</v>
      </c>
      <c r="G552" s="5" t="s">
        <v>1419</v>
      </c>
      <c r="H552" s="5" t="s">
        <v>1534</v>
      </c>
      <c r="I552" s="5" t="s">
        <v>5463</v>
      </c>
      <c r="J552" s="5" t="s">
        <v>256</v>
      </c>
      <c r="K552" s="5" t="s">
        <v>4172</v>
      </c>
      <c r="L552" s="5" t="s">
        <v>5464</v>
      </c>
      <c r="M552" s="5" t="s">
        <v>3610</v>
      </c>
      <c r="N552" s="5" t="s">
        <v>52</v>
      </c>
      <c r="O552" s="5">
        <v>5.0</v>
      </c>
      <c r="P552" s="5" t="s">
        <v>5465</v>
      </c>
      <c r="Q552" s="5" t="s">
        <v>4176</v>
      </c>
      <c r="R552" s="5">
        <v>585.0</v>
      </c>
      <c r="S552" s="5" t="s">
        <v>1077</v>
      </c>
      <c r="T552" s="5">
        <v>1.0</v>
      </c>
      <c r="U552" s="5" t="s">
        <v>70</v>
      </c>
      <c r="V552" s="5" t="s">
        <v>5466</v>
      </c>
      <c r="W552" s="5" t="s">
        <v>52</v>
      </c>
      <c r="X552" s="5" t="s">
        <v>52</v>
      </c>
      <c r="Y552" s="5" t="s">
        <v>5467</v>
      </c>
      <c r="Z552" s="5" t="s">
        <v>5468</v>
      </c>
      <c r="AA552" s="5" t="s">
        <v>235</v>
      </c>
      <c r="AB552" s="5" t="s">
        <v>52</v>
      </c>
      <c r="AC552" s="5" t="s">
        <v>5289</v>
      </c>
      <c r="AD552" s="5" t="s">
        <v>5290</v>
      </c>
      <c r="AE552" s="5" t="s">
        <v>5291</v>
      </c>
      <c r="AF552" s="5" t="s">
        <v>52</v>
      </c>
      <c r="AG552" s="5" t="s">
        <v>52</v>
      </c>
      <c r="AH552" s="5" t="s">
        <v>52</v>
      </c>
      <c r="AI552" s="5" t="s">
        <v>3616</v>
      </c>
      <c r="AJ552" s="5" t="s">
        <v>3617</v>
      </c>
      <c r="AK552" s="5" t="s">
        <v>1428</v>
      </c>
    </row>
    <row r="553" ht="15.75" customHeight="1">
      <c r="A553" s="5" t="s">
        <v>5469</v>
      </c>
      <c r="B553" s="5" t="s">
        <v>5470</v>
      </c>
      <c r="C553" s="5" t="s">
        <v>5471</v>
      </c>
      <c r="D553" s="6">
        <v>44878.0</v>
      </c>
      <c r="E553" s="5">
        <v>42680.0</v>
      </c>
      <c r="F553" s="5">
        <v>19400.0</v>
      </c>
      <c r="G553" s="5" t="s">
        <v>365</v>
      </c>
      <c r="H553" s="5" t="s">
        <v>5472</v>
      </c>
      <c r="I553" s="5" t="s">
        <v>5473</v>
      </c>
      <c r="J553" s="5" t="s">
        <v>368</v>
      </c>
      <c r="K553" s="5" t="s">
        <v>5474</v>
      </c>
      <c r="L553" s="5" t="s">
        <v>5475</v>
      </c>
      <c r="M553" s="5" t="s">
        <v>5476</v>
      </c>
      <c r="N553" s="5">
        <v>33321.0</v>
      </c>
      <c r="O553" s="5">
        <v>1.0</v>
      </c>
      <c r="P553" s="5" t="s">
        <v>5477</v>
      </c>
      <c r="Q553" s="5">
        <v>4500.0</v>
      </c>
      <c r="R553" s="5">
        <v>156.0</v>
      </c>
      <c r="S553" s="5" t="s">
        <v>5478</v>
      </c>
      <c r="T553" s="5">
        <v>50.0</v>
      </c>
      <c r="U553" s="5" t="s">
        <v>93</v>
      </c>
      <c r="V553" s="5" t="s">
        <v>5479</v>
      </c>
      <c r="W553" s="5" t="s">
        <v>52</v>
      </c>
      <c r="X553" s="5" t="s">
        <v>52</v>
      </c>
      <c r="Y553" s="5" t="s">
        <v>5480</v>
      </c>
      <c r="Z553" s="5" t="s">
        <v>5481</v>
      </c>
      <c r="AA553" s="5" t="s">
        <v>1498</v>
      </c>
      <c r="AB553" s="5" t="s">
        <v>52</v>
      </c>
      <c r="AC553" s="5" t="s">
        <v>5482</v>
      </c>
      <c r="AD553" s="5" t="s">
        <v>5483</v>
      </c>
      <c r="AE553" s="5" t="s">
        <v>544</v>
      </c>
      <c r="AF553" s="5" t="s">
        <v>265</v>
      </c>
      <c r="AG553" s="5">
        <v>32225.0</v>
      </c>
      <c r="AH553" s="5" t="s">
        <v>5484</v>
      </c>
      <c r="AI553" s="5" t="s">
        <v>5485</v>
      </c>
      <c r="AJ553" s="5" t="s">
        <v>5486</v>
      </c>
      <c r="AK553" s="5" t="s">
        <v>1111</v>
      </c>
    </row>
    <row r="554" ht="15.75" customHeight="1">
      <c r="A554" s="5" t="s">
        <v>5487</v>
      </c>
      <c r="B554" s="5" t="s">
        <v>5488</v>
      </c>
      <c r="C554" s="5" t="s">
        <v>5272</v>
      </c>
      <c r="D554" s="6">
        <v>44877.0</v>
      </c>
      <c r="E554" s="5">
        <v>46685.0</v>
      </c>
      <c r="F554" s="5">
        <v>21220.0</v>
      </c>
      <c r="G554" s="5" t="s">
        <v>4585</v>
      </c>
      <c r="H554" s="5" t="s">
        <v>171</v>
      </c>
      <c r="I554" s="5" t="s">
        <v>5489</v>
      </c>
      <c r="J554" s="5" t="s">
        <v>274</v>
      </c>
      <c r="K554" s="5" t="s">
        <v>5490</v>
      </c>
      <c r="L554" s="5" t="s">
        <v>5491</v>
      </c>
      <c r="M554" s="5" t="s">
        <v>5492</v>
      </c>
      <c r="N554" s="5">
        <v>90802.0</v>
      </c>
      <c r="O554" s="5">
        <v>1.0</v>
      </c>
      <c r="P554" s="5" t="s">
        <v>5493</v>
      </c>
      <c r="Q554" s="5" t="s">
        <v>923</v>
      </c>
      <c r="R554" s="5">
        <v>1041.0</v>
      </c>
      <c r="S554" s="5" t="s">
        <v>53</v>
      </c>
      <c r="T554" s="5">
        <v>60.0</v>
      </c>
      <c r="U554" s="5" t="s">
        <v>70</v>
      </c>
      <c r="V554" s="5" t="s">
        <v>5494</v>
      </c>
      <c r="W554" s="5" t="s">
        <v>71</v>
      </c>
      <c r="X554" s="5" t="s">
        <v>52</v>
      </c>
      <c r="Y554" s="5" t="s">
        <v>5495</v>
      </c>
      <c r="Z554" s="5" t="s">
        <v>5496</v>
      </c>
      <c r="AA554" s="5" t="s">
        <v>59</v>
      </c>
      <c r="AB554" s="5" t="s">
        <v>283</v>
      </c>
      <c r="AC554" s="5" t="s">
        <v>72</v>
      </c>
      <c r="AD554" s="5" t="s">
        <v>73</v>
      </c>
      <c r="AE554" s="5" t="s">
        <v>74</v>
      </c>
      <c r="AF554" s="5" t="s">
        <v>75</v>
      </c>
      <c r="AG554" s="5" t="s">
        <v>76</v>
      </c>
      <c r="AH554" s="5" t="s">
        <v>77</v>
      </c>
      <c r="AI554" s="5" t="s">
        <v>5488</v>
      </c>
      <c r="AJ554" s="5" t="s">
        <v>5497</v>
      </c>
      <c r="AK554" s="5" t="s">
        <v>144</v>
      </c>
    </row>
    <row r="555" ht="15.75" customHeight="1">
      <c r="A555" s="5" t="s">
        <v>5498</v>
      </c>
      <c r="B555" s="5" t="s">
        <v>2586</v>
      </c>
      <c r="C555" s="5" t="s">
        <v>4026</v>
      </c>
      <c r="D555" s="6">
        <v>44877.0</v>
      </c>
      <c r="E555" s="5">
        <v>55613.0</v>
      </c>
      <c r="F555" s="5">
        <v>25279.0</v>
      </c>
      <c r="G555" s="5" t="s">
        <v>963</v>
      </c>
      <c r="H555" s="5" t="s">
        <v>149</v>
      </c>
      <c r="I555" s="5" t="s">
        <v>5499</v>
      </c>
      <c r="J555" s="5" t="s">
        <v>965</v>
      </c>
      <c r="K555" s="5" t="s">
        <v>5500</v>
      </c>
      <c r="L555" s="5" t="s">
        <v>5501</v>
      </c>
      <c r="M555" s="5" t="s">
        <v>5502</v>
      </c>
      <c r="N555" s="5">
        <v>7632.0</v>
      </c>
      <c r="O555" s="5">
        <v>7.0</v>
      </c>
      <c r="P555" s="5" t="s">
        <v>5503</v>
      </c>
      <c r="Q555" s="5" t="s">
        <v>4495</v>
      </c>
      <c r="R555" s="5">
        <v>179.0</v>
      </c>
      <c r="S555" s="5" t="s">
        <v>69</v>
      </c>
      <c r="T555" s="5">
        <v>265.0</v>
      </c>
      <c r="U555" s="5" t="s">
        <v>70</v>
      </c>
      <c r="V555" s="5" t="s">
        <v>5504</v>
      </c>
      <c r="W555" s="5" t="s">
        <v>55</v>
      </c>
      <c r="X555" s="5" t="s">
        <v>5505</v>
      </c>
      <c r="Y555" s="5" t="s">
        <v>5506</v>
      </c>
      <c r="Z555" s="5" t="s">
        <v>5507</v>
      </c>
      <c r="AA555" s="5" t="s">
        <v>180</v>
      </c>
      <c r="AB555" s="5" t="s">
        <v>52</v>
      </c>
      <c r="AC555" s="5" t="s">
        <v>72</v>
      </c>
      <c r="AD555" s="5" t="s">
        <v>73</v>
      </c>
      <c r="AE555" s="5" t="s">
        <v>74</v>
      </c>
      <c r="AF555" s="5" t="s">
        <v>75</v>
      </c>
      <c r="AG555" s="5" t="s">
        <v>76</v>
      </c>
      <c r="AH555" s="5" t="s">
        <v>77</v>
      </c>
      <c r="AI555" s="5" t="s">
        <v>2586</v>
      </c>
      <c r="AJ555" s="5" t="s">
        <v>5508</v>
      </c>
      <c r="AK555" s="5" t="s">
        <v>2594</v>
      </c>
    </row>
    <row r="556" ht="15.75" customHeight="1">
      <c r="A556" s="5" t="s">
        <v>5509</v>
      </c>
      <c r="B556" s="5" t="s">
        <v>5510</v>
      </c>
      <c r="C556" s="5" t="s">
        <v>5511</v>
      </c>
      <c r="D556" s="6">
        <v>44877.0</v>
      </c>
      <c r="E556" s="5">
        <v>11823.0</v>
      </c>
      <c r="F556" s="5">
        <v>5374.0</v>
      </c>
      <c r="G556" s="5" t="s">
        <v>556</v>
      </c>
      <c r="H556" s="5" t="s">
        <v>1534</v>
      </c>
      <c r="I556" s="5" t="s">
        <v>5512</v>
      </c>
      <c r="J556" s="5" t="s">
        <v>558</v>
      </c>
      <c r="K556" s="5" t="s">
        <v>5513</v>
      </c>
      <c r="L556" s="5" t="s">
        <v>5514</v>
      </c>
      <c r="M556" s="5" t="s">
        <v>5515</v>
      </c>
      <c r="N556" s="5">
        <v>98188.0</v>
      </c>
      <c r="O556" s="5">
        <v>1.0</v>
      </c>
      <c r="P556" s="5" t="s">
        <v>5516</v>
      </c>
      <c r="Q556" s="5" t="s">
        <v>3516</v>
      </c>
      <c r="R556" s="5">
        <v>336.0</v>
      </c>
      <c r="S556" s="5" t="s">
        <v>53</v>
      </c>
      <c r="T556" s="5">
        <v>26.0</v>
      </c>
      <c r="U556" s="5" t="s">
        <v>70</v>
      </c>
      <c r="V556" s="5" t="s">
        <v>5517</v>
      </c>
      <c r="W556" s="5" t="s">
        <v>55</v>
      </c>
      <c r="X556" s="5" t="s">
        <v>5518</v>
      </c>
      <c r="Y556" s="5" t="s">
        <v>5519</v>
      </c>
      <c r="Z556" s="5" t="s">
        <v>5520</v>
      </c>
      <c r="AA556" s="5" t="s">
        <v>1734</v>
      </c>
      <c r="AB556" s="5" t="s">
        <v>52</v>
      </c>
      <c r="AC556" s="5" t="s">
        <v>5521</v>
      </c>
      <c r="AD556" s="5" t="s">
        <v>5522</v>
      </c>
      <c r="AE556" s="5" t="s">
        <v>5523</v>
      </c>
      <c r="AF556" s="5" t="s">
        <v>52</v>
      </c>
      <c r="AG556" s="5" t="s">
        <v>52</v>
      </c>
      <c r="AH556" s="5" t="s">
        <v>5524</v>
      </c>
      <c r="AI556" s="5" t="s">
        <v>5510</v>
      </c>
      <c r="AJ556" s="5" t="s">
        <v>5514</v>
      </c>
      <c r="AK556" s="5" t="s">
        <v>1714</v>
      </c>
    </row>
    <row r="557" ht="15.75" customHeight="1">
      <c r="A557" s="5" t="s">
        <v>5525</v>
      </c>
      <c r="B557" s="5" t="s">
        <v>5526</v>
      </c>
      <c r="C557" s="5" t="s">
        <v>102</v>
      </c>
      <c r="D557" s="6">
        <v>44877.0</v>
      </c>
      <c r="E557" s="5">
        <v>27511.0</v>
      </c>
      <c r="F557" s="5">
        <v>12505.0</v>
      </c>
      <c r="G557" s="5" t="s">
        <v>634</v>
      </c>
      <c r="H557" s="5" t="s">
        <v>171</v>
      </c>
      <c r="I557" s="5" t="s">
        <v>5489</v>
      </c>
      <c r="J557" s="5" t="s">
        <v>274</v>
      </c>
      <c r="K557" s="5" t="s">
        <v>5527</v>
      </c>
      <c r="L557" s="5" t="s">
        <v>5528</v>
      </c>
      <c r="M557" s="5" t="s">
        <v>102</v>
      </c>
      <c r="N557" s="5">
        <v>91355.0</v>
      </c>
      <c r="O557" s="5">
        <v>3.0</v>
      </c>
      <c r="P557" s="5" t="s">
        <v>5529</v>
      </c>
      <c r="Q557" s="5" t="s">
        <v>1465</v>
      </c>
      <c r="R557" s="5">
        <v>985.0</v>
      </c>
      <c r="S557" s="5" t="s">
        <v>69</v>
      </c>
      <c r="T557" s="5">
        <v>210.0</v>
      </c>
      <c r="U557" s="5" t="s">
        <v>70</v>
      </c>
      <c r="V557" s="5" t="s">
        <v>5530</v>
      </c>
      <c r="W557" s="5" t="s">
        <v>55</v>
      </c>
      <c r="X557" s="5" t="s">
        <v>5531</v>
      </c>
      <c r="Y557" s="5" t="s">
        <v>5495</v>
      </c>
      <c r="Z557" s="5" t="s">
        <v>5532</v>
      </c>
      <c r="AA557" s="5" t="s">
        <v>59</v>
      </c>
      <c r="AB557" s="5" t="s">
        <v>52</v>
      </c>
      <c r="AC557" s="5" t="s">
        <v>72</v>
      </c>
      <c r="AD557" s="5" t="s">
        <v>73</v>
      </c>
      <c r="AE557" s="5" t="s">
        <v>74</v>
      </c>
      <c r="AF557" s="5" t="s">
        <v>75</v>
      </c>
      <c r="AG557" s="5" t="s">
        <v>76</v>
      </c>
      <c r="AH557" s="5" t="s">
        <v>77</v>
      </c>
      <c r="AI557" s="5" t="s">
        <v>102</v>
      </c>
      <c r="AJ557" s="5" t="s">
        <v>102</v>
      </c>
      <c r="AK557" s="5" t="s">
        <v>1874</v>
      </c>
    </row>
    <row r="558" ht="15.75" customHeight="1">
      <c r="A558" s="5" t="s">
        <v>5533</v>
      </c>
      <c r="B558" s="5" t="s">
        <v>2054</v>
      </c>
      <c r="C558" s="5" t="s">
        <v>5534</v>
      </c>
      <c r="D558" s="6">
        <v>44874.0</v>
      </c>
      <c r="E558" s="5">
        <v>32912.0</v>
      </c>
      <c r="F558" s="5">
        <v>14960.0</v>
      </c>
      <c r="G558" s="5" t="s">
        <v>107</v>
      </c>
      <c r="H558" s="5" t="s">
        <v>189</v>
      </c>
      <c r="I558" s="5" t="s">
        <v>5535</v>
      </c>
      <c r="J558" s="5" t="s">
        <v>109</v>
      </c>
      <c r="K558" s="5" t="s">
        <v>5536</v>
      </c>
      <c r="L558" s="5" t="s">
        <v>5537</v>
      </c>
      <c r="M558" s="5" t="s">
        <v>5538</v>
      </c>
      <c r="N558" s="5" t="s">
        <v>52</v>
      </c>
      <c r="O558" s="5">
        <v>1.0</v>
      </c>
      <c r="P558" s="5" t="s">
        <v>5539</v>
      </c>
      <c r="Q558" s="5">
        <v>2210.0</v>
      </c>
      <c r="R558" s="5">
        <v>4.0</v>
      </c>
      <c r="S558" s="5" t="s">
        <v>115</v>
      </c>
      <c r="T558" s="5">
        <v>0.0</v>
      </c>
      <c r="U558" s="5" t="s">
        <v>52</v>
      </c>
      <c r="V558" s="5" t="s">
        <v>5540</v>
      </c>
      <c r="W558" s="5" t="s">
        <v>71</v>
      </c>
      <c r="X558" s="5" t="s">
        <v>52</v>
      </c>
      <c r="Y558" s="5" t="s">
        <v>5541</v>
      </c>
      <c r="Z558" s="5" t="s">
        <v>5542</v>
      </c>
      <c r="AA558" s="5" t="s">
        <v>119</v>
      </c>
      <c r="AB558" s="5" t="s">
        <v>52</v>
      </c>
      <c r="AC558" s="5" t="s">
        <v>181</v>
      </c>
      <c r="AD558" s="5" t="s">
        <v>182</v>
      </c>
      <c r="AE558" s="5" t="s">
        <v>183</v>
      </c>
      <c r="AF558" s="5" t="s">
        <v>52</v>
      </c>
      <c r="AG558" s="5" t="s">
        <v>52</v>
      </c>
      <c r="AH558" s="5" t="s">
        <v>184</v>
      </c>
      <c r="AI558" s="5" t="s">
        <v>5543</v>
      </c>
      <c r="AJ558" s="5" t="s">
        <v>5544</v>
      </c>
      <c r="AK558" s="5" t="s">
        <v>5545</v>
      </c>
    </row>
    <row r="559" ht="15.75" customHeight="1">
      <c r="A559" s="5" t="s">
        <v>5533</v>
      </c>
      <c r="B559" s="5" t="s">
        <v>2054</v>
      </c>
      <c r="C559" s="5" t="s">
        <v>5534</v>
      </c>
      <c r="D559" s="6">
        <v>44874.0</v>
      </c>
      <c r="E559" s="5">
        <v>32912.0</v>
      </c>
      <c r="F559" s="5">
        <v>14960.0</v>
      </c>
      <c r="G559" s="5" t="s">
        <v>107</v>
      </c>
      <c r="H559" s="5" t="s">
        <v>189</v>
      </c>
      <c r="I559" s="5" t="s">
        <v>5535</v>
      </c>
      <c r="J559" s="5" t="s">
        <v>109</v>
      </c>
      <c r="K559" s="5" t="s">
        <v>5536</v>
      </c>
      <c r="L559" s="5" t="s">
        <v>5537</v>
      </c>
      <c r="M559" s="5" t="s">
        <v>5538</v>
      </c>
      <c r="N559" s="5" t="s">
        <v>52</v>
      </c>
      <c r="O559" s="5">
        <v>1.0</v>
      </c>
      <c r="P559" s="5" t="s">
        <v>5539</v>
      </c>
      <c r="Q559" s="5">
        <v>2210.0</v>
      </c>
      <c r="R559" s="5">
        <v>4.0</v>
      </c>
      <c r="S559" s="5" t="s">
        <v>115</v>
      </c>
      <c r="T559" s="5">
        <v>0.0</v>
      </c>
      <c r="U559" s="5" t="s">
        <v>52</v>
      </c>
      <c r="V559" s="5" t="s">
        <v>5546</v>
      </c>
      <c r="W559" s="5" t="s">
        <v>55</v>
      </c>
      <c r="X559" s="5" t="s">
        <v>5540</v>
      </c>
      <c r="Y559" s="5" t="s">
        <v>5541</v>
      </c>
      <c r="Z559" s="5" t="s">
        <v>5542</v>
      </c>
      <c r="AA559" s="5" t="s">
        <v>119</v>
      </c>
      <c r="AB559" s="5" t="s">
        <v>52</v>
      </c>
      <c r="AC559" s="5" t="s">
        <v>181</v>
      </c>
      <c r="AD559" s="5" t="s">
        <v>182</v>
      </c>
      <c r="AE559" s="5" t="s">
        <v>183</v>
      </c>
      <c r="AF559" s="5" t="s">
        <v>52</v>
      </c>
      <c r="AG559" s="5" t="s">
        <v>52</v>
      </c>
      <c r="AH559" s="5" t="s">
        <v>184</v>
      </c>
      <c r="AI559" s="5" t="s">
        <v>102</v>
      </c>
      <c r="AJ559" s="5" t="s">
        <v>102</v>
      </c>
      <c r="AK559" s="5" t="s">
        <v>5545</v>
      </c>
    </row>
    <row r="560" ht="15.75" customHeight="1">
      <c r="A560" s="5" t="s">
        <v>5547</v>
      </c>
      <c r="B560" s="5" t="s">
        <v>5078</v>
      </c>
      <c r="C560" s="5" t="s">
        <v>5079</v>
      </c>
      <c r="D560" s="6">
        <v>44873.0</v>
      </c>
      <c r="E560" s="5">
        <v>51700.0</v>
      </c>
      <c r="F560" s="5">
        <v>23500.0</v>
      </c>
      <c r="G560" s="5" t="s">
        <v>4824</v>
      </c>
      <c r="H560" s="5" t="s">
        <v>45</v>
      </c>
      <c r="I560" s="5" t="s">
        <v>3044</v>
      </c>
      <c r="J560" s="5" t="s">
        <v>4825</v>
      </c>
      <c r="K560" s="5" t="s">
        <v>5081</v>
      </c>
      <c r="L560" s="5" t="s">
        <v>5082</v>
      </c>
      <c r="M560" s="5" t="s">
        <v>5548</v>
      </c>
      <c r="N560" s="5" t="s">
        <v>4429</v>
      </c>
      <c r="O560" s="5">
        <v>1.0</v>
      </c>
      <c r="P560" s="5" t="s">
        <v>5549</v>
      </c>
      <c r="Q560" s="5">
        <v>4538.0</v>
      </c>
      <c r="R560" s="5">
        <v>125.0</v>
      </c>
      <c r="S560" s="5" t="s">
        <v>2397</v>
      </c>
      <c r="T560" s="5">
        <v>0.0</v>
      </c>
      <c r="U560" s="5" t="s">
        <v>70</v>
      </c>
      <c r="V560" s="5" t="s">
        <v>5550</v>
      </c>
      <c r="W560" s="5" t="s">
        <v>52</v>
      </c>
      <c r="X560" s="5" t="s">
        <v>52</v>
      </c>
      <c r="Y560" s="5" t="s">
        <v>5551</v>
      </c>
      <c r="Z560" s="5" t="s">
        <v>5552</v>
      </c>
      <c r="AA560" s="5" t="s">
        <v>59</v>
      </c>
      <c r="AB560" s="5" t="s">
        <v>1051</v>
      </c>
      <c r="AC560" s="5" t="s">
        <v>3974</v>
      </c>
      <c r="AD560" s="5" t="s">
        <v>3975</v>
      </c>
      <c r="AE560" s="5" t="s">
        <v>183</v>
      </c>
      <c r="AF560" s="5" t="s">
        <v>52</v>
      </c>
      <c r="AG560" s="5" t="s">
        <v>3976</v>
      </c>
      <c r="AH560" s="5" t="s">
        <v>3977</v>
      </c>
      <c r="AI560" s="5" t="s">
        <v>5089</v>
      </c>
      <c r="AJ560" s="5" t="s">
        <v>5090</v>
      </c>
      <c r="AK560" s="5" t="s">
        <v>5091</v>
      </c>
    </row>
    <row r="561" ht="15.75" customHeight="1">
      <c r="A561" s="5" t="s">
        <v>5553</v>
      </c>
      <c r="B561" s="5" t="s">
        <v>5078</v>
      </c>
      <c r="C561" s="5" t="s">
        <v>5079</v>
      </c>
      <c r="D561" s="6">
        <v>44873.0</v>
      </c>
      <c r="E561" s="5">
        <v>51700.0</v>
      </c>
      <c r="F561" s="5">
        <v>23500.0</v>
      </c>
      <c r="G561" s="5" t="s">
        <v>4824</v>
      </c>
      <c r="H561" s="5" t="s">
        <v>45</v>
      </c>
      <c r="I561" s="5" t="s">
        <v>3044</v>
      </c>
      <c r="J561" s="5" t="s">
        <v>4825</v>
      </c>
      <c r="K561" s="5" t="s">
        <v>5081</v>
      </c>
      <c r="L561" s="5" t="s">
        <v>5082</v>
      </c>
      <c r="M561" s="5" t="s">
        <v>5548</v>
      </c>
      <c r="N561" s="5" t="s">
        <v>4429</v>
      </c>
      <c r="O561" s="5">
        <v>1.0</v>
      </c>
      <c r="P561" s="5" t="s">
        <v>5554</v>
      </c>
      <c r="Q561" s="5">
        <v>4530.0</v>
      </c>
      <c r="R561" s="5">
        <v>125.0</v>
      </c>
      <c r="S561" s="5" t="s">
        <v>2397</v>
      </c>
      <c r="T561" s="5">
        <v>0.0</v>
      </c>
      <c r="U561" s="5" t="s">
        <v>70</v>
      </c>
      <c r="V561" s="5" t="s">
        <v>5555</v>
      </c>
      <c r="W561" s="5" t="s">
        <v>52</v>
      </c>
      <c r="X561" s="5" t="s">
        <v>52</v>
      </c>
      <c r="Y561" s="5" t="s">
        <v>5551</v>
      </c>
      <c r="Z561" s="5" t="s">
        <v>5556</v>
      </c>
      <c r="AA561" s="5" t="s">
        <v>59</v>
      </c>
      <c r="AB561" s="5" t="s">
        <v>1051</v>
      </c>
      <c r="AC561" s="5" t="s">
        <v>3974</v>
      </c>
      <c r="AD561" s="5" t="s">
        <v>3975</v>
      </c>
      <c r="AE561" s="5" t="s">
        <v>183</v>
      </c>
      <c r="AF561" s="5" t="s">
        <v>52</v>
      </c>
      <c r="AG561" s="5" t="s">
        <v>3976</v>
      </c>
      <c r="AH561" s="5" t="s">
        <v>3977</v>
      </c>
      <c r="AI561" s="5" t="s">
        <v>5089</v>
      </c>
      <c r="AJ561" s="5" t="s">
        <v>5090</v>
      </c>
      <c r="AK561" s="5" t="s">
        <v>5091</v>
      </c>
    </row>
    <row r="562" ht="15.75" customHeight="1">
      <c r="A562" s="5" t="s">
        <v>5557</v>
      </c>
      <c r="B562" s="5" t="s">
        <v>5558</v>
      </c>
      <c r="C562" s="5" t="s">
        <v>5559</v>
      </c>
      <c r="D562" s="6">
        <v>44872.0</v>
      </c>
      <c r="E562" s="5">
        <v>42313.0</v>
      </c>
      <c r="F562" s="5">
        <v>19233.0</v>
      </c>
      <c r="G562" s="5" t="s">
        <v>5560</v>
      </c>
      <c r="H562" s="5" t="s">
        <v>480</v>
      </c>
      <c r="I562" s="5" t="s">
        <v>5561</v>
      </c>
      <c r="J562" s="5" t="s">
        <v>2214</v>
      </c>
      <c r="K562" s="5" t="s">
        <v>5562</v>
      </c>
      <c r="L562" s="5" t="s">
        <v>5563</v>
      </c>
      <c r="M562" s="5" t="s">
        <v>5564</v>
      </c>
      <c r="N562" s="5">
        <v>92660.0</v>
      </c>
      <c r="O562" s="5">
        <v>1.0</v>
      </c>
      <c r="P562" s="5" t="s">
        <v>5565</v>
      </c>
      <c r="Q562" s="5">
        <v>4532.0</v>
      </c>
      <c r="R562" s="5">
        <v>1628.0</v>
      </c>
      <c r="S562" s="5" t="s">
        <v>92</v>
      </c>
      <c r="T562" s="5">
        <v>60.0</v>
      </c>
      <c r="U562" s="5" t="s">
        <v>93</v>
      </c>
      <c r="V562" s="5" t="s">
        <v>5566</v>
      </c>
      <c r="W562" s="5" t="s">
        <v>52</v>
      </c>
      <c r="X562" s="5" t="s">
        <v>52</v>
      </c>
      <c r="Y562" s="5" t="s">
        <v>5567</v>
      </c>
      <c r="Z562" s="5" t="s">
        <v>5568</v>
      </c>
      <c r="AA562" s="5" t="s">
        <v>200</v>
      </c>
      <c r="AB562" s="5" t="s">
        <v>52</v>
      </c>
      <c r="AC562" s="5" t="s">
        <v>216</v>
      </c>
      <c r="AD562" s="5" t="s">
        <v>217</v>
      </c>
      <c r="AE562" s="5" t="s">
        <v>218</v>
      </c>
      <c r="AF562" s="5" t="s">
        <v>52</v>
      </c>
      <c r="AG562" s="5" t="s">
        <v>52</v>
      </c>
      <c r="AH562" s="5" t="s">
        <v>52</v>
      </c>
      <c r="AI562" s="5" t="s">
        <v>5569</v>
      </c>
      <c r="AJ562" s="5" t="s">
        <v>5570</v>
      </c>
      <c r="AK562" s="5" t="s">
        <v>1770</v>
      </c>
    </row>
    <row r="563" ht="15.75" customHeight="1">
      <c r="A563" s="5" t="s">
        <v>5571</v>
      </c>
      <c r="B563" s="5" t="s">
        <v>5572</v>
      </c>
      <c r="C563" s="5" t="s">
        <v>5573</v>
      </c>
      <c r="D563" s="6">
        <v>44871.0</v>
      </c>
      <c r="E563" s="5">
        <v>45346.0</v>
      </c>
      <c r="F563" s="5">
        <v>20612.0</v>
      </c>
      <c r="G563" s="5" t="s">
        <v>5574</v>
      </c>
      <c r="H563" s="5" t="s">
        <v>45</v>
      </c>
      <c r="I563" s="5" t="s">
        <v>5575</v>
      </c>
      <c r="J563" s="5" t="s">
        <v>5576</v>
      </c>
      <c r="K563" s="5" t="s">
        <v>5577</v>
      </c>
      <c r="L563" s="5" t="s">
        <v>5578</v>
      </c>
      <c r="M563" s="5" t="s">
        <v>5579</v>
      </c>
      <c r="N563" s="5">
        <v>10601.0</v>
      </c>
      <c r="O563" s="5">
        <v>1.0</v>
      </c>
      <c r="P563" s="5" t="s">
        <v>5580</v>
      </c>
      <c r="Q563" s="5">
        <v>4510.0</v>
      </c>
      <c r="R563" s="5">
        <v>1265.0</v>
      </c>
      <c r="S563" s="5" t="s">
        <v>92</v>
      </c>
      <c r="T563" s="5">
        <v>29.0</v>
      </c>
      <c r="U563" s="5" t="s">
        <v>93</v>
      </c>
      <c r="V563" s="5" t="s">
        <v>5581</v>
      </c>
      <c r="W563" s="5" t="s">
        <v>52</v>
      </c>
      <c r="X563" s="5" t="s">
        <v>52</v>
      </c>
      <c r="Y563" s="5" t="s">
        <v>5460</v>
      </c>
      <c r="Z563" s="5" t="s">
        <v>5582</v>
      </c>
      <c r="AA563" s="5" t="s">
        <v>200</v>
      </c>
      <c r="AB563" s="5" t="s">
        <v>52</v>
      </c>
      <c r="AC563" s="5" t="s">
        <v>216</v>
      </c>
      <c r="AD563" s="5" t="s">
        <v>217</v>
      </c>
      <c r="AE563" s="5" t="s">
        <v>218</v>
      </c>
      <c r="AF563" s="5" t="s">
        <v>52</v>
      </c>
      <c r="AG563" s="5" t="s">
        <v>52</v>
      </c>
      <c r="AH563" s="5" t="s">
        <v>52</v>
      </c>
      <c r="AI563" s="5" t="s">
        <v>5583</v>
      </c>
      <c r="AJ563" s="5" t="s">
        <v>5584</v>
      </c>
      <c r="AK563" s="5" t="s">
        <v>5585</v>
      </c>
    </row>
    <row r="564" ht="15.75" customHeight="1">
      <c r="A564" s="5" t="s">
        <v>5586</v>
      </c>
      <c r="B564" s="5" t="s">
        <v>5587</v>
      </c>
      <c r="C564" s="5" t="s">
        <v>5588</v>
      </c>
      <c r="D564" s="6">
        <v>44868.0</v>
      </c>
      <c r="E564" s="5">
        <v>10320.0</v>
      </c>
      <c r="F564" s="5">
        <v>4691.0</v>
      </c>
      <c r="G564" s="5" t="s">
        <v>107</v>
      </c>
      <c r="H564" s="5" t="s">
        <v>1792</v>
      </c>
      <c r="I564" s="5" t="s">
        <v>5589</v>
      </c>
      <c r="J564" s="5" t="s">
        <v>109</v>
      </c>
      <c r="K564" s="5" t="s">
        <v>966</v>
      </c>
      <c r="L564" s="5" t="s">
        <v>5590</v>
      </c>
      <c r="M564" s="5" t="s">
        <v>5591</v>
      </c>
      <c r="N564" s="5">
        <v>29360.0</v>
      </c>
      <c r="O564" s="5">
        <v>1.0</v>
      </c>
      <c r="P564" s="5" t="s">
        <v>5592</v>
      </c>
      <c r="Q564" s="5">
        <v>4510.0</v>
      </c>
      <c r="R564" s="5">
        <v>32.0</v>
      </c>
      <c r="S564" s="5" t="s">
        <v>115</v>
      </c>
      <c r="T564" s="5">
        <v>0.0</v>
      </c>
      <c r="U564" s="5" t="s">
        <v>52</v>
      </c>
      <c r="V564" s="5" t="s">
        <v>5593</v>
      </c>
      <c r="W564" s="5" t="s">
        <v>52</v>
      </c>
      <c r="X564" s="5" t="s">
        <v>52</v>
      </c>
      <c r="Y564" s="5" t="s">
        <v>4647</v>
      </c>
      <c r="Z564" s="5">
        <v>1401531.0</v>
      </c>
      <c r="AA564" s="5" t="s">
        <v>730</v>
      </c>
      <c r="AB564" s="5" t="s">
        <v>52</v>
      </c>
      <c r="AC564" s="5" t="s">
        <v>181</v>
      </c>
      <c r="AD564" s="5" t="s">
        <v>182</v>
      </c>
      <c r="AE564" s="5" t="s">
        <v>183</v>
      </c>
      <c r="AF564" s="5" t="s">
        <v>52</v>
      </c>
      <c r="AG564" s="5" t="s">
        <v>52</v>
      </c>
      <c r="AH564" s="5" t="s">
        <v>184</v>
      </c>
      <c r="AI564" s="5" t="s">
        <v>5594</v>
      </c>
      <c r="AJ564" s="5" t="s">
        <v>5595</v>
      </c>
      <c r="AK564" s="5" t="s">
        <v>3316</v>
      </c>
    </row>
    <row r="565" ht="15.75" customHeight="1">
      <c r="A565" s="5" t="s">
        <v>5596</v>
      </c>
      <c r="B565" s="5" t="s">
        <v>4007</v>
      </c>
      <c r="C565" s="5" t="s">
        <v>3469</v>
      </c>
      <c r="D565" s="6">
        <v>44867.0</v>
      </c>
      <c r="E565" s="5">
        <v>171530.0</v>
      </c>
      <c r="F565" s="5">
        <v>77968.0</v>
      </c>
      <c r="G565" s="5" t="s">
        <v>1419</v>
      </c>
      <c r="H565" s="5" t="s">
        <v>1534</v>
      </c>
      <c r="I565" s="5" t="s">
        <v>3880</v>
      </c>
      <c r="J565" s="5" t="s">
        <v>256</v>
      </c>
      <c r="K565" s="5" t="s">
        <v>4021</v>
      </c>
      <c r="L565" s="5" t="s">
        <v>4008</v>
      </c>
      <c r="M565" s="5" t="s">
        <v>3473</v>
      </c>
      <c r="N565" s="5" t="s">
        <v>52</v>
      </c>
      <c r="O565" s="5">
        <v>3.0</v>
      </c>
      <c r="P565" s="5" t="s">
        <v>5597</v>
      </c>
      <c r="Q565" s="5" t="s">
        <v>3360</v>
      </c>
      <c r="R565" s="5">
        <v>108.0</v>
      </c>
      <c r="S565" s="5" t="s">
        <v>1077</v>
      </c>
      <c r="T565" s="5">
        <v>0.0</v>
      </c>
      <c r="U565" s="5" t="s">
        <v>70</v>
      </c>
      <c r="V565" s="5" t="s">
        <v>5598</v>
      </c>
      <c r="W565" s="5" t="s">
        <v>52</v>
      </c>
      <c r="X565" s="5" t="s">
        <v>52</v>
      </c>
      <c r="Y565" s="5" t="s">
        <v>5599</v>
      </c>
      <c r="Z565" s="5" t="s">
        <v>5600</v>
      </c>
      <c r="AA565" s="5" t="s">
        <v>59</v>
      </c>
      <c r="AB565" s="5" t="s">
        <v>52</v>
      </c>
      <c r="AC565" s="5" t="s">
        <v>5289</v>
      </c>
      <c r="AD565" s="5" t="s">
        <v>5290</v>
      </c>
      <c r="AE565" s="5" t="s">
        <v>5291</v>
      </c>
      <c r="AF565" s="5" t="s">
        <v>52</v>
      </c>
      <c r="AG565" s="5" t="s">
        <v>52</v>
      </c>
      <c r="AH565" s="5" t="s">
        <v>52</v>
      </c>
      <c r="AI565" s="5" t="s">
        <v>4007</v>
      </c>
      <c r="AJ565" s="5" t="s">
        <v>4012</v>
      </c>
      <c r="AK565" s="5" t="s">
        <v>3481</v>
      </c>
    </row>
    <row r="566" ht="15.75" customHeight="1">
      <c r="A566" s="5" t="s">
        <v>5601</v>
      </c>
      <c r="B566" s="5" t="s">
        <v>5602</v>
      </c>
      <c r="C566" s="5" t="s">
        <v>5603</v>
      </c>
      <c r="D566" s="6">
        <v>44865.0</v>
      </c>
      <c r="E566" s="5">
        <v>64416.0</v>
      </c>
      <c r="F566" s="5">
        <v>29280.0</v>
      </c>
      <c r="G566" s="5" t="s">
        <v>1419</v>
      </c>
      <c r="H566" s="5" t="s">
        <v>480</v>
      </c>
      <c r="I566" s="5" t="s">
        <v>5604</v>
      </c>
      <c r="J566" s="5" t="s">
        <v>256</v>
      </c>
      <c r="K566" s="5" t="s">
        <v>744</v>
      </c>
      <c r="L566" s="5" t="s">
        <v>5605</v>
      </c>
      <c r="M566" s="5" t="s">
        <v>5606</v>
      </c>
      <c r="N566" s="5" t="s">
        <v>52</v>
      </c>
      <c r="O566" s="5">
        <v>1.0</v>
      </c>
      <c r="P566" s="5" t="s">
        <v>5607</v>
      </c>
      <c r="Q566" s="5">
        <v>4500.0</v>
      </c>
      <c r="R566" s="5">
        <v>58.0</v>
      </c>
      <c r="S566" s="5" t="s">
        <v>53</v>
      </c>
      <c r="T566" s="5">
        <v>0.0</v>
      </c>
      <c r="U566" s="5" t="s">
        <v>70</v>
      </c>
      <c r="V566" s="5" t="s">
        <v>5608</v>
      </c>
      <c r="W566" s="5" t="s">
        <v>52</v>
      </c>
      <c r="X566" s="5" t="s">
        <v>52</v>
      </c>
      <c r="Y566" s="5" t="s">
        <v>5609</v>
      </c>
      <c r="Z566" s="5">
        <v>3302337.0</v>
      </c>
      <c r="AA566" s="5" t="s">
        <v>162</v>
      </c>
      <c r="AB566" s="5" t="s">
        <v>52</v>
      </c>
      <c r="AC566" s="5" t="s">
        <v>398</v>
      </c>
      <c r="AD566" s="5" t="s">
        <v>399</v>
      </c>
      <c r="AE566" s="5" t="s">
        <v>400</v>
      </c>
      <c r="AF566" s="5" t="s">
        <v>401</v>
      </c>
      <c r="AG566" s="5">
        <v>23502.0</v>
      </c>
      <c r="AH566" s="5" t="s">
        <v>402</v>
      </c>
      <c r="AI566" s="5" t="s">
        <v>5602</v>
      </c>
      <c r="AJ566" s="5" t="s">
        <v>5610</v>
      </c>
      <c r="AK566" s="5" t="s">
        <v>1428</v>
      </c>
    </row>
    <row r="567" ht="15.75" customHeight="1">
      <c r="A567" s="5" t="s">
        <v>5611</v>
      </c>
      <c r="B567" s="5" t="s">
        <v>3020</v>
      </c>
      <c r="C567" s="5" t="s">
        <v>3009</v>
      </c>
      <c r="D567" s="6">
        <v>44864.0</v>
      </c>
      <c r="E567" s="5">
        <v>9416.0</v>
      </c>
      <c r="F567" s="5">
        <v>4280.0</v>
      </c>
      <c r="G567" s="5" t="s">
        <v>107</v>
      </c>
      <c r="H567" s="5" t="s">
        <v>1069</v>
      </c>
      <c r="I567" s="5" t="s">
        <v>5612</v>
      </c>
      <c r="J567" s="5" t="s">
        <v>109</v>
      </c>
      <c r="K567" s="5" t="s">
        <v>5613</v>
      </c>
      <c r="L567" s="5" t="s">
        <v>5614</v>
      </c>
      <c r="M567" s="5" t="s">
        <v>5615</v>
      </c>
      <c r="N567" s="5">
        <v>33134.0</v>
      </c>
      <c r="O567" s="5">
        <v>1.0</v>
      </c>
      <c r="P567" s="5" t="s">
        <v>5616</v>
      </c>
      <c r="Q567" s="5">
        <v>4510.0</v>
      </c>
      <c r="R567" s="5">
        <v>16.0</v>
      </c>
      <c r="S567" s="5" t="s">
        <v>115</v>
      </c>
      <c r="T567" s="5">
        <v>0.0</v>
      </c>
      <c r="U567" s="5" t="s">
        <v>52</v>
      </c>
      <c r="V567" s="5" t="s">
        <v>5617</v>
      </c>
      <c r="W567" s="5" t="s">
        <v>71</v>
      </c>
      <c r="X567" s="5" t="s">
        <v>52</v>
      </c>
      <c r="Y567" s="5" t="s">
        <v>5618</v>
      </c>
      <c r="Z567" s="5">
        <v>10563.0</v>
      </c>
      <c r="AA567" s="5" t="s">
        <v>260</v>
      </c>
      <c r="AB567" s="5" t="s">
        <v>52</v>
      </c>
      <c r="AC567" s="5" t="s">
        <v>181</v>
      </c>
      <c r="AD567" s="5" t="s">
        <v>182</v>
      </c>
      <c r="AE567" s="5" t="s">
        <v>183</v>
      </c>
      <c r="AF567" s="5" t="s">
        <v>52</v>
      </c>
      <c r="AG567" s="5" t="s">
        <v>52</v>
      </c>
      <c r="AH567" s="5" t="s">
        <v>184</v>
      </c>
      <c r="AI567" s="5" t="s">
        <v>3008</v>
      </c>
      <c r="AJ567" s="5" t="s">
        <v>5619</v>
      </c>
      <c r="AK567" s="5" t="s">
        <v>3316</v>
      </c>
    </row>
    <row r="568" ht="15.75" customHeight="1">
      <c r="A568" s="5" t="s">
        <v>5611</v>
      </c>
      <c r="B568" s="5" t="s">
        <v>3020</v>
      </c>
      <c r="C568" s="5" t="s">
        <v>5620</v>
      </c>
      <c r="D568" s="6">
        <v>44864.0</v>
      </c>
      <c r="E568" s="5">
        <v>9416.0</v>
      </c>
      <c r="F568" s="5">
        <v>4280.0</v>
      </c>
      <c r="G568" s="5" t="s">
        <v>107</v>
      </c>
      <c r="H568" s="5" t="s">
        <v>1069</v>
      </c>
      <c r="I568" s="5" t="s">
        <v>5612</v>
      </c>
      <c r="J568" s="5" t="s">
        <v>109</v>
      </c>
      <c r="K568" s="5" t="s">
        <v>5613</v>
      </c>
      <c r="L568" s="5" t="s">
        <v>5614</v>
      </c>
      <c r="M568" s="5" t="s">
        <v>5621</v>
      </c>
      <c r="N568" s="5">
        <v>33134.0</v>
      </c>
      <c r="O568" s="5">
        <v>1.0</v>
      </c>
      <c r="P568" s="5" t="s">
        <v>5616</v>
      </c>
      <c r="Q568" s="5">
        <v>4510.0</v>
      </c>
      <c r="R568" s="5">
        <v>16.0</v>
      </c>
      <c r="S568" s="5" t="s">
        <v>115</v>
      </c>
      <c r="T568" s="5">
        <v>0.0</v>
      </c>
      <c r="U568" s="5" t="s">
        <v>52</v>
      </c>
      <c r="V568" s="5" t="s">
        <v>5622</v>
      </c>
      <c r="W568" s="5" t="s">
        <v>55</v>
      </c>
      <c r="X568" s="5" t="s">
        <v>5617</v>
      </c>
      <c r="Y568" s="5" t="s">
        <v>5618</v>
      </c>
      <c r="Z568" s="5">
        <v>10563.0</v>
      </c>
      <c r="AA568" s="5" t="s">
        <v>260</v>
      </c>
      <c r="AB568" s="5" t="s">
        <v>52</v>
      </c>
      <c r="AC568" s="5" t="s">
        <v>181</v>
      </c>
      <c r="AD568" s="5" t="s">
        <v>182</v>
      </c>
      <c r="AE568" s="5" t="s">
        <v>183</v>
      </c>
      <c r="AF568" s="5" t="s">
        <v>52</v>
      </c>
      <c r="AG568" s="5" t="s">
        <v>52</v>
      </c>
      <c r="AH568" s="5" t="s">
        <v>184</v>
      </c>
      <c r="AI568" s="5" t="s">
        <v>102</v>
      </c>
      <c r="AJ568" s="5" t="s">
        <v>102</v>
      </c>
      <c r="AK568" s="5" t="s">
        <v>3316</v>
      </c>
    </row>
    <row r="569" ht="15.75" customHeight="1">
      <c r="A569" s="5" t="s">
        <v>5623</v>
      </c>
      <c r="B569" s="5" t="s">
        <v>5624</v>
      </c>
      <c r="C569" s="5" t="s">
        <v>5625</v>
      </c>
      <c r="D569" s="6">
        <v>44863.0</v>
      </c>
      <c r="E569" s="5">
        <v>181522.0</v>
      </c>
      <c r="F569" s="5">
        <v>82510.0</v>
      </c>
      <c r="G569" s="5" t="s">
        <v>2212</v>
      </c>
      <c r="H569" s="5" t="s">
        <v>189</v>
      </c>
      <c r="I569" s="5" t="s">
        <v>5626</v>
      </c>
      <c r="J569" s="5" t="s">
        <v>2214</v>
      </c>
      <c r="K569" s="5" t="s">
        <v>5627</v>
      </c>
      <c r="L569" s="5" t="s">
        <v>5628</v>
      </c>
      <c r="M569" s="5" t="s">
        <v>5629</v>
      </c>
      <c r="N569" s="5" t="s">
        <v>52</v>
      </c>
      <c r="O569" s="5">
        <v>4.0</v>
      </c>
      <c r="P569" s="5" t="s">
        <v>5630</v>
      </c>
      <c r="Q569" s="5" t="s">
        <v>4280</v>
      </c>
      <c r="R569" s="5">
        <v>456.0</v>
      </c>
      <c r="S569" s="5" t="s">
        <v>53</v>
      </c>
      <c r="T569" s="5">
        <v>71.0</v>
      </c>
      <c r="U569" s="5" t="s">
        <v>93</v>
      </c>
      <c r="V569" s="5" t="s">
        <v>5631</v>
      </c>
      <c r="W569" s="5" t="s">
        <v>71</v>
      </c>
      <c r="X569" s="5" t="s">
        <v>52</v>
      </c>
      <c r="Y569" s="5" t="s">
        <v>5632</v>
      </c>
      <c r="Z569" s="5" t="s">
        <v>5633</v>
      </c>
      <c r="AA569" s="5" t="s">
        <v>200</v>
      </c>
      <c r="AB569" s="5" t="s">
        <v>52</v>
      </c>
      <c r="AC569" s="5" t="s">
        <v>216</v>
      </c>
      <c r="AD569" s="5" t="s">
        <v>217</v>
      </c>
      <c r="AE569" s="5" t="s">
        <v>218</v>
      </c>
      <c r="AF569" s="5" t="s">
        <v>52</v>
      </c>
      <c r="AG569" s="5" t="s">
        <v>52</v>
      </c>
      <c r="AH569" s="5" t="s">
        <v>52</v>
      </c>
      <c r="AI569" s="5" t="s">
        <v>5624</v>
      </c>
      <c r="AJ569" s="5" t="s">
        <v>5628</v>
      </c>
      <c r="AK569" s="5" t="s">
        <v>2223</v>
      </c>
    </row>
    <row r="570" ht="15.75" customHeight="1">
      <c r="A570" s="5" t="s">
        <v>5634</v>
      </c>
      <c r="B570" s="5" t="s">
        <v>5635</v>
      </c>
      <c r="C570" s="5" t="s">
        <v>5625</v>
      </c>
      <c r="D570" s="6">
        <v>44863.0</v>
      </c>
      <c r="E570" s="5">
        <v>185064.0</v>
      </c>
      <c r="F570" s="5">
        <v>84120.0</v>
      </c>
      <c r="G570" s="5" t="s">
        <v>2212</v>
      </c>
      <c r="H570" s="5" t="s">
        <v>189</v>
      </c>
      <c r="I570" s="5" t="s">
        <v>5626</v>
      </c>
      <c r="J570" s="5" t="s">
        <v>2214</v>
      </c>
      <c r="K570" s="5" t="s">
        <v>4708</v>
      </c>
      <c r="L570" s="5" t="s">
        <v>5636</v>
      </c>
      <c r="M570" s="5" t="s">
        <v>5629</v>
      </c>
      <c r="N570" s="5" t="s">
        <v>52</v>
      </c>
      <c r="O570" s="5">
        <v>4.0</v>
      </c>
      <c r="P570" s="5" t="s">
        <v>5637</v>
      </c>
      <c r="Q570" s="5" t="s">
        <v>4280</v>
      </c>
      <c r="R570" s="5">
        <v>553.0</v>
      </c>
      <c r="S570" s="5" t="s">
        <v>53</v>
      </c>
      <c r="T570" s="5">
        <v>70.0</v>
      </c>
      <c r="U570" s="5" t="s">
        <v>93</v>
      </c>
      <c r="V570" s="5" t="s">
        <v>5638</v>
      </c>
      <c r="W570" s="5" t="s">
        <v>71</v>
      </c>
      <c r="X570" s="5" t="s">
        <v>52</v>
      </c>
      <c r="Y570" s="5" t="s">
        <v>5632</v>
      </c>
      <c r="Z570" s="5" t="s">
        <v>5639</v>
      </c>
      <c r="AA570" s="5" t="s">
        <v>200</v>
      </c>
      <c r="AB570" s="5" t="s">
        <v>52</v>
      </c>
      <c r="AC570" s="5" t="s">
        <v>216</v>
      </c>
      <c r="AD570" s="5" t="s">
        <v>217</v>
      </c>
      <c r="AE570" s="5" t="s">
        <v>218</v>
      </c>
      <c r="AF570" s="5" t="s">
        <v>52</v>
      </c>
      <c r="AG570" s="5" t="s">
        <v>52</v>
      </c>
      <c r="AH570" s="5" t="s">
        <v>52</v>
      </c>
      <c r="AI570" s="5" t="s">
        <v>5635</v>
      </c>
      <c r="AJ570" s="5" t="s">
        <v>5636</v>
      </c>
      <c r="AK570" s="5" t="s">
        <v>2223</v>
      </c>
    </row>
    <row r="571" ht="15.75" customHeight="1">
      <c r="A571" s="5" t="s">
        <v>5640</v>
      </c>
      <c r="B571" s="5" t="s">
        <v>5641</v>
      </c>
      <c r="C571" s="5" t="s">
        <v>4531</v>
      </c>
      <c r="D571" s="6">
        <v>44861.0</v>
      </c>
      <c r="E571" s="5">
        <v>51359.0</v>
      </c>
      <c r="F571" s="5">
        <v>23345.0</v>
      </c>
      <c r="G571" s="5" t="s">
        <v>5642</v>
      </c>
      <c r="H571" s="5" t="s">
        <v>1792</v>
      </c>
      <c r="I571" s="5" t="s">
        <v>5643</v>
      </c>
      <c r="J571" s="5" t="s">
        <v>1460</v>
      </c>
      <c r="K571" s="5" t="s">
        <v>5644</v>
      </c>
      <c r="L571" s="5" t="s">
        <v>5645</v>
      </c>
      <c r="M571" s="5" t="s">
        <v>4536</v>
      </c>
      <c r="N571" s="5">
        <v>30339.0</v>
      </c>
      <c r="O571" s="5">
        <v>3.0</v>
      </c>
      <c r="P571" s="5" t="s">
        <v>5646</v>
      </c>
      <c r="Q571" s="5" t="s">
        <v>2662</v>
      </c>
      <c r="R571" s="5">
        <v>2633.0</v>
      </c>
      <c r="S571" s="5" t="s">
        <v>69</v>
      </c>
      <c r="T571" s="5">
        <v>173.0</v>
      </c>
      <c r="U571" s="5" t="s">
        <v>93</v>
      </c>
      <c r="V571" s="5" t="s">
        <v>5647</v>
      </c>
      <c r="W571" s="5" t="s">
        <v>71</v>
      </c>
      <c r="X571" s="5" t="s">
        <v>52</v>
      </c>
      <c r="Y571" s="5" t="s">
        <v>5648</v>
      </c>
      <c r="Z571" s="5" t="s">
        <v>5649</v>
      </c>
      <c r="AA571" s="5" t="s">
        <v>235</v>
      </c>
      <c r="AB571" s="5" t="s">
        <v>52</v>
      </c>
      <c r="AC571" s="5" t="s">
        <v>216</v>
      </c>
      <c r="AD571" s="5" t="s">
        <v>217</v>
      </c>
      <c r="AE571" s="5" t="s">
        <v>218</v>
      </c>
      <c r="AF571" s="5" t="s">
        <v>52</v>
      </c>
      <c r="AG571" s="5" t="s">
        <v>52</v>
      </c>
      <c r="AH571" s="5" t="s">
        <v>52</v>
      </c>
      <c r="AI571" s="5" t="s">
        <v>5641</v>
      </c>
      <c r="AJ571" s="5" t="s">
        <v>5645</v>
      </c>
      <c r="AK571" s="5" t="s">
        <v>4541</v>
      </c>
    </row>
    <row r="572" ht="15.75" customHeight="1">
      <c r="A572" s="5" t="s">
        <v>5650</v>
      </c>
      <c r="B572" s="5" t="s">
        <v>5651</v>
      </c>
      <c r="C572" s="5" t="s">
        <v>5652</v>
      </c>
      <c r="D572" s="6">
        <v>44859.0</v>
      </c>
      <c r="E572" s="5">
        <v>24737.0</v>
      </c>
      <c r="F572" s="5">
        <v>11244.0</v>
      </c>
      <c r="G572" s="5" t="s">
        <v>435</v>
      </c>
      <c r="H572" s="5" t="s">
        <v>45</v>
      </c>
      <c r="I572" s="5" t="s">
        <v>5653</v>
      </c>
      <c r="J572" s="5" t="s">
        <v>424</v>
      </c>
      <c r="K572" s="5" t="s">
        <v>5654</v>
      </c>
      <c r="L572" s="5" t="s">
        <v>5655</v>
      </c>
      <c r="M572" s="5" t="s">
        <v>5656</v>
      </c>
      <c r="N572" s="5">
        <v>17057.0</v>
      </c>
      <c r="O572" s="5">
        <v>1.0</v>
      </c>
      <c r="P572" s="5" t="s">
        <v>5657</v>
      </c>
      <c r="Q572" s="5" t="s">
        <v>244</v>
      </c>
      <c r="R572" s="5">
        <v>42.0</v>
      </c>
      <c r="S572" s="5" t="s">
        <v>53</v>
      </c>
      <c r="T572" s="5">
        <v>57.0</v>
      </c>
      <c r="U572" s="5" t="s">
        <v>70</v>
      </c>
      <c r="V572" s="5" t="s">
        <v>5658</v>
      </c>
      <c r="W572" s="5" t="s">
        <v>52</v>
      </c>
      <c r="X572" s="5" t="s">
        <v>52</v>
      </c>
      <c r="Y572" s="5" t="s">
        <v>5659</v>
      </c>
      <c r="Z572" s="5" t="s">
        <v>5660</v>
      </c>
      <c r="AA572" s="5" t="s">
        <v>730</v>
      </c>
      <c r="AB572" s="5" t="s">
        <v>52</v>
      </c>
      <c r="AC572" s="5" t="s">
        <v>72</v>
      </c>
      <c r="AD572" s="5" t="s">
        <v>73</v>
      </c>
      <c r="AE572" s="5" t="s">
        <v>74</v>
      </c>
      <c r="AF572" s="5" t="s">
        <v>75</v>
      </c>
      <c r="AG572" s="5" t="s">
        <v>76</v>
      </c>
      <c r="AH572" s="5" t="s">
        <v>77</v>
      </c>
      <c r="AI572" s="5" t="s">
        <v>102</v>
      </c>
      <c r="AJ572" s="5" t="s">
        <v>102</v>
      </c>
      <c r="AK572" s="5" t="s">
        <v>5661</v>
      </c>
    </row>
    <row r="573" ht="15.75" customHeight="1">
      <c r="A573" s="5" t="s">
        <v>5662</v>
      </c>
      <c r="B573" s="5" t="s">
        <v>577</v>
      </c>
      <c r="C573" s="5" t="s">
        <v>5663</v>
      </c>
      <c r="D573" s="6">
        <v>44858.0</v>
      </c>
      <c r="E573" s="5">
        <v>21885.0</v>
      </c>
      <c r="F573" s="5">
        <v>9948.0</v>
      </c>
      <c r="G573" s="5" t="s">
        <v>1458</v>
      </c>
      <c r="H573" s="5" t="s">
        <v>45</v>
      </c>
      <c r="I573" s="5" t="s">
        <v>5664</v>
      </c>
      <c r="J573" s="5" t="s">
        <v>1460</v>
      </c>
      <c r="K573" s="5" t="s">
        <v>5665</v>
      </c>
      <c r="L573" s="5" t="s">
        <v>5666</v>
      </c>
      <c r="M573" s="5" t="s">
        <v>5667</v>
      </c>
      <c r="N573" s="5" t="s">
        <v>52</v>
      </c>
      <c r="O573" s="5">
        <v>1.0</v>
      </c>
      <c r="P573" s="5" t="s">
        <v>5668</v>
      </c>
      <c r="Q573" s="5" t="s">
        <v>244</v>
      </c>
      <c r="R573" s="5">
        <v>766.0</v>
      </c>
      <c r="S573" s="5" t="s">
        <v>115</v>
      </c>
      <c r="T573" s="5">
        <v>38.0</v>
      </c>
      <c r="U573" s="5" t="s">
        <v>70</v>
      </c>
      <c r="V573" s="5" t="s">
        <v>5669</v>
      </c>
      <c r="W573" s="5" t="s">
        <v>52</v>
      </c>
      <c r="X573" s="5" t="s">
        <v>52</v>
      </c>
      <c r="Y573" s="5" t="s">
        <v>5390</v>
      </c>
      <c r="Z573" s="5" t="s">
        <v>5670</v>
      </c>
      <c r="AA573" s="5" t="s">
        <v>119</v>
      </c>
      <c r="AB573" s="5" t="s">
        <v>52</v>
      </c>
      <c r="AC573" s="5" t="s">
        <v>72</v>
      </c>
      <c r="AD573" s="5" t="s">
        <v>73</v>
      </c>
      <c r="AE573" s="5" t="s">
        <v>74</v>
      </c>
      <c r="AF573" s="5" t="s">
        <v>75</v>
      </c>
      <c r="AG573" s="5" t="s">
        <v>76</v>
      </c>
      <c r="AH573" s="5" t="s">
        <v>77</v>
      </c>
      <c r="AI573" s="5" t="s">
        <v>3093</v>
      </c>
      <c r="AJ573" s="5" t="s">
        <v>3604</v>
      </c>
      <c r="AK573" s="5" t="s">
        <v>5671</v>
      </c>
    </row>
    <row r="574" ht="15.75" customHeight="1">
      <c r="A574" s="5" t="s">
        <v>5672</v>
      </c>
      <c r="B574" s="5" t="s">
        <v>237</v>
      </c>
      <c r="C574" s="5" t="s">
        <v>238</v>
      </c>
      <c r="D574" s="6">
        <v>44857.0</v>
      </c>
      <c r="E574" s="5">
        <v>17906.0</v>
      </c>
      <c r="F574" s="5">
        <v>8139.0</v>
      </c>
      <c r="G574" s="5" t="s">
        <v>170</v>
      </c>
      <c r="H574" s="5" t="s">
        <v>45</v>
      </c>
      <c r="I574" s="5" t="s">
        <v>5673</v>
      </c>
      <c r="J574" s="5" t="s">
        <v>170</v>
      </c>
      <c r="K574" s="5" t="s">
        <v>391</v>
      </c>
      <c r="L574" s="5" t="s">
        <v>2261</v>
      </c>
      <c r="M574" s="5" t="s">
        <v>2262</v>
      </c>
      <c r="N574" s="5">
        <v>17055.0</v>
      </c>
      <c r="O574" s="5">
        <v>1.0</v>
      </c>
      <c r="P574" s="5" t="s">
        <v>5674</v>
      </c>
      <c r="Q574" s="5" t="s">
        <v>244</v>
      </c>
      <c r="R574" s="5">
        <v>156.0</v>
      </c>
      <c r="S574" s="5" t="s">
        <v>53</v>
      </c>
      <c r="T574" s="5">
        <v>55.0</v>
      </c>
      <c r="U574" s="5" t="s">
        <v>70</v>
      </c>
      <c r="V574" s="5" t="s">
        <v>5675</v>
      </c>
      <c r="W574" s="5" t="s">
        <v>52</v>
      </c>
      <c r="X574" s="5" t="s">
        <v>52</v>
      </c>
      <c r="Y574" s="5" t="s">
        <v>5676</v>
      </c>
      <c r="Z574" s="5" t="s">
        <v>5677</v>
      </c>
      <c r="AA574" s="5" t="s">
        <v>59</v>
      </c>
      <c r="AB574" s="5" t="s">
        <v>52</v>
      </c>
      <c r="AC574" s="5" t="s">
        <v>72</v>
      </c>
      <c r="AD574" s="5" t="s">
        <v>73</v>
      </c>
      <c r="AE574" s="5" t="s">
        <v>74</v>
      </c>
      <c r="AF574" s="5" t="s">
        <v>75</v>
      </c>
      <c r="AG574" s="5" t="s">
        <v>76</v>
      </c>
      <c r="AH574" s="5" t="s">
        <v>77</v>
      </c>
      <c r="AI574" s="5" t="s">
        <v>3566</v>
      </c>
      <c r="AJ574" s="5" t="s">
        <v>3567</v>
      </c>
      <c r="AK574" s="5" t="s">
        <v>59</v>
      </c>
    </row>
    <row r="575" ht="15.75" customHeight="1">
      <c r="A575" s="5" t="s">
        <v>5678</v>
      </c>
      <c r="B575" s="5" t="s">
        <v>5679</v>
      </c>
      <c r="C575" s="5" t="s">
        <v>5680</v>
      </c>
      <c r="D575" s="6">
        <v>44857.0</v>
      </c>
      <c r="E575" s="5">
        <v>7269.0</v>
      </c>
      <c r="F575" s="5">
        <v>3304.0</v>
      </c>
      <c r="G575" s="5" t="s">
        <v>1652</v>
      </c>
      <c r="H575" s="5" t="s">
        <v>272</v>
      </c>
      <c r="I575" s="5" t="s">
        <v>5681</v>
      </c>
      <c r="J575" s="5" t="s">
        <v>274</v>
      </c>
      <c r="K575" s="5" t="s">
        <v>391</v>
      </c>
      <c r="L575" s="5" t="s">
        <v>5682</v>
      </c>
      <c r="M575" s="5" t="s">
        <v>5683</v>
      </c>
      <c r="N575" s="5">
        <v>90040.0</v>
      </c>
      <c r="O575" s="5">
        <v>1.0</v>
      </c>
      <c r="P575" s="5" t="s">
        <v>5684</v>
      </c>
      <c r="Q575" s="5" t="s">
        <v>91</v>
      </c>
      <c r="R575" s="5">
        <v>413.0</v>
      </c>
      <c r="S575" s="5" t="s">
        <v>69</v>
      </c>
      <c r="T575" s="5">
        <v>0.0</v>
      </c>
      <c r="U575" s="5" t="s">
        <v>52</v>
      </c>
      <c r="V575" s="5" t="s">
        <v>5685</v>
      </c>
      <c r="W575" s="5" t="s">
        <v>55</v>
      </c>
      <c r="X575" s="5" t="s">
        <v>5686</v>
      </c>
      <c r="Y575" s="5" t="s">
        <v>5687</v>
      </c>
      <c r="Z575" s="5" t="s">
        <v>5688</v>
      </c>
      <c r="AA575" s="5" t="s">
        <v>59</v>
      </c>
      <c r="AB575" s="5" t="s">
        <v>52</v>
      </c>
      <c r="AC575" s="5" t="s">
        <v>5689</v>
      </c>
      <c r="AD575" s="5" t="s">
        <v>5690</v>
      </c>
      <c r="AE575" s="5" t="s">
        <v>404</v>
      </c>
      <c r="AF575" s="5" t="s">
        <v>52</v>
      </c>
      <c r="AG575" s="5">
        <v>266071.0</v>
      </c>
      <c r="AH575" s="5" t="s">
        <v>5691</v>
      </c>
      <c r="AI575" s="5" t="s">
        <v>102</v>
      </c>
      <c r="AJ575" s="5" t="s">
        <v>102</v>
      </c>
      <c r="AK575" s="5" t="s">
        <v>1666</v>
      </c>
    </row>
    <row r="576" ht="15.75" customHeight="1">
      <c r="A576" s="5" t="s">
        <v>5692</v>
      </c>
      <c r="B576" s="5" t="s">
        <v>5693</v>
      </c>
      <c r="C576" s="5" t="s">
        <v>5151</v>
      </c>
      <c r="D576" s="6">
        <v>44855.0</v>
      </c>
      <c r="E576" s="5">
        <v>111593.0</v>
      </c>
      <c r="F576" s="5">
        <v>50724.0</v>
      </c>
      <c r="G576" s="5" t="s">
        <v>271</v>
      </c>
      <c r="H576" s="5" t="s">
        <v>290</v>
      </c>
      <c r="I576" s="5" t="s">
        <v>5694</v>
      </c>
      <c r="J576" s="5" t="s">
        <v>274</v>
      </c>
      <c r="K576" s="5" t="s">
        <v>3734</v>
      </c>
      <c r="L576" s="5" t="s">
        <v>5695</v>
      </c>
      <c r="M576" s="5" t="s">
        <v>5696</v>
      </c>
      <c r="N576" s="5" t="s">
        <v>5697</v>
      </c>
      <c r="O576" s="5">
        <v>6.0</v>
      </c>
      <c r="P576" s="5" t="s">
        <v>5698</v>
      </c>
      <c r="Q576" s="5" t="s">
        <v>1076</v>
      </c>
      <c r="R576" s="5">
        <v>264.0</v>
      </c>
      <c r="S576" s="5" t="s">
        <v>53</v>
      </c>
      <c r="T576" s="5">
        <v>360.0</v>
      </c>
      <c r="U576" s="5" t="s">
        <v>70</v>
      </c>
      <c r="V576" s="5" t="s">
        <v>5699</v>
      </c>
      <c r="W576" s="5" t="s">
        <v>52</v>
      </c>
      <c r="X576" s="5" t="s">
        <v>52</v>
      </c>
      <c r="Y576" s="5" t="s">
        <v>5700</v>
      </c>
      <c r="Z576" s="5" t="s">
        <v>5701</v>
      </c>
      <c r="AA576" s="5" t="s">
        <v>604</v>
      </c>
      <c r="AB576" s="5" t="s">
        <v>52</v>
      </c>
      <c r="AC576" s="5" t="s">
        <v>72</v>
      </c>
      <c r="AD576" s="5" t="s">
        <v>73</v>
      </c>
      <c r="AE576" s="5" t="s">
        <v>74</v>
      </c>
      <c r="AF576" s="5" t="s">
        <v>75</v>
      </c>
      <c r="AG576" s="5" t="s">
        <v>76</v>
      </c>
      <c r="AH576" s="5" t="s">
        <v>77</v>
      </c>
      <c r="AI576" s="5" t="s">
        <v>102</v>
      </c>
      <c r="AJ576" s="5" t="s">
        <v>102</v>
      </c>
      <c r="AK576" s="5" t="s">
        <v>286</v>
      </c>
    </row>
    <row r="577" ht="15.75" customHeight="1">
      <c r="A577" s="5" t="s">
        <v>5702</v>
      </c>
      <c r="B577" s="5" t="s">
        <v>4346</v>
      </c>
      <c r="C577" s="5" t="s">
        <v>5703</v>
      </c>
      <c r="D577" s="6">
        <v>44855.0</v>
      </c>
      <c r="E577" s="5">
        <v>46418.0</v>
      </c>
      <c r="F577" s="5">
        <v>21099.0</v>
      </c>
      <c r="G577" s="5" t="s">
        <v>2343</v>
      </c>
      <c r="H577" s="5" t="s">
        <v>189</v>
      </c>
      <c r="I577" s="5" t="s">
        <v>5704</v>
      </c>
      <c r="J577" s="5" t="s">
        <v>1460</v>
      </c>
      <c r="K577" s="5" t="s">
        <v>5705</v>
      </c>
      <c r="L577" s="5" t="s">
        <v>5706</v>
      </c>
      <c r="M577" s="5" t="s">
        <v>5707</v>
      </c>
      <c r="N577" s="5">
        <v>77338.0</v>
      </c>
      <c r="O577" s="5">
        <v>1.0</v>
      </c>
      <c r="P577" s="5" t="s">
        <v>5708</v>
      </c>
      <c r="Q577" s="5">
        <v>2210.0</v>
      </c>
      <c r="R577" s="5">
        <v>18.0</v>
      </c>
      <c r="S577" s="5" t="s">
        <v>115</v>
      </c>
      <c r="T577" s="5">
        <v>0.0</v>
      </c>
      <c r="U577" s="5" t="s">
        <v>52</v>
      </c>
      <c r="V577" s="5" t="s">
        <v>5709</v>
      </c>
      <c r="W577" s="5" t="s">
        <v>71</v>
      </c>
      <c r="X577" s="5" t="s">
        <v>52</v>
      </c>
      <c r="Y577" s="5" t="s">
        <v>5710</v>
      </c>
      <c r="Z577" s="5" t="s">
        <v>5711</v>
      </c>
      <c r="AA577" s="5" t="s">
        <v>235</v>
      </c>
      <c r="AB577" s="5" t="s">
        <v>52</v>
      </c>
      <c r="AC577" s="5" t="s">
        <v>181</v>
      </c>
      <c r="AD577" s="5" t="s">
        <v>182</v>
      </c>
      <c r="AE577" s="5" t="s">
        <v>183</v>
      </c>
      <c r="AF577" s="5" t="s">
        <v>52</v>
      </c>
      <c r="AG577" s="5" t="s">
        <v>52</v>
      </c>
      <c r="AH577" s="5" t="s">
        <v>184</v>
      </c>
      <c r="AI577" s="5" t="s">
        <v>4346</v>
      </c>
      <c r="AJ577" s="5" t="s">
        <v>5706</v>
      </c>
      <c r="AK577" s="5" t="s">
        <v>5712</v>
      </c>
    </row>
    <row r="578" ht="15.75" customHeight="1">
      <c r="A578" s="5" t="s">
        <v>5713</v>
      </c>
      <c r="B578" s="5" t="s">
        <v>3008</v>
      </c>
      <c r="C578" s="5" t="s">
        <v>3009</v>
      </c>
      <c r="D578" s="6">
        <v>44855.0</v>
      </c>
      <c r="E578" s="5">
        <v>525668.0</v>
      </c>
      <c r="F578" s="5">
        <v>238940.0</v>
      </c>
      <c r="G578" s="5" t="s">
        <v>107</v>
      </c>
      <c r="H578" s="5" t="s">
        <v>366</v>
      </c>
      <c r="I578" s="5" t="s">
        <v>3074</v>
      </c>
      <c r="J578" s="5" t="s">
        <v>109</v>
      </c>
      <c r="K578" s="5" t="s">
        <v>5714</v>
      </c>
      <c r="L578" s="5" t="s">
        <v>5715</v>
      </c>
      <c r="M578" s="5" t="s">
        <v>5716</v>
      </c>
      <c r="N578" s="5">
        <v>33134.0</v>
      </c>
      <c r="O578" s="5">
        <v>16.0</v>
      </c>
      <c r="P578" s="5" t="s">
        <v>5717</v>
      </c>
      <c r="Q578" s="5" t="s">
        <v>5718</v>
      </c>
      <c r="R578" s="5">
        <v>2376.0</v>
      </c>
      <c r="S578" s="5" t="s">
        <v>53</v>
      </c>
      <c r="T578" s="5">
        <v>8.0</v>
      </c>
      <c r="U578" s="5" t="s">
        <v>70</v>
      </c>
      <c r="V578" s="5" t="s">
        <v>5719</v>
      </c>
      <c r="W578" s="5" t="s">
        <v>71</v>
      </c>
      <c r="X578" s="5" t="s">
        <v>52</v>
      </c>
      <c r="Y578" s="5" t="s">
        <v>5720</v>
      </c>
      <c r="Z578" s="5" t="s">
        <v>5721</v>
      </c>
      <c r="AA578" s="5" t="s">
        <v>119</v>
      </c>
      <c r="AB578" s="5" t="s">
        <v>52</v>
      </c>
      <c r="AC578" s="5" t="s">
        <v>398</v>
      </c>
      <c r="AD578" s="5" t="s">
        <v>399</v>
      </c>
      <c r="AE578" s="5" t="s">
        <v>400</v>
      </c>
      <c r="AF578" s="5" t="s">
        <v>401</v>
      </c>
      <c r="AG578" s="5">
        <v>23502.0</v>
      </c>
      <c r="AH578" s="5" t="s">
        <v>402</v>
      </c>
      <c r="AI578" s="5" t="s">
        <v>3008</v>
      </c>
      <c r="AJ578" s="5" t="s">
        <v>5722</v>
      </c>
      <c r="AK578" s="5" t="s">
        <v>126</v>
      </c>
    </row>
    <row r="579" ht="15.75" customHeight="1">
      <c r="A579" s="5" t="s">
        <v>5723</v>
      </c>
      <c r="B579" s="5" t="s">
        <v>3020</v>
      </c>
      <c r="C579" s="5" t="s">
        <v>3021</v>
      </c>
      <c r="D579" s="6">
        <v>44855.0</v>
      </c>
      <c r="E579" s="5">
        <v>36960.0</v>
      </c>
      <c r="F579" s="5">
        <v>16800.0</v>
      </c>
      <c r="G579" s="5" t="s">
        <v>107</v>
      </c>
      <c r="H579" s="5" t="s">
        <v>366</v>
      </c>
      <c r="I579" s="5" t="s">
        <v>3074</v>
      </c>
      <c r="J579" s="5" t="s">
        <v>109</v>
      </c>
      <c r="K579" s="5" t="s">
        <v>207</v>
      </c>
      <c r="L579" s="5" t="s">
        <v>3022</v>
      </c>
      <c r="M579" s="5" t="s">
        <v>3023</v>
      </c>
      <c r="N579" s="5" t="s">
        <v>52</v>
      </c>
      <c r="O579" s="5">
        <v>3.0</v>
      </c>
      <c r="P579" s="5" t="s">
        <v>5724</v>
      </c>
      <c r="Q579" s="5" t="s">
        <v>2229</v>
      </c>
      <c r="R579" s="5">
        <v>24.0</v>
      </c>
      <c r="S579" s="5" t="s">
        <v>53</v>
      </c>
      <c r="T579" s="5">
        <v>1.0</v>
      </c>
      <c r="U579" s="5" t="s">
        <v>70</v>
      </c>
      <c r="V579" s="5" t="s">
        <v>5725</v>
      </c>
      <c r="W579" s="5" t="s">
        <v>55</v>
      </c>
      <c r="X579" s="5" t="s">
        <v>5719</v>
      </c>
      <c r="Y579" s="5" t="s">
        <v>5720</v>
      </c>
      <c r="Z579" s="5" t="s">
        <v>5726</v>
      </c>
      <c r="AA579" s="5" t="s">
        <v>119</v>
      </c>
      <c r="AB579" s="5" t="s">
        <v>52</v>
      </c>
      <c r="AC579" s="5" t="s">
        <v>398</v>
      </c>
      <c r="AD579" s="5" t="s">
        <v>399</v>
      </c>
      <c r="AE579" s="5" t="s">
        <v>400</v>
      </c>
      <c r="AF579" s="5" t="s">
        <v>401</v>
      </c>
      <c r="AG579" s="5">
        <v>23502.0</v>
      </c>
      <c r="AH579" s="5" t="s">
        <v>402</v>
      </c>
      <c r="AI579" s="5" t="s">
        <v>102</v>
      </c>
      <c r="AJ579" s="5" t="s">
        <v>102</v>
      </c>
      <c r="AK579" s="5" t="s">
        <v>126</v>
      </c>
    </row>
    <row r="580" ht="15.75" customHeight="1">
      <c r="A580" s="5" t="s">
        <v>5723</v>
      </c>
      <c r="B580" s="5" t="s">
        <v>3020</v>
      </c>
      <c r="C580" s="5" t="s">
        <v>5727</v>
      </c>
      <c r="D580" s="6">
        <v>44855.0</v>
      </c>
      <c r="E580" s="5">
        <v>36960.0</v>
      </c>
      <c r="F580" s="5">
        <v>16800.0</v>
      </c>
      <c r="G580" s="5" t="s">
        <v>107</v>
      </c>
      <c r="H580" s="5" t="s">
        <v>366</v>
      </c>
      <c r="I580" s="5" t="s">
        <v>3074</v>
      </c>
      <c r="J580" s="5" t="s">
        <v>109</v>
      </c>
      <c r="K580" s="5" t="s">
        <v>207</v>
      </c>
      <c r="L580" s="5" t="s">
        <v>3022</v>
      </c>
      <c r="M580" s="5" t="s">
        <v>3023</v>
      </c>
      <c r="N580" s="5" t="s">
        <v>52</v>
      </c>
      <c r="O580" s="5">
        <v>3.0</v>
      </c>
      <c r="P580" s="5" t="s">
        <v>5724</v>
      </c>
      <c r="Q580" s="5" t="s">
        <v>2229</v>
      </c>
      <c r="R580" s="5">
        <v>24.0</v>
      </c>
      <c r="S580" s="5" t="s">
        <v>53</v>
      </c>
      <c r="T580" s="5">
        <v>1.0</v>
      </c>
      <c r="U580" s="5" t="s">
        <v>70</v>
      </c>
      <c r="V580" s="5" t="s">
        <v>5728</v>
      </c>
      <c r="W580" s="5" t="s">
        <v>55</v>
      </c>
      <c r="X580" s="5" t="s">
        <v>5729</v>
      </c>
      <c r="Y580" s="5" t="s">
        <v>5720</v>
      </c>
      <c r="Z580" s="5" t="s">
        <v>5726</v>
      </c>
      <c r="AA580" s="5" t="s">
        <v>119</v>
      </c>
      <c r="AB580" s="5" t="s">
        <v>52</v>
      </c>
      <c r="AC580" s="5" t="s">
        <v>398</v>
      </c>
      <c r="AD580" s="5" t="s">
        <v>399</v>
      </c>
      <c r="AE580" s="5" t="s">
        <v>400</v>
      </c>
      <c r="AF580" s="5" t="s">
        <v>401</v>
      </c>
      <c r="AG580" s="5">
        <v>23502.0</v>
      </c>
      <c r="AH580" s="5" t="s">
        <v>402</v>
      </c>
      <c r="AI580" s="5" t="s">
        <v>102</v>
      </c>
      <c r="AJ580" s="5" t="s">
        <v>102</v>
      </c>
      <c r="AK580" s="5" t="s">
        <v>126</v>
      </c>
    </row>
    <row r="581" ht="15.75" customHeight="1">
      <c r="A581" s="5" t="s">
        <v>5730</v>
      </c>
      <c r="B581" s="5" t="s">
        <v>3008</v>
      </c>
      <c r="C581" s="5" t="s">
        <v>3009</v>
      </c>
      <c r="D581" s="6">
        <v>44855.0</v>
      </c>
      <c r="E581" s="5">
        <v>490468.0</v>
      </c>
      <c r="F581" s="5">
        <v>222940.0</v>
      </c>
      <c r="G581" s="5" t="s">
        <v>107</v>
      </c>
      <c r="H581" s="5" t="s">
        <v>366</v>
      </c>
      <c r="I581" s="5" t="s">
        <v>3074</v>
      </c>
      <c r="J581" s="5" t="s">
        <v>109</v>
      </c>
      <c r="K581" s="5" t="s">
        <v>5731</v>
      </c>
      <c r="L581" s="5" t="s">
        <v>5715</v>
      </c>
      <c r="M581" s="5" t="s">
        <v>5732</v>
      </c>
      <c r="N581" s="5">
        <v>33134.0</v>
      </c>
      <c r="O581" s="5">
        <v>15.0</v>
      </c>
      <c r="P581" s="5" t="s">
        <v>5733</v>
      </c>
      <c r="Q581" s="5" t="s">
        <v>5734</v>
      </c>
      <c r="R581" s="5">
        <v>2208.0</v>
      </c>
      <c r="S581" s="5" t="s">
        <v>53</v>
      </c>
      <c r="T581" s="5">
        <v>7.0</v>
      </c>
      <c r="U581" s="5" t="s">
        <v>70</v>
      </c>
      <c r="V581" s="5" t="s">
        <v>5729</v>
      </c>
      <c r="W581" s="5" t="s">
        <v>71</v>
      </c>
      <c r="X581" s="5" t="s">
        <v>52</v>
      </c>
      <c r="Y581" s="5" t="s">
        <v>5720</v>
      </c>
      <c r="Z581" s="5" t="s">
        <v>5735</v>
      </c>
      <c r="AA581" s="5" t="s">
        <v>119</v>
      </c>
      <c r="AB581" s="5" t="s">
        <v>52</v>
      </c>
      <c r="AC581" s="5" t="s">
        <v>398</v>
      </c>
      <c r="AD581" s="5" t="s">
        <v>399</v>
      </c>
      <c r="AE581" s="5" t="s">
        <v>400</v>
      </c>
      <c r="AF581" s="5" t="s">
        <v>401</v>
      </c>
      <c r="AG581" s="5">
        <v>23502.0</v>
      </c>
      <c r="AH581" s="5" t="s">
        <v>402</v>
      </c>
      <c r="AI581" s="5" t="s">
        <v>3008</v>
      </c>
      <c r="AJ581" s="5" t="s">
        <v>5722</v>
      </c>
      <c r="AK581" s="5" t="s">
        <v>126</v>
      </c>
    </row>
    <row r="582" ht="15.75" customHeight="1">
      <c r="A582" s="5" t="s">
        <v>5736</v>
      </c>
      <c r="B582" s="5" t="s">
        <v>5602</v>
      </c>
      <c r="C582" s="5" t="s">
        <v>5603</v>
      </c>
      <c r="D582" s="6">
        <v>44852.0</v>
      </c>
      <c r="E582" s="5">
        <v>129228.0</v>
      </c>
      <c r="F582" s="5">
        <v>58740.0</v>
      </c>
      <c r="G582" s="5" t="s">
        <v>1419</v>
      </c>
      <c r="H582" s="5" t="s">
        <v>480</v>
      </c>
      <c r="I582" s="5" t="s">
        <v>5737</v>
      </c>
      <c r="J582" s="5" t="s">
        <v>256</v>
      </c>
      <c r="K582" s="5" t="s">
        <v>533</v>
      </c>
      <c r="L582" s="5" t="s">
        <v>5605</v>
      </c>
      <c r="M582" s="5" t="s">
        <v>5606</v>
      </c>
      <c r="N582" s="5" t="s">
        <v>52</v>
      </c>
      <c r="O582" s="5">
        <v>2.0</v>
      </c>
      <c r="P582" s="5" t="s">
        <v>5738</v>
      </c>
      <c r="Q582" s="5" t="s">
        <v>156</v>
      </c>
      <c r="R582" s="5">
        <v>116.0</v>
      </c>
      <c r="S582" s="5" t="s">
        <v>53</v>
      </c>
      <c r="T582" s="5">
        <v>0.0</v>
      </c>
      <c r="U582" s="5" t="s">
        <v>70</v>
      </c>
      <c r="V582" s="5" t="s">
        <v>5739</v>
      </c>
      <c r="W582" s="5" t="s">
        <v>52</v>
      </c>
      <c r="X582" s="5" t="s">
        <v>52</v>
      </c>
      <c r="Y582" s="5" t="s">
        <v>5740</v>
      </c>
      <c r="Z582" s="5" t="s">
        <v>5741</v>
      </c>
      <c r="AA582" s="5" t="s">
        <v>260</v>
      </c>
      <c r="AB582" s="5" t="s">
        <v>52</v>
      </c>
      <c r="AC582" s="5" t="s">
        <v>398</v>
      </c>
      <c r="AD582" s="5" t="s">
        <v>399</v>
      </c>
      <c r="AE582" s="5" t="s">
        <v>400</v>
      </c>
      <c r="AF582" s="5" t="s">
        <v>401</v>
      </c>
      <c r="AG582" s="5">
        <v>23502.0</v>
      </c>
      <c r="AH582" s="5" t="s">
        <v>402</v>
      </c>
      <c r="AI582" s="5" t="s">
        <v>5602</v>
      </c>
      <c r="AJ582" s="5" t="s">
        <v>5610</v>
      </c>
      <c r="AK582" s="5" t="s">
        <v>1428</v>
      </c>
    </row>
    <row r="583" ht="15.75" customHeight="1">
      <c r="A583" s="5" t="s">
        <v>5742</v>
      </c>
      <c r="B583" s="5" t="s">
        <v>5602</v>
      </c>
      <c r="C583" s="5" t="s">
        <v>5603</v>
      </c>
      <c r="D583" s="6">
        <v>44852.0</v>
      </c>
      <c r="E583" s="5">
        <v>64812.0</v>
      </c>
      <c r="F583" s="5">
        <v>29460.0</v>
      </c>
      <c r="G583" s="5" t="s">
        <v>1419</v>
      </c>
      <c r="H583" s="5" t="s">
        <v>480</v>
      </c>
      <c r="I583" s="5" t="s">
        <v>5737</v>
      </c>
      <c r="J583" s="5" t="s">
        <v>256</v>
      </c>
      <c r="K583" s="5" t="s">
        <v>744</v>
      </c>
      <c r="L583" s="5" t="s">
        <v>5605</v>
      </c>
      <c r="M583" s="5" t="s">
        <v>5606</v>
      </c>
      <c r="N583" s="5" t="s">
        <v>52</v>
      </c>
      <c r="O583" s="5">
        <v>1.0</v>
      </c>
      <c r="P583" s="5" t="s">
        <v>5743</v>
      </c>
      <c r="Q583" s="5">
        <v>4500.0</v>
      </c>
      <c r="R583" s="5">
        <v>58.0</v>
      </c>
      <c r="S583" s="5" t="s">
        <v>53</v>
      </c>
      <c r="T583" s="5">
        <v>0.0</v>
      </c>
      <c r="U583" s="5" t="s">
        <v>70</v>
      </c>
      <c r="V583" s="5" t="s">
        <v>5744</v>
      </c>
      <c r="W583" s="5" t="s">
        <v>52</v>
      </c>
      <c r="X583" s="5" t="s">
        <v>52</v>
      </c>
      <c r="Y583" s="5" t="s">
        <v>5740</v>
      </c>
      <c r="Z583" s="5">
        <v>3303436.0</v>
      </c>
      <c r="AA583" s="5" t="s">
        <v>260</v>
      </c>
      <c r="AB583" s="5" t="s">
        <v>52</v>
      </c>
      <c r="AC583" s="5" t="s">
        <v>398</v>
      </c>
      <c r="AD583" s="5" t="s">
        <v>399</v>
      </c>
      <c r="AE583" s="5" t="s">
        <v>400</v>
      </c>
      <c r="AF583" s="5" t="s">
        <v>401</v>
      </c>
      <c r="AG583" s="5">
        <v>23502.0</v>
      </c>
      <c r="AH583" s="5" t="s">
        <v>402</v>
      </c>
      <c r="AI583" s="5" t="s">
        <v>5602</v>
      </c>
      <c r="AJ583" s="5" t="s">
        <v>5610</v>
      </c>
      <c r="AK583" s="5" t="s">
        <v>1428</v>
      </c>
    </row>
    <row r="584" ht="15.75" customHeight="1">
      <c r="A584" s="5" t="s">
        <v>5745</v>
      </c>
      <c r="B584" s="5" t="s">
        <v>3493</v>
      </c>
      <c r="C584" s="5" t="s">
        <v>1717</v>
      </c>
      <c r="D584" s="6">
        <v>44852.0</v>
      </c>
      <c r="E584" s="5">
        <v>281455.0</v>
      </c>
      <c r="F584" s="5">
        <v>127934.0</v>
      </c>
      <c r="G584" s="5" t="s">
        <v>1419</v>
      </c>
      <c r="H584" s="5" t="s">
        <v>480</v>
      </c>
      <c r="I584" s="5" t="s">
        <v>5737</v>
      </c>
      <c r="J584" s="5" t="s">
        <v>256</v>
      </c>
      <c r="K584" s="5" t="s">
        <v>5746</v>
      </c>
      <c r="L584" s="5" t="s">
        <v>3493</v>
      </c>
      <c r="M584" s="5" t="s">
        <v>5747</v>
      </c>
      <c r="N584" s="5" t="s">
        <v>52</v>
      </c>
      <c r="O584" s="5">
        <v>5.0</v>
      </c>
      <c r="P584" s="5" t="s">
        <v>5748</v>
      </c>
      <c r="Q584" s="5" t="s">
        <v>5749</v>
      </c>
      <c r="R584" s="5">
        <v>74.0</v>
      </c>
      <c r="S584" s="5" t="s">
        <v>53</v>
      </c>
      <c r="T584" s="5">
        <v>325.0</v>
      </c>
      <c r="U584" s="5" t="s">
        <v>93</v>
      </c>
      <c r="V584" s="5" t="s">
        <v>5750</v>
      </c>
      <c r="W584" s="5" t="s">
        <v>52</v>
      </c>
      <c r="X584" s="5" t="s">
        <v>52</v>
      </c>
      <c r="Y584" s="5" t="s">
        <v>5751</v>
      </c>
      <c r="Z584" s="5" t="s">
        <v>5752</v>
      </c>
      <c r="AA584" s="5" t="s">
        <v>260</v>
      </c>
      <c r="AB584" s="5" t="s">
        <v>52</v>
      </c>
      <c r="AC584" s="5" t="s">
        <v>565</v>
      </c>
      <c r="AD584" s="5" t="s">
        <v>566</v>
      </c>
      <c r="AE584" s="5" t="s">
        <v>567</v>
      </c>
      <c r="AF584" s="5" t="s">
        <v>52</v>
      </c>
      <c r="AG584" s="5" t="s">
        <v>52</v>
      </c>
      <c r="AH584" s="5" t="s">
        <v>568</v>
      </c>
      <c r="AI584" s="5" t="s">
        <v>5753</v>
      </c>
      <c r="AJ584" s="5" t="s">
        <v>5754</v>
      </c>
      <c r="AK584" s="5" t="s">
        <v>1727</v>
      </c>
    </row>
    <row r="585" ht="15.75" customHeight="1">
      <c r="A585" s="5" t="s">
        <v>5755</v>
      </c>
      <c r="B585" s="5" t="s">
        <v>3493</v>
      </c>
      <c r="C585" s="5" t="s">
        <v>1717</v>
      </c>
      <c r="D585" s="6">
        <v>44852.0</v>
      </c>
      <c r="E585" s="5">
        <v>175859.0</v>
      </c>
      <c r="F585" s="5">
        <v>79936.0</v>
      </c>
      <c r="G585" s="5" t="s">
        <v>1419</v>
      </c>
      <c r="H585" s="5" t="s">
        <v>480</v>
      </c>
      <c r="I585" s="5" t="s">
        <v>5737</v>
      </c>
      <c r="J585" s="5" t="s">
        <v>256</v>
      </c>
      <c r="K585" s="5" t="s">
        <v>5756</v>
      </c>
      <c r="L585" s="5" t="s">
        <v>3493</v>
      </c>
      <c r="M585" s="5" t="s">
        <v>5747</v>
      </c>
      <c r="N585" s="5" t="s">
        <v>52</v>
      </c>
      <c r="O585" s="5">
        <v>3.0</v>
      </c>
      <c r="P585" s="5" t="s">
        <v>5757</v>
      </c>
      <c r="Q585" s="5" t="s">
        <v>3360</v>
      </c>
      <c r="R585" s="5">
        <v>43.0</v>
      </c>
      <c r="S585" s="5" t="s">
        <v>53</v>
      </c>
      <c r="T585" s="5">
        <v>195.0</v>
      </c>
      <c r="U585" s="5" t="s">
        <v>93</v>
      </c>
      <c r="V585" s="5" t="s">
        <v>5758</v>
      </c>
      <c r="W585" s="5" t="s">
        <v>52</v>
      </c>
      <c r="X585" s="5" t="s">
        <v>52</v>
      </c>
      <c r="Y585" s="5" t="s">
        <v>5751</v>
      </c>
      <c r="Z585" s="5" t="s">
        <v>5759</v>
      </c>
      <c r="AA585" s="5" t="s">
        <v>260</v>
      </c>
      <c r="AB585" s="5" t="s">
        <v>52</v>
      </c>
      <c r="AC585" s="5" t="s">
        <v>565</v>
      </c>
      <c r="AD585" s="5" t="s">
        <v>566</v>
      </c>
      <c r="AE585" s="5" t="s">
        <v>567</v>
      </c>
      <c r="AF585" s="5" t="s">
        <v>52</v>
      </c>
      <c r="AG585" s="5" t="s">
        <v>52</v>
      </c>
      <c r="AH585" s="5" t="s">
        <v>568</v>
      </c>
      <c r="AI585" s="5" t="s">
        <v>5760</v>
      </c>
      <c r="AJ585" s="5" t="s">
        <v>5761</v>
      </c>
      <c r="AK585" s="5" t="s">
        <v>1727</v>
      </c>
    </row>
    <row r="586" ht="15.75" customHeight="1">
      <c r="A586" s="5" t="s">
        <v>5762</v>
      </c>
      <c r="B586" s="5" t="s">
        <v>1716</v>
      </c>
      <c r="C586" s="5" t="s">
        <v>1717</v>
      </c>
      <c r="D586" s="6">
        <v>44852.0</v>
      </c>
      <c r="E586" s="5">
        <v>279226.0</v>
      </c>
      <c r="F586" s="5">
        <v>126921.0</v>
      </c>
      <c r="G586" s="5" t="s">
        <v>1419</v>
      </c>
      <c r="H586" s="5" t="s">
        <v>480</v>
      </c>
      <c r="I586" s="5" t="s">
        <v>5737</v>
      </c>
      <c r="J586" s="5" t="s">
        <v>256</v>
      </c>
      <c r="K586" s="5" t="s">
        <v>5763</v>
      </c>
      <c r="L586" s="5" t="s">
        <v>1716</v>
      </c>
      <c r="M586" s="5" t="s">
        <v>5764</v>
      </c>
      <c r="N586" s="5" t="s">
        <v>52</v>
      </c>
      <c r="O586" s="5">
        <v>5.0</v>
      </c>
      <c r="P586" s="5" t="s">
        <v>5765</v>
      </c>
      <c r="Q586" s="5" t="s">
        <v>5766</v>
      </c>
      <c r="R586" s="5">
        <v>74.0</v>
      </c>
      <c r="S586" s="5" t="s">
        <v>53</v>
      </c>
      <c r="T586" s="5">
        <v>325.0</v>
      </c>
      <c r="U586" s="5" t="s">
        <v>93</v>
      </c>
      <c r="V586" s="5" t="s">
        <v>5767</v>
      </c>
      <c r="W586" s="5" t="s">
        <v>52</v>
      </c>
      <c r="X586" s="5" t="s">
        <v>52</v>
      </c>
      <c r="Y586" s="5" t="s">
        <v>5751</v>
      </c>
      <c r="Z586" s="5" t="s">
        <v>5768</v>
      </c>
      <c r="AA586" s="5" t="s">
        <v>260</v>
      </c>
      <c r="AB586" s="5" t="s">
        <v>52</v>
      </c>
      <c r="AC586" s="5" t="s">
        <v>565</v>
      </c>
      <c r="AD586" s="5" t="s">
        <v>566</v>
      </c>
      <c r="AE586" s="5" t="s">
        <v>567</v>
      </c>
      <c r="AF586" s="5" t="s">
        <v>52</v>
      </c>
      <c r="AG586" s="5" t="s">
        <v>52</v>
      </c>
      <c r="AH586" s="5" t="s">
        <v>568</v>
      </c>
      <c r="AI586" s="5" t="s">
        <v>5760</v>
      </c>
      <c r="AJ586" s="5" t="s">
        <v>5769</v>
      </c>
      <c r="AK586" s="5" t="s">
        <v>1727</v>
      </c>
    </row>
    <row r="587" ht="15.75" customHeight="1">
      <c r="A587" s="5" t="s">
        <v>5770</v>
      </c>
      <c r="B587" s="5" t="s">
        <v>1716</v>
      </c>
      <c r="C587" s="5" t="s">
        <v>1717</v>
      </c>
      <c r="D587" s="6">
        <v>44852.0</v>
      </c>
      <c r="E587" s="5">
        <v>118657.0</v>
      </c>
      <c r="F587" s="5">
        <v>53935.0</v>
      </c>
      <c r="G587" s="5" t="s">
        <v>1419</v>
      </c>
      <c r="H587" s="5" t="s">
        <v>480</v>
      </c>
      <c r="I587" s="5" t="s">
        <v>5737</v>
      </c>
      <c r="J587" s="5" t="s">
        <v>256</v>
      </c>
      <c r="K587" s="5" t="s">
        <v>5771</v>
      </c>
      <c r="L587" s="5" t="s">
        <v>1716</v>
      </c>
      <c r="M587" s="5" t="s">
        <v>5764</v>
      </c>
      <c r="N587" s="5" t="s">
        <v>52</v>
      </c>
      <c r="O587" s="5">
        <v>2.0</v>
      </c>
      <c r="P587" s="5" t="s">
        <v>5772</v>
      </c>
      <c r="Q587" s="5" t="s">
        <v>5773</v>
      </c>
      <c r="R587" s="5">
        <v>22.0</v>
      </c>
      <c r="S587" s="5" t="s">
        <v>53</v>
      </c>
      <c r="T587" s="5">
        <v>130.0</v>
      </c>
      <c r="U587" s="5" t="s">
        <v>93</v>
      </c>
      <c r="V587" s="5" t="s">
        <v>5774</v>
      </c>
      <c r="W587" s="5" t="s">
        <v>52</v>
      </c>
      <c r="X587" s="5" t="s">
        <v>52</v>
      </c>
      <c r="Y587" s="5" t="s">
        <v>5751</v>
      </c>
      <c r="Z587" s="5" t="s">
        <v>5775</v>
      </c>
      <c r="AA587" s="5" t="s">
        <v>260</v>
      </c>
      <c r="AB587" s="5" t="s">
        <v>52</v>
      </c>
      <c r="AC587" s="5" t="s">
        <v>565</v>
      </c>
      <c r="AD587" s="5" t="s">
        <v>566</v>
      </c>
      <c r="AE587" s="5" t="s">
        <v>567</v>
      </c>
      <c r="AF587" s="5" t="s">
        <v>52</v>
      </c>
      <c r="AG587" s="5" t="s">
        <v>52</v>
      </c>
      <c r="AH587" s="5" t="s">
        <v>568</v>
      </c>
      <c r="AI587" s="5" t="s">
        <v>5760</v>
      </c>
      <c r="AJ587" s="5" t="s">
        <v>5769</v>
      </c>
      <c r="AK587" s="5" t="s">
        <v>1727</v>
      </c>
    </row>
    <row r="588" ht="15.75" customHeight="1">
      <c r="A588" s="5" t="s">
        <v>5776</v>
      </c>
      <c r="B588" s="5" t="s">
        <v>1716</v>
      </c>
      <c r="C588" s="5" t="s">
        <v>1717</v>
      </c>
      <c r="D588" s="6">
        <v>44852.0</v>
      </c>
      <c r="E588" s="5">
        <v>166309.0</v>
      </c>
      <c r="F588" s="5">
        <v>75595.0</v>
      </c>
      <c r="G588" s="5" t="s">
        <v>1419</v>
      </c>
      <c r="H588" s="5" t="s">
        <v>480</v>
      </c>
      <c r="I588" s="5" t="s">
        <v>5737</v>
      </c>
      <c r="J588" s="5" t="s">
        <v>256</v>
      </c>
      <c r="K588" s="5" t="s">
        <v>5777</v>
      </c>
      <c r="L588" s="5" t="s">
        <v>1716</v>
      </c>
      <c r="M588" s="5" t="s">
        <v>5764</v>
      </c>
      <c r="N588" s="5" t="s">
        <v>52</v>
      </c>
      <c r="O588" s="5">
        <v>3.0</v>
      </c>
      <c r="P588" s="5" t="s">
        <v>5778</v>
      </c>
      <c r="Q588" s="5" t="s">
        <v>5779</v>
      </c>
      <c r="R588" s="5">
        <v>46.0</v>
      </c>
      <c r="S588" s="5" t="s">
        <v>53</v>
      </c>
      <c r="T588" s="5">
        <v>195.0</v>
      </c>
      <c r="U588" s="5" t="s">
        <v>93</v>
      </c>
      <c r="V588" s="5" t="s">
        <v>5780</v>
      </c>
      <c r="W588" s="5" t="s">
        <v>52</v>
      </c>
      <c r="X588" s="5" t="s">
        <v>52</v>
      </c>
      <c r="Y588" s="5" t="s">
        <v>5751</v>
      </c>
      <c r="Z588" s="5" t="s">
        <v>5781</v>
      </c>
      <c r="AA588" s="5" t="s">
        <v>260</v>
      </c>
      <c r="AB588" s="5" t="s">
        <v>52</v>
      </c>
      <c r="AC588" s="5" t="s">
        <v>565</v>
      </c>
      <c r="AD588" s="5" t="s">
        <v>566</v>
      </c>
      <c r="AE588" s="5" t="s">
        <v>567</v>
      </c>
      <c r="AF588" s="5" t="s">
        <v>52</v>
      </c>
      <c r="AG588" s="5" t="s">
        <v>52</v>
      </c>
      <c r="AH588" s="5" t="s">
        <v>568</v>
      </c>
      <c r="AI588" s="5" t="s">
        <v>5753</v>
      </c>
      <c r="AJ588" s="5" t="s">
        <v>5782</v>
      </c>
      <c r="AK588" s="5" t="s">
        <v>1727</v>
      </c>
    </row>
    <row r="589" ht="15.75" customHeight="1">
      <c r="A589" s="5" t="s">
        <v>5783</v>
      </c>
      <c r="B589" s="5" t="s">
        <v>5784</v>
      </c>
      <c r="C589" s="5" t="s">
        <v>5785</v>
      </c>
      <c r="D589" s="6">
        <v>44850.0</v>
      </c>
      <c r="E589" s="5">
        <v>41844.0</v>
      </c>
      <c r="F589" s="5">
        <v>19020.0</v>
      </c>
      <c r="G589" s="5" t="s">
        <v>2389</v>
      </c>
      <c r="H589" s="5" t="s">
        <v>3215</v>
      </c>
      <c r="I589" s="5" t="s">
        <v>5786</v>
      </c>
      <c r="J589" s="5" t="s">
        <v>2391</v>
      </c>
      <c r="K589" s="5" t="s">
        <v>4507</v>
      </c>
      <c r="L589" s="5" t="s">
        <v>5787</v>
      </c>
      <c r="M589" s="5" t="s">
        <v>5788</v>
      </c>
      <c r="N589" s="5">
        <v>30354.0</v>
      </c>
      <c r="O589" s="5">
        <v>1.0</v>
      </c>
      <c r="P589" s="5" t="s">
        <v>5789</v>
      </c>
      <c r="Q589" s="5">
        <v>4510.0</v>
      </c>
      <c r="R589" s="5">
        <v>3200.0</v>
      </c>
      <c r="S589" s="5" t="s">
        <v>5790</v>
      </c>
      <c r="T589" s="5">
        <v>55.0</v>
      </c>
      <c r="U589" s="5" t="s">
        <v>93</v>
      </c>
      <c r="V589" s="5" t="s">
        <v>5791</v>
      </c>
      <c r="W589" s="5" t="s">
        <v>71</v>
      </c>
      <c r="X589" s="5" t="s">
        <v>52</v>
      </c>
      <c r="Y589" s="5" t="s">
        <v>5460</v>
      </c>
      <c r="Z589" s="5" t="s">
        <v>5792</v>
      </c>
      <c r="AA589" s="5" t="s">
        <v>235</v>
      </c>
      <c r="AB589" s="5" t="s">
        <v>52</v>
      </c>
      <c r="AC589" s="5" t="s">
        <v>216</v>
      </c>
      <c r="AD589" s="5" t="s">
        <v>217</v>
      </c>
      <c r="AE589" s="5" t="s">
        <v>218</v>
      </c>
      <c r="AF589" s="5" t="s">
        <v>52</v>
      </c>
      <c r="AG589" s="5" t="s">
        <v>52</v>
      </c>
      <c r="AH589" s="5" t="s">
        <v>52</v>
      </c>
      <c r="AI589" s="5" t="s">
        <v>5793</v>
      </c>
      <c r="AJ589" s="5" t="s">
        <v>5794</v>
      </c>
      <c r="AK589" s="5" t="s">
        <v>5795</v>
      </c>
    </row>
    <row r="590" ht="15.75" customHeight="1">
      <c r="A590" s="5" t="s">
        <v>5796</v>
      </c>
      <c r="B590" s="5" t="s">
        <v>5797</v>
      </c>
      <c r="C590" s="5" t="s">
        <v>5798</v>
      </c>
      <c r="D590" s="6">
        <v>44850.0</v>
      </c>
      <c r="E590" s="5">
        <v>26321.0</v>
      </c>
      <c r="F590" s="5">
        <v>11964.0</v>
      </c>
      <c r="G590" s="5" t="s">
        <v>706</v>
      </c>
      <c r="H590" s="5" t="s">
        <v>131</v>
      </c>
      <c r="I590" s="5" t="s">
        <v>5799</v>
      </c>
      <c r="J590" s="5" t="s">
        <v>274</v>
      </c>
      <c r="K590" s="5" t="s">
        <v>533</v>
      </c>
      <c r="L590" s="5" t="s">
        <v>5800</v>
      </c>
      <c r="M590" s="5" t="s">
        <v>5801</v>
      </c>
      <c r="N590" s="5">
        <v>3885.0</v>
      </c>
      <c r="O590" s="5">
        <v>2.0</v>
      </c>
      <c r="P590" s="5" t="s">
        <v>5802</v>
      </c>
      <c r="Q590" s="5" t="s">
        <v>195</v>
      </c>
      <c r="R590" s="5">
        <v>1214.0</v>
      </c>
      <c r="S590" s="5" t="s">
        <v>69</v>
      </c>
      <c r="T590" s="5">
        <v>104.0</v>
      </c>
      <c r="U590" s="5" t="s">
        <v>70</v>
      </c>
      <c r="V590" s="5" t="s">
        <v>5803</v>
      </c>
      <c r="W590" s="5" t="s">
        <v>52</v>
      </c>
      <c r="X590" s="5" t="s">
        <v>52</v>
      </c>
      <c r="Y590" s="5" t="s">
        <v>5804</v>
      </c>
      <c r="Z590" s="5" t="s">
        <v>5805</v>
      </c>
      <c r="AA590" s="5" t="s">
        <v>119</v>
      </c>
      <c r="AB590" s="5" t="s">
        <v>52</v>
      </c>
      <c r="AC590" s="5" t="s">
        <v>72</v>
      </c>
      <c r="AD590" s="5" t="s">
        <v>73</v>
      </c>
      <c r="AE590" s="5" t="s">
        <v>74</v>
      </c>
      <c r="AF590" s="5" t="s">
        <v>75</v>
      </c>
      <c r="AG590" s="5" t="s">
        <v>76</v>
      </c>
      <c r="AH590" s="5" t="s">
        <v>77</v>
      </c>
      <c r="AI590" s="5" t="s">
        <v>5797</v>
      </c>
      <c r="AJ590" s="5" t="s">
        <v>5806</v>
      </c>
      <c r="AK590" s="5" t="s">
        <v>1363</v>
      </c>
    </row>
    <row r="591" ht="15.75" customHeight="1">
      <c r="A591" s="5" t="s">
        <v>5807</v>
      </c>
      <c r="B591" s="5" t="s">
        <v>5808</v>
      </c>
      <c r="C591" s="5" t="s">
        <v>102</v>
      </c>
      <c r="D591" s="6">
        <v>44849.0</v>
      </c>
      <c r="E591" s="5">
        <v>47485.0</v>
      </c>
      <c r="F591" s="5">
        <v>21584.0</v>
      </c>
      <c r="G591" s="5" t="s">
        <v>579</v>
      </c>
      <c r="H591" s="5" t="s">
        <v>1792</v>
      </c>
      <c r="I591" s="5" t="s">
        <v>5809</v>
      </c>
      <c r="J591" s="5" t="s">
        <v>581</v>
      </c>
      <c r="K591" s="5" t="s">
        <v>5810</v>
      </c>
      <c r="L591" s="5" t="s">
        <v>5811</v>
      </c>
      <c r="M591" s="5" t="s">
        <v>102</v>
      </c>
      <c r="N591" s="5">
        <v>29456.0</v>
      </c>
      <c r="O591" s="5">
        <v>1.0</v>
      </c>
      <c r="P591" s="5" t="s">
        <v>5812</v>
      </c>
      <c r="Q591" s="5">
        <v>4500.0</v>
      </c>
      <c r="R591" s="5">
        <v>305.0</v>
      </c>
      <c r="S591" s="5" t="s">
        <v>53</v>
      </c>
      <c r="T591" s="5">
        <v>0.0</v>
      </c>
      <c r="U591" s="5" t="s">
        <v>70</v>
      </c>
      <c r="V591" s="5" t="s">
        <v>5813</v>
      </c>
      <c r="W591" s="5" t="s">
        <v>71</v>
      </c>
      <c r="X591" s="5" t="s">
        <v>52</v>
      </c>
      <c r="Y591" s="5" t="s">
        <v>5814</v>
      </c>
      <c r="Z591" s="5" t="s">
        <v>5815</v>
      </c>
      <c r="AA591" s="5" t="s">
        <v>119</v>
      </c>
      <c r="AB591" s="5" t="s">
        <v>52</v>
      </c>
      <c r="AC591" s="5" t="s">
        <v>398</v>
      </c>
      <c r="AD591" s="5" t="s">
        <v>399</v>
      </c>
      <c r="AE591" s="5" t="s">
        <v>400</v>
      </c>
      <c r="AF591" s="5" t="s">
        <v>401</v>
      </c>
      <c r="AG591" s="5">
        <v>23502.0</v>
      </c>
      <c r="AH591" s="5" t="s">
        <v>402</v>
      </c>
      <c r="AI591" s="5" t="s">
        <v>102</v>
      </c>
      <c r="AJ591" s="5" t="s">
        <v>102</v>
      </c>
      <c r="AK591" s="5" t="s">
        <v>1573</v>
      </c>
    </row>
    <row r="592" ht="15.75" customHeight="1">
      <c r="A592" s="5" t="s">
        <v>5816</v>
      </c>
      <c r="B592" s="5" t="s">
        <v>5817</v>
      </c>
      <c r="C592" s="5" t="s">
        <v>5818</v>
      </c>
      <c r="D592" s="6">
        <v>44848.0</v>
      </c>
      <c r="E592" s="5">
        <v>181522.0</v>
      </c>
      <c r="F592" s="5">
        <v>82510.0</v>
      </c>
      <c r="G592" s="5" t="s">
        <v>2212</v>
      </c>
      <c r="H592" s="5" t="s">
        <v>189</v>
      </c>
      <c r="I592" s="5" t="s">
        <v>5626</v>
      </c>
      <c r="J592" s="5" t="s">
        <v>2214</v>
      </c>
      <c r="K592" s="5" t="s">
        <v>5819</v>
      </c>
      <c r="L592" s="5" t="s">
        <v>5820</v>
      </c>
      <c r="M592" s="5" t="s">
        <v>5821</v>
      </c>
      <c r="N592" s="5" t="s">
        <v>52</v>
      </c>
      <c r="O592" s="5">
        <v>4.0</v>
      </c>
      <c r="P592" s="5" t="s">
        <v>5630</v>
      </c>
      <c r="Q592" s="5" t="s">
        <v>4280</v>
      </c>
      <c r="R592" s="5">
        <v>456.0</v>
      </c>
      <c r="S592" s="5" t="s">
        <v>53</v>
      </c>
      <c r="T592" s="5">
        <v>0.0</v>
      </c>
      <c r="U592" s="5" t="s">
        <v>70</v>
      </c>
      <c r="V592" s="5" t="s">
        <v>5822</v>
      </c>
      <c r="W592" s="5" t="s">
        <v>55</v>
      </c>
      <c r="X592" s="5" t="s">
        <v>5631</v>
      </c>
      <c r="Y592" s="5" t="s">
        <v>5632</v>
      </c>
      <c r="Z592" s="5" t="s">
        <v>5633</v>
      </c>
      <c r="AA592" s="5" t="s">
        <v>200</v>
      </c>
      <c r="AB592" s="5" t="s">
        <v>52</v>
      </c>
      <c r="AC592" s="5" t="s">
        <v>5033</v>
      </c>
      <c r="AD592" s="5" t="s">
        <v>52</v>
      </c>
      <c r="AE592" s="5" t="s">
        <v>52</v>
      </c>
      <c r="AF592" s="5" t="s">
        <v>52</v>
      </c>
      <c r="AG592" s="5" t="s">
        <v>52</v>
      </c>
      <c r="AH592" s="5" t="s">
        <v>52</v>
      </c>
      <c r="AI592" s="5" t="s">
        <v>5823</v>
      </c>
      <c r="AJ592" s="5" t="s">
        <v>5824</v>
      </c>
      <c r="AK592" s="5" t="s">
        <v>2223</v>
      </c>
    </row>
    <row r="593" ht="15.75" customHeight="1">
      <c r="A593" s="5" t="s">
        <v>5816</v>
      </c>
      <c r="B593" s="5" t="s">
        <v>5817</v>
      </c>
      <c r="C593" s="5" t="s">
        <v>5818</v>
      </c>
      <c r="D593" s="6">
        <v>44848.0</v>
      </c>
      <c r="E593" s="5">
        <v>54560.0</v>
      </c>
      <c r="F593" s="5">
        <v>24800.0</v>
      </c>
      <c r="G593" s="5" t="s">
        <v>2212</v>
      </c>
      <c r="H593" s="5" t="s">
        <v>189</v>
      </c>
      <c r="I593" s="5" t="s">
        <v>5626</v>
      </c>
      <c r="J593" s="5" t="s">
        <v>2214</v>
      </c>
      <c r="K593" s="5" t="s">
        <v>5825</v>
      </c>
      <c r="L593" s="5" t="s">
        <v>5820</v>
      </c>
      <c r="M593" s="5" t="s">
        <v>5821</v>
      </c>
      <c r="N593" s="5" t="s">
        <v>52</v>
      </c>
      <c r="O593" s="5">
        <v>4.0</v>
      </c>
      <c r="P593" s="5" t="s">
        <v>5637</v>
      </c>
      <c r="Q593" s="5" t="s">
        <v>4280</v>
      </c>
      <c r="R593" s="5">
        <v>553.0</v>
      </c>
      <c r="S593" s="5" t="s">
        <v>1077</v>
      </c>
      <c r="T593" s="5">
        <v>0.0</v>
      </c>
      <c r="U593" s="5" t="s">
        <v>52</v>
      </c>
      <c r="V593" s="5" t="s">
        <v>5826</v>
      </c>
      <c r="W593" s="5" t="s">
        <v>55</v>
      </c>
      <c r="X593" s="5" t="s">
        <v>5638</v>
      </c>
      <c r="Y593" s="5" t="s">
        <v>5632</v>
      </c>
      <c r="Z593" s="5" t="s">
        <v>5639</v>
      </c>
      <c r="AA593" s="5" t="s">
        <v>200</v>
      </c>
      <c r="AB593" s="5" t="s">
        <v>52</v>
      </c>
      <c r="AC593" s="5" t="s">
        <v>5033</v>
      </c>
      <c r="AD593" s="5" t="s">
        <v>52</v>
      </c>
      <c r="AE593" s="5" t="s">
        <v>52</v>
      </c>
      <c r="AF593" s="5" t="s">
        <v>52</v>
      </c>
      <c r="AG593" s="5" t="s">
        <v>52</v>
      </c>
      <c r="AH593" s="5" t="s">
        <v>52</v>
      </c>
      <c r="AI593" s="5" t="s">
        <v>5823</v>
      </c>
      <c r="AJ593" s="5" t="s">
        <v>5824</v>
      </c>
      <c r="AK593" s="5" t="s">
        <v>2223</v>
      </c>
    </row>
    <row r="594" ht="15.75" customHeight="1">
      <c r="A594" s="5" t="s">
        <v>5827</v>
      </c>
      <c r="B594" s="5" t="s">
        <v>5828</v>
      </c>
      <c r="C594" s="5" t="s">
        <v>5829</v>
      </c>
      <c r="D594" s="6">
        <v>44845.0</v>
      </c>
      <c r="E594" s="5">
        <v>36658.0</v>
      </c>
      <c r="F594" s="5">
        <v>16663.0</v>
      </c>
      <c r="G594" s="5" t="s">
        <v>188</v>
      </c>
      <c r="H594" s="5" t="s">
        <v>84</v>
      </c>
      <c r="I594" s="5" t="s">
        <v>5830</v>
      </c>
      <c r="J594" s="5" t="s">
        <v>191</v>
      </c>
      <c r="K594" s="5" t="s">
        <v>5831</v>
      </c>
      <c r="L594" s="5" t="s">
        <v>5832</v>
      </c>
      <c r="M594" s="5" t="s">
        <v>5833</v>
      </c>
      <c r="N594" s="5">
        <v>7701.0</v>
      </c>
      <c r="O594" s="5">
        <v>1.0</v>
      </c>
      <c r="P594" s="5" t="s">
        <v>5834</v>
      </c>
      <c r="Q594" s="5">
        <v>4500.0</v>
      </c>
      <c r="R594" s="5">
        <v>20.0</v>
      </c>
      <c r="S594" s="5" t="s">
        <v>53</v>
      </c>
      <c r="T594" s="5">
        <v>0.0</v>
      </c>
      <c r="U594" s="5" t="s">
        <v>52</v>
      </c>
      <c r="V594" s="5" t="s">
        <v>5835</v>
      </c>
      <c r="W594" s="5" t="s">
        <v>71</v>
      </c>
      <c r="X594" s="5" t="s">
        <v>52</v>
      </c>
      <c r="Y594" s="5">
        <v>54.0</v>
      </c>
      <c r="Z594" s="5" t="s">
        <v>5836</v>
      </c>
      <c r="AA594" s="5" t="s">
        <v>235</v>
      </c>
      <c r="AB594" s="5" t="s">
        <v>283</v>
      </c>
      <c r="AC594" s="5" t="s">
        <v>377</v>
      </c>
      <c r="AD594" s="5" t="s">
        <v>378</v>
      </c>
      <c r="AE594" s="5" t="s">
        <v>379</v>
      </c>
      <c r="AF594" s="5" t="s">
        <v>265</v>
      </c>
      <c r="AG594" s="5">
        <v>33166.0</v>
      </c>
      <c r="AH594" s="5" t="s">
        <v>380</v>
      </c>
      <c r="AI594" s="5" t="s">
        <v>5837</v>
      </c>
      <c r="AJ594" s="5" t="s">
        <v>5838</v>
      </c>
      <c r="AK594" s="5" t="s">
        <v>5839</v>
      </c>
    </row>
    <row r="595" ht="15.75" customHeight="1">
      <c r="A595" s="5" t="s">
        <v>5840</v>
      </c>
      <c r="B595" s="5" t="s">
        <v>5841</v>
      </c>
      <c r="C595" s="5" t="s">
        <v>5842</v>
      </c>
      <c r="D595" s="6">
        <v>44843.0</v>
      </c>
      <c r="E595" s="5">
        <v>9708.0</v>
      </c>
      <c r="F595" s="5">
        <v>4413.0</v>
      </c>
      <c r="G595" s="5" t="s">
        <v>5843</v>
      </c>
      <c r="H595" s="5" t="s">
        <v>1792</v>
      </c>
      <c r="I595" s="5" t="s">
        <v>4339</v>
      </c>
      <c r="J595" s="5" t="s">
        <v>5844</v>
      </c>
      <c r="K595" s="5" t="s">
        <v>5845</v>
      </c>
      <c r="L595" s="5" t="s">
        <v>5846</v>
      </c>
      <c r="M595" s="5" t="s">
        <v>5847</v>
      </c>
      <c r="N595" s="5" t="s">
        <v>52</v>
      </c>
      <c r="O595" s="5">
        <v>1.0</v>
      </c>
      <c r="P595" s="5" t="s">
        <v>5848</v>
      </c>
      <c r="Q595" s="5" t="s">
        <v>1563</v>
      </c>
      <c r="R595" s="5">
        <v>741.0</v>
      </c>
      <c r="S595" s="5" t="s">
        <v>69</v>
      </c>
      <c r="T595" s="5">
        <v>34.0</v>
      </c>
      <c r="U595" s="5" t="s">
        <v>70</v>
      </c>
      <c r="V595" s="5" t="s">
        <v>5849</v>
      </c>
      <c r="W595" s="5" t="s">
        <v>52</v>
      </c>
      <c r="X595" s="5" t="s">
        <v>52</v>
      </c>
      <c r="Y595" s="5" t="s">
        <v>5850</v>
      </c>
      <c r="Z595" s="5" t="s">
        <v>5851</v>
      </c>
      <c r="AA595" s="5" t="s">
        <v>235</v>
      </c>
      <c r="AB595" s="5" t="s">
        <v>52</v>
      </c>
      <c r="AC595" s="5" t="s">
        <v>72</v>
      </c>
      <c r="AD595" s="5" t="s">
        <v>73</v>
      </c>
      <c r="AE595" s="5" t="s">
        <v>74</v>
      </c>
      <c r="AF595" s="5" t="s">
        <v>75</v>
      </c>
      <c r="AG595" s="5" t="s">
        <v>76</v>
      </c>
      <c r="AH595" s="5" t="s">
        <v>77</v>
      </c>
      <c r="AI595" s="5" t="s">
        <v>5852</v>
      </c>
      <c r="AJ595" s="5" t="s">
        <v>5853</v>
      </c>
      <c r="AK595" s="5" t="s">
        <v>502</v>
      </c>
    </row>
    <row r="596" ht="15.75" customHeight="1">
      <c r="A596" s="5" t="s">
        <v>5854</v>
      </c>
      <c r="B596" s="5" t="s">
        <v>3493</v>
      </c>
      <c r="C596" s="5" t="s">
        <v>3606</v>
      </c>
      <c r="D596" s="6">
        <v>44843.0</v>
      </c>
      <c r="E596" s="5">
        <v>112541.0</v>
      </c>
      <c r="F596" s="5">
        <v>51155.0</v>
      </c>
      <c r="G596" s="5" t="s">
        <v>1419</v>
      </c>
      <c r="H596" s="5" t="s">
        <v>1534</v>
      </c>
      <c r="I596" s="5" t="s">
        <v>3607</v>
      </c>
      <c r="J596" s="5" t="s">
        <v>256</v>
      </c>
      <c r="K596" s="5" t="s">
        <v>3471</v>
      </c>
      <c r="L596" s="5" t="s">
        <v>3609</v>
      </c>
      <c r="M596" s="5" t="s">
        <v>3610</v>
      </c>
      <c r="N596" s="5" t="s">
        <v>52</v>
      </c>
      <c r="O596" s="5">
        <v>2.0</v>
      </c>
      <c r="P596" s="5" t="s">
        <v>5855</v>
      </c>
      <c r="Q596" s="5" t="s">
        <v>3475</v>
      </c>
      <c r="R596" s="5">
        <v>204.0</v>
      </c>
      <c r="S596" s="5" t="s">
        <v>1077</v>
      </c>
      <c r="T596" s="5">
        <v>0.0</v>
      </c>
      <c r="U596" s="5" t="s">
        <v>70</v>
      </c>
      <c r="V596" s="5" t="s">
        <v>5856</v>
      </c>
      <c r="W596" s="5" t="s">
        <v>52</v>
      </c>
      <c r="X596" s="5" t="s">
        <v>52</v>
      </c>
      <c r="Y596" s="5" t="s">
        <v>5857</v>
      </c>
      <c r="Z596" s="5" t="s">
        <v>5858</v>
      </c>
      <c r="AA596" s="5" t="s">
        <v>1553</v>
      </c>
      <c r="AB596" s="5" t="s">
        <v>52</v>
      </c>
      <c r="AC596" s="5" t="s">
        <v>5289</v>
      </c>
      <c r="AD596" s="5" t="s">
        <v>5290</v>
      </c>
      <c r="AE596" s="5" t="s">
        <v>5291</v>
      </c>
      <c r="AF596" s="5" t="s">
        <v>52</v>
      </c>
      <c r="AG596" s="5" t="s">
        <v>52</v>
      </c>
      <c r="AH596" s="5" t="s">
        <v>52</v>
      </c>
      <c r="AI596" s="5" t="s">
        <v>3616</v>
      </c>
      <c r="AJ596" s="5" t="s">
        <v>5859</v>
      </c>
      <c r="AK596" s="5" t="s">
        <v>3481</v>
      </c>
    </row>
    <row r="597" ht="15.75" customHeight="1">
      <c r="A597" s="5" t="s">
        <v>5860</v>
      </c>
      <c r="B597" s="5" t="s">
        <v>2554</v>
      </c>
      <c r="C597" s="5" t="s">
        <v>5861</v>
      </c>
      <c r="D597" s="6">
        <v>44842.0</v>
      </c>
      <c r="E597" s="5">
        <v>15292.0</v>
      </c>
      <c r="F597" s="5">
        <v>6951.0</v>
      </c>
      <c r="G597" s="5" t="s">
        <v>719</v>
      </c>
      <c r="H597" s="5" t="s">
        <v>1792</v>
      </c>
      <c r="I597" s="5" t="s">
        <v>5862</v>
      </c>
      <c r="J597" s="5" t="s">
        <v>274</v>
      </c>
      <c r="K597" s="5" t="s">
        <v>5863</v>
      </c>
      <c r="L597" s="5" t="s">
        <v>5864</v>
      </c>
      <c r="M597" s="5" t="s">
        <v>5865</v>
      </c>
      <c r="N597" s="5">
        <v>29301.0</v>
      </c>
      <c r="O597" s="5">
        <v>1.0</v>
      </c>
      <c r="P597" s="5" t="s">
        <v>5866</v>
      </c>
      <c r="Q597" s="5">
        <v>4310.0</v>
      </c>
      <c r="R597" s="5">
        <v>790.0</v>
      </c>
      <c r="S597" s="5" t="s">
        <v>69</v>
      </c>
      <c r="T597" s="5">
        <v>52.0</v>
      </c>
      <c r="U597" s="5" t="s">
        <v>93</v>
      </c>
      <c r="V597" s="5" t="s">
        <v>5867</v>
      </c>
      <c r="W597" s="5" t="s">
        <v>52</v>
      </c>
      <c r="X597" s="5" t="s">
        <v>52</v>
      </c>
      <c r="Y597" s="5" t="s">
        <v>5868</v>
      </c>
      <c r="Z597" s="5" t="s">
        <v>5869</v>
      </c>
      <c r="AA597" s="5" t="s">
        <v>235</v>
      </c>
      <c r="AB597" s="5" t="s">
        <v>52</v>
      </c>
      <c r="AC597" s="5" t="s">
        <v>216</v>
      </c>
      <c r="AD597" s="5" t="s">
        <v>217</v>
      </c>
      <c r="AE597" s="5" t="s">
        <v>218</v>
      </c>
      <c r="AF597" s="5" t="s">
        <v>52</v>
      </c>
      <c r="AG597" s="5" t="s">
        <v>52</v>
      </c>
      <c r="AH597" s="5" t="s">
        <v>52</v>
      </c>
      <c r="AI597" s="5" t="s">
        <v>3781</v>
      </c>
      <c r="AJ597" s="5" t="s">
        <v>3782</v>
      </c>
      <c r="AK597" s="5" t="s">
        <v>2320</v>
      </c>
    </row>
    <row r="598" ht="15.75" customHeight="1">
      <c r="A598" s="5" t="s">
        <v>5870</v>
      </c>
      <c r="B598" s="5" t="s">
        <v>5871</v>
      </c>
      <c r="C598" s="5" t="s">
        <v>348</v>
      </c>
      <c r="D598" s="6">
        <v>44842.0</v>
      </c>
      <c r="E598" s="5">
        <v>46297.0</v>
      </c>
      <c r="F598" s="5">
        <v>21044.0</v>
      </c>
      <c r="G598" s="5" t="s">
        <v>435</v>
      </c>
      <c r="H598" s="5" t="s">
        <v>1792</v>
      </c>
      <c r="I598" s="5" t="s">
        <v>5098</v>
      </c>
      <c r="J598" s="5" t="s">
        <v>424</v>
      </c>
      <c r="K598" s="5" t="s">
        <v>5872</v>
      </c>
      <c r="L598" s="5" t="s">
        <v>5873</v>
      </c>
      <c r="M598" s="5" t="s">
        <v>5874</v>
      </c>
      <c r="N598" s="5">
        <v>8540.0</v>
      </c>
      <c r="O598" s="5">
        <v>1.0</v>
      </c>
      <c r="P598" s="5" t="s">
        <v>5875</v>
      </c>
      <c r="Q598" s="5" t="s">
        <v>3508</v>
      </c>
      <c r="R598" s="5">
        <v>1.0</v>
      </c>
      <c r="S598" s="5" t="s">
        <v>3687</v>
      </c>
      <c r="T598" s="5">
        <v>0.0</v>
      </c>
      <c r="U598" s="5" t="s">
        <v>70</v>
      </c>
      <c r="V598" s="5" t="s">
        <v>5876</v>
      </c>
      <c r="W598" s="5" t="s">
        <v>52</v>
      </c>
      <c r="X598" s="5" t="s">
        <v>52</v>
      </c>
      <c r="Y598" s="5" t="s">
        <v>5877</v>
      </c>
      <c r="Z598" s="5">
        <v>36250.0</v>
      </c>
      <c r="AA598" s="5" t="s">
        <v>730</v>
      </c>
      <c r="AB598" s="5" t="s">
        <v>52</v>
      </c>
      <c r="AC598" s="5" t="s">
        <v>72</v>
      </c>
      <c r="AD598" s="5" t="s">
        <v>73</v>
      </c>
      <c r="AE598" s="5" t="s">
        <v>74</v>
      </c>
      <c r="AF598" s="5" t="s">
        <v>75</v>
      </c>
      <c r="AG598" s="5" t="s">
        <v>76</v>
      </c>
      <c r="AH598" s="5" t="s">
        <v>77</v>
      </c>
      <c r="AI598" s="5" t="s">
        <v>5878</v>
      </c>
      <c r="AJ598" s="5" t="s">
        <v>5879</v>
      </c>
      <c r="AK598" s="5" t="s">
        <v>144</v>
      </c>
    </row>
    <row r="599" ht="15.75" customHeight="1">
      <c r="A599" s="5" t="s">
        <v>5880</v>
      </c>
      <c r="B599" s="5" t="s">
        <v>5871</v>
      </c>
      <c r="C599" s="5" t="s">
        <v>348</v>
      </c>
      <c r="D599" s="6">
        <v>44842.0</v>
      </c>
      <c r="E599" s="5">
        <v>46297.0</v>
      </c>
      <c r="F599" s="5">
        <v>21044.0</v>
      </c>
      <c r="G599" s="5" t="s">
        <v>435</v>
      </c>
      <c r="H599" s="5" t="s">
        <v>1792</v>
      </c>
      <c r="I599" s="5" t="s">
        <v>5098</v>
      </c>
      <c r="J599" s="5" t="s">
        <v>424</v>
      </c>
      <c r="K599" s="5" t="s">
        <v>5872</v>
      </c>
      <c r="L599" s="5" t="s">
        <v>5873</v>
      </c>
      <c r="M599" s="5" t="s">
        <v>5874</v>
      </c>
      <c r="N599" s="5">
        <v>8540.0</v>
      </c>
      <c r="O599" s="5">
        <v>1.0</v>
      </c>
      <c r="P599" s="5" t="s">
        <v>5881</v>
      </c>
      <c r="Q599" s="5" t="s">
        <v>3508</v>
      </c>
      <c r="R599" s="5">
        <v>1.0</v>
      </c>
      <c r="S599" s="5" t="s">
        <v>3687</v>
      </c>
      <c r="T599" s="5">
        <v>0.0</v>
      </c>
      <c r="U599" s="5" t="s">
        <v>70</v>
      </c>
      <c r="V599" s="5" t="s">
        <v>5882</v>
      </c>
      <c r="W599" s="5" t="s">
        <v>52</v>
      </c>
      <c r="X599" s="5" t="s">
        <v>52</v>
      </c>
      <c r="Y599" s="5" t="s">
        <v>5877</v>
      </c>
      <c r="Z599" s="5">
        <v>36203.0</v>
      </c>
      <c r="AA599" s="5" t="s">
        <v>730</v>
      </c>
      <c r="AB599" s="5" t="s">
        <v>52</v>
      </c>
      <c r="AC599" s="5" t="s">
        <v>72</v>
      </c>
      <c r="AD599" s="5" t="s">
        <v>73</v>
      </c>
      <c r="AE599" s="5" t="s">
        <v>74</v>
      </c>
      <c r="AF599" s="5" t="s">
        <v>75</v>
      </c>
      <c r="AG599" s="5" t="s">
        <v>76</v>
      </c>
      <c r="AH599" s="5" t="s">
        <v>77</v>
      </c>
      <c r="AI599" s="5" t="s">
        <v>5878</v>
      </c>
      <c r="AJ599" s="5" t="s">
        <v>5883</v>
      </c>
      <c r="AK599" s="5" t="s">
        <v>144</v>
      </c>
    </row>
    <row r="600" ht="15.75" customHeight="1">
      <c r="A600" s="5" t="s">
        <v>5884</v>
      </c>
      <c r="B600" s="5" t="s">
        <v>3493</v>
      </c>
      <c r="C600" s="5" t="s">
        <v>1717</v>
      </c>
      <c r="D600" s="6">
        <v>44842.0</v>
      </c>
      <c r="E600" s="5">
        <v>277761.0</v>
      </c>
      <c r="F600" s="5">
        <v>126255.0</v>
      </c>
      <c r="G600" s="5" t="s">
        <v>1419</v>
      </c>
      <c r="H600" s="5" t="s">
        <v>480</v>
      </c>
      <c r="I600" s="5" t="s">
        <v>5885</v>
      </c>
      <c r="J600" s="5" t="s">
        <v>256</v>
      </c>
      <c r="K600" s="5" t="s">
        <v>5886</v>
      </c>
      <c r="L600" s="5" t="s">
        <v>3493</v>
      </c>
      <c r="M600" s="5" t="s">
        <v>5887</v>
      </c>
      <c r="N600" s="5" t="s">
        <v>52</v>
      </c>
      <c r="O600" s="5">
        <v>5.0</v>
      </c>
      <c r="P600" s="5" t="s">
        <v>5888</v>
      </c>
      <c r="Q600" s="5" t="s">
        <v>5889</v>
      </c>
      <c r="R600" s="5">
        <v>75.0</v>
      </c>
      <c r="S600" s="5" t="s">
        <v>53</v>
      </c>
      <c r="T600" s="5">
        <v>325.0</v>
      </c>
      <c r="U600" s="5" t="s">
        <v>93</v>
      </c>
      <c r="V600" s="5" t="s">
        <v>5890</v>
      </c>
      <c r="W600" s="5" t="s">
        <v>52</v>
      </c>
      <c r="X600" s="5" t="s">
        <v>52</v>
      </c>
      <c r="Y600" s="5" t="s">
        <v>5891</v>
      </c>
      <c r="Z600" s="5" t="s">
        <v>5892</v>
      </c>
      <c r="AA600" s="5" t="s">
        <v>162</v>
      </c>
      <c r="AB600" s="5" t="s">
        <v>52</v>
      </c>
      <c r="AC600" s="5" t="s">
        <v>565</v>
      </c>
      <c r="AD600" s="5" t="s">
        <v>566</v>
      </c>
      <c r="AE600" s="5" t="s">
        <v>567</v>
      </c>
      <c r="AF600" s="5" t="s">
        <v>52</v>
      </c>
      <c r="AG600" s="5" t="s">
        <v>52</v>
      </c>
      <c r="AH600" s="5" t="s">
        <v>568</v>
      </c>
      <c r="AI600" s="5" t="s">
        <v>5893</v>
      </c>
      <c r="AJ600" s="5" t="s">
        <v>5894</v>
      </c>
      <c r="AK600" s="5" t="s">
        <v>1727</v>
      </c>
    </row>
    <row r="601" ht="15.75" customHeight="1">
      <c r="A601" s="5" t="s">
        <v>5895</v>
      </c>
      <c r="B601" s="5" t="s">
        <v>1513</v>
      </c>
      <c r="C601" s="5" t="s">
        <v>5896</v>
      </c>
      <c r="D601" s="6">
        <v>44841.0</v>
      </c>
      <c r="E601" s="5">
        <v>10124.0</v>
      </c>
      <c r="F601" s="5">
        <v>4602.0</v>
      </c>
      <c r="G601" s="5" t="s">
        <v>634</v>
      </c>
      <c r="H601" s="5" t="s">
        <v>1792</v>
      </c>
      <c r="I601" s="5" t="s">
        <v>5897</v>
      </c>
      <c r="J601" s="5" t="s">
        <v>274</v>
      </c>
      <c r="K601" s="5" t="s">
        <v>5898</v>
      </c>
      <c r="L601" s="5" t="s">
        <v>5899</v>
      </c>
      <c r="M601" s="5" t="s">
        <v>5900</v>
      </c>
      <c r="N601" s="5">
        <v>29301.0</v>
      </c>
      <c r="O601" s="5">
        <v>1.0</v>
      </c>
      <c r="P601" s="5" t="s">
        <v>5901</v>
      </c>
      <c r="Q601" s="5" t="s">
        <v>244</v>
      </c>
      <c r="R601" s="5">
        <v>441.0</v>
      </c>
      <c r="S601" s="5" t="s">
        <v>69</v>
      </c>
      <c r="T601" s="5">
        <v>65.0</v>
      </c>
      <c r="U601" s="5" t="s">
        <v>70</v>
      </c>
      <c r="V601" s="5" t="s">
        <v>5902</v>
      </c>
      <c r="W601" s="5" t="s">
        <v>52</v>
      </c>
      <c r="X601" s="5" t="s">
        <v>52</v>
      </c>
      <c r="Y601" s="5" t="s">
        <v>5700</v>
      </c>
      <c r="Z601" s="5" t="s">
        <v>5903</v>
      </c>
      <c r="AA601" s="5" t="s">
        <v>235</v>
      </c>
      <c r="AB601" s="5" t="s">
        <v>52</v>
      </c>
      <c r="AC601" s="5" t="s">
        <v>72</v>
      </c>
      <c r="AD601" s="5" t="s">
        <v>73</v>
      </c>
      <c r="AE601" s="5" t="s">
        <v>74</v>
      </c>
      <c r="AF601" s="5" t="s">
        <v>75</v>
      </c>
      <c r="AG601" s="5" t="s">
        <v>76</v>
      </c>
      <c r="AH601" s="5" t="s">
        <v>77</v>
      </c>
      <c r="AI601" s="5" t="s">
        <v>1513</v>
      </c>
      <c r="AJ601" s="5" t="s">
        <v>5904</v>
      </c>
      <c r="AK601" s="5" t="s">
        <v>1874</v>
      </c>
    </row>
    <row r="602" ht="15.75" customHeight="1">
      <c r="A602" s="5" t="s">
        <v>5905</v>
      </c>
      <c r="B602" s="5" t="s">
        <v>5906</v>
      </c>
      <c r="C602" s="5" t="s">
        <v>5907</v>
      </c>
      <c r="D602" s="6">
        <v>44839.0</v>
      </c>
      <c r="E602" s="5">
        <v>36054.0</v>
      </c>
      <c r="F602" s="5">
        <v>16388.0</v>
      </c>
      <c r="G602" s="5" t="s">
        <v>107</v>
      </c>
      <c r="H602" s="5" t="s">
        <v>290</v>
      </c>
      <c r="I602" s="5" t="s">
        <v>5908</v>
      </c>
      <c r="J602" s="5" t="s">
        <v>109</v>
      </c>
      <c r="K602" s="5" t="s">
        <v>5909</v>
      </c>
      <c r="L602" s="5" t="s">
        <v>5910</v>
      </c>
      <c r="M602" s="5" t="s">
        <v>5911</v>
      </c>
      <c r="N602" s="5">
        <v>21201.0</v>
      </c>
      <c r="O602" s="5">
        <v>1.0</v>
      </c>
      <c r="P602" s="5" t="s">
        <v>5912</v>
      </c>
      <c r="Q602" s="5">
        <v>4500.0</v>
      </c>
      <c r="R602" s="5">
        <v>4403.0</v>
      </c>
      <c r="S602" s="5" t="s">
        <v>53</v>
      </c>
      <c r="T602" s="5">
        <v>0.0</v>
      </c>
      <c r="U602" s="5" t="s">
        <v>52</v>
      </c>
      <c r="V602" s="5" t="s">
        <v>5913</v>
      </c>
      <c r="W602" s="5" t="s">
        <v>55</v>
      </c>
      <c r="X602" s="5" t="s">
        <v>5914</v>
      </c>
      <c r="Y602" s="5" t="s">
        <v>5915</v>
      </c>
      <c r="Z602" s="5">
        <v>2031004.0</v>
      </c>
      <c r="AA602" s="5" t="s">
        <v>215</v>
      </c>
      <c r="AB602" s="5" t="s">
        <v>52</v>
      </c>
      <c r="AC602" s="5" t="s">
        <v>60</v>
      </c>
      <c r="AD602" s="5" t="s">
        <v>52</v>
      </c>
      <c r="AE602" s="5" t="s">
        <v>52</v>
      </c>
      <c r="AF602" s="5" t="s">
        <v>52</v>
      </c>
      <c r="AG602" s="5" t="s">
        <v>52</v>
      </c>
      <c r="AH602" s="5" t="s">
        <v>52</v>
      </c>
      <c r="AI602" s="5" t="s">
        <v>102</v>
      </c>
      <c r="AJ602" s="5" t="s">
        <v>102</v>
      </c>
      <c r="AK602" s="5" t="s">
        <v>5916</v>
      </c>
    </row>
    <row r="603" ht="15.75" customHeight="1">
      <c r="A603" s="5" t="s">
        <v>5917</v>
      </c>
      <c r="B603" s="5" t="s">
        <v>5918</v>
      </c>
      <c r="C603" s="5" t="s">
        <v>5059</v>
      </c>
      <c r="D603" s="6">
        <v>44828.0</v>
      </c>
      <c r="E603" s="5">
        <v>95766.0</v>
      </c>
      <c r="F603" s="5">
        <v>43530.0</v>
      </c>
      <c r="G603" s="5" t="s">
        <v>170</v>
      </c>
      <c r="H603" s="5" t="s">
        <v>171</v>
      </c>
      <c r="I603" s="5" t="s">
        <v>5919</v>
      </c>
      <c r="J603" s="5" t="s">
        <v>170</v>
      </c>
      <c r="K603" s="5" t="s">
        <v>4507</v>
      </c>
      <c r="L603" s="5" t="s">
        <v>5920</v>
      </c>
      <c r="M603" s="5" t="s">
        <v>5921</v>
      </c>
      <c r="N603" s="5" t="s">
        <v>52</v>
      </c>
      <c r="O603" s="5">
        <v>2.0</v>
      </c>
      <c r="P603" s="5" t="s">
        <v>5922</v>
      </c>
      <c r="Q603" s="5" t="s">
        <v>156</v>
      </c>
      <c r="R603" s="5">
        <v>24010.0</v>
      </c>
      <c r="S603" s="5" t="s">
        <v>53</v>
      </c>
      <c r="T603" s="5">
        <v>1.0</v>
      </c>
      <c r="U603" s="5" t="s">
        <v>70</v>
      </c>
      <c r="V603" s="5" t="s">
        <v>5923</v>
      </c>
      <c r="W603" s="5" t="s">
        <v>52</v>
      </c>
      <c r="X603" s="5" t="s">
        <v>52</v>
      </c>
      <c r="Y603" s="5" t="s">
        <v>5924</v>
      </c>
      <c r="Z603" s="5" t="s">
        <v>5925</v>
      </c>
      <c r="AA603" s="5" t="s">
        <v>119</v>
      </c>
      <c r="AB603" s="5" t="s">
        <v>52</v>
      </c>
      <c r="AC603" s="5" t="s">
        <v>398</v>
      </c>
      <c r="AD603" s="5" t="s">
        <v>399</v>
      </c>
      <c r="AE603" s="5" t="s">
        <v>400</v>
      </c>
      <c r="AF603" s="5" t="s">
        <v>401</v>
      </c>
      <c r="AG603" s="5">
        <v>23502.0</v>
      </c>
      <c r="AH603" s="5" t="s">
        <v>402</v>
      </c>
      <c r="AI603" s="5" t="s">
        <v>5918</v>
      </c>
      <c r="AJ603" s="5" t="s">
        <v>5926</v>
      </c>
      <c r="AK603" s="5" t="s">
        <v>79</v>
      </c>
    </row>
    <row r="604" ht="15.75" customHeight="1">
      <c r="A604" s="5" t="s">
        <v>5927</v>
      </c>
      <c r="B604" s="5" t="s">
        <v>5382</v>
      </c>
      <c r="C604" s="5" t="s">
        <v>5928</v>
      </c>
      <c r="D604" s="6">
        <v>44828.0</v>
      </c>
      <c r="E604" s="5">
        <v>10689.0</v>
      </c>
      <c r="F604" s="5">
        <v>4859.0</v>
      </c>
      <c r="G604" s="5" t="s">
        <v>766</v>
      </c>
      <c r="H604" s="5" t="s">
        <v>149</v>
      </c>
      <c r="I604" s="5" t="s">
        <v>5172</v>
      </c>
      <c r="J604" s="5" t="s">
        <v>768</v>
      </c>
      <c r="K604" s="5" t="s">
        <v>5929</v>
      </c>
      <c r="L604" s="5" t="s">
        <v>5385</v>
      </c>
      <c r="M604" s="5" t="s">
        <v>5930</v>
      </c>
      <c r="N604" s="5" t="s">
        <v>5387</v>
      </c>
      <c r="O604" s="5">
        <v>1.0</v>
      </c>
      <c r="P604" s="5" t="s">
        <v>5931</v>
      </c>
      <c r="Q604" s="5" t="s">
        <v>244</v>
      </c>
      <c r="R604" s="5">
        <v>1540.0</v>
      </c>
      <c r="S604" s="5" t="s">
        <v>69</v>
      </c>
      <c r="T604" s="5">
        <v>34.0</v>
      </c>
      <c r="U604" s="5" t="s">
        <v>70</v>
      </c>
      <c r="V604" s="5" t="s">
        <v>5932</v>
      </c>
      <c r="W604" s="5" t="s">
        <v>52</v>
      </c>
      <c r="X604" s="5" t="s">
        <v>52</v>
      </c>
      <c r="Y604" s="5" t="s">
        <v>5933</v>
      </c>
      <c r="Z604" s="5" t="s">
        <v>5934</v>
      </c>
      <c r="AA604" s="5" t="s">
        <v>730</v>
      </c>
      <c r="AB604" s="5" t="s">
        <v>52</v>
      </c>
      <c r="AC604" s="5" t="s">
        <v>72</v>
      </c>
      <c r="AD604" s="5" t="s">
        <v>73</v>
      </c>
      <c r="AE604" s="5" t="s">
        <v>74</v>
      </c>
      <c r="AF604" s="5" t="s">
        <v>75</v>
      </c>
      <c r="AG604" s="5" t="s">
        <v>76</v>
      </c>
      <c r="AH604" s="5" t="s">
        <v>77</v>
      </c>
      <c r="AI604" s="5" t="s">
        <v>102</v>
      </c>
      <c r="AJ604" s="5" t="s">
        <v>102</v>
      </c>
      <c r="AK604" s="5" t="s">
        <v>776</v>
      </c>
    </row>
    <row r="605" ht="15.75" customHeight="1">
      <c r="A605" s="5" t="s">
        <v>5935</v>
      </c>
      <c r="B605" s="5" t="s">
        <v>577</v>
      </c>
      <c r="C605" s="5" t="s">
        <v>5936</v>
      </c>
      <c r="D605" s="6">
        <v>44828.0</v>
      </c>
      <c r="E605" s="5">
        <v>2407.0</v>
      </c>
      <c r="F605" s="5">
        <v>1094.0</v>
      </c>
      <c r="G605" s="5" t="s">
        <v>634</v>
      </c>
      <c r="H605" s="5" t="s">
        <v>171</v>
      </c>
      <c r="I605" s="5" t="s">
        <v>5937</v>
      </c>
      <c r="J605" s="5" t="s">
        <v>274</v>
      </c>
      <c r="K605" s="5" t="s">
        <v>5562</v>
      </c>
      <c r="L605" s="5" t="s">
        <v>5938</v>
      </c>
      <c r="M605" s="5" t="s">
        <v>5939</v>
      </c>
      <c r="N605" s="5">
        <v>60433.0</v>
      </c>
      <c r="O605" s="5">
        <v>1.0</v>
      </c>
      <c r="P605" s="5" t="s">
        <v>5940</v>
      </c>
      <c r="Q605" s="5">
        <v>4510.0</v>
      </c>
      <c r="R605" s="5">
        <v>4403.0</v>
      </c>
      <c r="S605" s="5" t="s">
        <v>53</v>
      </c>
      <c r="T605" s="5">
        <v>4.0</v>
      </c>
      <c r="U605" s="5" t="s">
        <v>93</v>
      </c>
      <c r="V605" s="5" t="s">
        <v>5941</v>
      </c>
      <c r="W605" s="5" t="s">
        <v>52</v>
      </c>
      <c r="X605" s="5" t="s">
        <v>52</v>
      </c>
      <c r="Y605" s="5" t="s">
        <v>5942</v>
      </c>
      <c r="Z605" s="5" t="s">
        <v>5943</v>
      </c>
      <c r="AA605" s="5" t="s">
        <v>604</v>
      </c>
      <c r="AB605" s="5" t="s">
        <v>52</v>
      </c>
      <c r="AC605" s="5" t="s">
        <v>216</v>
      </c>
      <c r="AD605" s="5" t="s">
        <v>217</v>
      </c>
      <c r="AE605" s="5" t="s">
        <v>218</v>
      </c>
      <c r="AF605" s="5" t="s">
        <v>52</v>
      </c>
      <c r="AG605" s="5" t="s">
        <v>52</v>
      </c>
      <c r="AH605" s="5" t="s">
        <v>52</v>
      </c>
      <c r="AI605" s="5" t="s">
        <v>2097</v>
      </c>
      <c r="AJ605" s="5" t="s">
        <v>2098</v>
      </c>
      <c r="AK605" s="5" t="s">
        <v>1874</v>
      </c>
    </row>
    <row r="606" ht="15.75" customHeight="1">
      <c r="A606" s="5" t="s">
        <v>5944</v>
      </c>
      <c r="B606" s="5" t="s">
        <v>5945</v>
      </c>
      <c r="C606" s="5" t="s">
        <v>5946</v>
      </c>
      <c r="D606" s="6">
        <v>44824.0</v>
      </c>
      <c r="E606" s="5">
        <v>28134.0</v>
      </c>
      <c r="F606" s="5">
        <v>12788.0</v>
      </c>
      <c r="G606" s="5" t="s">
        <v>634</v>
      </c>
      <c r="H606" s="5" t="s">
        <v>1792</v>
      </c>
      <c r="I606" s="5" t="s">
        <v>4552</v>
      </c>
      <c r="J606" s="5" t="s">
        <v>274</v>
      </c>
      <c r="K606" s="5" t="s">
        <v>192</v>
      </c>
      <c r="L606" s="5" t="s">
        <v>5947</v>
      </c>
      <c r="M606" s="5" t="s">
        <v>5948</v>
      </c>
      <c r="N606" s="5">
        <v>77005.0</v>
      </c>
      <c r="O606" s="5">
        <v>2.0</v>
      </c>
      <c r="P606" s="5" t="s">
        <v>5949</v>
      </c>
      <c r="Q606" s="5" t="s">
        <v>3475</v>
      </c>
      <c r="R606" s="5">
        <v>428.0</v>
      </c>
      <c r="S606" s="5" t="s">
        <v>69</v>
      </c>
      <c r="T606" s="5">
        <v>0.0</v>
      </c>
      <c r="U606" s="5" t="s">
        <v>52</v>
      </c>
      <c r="V606" s="5" t="s">
        <v>5950</v>
      </c>
      <c r="W606" s="5" t="s">
        <v>55</v>
      </c>
      <c r="X606" s="5" t="s">
        <v>5951</v>
      </c>
      <c r="Y606" s="5" t="s">
        <v>5952</v>
      </c>
      <c r="Z606" s="5" t="s">
        <v>5953</v>
      </c>
      <c r="AA606" s="5" t="s">
        <v>59</v>
      </c>
      <c r="AB606" s="5" t="s">
        <v>52</v>
      </c>
      <c r="AC606" s="5" t="s">
        <v>5954</v>
      </c>
      <c r="AD606" s="5" t="s">
        <v>5955</v>
      </c>
      <c r="AE606" s="5" t="s">
        <v>5956</v>
      </c>
      <c r="AF606" s="5" t="s">
        <v>5957</v>
      </c>
      <c r="AG606" s="5" t="s">
        <v>5958</v>
      </c>
      <c r="AH606" s="5" t="s">
        <v>5959</v>
      </c>
      <c r="AI606" s="5" t="s">
        <v>5960</v>
      </c>
      <c r="AJ606" s="5" t="s">
        <v>5961</v>
      </c>
      <c r="AK606" s="5" t="s">
        <v>1874</v>
      </c>
    </row>
    <row r="607" ht="15.75" customHeight="1">
      <c r="A607" s="5" t="s">
        <v>5962</v>
      </c>
      <c r="B607" s="5" t="s">
        <v>5963</v>
      </c>
      <c r="C607" s="5" t="s">
        <v>102</v>
      </c>
      <c r="D607" s="6">
        <v>44823.0</v>
      </c>
      <c r="E607" s="5">
        <v>540841.0</v>
      </c>
      <c r="F607" s="5">
        <v>245837.0</v>
      </c>
      <c r="G607" s="5" t="s">
        <v>1028</v>
      </c>
      <c r="H607" s="5" t="s">
        <v>84</v>
      </c>
      <c r="I607" s="5" t="s">
        <v>5964</v>
      </c>
      <c r="J607" s="5" t="s">
        <v>1030</v>
      </c>
      <c r="K607" s="5" t="s">
        <v>5965</v>
      </c>
      <c r="L607" s="5" t="s">
        <v>5966</v>
      </c>
      <c r="M607" s="5" t="s">
        <v>102</v>
      </c>
      <c r="N607" s="5">
        <v>7066.0</v>
      </c>
      <c r="O607" s="5">
        <v>20.0</v>
      </c>
      <c r="P607" s="5" t="s">
        <v>5967</v>
      </c>
      <c r="Q607" s="5" t="s">
        <v>52</v>
      </c>
      <c r="R607" s="5">
        <v>64206.0</v>
      </c>
      <c r="S607" s="5" t="s">
        <v>69</v>
      </c>
      <c r="T607" s="5">
        <v>0.0</v>
      </c>
      <c r="U607" s="5" t="s">
        <v>52</v>
      </c>
      <c r="V607" s="5" t="s">
        <v>5968</v>
      </c>
      <c r="W607" s="5" t="s">
        <v>71</v>
      </c>
      <c r="X607" s="5" t="s">
        <v>52</v>
      </c>
      <c r="Y607" s="5" t="s">
        <v>5969</v>
      </c>
      <c r="Z607" s="5" t="s">
        <v>5970</v>
      </c>
      <c r="AA607" s="5" t="s">
        <v>260</v>
      </c>
      <c r="AB607" s="5" t="s">
        <v>52</v>
      </c>
      <c r="AC607" s="5" t="s">
        <v>216</v>
      </c>
      <c r="AD607" s="5" t="s">
        <v>217</v>
      </c>
      <c r="AE607" s="5" t="s">
        <v>218</v>
      </c>
      <c r="AF607" s="5" t="s">
        <v>52</v>
      </c>
      <c r="AG607" s="5" t="s">
        <v>52</v>
      </c>
      <c r="AH607" s="5" t="s">
        <v>52</v>
      </c>
      <c r="AI607" s="5" t="s">
        <v>5963</v>
      </c>
      <c r="AJ607" s="5" t="s">
        <v>5966</v>
      </c>
      <c r="AK607" s="5" t="s">
        <v>165</v>
      </c>
    </row>
    <row r="608" ht="15.75" customHeight="1">
      <c r="A608" s="5" t="s">
        <v>5971</v>
      </c>
      <c r="B608" s="5" t="s">
        <v>5972</v>
      </c>
      <c r="C608" s="5" t="s">
        <v>5973</v>
      </c>
      <c r="D608" s="6">
        <v>44820.0</v>
      </c>
      <c r="E608" s="5">
        <v>199976.0</v>
      </c>
      <c r="F608" s="5">
        <v>90898.0</v>
      </c>
      <c r="G608" s="5" t="s">
        <v>4673</v>
      </c>
      <c r="H608" s="5" t="s">
        <v>171</v>
      </c>
      <c r="I608" s="5" t="s">
        <v>5296</v>
      </c>
      <c r="J608" s="5" t="s">
        <v>3808</v>
      </c>
      <c r="K608" s="5" t="s">
        <v>5974</v>
      </c>
      <c r="L608" s="5" t="s">
        <v>5975</v>
      </c>
      <c r="M608" s="5" t="s">
        <v>5976</v>
      </c>
      <c r="N608" s="5">
        <v>97005.0</v>
      </c>
      <c r="O608" s="5">
        <v>7.0</v>
      </c>
      <c r="P608" s="5" t="s">
        <v>5977</v>
      </c>
      <c r="Q608" s="5" t="s">
        <v>5978</v>
      </c>
      <c r="R608" s="5">
        <v>4567.0</v>
      </c>
      <c r="S608" s="5" t="s">
        <v>69</v>
      </c>
      <c r="T608" s="5">
        <v>4.0</v>
      </c>
      <c r="U608" s="5" t="s">
        <v>70</v>
      </c>
      <c r="V608" s="5" t="s">
        <v>5979</v>
      </c>
      <c r="W608" s="5" t="s">
        <v>52</v>
      </c>
      <c r="X608" s="5" t="s">
        <v>52</v>
      </c>
      <c r="Y608" s="5" t="s">
        <v>5980</v>
      </c>
      <c r="Z608" s="5" t="s">
        <v>5981</v>
      </c>
      <c r="AA608" s="5" t="s">
        <v>119</v>
      </c>
      <c r="AB608" s="5" t="s">
        <v>52</v>
      </c>
      <c r="AC608" s="5" t="s">
        <v>398</v>
      </c>
      <c r="AD608" s="5" t="s">
        <v>399</v>
      </c>
      <c r="AE608" s="5" t="s">
        <v>400</v>
      </c>
      <c r="AF608" s="5" t="s">
        <v>401</v>
      </c>
      <c r="AG608" s="5">
        <v>23502.0</v>
      </c>
      <c r="AH608" s="5" t="s">
        <v>402</v>
      </c>
      <c r="AI608" s="5" t="s">
        <v>102</v>
      </c>
      <c r="AJ608" s="5" t="s">
        <v>102</v>
      </c>
      <c r="AK608" s="5" t="s">
        <v>3653</v>
      </c>
    </row>
    <row r="609" ht="15.75" customHeight="1">
      <c r="A609" s="5" t="s">
        <v>5982</v>
      </c>
      <c r="B609" s="5" t="s">
        <v>5624</v>
      </c>
      <c r="C609" s="5" t="s">
        <v>5625</v>
      </c>
      <c r="D609" s="6">
        <v>44818.0</v>
      </c>
      <c r="E609" s="5">
        <v>102454.0</v>
      </c>
      <c r="F609" s="5">
        <v>46570.0</v>
      </c>
      <c r="G609" s="5" t="s">
        <v>2389</v>
      </c>
      <c r="H609" s="5" t="s">
        <v>149</v>
      </c>
      <c r="I609" s="5" t="s">
        <v>5983</v>
      </c>
      <c r="J609" s="5" t="s">
        <v>2391</v>
      </c>
      <c r="K609" s="5" t="s">
        <v>5984</v>
      </c>
      <c r="L609" s="5" t="s">
        <v>5628</v>
      </c>
      <c r="M609" s="5" t="s">
        <v>5629</v>
      </c>
      <c r="N609" s="5" t="s">
        <v>52</v>
      </c>
      <c r="O609" s="5">
        <v>2.0</v>
      </c>
      <c r="P609" s="5" t="s">
        <v>5985</v>
      </c>
      <c r="Q609" s="5" t="s">
        <v>2195</v>
      </c>
      <c r="R609" s="5">
        <v>276.0</v>
      </c>
      <c r="S609" s="5" t="s">
        <v>53</v>
      </c>
      <c r="T609" s="5">
        <v>37.0</v>
      </c>
      <c r="U609" s="5" t="s">
        <v>93</v>
      </c>
      <c r="V609" s="5" t="s">
        <v>5986</v>
      </c>
      <c r="W609" s="5" t="s">
        <v>71</v>
      </c>
      <c r="X609" s="5" t="s">
        <v>52</v>
      </c>
      <c r="Y609" s="5" t="s">
        <v>5987</v>
      </c>
      <c r="Z609" s="5" t="s">
        <v>5988</v>
      </c>
      <c r="AA609" s="5" t="s">
        <v>260</v>
      </c>
      <c r="AB609" s="5" t="s">
        <v>52</v>
      </c>
      <c r="AC609" s="5" t="s">
        <v>216</v>
      </c>
      <c r="AD609" s="5" t="s">
        <v>217</v>
      </c>
      <c r="AE609" s="5" t="s">
        <v>218</v>
      </c>
      <c r="AF609" s="5" t="s">
        <v>52</v>
      </c>
      <c r="AG609" s="5" t="s">
        <v>52</v>
      </c>
      <c r="AH609" s="5" t="s">
        <v>52</v>
      </c>
      <c r="AI609" s="5" t="s">
        <v>5624</v>
      </c>
      <c r="AJ609" s="5" t="s">
        <v>5628</v>
      </c>
      <c r="AK609" s="5" t="s">
        <v>5989</v>
      </c>
    </row>
    <row r="610" ht="15.75" customHeight="1">
      <c r="A610" s="5" t="s">
        <v>5990</v>
      </c>
      <c r="B610" s="5" t="s">
        <v>5624</v>
      </c>
      <c r="C610" s="5" t="s">
        <v>5625</v>
      </c>
      <c r="D610" s="6">
        <v>44818.0</v>
      </c>
      <c r="E610" s="5">
        <v>101596.0</v>
      </c>
      <c r="F610" s="5">
        <v>46180.0</v>
      </c>
      <c r="G610" s="5" t="s">
        <v>2389</v>
      </c>
      <c r="H610" s="5" t="s">
        <v>149</v>
      </c>
      <c r="I610" s="5" t="s">
        <v>5983</v>
      </c>
      <c r="J610" s="5" t="s">
        <v>2391</v>
      </c>
      <c r="K610" s="5" t="s">
        <v>5991</v>
      </c>
      <c r="L610" s="5" t="s">
        <v>5628</v>
      </c>
      <c r="M610" s="5" t="s">
        <v>5629</v>
      </c>
      <c r="N610" s="5" t="s">
        <v>52</v>
      </c>
      <c r="O610" s="5">
        <v>2.0</v>
      </c>
      <c r="P610" s="5" t="s">
        <v>5992</v>
      </c>
      <c r="Q610" s="5" t="s">
        <v>2195</v>
      </c>
      <c r="R610" s="5">
        <v>311.0</v>
      </c>
      <c r="S610" s="5" t="s">
        <v>53</v>
      </c>
      <c r="T610" s="5">
        <v>36.0</v>
      </c>
      <c r="U610" s="5" t="s">
        <v>93</v>
      </c>
      <c r="V610" s="5" t="s">
        <v>5993</v>
      </c>
      <c r="W610" s="5" t="s">
        <v>71</v>
      </c>
      <c r="X610" s="5" t="s">
        <v>52</v>
      </c>
      <c r="Y610" s="5" t="s">
        <v>5987</v>
      </c>
      <c r="Z610" s="5" t="s">
        <v>5994</v>
      </c>
      <c r="AA610" s="5" t="s">
        <v>260</v>
      </c>
      <c r="AB610" s="5" t="s">
        <v>52</v>
      </c>
      <c r="AC610" s="5" t="s">
        <v>216</v>
      </c>
      <c r="AD610" s="5" t="s">
        <v>217</v>
      </c>
      <c r="AE610" s="5" t="s">
        <v>218</v>
      </c>
      <c r="AF610" s="5" t="s">
        <v>52</v>
      </c>
      <c r="AG610" s="5" t="s">
        <v>52</v>
      </c>
      <c r="AH610" s="5" t="s">
        <v>52</v>
      </c>
      <c r="AI610" s="5" t="s">
        <v>5624</v>
      </c>
      <c r="AJ610" s="5" t="s">
        <v>5628</v>
      </c>
      <c r="AK610" s="5" t="s">
        <v>5989</v>
      </c>
    </row>
    <row r="611" ht="15.75" customHeight="1">
      <c r="A611" s="5" t="s">
        <v>5995</v>
      </c>
      <c r="B611" s="5" t="s">
        <v>5624</v>
      </c>
      <c r="C611" s="5" t="s">
        <v>5625</v>
      </c>
      <c r="D611" s="6">
        <v>44818.0</v>
      </c>
      <c r="E611" s="5">
        <v>94688.0</v>
      </c>
      <c r="F611" s="5">
        <v>43040.0</v>
      </c>
      <c r="G611" s="5" t="s">
        <v>2389</v>
      </c>
      <c r="H611" s="5" t="s">
        <v>149</v>
      </c>
      <c r="I611" s="5" t="s">
        <v>5983</v>
      </c>
      <c r="J611" s="5" t="s">
        <v>2391</v>
      </c>
      <c r="K611" s="5" t="s">
        <v>1086</v>
      </c>
      <c r="L611" s="5" t="s">
        <v>5628</v>
      </c>
      <c r="M611" s="5" t="s">
        <v>5629</v>
      </c>
      <c r="N611" s="5" t="s">
        <v>52</v>
      </c>
      <c r="O611" s="5">
        <v>2.0</v>
      </c>
      <c r="P611" s="5" t="s">
        <v>5996</v>
      </c>
      <c r="Q611" s="5" t="s">
        <v>2195</v>
      </c>
      <c r="R611" s="5">
        <v>263.0</v>
      </c>
      <c r="S611" s="5" t="s">
        <v>1077</v>
      </c>
      <c r="T611" s="5">
        <v>36.0</v>
      </c>
      <c r="U611" s="5" t="s">
        <v>93</v>
      </c>
      <c r="V611" s="5" t="s">
        <v>5997</v>
      </c>
      <c r="W611" s="5" t="s">
        <v>71</v>
      </c>
      <c r="X611" s="5" t="s">
        <v>52</v>
      </c>
      <c r="Y611" s="5" t="s">
        <v>5987</v>
      </c>
      <c r="Z611" s="5" t="s">
        <v>5998</v>
      </c>
      <c r="AA611" s="5" t="s">
        <v>260</v>
      </c>
      <c r="AB611" s="5" t="s">
        <v>52</v>
      </c>
      <c r="AC611" s="5" t="s">
        <v>216</v>
      </c>
      <c r="AD611" s="5" t="s">
        <v>217</v>
      </c>
      <c r="AE611" s="5" t="s">
        <v>218</v>
      </c>
      <c r="AF611" s="5" t="s">
        <v>52</v>
      </c>
      <c r="AG611" s="5" t="s">
        <v>52</v>
      </c>
      <c r="AH611" s="5" t="s">
        <v>52</v>
      </c>
      <c r="AI611" s="5" t="s">
        <v>5624</v>
      </c>
      <c r="AJ611" s="5" t="s">
        <v>5628</v>
      </c>
      <c r="AK611" s="5" t="s">
        <v>5989</v>
      </c>
    </row>
    <row r="612" ht="15.75" customHeight="1">
      <c r="A612" s="5" t="s">
        <v>5999</v>
      </c>
      <c r="B612" s="5" t="s">
        <v>5624</v>
      </c>
      <c r="C612" s="5" t="s">
        <v>5625</v>
      </c>
      <c r="D612" s="6">
        <v>44818.0</v>
      </c>
      <c r="E612" s="5">
        <v>98296.0</v>
      </c>
      <c r="F612" s="5">
        <v>44680.0</v>
      </c>
      <c r="G612" s="5" t="s">
        <v>2389</v>
      </c>
      <c r="H612" s="5" t="s">
        <v>149</v>
      </c>
      <c r="I612" s="5" t="s">
        <v>5983</v>
      </c>
      <c r="J612" s="5" t="s">
        <v>2391</v>
      </c>
      <c r="K612" s="5" t="s">
        <v>6000</v>
      </c>
      <c r="L612" s="5" t="s">
        <v>5628</v>
      </c>
      <c r="M612" s="5" t="s">
        <v>5629</v>
      </c>
      <c r="N612" s="5" t="s">
        <v>52</v>
      </c>
      <c r="O612" s="5">
        <v>2.0</v>
      </c>
      <c r="P612" s="5" t="s">
        <v>6001</v>
      </c>
      <c r="Q612" s="5" t="s">
        <v>2195</v>
      </c>
      <c r="R612" s="5">
        <v>263.0</v>
      </c>
      <c r="S612" s="5" t="s">
        <v>53</v>
      </c>
      <c r="T612" s="5">
        <v>36.0</v>
      </c>
      <c r="U612" s="5" t="s">
        <v>93</v>
      </c>
      <c r="V612" s="5" t="s">
        <v>6002</v>
      </c>
      <c r="W612" s="5" t="s">
        <v>71</v>
      </c>
      <c r="X612" s="5" t="s">
        <v>52</v>
      </c>
      <c r="Y612" s="5" t="s">
        <v>5987</v>
      </c>
      <c r="Z612" s="5" t="s">
        <v>6003</v>
      </c>
      <c r="AA612" s="5" t="s">
        <v>260</v>
      </c>
      <c r="AB612" s="5" t="s">
        <v>52</v>
      </c>
      <c r="AC612" s="5" t="s">
        <v>216</v>
      </c>
      <c r="AD612" s="5" t="s">
        <v>217</v>
      </c>
      <c r="AE612" s="5" t="s">
        <v>218</v>
      </c>
      <c r="AF612" s="5" t="s">
        <v>52</v>
      </c>
      <c r="AG612" s="5" t="s">
        <v>52</v>
      </c>
      <c r="AH612" s="5" t="s">
        <v>52</v>
      </c>
      <c r="AI612" s="5" t="s">
        <v>5624</v>
      </c>
      <c r="AJ612" s="5" t="s">
        <v>5628</v>
      </c>
      <c r="AK612" s="5" t="s">
        <v>5989</v>
      </c>
    </row>
    <row r="613" ht="15.75" customHeight="1">
      <c r="A613" s="5" t="s">
        <v>6004</v>
      </c>
      <c r="B613" s="5" t="s">
        <v>5624</v>
      </c>
      <c r="C613" s="5" t="s">
        <v>5625</v>
      </c>
      <c r="D613" s="6">
        <v>44818.0</v>
      </c>
      <c r="E613" s="5">
        <v>101024.0</v>
      </c>
      <c r="F613" s="5">
        <v>45920.0</v>
      </c>
      <c r="G613" s="5" t="s">
        <v>2389</v>
      </c>
      <c r="H613" s="5" t="s">
        <v>149</v>
      </c>
      <c r="I613" s="5" t="s">
        <v>5983</v>
      </c>
      <c r="J613" s="5" t="s">
        <v>2391</v>
      </c>
      <c r="K613" s="5" t="s">
        <v>1086</v>
      </c>
      <c r="L613" s="5" t="s">
        <v>5628</v>
      </c>
      <c r="M613" s="5" t="s">
        <v>5629</v>
      </c>
      <c r="N613" s="5" t="s">
        <v>52</v>
      </c>
      <c r="O613" s="5">
        <v>2.0</v>
      </c>
      <c r="P613" s="5" t="s">
        <v>6005</v>
      </c>
      <c r="Q613" s="5" t="s">
        <v>2195</v>
      </c>
      <c r="R613" s="5">
        <v>260.0</v>
      </c>
      <c r="S613" s="5" t="s">
        <v>53</v>
      </c>
      <c r="T613" s="5">
        <v>36.0</v>
      </c>
      <c r="U613" s="5" t="s">
        <v>93</v>
      </c>
      <c r="V613" s="5" t="s">
        <v>6006</v>
      </c>
      <c r="W613" s="5" t="s">
        <v>71</v>
      </c>
      <c r="X613" s="5" t="s">
        <v>52</v>
      </c>
      <c r="Y613" s="5" t="s">
        <v>5987</v>
      </c>
      <c r="Z613" s="5" t="s">
        <v>6007</v>
      </c>
      <c r="AA613" s="5" t="s">
        <v>260</v>
      </c>
      <c r="AB613" s="5" t="s">
        <v>52</v>
      </c>
      <c r="AC613" s="5" t="s">
        <v>216</v>
      </c>
      <c r="AD613" s="5" t="s">
        <v>217</v>
      </c>
      <c r="AE613" s="5" t="s">
        <v>218</v>
      </c>
      <c r="AF613" s="5" t="s">
        <v>52</v>
      </c>
      <c r="AG613" s="5" t="s">
        <v>52</v>
      </c>
      <c r="AH613" s="5" t="s">
        <v>52</v>
      </c>
      <c r="AI613" s="5" t="s">
        <v>5624</v>
      </c>
      <c r="AJ613" s="5" t="s">
        <v>5628</v>
      </c>
      <c r="AK613" s="5" t="s">
        <v>5989</v>
      </c>
    </row>
    <row r="614" ht="15.75" customHeight="1">
      <c r="A614" s="5" t="s">
        <v>6008</v>
      </c>
      <c r="B614" s="5" t="s">
        <v>6009</v>
      </c>
      <c r="C614" s="5" t="s">
        <v>6010</v>
      </c>
      <c r="D614" s="6">
        <v>44814.0</v>
      </c>
      <c r="E614" s="5">
        <v>50472.0</v>
      </c>
      <c r="F614" s="5">
        <v>22942.0</v>
      </c>
      <c r="G614" s="5" t="s">
        <v>579</v>
      </c>
      <c r="H614" s="5" t="s">
        <v>189</v>
      </c>
      <c r="I614" s="5" t="s">
        <v>5809</v>
      </c>
      <c r="J614" s="5" t="s">
        <v>581</v>
      </c>
      <c r="K614" s="5" t="s">
        <v>6011</v>
      </c>
      <c r="L614" s="5" t="s">
        <v>6012</v>
      </c>
      <c r="M614" s="5" t="s">
        <v>6013</v>
      </c>
      <c r="N614" s="5">
        <v>78045.0</v>
      </c>
      <c r="O614" s="5">
        <v>1.0</v>
      </c>
      <c r="P614" s="5" t="s">
        <v>6014</v>
      </c>
      <c r="Q614" s="5">
        <v>4500.0</v>
      </c>
      <c r="R614" s="5">
        <v>40.0</v>
      </c>
      <c r="S614" s="5" t="s">
        <v>53</v>
      </c>
      <c r="T614" s="5">
        <v>0.0</v>
      </c>
      <c r="U614" s="5" t="s">
        <v>70</v>
      </c>
      <c r="V614" s="5" t="s">
        <v>6015</v>
      </c>
      <c r="W614" s="5" t="s">
        <v>71</v>
      </c>
      <c r="X614" s="5" t="s">
        <v>52</v>
      </c>
      <c r="Y614" s="5" t="s">
        <v>6016</v>
      </c>
      <c r="Z614" s="5">
        <v>5170.0</v>
      </c>
      <c r="AA614" s="5" t="s">
        <v>119</v>
      </c>
      <c r="AB614" s="5" t="s">
        <v>52</v>
      </c>
      <c r="AC614" s="5" t="s">
        <v>398</v>
      </c>
      <c r="AD614" s="5" t="s">
        <v>399</v>
      </c>
      <c r="AE614" s="5" t="s">
        <v>400</v>
      </c>
      <c r="AF614" s="5" t="s">
        <v>401</v>
      </c>
      <c r="AG614" s="5">
        <v>23502.0</v>
      </c>
      <c r="AH614" s="5" t="s">
        <v>402</v>
      </c>
      <c r="AI614" s="5" t="s">
        <v>6009</v>
      </c>
      <c r="AJ614" s="5" t="s">
        <v>6012</v>
      </c>
      <c r="AK614" s="5" t="s">
        <v>1573</v>
      </c>
    </row>
    <row r="615" ht="15.75" customHeight="1">
      <c r="A615" s="5" t="s">
        <v>6017</v>
      </c>
      <c r="B615" s="5" t="s">
        <v>6018</v>
      </c>
      <c r="C615" s="5" t="s">
        <v>6019</v>
      </c>
      <c r="D615" s="6">
        <v>44814.0</v>
      </c>
      <c r="E615" s="5">
        <v>29253.0</v>
      </c>
      <c r="F615" s="5">
        <v>13297.0</v>
      </c>
      <c r="G615" s="5" t="s">
        <v>579</v>
      </c>
      <c r="H615" s="5" t="s">
        <v>189</v>
      </c>
      <c r="I615" s="5" t="s">
        <v>5809</v>
      </c>
      <c r="J615" s="5" t="s">
        <v>581</v>
      </c>
      <c r="K615" s="5" t="s">
        <v>744</v>
      </c>
      <c r="L615" s="5" t="s">
        <v>6020</v>
      </c>
      <c r="M615" s="5" t="s">
        <v>6021</v>
      </c>
      <c r="N615" s="5" t="s">
        <v>52</v>
      </c>
      <c r="O615" s="5">
        <v>1.0</v>
      </c>
      <c r="P615" s="5" t="s">
        <v>6014</v>
      </c>
      <c r="Q615" s="5">
        <v>4500.0</v>
      </c>
      <c r="R615" s="5">
        <v>15.0</v>
      </c>
      <c r="S615" s="5" t="s">
        <v>53</v>
      </c>
      <c r="T615" s="5">
        <v>0.0</v>
      </c>
      <c r="U615" s="5" t="s">
        <v>70</v>
      </c>
      <c r="V615" s="5" t="s">
        <v>6022</v>
      </c>
      <c r="W615" s="5" t="s">
        <v>55</v>
      </c>
      <c r="X615" s="5" t="s">
        <v>6015</v>
      </c>
      <c r="Y615" s="5" t="s">
        <v>6016</v>
      </c>
      <c r="Z615" s="5">
        <v>5170.0</v>
      </c>
      <c r="AA615" s="5" t="s">
        <v>119</v>
      </c>
      <c r="AB615" s="5" t="s">
        <v>52</v>
      </c>
      <c r="AC615" s="5" t="s">
        <v>398</v>
      </c>
      <c r="AD615" s="5" t="s">
        <v>399</v>
      </c>
      <c r="AE615" s="5" t="s">
        <v>400</v>
      </c>
      <c r="AF615" s="5" t="s">
        <v>401</v>
      </c>
      <c r="AG615" s="5">
        <v>23502.0</v>
      </c>
      <c r="AH615" s="5" t="s">
        <v>402</v>
      </c>
      <c r="AI615" s="5" t="s">
        <v>102</v>
      </c>
      <c r="AJ615" s="5" t="s">
        <v>102</v>
      </c>
      <c r="AK615" s="5" t="s">
        <v>1573</v>
      </c>
    </row>
    <row r="616" ht="15.75" customHeight="1">
      <c r="A616" s="5" t="s">
        <v>6023</v>
      </c>
      <c r="B616" s="5" t="s">
        <v>5784</v>
      </c>
      <c r="C616" s="5" t="s">
        <v>5785</v>
      </c>
      <c r="D616" s="6">
        <v>44813.0</v>
      </c>
      <c r="E616" s="5">
        <v>42064.0</v>
      </c>
      <c r="F616" s="5">
        <v>19120.0</v>
      </c>
      <c r="G616" s="5" t="s">
        <v>2389</v>
      </c>
      <c r="H616" s="5" t="s">
        <v>3215</v>
      </c>
      <c r="I616" s="5" t="s">
        <v>6024</v>
      </c>
      <c r="J616" s="5" t="s">
        <v>2391</v>
      </c>
      <c r="K616" s="5" t="s">
        <v>207</v>
      </c>
      <c r="L616" s="5" t="s">
        <v>5787</v>
      </c>
      <c r="M616" s="5" t="s">
        <v>5788</v>
      </c>
      <c r="N616" s="5">
        <v>30354.0</v>
      </c>
      <c r="O616" s="5">
        <v>1.0</v>
      </c>
      <c r="P616" s="5" t="s">
        <v>6025</v>
      </c>
      <c r="Q616" s="5">
        <v>4510.0</v>
      </c>
      <c r="R616" s="5">
        <v>8480.0</v>
      </c>
      <c r="S616" s="5" t="s">
        <v>5790</v>
      </c>
      <c r="T616" s="5">
        <v>56.0</v>
      </c>
      <c r="U616" s="5" t="s">
        <v>93</v>
      </c>
      <c r="V616" s="5" t="s">
        <v>6026</v>
      </c>
      <c r="W616" s="5" t="s">
        <v>71</v>
      </c>
      <c r="X616" s="5" t="s">
        <v>52</v>
      </c>
      <c r="Y616" s="5" t="s">
        <v>6027</v>
      </c>
      <c r="Z616" s="5" t="s">
        <v>6028</v>
      </c>
      <c r="AA616" s="5" t="s">
        <v>200</v>
      </c>
      <c r="AB616" s="5" t="s">
        <v>52</v>
      </c>
      <c r="AC616" s="5" t="s">
        <v>216</v>
      </c>
      <c r="AD616" s="5" t="s">
        <v>217</v>
      </c>
      <c r="AE616" s="5" t="s">
        <v>218</v>
      </c>
      <c r="AF616" s="5" t="s">
        <v>52</v>
      </c>
      <c r="AG616" s="5" t="s">
        <v>52</v>
      </c>
      <c r="AH616" s="5" t="s">
        <v>52</v>
      </c>
      <c r="AI616" s="5" t="s">
        <v>5793</v>
      </c>
      <c r="AJ616" s="5" t="s">
        <v>5794</v>
      </c>
      <c r="AK616" s="5" t="s">
        <v>5795</v>
      </c>
    </row>
    <row r="617" ht="15.75" customHeight="1">
      <c r="A617" s="5" t="s">
        <v>6029</v>
      </c>
      <c r="B617" s="5" t="s">
        <v>6030</v>
      </c>
      <c r="C617" s="5" t="s">
        <v>5359</v>
      </c>
      <c r="D617" s="6">
        <v>44812.0</v>
      </c>
      <c r="E617" s="5">
        <v>38735.0</v>
      </c>
      <c r="F617" s="5">
        <v>17607.0</v>
      </c>
      <c r="G617" s="5" t="s">
        <v>2389</v>
      </c>
      <c r="H617" s="5" t="s">
        <v>530</v>
      </c>
      <c r="I617" s="5" t="s">
        <v>5786</v>
      </c>
      <c r="J617" s="5" t="s">
        <v>2391</v>
      </c>
      <c r="K617" s="5" t="s">
        <v>6031</v>
      </c>
      <c r="L617" s="5" t="s">
        <v>6032</v>
      </c>
      <c r="M617" s="5" t="s">
        <v>2917</v>
      </c>
      <c r="N617" s="5">
        <v>1887.0</v>
      </c>
      <c r="O617" s="5">
        <v>1.0</v>
      </c>
      <c r="P617" s="5" t="s">
        <v>6033</v>
      </c>
      <c r="Q617" s="5">
        <v>4532.0</v>
      </c>
      <c r="R617" s="5">
        <v>1398.0</v>
      </c>
      <c r="S617" s="5" t="s">
        <v>92</v>
      </c>
      <c r="T617" s="5">
        <v>0.0</v>
      </c>
      <c r="U617" s="5" t="s">
        <v>52</v>
      </c>
      <c r="V617" s="5" t="s">
        <v>6034</v>
      </c>
      <c r="W617" s="5" t="s">
        <v>52</v>
      </c>
      <c r="X617" s="5" t="s">
        <v>52</v>
      </c>
      <c r="Y617" s="5" t="s">
        <v>6035</v>
      </c>
      <c r="Z617" s="5" t="s">
        <v>6036</v>
      </c>
      <c r="AA617" s="5" t="s">
        <v>235</v>
      </c>
      <c r="AB617" s="5" t="s">
        <v>52</v>
      </c>
      <c r="AC617" s="5" t="s">
        <v>216</v>
      </c>
      <c r="AD617" s="5" t="s">
        <v>217</v>
      </c>
      <c r="AE617" s="5" t="s">
        <v>218</v>
      </c>
      <c r="AF617" s="5" t="s">
        <v>52</v>
      </c>
      <c r="AG617" s="5" t="s">
        <v>52</v>
      </c>
      <c r="AH617" s="5" t="s">
        <v>52</v>
      </c>
      <c r="AI617" s="5" t="s">
        <v>6030</v>
      </c>
      <c r="AJ617" s="5" t="s">
        <v>6032</v>
      </c>
      <c r="AK617" s="5" t="s">
        <v>4410</v>
      </c>
    </row>
    <row r="618" ht="15.75" customHeight="1">
      <c r="A618" s="5" t="s">
        <v>6037</v>
      </c>
      <c r="B618" s="5" t="s">
        <v>5078</v>
      </c>
      <c r="C618" s="5" t="s">
        <v>5079</v>
      </c>
      <c r="D618" s="6">
        <v>44812.0</v>
      </c>
      <c r="E618" s="5">
        <v>51700.0</v>
      </c>
      <c r="F618" s="5">
        <v>23500.0</v>
      </c>
      <c r="G618" s="5" t="s">
        <v>4824</v>
      </c>
      <c r="H618" s="5" t="s">
        <v>45</v>
      </c>
      <c r="I618" s="5" t="s">
        <v>6038</v>
      </c>
      <c r="J618" s="5" t="s">
        <v>4825</v>
      </c>
      <c r="K618" s="5" t="s">
        <v>6039</v>
      </c>
      <c r="L618" s="5" t="s">
        <v>5082</v>
      </c>
      <c r="M618" s="5" t="s">
        <v>5548</v>
      </c>
      <c r="N618" s="5" t="s">
        <v>4429</v>
      </c>
      <c r="O618" s="5">
        <v>1.0</v>
      </c>
      <c r="P618" s="5" t="s">
        <v>6040</v>
      </c>
      <c r="Q618" s="5">
        <v>4530.0</v>
      </c>
      <c r="R618" s="5">
        <v>125.0</v>
      </c>
      <c r="S618" s="5" t="s">
        <v>2397</v>
      </c>
      <c r="T618" s="5">
        <v>0.0</v>
      </c>
      <c r="U618" s="5" t="s">
        <v>70</v>
      </c>
      <c r="V618" s="5" t="s">
        <v>6041</v>
      </c>
      <c r="W618" s="5" t="s">
        <v>52</v>
      </c>
      <c r="X618" s="5" t="s">
        <v>52</v>
      </c>
      <c r="Y618" s="5" t="s">
        <v>6042</v>
      </c>
      <c r="Z618" s="5" t="s">
        <v>6043</v>
      </c>
      <c r="AA618" s="5" t="s">
        <v>59</v>
      </c>
      <c r="AB618" s="5" t="s">
        <v>1051</v>
      </c>
      <c r="AC618" s="5" t="s">
        <v>3974</v>
      </c>
      <c r="AD618" s="5" t="s">
        <v>3975</v>
      </c>
      <c r="AE618" s="5" t="s">
        <v>183</v>
      </c>
      <c r="AF618" s="5" t="s">
        <v>52</v>
      </c>
      <c r="AG618" s="5" t="s">
        <v>3976</v>
      </c>
      <c r="AH618" s="5" t="s">
        <v>3977</v>
      </c>
      <c r="AI618" s="5" t="s">
        <v>5089</v>
      </c>
      <c r="AJ618" s="5" t="s">
        <v>5090</v>
      </c>
      <c r="AK618" s="5" t="s">
        <v>5091</v>
      </c>
    </row>
    <row r="619" ht="15.75" customHeight="1">
      <c r="A619" s="5" t="s">
        <v>6044</v>
      </c>
      <c r="B619" s="5" t="s">
        <v>5078</v>
      </c>
      <c r="C619" s="5" t="s">
        <v>5079</v>
      </c>
      <c r="D619" s="6">
        <v>44812.0</v>
      </c>
      <c r="E619" s="5">
        <v>51700.0</v>
      </c>
      <c r="F619" s="5">
        <v>23500.0</v>
      </c>
      <c r="G619" s="5" t="s">
        <v>4824</v>
      </c>
      <c r="H619" s="5" t="s">
        <v>45</v>
      </c>
      <c r="I619" s="5" t="s">
        <v>6038</v>
      </c>
      <c r="J619" s="5" t="s">
        <v>4825</v>
      </c>
      <c r="K619" s="5" t="s">
        <v>6039</v>
      </c>
      <c r="L619" s="5" t="s">
        <v>5082</v>
      </c>
      <c r="M619" s="5" t="s">
        <v>5548</v>
      </c>
      <c r="N619" s="5" t="s">
        <v>4429</v>
      </c>
      <c r="O619" s="5">
        <v>1.0</v>
      </c>
      <c r="P619" s="5" t="s">
        <v>6045</v>
      </c>
      <c r="Q619" s="5">
        <v>4530.0</v>
      </c>
      <c r="R619" s="5">
        <v>125.0</v>
      </c>
      <c r="S619" s="5" t="s">
        <v>2397</v>
      </c>
      <c r="T619" s="5">
        <v>0.0</v>
      </c>
      <c r="U619" s="5" t="s">
        <v>70</v>
      </c>
      <c r="V619" s="5" t="s">
        <v>6046</v>
      </c>
      <c r="W619" s="5" t="s">
        <v>52</v>
      </c>
      <c r="X619" s="5" t="s">
        <v>52</v>
      </c>
      <c r="Y619" s="5" t="s">
        <v>6042</v>
      </c>
      <c r="Z619" s="5" t="s">
        <v>6047</v>
      </c>
      <c r="AA619" s="5" t="s">
        <v>59</v>
      </c>
      <c r="AB619" s="5" t="s">
        <v>1051</v>
      </c>
      <c r="AC619" s="5" t="s">
        <v>3974</v>
      </c>
      <c r="AD619" s="5" t="s">
        <v>3975</v>
      </c>
      <c r="AE619" s="5" t="s">
        <v>183</v>
      </c>
      <c r="AF619" s="5" t="s">
        <v>52</v>
      </c>
      <c r="AG619" s="5" t="s">
        <v>3976</v>
      </c>
      <c r="AH619" s="5" t="s">
        <v>3977</v>
      </c>
      <c r="AI619" s="5" t="s">
        <v>5089</v>
      </c>
      <c r="AJ619" s="5" t="s">
        <v>5090</v>
      </c>
      <c r="AK619" s="5" t="s">
        <v>5091</v>
      </c>
    </row>
    <row r="620" ht="15.75" customHeight="1">
      <c r="A620" s="5" t="s">
        <v>6048</v>
      </c>
      <c r="B620" s="5" t="s">
        <v>6049</v>
      </c>
      <c r="C620" s="5" t="s">
        <v>6050</v>
      </c>
      <c r="D620" s="6">
        <v>44812.0</v>
      </c>
      <c r="E620" s="5">
        <v>26070.0</v>
      </c>
      <c r="F620" s="5">
        <v>11850.0</v>
      </c>
      <c r="G620" s="5" t="s">
        <v>634</v>
      </c>
      <c r="H620" s="5" t="s">
        <v>171</v>
      </c>
      <c r="I620" s="5" t="s">
        <v>6051</v>
      </c>
      <c r="J620" s="5" t="s">
        <v>274</v>
      </c>
      <c r="K620" s="5" t="s">
        <v>462</v>
      </c>
      <c r="L620" s="5" t="s">
        <v>6052</v>
      </c>
      <c r="M620" s="5" t="s">
        <v>6053</v>
      </c>
      <c r="N620" s="5">
        <v>90703.0</v>
      </c>
      <c r="O620" s="5">
        <v>1.0</v>
      </c>
      <c r="P620" s="5" t="s">
        <v>6054</v>
      </c>
      <c r="Q620" s="5" t="s">
        <v>441</v>
      </c>
      <c r="R620" s="5">
        <v>634.0</v>
      </c>
      <c r="S620" s="5" t="s">
        <v>69</v>
      </c>
      <c r="T620" s="5">
        <v>1960.0</v>
      </c>
      <c r="U620" s="5" t="s">
        <v>158</v>
      </c>
      <c r="V620" s="5" t="s">
        <v>6055</v>
      </c>
      <c r="W620" s="5" t="s">
        <v>71</v>
      </c>
      <c r="X620" s="5" t="s">
        <v>52</v>
      </c>
      <c r="Y620" s="5" t="s">
        <v>160</v>
      </c>
      <c r="Z620" s="5" t="s">
        <v>6056</v>
      </c>
      <c r="AA620" s="5" t="s">
        <v>1831</v>
      </c>
      <c r="AB620" s="5" t="s">
        <v>52</v>
      </c>
      <c r="AC620" s="5" t="s">
        <v>163</v>
      </c>
      <c r="AD620" s="5" t="s">
        <v>164</v>
      </c>
      <c r="AE620" s="5" t="s">
        <v>165</v>
      </c>
      <c r="AF620" s="5" t="s">
        <v>52</v>
      </c>
      <c r="AG620" s="5" t="s">
        <v>52</v>
      </c>
      <c r="AH620" s="5" t="s">
        <v>52</v>
      </c>
      <c r="AI620" s="5" t="s">
        <v>6049</v>
      </c>
      <c r="AJ620" s="5" t="s">
        <v>6052</v>
      </c>
      <c r="AK620" s="5" t="s">
        <v>6057</v>
      </c>
    </row>
    <row r="621" ht="15.75" customHeight="1">
      <c r="A621" s="5" t="s">
        <v>6058</v>
      </c>
      <c r="B621" s="5" t="s">
        <v>6059</v>
      </c>
      <c r="C621" s="5" t="s">
        <v>6060</v>
      </c>
      <c r="D621" s="6">
        <v>44810.0</v>
      </c>
      <c r="E621" s="5">
        <v>40018.0</v>
      </c>
      <c r="F621" s="5">
        <v>18190.0</v>
      </c>
      <c r="G621" s="5" t="s">
        <v>2389</v>
      </c>
      <c r="H621" s="5" t="s">
        <v>1069</v>
      </c>
      <c r="I621" s="5" t="s">
        <v>6061</v>
      </c>
      <c r="J621" s="5" t="s">
        <v>2391</v>
      </c>
      <c r="K621" s="5" t="s">
        <v>1059</v>
      </c>
      <c r="L621" s="5" t="s">
        <v>6062</v>
      </c>
      <c r="M621" s="5" t="s">
        <v>6063</v>
      </c>
      <c r="N621" s="5">
        <v>33317.0</v>
      </c>
      <c r="O621" s="5">
        <v>1.0</v>
      </c>
      <c r="P621" s="5" t="s">
        <v>6064</v>
      </c>
      <c r="Q621" s="5">
        <v>4510.0</v>
      </c>
      <c r="R621" s="5">
        <v>4074.0</v>
      </c>
      <c r="S621" s="5" t="s">
        <v>6065</v>
      </c>
      <c r="T621" s="5">
        <v>60.0</v>
      </c>
      <c r="U621" s="5" t="s">
        <v>93</v>
      </c>
      <c r="V621" s="5" t="s">
        <v>6066</v>
      </c>
      <c r="W621" s="5" t="s">
        <v>52</v>
      </c>
      <c r="X621" s="5" t="s">
        <v>52</v>
      </c>
      <c r="Y621" s="5" t="s">
        <v>5942</v>
      </c>
      <c r="Z621" s="5" t="s">
        <v>6067</v>
      </c>
      <c r="AA621" s="5" t="s">
        <v>323</v>
      </c>
      <c r="AB621" s="5" t="s">
        <v>52</v>
      </c>
      <c r="AC621" s="5" t="s">
        <v>216</v>
      </c>
      <c r="AD621" s="5" t="s">
        <v>217</v>
      </c>
      <c r="AE621" s="5" t="s">
        <v>218</v>
      </c>
      <c r="AF621" s="5" t="s">
        <v>52</v>
      </c>
      <c r="AG621" s="5" t="s">
        <v>52</v>
      </c>
      <c r="AH621" s="5" t="s">
        <v>52</v>
      </c>
      <c r="AI621" s="5" t="s">
        <v>6068</v>
      </c>
      <c r="AJ621" s="5" t="s">
        <v>6069</v>
      </c>
      <c r="AK621" s="5" t="s">
        <v>5795</v>
      </c>
    </row>
    <row r="622" ht="15.75" customHeight="1">
      <c r="A622" s="5" t="s">
        <v>6070</v>
      </c>
      <c r="B622" s="5" t="s">
        <v>6071</v>
      </c>
      <c r="C622" s="5" t="s">
        <v>6072</v>
      </c>
      <c r="D622" s="6">
        <v>44810.0</v>
      </c>
      <c r="E622" s="5">
        <v>72534.0</v>
      </c>
      <c r="F622" s="5">
        <v>32970.0</v>
      </c>
      <c r="G622" s="5" t="s">
        <v>6073</v>
      </c>
      <c r="H622" s="5" t="s">
        <v>6074</v>
      </c>
      <c r="I622" s="5" t="s">
        <v>6075</v>
      </c>
      <c r="J622" s="5" t="s">
        <v>6076</v>
      </c>
      <c r="K622" s="5" t="s">
        <v>6077</v>
      </c>
      <c r="L622" s="5" t="s">
        <v>6078</v>
      </c>
      <c r="M622" s="5" t="s">
        <v>6079</v>
      </c>
      <c r="N622" s="5">
        <v>1960.0</v>
      </c>
      <c r="O622" s="5">
        <v>2.0</v>
      </c>
      <c r="P622" s="5" t="s">
        <v>6080</v>
      </c>
      <c r="Q622" s="5" t="s">
        <v>52</v>
      </c>
      <c r="R622" s="5">
        <v>15.0</v>
      </c>
      <c r="S622" s="5" t="s">
        <v>53</v>
      </c>
      <c r="T622" s="5">
        <v>0.0</v>
      </c>
      <c r="U622" s="5" t="s">
        <v>52</v>
      </c>
      <c r="V622" s="5" t="s">
        <v>6081</v>
      </c>
      <c r="W622" s="5" t="s">
        <v>71</v>
      </c>
      <c r="X622" s="5" t="s">
        <v>52</v>
      </c>
      <c r="Y622" s="5">
        <v>235.0</v>
      </c>
      <c r="Z622" s="5" t="s">
        <v>6082</v>
      </c>
      <c r="AA622" s="5" t="s">
        <v>6083</v>
      </c>
      <c r="AB622" s="5" t="s">
        <v>52</v>
      </c>
      <c r="AC622" s="5" t="s">
        <v>6084</v>
      </c>
      <c r="AD622" s="5" t="s">
        <v>6085</v>
      </c>
      <c r="AE622" s="5" t="s">
        <v>6086</v>
      </c>
      <c r="AF622" s="5" t="s">
        <v>52</v>
      </c>
      <c r="AG622" s="5" t="s">
        <v>52</v>
      </c>
      <c r="AH622" s="5" t="s">
        <v>52</v>
      </c>
      <c r="AI622" s="5" t="s">
        <v>102</v>
      </c>
      <c r="AJ622" s="5" t="s">
        <v>102</v>
      </c>
      <c r="AK622" s="5" t="s">
        <v>6086</v>
      </c>
    </row>
    <row r="623" ht="15.75" customHeight="1">
      <c r="A623" s="5" t="s">
        <v>6087</v>
      </c>
      <c r="B623" s="5" t="s">
        <v>3468</v>
      </c>
      <c r="C623" s="5" t="s">
        <v>3469</v>
      </c>
      <c r="D623" s="6">
        <v>44808.0</v>
      </c>
      <c r="E623" s="5">
        <v>101807.0</v>
      </c>
      <c r="F623" s="5">
        <v>46276.0</v>
      </c>
      <c r="G623" s="5" t="s">
        <v>1419</v>
      </c>
      <c r="H623" s="5" t="s">
        <v>1534</v>
      </c>
      <c r="I623" s="5" t="s">
        <v>6088</v>
      </c>
      <c r="J623" s="5" t="s">
        <v>256</v>
      </c>
      <c r="K623" s="5" t="s">
        <v>3471</v>
      </c>
      <c r="L623" s="5" t="s">
        <v>6089</v>
      </c>
      <c r="M623" s="5" t="s">
        <v>3473</v>
      </c>
      <c r="N623" s="5" t="s">
        <v>52</v>
      </c>
      <c r="O623" s="5">
        <v>2.0</v>
      </c>
      <c r="P623" s="5" t="s">
        <v>6090</v>
      </c>
      <c r="Q623" s="5" t="s">
        <v>3475</v>
      </c>
      <c r="R623" s="5">
        <v>92.0</v>
      </c>
      <c r="S623" s="5" t="s">
        <v>1077</v>
      </c>
      <c r="T623" s="5">
        <v>0.0</v>
      </c>
      <c r="U623" s="5" t="s">
        <v>70</v>
      </c>
      <c r="V623" s="5" t="s">
        <v>6091</v>
      </c>
      <c r="W623" s="5" t="s">
        <v>52</v>
      </c>
      <c r="X623" s="5" t="s">
        <v>52</v>
      </c>
      <c r="Y623" s="5" t="s">
        <v>6092</v>
      </c>
      <c r="Z623" s="5" t="s">
        <v>6093</v>
      </c>
      <c r="AA623" s="5" t="s">
        <v>180</v>
      </c>
      <c r="AB623" s="5" t="s">
        <v>52</v>
      </c>
      <c r="AC623" s="5" t="s">
        <v>5289</v>
      </c>
      <c r="AD623" s="5" t="s">
        <v>5290</v>
      </c>
      <c r="AE623" s="5" t="s">
        <v>5291</v>
      </c>
      <c r="AF623" s="5" t="s">
        <v>52</v>
      </c>
      <c r="AG623" s="5" t="s">
        <v>52</v>
      </c>
      <c r="AH623" s="5" t="s">
        <v>52</v>
      </c>
      <c r="AI623" s="5" t="s">
        <v>3468</v>
      </c>
      <c r="AJ623" s="5" t="s">
        <v>6094</v>
      </c>
      <c r="AK623" s="5" t="s">
        <v>3481</v>
      </c>
    </row>
    <row r="624" ht="15.75" customHeight="1">
      <c r="A624" s="5" t="s">
        <v>6095</v>
      </c>
      <c r="B624" s="5" t="s">
        <v>3498</v>
      </c>
      <c r="C624" s="5" t="s">
        <v>3469</v>
      </c>
      <c r="D624" s="6">
        <v>44808.0</v>
      </c>
      <c r="E624" s="5">
        <v>108863.0</v>
      </c>
      <c r="F624" s="5">
        <v>49483.0</v>
      </c>
      <c r="G624" s="5" t="s">
        <v>1419</v>
      </c>
      <c r="H624" s="5" t="s">
        <v>1534</v>
      </c>
      <c r="I624" s="5" t="s">
        <v>6088</v>
      </c>
      <c r="J624" s="5" t="s">
        <v>256</v>
      </c>
      <c r="K624" s="5" t="s">
        <v>3471</v>
      </c>
      <c r="L624" s="5" t="s">
        <v>6096</v>
      </c>
      <c r="M624" s="5" t="s">
        <v>3473</v>
      </c>
      <c r="N624" s="5" t="s">
        <v>52</v>
      </c>
      <c r="O624" s="5">
        <v>2.0</v>
      </c>
      <c r="P624" s="5" t="s">
        <v>6097</v>
      </c>
      <c r="Q624" s="5" t="s">
        <v>3475</v>
      </c>
      <c r="R624" s="5">
        <v>63.0</v>
      </c>
      <c r="S624" s="5" t="s">
        <v>1077</v>
      </c>
      <c r="T624" s="5">
        <v>0.0</v>
      </c>
      <c r="U624" s="5" t="s">
        <v>70</v>
      </c>
      <c r="V624" s="5" t="s">
        <v>6098</v>
      </c>
      <c r="W624" s="5" t="s">
        <v>52</v>
      </c>
      <c r="X624" s="5" t="s">
        <v>52</v>
      </c>
      <c r="Y624" s="5" t="s">
        <v>6092</v>
      </c>
      <c r="Z624" s="5" t="s">
        <v>6099</v>
      </c>
      <c r="AA624" s="5" t="s">
        <v>180</v>
      </c>
      <c r="AB624" s="5" t="s">
        <v>52</v>
      </c>
      <c r="AC624" s="5" t="s">
        <v>5289</v>
      </c>
      <c r="AD624" s="5" t="s">
        <v>5290</v>
      </c>
      <c r="AE624" s="5" t="s">
        <v>5291</v>
      </c>
      <c r="AF624" s="5" t="s">
        <v>52</v>
      </c>
      <c r="AG624" s="5" t="s">
        <v>52</v>
      </c>
      <c r="AH624" s="5" t="s">
        <v>52</v>
      </c>
      <c r="AI624" s="5" t="s">
        <v>3498</v>
      </c>
      <c r="AJ624" s="5" t="s">
        <v>6100</v>
      </c>
      <c r="AK624" s="5" t="s">
        <v>3481</v>
      </c>
    </row>
    <row r="625" ht="15.75" customHeight="1">
      <c r="A625" s="5" t="s">
        <v>6101</v>
      </c>
      <c r="B625" s="5" t="s">
        <v>6102</v>
      </c>
      <c r="C625" s="5" t="s">
        <v>6103</v>
      </c>
      <c r="D625" s="6">
        <v>44807.0</v>
      </c>
      <c r="E625" s="5">
        <v>53841.0</v>
      </c>
      <c r="F625" s="5">
        <v>24473.0</v>
      </c>
      <c r="G625" s="5" t="s">
        <v>3378</v>
      </c>
      <c r="H625" s="5" t="s">
        <v>272</v>
      </c>
      <c r="I625" s="5" t="s">
        <v>6104</v>
      </c>
      <c r="J625" s="5" t="s">
        <v>3378</v>
      </c>
      <c r="K625" s="5" t="s">
        <v>6105</v>
      </c>
      <c r="L625" s="5" t="s">
        <v>6106</v>
      </c>
      <c r="M625" s="5" t="s">
        <v>6107</v>
      </c>
      <c r="N625" s="5">
        <v>90502.0</v>
      </c>
      <c r="O625" s="5">
        <v>1.0</v>
      </c>
      <c r="P625" s="5" t="s">
        <v>6108</v>
      </c>
      <c r="Q625" s="5">
        <v>9500.0</v>
      </c>
      <c r="R625" s="5">
        <v>1906.0</v>
      </c>
      <c r="S625" s="5" t="s">
        <v>69</v>
      </c>
      <c r="T625" s="5">
        <v>0.0</v>
      </c>
      <c r="U625" s="5" t="s">
        <v>70</v>
      </c>
      <c r="V625" s="5" t="s">
        <v>6109</v>
      </c>
      <c r="W625" s="5" t="s">
        <v>71</v>
      </c>
      <c r="X625" s="5" t="s">
        <v>52</v>
      </c>
      <c r="Y625" s="5" t="s">
        <v>6110</v>
      </c>
      <c r="Z625" s="5" t="s">
        <v>6111</v>
      </c>
      <c r="AA625" s="5" t="s">
        <v>162</v>
      </c>
      <c r="AB625" s="5" t="s">
        <v>283</v>
      </c>
      <c r="AC625" s="5" t="s">
        <v>398</v>
      </c>
      <c r="AD625" s="5" t="s">
        <v>399</v>
      </c>
      <c r="AE625" s="5" t="s">
        <v>400</v>
      </c>
      <c r="AF625" s="5" t="s">
        <v>401</v>
      </c>
      <c r="AG625" s="5">
        <v>23502.0</v>
      </c>
      <c r="AH625" s="5" t="s">
        <v>402</v>
      </c>
      <c r="AI625" s="5" t="s">
        <v>6102</v>
      </c>
      <c r="AJ625" s="5" t="s">
        <v>6106</v>
      </c>
      <c r="AK625" s="5" t="s">
        <v>162</v>
      </c>
    </row>
    <row r="626" ht="15.75" customHeight="1">
      <c r="A626" s="5" t="s">
        <v>6112</v>
      </c>
      <c r="B626" s="5" t="s">
        <v>2554</v>
      </c>
      <c r="C626" s="5" t="s">
        <v>6113</v>
      </c>
      <c r="D626" s="6">
        <v>44801.0</v>
      </c>
      <c r="E626" s="5">
        <v>41228.0</v>
      </c>
      <c r="F626" s="5">
        <v>18740.0</v>
      </c>
      <c r="G626" s="5" t="s">
        <v>1502</v>
      </c>
      <c r="H626" s="5" t="s">
        <v>171</v>
      </c>
      <c r="I626" s="5" t="s">
        <v>1367</v>
      </c>
      <c r="J626" s="5" t="s">
        <v>1504</v>
      </c>
      <c r="K626" s="5" t="s">
        <v>6114</v>
      </c>
      <c r="L626" s="5" t="s">
        <v>3776</v>
      </c>
      <c r="M626" s="5" t="s">
        <v>6115</v>
      </c>
      <c r="N626" s="5">
        <v>92316.0</v>
      </c>
      <c r="O626" s="5">
        <v>3.0</v>
      </c>
      <c r="P626" s="5" t="s">
        <v>6116</v>
      </c>
      <c r="Q626" s="5" t="s">
        <v>6117</v>
      </c>
      <c r="R626" s="5">
        <v>2313.0</v>
      </c>
      <c r="S626" s="5" t="s">
        <v>69</v>
      </c>
      <c r="T626" s="5">
        <v>162.0</v>
      </c>
      <c r="U626" s="5" t="s">
        <v>93</v>
      </c>
      <c r="V626" s="5" t="s">
        <v>6118</v>
      </c>
      <c r="W626" s="5" t="s">
        <v>52</v>
      </c>
      <c r="X626" s="5" t="s">
        <v>52</v>
      </c>
      <c r="Y626" s="5" t="s">
        <v>6119</v>
      </c>
      <c r="Z626" s="5" t="s">
        <v>6120</v>
      </c>
      <c r="AA626" s="5" t="s">
        <v>200</v>
      </c>
      <c r="AB626" s="5" t="s">
        <v>52</v>
      </c>
      <c r="AC626" s="5" t="s">
        <v>216</v>
      </c>
      <c r="AD626" s="5" t="s">
        <v>217</v>
      </c>
      <c r="AE626" s="5" t="s">
        <v>218</v>
      </c>
      <c r="AF626" s="5" t="s">
        <v>52</v>
      </c>
      <c r="AG626" s="5" t="s">
        <v>52</v>
      </c>
      <c r="AH626" s="5" t="s">
        <v>52</v>
      </c>
      <c r="AI626" s="5" t="s">
        <v>3781</v>
      </c>
      <c r="AJ626" s="5" t="s">
        <v>3782</v>
      </c>
      <c r="AK626" s="5" t="s">
        <v>3783</v>
      </c>
    </row>
    <row r="627" ht="15.75" customHeight="1">
      <c r="A627" s="5" t="s">
        <v>6121</v>
      </c>
      <c r="B627" s="5" t="s">
        <v>5254</v>
      </c>
      <c r="C627" s="5" t="s">
        <v>1133</v>
      </c>
      <c r="D627" s="6">
        <v>44800.0</v>
      </c>
      <c r="E627" s="5">
        <v>23676.0</v>
      </c>
      <c r="F627" s="5">
        <v>10762.0</v>
      </c>
      <c r="G627" s="5" t="s">
        <v>556</v>
      </c>
      <c r="H627" s="5" t="s">
        <v>171</v>
      </c>
      <c r="I627" s="5" t="s">
        <v>6122</v>
      </c>
      <c r="J627" s="5" t="s">
        <v>558</v>
      </c>
      <c r="K627" s="5" t="s">
        <v>391</v>
      </c>
      <c r="L627" s="5" t="s">
        <v>6123</v>
      </c>
      <c r="M627" s="5" t="s">
        <v>5130</v>
      </c>
      <c r="N627" s="5">
        <v>11413.0</v>
      </c>
      <c r="O627" s="5">
        <v>1.0</v>
      </c>
      <c r="P627" s="5" t="s">
        <v>6124</v>
      </c>
      <c r="Q627" s="5" t="s">
        <v>466</v>
      </c>
      <c r="R627" s="5">
        <v>886.0</v>
      </c>
      <c r="S627" s="5" t="s">
        <v>92</v>
      </c>
      <c r="T627" s="5">
        <v>0.0</v>
      </c>
      <c r="U627" s="5" t="s">
        <v>70</v>
      </c>
      <c r="V627" s="5" t="s">
        <v>6125</v>
      </c>
      <c r="W627" s="5" t="s">
        <v>71</v>
      </c>
      <c r="X627" s="5" t="s">
        <v>52</v>
      </c>
      <c r="Y627" s="5" t="s">
        <v>6126</v>
      </c>
      <c r="Z627" s="5" t="s">
        <v>6127</v>
      </c>
      <c r="AA627" s="5" t="s">
        <v>59</v>
      </c>
      <c r="AB627" s="5" t="s">
        <v>52</v>
      </c>
      <c r="AC627" s="5" t="s">
        <v>398</v>
      </c>
      <c r="AD627" s="5" t="s">
        <v>399</v>
      </c>
      <c r="AE627" s="5" t="s">
        <v>400</v>
      </c>
      <c r="AF627" s="5" t="s">
        <v>401</v>
      </c>
      <c r="AG627" s="5">
        <v>23502.0</v>
      </c>
      <c r="AH627" s="5" t="s">
        <v>402</v>
      </c>
      <c r="AI627" s="5" t="s">
        <v>5254</v>
      </c>
      <c r="AJ627" s="5" t="s">
        <v>6128</v>
      </c>
      <c r="AK627" s="5" t="s">
        <v>1142</v>
      </c>
    </row>
    <row r="628" ht="15.75" customHeight="1">
      <c r="A628" s="5" t="s">
        <v>6129</v>
      </c>
      <c r="B628" s="5" t="s">
        <v>3377</v>
      </c>
      <c r="C628" s="5" t="s">
        <v>1407</v>
      </c>
      <c r="D628" s="6">
        <v>44800.0</v>
      </c>
      <c r="E628" s="5">
        <v>77194.0</v>
      </c>
      <c r="F628" s="5">
        <v>35088.0</v>
      </c>
      <c r="G628" s="5" t="s">
        <v>556</v>
      </c>
      <c r="H628" s="5" t="s">
        <v>171</v>
      </c>
      <c r="I628" s="5" t="s">
        <v>6122</v>
      </c>
      <c r="J628" s="5" t="s">
        <v>558</v>
      </c>
      <c r="K628" s="5" t="s">
        <v>6130</v>
      </c>
      <c r="L628" s="5" t="s">
        <v>6131</v>
      </c>
      <c r="M628" s="5" t="s">
        <v>6132</v>
      </c>
      <c r="N628" s="5">
        <v>90746.0</v>
      </c>
      <c r="O628" s="5">
        <v>4.0</v>
      </c>
      <c r="P628" s="5" t="s">
        <v>6133</v>
      </c>
      <c r="Q628" s="5" t="s">
        <v>6134</v>
      </c>
      <c r="R628" s="5">
        <v>3591.0</v>
      </c>
      <c r="S628" s="5" t="s">
        <v>69</v>
      </c>
      <c r="T628" s="5">
        <v>248.0</v>
      </c>
      <c r="U628" s="5" t="s">
        <v>93</v>
      </c>
      <c r="V628" s="5" t="s">
        <v>6135</v>
      </c>
      <c r="W628" s="5" t="s">
        <v>52</v>
      </c>
      <c r="X628" s="5" t="s">
        <v>52</v>
      </c>
      <c r="Y628" s="5" t="s">
        <v>6136</v>
      </c>
      <c r="Z628" s="5" t="s">
        <v>6137</v>
      </c>
      <c r="AA628" s="5" t="s">
        <v>59</v>
      </c>
      <c r="AB628" s="5" t="s">
        <v>52</v>
      </c>
      <c r="AC628" s="5" t="s">
        <v>565</v>
      </c>
      <c r="AD628" s="5" t="s">
        <v>566</v>
      </c>
      <c r="AE628" s="5" t="s">
        <v>567</v>
      </c>
      <c r="AF628" s="5" t="s">
        <v>52</v>
      </c>
      <c r="AG628" s="5" t="s">
        <v>52</v>
      </c>
      <c r="AH628" s="5" t="s">
        <v>568</v>
      </c>
      <c r="AI628" s="5" t="s">
        <v>1406</v>
      </c>
      <c r="AJ628" s="5" t="s">
        <v>6138</v>
      </c>
      <c r="AK628" s="5" t="s">
        <v>502</v>
      </c>
    </row>
    <row r="629" ht="15.75" customHeight="1">
      <c r="A629" s="5" t="s">
        <v>6139</v>
      </c>
      <c r="B629" s="5" t="s">
        <v>2494</v>
      </c>
      <c r="C629" s="5" t="s">
        <v>5059</v>
      </c>
      <c r="D629" s="6">
        <v>44799.0</v>
      </c>
      <c r="E629" s="5">
        <v>93368.0</v>
      </c>
      <c r="F629" s="5">
        <v>42440.0</v>
      </c>
      <c r="G629" s="5" t="s">
        <v>170</v>
      </c>
      <c r="H629" s="5" t="s">
        <v>171</v>
      </c>
      <c r="I629" s="5" t="s">
        <v>2011</v>
      </c>
      <c r="J629" s="5" t="s">
        <v>170</v>
      </c>
      <c r="K629" s="5" t="s">
        <v>4507</v>
      </c>
      <c r="L629" s="5" t="s">
        <v>6140</v>
      </c>
      <c r="M629" s="5" t="s">
        <v>5921</v>
      </c>
      <c r="N629" s="5" t="s">
        <v>52</v>
      </c>
      <c r="O629" s="5">
        <v>2.0</v>
      </c>
      <c r="P629" s="5" t="s">
        <v>6141</v>
      </c>
      <c r="Q629" s="5" t="s">
        <v>156</v>
      </c>
      <c r="R629" s="5">
        <v>23540.0</v>
      </c>
      <c r="S629" s="5" t="s">
        <v>53</v>
      </c>
      <c r="T629" s="5">
        <v>1.0</v>
      </c>
      <c r="U629" s="5" t="s">
        <v>70</v>
      </c>
      <c r="V629" s="5" t="s">
        <v>6142</v>
      </c>
      <c r="W629" s="5" t="s">
        <v>52</v>
      </c>
      <c r="X629" s="5" t="s">
        <v>52</v>
      </c>
      <c r="Y629" s="5" t="s">
        <v>6143</v>
      </c>
      <c r="Z629" s="5" t="s">
        <v>6144</v>
      </c>
      <c r="AA629" s="5" t="s">
        <v>119</v>
      </c>
      <c r="AB629" s="5" t="s">
        <v>52</v>
      </c>
      <c r="AC629" s="5" t="s">
        <v>398</v>
      </c>
      <c r="AD629" s="5" t="s">
        <v>399</v>
      </c>
      <c r="AE629" s="5" t="s">
        <v>400</v>
      </c>
      <c r="AF629" s="5" t="s">
        <v>401</v>
      </c>
      <c r="AG629" s="5">
        <v>23502.0</v>
      </c>
      <c r="AH629" s="5" t="s">
        <v>402</v>
      </c>
      <c r="AI629" s="5" t="s">
        <v>2494</v>
      </c>
      <c r="AJ629" s="5" t="s">
        <v>6145</v>
      </c>
      <c r="AK629" s="5" t="s">
        <v>79</v>
      </c>
    </row>
    <row r="630" ht="15.75" customHeight="1">
      <c r="A630" s="5" t="s">
        <v>6146</v>
      </c>
      <c r="B630" s="5" t="s">
        <v>5972</v>
      </c>
      <c r="C630" s="5" t="s">
        <v>6147</v>
      </c>
      <c r="D630" s="6">
        <v>44797.0</v>
      </c>
      <c r="E630" s="5">
        <v>21934.0</v>
      </c>
      <c r="F630" s="5">
        <v>9970.0</v>
      </c>
      <c r="G630" s="5" t="s">
        <v>634</v>
      </c>
      <c r="H630" s="5" t="s">
        <v>171</v>
      </c>
      <c r="I630" s="5" t="s">
        <v>6148</v>
      </c>
      <c r="J630" s="5" t="s">
        <v>274</v>
      </c>
      <c r="K630" s="5" t="s">
        <v>6149</v>
      </c>
      <c r="L630" s="5" t="s">
        <v>5975</v>
      </c>
      <c r="M630" s="5" t="s">
        <v>6150</v>
      </c>
      <c r="N630" s="5">
        <v>97005.0</v>
      </c>
      <c r="O630" s="5">
        <v>1.0</v>
      </c>
      <c r="P630" s="5" t="s">
        <v>6151</v>
      </c>
      <c r="Q630" s="5">
        <v>4500.0</v>
      </c>
      <c r="R630" s="5">
        <v>636.0</v>
      </c>
      <c r="S630" s="5" t="s">
        <v>69</v>
      </c>
      <c r="T630" s="5">
        <v>0.0</v>
      </c>
      <c r="U630" s="5" t="s">
        <v>70</v>
      </c>
      <c r="V630" s="5" t="s">
        <v>6152</v>
      </c>
      <c r="W630" s="5" t="s">
        <v>52</v>
      </c>
      <c r="X630" s="5" t="s">
        <v>52</v>
      </c>
      <c r="Y630" s="5" t="s">
        <v>6153</v>
      </c>
      <c r="Z630" s="5" t="s">
        <v>6154</v>
      </c>
      <c r="AA630" s="5" t="s">
        <v>119</v>
      </c>
      <c r="AB630" s="5" t="s">
        <v>52</v>
      </c>
      <c r="AC630" s="5" t="s">
        <v>398</v>
      </c>
      <c r="AD630" s="5" t="s">
        <v>399</v>
      </c>
      <c r="AE630" s="5" t="s">
        <v>400</v>
      </c>
      <c r="AF630" s="5" t="s">
        <v>401</v>
      </c>
      <c r="AG630" s="5">
        <v>23502.0</v>
      </c>
      <c r="AH630" s="5" t="s">
        <v>402</v>
      </c>
      <c r="AI630" s="5" t="s">
        <v>102</v>
      </c>
      <c r="AJ630" s="5" t="s">
        <v>102</v>
      </c>
      <c r="AK630" s="5" t="s">
        <v>1874</v>
      </c>
    </row>
    <row r="631" ht="15.75" customHeight="1">
      <c r="A631" s="5" t="s">
        <v>6155</v>
      </c>
      <c r="B631" s="5" t="s">
        <v>6156</v>
      </c>
      <c r="C631" s="5" t="s">
        <v>6157</v>
      </c>
      <c r="D631" s="6">
        <v>44797.0</v>
      </c>
      <c r="E631" s="5">
        <v>54135.0</v>
      </c>
      <c r="F631" s="5">
        <v>24607.0</v>
      </c>
      <c r="G631" s="5" t="s">
        <v>2389</v>
      </c>
      <c r="H631" s="5" t="s">
        <v>189</v>
      </c>
      <c r="I631" s="5" t="s">
        <v>6158</v>
      </c>
      <c r="J631" s="5" t="s">
        <v>2391</v>
      </c>
      <c r="K631" s="5" t="s">
        <v>6159</v>
      </c>
      <c r="L631" s="5" t="s">
        <v>6160</v>
      </c>
      <c r="M631" s="5" t="s">
        <v>6161</v>
      </c>
      <c r="N631" s="5" t="s">
        <v>52</v>
      </c>
      <c r="O631" s="5">
        <v>1.0</v>
      </c>
      <c r="P631" s="5" t="s">
        <v>6162</v>
      </c>
      <c r="Q631" s="5">
        <v>9400.0</v>
      </c>
      <c r="R631" s="5">
        <v>34.0</v>
      </c>
      <c r="S631" s="5" t="s">
        <v>53</v>
      </c>
      <c r="T631" s="5">
        <v>31.0</v>
      </c>
      <c r="U631" s="5" t="s">
        <v>93</v>
      </c>
      <c r="V631" s="5" t="s">
        <v>6163</v>
      </c>
      <c r="W631" s="5" t="s">
        <v>52</v>
      </c>
      <c r="X631" s="5" t="s">
        <v>52</v>
      </c>
      <c r="Y631" s="5" t="s">
        <v>6164</v>
      </c>
      <c r="Z631" s="5" t="s">
        <v>6165</v>
      </c>
      <c r="AA631" s="5" t="s">
        <v>260</v>
      </c>
      <c r="AB631" s="5" t="s">
        <v>52</v>
      </c>
      <c r="AC631" s="5" t="s">
        <v>216</v>
      </c>
      <c r="AD631" s="5" t="s">
        <v>217</v>
      </c>
      <c r="AE631" s="5" t="s">
        <v>218</v>
      </c>
      <c r="AF631" s="5" t="s">
        <v>52</v>
      </c>
      <c r="AG631" s="5" t="s">
        <v>52</v>
      </c>
      <c r="AH631" s="5" t="s">
        <v>52</v>
      </c>
      <c r="AI631" s="5" t="s">
        <v>6166</v>
      </c>
      <c r="AJ631" s="5" t="s">
        <v>6167</v>
      </c>
      <c r="AK631" s="5" t="s">
        <v>6168</v>
      </c>
    </row>
    <row r="632" ht="15.75" customHeight="1">
      <c r="A632" s="5" t="s">
        <v>6169</v>
      </c>
      <c r="B632" s="5" t="s">
        <v>5841</v>
      </c>
      <c r="C632" s="5" t="s">
        <v>6170</v>
      </c>
      <c r="D632" s="6">
        <v>44796.0</v>
      </c>
      <c r="E632" s="5">
        <v>3339.0</v>
      </c>
      <c r="F632" s="5">
        <v>1518.0</v>
      </c>
      <c r="G632" s="5" t="s">
        <v>4673</v>
      </c>
      <c r="H632" s="5" t="s">
        <v>149</v>
      </c>
      <c r="I632" s="5" t="s">
        <v>6171</v>
      </c>
      <c r="J632" s="5" t="s">
        <v>3808</v>
      </c>
      <c r="K632" s="5" t="s">
        <v>6172</v>
      </c>
      <c r="L632" s="5" t="s">
        <v>5846</v>
      </c>
      <c r="M632" s="5" t="s">
        <v>6173</v>
      </c>
      <c r="N632" s="5" t="s">
        <v>52</v>
      </c>
      <c r="O632" s="5">
        <v>1.0</v>
      </c>
      <c r="P632" s="5" t="s">
        <v>6174</v>
      </c>
      <c r="Q632" s="5" t="s">
        <v>244</v>
      </c>
      <c r="R632" s="5">
        <v>128.0</v>
      </c>
      <c r="S632" s="5" t="s">
        <v>69</v>
      </c>
      <c r="T632" s="5">
        <v>8.0</v>
      </c>
      <c r="U632" s="5" t="s">
        <v>70</v>
      </c>
      <c r="V632" s="5" t="s">
        <v>6175</v>
      </c>
      <c r="W632" s="5" t="s">
        <v>52</v>
      </c>
      <c r="X632" s="5" t="s">
        <v>52</v>
      </c>
      <c r="Y632" s="5" t="s">
        <v>6176</v>
      </c>
      <c r="Z632" s="5" t="s">
        <v>6177</v>
      </c>
      <c r="AA632" s="5" t="s">
        <v>59</v>
      </c>
      <c r="AB632" s="5" t="s">
        <v>52</v>
      </c>
      <c r="AC632" s="5" t="s">
        <v>72</v>
      </c>
      <c r="AD632" s="5" t="s">
        <v>73</v>
      </c>
      <c r="AE632" s="5" t="s">
        <v>74</v>
      </c>
      <c r="AF632" s="5" t="s">
        <v>75</v>
      </c>
      <c r="AG632" s="5" t="s">
        <v>76</v>
      </c>
      <c r="AH632" s="5" t="s">
        <v>77</v>
      </c>
      <c r="AI632" s="5" t="s">
        <v>102</v>
      </c>
      <c r="AJ632" s="5" t="s">
        <v>102</v>
      </c>
      <c r="AK632" s="5" t="s">
        <v>3653</v>
      </c>
    </row>
    <row r="633" ht="15.75" customHeight="1">
      <c r="A633" s="5" t="s">
        <v>6178</v>
      </c>
      <c r="B633" s="5" t="s">
        <v>5078</v>
      </c>
      <c r="C633" s="5" t="s">
        <v>5079</v>
      </c>
      <c r="D633" s="6">
        <v>44796.0</v>
      </c>
      <c r="E633" s="5">
        <v>51700.0</v>
      </c>
      <c r="F633" s="5">
        <v>23500.0</v>
      </c>
      <c r="G633" s="5" t="s">
        <v>4824</v>
      </c>
      <c r="H633" s="5" t="s">
        <v>459</v>
      </c>
      <c r="I633" s="5" t="s">
        <v>6179</v>
      </c>
      <c r="J633" s="5" t="s">
        <v>4825</v>
      </c>
      <c r="K633" s="5" t="s">
        <v>6039</v>
      </c>
      <c r="L633" s="5" t="s">
        <v>5082</v>
      </c>
      <c r="M633" s="5" t="s">
        <v>5548</v>
      </c>
      <c r="N633" s="5" t="s">
        <v>4429</v>
      </c>
      <c r="O633" s="5">
        <v>1.0</v>
      </c>
      <c r="P633" s="5" t="s">
        <v>6180</v>
      </c>
      <c r="Q633" s="5">
        <v>4530.0</v>
      </c>
      <c r="R633" s="5">
        <v>125.0</v>
      </c>
      <c r="S633" s="5" t="s">
        <v>2397</v>
      </c>
      <c r="T633" s="5">
        <v>0.0</v>
      </c>
      <c r="U633" s="5" t="s">
        <v>70</v>
      </c>
      <c r="V633" s="5" t="s">
        <v>6181</v>
      </c>
      <c r="W633" s="5" t="s">
        <v>52</v>
      </c>
      <c r="X633" s="5" t="s">
        <v>52</v>
      </c>
      <c r="Y633" s="5" t="s">
        <v>6182</v>
      </c>
      <c r="Z633" s="5" t="s">
        <v>6183</v>
      </c>
      <c r="AA633" s="5" t="s">
        <v>59</v>
      </c>
      <c r="AB633" s="5" t="s">
        <v>1051</v>
      </c>
      <c r="AC633" s="5" t="s">
        <v>3974</v>
      </c>
      <c r="AD633" s="5" t="s">
        <v>3975</v>
      </c>
      <c r="AE633" s="5" t="s">
        <v>183</v>
      </c>
      <c r="AF633" s="5" t="s">
        <v>52</v>
      </c>
      <c r="AG633" s="5" t="s">
        <v>3976</v>
      </c>
      <c r="AH633" s="5" t="s">
        <v>3977</v>
      </c>
      <c r="AI633" s="5" t="s">
        <v>5089</v>
      </c>
      <c r="AJ633" s="5" t="s">
        <v>5090</v>
      </c>
      <c r="AK633" s="5" t="s">
        <v>5091</v>
      </c>
    </row>
    <row r="634" ht="15.75" customHeight="1">
      <c r="A634" s="5" t="s">
        <v>6184</v>
      </c>
      <c r="B634" s="5" t="s">
        <v>5078</v>
      </c>
      <c r="C634" s="5" t="s">
        <v>5079</v>
      </c>
      <c r="D634" s="6">
        <v>44796.0</v>
      </c>
      <c r="E634" s="5">
        <v>51700.0</v>
      </c>
      <c r="F634" s="5">
        <v>23500.0</v>
      </c>
      <c r="G634" s="5" t="s">
        <v>4824</v>
      </c>
      <c r="H634" s="5" t="s">
        <v>459</v>
      </c>
      <c r="I634" s="5" t="s">
        <v>6179</v>
      </c>
      <c r="J634" s="5" t="s">
        <v>4825</v>
      </c>
      <c r="K634" s="5" t="s">
        <v>6039</v>
      </c>
      <c r="L634" s="5" t="s">
        <v>5082</v>
      </c>
      <c r="M634" s="5" t="s">
        <v>5548</v>
      </c>
      <c r="N634" s="5" t="s">
        <v>4429</v>
      </c>
      <c r="O634" s="5">
        <v>1.0</v>
      </c>
      <c r="P634" s="5" t="s">
        <v>6185</v>
      </c>
      <c r="Q634" s="5">
        <v>4530.0</v>
      </c>
      <c r="R634" s="5">
        <v>125.0</v>
      </c>
      <c r="S634" s="5" t="s">
        <v>2397</v>
      </c>
      <c r="T634" s="5">
        <v>0.0</v>
      </c>
      <c r="U634" s="5" t="s">
        <v>70</v>
      </c>
      <c r="V634" s="5" t="s">
        <v>6186</v>
      </c>
      <c r="W634" s="5" t="s">
        <v>52</v>
      </c>
      <c r="X634" s="5" t="s">
        <v>52</v>
      </c>
      <c r="Y634" s="5" t="s">
        <v>6182</v>
      </c>
      <c r="Z634" s="5" t="s">
        <v>6187</v>
      </c>
      <c r="AA634" s="5" t="s">
        <v>59</v>
      </c>
      <c r="AB634" s="5" t="s">
        <v>1051</v>
      </c>
      <c r="AC634" s="5" t="s">
        <v>3974</v>
      </c>
      <c r="AD634" s="5" t="s">
        <v>3975</v>
      </c>
      <c r="AE634" s="5" t="s">
        <v>183</v>
      </c>
      <c r="AF634" s="5" t="s">
        <v>52</v>
      </c>
      <c r="AG634" s="5" t="s">
        <v>3976</v>
      </c>
      <c r="AH634" s="5" t="s">
        <v>3977</v>
      </c>
      <c r="AI634" s="5" t="s">
        <v>5089</v>
      </c>
      <c r="AJ634" s="5" t="s">
        <v>5090</v>
      </c>
      <c r="AK634" s="5" t="s">
        <v>5091</v>
      </c>
    </row>
    <row r="635" ht="15.75" customHeight="1">
      <c r="A635" s="5" t="s">
        <v>6188</v>
      </c>
      <c r="B635" s="5" t="s">
        <v>5078</v>
      </c>
      <c r="C635" s="5" t="s">
        <v>5079</v>
      </c>
      <c r="D635" s="6">
        <v>44796.0</v>
      </c>
      <c r="E635" s="5">
        <v>51700.0</v>
      </c>
      <c r="F635" s="5">
        <v>23500.0</v>
      </c>
      <c r="G635" s="5" t="s">
        <v>4824</v>
      </c>
      <c r="H635" s="5" t="s">
        <v>459</v>
      </c>
      <c r="I635" s="5" t="s">
        <v>6179</v>
      </c>
      <c r="J635" s="5" t="s">
        <v>4825</v>
      </c>
      <c r="K635" s="5" t="s">
        <v>5081</v>
      </c>
      <c r="L635" s="5" t="s">
        <v>5082</v>
      </c>
      <c r="M635" s="5" t="s">
        <v>5548</v>
      </c>
      <c r="N635" s="5" t="s">
        <v>4429</v>
      </c>
      <c r="O635" s="5">
        <v>1.0</v>
      </c>
      <c r="P635" s="5" t="s">
        <v>6189</v>
      </c>
      <c r="Q635" s="5">
        <v>4530.0</v>
      </c>
      <c r="R635" s="5">
        <v>125.0</v>
      </c>
      <c r="S635" s="5" t="s">
        <v>2397</v>
      </c>
      <c r="T635" s="5">
        <v>0.0</v>
      </c>
      <c r="U635" s="5" t="s">
        <v>70</v>
      </c>
      <c r="V635" s="5" t="s">
        <v>6190</v>
      </c>
      <c r="W635" s="5" t="s">
        <v>52</v>
      </c>
      <c r="X635" s="5" t="s">
        <v>52</v>
      </c>
      <c r="Y635" s="5" t="s">
        <v>6182</v>
      </c>
      <c r="Z635" s="5" t="s">
        <v>6191</v>
      </c>
      <c r="AA635" s="5" t="s">
        <v>59</v>
      </c>
      <c r="AB635" s="5" t="s">
        <v>1051</v>
      </c>
      <c r="AC635" s="5" t="s">
        <v>3974</v>
      </c>
      <c r="AD635" s="5" t="s">
        <v>3975</v>
      </c>
      <c r="AE635" s="5" t="s">
        <v>183</v>
      </c>
      <c r="AF635" s="5" t="s">
        <v>52</v>
      </c>
      <c r="AG635" s="5" t="s">
        <v>3976</v>
      </c>
      <c r="AH635" s="5" t="s">
        <v>3977</v>
      </c>
      <c r="AI635" s="5" t="s">
        <v>5089</v>
      </c>
      <c r="AJ635" s="5" t="s">
        <v>5090</v>
      </c>
      <c r="AK635" s="5" t="s">
        <v>5091</v>
      </c>
    </row>
    <row r="636" ht="15.75" customHeight="1">
      <c r="A636" s="5" t="s">
        <v>6192</v>
      </c>
      <c r="B636" s="5" t="s">
        <v>5078</v>
      </c>
      <c r="C636" s="5" t="s">
        <v>5079</v>
      </c>
      <c r="D636" s="6">
        <v>44796.0</v>
      </c>
      <c r="E636" s="5">
        <v>51700.0</v>
      </c>
      <c r="F636" s="5">
        <v>23500.0</v>
      </c>
      <c r="G636" s="5" t="s">
        <v>4824</v>
      </c>
      <c r="H636" s="5" t="s">
        <v>459</v>
      </c>
      <c r="I636" s="5" t="s">
        <v>6179</v>
      </c>
      <c r="J636" s="5" t="s">
        <v>4825</v>
      </c>
      <c r="K636" s="5" t="s">
        <v>5081</v>
      </c>
      <c r="L636" s="5" t="s">
        <v>5082</v>
      </c>
      <c r="M636" s="5" t="s">
        <v>5548</v>
      </c>
      <c r="N636" s="5" t="s">
        <v>4429</v>
      </c>
      <c r="O636" s="5">
        <v>1.0</v>
      </c>
      <c r="P636" s="5" t="s">
        <v>6193</v>
      </c>
      <c r="Q636" s="5">
        <v>4530.0</v>
      </c>
      <c r="R636" s="5">
        <v>125.0</v>
      </c>
      <c r="S636" s="5" t="s">
        <v>2397</v>
      </c>
      <c r="T636" s="5">
        <v>0.0</v>
      </c>
      <c r="U636" s="5" t="s">
        <v>70</v>
      </c>
      <c r="V636" s="5" t="s">
        <v>6194</v>
      </c>
      <c r="W636" s="5" t="s">
        <v>52</v>
      </c>
      <c r="X636" s="5" t="s">
        <v>52</v>
      </c>
      <c r="Y636" s="5" t="s">
        <v>6182</v>
      </c>
      <c r="Z636" s="5" t="s">
        <v>6195</v>
      </c>
      <c r="AA636" s="5" t="s">
        <v>59</v>
      </c>
      <c r="AB636" s="5" t="s">
        <v>1051</v>
      </c>
      <c r="AC636" s="5" t="s">
        <v>3974</v>
      </c>
      <c r="AD636" s="5" t="s">
        <v>3975</v>
      </c>
      <c r="AE636" s="5" t="s">
        <v>183</v>
      </c>
      <c r="AF636" s="5" t="s">
        <v>52</v>
      </c>
      <c r="AG636" s="5" t="s">
        <v>3976</v>
      </c>
      <c r="AH636" s="5" t="s">
        <v>3977</v>
      </c>
      <c r="AI636" s="5" t="s">
        <v>5089</v>
      </c>
      <c r="AJ636" s="5" t="s">
        <v>5090</v>
      </c>
      <c r="AK636" s="5" t="s">
        <v>5091</v>
      </c>
    </row>
    <row r="637" ht="15.75" customHeight="1">
      <c r="A637" s="5" t="s">
        <v>6196</v>
      </c>
      <c r="B637" s="5" t="s">
        <v>3483</v>
      </c>
      <c r="C637" s="5" t="s">
        <v>3484</v>
      </c>
      <c r="D637" s="6">
        <v>44793.0</v>
      </c>
      <c r="E637" s="5">
        <v>107932.0</v>
      </c>
      <c r="F637" s="5">
        <v>49060.0</v>
      </c>
      <c r="G637" s="5" t="s">
        <v>1419</v>
      </c>
      <c r="H637" s="5" t="s">
        <v>1534</v>
      </c>
      <c r="I637" s="5" t="s">
        <v>2415</v>
      </c>
      <c r="J637" s="5" t="s">
        <v>256</v>
      </c>
      <c r="K637" s="5" t="s">
        <v>3471</v>
      </c>
      <c r="L637" s="5" t="s">
        <v>6197</v>
      </c>
      <c r="M637" s="5" t="s">
        <v>3487</v>
      </c>
      <c r="N637" s="5" t="s">
        <v>52</v>
      </c>
      <c r="O637" s="5">
        <v>2.0</v>
      </c>
      <c r="P637" s="5" t="s">
        <v>6198</v>
      </c>
      <c r="Q637" s="5" t="s">
        <v>3475</v>
      </c>
      <c r="R637" s="5">
        <v>43.0</v>
      </c>
      <c r="S637" s="5" t="s">
        <v>1077</v>
      </c>
      <c r="T637" s="5">
        <v>0.0</v>
      </c>
      <c r="U637" s="5" t="s">
        <v>70</v>
      </c>
      <c r="V637" s="5" t="s">
        <v>6199</v>
      </c>
      <c r="W637" s="5" t="s">
        <v>52</v>
      </c>
      <c r="X637" s="5" t="s">
        <v>52</v>
      </c>
      <c r="Y637" s="5" t="s">
        <v>4116</v>
      </c>
      <c r="Z637" s="5" t="s">
        <v>6200</v>
      </c>
      <c r="AA637" s="5" t="s">
        <v>162</v>
      </c>
      <c r="AB637" s="5" t="s">
        <v>52</v>
      </c>
      <c r="AC637" s="5" t="s">
        <v>5289</v>
      </c>
      <c r="AD637" s="5" t="s">
        <v>5290</v>
      </c>
      <c r="AE637" s="5" t="s">
        <v>5291</v>
      </c>
      <c r="AF637" s="5" t="s">
        <v>52</v>
      </c>
      <c r="AG637" s="5" t="s">
        <v>52</v>
      </c>
      <c r="AH637" s="5" t="s">
        <v>52</v>
      </c>
      <c r="AI637" s="5" t="s">
        <v>3483</v>
      </c>
      <c r="AJ637" s="5" t="s">
        <v>6201</v>
      </c>
      <c r="AK637" s="5" t="s">
        <v>3481</v>
      </c>
    </row>
    <row r="638" ht="15.75" customHeight="1">
      <c r="A638" s="5" t="s">
        <v>6202</v>
      </c>
      <c r="B638" s="5" t="s">
        <v>6203</v>
      </c>
      <c r="C638" s="5" t="s">
        <v>5283</v>
      </c>
      <c r="D638" s="6">
        <v>44793.0</v>
      </c>
      <c r="E638" s="5">
        <v>141143.0</v>
      </c>
      <c r="F638" s="5">
        <v>64156.0</v>
      </c>
      <c r="G638" s="5" t="s">
        <v>1419</v>
      </c>
      <c r="H638" s="5" t="s">
        <v>1534</v>
      </c>
      <c r="I638" s="5" t="s">
        <v>2415</v>
      </c>
      <c r="J638" s="5" t="s">
        <v>256</v>
      </c>
      <c r="K638" s="5" t="s">
        <v>6204</v>
      </c>
      <c r="L638" s="5" t="s">
        <v>6205</v>
      </c>
      <c r="M638" s="5" t="s">
        <v>6206</v>
      </c>
      <c r="N638" s="5" t="s">
        <v>52</v>
      </c>
      <c r="O638" s="5">
        <v>3.0</v>
      </c>
      <c r="P638" s="5" t="s">
        <v>6207</v>
      </c>
      <c r="Q638" s="5" t="s">
        <v>3360</v>
      </c>
      <c r="R638" s="5">
        <v>201.0</v>
      </c>
      <c r="S638" s="5" t="s">
        <v>1077</v>
      </c>
      <c r="T638" s="5">
        <v>0.0</v>
      </c>
      <c r="U638" s="5" t="s">
        <v>70</v>
      </c>
      <c r="V638" s="5" t="s">
        <v>6208</v>
      </c>
      <c r="W638" s="5" t="s">
        <v>52</v>
      </c>
      <c r="X638" s="5" t="s">
        <v>52</v>
      </c>
      <c r="Y638" s="5" t="s">
        <v>4116</v>
      </c>
      <c r="Z638" s="5" t="s">
        <v>6209</v>
      </c>
      <c r="AA638" s="5" t="s">
        <v>162</v>
      </c>
      <c r="AB638" s="5" t="s">
        <v>52</v>
      </c>
      <c r="AC638" s="5" t="s">
        <v>5289</v>
      </c>
      <c r="AD638" s="5" t="s">
        <v>5290</v>
      </c>
      <c r="AE638" s="5" t="s">
        <v>5291</v>
      </c>
      <c r="AF638" s="5" t="s">
        <v>52</v>
      </c>
      <c r="AG638" s="5" t="s">
        <v>52</v>
      </c>
      <c r="AH638" s="5" t="s">
        <v>52</v>
      </c>
      <c r="AI638" s="5" t="s">
        <v>6203</v>
      </c>
      <c r="AJ638" s="5" t="s">
        <v>6210</v>
      </c>
      <c r="AK638" s="5" t="s">
        <v>3481</v>
      </c>
    </row>
    <row r="639" ht="15.75" customHeight="1">
      <c r="A639" s="5" t="s">
        <v>6211</v>
      </c>
      <c r="B639" s="5" t="s">
        <v>6212</v>
      </c>
      <c r="C639" s="5" t="s">
        <v>6213</v>
      </c>
      <c r="D639" s="6">
        <v>44790.0</v>
      </c>
      <c r="E639" s="5">
        <v>8243.0</v>
      </c>
      <c r="F639" s="5">
        <v>3747.0</v>
      </c>
      <c r="G639" s="5" t="s">
        <v>900</v>
      </c>
      <c r="H639" s="5" t="s">
        <v>366</v>
      </c>
      <c r="I639" s="5" t="s">
        <v>6214</v>
      </c>
      <c r="J639" s="5" t="s">
        <v>872</v>
      </c>
      <c r="K639" s="5" t="s">
        <v>1824</v>
      </c>
      <c r="L639" s="5" t="s">
        <v>6215</v>
      </c>
      <c r="M639" s="5" t="s">
        <v>6216</v>
      </c>
      <c r="N639" s="5">
        <v>65550.0</v>
      </c>
      <c r="O639" s="5">
        <v>1.0</v>
      </c>
      <c r="P639" s="5" t="s">
        <v>6217</v>
      </c>
      <c r="Q639" s="5">
        <v>4510.0</v>
      </c>
      <c r="R639" s="5">
        <v>9.0</v>
      </c>
      <c r="S639" s="5" t="s">
        <v>374</v>
      </c>
      <c r="T639" s="5">
        <v>0.0</v>
      </c>
      <c r="U639" s="5" t="s">
        <v>52</v>
      </c>
      <c r="V639" s="5" t="s">
        <v>6218</v>
      </c>
      <c r="W639" s="5" t="s">
        <v>52</v>
      </c>
      <c r="X639" s="5" t="s">
        <v>52</v>
      </c>
      <c r="Y639" s="5" t="s">
        <v>6219</v>
      </c>
      <c r="Z639" s="5" t="s">
        <v>6220</v>
      </c>
      <c r="AA639" s="5" t="s">
        <v>1831</v>
      </c>
      <c r="AB639" s="5" t="s">
        <v>52</v>
      </c>
      <c r="AC639" s="5" t="s">
        <v>216</v>
      </c>
      <c r="AD639" s="5" t="s">
        <v>217</v>
      </c>
      <c r="AE639" s="5" t="s">
        <v>218</v>
      </c>
      <c r="AF639" s="5" t="s">
        <v>52</v>
      </c>
      <c r="AG639" s="5" t="s">
        <v>52</v>
      </c>
      <c r="AH639" s="5" t="s">
        <v>52</v>
      </c>
      <c r="AI639" s="5" t="s">
        <v>6221</v>
      </c>
      <c r="AJ639" s="5" t="s">
        <v>6222</v>
      </c>
      <c r="AK639" s="5" t="s">
        <v>6223</v>
      </c>
    </row>
    <row r="640" ht="15.75" customHeight="1">
      <c r="A640" s="5" t="s">
        <v>6224</v>
      </c>
      <c r="B640" s="5" t="s">
        <v>6225</v>
      </c>
      <c r="C640" s="5" t="s">
        <v>6226</v>
      </c>
      <c r="D640" s="6">
        <v>44788.0</v>
      </c>
      <c r="E640" s="5">
        <v>12868.0</v>
      </c>
      <c r="F640" s="5">
        <v>5849.0</v>
      </c>
      <c r="G640" s="5" t="s">
        <v>6227</v>
      </c>
      <c r="H640" s="5" t="s">
        <v>84</v>
      </c>
      <c r="I640" s="5" t="s">
        <v>5273</v>
      </c>
      <c r="J640" s="5" t="s">
        <v>424</v>
      </c>
      <c r="K640" s="5" t="s">
        <v>6228</v>
      </c>
      <c r="L640" s="5" t="s">
        <v>6229</v>
      </c>
      <c r="M640" s="5" t="s">
        <v>6230</v>
      </c>
      <c r="N640" s="5">
        <v>5401.0</v>
      </c>
      <c r="O640" s="5">
        <v>1.0</v>
      </c>
      <c r="P640" s="5" t="s">
        <v>6231</v>
      </c>
      <c r="Q640" s="5" t="s">
        <v>52</v>
      </c>
      <c r="R640" s="5">
        <v>370.0</v>
      </c>
      <c r="S640" s="5" t="s">
        <v>53</v>
      </c>
      <c r="T640" s="5">
        <v>0.0</v>
      </c>
      <c r="U640" s="5" t="s">
        <v>52</v>
      </c>
      <c r="V640" s="5" t="s">
        <v>6232</v>
      </c>
      <c r="W640" s="5" t="s">
        <v>55</v>
      </c>
      <c r="X640" s="5" t="s">
        <v>6233</v>
      </c>
      <c r="Y640" s="5" t="s">
        <v>6234</v>
      </c>
      <c r="Z640" s="5" t="s">
        <v>6235</v>
      </c>
      <c r="AA640" s="5" t="s">
        <v>235</v>
      </c>
      <c r="AB640" s="5" t="s">
        <v>52</v>
      </c>
      <c r="AC640" s="5" t="s">
        <v>4164</v>
      </c>
      <c r="AD640" s="5" t="s">
        <v>4165</v>
      </c>
      <c r="AE640" s="5" t="s">
        <v>4166</v>
      </c>
      <c r="AF640" s="5" t="s">
        <v>4167</v>
      </c>
      <c r="AG640" s="5">
        <v>55347.0</v>
      </c>
      <c r="AH640" s="5" t="s">
        <v>4168</v>
      </c>
      <c r="AI640" s="5" t="s">
        <v>102</v>
      </c>
      <c r="AJ640" s="5" t="s">
        <v>102</v>
      </c>
      <c r="AK640" s="5" t="s">
        <v>6236</v>
      </c>
    </row>
    <row r="641" ht="15.75" customHeight="1">
      <c r="A641" s="5" t="s">
        <v>6237</v>
      </c>
      <c r="B641" s="5" t="s">
        <v>2494</v>
      </c>
      <c r="C641" s="5" t="s">
        <v>169</v>
      </c>
      <c r="D641" s="6">
        <v>44788.0</v>
      </c>
      <c r="E641" s="5">
        <v>95700.0</v>
      </c>
      <c r="F641" s="5">
        <v>43500.0</v>
      </c>
      <c r="G641" s="5" t="s">
        <v>170</v>
      </c>
      <c r="H641" s="5" t="s">
        <v>171</v>
      </c>
      <c r="I641" s="5" t="s">
        <v>2226</v>
      </c>
      <c r="J641" s="5" t="s">
        <v>170</v>
      </c>
      <c r="K641" s="5" t="s">
        <v>4507</v>
      </c>
      <c r="L641" s="5" t="s">
        <v>6238</v>
      </c>
      <c r="M641" s="5" t="s">
        <v>6239</v>
      </c>
      <c r="N641" s="5" t="s">
        <v>52</v>
      </c>
      <c r="O641" s="5">
        <v>2.0</v>
      </c>
      <c r="P641" s="5" t="s">
        <v>6240</v>
      </c>
      <c r="Q641" s="5" t="s">
        <v>156</v>
      </c>
      <c r="R641" s="5">
        <v>46890.0</v>
      </c>
      <c r="S641" s="5" t="s">
        <v>53</v>
      </c>
      <c r="T641" s="5">
        <v>1.0</v>
      </c>
      <c r="U641" s="5" t="s">
        <v>70</v>
      </c>
      <c r="V641" s="5" t="s">
        <v>6241</v>
      </c>
      <c r="W641" s="5" t="s">
        <v>52</v>
      </c>
      <c r="X641" s="5" t="s">
        <v>52</v>
      </c>
      <c r="Y641" s="5" t="s">
        <v>6242</v>
      </c>
      <c r="Z641" s="5" t="s">
        <v>6243</v>
      </c>
      <c r="AA641" s="5" t="s">
        <v>119</v>
      </c>
      <c r="AB641" s="5" t="s">
        <v>52</v>
      </c>
      <c r="AC641" s="5" t="s">
        <v>398</v>
      </c>
      <c r="AD641" s="5" t="s">
        <v>399</v>
      </c>
      <c r="AE641" s="5" t="s">
        <v>400</v>
      </c>
      <c r="AF641" s="5" t="s">
        <v>401</v>
      </c>
      <c r="AG641" s="5">
        <v>23502.0</v>
      </c>
      <c r="AH641" s="5" t="s">
        <v>402</v>
      </c>
      <c r="AI641" s="5" t="s">
        <v>2494</v>
      </c>
      <c r="AJ641" s="5" t="s">
        <v>6238</v>
      </c>
      <c r="AK641" s="5" t="s">
        <v>79</v>
      </c>
    </row>
    <row r="642" ht="15.75" customHeight="1">
      <c r="A642" s="5" t="s">
        <v>6244</v>
      </c>
      <c r="B642" s="5" t="s">
        <v>6245</v>
      </c>
      <c r="C642" s="5" t="s">
        <v>102</v>
      </c>
      <c r="D642" s="6">
        <v>44788.0</v>
      </c>
      <c r="E642" s="5">
        <v>33440.0</v>
      </c>
      <c r="F642" s="5">
        <v>15200.0</v>
      </c>
      <c r="G642" s="5" t="s">
        <v>422</v>
      </c>
      <c r="H642" s="5" t="s">
        <v>1792</v>
      </c>
      <c r="I642" s="5" t="s">
        <v>6246</v>
      </c>
      <c r="J642" s="5" t="s">
        <v>424</v>
      </c>
      <c r="K642" s="5" t="s">
        <v>6247</v>
      </c>
      <c r="L642" s="5" t="s">
        <v>6248</v>
      </c>
      <c r="M642" s="5" t="s">
        <v>102</v>
      </c>
      <c r="N642" s="5">
        <v>28273.0</v>
      </c>
      <c r="O642" s="5">
        <v>1.0</v>
      </c>
      <c r="P642" s="5" t="s">
        <v>6249</v>
      </c>
      <c r="Q642" s="5">
        <v>4510.0</v>
      </c>
      <c r="R642" s="5">
        <v>46.0</v>
      </c>
      <c r="S642" s="5" t="s">
        <v>53</v>
      </c>
      <c r="T642" s="5">
        <v>42.0</v>
      </c>
      <c r="U642" s="5" t="s">
        <v>93</v>
      </c>
      <c r="V642" s="5" t="s">
        <v>6250</v>
      </c>
      <c r="W642" s="5" t="s">
        <v>52</v>
      </c>
      <c r="X642" s="5" t="s">
        <v>52</v>
      </c>
      <c r="Y642" s="5" t="s">
        <v>6251</v>
      </c>
      <c r="Z642" s="5" t="s">
        <v>6252</v>
      </c>
      <c r="AA642" s="5" t="s">
        <v>235</v>
      </c>
      <c r="AB642" s="5" t="s">
        <v>52</v>
      </c>
      <c r="AC642" s="5" t="s">
        <v>216</v>
      </c>
      <c r="AD642" s="5" t="s">
        <v>217</v>
      </c>
      <c r="AE642" s="5" t="s">
        <v>218</v>
      </c>
      <c r="AF642" s="5" t="s">
        <v>52</v>
      </c>
      <c r="AG642" s="5" t="s">
        <v>52</v>
      </c>
      <c r="AH642" s="5" t="s">
        <v>52</v>
      </c>
      <c r="AI642" s="5" t="s">
        <v>102</v>
      </c>
      <c r="AJ642" s="5" t="s">
        <v>102</v>
      </c>
      <c r="AK642" s="5" t="s">
        <v>928</v>
      </c>
    </row>
    <row r="643" ht="15.75" customHeight="1">
      <c r="A643" s="5" t="s">
        <v>6253</v>
      </c>
      <c r="B643" s="5" t="s">
        <v>4346</v>
      </c>
      <c r="C643" s="5" t="s">
        <v>4347</v>
      </c>
      <c r="D643" s="6">
        <v>44787.0</v>
      </c>
      <c r="E643" s="5">
        <v>33405.0</v>
      </c>
      <c r="F643" s="5">
        <v>15184.0</v>
      </c>
      <c r="G643" s="5" t="s">
        <v>3378</v>
      </c>
      <c r="H643" s="5" t="s">
        <v>189</v>
      </c>
      <c r="I643" s="5" t="s">
        <v>6254</v>
      </c>
      <c r="J643" s="5" t="s">
        <v>3378</v>
      </c>
      <c r="K643" s="5" t="s">
        <v>6255</v>
      </c>
      <c r="L643" s="5" t="s">
        <v>4350</v>
      </c>
      <c r="M643" s="5" t="s">
        <v>4351</v>
      </c>
      <c r="N643" s="5">
        <v>78557.0</v>
      </c>
      <c r="O643" s="5">
        <v>1.0</v>
      </c>
      <c r="P643" s="5" t="s">
        <v>6256</v>
      </c>
      <c r="Q643" s="5">
        <v>2200.0</v>
      </c>
      <c r="R643" s="5">
        <v>1080.0</v>
      </c>
      <c r="S643" s="5" t="s">
        <v>115</v>
      </c>
      <c r="T643" s="5">
        <v>0.0</v>
      </c>
      <c r="U643" s="5" t="s">
        <v>52</v>
      </c>
      <c r="V643" s="5" t="s">
        <v>6257</v>
      </c>
      <c r="W643" s="5" t="s">
        <v>71</v>
      </c>
      <c r="X643" s="5" t="s">
        <v>52</v>
      </c>
      <c r="Y643" s="5" t="s">
        <v>6258</v>
      </c>
      <c r="Z643" s="5" t="s">
        <v>6259</v>
      </c>
      <c r="AA643" s="5" t="s">
        <v>180</v>
      </c>
      <c r="AB643" s="5" t="s">
        <v>283</v>
      </c>
      <c r="AC643" s="5" t="s">
        <v>181</v>
      </c>
      <c r="AD643" s="5" t="s">
        <v>182</v>
      </c>
      <c r="AE643" s="5" t="s">
        <v>183</v>
      </c>
      <c r="AF643" s="5" t="s">
        <v>52</v>
      </c>
      <c r="AG643" s="5" t="s">
        <v>52</v>
      </c>
      <c r="AH643" s="5" t="s">
        <v>184</v>
      </c>
      <c r="AI643" s="5" t="s">
        <v>4346</v>
      </c>
      <c r="AJ643" s="5" t="s">
        <v>4350</v>
      </c>
      <c r="AK643" s="5" t="s">
        <v>6260</v>
      </c>
    </row>
    <row r="644" ht="15.75" customHeight="1">
      <c r="A644" s="5" t="s">
        <v>6261</v>
      </c>
      <c r="B644" s="5" t="s">
        <v>64</v>
      </c>
      <c r="C644" s="5" t="s">
        <v>3338</v>
      </c>
      <c r="D644" s="6">
        <v>44785.0</v>
      </c>
      <c r="E644" s="5">
        <v>26259.0</v>
      </c>
      <c r="F644" s="5">
        <v>11936.0</v>
      </c>
      <c r="G644" s="5" t="s">
        <v>1683</v>
      </c>
      <c r="H644" s="5" t="s">
        <v>530</v>
      </c>
      <c r="I644" s="5" t="s">
        <v>6262</v>
      </c>
      <c r="J644" s="5" t="s">
        <v>1685</v>
      </c>
      <c r="K644" s="5" t="s">
        <v>1031</v>
      </c>
      <c r="L644" s="5" t="s">
        <v>6263</v>
      </c>
      <c r="M644" s="5" t="s">
        <v>4209</v>
      </c>
      <c r="N644" s="5">
        <v>2150.0</v>
      </c>
      <c r="O644" s="5">
        <v>1.0</v>
      </c>
      <c r="P644" s="5" t="s">
        <v>6264</v>
      </c>
      <c r="Q644" s="5" t="s">
        <v>52</v>
      </c>
      <c r="R644" s="5">
        <v>1137.0</v>
      </c>
      <c r="S644" s="5" t="s">
        <v>69</v>
      </c>
      <c r="T644" s="5">
        <v>28.0</v>
      </c>
      <c r="U644" s="5" t="s">
        <v>93</v>
      </c>
      <c r="V644" s="5" t="s">
        <v>6265</v>
      </c>
      <c r="W644" s="5" t="s">
        <v>71</v>
      </c>
      <c r="X644" s="5" t="s">
        <v>52</v>
      </c>
      <c r="Y644" s="5" t="s">
        <v>6266</v>
      </c>
      <c r="Z644" s="5" t="s">
        <v>6267</v>
      </c>
      <c r="AA644" s="5" t="s">
        <v>235</v>
      </c>
      <c r="AB644" s="5" t="s">
        <v>52</v>
      </c>
      <c r="AC644" s="5" t="s">
        <v>216</v>
      </c>
      <c r="AD644" s="5" t="s">
        <v>217</v>
      </c>
      <c r="AE644" s="5" t="s">
        <v>218</v>
      </c>
      <c r="AF644" s="5" t="s">
        <v>52</v>
      </c>
      <c r="AG644" s="5" t="s">
        <v>52</v>
      </c>
      <c r="AH644" s="5" t="s">
        <v>52</v>
      </c>
      <c r="AI644" s="5" t="s">
        <v>64</v>
      </c>
      <c r="AJ644" s="5" t="s">
        <v>6263</v>
      </c>
      <c r="AK644" s="5" t="s">
        <v>79</v>
      </c>
    </row>
    <row r="645" ht="15.75" customHeight="1">
      <c r="A645" s="5" t="s">
        <v>6268</v>
      </c>
      <c r="B645" s="5" t="s">
        <v>6102</v>
      </c>
      <c r="C645" s="5" t="s">
        <v>6269</v>
      </c>
      <c r="D645" s="6">
        <v>44783.0</v>
      </c>
      <c r="E645" s="5">
        <v>18465.0</v>
      </c>
      <c r="F645" s="5">
        <v>8393.0</v>
      </c>
      <c r="G645" s="5" t="s">
        <v>2389</v>
      </c>
      <c r="H645" s="5" t="s">
        <v>189</v>
      </c>
      <c r="I645" s="5" t="s">
        <v>2968</v>
      </c>
      <c r="J645" s="5" t="s">
        <v>2391</v>
      </c>
      <c r="K645" s="5" t="s">
        <v>6270</v>
      </c>
      <c r="L645" s="5" t="s">
        <v>6271</v>
      </c>
      <c r="M645" s="5" t="s">
        <v>6272</v>
      </c>
      <c r="N645" s="5">
        <v>48174.0</v>
      </c>
      <c r="O645" s="5">
        <v>1.0</v>
      </c>
      <c r="P645" s="5" t="s">
        <v>6273</v>
      </c>
      <c r="Q645" s="5">
        <v>4510.0</v>
      </c>
      <c r="R645" s="5">
        <v>22.0</v>
      </c>
      <c r="S645" s="5" t="s">
        <v>5790</v>
      </c>
      <c r="T645" s="5">
        <v>50.0</v>
      </c>
      <c r="U645" s="5" t="s">
        <v>93</v>
      </c>
      <c r="V645" s="5" t="s">
        <v>6274</v>
      </c>
      <c r="W645" s="5" t="s">
        <v>71</v>
      </c>
      <c r="X645" s="5" t="s">
        <v>52</v>
      </c>
      <c r="Y645" s="5" t="s">
        <v>6275</v>
      </c>
      <c r="Z645" s="5" t="s">
        <v>6276</v>
      </c>
      <c r="AA645" s="5" t="s">
        <v>200</v>
      </c>
      <c r="AB645" s="5" t="s">
        <v>283</v>
      </c>
      <c r="AC645" s="5" t="s">
        <v>216</v>
      </c>
      <c r="AD645" s="5" t="s">
        <v>217</v>
      </c>
      <c r="AE645" s="5" t="s">
        <v>218</v>
      </c>
      <c r="AF645" s="5" t="s">
        <v>52</v>
      </c>
      <c r="AG645" s="5" t="s">
        <v>52</v>
      </c>
      <c r="AH645" s="5" t="s">
        <v>52</v>
      </c>
      <c r="AI645" s="5" t="s">
        <v>6102</v>
      </c>
      <c r="AJ645" s="5" t="s">
        <v>6277</v>
      </c>
      <c r="AK645" s="5" t="s">
        <v>928</v>
      </c>
    </row>
    <row r="646" ht="15.75" customHeight="1">
      <c r="A646" s="5" t="s">
        <v>6278</v>
      </c>
      <c r="B646" s="5" t="s">
        <v>6279</v>
      </c>
      <c r="C646" s="5" t="s">
        <v>4473</v>
      </c>
      <c r="D646" s="6">
        <v>44782.0</v>
      </c>
      <c r="E646" s="5">
        <v>167442.0</v>
      </c>
      <c r="F646" s="5">
        <v>76110.0</v>
      </c>
      <c r="G646" s="5" t="s">
        <v>1419</v>
      </c>
      <c r="H646" s="5" t="s">
        <v>1534</v>
      </c>
      <c r="I646" s="5" t="s">
        <v>3607</v>
      </c>
      <c r="J646" s="5" t="s">
        <v>256</v>
      </c>
      <c r="K646" s="5" t="s">
        <v>4021</v>
      </c>
      <c r="L646" s="5" t="s">
        <v>6280</v>
      </c>
      <c r="M646" s="5" t="s">
        <v>4475</v>
      </c>
      <c r="N646" s="5" t="s">
        <v>52</v>
      </c>
      <c r="O646" s="5">
        <v>3.0</v>
      </c>
      <c r="P646" s="5" t="s">
        <v>6281</v>
      </c>
      <c r="Q646" s="5" t="s">
        <v>3360</v>
      </c>
      <c r="R646" s="5">
        <v>394.0</v>
      </c>
      <c r="S646" s="5" t="s">
        <v>115</v>
      </c>
      <c r="T646" s="5">
        <v>0.0</v>
      </c>
      <c r="U646" s="5" t="s">
        <v>70</v>
      </c>
      <c r="V646" s="5" t="s">
        <v>6282</v>
      </c>
      <c r="W646" s="5" t="s">
        <v>52</v>
      </c>
      <c r="X646" s="5" t="s">
        <v>52</v>
      </c>
      <c r="Y646" s="5" t="s">
        <v>5599</v>
      </c>
      <c r="Z646" s="5" t="s">
        <v>6283</v>
      </c>
      <c r="AA646" s="5" t="s">
        <v>1553</v>
      </c>
      <c r="AB646" s="5" t="s">
        <v>52</v>
      </c>
      <c r="AC646" s="5" t="s">
        <v>5289</v>
      </c>
      <c r="AD646" s="5" t="s">
        <v>5290</v>
      </c>
      <c r="AE646" s="5" t="s">
        <v>5291</v>
      </c>
      <c r="AF646" s="5" t="s">
        <v>52</v>
      </c>
      <c r="AG646" s="5" t="s">
        <v>52</v>
      </c>
      <c r="AH646" s="5" t="s">
        <v>52</v>
      </c>
      <c r="AI646" s="5" t="s">
        <v>6279</v>
      </c>
      <c r="AJ646" s="5" t="s">
        <v>6284</v>
      </c>
      <c r="AK646" s="5" t="s">
        <v>4479</v>
      </c>
    </row>
    <row r="647" ht="15.75" customHeight="1">
      <c r="A647" s="5" t="s">
        <v>6285</v>
      </c>
      <c r="B647" s="5" t="s">
        <v>6286</v>
      </c>
      <c r="C647" s="5" t="s">
        <v>6287</v>
      </c>
      <c r="D647" s="6">
        <v>44780.0</v>
      </c>
      <c r="E647" s="5">
        <v>130282.0</v>
      </c>
      <c r="F647" s="5">
        <v>59219.0</v>
      </c>
      <c r="G647" s="5" t="s">
        <v>634</v>
      </c>
      <c r="H647" s="5" t="s">
        <v>171</v>
      </c>
      <c r="I647" s="5" t="s">
        <v>6288</v>
      </c>
      <c r="J647" s="5" t="s">
        <v>274</v>
      </c>
      <c r="K647" s="5" t="s">
        <v>6289</v>
      </c>
      <c r="L647" s="5" t="s">
        <v>6290</v>
      </c>
      <c r="M647" s="5" t="s">
        <v>6291</v>
      </c>
      <c r="N647" s="5">
        <v>64850.0</v>
      </c>
      <c r="O647" s="5">
        <v>5.0</v>
      </c>
      <c r="P647" s="5" t="s">
        <v>6292</v>
      </c>
      <c r="Q647" s="5" t="s">
        <v>6293</v>
      </c>
      <c r="R647" s="5">
        <v>4133.0</v>
      </c>
      <c r="S647" s="5" t="s">
        <v>69</v>
      </c>
      <c r="T647" s="5">
        <v>3.0</v>
      </c>
      <c r="U647" s="5" t="s">
        <v>70</v>
      </c>
      <c r="V647" s="5" t="s">
        <v>6294</v>
      </c>
      <c r="W647" s="5" t="s">
        <v>52</v>
      </c>
      <c r="X647" s="5" t="s">
        <v>52</v>
      </c>
      <c r="Y647" s="5" t="s">
        <v>6295</v>
      </c>
      <c r="Z647" s="5" t="s">
        <v>6296</v>
      </c>
      <c r="AA647" s="5" t="s">
        <v>119</v>
      </c>
      <c r="AB647" s="5" t="s">
        <v>283</v>
      </c>
      <c r="AC647" s="5" t="s">
        <v>398</v>
      </c>
      <c r="AD647" s="5" t="s">
        <v>399</v>
      </c>
      <c r="AE647" s="5" t="s">
        <v>400</v>
      </c>
      <c r="AF647" s="5" t="s">
        <v>401</v>
      </c>
      <c r="AG647" s="5">
        <v>23502.0</v>
      </c>
      <c r="AH647" s="5" t="s">
        <v>402</v>
      </c>
      <c r="AI647" s="5" t="s">
        <v>6297</v>
      </c>
      <c r="AJ647" s="5" t="s">
        <v>6298</v>
      </c>
      <c r="AK647" s="5" t="s">
        <v>1874</v>
      </c>
    </row>
    <row r="648" ht="15.75" customHeight="1">
      <c r="A648" s="5" t="s">
        <v>6299</v>
      </c>
      <c r="B648" s="5" t="s">
        <v>1513</v>
      </c>
      <c r="C648" s="5" t="s">
        <v>6300</v>
      </c>
      <c r="D648" s="6">
        <v>44779.0</v>
      </c>
      <c r="E648" s="5">
        <v>8809.0</v>
      </c>
      <c r="F648" s="5">
        <v>4004.0</v>
      </c>
      <c r="G648" s="5" t="s">
        <v>634</v>
      </c>
      <c r="H648" s="5" t="s">
        <v>1792</v>
      </c>
      <c r="I648" s="5" t="s">
        <v>6301</v>
      </c>
      <c r="J648" s="5" t="s">
        <v>274</v>
      </c>
      <c r="K648" s="5" t="s">
        <v>6302</v>
      </c>
      <c r="L648" s="5" t="s">
        <v>2022</v>
      </c>
      <c r="M648" s="5" t="s">
        <v>6303</v>
      </c>
      <c r="N648" s="5">
        <v>29301.0</v>
      </c>
      <c r="O648" s="5">
        <v>1.0</v>
      </c>
      <c r="P648" s="5" t="s">
        <v>6304</v>
      </c>
      <c r="Q648" s="5" t="s">
        <v>279</v>
      </c>
      <c r="R648" s="5">
        <v>377.0</v>
      </c>
      <c r="S648" s="5" t="s">
        <v>69</v>
      </c>
      <c r="T648" s="5">
        <v>24.0</v>
      </c>
      <c r="U648" s="5" t="s">
        <v>70</v>
      </c>
      <c r="V648" s="5" t="s">
        <v>6305</v>
      </c>
      <c r="W648" s="5" t="s">
        <v>52</v>
      </c>
      <c r="X648" s="5" t="s">
        <v>52</v>
      </c>
      <c r="Y648" s="5" t="s">
        <v>6306</v>
      </c>
      <c r="Z648" s="5" t="s">
        <v>6307</v>
      </c>
      <c r="AA648" s="5" t="s">
        <v>235</v>
      </c>
      <c r="AB648" s="5" t="s">
        <v>283</v>
      </c>
      <c r="AC648" s="5" t="s">
        <v>72</v>
      </c>
      <c r="AD648" s="5" t="s">
        <v>73</v>
      </c>
      <c r="AE648" s="5" t="s">
        <v>74</v>
      </c>
      <c r="AF648" s="5" t="s">
        <v>75</v>
      </c>
      <c r="AG648" s="5" t="s">
        <v>76</v>
      </c>
      <c r="AH648" s="5" t="s">
        <v>77</v>
      </c>
      <c r="AI648" s="5" t="s">
        <v>1513</v>
      </c>
      <c r="AJ648" s="5" t="s">
        <v>6308</v>
      </c>
      <c r="AK648" s="5" t="s">
        <v>6309</v>
      </c>
    </row>
    <row r="649" ht="15.75" customHeight="1">
      <c r="A649" s="5" t="s">
        <v>6310</v>
      </c>
      <c r="B649" s="5" t="s">
        <v>6311</v>
      </c>
      <c r="C649" s="5" t="s">
        <v>6312</v>
      </c>
      <c r="D649" s="6">
        <v>44779.0</v>
      </c>
      <c r="E649" s="5">
        <v>97184.0</v>
      </c>
      <c r="F649" s="5">
        <v>44175.0</v>
      </c>
      <c r="G649" s="5" t="s">
        <v>634</v>
      </c>
      <c r="H649" s="5" t="s">
        <v>171</v>
      </c>
      <c r="I649" s="5" t="s">
        <v>6313</v>
      </c>
      <c r="J649" s="5" t="s">
        <v>274</v>
      </c>
      <c r="K649" s="5" t="s">
        <v>6314</v>
      </c>
      <c r="L649" s="5" t="s">
        <v>6315</v>
      </c>
      <c r="M649" s="5" t="s">
        <v>6316</v>
      </c>
      <c r="N649" s="5" t="s">
        <v>52</v>
      </c>
      <c r="O649" s="5">
        <v>3.0</v>
      </c>
      <c r="P649" s="5" t="s">
        <v>6317</v>
      </c>
      <c r="Q649" s="5" t="s">
        <v>6318</v>
      </c>
      <c r="R649" s="5">
        <v>8053.0</v>
      </c>
      <c r="S649" s="5" t="s">
        <v>69</v>
      </c>
      <c r="T649" s="5">
        <v>212.0</v>
      </c>
      <c r="U649" s="5" t="s">
        <v>70</v>
      </c>
      <c r="V649" s="5" t="s">
        <v>6319</v>
      </c>
      <c r="W649" s="5" t="s">
        <v>71</v>
      </c>
      <c r="X649" s="5" t="s">
        <v>52</v>
      </c>
      <c r="Y649" s="5" t="s">
        <v>6320</v>
      </c>
      <c r="Z649" s="5" t="s">
        <v>6321</v>
      </c>
      <c r="AA649" s="5" t="s">
        <v>59</v>
      </c>
      <c r="AB649" s="5" t="s">
        <v>52</v>
      </c>
      <c r="AC649" s="5" t="s">
        <v>72</v>
      </c>
      <c r="AD649" s="5" t="s">
        <v>73</v>
      </c>
      <c r="AE649" s="5" t="s">
        <v>74</v>
      </c>
      <c r="AF649" s="5" t="s">
        <v>75</v>
      </c>
      <c r="AG649" s="5" t="s">
        <v>76</v>
      </c>
      <c r="AH649" s="5" t="s">
        <v>77</v>
      </c>
      <c r="AI649" s="5" t="s">
        <v>6311</v>
      </c>
      <c r="AJ649" s="5" t="s">
        <v>6322</v>
      </c>
      <c r="AK649" s="5" t="s">
        <v>1874</v>
      </c>
    </row>
    <row r="650" ht="15.75" customHeight="1">
      <c r="A650" s="5" t="s">
        <v>6323</v>
      </c>
      <c r="B650" s="5" t="s">
        <v>4346</v>
      </c>
      <c r="C650" s="5" t="s">
        <v>2414</v>
      </c>
      <c r="D650" s="6">
        <v>44777.0</v>
      </c>
      <c r="E650" s="5">
        <v>33378.0</v>
      </c>
      <c r="F650" s="5">
        <v>15172.0</v>
      </c>
      <c r="G650" s="5" t="s">
        <v>435</v>
      </c>
      <c r="H650" s="5" t="s">
        <v>45</v>
      </c>
      <c r="I650" s="5" t="s">
        <v>2454</v>
      </c>
      <c r="J650" s="5" t="s">
        <v>424</v>
      </c>
      <c r="K650" s="5" t="s">
        <v>6324</v>
      </c>
      <c r="L650" s="5" t="s">
        <v>6325</v>
      </c>
      <c r="M650" s="5" t="s">
        <v>2418</v>
      </c>
      <c r="N650" s="5">
        <v>11556.0</v>
      </c>
      <c r="O650" s="5">
        <v>1.0</v>
      </c>
      <c r="P650" s="5" t="s">
        <v>6326</v>
      </c>
      <c r="Q650" s="5" t="s">
        <v>466</v>
      </c>
      <c r="R650" s="5">
        <v>45.0</v>
      </c>
      <c r="S650" s="5" t="s">
        <v>53</v>
      </c>
      <c r="T650" s="5">
        <v>0.0</v>
      </c>
      <c r="U650" s="5" t="s">
        <v>70</v>
      </c>
      <c r="V650" s="5" t="s">
        <v>6327</v>
      </c>
      <c r="W650" s="5" t="s">
        <v>71</v>
      </c>
      <c r="X650" s="5" t="s">
        <v>52</v>
      </c>
      <c r="Y650" s="5" t="s">
        <v>6328</v>
      </c>
      <c r="Z650" s="5" t="s">
        <v>6329</v>
      </c>
      <c r="AA650" s="5" t="s">
        <v>235</v>
      </c>
      <c r="AB650" s="5" t="s">
        <v>52</v>
      </c>
      <c r="AC650" s="5" t="s">
        <v>398</v>
      </c>
      <c r="AD650" s="5" t="s">
        <v>399</v>
      </c>
      <c r="AE650" s="5" t="s">
        <v>400</v>
      </c>
      <c r="AF650" s="5" t="s">
        <v>401</v>
      </c>
      <c r="AG650" s="5">
        <v>23502.0</v>
      </c>
      <c r="AH650" s="5" t="s">
        <v>402</v>
      </c>
      <c r="AI650" s="5" t="s">
        <v>4346</v>
      </c>
      <c r="AJ650" s="5" t="s">
        <v>6330</v>
      </c>
      <c r="AK650" s="5" t="s">
        <v>655</v>
      </c>
    </row>
    <row r="651" ht="15.75" customHeight="1">
      <c r="A651" s="5" t="s">
        <v>6331</v>
      </c>
      <c r="B651" s="5" t="s">
        <v>6332</v>
      </c>
      <c r="C651" s="5" t="s">
        <v>6333</v>
      </c>
      <c r="D651" s="6">
        <v>44775.0</v>
      </c>
      <c r="E651" s="5">
        <v>5124.0</v>
      </c>
      <c r="F651" s="5">
        <v>2329.0</v>
      </c>
      <c r="G651" s="5" t="s">
        <v>170</v>
      </c>
      <c r="H651" s="5" t="s">
        <v>45</v>
      </c>
      <c r="I651" s="5" t="s">
        <v>6334</v>
      </c>
      <c r="J651" s="5" t="s">
        <v>170</v>
      </c>
      <c r="K651" s="5" t="s">
        <v>6335</v>
      </c>
      <c r="L651" s="5" t="s">
        <v>6336</v>
      </c>
      <c r="M651" s="5" t="s">
        <v>6337</v>
      </c>
      <c r="N651" s="5">
        <v>28787.0</v>
      </c>
      <c r="O651" s="5">
        <v>1.0</v>
      </c>
      <c r="P651" s="5" t="s">
        <v>6338</v>
      </c>
      <c r="Q651" s="5" t="s">
        <v>91</v>
      </c>
      <c r="R651" s="5">
        <v>6.0</v>
      </c>
      <c r="S651" s="5" t="s">
        <v>855</v>
      </c>
      <c r="T651" s="5">
        <v>0.0</v>
      </c>
      <c r="U651" s="5" t="s">
        <v>70</v>
      </c>
      <c r="V651" s="5" t="s">
        <v>6339</v>
      </c>
      <c r="W651" s="5" t="s">
        <v>55</v>
      </c>
      <c r="X651" s="5" t="s">
        <v>6340</v>
      </c>
      <c r="Y651" s="5" t="s">
        <v>6341</v>
      </c>
      <c r="Z651" s="5" t="s">
        <v>6342</v>
      </c>
      <c r="AA651" s="5" t="s">
        <v>162</v>
      </c>
      <c r="AB651" s="5" t="s">
        <v>52</v>
      </c>
      <c r="AC651" s="5" t="s">
        <v>6343</v>
      </c>
      <c r="AD651" s="5" t="s">
        <v>6344</v>
      </c>
      <c r="AE651" s="5" t="s">
        <v>6345</v>
      </c>
      <c r="AF651" s="5" t="s">
        <v>863</v>
      </c>
      <c r="AG651" s="5" t="s">
        <v>6346</v>
      </c>
      <c r="AH651" s="5" t="s">
        <v>6347</v>
      </c>
      <c r="AI651" s="5" t="s">
        <v>102</v>
      </c>
      <c r="AJ651" s="5" t="s">
        <v>102</v>
      </c>
      <c r="AK651" s="5" t="s">
        <v>59</v>
      </c>
    </row>
    <row r="652" ht="15.75" customHeight="1">
      <c r="A652" s="5" t="s">
        <v>6348</v>
      </c>
      <c r="B652" s="5" t="s">
        <v>3493</v>
      </c>
      <c r="C652" s="5" t="s">
        <v>3606</v>
      </c>
      <c r="D652" s="6">
        <v>44775.0</v>
      </c>
      <c r="E652" s="5">
        <v>281134.0</v>
      </c>
      <c r="F652" s="5">
        <v>127788.0</v>
      </c>
      <c r="G652" s="5" t="s">
        <v>1419</v>
      </c>
      <c r="H652" s="5" t="s">
        <v>1534</v>
      </c>
      <c r="I652" s="5" t="s">
        <v>6349</v>
      </c>
      <c r="J652" s="5" t="s">
        <v>256</v>
      </c>
      <c r="K652" s="5" t="s">
        <v>4172</v>
      </c>
      <c r="L652" s="5" t="s">
        <v>3609</v>
      </c>
      <c r="M652" s="5" t="s">
        <v>3610</v>
      </c>
      <c r="N652" s="5" t="s">
        <v>52</v>
      </c>
      <c r="O652" s="5">
        <v>5.0</v>
      </c>
      <c r="P652" s="5" t="s">
        <v>6350</v>
      </c>
      <c r="Q652" s="5" t="s">
        <v>4176</v>
      </c>
      <c r="R652" s="5">
        <v>601.0</v>
      </c>
      <c r="S652" s="5" t="s">
        <v>1077</v>
      </c>
      <c r="T652" s="5">
        <v>1.0</v>
      </c>
      <c r="U652" s="5" t="s">
        <v>70</v>
      </c>
      <c r="V652" s="5" t="s">
        <v>6351</v>
      </c>
      <c r="W652" s="5" t="s">
        <v>52</v>
      </c>
      <c r="X652" s="5" t="s">
        <v>52</v>
      </c>
      <c r="Y652" s="5" t="s">
        <v>6352</v>
      </c>
      <c r="Z652" s="5" t="s">
        <v>6353</v>
      </c>
      <c r="AA652" s="5" t="s">
        <v>162</v>
      </c>
      <c r="AB652" s="5" t="s">
        <v>52</v>
      </c>
      <c r="AC652" s="5" t="s">
        <v>5289</v>
      </c>
      <c r="AD652" s="5" t="s">
        <v>5290</v>
      </c>
      <c r="AE652" s="5" t="s">
        <v>5291</v>
      </c>
      <c r="AF652" s="5" t="s">
        <v>52</v>
      </c>
      <c r="AG652" s="5" t="s">
        <v>52</v>
      </c>
      <c r="AH652" s="5" t="s">
        <v>52</v>
      </c>
      <c r="AI652" s="5" t="s">
        <v>3616</v>
      </c>
      <c r="AJ652" s="5" t="s">
        <v>3617</v>
      </c>
      <c r="AK652" s="5" t="s">
        <v>3481</v>
      </c>
    </row>
    <row r="653" ht="15.75" customHeight="1">
      <c r="A653" s="5" t="s">
        <v>6354</v>
      </c>
      <c r="B653" s="5" t="s">
        <v>3483</v>
      </c>
      <c r="C653" s="5" t="s">
        <v>3484</v>
      </c>
      <c r="D653" s="6">
        <v>44775.0</v>
      </c>
      <c r="E653" s="5">
        <v>106810.0</v>
      </c>
      <c r="F653" s="5">
        <v>48550.0</v>
      </c>
      <c r="G653" s="5" t="s">
        <v>1419</v>
      </c>
      <c r="H653" s="5" t="s">
        <v>1534</v>
      </c>
      <c r="I653" s="5" t="s">
        <v>6349</v>
      </c>
      <c r="J653" s="5" t="s">
        <v>256</v>
      </c>
      <c r="K653" s="5" t="s">
        <v>3471</v>
      </c>
      <c r="L653" s="5" t="s">
        <v>6197</v>
      </c>
      <c r="M653" s="5" t="s">
        <v>3487</v>
      </c>
      <c r="N653" s="5" t="s">
        <v>52</v>
      </c>
      <c r="O653" s="5">
        <v>2.0</v>
      </c>
      <c r="P653" s="5" t="s">
        <v>6355</v>
      </c>
      <c r="Q653" s="5" t="s">
        <v>3475</v>
      </c>
      <c r="R653" s="5">
        <v>65.0</v>
      </c>
      <c r="S653" s="5" t="s">
        <v>1077</v>
      </c>
      <c r="T653" s="5">
        <v>0.0</v>
      </c>
      <c r="U653" s="5" t="s">
        <v>70</v>
      </c>
      <c r="V653" s="5" t="s">
        <v>6356</v>
      </c>
      <c r="W653" s="5" t="s">
        <v>52</v>
      </c>
      <c r="X653" s="5" t="s">
        <v>52</v>
      </c>
      <c r="Y653" s="5" t="s">
        <v>6352</v>
      </c>
      <c r="Z653" s="5" t="s">
        <v>6357</v>
      </c>
      <c r="AA653" s="5" t="s">
        <v>162</v>
      </c>
      <c r="AB653" s="5" t="s">
        <v>52</v>
      </c>
      <c r="AC653" s="5" t="s">
        <v>5289</v>
      </c>
      <c r="AD653" s="5" t="s">
        <v>5290</v>
      </c>
      <c r="AE653" s="5" t="s">
        <v>5291</v>
      </c>
      <c r="AF653" s="5" t="s">
        <v>52</v>
      </c>
      <c r="AG653" s="5" t="s">
        <v>52</v>
      </c>
      <c r="AH653" s="5" t="s">
        <v>52</v>
      </c>
      <c r="AI653" s="5" t="s">
        <v>3483</v>
      </c>
      <c r="AJ653" s="5" t="s">
        <v>6201</v>
      </c>
      <c r="AK653" s="5" t="s">
        <v>6358</v>
      </c>
    </row>
    <row r="654" ht="15.75" customHeight="1">
      <c r="A654" s="5" t="s">
        <v>6359</v>
      </c>
      <c r="B654" s="5" t="s">
        <v>6360</v>
      </c>
      <c r="C654" s="5" t="s">
        <v>6361</v>
      </c>
      <c r="D654" s="6">
        <v>44774.0</v>
      </c>
      <c r="E654" s="5">
        <v>40647.0</v>
      </c>
      <c r="F654" s="5">
        <v>18476.0</v>
      </c>
      <c r="G654" s="5" t="s">
        <v>170</v>
      </c>
      <c r="H654" s="5" t="s">
        <v>45</v>
      </c>
      <c r="I654" s="5" t="s">
        <v>1613</v>
      </c>
      <c r="J654" s="5" t="s">
        <v>170</v>
      </c>
      <c r="K654" s="5" t="s">
        <v>6362</v>
      </c>
      <c r="L654" s="5" t="s">
        <v>6363</v>
      </c>
      <c r="M654" s="5" t="s">
        <v>6364</v>
      </c>
      <c r="N654" s="5">
        <v>19607.0</v>
      </c>
      <c r="O654" s="5">
        <v>1.0</v>
      </c>
      <c r="P654" s="5" t="s">
        <v>6365</v>
      </c>
      <c r="Q654" s="5" t="s">
        <v>52</v>
      </c>
      <c r="R654" s="5">
        <v>44.0</v>
      </c>
      <c r="S654" s="5" t="s">
        <v>115</v>
      </c>
      <c r="T654" s="5">
        <v>0.0</v>
      </c>
      <c r="U654" s="5" t="s">
        <v>52</v>
      </c>
      <c r="V654" s="5" t="s">
        <v>6366</v>
      </c>
      <c r="W654" s="5" t="s">
        <v>71</v>
      </c>
      <c r="X654" s="5" t="s">
        <v>52</v>
      </c>
      <c r="Y654" s="5" t="s">
        <v>6367</v>
      </c>
      <c r="Z654" s="5" t="s">
        <v>6368</v>
      </c>
      <c r="AA654" s="5" t="s">
        <v>260</v>
      </c>
      <c r="AB654" s="5" t="s">
        <v>52</v>
      </c>
      <c r="AC654" s="5" t="s">
        <v>181</v>
      </c>
      <c r="AD654" s="5" t="s">
        <v>182</v>
      </c>
      <c r="AE654" s="5" t="s">
        <v>183</v>
      </c>
      <c r="AF654" s="5" t="s">
        <v>52</v>
      </c>
      <c r="AG654" s="5" t="s">
        <v>52</v>
      </c>
      <c r="AH654" s="5" t="s">
        <v>184</v>
      </c>
      <c r="AI654" s="5" t="s">
        <v>6360</v>
      </c>
      <c r="AJ654" s="5" t="s">
        <v>6363</v>
      </c>
      <c r="AK654" s="5" t="s">
        <v>6369</v>
      </c>
    </row>
    <row r="655" ht="15.75" customHeight="1">
      <c r="A655" s="5" t="s">
        <v>6370</v>
      </c>
      <c r="B655" s="5" t="s">
        <v>64</v>
      </c>
      <c r="C655" s="5" t="s">
        <v>3338</v>
      </c>
      <c r="D655" s="6">
        <v>44773.0</v>
      </c>
      <c r="E655" s="5">
        <v>36802.0</v>
      </c>
      <c r="F655" s="5">
        <v>16728.0</v>
      </c>
      <c r="G655" s="5" t="s">
        <v>1683</v>
      </c>
      <c r="H655" s="5" t="s">
        <v>530</v>
      </c>
      <c r="I655" s="5" t="s">
        <v>4874</v>
      </c>
      <c r="J655" s="5" t="s">
        <v>1685</v>
      </c>
      <c r="K655" s="5" t="s">
        <v>1059</v>
      </c>
      <c r="L655" s="5" t="s">
        <v>6263</v>
      </c>
      <c r="M655" s="5" t="s">
        <v>4209</v>
      </c>
      <c r="N655" s="5">
        <v>2150.0</v>
      </c>
      <c r="O655" s="5">
        <v>1.0</v>
      </c>
      <c r="P655" s="5" t="s">
        <v>6371</v>
      </c>
      <c r="Q655" s="5" t="s">
        <v>52</v>
      </c>
      <c r="R655" s="5">
        <v>1458.0</v>
      </c>
      <c r="S655" s="5" t="s">
        <v>53</v>
      </c>
      <c r="T655" s="5">
        <v>29.0</v>
      </c>
      <c r="U655" s="5" t="s">
        <v>93</v>
      </c>
      <c r="V655" s="5" t="s">
        <v>6372</v>
      </c>
      <c r="W655" s="5" t="s">
        <v>71</v>
      </c>
      <c r="X655" s="5" t="s">
        <v>52</v>
      </c>
      <c r="Y655" s="5" t="s">
        <v>5987</v>
      </c>
      <c r="Z655" s="5" t="s">
        <v>6373</v>
      </c>
      <c r="AA655" s="5" t="s">
        <v>260</v>
      </c>
      <c r="AB655" s="5" t="s">
        <v>52</v>
      </c>
      <c r="AC655" s="5" t="s">
        <v>216</v>
      </c>
      <c r="AD655" s="5" t="s">
        <v>217</v>
      </c>
      <c r="AE655" s="5" t="s">
        <v>218</v>
      </c>
      <c r="AF655" s="5" t="s">
        <v>52</v>
      </c>
      <c r="AG655" s="5" t="s">
        <v>52</v>
      </c>
      <c r="AH655" s="5" t="s">
        <v>52</v>
      </c>
      <c r="AI655" s="5" t="s">
        <v>64</v>
      </c>
      <c r="AJ655" s="5" t="s">
        <v>6263</v>
      </c>
      <c r="AK655" s="5" t="s">
        <v>79</v>
      </c>
    </row>
    <row r="656" ht="15.75" customHeight="1">
      <c r="A656" s="5" t="s">
        <v>6374</v>
      </c>
      <c r="B656" s="5" t="s">
        <v>6375</v>
      </c>
      <c r="C656" s="5" t="s">
        <v>6376</v>
      </c>
      <c r="D656" s="6">
        <v>44772.0</v>
      </c>
      <c r="E656" s="5">
        <v>128392.0</v>
      </c>
      <c r="F656" s="5">
        <v>58360.0</v>
      </c>
      <c r="G656" s="5" t="s">
        <v>6377</v>
      </c>
      <c r="H656" s="5" t="s">
        <v>45</v>
      </c>
      <c r="I656" s="5" t="s">
        <v>6378</v>
      </c>
      <c r="J656" s="5" t="s">
        <v>4533</v>
      </c>
      <c r="K656" s="5" t="s">
        <v>5562</v>
      </c>
      <c r="L656" s="5" t="s">
        <v>6379</v>
      </c>
      <c r="M656" s="5" t="s">
        <v>6380</v>
      </c>
      <c r="N656" s="5">
        <v>1746.0</v>
      </c>
      <c r="O656" s="5">
        <v>7.0</v>
      </c>
      <c r="P656" s="5" t="s">
        <v>6381</v>
      </c>
      <c r="Q656" s="5" t="s">
        <v>5978</v>
      </c>
      <c r="R656" s="5">
        <v>24878.0</v>
      </c>
      <c r="S656" s="5" t="s">
        <v>69</v>
      </c>
      <c r="T656" s="5">
        <v>4.0</v>
      </c>
      <c r="U656" s="5" t="s">
        <v>70</v>
      </c>
      <c r="V656" s="5" t="s">
        <v>6382</v>
      </c>
      <c r="W656" s="5" t="s">
        <v>55</v>
      </c>
      <c r="X656" s="5" t="s">
        <v>6383</v>
      </c>
      <c r="Y656" s="5" t="s">
        <v>6384</v>
      </c>
      <c r="Z656" s="5" t="s">
        <v>6385</v>
      </c>
      <c r="AA656" s="5" t="s">
        <v>162</v>
      </c>
      <c r="AB656" s="5" t="s">
        <v>52</v>
      </c>
      <c r="AC656" s="5" t="s">
        <v>398</v>
      </c>
      <c r="AD656" s="5" t="s">
        <v>399</v>
      </c>
      <c r="AE656" s="5" t="s">
        <v>400</v>
      </c>
      <c r="AF656" s="5" t="s">
        <v>401</v>
      </c>
      <c r="AG656" s="5">
        <v>23502.0</v>
      </c>
      <c r="AH656" s="5" t="s">
        <v>402</v>
      </c>
      <c r="AI656" s="5" t="s">
        <v>6375</v>
      </c>
      <c r="AJ656" s="5" t="s">
        <v>6386</v>
      </c>
      <c r="AK656" s="5" t="s">
        <v>6387</v>
      </c>
    </row>
    <row r="657" ht="15.75" customHeight="1">
      <c r="A657" s="5" t="s">
        <v>6388</v>
      </c>
      <c r="B657" s="5" t="s">
        <v>6389</v>
      </c>
      <c r="C657" s="5" t="s">
        <v>6390</v>
      </c>
      <c r="D657" s="6">
        <v>44772.0</v>
      </c>
      <c r="E657" s="5">
        <v>186164.0</v>
      </c>
      <c r="F657" s="5">
        <v>84620.0</v>
      </c>
      <c r="G657" s="5" t="s">
        <v>6377</v>
      </c>
      <c r="H657" s="5" t="s">
        <v>45</v>
      </c>
      <c r="I657" s="5" t="s">
        <v>6378</v>
      </c>
      <c r="J657" s="5" t="s">
        <v>4533</v>
      </c>
      <c r="K657" s="5" t="s">
        <v>5562</v>
      </c>
      <c r="L657" s="5" t="s">
        <v>6391</v>
      </c>
      <c r="M657" s="5" t="s">
        <v>6392</v>
      </c>
      <c r="N657" s="5">
        <v>1801.0</v>
      </c>
      <c r="O657" s="5">
        <v>7.0</v>
      </c>
      <c r="P657" s="5" t="s">
        <v>6381</v>
      </c>
      <c r="Q657" s="5" t="s">
        <v>5978</v>
      </c>
      <c r="R657" s="5">
        <v>24878.0</v>
      </c>
      <c r="S657" s="5" t="s">
        <v>69</v>
      </c>
      <c r="T657" s="5">
        <v>4.0</v>
      </c>
      <c r="U657" s="5" t="s">
        <v>70</v>
      </c>
      <c r="V657" s="5" t="s">
        <v>6383</v>
      </c>
      <c r="W657" s="5" t="s">
        <v>71</v>
      </c>
      <c r="X657" s="5" t="s">
        <v>52</v>
      </c>
      <c r="Y657" s="5" t="s">
        <v>6384</v>
      </c>
      <c r="Z657" s="5" t="s">
        <v>6385</v>
      </c>
      <c r="AA657" s="5" t="s">
        <v>162</v>
      </c>
      <c r="AB657" s="5" t="s">
        <v>52</v>
      </c>
      <c r="AC657" s="5" t="s">
        <v>398</v>
      </c>
      <c r="AD657" s="5" t="s">
        <v>399</v>
      </c>
      <c r="AE657" s="5" t="s">
        <v>400</v>
      </c>
      <c r="AF657" s="5" t="s">
        <v>401</v>
      </c>
      <c r="AG657" s="5">
        <v>23502.0</v>
      </c>
      <c r="AH657" s="5" t="s">
        <v>402</v>
      </c>
      <c r="AI657" s="5" t="s">
        <v>6389</v>
      </c>
      <c r="AJ657" s="5" t="s">
        <v>6393</v>
      </c>
      <c r="AK657" s="5" t="s">
        <v>6387</v>
      </c>
    </row>
    <row r="658" ht="15.75" customHeight="1">
      <c r="A658" s="5" t="s">
        <v>6394</v>
      </c>
      <c r="B658" s="5" t="s">
        <v>6395</v>
      </c>
      <c r="C658" s="5" t="s">
        <v>6396</v>
      </c>
      <c r="D658" s="6">
        <v>44772.0</v>
      </c>
      <c r="E658" s="5">
        <v>11095.0</v>
      </c>
      <c r="F658" s="5">
        <v>5043.0</v>
      </c>
      <c r="G658" s="5" t="s">
        <v>435</v>
      </c>
      <c r="H658" s="5" t="s">
        <v>84</v>
      </c>
      <c r="I658" s="5" t="s">
        <v>6397</v>
      </c>
      <c r="J658" s="5" t="s">
        <v>424</v>
      </c>
      <c r="K658" s="5" t="s">
        <v>6398</v>
      </c>
      <c r="L658" s="5" t="s">
        <v>6399</v>
      </c>
      <c r="M658" s="5" t="s">
        <v>6400</v>
      </c>
      <c r="N658" s="5">
        <v>1960.0</v>
      </c>
      <c r="O658" s="5">
        <v>1.0</v>
      </c>
      <c r="P658" s="5" t="s">
        <v>6401</v>
      </c>
      <c r="Q658" s="5">
        <v>2210.0</v>
      </c>
      <c r="R658" s="5">
        <v>391.0</v>
      </c>
      <c r="S658" s="5" t="s">
        <v>69</v>
      </c>
      <c r="T658" s="5">
        <v>25.0</v>
      </c>
      <c r="U658" s="5" t="s">
        <v>93</v>
      </c>
      <c r="V658" s="5" t="s">
        <v>6402</v>
      </c>
      <c r="W658" s="5" t="s">
        <v>71</v>
      </c>
      <c r="X658" s="5" t="s">
        <v>52</v>
      </c>
      <c r="Y658" s="5" t="s">
        <v>6403</v>
      </c>
      <c r="Z658" s="5" t="s">
        <v>6404</v>
      </c>
      <c r="AA658" s="5" t="s">
        <v>200</v>
      </c>
      <c r="AB658" s="5" t="s">
        <v>52</v>
      </c>
      <c r="AC658" s="5" t="s">
        <v>216</v>
      </c>
      <c r="AD658" s="5" t="s">
        <v>217</v>
      </c>
      <c r="AE658" s="5" t="s">
        <v>218</v>
      </c>
      <c r="AF658" s="5" t="s">
        <v>52</v>
      </c>
      <c r="AG658" s="5" t="s">
        <v>52</v>
      </c>
      <c r="AH658" s="5" t="s">
        <v>52</v>
      </c>
      <c r="AI658" s="5" t="s">
        <v>6395</v>
      </c>
      <c r="AJ658" s="5" t="s">
        <v>6399</v>
      </c>
      <c r="AK658" s="5" t="s">
        <v>655</v>
      </c>
    </row>
    <row r="659" ht="15.75" customHeight="1">
      <c r="A659" s="5" t="s">
        <v>6405</v>
      </c>
      <c r="B659" s="5" t="s">
        <v>6406</v>
      </c>
      <c r="C659" s="5" t="s">
        <v>6407</v>
      </c>
      <c r="D659" s="6">
        <v>44772.0</v>
      </c>
      <c r="E659" s="5">
        <v>74800.0</v>
      </c>
      <c r="F659" s="5">
        <v>34000.0</v>
      </c>
      <c r="G659" s="5" t="s">
        <v>1683</v>
      </c>
      <c r="H659" s="5" t="s">
        <v>131</v>
      </c>
      <c r="I659" s="5" t="s">
        <v>6408</v>
      </c>
      <c r="J659" s="5" t="s">
        <v>1685</v>
      </c>
      <c r="K659" s="5" t="s">
        <v>1059</v>
      </c>
      <c r="L659" s="5" t="s">
        <v>6409</v>
      </c>
      <c r="M659" s="5" t="s">
        <v>6410</v>
      </c>
      <c r="N659" s="5">
        <v>45014.0</v>
      </c>
      <c r="O659" s="5">
        <v>2.0</v>
      </c>
      <c r="P659" s="5" t="s">
        <v>6411</v>
      </c>
      <c r="Q659" s="5" t="s">
        <v>2195</v>
      </c>
      <c r="R659" s="5">
        <v>2.0</v>
      </c>
      <c r="S659" s="5" t="s">
        <v>6065</v>
      </c>
      <c r="T659" s="5">
        <v>37.0</v>
      </c>
      <c r="U659" s="5" t="s">
        <v>93</v>
      </c>
      <c r="V659" s="5" t="s">
        <v>6412</v>
      </c>
      <c r="W659" s="5" t="s">
        <v>52</v>
      </c>
      <c r="X659" s="5" t="s">
        <v>52</v>
      </c>
      <c r="Y659" s="5" t="s">
        <v>6275</v>
      </c>
      <c r="Z659" s="5" t="s">
        <v>6413</v>
      </c>
      <c r="AA659" s="5" t="s">
        <v>235</v>
      </c>
      <c r="AB659" s="5" t="s">
        <v>283</v>
      </c>
      <c r="AC659" s="5" t="s">
        <v>216</v>
      </c>
      <c r="AD659" s="5" t="s">
        <v>217</v>
      </c>
      <c r="AE659" s="5" t="s">
        <v>218</v>
      </c>
      <c r="AF659" s="5" t="s">
        <v>52</v>
      </c>
      <c r="AG659" s="5" t="s">
        <v>52</v>
      </c>
      <c r="AH659" s="5" t="s">
        <v>52</v>
      </c>
      <c r="AI659" s="5" t="s">
        <v>6406</v>
      </c>
      <c r="AJ659" s="5" t="s">
        <v>6409</v>
      </c>
      <c r="AK659" s="5" t="s">
        <v>6414</v>
      </c>
    </row>
    <row r="660" ht="15.75" customHeight="1">
      <c r="A660" s="5" t="s">
        <v>6415</v>
      </c>
      <c r="B660" s="5" t="s">
        <v>5972</v>
      </c>
      <c r="C660" s="5" t="s">
        <v>6416</v>
      </c>
      <c r="D660" s="6">
        <v>44771.0</v>
      </c>
      <c r="E660" s="5">
        <v>148951.0</v>
      </c>
      <c r="F660" s="5">
        <v>67705.0</v>
      </c>
      <c r="G660" s="5" t="s">
        <v>4673</v>
      </c>
      <c r="H660" s="5" t="s">
        <v>171</v>
      </c>
      <c r="I660" s="5" t="s">
        <v>6417</v>
      </c>
      <c r="J660" s="5" t="s">
        <v>3808</v>
      </c>
      <c r="K660" s="5" t="s">
        <v>6418</v>
      </c>
      <c r="L660" s="5" t="s">
        <v>5975</v>
      </c>
      <c r="M660" s="5" t="s">
        <v>6419</v>
      </c>
      <c r="N660" s="5">
        <v>97005.0</v>
      </c>
      <c r="O660" s="5">
        <v>6.0</v>
      </c>
      <c r="P660" s="5" t="s">
        <v>6420</v>
      </c>
      <c r="Q660" s="5" t="s">
        <v>6421</v>
      </c>
      <c r="R660" s="5">
        <v>5682.0</v>
      </c>
      <c r="S660" s="5" t="s">
        <v>69</v>
      </c>
      <c r="T660" s="5">
        <v>3.0</v>
      </c>
      <c r="U660" s="5" t="s">
        <v>70</v>
      </c>
      <c r="V660" s="5" t="s">
        <v>6422</v>
      </c>
      <c r="W660" s="5" t="s">
        <v>52</v>
      </c>
      <c r="X660" s="5" t="s">
        <v>52</v>
      </c>
      <c r="Y660" s="5" t="s">
        <v>6423</v>
      </c>
      <c r="Z660" s="5" t="s">
        <v>6424</v>
      </c>
      <c r="AA660" s="5" t="s">
        <v>119</v>
      </c>
      <c r="AB660" s="5" t="s">
        <v>52</v>
      </c>
      <c r="AC660" s="5" t="s">
        <v>398</v>
      </c>
      <c r="AD660" s="5" t="s">
        <v>399</v>
      </c>
      <c r="AE660" s="5" t="s">
        <v>400</v>
      </c>
      <c r="AF660" s="5" t="s">
        <v>401</v>
      </c>
      <c r="AG660" s="5">
        <v>23502.0</v>
      </c>
      <c r="AH660" s="5" t="s">
        <v>402</v>
      </c>
      <c r="AI660" s="5" t="s">
        <v>102</v>
      </c>
      <c r="AJ660" s="5" t="s">
        <v>102</v>
      </c>
      <c r="AK660" s="5" t="s">
        <v>4683</v>
      </c>
    </row>
    <row r="661" ht="15.75" customHeight="1">
      <c r="A661" s="5" t="s">
        <v>6425</v>
      </c>
      <c r="B661" s="5" t="s">
        <v>5137</v>
      </c>
      <c r="C661" s="5" t="s">
        <v>5138</v>
      </c>
      <c r="D661" s="6">
        <v>44771.0</v>
      </c>
      <c r="E661" s="5">
        <v>7889.0</v>
      </c>
      <c r="F661" s="5">
        <v>3586.0</v>
      </c>
      <c r="G661" s="5" t="s">
        <v>188</v>
      </c>
      <c r="H661" s="5" t="s">
        <v>45</v>
      </c>
      <c r="I661" s="5" t="s">
        <v>5139</v>
      </c>
      <c r="J661" s="5" t="s">
        <v>191</v>
      </c>
      <c r="K661" s="5" t="s">
        <v>6426</v>
      </c>
      <c r="L661" s="5" t="s">
        <v>5141</v>
      </c>
      <c r="M661" s="5" t="s">
        <v>5142</v>
      </c>
      <c r="N661" s="5">
        <v>7701.0</v>
      </c>
      <c r="O661" s="5">
        <v>1.0</v>
      </c>
      <c r="P661" s="5" t="s">
        <v>6427</v>
      </c>
      <c r="Q661" s="5">
        <v>2200.0</v>
      </c>
      <c r="R661" s="5">
        <v>7.0</v>
      </c>
      <c r="S661" s="5" t="s">
        <v>115</v>
      </c>
      <c r="T661" s="5">
        <v>0.0</v>
      </c>
      <c r="U661" s="5" t="s">
        <v>52</v>
      </c>
      <c r="V661" s="5" t="s">
        <v>6428</v>
      </c>
      <c r="W661" s="5" t="s">
        <v>71</v>
      </c>
      <c r="X661" s="5" t="s">
        <v>52</v>
      </c>
      <c r="Y661" s="5" t="s">
        <v>6182</v>
      </c>
      <c r="Z661" s="5" t="s">
        <v>6429</v>
      </c>
      <c r="AA661" s="5" t="s">
        <v>180</v>
      </c>
      <c r="AB661" s="5" t="s">
        <v>52</v>
      </c>
      <c r="AC661" s="5" t="s">
        <v>181</v>
      </c>
      <c r="AD661" s="5" t="s">
        <v>182</v>
      </c>
      <c r="AE661" s="5" t="s">
        <v>183</v>
      </c>
      <c r="AF661" s="5" t="s">
        <v>52</v>
      </c>
      <c r="AG661" s="5" t="s">
        <v>52</v>
      </c>
      <c r="AH661" s="5" t="s">
        <v>184</v>
      </c>
      <c r="AI661" s="5" t="s">
        <v>5137</v>
      </c>
      <c r="AJ661" s="5" t="s">
        <v>5147</v>
      </c>
      <c r="AK661" s="5" t="s">
        <v>5148</v>
      </c>
    </row>
    <row r="662" ht="15.75" customHeight="1">
      <c r="A662" s="5" t="s">
        <v>6430</v>
      </c>
      <c r="B662" s="5" t="s">
        <v>5078</v>
      </c>
      <c r="C662" s="5" t="s">
        <v>5079</v>
      </c>
      <c r="D662" s="6">
        <v>44765.0</v>
      </c>
      <c r="E662" s="5">
        <v>51700.0</v>
      </c>
      <c r="F662" s="5">
        <v>23500.0</v>
      </c>
      <c r="G662" s="5" t="s">
        <v>4824</v>
      </c>
      <c r="H662" s="5" t="s">
        <v>459</v>
      </c>
      <c r="I662" s="5" t="s">
        <v>6038</v>
      </c>
      <c r="J662" s="5" t="s">
        <v>4825</v>
      </c>
      <c r="K662" s="5" t="s">
        <v>6039</v>
      </c>
      <c r="L662" s="5" t="s">
        <v>5082</v>
      </c>
      <c r="M662" s="5" t="s">
        <v>5083</v>
      </c>
      <c r="N662" s="5" t="s">
        <v>4429</v>
      </c>
      <c r="O662" s="5">
        <v>1.0</v>
      </c>
      <c r="P662" s="5" t="s">
        <v>6431</v>
      </c>
      <c r="Q662" s="5">
        <v>4532.0</v>
      </c>
      <c r="R662" s="5">
        <v>125.0</v>
      </c>
      <c r="S662" s="5" t="s">
        <v>2397</v>
      </c>
      <c r="T662" s="5">
        <v>0.0</v>
      </c>
      <c r="U662" s="5" t="s">
        <v>70</v>
      </c>
      <c r="V662" s="5" t="s">
        <v>6432</v>
      </c>
      <c r="W662" s="5" t="s">
        <v>52</v>
      </c>
      <c r="X662" s="5" t="s">
        <v>52</v>
      </c>
      <c r="Y662" s="5" t="s">
        <v>6433</v>
      </c>
      <c r="Z662" s="5" t="s">
        <v>6434</v>
      </c>
      <c r="AA662" s="5" t="s">
        <v>59</v>
      </c>
      <c r="AB662" s="5" t="s">
        <v>1051</v>
      </c>
      <c r="AC662" s="5" t="s">
        <v>3974</v>
      </c>
      <c r="AD662" s="5" t="s">
        <v>3975</v>
      </c>
      <c r="AE662" s="5" t="s">
        <v>183</v>
      </c>
      <c r="AF662" s="5" t="s">
        <v>52</v>
      </c>
      <c r="AG662" s="5" t="s">
        <v>3976</v>
      </c>
      <c r="AH662" s="5" t="s">
        <v>3977</v>
      </c>
      <c r="AI662" s="5" t="s">
        <v>5089</v>
      </c>
      <c r="AJ662" s="5" t="s">
        <v>5090</v>
      </c>
      <c r="AK662" s="5" t="s">
        <v>5091</v>
      </c>
    </row>
    <row r="663" ht="15.75" customHeight="1">
      <c r="A663" s="5" t="s">
        <v>6435</v>
      </c>
      <c r="B663" s="5" t="s">
        <v>6436</v>
      </c>
      <c r="C663" s="5" t="s">
        <v>6437</v>
      </c>
      <c r="D663" s="6">
        <v>44764.0</v>
      </c>
      <c r="E663" s="5">
        <v>34283.0</v>
      </c>
      <c r="F663" s="5">
        <v>15583.0</v>
      </c>
      <c r="G663" s="5" t="s">
        <v>719</v>
      </c>
      <c r="H663" s="5" t="s">
        <v>171</v>
      </c>
      <c r="I663" s="5" t="s">
        <v>6438</v>
      </c>
      <c r="J663" s="5" t="s">
        <v>274</v>
      </c>
      <c r="K663" s="5" t="s">
        <v>744</v>
      </c>
      <c r="L663" s="5" t="s">
        <v>6439</v>
      </c>
      <c r="M663" s="5" t="s">
        <v>6440</v>
      </c>
      <c r="N663" s="5">
        <v>98109.0</v>
      </c>
      <c r="O663" s="5">
        <v>1.0</v>
      </c>
      <c r="P663" s="5" t="s">
        <v>6441</v>
      </c>
      <c r="Q663" s="5">
        <v>4500.0</v>
      </c>
      <c r="R663" s="5">
        <v>814.0</v>
      </c>
      <c r="S663" s="5" t="s">
        <v>69</v>
      </c>
      <c r="T663" s="5">
        <v>0.0</v>
      </c>
      <c r="U663" s="5" t="s">
        <v>70</v>
      </c>
      <c r="V663" s="5" t="s">
        <v>6442</v>
      </c>
      <c r="W663" s="5" t="s">
        <v>71</v>
      </c>
      <c r="X663" s="5" t="s">
        <v>52</v>
      </c>
      <c r="Y663" s="5" t="s">
        <v>6443</v>
      </c>
      <c r="Z663" s="5" t="s">
        <v>6444</v>
      </c>
      <c r="AA663" s="5" t="s">
        <v>119</v>
      </c>
      <c r="AB663" s="5" t="s">
        <v>52</v>
      </c>
      <c r="AC663" s="5" t="s">
        <v>398</v>
      </c>
      <c r="AD663" s="5" t="s">
        <v>399</v>
      </c>
      <c r="AE663" s="5" t="s">
        <v>400</v>
      </c>
      <c r="AF663" s="5" t="s">
        <v>401</v>
      </c>
      <c r="AG663" s="5">
        <v>23502.0</v>
      </c>
      <c r="AH663" s="5" t="s">
        <v>402</v>
      </c>
      <c r="AI663" s="5" t="s">
        <v>2207</v>
      </c>
      <c r="AJ663" s="5" t="s">
        <v>6445</v>
      </c>
      <c r="AK663" s="5" t="s">
        <v>735</v>
      </c>
    </row>
    <row r="664" ht="15.75" customHeight="1">
      <c r="A664" s="5" t="s">
        <v>6446</v>
      </c>
      <c r="B664" s="5" t="s">
        <v>577</v>
      </c>
      <c r="C664" s="5" t="s">
        <v>6447</v>
      </c>
      <c r="D664" s="6">
        <v>44763.0</v>
      </c>
      <c r="E664" s="5">
        <v>43848.0</v>
      </c>
      <c r="F664" s="5">
        <v>19931.0</v>
      </c>
      <c r="G664" s="5" t="s">
        <v>412</v>
      </c>
      <c r="H664" s="5" t="s">
        <v>149</v>
      </c>
      <c r="I664" s="5" t="s">
        <v>6448</v>
      </c>
      <c r="J664" s="5" t="s">
        <v>414</v>
      </c>
      <c r="K664" s="5" t="s">
        <v>6449</v>
      </c>
      <c r="L664" s="5" t="s">
        <v>6450</v>
      </c>
      <c r="M664" s="5" t="s">
        <v>6451</v>
      </c>
      <c r="N664" s="5" t="s">
        <v>52</v>
      </c>
      <c r="O664" s="5">
        <v>1.0</v>
      </c>
      <c r="P664" s="5" t="s">
        <v>6452</v>
      </c>
      <c r="Q664" s="5" t="s">
        <v>211</v>
      </c>
      <c r="R664" s="5">
        <v>1108.0</v>
      </c>
      <c r="S664" s="5" t="s">
        <v>115</v>
      </c>
      <c r="T664" s="5">
        <v>55.0</v>
      </c>
      <c r="U664" s="5" t="s">
        <v>93</v>
      </c>
      <c r="V664" s="5" t="s">
        <v>6453</v>
      </c>
      <c r="W664" s="5" t="s">
        <v>52</v>
      </c>
      <c r="X664" s="5" t="s">
        <v>52</v>
      </c>
      <c r="Y664" s="5" t="s">
        <v>6454</v>
      </c>
      <c r="Z664" s="5" t="s">
        <v>6455</v>
      </c>
      <c r="AA664" s="5" t="s">
        <v>1426</v>
      </c>
      <c r="AB664" s="5" t="s">
        <v>52</v>
      </c>
      <c r="AC664" s="5" t="s">
        <v>565</v>
      </c>
      <c r="AD664" s="5" t="s">
        <v>566</v>
      </c>
      <c r="AE664" s="5" t="s">
        <v>567</v>
      </c>
      <c r="AF664" s="5" t="s">
        <v>52</v>
      </c>
      <c r="AG664" s="5" t="s">
        <v>52</v>
      </c>
      <c r="AH664" s="5" t="s">
        <v>568</v>
      </c>
      <c r="AI664" s="5" t="s">
        <v>6456</v>
      </c>
      <c r="AJ664" s="5" t="s">
        <v>6457</v>
      </c>
      <c r="AK664" s="5" t="s">
        <v>3095</v>
      </c>
    </row>
    <row r="665" ht="15.75" customHeight="1">
      <c r="A665" s="5" t="s">
        <v>6458</v>
      </c>
      <c r="B665" s="5" t="s">
        <v>6459</v>
      </c>
      <c r="C665" s="5" t="s">
        <v>6460</v>
      </c>
      <c r="D665" s="6">
        <v>44761.0</v>
      </c>
      <c r="E665" s="5">
        <v>36241.0</v>
      </c>
      <c r="F665" s="5">
        <v>16473.0</v>
      </c>
      <c r="G665" s="5" t="s">
        <v>3935</v>
      </c>
      <c r="H665" s="5" t="s">
        <v>45</v>
      </c>
      <c r="I665" s="5" t="s">
        <v>6461</v>
      </c>
      <c r="J665" s="5" t="s">
        <v>872</v>
      </c>
      <c r="K665" s="5" t="s">
        <v>5274</v>
      </c>
      <c r="L665" s="5" t="s">
        <v>6462</v>
      </c>
      <c r="M665" s="5" t="s">
        <v>6463</v>
      </c>
      <c r="N665" s="5">
        <v>60106.0</v>
      </c>
      <c r="O665" s="5">
        <v>1.0</v>
      </c>
      <c r="P665" s="5" t="s">
        <v>6464</v>
      </c>
      <c r="Q665" s="5">
        <v>4510.0</v>
      </c>
      <c r="R665" s="5">
        <v>2207.0</v>
      </c>
      <c r="S665" s="5" t="s">
        <v>374</v>
      </c>
      <c r="T665" s="5">
        <v>0.0</v>
      </c>
      <c r="U665" s="5" t="s">
        <v>52</v>
      </c>
      <c r="V665" s="5" t="s">
        <v>6465</v>
      </c>
      <c r="W665" s="5" t="s">
        <v>71</v>
      </c>
      <c r="X665" s="5" t="s">
        <v>52</v>
      </c>
      <c r="Y665" s="5" t="s">
        <v>6466</v>
      </c>
      <c r="Z665" s="5">
        <v>3134457.0</v>
      </c>
      <c r="AA665" s="5" t="s">
        <v>260</v>
      </c>
      <c r="AB665" s="5" t="s">
        <v>283</v>
      </c>
      <c r="AC665" s="5" t="s">
        <v>216</v>
      </c>
      <c r="AD665" s="5" t="s">
        <v>217</v>
      </c>
      <c r="AE665" s="5" t="s">
        <v>218</v>
      </c>
      <c r="AF665" s="5" t="s">
        <v>52</v>
      </c>
      <c r="AG665" s="5" t="s">
        <v>52</v>
      </c>
      <c r="AH665" s="5" t="s">
        <v>52</v>
      </c>
      <c r="AI665" s="5" t="s">
        <v>6459</v>
      </c>
      <c r="AJ665" s="5" t="s">
        <v>6462</v>
      </c>
      <c r="AK665" s="5" t="s">
        <v>4766</v>
      </c>
    </row>
    <row r="666" ht="15.75" customHeight="1">
      <c r="A666" s="5" t="s">
        <v>6467</v>
      </c>
      <c r="B666" s="5" t="s">
        <v>3560</v>
      </c>
      <c r="C666" s="5" t="s">
        <v>3561</v>
      </c>
      <c r="D666" s="6">
        <v>44760.0</v>
      </c>
      <c r="E666" s="5">
        <v>33117.0</v>
      </c>
      <c r="F666" s="5">
        <v>15053.0</v>
      </c>
      <c r="G666" s="5" t="s">
        <v>170</v>
      </c>
      <c r="H666" s="5" t="s">
        <v>45</v>
      </c>
      <c r="I666" s="5" t="s">
        <v>6468</v>
      </c>
      <c r="J666" s="5" t="s">
        <v>170</v>
      </c>
      <c r="K666" s="5" t="s">
        <v>192</v>
      </c>
      <c r="L666" s="5" t="s">
        <v>2261</v>
      </c>
      <c r="M666" s="5" t="s">
        <v>2262</v>
      </c>
      <c r="N666" s="5">
        <v>17055.0</v>
      </c>
      <c r="O666" s="5">
        <v>2.0</v>
      </c>
      <c r="P666" s="5" t="s">
        <v>6469</v>
      </c>
      <c r="Q666" s="5" t="s">
        <v>2218</v>
      </c>
      <c r="R666" s="5">
        <v>245.0</v>
      </c>
      <c r="S666" s="5" t="s">
        <v>53</v>
      </c>
      <c r="T666" s="5">
        <v>79.0</v>
      </c>
      <c r="U666" s="5" t="s">
        <v>70</v>
      </c>
      <c r="V666" s="5" t="s">
        <v>6470</v>
      </c>
      <c r="W666" s="5" t="s">
        <v>52</v>
      </c>
      <c r="X666" s="5" t="s">
        <v>52</v>
      </c>
      <c r="Y666" s="5" t="s">
        <v>6471</v>
      </c>
      <c r="Z666" s="5" t="s">
        <v>6472</v>
      </c>
      <c r="AA666" s="5" t="s">
        <v>59</v>
      </c>
      <c r="AB666" s="5" t="s">
        <v>52</v>
      </c>
      <c r="AC666" s="5" t="s">
        <v>72</v>
      </c>
      <c r="AD666" s="5" t="s">
        <v>73</v>
      </c>
      <c r="AE666" s="5" t="s">
        <v>74</v>
      </c>
      <c r="AF666" s="5" t="s">
        <v>75</v>
      </c>
      <c r="AG666" s="5" t="s">
        <v>76</v>
      </c>
      <c r="AH666" s="5" t="s">
        <v>77</v>
      </c>
      <c r="AI666" s="5" t="s">
        <v>6473</v>
      </c>
      <c r="AJ666" s="5" t="s">
        <v>6474</v>
      </c>
      <c r="AK666" s="5" t="s">
        <v>59</v>
      </c>
    </row>
    <row r="667" ht="15.75" customHeight="1">
      <c r="A667" s="5" t="s">
        <v>6475</v>
      </c>
      <c r="B667" s="5" t="s">
        <v>2596</v>
      </c>
      <c r="C667" s="5" t="s">
        <v>6476</v>
      </c>
      <c r="D667" s="6">
        <v>44760.0</v>
      </c>
      <c r="E667" s="5">
        <v>17827.0</v>
      </c>
      <c r="F667" s="5">
        <v>8103.0</v>
      </c>
      <c r="G667" s="5" t="s">
        <v>963</v>
      </c>
      <c r="H667" s="5" t="s">
        <v>189</v>
      </c>
      <c r="I667" s="5" t="s">
        <v>6477</v>
      </c>
      <c r="J667" s="5" t="s">
        <v>965</v>
      </c>
      <c r="K667" s="5" t="s">
        <v>391</v>
      </c>
      <c r="L667" s="5" t="s">
        <v>6478</v>
      </c>
      <c r="M667" s="5" t="s">
        <v>6479</v>
      </c>
      <c r="N667" s="5">
        <v>90501.0</v>
      </c>
      <c r="O667" s="5">
        <v>1.0</v>
      </c>
      <c r="P667" s="5" t="s">
        <v>6480</v>
      </c>
      <c r="Q667" s="5">
        <v>4200.0</v>
      </c>
      <c r="R667" s="5">
        <v>28.0</v>
      </c>
      <c r="S667" s="5" t="s">
        <v>69</v>
      </c>
      <c r="T667" s="5">
        <v>0.0</v>
      </c>
      <c r="U667" s="5" t="s">
        <v>70</v>
      </c>
      <c r="V667" s="5" t="s">
        <v>6481</v>
      </c>
      <c r="W667" s="5" t="s">
        <v>71</v>
      </c>
      <c r="X667" s="5" t="s">
        <v>52</v>
      </c>
      <c r="Y667" s="5" t="s">
        <v>6482</v>
      </c>
      <c r="Z667" s="5" t="s">
        <v>6483</v>
      </c>
      <c r="AA667" s="5" t="s">
        <v>119</v>
      </c>
      <c r="AB667" s="5" t="s">
        <v>52</v>
      </c>
      <c r="AC667" s="5" t="s">
        <v>398</v>
      </c>
      <c r="AD667" s="5" t="s">
        <v>399</v>
      </c>
      <c r="AE667" s="5" t="s">
        <v>400</v>
      </c>
      <c r="AF667" s="5" t="s">
        <v>401</v>
      </c>
      <c r="AG667" s="5">
        <v>23502.0</v>
      </c>
      <c r="AH667" s="5" t="s">
        <v>402</v>
      </c>
      <c r="AI667" s="5" t="s">
        <v>2596</v>
      </c>
      <c r="AJ667" s="5" t="s">
        <v>2600</v>
      </c>
      <c r="AK667" s="5" t="s">
        <v>6484</v>
      </c>
    </row>
    <row r="668" ht="15.75" customHeight="1">
      <c r="A668" s="5" t="s">
        <v>6485</v>
      </c>
      <c r="B668" s="5" t="s">
        <v>2586</v>
      </c>
      <c r="C668" s="5" t="s">
        <v>4026</v>
      </c>
      <c r="D668" s="6">
        <v>44760.0</v>
      </c>
      <c r="E668" s="5">
        <v>9687.0</v>
      </c>
      <c r="F668" s="5">
        <v>4403.0</v>
      </c>
      <c r="G668" s="5" t="s">
        <v>963</v>
      </c>
      <c r="H668" s="5" t="s">
        <v>189</v>
      </c>
      <c r="I668" s="5" t="s">
        <v>6477</v>
      </c>
      <c r="J668" s="5" t="s">
        <v>965</v>
      </c>
      <c r="K668" s="5" t="s">
        <v>744</v>
      </c>
      <c r="L668" s="5" t="s">
        <v>5508</v>
      </c>
      <c r="M668" s="5" t="s">
        <v>6486</v>
      </c>
      <c r="N668" s="5">
        <v>7632.0</v>
      </c>
      <c r="O668" s="5">
        <v>1.0</v>
      </c>
      <c r="P668" s="5" t="s">
        <v>6480</v>
      </c>
      <c r="Q668" s="5">
        <v>4200.0</v>
      </c>
      <c r="R668" s="5">
        <v>28.0</v>
      </c>
      <c r="S668" s="5" t="s">
        <v>69</v>
      </c>
      <c r="T668" s="5">
        <v>0.0</v>
      </c>
      <c r="U668" s="5" t="s">
        <v>70</v>
      </c>
      <c r="V668" s="5" t="s">
        <v>6487</v>
      </c>
      <c r="W668" s="5" t="s">
        <v>55</v>
      </c>
      <c r="X668" s="5" t="s">
        <v>6481</v>
      </c>
      <c r="Y668" s="5" t="s">
        <v>6482</v>
      </c>
      <c r="Z668" s="5" t="s">
        <v>6483</v>
      </c>
      <c r="AA668" s="5" t="s">
        <v>119</v>
      </c>
      <c r="AB668" s="5" t="s">
        <v>52</v>
      </c>
      <c r="AC668" s="5" t="s">
        <v>398</v>
      </c>
      <c r="AD668" s="5" t="s">
        <v>399</v>
      </c>
      <c r="AE668" s="5" t="s">
        <v>400</v>
      </c>
      <c r="AF668" s="5" t="s">
        <v>401</v>
      </c>
      <c r="AG668" s="5">
        <v>23502.0</v>
      </c>
      <c r="AH668" s="5" t="s">
        <v>402</v>
      </c>
      <c r="AI668" s="5" t="s">
        <v>6488</v>
      </c>
      <c r="AJ668" s="5" t="s">
        <v>6489</v>
      </c>
      <c r="AK668" s="5" t="s">
        <v>6484</v>
      </c>
    </row>
    <row r="669" ht="15.75" customHeight="1">
      <c r="A669" s="5" t="s">
        <v>6490</v>
      </c>
      <c r="B669" s="5" t="s">
        <v>6491</v>
      </c>
      <c r="C669" s="5" t="s">
        <v>6492</v>
      </c>
      <c r="D669" s="6">
        <v>44759.0</v>
      </c>
      <c r="E669" s="5">
        <v>15919.0</v>
      </c>
      <c r="F669" s="5">
        <v>7236.0</v>
      </c>
      <c r="G669" s="5" t="s">
        <v>435</v>
      </c>
      <c r="H669" s="5" t="s">
        <v>131</v>
      </c>
      <c r="I669" s="5" t="s">
        <v>3339</v>
      </c>
      <c r="J669" s="5" t="s">
        <v>424</v>
      </c>
      <c r="K669" s="5" t="s">
        <v>6493</v>
      </c>
      <c r="L669" s="5" t="s">
        <v>6494</v>
      </c>
      <c r="M669" s="5" t="s">
        <v>6495</v>
      </c>
      <c r="N669" s="5">
        <v>8902.0</v>
      </c>
      <c r="O669" s="5">
        <v>1.0</v>
      </c>
      <c r="P669" s="5" t="s">
        <v>6496</v>
      </c>
      <c r="Q669" s="5">
        <v>2200.0</v>
      </c>
      <c r="R669" s="5">
        <v>252.0</v>
      </c>
      <c r="S669" s="5" t="s">
        <v>69</v>
      </c>
      <c r="T669" s="5">
        <v>0.0</v>
      </c>
      <c r="U669" s="5" t="s">
        <v>70</v>
      </c>
      <c r="V669" s="5" t="s">
        <v>6497</v>
      </c>
      <c r="W669" s="5" t="s">
        <v>71</v>
      </c>
      <c r="X669" s="5" t="s">
        <v>52</v>
      </c>
      <c r="Y669" s="5" t="s">
        <v>6498</v>
      </c>
      <c r="Z669" s="5" t="s">
        <v>6499</v>
      </c>
      <c r="AA669" s="5" t="s">
        <v>235</v>
      </c>
      <c r="AB669" s="5" t="s">
        <v>283</v>
      </c>
      <c r="AC669" s="5" t="s">
        <v>398</v>
      </c>
      <c r="AD669" s="5" t="s">
        <v>399</v>
      </c>
      <c r="AE669" s="5" t="s">
        <v>400</v>
      </c>
      <c r="AF669" s="5" t="s">
        <v>401</v>
      </c>
      <c r="AG669" s="5">
        <v>23502.0</v>
      </c>
      <c r="AH669" s="5" t="s">
        <v>402</v>
      </c>
      <c r="AI669" s="5" t="s">
        <v>6491</v>
      </c>
      <c r="AJ669" s="5" t="s">
        <v>6500</v>
      </c>
      <c r="AK669" s="5" t="s">
        <v>655</v>
      </c>
    </row>
    <row r="670" ht="15.75" customHeight="1">
      <c r="A670" s="5" t="s">
        <v>6501</v>
      </c>
      <c r="B670" s="5" t="s">
        <v>5972</v>
      </c>
      <c r="C670" s="5" t="s">
        <v>6502</v>
      </c>
      <c r="D670" s="6">
        <v>44758.0</v>
      </c>
      <c r="E670" s="5">
        <v>97.0</v>
      </c>
      <c r="F670" s="5">
        <v>44.0</v>
      </c>
      <c r="G670" s="5" t="s">
        <v>271</v>
      </c>
      <c r="H670" s="5" t="s">
        <v>171</v>
      </c>
      <c r="I670" s="5" t="s">
        <v>6503</v>
      </c>
      <c r="J670" s="5" t="s">
        <v>274</v>
      </c>
      <c r="K670" s="5" t="s">
        <v>6504</v>
      </c>
      <c r="L670" s="5" t="s">
        <v>6505</v>
      </c>
      <c r="M670" s="5" t="s">
        <v>6506</v>
      </c>
      <c r="N670" s="5">
        <v>97005.0</v>
      </c>
      <c r="O670" s="5">
        <v>1.0</v>
      </c>
      <c r="P670" s="5" t="s">
        <v>6507</v>
      </c>
      <c r="Q670" s="5" t="s">
        <v>1519</v>
      </c>
      <c r="R670" s="5">
        <v>9.0</v>
      </c>
      <c r="S670" s="5" t="s">
        <v>69</v>
      </c>
      <c r="T670" s="5">
        <v>0.0</v>
      </c>
      <c r="U670" s="5" t="s">
        <v>70</v>
      </c>
      <c r="V670" s="5" t="s">
        <v>6508</v>
      </c>
      <c r="W670" s="5" t="s">
        <v>52</v>
      </c>
      <c r="X670" s="5" t="s">
        <v>52</v>
      </c>
      <c r="Y670" s="5" t="s">
        <v>6509</v>
      </c>
      <c r="Z670" s="5" t="s">
        <v>6510</v>
      </c>
      <c r="AA670" s="5" t="s">
        <v>235</v>
      </c>
      <c r="AB670" s="5" t="s">
        <v>52</v>
      </c>
      <c r="AC670" s="5" t="s">
        <v>72</v>
      </c>
      <c r="AD670" s="5" t="s">
        <v>73</v>
      </c>
      <c r="AE670" s="5" t="s">
        <v>74</v>
      </c>
      <c r="AF670" s="5" t="s">
        <v>75</v>
      </c>
      <c r="AG670" s="5" t="s">
        <v>76</v>
      </c>
      <c r="AH670" s="5" t="s">
        <v>77</v>
      </c>
      <c r="AI670" s="5" t="s">
        <v>102</v>
      </c>
      <c r="AJ670" s="5" t="s">
        <v>102</v>
      </c>
      <c r="AK670" s="5" t="s">
        <v>3868</v>
      </c>
    </row>
    <row r="671" ht="15.75" customHeight="1">
      <c r="A671" s="5" t="s">
        <v>6511</v>
      </c>
      <c r="B671" s="5" t="s">
        <v>6512</v>
      </c>
      <c r="C671" s="5" t="s">
        <v>6513</v>
      </c>
      <c r="D671" s="6">
        <v>44758.0</v>
      </c>
      <c r="E671" s="5">
        <v>52426.0</v>
      </c>
      <c r="F671" s="5">
        <v>23830.0</v>
      </c>
      <c r="G671" s="5" t="s">
        <v>435</v>
      </c>
      <c r="H671" s="5" t="s">
        <v>149</v>
      </c>
      <c r="I671" s="5" t="s">
        <v>6514</v>
      </c>
      <c r="J671" s="5" t="s">
        <v>424</v>
      </c>
      <c r="K671" s="5" t="s">
        <v>6515</v>
      </c>
      <c r="L671" s="5" t="s">
        <v>6516</v>
      </c>
      <c r="M671" s="5" t="s">
        <v>6517</v>
      </c>
      <c r="N671" s="5">
        <v>60014.0</v>
      </c>
      <c r="O671" s="5">
        <v>1.0</v>
      </c>
      <c r="P671" s="5" t="s">
        <v>6518</v>
      </c>
      <c r="Q671" s="5" t="s">
        <v>6519</v>
      </c>
      <c r="R671" s="5">
        <v>1.0</v>
      </c>
      <c r="S671" s="5" t="s">
        <v>115</v>
      </c>
      <c r="T671" s="5">
        <v>0.0</v>
      </c>
      <c r="U671" s="5" t="s">
        <v>52</v>
      </c>
      <c r="V671" s="5" t="s">
        <v>6520</v>
      </c>
      <c r="W671" s="5" t="s">
        <v>71</v>
      </c>
      <c r="X671" s="5" t="s">
        <v>52</v>
      </c>
      <c r="Y671" s="5" t="s">
        <v>3614</v>
      </c>
      <c r="Z671" s="5" t="s">
        <v>6521</v>
      </c>
      <c r="AA671" s="5" t="s">
        <v>162</v>
      </c>
      <c r="AB671" s="5" t="s">
        <v>52</v>
      </c>
      <c r="AC671" s="5" t="s">
        <v>181</v>
      </c>
      <c r="AD671" s="5" t="s">
        <v>182</v>
      </c>
      <c r="AE671" s="5" t="s">
        <v>183</v>
      </c>
      <c r="AF671" s="5" t="s">
        <v>52</v>
      </c>
      <c r="AG671" s="5" t="s">
        <v>52</v>
      </c>
      <c r="AH671" s="5" t="s">
        <v>184</v>
      </c>
      <c r="AI671" s="5" t="s">
        <v>6512</v>
      </c>
      <c r="AJ671" s="5" t="s">
        <v>6516</v>
      </c>
      <c r="AK671" s="5" t="s">
        <v>444</v>
      </c>
    </row>
    <row r="672" ht="15.75" customHeight="1">
      <c r="A672" s="5" t="s">
        <v>6522</v>
      </c>
      <c r="B672" s="5" t="s">
        <v>3483</v>
      </c>
      <c r="C672" s="5" t="s">
        <v>3484</v>
      </c>
      <c r="D672" s="6">
        <v>44758.0</v>
      </c>
      <c r="E672" s="5">
        <v>106940.0</v>
      </c>
      <c r="F672" s="5">
        <v>48609.0</v>
      </c>
      <c r="G672" s="5" t="s">
        <v>1419</v>
      </c>
      <c r="H672" s="5" t="s">
        <v>1534</v>
      </c>
      <c r="I672" s="5" t="s">
        <v>3571</v>
      </c>
      <c r="J672" s="5" t="s">
        <v>256</v>
      </c>
      <c r="K672" s="5" t="s">
        <v>3471</v>
      </c>
      <c r="L672" s="5" t="s">
        <v>6197</v>
      </c>
      <c r="M672" s="5" t="s">
        <v>3487</v>
      </c>
      <c r="N672" s="5" t="s">
        <v>52</v>
      </c>
      <c r="O672" s="5">
        <v>2.0</v>
      </c>
      <c r="P672" s="5" t="s">
        <v>6523</v>
      </c>
      <c r="Q672" s="5" t="s">
        <v>3475</v>
      </c>
      <c r="R672" s="5">
        <v>91.0</v>
      </c>
      <c r="S672" s="5" t="s">
        <v>1077</v>
      </c>
      <c r="T672" s="5">
        <v>0.0</v>
      </c>
      <c r="U672" s="5" t="s">
        <v>70</v>
      </c>
      <c r="V672" s="5" t="s">
        <v>6524</v>
      </c>
      <c r="W672" s="5" t="s">
        <v>52</v>
      </c>
      <c r="X672" s="5" t="s">
        <v>52</v>
      </c>
      <c r="Y672" s="5" t="s">
        <v>6525</v>
      </c>
      <c r="Z672" s="5" t="s">
        <v>6526</v>
      </c>
      <c r="AA672" s="5" t="s">
        <v>235</v>
      </c>
      <c r="AB672" s="5" t="s">
        <v>52</v>
      </c>
      <c r="AC672" s="5" t="s">
        <v>5289</v>
      </c>
      <c r="AD672" s="5" t="s">
        <v>5290</v>
      </c>
      <c r="AE672" s="5" t="s">
        <v>5291</v>
      </c>
      <c r="AF672" s="5" t="s">
        <v>52</v>
      </c>
      <c r="AG672" s="5" t="s">
        <v>52</v>
      </c>
      <c r="AH672" s="5" t="s">
        <v>52</v>
      </c>
      <c r="AI672" s="5" t="s">
        <v>3483</v>
      </c>
      <c r="AJ672" s="5" t="s">
        <v>6201</v>
      </c>
      <c r="AK672" s="5" t="s">
        <v>6358</v>
      </c>
    </row>
    <row r="673" ht="15.75" customHeight="1">
      <c r="A673" s="5" t="s">
        <v>6527</v>
      </c>
      <c r="B673" s="5" t="s">
        <v>2554</v>
      </c>
      <c r="C673" s="5" t="s">
        <v>6528</v>
      </c>
      <c r="D673" s="6">
        <v>44757.0</v>
      </c>
      <c r="E673" s="5">
        <v>11205.0</v>
      </c>
      <c r="F673" s="5">
        <v>5093.0</v>
      </c>
      <c r="G673" s="5" t="s">
        <v>4585</v>
      </c>
      <c r="H673" s="5" t="s">
        <v>171</v>
      </c>
      <c r="I673" s="5" t="s">
        <v>6529</v>
      </c>
      <c r="J673" s="5" t="s">
        <v>274</v>
      </c>
      <c r="K673" s="5" t="s">
        <v>6530</v>
      </c>
      <c r="L673" s="5" t="s">
        <v>6531</v>
      </c>
      <c r="M673" s="5" t="s">
        <v>6532</v>
      </c>
      <c r="N673" s="5">
        <v>92324.0</v>
      </c>
      <c r="O673" s="5">
        <v>1.0</v>
      </c>
      <c r="P673" s="5" t="s">
        <v>6533</v>
      </c>
      <c r="Q673" s="5" t="s">
        <v>244</v>
      </c>
      <c r="R673" s="5">
        <v>841.0</v>
      </c>
      <c r="S673" s="5" t="s">
        <v>69</v>
      </c>
      <c r="T673" s="5">
        <v>67.0</v>
      </c>
      <c r="U673" s="5" t="s">
        <v>70</v>
      </c>
      <c r="V673" s="5" t="s">
        <v>6534</v>
      </c>
      <c r="W673" s="5" t="s">
        <v>52</v>
      </c>
      <c r="X673" s="5" t="s">
        <v>52</v>
      </c>
      <c r="Y673" s="5" t="s">
        <v>6535</v>
      </c>
      <c r="Z673" s="5" t="s">
        <v>6536</v>
      </c>
      <c r="AA673" s="5" t="s">
        <v>604</v>
      </c>
      <c r="AB673" s="5" t="s">
        <v>52</v>
      </c>
      <c r="AC673" s="5" t="s">
        <v>72</v>
      </c>
      <c r="AD673" s="5" t="s">
        <v>73</v>
      </c>
      <c r="AE673" s="5" t="s">
        <v>74</v>
      </c>
      <c r="AF673" s="5" t="s">
        <v>75</v>
      </c>
      <c r="AG673" s="5" t="s">
        <v>76</v>
      </c>
      <c r="AH673" s="5" t="s">
        <v>77</v>
      </c>
      <c r="AI673" s="5" t="s">
        <v>3781</v>
      </c>
      <c r="AJ673" s="5" t="s">
        <v>6537</v>
      </c>
      <c r="AK673" s="5" t="s">
        <v>1941</v>
      </c>
    </row>
    <row r="674" ht="15.75" customHeight="1">
      <c r="A674" s="5" t="s">
        <v>6538</v>
      </c>
      <c r="B674" s="5" t="s">
        <v>4346</v>
      </c>
      <c r="C674" s="5" t="s">
        <v>4347</v>
      </c>
      <c r="D674" s="6">
        <v>44754.0</v>
      </c>
      <c r="E674" s="5">
        <v>41215.0</v>
      </c>
      <c r="F674" s="5">
        <v>18734.0</v>
      </c>
      <c r="G674" s="5" t="s">
        <v>634</v>
      </c>
      <c r="H674" s="5" t="s">
        <v>189</v>
      </c>
      <c r="I674" s="5" t="s">
        <v>6539</v>
      </c>
      <c r="J674" s="5" t="s">
        <v>274</v>
      </c>
      <c r="K674" s="5" t="s">
        <v>462</v>
      </c>
      <c r="L674" s="5" t="s">
        <v>4350</v>
      </c>
      <c r="M674" s="5" t="s">
        <v>4351</v>
      </c>
      <c r="N674" s="5">
        <v>78557.0</v>
      </c>
      <c r="O674" s="5">
        <v>1.0</v>
      </c>
      <c r="P674" s="5" t="s">
        <v>6540</v>
      </c>
      <c r="Q674" s="5">
        <v>2200.0</v>
      </c>
      <c r="R674" s="5">
        <v>960.0</v>
      </c>
      <c r="S674" s="5" t="s">
        <v>69</v>
      </c>
      <c r="T674" s="5">
        <v>820.0</v>
      </c>
      <c r="U674" s="5" t="s">
        <v>158</v>
      </c>
      <c r="V674" s="5" t="s">
        <v>6541</v>
      </c>
      <c r="W674" s="5" t="s">
        <v>71</v>
      </c>
      <c r="X674" s="5" t="s">
        <v>52</v>
      </c>
      <c r="Y674" s="5" t="s">
        <v>6542</v>
      </c>
      <c r="Z674" s="5" t="s">
        <v>6543</v>
      </c>
      <c r="AA674" s="5" t="s">
        <v>235</v>
      </c>
      <c r="AB674" s="5" t="s">
        <v>283</v>
      </c>
      <c r="AC674" s="5" t="s">
        <v>163</v>
      </c>
      <c r="AD674" s="5" t="s">
        <v>164</v>
      </c>
      <c r="AE674" s="5" t="s">
        <v>165</v>
      </c>
      <c r="AF674" s="5" t="s">
        <v>52</v>
      </c>
      <c r="AG674" s="5" t="s">
        <v>52</v>
      </c>
      <c r="AH674" s="5" t="s">
        <v>52</v>
      </c>
      <c r="AI674" s="5" t="s">
        <v>4346</v>
      </c>
      <c r="AJ674" s="5" t="s">
        <v>4350</v>
      </c>
      <c r="AK674" s="5" t="s">
        <v>6057</v>
      </c>
    </row>
    <row r="675" ht="15.75" customHeight="1">
      <c r="A675" s="5" t="s">
        <v>6544</v>
      </c>
      <c r="B675" s="5" t="s">
        <v>6545</v>
      </c>
      <c r="C675" s="5" t="s">
        <v>6546</v>
      </c>
      <c r="D675" s="6">
        <v>44754.0</v>
      </c>
      <c r="E675" s="5">
        <v>12285.0</v>
      </c>
      <c r="F675" s="5">
        <v>5584.0</v>
      </c>
      <c r="G675" s="5" t="s">
        <v>579</v>
      </c>
      <c r="H675" s="5" t="s">
        <v>1792</v>
      </c>
      <c r="I675" s="5" t="s">
        <v>1558</v>
      </c>
      <c r="J675" s="5" t="s">
        <v>581</v>
      </c>
      <c r="K675" s="5" t="s">
        <v>207</v>
      </c>
      <c r="L675" s="5" t="s">
        <v>6547</v>
      </c>
      <c r="M675" s="5" t="s">
        <v>6548</v>
      </c>
      <c r="N675" s="5">
        <v>10604.0</v>
      </c>
      <c r="O675" s="5">
        <v>1.0</v>
      </c>
      <c r="P675" s="5" t="s">
        <v>6549</v>
      </c>
      <c r="Q675" s="5">
        <v>4510.0</v>
      </c>
      <c r="R675" s="5">
        <v>5520.0</v>
      </c>
      <c r="S675" s="5" t="s">
        <v>374</v>
      </c>
      <c r="T675" s="5">
        <v>46.0</v>
      </c>
      <c r="U675" s="5" t="s">
        <v>93</v>
      </c>
      <c r="V675" s="5" t="s">
        <v>6550</v>
      </c>
      <c r="W675" s="5" t="s">
        <v>52</v>
      </c>
      <c r="X675" s="5" t="s">
        <v>52</v>
      </c>
      <c r="Y675" s="5" t="s">
        <v>6466</v>
      </c>
      <c r="Z675" s="5">
        <v>125330.0</v>
      </c>
      <c r="AA675" s="5" t="s">
        <v>730</v>
      </c>
      <c r="AB675" s="5" t="s">
        <v>52</v>
      </c>
      <c r="AC675" s="5" t="s">
        <v>216</v>
      </c>
      <c r="AD675" s="5" t="s">
        <v>217</v>
      </c>
      <c r="AE675" s="5" t="s">
        <v>218</v>
      </c>
      <c r="AF675" s="5" t="s">
        <v>52</v>
      </c>
      <c r="AG675" s="5" t="s">
        <v>52</v>
      </c>
      <c r="AH675" s="5" t="s">
        <v>52</v>
      </c>
      <c r="AI675" s="5" t="s">
        <v>6551</v>
      </c>
      <c r="AJ675" s="5" t="s">
        <v>6552</v>
      </c>
      <c r="AK675" s="5" t="s">
        <v>6553</v>
      </c>
    </row>
    <row r="676" ht="15.75" customHeight="1">
      <c r="A676" s="5" t="s">
        <v>6554</v>
      </c>
      <c r="B676" s="5" t="s">
        <v>6555</v>
      </c>
      <c r="C676" s="5" t="s">
        <v>6556</v>
      </c>
      <c r="D676" s="6">
        <v>44745.0</v>
      </c>
      <c r="E676" s="5">
        <v>21347.0</v>
      </c>
      <c r="F676" s="5">
        <v>9703.0</v>
      </c>
      <c r="G676" s="5" t="s">
        <v>479</v>
      </c>
      <c r="H676" s="5" t="s">
        <v>171</v>
      </c>
      <c r="I676" s="5" t="s">
        <v>6557</v>
      </c>
      <c r="J676" s="5" t="s">
        <v>274</v>
      </c>
      <c r="K676" s="5" t="s">
        <v>6558</v>
      </c>
      <c r="L676" s="5" t="s">
        <v>6559</v>
      </c>
      <c r="M676" s="5" t="s">
        <v>6560</v>
      </c>
      <c r="N676" s="5">
        <v>7701.0</v>
      </c>
      <c r="O676" s="5">
        <v>1.0</v>
      </c>
      <c r="P676" s="5" t="s">
        <v>6561</v>
      </c>
      <c r="Q676" s="5">
        <v>4500.0</v>
      </c>
      <c r="R676" s="5">
        <v>260.0</v>
      </c>
      <c r="S676" s="5" t="s">
        <v>53</v>
      </c>
      <c r="T676" s="5">
        <v>0.0</v>
      </c>
      <c r="U676" s="5" t="s">
        <v>70</v>
      </c>
      <c r="V676" s="5" t="s">
        <v>6562</v>
      </c>
      <c r="W676" s="5" t="s">
        <v>71</v>
      </c>
      <c r="X676" s="5" t="s">
        <v>52</v>
      </c>
      <c r="Y676" s="5" t="s">
        <v>6563</v>
      </c>
      <c r="Z676" s="5" t="s">
        <v>6564</v>
      </c>
      <c r="AA676" s="5" t="s">
        <v>730</v>
      </c>
      <c r="AB676" s="5" t="s">
        <v>52</v>
      </c>
      <c r="AC676" s="5" t="s">
        <v>398</v>
      </c>
      <c r="AD676" s="5" t="s">
        <v>399</v>
      </c>
      <c r="AE676" s="5" t="s">
        <v>400</v>
      </c>
      <c r="AF676" s="5" t="s">
        <v>401</v>
      </c>
      <c r="AG676" s="5">
        <v>23502.0</v>
      </c>
      <c r="AH676" s="5" t="s">
        <v>402</v>
      </c>
      <c r="AI676" s="5" t="s">
        <v>6555</v>
      </c>
      <c r="AJ676" s="5" t="s">
        <v>6565</v>
      </c>
      <c r="AK676" s="5" t="s">
        <v>928</v>
      </c>
    </row>
    <row r="677" ht="15.75" customHeight="1">
      <c r="A677" s="5" t="s">
        <v>6566</v>
      </c>
      <c r="B677" s="5" t="s">
        <v>6567</v>
      </c>
      <c r="C677" s="5" t="s">
        <v>5703</v>
      </c>
      <c r="D677" s="6">
        <v>44744.0</v>
      </c>
      <c r="E677" s="5">
        <v>11790.0</v>
      </c>
      <c r="F677" s="5">
        <v>5359.0</v>
      </c>
      <c r="G677" s="5" t="s">
        <v>422</v>
      </c>
      <c r="H677" s="5" t="s">
        <v>149</v>
      </c>
      <c r="I677" s="5" t="s">
        <v>6568</v>
      </c>
      <c r="J677" s="5" t="s">
        <v>424</v>
      </c>
      <c r="K677" s="5" t="s">
        <v>6569</v>
      </c>
      <c r="L677" s="5" t="s">
        <v>6570</v>
      </c>
      <c r="M677" s="5" t="s">
        <v>6571</v>
      </c>
      <c r="N677" s="5">
        <v>38141.0</v>
      </c>
      <c r="O677" s="5">
        <v>1.0</v>
      </c>
      <c r="P677" s="5" t="s">
        <v>6572</v>
      </c>
      <c r="Q677" s="5">
        <v>4532.0</v>
      </c>
      <c r="R677" s="5">
        <v>32.0</v>
      </c>
      <c r="S677" s="5" t="s">
        <v>115</v>
      </c>
      <c r="T677" s="5">
        <v>0.0</v>
      </c>
      <c r="U677" s="5" t="s">
        <v>52</v>
      </c>
      <c r="V677" s="5" t="s">
        <v>6573</v>
      </c>
      <c r="W677" s="5" t="s">
        <v>71</v>
      </c>
      <c r="X677" s="5" t="s">
        <v>52</v>
      </c>
      <c r="Y677" s="5" t="s">
        <v>3887</v>
      </c>
      <c r="Z677" s="5" t="s">
        <v>6574</v>
      </c>
      <c r="AA677" s="5" t="s">
        <v>235</v>
      </c>
      <c r="AB677" s="5" t="s">
        <v>52</v>
      </c>
      <c r="AC677" s="5" t="s">
        <v>181</v>
      </c>
      <c r="AD677" s="5" t="s">
        <v>182</v>
      </c>
      <c r="AE677" s="5" t="s">
        <v>183</v>
      </c>
      <c r="AF677" s="5" t="s">
        <v>52</v>
      </c>
      <c r="AG677" s="5" t="s">
        <v>52</v>
      </c>
      <c r="AH677" s="5" t="s">
        <v>184</v>
      </c>
      <c r="AI677" s="5" t="s">
        <v>6567</v>
      </c>
      <c r="AJ677" s="5" t="s">
        <v>6570</v>
      </c>
      <c r="AK677" s="5" t="s">
        <v>2746</v>
      </c>
    </row>
    <row r="678" ht="15.75" customHeight="1">
      <c r="A678" s="5" t="s">
        <v>6575</v>
      </c>
      <c r="B678" s="5" t="s">
        <v>6576</v>
      </c>
      <c r="C678" s="5" t="s">
        <v>6577</v>
      </c>
      <c r="D678" s="6">
        <v>44741.0</v>
      </c>
      <c r="E678" s="5">
        <v>28587.0</v>
      </c>
      <c r="F678" s="5">
        <v>12994.0</v>
      </c>
      <c r="G678" s="5" t="s">
        <v>1652</v>
      </c>
      <c r="H678" s="5" t="s">
        <v>149</v>
      </c>
      <c r="I678" s="5" t="s">
        <v>6578</v>
      </c>
      <c r="J678" s="5" t="s">
        <v>274</v>
      </c>
      <c r="K678" s="5" t="s">
        <v>192</v>
      </c>
      <c r="L678" s="5" t="s">
        <v>6579</v>
      </c>
      <c r="M678" s="5" t="s">
        <v>6580</v>
      </c>
      <c r="N678" s="5">
        <v>27260.0</v>
      </c>
      <c r="O678" s="5">
        <v>2.0</v>
      </c>
      <c r="P678" s="5" t="s">
        <v>6581</v>
      </c>
      <c r="Q678" s="5" t="s">
        <v>156</v>
      </c>
      <c r="R678" s="5">
        <v>144.0</v>
      </c>
      <c r="S678" s="5" t="s">
        <v>69</v>
      </c>
      <c r="T678" s="5">
        <v>1.0</v>
      </c>
      <c r="U678" s="5" t="s">
        <v>70</v>
      </c>
      <c r="V678" s="5" t="s">
        <v>6582</v>
      </c>
      <c r="W678" s="5" t="s">
        <v>52</v>
      </c>
      <c r="X678" s="5" t="s">
        <v>52</v>
      </c>
      <c r="Y678" s="5" t="s">
        <v>6583</v>
      </c>
      <c r="Z678" s="5" t="s">
        <v>6584</v>
      </c>
      <c r="AA678" s="5" t="s">
        <v>119</v>
      </c>
      <c r="AB678" s="5" t="s">
        <v>283</v>
      </c>
      <c r="AC678" s="5" t="s">
        <v>398</v>
      </c>
      <c r="AD678" s="5" t="s">
        <v>399</v>
      </c>
      <c r="AE678" s="5" t="s">
        <v>400</v>
      </c>
      <c r="AF678" s="5" t="s">
        <v>401</v>
      </c>
      <c r="AG678" s="5">
        <v>23502.0</v>
      </c>
      <c r="AH678" s="5" t="s">
        <v>402</v>
      </c>
      <c r="AI678" s="5" t="s">
        <v>6585</v>
      </c>
      <c r="AJ678" s="5" t="s">
        <v>6586</v>
      </c>
      <c r="AK678" s="5" t="s">
        <v>6587</v>
      </c>
    </row>
    <row r="679" ht="15.75" customHeight="1">
      <c r="A679" s="5" t="s">
        <v>6588</v>
      </c>
      <c r="B679" s="5" t="s">
        <v>6589</v>
      </c>
      <c r="C679" s="5" t="s">
        <v>6590</v>
      </c>
      <c r="D679" s="6">
        <v>44739.0</v>
      </c>
      <c r="E679" s="5">
        <v>33.0</v>
      </c>
      <c r="F679" s="5">
        <v>15.0</v>
      </c>
      <c r="G679" s="5" t="s">
        <v>4073</v>
      </c>
      <c r="H679" s="5" t="s">
        <v>2784</v>
      </c>
      <c r="I679" s="5" t="s">
        <v>6591</v>
      </c>
      <c r="J679" s="5" t="s">
        <v>2214</v>
      </c>
      <c r="K679" s="5" t="s">
        <v>1031</v>
      </c>
      <c r="L679" s="5" t="s">
        <v>6592</v>
      </c>
      <c r="M679" s="5" t="s">
        <v>6593</v>
      </c>
      <c r="N679" s="5">
        <v>94545.0</v>
      </c>
      <c r="O679" s="5">
        <v>1.0</v>
      </c>
      <c r="P679" s="5" t="s">
        <v>6594</v>
      </c>
      <c r="Q679" s="5">
        <v>2210.0</v>
      </c>
      <c r="R679" s="5">
        <v>4.0</v>
      </c>
      <c r="S679" s="5" t="s">
        <v>53</v>
      </c>
      <c r="T679" s="5">
        <v>0.0</v>
      </c>
      <c r="U679" s="5" t="s">
        <v>52</v>
      </c>
      <c r="V679" s="5" t="s">
        <v>6595</v>
      </c>
      <c r="W679" s="5" t="s">
        <v>71</v>
      </c>
      <c r="X679" s="5" t="s">
        <v>52</v>
      </c>
      <c r="Y679" s="5" t="s">
        <v>6596</v>
      </c>
      <c r="Z679" s="5" t="s">
        <v>6597</v>
      </c>
      <c r="AA679" s="5" t="s">
        <v>235</v>
      </c>
      <c r="AB679" s="5" t="s">
        <v>52</v>
      </c>
      <c r="AC679" s="5" t="s">
        <v>216</v>
      </c>
      <c r="AD679" s="5" t="s">
        <v>217</v>
      </c>
      <c r="AE679" s="5" t="s">
        <v>218</v>
      </c>
      <c r="AF679" s="5" t="s">
        <v>52</v>
      </c>
      <c r="AG679" s="5" t="s">
        <v>52</v>
      </c>
      <c r="AH679" s="5" t="s">
        <v>52</v>
      </c>
      <c r="AI679" s="5" t="s">
        <v>6589</v>
      </c>
      <c r="AJ679" s="5" t="s">
        <v>6592</v>
      </c>
      <c r="AK679" s="5" t="s">
        <v>6598</v>
      </c>
    </row>
    <row r="680" ht="15.75" customHeight="1">
      <c r="A680" s="5" t="s">
        <v>6599</v>
      </c>
      <c r="B680" s="5" t="s">
        <v>5808</v>
      </c>
      <c r="C680" s="5" t="s">
        <v>5808</v>
      </c>
      <c r="D680" s="6">
        <v>44737.0</v>
      </c>
      <c r="E680" s="5">
        <v>36766.0</v>
      </c>
      <c r="F680" s="5">
        <v>16712.0</v>
      </c>
      <c r="G680" s="5" t="s">
        <v>579</v>
      </c>
      <c r="H680" s="5" t="s">
        <v>1792</v>
      </c>
      <c r="I680" s="5" t="s">
        <v>3180</v>
      </c>
      <c r="J680" s="5" t="s">
        <v>581</v>
      </c>
      <c r="K680" s="5" t="s">
        <v>6600</v>
      </c>
      <c r="L680" s="5" t="s">
        <v>6601</v>
      </c>
      <c r="M680" s="5" t="s">
        <v>6602</v>
      </c>
      <c r="N680" s="5">
        <v>29456.0</v>
      </c>
      <c r="O680" s="5">
        <v>1.0</v>
      </c>
      <c r="P680" s="5" t="s">
        <v>6603</v>
      </c>
      <c r="Q680" s="5">
        <v>4500.0</v>
      </c>
      <c r="R680" s="5">
        <v>533.0</v>
      </c>
      <c r="S680" s="5" t="s">
        <v>115</v>
      </c>
      <c r="T680" s="5">
        <v>0.0</v>
      </c>
      <c r="U680" s="5" t="s">
        <v>70</v>
      </c>
      <c r="V680" s="5" t="s">
        <v>6604</v>
      </c>
      <c r="W680" s="5" t="s">
        <v>71</v>
      </c>
      <c r="X680" s="5" t="s">
        <v>52</v>
      </c>
      <c r="Y680" s="5" t="s">
        <v>6605</v>
      </c>
      <c r="Z680" s="5" t="s">
        <v>6606</v>
      </c>
      <c r="AA680" s="5" t="s">
        <v>200</v>
      </c>
      <c r="AB680" s="5" t="s">
        <v>52</v>
      </c>
      <c r="AC680" s="5" t="s">
        <v>398</v>
      </c>
      <c r="AD680" s="5" t="s">
        <v>399</v>
      </c>
      <c r="AE680" s="5" t="s">
        <v>400</v>
      </c>
      <c r="AF680" s="5" t="s">
        <v>401</v>
      </c>
      <c r="AG680" s="5">
        <v>23502.0</v>
      </c>
      <c r="AH680" s="5" t="s">
        <v>402</v>
      </c>
      <c r="AI680" s="5" t="s">
        <v>5808</v>
      </c>
      <c r="AJ680" s="5" t="s">
        <v>6607</v>
      </c>
      <c r="AK680" s="5" t="s">
        <v>1573</v>
      </c>
    </row>
    <row r="681" ht="15.75" customHeight="1">
      <c r="A681" s="5" t="s">
        <v>6608</v>
      </c>
      <c r="B681" s="5" t="s">
        <v>4346</v>
      </c>
      <c r="C681" s="5" t="s">
        <v>6609</v>
      </c>
      <c r="D681" s="6">
        <v>44736.0</v>
      </c>
      <c r="E681" s="5">
        <v>72725.0</v>
      </c>
      <c r="F681" s="5">
        <v>33057.0</v>
      </c>
      <c r="G681" s="5" t="s">
        <v>579</v>
      </c>
      <c r="H681" s="5" t="s">
        <v>45</v>
      </c>
      <c r="I681" s="5" t="s">
        <v>6448</v>
      </c>
      <c r="J681" s="5" t="s">
        <v>581</v>
      </c>
      <c r="K681" s="5" t="s">
        <v>6610</v>
      </c>
      <c r="L681" s="5" t="s">
        <v>6611</v>
      </c>
      <c r="M681" s="5" t="s">
        <v>6612</v>
      </c>
      <c r="N681" s="5">
        <v>11556.0</v>
      </c>
      <c r="O681" s="5">
        <v>5.0</v>
      </c>
      <c r="P681" s="5" t="s">
        <v>6613</v>
      </c>
      <c r="Q681" s="5" t="s">
        <v>6614</v>
      </c>
      <c r="R681" s="5">
        <v>126.0</v>
      </c>
      <c r="S681" s="5" t="s">
        <v>115</v>
      </c>
      <c r="T681" s="5">
        <v>270.0</v>
      </c>
      <c r="U681" s="5" t="s">
        <v>93</v>
      </c>
      <c r="V681" s="5" t="s">
        <v>6615</v>
      </c>
      <c r="W681" s="5" t="s">
        <v>71</v>
      </c>
      <c r="X681" s="5" t="s">
        <v>52</v>
      </c>
      <c r="Y681" s="5" t="s">
        <v>6454</v>
      </c>
      <c r="Z681" s="5" t="s">
        <v>6616</v>
      </c>
      <c r="AA681" s="5" t="s">
        <v>1426</v>
      </c>
      <c r="AB681" s="5" t="s">
        <v>52</v>
      </c>
      <c r="AC681" s="5" t="s">
        <v>565</v>
      </c>
      <c r="AD681" s="5" t="s">
        <v>566</v>
      </c>
      <c r="AE681" s="5" t="s">
        <v>567</v>
      </c>
      <c r="AF681" s="5" t="s">
        <v>52</v>
      </c>
      <c r="AG681" s="5" t="s">
        <v>52</v>
      </c>
      <c r="AH681" s="5" t="s">
        <v>568</v>
      </c>
      <c r="AI681" s="5" t="s">
        <v>4346</v>
      </c>
      <c r="AJ681" s="5" t="s">
        <v>6611</v>
      </c>
      <c r="AK681" s="5" t="s">
        <v>1573</v>
      </c>
    </row>
    <row r="682" ht="15.75" customHeight="1">
      <c r="A682" s="5" t="s">
        <v>6617</v>
      </c>
      <c r="B682" s="5" t="s">
        <v>6618</v>
      </c>
      <c r="C682" s="5" t="s">
        <v>5359</v>
      </c>
      <c r="D682" s="6">
        <v>44735.0</v>
      </c>
      <c r="E682" s="5">
        <v>43094.0</v>
      </c>
      <c r="F682" s="5">
        <v>19588.0</v>
      </c>
      <c r="G682" s="5" t="s">
        <v>870</v>
      </c>
      <c r="H682" s="5" t="s">
        <v>45</v>
      </c>
      <c r="I682" s="5" t="s">
        <v>6619</v>
      </c>
      <c r="J682" s="5" t="s">
        <v>872</v>
      </c>
      <c r="K682" s="5" t="s">
        <v>1336</v>
      </c>
      <c r="L682" s="5" t="s">
        <v>6620</v>
      </c>
      <c r="M682" s="5" t="s">
        <v>2917</v>
      </c>
      <c r="N682" s="5">
        <v>11222.0</v>
      </c>
      <c r="O682" s="5">
        <v>1.0</v>
      </c>
      <c r="P682" s="5" t="s">
        <v>6621</v>
      </c>
      <c r="Q682" s="5">
        <v>4510.0</v>
      </c>
      <c r="R682" s="5">
        <v>1210.0</v>
      </c>
      <c r="S682" s="5" t="s">
        <v>92</v>
      </c>
      <c r="T682" s="5">
        <v>0.0</v>
      </c>
      <c r="U682" s="5" t="s">
        <v>52</v>
      </c>
      <c r="V682" s="5" t="s">
        <v>6622</v>
      </c>
      <c r="W682" s="5" t="s">
        <v>52</v>
      </c>
      <c r="X682" s="5" t="s">
        <v>52</v>
      </c>
      <c r="Y682" s="5" t="s">
        <v>6623</v>
      </c>
      <c r="Z682" s="5" t="s">
        <v>6624</v>
      </c>
      <c r="AA682" s="5" t="s">
        <v>235</v>
      </c>
      <c r="AB682" s="5" t="s">
        <v>52</v>
      </c>
      <c r="AC682" s="5" t="s">
        <v>216</v>
      </c>
      <c r="AD682" s="5" t="s">
        <v>217</v>
      </c>
      <c r="AE682" s="5" t="s">
        <v>218</v>
      </c>
      <c r="AF682" s="5" t="s">
        <v>52</v>
      </c>
      <c r="AG682" s="5" t="s">
        <v>52</v>
      </c>
      <c r="AH682" s="5" t="s">
        <v>52</v>
      </c>
      <c r="AI682" s="5" t="s">
        <v>6618</v>
      </c>
      <c r="AJ682" s="5" t="s">
        <v>6620</v>
      </c>
      <c r="AK682" s="5" t="s">
        <v>2922</v>
      </c>
    </row>
    <row r="683" ht="15.75" customHeight="1">
      <c r="A683" s="5" t="s">
        <v>6625</v>
      </c>
      <c r="B683" s="5" t="s">
        <v>6626</v>
      </c>
      <c r="C683" s="5" t="s">
        <v>6627</v>
      </c>
      <c r="D683" s="6">
        <v>44734.0</v>
      </c>
      <c r="E683" s="5">
        <v>61332.0</v>
      </c>
      <c r="F683" s="5">
        <v>27878.0</v>
      </c>
      <c r="G683" s="5" t="s">
        <v>2767</v>
      </c>
      <c r="H683" s="5" t="s">
        <v>45</v>
      </c>
      <c r="I683" s="5" t="s">
        <v>3966</v>
      </c>
      <c r="J683" s="5" t="s">
        <v>532</v>
      </c>
      <c r="K683" s="5" t="s">
        <v>6628</v>
      </c>
      <c r="L683" s="5" t="s">
        <v>6629</v>
      </c>
      <c r="M683" s="5" t="s">
        <v>6630</v>
      </c>
      <c r="N683" s="5">
        <v>33126.0</v>
      </c>
      <c r="O683" s="5">
        <v>1.0</v>
      </c>
      <c r="P683" s="5" t="s">
        <v>6631</v>
      </c>
      <c r="Q683" s="5">
        <v>4510.0</v>
      </c>
      <c r="R683" s="5">
        <v>34.0</v>
      </c>
      <c r="S683" s="5" t="s">
        <v>115</v>
      </c>
      <c r="T683" s="5">
        <v>0.0</v>
      </c>
      <c r="U683" s="5" t="s">
        <v>52</v>
      </c>
      <c r="V683" s="5" t="s">
        <v>6632</v>
      </c>
      <c r="W683" s="5" t="s">
        <v>71</v>
      </c>
      <c r="X683" s="5" t="s">
        <v>52</v>
      </c>
      <c r="Y683" s="5" t="s">
        <v>213</v>
      </c>
      <c r="Z683" s="5" t="s">
        <v>6633</v>
      </c>
      <c r="AA683" s="5" t="s">
        <v>59</v>
      </c>
      <c r="AB683" s="5" t="s">
        <v>52</v>
      </c>
      <c r="AC683" s="5" t="s">
        <v>181</v>
      </c>
      <c r="AD683" s="5" t="s">
        <v>182</v>
      </c>
      <c r="AE683" s="5" t="s">
        <v>183</v>
      </c>
      <c r="AF683" s="5" t="s">
        <v>52</v>
      </c>
      <c r="AG683" s="5" t="s">
        <v>52</v>
      </c>
      <c r="AH683" s="5" t="s">
        <v>184</v>
      </c>
      <c r="AI683" s="5" t="s">
        <v>6626</v>
      </c>
      <c r="AJ683" s="5" t="s">
        <v>6629</v>
      </c>
      <c r="AK683" s="5" t="s">
        <v>6634</v>
      </c>
    </row>
    <row r="684" ht="15.75" customHeight="1">
      <c r="A684" s="5" t="s">
        <v>6625</v>
      </c>
      <c r="B684" s="5" t="s">
        <v>527</v>
      </c>
      <c r="C684" s="5" t="s">
        <v>528</v>
      </c>
      <c r="D684" s="6">
        <v>44734.0</v>
      </c>
      <c r="E684" s="5">
        <v>61332.0</v>
      </c>
      <c r="F684" s="5">
        <v>27878.0</v>
      </c>
      <c r="G684" s="5" t="s">
        <v>2767</v>
      </c>
      <c r="H684" s="5" t="s">
        <v>45</v>
      </c>
      <c r="I684" s="5" t="s">
        <v>3966</v>
      </c>
      <c r="J684" s="5" t="s">
        <v>532</v>
      </c>
      <c r="K684" s="5" t="s">
        <v>6628</v>
      </c>
      <c r="L684" s="5" t="s">
        <v>6635</v>
      </c>
      <c r="M684" s="5" t="s">
        <v>6636</v>
      </c>
      <c r="N684" s="5" t="s">
        <v>52</v>
      </c>
      <c r="O684" s="5">
        <v>1.0</v>
      </c>
      <c r="P684" s="5" t="s">
        <v>6631</v>
      </c>
      <c r="Q684" s="5">
        <v>4510.0</v>
      </c>
      <c r="R684" s="5">
        <v>34.0</v>
      </c>
      <c r="S684" s="5" t="s">
        <v>115</v>
      </c>
      <c r="T684" s="5">
        <v>0.0</v>
      </c>
      <c r="U684" s="5" t="s">
        <v>52</v>
      </c>
      <c r="V684" s="5" t="s">
        <v>6637</v>
      </c>
      <c r="W684" s="5" t="s">
        <v>55</v>
      </c>
      <c r="X684" s="5" t="s">
        <v>6632</v>
      </c>
      <c r="Y684" s="5" t="s">
        <v>213</v>
      </c>
      <c r="Z684" s="5" t="s">
        <v>6633</v>
      </c>
      <c r="AA684" s="5" t="s">
        <v>59</v>
      </c>
      <c r="AB684" s="5" t="s">
        <v>52</v>
      </c>
      <c r="AC684" s="5" t="s">
        <v>181</v>
      </c>
      <c r="AD684" s="5" t="s">
        <v>182</v>
      </c>
      <c r="AE684" s="5" t="s">
        <v>183</v>
      </c>
      <c r="AF684" s="5" t="s">
        <v>52</v>
      </c>
      <c r="AG684" s="5" t="s">
        <v>52</v>
      </c>
      <c r="AH684" s="5" t="s">
        <v>184</v>
      </c>
      <c r="AI684" s="5" t="s">
        <v>527</v>
      </c>
      <c r="AJ684" s="5" t="s">
        <v>6635</v>
      </c>
      <c r="AK684" s="5" t="s">
        <v>6634</v>
      </c>
    </row>
    <row r="685" ht="15.75" customHeight="1">
      <c r="A685" s="5" t="s">
        <v>6638</v>
      </c>
      <c r="B685" s="5" t="s">
        <v>6639</v>
      </c>
      <c r="C685" s="5" t="s">
        <v>6640</v>
      </c>
      <c r="D685" s="6">
        <v>44734.0</v>
      </c>
      <c r="E685" s="5">
        <v>84911.0</v>
      </c>
      <c r="F685" s="5">
        <v>38596.0</v>
      </c>
      <c r="G685" s="5" t="s">
        <v>2967</v>
      </c>
      <c r="H685" s="5" t="s">
        <v>45</v>
      </c>
      <c r="I685" s="5" t="s">
        <v>2294</v>
      </c>
      <c r="J685" s="5" t="s">
        <v>1460</v>
      </c>
      <c r="K685" s="5" t="s">
        <v>6641</v>
      </c>
      <c r="L685" s="5" t="s">
        <v>6642</v>
      </c>
      <c r="M685" s="5" t="s">
        <v>6643</v>
      </c>
      <c r="N685" s="5">
        <v>11514.0</v>
      </c>
      <c r="O685" s="5">
        <v>2.0</v>
      </c>
      <c r="P685" s="5" t="s">
        <v>6644</v>
      </c>
      <c r="Q685" s="5" t="s">
        <v>2195</v>
      </c>
      <c r="R685" s="5">
        <v>13791.0</v>
      </c>
      <c r="S685" s="5" t="s">
        <v>374</v>
      </c>
      <c r="T685" s="5">
        <v>0.0</v>
      </c>
      <c r="U685" s="5" t="s">
        <v>93</v>
      </c>
      <c r="V685" s="5" t="s">
        <v>6645</v>
      </c>
      <c r="W685" s="5" t="s">
        <v>55</v>
      </c>
      <c r="X685" s="5" t="s">
        <v>6646</v>
      </c>
      <c r="Y685" s="5" t="s">
        <v>6647</v>
      </c>
      <c r="Z685" s="5" t="s">
        <v>6648</v>
      </c>
      <c r="AA685" s="5" t="s">
        <v>119</v>
      </c>
      <c r="AB685" s="5" t="s">
        <v>52</v>
      </c>
      <c r="AC685" s="5" t="s">
        <v>3141</v>
      </c>
      <c r="AD685" s="5" t="s">
        <v>3142</v>
      </c>
      <c r="AE685" s="5" t="s">
        <v>162</v>
      </c>
      <c r="AF685" s="5" t="s">
        <v>52</v>
      </c>
      <c r="AG685" s="5" t="s">
        <v>52</v>
      </c>
      <c r="AH685" s="5" t="s">
        <v>3143</v>
      </c>
      <c r="AI685" s="5" t="s">
        <v>6639</v>
      </c>
      <c r="AJ685" s="5" t="s">
        <v>6642</v>
      </c>
      <c r="AK685" s="5" t="s">
        <v>6649</v>
      </c>
    </row>
    <row r="686" ht="15.75" customHeight="1">
      <c r="A686" s="5" t="s">
        <v>6650</v>
      </c>
      <c r="B686" s="5" t="s">
        <v>6576</v>
      </c>
      <c r="C686" s="5" t="s">
        <v>6577</v>
      </c>
      <c r="D686" s="6">
        <v>44733.0</v>
      </c>
      <c r="E686" s="5">
        <v>29124.0</v>
      </c>
      <c r="F686" s="5">
        <v>13238.0</v>
      </c>
      <c r="G686" s="5" t="s">
        <v>1652</v>
      </c>
      <c r="H686" s="5" t="s">
        <v>149</v>
      </c>
      <c r="I686" s="5" t="s">
        <v>6651</v>
      </c>
      <c r="J686" s="5" t="s">
        <v>274</v>
      </c>
      <c r="K686" s="5" t="s">
        <v>192</v>
      </c>
      <c r="L686" s="5" t="s">
        <v>6579</v>
      </c>
      <c r="M686" s="5" t="s">
        <v>6580</v>
      </c>
      <c r="N686" s="5">
        <v>27260.0</v>
      </c>
      <c r="O686" s="5">
        <v>2.0</v>
      </c>
      <c r="P686" s="5" t="s">
        <v>6652</v>
      </c>
      <c r="Q686" s="5" t="s">
        <v>156</v>
      </c>
      <c r="R686" s="5">
        <v>140.0</v>
      </c>
      <c r="S686" s="5" t="s">
        <v>69</v>
      </c>
      <c r="T686" s="5">
        <v>1.0</v>
      </c>
      <c r="U686" s="5" t="s">
        <v>70</v>
      </c>
      <c r="V686" s="5" t="s">
        <v>6653</v>
      </c>
      <c r="W686" s="5" t="s">
        <v>52</v>
      </c>
      <c r="X686" s="5" t="s">
        <v>52</v>
      </c>
      <c r="Y686" s="5" t="s">
        <v>6654</v>
      </c>
      <c r="Z686" s="5" t="s">
        <v>6655</v>
      </c>
      <c r="AA686" s="5" t="s">
        <v>119</v>
      </c>
      <c r="AB686" s="5" t="s">
        <v>283</v>
      </c>
      <c r="AC686" s="5" t="s">
        <v>398</v>
      </c>
      <c r="AD686" s="5" t="s">
        <v>399</v>
      </c>
      <c r="AE686" s="5" t="s">
        <v>400</v>
      </c>
      <c r="AF686" s="5" t="s">
        <v>401</v>
      </c>
      <c r="AG686" s="5">
        <v>23502.0</v>
      </c>
      <c r="AH686" s="5" t="s">
        <v>402</v>
      </c>
      <c r="AI686" s="5" t="s">
        <v>6585</v>
      </c>
      <c r="AJ686" s="5" t="s">
        <v>6586</v>
      </c>
      <c r="AK686" s="5" t="s">
        <v>6587</v>
      </c>
    </row>
    <row r="687" ht="15.75" customHeight="1">
      <c r="A687" s="5" t="s">
        <v>6656</v>
      </c>
      <c r="B687" s="5" t="s">
        <v>4346</v>
      </c>
      <c r="C687" s="5" t="s">
        <v>4347</v>
      </c>
      <c r="D687" s="6">
        <v>44732.0</v>
      </c>
      <c r="E687" s="5">
        <v>38185.0</v>
      </c>
      <c r="F687" s="5">
        <v>17357.0</v>
      </c>
      <c r="G687" s="5" t="s">
        <v>1652</v>
      </c>
      <c r="H687" s="5" t="s">
        <v>189</v>
      </c>
      <c r="I687" s="5" t="s">
        <v>6657</v>
      </c>
      <c r="J687" s="5" t="s">
        <v>274</v>
      </c>
      <c r="K687" s="5" t="s">
        <v>6658</v>
      </c>
      <c r="L687" s="5" t="s">
        <v>6659</v>
      </c>
      <c r="M687" s="5" t="s">
        <v>6660</v>
      </c>
      <c r="N687" s="5">
        <v>78557.0</v>
      </c>
      <c r="O687" s="5">
        <v>1.0</v>
      </c>
      <c r="P687" s="5" t="s">
        <v>6661</v>
      </c>
      <c r="Q687" s="5">
        <v>2200.0</v>
      </c>
      <c r="R687" s="5">
        <v>1041.0</v>
      </c>
      <c r="S687" s="5" t="s">
        <v>69</v>
      </c>
      <c r="T687" s="5">
        <v>0.0</v>
      </c>
      <c r="U687" s="5" t="s">
        <v>70</v>
      </c>
      <c r="V687" s="5" t="s">
        <v>6662</v>
      </c>
      <c r="W687" s="5" t="s">
        <v>71</v>
      </c>
      <c r="X687" s="5" t="s">
        <v>52</v>
      </c>
      <c r="Y687" s="5" t="s">
        <v>6663</v>
      </c>
      <c r="Z687" s="5" t="s">
        <v>6664</v>
      </c>
      <c r="AA687" s="5" t="s">
        <v>119</v>
      </c>
      <c r="AB687" s="5" t="s">
        <v>52</v>
      </c>
      <c r="AC687" s="5" t="s">
        <v>398</v>
      </c>
      <c r="AD687" s="5" t="s">
        <v>399</v>
      </c>
      <c r="AE687" s="5" t="s">
        <v>400</v>
      </c>
      <c r="AF687" s="5" t="s">
        <v>401</v>
      </c>
      <c r="AG687" s="5">
        <v>23502.0</v>
      </c>
      <c r="AH687" s="5" t="s">
        <v>402</v>
      </c>
      <c r="AI687" s="5" t="s">
        <v>4346</v>
      </c>
      <c r="AJ687" s="5" t="s">
        <v>6665</v>
      </c>
      <c r="AK687" s="5" t="s">
        <v>6587</v>
      </c>
    </row>
    <row r="688" ht="15.75" customHeight="1">
      <c r="A688" s="5" t="s">
        <v>6666</v>
      </c>
      <c r="B688" s="5" t="s">
        <v>4388</v>
      </c>
      <c r="C688" s="5" t="s">
        <v>4389</v>
      </c>
      <c r="D688" s="6">
        <v>44732.0</v>
      </c>
      <c r="E688" s="5">
        <v>114354.0</v>
      </c>
      <c r="F688" s="5">
        <v>51979.0</v>
      </c>
      <c r="G688" s="5" t="s">
        <v>1419</v>
      </c>
      <c r="H688" s="5" t="s">
        <v>1534</v>
      </c>
      <c r="I688" s="5" t="s">
        <v>6667</v>
      </c>
      <c r="J688" s="5" t="s">
        <v>256</v>
      </c>
      <c r="K688" s="5" t="s">
        <v>3471</v>
      </c>
      <c r="L688" s="5" t="s">
        <v>6668</v>
      </c>
      <c r="M688" s="5" t="s">
        <v>6669</v>
      </c>
      <c r="N688" s="5" t="s">
        <v>52</v>
      </c>
      <c r="O688" s="5">
        <v>2.0</v>
      </c>
      <c r="P688" s="5" t="s">
        <v>6670</v>
      </c>
      <c r="Q688" s="5" t="s">
        <v>3475</v>
      </c>
      <c r="R688" s="5">
        <v>147.0</v>
      </c>
      <c r="S688" s="5" t="s">
        <v>1077</v>
      </c>
      <c r="T688" s="5">
        <v>0.0</v>
      </c>
      <c r="U688" s="5" t="s">
        <v>70</v>
      </c>
      <c r="V688" s="5" t="s">
        <v>6671</v>
      </c>
      <c r="W688" s="5" t="s">
        <v>52</v>
      </c>
      <c r="X688" s="5" t="s">
        <v>52</v>
      </c>
      <c r="Y688" s="5" t="s">
        <v>6672</v>
      </c>
      <c r="Z688" s="5" t="s">
        <v>6673</v>
      </c>
      <c r="AA688" s="5" t="s">
        <v>1553</v>
      </c>
      <c r="AB688" s="5" t="s">
        <v>52</v>
      </c>
      <c r="AC688" s="5" t="s">
        <v>5289</v>
      </c>
      <c r="AD688" s="5" t="s">
        <v>5290</v>
      </c>
      <c r="AE688" s="5" t="s">
        <v>5291</v>
      </c>
      <c r="AF688" s="5" t="s">
        <v>52</v>
      </c>
      <c r="AG688" s="5" t="s">
        <v>52</v>
      </c>
      <c r="AH688" s="5" t="s">
        <v>52</v>
      </c>
      <c r="AI688" s="5" t="s">
        <v>4388</v>
      </c>
      <c r="AJ688" s="5" t="s">
        <v>6674</v>
      </c>
      <c r="AK688" s="5" t="s">
        <v>3481</v>
      </c>
    </row>
    <row r="689" ht="15.75" customHeight="1">
      <c r="A689" s="5" t="s">
        <v>6675</v>
      </c>
      <c r="B689" s="5" t="s">
        <v>3483</v>
      </c>
      <c r="C689" s="5" t="s">
        <v>3484</v>
      </c>
      <c r="D689" s="6">
        <v>44732.0</v>
      </c>
      <c r="E689" s="5">
        <v>104931.0</v>
      </c>
      <c r="F689" s="5">
        <v>47696.0</v>
      </c>
      <c r="G689" s="5" t="s">
        <v>1419</v>
      </c>
      <c r="H689" s="5" t="s">
        <v>1534</v>
      </c>
      <c r="I689" s="5" t="s">
        <v>6667</v>
      </c>
      <c r="J689" s="5" t="s">
        <v>256</v>
      </c>
      <c r="K689" s="5" t="s">
        <v>3471</v>
      </c>
      <c r="L689" s="5" t="s">
        <v>6197</v>
      </c>
      <c r="M689" s="5" t="s">
        <v>3487</v>
      </c>
      <c r="N689" s="5" t="s">
        <v>52</v>
      </c>
      <c r="O689" s="5">
        <v>2.0</v>
      </c>
      <c r="P689" s="5" t="s">
        <v>6676</v>
      </c>
      <c r="Q689" s="5" t="s">
        <v>3475</v>
      </c>
      <c r="R689" s="5">
        <v>92.0</v>
      </c>
      <c r="S689" s="5" t="s">
        <v>1077</v>
      </c>
      <c r="T689" s="5">
        <v>0.0</v>
      </c>
      <c r="U689" s="5" t="s">
        <v>70</v>
      </c>
      <c r="V689" s="5" t="s">
        <v>6677</v>
      </c>
      <c r="W689" s="5" t="s">
        <v>52</v>
      </c>
      <c r="X689" s="5" t="s">
        <v>52</v>
      </c>
      <c r="Y689" s="5" t="s">
        <v>6672</v>
      </c>
      <c r="Z689" s="5" t="s">
        <v>6678</v>
      </c>
      <c r="AA689" s="5" t="s">
        <v>1553</v>
      </c>
      <c r="AB689" s="5" t="s">
        <v>52</v>
      </c>
      <c r="AC689" s="5" t="s">
        <v>5289</v>
      </c>
      <c r="AD689" s="5" t="s">
        <v>5290</v>
      </c>
      <c r="AE689" s="5" t="s">
        <v>5291</v>
      </c>
      <c r="AF689" s="5" t="s">
        <v>52</v>
      </c>
      <c r="AG689" s="5" t="s">
        <v>52</v>
      </c>
      <c r="AH689" s="5" t="s">
        <v>52</v>
      </c>
      <c r="AI689" s="5" t="s">
        <v>3483</v>
      </c>
      <c r="AJ689" s="5" t="s">
        <v>6201</v>
      </c>
      <c r="AK689" s="5" t="s">
        <v>6358</v>
      </c>
    </row>
    <row r="690" ht="15.75" customHeight="1">
      <c r="A690" s="5" t="s">
        <v>6679</v>
      </c>
      <c r="B690" s="5" t="s">
        <v>3483</v>
      </c>
      <c r="C690" s="5" t="s">
        <v>3484</v>
      </c>
      <c r="D690" s="6">
        <v>44732.0</v>
      </c>
      <c r="E690" s="5">
        <v>389580.0</v>
      </c>
      <c r="F690" s="5">
        <v>177082.0</v>
      </c>
      <c r="G690" s="5" t="s">
        <v>1419</v>
      </c>
      <c r="H690" s="5" t="s">
        <v>1534</v>
      </c>
      <c r="I690" s="5" t="s">
        <v>6667</v>
      </c>
      <c r="J690" s="5" t="s">
        <v>256</v>
      </c>
      <c r="K690" s="5" t="s">
        <v>6680</v>
      </c>
      <c r="L690" s="5" t="s">
        <v>6197</v>
      </c>
      <c r="M690" s="5" t="s">
        <v>3487</v>
      </c>
      <c r="N690" s="5" t="s">
        <v>52</v>
      </c>
      <c r="O690" s="5">
        <v>7.0</v>
      </c>
      <c r="P690" s="5" t="s">
        <v>6681</v>
      </c>
      <c r="Q690" s="5" t="s">
        <v>5301</v>
      </c>
      <c r="R690" s="5">
        <v>298.0</v>
      </c>
      <c r="S690" s="5" t="s">
        <v>1077</v>
      </c>
      <c r="T690" s="5">
        <v>1.0</v>
      </c>
      <c r="U690" s="5" t="s">
        <v>70</v>
      </c>
      <c r="V690" s="5" t="s">
        <v>6682</v>
      </c>
      <c r="W690" s="5" t="s">
        <v>52</v>
      </c>
      <c r="X690" s="5" t="s">
        <v>52</v>
      </c>
      <c r="Y690" s="5" t="s">
        <v>6672</v>
      </c>
      <c r="Z690" s="5" t="s">
        <v>6683</v>
      </c>
      <c r="AA690" s="5" t="s">
        <v>1553</v>
      </c>
      <c r="AB690" s="5" t="s">
        <v>52</v>
      </c>
      <c r="AC690" s="5" t="s">
        <v>5289</v>
      </c>
      <c r="AD690" s="5" t="s">
        <v>5290</v>
      </c>
      <c r="AE690" s="5" t="s">
        <v>5291</v>
      </c>
      <c r="AF690" s="5" t="s">
        <v>52</v>
      </c>
      <c r="AG690" s="5" t="s">
        <v>52</v>
      </c>
      <c r="AH690" s="5" t="s">
        <v>52</v>
      </c>
      <c r="AI690" s="5" t="s">
        <v>3483</v>
      </c>
      <c r="AJ690" s="5" t="s">
        <v>6201</v>
      </c>
      <c r="AK690" s="5" t="s">
        <v>3481</v>
      </c>
    </row>
    <row r="691" ht="15.75" customHeight="1">
      <c r="A691" s="5" t="s">
        <v>6684</v>
      </c>
      <c r="B691" s="5" t="s">
        <v>6685</v>
      </c>
      <c r="C691" s="5" t="s">
        <v>6686</v>
      </c>
      <c r="D691" s="6">
        <v>44731.0</v>
      </c>
      <c r="E691" s="5">
        <v>10868.0</v>
      </c>
      <c r="F691" s="5">
        <v>4940.0</v>
      </c>
      <c r="G691" s="5" t="s">
        <v>6227</v>
      </c>
      <c r="H691" s="5" t="s">
        <v>131</v>
      </c>
      <c r="I691" s="5" t="s">
        <v>6687</v>
      </c>
      <c r="J691" s="5" t="s">
        <v>424</v>
      </c>
      <c r="K691" s="5" t="s">
        <v>6688</v>
      </c>
      <c r="L691" s="5" t="s">
        <v>6689</v>
      </c>
      <c r="M691" s="5" t="s">
        <v>6690</v>
      </c>
      <c r="N691" s="5" t="s">
        <v>6691</v>
      </c>
      <c r="O691" s="5">
        <v>1.0</v>
      </c>
      <c r="P691" s="5" t="s">
        <v>6692</v>
      </c>
      <c r="Q691" s="5" t="s">
        <v>52</v>
      </c>
      <c r="R691" s="5">
        <v>14.0</v>
      </c>
      <c r="S691" s="5" t="s">
        <v>53</v>
      </c>
      <c r="T691" s="5">
        <v>0.0</v>
      </c>
      <c r="U691" s="5" t="s">
        <v>52</v>
      </c>
      <c r="V691" s="5" t="s">
        <v>6693</v>
      </c>
      <c r="W691" s="5" t="s">
        <v>55</v>
      </c>
      <c r="X691" s="5" t="s">
        <v>6694</v>
      </c>
      <c r="Y691" s="5" t="s">
        <v>6695</v>
      </c>
      <c r="Z691" s="5" t="s">
        <v>6696</v>
      </c>
      <c r="AA691" s="5" t="s">
        <v>1734</v>
      </c>
      <c r="AB691" s="5" t="s">
        <v>52</v>
      </c>
      <c r="AC691" s="5" t="s">
        <v>4164</v>
      </c>
      <c r="AD691" s="5" t="s">
        <v>4165</v>
      </c>
      <c r="AE691" s="5" t="s">
        <v>4166</v>
      </c>
      <c r="AF691" s="5" t="s">
        <v>4167</v>
      </c>
      <c r="AG691" s="5">
        <v>55347.0</v>
      </c>
      <c r="AH691" s="5" t="s">
        <v>4168</v>
      </c>
      <c r="AI691" s="5" t="s">
        <v>102</v>
      </c>
      <c r="AJ691" s="5" t="s">
        <v>102</v>
      </c>
      <c r="AK691" s="5" t="s">
        <v>6697</v>
      </c>
    </row>
    <row r="692" ht="15.75" customHeight="1">
      <c r="A692" s="5" t="s">
        <v>6698</v>
      </c>
      <c r="B692" s="5" t="s">
        <v>5254</v>
      </c>
      <c r="C692" s="5" t="s">
        <v>1133</v>
      </c>
      <c r="D692" s="6">
        <v>44729.0</v>
      </c>
      <c r="E692" s="5">
        <v>43855.0</v>
      </c>
      <c r="F692" s="5">
        <v>19934.0</v>
      </c>
      <c r="G692" s="5" t="s">
        <v>719</v>
      </c>
      <c r="H692" s="5" t="s">
        <v>366</v>
      </c>
      <c r="I692" s="5" t="s">
        <v>6699</v>
      </c>
      <c r="J692" s="5" t="s">
        <v>274</v>
      </c>
      <c r="K692" s="5" t="s">
        <v>4507</v>
      </c>
      <c r="L692" s="5" t="s">
        <v>6700</v>
      </c>
      <c r="M692" s="5" t="s">
        <v>5130</v>
      </c>
      <c r="N692" s="5">
        <v>11413.0</v>
      </c>
      <c r="O692" s="5">
        <v>2.0</v>
      </c>
      <c r="P692" s="5" t="s">
        <v>6701</v>
      </c>
      <c r="Q692" s="5" t="s">
        <v>156</v>
      </c>
      <c r="R692" s="5">
        <v>1772.0</v>
      </c>
      <c r="S692" s="5" t="s">
        <v>92</v>
      </c>
      <c r="T692" s="5">
        <v>1.0</v>
      </c>
      <c r="U692" s="5" t="s">
        <v>70</v>
      </c>
      <c r="V692" s="5" t="s">
        <v>6702</v>
      </c>
      <c r="W692" s="5" t="s">
        <v>71</v>
      </c>
      <c r="X692" s="5" t="s">
        <v>52</v>
      </c>
      <c r="Y692" s="5" t="s">
        <v>6703</v>
      </c>
      <c r="Z692" s="5" t="s">
        <v>6704</v>
      </c>
      <c r="AA692" s="5" t="s">
        <v>119</v>
      </c>
      <c r="AB692" s="5" t="s">
        <v>52</v>
      </c>
      <c r="AC692" s="5" t="s">
        <v>398</v>
      </c>
      <c r="AD692" s="5" t="s">
        <v>399</v>
      </c>
      <c r="AE692" s="5" t="s">
        <v>400</v>
      </c>
      <c r="AF692" s="5" t="s">
        <v>401</v>
      </c>
      <c r="AG692" s="5">
        <v>23502.0</v>
      </c>
      <c r="AH692" s="5" t="s">
        <v>402</v>
      </c>
      <c r="AI692" s="5" t="s">
        <v>5254</v>
      </c>
      <c r="AJ692" s="5" t="s">
        <v>6128</v>
      </c>
      <c r="AK692" s="5" t="s">
        <v>1142</v>
      </c>
    </row>
    <row r="693" ht="15.75" customHeight="1">
      <c r="A693" s="5" t="s">
        <v>6705</v>
      </c>
      <c r="B693" s="5" t="s">
        <v>6706</v>
      </c>
      <c r="C693" s="5" t="s">
        <v>6707</v>
      </c>
      <c r="D693" s="6">
        <v>44727.0</v>
      </c>
      <c r="E693" s="5">
        <v>69560.0</v>
      </c>
      <c r="F693" s="5">
        <v>31618.0</v>
      </c>
      <c r="G693" s="5" t="s">
        <v>2212</v>
      </c>
      <c r="H693" s="5" t="s">
        <v>205</v>
      </c>
      <c r="I693" s="5" t="s">
        <v>6708</v>
      </c>
      <c r="J693" s="5" t="s">
        <v>2214</v>
      </c>
      <c r="K693" s="5" t="s">
        <v>462</v>
      </c>
      <c r="L693" s="5" t="s">
        <v>6709</v>
      </c>
      <c r="M693" s="5" t="s">
        <v>6710</v>
      </c>
      <c r="N693" s="5">
        <v>725.0</v>
      </c>
      <c r="O693" s="5">
        <v>1.0</v>
      </c>
      <c r="P693" s="5" t="s">
        <v>6711</v>
      </c>
      <c r="Q693" s="5" t="s">
        <v>52</v>
      </c>
      <c r="R693" s="5">
        <v>36.0</v>
      </c>
      <c r="S693" s="5" t="s">
        <v>53</v>
      </c>
      <c r="T693" s="5">
        <v>1463.0</v>
      </c>
      <c r="U693" s="5" t="s">
        <v>158</v>
      </c>
      <c r="V693" s="5" t="s">
        <v>6712</v>
      </c>
      <c r="W693" s="5" t="s">
        <v>71</v>
      </c>
      <c r="X693" s="5" t="s">
        <v>52</v>
      </c>
      <c r="Y693" s="5" t="s">
        <v>6713</v>
      </c>
      <c r="Z693" s="5" t="s">
        <v>6714</v>
      </c>
      <c r="AA693" s="5" t="s">
        <v>1831</v>
      </c>
      <c r="AB693" s="5" t="s">
        <v>52</v>
      </c>
      <c r="AC693" s="5" t="s">
        <v>163</v>
      </c>
      <c r="AD693" s="5" t="s">
        <v>164</v>
      </c>
      <c r="AE693" s="5" t="s">
        <v>165</v>
      </c>
      <c r="AF693" s="5" t="s">
        <v>52</v>
      </c>
      <c r="AG693" s="5" t="s">
        <v>52</v>
      </c>
      <c r="AH693" s="5" t="s">
        <v>52</v>
      </c>
      <c r="AI693" s="5" t="s">
        <v>6715</v>
      </c>
      <c r="AJ693" s="5" t="s">
        <v>6716</v>
      </c>
      <c r="AK693" s="5" t="s">
        <v>4619</v>
      </c>
    </row>
    <row r="694" ht="15.75" customHeight="1">
      <c r="A694" s="5" t="s">
        <v>6717</v>
      </c>
      <c r="B694" s="5" t="s">
        <v>6718</v>
      </c>
      <c r="C694" s="5" t="s">
        <v>6707</v>
      </c>
      <c r="D694" s="6">
        <v>44727.0</v>
      </c>
      <c r="E694" s="5">
        <v>193586.0</v>
      </c>
      <c r="F694" s="5">
        <v>87994.0</v>
      </c>
      <c r="G694" s="5" t="s">
        <v>2212</v>
      </c>
      <c r="H694" s="5" t="s">
        <v>205</v>
      </c>
      <c r="I694" s="5" t="s">
        <v>6708</v>
      </c>
      <c r="J694" s="5" t="s">
        <v>2214</v>
      </c>
      <c r="K694" s="5" t="s">
        <v>3678</v>
      </c>
      <c r="L694" s="5" t="s">
        <v>6719</v>
      </c>
      <c r="M694" s="5" t="s">
        <v>6710</v>
      </c>
      <c r="N694" s="5">
        <v>725.0</v>
      </c>
      <c r="O694" s="5">
        <v>3.0</v>
      </c>
      <c r="P694" s="5" t="s">
        <v>6720</v>
      </c>
      <c r="Q694" s="5" t="s">
        <v>52</v>
      </c>
      <c r="R694" s="5">
        <v>92.0</v>
      </c>
      <c r="S694" s="5" t="s">
        <v>53</v>
      </c>
      <c r="T694" s="5">
        <v>3311.0</v>
      </c>
      <c r="U694" s="5" t="s">
        <v>158</v>
      </c>
      <c r="V694" s="5" t="s">
        <v>6721</v>
      </c>
      <c r="W694" s="5" t="s">
        <v>71</v>
      </c>
      <c r="X694" s="5" t="s">
        <v>52</v>
      </c>
      <c r="Y694" s="5" t="s">
        <v>6713</v>
      </c>
      <c r="Z694" s="5" t="s">
        <v>6722</v>
      </c>
      <c r="AA694" s="5" t="s">
        <v>1831</v>
      </c>
      <c r="AB694" s="5" t="s">
        <v>52</v>
      </c>
      <c r="AC694" s="5" t="s">
        <v>163</v>
      </c>
      <c r="AD694" s="5" t="s">
        <v>164</v>
      </c>
      <c r="AE694" s="5" t="s">
        <v>165</v>
      </c>
      <c r="AF694" s="5" t="s">
        <v>52</v>
      </c>
      <c r="AG694" s="5" t="s">
        <v>52</v>
      </c>
      <c r="AH694" s="5" t="s">
        <v>52</v>
      </c>
      <c r="AI694" s="5" t="s">
        <v>6715</v>
      </c>
      <c r="AJ694" s="5" t="s">
        <v>6723</v>
      </c>
      <c r="AK694" s="5" t="s">
        <v>4619</v>
      </c>
    </row>
    <row r="695" ht="15.75" customHeight="1">
      <c r="A695" s="5" t="s">
        <v>6724</v>
      </c>
      <c r="B695" s="5" t="s">
        <v>6725</v>
      </c>
      <c r="C695" s="5" t="s">
        <v>6726</v>
      </c>
      <c r="D695" s="6">
        <v>44726.0</v>
      </c>
      <c r="E695" s="5">
        <v>27434.0</v>
      </c>
      <c r="F695" s="5">
        <v>12470.0</v>
      </c>
      <c r="G695" s="5" t="s">
        <v>613</v>
      </c>
      <c r="H695" s="5" t="s">
        <v>45</v>
      </c>
      <c r="I695" s="5" t="s">
        <v>6727</v>
      </c>
      <c r="J695" s="5" t="s">
        <v>581</v>
      </c>
      <c r="K695" s="5" t="s">
        <v>6728</v>
      </c>
      <c r="L695" s="5" t="s">
        <v>6729</v>
      </c>
      <c r="M695" s="5" t="s">
        <v>6730</v>
      </c>
      <c r="N695" s="5" t="s">
        <v>6731</v>
      </c>
      <c r="O695" s="5">
        <v>1.0</v>
      </c>
      <c r="P695" s="5" t="s">
        <v>6732</v>
      </c>
      <c r="Q695" s="5" t="s">
        <v>52</v>
      </c>
      <c r="R695" s="5">
        <v>50.0</v>
      </c>
      <c r="S695" s="5" t="s">
        <v>115</v>
      </c>
      <c r="T695" s="5">
        <v>0.0</v>
      </c>
      <c r="U695" s="5" t="s">
        <v>70</v>
      </c>
      <c r="V695" s="5" t="s">
        <v>6733</v>
      </c>
      <c r="W695" s="5" t="s">
        <v>55</v>
      </c>
      <c r="X695" s="5" t="s">
        <v>6734</v>
      </c>
      <c r="Y695" s="5" t="s">
        <v>6735</v>
      </c>
      <c r="Z695" s="5">
        <v>414104.0</v>
      </c>
      <c r="AA695" s="5" t="s">
        <v>1831</v>
      </c>
      <c r="AB695" s="5" t="s">
        <v>52</v>
      </c>
      <c r="AC695" s="5" t="s">
        <v>6736</v>
      </c>
      <c r="AD695" s="5" t="s">
        <v>6737</v>
      </c>
      <c r="AE695" s="5" t="s">
        <v>6738</v>
      </c>
      <c r="AF695" s="5" t="s">
        <v>52</v>
      </c>
      <c r="AG695" s="5" t="s">
        <v>52</v>
      </c>
      <c r="AH695" s="5" t="s">
        <v>6739</v>
      </c>
      <c r="AI695" s="5" t="s">
        <v>102</v>
      </c>
      <c r="AJ695" s="5" t="s">
        <v>102</v>
      </c>
      <c r="AK695" s="5" t="s">
        <v>6740</v>
      </c>
    </row>
    <row r="696" ht="15.75" customHeight="1">
      <c r="A696" s="5" t="s">
        <v>6741</v>
      </c>
      <c r="B696" s="5" t="s">
        <v>5972</v>
      </c>
      <c r="C696" s="5" t="s">
        <v>6742</v>
      </c>
      <c r="D696" s="6">
        <v>44725.0</v>
      </c>
      <c r="E696" s="5">
        <v>179.0</v>
      </c>
      <c r="F696" s="5">
        <v>81.0</v>
      </c>
      <c r="G696" s="5" t="s">
        <v>271</v>
      </c>
      <c r="H696" s="5" t="s">
        <v>45</v>
      </c>
      <c r="I696" s="5" t="s">
        <v>6743</v>
      </c>
      <c r="J696" s="5" t="s">
        <v>274</v>
      </c>
      <c r="K696" s="5" t="s">
        <v>6744</v>
      </c>
      <c r="L696" s="5" t="s">
        <v>6505</v>
      </c>
      <c r="M696" s="5" t="s">
        <v>6745</v>
      </c>
      <c r="N696" s="5">
        <v>97005.0</v>
      </c>
      <c r="O696" s="5">
        <v>1.0</v>
      </c>
      <c r="P696" s="5" t="s">
        <v>6746</v>
      </c>
      <c r="Q696" s="5" t="s">
        <v>244</v>
      </c>
      <c r="R696" s="5">
        <v>12.0</v>
      </c>
      <c r="S696" s="5" t="s">
        <v>69</v>
      </c>
      <c r="T696" s="5">
        <v>0.0</v>
      </c>
      <c r="U696" s="5" t="s">
        <v>70</v>
      </c>
      <c r="V696" s="5" t="s">
        <v>6747</v>
      </c>
      <c r="W696" s="5" t="s">
        <v>52</v>
      </c>
      <c r="X696" s="5" t="s">
        <v>52</v>
      </c>
      <c r="Y696" s="5" t="s">
        <v>6748</v>
      </c>
      <c r="Z696" s="5" t="s">
        <v>6749</v>
      </c>
      <c r="AA696" s="5" t="s">
        <v>235</v>
      </c>
      <c r="AB696" s="5" t="s">
        <v>52</v>
      </c>
      <c r="AC696" s="5" t="s">
        <v>72</v>
      </c>
      <c r="AD696" s="5" t="s">
        <v>73</v>
      </c>
      <c r="AE696" s="5" t="s">
        <v>74</v>
      </c>
      <c r="AF696" s="5" t="s">
        <v>75</v>
      </c>
      <c r="AG696" s="5" t="s">
        <v>76</v>
      </c>
      <c r="AH696" s="5" t="s">
        <v>77</v>
      </c>
      <c r="AI696" s="5" t="s">
        <v>102</v>
      </c>
      <c r="AJ696" s="5" t="s">
        <v>102</v>
      </c>
      <c r="AK696" s="5" t="s">
        <v>4683</v>
      </c>
    </row>
    <row r="697" ht="15.75" customHeight="1">
      <c r="A697" s="5" t="s">
        <v>6750</v>
      </c>
      <c r="B697" s="5" t="s">
        <v>5972</v>
      </c>
      <c r="C697" s="5" t="s">
        <v>6742</v>
      </c>
      <c r="D697" s="6">
        <v>44725.0</v>
      </c>
      <c r="E697" s="5">
        <v>142.0</v>
      </c>
      <c r="F697" s="5">
        <v>65.0</v>
      </c>
      <c r="G697" s="5" t="s">
        <v>271</v>
      </c>
      <c r="H697" s="5" t="s">
        <v>45</v>
      </c>
      <c r="I697" s="5" t="s">
        <v>6743</v>
      </c>
      <c r="J697" s="5" t="s">
        <v>274</v>
      </c>
      <c r="K697" s="5" t="s">
        <v>6751</v>
      </c>
      <c r="L697" s="5" t="s">
        <v>6505</v>
      </c>
      <c r="M697" s="5" t="s">
        <v>6745</v>
      </c>
      <c r="N697" s="5">
        <v>97005.0</v>
      </c>
      <c r="O697" s="5">
        <v>1.0</v>
      </c>
      <c r="P697" s="5" t="s">
        <v>6746</v>
      </c>
      <c r="Q697" s="5" t="s">
        <v>244</v>
      </c>
      <c r="R697" s="5">
        <v>10.0</v>
      </c>
      <c r="S697" s="5" t="s">
        <v>69</v>
      </c>
      <c r="T697" s="5">
        <v>0.0</v>
      </c>
      <c r="U697" s="5" t="s">
        <v>70</v>
      </c>
      <c r="V697" s="5" t="s">
        <v>6752</v>
      </c>
      <c r="W697" s="5" t="s">
        <v>52</v>
      </c>
      <c r="X697" s="5" t="s">
        <v>52</v>
      </c>
      <c r="Y697" s="5" t="s">
        <v>6748</v>
      </c>
      <c r="Z697" s="5" t="s">
        <v>6749</v>
      </c>
      <c r="AA697" s="5" t="s">
        <v>235</v>
      </c>
      <c r="AB697" s="5" t="s">
        <v>52</v>
      </c>
      <c r="AC697" s="5" t="s">
        <v>72</v>
      </c>
      <c r="AD697" s="5" t="s">
        <v>73</v>
      </c>
      <c r="AE697" s="5" t="s">
        <v>74</v>
      </c>
      <c r="AF697" s="5" t="s">
        <v>75</v>
      </c>
      <c r="AG697" s="5" t="s">
        <v>76</v>
      </c>
      <c r="AH697" s="5" t="s">
        <v>77</v>
      </c>
      <c r="AI697" s="5" t="s">
        <v>102</v>
      </c>
      <c r="AJ697" s="5" t="s">
        <v>102</v>
      </c>
      <c r="AK697" s="5" t="s">
        <v>4683</v>
      </c>
    </row>
    <row r="698" ht="15.75" customHeight="1">
      <c r="A698" s="5" t="s">
        <v>6753</v>
      </c>
      <c r="B698" s="5" t="s">
        <v>5972</v>
      </c>
      <c r="C698" s="5" t="s">
        <v>6742</v>
      </c>
      <c r="D698" s="6">
        <v>44725.0</v>
      </c>
      <c r="E698" s="5">
        <v>142.0</v>
      </c>
      <c r="F698" s="5">
        <v>65.0</v>
      </c>
      <c r="G698" s="5" t="s">
        <v>271</v>
      </c>
      <c r="H698" s="5" t="s">
        <v>45</v>
      </c>
      <c r="I698" s="5" t="s">
        <v>6743</v>
      </c>
      <c r="J698" s="5" t="s">
        <v>274</v>
      </c>
      <c r="K698" s="5" t="s">
        <v>6754</v>
      </c>
      <c r="L698" s="5" t="s">
        <v>6505</v>
      </c>
      <c r="M698" s="5" t="s">
        <v>6745</v>
      </c>
      <c r="N698" s="5">
        <v>97005.0</v>
      </c>
      <c r="O698" s="5">
        <v>1.0</v>
      </c>
      <c r="P698" s="5" t="s">
        <v>6746</v>
      </c>
      <c r="Q698" s="5" t="s">
        <v>244</v>
      </c>
      <c r="R698" s="5">
        <v>12.0</v>
      </c>
      <c r="S698" s="5" t="s">
        <v>69</v>
      </c>
      <c r="T698" s="5">
        <v>0.0</v>
      </c>
      <c r="U698" s="5" t="s">
        <v>70</v>
      </c>
      <c r="V698" s="5" t="s">
        <v>6755</v>
      </c>
      <c r="W698" s="5" t="s">
        <v>52</v>
      </c>
      <c r="X698" s="5" t="s">
        <v>52</v>
      </c>
      <c r="Y698" s="5" t="s">
        <v>6748</v>
      </c>
      <c r="Z698" s="5" t="s">
        <v>6749</v>
      </c>
      <c r="AA698" s="5" t="s">
        <v>235</v>
      </c>
      <c r="AB698" s="5" t="s">
        <v>52</v>
      </c>
      <c r="AC698" s="5" t="s">
        <v>72</v>
      </c>
      <c r="AD698" s="5" t="s">
        <v>73</v>
      </c>
      <c r="AE698" s="5" t="s">
        <v>74</v>
      </c>
      <c r="AF698" s="5" t="s">
        <v>75</v>
      </c>
      <c r="AG698" s="5" t="s">
        <v>76</v>
      </c>
      <c r="AH698" s="5" t="s">
        <v>77</v>
      </c>
      <c r="AI698" s="5" t="s">
        <v>102</v>
      </c>
      <c r="AJ698" s="5" t="s">
        <v>102</v>
      </c>
      <c r="AK698" s="5" t="s">
        <v>4683</v>
      </c>
    </row>
    <row r="699" ht="15.75" customHeight="1">
      <c r="A699" s="5" t="s">
        <v>6756</v>
      </c>
      <c r="B699" s="5" t="s">
        <v>5972</v>
      </c>
      <c r="C699" s="5" t="s">
        <v>6742</v>
      </c>
      <c r="D699" s="6">
        <v>44725.0</v>
      </c>
      <c r="E699" s="5">
        <v>117.0</v>
      </c>
      <c r="F699" s="5">
        <v>53.0</v>
      </c>
      <c r="G699" s="5" t="s">
        <v>271</v>
      </c>
      <c r="H699" s="5" t="s">
        <v>45</v>
      </c>
      <c r="I699" s="5" t="s">
        <v>6743</v>
      </c>
      <c r="J699" s="5" t="s">
        <v>274</v>
      </c>
      <c r="K699" s="5" t="s">
        <v>6757</v>
      </c>
      <c r="L699" s="5" t="s">
        <v>6505</v>
      </c>
      <c r="M699" s="5" t="s">
        <v>6745</v>
      </c>
      <c r="N699" s="5">
        <v>97005.0</v>
      </c>
      <c r="O699" s="5">
        <v>1.0</v>
      </c>
      <c r="P699" s="5" t="s">
        <v>6746</v>
      </c>
      <c r="Q699" s="5" t="s">
        <v>244</v>
      </c>
      <c r="R699" s="5">
        <v>11.0</v>
      </c>
      <c r="S699" s="5" t="s">
        <v>69</v>
      </c>
      <c r="T699" s="5">
        <v>0.0</v>
      </c>
      <c r="U699" s="5" t="s">
        <v>70</v>
      </c>
      <c r="V699" s="5" t="s">
        <v>6758</v>
      </c>
      <c r="W699" s="5" t="s">
        <v>52</v>
      </c>
      <c r="X699" s="5" t="s">
        <v>52</v>
      </c>
      <c r="Y699" s="5" t="s">
        <v>6748</v>
      </c>
      <c r="Z699" s="5" t="s">
        <v>6749</v>
      </c>
      <c r="AA699" s="5" t="s">
        <v>235</v>
      </c>
      <c r="AB699" s="5" t="s">
        <v>52</v>
      </c>
      <c r="AC699" s="5" t="s">
        <v>72</v>
      </c>
      <c r="AD699" s="5" t="s">
        <v>73</v>
      </c>
      <c r="AE699" s="5" t="s">
        <v>74</v>
      </c>
      <c r="AF699" s="5" t="s">
        <v>75</v>
      </c>
      <c r="AG699" s="5" t="s">
        <v>76</v>
      </c>
      <c r="AH699" s="5" t="s">
        <v>77</v>
      </c>
      <c r="AI699" s="5" t="s">
        <v>102</v>
      </c>
      <c r="AJ699" s="5" t="s">
        <v>102</v>
      </c>
      <c r="AK699" s="5" t="s">
        <v>4683</v>
      </c>
    </row>
    <row r="700" ht="15.75" customHeight="1">
      <c r="A700" s="5" t="s">
        <v>6759</v>
      </c>
      <c r="B700" s="5" t="s">
        <v>6760</v>
      </c>
      <c r="C700" s="5" t="s">
        <v>6761</v>
      </c>
      <c r="D700" s="6">
        <v>44723.0</v>
      </c>
      <c r="E700" s="5">
        <v>12102.0</v>
      </c>
      <c r="F700" s="5">
        <v>5501.0</v>
      </c>
      <c r="G700" s="5" t="s">
        <v>2343</v>
      </c>
      <c r="H700" s="5" t="s">
        <v>149</v>
      </c>
      <c r="I700" s="5" t="s">
        <v>871</v>
      </c>
      <c r="J700" s="5" t="s">
        <v>1460</v>
      </c>
      <c r="K700" s="5" t="s">
        <v>6762</v>
      </c>
      <c r="L700" s="5" t="s">
        <v>6763</v>
      </c>
      <c r="M700" s="5" t="s">
        <v>6764</v>
      </c>
      <c r="N700" s="5">
        <v>30349.0</v>
      </c>
      <c r="O700" s="5">
        <v>1.0</v>
      </c>
      <c r="P700" s="5" t="s">
        <v>6765</v>
      </c>
      <c r="Q700" s="5" t="s">
        <v>4202</v>
      </c>
      <c r="R700" s="5">
        <v>20.0</v>
      </c>
      <c r="S700" s="5" t="s">
        <v>115</v>
      </c>
      <c r="T700" s="5">
        <v>0.0</v>
      </c>
      <c r="U700" s="5" t="s">
        <v>52</v>
      </c>
      <c r="V700" s="5" t="s">
        <v>6766</v>
      </c>
      <c r="W700" s="5" t="s">
        <v>71</v>
      </c>
      <c r="X700" s="5" t="s">
        <v>52</v>
      </c>
      <c r="Y700" s="5" t="s">
        <v>4178</v>
      </c>
      <c r="Z700" s="5" t="s">
        <v>6767</v>
      </c>
      <c r="AA700" s="5" t="s">
        <v>881</v>
      </c>
      <c r="AB700" s="5" t="s">
        <v>52</v>
      </c>
      <c r="AC700" s="5" t="s">
        <v>181</v>
      </c>
      <c r="AD700" s="5" t="s">
        <v>182</v>
      </c>
      <c r="AE700" s="5" t="s">
        <v>183</v>
      </c>
      <c r="AF700" s="5" t="s">
        <v>52</v>
      </c>
      <c r="AG700" s="5" t="s">
        <v>52</v>
      </c>
      <c r="AH700" s="5" t="s">
        <v>184</v>
      </c>
      <c r="AI700" s="5" t="s">
        <v>6760</v>
      </c>
      <c r="AJ700" s="5" t="s">
        <v>6763</v>
      </c>
      <c r="AK700" s="5" t="s">
        <v>6768</v>
      </c>
    </row>
    <row r="701" ht="15.75" customHeight="1">
      <c r="A701" s="5" t="s">
        <v>6769</v>
      </c>
      <c r="B701" s="5" t="s">
        <v>6576</v>
      </c>
      <c r="C701" s="5" t="s">
        <v>6577</v>
      </c>
      <c r="D701" s="6">
        <v>44722.0</v>
      </c>
      <c r="E701" s="5">
        <v>28323.0</v>
      </c>
      <c r="F701" s="5">
        <v>12874.0</v>
      </c>
      <c r="G701" s="5" t="s">
        <v>1652</v>
      </c>
      <c r="H701" s="5" t="s">
        <v>149</v>
      </c>
      <c r="I701" s="5" t="s">
        <v>6770</v>
      </c>
      <c r="J701" s="5" t="s">
        <v>274</v>
      </c>
      <c r="K701" s="5" t="s">
        <v>192</v>
      </c>
      <c r="L701" s="5" t="s">
        <v>6579</v>
      </c>
      <c r="M701" s="5" t="s">
        <v>6580</v>
      </c>
      <c r="N701" s="5">
        <v>27260.0</v>
      </c>
      <c r="O701" s="5">
        <v>2.0</v>
      </c>
      <c r="P701" s="5" t="s">
        <v>6771</v>
      </c>
      <c r="Q701" s="5" t="s">
        <v>156</v>
      </c>
      <c r="R701" s="5">
        <v>146.0</v>
      </c>
      <c r="S701" s="5" t="s">
        <v>115</v>
      </c>
      <c r="T701" s="5">
        <v>1.0</v>
      </c>
      <c r="U701" s="5" t="s">
        <v>70</v>
      </c>
      <c r="V701" s="5" t="s">
        <v>6772</v>
      </c>
      <c r="W701" s="5" t="s">
        <v>52</v>
      </c>
      <c r="X701" s="5" t="s">
        <v>52</v>
      </c>
      <c r="Y701" s="5" t="s">
        <v>6773</v>
      </c>
      <c r="Z701" s="5" t="s">
        <v>6774</v>
      </c>
      <c r="AA701" s="5" t="s">
        <v>604</v>
      </c>
      <c r="AB701" s="5" t="s">
        <v>283</v>
      </c>
      <c r="AC701" s="5" t="s">
        <v>398</v>
      </c>
      <c r="AD701" s="5" t="s">
        <v>399</v>
      </c>
      <c r="AE701" s="5" t="s">
        <v>400</v>
      </c>
      <c r="AF701" s="5" t="s">
        <v>401</v>
      </c>
      <c r="AG701" s="5">
        <v>23502.0</v>
      </c>
      <c r="AH701" s="5" t="s">
        <v>402</v>
      </c>
      <c r="AI701" s="5" t="s">
        <v>6585</v>
      </c>
      <c r="AJ701" s="5" t="s">
        <v>6586</v>
      </c>
      <c r="AK701" s="5" t="s">
        <v>6587</v>
      </c>
    </row>
    <row r="702" ht="15.75" customHeight="1">
      <c r="A702" s="5" t="s">
        <v>6775</v>
      </c>
      <c r="B702" s="5" t="s">
        <v>6776</v>
      </c>
      <c r="C702" s="5" t="s">
        <v>6777</v>
      </c>
      <c r="D702" s="6">
        <v>44721.0</v>
      </c>
      <c r="E702" s="5">
        <v>11088.0</v>
      </c>
      <c r="F702" s="5">
        <v>5040.0</v>
      </c>
      <c r="G702" s="5" t="s">
        <v>6227</v>
      </c>
      <c r="H702" s="5" t="s">
        <v>45</v>
      </c>
      <c r="I702" s="5" t="s">
        <v>2454</v>
      </c>
      <c r="J702" s="5" t="s">
        <v>424</v>
      </c>
      <c r="K702" s="5" t="s">
        <v>6778</v>
      </c>
      <c r="L702" s="5" t="s">
        <v>6779</v>
      </c>
      <c r="M702" s="5" t="s">
        <v>6780</v>
      </c>
      <c r="N702" s="5">
        <v>30720.0</v>
      </c>
      <c r="O702" s="5">
        <v>1.0</v>
      </c>
      <c r="P702" s="5" t="s">
        <v>6781</v>
      </c>
      <c r="Q702" s="5">
        <v>4500.0</v>
      </c>
      <c r="R702" s="5">
        <v>140.0</v>
      </c>
      <c r="S702" s="5" t="s">
        <v>53</v>
      </c>
      <c r="T702" s="5">
        <v>0.0</v>
      </c>
      <c r="U702" s="5" t="s">
        <v>52</v>
      </c>
      <c r="V702" s="5" t="s">
        <v>6782</v>
      </c>
      <c r="W702" s="5" t="s">
        <v>55</v>
      </c>
      <c r="X702" s="5" t="s">
        <v>6783</v>
      </c>
      <c r="Y702" s="5">
        <v>2117.0</v>
      </c>
      <c r="Z702" s="5" t="s">
        <v>6784</v>
      </c>
      <c r="AA702" s="5" t="s">
        <v>235</v>
      </c>
      <c r="AB702" s="5" t="s">
        <v>52</v>
      </c>
      <c r="AC702" s="5" t="s">
        <v>4164</v>
      </c>
      <c r="AD702" s="5" t="s">
        <v>4165</v>
      </c>
      <c r="AE702" s="5" t="s">
        <v>4166</v>
      </c>
      <c r="AF702" s="5" t="s">
        <v>4167</v>
      </c>
      <c r="AG702" s="5">
        <v>55347.0</v>
      </c>
      <c r="AH702" s="5" t="s">
        <v>4168</v>
      </c>
      <c r="AI702" s="5" t="s">
        <v>102</v>
      </c>
      <c r="AJ702" s="5" t="s">
        <v>102</v>
      </c>
      <c r="AK702" s="5" t="s">
        <v>6785</v>
      </c>
    </row>
    <row r="703" ht="15.75" customHeight="1">
      <c r="A703" s="5" t="s">
        <v>6786</v>
      </c>
      <c r="B703" s="5" t="s">
        <v>6102</v>
      </c>
      <c r="C703" s="5" t="s">
        <v>3398</v>
      </c>
      <c r="D703" s="6">
        <v>44719.0</v>
      </c>
      <c r="E703" s="5">
        <v>63791.0</v>
      </c>
      <c r="F703" s="5">
        <v>28996.0</v>
      </c>
      <c r="G703" s="5" t="s">
        <v>634</v>
      </c>
      <c r="H703" s="5" t="s">
        <v>171</v>
      </c>
      <c r="I703" s="5" t="s">
        <v>6787</v>
      </c>
      <c r="J703" s="5" t="s">
        <v>274</v>
      </c>
      <c r="K703" s="5" t="s">
        <v>6788</v>
      </c>
      <c r="L703" s="5" t="s">
        <v>6789</v>
      </c>
      <c r="M703" s="5" t="s">
        <v>6790</v>
      </c>
      <c r="N703" s="5">
        <v>7102.0</v>
      </c>
      <c r="O703" s="5">
        <v>5.0</v>
      </c>
      <c r="P703" s="5" t="s">
        <v>6791</v>
      </c>
      <c r="Q703" s="5" t="s">
        <v>6792</v>
      </c>
      <c r="R703" s="5">
        <v>505.0</v>
      </c>
      <c r="S703" s="5" t="s">
        <v>69</v>
      </c>
      <c r="T703" s="5">
        <v>227.0</v>
      </c>
      <c r="U703" s="5" t="s">
        <v>70</v>
      </c>
      <c r="V703" s="5" t="s">
        <v>6793</v>
      </c>
      <c r="W703" s="5" t="s">
        <v>71</v>
      </c>
      <c r="X703" s="5" t="s">
        <v>52</v>
      </c>
      <c r="Y703" s="5" t="s">
        <v>6794</v>
      </c>
      <c r="Z703" s="5" t="s">
        <v>6795</v>
      </c>
      <c r="AA703" s="5" t="s">
        <v>260</v>
      </c>
      <c r="AB703" s="5" t="s">
        <v>52</v>
      </c>
      <c r="AC703" s="5" t="s">
        <v>72</v>
      </c>
      <c r="AD703" s="5" t="s">
        <v>73</v>
      </c>
      <c r="AE703" s="5" t="s">
        <v>74</v>
      </c>
      <c r="AF703" s="5" t="s">
        <v>75</v>
      </c>
      <c r="AG703" s="5" t="s">
        <v>76</v>
      </c>
      <c r="AH703" s="5" t="s">
        <v>77</v>
      </c>
      <c r="AI703" s="5" t="s">
        <v>6102</v>
      </c>
      <c r="AJ703" s="5" t="s">
        <v>6796</v>
      </c>
      <c r="AK703" s="5" t="s">
        <v>1874</v>
      </c>
    </row>
    <row r="704" ht="15.75" customHeight="1">
      <c r="A704" s="5" t="s">
        <v>6797</v>
      </c>
      <c r="B704" s="5" t="s">
        <v>6798</v>
      </c>
      <c r="C704" s="5" t="s">
        <v>6799</v>
      </c>
      <c r="D704" s="6">
        <v>44719.0</v>
      </c>
      <c r="E704" s="5">
        <v>47300.0</v>
      </c>
      <c r="F704" s="5">
        <v>21500.0</v>
      </c>
      <c r="G704" s="5" t="s">
        <v>659</v>
      </c>
      <c r="H704" s="5" t="s">
        <v>45</v>
      </c>
      <c r="I704" s="5" t="s">
        <v>6800</v>
      </c>
      <c r="J704" s="5" t="s">
        <v>661</v>
      </c>
      <c r="K704" s="5" t="s">
        <v>6801</v>
      </c>
      <c r="L704" s="5" t="s">
        <v>6802</v>
      </c>
      <c r="M704" s="5" t="s">
        <v>6803</v>
      </c>
      <c r="N704" s="5">
        <v>60007.0</v>
      </c>
      <c r="O704" s="5">
        <v>1.0</v>
      </c>
      <c r="P704" s="5" t="s">
        <v>6804</v>
      </c>
      <c r="Q704" s="5">
        <v>2200.0</v>
      </c>
      <c r="R704" s="5">
        <v>7.0</v>
      </c>
      <c r="S704" s="5" t="s">
        <v>6805</v>
      </c>
      <c r="T704" s="5">
        <v>0.0</v>
      </c>
      <c r="U704" s="5" t="s">
        <v>70</v>
      </c>
      <c r="V704" s="5" t="s">
        <v>6806</v>
      </c>
      <c r="W704" s="5" t="s">
        <v>55</v>
      </c>
      <c r="X704" s="5" t="s">
        <v>6807</v>
      </c>
      <c r="Y704" s="5" t="s">
        <v>6808</v>
      </c>
      <c r="Z704" s="5" t="s">
        <v>6809</v>
      </c>
      <c r="AA704" s="5" t="s">
        <v>119</v>
      </c>
      <c r="AB704" s="5" t="s">
        <v>52</v>
      </c>
      <c r="AC704" s="5" t="s">
        <v>5033</v>
      </c>
      <c r="AD704" s="5" t="s">
        <v>52</v>
      </c>
      <c r="AE704" s="5" t="s">
        <v>52</v>
      </c>
      <c r="AF704" s="5" t="s">
        <v>52</v>
      </c>
      <c r="AG704" s="5" t="s">
        <v>52</v>
      </c>
      <c r="AH704" s="5" t="s">
        <v>52</v>
      </c>
      <c r="AI704" s="5" t="s">
        <v>6798</v>
      </c>
      <c r="AJ704" s="5" t="s">
        <v>6810</v>
      </c>
      <c r="AK704" s="5" t="s">
        <v>2235</v>
      </c>
    </row>
    <row r="705" ht="15.75" customHeight="1">
      <c r="A705" s="5" t="s">
        <v>6811</v>
      </c>
      <c r="B705" s="5" t="s">
        <v>5808</v>
      </c>
      <c r="C705" s="5" t="s">
        <v>5808</v>
      </c>
      <c r="D705" s="6">
        <v>44718.0</v>
      </c>
      <c r="E705" s="5">
        <v>39501.0</v>
      </c>
      <c r="F705" s="5">
        <v>17955.0</v>
      </c>
      <c r="G705" s="5" t="s">
        <v>579</v>
      </c>
      <c r="H705" s="5" t="s">
        <v>1792</v>
      </c>
      <c r="I705" s="5" t="s">
        <v>6812</v>
      </c>
      <c r="J705" s="5" t="s">
        <v>581</v>
      </c>
      <c r="K705" s="5" t="s">
        <v>6813</v>
      </c>
      <c r="L705" s="5" t="s">
        <v>6601</v>
      </c>
      <c r="M705" s="5" t="s">
        <v>6602</v>
      </c>
      <c r="N705" s="5">
        <v>29456.0</v>
      </c>
      <c r="O705" s="5">
        <v>1.0</v>
      </c>
      <c r="P705" s="5" t="s">
        <v>6814</v>
      </c>
      <c r="Q705" s="5">
        <v>4500.0</v>
      </c>
      <c r="R705" s="5">
        <v>535.0</v>
      </c>
      <c r="S705" s="5" t="s">
        <v>115</v>
      </c>
      <c r="T705" s="5">
        <v>0.0</v>
      </c>
      <c r="U705" s="5" t="s">
        <v>70</v>
      </c>
      <c r="V705" s="5" t="s">
        <v>6815</v>
      </c>
      <c r="W705" s="5" t="s">
        <v>71</v>
      </c>
      <c r="X705" s="5" t="s">
        <v>52</v>
      </c>
      <c r="Y705" s="5" t="s">
        <v>6816</v>
      </c>
      <c r="Z705" s="5" t="s">
        <v>6817</v>
      </c>
      <c r="AA705" s="5" t="s">
        <v>235</v>
      </c>
      <c r="AB705" s="5" t="s">
        <v>52</v>
      </c>
      <c r="AC705" s="5" t="s">
        <v>398</v>
      </c>
      <c r="AD705" s="5" t="s">
        <v>399</v>
      </c>
      <c r="AE705" s="5" t="s">
        <v>400</v>
      </c>
      <c r="AF705" s="5" t="s">
        <v>401</v>
      </c>
      <c r="AG705" s="5">
        <v>23502.0</v>
      </c>
      <c r="AH705" s="5" t="s">
        <v>402</v>
      </c>
      <c r="AI705" s="5" t="s">
        <v>5808</v>
      </c>
      <c r="AJ705" s="5" t="s">
        <v>6601</v>
      </c>
      <c r="AK705" s="5" t="s">
        <v>1573</v>
      </c>
    </row>
    <row r="706" ht="15.75" customHeight="1">
      <c r="A706" s="5" t="s">
        <v>6818</v>
      </c>
      <c r="B706" s="5" t="s">
        <v>6819</v>
      </c>
      <c r="C706" s="5" t="s">
        <v>6820</v>
      </c>
      <c r="D706" s="6">
        <v>44717.0</v>
      </c>
      <c r="E706" s="5">
        <v>12102.0</v>
      </c>
      <c r="F706" s="5">
        <v>5501.0</v>
      </c>
      <c r="G706" s="5" t="s">
        <v>2343</v>
      </c>
      <c r="H706" s="5" t="s">
        <v>149</v>
      </c>
      <c r="I706" s="5" t="s">
        <v>6821</v>
      </c>
      <c r="J706" s="5" t="s">
        <v>1460</v>
      </c>
      <c r="K706" s="5" t="s">
        <v>6822</v>
      </c>
      <c r="L706" s="5" t="s">
        <v>6823</v>
      </c>
      <c r="M706" s="5" t="s">
        <v>6824</v>
      </c>
      <c r="N706" s="5">
        <v>42240.0</v>
      </c>
      <c r="O706" s="5">
        <v>1.0</v>
      </c>
      <c r="P706" s="5" t="s">
        <v>6765</v>
      </c>
      <c r="Q706" s="5" t="s">
        <v>4202</v>
      </c>
      <c r="R706" s="5">
        <v>20.0</v>
      </c>
      <c r="S706" s="5" t="s">
        <v>69</v>
      </c>
      <c r="T706" s="5">
        <v>0.0</v>
      </c>
      <c r="U706" s="5" t="s">
        <v>70</v>
      </c>
      <c r="V706" s="5" t="s">
        <v>6825</v>
      </c>
      <c r="W706" s="5" t="s">
        <v>55</v>
      </c>
      <c r="X706" s="5" t="s">
        <v>6766</v>
      </c>
      <c r="Y706" s="5" t="s">
        <v>6826</v>
      </c>
      <c r="Z706" s="5" t="s">
        <v>6767</v>
      </c>
      <c r="AA706" s="5" t="s">
        <v>2743</v>
      </c>
      <c r="AB706" s="5" t="s">
        <v>52</v>
      </c>
      <c r="AC706" s="5" t="s">
        <v>6827</v>
      </c>
      <c r="AD706" s="5" t="s">
        <v>6828</v>
      </c>
      <c r="AE706" s="5" t="s">
        <v>6829</v>
      </c>
      <c r="AF706" s="5" t="s">
        <v>52</v>
      </c>
      <c r="AG706" s="5" t="s">
        <v>52</v>
      </c>
      <c r="AH706" s="5" t="s">
        <v>6830</v>
      </c>
      <c r="AI706" s="5" t="s">
        <v>6819</v>
      </c>
      <c r="AJ706" s="5" t="s">
        <v>6831</v>
      </c>
      <c r="AK706" s="5" t="s">
        <v>6832</v>
      </c>
    </row>
    <row r="707" ht="15.75" customHeight="1">
      <c r="A707" s="5" t="s">
        <v>6833</v>
      </c>
      <c r="B707" s="5" t="s">
        <v>168</v>
      </c>
      <c r="C707" s="5" t="s">
        <v>169</v>
      </c>
      <c r="D707" s="6">
        <v>44717.0</v>
      </c>
      <c r="E707" s="5">
        <v>79200.0</v>
      </c>
      <c r="F707" s="5">
        <v>36000.0</v>
      </c>
      <c r="G707" s="5" t="s">
        <v>1321</v>
      </c>
      <c r="H707" s="5" t="s">
        <v>171</v>
      </c>
      <c r="I707" s="5" t="s">
        <v>5612</v>
      </c>
      <c r="J707" s="5" t="s">
        <v>1322</v>
      </c>
      <c r="K707" s="5" t="s">
        <v>6834</v>
      </c>
      <c r="L707" s="5" t="s">
        <v>174</v>
      </c>
      <c r="M707" s="5" t="s">
        <v>175</v>
      </c>
      <c r="N707" s="5" t="s">
        <v>52</v>
      </c>
      <c r="O707" s="5">
        <v>2.0</v>
      </c>
      <c r="P707" s="5" t="s">
        <v>6835</v>
      </c>
      <c r="Q707" s="5" t="s">
        <v>2195</v>
      </c>
      <c r="R707" s="5">
        <v>22110.0</v>
      </c>
      <c r="S707" s="5" t="s">
        <v>115</v>
      </c>
      <c r="T707" s="5">
        <v>0.0</v>
      </c>
      <c r="U707" s="5" t="s">
        <v>52</v>
      </c>
      <c r="V707" s="5" t="s">
        <v>6836</v>
      </c>
      <c r="W707" s="5" t="s">
        <v>52</v>
      </c>
      <c r="X707" s="5" t="s">
        <v>52</v>
      </c>
      <c r="Y707" s="5" t="s">
        <v>6837</v>
      </c>
      <c r="Z707" s="5" t="s">
        <v>6838</v>
      </c>
      <c r="AA707" s="5" t="s">
        <v>260</v>
      </c>
      <c r="AB707" s="5" t="s">
        <v>52</v>
      </c>
      <c r="AC707" s="5" t="s">
        <v>181</v>
      </c>
      <c r="AD707" s="5" t="s">
        <v>182</v>
      </c>
      <c r="AE707" s="5" t="s">
        <v>183</v>
      </c>
      <c r="AF707" s="5" t="s">
        <v>52</v>
      </c>
      <c r="AG707" s="5" t="s">
        <v>52</v>
      </c>
      <c r="AH707" s="5" t="s">
        <v>184</v>
      </c>
      <c r="AI707" s="5" t="s">
        <v>168</v>
      </c>
      <c r="AJ707" s="5" t="s">
        <v>174</v>
      </c>
      <c r="AK707" s="5" t="s">
        <v>185</v>
      </c>
    </row>
    <row r="708" ht="15.75" customHeight="1">
      <c r="A708" s="5" t="s">
        <v>6839</v>
      </c>
      <c r="B708" s="5" t="s">
        <v>168</v>
      </c>
      <c r="C708" s="5" t="s">
        <v>169</v>
      </c>
      <c r="D708" s="6">
        <v>44714.0</v>
      </c>
      <c r="E708" s="5">
        <v>39600.0</v>
      </c>
      <c r="F708" s="5">
        <v>18000.0</v>
      </c>
      <c r="G708" s="5" t="s">
        <v>1321</v>
      </c>
      <c r="H708" s="5" t="s">
        <v>171</v>
      </c>
      <c r="I708" s="5" t="s">
        <v>6840</v>
      </c>
      <c r="J708" s="5" t="s">
        <v>1322</v>
      </c>
      <c r="K708" s="5" t="s">
        <v>4112</v>
      </c>
      <c r="L708" s="5" t="s">
        <v>174</v>
      </c>
      <c r="M708" s="5" t="s">
        <v>6841</v>
      </c>
      <c r="N708" s="5" t="s">
        <v>52</v>
      </c>
      <c r="O708" s="5">
        <v>1.0</v>
      </c>
      <c r="P708" s="5" t="s">
        <v>6842</v>
      </c>
      <c r="Q708" s="5">
        <v>4510.0</v>
      </c>
      <c r="R708" s="5">
        <v>15810.0</v>
      </c>
      <c r="S708" s="5" t="s">
        <v>115</v>
      </c>
      <c r="T708" s="5">
        <v>0.0</v>
      </c>
      <c r="U708" s="5" t="s">
        <v>52</v>
      </c>
      <c r="V708" s="5" t="s">
        <v>6843</v>
      </c>
      <c r="W708" s="5" t="s">
        <v>52</v>
      </c>
      <c r="X708" s="5" t="s">
        <v>52</v>
      </c>
      <c r="Y708" s="5" t="s">
        <v>6844</v>
      </c>
      <c r="Z708" s="5" t="s">
        <v>6845</v>
      </c>
      <c r="AA708" s="5" t="s">
        <v>260</v>
      </c>
      <c r="AB708" s="5" t="s">
        <v>52</v>
      </c>
      <c r="AC708" s="5" t="s">
        <v>181</v>
      </c>
      <c r="AD708" s="5" t="s">
        <v>182</v>
      </c>
      <c r="AE708" s="5" t="s">
        <v>183</v>
      </c>
      <c r="AF708" s="5" t="s">
        <v>52</v>
      </c>
      <c r="AG708" s="5" t="s">
        <v>52</v>
      </c>
      <c r="AH708" s="5" t="s">
        <v>184</v>
      </c>
      <c r="AI708" s="5" t="s">
        <v>168</v>
      </c>
      <c r="AJ708" s="5" t="s">
        <v>174</v>
      </c>
      <c r="AK708" s="5" t="s">
        <v>185</v>
      </c>
    </row>
    <row r="709" ht="15.75" customHeight="1">
      <c r="A709" s="5" t="s">
        <v>6846</v>
      </c>
      <c r="B709" s="5" t="s">
        <v>6847</v>
      </c>
      <c r="C709" s="5" t="s">
        <v>4473</v>
      </c>
      <c r="D709" s="6">
        <v>44713.0</v>
      </c>
      <c r="E709" s="5">
        <v>57156.0</v>
      </c>
      <c r="F709" s="5">
        <v>25980.0</v>
      </c>
      <c r="G709" s="5" t="s">
        <v>1419</v>
      </c>
      <c r="H709" s="5" t="s">
        <v>1534</v>
      </c>
      <c r="I709" s="5" t="s">
        <v>6848</v>
      </c>
      <c r="J709" s="5" t="s">
        <v>256</v>
      </c>
      <c r="K709" s="5" t="s">
        <v>3485</v>
      </c>
      <c r="L709" s="5" t="s">
        <v>6849</v>
      </c>
      <c r="M709" s="5" t="s">
        <v>4475</v>
      </c>
      <c r="N709" s="5">
        <v>8845.0</v>
      </c>
      <c r="O709" s="5">
        <v>1.0</v>
      </c>
      <c r="P709" s="5" t="s">
        <v>6850</v>
      </c>
      <c r="Q709" s="5" t="s">
        <v>91</v>
      </c>
      <c r="R709" s="5">
        <v>75.0</v>
      </c>
      <c r="S709" s="5" t="s">
        <v>115</v>
      </c>
      <c r="T709" s="5">
        <v>0.0</v>
      </c>
      <c r="U709" s="5" t="s">
        <v>70</v>
      </c>
      <c r="V709" s="5" t="s">
        <v>6851</v>
      </c>
      <c r="W709" s="5" t="s">
        <v>52</v>
      </c>
      <c r="X709" s="5" t="s">
        <v>52</v>
      </c>
      <c r="Y709" s="5" t="s">
        <v>6852</v>
      </c>
      <c r="Z709" s="5">
        <v>3174950.0</v>
      </c>
      <c r="AA709" s="5" t="s">
        <v>1831</v>
      </c>
      <c r="AB709" s="5" t="s">
        <v>52</v>
      </c>
      <c r="AC709" s="5" t="s">
        <v>5289</v>
      </c>
      <c r="AD709" s="5" t="s">
        <v>5290</v>
      </c>
      <c r="AE709" s="5" t="s">
        <v>5291</v>
      </c>
      <c r="AF709" s="5" t="s">
        <v>52</v>
      </c>
      <c r="AG709" s="5" t="s">
        <v>52</v>
      </c>
      <c r="AH709" s="5" t="s">
        <v>52</v>
      </c>
      <c r="AI709" s="5" t="s">
        <v>6847</v>
      </c>
      <c r="AJ709" s="5" t="s">
        <v>6853</v>
      </c>
      <c r="AK709" s="5" t="s">
        <v>4479</v>
      </c>
    </row>
    <row r="710" ht="15.75" customHeight="1">
      <c r="A710" s="5" t="s">
        <v>6854</v>
      </c>
      <c r="B710" s="5" t="s">
        <v>6855</v>
      </c>
      <c r="C710" s="5" t="s">
        <v>6856</v>
      </c>
      <c r="D710" s="6">
        <v>44712.0</v>
      </c>
      <c r="E710" s="5">
        <v>2193.0</v>
      </c>
      <c r="F710" s="5">
        <v>997.0</v>
      </c>
      <c r="G710" s="5" t="s">
        <v>3378</v>
      </c>
      <c r="H710" s="5" t="s">
        <v>272</v>
      </c>
      <c r="I710" s="5" t="s">
        <v>6857</v>
      </c>
      <c r="J710" s="5" t="s">
        <v>3378</v>
      </c>
      <c r="K710" s="5" t="s">
        <v>6858</v>
      </c>
      <c r="L710" s="5" t="s">
        <v>6859</v>
      </c>
      <c r="M710" s="5" t="s">
        <v>6860</v>
      </c>
      <c r="N710" s="5">
        <v>55442.0</v>
      </c>
      <c r="O710" s="5">
        <v>1.0</v>
      </c>
      <c r="P710" s="5" t="s">
        <v>6861</v>
      </c>
      <c r="Q710" s="5" t="s">
        <v>211</v>
      </c>
      <c r="R710" s="5">
        <v>139.0</v>
      </c>
      <c r="S710" s="5" t="s">
        <v>53</v>
      </c>
      <c r="T710" s="5">
        <v>0.0</v>
      </c>
      <c r="U710" s="5" t="s">
        <v>52</v>
      </c>
      <c r="V710" s="5" t="s">
        <v>6862</v>
      </c>
      <c r="W710" s="5" t="s">
        <v>55</v>
      </c>
      <c r="X710" s="5" t="s">
        <v>6863</v>
      </c>
      <c r="Y710" s="5" t="s">
        <v>6864</v>
      </c>
      <c r="Z710" s="5" t="s">
        <v>6865</v>
      </c>
      <c r="AA710" s="5" t="s">
        <v>162</v>
      </c>
      <c r="AB710" s="5" t="s">
        <v>52</v>
      </c>
      <c r="AC710" s="5" t="s">
        <v>4164</v>
      </c>
      <c r="AD710" s="5" t="s">
        <v>4165</v>
      </c>
      <c r="AE710" s="5" t="s">
        <v>4166</v>
      </c>
      <c r="AF710" s="5" t="s">
        <v>4167</v>
      </c>
      <c r="AG710" s="5">
        <v>55347.0</v>
      </c>
      <c r="AH710" s="5" t="s">
        <v>4168</v>
      </c>
      <c r="AI710" s="5" t="s">
        <v>102</v>
      </c>
      <c r="AJ710" s="5" t="s">
        <v>102</v>
      </c>
      <c r="AK710" s="5" t="s">
        <v>6866</v>
      </c>
    </row>
    <row r="711" ht="15.75" customHeight="1">
      <c r="A711" s="5" t="s">
        <v>6867</v>
      </c>
      <c r="B711" s="5" t="s">
        <v>6868</v>
      </c>
      <c r="C711" s="5" t="s">
        <v>6869</v>
      </c>
      <c r="D711" s="6">
        <v>44711.0</v>
      </c>
      <c r="E711" s="5">
        <v>19228.0</v>
      </c>
      <c r="F711" s="5">
        <v>8740.0</v>
      </c>
      <c r="G711" s="5" t="s">
        <v>422</v>
      </c>
      <c r="H711" s="5" t="s">
        <v>45</v>
      </c>
      <c r="I711" s="5" t="s">
        <v>2454</v>
      </c>
      <c r="J711" s="5" t="s">
        <v>424</v>
      </c>
      <c r="K711" s="5" t="s">
        <v>6870</v>
      </c>
      <c r="L711" s="5" t="s">
        <v>6871</v>
      </c>
      <c r="M711" s="5" t="s">
        <v>6872</v>
      </c>
      <c r="N711" s="5" t="s">
        <v>52</v>
      </c>
      <c r="O711" s="5">
        <v>1.0</v>
      </c>
      <c r="P711" s="5" t="s">
        <v>6781</v>
      </c>
      <c r="Q711" s="5">
        <v>4500.0</v>
      </c>
      <c r="R711" s="5">
        <v>140.0</v>
      </c>
      <c r="S711" s="5" t="s">
        <v>115</v>
      </c>
      <c r="T711" s="5">
        <v>0.0</v>
      </c>
      <c r="U711" s="5" t="s">
        <v>70</v>
      </c>
      <c r="V711" s="5" t="s">
        <v>6783</v>
      </c>
      <c r="W711" s="5" t="s">
        <v>71</v>
      </c>
      <c r="X711" s="5" t="s">
        <v>52</v>
      </c>
      <c r="Y711" s="5" t="s">
        <v>6873</v>
      </c>
      <c r="Z711" s="5" t="s">
        <v>6784</v>
      </c>
      <c r="AA711" s="5" t="s">
        <v>235</v>
      </c>
      <c r="AB711" s="5" t="s">
        <v>52</v>
      </c>
      <c r="AC711" s="5" t="s">
        <v>398</v>
      </c>
      <c r="AD711" s="5" t="s">
        <v>399</v>
      </c>
      <c r="AE711" s="5" t="s">
        <v>400</v>
      </c>
      <c r="AF711" s="5" t="s">
        <v>401</v>
      </c>
      <c r="AG711" s="5">
        <v>23502.0</v>
      </c>
      <c r="AH711" s="5" t="s">
        <v>402</v>
      </c>
      <c r="AI711" s="5" t="s">
        <v>6868</v>
      </c>
      <c r="AJ711" s="5" t="s">
        <v>6871</v>
      </c>
      <c r="AK711" s="5" t="s">
        <v>6874</v>
      </c>
    </row>
    <row r="712" ht="15.75" customHeight="1">
      <c r="A712" s="5" t="s">
        <v>6875</v>
      </c>
      <c r="B712" s="5" t="s">
        <v>6876</v>
      </c>
      <c r="C712" s="5" t="s">
        <v>6877</v>
      </c>
      <c r="D712" s="6">
        <v>44711.0</v>
      </c>
      <c r="E712" s="5">
        <v>36623.0</v>
      </c>
      <c r="F712" s="5">
        <v>16647.0</v>
      </c>
      <c r="G712" s="5" t="s">
        <v>6377</v>
      </c>
      <c r="H712" s="5" t="s">
        <v>45</v>
      </c>
      <c r="I712" s="5" t="s">
        <v>2454</v>
      </c>
      <c r="J712" s="5" t="s">
        <v>4533</v>
      </c>
      <c r="K712" s="5" t="s">
        <v>6878</v>
      </c>
      <c r="L712" s="5" t="s">
        <v>6879</v>
      </c>
      <c r="M712" s="5" t="s">
        <v>6880</v>
      </c>
      <c r="N712" s="5" t="s">
        <v>6881</v>
      </c>
      <c r="O712" s="5">
        <v>4.0</v>
      </c>
      <c r="P712" s="5" t="s">
        <v>6882</v>
      </c>
      <c r="Q712" s="5" t="s">
        <v>691</v>
      </c>
      <c r="R712" s="5">
        <v>6585.0</v>
      </c>
      <c r="S712" s="5" t="s">
        <v>115</v>
      </c>
      <c r="T712" s="5">
        <v>0.0</v>
      </c>
      <c r="U712" s="5" t="s">
        <v>52</v>
      </c>
      <c r="V712" s="5" t="s">
        <v>6883</v>
      </c>
      <c r="W712" s="5" t="s">
        <v>71</v>
      </c>
      <c r="X712" s="5" t="s">
        <v>52</v>
      </c>
      <c r="Y712" s="5">
        <v>2117.0</v>
      </c>
      <c r="Z712" s="5" t="s">
        <v>6884</v>
      </c>
      <c r="AA712" s="5" t="s">
        <v>235</v>
      </c>
      <c r="AB712" s="5" t="s">
        <v>52</v>
      </c>
      <c r="AC712" s="5" t="s">
        <v>181</v>
      </c>
      <c r="AD712" s="5" t="s">
        <v>182</v>
      </c>
      <c r="AE712" s="5" t="s">
        <v>183</v>
      </c>
      <c r="AF712" s="5" t="s">
        <v>52</v>
      </c>
      <c r="AG712" s="5" t="s">
        <v>52</v>
      </c>
      <c r="AH712" s="5" t="s">
        <v>184</v>
      </c>
      <c r="AI712" s="5" t="s">
        <v>6876</v>
      </c>
      <c r="AJ712" s="5" t="s">
        <v>6879</v>
      </c>
      <c r="AK712" s="5" t="s">
        <v>6885</v>
      </c>
    </row>
    <row r="713" ht="15.75" customHeight="1">
      <c r="A713" s="5" t="s">
        <v>6875</v>
      </c>
      <c r="B713" s="5" t="s">
        <v>6886</v>
      </c>
      <c r="C713" s="5" t="s">
        <v>6877</v>
      </c>
      <c r="D713" s="6">
        <v>44711.0</v>
      </c>
      <c r="E713" s="5">
        <v>36623.0</v>
      </c>
      <c r="F713" s="5">
        <v>16647.0</v>
      </c>
      <c r="G713" s="5" t="s">
        <v>6377</v>
      </c>
      <c r="H713" s="5" t="s">
        <v>45</v>
      </c>
      <c r="I713" s="5" t="s">
        <v>2454</v>
      </c>
      <c r="J713" s="5" t="s">
        <v>4533</v>
      </c>
      <c r="K713" s="5" t="s">
        <v>6878</v>
      </c>
      <c r="L713" s="5" t="s">
        <v>6887</v>
      </c>
      <c r="M713" s="5" t="s">
        <v>6888</v>
      </c>
      <c r="N713" s="5">
        <v>10118.0</v>
      </c>
      <c r="O713" s="5">
        <v>4.0</v>
      </c>
      <c r="P713" s="5" t="s">
        <v>6882</v>
      </c>
      <c r="Q713" s="5" t="s">
        <v>691</v>
      </c>
      <c r="R713" s="5">
        <v>6585.0</v>
      </c>
      <c r="S713" s="5" t="s">
        <v>115</v>
      </c>
      <c r="T713" s="5">
        <v>0.0</v>
      </c>
      <c r="U713" s="5" t="s">
        <v>52</v>
      </c>
      <c r="V713" s="5" t="s">
        <v>6889</v>
      </c>
      <c r="W713" s="5" t="s">
        <v>55</v>
      </c>
      <c r="X713" s="5" t="s">
        <v>6883</v>
      </c>
      <c r="Y713" s="5">
        <v>2117.0</v>
      </c>
      <c r="Z713" s="5" t="s">
        <v>6884</v>
      </c>
      <c r="AA713" s="5" t="s">
        <v>235</v>
      </c>
      <c r="AB713" s="5" t="s">
        <v>52</v>
      </c>
      <c r="AC713" s="5" t="s">
        <v>181</v>
      </c>
      <c r="AD713" s="5" t="s">
        <v>182</v>
      </c>
      <c r="AE713" s="5" t="s">
        <v>183</v>
      </c>
      <c r="AF713" s="5" t="s">
        <v>52</v>
      </c>
      <c r="AG713" s="5" t="s">
        <v>52</v>
      </c>
      <c r="AH713" s="5" t="s">
        <v>184</v>
      </c>
      <c r="AI713" s="5" t="s">
        <v>6886</v>
      </c>
      <c r="AJ713" s="5" t="s">
        <v>6887</v>
      </c>
      <c r="AK713" s="5" t="s">
        <v>6885</v>
      </c>
    </row>
    <row r="714" ht="15.75" customHeight="1">
      <c r="A714" s="5" t="s">
        <v>6890</v>
      </c>
      <c r="B714" s="5" t="s">
        <v>6891</v>
      </c>
      <c r="C714" s="5" t="s">
        <v>102</v>
      </c>
      <c r="D714" s="6">
        <v>44710.0</v>
      </c>
      <c r="E714" s="5">
        <v>201379.0</v>
      </c>
      <c r="F714" s="5">
        <v>91536.0</v>
      </c>
      <c r="G714" s="5" t="s">
        <v>634</v>
      </c>
      <c r="H714" s="5" t="s">
        <v>480</v>
      </c>
      <c r="I714" s="5" t="s">
        <v>1307</v>
      </c>
      <c r="J714" s="5" t="s">
        <v>274</v>
      </c>
      <c r="K714" s="5" t="s">
        <v>6892</v>
      </c>
      <c r="L714" s="5" t="s">
        <v>6893</v>
      </c>
      <c r="M714" s="5" t="s">
        <v>102</v>
      </c>
      <c r="N714" s="5" t="s">
        <v>52</v>
      </c>
      <c r="O714" s="5">
        <v>5.0</v>
      </c>
      <c r="P714" s="5" t="s">
        <v>6894</v>
      </c>
      <c r="Q714" s="5" t="s">
        <v>6895</v>
      </c>
      <c r="R714" s="5">
        <v>280.0</v>
      </c>
      <c r="S714" s="5" t="s">
        <v>53</v>
      </c>
      <c r="T714" s="5">
        <v>1.0</v>
      </c>
      <c r="U714" s="5" t="s">
        <v>70</v>
      </c>
      <c r="V714" s="5" t="s">
        <v>6896</v>
      </c>
      <c r="W714" s="5" t="s">
        <v>52</v>
      </c>
      <c r="X714" s="5" t="s">
        <v>52</v>
      </c>
      <c r="Y714" s="5" t="s">
        <v>6897</v>
      </c>
      <c r="Z714" s="5" t="s">
        <v>6898</v>
      </c>
      <c r="AA714" s="5" t="s">
        <v>59</v>
      </c>
      <c r="AB714" s="5" t="s">
        <v>52</v>
      </c>
      <c r="AC714" s="5" t="s">
        <v>398</v>
      </c>
      <c r="AD714" s="5" t="s">
        <v>399</v>
      </c>
      <c r="AE714" s="5" t="s">
        <v>400</v>
      </c>
      <c r="AF714" s="5" t="s">
        <v>401</v>
      </c>
      <c r="AG714" s="5">
        <v>23502.0</v>
      </c>
      <c r="AH714" s="5" t="s">
        <v>402</v>
      </c>
      <c r="AI714" s="5" t="s">
        <v>6899</v>
      </c>
      <c r="AJ714" s="5" t="s">
        <v>6900</v>
      </c>
      <c r="AK714" s="5" t="s">
        <v>1874</v>
      </c>
    </row>
    <row r="715" ht="15.75" customHeight="1">
      <c r="A715" s="5" t="s">
        <v>6901</v>
      </c>
      <c r="B715" s="5" t="s">
        <v>5602</v>
      </c>
      <c r="C715" s="5" t="s">
        <v>5603</v>
      </c>
      <c r="D715" s="6">
        <v>44709.0</v>
      </c>
      <c r="E715" s="5">
        <v>56056.0</v>
      </c>
      <c r="F715" s="5">
        <v>25480.0</v>
      </c>
      <c r="G715" s="5" t="s">
        <v>1419</v>
      </c>
      <c r="H715" s="5" t="s">
        <v>1534</v>
      </c>
      <c r="I715" s="5" t="s">
        <v>6902</v>
      </c>
      <c r="J715" s="5" t="s">
        <v>256</v>
      </c>
      <c r="K715" s="5" t="s">
        <v>3485</v>
      </c>
      <c r="L715" s="5" t="s">
        <v>6903</v>
      </c>
      <c r="M715" s="5" t="s">
        <v>6904</v>
      </c>
      <c r="N715" s="5" t="s">
        <v>52</v>
      </c>
      <c r="O715" s="5">
        <v>1.0</v>
      </c>
      <c r="P715" s="5" t="s">
        <v>6905</v>
      </c>
      <c r="Q715" s="5" t="s">
        <v>91</v>
      </c>
      <c r="R715" s="5">
        <v>56.0</v>
      </c>
      <c r="S715" s="5" t="s">
        <v>1077</v>
      </c>
      <c r="T715" s="5">
        <v>0.0</v>
      </c>
      <c r="U715" s="5" t="s">
        <v>70</v>
      </c>
      <c r="V715" s="5" t="s">
        <v>6906</v>
      </c>
      <c r="W715" s="5" t="s">
        <v>52</v>
      </c>
      <c r="X715" s="5" t="s">
        <v>52</v>
      </c>
      <c r="Y715" s="5" t="s">
        <v>6907</v>
      </c>
      <c r="Z715" s="5">
        <v>3302085.0</v>
      </c>
      <c r="AA715" s="5" t="s">
        <v>235</v>
      </c>
      <c r="AB715" s="5" t="s">
        <v>52</v>
      </c>
      <c r="AC715" s="5" t="s">
        <v>5289</v>
      </c>
      <c r="AD715" s="5" t="s">
        <v>5290</v>
      </c>
      <c r="AE715" s="5" t="s">
        <v>5291</v>
      </c>
      <c r="AF715" s="5" t="s">
        <v>52</v>
      </c>
      <c r="AG715" s="5" t="s">
        <v>52</v>
      </c>
      <c r="AH715" s="5" t="s">
        <v>52</v>
      </c>
      <c r="AI715" s="5" t="s">
        <v>5602</v>
      </c>
      <c r="AJ715" s="5" t="s">
        <v>6908</v>
      </c>
      <c r="AK715" s="5" t="s">
        <v>1428</v>
      </c>
    </row>
    <row r="716" ht="15.75" customHeight="1">
      <c r="A716" s="5" t="s">
        <v>6909</v>
      </c>
      <c r="B716" s="5" t="s">
        <v>6910</v>
      </c>
      <c r="C716" s="5" t="s">
        <v>6911</v>
      </c>
      <c r="D716" s="6">
        <v>44707.0</v>
      </c>
      <c r="E716" s="5">
        <v>19331.0</v>
      </c>
      <c r="F716" s="5">
        <v>8787.0</v>
      </c>
      <c r="G716" s="5" t="s">
        <v>766</v>
      </c>
      <c r="H716" s="5" t="s">
        <v>84</v>
      </c>
      <c r="I716" s="5" t="s">
        <v>6912</v>
      </c>
      <c r="J716" s="5" t="s">
        <v>768</v>
      </c>
      <c r="K716" s="5" t="s">
        <v>6913</v>
      </c>
      <c r="L716" s="5" t="s">
        <v>6914</v>
      </c>
      <c r="M716" s="5" t="s">
        <v>6915</v>
      </c>
      <c r="N716" s="5">
        <v>97005.0</v>
      </c>
      <c r="O716" s="5">
        <v>1.0</v>
      </c>
      <c r="P716" s="5" t="s">
        <v>6916</v>
      </c>
      <c r="Q716" s="5">
        <v>4510.0</v>
      </c>
      <c r="R716" s="5">
        <v>1215.0</v>
      </c>
      <c r="S716" s="5" t="s">
        <v>69</v>
      </c>
      <c r="T716" s="5">
        <v>66.0</v>
      </c>
      <c r="U716" s="5" t="s">
        <v>93</v>
      </c>
      <c r="V716" s="5" t="s">
        <v>6917</v>
      </c>
      <c r="W716" s="5" t="s">
        <v>52</v>
      </c>
      <c r="X716" s="5" t="s">
        <v>52</v>
      </c>
      <c r="Y716" s="5" t="s">
        <v>6918</v>
      </c>
      <c r="Z716" s="5" t="s">
        <v>6919</v>
      </c>
      <c r="AA716" s="5" t="s">
        <v>260</v>
      </c>
      <c r="AB716" s="5" t="s">
        <v>52</v>
      </c>
      <c r="AC716" s="5" t="s">
        <v>216</v>
      </c>
      <c r="AD716" s="5" t="s">
        <v>217</v>
      </c>
      <c r="AE716" s="5" t="s">
        <v>218</v>
      </c>
      <c r="AF716" s="5" t="s">
        <v>52</v>
      </c>
      <c r="AG716" s="5" t="s">
        <v>52</v>
      </c>
      <c r="AH716" s="5" t="s">
        <v>52</v>
      </c>
      <c r="AI716" s="5" t="s">
        <v>6920</v>
      </c>
      <c r="AJ716" s="5" t="s">
        <v>6921</v>
      </c>
      <c r="AK716" s="5" t="s">
        <v>776</v>
      </c>
    </row>
    <row r="717" ht="15.75" customHeight="1">
      <c r="A717" s="5" t="s">
        <v>6922</v>
      </c>
      <c r="B717" s="5" t="s">
        <v>6923</v>
      </c>
      <c r="C717" s="5" t="s">
        <v>6924</v>
      </c>
      <c r="D717" s="6">
        <v>44707.0</v>
      </c>
      <c r="E717" s="5">
        <v>43410.0</v>
      </c>
      <c r="F717" s="5">
        <v>19732.0</v>
      </c>
      <c r="G717" s="5" t="s">
        <v>422</v>
      </c>
      <c r="H717" s="5" t="s">
        <v>84</v>
      </c>
      <c r="I717" s="5" t="s">
        <v>6912</v>
      </c>
      <c r="J717" s="5" t="s">
        <v>424</v>
      </c>
      <c r="K717" s="5" t="s">
        <v>6925</v>
      </c>
      <c r="L717" s="5" t="s">
        <v>6926</v>
      </c>
      <c r="M717" s="5" t="s">
        <v>6927</v>
      </c>
      <c r="N717" s="5" t="s">
        <v>52</v>
      </c>
      <c r="O717" s="5">
        <v>1.0</v>
      </c>
      <c r="P717" s="5" t="s">
        <v>6928</v>
      </c>
      <c r="Q717" s="5">
        <v>4510.0</v>
      </c>
      <c r="R717" s="5">
        <v>56.0</v>
      </c>
      <c r="S717" s="5" t="s">
        <v>53</v>
      </c>
      <c r="T717" s="5">
        <v>0.0</v>
      </c>
      <c r="U717" s="5" t="s">
        <v>93</v>
      </c>
      <c r="V717" s="5" t="s">
        <v>6929</v>
      </c>
      <c r="W717" s="5" t="s">
        <v>55</v>
      </c>
      <c r="X717" s="5" t="s">
        <v>6930</v>
      </c>
      <c r="Y717" s="5" t="s">
        <v>6931</v>
      </c>
      <c r="Z717" s="5" t="s">
        <v>6932</v>
      </c>
      <c r="AA717" s="5" t="s">
        <v>260</v>
      </c>
      <c r="AB717" s="5" t="s">
        <v>52</v>
      </c>
      <c r="AC717" s="5" t="s">
        <v>3141</v>
      </c>
      <c r="AD717" s="5" t="s">
        <v>3142</v>
      </c>
      <c r="AE717" s="5" t="s">
        <v>162</v>
      </c>
      <c r="AF717" s="5" t="s">
        <v>52</v>
      </c>
      <c r="AG717" s="5" t="s">
        <v>52</v>
      </c>
      <c r="AH717" s="5" t="s">
        <v>3143</v>
      </c>
      <c r="AI717" s="5" t="s">
        <v>102</v>
      </c>
      <c r="AJ717" s="5" t="s">
        <v>102</v>
      </c>
      <c r="AK717" s="5" t="s">
        <v>6933</v>
      </c>
    </row>
    <row r="718" ht="15.75" customHeight="1">
      <c r="A718" s="5" t="s">
        <v>6934</v>
      </c>
      <c r="B718" s="5" t="s">
        <v>577</v>
      </c>
      <c r="C718" s="5" t="s">
        <v>5663</v>
      </c>
      <c r="D718" s="6">
        <v>44705.0</v>
      </c>
      <c r="E718" s="5">
        <v>34187.0</v>
      </c>
      <c r="F718" s="5">
        <v>15540.0</v>
      </c>
      <c r="G718" s="5" t="s">
        <v>1458</v>
      </c>
      <c r="H718" s="5" t="s">
        <v>189</v>
      </c>
      <c r="I718" s="5" t="s">
        <v>6935</v>
      </c>
      <c r="J718" s="5" t="s">
        <v>1460</v>
      </c>
      <c r="K718" s="5" t="s">
        <v>6936</v>
      </c>
      <c r="L718" s="5" t="s">
        <v>6937</v>
      </c>
      <c r="M718" s="5" t="s">
        <v>6938</v>
      </c>
      <c r="N718" s="5" t="s">
        <v>52</v>
      </c>
      <c r="O718" s="5">
        <v>1.0</v>
      </c>
      <c r="P718" s="5" t="s">
        <v>6939</v>
      </c>
      <c r="Q718" s="5" t="s">
        <v>244</v>
      </c>
      <c r="R718" s="5">
        <v>1030.0</v>
      </c>
      <c r="S718" s="5" t="s">
        <v>115</v>
      </c>
      <c r="T718" s="5">
        <v>49.0</v>
      </c>
      <c r="U718" s="5" t="s">
        <v>70</v>
      </c>
      <c r="V718" s="5" t="s">
        <v>6940</v>
      </c>
      <c r="W718" s="5" t="s">
        <v>52</v>
      </c>
      <c r="X718" s="5" t="s">
        <v>52</v>
      </c>
      <c r="Y718" s="5" t="s">
        <v>6941</v>
      </c>
      <c r="Z718" s="5" t="s">
        <v>6942</v>
      </c>
      <c r="AA718" s="5" t="s">
        <v>162</v>
      </c>
      <c r="AB718" s="5" t="s">
        <v>52</v>
      </c>
      <c r="AC718" s="5" t="s">
        <v>72</v>
      </c>
      <c r="AD718" s="5" t="s">
        <v>73</v>
      </c>
      <c r="AE718" s="5" t="s">
        <v>74</v>
      </c>
      <c r="AF718" s="5" t="s">
        <v>75</v>
      </c>
      <c r="AG718" s="5" t="s">
        <v>76</v>
      </c>
      <c r="AH718" s="5" t="s">
        <v>77</v>
      </c>
      <c r="AI718" s="5" t="s">
        <v>3093</v>
      </c>
      <c r="AJ718" s="5" t="s">
        <v>3604</v>
      </c>
      <c r="AK718" s="5" t="s">
        <v>5671</v>
      </c>
    </row>
    <row r="719" ht="15.75" customHeight="1">
      <c r="A719" s="5" t="s">
        <v>6943</v>
      </c>
      <c r="B719" s="5" t="s">
        <v>6944</v>
      </c>
      <c r="C719" s="5" t="s">
        <v>6945</v>
      </c>
      <c r="D719" s="6">
        <v>44705.0</v>
      </c>
      <c r="E719" s="5">
        <v>62711.0</v>
      </c>
      <c r="F719" s="5">
        <v>28505.0</v>
      </c>
      <c r="G719" s="5" t="s">
        <v>1321</v>
      </c>
      <c r="H719" s="5" t="s">
        <v>45</v>
      </c>
      <c r="I719" s="5" t="s">
        <v>6946</v>
      </c>
      <c r="J719" s="5" t="s">
        <v>1322</v>
      </c>
      <c r="K719" s="5" t="s">
        <v>744</v>
      </c>
      <c r="L719" s="5" t="s">
        <v>6947</v>
      </c>
      <c r="M719" s="5" t="s">
        <v>6948</v>
      </c>
      <c r="N719" s="5" t="s">
        <v>52</v>
      </c>
      <c r="O719" s="5">
        <v>1.0</v>
      </c>
      <c r="P719" s="5" t="s">
        <v>6949</v>
      </c>
      <c r="Q719" s="5">
        <v>4500.0</v>
      </c>
      <c r="R719" s="5">
        <v>9558.0</v>
      </c>
      <c r="S719" s="5" t="s">
        <v>53</v>
      </c>
      <c r="T719" s="5">
        <v>0.0</v>
      </c>
      <c r="U719" s="5" t="s">
        <v>70</v>
      </c>
      <c r="V719" s="5" t="s">
        <v>6950</v>
      </c>
      <c r="W719" s="5" t="s">
        <v>52</v>
      </c>
      <c r="X719" s="5" t="s">
        <v>52</v>
      </c>
      <c r="Y719" s="5" t="s">
        <v>6951</v>
      </c>
      <c r="Z719" s="5">
        <v>50241.0</v>
      </c>
      <c r="AA719" s="5" t="s">
        <v>59</v>
      </c>
      <c r="AB719" s="5" t="s">
        <v>52</v>
      </c>
      <c r="AC719" s="5" t="s">
        <v>398</v>
      </c>
      <c r="AD719" s="5" t="s">
        <v>399</v>
      </c>
      <c r="AE719" s="5" t="s">
        <v>400</v>
      </c>
      <c r="AF719" s="5" t="s">
        <v>401</v>
      </c>
      <c r="AG719" s="5">
        <v>23502.0</v>
      </c>
      <c r="AH719" s="5" t="s">
        <v>402</v>
      </c>
      <c r="AI719" s="5" t="s">
        <v>6952</v>
      </c>
      <c r="AJ719" s="5" t="s">
        <v>6953</v>
      </c>
      <c r="AK719" s="5" t="s">
        <v>6954</v>
      </c>
    </row>
    <row r="720" ht="15.75" customHeight="1">
      <c r="A720" s="5" t="s">
        <v>6955</v>
      </c>
      <c r="B720" s="5" t="s">
        <v>6956</v>
      </c>
      <c r="C720" s="5" t="s">
        <v>5808</v>
      </c>
      <c r="D720" s="6">
        <v>44704.0</v>
      </c>
      <c r="E720" s="5">
        <v>49328.0</v>
      </c>
      <c r="F720" s="5">
        <v>22422.0</v>
      </c>
      <c r="G720" s="5" t="s">
        <v>579</v>
      </c>
      <c r="H720" s="5" t="s">
        <v>1792</v>
      </c>
      <c r="I720" s="5" t="s">
        <v>3074</v>
      </c>
      <c r="J720" s="5" t="s">
        <v>581</v>
      </c>
      <c r="K720" s="5" t="s">
        <v>6957</v>
      </c>
      <c r="L720" s="5" t="s">
        <v>5811</v>
      </c>
      <c r="M720" s="5" t="s">
        <v>6958</v>
      </c>
      <c r="N720" s="5">
        <v>29456.0</v>
      </c>
      <c r="O720" s="5">
        <v>1.0</v>
      </c>
      <c r="P720" s="5" t="s">
        <v>6959</v>
      </c>
      <c r="Q720" s="5">
        <v>4500.0</v>
      </c>
      <c r="R720" s="5">
        <v>869.0</v>
      </c>
      <c r="S720" s="5" t="s">
        <v>53</v>
      </c>
      <c r="T720" s="5">
        <v>0.0</v>
      </c>
      <c r="U720" s="5" t="s">
        <v>70</v>
      </c>
      <c r="V720" s="5" t="s">
        <v>6960</v>
      </c>
      <c r="W720" s="5" t="s">
        <v>71</v>
      </c>
      <c r="X720" s="5" t="s">
        <v>52</v>
      </c>
      <c r="Y720" s="5" t="s">
        <v>6961</v>
      </c>
      <c r="Z720" s="5" t="s">
        <v>6962</v>
      </c>
      <c r="AA720" s="5" t="s">
        <v>119</v>
      </c>
      <c r="AB720" s="5" t="s">
        <v>52</v>
      </c>
      <c r="AC720" s="5" t="s">
        <v>398</v>
      </c>
      <c r="AD720" s="5" t="s">
        <v>399</v>
      </c>
      <c r="AE720" s="5" t="s">
        <v>400</v>
      </c>
      <c r="AF720" s="5" t="s">
        <v>401</v>
      </c>
      <c r="AG720" s="5">
        <v>23502.0</v>
      </c>
      <c r="AH720" s="5" t="s">
        <v>402</v>
      </c>
      <c r="AI720" s="5" t="s">
        <v>6956</v>
      </c>
      <c r="AJ720" s="5" t="s">
        <v>6601</v>
      </c>
      <c r="AK720" s="5" t="s">
        <v>1573</v>
      </c>
    </row>
    <row r="721" ht="15.75" customHeight="1">
      <c r="A721" s="5" t="s">
        <v>6963</v>
      </c>
      <c r="B721" s="5" t="s">
        <v>6964</v>
      </c>
      <c r="C721" s="5" t="s">
        <v>6965</v>
      </c>
      <c r="D721" s="6">
        <v>44704.0</v>
      </c>
      <c r="E721" s="5">
        <v>22022.0</v>
      </c>
      <c r="F721" s="5">
        <v>10010.0</v>
      </c>
      <c r="G721" s="5" t="s">
        <v>1652</v>
      </c>
      <c r="H721" s="5" t="s">
        <v>171</v>
      </c>
      <c r="I721" s="5" t="s">
        <v>6966</v>
      </c>
      <c r="J721" s="5" t="s">
        <v>274</v>
      </c>
      <c r="K721" s="5" t="s">
        <v>6967</v>
      </c>
      <c r="L721" s="5" t="s">
        <v>6968</v>
      </c>
      <c r="M721" s="5" t="s">
        <v>6969</v>
      </c>
      <c r="N721" s="5" t="s">
        <v>52</v>
      </c>
      <c r="O721" s="5">
        <v>1.0</v>
      </c>
      <c r="P721" s="5" t="s">
        <v>6970</v>
      </c>
      <c r="Q721" s="5">
        <v>4500.0</v>
      </c>
      <c r="R721" s="5">
        <v>20.0</v>
      </c>
      <c r="S721" s="5" t="s">
        <v>53</v>
      </c>
      <c r="T721" s="5">
        <v>0.0</v>
      </c>
      <c r="U721" s="5" t="s">
        <v>70</v>
      </c>
      <c r="V721" s="5" t="s">
        <v>6971</v>
      </c>
      <c r="W721" s="5" t="s">
        <v>52</v>
      </c>
      <c r="X721" s="5" t="s">
        <v>52</v>
      </c>
      <c r="Y721" s="5" t="s">
        <v>6972</v>
      </c>
      <c r="Z721" s="5" t="s">
        <v>6973</v>
      </c>
      <c r="AA721" s="5" t="s">
        <v>119</v>
      </c>
      <c r="AB721" s="5" t="s">
        <v>52</v>
      </c>
      <c r="AC721" s="5" t="s">
        <v>398</v>
      </c>
      <c r="AD721" s="5" t="s">
        <v>399</v>
      </c>
      <c r="AE721" s="5" t="s">
        <v>400</v>
      </c>
      <c r="AF721" s="5" t="s">
        <v>401</v>
      </c>
      <c r="AG721" s="5">
        <v>23502.0</v>
      </c>
      <c r="AH721" s="5" t="s">
        <v>402</v>
      </c>
      <c r="AI721" s="5" t="s">
        <v>6974</v>
      </c>
      <c r="AJ721" s="5" t="s">
        <v>6975</v>
      </c>
      <c r="AK721" s="5" t="s">
        <v>6587</v>
      </c>
    </row>
    <row r="722" ht="15.75" customHeight="1">
      <c r="A722" s="5" t="s">
        <v>6976</v>
      </c>
      <c r="B722" s="5" t="s">
        <v>4346</v>
      </c>
      <c r="C722" s="5" t="s">
        <v>4347</v>
      </c>
      <c r="D722" s="6">
        <v>44703.0</v>
      </c>
      <c r="E722" s="5">
        <v>35710.0</v>
      </c>
      <c r="F722" s="5">
        <v>16232.0</v>
      </c>
      <c r="G722" s="5" t="s">
        <v>634</v>
      </c>
      <c r="H722" s="5" t="s">
        <v>189</v>
      </c>
      <c r="I722" s="5" t="s">
        <v>6977</v>
      </c>
      <c r="J722" s="5" t="s">
        <v>274</v>
      </c>
      <c r="K722" s="5" t="s">
        <v>6978</v>
      </c>
      <c r="L722" s="5" t="s">
        <v>4350</v>
      </c>
      <c r="M722" s="5" t="s">
        <v>4351</v>
      </c>
      <c r="N722" s="5">
        <v>78557.0</v>
      </c>
      <c r="O722" s="5">
        <v>1.0</v>
      </c>
      <c r="P722" s="5" t="s">
        <v>6979</v>
      </c>
      <c r="Q722" s="5">
        <v>2210.0</v>
      </c>
      <c r="R722" s="5">
        <v>960.0</v>
      </c>
      <c r="S722" s="5" t="s">
        <v>115</v>
      </c>
      <c r="T722" s="5">
        <v>0.0</v>
      </c>
      <c r="U722" s="5" t="s">
        <v>52</v>
      </c>
      <c r="V722" s="5" t="s">
        <v>6980</v>
      </c>
      <c r="W722" s="5" t="s">
        <v>71</v>
      </c>
      <c r="X722" s="5" t="s">
        <v>52</v>
      </c>
      <c r="Y722" s="5" t="s">
        <v>6981</v>
      </c>
      <c r="Z722" s="5" t="s">
        <v>6982</v>
      </c>
      <c r="AA722" s="5" t="s">
        <v>180</v>
      </c>
      <c r="AB722" s="5" t="s">
        <v>283</v>
      </c>
      <c r="AC722" s="5" t="s">
        <v>181</v>
      </c>
      <c r="AD722" s="5" t="s">
        <v>182</v>
      </c>
      <c r="AE722" s="5" t="s">
        <v>183</v>
      </c>
      <c r="AF722" s="5" t="s">
        <v>52</v>
      </c>
      <c r="AG722" s="5" t="s">
        <v>52</v>
      </c>
      <c r="AH722" s="5" t="s">
        <v>184</v>
      </c>
      <c r="AI722" s="5" t="s">
        <v>4346</v>
      </c>
      <c r="AJ722" s="5" t="s">
        <v>4350</v>
      </c>
      <c r="AK722" s="5" t="s">
        <v>645</v>
      </c>
    </row>
    <row r="723" ht="15.75" customHeight="1">
      <c r="A723" s="5" t="s">
        <v>6983</v>
      </c>
      <c r="B723" s="5" t="s">
        <v>6984</v>
      </c>
      <c r="C723" s="5" t="s">
        <v>6985</v>
      </c>
      <c r="D723" s="6">
        <v>44703.0</v>
      </c>
      <c r="E723" s="5">
        <v>68530.0</v>
      </c>
      <c r="F723" s="5">
        <v>31150.0</v>
      </c>
      <c r="G723" s="5" t="s">
        <v>422</v>
      </c>
      <c r="H723" s="5" t="s">
        <v>149</v>
      </c>
      <c r="I723" s="5" t="s">
        <v>6986</v>
      </c>
      <c r="J723" s="5" t="s">
        <v>424</v>
      </c>
      <c r="K723" s="5" t="s">
        <v>744</v>
      </c>
      <c r="L723" s="5" t="s">
        <v>6987</v>
      </c>
      <c r="M723" s="5" t="s">
        <v>6988</v>
      </c>
      <c r="N723" s="5">
        <v>16192.0</v>
      </c>
      <c r="O723" s="5">
        <v>1.0</v>
      </c>
      <c r="P723" s="5" t="s">
        <v>6989</v>
      </c>
      <c r="Q723" s="5">
        <v>4500.0</v>
      </c>
      <c r="R723" s="5">
        <v>20.0</v>
      </c>
      <c r="S723" s="5" t="s">
        <v>115</v>
      </c>
      <c r="T723" s="5">
        <v>0.0</v>
      </c>
      <c r="U723" s="5" t="s">
        <v>70</v>
      </c>
      <c r="V723" s="5" t="s">
        <v>6990</v>
      </c>
      <c r="W723" s="5" t="s">
        <v>52</v>
      </c>
      <c r="X723" s="5" t="s">
        <v>52</v>
      </c>
      <c r="Y723" s="5" t="s">
        <v>6991</v>
      </c>
      <c r="Z723" s="5">
        <v>8237670.0</v>
      </c>
      <c r="AA723" s="5" t="s">
        <v>235</v>
      </c>
      <c r="AB723" s="5" t="s">
        <v>52</v>
      </c>
      <c r="AC723" s="5" t="s">
        <v>398</v>
      </c>
      <c r="AD723" s="5" t="s">
        <v>399</v>
      </c>
      <c r="AE723" s="5" t="s">
        <v>400</v>
      </c>
      <c r="AF723" s="5" t="s">
        <v>401</v>
      </c>
      <c r="AG723" s="5">
        <v>23502.0</v>
      </c>
      <c r="AH723" s="5" t="s">
        <v>402</v>
      </c>
      <c r="AI723" s="5" t="s">
        <v>6984</v>
      </c>
      <c r="AJ723" s="5" t="s">
        <v>6987</v>
      </c>
      <c r="AK723" s="5" t="s">
        <v>6992</v>
      </c>
    </row>
    <row r="724" ht="15.75" customHeight="1">
      <c r="A724" s="5" t="s">
        <v>6993</v>
      </c>
      <c r="B724" s="5" t="s">
        <v>6102</v>
      </c>
      <c r="C724" s="5" t="s">
        <v>3398</v>
      </c>
      <c r="D724" s="6">
        <v>44701.0</v>
      </c>
      <c r="E724" s="5">
        <v>39264.0</v>
      </c>
      <c r="F724" s="5">
        <v>17847.0</v>
      </c>
      <c r="G724" s="5" t="s">
        <v>634</v>
      </c>
      <c r="H724" s="5" t="s">
        <v>171</v>
      </c>
      <c r="I724" s="5" t="s">
        <v>6994</v>
      </c>
      <c r="J724" s="5" t="s">
        <v>274</v>
      </c>
      <c r="K724" s="5" t="s">
        <v>391</v>
      </c>
      <c r="L724" s="5" t="s">
        <v>6995</v>
      </c>
      <c r="M724" s="5" t="s">
        <v>6790</v>
      </c>
      <c r="N724" s="5">
        <v>55121.0</v>
      </c>
      <c r="O724" s="5">
        <v>1.0</v>
      </c>
      <c r="P724" s="5" t="s">
        <v>6996</v>
      </c>
      <c r="Q724" s="5" t="s">
        <v>91</v>
      </c>
      <c r="R724" s="5">
        <v>498.0</v>
      </c>
      <c r="S724" s="5" t="s">
        <v>69</v>
      </c>
      <c r="T724" s="5">
        <v>60.0</v>
      </c>
      <c r="U724" s="5" t="s">
        <v>70</v>
      </c>
      <c r="V724" s="5" t="s">
        <v>6997</v>
      </c>
      <c r="W724" s="5" t="s">
        <v>71</v>
      </c>
      <c r="X724" s="5" t="s">
        <v>52</v>
      </c>
      <c r="Y724" s="5" t="s">
        <v>6998</v>
      </c>
      <c r="Z724" s="5" t="s">
        <v>6999</v>
      </c>
      <c r="AA724" s="5" t="s">
        <v>260</v>
      </c>
      <c r="AB724" s="5" t="s">
        <v>52</v>
      </c>
      <c r="AC724" s="5" t="s">
        <v>72</v>
      </c>
      <c r="AD724" s="5" t="s">
        <v>73</v>
      </c>
      <c r="AE724" s="5" t="s">
        <v>74</v>
      </c>
      <c r="AF724" s="5" t="s">
        <v>75</v>
      </c>
      <c r="AG724" s="5" t="s">
        <v>76</v>
      </c>
      <c r="AH724" s="5" t="s">
        <v>77</v>
      </c>
      <c r="AI724" s="5" t="s">
        <v>6102</v>
      </c>
      <c r="AJ724" s="5" t="s">
        <v>7000</v>
      </c>
      <c r="AK724" s="5" t="s">
        <v>1874</v>
      </c>
    </row>
    <row r="725" ht="15.75" customHeight="1">
      <c r="A725" s="5" t="s">
        <v>7001</v>
      </c>
      <c r="B725" s="5" t="s">
        <v>252</v>
      </c>
      <c r="C725" s="5" t="s">
        <v>252</v>
      </c>
      <c r="D725" s="6">
        <v>44701.0</v>
      </c>
      <c r="E725" s="5">
        <v>46044.0</v>
      </c>
      <c r="F725" s="5">
        <v>20929.0</v>
      </c>
      <c r="G725" s="5" t="s">
        <v>253</v>
      </c>
      <c r="H725" s="5" t="s">
        <v>254</v>
      </c>
      <c r="I725" s="5" t="s">
        <v>255</v>
      </c>
      <c r="J725" s="5" t="s">
        <v>256</v>
      </c>
      <c r="K725" s="5" t="s">
        <v>7002</v>
      </c>
      <c r="L725" s="5" t="s">
        <v>2068</v>
      </c>
      <c r="M725" s="5" t="s">
        <v>2069</v>
      </c>
      <c r="N725" s="5" t="s">
        <v>52</v>
      </c>
      <c r="O725" s="5">
        <v>1.0</v>
      </c>
      <c r="P725" s="5" t="s">
        <v>7002</v>
      </c>
      <c r="Q725" s="5" t="s">
        <v>211</v>
      </c>
      <c r="R725" s="5">
        <v>46.0</v>
      </c>
      <c r="S725" s="5" t="s">
        <v>115</v>
      </c>
      <c r="T725" s="5">
        <v>0.0</v>
      </c>
      <c r="U725" s="5" t="s">
        <v>52</v>
      </c>
      <c r="V725" s="5" t="s">
        <v>7003</v>
      </c>
      <c r="W725" s="5" t="s">
        <v>52</v>
      </c>
      <c r="X725" s="5" t="s">
        <v>52</v>
      </c>
      <c r="Y725" s="5">
        <v>98.0</v>
      </c>
      <c r="Z725" s="5">
        <v>607299.0</v>
      </c>
      <c r="AA725" s="5" t="s">
        <v>260</v>
      </c>
      <c r="AB725" s="5" t="s">
        <v>261</v>
      </c>
      <c r="AC725" s="5" t="s">
        <v>262</v>
      </c>
      <c r="AD725" s="5" t="s">
        <v>263</v>
      </c>
      <c r="AE725" s="5" t="s">
        <v>264</v>
      </c>
      <c r="AF725" s="5" t="s">
        <v>265</v>
      </c>
      <c r="AG725" s="5" t="s">
        <v>266</v>
      </c>
      <c r="AH725" s="5" t="s">
        <v>267</v>
      </c>
      <c r="AI725" s="5" t="s">
        <v>102</v>
      </c>
      <c r="AJ725" s="5" t="s">
        <v>102</v>
      </c>
      <c r="AK725" s="5">
        <v>13841.0</v>
      </c>
    </row>
    <row r="726" ht="15.75" customHeight="1">
      <c r="A726" s="5" t="s">
        <v>7004</v>
      </c>
      <c r="B726" s="5" t="s">
        <v>7005</v>
      </c>
      <c r="C726" s="5" t="s">
        <v>7006</v>
      </c>
      <c r="D726" s="6">
        <v>44700.0</v>
      </c>
      <c r="E726" s="5">
        <v>46759.0</v>
      </c>
      <c r="F726" s="5">
        <v>21254.0</v>
      </c>
      <c r="G726" s="5" t="s">
        <v>4310</v>
      </c>
      <c r="H726" s="5" t="s">
        <v>189</v>
      </c>
      <c r="I726" s="5" t="s">
        <v>7007</v>
      </c>
      <c r="J726" s="5" t="s">
        <v>872</v>
      </c>
      <c r="K726" s="5" t="s">
        <v>1031</v>
      </c>
      <c r="L726" s="5" t="s">
        <v>7008</v>
      </c>
      <c r="M726" s="5" t="s">
        <v>7009</v>
      </c>
      <c r="N726" s="5">
        <v>11530.0</v>
      </c>
      <c r="O726" s="5">
        <v>1.0</v>
      </c>
      <c r="P726" s="5" t="s">
        <v>7010</v>
      </c>
      <c r="Q726" s="5">
        <v>4510.0</v>
      </c>
      <c r="R726" s="5">
        <v>1296.0</v>
      </c>
      <c r="S726" s="5" t="s">
        <v>374</v>
      </c>
      <c r="T726" s="5">
        <v>0.0</v>
      </c>
      <c r="U726" s="5" t="s">
        <v>52</v>
      </c>
      <c r="V726" s="5" t="s">
        <v>7011</v>
      </c>
      <c r="W726" s="5" t="s">
        <v>71</v>
      </c>
      <c r="X726" s="5" t="s">
        <v>52</v>
      </c>
      <c r="Y726" s="5" t="s">
        <v>6918</v>
      </c>
      <c r="Z726" s="5" t="s">
        <v>7012</v>
      </c>
      <c r="AA726" s="5" t="s">
        <v>260</v>
      </c>
      <c r="AB726" s="5" t="s">
        <v>52</v>
      </c>
      <c r="AC726" s="5" t="s">
        <v>216</v>
      </c>
      <c r="AD726" s="5" t="s">
        <v>217</v>
      </c>
      <c r="AE726" s="5" t="s">
        <v>218</v>
      </c>
      <c r="AF726" s="5" t="s">
        <v>52</v>
      </c>
      <c r="AG726" s="5" t="s">
        <v>52</v>
      </c>
      <c r="AH726" s="5" t="s">
        <v>52</v>
      </c>
      <c r="AI726" s="5" t="s">
        <v>7005</v>
      </c>
      <c r="AJ726" s="5" t="s">
        <v>7008</v>
      </c>
      <c r="AK726" s="5" t="s">
        <v>2687</v>
      </c>
    </row>
    <row r="727" ht="15.75" customHeight="1">
      <c r="A727" s="5" t="s">
        <v>7013</v>
      </c>
      <c r="B727" s="5" t="s">
        <v>7014</v>
      </c>
      <c r="C727" s="5" t="s">
        <v>7015</v>
      </c>
      <c r="D727" s="6">
        <v>44694.0</v>
      </c>
      <c r="E727" s="5">
        <v>80696.0</v>
      </c>
      <c r="F727" s="5">
        <v>36680.0</v>
      </c>
      <c r="G727" s="5" t="s">
        <v>2657</v>
      </c>
      <c r="H727" s="5" t="s">
        <v>45</v>
      </c>
      <c r="I727" s="5" t="s">
        <v>5139</v>
      </c>
      <c r="J727" s="5" t="s">
        <v>86</v>
      </c>
      <c r="K727" s="5" t="s">
        <v>2507</v>
      </c>
      <c r="L727" s="5" t="s">
        <v>7016</v>
      </c>
      <c r="M727" s="5" t="s">
        <v>7017</v>
      </c>
      <c r="N727" s="5">
        <v>60173.0</v>
      </c>
      <c r="O727" s="5">
        <v>2.0</v>
      </c>
      <c r="P727" s="5" t="s">
        <v>7018</v>
      </c>
      <c r="Q727" s="5" t="s">
        <v>2195</v>
      </c>
      <c r="R727" s="5">
        <v>54.0</v>
      </c>
      <c r="S727" s="5" t="s">
        <v>115</v>
      </c>
      <c r="T727" s="5">
        <v>0.0</v>
      </c>
      <c r="U727" s="5" t="s">
        <v>52</v>
      </c>
      <c r="V727" s="5" t="s">
        <v>7019</v>
      </c>
      <c r="W727" s="5" t="s">
        <v>71</v>
      </c>
      <c r="X727" s="5" t="s">
        <v>52</v>
      </c>
      <c r="Y727" s="5" t="s">
        <v>4116</v>
      </c>
      <c r="Z727" s="5" t="s">
        <v>7020</v>
      </c>
      <c r="AA727" s="5" t="s">
        <v>180</v>
      </c>
      <c r="AB727" s="5" t="s">
        <v>52</v>
      </c>
      <c r="AC727" s="5" t="s">
        <v>181</v>
      </c>
      <c r="AD727" s="5" t="s">
        <v>182</v>
      </c>
      <c r="AE727" s="5" t="s">
        <v>183</v>
      </c>
      <c r="AF727" s="5" t="s">
        <v>52</v>
      </c>
      <c r="AG727" s="5" t="s">
        <v>52</v>
      </c>
      <c r="AH727" s="5" t="s">
        <v>184</v>
      </c>
      <c r="AI727" s="5" t="s">
        <v>7014</v>
      </c>
      <c r="AJ727" s="5" t="s">
        <v>7016</v>
      </c>
      <c r="AK727" s="5" t="s">
        <v>7021</v>
      </c>
    </row>
    <row r="728" ht="15.75" customHeight="1">
      <c r="A728" s="5" t="s">
        <v>7013</v>
      </c>
      <c r="B728" s="5" t="s">
        <v>7022</v>
      </c>
      <c r="C728" s="5" t="s">
        <v>7023</v>
      </c>
      <c r="D728" s="6">
        <v>44694.0</v>
      </c>
      <c r="E728" s="5">
        <v>80696.0</v>
      </c>
      <c r="F728" s="5">
        <v>36680.0</v>
      </c>
      <c r="G728" s="5" t="s">
        <v>2657</v>
      </c>
      <c r="H728" s="5" t="s">
        <v>45</v>
      </c>
      <c r="I728" s="5" t="s">
        <v>5139</v>
      </c>
      <c r="J728" s="5" t="s">
        <v>86</v>
      </c>
      <c r="K728" s="5" t="s">
        <v>2507</v>
      </c>
      <c r="L728" s="5" t="s">
        <v>7024</v>
      </c>
      <c r="M728" s="5" t="s">
        <v>7025</v>
      </c>
      <c r="N728" s="5">
        <v>46514.0</v>
      </c>
      <c r="O728" s="5">
        <v>2.0</v>
      </c>
      <c r="P728" s="5" t="s">
        <v>7018</v>
      </c>
      <c r="Q728" s="5" t="s">
        <v>2195</v>
      </c>
      <c r="R728" s="5">
        <v>54.0</v>
      </c>
      <c r="S728" s="5" t="s">
        <v>115</v>
      </c>
      <c r="T728" s="5">
        <v>0.0</v>
      </c>
      <c r="U728" s="5" t="s">
        <v>52</v>
      </c>
      <c r="V728" s="5" t="s">
        <v>7026</v>
      </c>
      <c r="W728" s="5" t="s">
        <v>55</v>
      </c>
      <c r="X728" s="5" t="s">
        <v>7019</v>
      </c>
      <c r="Y728" s="5" t="s">
        <v>4116</v>
      </c>
      <c r="Z728" s="5" t="s">
        <v>7020</v>
      </c>
      <c r="AA728" s="5" t="s">
        <v>180</v>
      </c>
      <c r="AB728" s="5" t="s">
        <v>52</v>
      </c>
      <c r="AC728" s="5" t="s">
        <v>181</v>
      </c>
      <c r="AD728" s="5" t="s">
        <v>182</v>
      </c>
      <c r="AE728" s="5" t="s">
        <v>183</v>
      </c>
      <c r="AF728" s="5" t="s">
        <v>52</v>
      </c>
      <c r="AG728" s="5" t="s">
        <v>52</v>
      </c>
      <c r="AH728" s="5" t="s">
        <v>184</v>
      </c>
      <c r="AI728" s="5" t="s">
        <v>7014</v>
      </c>
      <c r="AJ728" s="5" t="s">
        <v>7016</v>
      </c>
      <c r="AK728" s="5" t="s">
        <v>7021</v>
      </c>
    </row>
    <row r="729" ht="15.75" customHeight="1">
      <c r="A729" s="5" t="s">
        <v>7027</v>
      </c>
      <c r="B729" s="5" t="s">
        <v>252</v>
      </c>
      <c r="C729" s="5" t="s">
        <v>252</v>
      </c>
      <c r="D729" s="6">
        <v>44694.0</v>
      </c>
      <c r="E729" s="5">
        <v>35710.0</v>
      </c>
      <c r="F729" s="5">
        <v>16232.0</v>
      </c>
      <c r="G729" s="5" t="s">
        <v>253</v>
      </c>
      <c r="H729" s="5" t="s">
        <v>254</v>
      </c>
      <c r="I729" s="5" t="s">
        <v>320</v>
      </c>
      <c r="J729" s="5" t="s">
        <v>256</v>
      </c>
      <c r="K729" s="5" t="s">
        <v>7028</v>
      </c>
      <c r="L729" s="5" t="s">
        <v>2068</v>
      </c>
      <c r="M729" s="5" t="s">
        <v>2069</v>
      </c>
      <c r="N729" s="5" t="s">
        <v>52</v>
      </c>
      <c r="O729" s="5">
        <v>1.0</v>
      </c>
      <c r="P729" s="5" t="s">
        <v>7028</v>
      </c>
      <c r="Q729" s="5" t="s">
        <v>211</v>
      </c>
      <c r="R729" s="5">
        <v>88.0</v>
      </c>
      <c r="S729" s="5" t="s">
        <v>115</v>
      </c>
      <c r="T729" s="5">
        <v>0.0</v>
      </c>
      <c r="U729" s="5" t="s">
        <v>52</v>
      </c>
      <c r="V729" s="5" t="s">
        <v>7029</v>
      </c>
      <c r="W729" s="5" t="s">
        <v>52</v>
      </c>
      <c r="X729" s="5" t="s">
        <v>52</v>
      </c>
      <c r="Y729" s="5">
        <v>90.0</v>
      </c>
      <c r="Z729" s="5">
        <v>7607291.0</v>
      </c>
      <c r="AA729" s="5" t="s">
        <v>323</v>
      </c>
      <c r="AB729" s="5" t="s">
        <v>261</v>
      </c>
      <c r="AC729" s="5" t="s">
        <v>262</v>
      </c>
      <c r="AD729" s="5" t="s">
        <v>263</v>
      </c>
      <c r="AE729" s="5" t="s">
        <v>264</v>
      </c>
      <c r="AF729" s="5" t="s">
        <v>265</v>
      </c>
      <c r="AG729" s="5" t="s">
        <v>266</v>
      </c>
      <c r="AH729" s="5" t="s">
        <v>267</v>
      </c>
      <c r="AI729" s="5" t="s">
        <v>102</v>
      </c>
      <c r="AJ729" s="5" t="s">
        <v>102</v>
      </c>
      <c r="AK729" s="5">
        <v>13841.0</v>
      </c>
    </row>
    <row r="730" ht="15.75" customHeight="1">
      <c r="A730" s="5" t="s">
        <v>7030</v>
      </c>
      <c r="B730" s="5" t="s">
        <v>7031</v>
      </c>
      <c r="C730" s="5" t="s">
        <v>5239</v>
      </c>
      <c r="D730" s="6">
        <v>44693.0</v>
      </c>
      <c r="E730" s="5">
        <v>17978.0</v>
      </c>
      <c r="F730" s="5">
        <v>8172.0</v>
      </c>
      <c r="G730" s="5" t="s">
        <v>107</v>
      </c>
      <c r="H730" s="5" t="s">
        <v>171</v>
      </c>
      <c r="I730" s="5" t="s">
        <v>7032</v>
      </c>
      <c r="J730" s="5" t="s">
        <v>109</v>
      </c>
      <c r="K730" s="5" t="s">
        <v>3471</v>
      </c>
      <c r="L730" s="5" t="s">
        <v>7033</v>
      </c>
      <c r="M730" s="5" t="s">
        <v>7034</v>
      </c>
      <c r="N730" s="5">
        <v>90248.0</v>
      </c>
      <c r="O730" s="5">
        <v>1.0</v>
      </c>
      <c r="P730" s="5" t="s">
        <v>7035</v>
      </c>
      <c r="Q730" s="5" t="s">
        <v>91</v>
      </c>
      <c r="R730" s="5">
        <v>310.0</v>
      </c>
      <c r="S730" s="5" t="s">
        <v>115</v>
      </c>
      <c r="T730" s="5">
        <v>0.0</v>
      </c>
      <c r="U730" s="5" t="s">
        <v>70</v>
      </c>
      <c r="V730" s="5" t="s">
        <v>7036</v>
      </c>
      <c r="W730" s="5" t="s">
        <v>71</v>
      </c>
      <c r="X730" s="5" t="s">
        <v>52</v>
      </c>
      <c r="Y730" s="5" t="s">
        <v>7037</v>
      </c>
      <c r="Z730" s="5" t="s">
        <v>7038</v>
      </c>
      <c r="AA730" s="5" t="s">
        <v>260</v>
      </c>
      <c r="AB730" s="5" t="s">
        <v>52</v>
      </c>
      <c r="AC730" s="5" t="s">
        <v>5289</v>
      </c>
      <c r="AD730" s="5" t="s">
        <v>5290</v>
      </c>
      <c r="AE730" s="5" t="s">
        <v>5291</v>
      </c>
      <c r="AF730" s="5" t="s">
        <v>52</v>
      </c>
      <c r="AG730" s="5" t="s">
        <v>52</v>
      </c>
      <c r="AH730" s="5" t="s">
        <v>52</v>
      </c>
      <c r="AI730" s="5" t="s">
        <v>7031</v>
      </c>
      <c r="AJ730" s="5" t="s">
        <v>7039</v>
      </c>
      <c r="AK730" s="5" t="s">
        <v>5247</v>
      </c>
    </row>
    <row r="731" ht="15.75" customHeight="1">
      <c r="A731" s="5" t="s">
        <v>7040</v>
      </c>
      <c r="B731" s="5" t="s">
        <v>7041</v>
      </c>
      <c r="C731" s="5" t="s">
        <v>7042</v>
      </c>
      <c r="D731" s="6">
        <v>44693.0</v>
      </c>
      <c r="E731" s="5">
        <v>11000.0</v>
      </c>
      <c r="F731" s="5">
        <v>5000.0</v>
      </c>
      <c r="G731" s="5" t="s">
        <v>107</v>
      </c>
      <c r="H731" s="5" t="s">
        <v>171</v>
      </c>
      <c r="I731" s="5" t="s">
        <v>7032</v>
      </c>
      <c r="J731" s="5" t="s">
        <v>109</v>
      </c>
      <c r="K731" s="5" t="s">
        <v>7043</v>
      </c>
      <c r="L731" s="5" t="s">
        <v>7044</v>
      </c>
      <c r="M731" s="5" t="s">
        <v>7045</v>
      </c>
      <c r="N731" s="5">
        <v>90046.0</v>
      </c>
      <c r="O731" s="5">
        <v>1.0</v>
      </c>
      <c r="P731" s="5" t="s">
        <v>7035</v>
      </c>
      <c r="Q731" s="5" t="s">
        <v>91</v>
      </c>
      <c r="R731" s="5">
        <v>124.0</v>
      </c>
      <c r="S731" s="5" t="s">
        <v>115</v>
      </c>
      <c r="T731" s="5">
        <v>0.0</v>
      </c>
      <c r="U731" s="5" t="s">
        <v>70</v>
      </c>
      <c r="V731" s="5" t="s">
        <v>7046</v>
      </c>
      <c r="W731" s="5" t="s">
        <v>55</v>
      </c>
      <c r="X731" s="5" t="s">
        <v>7036</v>
      </c>
      <c r="Y731" s="5" t="s">
        <v>7037</v>
      </c>
      <c r="Z731" s="5" t="s">
        <v>7038</v>
      </c>
      <c r="AA731" s="5" t="s">
        <v>260</v>
      </c>
      <c r="AB731" s="5" t="s">
        <v>52</v>
      </c>
      <c r="AC731" s="5" t="s">
        <v>5289</v>
      </c>
      <c r="AD731" s="5" t="s">
        <v>5290</v>
      </c>
      <c r="AE731" s="5" t="s">
        <v>5291</v>
      </c>
      <c r="AF731" s="5" t="s">
        <v>52</v>
      </c>
      <c r="AG731" s="5" t="s">
        <v>52</v>
      </c>
      <c r="AH731" s="5" t="s">
        <v>52</v>
      </c>
      <c r="AI731" s="5" t="s">
        <v>102</v>
      </c>
      <c r="AJ731" s="5" t="s">
        <v>102</v>
      </c>
      <c r="AK731" s="5" t="s">
        <v>5247</v>
      </c>
    </row>
    <row r="732" ht="15.75" customHeight="1">
      <c r="A732" s="5" t="s">
        <v>7047</v>
      </c>
      <c r="B732" s="5" t="s">
        <v>7041</v>
      </c>
      <c r="C732" s="5" t="s">
        <v>7048</v>
      </c>
      <c r="D732" s="6">
        <v>44693.0</v>
      </c>
      <c r="E732" s="5">
        <v>6978.0</v>
      </c>
      <c r="F732" s="5">
        <v>3172.0</v>
      </c>
      <c r="G732" s="5" t="s">
        <v>107</v>
      </c>
      <c r="H732" s="5" t="s">
        <v>171</v>
      </c>
      <c r="I732" s="5" t="s">
        <v>7032</v>
      </c>
      <c r="J732" s="5" t="s">
        <v>109</v>
      </c>
      <c r="K732" s="5" t="s">
        <v>7043</v>
      </c>
      <c r="L732" s="5" t="s">
        <v>7049</v>
      </c>
      <c r="M732" s="5" t="s">
        <v>7050</v>
      </c>
      <c r="N732" s="5">
        <v>90046.0</v>
      </c>
      <c r="O732" s="5">
        <v>1.0</v>
      </c>
      <c r="P732" s="5" t="s">
        <v>7035</v>
      </c>
      <c r="Q732" s="5" t="s">
        <v>91</v>
      </c>
      <c r="R732" s="5">
        <v>186.0</v>
      </c>
      <c r="S732" s="5" t="s">
        <v>115</v>
      </c>
      <c r="T732" s="5">
        <v>0.0</v>
      </c>
      <c r="U732" s="5" t="s">
        <v>70</v>
      </c>
      <c r="V732" s="5" t="s">
        <v>7051</v>
      </c>
      <c r="W732" s="5" t="s">
        <v>55</v>
      </c>
      <c r="X732" s="5" t="s">
        <v>7036</v>
      </c>
      <c r="Y732" s="5" t="s">
        <v>7037</v>
      </c>
      <c r="Z732" s="5" t="s">
        <v>7038</v>
      </c>
      <c r="AA732" s="5" t="s">
        <v>260</v>
      </c>
      <c r="AB732" s="5" t="s">
        <v>52</v>
      </c>
      <c r="AC732" s="5" t="s">
        <v>5289</v>
      </c>
      <c r="AD732" s="5" t="s">
        <v>5290</v>
      </c>
      <c r="AE732" s="5" t="s">
        <v>5291</v>
      </c>
      <c r="AF732" s="5" t="s">
        <v>52</v>
      </c>
      <c r="AG732" s="5" t="s">
        <v>52</v>
      </c>
      <c r="AH732" s="5" t="s">
        <v>52</v>
      </c>
      <c r="AI732" s="5" t="s">
        <v>102</v>
      </c>
      <c r="AJ732" s="5" t="s">
        <v>102</v>
      </c>
      <c r="AK732" s="5" t="s">
        <v>5247</v>
      </c>
    </row>
    <row r="733" ht="15.75" customHeight="1">
      <c r="A733" s="5" t="s">
        <v>7052</v>
      </c>
      <c r="B733" s="5" t="s">
        <v>6706</v>
      </c>
      <c r="C733" s="5" t="s">
        <v>7053</v>
      </c>
      <c r="D733" s="6">
        <v>44691.0</v>
      </c>
      <c r="E733" s="5">
        <v>208401.0</v>
      </c>
      <c r="F733" s="5">
        <v>94728.0</v>
      </c>
      <c r="G733" s="5" t="s">
        <v>2212</v>
      </c>
      <c r="H733" s="5" t="s">
        <v>205</v>
      </c>
      <c r="I733" s="5" t="s">
        <v>743</v>
      </c>
      <c r="J733" s="5" t="s">
        <v>2214</v>
      </c>
      <c r="K733" s="5" t="s">
        <v>3678</v>
      </c>
      <c r="L733" s="5" t="s">
        <v>7054</v>
      </c>
      <c r="M733" s="5" t="s">
        <v>7055</v>
      </c>
      <c r="N733" s="5">
        <v>725.0</v>
      </c>
      <c r="O733" s="5">
        <v>3.0</v>
      </c>
      <c r="P733" s="5" t="s">
        <v>7056</v>
      </c>
      <c r="Q733" s="5" t="s">
        <v>52</v>
      </c>
      <c r="R733" s="5">
        <v>91.0</v>
      </c>
      <c r="S733" s="5" t="s">
        <v>53</v>
      </c>
      <c r="T733" s="5">
        <v>3727.0</v>
      </c>
      <c r="U733" s="5" t="s">
        <v>158</v>
      </c>
      <c r="V733" s="5" t="s">
        <v>7057</v>
      </c>
      <c r="W733" s="5" t="s">
        <v>71</v>
      </c>
      <c r="X733" s="5" t="s">
        <v>52</v>
      </c>
      <c r="Y733" s="5" t="s">
        <v>7058</v>
      </c>
      <c r="Z733" s="5" t="s">
        <v>7059</v>
      </c>
      <c r="AA733" s="5" t="s">
        <v>200</v>
      </c>
      <c r="AB733" s="5" t="s">
        <v>52</v>
      </c>
      <c r="AC733" s="5" t="s">
        <v>163</v>
      </c>
      <c r="AD733" s="5" t="s">
        <v>164</v>
      </c>
      <c r="AE733" s="5" t="s">
        <v>165</v>
      </c>
      <c r="AF733" s="5" t="s">
        <v>52</v>
      </c>
      <c r="AG733" s="5" t="s">
        <v>52</v>
      </c>
      <c r="AH733" s="5" t="s">
        <v>52</v>
      </c>
      <c r="AI733" s="5" t="s">
        <v>6715</v>
      </c>
      <c r="AJ733" s="5" t="s">
        <v>7060</v>
      </c>
      <c r="AK733" s="5" t="s">
        <v>4619</v>
      </c>
    </row>
    <row r="734" ht="15.75" customHeight="1">
      <c r="A734" s="5" t="s">
        <v>7061</v>
      </c>
      <c r="B734" s="5" t="s">
        <v>7062</v>
      </c>
      <c r="C734" s="5" t="s">
        <v>3469</v>
      </c>
      <c r="D734" s="6">
        <v>44690.0</v>
      </c>
      <c r="E734" s="5">
        <v>154829.0</v>
      </c>
      <c r="F734" s="5">
        <v>70377.0</v>
      </c>
      <c r="G734" s="5" t="s">
        <v>1419</v>
      </c>
      <c r="H734" s="5" t="s">
        <v>480</v>
      </c>
      <c r="I734" s="5" t="s">
        <v>7063</v>
      </c>
      <c r="J734" s="5" t="s">
        <v>256</v>
      </c>
      <c r="K734" s="5" t="s">
        <v>4021</v>
      </c>
      <c r="L734" s="5" t="s">
        <v>7064</v>
      </c>
      <c r="M734" s="5" t="s">
        <v>3473</v>
      </c>
      <c r="N734" s="5" t="s">
        <v>52</v>
      </c>
      <c r="O734" s="5">
        <v>3.0</v>
      </c>
      <c r="P734" s="5" t="s">
        <v>7065</v>
      </c>
      <c r="Q734" s="5" t="s">
        <v>3360</v>
      </c>
      <c r="R734" s="5">
        <v>134.0</v>
      </c>
      <c r="S734" s="5" t="s">
        <v>1077</v>
      </c>
      <c r="T734" s="5">
        <v>0.0</v>
      </c>
      <c r="U734" s="5" t="s">
        <v>70</v>
      </c>
      <c r="V734" s="5" t="s">
        <v>7066</v>
      </c>
      <c r="W734" s="5" t="s">
        <v>52</v>
      </c>
      <c r="X734" s="5" t="s">
        <v>52</v>
      </c>
      <c r="Y734" s="5" t="s">
        <v>4116</v>
      </c>
      <c r="Z734" s="5" t="s">
        <v>7067</v>
      </c>
      <c r="AA734" s="5" t="s">
        <v>235</v>
      </c>
      <c r="AB734" s="5" t="s">
        <v>52</v>
      </c>
      <c r="AC734" s="5" t="s">
        <v>5289</v>
      </c>
      <c r="AD734" s="5" t="s">
        <v>5290</v>
      </c>
      <c r="AE734" s="5" t="s">
        <v>5291</v>
      </c>
      <c r="AF734" s="5" t="s">
        <v>52</v>
      </c>
      <c r="AG734" s="5" t="s">
        <v>52</v>
      </c>
      <c r="AH734" s="5" t="s">
        <v>52</v>
      </c>
      <c r="AI734" s="5" t="s">
        <v>7062</v>
      </c>
      <c r="AJ734" s="5" t="s">
        <v>7068</v>
      </c>
      <c r="AK734" s="5" t="s">
        <v>3481</v>
      </c>
    </row>
    <row r="735" ht="15.75" customHeight="1">
      <c r="A735" s="5" t="s">
        <v>7069</v>
      </c>
      <c r="B735" s="5" t="s">
        <v>7070</v>
      </c>
      <c r="C735" s="5" t="s">
        <v>6060</v>
      </c>
      <c r="D735" s="6">
        <v>44689.0</v>
      </c>
      <c r="E735" s="5">
        <v>43120.0</v>
      </c>
      <c r="F735" s="5">
        <v>19600.0</v>
      </c>
      <c r="G735" s="5" t="s">
        <v>2389</v>
      </c>
      <c r="H735" s="5" t="s">
        <v>3215</v>
      </c>
      <c r="I735" s="5" t="s">
        <v>7071</v>
      </c>
      <c r="J735" s="5" t="s">
        <v>2391</v>
      </c>
      <c r="K735" s="5" t="s">
        <v>7072</v>
      </c>
      <c r="L735" s="5" t="s">
        <v>7073</v>
      </c>
      <c r="M735" s="5" t="s">
        <v>6063</v>
      </c>
      <c r="N735" s="5">
        <v>34712.0</v>
      </c>
      <c r="O735" s="5">
        <v>1.0</v>
      </c>
      <c r="P735" s="5" t="s">
        <v>7074</v>
      </c>
      <c r="Q735" s="5">
        <v>4510.0</v>
      </c>
      <c r="R735" s="5">
        <v>3495.0</v>
      </c>
      <c r="S735" s="5" t="s">
        <v>6065</v>
      </c>
      <c r="T735" s="5">
        <v>60.0</v>
      </c>
      <c r="U735" s="5" t="s">
        <v>93</v>
      </c>
      <c r="V735" s="5" t="s">
        <v>7075</v>
      </c>
      <c r="W735" s="5" t="s">
        <v>52</v>
      </c>
      <c r="X735" s="5" t="s">
        <v>52</v>
      </c>
      <c r="Y735" s="5" t="s">
        <v>7076</v>
      </c>
      <c r="Z735" s="5" t="s">
        <v>7077</v>
      </c>
      <c r="AA735" s="5" t="s">
        <v>260</v>
      </c>
      <c r="AB735" s="5" t="s">
        <v>52</v>
      </c>
      <c r="AC735" s="5" t="s">
        <v>216</v>
      </c>
      <c r="AD735" s="5" t="s">
        <v>217</v>
      </c>
      <c r="AE735" s="5" t="s">
        <v>218</v>
      </c>
      <c r="AF735" s="5" t="s">
        <v>52</v>
      </c>
      <c r="AG735" s="5" t="s">
        <v>52</v>
      </c>
      <c r="AH735" s="5" t="s">
        <v>52</v>
      </c>
      <c r="AI735" s="5" t="s">
        <v>7078</v>
      </c>
      <c r="AJ735" s="5" t="s">
        <v>7079</v>
      </c>
      <c r="AK735" s="5" t="s">
        <v>5795</v>
      </c>
    </row>
    <row r="736" ht="15.75" customHeight="1">
      <c r="A736" s="5" t="s">
        <v>7080</v>
      </c>
      <c r="B736" s="5" t="s">
        <v>7081</v>
      </c>
      <c r="C736" s="5" t="s">
        <v>2683</v>
      </c>
      <c r="D736" s="6">
        <v>44689.0</v>
      </c>
      <c r="E736" s="5">
        <v>49229.0</v>
      </c>
      <c r="F736" s="5">
        <v>22377.0</v>
      </c>
      <c r="G736" s="5" t="s">
        <v>2657</v>
      </c>
      <c r="H736" s="5" t="s">
        <v>45</v>
      </c>
      <c r="I736" s="5" t="s">
        <v>7082</v>
      </c>
      <c r="J736" s="5" t="s">
        <v>86</v>
      </c>
      <c r="K736" s="5" t="s">
        <v>462</v>
      </c>
      <c r="L736" s="5" t="s">
        <v>7083</v>
      </c>
      <c r="M736" s="5" t="s">
        <v>7084</v>
      </c>
      <c r="N736" s="5">
        <v>11530.0</v>
      </c>
      <c r="O736" s="5">
        <v>1.0</v>
      </c>
      <c r="P736" s="5" t="s">
        <v>7085</v>
      </c>
      <c r="Q736" s="5">
        <v>4500.0</v>
      </c>
      <c r="R736" s="5">
        <v>27.0</v>
      </c>
      <c r="S736" s="5" t="s">
        <v>53</v>
      </c>
      <c r="T736" s="5">
        <v>0.0</v>
      </c>
      <c r="U736" s="5" t="s">
        <v>158</v>
      </c>
      <c r="V736" s="5" t="s">
        <v>7086</v>
      </c>
      <c r="W736" s="5" t="s">
        <v>71</v>
      </c>
      <c r="X736" s="5" t="s">
        <v>52</v>
      </c>
      <c r="Y736" s="5" t="s">
        <v>7087</v>
      </c>
      <c r="Z736" s="5" t="s">
        <v>7088</v>
      </c>
      <c r="AA736" s="5" t="s">
        <v>5043</v>
      </c>
      <c r="AB736" s="5" t="s">
        <v>283</v>
      </c>
      <c r="AC736" s="5" t="s">
        <v>163</v>
      </c>
      <c r="AD736" s="5" t="s">
        <v>164</v>
      </c>
      <c r="AE736" s="5" t="s">
        <v>165</v>
      </c>
      <c r="AF736" s="5" t="s">
        <v>52</v>
      </c>
      <c r="AG736" s="5" t="s">
        <v>52</v>
      </c>
      <c r="AH736" s="5" t="s">
        <v>52</v>
      </c>
      <c r="AI736" s="5" t="s">
        <v>7081</v>
      </c>
      <c r="AJ736" s="5" t="s">
        <v>7083</v>
      </c>
      <c r="AK736" s="5" t="s">
        <v>7089</v>
      </c>
    </row>
    <row r="737" ht="15.75" customHeight="1">
      <c r="A737" s="5" t="s">
        <v>7090</v>
      </c>
      <c r="B737" s="5" t="s">
        <v>7014</v>
      </c>
      <c r="C737" s="5" t="s">
        <v>7015</v>
      </c>
      <c r="D737" s="6">
        <v>44689.0</v>
      </c>
      <c r="E737" s="5">
        <v>83204.0</v>
      </c>
      <c r="F737" s="5">
        <v>37820.0</v>
      </c>
      <c r="G737" s="5" t="s">
        <v>2657</v>
      </c>
      <c r="H737" s="5" t="s">
        <v>45</v>
      </c>
      <c r="I737" s="5" t="s">
        <v>7082</v>
      </c>
      <c r="J737" s="5" t="s">
        <v>86</v>
      </c>
      <c r="K737" s="5" t="s">
        <v>7091</v>
      </c>
      <c r="L737" s="5" t="s">
        <v>7016</v>
      </c>
      <c r="M737" s="5" t="s">
        <v>7017</v>
      </c>
      <c r="N737" s="5">
        <v>60173.0</v>
      </c>
      <c r="O737" s="5">
        <v>2.0</v>
      </c>
      <c r="P737" s="5" t="s">
        <v>7092</v>
      </c>
      <c r="Q737" s="5" t="s">
        <v>2195</v>
      </c>
      <c r="R737" s="5">
        <v>57.0</v>
      </c>
      <c r="S737" s="5" t="s">
        <v>115</v>
      </c>
      <c r="T737" s="5">
        <v>0.0</v>
      </c>
      <c r="U737" s="5" t="s">
        <v>52</v>
      </c>
      <c r="V737" s="5" t="s">
        <v>7093</v>
      </c>
      <c r="W737" s="5" t="s">
        <v>71</v>
      </c>
      <c r="X737" s="5" t="s">
        <v>52</v>
      </c>
      <c r="Y737" s="5" t="s">
        <v>7094</v>
      </c>
      <c r="Z737" s="5" t="s">
        <v>7095</v>
      </c>
      <c r="AA737" s="5" t="s">
        <v>5043</v>
      </c>
      <c r="AB737" s="5" t="s">
        <v>52</v>
      </c>
      <c r="AC737" s="5" t="s">
        <v>181</v>
      </c>
      <c r="AD737" s="5" t="s">
        <v>182</v>
      </c>
      <c r="AE737" s="5" t="s">
        <v>183</v>
      </c>
      <c r="AF737" s="5" t="s">
        <v>52</v>
      </c>
      <c r="AG737" s="5" t="s">
        <v>52</v>
      </c>
      <c r="AH737" s="5" t="s">
        <v>184</v>
      </c>
      <c r="AI737" s="5" t="s">
        <v>7014</v>
      </c>
      <c r="AJ737" s="5" t="s">
        <v>7016</v>
      </c>
      <c r="AK737" s="5" t="s">
        <v>7021</v>
      </c>
    </row>
    <row r="738" ht="15.75" customHeight="1">
      <c r="A738" s="5" t="s">
        <v>7096</v>
      </c>
      <c r="B738" s="5" t="s">
        <v>7022</v>
      </c>
      <c r="C738" s="5" t="s">
        <v>7023</v>
      </c>
      <c r="D738" s="6">
        <v>44689.0</v>
      </c>
      <c r="E738" s="5">
        <v>83204.0</v>
      </c>
      <c r="F738" s="5">
        <v>37820.0</v>
      </c>
      <c r="G738" s="5" t="s">
        <v>2657</v>
      </c>
      <c r="H738" s="5" t="s">
        <v>45</v>
      </c>
      <c r="I738" s="5" t="s">
        <v>7082</v>
      </c>
      <c r="J738" s="5" t="s">
        <v>86</v>
      </c>
      <c r="K738" s="5" t="s">
        <v>7097</v>
      </c>
      <c r="L738" s="5" t="s">
        <v>7024</v>
      </c>
      <c r="M738" s="5" t="s">
        <v>7098</v>
      </c>
      <c r="N738" s="5">
        <v>46514.0</v>
      </c>
      <c r="O738" s="5">
        <v>2.0</v>
      </c>
      <c r="P738" s="5" t="s">
        <v>7092</v>
      </c>
      <c r="Q738" s="5" t="s">
        <v>2195</v>
      </c>
      <c r="R738" s="5">
        <v>57.0</v>
      </c>
      <c r="S738" s="5" t="s">
        <v>115</v>
      </c>
      <c r="T738" s="5">
        <v>0.0</v>
      </c>
      <c r="U738" s="5" t="s">
        <v>52</v>
      </c>
      <c r="V738" s="5" t="s">
        <v>7099</v>
      </c>
      <c r="W738" s="5" t="s">
        <v>55</v>
      </c>
      <c r="X738" s="5" t="s">
        <v>7093</v>
      </c>
      <c r="Y738" s="5" t="s">
        <v>7094</v>
      </c>
      <c r="Z738" s="5" t="s">
        <v>7095</v>
      </c>
      <c r="AA738" s="5" t="s">
        <v>5043</v>
      </c>
      <c r="AB738" s="5" t="s">
        <v>52</v>
      </c>
      <c r="AC738" s="5" t="s">
        <v>181</v>
      </c>
      <c r="AD738" s="5" t="s">
        <v>182</v>
      </c>
      <c r="AE738" s="5" t="s">
        <v>183</v>
      </c>
      <c r="AF738" s="5" t="s">
        <v>52</v>
      </c>
      <c r="AG738" s="5" t="s">
        <v>52</v>
      </c>
      <c r="AH738" s="5" t="s">
        <v>184</v>
      </c>
      <c r="AI738" s="5" t="s">
        <v>7014</v>
      </c>
      <c r="AJ738" s="5" t="s">
        <v>7016</v>
      </c>
      <c r="AK738" s="5" t="s">
        <v>7021</v>
      </c>
    </row>
    <row r="739" ht="15.75" customHeight="1">
      <c r="A739" s="5" t="s">
        <v>7100</v>
      </c>
      <c r="B739" s="5" t="s">
        <v>5972</v>
      </c>
      <c r="C739" s="5" t="s">
        <v>7101</v>
      </c>
      <c r="D739" s="6">
        <v>44687.0</v>
      </c>
      <c r="E739" s="5">
        <v>2902.0</v>
      </c>
      <c r="F739" s="5">
        <v>1319.0</v>
      </c>
      <c r="G739" s="5" t="s">
        <v>5843</v>
      </c>
      <c r="H739" s="5" t="s">
        <v>45</v>
      </c>
      <c r="I739" s="5" t="s">
        <v>7102</v>
      </c>
      <c r="J739" s="5" t="s">
        <v>5844</v>
      </c>
      <c r="K739" s="5" t="s">
        <v>7103</v>
      </c>
      <c r="L739" s="5" t="s">
        <v>7104</v>
      </c>
      <c r="M739" s="5" t="s">
        <v>7105</v>
      </c>
      <c r="N739" s="5">
        <v>97005.0</v>
      </c>
      <c r="O739" s="5">
        <v>1.0</v>
      </c>
      <c r="P739" s="5" t="s">
        <v>7106</v>
      </c>
      <c r="Q739" s="5" t="s">
        <v>1519</v>
      </c>
      <c r="R739" s="5">
        <v>347.0</v>
      </c>
      <c r="S739" s="5" t="s">
        <v>69</v>
      </c>
      <c r="T739" s="5">
        <v>15.0</v>
      </c>
      <c r="U739" s="5" t="s">
        <v>70</v>
      </c>
      <c r="V739" s="5" t="s">
        <v>7107</v>
      </c>
      <c r="W739" s="5" t="s">
        <v>52</v>
      </c>
      <c r="X739" s="5" t="s">
        <v>52</v>
      </c>
      <c r="Y739" s="5" t="s">
        <v>7108</v>
      </c>
      <c r="Z739" s="5" t="s">
        <v>7109</v>
      </c>
      <c r="AA739" s="5" t="s">
        <v>235</v>
      </c>
      <c r="AB739" s="5" t="s">
        <v>52</v>
      </c>
      <c r="AC739" s="5" t="s">
        <v>72</v>
      </c>
      <c r="AD739" s="5" t="s">
        <v>73</v>
      </c>
      <c r="AE739" s="5" t="s">
        <v>74</v>
      </c>
      <c r="AF739" s="5" t="s">
        <v>75</v>
      </c>
      <c r="AG739" s="5" t="s">
        <v>76</v>
      </c>
      <c r="AH739" s="5" t="s">
        <v>77</v>
      </c>
      <c r="AI739" s="5" t="s">
        <v>102</v>
      </c>
      <c r="AJ739" s="5" t="s">
        <v>102</v>
      </c>
      <c r="AK739" s="5" t="s">
        <v>502</v>
      </c>
    </row>
    <row r="740" ht="15.75" customHeight="1">
      <c r="A740" s="5" t="s">
        <v>7110</v>
      </c>
      <c r="B740" s="5" t="s">
        <v>5972</v>
      </c>
      <c r="C740" s="5" t="s">
        <v>7101</v>
      </c>
      <c r="D740" s="6">
        <v>44687.0</v>
      </c>
      <c r="E740" s="5">
        <v>9704.0</v>
      </c>
      <c r="F740" s="5">
        <v>4411.0</v>
      </c>
      <c r="G740" s="5" t="s">
        <v>5843</v>
      </c>
      <c r="H740" s="5" t="s">
        <v>45</v>
      </c>
      <c r="I740" s="5" t="s">
        <v>7102</v>
      </c>
      <c r="J740" s="5" t="s">
        <v>5844</v>
      </c>
      <c r="K740" s="5" t="s">
        <v>7111</v>
      </c>
      <c r="L740" s="5" t="s">
        <v>6505</v>
      </c>
      <c r="M740" s="5" t="s">
        <v>7105</v>
      </c>
      <c r="N740" s="5">
        <v>97005.0</v>
      </c>
      <c r="O740" s="5">
        <v>1.0</v>
      </c>
      <c r="P740" s="5" t="s">
        <v>7112</v>
      </c>
      <c r="Q740" s="5" t="s">
        <v>244</v>
      </c>
      <c r="R740" s="5">
        <v>635.0</v>
      </c>
      <c r="S740" s="5" t="s">
        <v>69</v>
      </c>
      <c r="T740" s="5">
        <v>49.0</v>
      </c>
      <c r="U740" s="5" t="s">
        <v>70</v>
      </c>
      <c r="V740" s="5" t="s">
        <v>7113</v>
      </c>
      <c r="W740" s="5" t="s">
        <v>52</v>
      </c>
      <c r="X740" s="5" t="s">
        <v>52</v>
      </c>
      <c r="Y740" s="5" t="s">
        <v>7108</v>
      </c>
      <c r="Z740" s="5" t="s">
        <v>7114</v>
      </c>
      <c r="AA740" s="5" t="s">
        <v>235</v>
      </c>
      <c r="AB740" s="5" t="s">
        <v>52</v>
      </c>
      <c r="AC740" s="5" t="s">
        <v>72</v>
      </c>
      <c r="AD740" s="5" t="s">
        <v>73</v>
      </c>
      <c r="AE740" s="5" t="s">
        <v>74</v>
      </c>
      <c r="AF740" s="5" t="s">
        <v>75</v>
      </c>
      <c r="AG740" s="5" t="s">
        <v>76</v>
      </c>
      <c r="AH740" s="5" t="s">
        <v>77</v>
      </c>
      <c r="AI740" s="5" t="s">
        <v>102</v>
      </c>
      <c r="AJ740" s="5" t="s">
        <v>102</v>
      </c>
      <c r="AK740" s="5" t="s">
        <v>502</v>
      </c>
    </row>
    <row r="741" ht="15.75" customHeight="1">
      <c r="A741" s="5" t="s">
        <v>7115</v>
      </c>
      <c r="B741" s="5" t="s">
        <v>5828</v>
      </c>
      <c r="C741" s="5" t="s">
        <v>5829</v>
      </c>
      <c r="D741" s="6">
        <v>44684.0</v>
      </c>
      <c r="E741" s="5">
        <v>16226.0</v>
      </c>
      <c r="F741" s="5">
        <v>7375.0</v>
      </c>
      <c r="G741" s="5" t="s">
        <v>188</v>
      </c>
      <c r="H741" s="5" t="s">
        <v>84</v>
      </c>
      <c r="I741" s="5" t="s">
        <v>7116</v>
      </c>
      <c r="J741" s="5" t="s">
        <v>191</v>
      </c>
      <c r="K741" s="5" t="s">
        <v>7117</v>
      </c>
      <c r="L741" s="5" t="s">
        <v>5832</v>
      </c>
      <c r="M741" s="5" t="s">
        <v>5833</v>
      </c>
      <c r="N741" s="5">
        <v>7701.0</v>
      </c>
      <c r="O741" s="5">
        <v>1.0</v>
      </c>
      <c r="P741" s="5" t="s">
        <v>7118</v>
      </c>
      <c r="Q741" s="5">
        <v>4510.0</v>
      </c>
      <c r="R741" s="5">
        <v>18.0</v>
      </c>
      <c r="S741" s="5" t="s">
        <v>53</v>
      </c>
      <c r="T741" s="5">
        <v>0.0</v>
      </c>
      <c r="U741" s="5" t="s">
        <v>52</v>
      </c>
      <c r="V741" s="5" t="s">
        <v>7119</v>
      </c>
      <c r="W741" s="5" t="s">
        <v>71</v>
      </c>
      <c r="X741" s="5" t="s">
        <v>52</v>
      </c>
      <c r="Y741" s="5">
        <v>26.0</v>
      </c>
      <c r="Z741" s="5" t="s">
        <v>7120</v>
      </c>
      <c r="AA741" s="5" t="s">
        <v>235</v>
      </c>
      <c r="AB741" s="5" t="s">
        <v>283</v>
      </c>
      <c r="AC741" s="5" t="s">
        <v>377</v>
      </c>
      <c r="AD741" s="5" t="s">
        <v>378</v>
      </c>
      <c r="AE741" s="5" t="s">
        <v>379</v>
      </c>
      <c r="AF741" s="5" t="s">
        <v>265</v>
      </c>
      <c r="AG741" s="5">
        <v>33166.0</v>
      </c>
      <c r="AH741" s="5" t="s">
        <v>380</v>
      </c>
      <c r="AI741" s="5" t="s">
        <v>5837</v>
      </c>
      <c r="AJ741" s="5" t="s">
        <v>5838</v>
      </c>
      <c r="AK741" s="5" t="s">
        <v>5839</v>
      </c>
    </row>
    <row r="742" ht="15.75" customHeight="1">
      <c r="A742" s="5" t="s">
        <v>7121</v>
      </c>
      <c r="B742" s="5" t="s">
        <v>5972</v>
      </c>
      <c r="C742" s="5" t="s">
        <v>7122</v>
      </c>
      <c r="D742" s="6">
        <v>44683.0</v>
      </c>
      <c r="E742" s="5">
        <v>20357.0</v>
      </c>
      <c r="F742" s="5">
        <v>9253.0</v>
      </c>
      <c r="G742" s="5" t="s">
        <v>634</v>
      </c>
      <c r="H742" s="5" t="s">
        <v>272</v>
      </c>
      <c r="I742" s="5" t="s">
        <v>5489</v>
      </c>
      <c r="J742" s="5" t="s">
        <v>274</v>
      </c>
      <c r="K742" s="5" t="s">
        <v>7123</v>
      </c>
      <c r="L742" s="5" t="s">
        <v>6505</v>
      </c>
      <c r="M742" s="5" t="s">
        <v>7124</v>
      </c>
      <c r="N742" s="5">
        <v>97005.0</v>
      </c>
      <c r="O742" s="5">
        <v>2.0</v>
      </c>
      <c r="P742" s="5" t="s">
        <v>7125</v>
      </c>
      <c r="Q742" s="5" t="s">
        <v>7126</v>
      </c>
      <c r="R742" s="5">
        <v>1241.0</v>
      </c>
      <c r="S742" s="5" t="s">
        <v>69</v>
      </c>
      <c r="T742" s="5">
        <v>116.0</v>
      </c>
      <c r="U742" s="5" t="s">
        <v>70</v>
      </c>
      <c r="V742" s="5" t="s">
        <v>7127</v>
      </c>
      <c r="W742" s="5" t="s">
        <v>52</v>
      </c>
      <c r="X742" s="5" t="s">
        <v>52</v>
      </c>
      <c r="Y742" s="5" t="s">
        <v>7128</v>
      </c>
      <c r="Z742" s="5" t="s">
        <v>7129</v>
      </c>
      <c r="AA742" s="5" t="s">
        <v>59</v>
      </c>
      <c r="AB742" s="5" t="s">
        <v>52</v>
      </c>
      <c r="AC742" s="5" t="s">
        <v>72</v>
      </c>
      <c r="AD742" s="5" t="s">
        <v>73</v>
      </c>
      <c r="AE742" s="5" t="s">
        <v>74</v>
      </c>
      <c r="AF742" s="5" t="s">
        <v>75</v>
      </c>
      <c r="AG742" s="5" t="s">
        <v>76</v>
      </c>
      <c r="AH742" s="5" t="s">
        <v>77</v>
      </c>
      <c r="AI742" s="5" t="s">
        <v>102</v>
      </c>
      <c r="AJ742" s="5" t="s">
        <v>102</v>
      </c>
      <c r="AK742" s="5" t="s">
        <v>1874</v>
      </c>
    </row>
    <row r="743" ht="15.75" customHeight="1">
      <c r="A743" s="5" t="s">
        <v>7130</v>
      </c>
      <c r="B743" s="5" t="s">
        <v>7131</v>
      </c>
      <c r="C743" s="5" t="s">
        <v>7132</v>
      </c>
      <c r="D743" s="6">
        <v>44682.0</v>
      </c>
      <c r="E743" s="5">
        <v>6217.0</v>
      </c>
      <c r="F743" s="5">
        <v>2826.0</v>
      </c>
      <c r="G743" s="5" t="s">
        <v>4673</v>
      </c>
      <c r="H743" s="5" t="s">
        <v>149</v>
      </c>
      <c r="I743" s="5" t="s">
        <v>7133</v>
      </c>
      <c r="J743" s="5" t="s">
        <v>3808</v>
      </c>
      <c r="K743" s="5" t="s">
        <v>391</v>
      </c>
      <c r="L743" s="5" t="s">
        <v>7134</v>
      </c>
      <c r="M743" s="5" t="s">
        <v>7135</v>
      </c>
      <c r="N743" s="5">
        <v>27260.0</v>
      </c>
      <c r="O743" s="5">
        <v>1.0</v>
      </c>
      <c r="P743" s="5" t="s">
        <v>7136</v>
      </c>
      <c r="Q743" s="5" t="s">
        <v>244</v>
      </c>
      <c r="R743" s="5">
        <v>73.0</v>
      </c>
      <c r="S743" s="5" t="s">
        <v>115</v>
      </c>
      <c r="T743" s="5">
        <v>48.0</v>
      </c>
      <c r="U743" s="5" t="s">
        <v>70</v>
      </c>
      <c r="V743" s="5" t="s">
        <v>7137</v>
      </c>
      <c r="W743" s="5" t="s">
        <v>52</v>
      </c>
      <c r="X743" s="5" t="s">
        <v>52</v>
      </c>
      <c r="Y743" s="5" t="s">
        <v>7138</v>
      </c>
      <c r="Z743" s="5" t="s">
        <v>7139</v>
      </c>
      <c r="AA743" s="5" t="s">
        <v>59</v>
      </c>
      <c r="AB743" s="5" t="s">
        <v>52</v>
      </c>
      <c r="AC743" s="5" t="s">
        <v>72</v>
      </c>
      <c r="AD743" s="5" t="s">
        <v>73</v>
      </c>
      <c r="AE743" s="5" t="s">
        <v>74</v>
      </c>
      <c r="AF743" s="5" t="s">
        <v>75</v>
      </c>
      <c r="AG743" s="5" t="s">
        <v>76</v>
      </c>
      <c r="AH743" s="5" t="s">
        <v>77</v>
      </c>
      <c r="AI743" s="5" t="s">
        <v>7140</v>
      </c>
      <c r="AJ743" s="5" t="s">
        <v>7141</v>
      </c>
      <c r="AK743" s="5" t="s">
        <v>4683</v>
      </c>
    </row>
    <row r="744" ht="15.75" customHeight="1">
      <c r="A744" s="5" t="s">
        <v>7142</v>
      </c>
      <c r="B744" s="5" t="s">
        <v>6576</v>
      </c>
      <c r="C744" s="5" t="s">
        <v>6577</v>
      </c>
      <c r="D744" s="6">
        <v>44682.0</v>
      </c>
      <c r="E744" s="5">
        <v>41490.0</v>
      </c>
      <c r="F744" s="5">
        <v>18859.0</v>
      </c>
      <c r="G744" s="5" t="s">
        <v>4673</v>
      </c>
      <c r="H744" s="5" t="s">
        <v>149</v>
      </c>
      <c r="I744" s="5" t="s">
        <v>7133</v>
      </c>
      <c r="J744" s="5" t="s">
        <v>3808</v>
      </c>
      <c r="K744" s="5" t="s">
        <v>7143</v>
      </c>
      <c r="L744" s="5" t="s">
        <v>7144</v>
      </c>
      <c r="M744" s="5" t="s">
        <v>7145</v>
      </c>
      <c r="N744" s="5">
        <v>27260.0</v>
      </c>
      <c r="O744" s="5">
        <v>4.0</v>
      </c>
      <c r="P744" s="5" t="s">
        <v>7146</v>
      </c>
      <c r="Q744" s="5" t="s">
        <v>691</v>
      </c>
      <c r="R744" s="5">
        <v>346.0</v>
      </c>
      <c r="S744" s="5" t="s">
        <v>53</v>
      </c>
      <c r="T744" s="5">
        <v>250.0</v>
      </c>
      <c r="U744" s="5" t="s">
        <v>93</v>
      </c>
      <c r="V744" s="5" t="s">
        <v>7147</v>
      </c>
      <c r="W744" s="5" t="s">
        <v>52</v>
      </c>
      <c r="X744" s="5" t="s">
        <v>52</v>
      </c>
      <c r="Y744" s="5" t="s">
        <v>7138</v>
      </c>
      <c r="Z744" s="5" t="s">
        <v>7148</v>
      </c>
      <c r="AA744" s="5" t="s">
        <v>59</v>
      </c>
      <c r="AB744" s="5" t="s">
        <v>52</v>
      </c>
      <c r="AC744" s="5" t="s">
        <v>216</v>
      </c>
      <c r="AD744" s="5" t="s">
        <v>217</v>
      </c>
      <c r="AE744" s="5" t="s">
        <v>218</v>
      </c>
      <c r="AF744" s="5" t="s">
        <v>52</v>
      </c>
      <c r="AG744" s="5" t="s">
        <v>52</v>
      </c>
      <c r="AH744" s="5" t="s">
        <v>52</v>
      </c>
      <c r="AI744" s="5" t="s">
        <v>7149</v>
      </c>
      <c r="AJ744" s="5" t="s">
        <v>7150</v>
      </c>
      <c r="AK744" s="5" t="s">
        <v>7151</v>
      </c>
    </row>
    <row r="745" ht="15.75" customHeight="1">
      <c r="A745" s="5" t="s">
        <v>7152</v>
      </c>
      <c r="B745" s="5" t="s">
        <v>7153</v>
      </c>
      <c r="C745" s="5" t="s">
        <v>7154</v>
      </c>
      <c r="D745" s="6">
        <v>44681.0</v>
      </c>
      <c r="E745" s="5">
        <v>61591.0</v>
      </c>
      <c r="F745" s="5">
        <v>27996.0</v>
      </c>
      <c r="G745" s="5" t="s">
        <v>188</v>
      </c>
      <c r="H745" s="5" t="s">
        <v>205</v>
      </c>
      <c r="I745" s="5" t="s">
        <v>2403</v>
      </c>
      <c r="J745" s="5" t="s">
        <v>191</v>
      </c>
      <c r="K745" s="5" t="s">
        <v>7155</v>
      </c>
      <c r="L745" s="5" t="s">
        <v>7156</v>
      </c>
      <c r="M745" s="5" t="s">
        <v>7157</v>
      </c>
      <c r="N745" s="5">
        <v>962.0</v>
      </c>
      <c r="O745" s="5">
        <v>1.0</v>
      </c>
      <c r="P745" s="5" t="s">
        <v>7158</v>
      </c>
      <c r="Q745" s="5">
        <v>4510.0</v>
      </c>
      <c r="R745" s="5">
        <v>2589.0</v>
      </c>
      <c r="S745" s="5" t="s">
        <v>69</v>
      </c>
      <c r="T745" s="5">
        <v>0.0</v>
      </c>
      <c r="U745" s="5" t="s">
        <v>52</v>
      </c>
      <c r="V745" s="5" t="s">
        <v>7159</v>
      </c>
      <c r="W745" s="5" t="s">
        <v>52</v>
      </c>
      <c r="X745" s="5" t="s">
        <v>52</v>
      </c>
      <c r="Y745" s="5" t="s">
        <v>7160</v>
      </c>
      <c r="Z745" s="5" t="s">
        <v>7161</v>
      </c>
      <c r="AA745" s="5" t="s">
        <v>235</v>
      </c>
      <c r="AB745" s="5" t="s">
        <v>52</v>
      </c>
      <c r="AC745" s="5" t="s">
        <v>216</v>
      </c>
      <c r="AD745" s="5" t="s">
        <v>217</v>
      </c>
      <c r="AE745" s="5" t="s">
        <v>218</v>
      </c>
      <c r="AF745" s="5" t="s">
        <v>52</v>
      </c>
      <c r="AG745" s="5" t="s">
        <v>52</v>
      </c>
      <c r="AH745" s="5" t="s">
        <v>52</v>
      </c>
      <c r="AI745" s="5" t="s">
        <v>7153</v>
      </c>
      <c r="AJ745" s="5" t="s">
        <v>7156</v>
      </c>
      <c r="AK745" s="5" t="s">
        <v>655</v>
      </c>
    </row>
    <row r="746" ht="15.75" customHeight="1">
      <c r="A746" s="5" t="s">
        <v>7162</v>
      </c>
      <c r="B746" s="5" t="s">
        <v>4663</v>
      </c>
      <c r="C746" s="5" t="s">
        <v>3998</v>
      </c>
      <c r="D746" s="6">
        <v>44680.0</v>
      </c>
      <c r="E746" s="5">
        <v>58080.0</v>
      </c>
      <c r="F746" s="5">
        <v>26400.0</v>
      </c>
      <c r="G746" s="5" t="s">
        <v>1419</v>
      </c>
      <c r="H746" s="5" t="s">
        <v>480</v>
      </c>
      <c r="I746" s="5" t="s">
        <v>3470</v>
      </c>
      <c r="J746" s="5" t="s">
        <v>256</v>
      </c>
      <c r="K746" s="5" t="s">
        <v>3485</v>
      </c>
      <c r="L746" s="5" t="s">
        <v>7163</v>
      </c>
      <c r="M746" s="5" t="s">
        <v>7164</v>
      </c>
      <c r="N746" s="5" t="s">
        <v>52</v>
      </c>
      <c r="O746" s="5">
        <v>1.0</v>
      </c>
      <c r="P746" s="5" t="s">
        <v>7165</v>
      </c>
      <c r="Q746" s="5" t="s">
        <v>91</v>
      </c>
      <c r="R746" s="5">
        <v>36.0</v>
      </c>
      <c r="S746" s="5" t="s">
        <v>1077</v>
      </c>
      <c r="T746" s="5">
        <v>0.0</v>
      </c>
      <c r="U746" s="5" t="s">
        <v>70</v>
      </c>
      <c r="V746" s="5" t="s">
        <v>7166</v>
      </c>
      <c r="W746" s="5" t="s">
        <v>52</v>
      </c>
      <c r="X746" s="5" t="s">
        <v>52</v>
      </c>
      <c r="Y746" s="5" t="s">
        <v>5857</v>
      </c>
      <c r="Z746" s="5">
        <v>2292.0</v>
      </c>
      <c r="AA746" s="5" t="s">
        <v>235</v>
      </c>
      <c r="AB746" s="5" t="s">
        <v>52</v>
      </c>
      <c r="AC746" s="5" t="s">
        <v>5289</v>
      </c>
      <c r="AD746" s="5" t="s">
        <v>5290</v>
      </c>
      <c r="AE746" s="5" t="s">
        <v>5291</v>
      </c>
      <c r="AF746" s="5" t="s">
        <v>52</v>
      </c>
      <c r="AG746" s="5" t="s">
        <v>52</v>
      </c>
      <c r="AH746" s="5" t="s">
        <v>52</v>
      </c>
      <c r="AI746" s="5" t="s">
        <v>4663</v>
      </c>
      <c r="AJ746" s="5" t="s">
        <v>7167</v>
      </c>
      <c r="AK746" s="5" t="s">
        <v>3481</v>
      </c>
    </row>
    <row r="747" ht="15.75" customHeight="1">
      <c r="A747" s="5" t="s">
        <v>7168</v>
      </c>
      <c r="B747" s="5" t="s">
        <v>7169</v>
      </c>
      <c r="C747" s="5" t="s">
        <v>7170</v>
      </c>
      <c r="D747" s="6">
        <v>44679.0</v>
      </c>
      <c r="E747" s="5">
        <v>1014618.0</v>
      </c>
      <c r="F747" s="5">
        <v>461190.0</v>
      </c>
      <c r="G747" s="5" t="s">
        <v>7171</v>
      </c>
      <c r="H747" s="5" t="s">
        <v>7172</v>
      </c>
      <c r="I747" s="5" t="s">
        <v>7173</v>
      </c>
      <c r="J747" s="5" t="s">
        <v>4926</v>
      </c>
      <c r="K747" s="5" t="s">
        <v>1336</v>
      </c>
      <c r="L747" s="5" t="s">
        <v>7174</v>
      </c>
      <c r="M747" s="5" t="s">
        <v>7175</v>
      </c>
      <c r="N747" s="5" t="s">
        <v>52</v>
      </c>
      <c r="O747" s="5">
        <v>15.0</v>
      </c>
      <c r="P747" s="5" t="s">
        <v>7176</v>
      </c>
      <c r="Q747" s="5" t="s">
        <v>5734</v>
      </c>
      <c r="R747" s="5">
        <v>869.0</v>
      </c>
      <c r="S747" s="5" t="s">
        <v>1077</v>
      </c>
      <c r="T747" s="5">
        <v>2.0</v>
      </c>
      <c r="U747" s="5" t="s">
        <v>70</v>
      </c>
      <c r="V747" s="5" t="s">
        <v>7177</v>
      </c>
      <c r="W747" s="5" t="s">
        <v>52</v>
      </c>
      <c r="X747" s="5" t="s">
        <v>52</v>
      </c>
      <c r="Y747" s="5" t="s">
        <v>7178</v>
      </c>
      <c r="Z747" s="5" t="s">
        <v>7179</v>
      </c>
      <c r="AA747" s="5" t="s">
        <v>235</v>
      </c>
      <c r="AB747" s="5" t="s">
        <v>52</v>
      </c>
      <c r="AC747" s="5" t="s">
        <v>398</v>
      </c>
      <c r="AD747" s="5" t="s">
        <v>399</v>
      </c>
      <c r="AE747" s="5" t="s">
        <v>400</v>
      </c>
      <c r="AF747" s="5" t="s">
        <v>401</v>
      </c>
      <c r="AG747" s="5">
        <v>23502.0</v>
      </c>
      <c r="AH747" s="5" t="s">
        <v>402</v>
      </c>
      <c r="AI747" s="5" t="s">
        <v>7180</v>
      </c>
      <c r="AJ747" s="5" t="s">
        <v>7181</v>
      </c>
      <c r="AK747" s="5" t="s">
        <v>7182</v>
      </c>
    </row>
    <row r="748" ht="15.75" customHeight="1">
      <c r="A748" s="5" t="s">
        <v>7183</v>
      </c>
      <c r="B748" s="5" t="s">
        <v>7184</v>
      </c>
      <c r="C748" s="5" t="s">
        <v>7185</v>
      </c>
      <c r="D748" s="6">
        <v>44678.0</v>
      </c>
      <c r="E748" s="5">
        <v>48107.0</v>
      </c>
      <c r="F748" s="5">
        <v>21867.0</v>
      </c>
      <c r="G748" s="5" t="s">
        <v>2767</v>
      </c>
      <c r="H748" s="5" t="s">
        <v>3215</v>
      </c>
      <c r="I748" s="5" t="s">
        <v>6038</v>
      </c>
      <c r="J748" s="5" t="s">
        <v>532</v>
      </c>
      <c r="K748" s="5" t="s">
        <v>744</v>
      </c>
      <c r="L748" s="5" t="s">
        <v>7186</v>
      </c>
      <c r="M748" s="5" t="s">
        <v>7187</v>
      </c>
      <c r="N748" s="5">
        <v>31792.0</v>
      </c>
      <c r="O748" s="5">
        <v>1.0</v>
      </c>
      <c r="P748" s="5" t="s">
        <v>7188</v>
      </c>
      <c r="Q748" s="5">
        <v>4510.0</v>
      </c>
      <c r="R748" s="5">
        <v>22.0</v>
      </c>
      <c r="S748" s="5" t="s">
        <v>1386</v>
      </c>
      <c r="T748" s="5">
        <v>0.0</v>
      </c>
      <c r="U748" s="5" t="s">
        <v>70</v>
      </c>
      <c r="V748" s="5" t="s">
        <v>7189</v>
      </c>
      <c r="W748" s="5" t="s">
        <v>52</v>
      </c>
      <c r="X748" s="5" t="s">
        <v>52</v>
      </c>
      <c r="Y748" s="5" t="s">
        <v>7128</v>
      </c>
      <c r="Z748" s="5" t="s">
        <v>7190</v>
      </c>
      <c r="AA748" s="5" t="s">
        <v>59</v>
      </c>
      <c r="AB748" s="5" t="s">
        <v>52</v>
      </c>
      <c r="AC748" s="5" t="s">
        <v>3974</v>
      </c>
      <c r="AD748" s="5" t="s">
        <v>3975</v>
      </c>
      <c r="AE748" s="5" t="s">
        <v>183</v>
      </c>
      <c r="AF748" s="5" t="s">
        <v>52</v>
      </c>
      <c r="AG748" s="5" t="s">
        <v>3976</v>
      </c>
      <c r="AH748" s="5" t="s">
        <v>3977</v>
      </c>
      <c r="AI748" s="5" t="s">
        <v>7184</v>
      </c>
      <c r="AJ748" s="5" t="s">
        <v>7191</v>
      </c>
      <c r="AK748" s="5" t="s">
        <v>7192</v>
      </c>
    </row>
    <row r="749" ht="15.75" customHeight="1">
      <c r="A749" s="5" t="s">
        <v>7193</v>
      </c>
      <c r="B749" s="5" t="s">
        <v>7005</v>
      </c>
      <c r="C749" s="5" t="s">
        <v>7006</v>
      </c>
      <c r="D749" s="6">
        <v>44678.0</v>
      </c>
      <c r="E749" s="5">
        <v>49535.0</v>
      </c>
      <c r="F749" s="5">
        <v>22516.0</v>
      </c>
      <c r="G749" s="5" t="s">
        <v>4642</v>
      </c>
      <c r="H749" s="5" t="s">
        <v>2784</v>
      </c>
      <c r="I749" s="5" t="s">
        <v>7194</v>
      </c>
      <c r="J749" s="5" t="s">
        <v>256</v>
      </c>
      <c r="K749" s="5" t="s">
        <v>1171</v>
      </c>
      <c r="L749" s="5" t="s">
        <v>7008</v>
      </c>
      <c r="M749" s="5" t="s">
        <v>7009</v>
      </c>
      <c r="N749" s="5">
        <v>11530.0</v>
      </c>
      <c r="O749" s="5">
        <v>1.0</v>
      </c>
      <c r="P749" s="5" t="s">
        <v>7195</v>
      </c>
      <c r="Q749" s="5">
        <v>4500.0</v>
      </c>
      <c r="R749" s="5">
        <v>1414.0</v>
      </c>
      <c r="S749" s="5" t="s">
        <v>374</v>
      </c>
      <c r="T749" s="5">
        <v>0.0</v>
      </c>
      <c r="U749" s="5" t="s">
        <v>52</v>
      </c>
      <c r="V749" s="5" t="s">
        <v>7196</v>
      </c>
      <c r="W749" s="5" t="s">
        <v>71</v>
      </c>
      <c r="X749" s="5" t="s">
        <v>52</v>
      </c>
      <c r="Y749" s="5" t="s">
        <v>7197</v>
      </c>
      <c r="Z749" s="5" t="s">
        <v>7198</v>
      </c>
      <c r="AA749" s="5" t="s">
        <v>200</v>
      </c>
      <c r="AB749" s="5" t="s">
        <v>52</v>
      </c>
      <c r="AC749" s="5" t="s">
        <v>216</v>
      </c>
      <c r="AD749" s="5" t="s">
        <v>217</v>
      </c>
      <c r="AE749" s="5" t="s">
        <v>218</v>
      </c>
      <c r="AF749" s="5" t="s">
        <v>52</v>
      </c>
      <c r="AG749" s="5" t="s">
        <v>52</v>
      </c>
      <c r="AH749" s="5" t="s">
        <v>52</v>
      </c>
      <c r="AI749" s="5" t="s">
        <v>7005</v>
      </c>
      <c r="AJ749" s="5" t="s">
        <v>7008</v>
      </c>
      <c r="AK749" s="5" t="s">
        <v>2687</v>
      </c>
    </row>
    <row r="750" ht="15.75" customHeight="1">
      <c r="A750" s="5" t="s">
        <v>7199</v>
      </c>
      <c r="B750" s="5" t="s">
        <v>7200</v>
      </c>
      <c r="C750" s="5" t="s">
        <v>7201</v>
      </c>
      <c r="D750" s="6">
        <v>44676.0</v>
      </c>
      <c r="E750" s="5">
        <v>41361.0</v>
      </c>
      <c r="F750" s="5">
        <v>18800.0</v>
      </c>
      <c r="G750" s="5" t="s">
        <v>4073</v>
      </c>
      <c r="H750" s="5" t="s">
        <v>272</v>
      </c>
      <c r="I750" s="5" t="s">
        <v>7202</v>
      </c>
      <c r="J750" s="5" t="s">
        <v>2214</v>
      </c>
      <c r="K750" s="5" t="s">
        <v>391</v>
      </c>
      <c r="L750" s="5" t="s">
        <v>7203</v>
      </c>
      <c r="M750" s="5" t="s">
        <v>7204</v>
      </c>
      <c r="N750" s="5">
        <v>19901.0</v>
      </c>
      <c r="O750" s="5">
        <v>1.0</v>
      </c>
      <c r="P750" s="5" t="s">
        <v>7205</v>
      </c>
      <c r="Q750" s="5" t="s">
        <v>138</v>
      </c>
      <c r="R750" s="5">
        <v>1630.0</v>
      </c>
      <c r="S750" s="5" t="s">
        <v>92</v>
      </c>
      <c r="T750" s="5">
        <v>60.0</v>
      </c>
      <c r="U750" s="5" t="s">
        <v>70</v>
      </c>
      <c r="V750" s="5" t="s">
        <v>7206</v>
      </c>
      <c r="W750" s="5" t="s">
        <v>52</v>
      </c>
      <c r="X750" s="5" t="s">
        <v>52</v>
      </c>
      <c r="Y750" s="5" t="s">
        <v>7207</v>
      </c>
      <c r="Z750" s="5" t="s">
        <v>7208</v>
      </c>
      <c r="AA750" s="5" t="s">
        <v>59</v>
      </c>
      <c r="AB750" s="5" t="s">
        <v>52</v>
      </c>
      <c r="AC750" s="5" t="s">
        <v>3723</v>
      </c>
      <c r="AD750" s="5" t="s">
        <v>3724</v>
      </c>
      <c r="AE750" s="5" t="s">
        <v>3725</v>
      </c>
      <c r="AF750" s="5" t="s">
        <v>52</v>
      </c>
      <c r="AG750" s="5" t="s">
        <v>3726</v>
      </c>
      <c r="AH750" s="5" t="s">
        <v>3727</v>
      </c>
      <c r="AI750" s="5" t="s">
        <v>7200</v>
      </c>
      <c r="AJ750" s="5" t="s">
        <v>7209</v>
      </c>
      <c r="AK750" s="5" t="s">
        <v>2008</v>
      </c>
    </row>
    <row r="751" ht="15.75" customHeight="1">
      <c r="A751" s="5" t="s">
        <v>7210</v>
      </c>
      <c r="B751" s="5" t="s">
        <v>7070</v>
      </c>
      <c r="C751" s="5" t="s">
        <v>6060</v>
      </c>
      <c r="D751" s="6">
        <v>44675.0</v>
      </c>
      <c r="E751" s="5">
        <v>35728.0</v>
      </c>
      <c r="F751" s="5">
        <v>16240.0</v>
      </c>
      <c r="G751" s="5" t="s">
        <v>2389</v>
      </c>
      <c r="H751" s="5" t="s">
        <v>3215</v>
      </c>
      <c r="I751" s="5" t="s">
        <v>7211</v>
      </c>
      <c r="J751" s="5" t="s">
        <v>2391</v>
      </c>
      <c r="K751" s="5" t="s">
        <v>7212</v>
      </c>
      <c r="L751" s="5" t="s">
        <v>7073</v>
      </c>
      <c r="M751" s="5" t="s">
        <v>6063</v>
      </c>
      <c r="N751" s="5">
        <v>34712.0</v>
      </c>
      <c r="O751" s="5">
        <v>1.0</v>
      </c>
      <c r="P751" s="5" t="s">
        <v>7213</v>
      </c>
      <c r="Q751" s="5">
        <v>4510.0</v>
      </c>
      <c r="R751" s="5">
        <v>2163.0</v>
      </c>
      <c r="S751" s="5" t="s">
        <v>6065</v>
      </c>
      <c r="T751" s="5">
        <v>60.0</v>
      </c>
      <c r="U751" s="5" t="s">
        <v>93</v>
      </c>
      <c r="V751" s="5" t="s">
        <v>7214</v>
      </c>
      <c r="W751" s="5" t="s">
        <v>52</v>
      </c>
      <c r="X751" s="5" t="s">
        <v>52</v>
      </c>
      <c r="Y751" s="5" t="s">
        <v>7076</v>
      </c>
      <c r="Z751" s="5" t="s">
        <v>7215</v>
      </c>
      <c r="AA751" s="5" t="s">
        <v>235</v>
      </c>
      <c r="AB751" s="5" t="s">
        <v>52</v>
      </c>
      <c r="AC751" s="5" t="s">
        <v>216</v>
      </c>
      <c r="AD751" s="5" t="s">
        <v>217</v>
      </c>
      <c r="AE751" s="5" t="s">
        <v>218</v>
      </c>
      <c r="AF751" s="5" t="s">
        <v>52</v>
      </c>
      <c r="AG751" s="5" t="s">
        <v>52</v>
      </c>
      <c r="AH751" s="5" t="s">
        <v>52</v>
      </c>
      <c r="AI751" s="5" t="s">
        <v>7078</v>
      </c>
      <c r="AJ751" s="5" t="s">
        <v>7079</v>
      </c>
      <c r="AK751" s="5" t="s">
        <v>5795</v>
      </c>
    </row>
    <row r="752" ht="15.75" customHeight="1">
      <c r="A752" s="5" t="s">
        <v>7216</v>
      </c>
      <c r="B752" s="5" t="s">
        <v>1155</v>
      </c>
      <c r="C752" s="5" t="s">
        <v>7217</v>
      </c>
      <c r="D752" s="6">
        <v>44674.0</v>
      </c>
      <c r="E752" s="5">
        <v>123335.0</v>
      </c>
      <c r="F752" s="5">
        <v>56061.0</v>
      </c>
      <c r="G752" s="5" t="s">
        <v>188</v>
      </c>
      <c r="H752" s="5" t="s">
        <v>205</v>
      </c>
      <c r="I752" s="5" t="s">
        <v>2706</v>
      </c>
      <c r="J752" s="5" t="s">
        <v>191</v>
      </c>
      <c r="K752" s="5" t="s">
        <v>494</v>
      </c>
      <c r="L752" s="5" t="s">
        <v>7218</v>
      </c>
      <c r="M752" s="5" t="s">
        <v>7219</v>
      </c>
      <c r="N752" s="5" t="s">
        <v>52</v>
      </c>
      <c r="O752" s="5">
        <v>4.0</v>
      </c>
      <c r="P752" s="5" t="s">
        <v>7220</v>
      </c>
      <c r="Q752" s="5" t="s">
        <v>498</v>
      </c>
      <c r="R752" s="5">
        <v>7680.0</v>
      </c>
      <c r="S752" s="5" t="s">
        <v>115</v>
      </c>
      <c r="T752" s="5">
        <v>98.0</v>
      </c>
      <c r="U752" s="5" t="s">
        <v>70</v>
      </c>
      <c r="V752" s="5" t="s">
        <v>7221</v>
      </c>
      <c r="W752" s="5" t="s">
        <v>71</v>
      </c>
      <c r="X752" s="5" t="s">
        <v>52</v>
      </c>
      <c r="Y752" s="5" t="s">
        <v>7222</v>
      </c>
      <c r="Z752" s="5" t="s">
        <v>7223</v>
      </c>
      <c r="AA752" s="5" t="s">
        <v>162</v>
      </c>
      <c r="AB752" s="5" t="s">
        <v>52</v>
      </c>
      <c r="AC752" s="5" t="s">
        <v>3723</v>
      </c>
      <c r="AD752" s="5" t="s">
        <v>3724</v>
      </c>
      <c r="AE752" s="5" t="s">
        <v>3725</v>
      </c>
      <c r="AF752" s="5" t="s">
        <v>52</v>
      </c>
      <c r="AG752" s="5" t="s">
        <v>3726</v>
      </c>
      <c r="AH752" s="5" t="s">
        <v>3727</v>
      </c>
      <c r="AI752" s="5" t="s">
        <v>7224</v>
      </c>
      <c r="AJ752" s="5" t="s">
        <v>7225</v>
      </c>
      <c r="AK752" s="5" t="s">
        <v>3729</v>
      </c>
    </row>
    <row r="753" ht="15.75" customHeight="1">
      <c r="A753" s="5" t="s">
        <v>7226</v>
      </c>
      <c r="B753" s="5" t="s">
        <v>7227</v>
      </c>
      <c r="C753" s="5" t="s">
        <v>7228</v>
      </c>
      <c r="D753" s="6">
        <v>44672.0</v>
      </c>
      <c r="E753" s="5">
        <v>30496.0</v>
      </c>
      <c r="F753" s="5">
        <v>13862.0</v>
      </c>
      <c r="G753" s="5" t="s">
        <v>435</v>
      </c>
      <c r="H753" s="5" t="s">
        <v>131</v>
      </c>
      <c r="I753" s="5" t="s">
        <v>7229</v>
      </c>
      <c r="J753" s="5" t="s">
        <v>424</v>
      </c>
      <c r="K753" s="5" t="s">
        <v>1527</v>
      </c>
      <c r="L753" s="5" t="s">
        <v>7230</v>
      </c>
      <c r="M753" s="5" t="s">
        <v>7231</v>
      </c>
      <c r="N753" s="5">
        <v>8837.0</v>
      </c>
      <c r="O753" s="5">
        <v>1.0</v>
      </c>
      <c r="P753" s="5" t="s">
        <v>7232</v>
      </c>
      <c r="Q753" s="5" t="s">
        <v>466</v>
      </c>
      <c r="R753" s="5">
        <v>44.0</v>
      </c>
      <c r="S753" s="5" t="s">
        <v>115</v>
      </c>
      <c r="T753" s="5">
        <v>0.0</v>
      </c>
      <c r="U753" s="5" t="s">
        <v>70</v>
      </c>
      <c r="V753" s="5" t="s">
        <v>7233</v>
      </c>
      <c r="W753" s="5" t="s">
        <v>71</v>
      </c>
      <c r="X753" s="5" t="s">
        <v>52</v>
      </c>
      <c r="Y753" s="5" t="s">
        <v>7234</v>
      </c>
      <c r="Z753" s="5" t="s">
        <v>7235</v>
      </c>
      <c r="AA753" s="5" t="s">
        <v>2743</v>
      </c>
      <c r="AB753" s="5" t="s">
        <v>52</v>
      </c>
      <c r="AC753" s="5" t="s">
        <v>398</v>
      </c>
      <c r="AD753" s="5" t="s">
        <v>399</v>
      </c>
      <c r="AE753" s="5" t="s">
        <v>400</v>
      </c>
      <c r="AF753" s="5" t="s">
        <v>401</v>
      </c>
      <c r="AG753" s="5">
        <v>23502.0</v>
      </c>
      <c r="AH753" s="5" t="s">
        <v>402</v>
      </c>
      <c r="AI753" s="5" t="s">
        <v>7227</v>
      </c>
      <c r="AJ753" s="5" t="s">
        <v>7230</v>
      </c>
      <c r="AK753" s="5" t="s">
        <v>655</v>
      </c>
    </row>
    <row r="754" ht="15.75" customHeight="1">
      <c r="A754" s="5" t="s">
        <v>7236</v>
      </c>
      <c r="B754" s="5" t="s">
        <v>3493</v>
      </c>
      <c r="C754" s="5" t="s">
        <v>5603</v>
      </c>
      <c r="D754" s="6">
        <v>44671.0</v>
      </c>
      <c r="E754" s="5">
        <v>112200.0</v>
      </c>
      <c r="F754" s="5">
        <v>51000.0</v>
      </c>
      <c r="G754" s="5" t="s">
        <v>1419</v>
      </c>
      <c r="H754" s="5" t="s">
        <v>480</v>
      </c>
      <c r="I754" s="5" t="s">
        <v>6088</v>
      </c>
      <c r="J754" s="5" t="s">
        <v>256</v>
      </c>
      <c r="K754" s="5" t="s">
        <v>3471</v>
      </c>
      <c r="L754" s="5" t="s">
        <v>7237</v>
      </c>
      <c r="M754" s="5" t="s">
        <v>7238</v>
      </c>
      <c r="N754" s="5" t="s">
        <v>52</v>
      </c>
      <c r="O754" s="5">
        <v>2.0</v>
      </c>
      <c r="P754" s="5" t="s">
        <v>7239</v>
      </c>
      <c r="Q754" s="5" t="s">
        <v>3475</v>
      </c>
      <c r="R754" s="5">
        <v>105.0</v>
      </c>
      <c r="S754" s="5" t="s">
        <v>1077</v>
      </c>
      <c r="T754" s="5">
        <v>0.0</v>
      </c>
      <c r="U754" s="5" t="s">
        <v>70</v>
      </c>
      <c r="V754" s="5" t="s">
        <v>7240</v>
      </c>
      <c r="W754" s="5" t="s">
        <v>52</v>
      </c>
      <c r="X754" s="5" t="s">
        <v>52</v>
      </c>
      <c r="Y754" s="5" t="s">
        <v>7241</v>
      </c>
      <c r="Z754" s="5" t="s">
        <v>7242</v>
      </c>
      <c r="AA754" s="5" t="s">
        <v>180</v>
      </c>
      <c r="AB754" s="5" t="s">
        <v>52</v>
      </c>
      <c r="AC754" s="5" t="s">
        <v>5289</v>
      </c>
      <c r="AD754" s="5" t="s">
        <v>5290</v>
      </c>
      <c r="AE754" s="5" t="s">
        <v>5291</v>
      </c>
      <c r="AF754" s="5" t="s">
        <v>52</v>
      </c>
      <c r="AG754" s="5" t="s">
        <v>52</v>
      </c>
      <c r="AH754" s="5" t="s">
        <v>52</v>
      </c>
      <c r="AI754" s="5" t="s">
        <v>7243</v>
      </c>
      <c r="AJ754" s="5" t="s">
        <v>7244</v>
      </c>
      <c r="AK754" s="5" t="s">
        <v>7245</v>
      </c>
    </row>
    <row r="755" ht="15.75" customHeight="1">
      <c r="A755" s="5" t="s">
        <v>7246</v>
      </c>
      <c r="B755" s="5" t="s">
        <v>4663</v>
      </c>
      <c r="C755" s="5" t="s">
        <v>3998</v>
      </c>
      <c r="D755" s="6">
        <v>44671.0</v>
      </c>
      <c r="E755" s="5">
        <v>116160.0</v>
      </c>
      <c r="F755" s="5">
        <v>52800.0</v>
      </c>
      <c r="G755" s="5" t="s">
        <v>1419</v>
      </c>
      <c r="H755" s="5" t="s">
        <v>480</v>
      </c>
      <c r="I755" s="5" t="s">
        <v>6088</v>
      </c>
      <c r="J755" s="5" t="s">
        <v>256</v>
      </c>
      <c r="K755" s="5" t="s">
        <v>3471</v>
      </c>
      <c r="L755" s="5" t="s">
        <v>7247</v>
      </c>
      <c r="M755" s="5" t="s">
        <v>7164</v>
      </c>
      <c r="N755" s="5" t="s">
        <v>52</v>
      </c>
      <c r="O755" s="5">
        <v>2.0</v>
      </c>
      <c r="P755" s="5" t="s">
        <v>7248</v>
      </c>
      <c r="Q755" s="5" t="s">
        <v>3475</v>
      </c>
      <c r="R755" s="5">
        <v>70.0</v>
      </c>
      <c r="S755" s="5" t="s">
        <v>1077</v>
      </c>
      <c r="T755" s="5">
        <v>0.0</v>
      </c>
      <c r="U755" s="5" t="s">
        <v>70</v>
      </c>
      <c r="V755" s="5" t="s">
        <v>7249</v>
      </c>
      <c r="W755" s="5" t="s">
        <v>52</v>
      </c>
      <c r="X755" s="5" t="s">
        <v>52</v>
      </c>
      <c r="Y755" s="5" t="s">
        <v>7241</v>
      </c>
      <c r="Z755" s="5" t="s">
        <v>7250</v>
      </c>
      <c r="AA755" s="5" t="s">
        <v>180</v>
      </c>
      <c r="AB755" s="5" t="s">
        <v>52</v>
      </c>
      <c r="AC755" s="5" t="s">
        <v>5289</v>
      </c>
      <c r="AD755" s="5" t="s">
        <v>5290</v>
      </c>
      <c r="AE755" s="5" t="s">
        <v>5291</v>
      </c>
      <c r="AF755" s="5" t="s">
        <v>52</v>
      </c>
      <c r="AG755" s="5" t="s">
        <v>52</v>
      </c>
      <c r="AH755" s="5" t="s">
        <v>52</v>
      </c>
      <c r="AI755" s="5" t="s">
        <v>4663</v>
      </c>
      <c r="AJ755" s="5" t="s">
        <v>7167</v>
      </c>
      <c r="AK755" s="5" t="s">
        <v>3481</v>
      </c>
    </row>
    <row r="756" ht="15.75" customHeight="1">
      <c r="A756" s="5" t="s">
        <v>7251</v>
      </c>
      <c r="B756" s="5" t="s">
        <v>3493</v>
      </c>
      <c r="C756" s="5" t="s">
        <v>3998</v>
      </c>
      <c r="D756" s="6">
        <v>44671.0</v>
      </c>
      <c r="E756" s="5">
        <v>173228.0</v>
      </c>
      <c r="F756" s="5">
        <v>78740.0</v>
      </c>
      <c r="G756" s="5" t="s">
        <v>1419</v>
      </c>
      <c r="H756" s="5" t="s">
        <v>480</v>
      </c>
      <c r="I756" s="5" t="s">
        <v>6088</v>
      </c>
      <c r="J756" s="5" t="s">
        <v>256</v>
      </c>
      <c r="K756" s="5" t="s">
        <v>4021</v>
      </c>
      <c r="L756" s="5" t="s">
        <v>7252</v>
      </c>
      <c r="M756" s="5" t="s">
        <v>7164</v>
      </c>
      <c r="N756" s="5" t="s">
        <v>52</v>
      </c>
      <c r="O756" s="5">
        <v>3.0</v>
      </c>
      <c r="P756" s="5" t="s">
        <v>7253</v>
      </c>
      <c r="Q756" s="5" t="s">
        <v>3360</v>
      </c>
      <c r="R756" s="5">
        <v>158.0</v>
      </c>
      <c r="S756" s="5" t="s">
        <v>1077</v>
      </c>
      <c r="T756" s="5">
        <v>0.0</v>
      </c>
      <c r="U756" s="5" t="s">
        <v>70</v>
      </c>
      <c r="V756" s="5" t="s">
        <v>7254</v>
      </c>
      <c r="W756" s="5" t="s">
        <v>52</v>
      </c>
      <c r="X756" s="5" t="s">
        <v>52</v>
      </c>
      <c r="Y756" s="5" t="s">
        <v>7241</v>
      </c>
      <c r="Z756" s="5" t="s">
        <v>7255</v>
      </c>
      <c r="AA756" s="5" t="s">
        <v>180</v>
      </c>
      <c r="AB756" s="5" t="s">
        <v>52</v>
      </c>
      <c r="AC756" s="5" t="s">
        <v>5289</v>
      </c>
      <c r="AD756" s="5" t="s">
        <v>5290</v>
      </c>
      <c r="AE756" s="5" t="s">
        <v>5291</v>
      </c>
      <c r="AF756" s="5" t="s">
        <v>52</v>
      </c>
      <c r="AG756" s="5" t="s">
        <v>52</v>
      </c>
      <c r="AH756" s="5" t="s">
        <v>52</v>
      </c>
      <c r="AI756" s="5" t="s">
        <v>7256</v>
      </c>
      <c r="AJ756" s="5" t="s">
        <v>7257</v>
      </c>
      <c r="AK756" s="5" t="s">
        <v>3481</v>
      </c>
    </row>
    <row r="757" ht="15.75" customHeight="1">
      <c r="A757" s="5" t="s">
        <v>7258</v>
      </c>
      <c r="B757" s="5" t="s">
        <v>3498</v>
      </c>
      <c r="C757" s="5" t="s">
        <v>3469</v>
      </c>
      <c r="D757" s="6">
        <v>44671.0</v>
      </c>
      <c r="E757" s="5">
        <v>285745.0</v>
      </c>
      <c r="F757" s="5">
        <v>129884.0</v>
      </c>
      <c r="G757" s="5" t="s">
        <v>1419</v>
      </c>
      <c r="H757" s="5" t="s">
        <v>480</v>
      </c>
      <c r="I757" s="5" t="s">
        <v>6088</v>
      </c>
      <c r="J757" s="5" t="s">
        <v>256</v>
      </c>
      <c r="K757" s="5" t="s">
        <v>4172</v>
      </c>
      <c r="L757" s="5" t="s">
        <v>7259</v>
      </c>
      <c r="M757" s="5" t="s">
        <v>3473</v>
      </c>
      <c r="N757" s="5" t="s">
        <v>52</v>
      </c>
      <c r="O757" s="5">
        <v>5.0</v>
      </c>
      <c r="P757" s="5" t="s">
        <v>7260</v>
      </c>
      <c r="Q757" s="5" t="s">
        <v>4176</v>
      </c>
      <c r="R757" s="5">
        <v>254.0</v>
      </c>
      <c r="S757" s="5" t="s">
        <v>1077</v>
      </c>
      <c r="T757" s="5">
        <v>1.0</v>
      </c>
      <c r="U757" s="5" t="s">
        <v>70</v>
      </c>
      <c r="V757" s="5" t="s">
        <v>7261</v>
      </c>
      <c r="W757" s="5" t="s">
        <v>52</v>
      </c>
      <c r="X757" s="5" t="s">
        <v>52</v>
      </c>
      <c r="Y757" s="5" t="s">
        <v>7241</v>
      </c>
      <c r="Z757" s="5" t="s">
        <v>7262</v>
      </c>
      <c r="AA757" s="5" t="s">
        <v>180</v>
      </c>
      <c r="AB757" s="5" t="s">
        <v>52</v>
      </c>
      <c r="AC757" s="5" t="s">
        <v>5289</v>
      </c>
      <c r="AD757" s="5" t="s">
        <v>5290</v>
      </c>
      <c r="AE757" s="5" t="s">
        <v>5291</v>
      </c>
      <c r="AF757" s="5" t="s">
        <v>52</v>
      </c>
      <c r="AG757" s="5" t="s">
        <v>52</v>
      </c>
      <c r="AH757" s="5" t="s">
        <v>52</v>
      </c>
      <c r="AI757" s="5" t="s">
        <v>3498</v>
      </c>
      <c r="AJ757" s="5" t="s">
        <v>7263</v>
      </c>
      <c r="AK757" s="5" t="s">
        <v>3481</v>
      </c>
    </row>
    <row r="758" ht="15.75" customHeight="1">
      <c r="A758" s="5" t="s">
        <v>7264</v>
      </c>
      <c r="B758" s="5" t="s">
        <v>4388</v>
      </c>
      <c r="C758" s="5" t="s">
        <v>4389</v>
      </c>
      <c r="D758" s="6">
        <v>44671.0</v>
      </c>
      <c r="E758" s="5">
        <v>334400.0</v>
      </c>
      <c r="F758" s="5">
        <v>152000.0</v>
      </c>
      <c r="G758" s="5" t="s">
        <v>1419</v>
      </c>
      <c r="H758" s="5" t="s">
        <v>480</v>
      </c>
      <c r="I758" s="5" t="s">
        <v>6088</v>
      </c>
      <c r="J758" s="5" t="s">
        <v>256</v>
      </c>
      <c r="K758" s="5" t="s">
        <v>7265</v>
      </c>
      <c r="L758" s="5" t="s">
        <v>7266</v>
      </c>
      <c r="M758" s="5" t="s">
        <v>7267</v>
      </c>
      <c r="N758" s="5" t="s">
        <v>52</v>
      </c>
      <c r="O758" s="5">
        <v>8.0</v>
      </c>
      <c r="P758" s="5" t="s">
        <v>7268</v>
      </c>
      <c r="Q758" s="5" t="s">
        <v>7269</v>
      </c>
      <c r="R758" s="5">
        <v>400.0</v>
      </c>
      <c r="S758" s="5" t="s">
        <v>1077</v>
      </c>
      <c r="T758" s="5">
        <v>1.0</v>
      </c>
      <c r="U758" s="5" t="s">
        <v>70</v>
      </c>
      <c r="V758" s="5" t="s">
        <v>7270</v>
      </c>
      <c r="W758" s="5" t="s">
        <v>52</v>
      </c>
      <c r="X758" s="5" t="s">
        <v>52</v>
      </c>
      <c r="Y758" s="5" t="s">
        <v>7241</v>
      </c>
      <c r="Z758" s="5" t="s">
        <v>7271</v>
      </c>
      <c r="AA758" s="5" t="s">
        <v>180</v>
      </c>
      <c r="AB758" s="5" t="s">
        <v>52</v>
      </c>
      <c r="AC758" s="5" t="s">
        <v>5289</v>
      </c>
      <c r="AD758" s="5" t="s">
        <v>5290</v>
      </c>
      <c r="AE758" s="5" t="s">
        <v>5291</v>
      </c>
      <c r="AF758" s="5" t="s">
        <v>52</v>
      </c>
      <c r="AG758" s="5" t="s">
        <v>52</v>
      </c>
      <c r="AH758" s="5" t="s">
        <v>52</v>
      </c>
      <c r="AI758" s="5" t="s">
        <v>4388</v>
      </c>
      <c r="AJ758" s="5" t="s">
        <v>7272</v>
      </c>
      <c r="AK758" s="5" t="s">
        <v>3481</v>
      </c>
    </row>
    <row r="759" ht="15.75" customHeight="1">
      <c r="A759" s="5" t="s">
        <v>7273</v>
      </c>
      <c r="B759" s="5" t="s">
        <v>7274</v>
      </c>
      <c r="C759" s="5" t="s">
        <v>7275</v>
      </c>
      <c r="D759" s="6">
        <v>44669.0</v>
      </c>
      <c r="E759" s="5">
        <v>8140.0</v>
      </c>
      <c r="F759" s="5">
        <v>3700.0</v>
      </c>
      <c r="G759" s="5" t="s">
        <v>634</v>
      </c>
      <c r="H759" s="5" t="s">
        <v>480</v>
      </c>
      <c r="I759" s="5" t="s">
        <v>7276</v>
      </c>
      <c r="J759" s="5" t="s">
        <v>274</v>
      </c>
      <c r="K759" s="5" t="s">
        <v>7277</v>
      </c>
      <c r="L759" s="5" t="s">
        <v>7278</v>
      </c>
      <c r="M759" s="5" t="s">
        <v>7279</v>
      </c>
      <c r="N759" s="5" t="s">
        <v>52</v>
      </c>
      <c r="O759" s="5">
        <v>1.0</v>
      </c>
      <c r="P759" s="5" t="s">
        <v>7280</v>
      </c>
      <c r="Q759" s="5" t="s">
        <v>211</v>
      </c>
      <c r="R759" s="5">
        <v>80.0</v>
      </c>
      <c r="S759" s="5" t="s">
        <v>69</v>
      </c>
      <c r="T759" s="5">
        <v>65.0</v>
      </c>
      <c r="U759" s="5" t="s">
        <v>93</v>
      </c>
      <c r="V759" s="5" t="s">
        <v>7281</v>
      </c>
      <c r="W759" s="5" t="s">
        <v>52</v>
      </c>
      <c r="X759" s="5" t="s">
        <v>52</v>
      </c>
      <c r="Y759" s="5" t="s">
        <v>7282</v>
      </c>
      <c r="Z759" s="5" t="s">
        <v>7283</v>
      </c>
      <c r="AA759" s="5" t="s">
        <v>260</v>
      </c>
      <c r="AB759" s="5" t="s">
        <v>52</v>
      </c>
      <c r="AC759" s="5" t="s">
        <v>565</v>
      </c>
      <c r="AD759" s="5" t="s">
        <v>566</v>
      </c>
      <c r="AE759" s="5" t="s">
        <v>567</v>
      </c>
      <c r="AF759" s="5" t="s">
        <v>52</v>
      </c>
      <c r="AG759" s="5" t="s">
        <v>52</v>
      </c>
      <c r="AH759" s="5" t="s">
        <v>568</v>
      </c>
      <c r="AI759" s="5" t="s">
        <v>7284</v>
      </c>
      <c r="AJ759" s="5" t="s">
        <v>7285</v>
      </c>
      <c r="AK759" s="5" t="s">
        <v>2044</v>
      </c>
    </row>
    <row r="760" ht="15.75" customHeight="1">
      <c r="A760" s="5" t="s">
        <v>7286</v>
      </c>
      <c r="B760" s="5" t="s">
        <v>7287</v>
      </c>
      <c r="C760" s="5" t="s">
        <v>7288</v>
      </c>
      <c r="D760" s="6">
        <v>44668.0</v>
      </c>
      <c r="E760" s="5">
        <v>602758.0</v>
      </c>
      <c r="F760" s="5">
        <v>273981.0</v>
      </c>
      <c r="G760" s="5" t="s">
        <v>2389</v>
      </c>
      <c r="H760" s="5" t="s">
        <v>1069</v>
      </c>
      <c r="I760" s="5" t="s">
        <v>918</v>
      </c>
      <c r="J760" s="5" t="s">
        <v>2391</v>
      </c>
      <c r="K760" s="5" t="s">
        <v>5454</v>
      </c>
      <c r="L760" s="5" t="s">
        <v>7289</v>
      </c>
      <c r="M760" s="5" t="s">
        <v>7290</v>
      </c>
      <c r="N760" s="5" t="s">
        <v>52</v>
      </c>
      <c r="O760" s="5">
        <v>10.0</v>
      </c>
      <c r="P760" s="5" t="s">
        <v>7291</v>
      </c>
      <c r="Q760" s="5" t="s">
        <v>3993</v>
      </c>
      <c r="R760" s="5">
        <v>244.0</v>
      </c>
      <c r="S760" s="5" t="s">
        <v>1077</v>
      </c>
      <c r="T760" s="5">
        <v>0.0</v>
      </c>
      <c r="U760" s="5" t="s">
        <v>52</v>
      </c>
      <c r="V760" s="5" t="s">
        <v>7292</v>
      </c>
      <c r="W760" s="5" t="s">
        <v>52</v>
      </c>
      <c r="X760" s="5" t="s">
        <v>52</v>
      </c>
      <c r="Y760" s="5" t="s">
        <v>7293</v>
      </c>
      <c r="Z760" s="5" t="s">
        <v>7294</v>
      </c>
      <c r="AA760" s="5" t="s">
        <v>162</v>
      </c>
      <c r="AB760" s="5" t="s">
        <v>52</v>
      </c>
      <c r="AC760" s="5" t="s">
        <v>216</v>
      </c>
      <c r="AD760" s="5" t="s">
        <v>217</v>
      </c>
      <c r="AE760" s="5" t="s">
        <v>218</v>
      </c>
      <c r="AF760" s="5" t="s">
        <v>52</v>
      </c>
      <c r="AG760" s="5" t="s">
        <v>52</v>
      </c>
      <c r="AH760" s="5" t="s">
        <v>52</v>
      </c>
      <c r="AI760" s="5" t="s">
        <v>7295</v>
      </c>
      <c r="AJ760" s="5" t="s">
        <v>7296</v>
      </c>
      <c r="AK760" s="5" t="s">
        <v>7297</v>
      </c>
    </row>
    <row r="761" ht="15.75" customHeight="1">
      <c r="A761" s="5" t="s">
        <v>7298</v>
      </c>
      <c r="B761" s="5" t="s">
        <v>1843</v>
      </c>
      <c r="C761" s="5" t="s">
        <v>7288</v>
      </c>
      <c r="D761" s="6">
        <v>44668.0</v>
      </c>
      <c r="E761" s="5">
        <v>610515.0</v>
      </c>
      <c r="F761" s="5">
        <v>277507.0</v>
      </c>
      <c r="G761" s="5" t="s">
        <v>2389</v>
      </c>
      <c r="H761" s="5" t="s">
        <v>1069</v>
      </c>
      <c r="I761" s="5" t="s">
        <v>918</v>
      </c>
      <c r="J761" s="5" t="s">
        <v>2391</v>
      </c>
      <c r="K761" s="5" t="s">
        <v>7299</v>
      </c>
      <c r="L761" s="5" t="s">
        <v>7300</v>
      </c>
      <c r="M761" s="5" t="s">
        <v>7290</v>
      </c>
      <c r="N761" s="5" t="s">
        <v>52</v>
      </c>
      <c r="O761" s="5">
        <v>10.0</v>
      </c>
      <c r="P761" s="5" t="s">
        <v>7301</v>
      </c>
      <c r="Q761" s="5" t="s">
        <v>3993</v>
      </c>
      <c r="R761" s="5">
        <v>251.0</v>
      </c>
      <c r="S761" s="5" t="s">
        <v>1077</v>
      </c>
      <c r="T761" s="5">
        <v>0.0</v>
      </c>
      <c r="U761" s="5" t="s">
        <v>52</v>
      </c>
      <c r="V761" s="5" t="s">
        <v>7302</v>
      </c>
      <c r="W761" s="5" t="s">
        <v>52</v>
      </c>
      <c r="X761" s="5" t="s">
        <v>52</v>
      </c>
      <c r="Y761" s="5" t="s">
        <v>7293</v>
      </c>
      <c r="Z761" s="5" t="s">
        <v>7303</v>
      </c>
      <c r="AA761" s="5" t="s">
        <v>162</v>
      </c>
      <c r="AB761" s="5" t="s">
        <v>52</v>
      </c>
      <c r="AC761" s="5" t="s">
        <v>216</v>
      </c>
      <c r="AD761" s="5" t="s">
        <v>217</v>
      </c>
      <c r="AE761" s="5" t="s">
        <v>218</v>
      </c>
      <c r="AF761" s="5" t="s">
        <v>52</v>
      </c>
      <c r="AG761" s="5" t="s">
        <v>52</v>
      </c>
      <c r="AH761" s="5" t="s">
        <v>52</v>
      </c>
      <c r="AI761" s="5" t="s">
        <v>7304</v>
      </c>
      <c r="AJ761" s="5" t="s">
        <v>7300</v>
      </c>
      <c r="AK761" s="5" t="s">
        <v>7297</v>
      </c>
    </row>
    <row r="762" ht="15.75" customHeight="1">
      <c r="A762" s="5" t="s">
        <v>7305</v>
      </c>
      <c r="B762" s="5" t="s">
        <v>7306</v>
      </c>
      <c r="C762" s="5" t="s">
        <v>7288</v>
      </c>
      <c r="D762" s="6">
        <v>44668.0</v>
      </c>
      <c r="E762" s="5">
        <v>909509.0</v>
      </c>
      <c r="F762" s="5">
        <v>413413.0</v>
      </c>
      <c r="G762" s="5" t="s">
        <v>2389</v>
      </c>
      <c r="H762" s="5" t="s">
        <v>1069</v>
      </c>
      <c r="I762" s="5" t="s">
        <v>918</v>
      </c>
      <c r="J762" s="5" t="s">
        <v>2391</v>
      </c>
      <c r="K762" s="5" t="s">
        <v>7307</v>
      </c>
      <c r="L762" s="5" t="s">
        <v>7308</v>
      </c>
      <c r="M762" s="5" t="s">
        <v>7290</v>
      </c>
      <c r="N762" s="5" t="s">
        <v>52</v>
      </c>
      <c r="O762" s="5">
        <v>15.0</v>
      </c>
      <c r="P762" s="5" t="s">
        <v>7309</v>
      </c>
      <c r="Q762" s="5" t="s">
        <v>7310</v>
      </c>
      <c r="R762" s="5">
        <v>354.0</v>
      </c>
      <c r="S762" s="5" t="s">
        <v>1077</v>
      </c>
      <c r="T762" s="5">
        <v>0.0</v>
      </c>
      <c r="U762" s="5" t="s">
        <v>52</v>
      </c>
      <c r="V762" s="5" t="s">
        <v>7311</v>
      </c>
      <c r="W762" s="5" t="s">
        <v>52</v>
      </c>
      <c r="X762" s="5" t="s">
        <v>52</v>
      </c>
      <c r="Y762" s="5" t="s">
        <v>7293</v>
      </c>
      <c r="Z762" s="5" t="s">
        <v>7312</v>
      </c>
      <c r="AA762" s="5" t="s">
        <v>162</v>
      </c>
      <c r="AB762" s="5" t="s">
        <v>52</v>
      </c>
      <c r="AC762" s="5" t="s">
        <v>216</v>
      </c>
      <c r="AD762" s="5" t="s">
        <v>217</v>
      </c>
      <c r="AE762" s="5" t="s">
        <v>218</v>
      </c>
      <c r="AF762" s="5" t="s">
        <v>52</v>
      </c>
      <c r="AG762" s="5" t="s">
        <v>52</v>
      </c>
      <c r="AH762" s="5" t="s">
        <v>52</v>
      </c>
      <c r="AI762" s="5" t="s">
        <v>7313</v>
      </c>
      <c r="AJ762" s="5" t="s">
        <v>7314</v>
      </c>
      <c r="AK762" s="5" t="s">
        <v>7297</v>
      </c>
    </row>
    <row r="763" ht="15.75" customHeight="1">
      <c r="A763" s="5" t="s">
        <v>7315</v>
      </c>
      <c r="B763" s="5" t="s">
        <v>7316</v>
      </c>
      <c r="C763" s="5" t="s">
        <v>7288</v>
      </c>
      <c r="D763" s="6">
        <v>44668.0</v>
      </c>
      <c r="E763" s="5">
        <v>602479.0</v>
      </c>
      <c r="F763" s="5">
        <v>273854.0</v>
      </c>
      <c r="G763" s="5" t="s">
        <v>2389</v>
      </c>
      <c r="H763" s="5" t="s">
        <v>1069</v>
      </c>
      <c r="I763" s="5" t="s">
        <v>918</v>
      </c>
      <c r="J763" s="5" t="s">
        <v>2391</v>
      </c>
      <c r="K763" s="5" t="s">
        <v>7317</v>
      </c>
      <c r="L763" s="5" t="s">
        <v>7318</v>
      </c>
      <c r="M763" s="5" t="s">
        <v>7290</v>
      </c>
      <c r="N763" s="5" t="s">
        <v>52</v>
      </c>
      <c r="O763" s="5">
        <v>10.0</v>
      </c>
      <c r="P763" s="5" t="s">
        <v>7319</v>
      </c>
      <c r="Q763" s="5" t="s">
        <v>3993</v>
      </c>
      <c r="R763" s="5">
        <v>245.0</v>
      </c>
      <c r="S763" s="5" t="s">
        <v>1077</v>
      </c>
      <c r="T763" s="5">
        <v>0.0</v>
      </c>
      <c r="U763" s="5" t="s">
        <v>52</v>
      </c>
      <c r="V763" s="5" t="s">
        <v>7320</v>
      </c>
      <c r="W763" s="5" t="s">
        <v>52</v>
      </c>
      <c r="X763" s="5" t="s">
        <v>52</v>
      </c>
      <c r="Y763" s="5" t="s">
        <v>7293</v>
      </c>
      <c r="Z763" s="5" t="s">
        <v>7321</v>
      </c>
      <c r="AA763" s="5" t="s">
        <v>162</v>
      </c>
      <c r="AB763" s="5" t="s">
        <v>52</v>
      </c>
      <c r="AC763" s="5" t="s">
        <v>216</v>
      </c>
      <c r="AD763" s="5" t="s">
        <v>217</v>
      </c>
      <c r="AE763" s="5" t="s">
        <v>218</v>
      </c>
      <c r="AF763" s="5" t="s">
        <v>52</v>
      </c>
      <c r="AG763" s="5" t="s">
        <v>52</v>
      </c>
      <c r="AH763" s="5" t="s">
        <v>52</v>
      </c>
      <c r="AI763" s="5" t="s">
        <v>7322</v>
      </c>
      <c r="AJ763" s="5" t="s">
        <v>7323</v>
      </c>
      <c r="AK763" s="5" t="s">
        <v>7297</v>
      </c>
    </row>
    <row r="764" ht="15.75" customHeight="1">
      <c r="A764" s="5" t="s">
        <v>7324</v>
      </c>
      <c r="B764" s="5" t="s">
        <v>7325</v>
      </c>
      <c r="C764" s="5" t="s">
        <v>7288</v>
      </c>
      <c r="D764" s="6">
        <v>44668.0</v>
      </c>
      <c r="E764" s="5">
        <v>1582990.0</v>
      </c>
      <c r="F764" s="5">
        <v>719541.0</v>
      </c>
      <c r="G764" s="5" t="s">
        <v>2389</v>
      </c>
      <c r="H764" s="5" t="s">
        <v>1069</v>
      </c>
      <c r="I764" s="5" t="s">
        <v>918</v>
      </c>
      <c r="J764" s="5" t="s">
        <v>2391</v>
      </c>
      <c r="K764" s="5" t="s">
        <v>7326</v>
      </c>
      <c r="L764" s="5" t="s">
        <v>7327</v>
      </c>
      <c r="M764" s="5" t="s">
        <v>7290</v>
      </c>
      <c r="N764" s="5">
        <v>12345.0</v>
      </c>
      <c r="O764" s="5">
        <v>26.0</v>
      </c>
      <c r="P764" s="5" t="s">
        <v>7328</v>
      </c>
      <c r="Q764" s="5" t="s">
        <v>7329</v>
      </c>
      <c r="R764" s="5">
        <v>693.0</v>
      </c>
      <c r="S764" s="5" t="s">
        <v>1077</v>
      </c>
      <c r="T764" s="5">
        <v>0.0</v>
      </c>
      <c r="U764" s="5" t="s">
        <v>52</v>
      </c>
      <c r="V764" s="5" t="s">
        <v>7330</v>
      </c>
      <c r="W764" s="5" t="s">
        <v>52</v>
      </c>
      <c r="X764" s="5" t="s">
        <v>52</v>
      </c>
      <c r="Y764" s="5" t="s">
        <v>7293</v>
      </c>
      <c r="Z764" s="5" t="s">
        <v>7331</v>
      </c>
      <c r="AA764" s="5" t="s">
        <v>162</v>
      </c>
      <c r="AB764" s="5" t="s">
        <v>52</v>
      </c>
      <c r="AC764" s="5" t="s">
        <v>216</v>
      </c>
      <c r="AD764" s="5" t="s">
        <v>217</v>
      </c>
      <c r="AE764" s="5" t="s">
        <v>218</v>
      </c>
      <c r="AF764" s="5" t="s">
        <v>52</v>
      </c>
      <c r="AG764" s="5" t="s">
        <v>52</v>
      </c>
      <c r="AH764" s="5" t="s">
        <v>52</v>
      </c>
      <c r="AI764" s="5" t="s">
        <v>7332</v>
      </c>
      <c r="AJ764" s="5" t="s">
        <v>7333</v>
      </c>
      <c r="AK764" s="5" t="s">
        <v>7297</v>
      </c>
    </row>
    <row r="765" ht="15.75" customHeight="1">
      <c r="A765" s="5" t="s">
        <v>7334</v>
      </c>
      <c r="B765" s="5" t="s">
        <v>7287</v>
      </c>
      <c r="C765" s="5" t="s">
        <v>7288</v>
      </c>
      <c r="D765" s="6">
        <v>44668.0</v>
      </c>
      <c r="E765" s="5">
        <v>909513.0</v>
      </c>
      <c r="F765" s="5">
        <v>413415.0</v>
      </c>
      <c r="G765" s="5" t="s">
        <v>2389</v>
      </c>
      <c r="H765" s="5" t="s">
        <v>1069</v>
      </c>
      <c r="I765" s="5" t="s">
        <v>918</v>
      </c>
      <c r="J765" s="5" t="s">
        <v>2391</v>
      </c>
      <c r="K765" s="5" t="s">
        <v>7335</v>
      </c>
      <c r="L765" s="5" t="s">
        <v>7336</v>
      </c>
      <c r="M765" s="5" t="s">
        <v>7290</v>
      </c>
      <c r="N765" s="5" t="s">
        <v>52</v>
      </c>
      <c r="O765" s="5">
        <v>15.0</v>
      </c>
      <c r="P765" s="5" t="s">
        <v>7337</v>
      </c>
      <c r="Q765" s="5" t="s">
        <v>7310</v>
      </c>
      <c r="R765" s="5">
        <v>389.0</v>
      </c>
      <c r="S765" s="5" t="s">
        <v>1077</v>
      </c>
      <c r="T765" s="5">
        <v>0.0</v>
      </c>
      <c r="U765" s="5" t="s">
        <v>52</v>
      </c>
      <c r="V765" s="5" t="s">
        <v>7338</v>
      </c>
      <c r="W765" s="5" t="s">
        <v>52</v>
      </c>
      <c r="X765" s="5" t="s">
        <v>52</v>
      </c>
      <c r="Y765" s="5" t="s">
        <v>7293</v>
      </c>
      <c r="Z765" s="5" t="s">
        <v>7339</v>
      </c>
      <c r="AA765" s="5" t="s">
        <v>162</v>
      </c>
      <c r="AB765" s="5" t="s">
        <v>52</v>
      </c>
      <c r="AC765" s="5" t="s">
        <v>216</v>
      </c>
      <c r="AD765" s="5" t="s">
        <v>217</v>
      </c>
      <c r="AE765" s="5" t="s">
        <v>218</v>
      </c>
      <c r="AF765" s="5" t="s">
        <v>52</v>
      </c>
      <c r="AG765" s="5" t="s">
        <v>52</v>
      </c>
      <c r="AH765" s="5" t="s">
        <v>52</v>
      </c>
      <c r="AI765" s="5" t="s">
        <v>7340</v>
      </c>
      <c r="AJ765" s="5" t="s">
        <v>7341</v>
      </c>
      <c r="AK765" s="5" t="s">
        <v>7297</v>
      </c>
    </row>
    <row r="766" ht="15.75" customHeight="1">
      <c r="A766" s="5" t="s">
        <v>7342</v>
      </c>
      <c r="B766" s="5" t="s">
        <v>5693</v>
      </c>
      <c r="C766" s="5" t="s">
        <v>5151</v>
      </c>
      <c r="D766" s="6">
        <v>44667.0</v>
      </c>
      <c r="E766" s="5">
        <v>107898.0</v>
      </c>
      <c r="F766" s="5">
        <v>49045.0</v>
      </c>
      <c r="G766" s="5" t="s">
        <v>706</v>
      </c>
      <c r="H766" s="5" t="s">
        <v>290</v>
      </c>
      <c r="I766" s="5" t="s">
        <v>7343</v>
      </c>
      <c r="J766" s="5" t="s">
        <v>274</v>
      </c>
      <c r="K766" s="5" t="s">
        <v>3734</v>
      </c>
      <c r="L766" s="5" t="s">
        <v>7344</v>
      </c>
      <c r="M766" s="5" t="s">
        <v>5696</v>
      </c>
      <c r="N766" s="5" t="s">
        <v>5697</v>
      </c>
      <c r="O766" s="5">
        <v>6.0</v>
      </c>
      <c r="P766" s="5" t="s">
        <v>7345</v>
      </c>
      <c r="Q766" s="5" t="s">
        <v>1076</v>
      </c>
      <c r="R766" s="5">
        <v>264.0</v>
      </c>
      <c r="S766" s="5" t="s">
        <v>53</v>
      </c>
      <c r="T766" s="5">
        <v>360.0</v>
      </c>
      <c r="U766" s="5" t="s">
        <v>70</v>
      </c>
      <c r="V766" s="5" t="s">
        <v>7346</v>
      </c>
      <c r="W766" s="5" t="s">
        <v>52</v>
      </c>
      <c r="X766" s="5" t="s">
        <v>52</v>
      </c>
      <c r="Y766" s="5" t="s">
        <v>7347</v>
      </c>
      <c r="Z766" s="5" t="s">
        <v>7348</v>
      </c>
      <c r="AA766" s="5" t="s">
        <v>180</v>
      </c>
      <c r="AB766" s="5" t="s">
        <v>52</v>
      </c>
      <c r="AC766" s="5" t="s">
        <v>72</v>
      </c>
      <c r="AD766" s="5" t="s">
        <v>73</v>
      </c>
      <c r="AE766" s="5" t="s">
        <v>74</v>
      </c>
      <c r="AF766" s="5" t="s">
        <v>75</v>
      </c>
      <c r="AG766" s="5" t="s">
        <v>76</v>
      </c>
      <c r="AH766" s="5" t="s">
        <v>77</v>
      </c>
      <c r="AI766" s="5" t="s">
        <v>102</v>
      </c>
      <c r="AJ766" s="5" t="s">
        <v>102</v>
      </c>
      <c r="AK766" s="5" t="s">
        <v>286</v>
      </c>
    </row>
    <row r="767" ht="15.75" customHeight="1">
      <c r="A767" s="5" t="s">
        <v>7349</v>
      </c>
      <c r="B767" s="5" t="s">
        <v>3493</v>
      </c>
      <c r="C767" s="5" t="s">
        <v>7350</v>
      </c>
      <c r="D767" s="6">
        <v>44667.0</v>
      </c>
      <c r="E767" s="5">
        <v>283967.0</v>
      </c>
      <c r="F767" s="5">
        <v>129076.0</v>
      </c>
      <c r="G767" s="5" t="s">
        <v>1419</v>
      </c>
      <c r="H767" s="5" t="s">
        <v>171</v>
      </c>
      <c r="I767" s="5" t="s">
        <v>2415</v>
      </c>
      <c r="J767" s="5" t="s">
        <v>256</v>
      </c>
      <c r="K767" s="5" t="s">
        <v>4172</v>
      </c>
      <c r="L767" s="5" t="s">
        <v>7351</v>
      </c>
      <c r="M767" s="5" t="s">
        <v>7352</v>
      </c>
      <c r="N767" s="5" t="s">
        <v>52</v>
      </c>
      <c r="O767" s="5">
        <v>5.0</v>
      </c>
      <c r="P767" s="5" t="s">
        <v>7353</v>
      </c>
      <c r="Q767" s="5" t="s">
        <v>4176</v>
      </c>
      <c r="R767" s="5">
        <v>474.0</v>
      </c>
      <c r="S767" s="5" t="s">
        <v>1077</v>
      </c>
      <c r="T767" s="5">
        <v>1.0</v>
      </c>
      <c r="U767" s="5" t="s">
        <v>70</v>
      </c>
      <c r="V767" s="5" t="s">
        <v>7354</v>
      </c>
      <c r="W767" s="5" t="s">
        <v>52</v>
      </c>
      <c r="X767" s="5" t="s">
        <v>52</v>
      </c>
      <c r="Y767" s="5" t="s">
        <v>4273</v>
      </c>
      <c r="Z767" s="5" t="s">
        <v>7355</v>
      </c>
      <c r="AA767" s="5" t="s">
        <v>162</v>
      </c>
      <c r="AB767" s="5" t="s">
        <v>52</v>
      </c>
      <c r="AC767" s="5" t="s">
        <v>5289</v>
      </c>
      <c r="AD767" s="5" t="s">
        <v>5290</v>
      </c>
      <c r="AE767" s="5" t="s">
        <v>5291</v>
      </c>
      <c r="AF767" s="5" t="s">
        <v>52</v>
      </c>
      <c r="AG767" s="5" t="s">
        <v>52</v>
      </c>
      <c r="AH767" s="5" t="s">
        <v>52</v>
      </c>
      <c r="AI767" s="5" t="s">
        <v>3616</v>
      </c>
      <c r="AJ767" s="5" t="s">
        <v>7356</v>
      </c>
      <c r="AK767" s="5" t="s">
        <v>3481</v>
      </c>
    </row>
    <row r="768" ht="15.75" customHeight="1">
      <c r="A768" s="5" t="s">
        <v>7357</v>
      </c>
      <c r="B768" s="5" t="s">
        <v>6059</v>
      </c>
      <c r="C768" s="5" t="s">
        <v>6060</v>
      </c>
      <c r="D768" s="6">
        <v>44665.0</v>
      </c>
      <c r="E768" s="5">
        <v>37972.0</v>
      </c>
      <c r="F768" s="5">
        <v>17260.0</v>
      </c>
      <c r="G768" s="5" t="s">
        <v>7358</v>
      </c>
      <c r="H768" s="5" t="s">
        <v>1792</v>
      </c>
      <c r="I768" s="5" t="s">
        <v>7359</v>
      </c>
      <c r="J768" s="5" t="s">
        <v>47</v>
      </c>
      <c r="K768" s="5" t="s">
        <v>1031</v>
      </c>
      <c r="L768" s="5" t="s">
        <v>6062</v>
      </c>
      <c r="M768" s="5" t="s">
        <v>6063</v>
      </c>
      <c r="N768" s="5">
        <v>33317.0</v>
      </c>
      <c r="O768" s="5">
        <v>1.0</v>
      </c>
      <c r="P768" s="5" t="s">
        <v>7360</v>
      </c>
      <c r="Q768" s="5">
        <v>4510.0</v>
      </c>
      <c r="R768" s="5">
        <v>630.0</v>
      </c>
      <c r="S768" s="5" t="s">
        <v>6065</v>
      </c>
      <c r="T768" s="5">
        <v>60.0</v>
      </c>
      <c r="U768" s="5" t="s">
        <v>93</v>
      </c>
      <c r="V768" s="5" t="s">
        <v>7361</v>
      </c>
      <c r="W768" s="5" t="s">
        <v>52</v>
      </c>
      <c r="X768" s="5" t="s">
        <v>52</v>
      </c>
      <c r="Y768" s="5" t="s">
        <v>7362</v>
      </c>
      <c r="Z768" s="5" t="s">
        <v>7363</v>
      </c>
      <c r="AA768" s="5" t="s">
        <v>260</v>
      </c>
      <c r="AB768" s="5" t="s">
        <v>283</v>
      </c>
      <c r="AC768" s="5" t="s">
        <v>216</v>
      </c>
      <c r="AD768" s="5" t="s">
        <v>217</v>
      </c>
      <c r="AE768" s="5" t="s">
        <v>218</v>
      </c>
      <c r="AF768" s="5" t="s">
        <v>52</v>
      </c>
      <c r="AG768" s="5" t="s">
        <v>52</v>
      </c>
      <c r="AH768" s="5" t="s">
        <v>52</v>
      </c>
      <c r="AI768" s="5" t="s">
        <v>6068</v>
      </c>
      <c r="AJ768" s="5" t="s">
        <v>6069</v>
      </c>
      <c r="AK768" s="5" t="s">
        <v>5795</v>
      </c>
    </row>
    <row r="769" ht="15.75" customHeight="1">
      <c r="A769" s="5" t="s">
        <v>7364</v>
      </c>
      <c r="B769" s="5" t="s">
        <v>7365</v>
      </c>
      <c r="C769" s="5" t="s">
        <v>7366</v>
      </c>
      <c r="D769" s="6">
        <v>44662.0</v>
      </c>
      <c r="E769" s="5">
        <v>13083.0</v>
      </c>
      <c r="F769" s="5">
        <v>5947.0</v>
      </c>
      <c r="G769" s="5" t="s">
        <v>659</v>
      </c>
      <c r="H769" s="5" t="s">
        <v>45</v>
      </c>
      <c r="I769" s="5" t="s">
        <v>7367</v>
      </c>
      <c r="J769" s="5" t="s">
        <v>661</v>
      </c>
      <c r="K769" s="5" t="s">
        <v>7368</v>
      </c>
      <c r="L769" s="5" t="s">
        <v>7369</v>
      </c>
      <c r="M769" s="5" t="s">
        <v>7370</v>
      </c>
      <c r="N769" s="5" t="s">
        <v>52</v>
      </c>
      <c r="O769" s="5">
        <v>1.0</v>
      </c>
      <c r="P769" s="5" t="s">
        <v>7371</v>
      </c>
      <c r="Q769" s="5">
        <v>4310.0</v>
      </c>
      <c r="R769" s="5">
        <v>2382.0</v>
      </c>
      <c r="S769" s="5" t="s">
        <v>69</v>
      </c>
      <c r="T769" s="5">
        <v>0.0</v>
      </c>
      <c r="U769" s="5" t="s">
        <v>93</v>
      </c>
      <c r="V769" s="5" t="s">
        <v>7372</v>
      </c>
      <c r="W769" s="5" t="s">
        <v>55</v>
      </c>
      <c r="X769" s="5" t="s">
        <v>7373</v>
      </c>
      <c r="Y769" s="5" t="s">
        <v>7374</v>
      </c>
      <c r="Z769" s="5" t="s">
        <v>7375</v>
      </c>
      <c r="AA769" s="5" t="s">
        <v>260</v>
      </c>
      <c r="AB769" s="5" t="s">
        <v>52</v>
      </c>
      <c r="AC769" s="5" t="s">
        <v>3141</v>
      </c>
      <c r="AD769" s="5" t="s">
        <v>3142</v>
      </c>
      <c r="AE769" s="5" t="s">
        <v>162</v>
      </c>
      <c r="AF769" s="5" t="s">
        <v>52</v>
      </c>
      <c r="AG769" s="5" t="s">
        <v>52</v>
      </c>
      <c r="AH769" s="5" t="s">
        <v>3143</v>
      </c>
      <c r="AI769" s="5" t="s">
        <v>102</v>
      </c>
      <c r="AJ769" s="5" t="s">
        <v>102</v>
      </c>
      <c r="AK769" s="5" t="s">
        <v>2235</v>
      </c>
    </row>
    <row r="770" ht="15.75" customHeight="1">
      <c r="A770" s="5" t="s">
        <v>7376</v>
      </c>
      <c r="B770" s="5" t="s">
        <v>7377</v>
      </c>
      <c r="C770" s="5" t="s">
        <v>7378</v>
      </c>
      <c r="D770" s="6">
        <v>44662.0</v>
      </c>
      <c r="E770" s="5">
        <v>316000.0</v>
      </c>
      <c r="F770" s="5">
        <v>143636.0</v>
      </c>
      <c r="G770" s="5" t="s">
        <v>634</v>
      </c>
      <c r="H770" s="5" t="s">
        <v>45</v>
      </c>
      <c r="I770" s="5" t="s">
        <v>7379</v>
      </c>
      <c r="J770" s="5" t="s">
        <v>274</v>
      </c>
      <c r="K770" s="5" t="s">
        <v>2878</v>
      </c>
      <c r="L770" s="5" t="s">
        <v>7380</v>
      </c>
      <c r="M770" s="5" t="s">
        <v>7381</v>
      </c>
      <c r="N770" s="5">
        <v>2035.0</v>
      </c>
      <c r="O770" s="5">
        <v>10.0</v>
      </c>
      <c r="P770" s="5" t="s">
        <v>7382</v>
      </c>
      <c r="Q770" s="5" t="s">
        <v>2880</v>
      </c>
      <c r="R770" s="5">
        <v>4403.0</v>
      </c>
      <c r="S770" s="5" t="s">
        <v>69</v>
      </c>
      <c r="T770" s="5">
        <v>435.0</v>
      </c>
      <c r="U770" s="5" t="s">
        <v>70</v>
      </c>
      <c r="V770" s="5" t="s">
        <v>7383</v>
      </c>
      <c r="W770" s="5" t="s">
        <v>52</v>
      </c>
      <c r="X770" s="5" t="s">
        <v>52</v>
      </c>
      <c r="Y770" s="5" t="s">
        <v>7384</v>
      </c>
      <c r="Z770" s="5" t="s">
        <v>7385</v>
      </c>
      <c r="AA770" s="5" t="s">
        <v>162</v>
      </c>
      <c r="AB770" s="5" t="s">
        <v>52</v>
      </c>
      <c r="AC770" s="5" t="s">
        <v>72</v>
      </c>
      <c r="AD770" s="5" t="s">
        <v>73</v>
      </c>
      <c r="AE770" s="5" t="s">
        <v>74</v>
      </c>
      <c r="AF770" s="5" t="s">
        <v>75</v>
      </c>
      <c r="AG770" s="5" t="s">
        <v>76</v>
      </c>
      <c r="AH770" s="5" t="s">
        <v>77</v>
      </c>
      <c r="AI770" s="5" t="s">
        <v>102</v>
      </c>
      <c r="AJ770" s="5" t="s">
        <v>102</v>
      </c>
      <c r="AK770" s="5" t="s">
        <v>2704</v>
      </c>
    </row>
    <row r="771" ht="15.75" customHeight="1">
      <c r="A771" s="5" t="s">
        <v>7386</v>
      </c>
      <c r="B771" s="5" t="s">
        <v>7387</v>
      </c>
      <c r="C771" s="5" t="s">
        <v>7388</v>
      </c>
      <c r="D771" s="6">
        <v>44661.0</v>
      </c>
      <c r="E771" s="5">
        <v>84401.0</v>
      </c>
      <c r="F771" s="5">
        <v>38364.0</v>
      </c>
      <c r="G771" s="5" t="s">
        <v>2440</v>
      </c>
      <c r="H771" s="5" t="s">
        <v>2784</v>
      </c>
      <c r="I771" s="5" t="s">
        <v>7389</v>
      </c>
      <c r="J771" s="5" t="s">
        <v>2442</v>
      </c>
      <c r="K771" s="5" t="s">
        <v>4507</v>
      </c>
      <c r="L771" s="5" t="s">
        <v>7390</v>
      </c>
      <c r="M771" s="5" t="s">
        <v>7391</v>
      </c>
      <c r="N771" s="5">
        <v>64150.0</v>
      </c>
      <c r="O771" s="5">
        <v>2.0</v>
      </c>
      <c r="P771" s="5" t="s">
        <v>7392</v>
      </c>
      <c r="Q771" s="5" t="s">
        <v>156</v>
      </c>
      <c r="R771" s="5">
        <v>4403.0</v>
      </c>
      <c r="S771" s="5" t="s">
        <v>115</v>
      </c>
      <c r="T771" s="5">
        <v>1.0</v>
      </c>
      <c r="U771" s="5" t="s">
        <v>70</v>
      </c>
      <c r="V771" s="5" t="s">
        <v>7393</v>
      </c>
      <c r="W771" s="5" t="s">
        <v>52</v>
      </c>
      <c r="X771" s="5" t="s">
        <v>52</v>
      </c>
      <c r="Y771" s="5" t="s">
        <v>7394</v>
      </c>
      <c r="Z771" s="5" t="s">
        <v>7395</v>
      </c>
      <c r="AA771" s="5" t="s">
        <v>1831</v>
      </c>
      <c r="AB771" s="5" t="s">
        <v>283</v>
      </c>
      <c r="AC771" s="5" t="s">
        <v>2791</v>
      </c>
      <c r="AD771" s="5" t="s">
        <v>2792</v>
      </c>
      <c r="AE771" s="5" t="s">
        <v>52</v>
      </c>
      <c r="AF771" s="5" t="s">
        <v>52</v>
      </c>
      <c r="AG771" s="5">
        <v>79118.0</v>
      </c>
      <c r="AH771" s="5" t="s">
        <v>2793</v>
      </c>
      <c r="AI771" s="5" t="s">
        <v>7396</v>
      </c>
      <c r="AJ771" s="5" t="s">
        <v>7397</v>
      </c>
      <c r="AK771" s="5" t="s">
        <v>2450</v>
      </c>
    </row>
    <row r="772" ht="15.75" customHeight="1">
      <c r="A772" s="5" t="s">
        <v>7398</v>
      </c>
      <c r="B772" s="5" t="s">
        <v>7399</v>
      </c>
      <c r="C772" s="5" t="s">
        <v>7400</v>
      </c>
      <c r="D772" s="6">
        <v>44659.0</v>
      </c>
      <c r="E772" s="5">
        <v>40544.0</v>
      </c>
      <c r="F772" s="5">
        <v>18429.0</v>
      </c>
      <c r="G772" s="5" t="s">
        <v>3935</v>
      </c>
      <c r="H772" s="5" t="s">
        <v>1792</v>
      </c>
      <c r="I772" s="5" t="s">
        <v>6821</v>
      </c>
      <c r="J772" s="5" t="s">
        <v>872</v>
      </c>
      <c r="K772" s="5" t="s">
        <v>7401</v>
      </c>
      <c r="L772" s="5" t="s">
        <v>7402</v>
      </c>
      <c r="M772" s="5" t="s">
        <v>7403</v>
      </c>
      <c r="N772" s="5">
        <v>23451.0</v>
      </c>
      <c r="O772" s="5">
        <v>1.0</v>
      </c>
      <c r="P772" s="5" t="s">
        <v>7404</v>
      </c>
      <c r="Q772" s="5" t="s">
        <v>441</v>
      </c>
      <c r="R772" s="5">
        <v>2542.0</v>
      </c>
      <c r="S772" s="5" t="s">
        <v>53</v>
      </c>
      <c r="T772" s="5">
        <v>0.0</v>
      </c>
      <c r="U772" s="5" t="s">
        <v>70</v>
      </c>
      <c r="V772" s="5" t="s">
        <v>7405</v>
      </c>
      <c r="W772" s="5" t="s">
        <v>71</v>
      </c>
      <c r="X772" s="5" t="s">
        <v>52</v>
      </c>
      <c r="Y772" s="5" t="s">
        <v>7406</v>
      </c>
      <c r="Z772" s="5">
        <v>24150.0</v>
      </c>
      <c r="AA772" s="5" t="s">
        <v>2743</v>
      </c>
      <c r="AB772" s="5" t="s">
        <v>52</v>
      </c>
      <c r="AC772" s="5" t="s">
        <v>5289</v>
      </c>
      <c r="AD772" s="5" t="s">
        <v>5290</v>
      </c>
      <c r="AE772" s="5" t="s">
        <v>5291</v>
      </c>
      <c r="AF772" s="5" t="s">
        <v>52</v>
      </c>
      <c r="AG772" s="5" t="s">
        <v>52</v>
      </c>
      <c r="AH772" s="5" t="s">
        <v>52</v>
      </c>
      <c r="AI772" s="5" t="s">
        <v>5368</v>
      </c>
      <c r="AJ772" s="5" t="s">
        <v>7407</v>
      </c>
      <c r="AK772" s="5" t="s">
        <v>7408</v>
      </c>
    </row>
    <row r="773" ht="15.75" customHeight="1">
      <c r="A773" s="5" t="s">
        <v>7398</v>
      </c>
      <c r="B773" s="5" t="s">
        <v>7409</v>
      </c>
      <c r="C773" s="5" t="s">
        <v>7410</v>
      </c>
      <c r="D773" s="6">
        <v>44659.0</v>
      </c>
      <c r="E773" s="5">
        <v>40544.0</v>
      </c>
      <c r="F773" s="5">
        <v>18429.0</v>
      </c>
      <c r="G773" s="5" t="s">
        <v>3935</v>
      </c>
      <c r="H773" s="5" t="s">
        <v>1792</v>
      </c>
      <c r="I773" s="5" t="s">
        <v>6821</v>
      </c>
      <c r="J773" s="5" t="s">
        <v>872</v>
      </c>
      <c r="K773" s="5" t="s">
        <v>7401</v>
      </c>
      <c r="L773" s="5" t="s">
        <v>7411</v>
      </c>
      <c r="M773" s="5" t="s">
        <v>7412</v>
      </c>
      <c r="N773" s="5">
        <v>29676.0</v>
      </c>
      <c r="O773" s="5">
        <v>1.0</v>
      </c>
      <c r="P773" s="5" t="s">
        <v>7404</v>
      </c>
      <c r="Q773" s="5" t="s">
        <v>441</v>
      </c>
      <c r="R773" s="5">
        <v>2542.0</v>
      </c>
      <c r="S773" s="5" t="s">
        <v>53</v>
      </c>
      <c r="T773" s="5">
        <v>0.0</v>
      </c>
      <c r="U773" s="5" t="s">
        <v>70</v>
      </c>
      <c r="V773" s="5" t="s">
        <v>7413</v>
      </c>
      <c r="W773" s="5" t="s">
        <v>55</v>
      </c>
      <c r="X773" s="5" t="s">
        <v>7405</v>
      </c>
      <c r="Y773" s="5" t="s">
        <v>7406</v>
      </c>
      <c r="Z773" s="5">
        <v>24150.0</v>
      </c>
      <c r="AA773" s="5" t="s">
        <v>2743</v>
      </c>
      <c r="AB773" s="5" t="s">
        <v>52</v>
      </c>
      <c r="AC773" s="5" t="s">
        <v>5289</v>
      </c>
      <c r="AD773" s="5" t="s">
        <v>5290</v>
      </c>
      <c r="AE773" s="5" t="s">
        <v>5291</v>
      </c>
      <c r="AF773" s="5" t="s">
        <v>52</v>
      </c>
      <c r="AG773" s="5" t="s">
        <v>52</v>
      </c>
      <c r="AH773" s="5" t="s">
        <v>52</v>
      </c>
      <c r="AI773" s="5" t="s">
        <v>5368</v>
      </c>
      <c r="AJ773" s="5" t="s">
        <v>7407</v>
      </c>
      <c r="AK773" s="5" t="s">
        <v>7408</v>
      </c>
    </row>
    <row r="774" ht="15.75" customHeight="1">
      <c r="A774" s="5" t="s">
        <v>7414</v>
      </c>
      <c r="B774" s="5" t="s">
        <v>7415</v>
      </c>
      <c r="C774" s="5" t="s">
        <v>7416</v>
      </c>
      <c r="D774" s="6">
        <v>44658.0</v>
      </c>
      <c r="E774" s="5">
        <v>39965.0</v>
      </c>
      <c r="F774" s="5">
        <v>18166.0</v>
      </c>
      <c r="G774" s="5" t="s">
        <v>4310</v>
      </c>
      <c r="H774" s="5" t="s">
        <v>189</v>
      </c>
      <c r="I774" s="5" t="s">
        <v>6214</v>
      </c>
      <c r="J774" s="5" t="s">
        <v>872</v>
      </c>
      <c r="K774" s="5" t="s">
        <v>3796</v>
      </c>
      <c r="L774" s="5" t="s">
        <v>7417</v>
      </c>
      <c r="M774" s="5" t="s">
        <v>7418</v>
      </c>
      <c r="N774" s="5">
        <v>77098.0</v>
      </c>
      <c r="O774" s="5">
        <v>1.0</v>
      </c>
      <c r="P774" s="5" t="s">
        <v>7419</v>
      </c>
      <c r="Q774" s="5">
        <v>4510.0</v>
      </c>
      <c r="R774" s="5">
        <v>17.0</v>
      </c>
      <c r="S774" s="5" t="s">
        <v>53</v>
      </c>
      <c r="T774" s="5">
        <v>0.0</v>
      </c>
      <c r="U774" s="5" t="s">
        <v>52</v>
      </c>
      <c r="V774" s="5" t="s">
        <v>7420</v>
      </c>
      <c r="W774" s="5" t="s">
        <v>52</v>
      </c>
      <c r="X774" s="5" t="s">
        <v>52</v>
      </c>
      <c r="Y774" s="5" t="s">
        <v>7421</v>
      </c>
      <c r="Z774" s="5">
        <v>1.0047942E7</v>
      </c>
      <c r="AA774" s="5" t="s">
        <v>1831</v>
      </c>
      <c r="AB774" s="5" t="s">
        <v>52</v>
      </c>
      <c r="AC774" s="5" t="s">
        <v>216</v>
      </c>
      <c r="AD774" s="5" t="s">
        <v>217</v>
      </c>
      <c r="AE774" s="5" t="s">
        <v>218</v>
      </c>
      <c r="AF774" s="5" t="s">
        <v>52</v>
      </c>
      <c r="AG774" s="5" t="s">
        <v>52</v>
      </c>
      <c r="AH774" s="5" t="s">
        <v>52</v>
      </c>
      <c r="AI774" s="5" t="s">
        <v>7422</v>
      </c>
      <c r="AJ774" s="5" t="s">
        <v>7423</v>
      </c>
      <c r="AK774" s="5" t="s">
        <v>7424</v>
      </c>
    </row>
    <row r="775" ht="15.75" customHeight="1">
      <c r="A775" s="5" t="s">
        <v>7425</v>
      </c>
      <c r="B775" s="5" t="s">
        <v>2413</v>
      </c>
      <c r="C775" s="5" t="s">
        <v>7426</v>
      </c>
      <c r="D775" s="6">
        <v>44658.0</v>
      </c>
      <c r="E775" s="5">
        <v>27394.0</v>
      </c>
      <c r="F775" s="5">
        <v>12452.0</v>
      </c>
      <c r="G775" s="5" t="s">
        <v>435</v>
      </c>
      <c r="H775" s="5" t="s">
        <v>45</v>
      </c>
      <c r="I775" s="5" t="s">
        <v>4942</v>
      </c>
      <c r="J775" s="5" t="s">
        <v>424</v>
      </c>
      <c r="K775" s="5" t="s">
        <v>1614</v>
      </c>
      <c r="L775" s="5" t="s">
        <v>7427</v>
      </c>
      <c r="M775" s="5" t="s">
        <v>7428</v>
      </c>
      <c r="N775" s="5" t="s">
        <v>52</v>
      </c>
      <c r="O775" s="5">
        <v>1.0</v>
      </c>
      <c r="P775" s="5" t="s">
        <v>7429</v>
      </c>
      <c r="Q775" s="5" t="s">
        <v>466</v>
      </c>
      <c r="R775" s="5">
        <v>27.0</v>
      </c>
      <c r="S775" s="5" t="s">
        <v>115</v>
      </c>
      <c r="T775" s="5">
        <v>0.0</v>
      </c>
      <c r="U775" s="5" t="s">
        <v>70</v>
      </c>
      <c r="V775" s="5" t="s">
        <v>7430</v>
      </c>
      <c r="W775" s="5" t="s">
        <v>71</v>
      </c>
      <c r="X775" s="5" t="s">
        <v>52</v>
      </c>
      <c r="Y775" s="5" t="s">
        <v>7431</v>
      </c>
      <c r="Z775" s="5" t="s">
        <v>7432</v>
      </c>
      <c r="AA775" s="5" t="s">
        <v>2743</v>
      </c>
      <c r="AB775" s="5" t="s">
        <v>1051</v>
      </c>
      <c r="AC775" s="5" t="s">
        <v>398</v>
      </c>
      <c r="AD775" s="5" t="s">
        <v>399</v>
      </c>
      <c r="AE775" s="5" t="s">
        <v>400</v>
      </c>
      <c r="AF775" s="5" t="s">
        <v>401</v>
      </c>
      <c r="AG775" s="5">
        <v>23502.0</v>
      </c>
      <c r="AH775" s="5" t="s">
        <v>402</v>
      </c>
      <c r="AI775" s="5" t="s">
        <v>2413</v>
      </c>
      <c r="AJ775" s="5" t="s">
        <v>7427</v>
      </c>
      <c r="AK775" s="5" t="s">
        <v>655</v>
      </c>
    </row>
    <row r="776" ht="15.75" customHeight="1">
      <c r="A776" s="5" t="s">
        <v>7433</v>
      </c>
      <c r="B776" s="5" t="s">
        <v>7434</v>
      </c>
      <c r="C776" s="5" t="s">
        <v>5829</v>
      </c>
      <c r="D776" s="6">
        <v>44658.0</v>
      </c>
      <c r="E776" s="5">
        <v>20000.0</v>
      </c>
      <c r="F776" s="5">
        <v>9091.0</v>
      </c>
      <c r="G776" s="5" t="s">
        <v>458</v>
      </c>
      <c r="H776" s="5" t="s">
        <v>366</v>
      </c>
      <c r="I776" s="5" t="s">
        <v>7435</v>
      </c>
      <c r="J776" s="5" t="s">
        <v>461</v>
      </c>
      <c r="K776" s="5" t="s">
        <v>7436</v>
      </c>
      <c r="L776" s="5" t="s">
        <v>5838</v>
      </c>
      <c r="M776" s="5" t="s">
        <v>7437</v>
      </c>
      <c r="N776" s="5" t="s">
        <v>7438</v>
      </c>
      <c r="O776" s="5">
        <v>1.0</v>
      </c>
      <c r="P776" s="5" t="s">
        <v>7439</v>
      </c>
      <c r="Q776" s="5">
        <v>4500.0</v>
      </c>
      <c r="R776" s="5">
        <v>18.0</v>
      </c>
      <c r="S776" s="5" t="s">
        <v>374</v>
      </c>
      <c r="T776" s="5">
        <v>0.0</v>
      </c>
      <c r="U776" s="5" t="s">
        <v>52</v>
      </c>
      <c r="V776" s="5" t="s">
        <v>7440</v>
      </c>
      <c r="W776" s="5" t="s">
        <v>71</v>
      </c>
      <c r="X776" s="5" t="s">
        <v>52</v>
      </c>
      <c r="Y776" s="5">
        <v>27.0</v>
      </c>
      <c r="Z776" s="5" t="s">
        <v>7441</v>
      </c>
      <c r="AA776" s="5" t="s">
        <v>235</v>
      </c>
      <c r="AB776" s="5" t="s">
        <v>52</v>
      </c>
      <c r="AC776" s="5" t="s">
        <v>377</v>
      </c>
      <c r="AD776" s="5" t="s">
        <v>378</v>
      </c>
      <c r="AE776" s="5" t="s">
        <v>379</v>
      </c>
      <c r="AF776" s="5" t="s">
        <v>265</v>
      </c>
      <c r="AG776" s="5">
        <v>33166.0</v>
      </c>
      <c r="AH776" s="5" t="s">
        <v>380</v>
      </c>
      <c r="AI776" s="5" t="s">
        <v>7434</v>
      </c>
      <c r="AJ776" s="5" t="s">
        <v>5838</v>
      </c>
      <c r="AK776" s="5" t="s">
        <v>7442</v>
      </c>
    </row>
    <row r="777" ht="15.75" customHeight="1">
      <c r="A777" s="5" t="s">
        <v>7443</v>
      </c>
      <c r="B777" s="5" t="s">
        <v>7444</v>
      </c>
      <c r="C777" s="5" t="s">
        <v>7445</v>
      </c>
      <c r="D777" s="6">
        <v>44657.0</v>
      </c>
      <c r="E777" s="5">
        <v>20618.0</v>
      </c>
      <c r="F777" s="5">
        <v>9372.0</v>
      </c>
      <c r="G777" s="5" t="s">
        <v>435</v>
      </c>
      <c r="H777" s="5" t="s">
        <v>131</v>
      </c>
      <c r="I777" s="5" t="s">
        <v>7229</v>
      </c>
      <c r="J777" s="5" t="s">
        <v>424</v>
      </c>
      <c r="K777" s="5" t="s">
        <v>1527</v>
      </c>
      <c r="L777" s="5" t="s">
        <v>7446</v>
      </c>
      <c r="M777" s="5" t="s">
        <v>7447</v>
      </c>
      <c r="N777" s="5">
        <v>43123.0</v>
      </c>
      <c r="O777" s="5">
        <v>1.0</v>
      </c>
      <c r="P777" s="5" t="s">
        <v>7232</v>
      </c>
      <c r="Q777" s="5" t="s">
        <v>466</v>
      </c>
      <c r="R777" s="5">
        <v>44.0</v>
      </c>
      <c r="S777" s="5" t="s">
        <v>53</v>
      </c>
      <c r="T777" s="5">
        <v>0.0</v>
      </c>
      <c r="U777" s="5" t="s">
        <v>70</v>
      </c>
      <c r="V777" s="5" t="s">
        <v>7448</v>
      </c>
      <c r="W777" s="5" t="s">
        <v>55</v>
      </c>
      <c r="X777" s="5" t="s">
        <v>7233</v>
      </c>
      <c r="Y777" s="5">
        <v>2106.0</v>
      </c>
      <c r="Z777" s="5" t="s">
        <v>7235</v>
      </c>
      <c r="AA777" s="5" t="s">
        <v>2743</v>
      </c>
      <c r="AB777" s="5" t="s">
        <v>52</v>
      </c>
      <c r="AC777" s="5" t="s">
        <v>7449</v>
      </c>
      <c r="AD777" s="5" t="s">
        <v>52</v>
      </c>
      <c r="AE777" s="5" t="s">
        <v>52</v>
      </c>
      <c r="AF777" s="5" t="s">
        <v>52</v>
      </c>
      <c r="AG777" s="5" t="s">
        <v>52</v>
      </c>
      <c r="AH777" s="5" t="s">
        <v>52</v>
      </c>
      <c r="AI777" s="5" t="s">
        <v>102</v>
      </c>
      <c r="AJ777" s="5" t="s">
        <v>102</v>
      </c>
      <c r="AK777" s="5" t="s">
        <v>5034</v>
      </c>
    </row>
    <row r="778" ht="15.75" customHeight="1">
      <c r="A778" s="5" t="s">
        <v>7450</v>
      </c>
      <c r="B778" s="5" t="s">
        <v>3468</v>
      </c>
      <c r="C778" s="5" t="s">
        <v>3469</v>
      </c>
      <c r="D778" s="6">
        <v>44657.0</v>
      </c>
      <c r="E778" s="5">
        <v>103990.0</v>
      </c>
      <c r="F778" s="5">
        <v>47268.0</v>
      </c>
      <c r="G778" s="5" t="s">
        <v>1419</v>
      </c>
      <c r="H778" s="5" t="s">
        <v>1534</v>
      </c>
      <c r="I778" s="5" t="s">
        <v>7451</v>
      </c>
      <c r="J778" s="5" t="s">
        <v>256</v>
      </c>
      <c r="K778" s="5" t="s">
        <v>3471</v>
      </c>
      <c r="L778" s="5" t="s">
        <v>6089</v>
      </c>
      <c r="M778" s="5" t="s">
        <v>3473</v>
      </c>
      <c r="N778" s="5" t="s">
        <v>52</v>
      </c>
      <c r="O778" s="5">
        <v>2.0</v>
      </c>
      <c r="P778" s="5" t="s">
        <v>7452</v>
      </c>
      <c r="Q778" s="5" t="s">
        <v>3475</v>
      </c>
      <c r="R778" s="5">
        <v>99.0</v>
      </c>
      <c r="S778" s="5" t="s">
        <v>1077</v>
      </c>
      <c r="T778" s="5">
        <v>0.0</v>
      </c>
      <c r="U778" s="5" t="s">
        <v>70</v>
      </c>
      <c r="V778" s="5" t="s">
        <v>7453</v>
      </c>
      <c r="W778" s="5" t="s">
        <v>52</v>
      </c>
      <c r="X778" s="5" t="s">
        <v>52</v>
      </c>
      <c r="Y778" s="5" t="s">
        <v>7454</v>
      </c>
      <c r="Z778" s="5" t="s">
        <v>7455</v>
      </c>
      <c r="AA778" s="5" t="s">
        <v>180</v>
      </c>
      <c r="AB778" s="5" t="s">
        <v>52</v>
      </c>
      <c r="AC778" s="5" t="s">
        <v>5289</v>
      </c>
      <c r="AD778" s="5" t="s">
        <v>5290</v>
      </c>
      <c r="AE778" s="5" t="s">
        <v>5291</v>
      </c>
      <c r="AF778" s="5" t="s">
        <v>52</v>
      </c>
      <c r="AG778" s="5" t="s">
        <v>52</v>
      </c>
      <c r="AH778" s="5" t="s">
        <v>52</v>
      </c>
      <c r="AI778" s="5" t="s">
        <v>3468</v>
      </c>
      <c r="AJ778" s="5" t="s">
        <v>6094</v>
      </c>
      <c r="AK778" s="5" t="s">
        <v>3481</v>
      </c>
    </row>
    <row r="779" ht="15.75" customHeight="1">
      <c r="A779" s="5" t="s">
        <v>7456</v>
      </c>
      <c r="B779" s="5" t="s">
        <v>7457</v>
      </c>
      <c r="C779" s="5" t="s">
        <v>7458</v>
      </c>
      <c r="D779" s="6">
        <v>44656.0</v>
      </c>
      <c r="E779" s="5">
        <v>8754.0</v>
      </c>
      <c r="F779" s="5">
        <v>3979.0</v>
      </c>
      <c r="G779" s="5" t="s">
        <v>634</v>
      </c>
      <c r="H779" s="5" t="s">
        <v>149</v>
      </c>
      <c r="I779" s="5" t="s">
        <v>7459</v>
      </c>
      <c r="J779" s="5" t="s">
        <v>274</v>
      </c>
      <c r="K779" s="5" t="s">
        <v>7460</v>
      </c>
      <c r="L779" s="5" t="s">
        <v>7461</v>
      </c>
      <c r="M779" s="5" t="s">
        <v>7462</v>
      </c>
      <c r="N779" s="5" t="s">
        <v>52</v>
      </c>
      <c r="O779" s="5">
        <v>1.0</v>
      </c>
      <c r="P779" s="5" t="s">
        <v>7463</v>
      </c>
      <c r="Q779" s="5" t="s">
        <v>279</v>
      </c>
      <c r="R779" s="5">
        <v>282.0</v>
      </c>
      <c r="S779" s="5" t="s">
        <v>69</v>
      </c>
      <c r="T779" s="5">
        <v>23.0</v>
      </c>
      <c r="U779" s="5" t="s">
        <v>70</v>
      </c>
      <c r="V779" s="5" t="s">
        <v>7464</v>
      </c>
      <c r="W779" s="5" t="s">
        <v>52</v>
      </c>
      <c r="X779" s="5" t="s">
        <v>52</v>
      </c>
      <c r="Y779" s="5" t="s">
        <v>7465</v>
      </c>
      <c r="Z779" s="5" t="s">
        <v>7466</v>
      </c>
      <c r="AA779" s="5" t="s">
        <v>604</v>
      </c>
      <c r="AB779" s="5" t="s">
        <v>52</v>
      </c>
      <c r="AC779" s="5" t="s">
        <v>72</v>
      </c>
      <c r="AD779" s="5" t="s">
        <v>73</v>
      </c>
      <c r="AE779" s="5" t="s">
        <v>74</v>
      </c>
      <c r="AF779" s="5" t="s">
        <v>75</v>
      </c>
      <c r="AG779" s="5" t="s">
        <v>76</v>
      </c>
      <c r="AH779" s="5" t="s">
        <v>77</v>
      </c>
      <c r="AI779" s="5" t="s">
        <v>7467</v>
      </c>
      <c r="AJ779" s="5" t="s">
        <v>7468</v>
      </c>
      <c r="AK779" s="5" t="s">
        <v>502</v>
      </c>
    </row>
    <row r="780" ht="15.75" customHeight="1">
      <c r="A780" s="5" t="s">
        <v>7469</v>
      </c>
      <c r="B780" s="5" t="s">
        <v>7470</v>
      </c>
      <c r="C780" s="5" t="s">
        <v>7471</v>
      </c>
      <c r="D780" s="6">
        <v>44654.0</v>
      </c>
      <c r="E780" s="5">
        <v>39717.0</v>
      </c>
      <c r="F780" s="5">
        <v>18053.0</v>
      </c>
      <c r="G780" s="5" t="s">
        <v>963</v>
      </c>
      <c r="H780" s="5" t="s">
        <v>45</v>
      </c>
      <c r="I780" s="5" t="s">
        <v>7472</v>
      </c>
      <c r="J780" s="5" t="s">
        <v>965</v>
      </c>
      <c r="K780" s="5" t="s">
        <v>7473</v>
      </c>
      <c r="L780" s="5" t="s">
        <v>7474</v>
      </c>
      <c r="M780" s="5" t="s">
        <v>7475</v>
      </c>
      <c r="N780" s="5" t="s">
        <v>7476</v>
      </c>
      <c r="O780" s="5">
        <v>1.0</v>
      </c>
      <c r="P780" s="5" t="s">
        <v>7477</v>
      </c>
      <c r="Q780" s="5" t="s">
        <v>91</v>
      </c>
      <c r="R780" s="5">
        <v>2082.0</v>
      </c>
      <c r="S780" s="5" t="s">
        <v>69</v>
      </c>
      <c r="T780" s="5">
        <v>33.0</v>
      </c>
      <c r="U780" s="5" t="s">
        <v>70</v>
      </c>
      <c r="V780" s="5" t="s">
        <v>7478</v>
      </c>
      <c r="W780" s="5" t="s">
        <v>71</v>
      </c>
      <c r="X780" s="5" t="s">
        <v>52</v>
      </c>
      <c r="Y780" s="5" t="s">
        <v>7347</v>
      </c>
      <c r="Z780" s="5" t="s">
        <v>7479</v>
      </c>
      <c r="AA780" s="5" t="s">
        <v>59</v>
      </c>
      <c r="AB780" s="5" t="s">
        <v>52</v>
      </c>
      <c r="AC780" s="5" t="s">
        <v>72</v>
      </c>
      <c r="AD780" s="5" t="s">
        <v>73</v>
      </c>
      <c r="AE780" s="5" t="s">
        <v>74</v>
      </c>
      <c r="AF780" s="5" t="s">
        <v>75</v>
      </c>
      <c r="AG780" s="5" t="s">
        <v>76</v>
      </c>
      <c r="AH780" s="5" t="s">
        <v>77</v>
      </c>
      <c r="AI780" s="5" t="s">
        <v>7470</v>
      </c>
      <c r="AJ780" s="5" t="s">
        <v>7480</v>
      </c>
      <c r="AK780" s="5" t="s">
        <v>2594</v>
      </c>
    </row>
    <row r="781" ht="15.75" customHeight="1">
      <c r="A781" s="5" t="s">
        <v>7481</v>
      </c>
      <c r="B781" s="5" t="s">
        <v>3493</v>
      </c>
      <c r="C781" s="5" t="s">
        <v>5603</v>
      </c>
      <c r="D781" s="6">
        <v>44653.0</v>
      </c>
      <c r="E781" s="5">
        <v>56100.0</v>
      </c>
      <c r="F781" s="5">
        <v>25500.0</v>
      </c>
      <c r="G781" s="5" t="s">
        <v>1419</v>
      </c>
      <c r="H781" s="5" t="s">
        <v>480</v>
      </c>
      <c r="I781" s="5" t="s">
        <v>6667</v>
      </c>
      <c r="J781" s="5" t="s">
        <v>256</v>
      </c>
      <c r="K781" s="5" t="s">
        <v>3485</v>
      </c>
      <c r="L781" s="5" t="s">
        <v>7237</v>
      </c>
      <c r="M781" s="5" t="s">
        <v>7238</v>
      </c>
      <c r="N781" s="5" t="s">
        <v>52</v>
      </c>
      <c r="O781" s="5">
        <v>1.0</v>
      </c>
      <c r="P781" s="5" t="s">
        <v>7482</v>
      </c>
      <c r="Q781" s="5" t="s">
        <v>91</v>
      </c>
      <c r="R781" s="5">
        <v>48.0</v>
      </c>
      <c r="S781" s="5" t="s">
        <v>1077</v>
      </c>
      <c r="T781" s="5">
        <v>0.0</v>
      </c>
      <c r="U781" s="5" t="s">
        <v>70</v>
      </c>
      <c r="V781" s="5" t="s">
        <v>7483</v>
      </c>
      <c r="W781" s="5" t="s">
        <v>52</v>
      </c>
      <c r="X781" s="5" t="s">
        <v>52</v>
      </c>
      <c r="Y781" s="5" t="s">
        <v>7484</v>
      </c>
      <c r="Z781" s="5">
        <v>3302291.0</v>
      </c>
      <c r="AA781" s="5" t="s">
        <v>1553</v>
      </c>
      <c r="AB781" s="5" t="s">
        <v>52</v>
      </c>
      <c r="AC781" s="5" t="s">
        <v>5289</v>
      </c>
      <c r="AD781" s="5" t="s">
        <v>5290</v>
      </c>
      <c r="AE781" s="5" t="s">
        <v>5291</v>
      </c>
      <c r="AF781" s="5" t="s">
        <v>52</v>
      </c>
      <c r="AG781" s="5" t="s">
        <v>52</v>
      </c>
      <c r="AH781" s="5" t="s">
        <v>52</v>
      </c>
      <c r="AI781" s="5" t="s">
        <v>4014</v>
      </c>
      <c r="AJ781" s="5" t="s">
        <v>7485</v>
      </c>
      <c r="AK781" s="5" t="s">
        <v>7245</v>
      </c>
    </row>
    <row r="782" ht="15.75" customHeight="1">
      <c r="A782" s="5" t="s">
        <v>7486</v>
      </c>
      <c r="B782" s="5" t="s">
        <v>7487</v>
      </c>
      <c r="C782" s="5" t="s">
        <v>7488</v>
      </c>
      <c r="D782" s="6">
        <v>44649.0</v>
      </c>
      <c r="E782" s="5">
        <v>440.0</v>
      </c>
      <c r="F782" s="5">
        <v>200.0</v>
      </c>
      <c r="G782" s="5" t="s">
        <v>7489</v>
      </c>
      <c r="H782" s="5" t="s">
        <v>459</v>
      </c>
      <c r="I782" s="5" t="s">
        <v>6727</v>
      </c>
      <c r="J782" s="5" t="s">
        <v>7490</v>
      </c>
      <c r="K782" s="5" t="s">
        <v>7491</v>
      </c>
      <c r="L782" s="5" t="s">
        <v>7492</v>
      </c>
      <c r="M782" s="5" t="s">
        <v>7493</v>
      </c>
      <c r="N782" s="5">
        <v>10010.0</v>
      </c>
      <c r="O782" s="5">
        <v>1.0</v>
      </c>
      <c r="P782" s="5" t="s">
        <v>7494</v>
      </c>
      <c r="Q782" s="5">
        <v>4510.0</v>
      </c>
      <c r="R782" s="5">
        <v>2.0</v>
      </c>
      <c r="S782" s="5" t="s">
        <v>115</v>
      </c>
      <c r="T782" s="5">
        <v>0.0</v>
      </c>
      <c r="U782" s="5" t="s">
        <v>52</v>
      </c>
      <c r="V782" s="5" t="s">
        <v>7495</v>
      </c>
      <c r="W782" s="5" t="s">
        <v>55</v>
      </c>
      <c r="X782" s="5" t="s">
        <v>7496</v>
      </c>
      <c r="Y782" s="5" t="s">
        <v>7497</v>
      </c>
      <c r="Z782" s="5" t="s">
        <v>7498</v>
      </c>
      <c r="AA782" s="5" t="s">
        <v>1831</v>
      </c>
      <c r="AB782" s="5" t="s">
        <v>52</v>
      </c>
      <c r="AC782" s="5" t="s">
        <v>181</v>
      </c>
      <c r="AD782" s="5" t="s">
        <v>182</v>
      </c>
      <c r="AE782" s="5" t="s">
        <v>183</v>
      </c>
      <c r="AF782" s="5" t="s">
        <v>52</v>
      </c>
      <c r="AG782" s="5" t="s">
        <v>52</v>
      </c>
      <c r="AH782" s="5" t="s">
        <v>184</v>
      </c>
      <c r="AI782" s="5" t="s">
        <v>102</v>
      </c>
      <c r="AJ782" s="5" t="s">
        <v>102</v>
      </c>
      <c r="AK782" s="5" t="s">
        <v>7499</v>
      </c>
    </row>
    <row r="783" ht="15.75" customHeight="1">
      <c r="A783" s="5" t="s">
        <v>7500</v>
      </c>
      <c r="B783" s="5" t="s">
        <v>7501</v>
      </c>
      <c r="C783" s="5" t="s">
        <v>7502</v>
      </c>
      <c r="D783" s="6">
        <v>44649.0</v>
      </c>
      <c r="E783" s="5">
        <v>11530.0</v>
      </c>
      <c r="F783" s="5">
        <v>5241.0</v>
      </c>
      <c r="G783" s="5" t="s">
        <v>7489</v>
      </c>
      <c r="H783" s="5" t="s">
        <v>459</v>
      </c>
      <c r="I783" s="5" t="s">
        <v>6727</v>
      </c>
      <c r="J783" s="5" t="s">
        <v>7490</v>
      </c>
      <c r="K783" s="5" t="s">
        <v>7503</v>
      </c>
      <c r="L783" s="5" t="s">
        <v>7504</v>
      </c>
      <c r="M783" s="5" t="s">
        <v>7505</v>
      </c>
      <c r="N783" s="5" t="s">
        <v>52</v>
      </c>
      <c r="O783" s="5">
        <v>1.0</v>
      </c>
      <c r="P783" s="5" t="s">
        <v>7494</v>
      </c>
      <c r="Q783" s="5">
        <v>4510.0</v>
      </c>
      <c r="R783" s="5">
        <v>43.0</v>
      </c>
      <c r="S783" s="5" t="s">
        <v>115</v>
      </c>
      <c r="T783" s="5">
        <v>0.0</v>
      </c>
      <c r="U783" s="5" t="s">
        <v>52</v>
      </c>
      <c r="V783" s="5" t="s">
        <v>7496</v>
      </c>
      <c r="W783" s="5" t="s">
        <v>71</v>
      </c>
      <c r="X783" s="5" t="s">
        <v>52</v>
      </c>
      <c r="Y783" s="5" t="s">
        <v>7497</v>
      </c>
      <c r="Z783" s="5" t="s">
        <v>7498</v>
      </c>
      <c r="AA783" s="5" t="s">
        <v>1831</v>
      </c>
      <c r="AB783" s="5" t="s">
        <v>52</v>
      </c>
      <c r="AC783" s="5" t="s">
        <v>181</v>
      </c>
      <c r="AD783" s="5" t="s">
        <v>182</v>
      </c>
      <c r="AE783" s="5" t="s">
        <v>183</v>
      </c>
      <c r="AF783" s="5" t="s">
        <v>52</v>
      </c>
      <c r="AG783" s="5" t="s">
        <v>52</v>
      </c>
      <c r="AH783" s="5" t="s">
        <v>184</v>
      </c>
      <c r="AI783" s="5" t="s">
        <v>7501</v>
      </c>
      <c r="AJ783" s="5" t="s">
        <v>7504</v>
      </c>
      <c r="AK783" s="5" t="s">
        <v>7499</v>
      </c>
    </row>
    <row r="784" ht="15.75" customHeight="1">
      <c r="A784" s="5" t="s">
        <v>7506</v>
      </c>
      <c r="B784" s="5" t="s">
        <v>7507</v>
      </c>
      <c r="C784" s="5" t="s">
        <v>7288</v>
      </c>
      <c r="D784" s="6">
        <v>44649.0</v>
      </c>
      <c r="E784" s="5">
        <v>1523238.0</v>
      </c>
      <c r="F784" s="5">
        <v>692381.0</v>
      </c>
      <c r="G784" s="5" t="s">
        <v>2389</v>
      </c>
      <c r="H784" s="5" t="s">
        <v>1069</v>
      </c>
      <c r="I784" s="5" t="s">
        <v>7508</v>
      </c>
      <c r="J784" s="5" t="s">
        <v>2391</v>
      </c>
      <c r="K784" s="5" t="s">
        <v>7509</v>
      </c>
      <c r="L784" s="5" t="s">
        <v>7510</v>
      </c>
      <c r="M784" s="5" t="s">
        <v>7290</v>
      </c>
      <c r="N784" s="5" t="s">
        <v>52</v>
      </c>
      <c r="O784" s="5">
        <v>25.0</v>
      </c>
      <c r="P784" s="5" t="s">
        <v>7511</v>
      </c>
      <c r="Q784" s="5" t="s">
        <v>7512</v>
      </c>
      <c r="R784" s="5">
        <v>584.0</v>
      </c>
      <c r="S784" s="5" t="s">
        <v>1077</v>
      </c>
      <c r="T784" s="5">
        <v>0.0</v>
      </c>
      <c r="U784" s="5" t="s">
        <v>52</v>
      </c>
      <c r="V784" s="5" t="s">
        <v>7513</v>
      </c>
      <c r="W784" s="5" t="s">
        <v>52</v>
      </c>
      <c r="X784" s="5" t="s">
        <v>52</v>
      </c>
      <c r="Y784" s="5" t="s">
        <v>7197</v>
      </c>
      <c r="Z784" s="5" t="s">
        <v>7514</v>
      </c>
      <c r="AA784" s="5" t="s">
        <v>180</v>
      </c>
      <c r="AB784" s="5" t="s">
        <v>52</v>
      </c>
      <c r="AC784" s="5" t="s">
        <v>216</v>
      </c>
      <c r="AD784" s="5" t="s">
        <v>217</v>
      </c>
      <c r="AE784" s="5" t="s">
        <v>218</v>
      </c>
      <c r="AF784" s="5" t="s">
        <v>52</v>
      </c>
      <c r="AG784" s="5" t="s">
        <v>52</v>
      </c>
      <c r="AH784" s="5" t="s">
        <v>52</v>
      </c>
      <c r="AI784" s="5" t="s">
        <v>7515</v>
      </c>
      <c r="AJ784" s="5" t="s">
        <v>7510</v>
      </c>
      <c r="AK784" s="5" t="s">
        <v>7297</v>
      </c>
    </row>
    <row r="785" ht="15.75" customHeight="1">
      <c r="A785" s="5" t="s">
        <v>7516</v>
      </c>
      <c r="B785" s="5" t="s">
        <v>7517</v>
      </c>
      <c r="C785" s="5" t="s">
        <v>7288</v>
      </c>
      <c r="D785" s="6">
        <v>44649.0</v>
      </c>
      <c r="E785" s="5">
        <v>1217504.0</v>
      </c>
      <c r="F785" s="5">
        <v>553411.0</v>
      </c>
      <c r="G785" s="5" t="s">
        <v>2389</v>
      </c>
      <c r="H785" s="5" t="s">
        <v>1069</v>
      </c>
      <c r="I785" s="5" t="s">
        <v>7508</v>
      </c>
      <c r="J785" s="5" t="s">
        <v>2391</v>
      </c>
      <c r="K785" s="5" t="s">
        <v>7518</v>
      </c>
      <c r="L785" s="5" t="s">
        <v>7519</v>
      </c>
      <c r="M785" s="5" t="s">
        <v>7290</v>
      </c>
      <c r="N785" s="5" t="s">
        <v>52</v>
      </c>
      <c r="O785" s="5">
        <v>20.0</v>
      </c>
      <c r="P785" s="5" t="s">
        <v>7520</v>
      </c>
      <c r="Q785" s="5" t="s">
        <v>877</v>
      </c>
      <c r="R785" s="5">
        <v>489.0</v>
      </c>
      <c r="S785" s="5" t="s">
        <v>53</v>
      </c>
      <c r="T785" s="5">
        <v>0.0</v>
      </c>
      <c r="U785" s="5" t="s">
        <v>52</v>
      </c>
      <c r="V785" s="5" t="s">
        <v>7521</v>
      </c>
      <c r="W785" s="5" t="s">
        <v>52</v>
      </c>
      <c r="X785" s="5" t="s">
        <v>52</v>
      </c>
      <c r="Y785" s="5" t="s">
        <v>7197</v>
      </c>
      <c r="Z785" s="5" t="s">
        <v>7522</v>
      </c>
      <c r="AA785" s="5" t="s">
        <v>180</v>
      </c>
      <c r="AB785" s="5" t="s">
        <v>52</v>
      </c>
      <c r="AC785" s="5" t="s">
        <v>216</v>
      </c>
      <c r="AD785" s="5" t="s">
        <v>217</v>
      </c>
      <c r="AE785" s="5" t="s">
        <v>218</v>
      </c>
      <c r="AF785" s="5" t="s">
        <v>52</v>
      </c>
      <c r="AG785" s="5" t="s">
        <v>52</v>
      </c>
      <c r="AH785" s="5" t="s">
        <v>52</v>
      </c>
      <c r="AI785" s="5" t="s">
        <v>7523</v>
      </c>
      <c r="AJ785" s="5" t="s">
        <v>7524</v>
      </c>
      <c r="AK785" s="5" t="s">
        <v>7297</v>
      </c>
    </row>
    <row r="786" ht="15.75" customHeight="1">
      <c r="A786" s="5" t="s">
        <v>7525</v>
      </c>
      <c r="B786" s="5" t="s">
        <v>7507</v>
      </c>
      <c r="C786" s="5" t="s">
        <v>7288</v>
      </c>
      <c r="D786" s="6">
        <v>44649.0</v>
      </c>
      <c r="E786" s="5">
        <v>915631.0</v>
      </c>
      <c r="F786" s="5">
        <v>416196.0</v>
      </c>
      <c r="G786" s="5" t="s">
        <v>2389</v>
      </c>
      <c r="H786" s="5" t="s">
        <v>1069</v>
      </c>
      <c r="I786" s="5" t="s">
        <v>7508</v>
      </c>
      <c r="J786" s="5" t="s">
        <v>2391</v>
      </c>
      <c r="K786" s="5" t="s">
        <v>7307</v>
      </c>
      <c r="L786" s="5" t="s">
        <v>7526</v>
      </c>
      <c r="M786" s="5" t="s">
        <v>7290</v>
      </c>
      <c r="N786" s="5" t="s">
        <v>52</v>
      </c>
      <c r="O786" s="5">
        <v>15.0</v>
      </c>
      <c r="P786" s="5" t="s">
        <v>7527</v>
      </c>
      <c r="Q786" s="5" t="s">
        <v>7310</v>
      </c>
      <c r="R786" s="5">
        <v>364.0</v>
      </c>
      <c r="S786" s="5" t="s">
        <v>53</v>
      </c>
      <c r="T786" s="5">
        <v>27.0</v>
      </c>
      <c r="U786" s="5" t="s">
        <v>93</v>
      </c>
      <c r="V786" s="5" t="s">
        <v>7528</v>
      </c>
      <c r="W786" s="5" t="s">
        <v>52</v>
      </c>
      <c r="X786" s="5" t="s">
        <v>52</v>
      </c>
      <c r="Y786" s="5" t="s">
        <v>7197</v>
      </c>
      <c r="Z786" s="5" t="s">
        <v>7529</v>
      </c>
      <c r="AA786" s="5" t="s">
        <v>180</v>
      </c>
      <c r="AB786" s="5" t="s">
        <v>52</v>
      </c>
      <c r="AC786" s="5" t="s">
        <v>216</v>
      </c>
      <c r="AD786" s="5" t="s">
        <v>217</v>
      </c>
      <c r="AE786" s="5" t="s">
        <v>218</v>
      </c>
      <c r="AF786" s="5" t="s">
        <v>52</v>
      </c>
      <c r="AG786" s="5" t="s">
        <v>52</v>
      </c>
      <c r="AH786" s="5" t="s">
        <v>52</v>
      </c>
      <c r="AI786" s="5" t="s">
        <v>7530</v>
      </c>
      <c r="AJ786" s="5" t="s">
        <v>7531</v>
      </c>
      <c r="AK786" s="5" t="s">
        <v>7297</v>
      </c>
    </row>
    <row r="787" ht="15.75" customHeight="1">
      <c r="A787" s="5" t="s">
        <v>7532</v>
      </c>
      <c r="B787" s="5" t="s">
        <v>7507</v>
      </c>
      <c r="C787" s="5" t="s">
        <v>7288</v>
      </c>
      <c r="D787" s="6">
        <v>44649.0</v>
      </c>
      <c r="E787" s="5">
        <v>906750.0</v>
      </c>
      <c r="F787" s="5">
        <v>412159.0</v>
      </c>
      <c r="G787" s="5" t="s">
        <v>2389</v>
      </c>
      <c r="H787" s="5" t="s">
        <v>1069</v>
      </c>
      <c r="I787" s="5" t="s">
        <v>7508</v>
      </c>
      <c r="J787" s="5" t="s">
        <v>2391</v>
      </c>
      <c r="K787" s="5" t="s">
        <v>7533</v>
      </c>
      <c r="L787" s="5" t="s">
        <v>7534</v>
      </c>
      <c r="M787" s="5" t="s">
        <v>7290</v>
      </c>
      <c r="N787" s="5" t="s">
        <v>52</v>
      </c>
      <c r="O787" s="5">
        <v>15.0</v>
      </c>
      <c r="P787" s="5" t="s">
        <v>7535</v>
      </c>
      <c r="Q787" s="5" t="s">
        <v>7310</v>
      </c>
      <c r="R787" s="5">
        <v>361.0</v>
      </c>
      <c r="S787" s="5" t="s">
        <v>1077</v>
      </c>
      <c r="T787" s="5">
        <v>0.0</v>
      </c>
      <c r="U787" s="5" t="s">
        <v>52</v>
      </c>
      <c r="V787" s="5" t="s">
        <v>7536</v>
      </c>
      <c r="W787" s="5" t="s">
        <v>52</v>
      </c>
      <c r="X787" s="5" t="s">
        <v>52</v>
      </c>
      <c r="Y787" s="5" t="s">
        <v>7197</v>
      </c>
      <c r="Z787" s="5" t="s">
        <v>7537</v>
      </c>
      <c r="AA787" s="5" t="s">
        <v>180</v>
      </c>
      <c r="AB787" s="5" t="s">
        <v>52</v>
      </c>
      <c r="AC787" s="5" t="s">
        <v>216</v>
      </c>
      <c r="AD787" s="5" t="s">
        <v>217</v>
      </c>
      <c r="AE787" s="5" t="s">
        <v>218</v>
      </c>
      <c r="AF787" s="5" t="s">
        <v>52</v>
      </c>
      <c r="AG787" s="5" t="s">
        <v>52</v>
      </c>
      <c r="AH787" s="5" t="s">
        <v>52</v>
      </c>
      <c r="AI787" s="5" t="s">
        <v>7538</v>
      </c>
      <c r="AJ787" s="5" t="s">
        <v>7539</v>
      </c>
      <c r="AK787" s="5" t="s">
        <v>7297</v>
      </c>
    </row>
    <row r="788" ht="15.75" customHeight="1">
      <c r="A788" s="5" t="s">
        <v>7540</v>
      </c>
      <c r="B788" s="5" t="s">
        <v>7306</v>
      </c>
      <c r="C788" s="5" t="s">
        <v>7288</v>
      </c>
      <c r="D788" s="6">
        <v>44649.0</v>
      </c>
      <c r="E788" s="5">
        <v>604886.0</v>
      </c>
      <c r="F788" s="5">
        <v>274948.0</v>
      </c>
      <c r="G788" s="5" t="s">
        <v>2389</v>
      </c>
      <c r="H788" s="5" t="s">
        <v>1069</v>
      </c>
      <c r="I788" s="5" t="s">
        <v>7508</v>
      </c>
      <c r="J788" s="5" t="s">
        <v>2391</v>
      </c>
      <c r="K788" s="5" t="s">
        <v>7541</v>
      </c>
      <c r="L788" s="5" t="s">
        <v>7542</v>
      </c>
      <c r="M788" s="5" t="s">
        <v>7290</v>
      </c>
      <c r="N788" s="5" t="s">
        <v>52</v>
      </c>
      <c r="O788" s="5">
        <v>10.0</v>
      </c>
      <c r="P788" s="5" t="s">
        <v>7543</v>
      </c>
      <c r="Q788" s="5" t="s">
        <v>3993</v>
      </c>
      <c r="R788" s="5">
        <v>231.0</v>
      </c>
      <c r="S788" s="5" t="s">
        <v>1077</v>
      </c>
      <c r="T788" s="5">
        <v>0.0</v>
      </c>
      <c r="U788" s="5" t="s">
        <v>52</v>
      </c>
      <c r="V788" s="5" t="s">
        <v>7544</v>
      </c>
      <c r="W788" s="5" t="s">
        <v>52</v>
      </c>
      <c r="X788" s="5" t="s">
        <v>52</v>
      </c>
      <c r="Y788" s="5" t="s">
        <v>7197</v>
      </c>
      <c r="Z788" s="5" t="s">
        <v>7545</v>
      </c>
      <c r="AA788" s="5" t="s">
        <v>180</v>
      </c>
      <c r="AB788" s="5" t="s">
        <v>52</v>
      </c>
      <c r="AC788" s="5" t="s">
        <v>216</v>
      </c>
      <c r="AD788" s="5" t="s">
        <v>217</v>
      </c>
      <c r="AE788" s="5" t="s">
        <v>218</v>
      </c>
      <c r="AF788" s="5" t="s">
        <v>52</v>
      </c>
      <c r="AG788" s="5" t="s">
        <v>52</v>
      </c>
      <c r="AH788" s="5" t="s">
        <v>52</v>
      </c>
      <c r="AI788" s="5" t="s">
        <v>7515</v>
      </c>
      <c r="AJ788" s="5" t="s">
        <v>7510</v>
      </c>
      <c r="AK788" s="5" t="s">
        <v>7297</v>
      </c>
    </row>
    <row r="789" ht="15.75" customHeight="1">
      <c r="A789" s="5" t="s">
        <v>7546</v>
      </c>
      <c r="B789" s="5" t="s">
        <v>1513</v>
      </c>
      <c r="C789" s="5" t="s">
        <v>7547</v>
      </c>
      <c r="D789" s="6">
        <v>44647.0</v>
      </c>
      <c r="E789" s="5">
        <v>3743.0</v>
      </c>
      <c r="F789" s="5">
        <v>1701.0</v>
      </c>
      <c r="G789" s="5" t="s">
        <v>1458</v>
      </c>
      <c r="H789" s="5" t="s">
        <v>45</v>
      </c>
      <c r="I789" s="5" t="s">
        <v>6179</v>
      </c>
      <c r="J789" s="5" t="s">
        <v>1460</v>
      </c>
      <c r="K789" s="5" t="s">
        <v>192</v>
      </c>
      <c r="L789" s="5" t="s">
        <v>7548</v>
      </c>
      <c r="M789" s="5" t="s">
        <v>7549</v>
      </c>
      <c r="N789" s="5">
        <v>13748.0</v>
      </c>
      <c r="O789" s="5">
        <v>2.0</v>
      </c>
      <c r="P789" s="5" t="s">
        <v>7550</v>
      </c>
      <c r="Q789" s="5" t="s">
        <v>7551</v>
      </c>
      <c r="R789" s="5">
        <v>230.0</v>
      </c>
      <c r="S789" s="5" t="s">
        <v>69</v>
      </c>
      <c r="T789" s="5">
        <v>20.0</v>
      </c>
      <c r="U789" s="5" t="s">
        <v>70</v>
      </c>
      <c r="V789" s="5" t="s">
        <v>7552</v>
      </c>
      <c r="W789" s="5" t="s">
        <v>52</v>
      </c>
      <c r="X789" s="5" t="s">
        <v>52</v>
      </c>
      <c r="Y789" s="5" t="s">
        <v>6941</v>
      </c>
      <c r="Z789" s="5" t="s">
        <v>7553</v>
      </c>
      <c r="AA789" s="5" t="s">
        <v>59</v>
      </c>
      <c r="AB789" s="5" t="s">
        <v>52</v>
      </c>
      <c r="AC789" s="5" t="s">
        <v>72</v>
      </c>
      <c r="AD789" s="5" t="s">
        <v>73</v>
      </c>
      <c r="AE789" s="5" t="s">
        <v>74</v>
      </c>
      <c r="AF789" s="5" t="s">
        <v>75</v>
      </c>
      <c r="AG789" s="5" t="s">
        <v>76</v>
      </c>
      <c r="AH789" s="5" t="s">
        <v>77</v>
      </c>
      <c r="AI789" s="5" t="s">
        <v>3781</v>
      </c>
      <c r="AJ789" s="5" t="s">
        <v>7554</v>
      </c>
      <c r="AK789" s="5" t="s">
        <v>1524</v>
      </c>
    </row>
    <row r="790" ht="15.75" customHeight="1">
      <c r="A790" s="5" t="s">
        <v>7555</v>
      </c>
      <c r="B790" s="5" t="s">
        <v>7556</v>
      </c>
      <c r="C790" s="5" t="s">
        <v>7557</v>
      </c>
      <c r="D790" s="6">
        <v>44647.0</v>
      </c>
      <c r="E790" s="5">
        <v>42086.0</v>
      </c>
      <c r="F790" s="5">
        <v>19130.0</v>
      </c>
      <c r="G790" s="5" t="s">
        <v>1458</v>
      </c>
      <c r="H790" s="5" t="s">
        <v>45</v>
      </c>
      <c r="I790" s="5" t="s">
        <v>6179</v>
      </c>
      <c r="J790" s="5" t="s">
        <v>1460</v>
      </c>
      <c r="K790" s="5" t="s">
        <v>391</v>
      </c>
      <c r="L790" s="5" t="s">
        <v>7558</v>
      </c>
      <c r="M790" s="5" t="s">
        <v>7559</v>
      </c>
      <c r="N790" s="5" t="s">
        <v>52</v>
      </c>
      <c r="O790" s="5">
        <v>1.0</v>
      </c>
      <c r="P790" s="5" t="s">
        <v>7560</v>
      </c>
      <c r="Q790" s="5" t="s">
        <v>244</v>
      </c>
      <c r="R790" s="5">
        <v>2377.0</v>
      </c>
      <c r="S790" s="5" t="s">
        <v>69</v>
      </c>
      <c r="T790" s="5">
        <v>40.0</v>
      </c>
      <c r="U790" s="5" t="s">
        <v>70</v>
      </c>
      <c r="V790" s="5" t="s">
        <v>7561</v>
      </c>
      <c r="W790" s="5" t="s">
        <v>52</v>
      </c>
      <c r="X790" s="5" t="s">
        <v>52</v>
      </c>
      <c r="Y790" s="5" t="s">
        <v>6941</v>
      </c>
      <c r="Z790" s="5" t="s">
        <v>7562</v>
      </c>
      <c r="AA790" s="5" t="s">
        <v>59</v>
      </c>
      <c r="AB790" s="5" t="s">
        <v>52</v>
      </c>
      <c r="AC790" s="5" t="s">
        <v>72</v>
      </c>
      <c r="AD790" s="5" t="s">
        <v>73</v>
      </c>
      <c r="AE790" s="5" t="s">
        <v>74</v>
      </c>
      <c r="AF790" s="5" t="s">
        <v>75</v>
      </c>
      <c r="AG790" s="5" t="s">
        <v>76</v>
      </c>
      <c r="AH790" s="5" t="s">
        <v>77</v>
      </c>
      <c r="AI790" s="5" t="s">
        <v>7556</v>
      </c>
      <c r="AJ790" s="5" t="s">
        <v>7563</v>
      </c>
      <c r="AK790" s="5" t="s">
        <v>1092</v>
      </c>
    </row>
    <row r="791" ht="15.75" customHeight="1">
      <c r="A791" s="5" t="s">
        <v>7564</v>
      </c>
      <c r="B791" s="5" t="s">
        <v>7565</v>
      </c>
      <c r="C791" s="5" t="s">
        <v>7566</v>
      </c>
      <c r="D791" s="6">
        <v>44647.0</v>
      </c>
      <c r="E791" s="5">
        <v>123200.0</v>
      </c>
      <c r="F791" s="5">
        <v>56000.0</v>
      </c>
      <c r="G791" s="5" t="s">
        <v>412</v>
      </c>
      <c r="H791" s="5" t="s">
        <v>530</v>
      </c>
      <c r="I791" s="5" t="s">
        <v>4736</v>
      </c>
      <c r="J791" s="5" t="s">
        <v>414</v>
      </c>
      <c r="K791" s="5" t="s">
        <v>7567</v>
      </c>
      <c r="L791" s="5" t="s">
        <v>7568</v>
      </c>
      <c r="M791" s="5" t="s">
        <v>7569</v>
      </c>
      <c r="N791" s="5">
        <v>11422.0</v>
      </c>
      <c r="O791" s="5">
        <v>2.0</v>
      </c>
      <c r="P791" s="5" t="s">
        <v>7570</v>
      </c>
      <c r="Q791" s="5" t="s">
        <v>3475</v>
      </c>
      <c r="R791" s="5">
        <v>69.0</v>
      </c>
      <c r="S791" s="5" t="s">
        <v>53</v>
      </c>
      <c r="T791" s="5">
        <v>84.0</v>
      </c>
      <c r="U791" s="5" t="s">
        <v>93</v>
      </c>
      <c r="V791" s="5" t="s">
        <v>7571</v>
      </c>
      <c r="W791" s="5" t="s">
        <v>71</v>
      </c>
      <c r="X791" s="5" t="s">
        <v>52</v>
      </c>
      <c r="Y791" s="5" t="s">
        <v>7465</v>
      </c>
      <c r="Z791" s="5" t="s">
        <v>7572</v>
      </c>
      <c r="AA791" s="5" t="s">
        <v>235</v>
      </c>
      <c r="AB791" s="5" t="s">
        <v>52</v>
      </c>
      <c r="AC791" s="5" t="s">
        <v>216</v>
      </c>
      <c r="AD791" s="5" t="s">
        <v>217</v>
      </c>
      <c r="AE791" s="5" t="s">
        <v>218</v>
      </c>
      <c r="AF791" s="5" t="s">
        <v>52</v>
      </c>
      <c r="AG791" s="5" t="s">
        <v>52</v>
      </c>
      <c r="AH791" s="5" t="s">
        <v>52</v>
      </c>
      <c r="AI791" s="5" t="s">
        <v>7565</v>
      </c>
      <c r="AJ791" s="5" t="s">
        <v>7568</v>
      </c>
      <c r="AK791" s="5" t="s">
        <v>336</v>
      </c>
    </row>
    <row r="792" ht="15.75" customHeight="1">
      <c r="A792" s="5" t="s">
        <v>7573</v>
      </c>
      <c r="B792" s="5" t="s">
        <v>6436</v>
      </c>
      <c r="C792" s="5" t="s">
        <v>6437</v>
      </c>
      <c r="D792" s="6">
        <v>44646.0</v>
      </c>
      <c r="E792" s="5">
        <v>38540.0</v>
      </c>
      <c r="F792" s="5">
        <v>17518.0</v>
      </c>
      <c r="G792" s="5" t="s">
        <v>634</v>
      </c>
      <c r="H792" s="5" t="s">
        <v>272</v>
      </c>
      <c r="I792" s="5" t="s">
        <v>4586</v>
      </c>
      <c r="J792" s="5" t="s">
        <v>274</v>
      </c>
      <c r="K792" s="5" t="s">
        <v>7574</v>
      </c>
      <c r="L792" s="5" t="s">
        <v>7575</v>
      </c>
      <c r="M792" s="5" t="s">
        <v>7576</v>
      </c>
      <c r="N792" s="5">
        <v>98109.0</v>
      </c>
      <c r="O792" s="5">
        <v>1.0</v>
      </c>
      <c r="P792" s="5" t="s">
        <v>7577</v>
      </c>
      <c r="Q792" s="5" t="s">
        <v>244</v>
      </c>
      <c r="R792" s="5">
        <v>1302.0</v>
      </c>
      <c r="S792" s="5" t="s">
        <v>69</v>
      </c>
      <c r="T792" s="5">
        <v>63.0</v>
      </c>
      <c r="U792" s="5" t="s">
        <v>70</v>
      </c>
      <c r="V792" s="5" t="s">
        <v>7578</v>
      </c>
      <c r="W792" s="5" t="s">
        <v>71</v>
      </c>
      <c r="X792" s="5" t="s">
        <v>52</v>
      </c>
      <c r="Y792" s="5" t="s">
        <v>7579</v>
      </c>
      <c r="Z792" s="5" t="s">
        <v>7580</v>
      </c>
      <c r="AA792" s="5" t="s">
        <v>604</v>
      </c>
      <c r="AB792" s="5" t="s">
        <v>52</v>
      </c>
      <c r="AC792" s="5" t="s">
        <v>72</v>
      </c>
      <c r="AD792" s="5" t="s">
        <v>73</v>
      </c>
      <c r="AE792" s="5" t="s">
        <v>74</v>
      </c>
      <c r="AF792" s="5" t="s">
        <v>75</v>
      </c>
      <c r="AG792" s="5" t="s">
        <v>76</v>
      </c>
      <c r="AH792" s="5" t="s">
        <v>77</v>
      </c>
      <c r="AI792" s="5" t="s">
        <v>6436</v>
      </c>
      <c r="AJ792" s="5" t="s">
        <v>7581</v>
      </c>
      <c r="AK792" s="5" t="s">
        <v>1874</v>
      </c>
    </row>
    <row r="793" ht="15.75" customHeight="1">
      <c r="A793" s="5" t="s">
        <v>7582</v>
      </c>
      <c r="B793" s="5" t="s">
        <v>7583</v>
      </c>
      <c r="C793" s="5" t="s">
        <v>7584</v>
      </c>
      <c r="D793" s="6">
        <v>44646.0</v>
      </c>
      <c r="E793" s="5">
        <v>504979.0</v>
      </c>
      <c r="F793" s="5">
        <v>229536.0</v>
      </c>
      <c r="G793" s="5" t="s">
        <v>7585</v>
      </c>
      <c r="H793" s="5" t="s">
        <v>290</v>
      </c>
      <c r="I793" s="5" t="s">
        <v>7586</v>
      </c>
      <c r="J793" s="5" t="s">
        <v>532</v>
      </c>
      <c r="K793" s="5" t="s">
        <v>7587</v>
      </c>
      <c r="L793" s="5" t="s">
        <v>7588</v>
      </c>
      <c r="M793" s="5" t="s">
        <v>7589</v>
      </c>
      <c r="N793" s="5" t="s">
        <v>52</v>
      </c>
      <c r="O793" s="5">
        <v>1.0</v>
      </c>
      <c r="P793" s="5" t="s">
        <v>4315</v>
      </c>
      <c r="Q793" s="5" t="s">
        <v>52</v>
      </c>
      <c r="R793" s="5">
        <v>608.0</v>
      </c>
      <c r="S793" s="5" t="s">
        <v>1386</v>
      </c>
      <c r="T793" s="5">
        <v>459.0</v>
      </c>
      <c r="U793" s="5" t="s">
        <v>93</v>
      </c>
      <c r="V793" s="5" t="s">
        <v>7590</v>
      </c>
      <c r="W793" s="5" t="s">
        <v>52</v>
      </c>
      <c r="X793" s="5" t="s">
        <v>52</v>
      </c>
      <c r="Y793" s="5">
        <v>122.0</v>
      </c>
      <c r="Z793" s="5" t="s">
        <v>52</v>
      </c>
      <c r="AA793" s="5" t="s">
        <v>235</v>
      </c>
      <c r="AB793" s="5" t="s">
        <v>52</v>
      </c>
      <c r="AC793" s="5" t="s">
        <v>7591</v>
      </c>
      <c r="AD793" s="5" t="s">
        <v>7592</v>
      </c>
      <c r="AE793" s="5" t="s">
        <v>7593</v>
      </c>
      <c r="AF793" s="5" t="s">
        <v>52</v>
      </c>
      <c r="AG793" s="5" t="s">
        <v>7594</v>
      </c>
      <c r="AH793" s="5" t="s">
        <v>7595</v>
      </c>
      <c r="AI793" s="5" t="s">
        <v>7596</v>
      </c>
      <c r="AJ793" s="5" t="s">
        <v>7597</v>
      </c>
      <c r="AK793" s="5" t="s">
        <v>7598</v>
      </c>
    </row>
    <row r="794" ht="15.75" customHeight="1">
      <c r="A794" s="5" t="s">
        <v>7599</v>
      </c>
      <c r="B794" s="5" t="s">
        <v>5972</v>
      </c>
      <c r="C794" s="5" t="s">
        <v>7600</v>
      </c>
      <c r="D794" s="6">
        <v>44645.0</v>
      </c>
      <c r="E794" s="5">
        <v>18568.0</v>
      </c>
      <c r="F794" s="5">
        <v>8440.0</v>
      </c>
      <c r="G794" s="5" t="s">
        <v>634</v>
      </c>
      <c r="H794" s="5" t="s">
        <v>149</v>
      </c>
      <c r="I794" s="5" t="s">
        <v>7601</v>
      </c>
      <c r="J794" s="5" t="s">
        <v>274</v>
      </c>
      <c r="K794" s="5" t="s">
        <v>7602</v>
      </c>
      <c r="L794" s="5" t="s">
        <v>6505</v>
      </c>
      <c r="M794" s="5" t="s">
        <v>7603</v>
      </c>
      <c r="N794" s="5">
        <v>97005.0</v>
      </c>
      <c r="O794" s="5">
        <v>2.0</v>
      </c>
      <c r="P794" s="5" t="s">
        <v>7604</v>
      </c>
      <c r="Q794" s="5" t="s">
        <v>7605</v>
      </c>
      <c r="R794" s="5">
        <v>1915.0</v>
      </c>
      <c r="S794" s="5" t="s">
        <v>69</v>
      </c>
      <c r="T794" s="5">
        <v>137.0</v>
      </c>
      <c r="U794" s="5" t="s">
        <v>70</v>
      </c>
      <c r="V794" s="5" t="s">
        <v>7606</v>
      </c>
      <c r="W794" s="5" t="s">
        <v>52</v>
      </c>
      <c r="X794" s="5" t="s">
        <v>52</v>
      </c>
      <c r="Y794" s="5" t="s">
        <v>7607</v>
      </c>
      <c r="Z794" s="5" t="s">
        <v>7608</v>
      </c>
      <c r="AA794" s="5" t="s">
        <v>235</v>
      </c>
      <c r="AB794" s="5" t="s">
        <v>52</v>
      </c>
      <c r="AC794" s="5" t="s">
        <v>72</v>
      </c>
      <c r="AD794" s="5" t="s">
        <v>73</v>
      </c>
      <c r="AE794" s="5" t="s">
        <v>74</v>
      </c>
      <c r="AF794" s="5" t="s">
        <v>75</v>
      </c>
      <c r="AG794" s="5" t="s">
        <v>76</v>
      </c>
      <c r="AH794" s="5" t="s">
        <v>77</v>
      </c>
      <c r="AI794" s="5" t="s">
        <v>102</v>
      </c>
      <c r="AJ794" s="5" t="s">
        <v>102</v>
      </c>
      <c r="AK794" s="5" t="s">
        <v>1874</v>
      </c>
    </row>
    <row r="795" ht="15.75" customHeight="1">
      <c r="A795" s="5" t="s">
        <v>7609</v>
      </c>
      <c r="B795" s="5" t="s">
        <v>7610</v>
      </c>
      <c r="C795" s="5" t="s">
        <v>7611</v>
      </c>
      <c r="D795" s="6">
        <v>44644.0</v>
      </c>
      <c r="E795" s="5">
        <v>23958.0</v>
      </c>
      <c r="F795" s="5">
        <v>10890.0</v>
      </c>
      <c r="G795" s="5" t="s">
        <v>5560</v>
      </c>
      <c r="H795" s="5" t="s">
        <v>2784</v>
      </c>
      <c r="I795" s="5" t="s">
        <v>7612</v>
      </c>
      <c r="J795" s="5" t="s">
        <v>2214</v>
      </c>
      <c r="K795" s="5" t="s">
        <v>7613</v>
      </c>
      <c r="L795" s="5" t="s">
        <v>7614</v>
      </c>
      <c r="M795" s="5" t="s">
        <v>7615</v>
      </c>
      <c r="N795" s="5">
        <v>96712.0</v>
      </c>
      <c r="O795" s="5">
        <v>1.0</v>
      </c>
      <c r="P795" s="5" t="s">
        <v>7616</v>
      </c>
      <c r="Q795" s="5">
        <v>2210.0</v>
      </c>
      <c r="R795" s="5">
        <v>3.0</v>
      </c>
      <c r="S795" s="5" t="s">
        <v>115</v>
      </c>
      <c r="T795" s="5">
        <v>0.0</v>
      </c>
      <c r="U795" s="5" t="s">
        <v>52</v>
      </c>
      <c r="V795" s="5" t="s">
        <v>7617</v>
      </c>
      <c r="W795" s="5" t="s">
        <v>55</v>
      </c>
      <c r="X795" s="5" t="s">
        <v>7618</v>
      </c>
      <c r="Y795" s="5" t="s">
        <v>7619</v>
      </c>
      <c r="Z795" s="5" t="s">
        <v>7620</v>
      </c>
      <c r="AA795" s="5" t="s">
        <v>5088</v>
      </c>
      <c r="AB795" s="5" t="s">
        <v>52</v>
      </c>
      <c r="AC795" s="5" t="s">
        <v>181</v>
      </c>
      <c r="AD795" s="5" t="s">
        <v>182</v>
      </c>
      <c r="AE795" s="5" t="s">
        <v>183</v>
      </c>
      <c r="AF795" s="5" t="s">
        <v>52</v>
      </c>
      <c r="AG795" s="5" t="s">
        <v>52</v>
      </c>
      <c r="AH795" s="5" t="s">
        <v>184</v>
      </c>
      <c r="AI795" s="5" t="s">
        <v>102</v>
      </c>
      <c r="AJ795" s="5" t="s">
        <v>102</v>
      </c>
      <c r="AK795" s="5" t="s">
        <v>7621</v>
      </c>
    </row>
    <row r="796" ht="15.75" customHeight="1">
      <c r="A796" s="5" t="s">
        <v>7609</v>
      </c>
      <c r="B796" s="5" t="s">
        <v>7610</v>
      </c>
      <c r="C796" s="5" t="s">
        <v>7622</v>
      </c>
      <c r="D796" s="6">
        <v>44644.0</v>
      </c>
      <c r="E796" s="5">
        <v>23958.0</v>
      </c>
      <c r="F796" s="5">
        <v>10890.0</v>
      </c>
      <c r="G796" s="5" t="s">
        <v>5560</v>
      </c>
      <c r="H796" s="5" t="s">
        <v>2784</v>
      </c>
      <c r="I796" s="5" t="s">
        <v>7612</v>
      </c>
      <c r="J796" s="5" t="s">
        <v>2214</v>
      </c>
      <c r="K796" s="5" t="s">
        <v>7613</v>
      </c>
      <c r="L796" s="5" t="s">
        <v>7623</v>
      </c>
      <c r="M796" s="5" t="s">
        <v>7624</v>
      </c>
      <c r="N796" s="5">
        <v>96712.0</v>
      </c>
      <c r="O796" s="5">
        <v>1.0</v>
      </c>
      <c r="P796" s="5" t="s">
        <v>7616</v>
      </c>
      <c r="Q796" s="5">
        <v>2210.0</v>
      </c>
      <c r="R796" s="5">
        <v>3.0</v>
      </c>
      <c r="S796" s="5" t="s">
        <v>115</v>
      </c>
      <c r="T796" s="5">
        <v>0.0</v>
      </c>
      <c r="U796" s="5" t="s">
        <v>52</v>
      </c>
      <c r="V796" s="5" t="s">
        <v>7618</v>
      </c>
      <c r="W796" s="5" t="s">
        <v>71</v>
      </c>
      <c r="X796" s="5" t="s">
        <v>52</v>
      </c>
      <c r="Y796" s="5" t="s">
        <v>7619</v>
      </c>
      <c r="Z796" s="5" t="s">
        <v>7625</v>
      </c>
      <c r="AA796" s="5" t="s">
        <v>5088</v>
      </c>
      <c r="AB796" s="5" t="s">
        <v>261</v>
      </c>
      <c r="AC796" s="5" t="s">
        <v>181</v>
      </c>
      <c r="AD796" s="5" t="s">
        <v>182</v>
      </c>
      <c r="AE796" s="5" t="s">
        <v>183</v>
      </c>
      <c r="AF796" s="5" t="s">
        <v>52</v>
      </c>
      <c r="AG796" s="5" t="s">
        <v>52</v>
      </c>
      <c r="AH796" s="5" t="s">
        <v>184</v>
      </c>
      <c r="AI796" s="5" t="s">
        <v>7626</v>
      </c>
      <c r="AJ796" s="5" t="s">
        <v>4225</v>
      </c>
      <c r="AK796" s="5" t="s">
        <v>7621</v>
      </c>
    </row>
    <row r="797" ht="15.75" customHeight="1">
      <c r="A797" s="5" t="s">
        <v>7627</v>
      </c>
      <c r="B797" s="5" t="s">
        <v>7628</v>
      </c>
      <c r="C797" s="5" t="s">
        <v>7629</v>
      </c>
      <c r="D797" s="6">
        <v>44640.0</v>
      </c>
      <c r="E797" s="5">
        <v>167.0</v>
      </c>
      <c r="F797" s="5">
        <v>76.0</v>
      </c>
      <c r="G797" s="5" t="s">
        <v>2967</v>
      </c>
      <c r="H797" s="5" t="s">
        <v>1792</v>
      </c>
      <c r="I797" s="5" t="s">
        <v>7630</v>
      </c>
      <c r="J797" s="5" t="s">
        <v>1460</v>
      </c>
      <c r="K797" s="5" t="s">
        <v>7631</v>
      </c>
      <c r="L797" s="5" t="s">
        <v>7632</v>
      </c>
      <c r="M797" s="5" t="s">
        <v>7633</v>
      </c>
      <c r="N797" s="5" t="s">
        <v>52</v>
      </c>
      <c r="O797" s="5">
        <v>1.0</v>
      </c>
      <c r="P797" s="5" t="s">
        <v>7634</v>
      </c>
      <c r="Q797" s="5">
        <v>4510.0</v>
      </c>
      <c r="R797" s="5">
        <v>8.0</v>
      </c>
      <c r="S797" s="5" t="s">
        <v>69</v>
      </c>
      <c r="T797" s="5">
        <v>0.0</v>
      </c>
      <c r="U797" s="5" t="s">
        <v>52</v>
      </c>
      <c r="V797" s="5" t="s">
        <v>7635</v>
      </c>
      <c r="W797" s="5" t="s">
        <v>52</v>
      </c>
      <c r="X797" s="5" t="s">
        <v>52</v>
      </c>
      <c r="Y797" s="5" t="s">
        <v>7636</v>
      </c>
      <c r="Z797" s="5" t="s">
        <v>7637</v>
      </c>
      <c r="AA797" s="5" t="s">
        <v>162</v>
      </c>
      <c r="AB797" s="5" t="s">
        <v>52</v>
      </c>
      <c r="AC797" s="5" t="s">
        <v>216</v>
      </c>
      <c r="AD797" s="5" t="s">
        <v>217</v>
      </c>
      <c r="AE797" s="5" t="s">
        <v>218</v>
      </c>
      <c r="AF797" s="5" t="s">
        <v>52</v>
      </c>
      <c r="AG797" s="5" t="s">
        <v>52</v>
      </c>
      <c r="AH797" s="5" t="s">
        <v>52</v>
      </c>
      <c r="AI797" s="5" t="s">
        <v>4127</v>
      </c>
      <c r="AJ797" s="5" t="s">
        <v>7638</v>
      </c>
      <c r="AK797" s="5" t="s">
        <v>4541</v>
      </c>
    </row>
    <row r="798" ht="15.75" customHeight="1">
      <c r="A798" s="5" t="s">
        <v>7639</v>
      </c>
      <c r="B798" s="5" t="s">
        <v>6626</v>
      </c>
      <c r="C798" s="5" t="s">
        <v>6627</v>
      </c>
      <c r="D798" s="6">
        <v>44639.0</v>
      </c>
      <c r="E798" s="5">
        <v>60060.0</v>
      </c>
      <c r="F798" s="5">
        <v>27300.0</v>
      </c>
      <c r="G798" s="5" t="s">
        <v>2767</v>
      </c>
      <c r="H798" s="5" t="s">
        <v>45</v>
      </c>
      <c r="I798" s="5" t="s">
        <v>3966</v>
      </c>
      <c r="J798" s="5" t="s">
        <v>532</v>
      </c>
      <c r="K798" s="5" t="s">
        <v>7640</v>
      </c>
      <c r="L798" s="5" t="s">
        <v>6629</v>
      </c>
      <c r="M798" s="5" t="s">
        <v>6630</v>
      </c>
      <c r="N798" s="5">
        <v>33126.0</v>
      </c>
      <c r="O798" s="5">
        <v>1.0</v>
      </c>
      <c r="P798" s="5" t="s">
        <v>7641</v>
      </c>
      <c r="Q798" s="5">
        <v>4510.0</v>
      </c>
      <c r="R798" s="5">
        <v>38.0</v>
      </c>
      <c r="S798" s="5" t="s">
        <v>115</v>
      </c>
      <c r="T798" s="5">
        <v>0.0</v>
      </c>
      <c r="U798" s="5" t="s">
        <v>52</v>
      </c>
      <c r="V798" s="5" t="s">
        <v>7642</v>
      </c>
      <c r="W798" s="5" t="s">
        <v>71</v>
      </c>
      <c r="X798" s="5" t="s">
        <v>52</v>
      </c>
      <c r="Y798" s="5" t="s">
        <v>7362</v>
      </c>
      <c r="Z798" s="5" t="s">
        <v>7643</v>
      </c>
      <c r="AA798" s="5" t="s">
        <v>59</v>
      </c>
      <c r="AB798" s="5" t="s">
        <v>52</v>
      </c>
      <c r="AC798" s="5" t="s">
        <v>181</v>
      </c>
      <c r="AD798" s="5" t="s">
        <v>182</v>
      </c>
      <c r="AE798" s="5" t="s">
        <v>183</v>
      </c>
      <c r="AF798" s="5" t="s">
        <v>52</v>
      </c>
      <c r="AG798" s="5" t="s">
        <v>52</v>
      </c>
      <c r="AH798" s="5" t="s">
        <v>184</v>
      </c>
      <c r="AI798" s="5" t="s">
        <v>6626</v>
      </c>
      <c r="AJ798" s="5" t="s">
        <v>6629</v>
      </c>
      <c r="AK798" s="5" t="s">
        <v>6634</v>
      </c>
    </row>
    <row r="799" ht="15.75" customHeight="1">
      <c r="A799" s="5" t="s">
        <v>7639</v>
      </c>
      <c r="B799" s="5" t="s">
        <v>527</v>
      </c>
      <c r="C799" s="5" t="s">
        <v>528</v>
      </c>
      <c r="D799" s="6">
        <v>44639.0</v>
      </c>
      <c r="E799" s="5">
        <v>60060.0</v>
      </c>
      <c r="F799" s="5">
        <v>27300.0</v>
      </c>
      <c r="G799" s="5" t="s">
        <v>2767</v>
      </c>
      <c r="H799" s="5" t="s">
        <v>45</v>
      </c>
      <c r="I799" s="5" t="s">
        <v>3966</v>
      </c>
      <c r="J799" s="5" t="s">
        <v>532</v>
      </c>
      <c r="K799" s="5" t="s">
        <v>7640</v>
      </c>
      <c r="L799" s="5" t="s">
        <v>7644</v>
      </c>
      <c r="M799" s="5" t="s">
        <v>6636</v>
      </c>
      <c r="N799" s="5">
        <v>3304.0</v>
      </c>
      <c r="O799" s="5">
        <v>1.0</v>
      </c>
      <c r="P799" s="5" t="s">
        <v>7641</v>
      </c>
      <c r="Q799" s="5">
        <v>4510.0</v>
      </c>
      <c r="R799" s="5">
        <v>38.0</v>
      </c>
      <c r="S799" s="5" t="s">
        <v>115</v>
      </c>
      <c r="T799" s="5">
        <v>0.0</v>
      </c>
      <c r="U799" s="5" t="s">
        <v>52</v>
      </c>
      <c r="V799" s="5" t="s">
        <v>7645</v>
      </c>
      <c r="W799" s="5" t="s">
        <v>55</v>
      </c>
      <c r="X799" s="5" t="s">
        <v>7642</v>
      </c>
      <c r="Y799" s="5" t="s">
        <v>7362</v>
      </c>
      <c r="Z799" s="5" t="s">
        <v>7643</v>
      </c>
      <c r="AA799" s="5" t="s">
        <v>59</v>
      </c>
      <c r="AB799" s="5" t="s">
        <v>52</v>
      </c>
      <c r="AC799" s="5" t="s">
        <v>181</v>
      </c>
      <c r="AD799" s="5" t="s">
        <v>182</v>
      </c>
      <c r="AE799" s="5" t="s">
        <v>183</v>
      </c>
      <c r="AF799" s="5" t="s">
        <v>52</v>
      </c>
      <c r="AG799" s="5" t="s">
        <v>52</v>
      </c>
      <c r="AH799" s="5" t="s">
        <v>184</v>
      </c>
      <c r="AI799" s="5" t="s">
        <v>527</v>
      </c>
      <c r="AJ799" s="5" t="s">
        <v>7644</v>
      </c>
      <c r="AK799" s="5" t="s">
        <v>6634</v>
      </c>
    </row>
    <row r="800" ht="15.75" customHeight="1">
      <c r="A800" s="5" t="s">
        <v>7646</v>
      </c>
      <c r="B800" s="5" t="s">
        <v>4346</v>
      </c>
      <c r="C800" s="5" t="s">
        <v>4347</v>
      </c>
      <c r="D800" s="6">
        <v>44637.0</v>
      </c>
      <c r="E800" s="5">
        <v>33431.0</v>
      </c>
      <c r="F800" s="5">
        <v>15196.0</v>
      </c>
      <c r="G800" s="5" t="s">
        <v>634</v>
      </c>
      <c r="H800" s="5" t="s">
        <v>189</v>
      </c>
      <c r="I800" s="5" t="s">
        <v>4348</v>
      </c>
      <c r="J800" s="5" t="s">
        <v>274</v>
      </c>
      <c r="K800" s="5" t="s">
        <v>7647</v>
      </c>
      <c r="L800" s="5" t="s">
        <v>4350</v>
      </c>
      <c r="M800" s="5" t="s">
        <v>4351</v>
      </c>
      <c r="N800" s="5">
        <v>78557.0</v>
      </c>
      <c r="O800" s="5">
        <v>1.0</v>
      </c>
      <c r="P800" s="5" t="s">
        <v>7648</v>
      </c>
      <c r="Q800" s="5">
        <v>2210.0</v>
      </c>
      <c r="R800" s="5">
        <v>1060.0</v>
      </c>
      <c r="S800" s="5" t="s">
        <v>115</v>
      </c>
      <c r="T800" s="5">
        <v>0.0</v>
      </c>
      <c r="U800" s="5" t="s">
        <v>52</v>
      </c>
      <c r="V800" s="5" t="s">
        <v>7649</v>
      </c>
      <c r="W800" s="5" t="s">
        <v>71</v>
      </c>
      <c r="X800" s="5" t="s">
        <v>52</v>
      </c>
      <c r="Y800" s="5" t="s">
        <v>7650</v>
      </c>
      <c r="Z800" s="5" t="s">
        <v>7651</v>
      </c>
      <c r="AA800" s="5" t="s">
        <v>1426</v>
      </c>
      <c r="AB800" s="5" t="s">
        <v>283</v>
      </c>
      <c r="AC800" s="5" t="s">
        <v>181</v>
      </c>
      <c r="AD800" s="5" t="s">
        <v>182</v>
      </c>
      <c r="AE800" s="5" t="s">
        <v>183</v>
      </c>
      <c r="AF800" s="5" t="s">
        <v>52</v>
      </c>
      <c r="AG800" s="5" t="s">
        <v>52</v>
      </c>
      <c r="AH800" s="5" t="s">
        <v>184</v>
      </c>
      <c r="AI800" s="5" t="s">
        <v>4346</v>
      </c>
      <c r="AJ800" s="5" t="s">
        <v>4350</v>
      </c>
      <c r="AK800" s="5" t="s">
        <v>645</v>
      </c>
    </row>
    <row r="801" ht="15.75" customHeight="1">
      <c r="A801" s="5" t="s">
        <v>7652</v>
      </c>
      <c r="B801" s="5" t="s">
        <v>4346</v>
      </c>
      <c r="C801" s="5" t="s">
        <v>4347</v>
      </c>
      <c r="D801" s="6">
        <v>44637.0</v>
      </c>
      <c r="E801" s="5">
        <v>34386.0</v>
      </c>
      <c r="F801" s="5">
        <v>15630.0</v>
      </c>
      <c r="G801" s="5" t="s">
        <v>634</v>
      </c>
      <c r="H801" s="5" t="s">
        <v>189</v>
      </c>
      <c r="I801" s="5" t="s">
        <v>4348</v>
      </c>
      <c r="J801" s="5" t="s">
        <v>274</v>
      </c>
      <c r="K801" s="5" t="s">
        <v>7653</v>
      </c>
      <c r="L801" s="5" t="s">
        <v>4350</v>
      </c>
      <c r="M801" s="5" t="s">
        <v>4351</v>
      </c>
      <c r="N801" s="5">
        <v>78557.0</v>
      </c>
      <c r="O801" s="5">
        <v>1.0</v>
      </c>
      <c r="P801" s="5" t="s">
        <v>7654</v>
      </c>
      <c r="Q801" s="5">
        <v>2210.0</v>
      </c>
      <c r="R801" s="5">
        <v>964.0</v>
      </c>
      <c r="S801" s="5" t="s">
        <v>115</v>
      </c>
      <c r="T801" s="5">
        <v>0.0</v>
      </c>
      <c r="U801" s="5" t="s">
        <v>52</v>
      </c>
      <c r="V801" s="5" t="s">
        <v>7655</v>
      </c>
      <c r="W801" s="5" t="s">
        <v>71</v>
      </c>
      <c r="X801" s="5" t="s">
        <v>52</v>
      </c>
      <c r="Y801" s="5" t="s">
        <v>7650</v>
      </c>
      <c r="Z801" s="5" t="s">
        <v>7656</v>
      </c>
      <c r="AA801" s="5" t="s">
        <v>1426</v>
      </c>
      <c r="AB801" s="5" t="s">
        <v>283</v>
      </c>
      <c r="AC801" s="5" t="s">
        <v>181</v>
      </c>
      <c r="AD801" s="5" t="s">
        <v>182</v>
      </c>
      <c r="AE801" s="5" t="s">
        <v>183</v>
      </c>
      <c r="AF801" s="5" t="s">
        <v>52</v>
      </c>
      <c r="AG801" s="5" t="s">
        <v>52</v>
      </c>
      <c r="AH801" s="5" t="s">
        <v>184</v>
      </c>
      <c r="AI801" s="5" t="s">
        <v>4346</v>
      </c>
      <c r="AJ801" s="5" t="s">
        <v>4350</v>
      </c>
      <c r="AK801" s="5" t="s">
        <v>645</v>
      </c>
    </row>
    <row r="802" ht="15.75" customHeight="1">
      <c r="A802" s="5" t="s">
        <v>7657</v>
      </c>
      <c r="B802" s="5" t="s">
        <v>3493</v>
      </c>
      <c r="C802" s="5" t="s">
        <v>7350</v>
      </c>
      <c r="D802" s="6">
        <v>44636.0</v>
      </c>
      <c r="E802" s="5">
        <v>113637.0</v>
      </c>
      <c r="F802" s="5">
        <v>51653.0</v>
      </c>
      <c r="G802" s="5" t="s">
        <v>1419</v>
      </c>
      <c r="H802" s="5" t="s">
        <v>1534</v>
      </c>
      <c r="I802" s="5" t="s">
        <v>7658</v>
      </c>
      <c r="J802" s="5" t="s">
        <v>256</v>
      </c>
      <c r="K802" s="5" t="s">
        <v>3471</v>
      </c>
      <c r="L802" s="5" t="s">
        <v>7659</v>
      </c>
      <c r="M802" s="5" t="s">
        <v>7660</v>
      </c>
      <c r="N802" s="5" t="s">
        <v>52</v>
      </c>
      <c r="O802" s="5">
        <v>2.0</v>
      </c>
      <c r="P802" s="5" t="s">
        <v>7661</v>
      </c>
      <c r="Q802" s="5" t="s">
        <v>3475</v>
      </c>
      <c r="R802" s="5">
        <v>232.0</v>
      </c>
      <c r="S802" s="5" t="s">
        <v>1077</v>
      </c>
      <c r="T802" s="5">
        <v>0.0</v>
      </c>
      <c r="U802" s="5" t="s">
        <v>70</v>
      </c>
      <c r="V802" s="5" t="s">
        <v>7662</v>
      </c>
      <c r="W802" s="5" t="s">
        <v>52</v>
      </c>
      <c r="X802" s="5" t="s">
        <v>52</v>
      </c>
      <c r="Y802" s="5" t="s">
        <v>7663</v>
      </c>
      <c r="Z802" s="5" t="s">
        <v>7664</v>
      </c>
      <c r="AA802" s="5" t="s">
        <v>260</v>
      </c>
      <c r="AB802" s="5" t="s">
        <v>52</v>
      </c>
      <c r="AC802" s="5" t="s">
        <v>5289</v>
      </c>
      <c r="AD802" s="5" t="s">
        <v>5290</v>
      </c>
      <c r="AE802" s="5" t="s">
        <v>5291</v>
      </c>
      <c r="AF802" s="5" t="s">
        <v>52</v>
      </c>
      <c r="AG802" s="5" t="s">
        <v>52</v>
      </c>
      <c r="AH802" s="5" t="s">
        <v>52</v>
      </c>
      <c r="AI802" s="5" t="s">
        <v>3468</v>
      </c>
      <c r="AJ802" s="5" t="s">
        <v>7665</v>
      </c>
      <c r="AK802" s="5" t="s">
        <v>3481</v>
      </c>
    </row>
    <row r="803" ht="15.75" customHeight="1">
      <c r="A803" s="5" t="s">
        <v>7666</v>
      </c>
      <c r="B803" s="5" t="s">
        <v>527</v>
      </c>
      <c r="C803" s="5" t="s">
        <v>102</v>
      </c>
      <c r="D803" s="6">
        <v>44635.0</v>
      </c>
      <c r="E803" s="5">
        <v>121077.0</v>
      </c>
      <c r="F803" s="5">
        <v>55035.0</v>
      </c>
      <c r="G803" s="5" t="s">
        <v>412</v>
      </c>
      <c r="H803" s="5" t="s">
        <v>530</v>
      </c>
      <c r="I803" s="5" t="s">
        <v>7667</v>
      </c>
      <c r="J803" s="5" t="s">
        <v>414</v>
      </c>
      <c r="K803" s="5" t="s">
        <v>7668</v>
      </c>
      <c r="L803" s="5" t="s">
        <v>7669</v>
      </c>
      <c r="M803" s="5" t="s">
        <v>102</v>
      </c>
      <c r="N803" s="5">
        <v>3304.0</v>
      </c>
      <c r="O803" s="5">
        <v>2.0</v>
      </c>
      <c r="P803" s="5" t="s">
        <v>7670</v>
      </c>
      <c r="Q803" s="5" t="s">
        <v>2195</v>
      </c>
      <c r="R803" s="5">
        <v>64.0</v>
      </c>
      <c r="S803" s="5" t="s">
        <v>53</v>
      </c>
      <c r="T803" s="5">
        <v>75.0</v>
      </c>
      <c r="U803" s="5" t="s">
        <v>93</v>
      </c>
      <c r="V803" s="5" t="s">
        <v>7671</v>
      </c>
      <c r="W803" s="5" t="s">
        <v>52</v>
      </c>
      <c r="X803" s="5" t="s">
        <v>52</v>
      </c>
      <c r="Y803" s="5" t="s">
        <v>7607</v>
      </c>
      <c r="Z803" s="5" t="s">
        <v>7672</v>
      </c>
      <c r="AA803" s="5" t="s">
        <v>235</v>
      </c>
      <c r="AB803" s="5" t="s">
        <v>52</v>
      </c>
      <c r="AC803" s="5" t="s">
        <v>216</v>
      </c>
      <c r="AD803" s="5" t="s">
        <v>217</v>
      </c>
      <c r="AE803" s="5" t="s">
        <v>218</v>
      </c>
      <c r="AF803" s="5" t="s">
        <v>52</v>
      </c>
      <c r="AG803" s="5" t="s">
        <v>52</v>
      </c>
      <c r="AH803" s="5" t="s">
        <v>52</v>
      </c>
      <c r="AI803" s="5" t="s">
        <v>102</v>
      </c>
      <c r="AJ803" s="5" t="s">
        <v>102</v>
      </c>
      <c r="AK803" s="5" t="s">
        <v>336</v>
      </c>
    </row>
    <row r="804" ht="15.75" customHeight="1">
      <c r="A804" s="5" t="s">
        <v>7673</v>
      </c>
      <c r="B804" s="5" t="s">
        <v>7674</v>
      </c>
      <c r="C804" s="5" t="s">
        <v>169</v>
      </c>
      <c r="D804" s="6">
        <v>44631.0</v>
      </c>
      <c r="E804" s="5">
        <v>73810.0</v>
      </c>
      <c r="F804" s="5">
        <v>33550.0</v>
      </c>
      <c r="G804" s="5" t="s">
        <v>1103</v>
      </c>
      <c r="H804" s="5" t="s">
        <v>272</v>
      </c>
      <c r="I804" s="5" t="s">
        <v>7675</v>
      </c>
      <c r="J804" s="5" t="s">
        <v>191</v>
      </c>
      <c r="K804" s="5" t="s">
        <v>3658</v>
      </c>
      <c r="L804" s="5" t="s">
        <v>7676</v>
      </c>
      <c r="M804" s="5" t="s">
        <v>7677</v>
      </c>
      <c r="N804" s="5">
        <v>93401.0</v>
      </c>
      <c r="O804" s="5">
        <v>2.0</v>
      </c>
      <c r="P804" s="5" t="s">
        <v>7678</v>
      </c>
      <c r="Q804" s="5" t="s">
        <v>2195</v>
      </c>
      <c r="R804" s="5">
        <v>14850.0</v>
      </c>
      <c r="S804" s="5" t="s">
        <v>53</v>
      </c>
      <c r="T804" s="5">
        <v>133.0</v>
      </c>
      <c r="U804" s="5" t="s">
        <v>93</v>
      </c>
      <c r="V804" s="5" t="s">
        <v>7679</v>
      </c>
      <c r="W804" s="5" t="s">
        <v>52</v>
      </c>
      <c r="X804" s="5" t="s">
        <v>52</v>
      </c>
      <c r="Y804" s="5" t="s">
        <v>7680</v>
      </c>
      <c r="Z804" s="5" t="s">
        <v>7681</v>
      </c>
      <c r="AA804" s="5" t="s">
        <v>200</v>
      </c>
      <c r="AB804" s="5" t="s">
        <v>52</v>
      </c>
      <c r="AC804" s="5" t="s">
        <v>216</v>
      </c>
      <c r="AD804" s="5" t="s">
        <v>217</v>
      </c>
      <c r="AE804" s="5" t="s">
        <v>218</v>
      </c>
      <c r="AF804" s="5" t="s">
        <v>52</v>
      </c>
      <c r="AG804" s="5" t="s">
        <v>52</v>
      </c>
      <c r="AH804" s="5" t="s">
        <v>52</v>
      </c>
      <c r="AI804" s="5" t="s">
        <v>7674</v>
      </c>
      <c r="AJ804" s="5" t="s">
        <v>7676</v>
      </c>
      <c r="AK804" s="5" t="s">
        <v>79</v>
      </c>
    </row>
    <row r="805" ht="15.75" customHeight="1">
      <c r="A805" s="5" t="s">
        <v>7682</v>
      </c>
      <c r="B805" s="5" t="s">
        <v>7674</v>
      </c>
      <c r="C805" s="5" t="s">
        <v>169</v>
      </c>
      <c r="D805" s="6">
        <v>44631.0</v>
      </c>
      <c r="E805" s="5">
        <v>70906.0</v>
      </c>
      <c r="F805" s="5">
        <v>32230.0</v>
      </c>
      <c r="G805" s="5" t="s">
        <v>1103</v>
      </c>
      <c r="H805" s="5" t="s">
        <v>272</v>
      </c>
      <c r="I805" s="5" t="s">
        <v>7675</v>
      </c>
      <c r="J805" s="5" t="s">
        <v>191</v>
      </c>
      <c r="K805" s="5" t="s">
        <v>3658</v>
      </c>
      <c r="L805" s="5" t="s">
        <v>7676</v>
      </c>
      <c r="M805" s="5" t="s">
        <v>7677</v>
      </c>
      <c r="N805" s="5">
        <v>93401.0</v>
      </c>
      <c r="O805" s="5">
        <v>2.0</v>
      </c>
      <c r="P805" s="5" t="s">
        <v>7683</v>
      </c>
      <c r="Q805" s="5" t="s">
        <v>2195</v>
      </c>
      <c r="R805" s="5">
        <v>14556.0</v>
      </c>
      <c r="S805" s="5" t="s">
        <v>53</v>
      </c>
      <c r="T805" s="5">
        <v>133.0</v>
      </c>
      <c r="U805" s="5" t="s">
        <v>93</v>
      </c>
      <c r="V805" s="5" t="s">
        <v>7684</v>
      </c>
      <c r="W805" s="5" t="s">
        <v>52</v>
      </c>
      <c r="X805" s="5" t="s">
        <v>52</v>
      </c>
      <c r="Y805" s="5" t="s">
        <v>7680</v>
      </c>
      <c r="Z805" s="5" t="s">
        <v>7685</v>
      </c>
      <c r="AA805" s="5" t="s">
        <v>200</v>
      </c>
      <c r="AB805" s="5" t="s">
        <v>52</v>
      </c>
      <c r="AC805" s="5" t="s">
        <v>216</v>
      </c>
      <c r="AD805" s="5" t="s">
        <v>217</v>
      </c>
      <c r="AE805" s="5" t="s">
        <v>218</v>
      </c>
      <c r="AF805" s="5" t="s">
        <v>52</v>
      </c>
      <c r="AG805" s="5" t="s">
        <v>52</v>
      </c>
      <c r="AH805" s="5" t="s">
        <v>52</v>
      </c>
      <c r="AI805" s="5" t="s">
        <v>7674</v>
      </c>
      <c r="AJ805" s="5" t="s">
        <v>7676</v>
      </c>
      <c r="AK805" s="5" t="s">
        <v>79</v>
      </c>
    </row>
    <row r="806" ht="15.75" customHeight="1">
      <c r="A806" s="5" t="s">
        <v>7686</v>
      </c>
      <c r="B806" s="5" t="s">
        <v>7687</v>
      </c>
      <c r="C806" s="5" t="s">
        <v>4286</v>
      </c>
      <c r="D806" s="6">
        <v>44631.0</v>
      </c>
      <c r="E806" s="5">
        <v>900486.0</v>
      </c>
      <c r="F806" s="5">
        <v>409312.0</v>
      </c>
      <c r="G806" s="5" t="s">
        <v>1683</v>
      </c>
      <c r="H806" s="5" t="s">
        <v>272</v>
      </c>
      <c r="I806" s="5" t="s">
        <v>7675</v>
      </c>
      <c r="J806" s="5" t="s">
        <v>1685</v>
      </c>
      <c r="K806" s="5" t="s">
        <v>7688</v>
      </c>
      <c r="L806" s="5" t="s">
        <v>7689</v>
      </c>
      <c r="M806" s="5" t="s">
        <v>4289</v>
      </c>
      <c r="N806" s="5">
        <v>10017.0</v>
      </c>
      <c r="O806" s="5">
        <v>16.0</v>
      </c>
      <c r="P806" s="5" t="s">
        <v>7690</v>
      </c>
      <c r="Q806" s="5" t="s">
        <v>7691</v>
      </c>
      <c r="R806" s="5">
        <v>27200.0</v>
      </c>
      <c r="S806" s="5" t="s">
        <v>69</v>
      </c>
      <c r="T806" s="5">
        <v>0.0</v>
      </c>
      <c r="U806" s="5" t="s">
        <v>52</v>
      </c>
      <c r="V806" s="5" t="s">
        <v>7692</v>
      </c>
      <c r="W806" s="5" t="s">
        <v>71</v>
      </c>
      <c r="X806" s="5" t="s">
        <v>52</v>
      </c>
      <c r="Y806" s="5" t="s">
        <v>7680</v>
      </c>
      <c r="Z806" s="5" t="s">
        <v>7693</v>
      </c>
      <c r="AA806" s="5" t="s">
        <v>200</v>
      </c>
      <c r="AB806" s="5" t="s">
        <v>52</v>
      </c>
      <c r="AC806" s="5" t="s">
        <v>216</v>
      </c>
      <c r="AD806" s="5" t="s">
        <v>217</v>
      </c>
      <c r="AE806" s="5" t="s">
        <v>218</v>
      </c>
      <c r="AF806" s="5" t="s">
        <v>52</v>
      </c>
      <c r="AG806" s="5" t="s">
        <v>52</v>
      </c>
      <c r="AH806" s="5" t="s">
        <v>52</v>
      </c>
      <c r="AI806" s="5" t="s">
        <v>7694</v>
      </c>
      <c r="AJ806" s="5" t="s">
        <v>7695</v>
      </c>
      <c r="AK806" s="5" t="s">
        <v>1092</v>
      </c>
    </row>
    <row r="807" ht="15.75" customHeight="1">
      <c r="A807" s="5" t="s">
        <v>7696</v>
      </c>
      <c r="B807" s="5" t="s">
        <v>3493</v>
      </c>
      <c r="C807" s="5" t="s">
        <v>3469</v>
      </c>
      <c r="D807" s="6">
        <v>44627.0</v>
      </c>
      <c r="E807" s="5">
        <v>228705.0</v>
      </c>
      <c r="F807" s="5">
        <v>103957.0</v>
      </c>
      <c r="G807" s="5" t="s">
        <v>1419</v>
      </c>
      <c r="H807" s="5" t="s">
        <v>171</v>
      </c>
      <c r="I807" s="5" t="s">
        <v>3470</v>
      </c>
      <c r="J807" s="5" t="s">
        <v>256</v>
      </c>
      <c r="K807" s="5" t="s">
        <v>4277</v>
      </c>
      <c r="L807" s="5" t="s">
        <v>3494</v>
      </c>
      <c r="M807" s="5" t="s">
        <v>3473</v>
      </c>
      <c r="N807" s="5" t="s">
        <v>52</v>
      </c>
      <c r="O807" s="5">
        <v>4.0</v>
      </c>
      <c r="P807" s="5" t="s">
        <v>7697</v>
      </c>
      <c r="Q807" s="5" t="s">
        <v>4280</v>
      </c>
      <c r="R807" s="5">
        <v>187.0</v>
      </c>
      <c r="S807" s="5" t="s">
        <v>1077</v>
      </c>
      <c r="T807" s="5">
        <v>1.0</v>
      </c>
      <c r="U807" s="5" t="s">
        <v>70</v>
      </c>
      <c r="V807" s="5" t="s">
        <v>7698</v>
      </c>
      <c r="W807" s="5" t="s">
        <v>52</v>
      </c>
      <c r="X807" s="5" t="s">
        <v>52</v>
      </c>
      <c r="Y807" s="5" t="s">
        <v>5599</v>
      </c>
      <c r="Z807" s="5" t="s">
        <v>7699</v>
      </c>
      <c r="AA807" s="5" t="s">
        <v>235</v>
      </c>
      <c r="AB807" s="5" t="s">
        <v>52</v>
      </c>
      <c r="AC807" s="5" t="s">
        <v>5289</v>
      </c>
      <c r="AD807" s="5" t="s">
        <v>5290</v>
      </c>
      <c r="AE807" s="5" t="s">
        <v>5291</v>
      </c>
      <c r="AF807" s="5" t="s">
        <v>52</v>
      </c>
      <c r="AG807" s="5" t="s">
        <v>52</v>
      </c>
      <c r="AH807" s="5" t="s">
        <v>52</v>
      </c>
      <c r="AI807" s="5" t="s">
        <v>3498</v>
      </c>
      <c r="AJ807" s="5" t="s">
        <v>3895</v>
      </c>
      <c r="AK807" s="5" t="s">
        <v>3481</v>
      </c>
    </row>
    <row r="808" ht="15.75" customHeight="1">
      <c r="A808" s="5" t="s">
        <v>7700</v>
      </c>
      <c r="B808" s="5" t="s">
        <v>5089</v>
      </c>
      <c r="C808" s="5" t="s">
        <v>7701</v>
      </c>
      <c r="D808" s="6">
        <v>44626.0</v>
      </c>
      <c r="E808" s="5">
        <v>20706.0</v>
      </c>
      <c r="F808" s="5">
        <v>9412.0</v>
      </c>
      <c r="G808" s="5" t="s">
        <v>4585</v>
      </c>
      <c r="H808" s="5" t="s">
        <v>1534</v>
      </c>
      <c r="I808" s="5" t="s">
        <v>7702</v>
      </c>
      <c r="J808" s="5" t="s">
        <v>274</v>
      </c>
      <c r="K808" s="5" t="s">
        <v>7703</v>
      </c>
      <c r="L808" s="5" t="s">
        <v>7704</v>
      </c>
      <c r="M808" s="5" t="s">
        <v>7705</v>
      </c>
      <c r="N808" s="5" t="s">
        <v>52</v>
      </c>
      <c r="O808" s="5">
        <v>1.0</v>
      </c>
      <c r="P808" s="5" t="s">
        <v>7706</v>
      </c>
      <c r="Q808" s="5" t="s">
        <v>91</v>
      </c>
      <c r="R808" s="5">
        <v>655.0</v>
      </c>
      <c r="S808" s="5" t="s">
        <v>69</v>
      </c>
      <c r="T808" s="5">
        <v>0.0</v>
      </c>
      <c r="U808" s="5" t="s">
        <v>70</v>
      </c>
      <c r="V808" s="5" t="s">
        <v>7707</v>
      </c>
      <c r="W808" s="5" t="s">
        <v>71</v>
      </c>
      <c r="X808" s="5" t="s">
        <v>52</v>
      </c>
      <c r="Y808" s="5" t="s">
        <v>7708</v>
      </c>
      <c r="Z808" s="5" t="s">
        <v>7709</v>
      </c>
      <c r="AA808" s="5" t="s">
        <v>235</v>
      </c>
      <c r="AB808" s="5" t="s">
        <v>52</v>
      </c>
      <c r="AC808" s="5" t="s">
        <v>5289</v>
      </c>
      <c r="AD808" s="5" t="s">
        <v>5290</v>
      </c>
      <c r="AE808" s="5" t="s">
        <v>5291</v>
      </c>
      <c r="AF808" s="5" t="s">
        <v>52</v>
      </c>
      <c r="AG808" s="5" t="s">
        <v>52</v>
      </c>
      <c r="AH808" s="5" t="s">
        <v>52</v>
      </c>
      <c r="AI808" s="5" t="s">
        <v>7710</v>
      </c>
      <c r="AJ808" s="5" t="s">
        <v>7711</v>
      </c>
      <c r="AK808" s="5" t="s">
        <v>7712</v>
      </c>
    </row>
    <row r="809" ht="15.75" customHeight="1">
      <c r="A809" s="5" t="s">
        <v>7713</v>
      </c>
      <c r="B809" s="5" t="s">
        <v>7714</v>
      </c>
      <c r="C809" s="5" t="s">
        <v>7715</v>
      </c>
      <c r="D809" s="6">
        <v>44622.0</v>
      </c>
      <c r="E809" s="5">
        <v>30133.0</v>
      </c>
      <c r="F809" s="5">
        <v>13697.0</v>
      </c>
      <c r="G809" s="5" t="s">
        <v>556</v>
      </c>
      <c r="H809" s="5" t="s">
        <v>290</v>
      </c>
      <c r="I809" s="5" t="s">
        <v>7716</v>
      </c>
      <c r="J809" s="5" t="s">
        <v>558</v>
      </c>
      <c r="K809" s="5" t="s">
        <v>7717</v>
      </c>
      <c r="L809" s="5" t="s">
        <v>7718</v>
      </c>
      <c r="M809" s="5" t="s">
        <v>7719</v>
      </c>
      <c r="N809" s="5">
        <v>17566.0</v>
      </c>
      <c r="O809" s="5">
        <v>1.0</v>
      </c>
      <c r="P809" s="5" t="s">
        <v>7720</v>
      </c>
      <c r="Q809" s="5" t="s">
        <v>211</v>
      </c>
      <c r="R809" s="5">
        <v>289.0</v>
      </c>
      <c r="S809" s="5" t="s">
        <v>115</v>
      </c>
      <c r="T809" s="5">
        <v>57.0</v>
      </c>
      <c r="U809" s="5" t="s">
        <v>93</v>
      </c>
      <c r="V809" s="5" t="s">
        <v>7721</v>
      </c>
      <c r="W809" s="5" t="s">
        <v>52</v>
      </c>
      <c r="X809" s="5" t="s">
        <v>52</v>
      </c>
      <c r="Y809" s="5" t="s">
        <v>7722</v>
      </c>
      <c r="Z809" s="5" t="s">
        <v>7723</v>
      </c>
      <c r="AA809" s="5" t="s">
        <v>59</v>
      </c>
      <c r="AB809" s="5" t="s">
        <v>52</v>
      </c>
      <c r="AC809" s="5" t="s">
        <v>565</v>
      </c>
      <c r="AD809" s="5" t="s">
        <v>566</v>
      </c>
      <c r="AE809" s="5" t="s">
        <v>567</v>
      </c>
      <c r="AF809" s="5" t="s">
        <v>52</v>
      </c>
      <c r="AG809" s="5" t="s">
        <v>52</v>
      </c>
      <c r="AH809" s="5" t="s">
        <v>568</v>
      </c>
      <c r="AI809" s="5" t="s">
        <v>7724</v>
      </c>
      <c r="AJ809" s="5" t="s">
        <v>7725</v>
      </c>
      <c r="AK809" s="5" t="s">
        <v>7726</v>
      </c>
    </row>
    <row r="810" ht="15.75" customHeight="1">
      <c r="A810" s="5" t="s">
        <v>7727</v>
      </c>
      <c r="B810" s="5" t="s">
        <v>1843</v>
      </c>
      <c r="C810" s="5" t="s">
        <v>7288</v>
      </c>
      <c r="D810" s="6">
        <v>44622.0</v>
      </c>
      <c r="E810" s="5">
        <v>51352.0</v>
      </c>
      <c r="F810" s="5">
        <v>23342.0</v>
      </c>
      <c r="G810" s="5" t="s">
        <v>2389</v>
      </c>
      <c r="H810" s="5" t="s">
        <v>189</v>
      </c>
      <c r="I810" s="5" t="s">
        <v>7728</v>
      </c>
      <c r="J810" s="5" t="s">
        <v>2391</v>
      </c>
      <c r="K810" s="5" t="s">
        <v>1824</v>
      </c>
      <c r="L810" s="5" t="s">
        <v>7729</v>
      </c>
      <c r="M810" s="5" t="s">
        <v>7730</v>
      </c>
      <c r="N810" s="5" t="s">
        <v>52</v>
      </c>
      <c r="O810" s="5">
        <v>1.0</v>
      </c>
      <c r="P810" s="5" t="s">
        <v>7731</v>
      </c>
      <c r="Q810" s="5">
        <v>4510.0</v>
      </c>
      <c r="R810" s="5">
        <v>22.0</v>
      </c>
      <c r="S810" s="5" t="s">
        <v>53</v>
      </c>
      <c r="T810" s="5">
        <v>24.0</v>
      </c>
      <c r="U810" s="5" t="s">
        <v>93</v>
      </c>
      <c r="V810" s="5" t="s">
        <v>7732</v>
      </c>
      <c r="W810" s="5" t="s">
        <v>52</v>
      </c>
      <c r="X810" s="5" t="s">
        <v>52</v>
      </c>
      <c r="Y810" s="5" t="s">
        <v>7680</v>
      </c>
      <c r="Z810" s="5">
        <v>2211.0</v>
      </c>
      <c r="AA810" s="5" t="s">
        <v>235</v>
      </c>
      <c r="AB810" s="5" t="s">
        <v>52</v>
      </c>
      <c r="AC810" s="5" t="s">
        <v>216</v>
      </c>
      <c r="AD810" s="5" t="s">
        <v>217</v>
      </c>
      <c r="AE810" s="5" t="s">
        <v>218</v>
      </c>
      <c r="AF810" s="5" t="s">
        <v>52</v>
      </c>
      <c r="AG810" s="5" t="s">
        <v>52</v>
      </c>
      <c r="AH810" s="5" t="s">
        <v>52</v>
      </c>
      <c r="AI810" s="5" t="s">
        <v>7733</v>
      </c>
      <c r="AJ810" s="5" t="s">
        <v>7729</v>
      </c>
      <c r="AK810" s="5" t="s">
        <v>400</v>
      </c>
    </row>
    <row r="811" ht="15.75" customHeight="1">
      <c r="A811" s="5" t="s">
        <v>7734</v>
      </c>
      <c r="B811" s="5" t="s">
        <v>168</v>
      </c>
      <c r="C811" s="5" t="s">
        <v>169</v>
      </c>
      <c r="D811" s="6">
        <v>44621.0</v>
      </c>
      <c r="E811" s="5">
        <v>39600.0</v>
      </c>
      <c r="F811" s="5">
        <v>18000.0</v>
      </c>
      <c r="G811" s="5" t="s">
        <v>226</v>
      </c>
      <c r="H811" s="5" t="s">
        <v>171</v>
      </c>
      <c r="I811" s="5" t="s">
        <v>7735</v>
      </c>
      <c r="J811" s="5" t="s">
        <v>228</v>
      </c>
      <c r="K811" s="5" t="s">
        <v>173</v>
      </c>
      <c r="L811" s="5" t="s">
        <v>174</v>
      </c>
      <c r="M811" s="5" t="s">
        <v>175</v>
      </c>
      <c r="N811" s="5" t="s">
        <v>52</v>
      </c>
      <c r="O811" s="5">
        <v>1.0</v>
      </c>
      <c r="P811" s="5" t="s">
        <v>7736</v>
      </c>
      <c r="Q811" s="5">
        <v>4510.0</v>
      </c>
      <c r="R811" s="5">
        <v>12790.0</v>
      </c>
      <c r="S811" s="5" t="s">
        <v>115</v>
      </c>
      <c r="T811" s="5">
        <v>0.0</v>
      </c>
      <c r="U811" s="5" t="s">
        <v>52</v>
      </c>
      <c r="V811" s="5" t="s">
        <v>7737</v>
      </c>
      <c r="W811" s="5" t="s">
        <v>52</v>
      </c>
      <c r="X811" s="5" t="s">
        <v>52</v>
      </c>
      <c r="Y811" s="5" t="s">
        <v>7738</v>
      </c>
      <c r="Z811" s="5" t="s">
        <v>7739</v>
      </c>
      <c r="AA811" s="5" t="s">
        <v>260</v>
      </c>
      <c r="AB811" s="5" t="s">
        <v>52</v>
      </c>
      <c r="AC811" s="5" t="s">
        <v>181</v>
      </c>
      <c r="AD811" s="5" t="s">
        <v>182</v>
      </c>
      <c r="AE811" s="5" t="s">
        <v>183</v>
      </c>
      <c r="AF811" s="5" t="s">
        <v>52</v>
      </c>
      <c r="AG811" s="5" t="s">
        <v>52</v>
      </c>
      <c r="AH811" s="5" t="s">
        <v>184</v>
      </c>
      <c r="AI811" s="5" t="s">
        <v>168</v>
      </c>
      <c r="AJ811" s="5" t="s">
        <v>174</v>
      </c>
      <c r="AK811" s="5" t="s">
        <v>185</v>
      </c>
    </row>
    <row r="812" ht="15.75" customHeight="1">
      <c r="A812" s="5" t="s">
        <v>7740</v>
      </c>
      <c r="B812" s="5" t="s">
        <v>577</v>
      </c>
      <c r="C812" s="5" t="s">
        <v>7741</v>
      </c>
      <c r="D812" s="6">
        <v>44617.0</v>
      </c>
      <c r="E812" s="5">
        <v>9707.0</v>
      </c>
      <c r="F812" s="5">
        <v>4412.0</v>
      </c>
      <c r="G812" s="5" t="s">
        <v>1458</v>
      </c>
      <c r="H812" s="5" t="s">
        <v>189</v>
      </c>
      <c r="I812" s="5" t="s">
        <v>5098</v>
      </c>
      <c r="J812" s="5" t="s">
        <v>1460</v>
      </c>
      <c r="K812" s="5" t="s">
        <v>7742</v>
      </c>
      <c r="L812" s="5" t="s">
        <v>6937</v>
      </c>
      <c r="M812" s="5" t="s">
        <v>7743</v>
      </c>
      <c r="N812" s="5" t="s">
        <v>52</v>
      </c>
      <c r="O812" s="5">
        <v>1.0</v>
      </c>
      <c r="P812" s="5" t="s">
        <v>7744</v>
      </c>
      <c r="Q812" s="5" t="s">
        <v>244</v>
      </c>
      <c r="R812" s="5">
        <v>218.0</v>
      </c>
      <c r="S812" s="5" t="s">
        <v>115</v>
      </c>
      <c r="T812" s="5">
        <v>10.0</v>
      </c>
      <c r="U812" s="5" t="s">
        <v>70</v>
      </c>
      <c r="V812" s="5" t="s">
        <v>7745</v>
      </c>
      <c r="W812" s="5" t="s">
        <v>52</v>
      </c>
      <c r="X812" s="5" t="s">
        <v>52</v>
      </c>
      <c r="Y812" s="5" t="s">
        <v>7746</v>
      </c>
      <c r="Z812" s="5" t="s">
        <v>7747</v>
      </c>
      <c r="AA812" s="5" t="s">
        <v>730</v>
      </c>
      <c r="AB812" s="5" t="s">
        <v>52</v>
      </c>
      <c r="AC812" s="5" t="s">
        <v>72</v>
      </c>
      <c r="AD812" s="5" t="s">
        <v>73</v>
      </c>
      <c r="AE812" s="5" t="s">
        <v>74</v>
      </c>
      <c r="AF812" s="5" t="s">
        <v>75</v>
      </c>
      <c r="AG812" s="5" t="s">
        <v>76</v>
      </c>
      <c r="AH812" s="5" t="s">
        <v>77</v>
      </c>
      <c r="AI812" s="5" t="s">
        <v>3093</v>
      </c>
      <c r="AJ812" s="5" t="s">
        <v>3604</v>
      </c>
      <c r="AK812" s="5" t="s">
        <v>7748</v>
      </c>
    </row>
    <row r="813" ht="15.75" customHeight="1">
      <c r="A813" s="5" t="s">
        <v>7749</v>
      </c>
      <c r="B813" s="5" t="s">
        <v>7750</v>
      </c>
      <c r="C813" s="5" t="s">
        <v>7751</v>
      </c>
      <c r="D813" s="6">
        <v>44612.0</v>
      </c>
      <c r="E813" s="5">
        <v>57847.0</v>
      </c>
      <c r="F813" s="5">
        <v>26294.0</v>
      </c>
      <c r="G813" s="5" t="s">
        <v>4924</v>
      </c>
      <c r="H813" s="5" t="s">
        <v>1069</v>
      </c>
      <c r="I813" s="5" t="s">
        <v>7752</v>
      </c>
      <c r="J813" s="5" t="s">
        <v>4926</v>
      </c>
      <c r="K813" s="5" t="s">
        <v>744</v>
      </c>
      <c r="L813" s="5" t="s">
        <v>7753</v>
      </c>
      <c r="M813" s="5" t="s">
        <v>7754</v>
      </c>
      <c r="N813" s="5">
        <v>90304.0</v>
      </c>
      <c r="O813" s="5">
        <v>1.0</v>
      </c>
      <c r="P813" s="5" t="s">
        <v>7755</v>
      </c>
      <c r="Q813" s="5">
        <v>4510.0</v>
      </c>
      <c r="R813" s="5">
        <v>2266.0</v>
      </c>
      <c r="S813" s="5" t="s">
        <v>53</v>
      </c>
      <c r="T813" s="5">
        <v>0.0</v>
      </c>
      <c r="U813" s="5" t="s">
        <v>70</v>
      </c>
      <c r="V813" s="5" t="s">
        <v>7756</v>
      </c>
      <c r="W813" s="5" t="s">
        <v>55</v>
      </c>
      <c r="X813" s="5" t="s">
        <v>7757</v>
      </c>
      <c r="Y813" s="5" t="s">
        <v>7758</v>
      </c>
      <c r="Z813" s="5" t="s">
        <v>7759</v>
      </c>
      <c r="AA813" s="5" t="s">
        <v>162</v>
      </c>
      <c r="AB813" s="5" t="s">
        <v>52</v>
      </c>
      <c r="AC813" s="5" t="s">
        <v>3974</v>
      </c>
      <c r="AD813" s="5" t="s">
        <v>3975</v>
      </c>
      <c r="AE813" s="5" t="s">
        <v>183</v>
      </c>
      <c r="AF813" s="5" t="s">
        <v>52</v>
      </c>
      <c r="AG813" s="5" t="s">
        <v>3976</v>
      </c>
      <c r="AH813" s="5" t="s">
        <v>3977</v>
      </c>
      <c r="AI813" s="5" t="s">
        <v>102</v>
      </c>
      <c r="AJ813" s="5" t="s">
        <v>102</v>
      </c>
      <c r="AK813" s="5" t="s">
        <v>7760</v>
      </c>
    </row>
    <row r="814" ht="15.75" customHeight="1">
      <c r="A814" s="5" t="s">
        <v>7749</v>
      </c>
      <c r="B814" s="5" t="s">
        <v>7761</v>
      </c>
      <c r="C814" s="5" t="s">
        <v>7762</v>
      </c>
      <c r="D814" s="6">
        <v>44612.0</v>
      </c>
      <c r="E814" s="5">
        <v>57847.0</v>
      </c>
      <c r="F814" s="5">
        <v>26294.0</v>
      </c>
      <c r="G814" s="5" t="s">
        <v>4924</v>
      </c>
      <c r="H814" s="5" t="s">
        <v>1069</v>
      </c>
      <c r="I814" s="5" t="s">
        <v>7752</v>
      </c>
      <c r="J814" s="5" t="s">
        <v>4926</v>
      </c>
      <c r="K814" s="5" t="s">
        <v>744</v>
      </c>
      <c r="L814" s="5" t="s">
        <v>7763</v>
      </c>
      <c r="M814" s="5" t="s">
        <v>7764</v>
      </c>
      <c r="N814" s="5">
        <v>90304.0</v>
      </c>
      <c r="O814" s="5">
        <v>1.0</v>
      </c>
      <c r="P814" s="5" t="s">
        <v>7755</v>
      </c>
      <c r="Q814" s="5">
        <v>4510.0</v>
      </c>
      <c r="R814" s="5">
        <v>2266.0</v>
      </c>
      <c r="S814" s="5" t="s">
        <v>53</v>
      </c>
      <c r="T814" s="5">
        <v>0.0</v>
      </c>
      <c r="U814" s="5" t="s">
        <v>70</v>
      </c>
      <c r="V814" s="5" t="s">
        <v>7757</v>
      </c>
      <c r="W814" s="5" t="s">
        <v>71</v>
      </c>
      <c r="X814" s="5" t="s">
        <v>52</v>
      </c>
      <c r="Y814" s="5" t="s">
        <v>7758</v>
      </c>
      <c r="Z814" s="5" t="s">
        <v>7759</v>
      </c>
      <c r="AA814" s="5" t="s">
        <v>162</v>
      </c>
      <c r="AB814" s="5" t="s">
        <v>52</v>
      </c>
      <c r="AC814" s="5" t="s">
        <v>3974</v>
      </c>
      <c r="AD814" s="5" t="s">
        <v>3975</v>
      </c>
      <c r="AE814" s="5" t="s">
        <v>183</v>
      </c>
      <c r="AF814" s="5" t="s">
        <v>52</v>
      </c>
      <c r="AG814" s="5" t="s">
        <v>3976</v>
      </c>
      <c r="AH814" s="5" t="s">
        <v>3977</v>
      </c>
      <c r="AI814" s="5" t="s">
        <v>7761</v>
      </c>
      <c r="AJ814" s="5" t="s">
        <v>7765</v>
      </c>
      <c r="AK814" s="5" t="s">
        <v>7760</v>
      </c>
    </row>
    <row r="815" ht="15.75" customHeight="1">
      <c r="A815" s="5" t="s">
        <v>7766</v>
      </c>
      <c r="B815" s="5" t="s">
        <v>7767</v>
      </c>
      <c r="C815" s="5" t="s">
        <v>7768</v>
      </c>
      <c r="D815" s="6">
        <v>44611.0</v>
      </c>
      <c r="E815" s="5">
        <v>28626.0</v>
      </c>
      <c r="F815" s="5">
        <v>13012.0</v>
      </c>
      <c r="G815" s="5" t="s">
        <v>435</v>
      </c>
      <c r="H815" s="5" t="s">
        <v>45</v>
      </c>
      <c r="I815" s="5" t="s">
        <v>3339</v>
      </c>
      <c r="J815" s="5" t="s">
        <v>424</v>
      </c>
      <c r="K815" s="5" t="s">
        <v>744</v>
      </c>
      <c r="L815" s="5" t="s">
        <v>7769</v>
      </c>
      <c r="M815" s="5" t="s">
        <v>7770</v>
      </c>
      <c r="N815" s="5" t="s">
        <v>52</v>
      </c>
      <c r="O815" s="5">
        <v>1.0</v>
      </c>
      <c r="P815" s="5" t="s">
        <v>7771</v>
      </c>
      <c r="Q815" s="5">
        <v>9500.0</v>
      </c>
      <c r="R815" s="5">
        <v>1655.0</v>
      </c>
      <c r="S815" s="5" t="s">
        <v>69</v>
      </c>
      <c r="T815" s="5">
        <v>0.0</v>
      </c>
      <c r="U815" s="5" t="s">
        <v>70</v>
      </c>
      <c r="V815" s="5" t="s">
        <v>7772</v>
      </c>
      <c r="W815" s="5" t="s">
        <v>71</v>
      </c>
      <c r="X815" s="5" t="s">
        <v>52</v>
      </c>
      <c r="Y815" s="5" t="s">
        <v>7773</v>
      </c>
      <c r="Z815" s="5" t="s">
        <v>7774</v>
      </c>
      <c r="AA815" s="5" t="s">
        <v>235</v>
      </c>
      <c r="AB815" s="5" t="s">
        <v>52</v>
      </c>
      <c r="AC815" s="5" t="s">
        <v>398</v>
      </c>
      <c r="AD815" s="5" t="s">
        <v>399</v>
      </c>
      <c r="AE815" s="5" t="s">
        <v>400</v>
      </c>
      <c r="AF815" s="5" t="s">
        <v>401</v>
      </c>
      <c r="AG815" s="5">
        <v>23502.0</v>
      </c>
      <c r="AH815" s="5" t="s">
        <v>402</v>
      </c>
      <c r="AI815" s="5" t="s">
        <v>7767</v>
      </c>
      <c r="AJ815" s="5" t="s">
        <v>7775</v>
      </c>
      <c r="AK815" s="5" t="s">
        <v>655</v>
      </c>
    </row>
    <row r="816" ht="15.75" customHeight="1">
      <c r="A816" s="5" t="s">
        <v>7776</v>
      </c>
      <c r="B816" s="5" t="s">
        <v>2428</v>
      </c>
      <c r="C816" s="5" t="s">
        <v>3240</v>
      </c>
      <c r="D816" s="6">
        <v>44611.0</v>
      </c>
      <c r="E816" s="5">
        <v>34740.0</v>
      </c>
      <c r="F816" s="5">
        <v>15791.0</v>
      </c>
      <c r="G816" s="5" t="s">
        <v>3241</v>
      </c>
      <c r="H816" s="5" t="s">
        <v>3242</v>
      </c>
      <c r="I816" s="5" t="s">
        <v>7777</v>
      </c>
      <c r="J816" s="5" t="s">
        <v>2214</v>
      </c>
      <c r="K816" s="5" t="s">
        <v>7778</v>
      </c>
      <c r="L816" s="5" t="s">
        <v>7779</v>
      </c>
      <c r="M816" s="5" t="s">
        <v>7780</v>
      </c>
      <c r="N816" s="5">
        <v>27401.0</v>
      </c>
      <c r="O816" s="5">
        <v>1.0</v>
      </c>
      <c r="P816" s="5" t="s">
        <v>7781</v>
      </c>
      <c r="Q816" s="5" t="s">
        <v>91</v>
      </c>
      <c r="R816" s="5">
        <v>1384.0</v>
      </c>
      <c r="S816" s="5" t="s">
        <v>115</v>
      </c>
      <c r="T816" s="5">
        <v>0.0</v>
      </c>
      <c r="U816" s="5" t="s">
        <v>158</v>
      </c>
      <c r="V816" s="5" t="s">
        <v>7782</v>
      </c>
      <c r="W816" s="5" t="s">
        <v>52</v>
      </c>
      <c r="X816" s="5" t="s">
        <v>52</v>
      </c>
      <c r="Y816" s="5">
        <v>4315.0</v>
      </c>
      <c r="Z816" s="5" t="s">
        <v>7783</v>
      </c>
      <c r="AA816" s="5" t="s">
        <v>1831</v>
      </c>
      <c r="AB816" s="5" t="s">
        <v>52</v>
      </c>
      <c r="AC816" s="5" t="s">
        <v>3250</v>
      </c>
      <c r="AD816" s="5" t="s">
        <v>3251</v>
      </c>
      <c r="AE816" s="5" t="s">
        <v>3252</v>
      </c>
      <c r="AF816" s="5" t="s">
        <v>265</v>
      </c>
      <c r="AG816" s="5">
        <v>32406.0</v>
      </c>
      <c r="AH816" s="5" t="s">
        <v>3253</v>
      </c>
      <c r="AI816" s="5" t="s">
        <v>3254</v>
      </c>
      <c r="AJ816" s="5" t="s">
        <v>7784</v>
      </c>
      <c r="AK816" s="5" t="s">
        <v>3256</v>
      </c>
    </row>
    <row r="817" ht="15.75" customHeight="1">
      <c r="A817" s="5" t="s">
        <v>7785</v>
      </c>
      <c r="B817" s="5" t="s">
        <v>7786</v>
      </c>
      <c r="C817" s="5" t="s">
        <v>7787</v>
      </c>
      <c r="D817" s="6">
        <v>44610.0</v>
      </c>
      <c r="E817" s="5">
        <v>20610.0</v>
      </c>
      <c r="F817" s="5">
        <v>9368.0</v>
      </c>
      <c r="G817" s="5" t="s">
        <v>170</v>
      </c>
      <c r="H817" s="5" t="s">
        <v>171</v>
      </c>
      <c r="I817" s="5" t="s">
        <v>7788</v>
      </c>
      <c r="J817" s="5" t="s">
        <v>170</v>
      </c>
      <c r="K817" s="5" t="s">
        <v>7789</v>
      </c>
      <c r="L817" s="5" t="s">
        <v>7790</v>
      </c>
      <c r="M817" s="5" t="s">
        <v>7791</v>
      </c>
      <c r="N817" s="5" t="s">
        <v>52</v>
      </c>
      <c r="O817" s="5">
        <v>1.0</v>
      </c>
      <c r="P817" s="5" t="s">
        <v>7792</v>
      </c>
      <c r="Q817" s="5">
        <v>4500.0</v>
      </c>
      <c r="R817" s="5">
        <v>523.0</v>
      </c>
      <c r="S817" s="5" t="s">
        <v>69</v>
      </c>
      <c r="T817" s="5">
        <v>0.0</v>
      </c>
      <c r="U817" s="5" t="s">
        <v>70</v>
      </c>
      <c r="V817" s="5" t="s">
        <v>7793</v>
      </c>
      <c r="W817" s="5" t="s">
        <v>71</v>
      </c>
      <c r="X817" s="5" t="s">
        <v>52</v>
      </c>
      <c r="Y817" s="5" t="s">
        <v>7794</v>
      </c>
      <c r="Z817" s="5" t="s">
        <v>7795</v>
      </c>
      <c r="AA817" s="5" t="s">
        <v>1426</v>
      </c>
      <c r="AB817" s="5" t="s">
        <v>52</v>
      </c>
      <c r="AC817" s="5" t="s">
        <v>398</v>
      </c>
      <c r="AD817" s="5" t="s">
        <v>399</v>
      </c>
      <c r="AE817" s="5" t="s">
        <v>400</v>
      </c>
      <c r="AF817" s="5" t="s">
        <v>401</v>
      </c>
      <c r="AG817" s="5">
        <v>23502.0</v>
      </c>
      <c r="AH817" s="5" t="s">
        <v>402</v>
      </c>
      <c r="AI817" s="5" t="s">
        <v>7786</v>
      </c>
      <c r="AJ817" s="5" t="s">
        <v>7796</v>
      </c>
      <c r="AK817" s="5" t="s">
        <v>7797</v>
      </c>
    </row>
    <row r="818" ht="15.75" customHeight="1">
      <c r="A818" s="5" t="s">
        <v>7798</v>
      </c>
      <c r="B818" s="5" t="s">
        <v>168</v>
      </c>
      <c r="C818" s="5" t="s">
        <v>169</v>
      </c>
      <c r="D818" s="6">
        <v>44607.0</v>
      </c>
      <c r="E818" s="5">
        <v>37400.0</v>
      </c>
      <c r="F818" s="5">
        <v>17000.0</v>
      </c>
      <c r="G818" s="5" t="s">
        <v>613</v>
      </c>
      <c r="H818" s="5" t="s">
        <v>171</v>
      </c>
      <c r="I818" s="5" t="s">
        <v>7799</v>
      </c>
      <c r="J818" s="5" t="s">
        <v>581</v>
      </c>
      <c r="K818" s="5" t="s">
        <v>966</v>
      </c>
      <c r="L818" s="5" t="s">
        <v>174</v>
      </c>
      <c r="M818" s="5" t="s">
        <v>175</v>
      </c>
      <c r="N818" s="5" t="s">
        <v>52</v>
      </c>
      <c r="O818" s="5">
        <v>1.0</v>
      </c>
      <c r="P818" s="5" t="s">
        <v>7800</v>
      </c>
      <c r="Q818" s="5">
        <v>4510.0</v>
      </c>
      <c r="R818" s="5">
        <v>15285.0</v>
      </c>
      <c r="S818" s="5" t="s">
        <v>115</v>
      </c>
      <c r="T818" s="5">
        <v>0.0</v>
      </c>
      <c r="U818" s="5" t="s">
        <v>52</v>
      </c>
      <c r="V818" s="5" t="s">
        <v>7801</v>
      </c>
      <c r="W818" s="5" t="s">
        <v>52</v>
      </c>
      <c r="X818" s="5" t="s">
        <v>52</v>
      </c>
      <c r="Y818" s="5" t="s">
        <v>7802</v>
      </c>
      <c r="Z818" s="5" t="s">
        <v>7803</v>
      </c>
      <c r="AA818" s="5" t="s">
        <v>2743</v>
      </c>
      <c r="AB818" s="5" t="s">
        <v>52</v>
      </c>
      <c r="AC818" s="5" t="s">
        <v>181</v>
      </c>
      <c r="AD818" s="5" t="s">
        <v>182</v>
      </c>
      <c r="AE818" s="5" t="s">
        <v>183</v>
      </c>
      <c r="AF818" s="5" t="s">
        <v>52</v>
      </c>
      <c r="AG818" s="5" t="s">
        <v>52</v>
      </c>
      <c r="AH818" s="5" t="s">
        <v>184</v>
      </c>
      <c r="AI818" s="5" t="s">
        <v>168</v>
      </c>
      <c r="AJ818" s="5" t="s">
        <v>174</v>
      </c>
      <c r="AK818" s="5" t="s">
        <v>185</v>
      </c>
    </row>
    <row r="819" ht="15.75" customHeight="1">
      <c r="A819" s="5" t="s">
        <v>7804</v>
      </c>
      <c r="B819" s="5" t="s">
        <v>3493</v>
      </c>
      <c r="C819" s="5" t="s">
        <v>5603</v>
      </c>
      <c r="D819" s="6">
        <v>44606.0</v>
      </c>
      <c r="E819" s="5">
        <v>168740.0</v>
      </c>
      <c r="F819" s="5">
        <v>76700.0</v>
      </c>
      <c r="G819" s="5" t="s">
        <v>1419</v>
      </c>
      <c r="H819" s="5" t="s">
        <v>480</v>
      </c>
      <c r="I819" s="5" t="s">
        <v>6349</v>
      </c>
      <c r="J819" s="5" t="s">
        <v>256</v>
      </c>
      <c r="K819" s="5" t="s">
        <v>4021</v>
      </c>
      <c r="L819" s="5" t="s">
        <v>7237</v>
      </c>
      <c r="M819" s="5" t="s">
        <v>7238</v>
      </c>
      <c r="N819" s="5" t="s">
        <v>52</v>
      </c>
      <c r="O819" s="5">
        <v>3.0</v>
      </c>
      <c r="P819" s="5" t="s">
        <v>7805</v>
      </c>
      <c r="Q819" s="5" t="s">
        <v>3360</v>
      </c>
      <c r="R819" s="5">
        <v>178.0</v>
      </c>
      <c r="S819" s="5" t="s">
        <v>1077</v>
      </c>
      <c r="T819" s="5">
        <v>0.0</v>
      </c>
      <c r="U819" s="5" t="s">
        <v>70</v>
      </c>
      <c r="V819" s="5" t="s">
        <v>7806</v>
      </c>
      <c r="W819" s="5" t="s">
        <v>52</v>
      </c>
      <c r="X819" s="5" t="s">
        <v>52</v>
      </c>
      <c r="Y819" s="5" t="s">
        <v>879</v>
      </c>
      <c r="Z819" s="5" t="s">
        <v>7807</v>
      </c>
      <c r="AA819" s="5" t="s">
        <v>162</v>
      </c>
      <c r="AB819" s="5" t="s">
        <v>52</v>
      </c>
      <c r="AC819" s="5" t="s">
        <v>5289</v>
      </c>
      <c r="AD819" s="5" t="s">
        <v>5290</v>
      </c>
      <c r="AE819" s="5" t="s">
        <v>5291</v>
      </c>
      <c r="AF819" s="5" t="s">
        <v>52</v>
      </c>
      <c r="AG819" s="5" t="s">
        <v>52</v>
      </c>
      <c r="AH819" s="5" t="s">
        <v>52</v>
      </c>
      <c r="AI819" s="5" t="s">
        <v>7243</v>
      </c>
      <c r="AJ819" s="5" t="s">
        <v>7244</v>
      </c>
      <c r="AK819" s="5" t="s">
        <v>7245</v>
      </c>
    </row>
    <row r="820" ht="15.75" customHeight="1">
      <c r="A820" s="5" t="s">
        <v>7808</v>
      </c>
      <c r="B820" s="5" t="s">
        <v>3493</v>
      </c>
      <c r="C820" s="5" t="s">
        <v>3998</v>
      </c>
      <c r="D820" s="6">
        <v>44606.0</v>
      </c>
      <c r="E820" s="5">
        <v>57376.0</v>
      </c>
      <c r="F820" s="5">
        <v>26080.0</v>
      </c>
      <c r="G820" s="5" t="s">
        <v>1419</v>
      </c>
      <c r="H820" s="5" t="s">
        <v>480</v>
      </c>
      <c r="I820" s="5" t="s">
        <v>6349</v>
      </c>
      <c r="J820" s="5" t="s">
        <v>256</v>
      </c>
      <c r="K820" s="5" t="s">
        <v>3485</v>
      </c>
      <c r="L820" s="5" t="s">
        <v>7809</v>
      </c>
      <c r="M820" s="5" t="s">
        <v>7810</v>
      </c>
      <c r="N820" s="5" t="s">
        <v>52</v>
      </c>
      <c r="O820" s="5">
        <v>1.0</v>
      </c>
      <c r="P820" s="5" t="s">
        <v>7811</v>
      </c>
      <c r="Q820" s="5" t="s">
        <v>91</v>
      </c>
      <c r="R820" s="5">
        <v>34.0</v>
      </c>
      <c r="S820" s="5" t="s">
        <v>1077</v>
      </c>
      <c r="T820" s="5">
        <v>0.0</v>
      </c>
      <c r="U820" s="5" t="s">
        <v>70</v>
      </c>
      <c r="V820" s="5" t="s">
        <v>7812</v>
      </c>
      <c r="W820" s="5" t="s">
        <v>52</v>
      </c>
      <c r="X820" s="5" t="s">
        <v>52</v>
      </c>
      <c r="Y820" s="5" t="s">
        <v>879</v>
      </c>
      <c r="Z820" s="5">
        <v>1390.0</v>
      </c>
      <c r="AA820" s="5" t="s">
        <v>162</v>
      </c>
      <c r="AB820" s="5" t="s">
        <v>52</v>
      </c>
      <c r="AC820" s="5" t="s">
        <v>5289</v>
      </c>
      <c r="AD820" s="5" t="s">
        <v>5290</v>
      </c>
      <c r="AE820" s="5" t="s">
        <v>5291</v>
      </c>
      <c r="AF820" s="5" t="s">
        <v>52</v>
      </c>
      <c r="AG820" s="5" t="s">
        <v>52</v>
      </c>
      <c r="AH820" s="5" t="s">
        <v>52</v>
      </c>
      <c r="AI820" s="5" t="s">
        <v>4663</v>
      </c>
      <c r="AJ820" s="5" t="s">
        <v>7167</v>
      </c>
      <c r="AK820" s="5" t="s">
        <v>3481</v>
      </c>
    </row>
    <row r="821" ht="15.75" customHeight="1">
      <c r="A821" s="5" t="s">
        <v>7813</v>
      </c>
      <c r="B821" s="5" t="s">
        <v>7565</v>
      </c>
      <c r="C821" s="5" t="s">
        <v>7566</v>
      </c>
      <c r="D821" s="6">
        <v>44606.0</v>
      </c>
      <c r="E821" s="5">
        <v>60500.0</v>
      </c>
      <c r="F821" s="5">
        <v>27500.0</v>
      </c>
      <c r="G821" s="5" t="s">
        <v>412</v>
      </c>
      <c r="H821" s="5" t="s">
        <v>530</v>
      </c>
      <c r="I821" s="5" t="s">
        <v>7814</v>
      </c>
      <c r="J821" s="5" t="s">
        <v>414</v>
      </c>
      <c r="K821" s="5" t="s">
        <v>7815</v>
      </c>
      <c r="L821" s="5" t="s">
        <v>7568</v>
      </c>
      <c r="M821" s="5" t="s">
        <v>7569</v>
      </c>
      <c r="N821" s="5">
        <v>11422.0</v>
      </c>
      <c r="O821" s="5">
        <v>1.0</v>
      </c>
      <c r="P821" s="5" t="s">
        <v>7816</v>
      </c>
      <c r="Q821" s="5" t="s">
        <v>91</v>
      </c>
      <c r="R821" s="5">
        <v>29.0</v>
      </c>
      <c r="S821" s="5" t="s">
        <v>3122</v>
      </c>
      <c r="T821" s="5">
        <v>35.0</v>
      </c>
      <c r="U821" s="5" t="s">
        <v>93</v>
      </c>
      <c r="V821" s="5" t="s">
        <v>7817</v>
      </c>
      <c r="W821" s="5" t="s">
        <v>71</v>
      </c>
      <c r="X821" s="5" t="s">
        <v>52</v>
      </c>
      <c r="Y821" s="5" t="s">
        <v>7636</v>
      </c>
      <c r="Z821" s="5" t="s">
        <v>7818</v>
      </c>
      <c r="AA821" s="5" t="s">
        <v>235</v>
      </c>
      <c r="AB821" s="5" t="s">
        <v>52</v>
      </c>
      <c r="AC821" s="5" t="s">
        <v>216</v>
      </c>
      <c r="AD821" s="5" t="s">
        <v>217</v>
      </c>
      <c r="AE821" s="5" t="s">
        <v>218</v>
      </c>
      <c r="AF821" s="5" t="s">
        <v>52</v>
      </c>
      <c r="AG821" s="5" t="s">
        <v>52</v>
      </c>
      <c r="AH821" s="5" t="s">
        <v>52</v>
      </c>
      <c r="AI821" s="5" t="s">
        <v>7565</v>
      </c>
      <c r="AJ821" s="5" t="s">
        <v>7568</v>
      </c>
      <c r="AK821" s="5" t="s">
        <v>336</v>
      </c>
    </row>
    <row r="822" ht="15.75" customHeight="1">
      <c r="A822" s="5" t="s">
        <v>7819</v>
      </c>
      <c r="B822" s="5" t="s">
        <v>7820</v>
      </c>
      <c r="C822" s="5" t="s">
        <v>7821</v>
      </c>
      <c r="D822" s="6">
        <v>44605.0</v>
      </c>
      <c r="E822" s="5">
        <v>30032.0</v>
      </c>
      <c r="F822" s="5">
        <v>13651.0</v>
      </c>
      <c r="G822" s="5" t="s">
        <v>422</v>
      </c>
      <c r="H822" s="5" t="s">
        <v>131</v>
      </c>
      <c r="I822" s="5" t="s">
        <v>4942</v>
      </c>
      <c r="J822" s="5" t="s">
        <v>424</v>
      </c>
      <c r="K822" s="5" t="s">
        <v>7822</v>
      </c>
      <c r="L822" s="5" t="s">
        <v>7823</v>
      </c>
      <c r="M822" s="5" t="s">
        <v>7824</v>
      </c>
      <c r="N822" s="5">
        <v>21090.0</v>
      </c>
      <c r="O822" s="5">
        <v>2.0</v>
      </c>
      <c r="P822" s="5" t="s">
        <v>7825</v>
      </c>
      <c r="Q822" s="5" t="s">
        <v>2195</v>
      </c>
      <c r="R822" s="5">
        <v>5137.0</v>
      </c>
      <c r="S822" s="5" t="s">
        <v>115</v>
      </c>
      <c r="T822" s="5">
        <v>0.0</v>
      </c>
      <c r="U822" s="5" t="s">
        <v>52</v>
      </c>
      <c r="V822" s="5" t="s">
        <v>7826</v>
      </c>
      <c r="W822" s="5" t="s">
        <v>71</v>
      </c>
      <c r="X822" s="5" t="s">
        <v>52</v>
      </c>
      <c r="Y822" s="5">
        <v>1151.0</v>
      </c>
      <c r="Z822" s="5" t="s">
        <v>7827</v>
      </c>
      <c r="AA822" s="5" t="s">
        <v>2743</v>
      </c>
      <c r="AB822" s="5" t="s">
        <v>52</v>
      </c>
      <c r="AC822" s="5" t="s">
        <v>181</v>
      </c>
      <c r="AD822" s="5" t="s">
        <v>182</v>
      </c>
      <c r="AE822" s="5" t="s">
        <v>183</v>
      </c>
      <c r="AF822" s="5" t="s">
        <v>52</v>
      </c>
      <c r="AG822" s="5" t="s">
        <v>52</v>
      </c>
      <c r="AH822" s="5" t="s">
        <v>184</v>
      </c>
      <c r="AI822" s="5" t="s">
        <v>7820</v>
      </c>
      <c r="AJ822" s="5" t="s">
        <v>7823</v>
      </c>
      <c r="AK822" s="5" t="s">
        <v>5712</v>
      </c>
    </row>
    <row r="823" ht="15.75" customHeight="1">
      <c r="A823" s="5" t="s">
        <v>7828</v>
      </c>
      <c r="B823" s="5" t="s">
        <v>7829</v>
      </c>
      <c r="C823" s="5" t="s">
        <v>7830</v>
      </c>
      <c r="D823" s="6">
        <v>44604.0</v>
      </c>
      <c r="E823" s="5">
        <v>41571.0</v>
      </c>
      <c r="F823" s="5">
        <v>18896.0</v>
      </c>
      <c r="G823" s="5" t="s">
        <v>422</v>
      </c>
      <c r="H823" s="5" t="s">
        <v>1792</v>
      </c>
      <c r="I823" s="5" t="s">
        <v>4942</v>
      </c>
      <c r="J823" s="5" t="s">
        <v>424</v>
      </c>
      <c r="K823" s="5" t="s">
        <v>7831</v>
      </c>
      <c r="L823" s="5" t="s">
        <v>7832</v>
      </c>
      <c r="M823" s="5" t="s">
        <v>7833</v>
      </c>
      <c r="N823" s="5">
        <v>8817.0</v>
      </c>
      <c r="O823" s="5">
        <v>1.0</v>
      </c>
      <c r="P823" s="5" t="s">
        <v>7834</v>
      </c>
      <c r="Q823" s="5" t="s">
        <v>52</v>
      </c>
      <c r="R823" s="5">
        <v>13.0</v>
      </c>
      <c r="S823" s="5" t="s">
        <v>115</v>
      </c>
      <c r="T823" s="5">
        <v>0.0</v>
      </c>
      <c r="U823" s="5" t="s">
        <v>70</v>
      </c>
      <c r="V823" s="5" t="s">
        <v>7835</v>
      </c>
      <c r="W823" s="5" t="s">
        <v>71</v>
      </c>
      <c r="X823" s="5" t="s">
        <v>52</v>
      </c>
      <c r="Y823" s="5" t="s">
        <v>7836</v>
      </c>
      <c r="Z823" s="5" t="s">
        <v>7837</v>
      </c>
      <c r="AA823" s="5" t="s">
        <v>2743</v>
      </c>
      <c r="AB823" s="5" t="s">
        <v>52</v>
      </c>
      <c r="AC823" s="5" t="s">
        <v>398</v>
      </c>
      <c r="AD823" s="5" t="s">
        <v>399</v>
      </c>
      <c r="AE823" s="5" t="s">
        <v>400</v>
      </c>
      <c r="AF823" s="5" t="s">
        <v>401</v>
      </c>
      <c r="AG823" s="5">
        <v>23502.0</v>
      </c>
      <c r="AH823" s="5" t="s">
        <v>402</v>
      </c>
      <c r="AI823" s="5" t="s">
        <v>7829</v>
      </c>
      <c r="AJ823" s="5" t="s">
        <v>7838</v>
      </c>
      <c r="AK823" s="5" t="s">
        <v>7839</v>
      </c>
    </row>
    <row r="824" ht="15.75" customHeight="1">
      <c r="A824" s="5" t="s">
        <v>7840</v>
      </c>
      <c r="B824" s="5" t="s">
        <v>7841</v>
      </c>
      <c r="C824" s="5" t="s">
        <v>7842</v>
      </c>
      <c r="D824" s="6">
        <v>44604.0</v>
      </c>
      <c r="E824" s="5">
        <v>31988.0</v>
      </c>
      <c r="F824" s="5">
        <v>14540.0</v>
      </c>
      <c r="G824" s="5" t="s">
        <v>4310</v>
      </c>
      <c r="H824" s="5" t="s">
        <v>149</v>
      </c>
      <c r="I824" s="5" t="s">
        <v>7843</v>
      </c>
      <c r="J824" s="5" t="s">
        <v>872</v>
      </c>
      <c r="K824" s="5" t="s">
        <v>1031</v>
      </c>
      <c r="L824" s="5" t="s">
        <v>7844</v>
      </c>
      <c r="M824" s="5" t="s">
        <v>7845</v>
      </c>
      <c r="N824" s="5">
        <v>30720.0</v>
      </c>
      <c r="O824" s="5">
        <v>1.0</v>
      </c>
      <c r="P824" s="5" t="s">
        <v>7846</v>
      </c>
      <c r="Q824" s="5">
        <v>4510.0</v>
      </c>
      <c r="R824" s="5">
        <v>578.0</v>
      </c>
      <c r="S824" s="5" t="s">
        <v>53</v>
      </c>
      <c r="T824" s="5">
        <v>0.0</v>
      </c>
      <c r="U824" s="5" t="s">
        <v>52</v>
      </c>
      <c r="V824" s="5" t="s">
        <v>7847</v>
      </c>
      <c r="W824" s="5" t="s">
        <v>52</v>
      </c>
      <c r="X824" s="5" t="s">
        <v>52</v>
      </c>
      <c r="Y824" s="5" t="s">
        <v>7746</v>
      </c>
      <c r="Z824" s="5" t="s">
        <v>7848</v>
      </c>
      <c r="AA824" s="5" t="s">
        <v>260</v>
      </c>
      <c r="AB824" s="5" t="s">
        <v>52</v>
      </c>
      <c r="AC824" s="5" t="s">
        <v>216</v>
      </c>
      <c r="AD824" s="5" t="s">
        <v>217</v>
      </c>
      <c r="AE824" s="5" t="s">
        <v>218</v>
      </c>
      <c r="AF824" s="5" t="s">
        <v>52</v>
      </c>
      <c r="AG824" s="5" t="s">
        <v>52</v>
      </c>
      <c r="AH824" s="5" t="s">
        <v>52</v>
      </c>
      <c r="AI824" s="5" t="s">
        <v>7849</v>
      </c>
      <c r="AJ824" s="5" t="s">
        <v>7850</v>
      </c>
      <c r="AK824" s="5" t="s">
        <v>6387</v>
      </c>
    </row>
    <row r="825" ht="15.75" customHeight="1">
      <c r="A825" s="5" t="s">
        <v>7851</v>
      </c>
      <c r="B825" s="5" t="s">
        <v>7852</v>
      </c>
      <c r="C825" s="5" t="s">
        <v>7853</v>
      </c>
      <c r="D825" s="6">
        <v>44602.0</v>
      </c>
      <c r="E825" s="5">
        <v>65835.0</v>
      </c>
      <c r="F825" s="5">
        <v>29925.0</v>
      </c>
      <c r="G825" s="5" t="s">
        <v>4585</v>
      </c>
      <c r="H825" s="5" t="s">
        <v>171</v>
      </c>
      <c r="I825" s="5" t="s">
        <v>7854</v>
      </c>
      <c r="J825" s="5" t="s">
        <v>274</v>
      </c>
      <c r="K825" s="5" t="s">
        <v>7855</v>
      </c>
      <c r="L825" s="5" t="s">
        <v>7856</v>
      </c>
      <c r="M825" s="5" t="s">
        <v>7857</v>
      </c>
      <c r="N825" s="5">
        <v>90045.0</v>
      </c>
      <c r="O825" s="5">
        <v>2.0</v>
      </c>
      <c r="P825" s="5" t="s">
        <v>7858</v>
      </c>
      <c r="Q825" s="5" t="s">
        <v>2195</v>
      </c>
      <c r="R825" s="5">
        <v>2998.0</v>
      </c>
      <c r="S825" s="5" t="s">
        <v>69</v>
      </c>
      <c r="T825" s="5">
        <v>133.0</v>
      </c>
      <c r="U825" s="5" t="s">
        <v>93</v>
      </c>
      <c r="V825" s="5" t="s">
        <v>7859</v>
      </c>
      <c r="W825" s="5" t="s">
        <v>71</v>
      </c>
      <c r="X825" s="5" t="s">
        <v>52</v>
      </c>
      <c r="Y825" s="5" t="s">
        <v>7860</v>
      </c>
      <c r="Z825" s="5" t="s">
        <v>7861</v>
      </c>
      <c r="AA825" s="5" t="s">
        <v>260</v>
      </c>
      <c r="AB825" s="5" t="s">
        <v>52</v>
      </c>
      <c r="AC825" s="5" t="s">
        <v>216</v>
      </c>
      <c r="AD825" s="5" t="s">
        <v>217</v>
      </c>
      <c r="AE825" s="5" t="s">
        <v>218</v>
      </c>
      <c r="AF825" s="5" t="s">
        <v>52</v>
      </c>
      <c r="AG825" s="5" t="s">
        <v>52</v>
      </c>
      <c r="AH825" s="5" t="s">
        <v>52</v>
      </c>
      <c r="AI825" s="5" t="s">
        <v>7852</v>
      </c>
      <c r="AJ825" s="5" t="s">
        <v>7856</v>
      </c>
      <c r="AK825" s="5" t="s">
        <v>7862</v>
      </c>
    </row>
    <row r="826" ht="15.75" customHeight="1">
      <c r="A826" s="5" t="s">
        <v>7863</v>
      </c>
      <c r="B826" s="5" t="s">
        <v>7864</v>
      </c>
      <c r="C826" s="5" t="s">
        <v>7865</v>
      </c>
      <c r="D826" s="6">
        <v>44598.0</v>
      </c>
      <c r="E826" s="5">
        <v>30032.0</v>
      </c>
      <c r="F826" s="5">
        <v>13651.0</v>
      </c>
      <c r="G826" s="5" t="s">
        <v>422</v>
      </c>
      <c r="H826" s="5" t="s">
        <v>131</v>
      </c>
      <c r="I826" s="5" t="s">
        <v>4942</v>
      </c>
      <c r="J826" s="5" t="s">
        <v>424</v>
      </c>
      <c r="K826" s="5" t="s">
        <v>7866</v>
      </c>
      <c r="L826" s="5" t="s">
        <v>7867</v>
      </c>
      <c r="M826" s="5" t="s">
        <v>7868</v>
      </c>
      <c r="N826" s="5">
        <v>27889.0</v>
      </c>
      <c r="O826" s="5">
        <v>2.0</v>
      </c>
      <c r="P826" s="5" t="s">
        <v>7825</v>
      </c>
      <c r="Q826" s="5" t="s">
        <v>2195</v>
      </c>
      <c r="R826" s="5">
        <v>5137.0</v>
      </c>
      <c r="S826" s="5" t="s">
        <v>69</v>
      </c>
      <c r="T826" s="5">
        <v>1.0</v>
      </c>
      <c r="U826" s="5" t="s">
        <v>93</v>
      </c>
      <c r="V826" s="5" t="s">
        <v>7869</v>
      </c>
      <c r="W826" s="5" t="s">
        <v>55</v>
      </c>
      <c r="X826" s="5" t="s">
        <v>7826</v>
      </c>
      <c r="Y826" s="5">
        <v>1151.0</v>
      </c>
      <c r="Z826" s="5" t="s">
        <v>7827</v>
      </c>
      <c r="AA826" s="5" t="s">
        <v>2743</v>
      </c>
      <c r="AB826" s="5" t="s">
        <v>52</v>
      </c>
      <c r="AC826" s="5" t="s">
        <v>3141</v>
      </c>
      <c r="AD826" s="5" t="s">
        <v>3142</v>
      </c>
      <c r="AE826" s="5" t="s">
        <v>162</v>
      </c>
      <c r="AF826" s="5" t="s">
        <v>52</v>
      </c>
      <c r="AG826" s="5" t="s">
        <v>52</v>
      </c>
      <c r="AH826" s="5" t="s">
        <v>3143</v>
      </c>
      <c r="AI826" s="5" t="s">
        <v>102</v>
      </c>
      <c r="AJ826" s="5" t="s">
        <v>102</v>
      </c>
      <c r="AK826" s="5" t="s">
        <v>6933</v>
      </c>
    </row>
    <row r="827" ht="15.75" customHeight="1">
      <c r="A827" s="5" t="s">
        <v>7870</v>
      </c>
      <c r="B827" s="5" t="s">
        <v>7871</v>
      </c>
      <c r="C827" s="5" t="s">
        <v>4196</v>
      </c>
      <c r="D827" s="6">
        <v>44597.0</v>
      </c>
      <c r="E827" s="5">
        <v>41996.0</v>
      </c>
      <c r="F827" s="5">
        <v>19089.0</v>
      </c>
      <c r="G827" s="5" t="s">
        <v>435</v>
      </c>
      <c r="H827" s="5" t="s">
        <v>45</v>
      </c>
      <c r="I827" s="5" t="s">
        <v>1754</v>
      </c>
      <c r="J827" s="5" t="s">
        <v>424</v>
      </c>
      <c r="K827" s="5" t="s">
        <v>7872</v>
      </c>
      <c r="L827" s="5" t="s">
        <v>7873</v>
      </c>
      <c r="M827" s="5" t="s">
        <v>7874</v>
      </c>
      <c r="N827" s="5">
        <v>98057.0</v>
      </c>
      <c r="O827" s="5">
        <v>1.0</v>
      </c>
      <c r="P827" s="5" t="s">
        <v>7875</v>
      </c>
      <c r="Q827" s="5" t="s">
        <v>91</v>
      </c>
      <c r="R827" s="5">
        <v>1317.0</v>
      </c>
      <c r="S827" s="5" t="s">
        <v>115</v>
      </c>
      <c r="T827" s="5">
        <v>0.0</v>
      </c>
      <c r="U827" s="5" t="s">
        <v>70</v>
      </c>
      <c r="V827" s="5" t="s">
        <v>7876</v>
      </c>
      <c r="W827" s="5" t="s">
        <v>71</v>
      </c>
      <c r="X827" s="5" t="s">
        <v>52</v>
      </c>
      <c r="Y827" s="5" t="s">
        <v>7877</v>
      </c>
      <c r="Z827" s="5" t="s">
        <v>7878</v>
      </c>
      <c r="AA827" s="5" t="s">
        <v>235</v>
      </c>
      <c r="AB827" s="5" t="s">
        <v>52</v>
      </c>
      <c r="AC827" s="5" t="s">
        <v>398</v>
      </c>
      <c r="AD827" s="5" t="s">
        <v>399</v>
      </c>
      <c r="AE827" s="5" t="s">
        <v>400</v>
      </c>
      <c r="AF827" s="5" t="s">
        <v>401</v>
      </c>
      <c r="AG827" s="5">
        <v>23502.0</v>
      </c>
      <c r="AH827" s="5" t="s">
        <v>402</v>
      </c>
      <c r="AI827" s="5" t="s">
        <v>7871</v>
      </c>
      <c r="AJ827" s="5" t="s">
        <v>7879</v>
      </c>
      <c r="AK827" s="5" t="s">
        <v>655</v>
      </c>
    </row>
    <row r="828" ht="15.75" customHeight="1">
      <c r="A828" s="5" t="s">
        <v>7880</v>
      </c>
      <c r="B828" s="5" t="s">
        <v>6725</v>
      </c>
      <c r="C828" s="5" t="s">
        <v>6726</v>
      </c>
      <c r="D828" s="6">
        <v>44595.0</v>
      </c>
      <c r="E828" s="5">
        <v>10703.0</v>
      </c>
      <c r="F828" s="5">
        <v>4865.0</v>
      </c>
      <c r="G828" s="5" t="s">
        <v>613</v>
      </c>
      <c r="H828" s="5" t="s">
        <v>45</v>
      </c>
      <c r="I828" s="5" t="s">
        <v>2635</v>
      </c>
      <c r="J828" s="5" t="s">
        <v>581</v>
      </c>
      <c r="K828" s="5" t="s">
        <v>6728</v>
      </c>
      <c r="L828" s="5" t="s">
        <v>6729</v>
      </c>
      <c r="M828" s="5" t="s">
        <v>6730</v>
      </c>
      <c r="N828" s="5" t="s">
        <v>6731</v>
      </c>
      <c r="O828" s="5">
        <v>1.0</v>
      </c>
      <c r="P828" s="5" t="s">
        <v>7881</v>
      </c>
      <c r="Q828" s="5" t="s">
        <v>52</v>
      </c>
      <c r="R828" s="5">
        <v>22.0</v>
      </c>
      <c r="S828" s="5" t="s">
        <v>115</v>
      </c>
      <c r="T828" s="5">
        <v>0.0</v>
      </c>
      <c r="U828" s="5" t="s">
        <v>70</v>
      </c>
      <c r="V828" s="5" t="s">
        <v>7882</v>
      </c>
      <c r="W828" s="5" t="s">
        <v>55</v>
      </c>
      <c r="X828" s="5" t="s">
        <v>7883</v>
      </c>
      <c r="Y828" s="5" t="s">
        <v>4273</v>
      </c>
      <c r="Z828" s="5">
        <v>591135.0</v>
      </c>
      <c r="AA828" s="5" t="s">
        <v>235</v>
      </c>
      <c r="AB828" s="5" t="s">
        <v>52</v>
      </c>
      <c r="AC828" s="5" t="s">
        <v>6736</v>
      </c>
      <c r="AD828" s="5" t="s">
        <v>6737</v>
      </c>
      <c r="AE828" s="5" t="s">
        <v>6738</v>
      </c>
      <c r="AF828" s="5" t="s">
        <v>52</v>
      </c>
      <c r="AG828" s="5" t="s">
        <v>52</v>
      </c>
      <c r="AH828" s="5" t="s">
        <v>6739</v>
      </c>
      <c r="AI828" s="5" t="s">
        <v>102</v>
      </c>
      <c r="AJ828" s="5" t="s">
        <v>102</v>
      </c>
      <c r="AK828" s="5" t="s">
        <v>6740</v>
      </c>
    </row>
    <row r="829" ht="15.75" customHeight="1">
      <c r="A829" s="5" t="s">
        <v>7884</v>
      </c>
      <c r="B829" s="5" t="s">
        <v>3493</v>
      </c>
      <c r="C829" s="5" t="s">
        <v>7350</v>
      </c>
      <c r="D829" s="6">
        <v>44595.0</v>
      </c>
      <c r="E829" s="5">
        <v>112471.0</v>
      </c>
      <c r="F829" s="5">
        <v>51123.0</v>
      </c>
      <c r="G829" s="5" t="s">
        <v>1419</v>
      </c>
      <c r="H829" s="5" t="s">
        <v>2784</v>
      </c>
      <c r="I829" s="5" t="s">
        <v>7063</v>
      </c>
      <c r="J829" s="5" t="s">
        <v>256</v>
      </c>
      <c r="K829" s="5" t="s">
        <v>3471</v>
      </c>
      <c r="L829" s="5" t="s">
        <v>7885</v>
      </c>
      <c r="M829" s="5" t="s">
        <v>7352</v>
      </c>
      <c r="N829" s="5" t="s">
        <v>52</v>
      </c>
      <c r="O829" s="5">
        <v>2.0</v>
      </c>
      <c r="P829" s="5" t="s">
        <v>7886</v>
      </c>
      <c r="Q829" s="5" t="s">
        <v>3475</v>
      </c>
      <c r="R829" s="5">
        <v>220.0</v>
      </c>
      <c r="S829" s="5" t="s">
        <v>1077</v>
      </c>
      <c r="T829" s="5">
        <v>0.0</v>
      </c>
      <c r="U829" s="5" t="s">
        <v>70</v>
      </c>
      <c r="V829" s="5" t="s">
        <v>7887</v>
      </c>
      <c r="W829" s="5" t="s">
        <v>52</v>
      </c>
      <c r="X829" s="5" t="s">
        <v>52</v>
      </c>
      <c r="Y829" s="5" t="s">
        <v>3887</v>
      </c>
      <c r="Z829" s="5" t="s">
        <v>7888</v>
      </c>
      <c r="AA829" s="5" t="s">
        <v>235</v>
      </c>
      <c r="AB829" s="5" t="s">
        <v>52</v>
      </c>
      <c r="AC829" s="5" t="s">
        <v>5289</v>
      </c>
      <c r="AD829" s="5" t="s">
        <v>5290</v>
      </c>
      <c r="AE829" s="5" t="s">
        <v>5291</v>
      </c>
      <c r="AF829" s="5" t="s">
        <v>52</v>
      </c>
      <c r="AG829" s="5" t="s">
        <v>52</v>
      </c>
      <c r="AH829" s="5" t="s">
        <v>52</v>
      </c>
      <c r="AI829" s="5" t="s">
        <v>7889</v>
      </c>
      <c r="AJ829" s="5" t="s">
        <v>7890</v>
      </c>
      <c r="AK829" s="5" t="s">
        <v>3481</v>
      </c>
    </row>
    <row r="830" ht="15.75" customHeight="1">
      <c r="A830" s="5" t="s">
        <v>7891</v>
      </c>
      <c r="B830" s="5" t="s">
        <v>3493</v>
      </c>
      <c r="C830" s="5" t="s">
        <v>5283</v>
      </c>
      <c r="D830" s="6">
        <v>44595.0</v>
      </c>
      <c r="E830" s="5">
        <v>97515.0</v>
      </c>
      <c r="F830" s="5">
        <v>44325.0</v>
      </c>
      <c r="G830" s="5" t="s">
        <v>1419</v>
      </c>
      <c r="H830" s="5" t="s">
        <v>2784</v>
      </c>
      <c r="I830" s="5" t="s">
        <v>7063</v>
      </c>
      <c r="J830" s="5" t="s">
        <v>256</v>
      </c>
      <c r="K830" s="5" t="s">
        <v>7892</v>
      </c>
      <c r="L830" s="5" t="s">
        <v>7893</v>
      </c>
      <c r="M830" s="5" t="s">
        <v>6206</v>
      </c>
      <c r="N830" s="5" t="s">
        <v>52</v>
      </c>
      <c r="O830" s="5">
        <v>2.0</v>
      </c>
      <c r="P830" s="5" t="s">
        <v>7894</v>
      </c>
      <c r="Q830" s="5" t="s">
        <v>3475</v>
      </c>
      <c r="R830" s="5">
        <v>126.0</v>
      </c>
      <c r="S830" s="5" t="s">
        <v>1077</v>
      </c>
      <c r="T830" s="5">
        <v>0.0</v>
      </c>
      <c r="U830" s="5" t="s">
        <v>70</v>
      </c>
      <c r="V830" s="5" t="s">
        <v>7895</v>
      </c>
      <c r="W830" s="5" t="s">
        <v>52</v>
      </c>
      <c r="X830" s="5" t="s">
        <v>52</v>
      </c>
      <c r="Y830" s="5" t="s">
        <v>3887</v>
      </c>
      <c r="Z830" s="5" t="s">
        <v>7896</v>
      </c>
      <c r="AA830" s="5" t="s">
        <v>235</v>
      </c>
      <c r="AB830" s="5" t="s">
        <v>52</v>
      </c>
      <c r="AC830" s="5" t="s">
        <v>5289</v>
      </c>
      <c r="AD830" s="5" t="s">
        <v>5290</v>
      </c>
      <c r="AE830" s="5" t="s">
        <v>5291</v>
      </c>
      <c r="AF830" s="5" t="s">
        <v>52</v>
      </c>
      <c r="AG830" s="5" t="s">
        <v>52</v>
      </c>
      <c r="AH830" s="5" t="s">
        <v>52</v>
      </c>
      <c r="AI830" s="5" t="s">
        <v>6203</v>
      </c>
      <c r="AJ830" s="5" t="s">
        <v>6210</v>
      </c>
      <c r="AK830" s="5" t="s">
        <v>3481</v>
      </c>
    </row>
    <row r="831" ht="15.75" customHeight="1">
      <c r="A831" s="5" t="s">
        <v>7897</v>
      </c>
      <c r="B831" s="5" t="s">
        <v>3493</v>
      </c>
      <c r="C831" s="5" t="s">
        <v>3469</v>
      </c>
      <c r="D831" s="6">
        <v>44595.0</v>
      </c>
      <c r="E831" s="5">
        <v>156270.0</v>
      </c>
      <c r="F831" s="5">
        <v>71032.0</v>
      </c>
      <c r="G831" s="5" t="s">
        <v>1419</v>
      </c>
      <c r="H831" s="5" t="s">
        <v>2784</v>
      </c>
      <c r="I831" s="5" t="s">
        <v>7063</v>
      </c>
      <c r="J831" s="5" t="s">
        <v>256</v>
      </c>
      <c r="K831" s="5" t="s">
        <v>4021</v>
      </c>
      <c r="L831" s="5" t="s">
        <v>3494</v>
      </c>
      <c r="M831" s="5" t="s">
        <v>3473</v>
      </c>
      <c r="N831" s="5" t="s">
        <v>52</v>
      </c>
      <c r="O831" s="5">
        <v>3.0</v>
      </c>
      <c r="P831" s="5" t="s">
        <v>7898</v>
      </c>
      <c r="Q831" s="5" t="s">
        <v>3360</v>
      </c>
      <c r="R831" s="5">
        <v>115.0</v>
      </c>
      <c r="S831" s="5" t="s">
        <v>1077</v>
      </c>
      <c r="T831" s="5">
        <v>0.0</v>
      </c>
      <c r="U831" s="5" t="s">
        <v>70</v>
      </c>
      <c r="V831" s="5" t="s">
        <v>7899</v>
      </c>
      <c r="W831" s="5" t="s">
        <v>52</v>
      </c>
      <c r="X831" s="5" t="s">
        <v>52</v>
      </c>
      <c r="Y831" s="5" t="s">
        <v>3887</v>
      </c>
      <c r="Z831" s="5" t="s">
        <v>7900</v>
      </c>
      <c r="AA831" s="5" t="s">
        <v>235</v>
      </c>
      <c r="AB831" s="5" t="s">
        <v>52</v>
      </c>
      <c r="AC831" s="5" t="s">
        <v>5289</v>
      </c>
      <c r="AD831" s="5" t="s">
        <v>5290</v>
      </c>
      <c r="AE831" s="5" t="s">
        <v>5291</v>
      </c>
      <c r="AF831" s="5" t="s">
        <v>52</v>
      </c>
      <c r="AG831" s="5" t="s">
        <v>52</v>
      </c>
      <c r="AH831" s="5" t="s">
        <v>52</v>
      </c>
      <c r="AI831" s="5" t="s">
        <v>6203</v>
      </c>
      <c r="AJ831" s="5" t="s">
        <v>7901</v>
      </c>
      <c r="AK831" s="5" t="s">
        <v>3481</v>
      </c>
    </row>
    <row r="832" ht="15.75" customHeight="1">
      <c r="A832" s="5" t="s">
        <v>7902</v>
      </c>
      <c r="B832" s="5" t="s">
        <v>577</v>
      </c>
      <c r="C832" s="5" t="s">
        <v>7903</v>
      </c>
      <c r="D832" s="6">
        <v>44594.0</v>
      </c>
      <c r="E832" s="5">
        <v>44270.0</v>
      </c>
      <c r="F832" s="5">
        <v>20123.0</v>
      </c>
      <c r="G832" s="5" t="s">
        <v>1458</v>
      </c>
      <c r="H832" s="5" t="s">
        <v>45</v>
      </c>
      <c r="I832" s="5" t="s">
        <v>5172</v>
      </c>
      <c r="J832" s="5" t="s">
        <v>1460</v>
      </c>
      <c r="K832" s="5" t="s">
        <v>7904</v>
      </c>
      <c r="L832" s="5" t="s">
        <v>5666</v>
      </c>
      <c r="M832" s="5" t="s">
        <v>7905</v>
      </c>
      <c r="N832" s="5" t="s">
        <v>52</v>
      </c>
      <c r="O832" s="5">
        <v>1.0</v>
      </c>
      <c r="P832" s="5" t="s">
        <v>7906</v>
      </c>
      <c r="Q832" s="5" t="s">
        <v>244</v>
      </c>
      <c r="R832" s="5">
        <v>2106.0</v>
      </c>
      <c r="S832" s="5" t="s">
        <v>115</v>
      </c>
      <c r="T832" s="5">
        <v>49.0</v>
      </c>
      <c r="U832" s="5" t="s">
        <v>70</v>
      </c>
      <c r="V832" s="5" t="s">
        <v>7907</v>
      </c>
      <c r="W832" s="5" t="s">
        <v>52</v>
      </c>
      <c r="X832" s="5" t="s">
        <v>52</v>
      </c>
      <c r="Y832" s="5" t="s">
        <v>7908</v>
      </c>
      <c r="Z832" s="5" t="s">
        <v>7909</v>
      </c>
      <c r="AA832" s="5" t="s">
        <v>730</v>
      </c>
      <c r="AB832" s="5" t="s">
        <v>52</v>
      </c>
      <c r="AC832" s="5" t="s">
        <v>72</v>
      </c>
      <c r="AD832" s="5" t="s">
        <v>73</v>
      </c>
      <c r="AE832" s="5" t="s">
        <v>74</v>
      </c>
      <c r="AF832" s="5" t="s">
        <v>75</v>
      </c>
      <c r="AG832" s="5" t="s">
        <v>76</v>
      </c>
      <c r="AH832" s="5" t="s">
        <v>77</v>
      </c>
      <c r="AI832" s="5" t="s">
        <v>2309</v>
      </c>
      <c r="AJ832" s="5" t="s">
        <v>3604</v>
      </c>
      <c r="AK832" s="5" t="s">
        <v>7910</v>
      </c>
    </row>
    <row r="833" ht="15.75" customHeight="1">
      <c r="A833" s="5" t="s">
        <v>7911</v>
      </c>
      <c r="B833" s="5" t="s">
        <v>2554</v>
      </c>
      <c r="C833" s="5" t="s">
        <v>6113</v>
      </c>
      <c r="D833" s="6">
        <v>44593.0</v>
      </c>
      <c r="E833" s="5">
        <v>14234.0</v>
      </c>
      <c r="F833" s="5">
        <v>6470.0</v>
      </c>
      <c r="G833" s="5" t="s">
        <v>1502</v>
      </c>
      <c r="H833" s="5" t="s">
        <v>1792</v>
      </c>
      <c r="I833" s="5" t="s">
        <v>7912</v>
      </c>
      <c r="J833" s="5" t="s">
        <v>1504</v>
      </c>
      <c r="K833" s="5" t="s">
        <v>391</v>
      </c>
      <c r="L833" s="5" t="s">
        <v>7913</v>
      </c>
      <c r="M833" s="5" t="s">
        <v>7914</v>
      </c>
      <c r="N833" s="5">
        <v>29301.0</v>
      </c>
      <c r="O833" s="5">
        <v>1.0</v>
      </c>
      <c r="P833" s="5" t="s">
        <v>7915</v>
      </c>
      <c r="Q833" s="5" t="s">
        <v>244</v>
      </c>
      <c r="R833" s="5">
        <v>799.0</v>
      </c>
      <c r="S833" s="5" t="s">
        <v>69</v>
      </c>
      <c r="T833" s="5">
        <v>53.0</v>
      </c>
      <c r="U833" s="5" t="s">
        <v>70</v>
      </c>
      <c r="V833" s="5" t="s">
        <v>7916</v>
      </c>
      <c r="W833" s="5" t="s">
        <v>52</v>
      </c>
      <c r="X833" s="5" t="s">
        <v>52</v>
      </c>
      <c r="Y833" s="5" t="s">
        <v>7917</v>
      </c>
      <c r="Z833" s="5" t="s">
        <v>7918</v>
      </c>
      <c r="AA833" s="5" t="s">
        <v>235</v>
      </c>
      <c r="AB833" s="5" t="s">
        <v>283</v>
      </c>
      <c r="AC833" s="5" t="s">
        <v>72</v>
      </c>
      <c r="AD833" s="5" t="s">
        <v>73</v>
      </c>
      <c r="AE833" s="5" t="s">
        <v>74</v>
      </c>
      <c r="AF833" s="5" t="s">
        <v>75</v>
      </c>
      <c r="AG833" s="5" t="s">
        <v>76</v>
      </c>
      <c r="AH833" s="5" t="s">
        <v>77</v>
      </c>
      <c r="AI833" s="5" t="s">
        <v>2554</v>
      </c>
      <c r="AJ833" s="5" t="s">
        <v>7919</v>
      </c>
      <c r="AK833" s="5" t="s">
        <v>2556</v>
      </c>
    </row>
    <row r="834" ht="15.75" customHeight="1">
      <c r="A834" s="5" t="s">
        <v>7920</v>
      </c>
      <c r="B834" s="5" t="s">
        <v>7921</v>
      </c>
      <c r="C834" s="5" t="s">
        <v>7922</v>
      </c>
      <c r="D834" s="6">
        <v>44589.0</v>
      </c>
      <c r="E834" s="5">
        <v>35823.0</v>
      </c>
      <c r="F834" s="5">
        <v>16283.0</v>
      </c>
      <c r="G834" s="5" t="s">
        <v>170</v>
      </c>
      <c r="H834" s="5" t="s">
        <v>171</v>
      </c>
      <c r="I834" s="5" t="s">
        <v>7923</v>
      </c>
      <c r="J834" s="5" t="s">
        <v>170</v>
      </c>
      <c r="K834" s="5" t="s">
        <v>7924</v>
      </c>
      <c r="L834" s="5" t="s">
        <v>7925</v>
      </c>
      <c r="M834" s="5" t="s">
        <v>7926</v>
      </c>
      <c r="N834" s="5">
        <v>63017.0</v>
      </c>
      <c r="O834" s="5">
        <v>1.0</v>
      </c>
      <c r="P834" s="5" t="s">
        <v>7927</v>
      </c>
      <c r="Q834" s="5">
        <v>4500.0</v>
      </c>
      <c r="R834" s="5">
        <v>5524.0</v>
      </c>
      <c r="S834" s="5" t="s">
        <v>69</v>
      </c>
      <c r="T834" s="5">
        <v>0.0</v>
      </c>
      <c r="U834" s="5" t="s">
        <v>52</v>
      </c>
      <c r="V834" s="5" t="s">
        <v>7928</v>
      </c>
      <c r="W834" s="5" t="s">
        <v>55</v>
      </c>
      <c r="X834" s="5" t="s">
        <v>7929</v>
      </c>
      <c r="Y834" s="5" t="s">
        <v>7930</v>
      </c>
      <c r="Z834" s="5" t="s">
        <v>7931</v>
      </c>
      <c r="AA834" s="5" t="s">
        <v>119</v>
      </c>
      <c r="AB834" s="5" t="s">
        <v>52</v>
      </c>
      <c r="AC834" s="5" t="s">
        <v>7932</v>
      </c>
      <c r="AD834" s="5" t="s">
        <v>7933</v>
      </c>
      <c r="AE834" s="5" t="s">
        <v>7934</v>
      </c>
      <c r="AF834" s="5" t="s">
        <v>1569</v>
      </c>
      <c r="AG834" s="5">
        <v>60010.0</v>
      </c>
      <c r="AH834" s="5" t="s">
        <v>7935</v>
      </c>
      <c r="AI834" s="5" t="s">
        <v>7921</v>
      </c>
      <c r="AJ834" s="5" t="s">
        <v>7936</v>
      </c>
      <c r="AK834" s="5" t="s">
        <v>59</v>
      </c>
    </row>
    <row r="835" ht="15.75" customHeight="1">
      <c r="A835" s="5" t="s">
        <v>7937</v>
      </c>
      <c r="B835" s="5" t="s">
        <v>577</v>
      </c>
      <c r="C835" s="5" t="s">
        <v>7938</v>
      </c>
      <c r="D835" s="6">
        <v>44588.0</v>
      </c>
      <c r="E835" s="5">
        <v>43311.0</v>
      </c>
      <c r="F835" s="5">
        <v>19687.0</v>
      </c>
      <c r="G835" s="5" t="s">
        <v>2389</v>
      </c>
      <c r="H835" s="5" t="s">
        <v>3215</v>
      </c>
      <c r="I835" s="5" t="s">
        <v>7939</v>
      </c>
      <c r="J835" s="5" t="s">
        <v>2391</v>
      </c>
      <c r="K835" s="5" t="s">
        <v>7940</v>
      </c>
      <c r="L835" s="5" t="s">
        <v>7941</v>
      </c>
      <c r="M835" s="5" t="s">
        <v>7942</v>
      </c>
      <c r="N835" s="5" t="s">
        <v>52</v>
      </c>
      <c r="O835" s="5">
        <v>1.0</v>
      </c>
      <c r="P835" s="5" t="s">
        <v>7943</v>
      </c>
      <c r="Q835" s="5">
        <v>4510.0</v>
      </c>
      <c r="R835" s="5">
        <v>960.0</v>
      </c>
      <c r="S835" s="5" t="s">
        <v>374</v>
      </c>
      <c r="T835" s="5">
        <v>0.0</v>
      </c>
      <c r="U835" s="5" t="s">
        <v>93</v>
      </c>
      <c r="V835" s="5" t="s">
        <v>7944</v>
      </c>
      <c r="W835" s="5" t="s">
        <v>55</v>
      </c>
      <c r="X835" s="5" t="s">
        <v>7945</v>
      </c>
      <c r="Y835" s="5" t="s">
        <v>7946</v>
      </c>
      <c r="Z835" s="5" t="s">
        <v>7947</v>
      </c>
      <c r="AA835" s="5" t="s">
        <v>260</v>
      </c>
      <c r="AB835" s="5" t="s">
        <v>52</v>
      </c>
      <c r="AC835" s="5" t="s">
        <v>3141</v>
      </c>
      <c r="AD835" s="5" t="s">
        <v>3142</v>
      </c>
      <c r="AE835" s="5" t="s">
        <v>162</v>
      </c>
      <c r="AF835" s="5" t="s">
        <v>52</v>
      </c>
      <c r="AG835" s="5" t="s">
        <v>52</v>
      </c>
      <c r="AH835" s="5" t="s">
        <v>3143</v>
      </c>
      <c r="AI835" s="5" t="s">
        <v>102</v>
      </c>
      <c r="AJ835" s="5" t="s">
        <v>102</v>
      </c>
      <c r="AK835" s="5" t="s">
        <v>7948</v>
      </c>
    </row>
    <row r="836" ht="15.75" customHeight="1">
      <c r="A836" s="5" t="s">
        <v>7949</v>
      </c>
      <c r="B836" s="5" t="s">
        <v>4400</v>
      </c>
      <c r="C836" s="5" t="s">
        <v>102</v>
      </c>
      <c r="D836" s="6">
        <v>44588.0</v>
      </c>
      <c r="E836" s="5">
        <v>37759.0</v>
      </c>
      <c r="F836" s="5">
        <v>17163.0</v>
      </c>
      <c r="G836" s="5" t="s">
        <v>900</v>
      </c>
      <c r="H836" s="5" t="s">
        <v>189</v>
      </c>
      <c r="I836" s="5" t="s">
        <v>6214</v>
      </c>
      <c r="J836" s="5" t="s">
        <v>872</v>
      </c>
      <c r="K836" s="5" t="s">
        <v>7950</v>
      </c>
      <c r="L836" s="5" t="s">
        <v>7951</v>
      </c>
      <c r="M836" s="5" t="s">
        <v>102</v>
      </c>
      <c r="N836" s="5">
        <v>77040.0</v>
      </c>
      <c r="O836" s="5">
        <v>1.0</v>
      </c>
      <c r="P836" s="5" t="s">
        <v>7952</v>
      </c>
      <c r="Q836" s="5">
        <v>4510.0</v>
      </c>
      <c r="R836" s="5">
        <v>1028.0</v>
      </c>
      <c r="S836" s="5" t="s">
        <v>69</v>
      </c>
      <c r="T836" s="5">
        <v>0.0</v>
      </c>
      <c r="U836" s="5" t="s">
        <v>52</v>
      </c>
      <c r="V836" s="5" t="s">
        <v>7953</v>
      </c>
      <c r="W836" s="5" t="s">
        <v>52</v>
      </c>
      <c r="X836" s="5" t="s">
        <v>52</v>
      </c>
      <c r="Y836" s="5" t="s">
        <v>7954</v>
      </c>
      <c r="Z836" s="5" t="s">
        <v>7955</v>
      </c>
      <c r="AA836" s="5" t="s">
        <v>1831</v>
      </c>
      <c r="AB836" s="5" t="s">
        <v>52</v>
      </c>
      <c r="AC836" s="5" t="s">
        <v>216</v>
      </c>
      <c r="AD836" s="5" t="s">
        <v>217</v>
      </c>
      <c r="AE836" s="5" t="s">
        <v>218</v>
      </c>
      <c r="AF836" s="5" t="s">
        <v>52</v>
      </c>
      <c r="AG836" s="5" t="s">
        <v>52</v>
      </c>
      <c r="AH836" s="5" t="s">
        <v>52</v>
      </c>
      <c r="AI836" s="5" t="s">
        <v>7956</v>
      </c>
      <c r="AJ836" s="5" t="s">
        <v>7957</v>
      </c>
      <c r="AK836" s="5" t="s">
        <v>4410</v>
      </c>
    </row>
    <row r="837" ht="15.75" customHeight="1">
      <c r="A837" s="5" t="s">
        <v>7958</v>
      </c>
      <c r="B837" s="5" t="s">
        <v>577</v>
      </c>
      <c r="C837" s="5" t="s">
        <v>7959</v>
      </c>
      <c r="D837" s="6">
        <v>44588.0</v>
      </c>
      <c r="E837" s="5">
        <v>35183.0</v>
      </c>
      <c r="F837" s="5">
        <v>15992.0</v>
      </c>
      <c r="G837" s="5" t="s">
        <v>579</v>
      </c>
      <c r="H837" s="5" t="s">
        <v>45</v>
      </c>
      <c r="I837" s="5" t="s">
        <v>7960</v>
      </c>
      <c r="J837" s="5" t="s">
        <v>581</v>
      </c>
      <c r="K837" s="5" t="s">
        <v>7961</v>
      </c>
      <c r="L837" s="5" t="s">
        <v>7962</v>
      </c>
      <c r="M837" s="5" t="s">
        <v>7963</v>
      </c>
      <c r="N837" s="5" t="s">
        <v>52</v>
      </c>
      <c r="O837" s="5">
        <v>1.0</v>
      </c>
      <c r="P837" s="5" t="s">
        <v>7964</v>
      </c>
      <c r="Q837" s="5" t="s">
        <v>244</v>
      </c>
      <c r="R837" s="5">
        <v>1009.0</v>
      </c>
      <c r="S837" s="5" t="s">
        <v>115</v>
      </c>
      <c r="T837" s="5">
        <v>55.0</v>
      </c>
      <c r="U837" s="5" t="s">
        <v>70</v>
      </c>
      <c r="V837" s="5" t="s">
        <v>7965</v>
      </c>
      <c r="W837" s="5" t="s">
        <v>52</v>
      </c>
      <c r="X837" s="5" t="s">
        <v>52</v>
      </c>
      <c r="Y837" s="5" t="s">
        <v>7908</v>
      </c>
      <c r="Z837" s="5" t="s">
        <v>7966</v>
      </c>
      <c r="AA837" s="5" t="s">
        <v>59</v>
      </c>
      <c r="AB837" s="5" t="s">
        <v>52</v>
      </c>
      <c r="AC837" s="5" t="s">
        <v>72</v>
      </c>
      <c r="AD837" s="5" t="s">
        <v>73</v>
      </c>
      <c r="AE837" s="5" t="s">
        <v>74</v>
      </c>
      <c r="AF837" s="5" t="s">
        <v>75</v>
      </c>
      <c r="AG837" s="5" t="s">
        <v>76</v>
      </c>
      <c r="AH837" s="5" t="s">
        <v>77</v>
      </c>
      <c r="AI837" s="5" t="s">
        <v>3093</v>
      </c>
      <c r="AJ837" s="5" t="s">
        <v>3604</v>
      </c>
      <c r="AK837" s="5" t="s">
        <v>589</v>
      </c>
    </row>
    <row r="838" ht="15.75" customHeight="1">
      <c r="A838" s="5" t="s">
        <v>7967</v>
      </c>
      <c r="B838" s="5" t="s">
        <v>5382</v>
      </c>
      <c r="C838" s="5" t="s">
        <v>7968</v>
      </c>
      <c r="D838" s="6">
        <v>44587.0</v>
      </c>
      <c r="E838" s="5">
        <v>40799.0</v>
      </c>
      <c r="F838" s="5">
        <v>18545.0</v>
      </c>
      <c r="G838" s="5" t="s">
        <v>766</v>
      </c>
      <c r="H838" s="5" t="s">
        <v>149</v>
      </c>
      <c r="I838" s="5" t="s">
        <v>7969</v>
      </c>
      <c r="J838" s="5" t="s">
        <v>768</v>
      </c>
      <c r="K838" s="5" t="s">
        <v>7970</v>
      </c>
      <c r="L838" s="5" t="s">
        <v>7971</v>
      </c>
      <c r="M838" s="5" t="s">
        <v>7972</v>
      </c>
      <c r="N838" s="5" t="s">
        <v>5387</v>
      </c>
      <c r="O838" s="5">
        <v>2.0</v>
      </c>
      <c r="P838" s="5" t="s">
        <v>7973</v>
      </c>
      <c r="Q838" s="5" t="s">
        <v>156</v>
      </c>
      <c r="R838" s="5">
        <v>4403.0</v>
      </c>
      <c r="S838" s="5" t="s">
        <v>115</v>
      </c>
      <c r="T838" s="5">
        <v>0.0</v>
      </c>
      <c r="U838" s="5" t="s">
        <v>70</v>
      </c>
      <c r="V838" s="5" t="s">
        <v>7974</v>
      </c>
      <c r="W838" s="5" t="s">
        <v>52</v>
      </c>
      <c r="X838" s="5" t="s">
        <v>52</v>
      </c>
      <c r="Y838" s="5" t="s">
        <v>7975</v>
      </c>
      <c r="Z838" s="5" t="s">
        <v>7976</v>
      </c>
      <c r="AA838" s="5" t="s">
        <v>235</v>
      </c>
      <c r="AB838" s="5" t="s">
        <v>52</v>
      </c>
      <c r="AC838" s="5" t="s">
        <v>398</v>
      </c>
      <c r="AD838" s="5" t="s">
        <v>399</v>
      </c>
      <c r="AE838" s="5" t="s">
        <v>400</v>
      </c>
      <c r="AF838" s="5" t="s">
        <v>401</v>
      </c>
      <c r="AG838" s="5">
        <v>23502.0</v>
      </c>
      <c r="AH838" s="5" t="s">
        <v>402</v>
      </c>
      <c r="AI838" s="5" t="s">
        <v>7977</v>
      </c>
      <c r="AJ838" s="5" t="s">
        <v>7978</v>
      </c>
      <c r="AK838" s="5" t="s">
        <v>776</v>
      </c>
    </row>
    <row r="839" ht="15.75" customHeight="1">
      <c r="A839" s="5" t="s">
        <v>7979</v>
      </c>
      <c r="B839" s="5" t="s">
        <v>3493</v>
      </c>
      <c r="C839" s="5" t="s">
        <v>5603</v>
      </c>
      <c r="D839" s="6">
        <v>44584.0</v>
      </c>
      <c r="E839" s="5">
        <v>111012.0</v>
      </c>
      <c r="F839" s="5">
        <v>50460.0</v>
      </c>
      <c r="G839" s="5" t="s">
        <v>1419</v>
      </c>
      <c r="H839" s="5" t="s">
        <v>2784</v>
      </c>
      <c r="I839" s="5" t="s">
        <v>6088</v>
      </c>
      <c r="J839" s="5" t="s">
        <v>256</v>
      </c>
      <c r="K839" s="5" t="s">
        <v>3471</v>
      </c>
      <c r="L839" s="5" t="s">
        <v>7237</v>
      </c>
      <c r="M839" s="5" t="s">
        <v>7238</v>
      </c>
      <c r="N839" s="5" t="s">
        <v>52</v>
      </c>
      <c r="O839" s="5">
        <v>2.0</v>
      </c>
      <c r="P839" s="5" t="s">
        <v>7980</v>
      </c>
      <c r="Q839" s="5" t="s">
        <v>3475</v>
      </c>
      <c r="R839" s="5">
        <v>157.0</v>
      </c>
      <c r="S839" s="5" t="s">
        <v>1077</v>
      </c>
      <c r="T839" s="5">
        <v>0.0</v>
      </c>
      <c r="U839" s="5" t="s">
        <v>70</v>
      </c>
      <c r="V839" s="5" t="s">
        <v>7981</v>
      </c>
      <c r="W839" s="5" t="s">
        <v>52</v>
      </c>
      <c r="X839" s="5" t="s">
        <v>52</v>
      </c>
      <c r="Y839" s="5" t="s">
        <v>7454</v>
      </c>
      <c r="Z839" s="5" t="s">
        <v>7982</v>
      </c>
      <c r="AA839" s="5" t="s">
        <v>180</v>
      </c>
      <c r="AB839" s="5" t="s">
        <v>52</v>
      </c>
      <c r="AC839" s="5" t="s">
        <v>5289</v>
      </c>
      <c r="AD839" s="5" t="s">
        <v>5290</v>
      </c>
      <c r="AE839" s="5" t="s">
        <v>5291</v>
      </c>
      <c r="AF839" s="5" t="s">
        <v>52</v>
      </c>
      <c r="AG839" s="5" t="s">
        <v>52</v>
      </c>
      <c r="AH839" s="5" t="s">
        <v>52</v>
      </c>
      <c r="AI839" s="5" t="s">
        <v>7983</v>
      </c>
      <c r="AJ839" s="5" t="s">
        <v>7984</v>
      </c>
      <c r="AK839" s="5" t="s">
        <v>7245</v>
      </c>
    </row>
    <row r="840" ht="15.75" customHeight="1">
      <c r="A840" s="5" t="s">
        <v>7985</v>
      </c>
      <c r="B840" s="5" t="s">
        <v>7986</v>
      </c>
      <c r="C840" s="5" t="s">
        <v>7987</v>
      </c>
      <c r="D840" s="6">
        <v>44583.0</v>
      </c>
      <c r="E840" s="5">
        <v>19455.0</v>
      </c>
      <c r="F840" s="5">
        <v>8843.0</v>
      </c>
      <c r="G840" s="5" t="s">
        <v>2389</v>
      </c>
      <c r="H840" s="5" t="s">
        <v>1069</v>
      </c>
      <c r="I840" s="5" t="s">
        <v>7988</v>
      </c>
      <c r="J840" s="5" t="s">
        <v>2391</v>
      </c>
      <c r="K840" s="5" t="s">
        <v>3796</v>
      </c>
      <c r="L840" s="5" t="s">
        <v>7989</v>
      </c>
      <c r="M840" s="5" t="s">
        <v>7990</v>
      </c>
      <c r="N840" s="5">
        <v>33122.0</v>
      </c>
      <c r="O840" s="5">
        <v>1.0</v>
      </c>
      <c r="P840" s="5" t="s">
        <v>7991</v>
      </c>
      <c r="Q840" s="5">
        <v>2210.0</v>
      </c>
      <c r="R840" s="5">
        <v>502.0</v>
      </c>
      <c r="S840" s="5" t="s">
        <v>92</v>
      </c>
      <c r="T840" s="5">
        <v>27.0</v>
      </c>
      <c r="U840" s="5" t="s">
        <v>93</v>
      </c>
      <c r="V840" s="5" t="s">
        <v>7992</v>
      </c>
      <c r="W840" s="5" t="s">
        <v>52</v>
      </c>
      <c r="X840" s="5" t="s">
        <v>52</v>
      </c>
      <c r="Y840" s="5" t="s">
        <v>7993</v>
      </c>
      <c r="Z840" s="5" t="s">
        <v>7994</v>
      </c>
      <c r="AA840" s="5" t="s">
        <v>260</v>
      </c>
      <c r="AB840" s="5" t="s">
        <v>52</v>
      </c>
      <c r="AC840" s="5" t="s">
        <v>216</v>
      </c>
      <c r="AD840" s="5" t="s">
        <v>217</v>
      </c>
      <c r="AE840" s="5" t="s">
        <v>218</v>
      </c>
      <c r="AF840" s="5" t="s">
        <v>52</v>
      </c>
      <c r="AG840" s="5" t="s">
        <v>52</v>
      </c>
      <c r="AH840" s="5" t="s">
        <v>52</v>
      </c>
      <c r="AI840" s="5" t="s">
        <v>7995</v>
      </c>
      <c r="AJ840" s="5" t="s">
        <v>7996</v>
      </c>
      <c r="AK840" s="5" t="s">
        <v>6954</v>
      </c>
    </row>
    <row r="841" ht="15.75" customHeight="1">
      <c r="A841" s="5" t="s">
        <v>7997</v>
      </c>
      <c r="B841" s="5" t="s">
        <v>577</v>
      </c>
      <c r="C841" s="5" t="s">
        <v>7998</v>
      </c>
      <c r="D841" s="6">
        <v>44583.0</v>
      </c>
      <c r="E841" s="5">
        <v>15394.0</v>
      </c>
      <c r="F841" s="5">
        <v>6997.0</v>
      </c>
      <c r="G841" s="5" t="s">
        <v>634</v>
      </c>
      <c r="H841" s="5" t="s">
        <v>480</v>
      </c>
      <c r="I841" s="5" t="s">
        <v>7999</v>
      </c>
      <c r="J841" s="5" t="s">
        <v>274</v>
      </c>
      <c r="K841" s="5" t="s">
        <v>8000</v>
      </c>
      <c r="L841" s="5" t="s">
        <v>8001</v>
      </c>
      <c r="M841" s="5" t="s">
        <v>8002</v>
      </c>
      <c r="N841" s="5" t="s">
        <v>52</v>
      </c>
      <c r="O841" s="5">
        <v>1.0</v>
      </c>
      <c r="P841" s="5" t="s">
        <v>8003</v>
      </c>
      <c r="Q841" s="5" t="s">
        <v>244</v>
      </c>
      <c r="R841" s="5">
        <v>4120.0</v>
      </c>
      <c r="S841" s="5" t="s">
        <v>115</v>
      </c>
      <c r="T841" s="5">
        <v>62.0</v>
      </c>
      <c r="U841" s="5" t="s">
        <v>70</v>
      </c>
      <c r="V841" s="5" t="s">
        <v>8004</v>
      </c>
      <c r="W841" s="5" t="s">
        <v>52</v>
      </c>
      <c r="X841" s="5" t="s">
        <v>52</v>
      </c>
      <c r="Y841" s="5" t="s">
        <v>8005</v>
      </c>
      <c r="Z841" s="5" t="s">
        <v>8006</v>
      </c>
      <c r="AA841" s="5" t="s">
        <v>235</v>
      </c>
      <c r="AB841" s="5" t="s">
        <v>52</v>
      </c>
      <c r="AC841" s="5" t="s">
        <v>72</v>
      </c>
      <c r="AD841" s="5" t="s">
        <v>73</v>
      </c>
      <c r="AE841" s="5" t="s">
        <v>74</v>
      </c>
      <c r="AF841" s="5" t="s">
        <v>75</v>
      </c>
      <c r="AG841" s="5" t="s">
        <v>76</v>
      </c>
      <c r="AH841" s="5" t="s">
        <v>77</v>
      </c>
      <c r="AI841" s="5" t="s">
        <v>3093</v>
      </c>
      <c r="AJ841" s="5" t="s">
        <v>8007</v>
      </c>
      <c r="AK841" s="5" t="s">
        <v>1874</v>
      </c>
    </row>
    <row r="842" ht="15.75" customHeight="1">
      <c r="A842" s="5" t="s">
        <v>8008</v>
      </c>
      <c r="B842" s="5" t="s">
        <v>8009</v>
      </c>
      <c r="C842" s="5" t="s">
        <v>8010</v>
      </c>
      <c r="D842" s="6">
        <v>44580.0</v>
      </c>
      <c r="E842" s="5">
        <v>70635.0</v>
      </c>
      <c r="F842" s="5">
        <v>32107.0</v>
      </c>
      <c r="G842" s="5" t="s">
        <v>4673</v>
      </c>
      <c r="H842" s="5" t="s">
        <v>45</v>
      </c>
      <c r="I842" s="5" t="s">
        <v>5799</v>
      </c>
      <c r="J842" s="5" t="s">
        <v>3808</v>
      </c>
      <c r="K842" s="5" t="s">
        <v>8011</v>
      </c>
      <c r="L842" s="5" t="s">
        <v>8012</v>
      </c>
      <c r="M842" s="5" t="s">
        <v>8013</v>
      </c>
      <c r="N842" s="5">
        <v>2451.0</v>
      </c>
      <c r="O842" s="5">
        <v>5.0</v>
      </c>
      <c r="P842" s="5" t="s">
        <v>8014</v>
      </c>
      <c r="Q842" s="5" t="s">
        <v>1596</v>
      </c>
      <c r="R842" s="5">
        <v>4403.0</v>
      </c>
      <c r="S842" s="5" t="s">
        <v>69</v>
      </c>
      <c r="T842" s="5">
        <v>317.0</v>
      </c>
      <c r="U842" s="5" t="s">
        <v>70</v>
      </c>
      <c r="V842" s="5" t="s">
        <v>8015</v>
      </c>
      <c r="W842" s="5" t="s">
        <v>52</v>
      </c>
      <c r="X842" s="5" t="s">
        <v>52</v>
      </c>
      <c r="Y842" s="5" t="s">
        <v>8016</v>
      </c>
      <c r="Z842" s="5" t="s">
        <v>8017</v>
      </c>
      <c r="AA842" s="5" t="s">
        <v>119</v>
      </c>
      <c r="AB842" s="5" t="s">
        <v>283</v>
      </c>
      <c r="AC842" s="5" t="s">
        <v>72</v>
      </c>
      <c r="AD842" s="5" t="s">
        <v>73</v>
      </c>
      <c r="AE842" s="5" t="s">
        <v>74</v>
      </c>
      <c r="AF842" s="5" t="s">
        <v>75</v>
      </c>
      <c r="AG842" s="5" t="s">
        <v>76</v>
      </c>
      <c r="AH842" s="5" t="s">
        <v>77</v>
      </c>
      <c r="AI842" s="5" t="s">
        <v>8018</v>
      </c>
      <c r="AJ842" s="5" t="s">
        <v>8019</v>
      </c>
      <c r="AK842" s="5" t="s">
        <v>3653</v>
      </c>
    </row>
    <row r="843" ht="15.75" customHeight="1">
      <c r="A843" s="5" t="s">
        <v>8020</v>
      </c>
      <c r="B843" s="5" t="s">
        <v>1513</v>
      </c>
      <c r="C843" s="5" t="s">
        <v>8021</v>
      </c>
      <c r="D843" s="6">
        <v>44575.0</v>
      </c>
      <c r="E843" s="5">
        <v>62489.0</v>
      </c>
      <c r="F843" s="5">
        <v>28404.0</v>
      </c>
      <c r="G843" s="5" t="s">
        <v>4673</v>
      </c>
      <c r="H843" s="5" t="s">
        <v>1792</v>
      </c>
      <c r="I843" s="5" t="s">
        <v>8022</v>
      </c>
      <c r="J843" s="5" t="s">
        <v>3808</v>
      </c>
      <c r="K843" s="5" t="s">
        <v>8023</v>
      </c>
      <c r="L843" s="5" t="s">
        <v>4676</v>
      </c>
      <c r="M843" s="5" t="s">
        <v>8024</v>
      </c>
      <c r="N843" s="5">
        <v>29301.0</v>
      </c>
      <c r="O843" s="5">
        <v>5.0</v>
      </c>
      <c r="P843" s="5" t="s">
        <v>8025</v>
      </c>
      <c r="Q843" s="5" t="s">
        <v>1596</v>
      </c>
      <c r="R843" s="5">
        <v>4528.0</v>
      </c>
      <c r="S843" s="5" t="s">
        <v>69</v>
      </c>
      <c r="T843" s="5">
        <v>339.0</v>
      </c>
      <c r="U843" s="5" t="s">
        <v>70</v>
      </c>
      <c r="V843" s="5" t="s">
        <v>8026</v>
      </c>
      <c r="W843" s="5" t="s">
        <v>52</v>
      </c>
      <c r="X843" s="5" t="s">
        <v>52</v>
      </c>
      <c r="Y843" s="5" t="s">
        <v>8016</v>
      </c>
      <c r="Z843" s="5" t="s">
        <v>8027</v>
      </c>
      <c r="AA843" s="5" t="s">
        <v>235</v>
      </c>
      <c r="AB843" s="5" t="s">
        <v>283</v>
      </c>
      <c r="AC843" s="5" t="s">
        <v>72</v>
      </c>
      <c r="AD843" s="5" t="s">
        <v>73</v>
      </c>
      <c r="AE843" s="5" t="s">
        <v>74</v>
      </c>
      <c r="AF843" s="5" t="s">
        <v>75</v>
      </c>
      <c r="AG843" s="5" t="s">
        <v>76</v>
      </c>
      <c r="AH843" s="5" t="s">
        <v>77</v>
      </c>
      <c r="AI843" s="5" t="s">
        <v>1513</v>
      </c>
      <c r="AJ843" s="5" t="s">
        <v>5904</v>
      </c>
      <c r="AK843" s="5" t="s">
        <v>4683</v>
      </c>
    </row>
    <row r="844" ht="15.75" customHeight="1">
      <c r="A844" s="5" t="s">
        <v>8028</v>
      </c>
      <c r="B844" s="5" t="s">
        <v>8029</v>
      </c>
      <c r="C844" s="5" t="s">
        <v>8030</v>
      </c>
      <c r="D844" s="6">
        <v>44566.0</v>
      </c>
      <c r="E844" s="5">
        <v>22136.0</v>
      </c>
      <c r="F844" s="5">
        <v>10062.0</v>
      </c>
      <c r="G844" s="5" t="s">
        <v>719</v>
      </c>
      <c r="H844" s="5" t="s">
        <v>171</v>
      </c>
      <c r="I844" s="5" t="s">
        <v>8031</v>
      </c>
      <c r="J844" s="5" t="s">
        <v>274</v>
      </c>
      <c r="K844" s="5" t="s">
        <v>391</v>
      </c>
      <c r="L844" s="5" t="s">
        <v>8032</v>
      </c>
      <c r="M844" s="5" t="s">
        <v>8033</v>
      </c>
      <c r="N844" s="5">
        <v>90245.0</v>
      </c>
      <c r="O844" s="5">
        <v>1.0</v>
      </c>
      <c r="P844" s="5" t="s">
        <v>8034</v>
      </c>
      <c r="Q844" s="5">
        <v>4500.0</v>
      </c>
      <c r="R844" s="5">
        <v>886.0</v>
      </c>
      <c r="S844" s="5" t="s">
        <v>92</v>
      </c>
      <c r="T844" s="5">
        <v>0.0</v>
      </c>
      <c r="U844" s="5" t="s">
        <v>70</v>
      </c>
      <c r="V844" s="5" t="s">
        <v>8035</v>
      </c>
      <c r="W844" s="5" t="s">
        <v>71</v>
      </c>
      <c r="X844" s="5" t="s">
        <v>52</v>
      </c>
      <c r="Y844" s="5" t="s">
        <v>8036</v>
      </c>
      <c r="Z844" s="5" t="s">
        <v>8037</v>
      </c>
      <c r="AA844" s="5" t="s">
        <v>730</v>
      </c>
      <c r="AB844" s="5" t="s">
        <v>52</v>
      </c>
      <c r="AC844" s="5" t="s">
        <v>398</v>
      </c>
      <c r="AD844" s="5" t="s">
        <v>399</v>
      </c>
      <c r="AE844" s="5" t="s">
        <v>400</v>
      </c>
      <c r="AF844" s="5" t="s">
        <v>401</v>
      </c>
      <c r="AG844" s="5">
        <v>23502.0</v>
      </c>
      <c r="AH844" s="5" t="s">
        <v>402</v>
      </c>
      <c r="AI844" s="5" t="s">
        <v>8029</v>
      </c>
      <c r="AJ844" s="5" t="s">
        <v>8032</v>
      </c>
      <c r="AK844" s="5" t="s">
        <v>1142</v>
      </c>
    </row>
    <row r="845" ht="15.75" customHeight="1">
      <c r="A845" s="5" t="s">
        <v>8038</v>
      </c>
      <c r="B845" s="5" t="s">
        <v>8039</v>
      </c>
      <c r="C845" s="5" t="s">
        <v>8040</v>
      </c>
      <c r="D845" s="6">
        <v>44565.0</v>
      </c>
      <c r="E845" s="5">
        <v>171960.0</v>
      </c>
      <c r="F845" s="5">
        <v>78164.0</v>
      </c>
      <c r="G845" s="5" t="s">
        <v>130</v>
      </c>
      <c r="H845" s="5" t="s">
        <v>149</v>
      </c>
      <c r="I845" s="5" t="s">
        <v>5653</v>
      </c>
      <c r="J845" s="5" t="s">
        <v>133</v>
      </c>
      <c r="K845" s="5" t="s">
        <v>8041</v>
      </c>
      <c r="L845" s="5" t="s">
        <v>8042</v>
      </c>
      <c r="M845" s="5" t="s">
        <v>8043</v>
      </c>
      <c r="N845" s="5" t="s">
        <v>52</v>
      </c>
      <c r="O845" s="5">
        <v>3.0</v>
      </c>
      <c r="P845" s="5" t="s">
        <v>8044</v>
      </c>
      <c r="Q845" s="5" t="s">
        <v>8045</v>
      </c>
      <c r="R845" s="5">
        <v>144.0</v>
      </c>
      <c r="S845" s="5" t="s">
        <v>53</v>
      </c>
      <c r="T845" s="5">
        <v>0.0</v>
      </c>
      <c r="U845" s="5" t="s">
        <v>70</v>
      </c>
      <c r="V845" s="5" t="s">
        <v>8046</v>
      </c>
      <c r="W845" s="5" t="s">
        <v>52</v>
      </c>
      <c r="X845" s="5" t="s">
        <v>52</v>
      </c>
      <c r="Y845" s="5" t="s">
        <v>8047</v>
      </c>
      <c r="Z845" s="5" t="s">
        <v>8048</v>
      </c>
      <c r="AA845" s="5" t="s">
        <v>730</v>
      </c>
      <c r="AB845" s="5" t="s">
        <v>52</v>
      </c>
      <c r="AC845" s="5" t="s">
        <v>72</v>
      </c>
      <c r="AD845" s="5" t="s">
        <v>73</v>
      </c>
      <c r="AE845" s="5" t="s">
        <v>74</v>
      </c>
      <c r="AF845" s="5" t="s">
        <v>75</v>
      </c>
      <c r="AG845" s="5" t="s">
        <v>76</v>
      </c>
      <c r="AH845" s="5" t="s">
        <v>77</v>
      </c>
      <c r="AI845" s="5" t="s">
        <v>8039</v>
      </c>
      <c r="AJ845" s="5" t="s">
        <v>8049</v>
      </c>
      <c r="AK845" s="5" t="s">
        <v>928</v>
      </c>
    </row>
    <row r="846" ht="15.75" customHeight="1">
      <c r="A846" s="5" t="s">
        <v>8050</v>
      </c>
      <c r="B846" s="5" t="s">
        <v>2952</v>
      </c>
      <c r="C846" s="5" t="s">
        <v>2953</v>
      </c>
      <c r="D846" s="6">
        <v>44561.0</v>
      </c>
      <c r="E846" s="5">
        <v>38793.0</v>
      </c>
      <c r="F846" s="5">
        <v>17633.0</v>
      </c>
      <c r="G846" s="5" t="s">
        <v>963</v>
      </c>
      <c r="H846" s="5" t="s">
        <v>171</v>
      </c>
      <c r="I846" s="5" t="s">
        <v>4377</v>
      </c>
      <c r="J846" s="5" t="s">
        <v>965</v>
      </c>
      <c r="K846" s="5" t="s">
        <v>8051</v>
      </c>
      <c r="L846" s="5" t="s">
        <v>8052</v>
      </c>
      <c r="M846" s="5" t="s">
        <v>8053</v>
      </c>
      <c r="N846" s="5">
        <v>60143.0</v>
      </c>
      <c r="O846" s="5">
        <v>1.0</v>
      </c>
      <c r="P846" s="5" t="s">
        <v>8054</v>
      </c>
      <c r="Q846" s="5">
        <v>4500.0</v>
      </c>
      <c r="R846" s="5">
        <v>655.0</v>
      </c>
      <c r="S846" s="5" t="s">
        <v>115</v>
      </c>
      <c r="T846" s="5">
        <v>0.0</v>
      </c>
      <c r="U846" s="5" t="s">
        <v>70</v>
      </c>
      <c r="V846" s="5" t="s">
        <v>8055</v>
      </c>
      <c r="W846" s="5" t="s">
        <v>71</v>
      </c>
      <c r="X846" s="5" t="s">
        <v>52</v>
      </c>
      <c r="Y846" s="5" t="s">
        <v>8056</v>
      </c>
      <c r="Z846" s="5" t="s">
        <v>8057</v>
      </c>
      <c r="AA846" s="5" t="s">
        <v>730</v>
      </c>
      <c r="AB846" s="5" t="s">
        <v>283</v>
      </c>
      <c r="AC846" s="5" t="s">
        <v>398</v>
      </c>
      <c r="AD846" s="5" t="s">
        <v>399</v>
      </c>
      <c r="AE846" s="5" t="s">
        <v>400</v>
      </c>
      <c r="AF846" s="5" t="s">
        <v>401</v>
      </c>
      <c r="AG846" s="5">
        <v>23502.0</v>
      </c>
      <c r="AH846" s="5" t="s">
        <v>402</v>
      </c>
      <c r="AI846" s="5" t="s">
        <v>2952</v>
      </c>
      <c r="AJ846" s="5" t="s">
        <v>8058</v>
      </c>
      <c r="AK846" s="5" t="s">
        <v>735</v>
      </c>
    </row>
    <row r="847" ht="15.75" customHeight="1">
      <c r="A847" s="5" t="s">
        <v>8059</v>
      </c>
      <c r="B847" s="5" t="s">
        <v>8060</v>
      </c>
      <c r="C847" s="5" t="s">
        <v>8061</v>
      </c>
      <c r="D847" s="6">
        <v>44560.0</v>
      </c>
      <c r="E847" s="5">
        <v>52435.0</v>
      </c>
      <c r="F847" s="5">
        <v>23834.0</v>
      </c>
      <c r="G847" s="5" t="s">
        <v>107</v>
      </c>
      <c r="H847" s="5" t="s">
        <v>1792</v>
      </c>
      <c r="I847" s="5" t="s">
        <v>3180</v>
      </c>
      <c r="J847" s="5" t="s">
        <v>109</v>
      </c>
      <c r="K847" s="5" t="s">
        <v>8062</v>
      </c>
      <c r="L847" s="5" t="s">
        <v>8063</v>
      </c>
      <c r="M847" s="5" t="s">
        <v>8064</v>
      </c>
      <c r="N847" s="5" t="s">
        <v>52</v>
      </c>
      <c r="O847" s="5">
        <v>1.0</v>
      </c>
      <c r="P847" s="5" t="s">
        <v>8065</v>
      </c>
      <c r="Q847" s="5">
        <v>4200.0</v>
      </c>
      <c r="R847" s="5">
        <v>29.0</v>
      </c>
      <c r="S847" s="5" t="s">
        <v>115</v>
      </c>
      <c r="T847" s="5">
        <v>0.0</v>
      </c>
      <c r="U847" s="5" t="s">
        <v>70</v>
      </c>
      <c r="V847" s="5" t="s">
        <v>8066</v>
      </c>
      <c r="W847" s="5" t="s">
        <v>52</v>
      </c>
      <c r="X847" s="5" t="s">
        <v>52</v>
      </c>
      <c r="Y847" s="5" t="s">
        <v>8067</v>
      </c>
      <c r="Z847" s="5" t="s">
        <v>8068</v>
      </c>
      <c r="AA847" s="5" t="s">
        <v>200</v>
      </c>
      <c r="AB847" s="5" t="s">
        <v>52</v>
      </c>
      <c r="AC847" s="5" t="s">
        <v>398</v>
      </c>
      <c r="AD847" s="5" t="s">
        <v>399</v>
      </c>
      <c r="AE847" s="5" t="s">
        <v>400</v>
      </c>
      <c r="AF847" s="5" t="s">
        <v>401</v>
      </c>
      <c r="AG847" s="5">
        <v>23502.0</v>
      </c>
      <c r="AH847" s="5" t="s">
        <v>402</v>
      </c>
      <c r="AI847" s="5" t="s">
        <v>8060</v>
      </c>
      <c r="AJ847" s="5" t="s">
        <v>8069</v>
      </c>
      <c r="AK847" s="5" t="s">
        <v>126</v>
      </c>
    </row>
    <row r="848" ht="15.75" customHeight="1">
      <c r="A848" s="5" t="s">
        <v>8070</v>
      </c>
      <c r="B848" s="5" t="s">
        <v>8071</v>
      </c>
      <c r="C848" s="5" t="s">
        <v>8072</v>
      </c>
      <c r="D848" s="6">
        <v>44560.0</v>
      </c>
      <c r="E848" s="5">
        <v>12628.0</v>
      </c>
      <c r="F848" s="5">
        <v>5740.0</v>
      </c>
      <c r="G848" s="5" t="s">
        <v>2967</v>
      </c>
      <c r="H848" s="5" t="s">
        <v>366</v>
      </c>
      <c r="I848" s="5" t="s">
        <v>239</v>
      </c>
      <c r="J848" s="5" t="s">
        <v>1460</v>
      </c>
      <c r="K848" s="5" t="s">
        <v>5562</v>
      </c>
      <c r="L848" s="5" t="s">
        <v>8073</v>
      </c>
      <c r="M848" s="5" t="s">
        <v>8074</v>
      </c>
      <c r="N848" s="5">
        <v>52000.0</v>
      </c>
      <c r="O848" s="5">
        <v>1.0</v>
      </c>
      <c r="P848" s="5" t="s">
        <v>8075</v>
      </c>
      <c r="Q848" s="5">
        <v>4510.0</v>
      </c>
      <c r="R848" s="5">
        <v>13.0</v>
      </c>
      <c r="S848" s="5" t="s">
        <v>53</v>
      </c>
      <c r="T848" s="5">
        <v>0.0</v>
      </c>
      <c r="U848" s="5" t="s">
        <v>52</v>
      </c>
      <c r="V848" s="5" t="s">
        <v>8076</v>
      </c>
      <c r="W848" s="5" t="s">
        <v>52</v>
      </c>
      <c r="X848" s="5" t="s">
        <v>52</v>
      </c>
      <c r="Y848" s="5" t="s">
        <v>8047</v>
      </c>
      <c r="Z848" s="5" t="s">
        <v>8077</v>
      </c>
      <c r="AA848" s="5" t="s">
        <v>235</v>
      </c>
      <c r="AB848" s="5" t="s">
        <v>52</v>
      </c>
      <c r="AC848" s="5" t="s">
        <v>216</v>
      </c>
      <c r="AD848" s="5" t="s">
        <v>217</v>
      </c>
      <c r="AE848" s="5" t="s">
        <v>218</v>
      </c>
      <c r="AF848" s="5" t="s">
        <v>52</v>
      </c>
      <c r="AG848" s="5" t="s">
        <v>52</v>
      </c>
      <c r="AH848" s="5" t="s">
        <v>52</v>
      </c>
      <c r="AI848" s="5" t="s">
        <v>8071</v>
      </c>
      <c r="AJ848" s="5" t="s">
        <v>8073</v>
      </c>
      <c r="AK848" s="5" t="s">
        <v>2977</v>
      </c>
    </row>
    <row r="849" ht="15.75" customHeight="1">
      <c r="A849" s="5" t="s">
        <v>8078</v>
      </c>
      <c r="B849" s="5" t="s">
        <v>64</v>
      </c>
      <c r="C849" s="5" t="s">
        <v>3338</v>
      </c>
      <c r="D849" s="6">
        <v>44560.0</v>
      </c>
      <c r="E849" s="5">
        <v>55271.0</v>
      </c>
      <c r="F849" s="5">
        <v>25123.0</v>
      </c>
      <c r="G849" s="5" t="s">
        <v>412</v>
      </c>
      <c r="H849" s="5" t="s">
        <v>530</v>
      </c>
      <c r="I849" s="5" t="s">
        <v>8079</v>
      </c>
      <c r="J849" s="5" t="s">
        <v>414</v>
      </c>
      <c r="K849" s="5" t="s">
        <v>1824</v>
      </c>
      <c r="L849" s="5" t="s">
        <v>6263</v>
      </c>
      <c r="M849" s="5" t="s">
        <v>4209</v>
      </c>
      <c r="N849" s="5">
        <v>2150.0</v>
      </c>
      <c r="O849" s="5">
        <v>2.0</v>
      </c>
      <c r="P849" s="5" t="s">
        <v>8080</v>
      </c>
      <c r="Q849" s="5" t="s">
        <v>4222</v>
      </c>
      <c r="R849" s="5">
        <v>2458.0</v>
      </c>
      <c r="S849" s="5" t="s">
        <v>53</v>
      </c>
      <c r="T849" s="5">
        <v>58.0</v>
      </c>
      <c r="U849" s="5" t="s">
        <v>93</v>
      </c>
      <c r="V849" s="5" t="s">
        <v>8081</v>
      </c>
      <c r="W849" s="5" t="s">
        <v>71</v>
      </c>
      <c r="X849" s="5" t="s">
        <v>52</v>
      </c>
      <c r="Y849" s="5" t="s">
        <v>7954</v>
      </c>
      <c r="Z849" s="5" t="s">
        <v>8082</v>
      </c>
      <c r="AA849" s="5" t="s">
        <v>235</v>
      </c>
      <c r="AB849" s="5" t="s">
        <v>52</v>
      </c>
      <c r="AC849" s="5" t="s">
        <v>216</v>
      </c>
      <c r="AD849" s="5" t="s">
        <v>217</v>
      </c>
      <c r="AE849" s="5" t="s">
        <v>218</v>
      </c>
      <c r="AF849" s="5" t="s">
        <v>52</v>
      </c>
      <c r="AG849" s="5" t="s">
        <v>52</v>
      </c>
      <c r="AH849" s="5" t="s">
        <v>52</v>
      </c>
      <c r="AI849" s="5" t="s">
        <v>64</v>
      </c>
      <c r="AJ849" s="5" t="s">
        <v>6263</v>
      </c>
      <c r="AK849" s="5" t="s">
        <v>79</v>
      </c>
    </row>
    <row r="850" ht="15.75" customHeight="1">
      <c r="A850" s="5" t="s">
        <v>8083</v>
      </c>
      <c r="B850" s="5" t="s">
        <v>3493</v>
      </c>
      <c r="C850" s="5" t="s">
        <v>8084</v>
      </c>
      <c r="D850" s="6">
        <v>44559.0</v>
      </c>
      <c r="E850" s="5">
        <v>107800.0</v>
      </c>
      <c r="F850" s="5">
        <v>49000.0</v>
      </c>
      <c r="G850" s="5" t="s">
        <v>1419</v>
      </c>
      <c r="H850" s="5" t="s">
        <v>2784</v>
      </c>
      <c r="I850" s="5" t="s">
        <v>6667</v>
      </c>
      <c r="J850" s="5" t="s">
        <v>256</v>
      </c>
      <c r="K850" s="5" t="s">
        <v>3471</v>
      </c>
      <c r="L850" s="5" t="s">
        <v>8085</v>
      </c>
      <c r="M850" s="5" t="s">
        <v>8086</v>
      </c>
      <c r="N850" s="5" t="s">
        <v>52</v>
      </c>
      <c r="O850" s="5">
        <v>2.0</v>
      </c>
      <c r="P850" s="5" t="s">
        <v>8087</v>
      </c>
      <c r="Q850" s="5" t="s">
        <v>3475</v>
      </c>
      <c r="R850" s="5">
        <v>110.0</v>
      </c>
      <c r="S850" s="5" t="s">
        <v>1077</v>
      </c>
      <c r="T850" s="5">
        <v>0.0</v>
      </c>
      <c r="U850" s="5" t="s">
        <v>70</v>
      </c>
      <c r="V850" s="5" t="s">
        <v>8088</v>
      </c>
      <c r="W850" s="5" t="s">
        <v>52</v>
      </c>
      <c r="X850" s="5" t="s">
        <v>52</v>
      </c>
      <c r="Y850" s="5" t="s">
        <v>8089</v>
      </c>
      <c r="Z850" s="5" t="s">
        <v>8090</v>
      </c>
      <c r="AA850" s="5" t="s">
        <v>1553</v>
      </c>
      <c r="AB850" s="5" t="s">
        <v>52</v>
      </c>
      <c r="AC850" s="5" t="s">
        <v>5289</v>
      </c>
      <c r="AD850" s="5" t="s">
        <v>5290</v>
      </c>
      <c r="AE850" s="5" t="s">
        <v>5291</v>
      </c>
      <c r="AF850" s="5" t="s">
        <v>52</v>
      </c>
      <c r="AG850" s="5" t="s">
        <v>52</v>
      </c>
      <c r="AH850" s="5" t="s">
        <v>52</v>
      </c>
      <c r="AI850" s="5" t="s">
        <v>7889</v>
      </c>
      <c r="AJ850" s="5" t="s">
        <v>8091</v>
      </c>
      <c r="AK850" s="5" t="s">
        <v>7245</v>
      </c>
    </row>
    <row r="851" ht="15.75" customHeight="1">
      <c r="A851" s="5" t="s">
        <v>8092</v>
      </c>
      <c r="B851" s="5" t="s">
        <v>577</v>
      </c>
      <c r="C851" s="5" t="s">
        <v>102</v>
      </c>
      <c r="D851" s="6">
        <v>44559.0</v>
      </c>
      <c r="E851" s="5">
        <v>43979.0</v>
      </c>
      <c r="F851" s="5">
        <v>19990.0</v>
      </c>
      <c r="G851" s="5" t="s">
        <v>1458</v>
      </c>
      <c r="H851" s="5" t="s">
        <v>149</v>
      </c>
      <c r="I851" s="5" t="s">
        <v>4143</v>
      </c>
      <c r="J851" s="5" t="s">
        <v>1460</v>
      </c>
      <c r="K851" s="5" t="s">
        <v>8093</v>
      </c>
      <c r="L851" s="5" t="s">
        <v>8094</v>
      </c>
      <c r="M851" s="5" t="s">
        <v>102</v>
      </c>
      <c r="N851" s="5" t="s">
        <v>52</v>
      </c>
      <c r="O851" s="5">
        <v>1.0</v>
      </c>
      <c r="P851" s="5" t="s">
        <v>8095</v>
      </c>
      <c r="Q851" s="5" t="s">
        <v>244</v>
      </c>
      <c r="R851" s="5">
        <v>308.0</v>
      </c>
      <c r="S851" s="5" t="s">
        <v>115</v>
      </c>
      <c r="T851" s="5">
        <v>45.0</v>
      </c>
      <c r="U851" s="5" t="s">
        <v>70</v>
      </c>
      <c r="V851" s="5" t="s">
        <v>8096</v>
      </c>
      <c r="W851" s="5" t="s">
        <v>52</v>
      </c>
      <c r="X851" s="5" t="s">
        <v>52</v>
      </c>
      <c r="Y851" s="5" t="s">
        <v>8097</v>
      </c>
      <c r="Z851" s="5">
        <v>1448708.0</v>
      </c>
      <c r="AA851" s="5" t="s">
        <v>730</v>
      </c>
      <c r="AB851" s="5" t="s">
        <v>52</v>
      </c>
      <c r="AC851" s="5" t="s">
        <v>72</v>
      </c>
      <c r="AD851" s="5" t="s">
        <v>73</v>
      </c>
      <c r="AE851" s="5" t="s">
        <v>74</v>
      </c>
      <c r="AF851" s="5" t="s">
        <v>75</v>
      </c>
      <c r="AG851" s="5" t="s">
        <v>76</v>
      </c>
      <c r="AH851" s="5" t="s">
        <v>77</v>
      </c>
      <c r="AI851" s="5" t="s">
        <v>3093</v>
      </c>
      <c r="AJ851" s="5" t="s">
        <v>8007</v>
      </c>
      <c r="AK851" s="5" t="s">
        <v>3943</v>
      </c>
    </row>
    <row r="852" ht="15.75" customHeight="1">
      <c r="A852" s="5" t="s">
        <v>8098</v>
      </c>
      <c r="B852" s="5" t="s">
        <v>7005</v>
      </c>
      <c r="C852" s="5" t="s">
        <v>2683</v>
      </c>
      <c r="D852" s="6">
        <v>44558.0</v>
      </c>
      <c r="E852" s="5">
        <v>47527.0</v>
      </c>
      <c r="F852" s="5">
        <v>21603.0</v>
      </c>
      <c r="G852" s="5" t="s">
        <v>1683</v>
      </c>
      <c r="H852" s="5" t="s">
        <v>189</v>
      </c>
      <c r="I852" s="5" t="s">
        <v>6935</v>
      </c>
      <c r="J852" s="5" t="s">
        <v>1685</v>
      </c>
      <c r="K852" s="5" t="s">
        <v>1059</v>
      </c>
      <c r="L852" s="5" t="s">
        <v>7008</v>
      </c>
      <c r="M852" s="5" t="s">
        <v>8099</v>
      </c>
      <c r="N852" s="5">
        <v>11530.0</v>
      </c>
      <c r="O852" s="5">
        <v>1.0</v>
      </c>
      <c r="P852" s="5" t="s">
        <v>8100</v>
      </c>
      <c r="Q852" s="5">
        <v>4510.0</v>
      </c>
      <c r="R852" s="5">
        <v>1412.0</v>
      </c>
      <c r="S852" s="5" t="s">
        <v>374</v>
      </c>
      <c r="T852" s="5">
        <v>0.0</v>
      </c>
      <c r="U852" s="5" t="s">
        <v>52</v>
      </c>
      <c r="V852" s="5" t="s">
        <v>8101</v>
      </c>
      <c r="W852" s="5" t="s">
        <v>71</v>
      </c>
      <c r="X852" s="5" t="s">
        <v>52</v>
      </c>
      <c r="Y852" s="5" t="s">
        <v>8097</v>
      </c>
      <c r="Z852" s="5" t="s">
        <v>8102</v>
      </c>
      <c r="AA852" s="5" t="s">
        <v>180</v>
      </c>
      <c r="AB852" s="5" t="s">
        <v>52</v>
      </c>
      <c r="AC852" s="5" t="s">
        <v>216</v>
      </c>
      <c r="AD852" s="5" t="s">
        <v>217</v>
      </c>
      <c r="AE852" s="5" t="s">
        <v>218</v>
      </c>
      <c r="AF852" s="5" t="s">
        <v>52</v>
      </c>
      <c r="AG852" s="5" t="s">
        <v>52</v>
      </c>
      <c r="AH852" s="5" t="s">
        <v>52</v>
      </c>
      <c r="AI852" s="5" t="s">
        <v>7005</v>
      </c>
      <c r="AJ852" s="5" t="s">
        <v>7008</v>
      </c>
      <c r="AK852" s="5" t="s">
        <v>2687</v>
      </c>
    </row>
    <row r="853" ht="15.75" customHeight="1">
      <c r="A853" s="5" t="s">
        <v>8103</v>
      </c>
      <c r="B853" s="5" t="s">
        <v>8104</v>
      </c>
      <c r="C853" s="5" t="s">
        <v>8105</v>
      </c>
      <c r="D853" s="6">
        <v>44558.0</v>
      </c>
      <c r="E853" s="5">
        <v>46689.0</v>
      </c>
      <c r="F853" s="5">
        <v>21222.0</v>
      </c>
      <c r="G853" s="5" t="s">
        <v>2967</v>
      </c>
      <c r="H853" s="5" t="s">
        <v>45</v>
      </c>
      <c r="I853" s="5" t="s">
        <v>8106</v>
      </c>
      <c r="J853" s="5" t="s">
        <v>1460</v>
      </c>
      <c r="K853" s="5" t="s">
        <v>152</v>
      </c>
      <c r="L853" s="5" t="s">
        <v>8107</v>
      </c>
      <c r="M853" s="5" t="s">
        <v>8108</v>
      </c>
      <c r="N853" s="5">
        <v>11106.0</v>
      </c>
      <c r="O853" s="5">
        <v>1.0</v>
      </c>
      <c r="P853" s="5" t="s">
        <v>8109</v>
      </c>
      <c r="Q853" s="5" t="s">
        <v>466</v>
      </c>
      <c r="R853" s="5">
        <v>4403.0</v>
      </c>
      <c r="S853" s="5" t="s">
        <v>92</v>
      </c>
      <c r="T853" s="5">
        <v>0.0</v>
      </c>
      <c r="U853" s="5" t="s">
        <v>158</v>
      </c>
      <c r="V853" s="5" t="s">
        <v>8110</v>
      </c>
      <c r="W853" s="5" t="s">
        <v>52</v>
      </c>
      <c r="X853" s="5" t="s">
        <v>52</v>
      </c>
      <c r="Y853" s="5" t="s">
        <v>8111</v>
      </c>
      <c r="Z853" s="5" t="s">
        <v>8112</v>
      </c>
      <c r="AA853" s="5" t="s">
        <v>119</v>
      </c>
      <c r="AB853" s="5" t="s">
        <v>52</v>
      </c>
      <c r="AC853" s="5" t="s">
        <v>163</v>
      </c>
      <c r="AD853" s="5" t="s">
        <v>164</v>
      </c>
      <c r="AE853" s="5" t="s">
        <v>165</v>
      </c>
      <c r="AF853" s="5" t="s">
        <v>52</v>
      </c>
      <c r="AG853" s="5" t="s">
        <v>52</v>
      </c>
      <c r="AH853" s="5" t="s">
        <v>52</v>
      </c>
      <c r="AI853" s="5" t="s">
        <v>8113</v>
      </c>
      <c r="AJ853" s="5" t="s">
        <v>8114</v>
      </c>
      <c r="AK853" s="5" t="s">
        <v>8115</v>
      </c>
    </row>
    <row r="854" ht="15.75" customHeight="1">
      <c r="A854" s="5" t="s">
        <v>8116</v>
      </c>
      <c r="B854" s="5" t="s">
        <v>8117</v>
      </c>
      <c r="C854" s="5" t="s">
        <v>8118</v>
      </c>
      <c r="D854" s="6">
        <v>44556.0</v>
      </c>
      <c r="E854" s="5">
        <v>150110.0</v>
      </c>
      <c r="F854" s="5">
        <v>68232.0</v>
      </c>
      <c r="G854" s="5" t="s">
        <v>3935</v>
      </c>
      <c r="H854" s="5" t="s">
        <v>290</v>
      </c>
      <c r="I854" s="5" t="s">
        <v>7843</v>
      </c>
      <c r="J854" s="5" t="s">
        <v>872</v>
      </c>
      <c r="K854" s="5" t="s">
        <v>1824</v>
      </c>
      <c r="L854" s="5" t="s">
        <v>8119</v>
      </c>
      <c r="M854" s="5" t="s">
        <v>8120</v>
      </c>
      <c r="N854" s="5">
        <v>7054.0</v>
      </c>
      <c r="O854" s="5">
        <v>3.0</v>
      </c>
      <c r="P854" s="5" t="s">
        <v>8121</v>
      </c>
      <c r="Q854" s="5" t="s">
        <v>8122</v>
      </c>
      <c r="R854" s="5">
        <v>2940.0</v>
      </c>
      <c r="S854" s="5" t="s">
        <v>196</v>
      </c>
      <c r="T854" s="5">
        <v>0.0</v>
      </c>
      <c r="U854" s="5" t="s">
        <v>52</v>
      </c>
      <c r="V854" s="5" t="s">
        <v>8123</v>
      </c>
      <c r="W854" s="5" t="s">
        <v>71</v>
      </c>
      <c r="X854" s="5" t="s">
        <v>52</v>
      </c>
      <c r="Y854" s="5" t="s">
        <v>8097</v>
      </c>
      <c r="Z854" s="5" t="s">
        <v>8124</v>
      </c>
      <c r="AA854" s="5" t="s">
        <v>260</v>
      </c>
      <c r="AB854" s="5" t="s">
        <v>52</v>
      </c>
      <c r="AC854" s="5" t="s">
        <v>216</v>
      </c>
      <c r="AD854" s="5" t="s">
        <v>217</v>
      </c>
      <c r="AE854" s="5" t="s">
        <v>218</v>
      </c>
      <c r="AF854" s="5" t="s">
        <v>52</v>
      </c>
      <c r="AG854" s="5" t="s">
        <v>52</v>
      </c>
      <c r="AH854" s="5" t="s">
        <v>52</v>
      </c>
      <c r="AI854" s="5" t="s">
        <v>8117</v>
      </c>
      <c r="AJ854" s="5" t="s">
        <v>8119</v>
      </c>
      <c r="AK854" s="5" t="s">
        <v>8125</v>
      </c>
    </row>
    <row r="855" ht="15.75" customHeight="1">
      <c r="A855" s="5" t="s">
        <v>8126</v>
      </c>
      <c r="B855" s="5" t="s">
        <v>8127</v>
      </c>
      <c r="C855" s="5" t="s">
        <v>3529</v>
      </c>
      <c r="D855" s="6">
        <v>44554.0</v>
      </c>
      <c r="E855" s="5">
        <v>56100.0</v>
      </c>
      <c r="F855" s="5">
        <v>25500.0</v>
      </c>
      <c r="G855" s="5" t="s">
        <v>253</v>
      </c>
      <c r="H855" s="5" t="s">
        <v>45</v>
      </c>
      <c r="I855" s="5" t="s">
        <v>8128</v>
      </c>
      <c r="J855" s="5" t="s">
        <v>256</v>
      </c>
      <c r="K855" s="5" t="s">
        <v>8129</v>
      </c>
      <c r="L855" s="5" t="s">
        <v>8130</v>
      </c>
      <c r="M855" s="5" t="s">
        <v>8131</v>
      </c>
      <c r="N855" s="5" t="s">
        <v>52</v>
      </c>
      <c r="O855" s="5">
        <v>1.0</v>
      </c>
      <c r="P855" s="5" t="s">
        <v>8132</v>
      </c>
      <c r="Q855" s="5">
        <v>4510.0</v>
      </c>
      <c r="R855" s="5">
        <v>294.0</v>
      </c>
      <c r="S855" s="5" t="s">
        <v>115</v>
      </c>
      <c r="T855" s="5">
        <v>0.0</v>
      </c>
      <c r="U855" s="5" t="s">
        <v>52</v>
      </c>
      <c r="V855" s="5" t="s">
        <v>8133</v>
      </c>
      <c r="W855" s="5" t="s">
        <v>52</v>
      </c>
      <c r="X855" s="5" t="s">
        <v>52</v>
      </c>
      <c r="Y855" s="5" t="s">
        <v>8134</v>
      </c>
      <c r="Z855" s="5">
        <v>91448.0</v>
      </c>
      <c r="AA855" s="5" t="s">
        <v>180</v>
      </c>
      <c r="AB855" s="5" t="s">
        <v>52</v>
      </c>
      <c r="AC855" s="5" t="s">
        <v>181</v>
      </c>
      <c r="AD855" s="5" t="s">
        <v>182</v>
      </c>
      <c r="AE855" s="5" t="s">
        <v>183</v>
      </c>
      <c r="AF855" s="5" t="s">
        <v>52</v>
      </c>
      <c r="AG855" s="5" t="s">
        <v>52</v>
      </c>
      <c r="AH855" s="5" t="s">
        <v>184</v>
      </c>
      <c r="AI855" s="5" t="s">
        <v>8127</v>
      </c>
      <c r="AJ855" s="5" t="s">
        <v>8130</v>
      </c>
      <c r="AK855" s="5" t="s">
        <v>8135</v>
      </c>
    </row>
    <row r="856" ht="15.75" customHeight="1">
      <c r="A856" s="5" t="s">
        <v>8136</v>
      </c>
      <c r="B856" s="5" t="s">
        <v>8137</v>
      </c>
      <c r="C856" s="5" t="s">
        <v>3529</v>
      </c>
      <c r="D856" s="6">
        <v>44554.0</v>
      </c>
      <c r="E856" s="5">
        <v>108900.0</v>
      </c>
      <c r="F856" s="5">
        <v>49500.0</v>
      </c>
      <c r="G856" s="5" t="s">
        <v>253</v>
      </c>
      <c r="H856" s="5" t="s">
        <v>45</v>
      </c>
      <c r="I856" s="5" t="s">
        <v>8128</v>
      </c>
      <c r="J856" s="5" t="s">
        <v>256</v>
      </c>
      <c r="K856" s="5" t="s">
        <v>8138</v>
      </c>
      <c r="L856" s="5" t="s">
        <v>8139</v>
      </c>
      <c r="M856" s="5" t="s">
        <v>8131</v>
      </c>
      <c r="N856" s="5" t="s">
        <v>52</v>
      </c>
      <c r="O856" s="5">
        <v>2.0</v>
      </c>
      <c r="P856" s="5" t="s">
        <v>8140</v>
      </c>
      <c r="Q856" s="5" t="s">
        <v>2195</v>
      </c>
      <c r="R856" s="5">
        <v>152.0</v>
      </c>
      <c r="S856" s="5" t="s">
        <v>115</v>
      </c>
      <c r="T856" s="5">
        <v>0.0</v>
      </c>
      <c r="U856" s="5" t="s">
        <v>52</v>
      </c>
      <c r="V856" s="5" t="s">
        <v>8141</v>
      </c>
      <c r="W856" s="5" t="s">
        <v>52</v>
      </c>
      <c r="X856" s="5" t="s">
        <v>52</v>
      </c>
      <c r="Y856" s="5" t="s">
        <v>8134</v>
      </c>
      <c r="Z856" s="5" t="s">
        <v>8142</v>
      </c>
      <c r="AA856" s="5" t="s">
        <v>180</v>
      </c>
      <c r="AB856" s="5" t="s">
        <v>52</v>
      </c>
      <c r="AC856" s="5" t="s">
        <v>181</v>
      </c>
      <c r="AD856" s="5" t="s">
        <v>182</v>
      </c>
      <c r="AE856" s="5" t="s">
        <v>183</v>
      </c>
      <c r="AF856" s="5" t="s">
        <v>52</v>
      </c>
      <c r="AG856" s="5" t="s">
        <v>52</v>
      </c>
      <c r="AH856" s="5" t="s">
        <v>184</v>
      </c>
      <c r="AI856" s="5" t="s">
        <v>8137</v>
      </c>
      <c r="AJ856" s="5" t="s">
        <v>8139</v>
      </c>
      <c r="AK856" s="5" t="s">
        <v>8135</v>
      </c>
    </row>
    <row r="857" ht="15.75" customHeight="1">
      <c r="A857" s="5" t="s">
        <v>8143</v>
      </c>
      <c r="B857" s="5" t="s">
        <v>8144</v>
      </c>
      <c r="C857" s="5" t="s">
        <v>6577</v>
      </c>
      <c r="D857" s="6">
        <v>44553.0</v>
      </c>
      <c r="E857" s="5">
        <v>9953.0</v>
      </c>
      <c r="F857" s="5">
        <v>4524.0</v>
      </c>
      <c r="G857" s="5" t="s">
        <v>4673</v>
      </c>
      <c r="H857" s="5" t="s">
        <v>1792</v>
      </c>
      <c r="I857" s="5" t="s">
        <v>5897</v>
      </c>
      <c r="J857" s="5" t="s">
        <v>3808</v>
      </c>
      <c r="K857" s="5" t="s">
        <v>1086</v>
      </c>
      <c r="L857" s="5" t="s">
        <v>8145</v>
      </c>
      <c r="M857" s="5" t="s">
        <v>7145</v>
      </c>
      <c r="N857" s="5">
        <v>29301.0</v>
      </c>
      <c r="O857" s="5">
        <v>1.0</v>
      </c>
      <c r="P857" s="5" t="s">
        <v>8146</v>
      </c>
      <c r="Q857" s="5">
        <v>4510.0</v>
      </c>
      <c r="R857" s="5">
        <v>69.0</v>
      </c>
      <c r="S857" s="5" t="s">
        <v>53</v>
      </c>
      <c r="T857" s="5">
        <v>63.0</v>
      </c>
      <c r="U857" s="5" t="s">
        <v>93</v>
      </c>
      <c r="V857" s="5" t="s">
        <v>8147</v>
      </c>
      <c r="W857" s="5" t="s">
        <v>52</v>
      </c>
      <c r="X857" s="5" t="s">
        <v>52</v>
      </c>
      <c r="Y857" s="5" t="s">
        <v>8148</v>
      </c>
      <c r="Z857" s="5" t="s">
        <v>8149</v>
      </c>
      <c r="AA857" s="5" t="s">
        <v>235</v>
      </c>
      <c r="AB857" s="5" t="s">
        <v>52</v>
      </c>
      <c r="AC857" s="5" t="s">
        <v>216</v>
      </c>
      <c r="AD857" s="5" t="s">
        <v>217</v>
      </c>
      <c r="AE857" s="5" t="s">
        <v>218</v>
      </c>
      <c r="AF857" s="5" t="s">
        <v>52</v>
      </c>
      <c r="AG857" s="5" t="s">
        <v>52</v>
      </c>
      <c r="AH857" s="5" t="s">
        <v>52</v>
      </c>
      <c r="AI857" s="5" t="s">
        <v>8150</v>
      </c>
      <c r="AJ857" s="5" t="s">
        <v>8151</v>
      </c>
      <c r="AK857" s="5" t="s">
        <v>7151</v>
      </c>
    </row>
    <row r="858" ht="15.75" customHeight="1">
      <c r="A858" s="5" t="s">
        <v>8152</v>
      </c>
      <c r="B858" s="5" t="s">
        <v>8153</v>
      </c>
      <c r="C858" s="5" t="s">
        <v>8154</v>
      </c>
      <c r="D858" s="6">
        <v>44551.0</v>
      </c>
      <c r="E858" s="5">
        <v>64801.0</v>
      </c>
      <c r="F858" s="5">
        <v>29455.0</v>
      </c>
      <c r="G858" s="5" t="s">
        <v>4585</v>
      </c>
      <c r="H858" s="5" t="s">
        <v>171</v>
      </c>
      <c r="I858" s="5" t="s">
        <v>8155</v>
      </c>
      <c r="J858" s="5" t="s">
        <v>274</v>
      </c>
      <c r="K858" s="5" t="s">
        <v>8156</v>
      </c>
      <c r="L858" s="5" t="s">
        <v>8157</v>
      </c>
      <c r="M858" s="5" t="s">
        <v>8158</v>
      </c>
      <c r="N858" s="5">
        <v>94710.0</v>
      </c>
      <c r="O858" s="5">
        <v>2.0</v>
      </c>
      <c r="P858" s="5" t="s">
        <v>8159</v>
      </c>
      <c r="Q858" s="5" t="s">
        <v>8160</v>
      </c>
      <c r="R858" s="5">
        <v>2789.0</v>
      </c>
      <c r="S858" s="5" t="s">
        <v>69</v>
      </c>
      <c r="T858" s="5">
        <v>0.0</v>
      </c>
      <c r="U858" s="5" t="s">
        <v>52</v>
      </c>
      <c r="V858" s="5" t="s">
        <v>8161</v>
      </c>
      <c r="W858" s="5" t="s">
        <v>55</v>
      </c>
      <c r="X858" s="5" t="s">
        <v>8162</v>
      </c>
      <c r="Y858" s="5" t="s">
        <v>2301</v>
      </c>
      <c r="Z858" s="5" t="s">
        <v>8163</v>
      </c>
      <c r="AA858" s="5" t="s">
        <v>119</v>
      </c>
      <c r="AB858" s="5" t="s">
        <v>52</v>
      </c>
      <c r="AC858" s="5" t="s">
        <v>8164</v>
      </c>
      <c r="AD858" s="5" t="s">
        <v>8165</v>
      </c>
      <c r="AE858" s="5" t="s">
        <v>8166</v>
      </c>
      <c r="AF858" s="5" t="s">
        <v>2670</v>
      </c>
      <c r="AG858" s="5">
        <v>10005.0</v>
      </c>
      <c r="AH858" s="5" t="s">
        <v>8167</v>
      </c>
      <c r="AI858" s="5" t="s">
        <v>102</v>
      </c>
      <c r="AJ858" s="5" t="s">
        <v>102</v>
      </c>
      <c r="AK858" s="5" t="s">
        <v>8168</v>
      </c>
    </row>
    <row r="859" ht="15.75" customHeight="1">
      <c r="A859" s="5" t="s">
        <v>8169</v>
      </c>
      <c r="B859" s="5" t="s">
        <v>3493</v>
      </c>
      <c r="C859" s="5" t="s">
        <v>7350</v>
      </c>
      <c r="D859" s="6">
        <v>44551.0</v>
      </c>
      <c r="E859" s="5">
        <v>284337.0</v>
      </c>
      <c r="F859" s="5">
        <v>129244.0</v>
      </c>
      <c r="G859" s="5" t="s">
        <v>1419</v>
      </c>
      <c r="H859" s="5" t="s">
        <v>1534</v>
      </c>
      <c r="I859" s="5" t="s">
        <v>7451</v>
      </c>
      <c r="J859" s="5" t="s">
        <v>256</v>
      </c>
      <c r="K859" s="5" t="s">
        <v>4172</v>
      </c>
      <c r="L859" s="5" t="s">
        <v>7885</v>
      </c>
      <c r="M859" s="5" t="s">
        <v>7352</v>
      </c>
      <c r="N859" s="5" t="s">
        <v>52</v>
      </c>
      <c r="O859" s="5">
        <v>5.0</v>
      </c>
      <c r="P859" s="5" t="s">
        <v>8170</v>
      </c>
      <c r="Q859" s="5" t="s">
        <v>4176</v>
      </c>
      <c r="R859" s="5">
        <v>578.0</v>
      </c>
      <c r="S859" s="5" t="s">
        <v>1077</v>
      </c>
      <c r="T859" s="5">
        <v>1.0</v>
      </c>
      <c r="U859" s="5" t="s">
        <v>70</v>
      </c>
      <c r="V859" s="5" t="s">
        <v>8171</v>
      </c>
      <c r="W859" s="5" t="s">
        <v>52</v>
      </c>
      <c r="X859" s="5" t="s">
        <v>52</v>
      </c>
      <c r="Y859" s="5" t="s">
        <v>8172</v>
      </c>
      <c r="Z859" s="5" t="s">
        <v>8173</v>
      </c>
      <c r="AA859" s="5" t="s">
        <v>180</v>
      </c>
      <c r="AB859" s="5" t="s">
        <v>52</v>
      </c>
      <c r="AC859" s="5" t="s">
        <v>5289</v>
      </c>
      <c r="AD859" s="5" t="s">
        <v>5290</v>
      </c>
      <c r="AE859" s="5" t="s">
        <v>5291</v>
      </c>
      <c r="AF859" s="5" t="s">
        <v>52</v>
      </c>
      <c r="AG859" s="5" t="s">
        <v>52</v>
      </c>
      <c r="AH859" s="5" t="s">
        <v>52</v>
      </c>
      <c r="AI859" s="5" t="s">
        <v>3468</v>
      </c>
      <c r="AJ859" s="5" t="s">
        <v>6094</v>
      </c>
      <c r="AK859" s="5" t="s">
        <v>3481</v>
      </c>
    </row>
    <row r="860" ht="15.75" customHeight="1">
      <c r="A860" s="5" t="s">
        <v>8174</v>
      </c>
      <c r="B860" s="5" t="s">
        <v>3493</v>
      </c>
      <c r="C860" s="5" t="s">
        <v>8084</v>
      </c>
      <c r="D860" s="6">
        <v>44551.0</v>
      </c>
      <c r="E860" s="5">
        <v>55000.0</v>
      </c>
      <c r="F860" s="5">
        <v>25000.0</v>
      </c>
      <c r="G860" s="5" t="s">
        <v>1419</v>
      </c>
      <c r="H860" s="5" t="s">
        <v>1534</v>
      </c>
      <c r="I860" s="5" t="s">
        <v>7451</v>
      </c>
      <c r="J860" s="5" t="s">
        <v>256</v>
      </c>
      <c r="K860" s="5" t="s">
        <v>3485</v>
      </c>
      <c r="L860" s="5" t="s">
        <v>8085</v>
      </c>
      <c r="M860" s="5" t="s">
        <v>8086</v>
      </c>
      <c r="N860" s="5" t="s">
        <v>52</v>
      </c>
      <c r="O860" s="5">
        <v>1.0</v>
      </c>
      <c r="P860" s="5" t="s">
        <v>8175</v>
      </c>
      <c r="Q860" s="5" t="s">
        <v>91</v>
      </c>
      <c r="R860" s="5">
        <v>53.0</v>
      </c>
      <c r="S860" s="5" t="s">
        <v>1077</v>
      </c>
      <c r="T860" s="5">
        <v>0.0</v>
      </c>
      <c r="U860" s="5" t="s">
        <v>70</v>
      </c>
      <c r="V860" s="5" t="s">
        <v>8176</v>
      </c>
      <c r="W860" s="5" t="s">
        <v>52</v>
      </c>
      <c r="X860" s="5" t="s">
        <v>52</v>
      </c>
      <c r="Y860" s="5" t="s">
        <v>8172</v>
      </c>
      <c r="Z860" s="5">
        <v>1100997.0</v>
      </c>
      <c r="AA860" s="5" t="s">
        <v>180</v>
      </c>
      <c r="AB860" s="5" t="s">
        <v>52</v>
      </c>
      <c r="AC860" s="5" t="s">
        <v>5289</v>
      </c>
      <c r="AD860" s="5" t="s">
        <v>5290</v>
      </c>
      <c r="AE860" s="5" t="s">
        <v>5291</v>
      </c>
      <c r="AF860" s="5" t="s">
        <v>52</v>
      </c>
      <c r="AG860" s="5" t="s">
        <v>52</v>
      </c>
      <c r="AH860" s="5" t="s">
        <v>52</v>
      </c>
      <c r="AI860" s="5" t="s">
        <v>8177</v>
      </c>
      <c r="AJ860" s="5" t="s">
        <v>8178</v>
      </c>
      <c r="AK860" s="5" t="s">
        <v>7245</v>
      </c>
    </row>
    <row r="861" ht="15.75" customHeight="1">
      <c r="A861" s="5" t="s">
        <v>8179</v>
      </c>
      <c r="B861" s="5" t="s">
        <v>8180</v>
      </c>
      <c r="C861" s="5" t="s">
        <v>8181</v>
      </c>
      <c r="D861" s="6">
        <v>44548.0</v>
      </c>
      <c r="E861" s="5">
        <v>44000.0</v>
      </c>
      <c r="F861" s="5">
        <v>20000.0</v>
      </c>
      <c r="G861" s="5" t="s">
        <v>1057</v>
      </c>
      <c r="H861" s="5" t="s">
        <v>290</v>
      </c>
      <c r="I861" s="5" t="s">
        <v>7716</v>
      </c>
      <c r="J861" s="5" t="s">
        <v>191</v>
      </c>
      <c r="K861" s="5" t="s">
        <v>8182</v>
      </c>
      <c r="L861" s="5" t="s">
        <v>8183</v>
      </c>
      <c r="M861" s="5" t="s">
        <v>8184</v>
      </c>
      <c r="N861" s="5">
        <v>30189.0</v>
      </c>
      <c r="O861" s="5">
        <v>1.0</v>
      </c>
      <c r="P861" s="5" t="s">
        <v>8185</v>
      </c>
      <c r="Q861" s="5" t="s">
        <v>211</v>
      </c>
      <c r="R861" s="5">
        <v>20.0</v>
      </c>
      <c r="S861" s="5" t="s">
        <v>53</v>
      </c>
      <c r="T861" s="5">
        <v>20.0</v>
      </c>
      <c r="U861" s="5" t="s">
        <v>93</v>
      </c>
      <c r="V861" s="5" t="s">
        <v>8186</v>
      </c>
      <c r="W861" s="5" t="s">
        <v>52</v>
      </c>
      <c r="X861" s="5" t="s">
        <v>52</v>
      </c>
      <c r="Y861" s="5" t="s">
        <v>8187</v>
      </c>
      <c r="Z861" s="5" t="s">
        <v>8188</v>
      </c>
      <c r="AA861" s="5" t="s">
        <v>59</v>
      </c>
      <c r="AB861" s="5" t="s">
        <v>52</v>
      </c>
      <c r="AC861" s="5" t="s">
        <v>565</v>
      </c>
      <c r="AD861" s="5" t="s">
        <v>566</v>
      </c>
      <c r="AE861" s="5" t="s">
        <v>567</v>
      </c>
      <c r="AF861" s="5" t="s">
        <v>52</v>
      </c>
      <c r="AG861" s="5" t="s">
        <v>52</v>
      </c>
      <c r="AH861" s="5" t="s">
        <v>568</v>
      </c>
      <c r="AI861" s="5" t="s">
        <v>8180</v>
      </c>
      <c r="AJ861" s="5" t="s">
        <v>8183</v>
      </c>
      <c r="AK861" s="5" t="s">
        <v>735</v>
      </c>
    </row>
    <row r="862" ht="15.75" customHeight="1">
      <c r="A862" s="5" t="s">
        <v>8189</v>
      </c>
      <c r="B862" s="5" t="s">
        <v>1406</v>
      </c>
      <c r="C862" s="5" t="s">
        <v>8190</v>
      </c>
      <c r="D862" s="6">
        <v>44547.0</v>
      </c>
      <c r="E862" s="5">
        <v>113230.0</v>
      </c>
      <c r="F862" s="5">
        <v>51468.0</v>
      </c>
      <c r="G862" s="5" t="s">
        <v>634</v>
      </c>
      <c r="H862" s="5" t="s">
        <v>272</v>
      </c>
      <c r="I862" s="5" t="s">
        <v>8191</v>
      </c>
      <c r="J862" s="5" t="s">
        <v>274</v>
      </c>
      <c r="K862" s="5" t="s">
        <v>8192</v>
      </c>
      <c r="L862" s="5" t="s">
        <v>8193</v>
      </c>
      <c r="M862" s="5" t="s">
        <v>8194</v>
      </c>
      <c r="N862" s="5">
        <v>90746.0</v>
      </c>
      <c r="O862" s="5">
        <v>7.0</v>
      </c>
      <c r="P862" s="5" t="s">
        <v>8195</v>
      </c>
      <c r="Q862" s="5" t="s">
        <v>8196</v>
      </c>
      <c r="R862" s="5">
        <v>4663.0</v>
      </c>
      <c r="S862" s="5" t="s">
        <v>69</v>
      </c>
      <c r="T862" s="5">
        <v>384.0</v>
      </c>
      <c r="U862" s="5" t="s">
        <v>93</v>
      </c>
      <c r="V862" s="5" t="s">
        <v>8197</v>
      </c>
      <c r="W862" s="5" t="s">
        <v>52</v>
      </c>
      <c r="X862" s="5" t="s">
        <v>52</v>
      </c>
      <c r="Y862" s="5" t="s">
        <v>8198</v>
      </c>
      <c r="Z862" s="5" t="s">
        <v>8199</v>
      </c>
      <c r="AA862" s="5" t="s">
        <v>604</v>
      </c>
      <c r="AB862" s="5" t="s">
        <v>52</v>
      </c>
      <c r="AC862" s="5" t="s">
        <v>216</v>
      </c>
      <c r="AD862" s="5" t="s">
        <v>217</v>
      </c>
      <c r="AE862" s="5" t="s">
        <v>218</v>
      </c>
      <c r="AF862" s="5" t="s">
        <v>52</v>
      </c>
      <c r="AG862" s="5" t="s">
        <v>52</v>
      </c>
      <c r="AH862" s="5" t="s">
        <v>52</v>
      </c>
      <c r="AI862" s="5" t="s">
        <v>1406</v>
      </c>
      <c r="AJ862" s="5" t="s">
        <v>8200</v>
      </c>
      <c r="AK862" s="5" t="s">
        <v>2320</v>
      </c>
    </row>
    <row r="863" ht="15.75" customHeight="1">
      <c r="A863" s="5" t="s">
        <v>8201</v>
      </c>
      <c r="B863" s="5" t="s">
        <v>8202</v>
      </c>
      <c r="C863" s="5" t="s">
        <v>8203</v>
      </c>
      <c r="D863" s="6">
        <v>44546.0</v>
      </c>
      <c r="E863" s="5">
        <v>80434.0</v>
      </c>
      <c r="F863" s="5">
        <v>36561.0</v>
      </c>
      <c r="G863" s="5" t="s">
        <v>4585</v>
      </c>
      <c r="H863" s="5" t="s">
        <v>171</v>
      </c>
      <c r="I863" s="5" t="s">
        <v>8204</v>
      </c>
      <c r="J863" s="5" t="s">
        <v>274</v>
      </c>
      <c r="K863" s="5" t="s">
        <v>8205</v>
      </c>
      <c r="L863" s="5" t="s">
        <v>8206</v>
      </c>
      <c r="M863" s="5" t="s">
        <v>8207</v>
      </c>
      <c r="N863" s="5">
        <v>91745.0</v>
      </c>
      <c r="O863" s="5">
        <v>3.0</v>
      </c>
      <c r="P863" s="5" t="s">
        <v>8208</v>
      </c>
      <c r="Q863" s="5" t="s">
        <v>3360</v>
      </c>
      <c r="R863" s="5">
        <v>3238.0</v>
      </c>
      <c r="S863" s="5" t="s">
        <v>69</v>
      </c>
      <c r="T863" s="5">
        <v>198.0</v>
      </c>
      <c r="U863" s="5" t="s">
        <v>93</v>
      </c>
      <c r="V863" s="5" t="s">
        <v>8209</v>
      </c>
      <c r="W863" s="5" t="s">
        <v>71</v>
      </c>
      <c r="X863" s="5" t="s">
        <v>52</v>
      </c>
      <c r="Y863" s="5" t="s">
        <v>8210</v>
      </c>
      <c r="Z863" s="5" t="s">
        <v>8211</v>
      </c>
      <c r="AA863" s="5" t="s">
        <v>1553</v>
      </c>
      <c r="AB863" s="5" t="s">
        <v>52</v>
      </c>
      <c r="AC863" s="5" t="s">
        <v>565</v>
      </c>
      <c r="AD863" s="5" t="s">
        <v>566</v>
      </c>
      <c r="AE863" s="5" t="s">
        <v>567</v>
      </c>
      <c r="AF863" s="5" t="s">
        <v>52</v>
      </c>
      <c r="AG863" s="5" t="s">
        <v>52</v>
      </c>
      <c r="AH863" s="5" t="s">
        <v>568</v>
      </c>
      <c r="AI863" s="5" t="s">
        <v>8202</v>
      </c>
      <c r="AJ863" s="5" t="s">
        <v>8206</v>
      </c>
      <c r="AK863" s="5" t="s">
        <v>8212</v>
      </c>
    </row>
    <row r="864" ht="15.75" customHeight="1">
      <c r="A864" s="5" t="s">
        <v>8213</v>
      </c>
      <c r="B864" s="5" t="s">
        <v>8214</v>
      </c>
      <c r="C864" s="5" t="s">
        <v>8215</v>
      </c>
      <c r="D864" s="6">
        <v>44546.0</v>
      </c>
      <c r="E864" s="5">
        <v>58648.0</v>
      </c>
      <c r="F864" s="5">
        <v>26658.0</v>
      </c>
      <c r="G864" s="5" t="s">
        <v>412</v>
      </c>
      <c r="H864" s="5" t="s">
        <v>530</v>
      </c>
      <c r="I864" s="5" t="s">
        <v>549</v>
      </c>
      <c r="J864" s="5" t="s">
        <v>414</v>
      </c>
      <c r="K864" s="5" t="s">
        <v>8216</v>
      </c>
      <c r="L864" s="5" t="s">
        <v>4293</v>
      </c>
      <c r="M864" s="5" t="s">
        <v>8217</v>
      </c>
      <c r="N864" s="5">
        <v>11577.0</v>
      </c>
      <c r="O864" s="5">
        <v>1.0</v>
      </c>
      <c r="P864" s="5" t="s">
        <v>8218</v>
      </c>
      <c r="Q864" s="5">
        <v>2210.0</v>
      </c>
      <c r="R864" s="5">
        <v>9.0</v>
      </c>
      <c r="S864" s="5" t="s">
        <v>53</v>
      </c>
      <c r="T864" s="5">
        <v>9.0</v>
      </c>
      <c r="U864" s="5" t="s">
        <v>93</v>
      </c>
      <c r="V864" s="5" t="s">
        <v>8219</v>
      </c>
      <c r="W864" s="5" t="s">
        <v>71</v>
      </c>
      <c r="X864" s="5" t="s">
        <v>52</v>
      </c>
      <c r="Y864" s="5" t="s">
        <v>8047</v>
      </c>
      <c r="Z864" s="5" t="s">
        <v>8220</v>
      </c>
      <c r="AA864" s="5" t="s">
        <v>235</v>
      </c>
      <c r="AB864" s="5" t="s">
        <v>52</v>
      </c>
      <c r="AC864" s="5" t="s">
        <v>216</v>
      </c>
      <c r="AD864" s="5" t="s">
        <v>217</v>
      </c>
      <c r="AE864" s="5" t="s">
        <v>218</v>
      </c>
      <c r="AF864" s="5" t="s">
        <v>52</v>
      </c>
      <c r="AG864" s="5" t="s">
        <v>52</v>
      </c>
      <c r="AH864" s="5" t="s">
        <v>52</v>
      </c>
      <c r="AI864" s="5" t="s">
        <v>8214</v>
      </c>
      <c r="AJ864" s="5" t="s">
        <v>4293</v>
      </c>
      <c r="AK864" s="5" t="s">
        <v>3639</v>
      </c>
    </row>
    <row r="865" ht="15.75" customHeight="1">
      <c r="A865" s="5" t="s">
        <v>8221</v>
      </c>
      <c r="B865" s="5" t="s">
        <v>8222</v>
      </c>
      <c r="C865" s="5" t="s">
        <v>8223</v>
      </c>
      <c r="D865" s="6">
        <v>44545.0</v>
      </c>
      <c r="E865" s="5">
        <v>111630.0</v>
      </c>
      <c r="F865" s="5">
        <v>50741.0</v>
      </c>
      <c r="G865" s="5" t="s">
        <v>3867</v>
      </c>
      <c r="H865" s="5" t="s">
        <v>189</v>
      </c>
      <c r="I865" s="5" t="s">
        <v>8224</v>
      </c>
      <c r="J865" s="5" t="s">
        <v>532</v>
      </c>
      <c r="K865" s="5" t="s">
        <v>8225</v>
      </c>
      <c r="L865" s="5" t="s">
        <v>8226</v>
      </c>
      <c r="M865" s="5" t="s">
        <v>8227</v>
      </c>
      <c r="N865" s="5">
        <v>7208.0</v>
      </c>
      <c r="O865" s="5">
        <v>2.0</v>
      </c>
      <c r="P865" s="5" t="s">
        <v>8228</v>
      </c>
      <c r="Q865" s="5" t="s">
        <v>195</v>
      </c>
      <c r="R865" s="5">
        <v>84.0</v>
      </c>
      <c r="S865" s="5" t="s">
        <v>69</v>
      </c>
      <c r="T865" s="5">
        <v>71.0</v>
      </c>
      <c r="U865" s="5" t="s">
        <v>70</v>
      </c>
      <c r="V865" s="5" t="s">
        <v>8229</v>
      </c>
      <c r="W865" s="5" t="s">
        <v>71</v>
      </c>
      <c r="X865" s="5" t="s">
        <v>52</v>
      </c>
      <c r="Y865" s="5" t="s">
        <v>8230</v>
      </c>
      <c r="Z865" s="5" t="s">
        <v>8231</v>
      </c>
      <c r="AA865" s="5" t="s">
        <v>235</v>
      </c>
      <c r="AB865" s="5" t="s">
        <v>52</v>
      </c>
      <c r="AC865" s="5" t="s">
        <v>3723</v>
      </c>
      <c r="AD865" s="5" t="s">
        <v>3724</v>
      </c>
      <c r="AE865" s="5" t="s">
        <v>3725</v>
      </c>
      <c r="AF865" s="5" t="s">
        <v>52</v>
      </c>
      <c r="AG865" s="5" t="s">
        <v>3726</v>
      </c>
      <c r="AH865" s="5" t="s">
        <v>3727</v>
      </c>
      <c r="AI865" s="5" t="s">
        <v>8222</v>
      </c>
      <c r="AJ865" s="5" t="s">
        <v>8232</v>
      </c>
      <c r="AK865" s="5" t="s">
        <v>336</v>
      </c>
    </row>
    <row r="866" ht="15.75" customHeight="1">
      <c r="A866" s="5" t="s">
        <v>8233</v>
      </c>
      <c r="B866" s="5" t="s">
        <v>8234</v>
      </c>
      <c r="C866" s="5" t="s">
        <v>8154</v>
      </c>
      <c r="D866" s="6">
        <v>44545.0</v>
      </c>
      <c r="E866" s="5">
        <v>80434.0</v>
      </c>
      <c r="F866" s="5">
        <v>36561.0</v>
      </c>
      <c r="G866" s="5" t="s">
        <v>4585</v>
      </c>
      <c r="H866" s="5" t="s">
        <v>171</v>
      </c>
      <c r="I866" s="5" t="s">
        <v>8204</v>
      </c>
      <c r="J866" s="5" t="s">
        <v>274</v>
      </c>
      <c r="K866" s="5" t="s">
        <v>8235</v>
      </c>
      <c r="L866" s="5" t="s">
        <v>8236</v>
      </c>
      <c r="M866" s="5" t="s">
        <v>8237</v>
      </c>
      <c r="N866" s="5">
        <v>94710.0</v>
      </c>
      <c r="O866" s="5">
        <v>3.0</v>
      </c>
      <c r="P866" s="5" t="s">
        <v>8208</v>
      </c>
      <c r="Q866" s="5" t="s">
        <v>3360</v>
      </c>
      <c r="R866" s="5">
        <v>3238.0</v>
      </c>
      <c r="S866" s="5" t="s">
        <v>69</v>
      </c>
      <c r="T866" s="5">
        <v>1.0</v>
      </c>
      <c r="U866" s="5" t="s">
        <v>93</v>
      </c>
      <c r="V866" s="5" t="s">
        <v>8238</v>
      </c>
      <c r="W866" s="5" t="s">
        <v>55</v>
      </c>
      <c r="X866" s="5" t="s">
        <v>8209</v>
      </c>
      <c r="Y866" s="5" t="s">
        <v>8210</v>
      </c>
      <c r="Z866" s="5" t="s">
        <v>8211</v>
      </c>
      <c r="AA866" s="5" t="s">
        <v>1553</v>
      </c>
      <c r="AB866" s="5" t="s">
        <v>52</v>
      </c>
      <c r="AC866" s="5" t="s">
        <v>8239</v>
      </c>
      <c r="AD866" s="5" t="s">
        <v>8240</v>
      </c>
      <c r="AE866" s="5" t="s">
        <v>5291</v>
      </c>
      <c r="AF866" s="5" t="s">
        <v>52</v>
      </c>
      <c r="AG866" s="5" t="s">
        <v>52</v>
      </c>
      <c r="AH866" s="5" t="s">
        <v>8241</v>
      </c>
      <c r="AI866" s="5" t="s">
        <v>8234</v>
      </c>
      <c r="AJ866" s="5" t="s">
        <v>8236</v>
      </c>
      <c r="AK866" s="5" t="s">
        <v>7862</v>
      </c>
    </row>
    <row r="867" ht="15.75" customHeight="1">
      <c r="A867" s="5" t="s">
        <v>8242</v>
      </c>
      <c r="B867" s="5" t="s">
        <v>8243</v>
      </c>
      <c r="C867" s="5" t="s">
        <v>5359</v>
      </c>
      <c r="D867" s="6">
        <v>44544.0</v>
      </c>
      <c r="E867" s="5">
        <v>42035.0</v>
      </c>
      <c r="F867" s="5">
        <v>19107.0</v>
      </c>
      <c r="G867" s="5" t="s">
        <v>1683</v>
      </c>
      <c r="H867" s="5" t="s">
        <v>84</v>
      </c>
      <c r="I867" s="5" t="s">
        <v>8244</v>
      </c>
      <c r="J867" s="5" t="s">
        <v>1685</v>
      </c>
      <c r="K867" s="5" t="s">
        <v>8245</v>
      </c>
      <c r="L867" s="5" t="s">
        <v>8246</v>
      </c>
      <c r="M867" s="5" t="s">
        <v>2917</v>
      </c>
      <c r="N867" s="5">
        <v>14489.0</v>
      </c>
      <c r="O867" s="5">
        <v>1.0</v>
      </c>
      <c r="P867" s="5" t="s">
        <v>8247</v>
      </c>
      <c r="Q867" s="5">
        <v>4310.0</v>
      </c>
      <c r="R867" s="5">
        <v>1265.0</v>
      </c>
      <c r="S867" s="5" t="s">
        <v>69</v>
      </c>
      <c r="T867" s="5">
        <v>0.0</v>
      </c>
      <c r="U867" s="5" t="s">
        <v>52</v>
      </c>
      <c r="V867" s="5" t="s">
        <v>8248</v>
      </c>
      <c r="W867" s="5" t="s">
        <v>52</v>
      </c>
      <c r="X867" s="5" t="s">
        <v>52</v>
      </c>
      <c r="Y867" s="5" t="s">
        <v>8249</v>
      </c>
      <c r="Z867" s="5" t="s">
        <v>8250</v>
      </c>
      <c r="AA867" s="5" t="s">
        <v>235</v>
      </c>
      <c r="AB867" s="5" t="s">
        <v>52</v>
      </c>
      <c r="AC867" s="5" t="s">
        <v>216</v>
      </c>
      <c r="AD867" s="5" t="s">
        <v>217</v>
      </c>
      <c r="AE867" s="5" t="s">
        <v>218</v>
      </c>
      <c r="AF867" s="5" t="s">
        <v>52</v>
      </c>
      <c r="AG867" s="5" t="s">
        <v>52</v>
      </c>
      <c r="AH867" s="5" t="s">
        <v>52</v>
      </c>
      <c r="AI867" s="5" t="s">
        <v>8243</v>
      </c>
      <c r="AJ867" s="5" t="s">
        <v>8246</v>
      </c>
      <c r="AK867" s="5" t="s">
        <v>2922</v>
      </c>
    </row>
    <row r="868" ht="15.75" customHeight="1">
      <c r="A868" s="5" t="s">
        <v>8251</v>
      </c>
      <c r="B868" s="5" t="s">
        <v>3493</v>
      </c>
      <c r="C868" s="5" t="s">
        <v>7350</v>
      </c>
      <c r="D868" s="6">
        <v>44543.0</v>
      </c>
      <c r="E868" s="5">
        <v>170511.0</v>
      </c>
      <c r="F868" s="5">
        <v>77505.0</v>
      </c>
      <c r="G868" s="5" t="s">
        <v>1419</v>
      </c>
      <c r="H868" s="5" t="s">
        <v>480</v>
      </c>
      <c r="I868" s="5" t="s">
        <v>8252</v>
      </c>
      <c r="J868" s="5" t="s">
        <v>256</v>
      </c>
      <c r="K868" s="5" t="s">
        <v>4021</v>
      </c>
      <c r="L868" s="5" t="s">
        <v>7885</v>
      </c>
      <c r="M868" s="5" t="s">
        <v>7352</v>
      </c>
      <c r="N868" s="5" t="s">
        <v>52</v>
      </c>
      <c r="O868" s="5">
        <v>3.0</v>
      </c>
      <c r="P868" s="5" t="s">
        <v>8253</v>
      </c>
      <c r="Q868" s="5" t="s">
        <v>3360</v>
      </c>
      <c r="R868" s="5">
        <v>326.0</v>
      </c>
      <c r="S868" s="5" t="s">
        <v>1077</v>
      </c>
      <c r="T868" s="5">
        <v>0.0</v>
      </c>
      <c r="U868" s="5" t="s">
        <v>70</v>
      </c>
      <c r="V868" s="5" t="s">
        <v>8254</v>
      </c>
      <c r="W868" s="5" t="s">
        <v>52</v>
      </c>
      <c r="X868" s="5" t="s">
        <v>52</v>
      </c>
      <c r="Y868" s="5" t="s">
        <v>8255</v>
      </c>
      <c r="Z868" s="5" t="s">
        <v>8256</v>
      </c>
      <c r="AA868" s="5" t="s">
        <v>1553</v>
      </c>
      <c r="AB868" s="5" t="s">
        <v>52</v>
      </c>
      <c r="AC868" s="5" t="s">
        <v>5289</v>
      </c>
      <c r="AD868" s="5" t="s">
        <v>5290</v>
      </c>
      <c r="AE868" s="5" t="s">
        <v>5291</v>
      </c>
      <c r="AF868" s="5" t="s">
        <v>52</v>
      </c>
      <c r="AG868" s="5" t="s">
        <v>52</v>
      </c>
      <c r="AH868" s="5" t="s">
        <v>52</v>
      </c>
      <c r="AI868" s="5" t="s">
        <v>8257</v>
      </c>
      <c r="AJ868" s="5" t="s">
        <v>8258</v>
      </c>
      <c r="AK868" s="5" t="s">
        <v>3481</v>
      </c>
    </row>
    <row r="869" ht="15.75" customHeight="1">
      <c r="A869" s="5" t="s">
        <v>8259</v>
      </c>
      <c r="B869" s="5" t="s">
        <v>8260</v>
      </c>
      <c r="C869" s="5" t="s">
        <v>8261</v>
      </c>
      <c r="D869" s="6">
        <v>44542.0</v>
      </c>
      <c r="E869" s="5">
        <v>164714.0</v>
      </c>
      <c r="F869" s="5">
        <v>74870.0</v>
      </c>
      <c r="G869" s="5" t="s">
        <v>2767</v>
      </c>
      <c r="H869" s="5" t="s">
        <v>131</v>
      </c>
      <c r="I869" s="5" t="s">
        <v>8262</v>
      </c>
      <c r="J869" s="5" t="s">
        <v>532</v>
      </c>
      <c r="K869" s="5" t="s">
        <v>8263</v>
      </c>
      <c r="L869" s="5" t="s">
        <v>8264</v>
      </c>
      <c r="M869" s="5" t="s">
        <v>8265</v>
      </c>
      <c r="N869" s="5" t="s">
        <v>8266</v>
      </c>
      <c r="O869" s="5">
        <v>3.0</v>
      </c>
      <c r="P869" s="5" t="s">
        <v>8267</v>
      </c>
      <c r="Q869" s="5" t="s">
        <v>2662</v>
      </c>
      <c r="R869" s="5">
        <v>114.0</v>
      </c>
      <c r="S869" s="5" t="s">
        <v>115</v>
      </c>
      <c r="T869" s="5">
        <v>0.0</v>
      </c>
      <c r="U869" s="5" t="s">
        <v>52</v>
      </c>
      <c r="V869" s="5" t="s">
        <v>8268</v>
      </c>
      <c r="W869" s="5" t="s">
        <v>55</v>
      </c>
      <c r="X869" s="5" t="s">
        <v>8269</v>
      </c>
      <c r="Y869" s="5" t="s">
        <v>8230</v>
      </c>
      <c r="Z869" s="5" t="s">
        <v>8270</v>
      </c>
      <c r="AA869" s="5" t="s">
        <v>200</v>
      </c>
      <c r="AB869" s="5" t="s">
        <v>52</v>
      </c>
      <c r="AC869" s="5" t="s">
        <v>181</v>
      </c>
      <c r="AD869" s="5" t="s">
        <v>182</v>
      </c>
      <c r="AE869" s="5" t="s">
        <v>183</v>
      </c>
      <c r="AF869" s="5" t="s">
        <v>52</v>
      </c>
      <c r="AG869" s="5" t="s">
        <v>52</v>
      </c>
      <c r="AH869" s="5" t="s">
        <v>184</v>
      </c>
      <c r="AI869" s="5" t="s">
        <v>8260</v>
      </c>
      <c r="AJ869" s="5" t="s">
        <v>8264</v>
      </c>
      <c r="AK869" s="5" t="s">
        <v>6634</v>
      </c>
    </row>
    <row r="870" ht="15.75" customHeight="1">
      <c r="A870" s="5" t="s">
        <v>8271</v>
      </c>
      <c r="B870" s="5" t="s">
        <v>7005</v>
      </c>
      <c r="C870" s="5" t="s">
        <v>2683</v>
      </c>
      <c r="D870" s="6">
        <v>44542.0</v>
      </c>
      <c r="E870" s="5">
        <v>45973.0</v>
      </c>
      <c r="F870" s="5">
        <v>20897.0</v>
      </c>
      <c r="G870" s="5" t="s">
        <v>2389</v>
      </c>
      <c r="H870" s="5" t="s">
        <v>189</v>
      </c>
      <c r="I870" s="5" t="s">
        <v>8272</v>
      </c>
      <c r="J870" s="5" t="s">
        <v>2391</v>
      </c>
      <c r="K870" s="5" t="s">
        <v>1059</v>
      </c>
      <c r="L870" s="5" t="s">
        <v>7008</v>
      </c>
      <c r="M870" s="5" t="s">
        <v>8099</v>
      </c>
      <c r="N870" s="5">
        <v>11530.0</v>
      </c>
      <c r="O870" s="5">
        <v>1.0</v>
      </c>
      <c r="P870" s="5" t="s">
        <v>8273</v>
      </c>
      <c r="Q870" s="5">
        <v>4510.0</v>
      </c>
      <c r="R870" s="5">
        <v>1412.0</v>
      </c>
      <c r="S870" s="5" t="s">
        <v>374</v>
      </c>
      <c r="T870" s="5">
        <v>0.0</v>
      </c>
      <c r="U870" s="5" t="s">
        <v>52</v>
      </c>
      <c r="V870" s="5" t="s">
        <v>8274</v>
      </c>
      <c r="W870" s="5" t="s">
        <v>71</v>
      </c>
      <c r="X870" s="5" t="s">
        <v>52</v>
      </c>
      <c r="Y870" s="5" t="s">
        <v>7993</v>
      </c>
      <c r="Z870" s="5" t="s">
        <v>8275</v>
      </c>
      <c r="AA870" s="5" t="s">
        <v>260</v>
      </c>
      <c r="AB870" s="5" t="s">
        <v>52</v>
      </c>
      <c r="AC870" s="5" t="s">
        <v>216</v>
      </c>
      <c r="AD870" s="5" t="s">
        <v>217</v>
      </c>
      <c r="AE870" s="5" t="s">
        <v>218</v>
      </c>
      <c r="AF870" s="5" t="s">
        <v>52</v>
      </c>
      <c r="AG870" s="5" t="s">
        <v>52</v>
      </c>
      <c r="AH870" s="5" t="s">
        <v>52</v>
      </c>
      <c r="AI870" s="5" t="s">
        <v>7005</v>
      </c>
      <c r="AJ870" s="5" t="s">
        <v>7008</v>
      </c>
      <c r="AK870" s="5" t="s">
        <v>2687</v>
      </c>
    </row>
    <row r="871" ht="15.75" customHeight="1">
      <c r="A871" s="5" t="s">
        <v>8276</v>
      </c>
      <c r="B871" s="5" t="s">
        <v>7565</v>
      </c>
      <c r="C871" s="5" t="s">
        <v>7566</v>
      </c>
      <c r="D871" s="6">
        <v>44542.0</v>
      </c>
      <c r="E871" s="5">
        <v>57200.0</v>
      </c>
      <c r="F871" s="5">
        <v>26000.0</v>
      </c>
      <c r="G871" s="5" t="s">
        <v>3867</v>
      </c>
      <c r="H871" s="5" t="s">
        <v>84</v>
      </c>
      <c r="I871" s="5" t="s">
        <v>8277</v>
      </c>
      <c r="J871" s="5" t="s">
        <v>532</v>
      </c>
      <c r="K871" s="5" t="s">
        <v>8278</v>
      </c>
      <c r="L871" s="5" t="s">
        <v>7568</v>
      </c>
      <c r="M871" s="5" t="s">
        <v>7569</v>
      </c>
      <c r="N871" s="5">
        <v>11422.0</v>
      </c>
      <c r="O871" s="5">
        <v>1.0</v>
      </c>
      <c r="P871" s="5" t="s">
        <v>8279</v>
      </c>
      <c r="Q871" s="5">
        <v>4510.0</v>
      </c>
      <c r="R871" s="5">
        <v>28.0</v>
      </c>
      <c r="S871" s="5" t="s">
        <v>3122</v>
      </c>
      <c r="T871" s="5">
        <v>33.0</v>
      </c>
      <c r="U871" s="5" t="s">
        <v>93</v>
      </c>
      <c r="V871" s="5" t="s">
        <v>8280</v>
      </c>
      <c r="W871" s="5" t="s">
        <v>71</v>
      </c>
      <c r="X871" s="5" t="s">
        <v>52</v>
      </c>
      <c r="Y871" s="5" t="s">
        <v>8281</v>
      </c>
      <c r="Z871" s="5" t="s">
        <v>8282</v>
      </c>
      <c r="AA871" s="5" t="s">
        <v>1831</v>
      </c>
      <c r="AB871" s="5" t="s">
        <v>52</v>
      </c>
      <c r="AC871" s="5" t="s">
        <v>216</v>
      </c>
      <c r="AD871" s="5" t="s">
        <v>217</v>
      </c>
      <c r="AE871" s="5" t="s">
        <v>218</v>
      </c>
      <c r="AF871" s="5" t="s">
        <v>52</v>
      </c>
      <c r="AG871" s="5" t="s">
        <v>52</v>
      </c>
      <c r="AH871" s="5" t="s">
        <v>52</v>
      </c>
      <c r="AI871" s="5" t="s">
        <v>7565</v>
      </c>
      <c r="AJ871" s="5" t="s">
        <v>7568</v>
      </c>
      <c r="AK871" s="5" t="s">
        <v>336</v>
      </c>
    </row>
    <row r="872" ht="15.75" customHeight="1">
      <c r="A872" s="5" t="s">
        <v>8283</v>
      </c>
      <c r="B872" s="5" t="s">
        <v>8284</v>
      </c>
      <c r="C872" s="5" t="s">
        <v>8285</v>
      </c>
      <c r="D872" s="6">
        <v>44542.0</v>
      </c>
      <c r="E872" s="5">
        <v>57200.0</v>
      </c>
      <c r="F872" s="5">
        <v>26000.0</v>
      </c>
      <c r="G872" s="5" t="s">
        <v>3867</v>
      </c>
      <c r="H872" s="5" t="s">
        <v>84</v>
      </c>
      <c r="I872" s="5" t="s">
        <v>8277</v>
      </c>
      <c r="J872" s="5" t="s">
        <v>532</v>
      </c>
      <c r="K872" s="5" t="s">
        <v>8286</v>
      </c>
      <c r="L872" s="5" t="s">
        <v>8287</v>
      </c>
      <c r="M872" s="5" t="s">
        <v>8288</v>
      </c>
      <c r="N872" s="5">
        <v>3304.0</v>
      </c>
      <c r="O872" s="5">
        <v>1.0</v>
      </c>
      <c r="P872" s="5" t="s">
        <v>8279</v>
      </c>
      <c r="Q872" s="5">
        <v>4510.0</v>
      </c>
      <c r="R872" s="5">
        <v>28.0</v>
      </c>
      <c r="S872" s="5" t="s">
        <v>450</v>
      </c>
      <c r="T872" s="5">
        <v>0.0</v>
      </c>
      <c r="U872" s="5" t="s">
        <v>70</v>
      </c>
      <c r="V872" s="5" t="s">
        <v>8289</v>
      </c>
      <c r="W872" s="5" t="s">
        <v>55</v>
      </c>
      <c r="X872" s="5" t="s">
        <v>8280</v>
      </c>
      <c r="Y872" s="5" t="s">
        <v>8281</v>
      </c>
      <c r="Z872" s="5" t="s">
        <v>8282</v>
      </c>
      <c r="AA872" s="5" t="s">
        <v>1831</v>
      </c>
      <c r="AB872" s="5" t="s">
        <v>52</v>
      </c>
      <c r="AC872" s="5" t="s">
        <v>8290</v>
      </c>
      <c r="AD872" s="5" t="s">
        <v>8291</v>
      </c>
      <c r="AE872" s="5" t="s">
        <v>8292</v>
      </c>
      <c r="AF872" s="5" t="s">
        <v>52</v>
      </c>
      <c r="AG872" s="5" t="s">
        <v>52</v>
      </c>
      <c r="AH872" s="5" t="s">
        <v>8293</v>
      </c>
      <c r="AI872" s="5" t="s">
        <v>8284</v>
      </c>
      <c r="AJ872" s="5" t="s">
        <v>8294</v>
      </c>
      <c r="AK872" s="5" t="s">
        <v>336</v>
      </c>
    </row>
    <row r="873" ht="15.75" customHeight="1">
      <c r="A873" s="5" t="s">
        <v>8295</v>
      </c>
      <c r="B873" s="5" t="s">
        <v>8296</v>
      </c>
      <c r="C873" s="5" t="s">
        <v>8297</v>
      </c>
      <c r="D873" s="6">
        <v>44541.0</v>
      </c>
      <c r="E873" s="5">
        <v>27672.0</v>
      </c>
      <c r="F873" s="5">
        <v>12578.0</v>
      </c>
      <c r="G873" s="5" t="s">
        <v>963</v>
      </c>
      <c r="H873" s="5" t="s">
        <v>171</v>
      </c>
      <c r="I873" s="5" t="s">
        <v>8298</v>
      </c>
      <c r="J873" s="5" t="s">
        <v>965</v>
      </c>
      <c r="K873" s="5" t="s">
        <v>8299</v>
      </c>
      <c r="L873" s="5" t="s">
        <v>8300</v>
      </c>
      <c r="M873" s="5" t="s">
        <v>8301</v>
      </c>
      <c r="N873" s="5">
        <v>77032.0</v>
      </c>
      <c r="O873" s="5">
        <v>1.0</v>
      </c>
      <c r="P873" s="5" t="s">
        <v>4315</v>
      </c>
      <c r="Q873" s="5" t="s">
        <v>52</v>
      </c>
      <c r="R873" s="5">
        <v>8.0</v>
      </c>
      <c r="S873" s="5" t="s">
        <v>1386</v>
      </c>
      <c r="T873" s="5">
        <v>37.0</v>
      </c>
      <c r="U873" s="5" t="s">
        <v>93</v>
      </c>
      <c r="V873" s="5" t="s">
        <v>8302</v>
      </c>
      <c r="W873" s="5" t="s">
        <v>52</v>
      </c>
      <c r="X873" s="5" t="s">
        <v>52</v>
      </c>
      <c r="Y873" s="5">
        <v>9.0</v>
      </c>
      <c r="Z873" s="5" t="s">
        <v>52</v>
      </c>
      <c r="AA873" s="5" t="s">
        <v>162</v>
      </c>
      <c r="AB873" s="5" t="s">
        <v>52</v>
      </c>
      <c r="AC873" s="5" t="s">
        <v>8303</v>
      </c>
      <c r="AD873" s="5" t="s">
        <v>8304</v>
      </c>
      <c r="AE873" s="5" t="s">
        <v>3591</v>
      </c>
      <c r="AF873" s="5" t="s">
        <v>52</v>
      </c>
      <c r="AG873" s="5" t="s">
        <v>52</v>
      </c>
      <c r="AH873" s="5" t="s">
        <v>52</v>
      </c>
      <c r="AI873" s="5" t="s">
        <v>8305</v>
      </c>
      <c r="AJ873" s="5" t="s">
        <v>8306</v>
      </c>
      <c r="AK873" s="5" t="s">
        <v>3065</v>
      </c>
    </row>
    <row r="874" ht="15.75" customHeight="1">
      <c r="A874" s="5" t="s">
        <v>8307</v>
      </c>
      <c r="B874" s="5" t="s">
        <v>3213</v>
      </c>
      <c r="C874" s="5" t="s">
        <v>102</v>
      </c>
      <c r="D874" s="6">
        <v>44534.0</v>
      </c>
      <c r="E874" s="5">
        <v>1782.0</v>
      </c>
      <c r="F874" s="5">
        <v>810.0</v>
      </c>
      <c r="G874" s="5" t="s">
        <v>479</v>
      </c>
      <c r="H874" s="5" t="s">
        <v>3215</v>
      </c>
      <c r="I874" s="5" t="s">
        <v>5499</v>
      </c>
      <c r="J874" s="5" t="s">
        <v>274</v>
      </c>
      <c r="K874" s="5" t="s">
        <v>391</v>
      </c>
      <c r="L874" s="5" t="s">
        <v>8308</v>
      </c>
      <c r="M874" s="5" t="s">
        <v>102</v>
      </c>
      <c r="N874" s="5">
        <v>32226.0</v>
      </c>
      <c r="O874" s="5">
        <v>1.0</v>
      </c>
      <c r="P874" s="5" t="s">
        <v>8309</v>
      </c>
      <c r="Q874" s="5">
        <v>2200.0</v>
      </c>
      <c r="R874" s="5">
        <v>105.0</v>
      </c>
      <c r="S874" s="5" t="s">
        <v>69</v>
      </c>
      <c r="T874" s="5">
        <v>0.0</v>
      </c>
      <c r="U874" s="5" t="s">
        <v>52</v>
      </c>
      <c r="V874" s="5" t="s">
        <v>8310</v>
      </c>
      <c r="W874" s="5" t="s">
        <v>55</v>
      </c>
      <c r="X874" s="5" t="s">
        <v>8311</v>
      </c>
      <c r="Y874" s="5" t="s">
        <v>8312</v>
      </c>
      <c r="Z874" s="5" t="s">
        <v>8313</v>
      </c>
      <c r="AA874" s="5" t="s">
        <v>162</v>
      </c>
      <c r="AB874" s="5" t="s">
        <v>52</v>
      </c>
      <c r="AC874" s="5" t="s">
        <v>3225</v>
      </c>
      <c r="AD874" s="5" t="s">
        <v>3226</v>
      </c>
      <c r="AE874" s="5" t="s">
        <v>3227</v>
      </c>
      <c r="AF874" s="5" t="s">
        <v>52</v>
      </c>
      <c r="AG874" s="5" t="s">
        <v>52</v>
      </c>
      <c r="AH874" s="5" t="s">
        <v>3228</v>
      </c>
      <c r="AI874" s="5" t="s">
        <v>3213</v>
      </c>
      <c r="AJ874" s="5" t="s">
        <v>8308</v>
      </c>
      <c r="AK874" s="5" t="s">
        <v>404</v>
      </c>
    </row>
    <row r="875" ht="15.75" customHeight="1">
      <c r="A875" s="5" t="s">
        <v>8314</v>
      </c>
      <c r="B875" s="5" t="s">
        <v>8315</v>
      </c>
      <c r="C875" s="5" t="s">
        <v>8315</v>
      </c>
      <c r="D875" s="6">
        <v>44534.0</v>
      </c>
      <c r="E875" s="5">
        <v>16971.0</v>
      </c>
      <c r="F875" s="5">
        <v>7714.0</v>
      </c>
      <c r="G875" s="5" t="s">
        <v>579</v>
      </c>
      <c r="H875" s="5" t="s">
        <v>1792</v>
      </c>
      <c r="I875" s="5" t="s">
        <v>8316</v>
      </c>
      <c r="J875" s="5" t="s">
        <v>581</v>
      </c>
      <c r="K875" s="5" t="s">
        <v>8317</v>
      </c>
      <c r="L875" s="5" t="s">
        <v>8318</v>
      </c>
      <c r="M875" s="5" t="s">
        <v>8319</v>
      </c>
      <c r="N875" s="5" t="s">
        <v>52</v>
      </c>
      <c r="O875" s="5">
        <v>1.0</v>
      </c>
      <c r="P875" s="5" t="s">
        <v>8320</v>
      </c>
      <c r="Q875" s="5">
        <v>4500.0</v>
      </c>
      <c r="R875" s="5">
        <v>45.0</v>
      </c>
      <c r="S875" s="5" t="s">
        <v>53</v>
      </c>
      <c r="T875" s="5">
        <v>0.0</v>
      </c>
      <c r="U875" s="5" t="s">
        <v>70</v>
      </c>
      <c r="V875" s="5" t="s">
        <v>8321</v>
      </c>
      <c r="W875" s="5" t="s">
        <v>71</v>
      </c>
      <c r="X875" s="5" t="s">
        <v>52</v>
      </c>
      <c r="Y875" s="5" t="s">
        <v>8322</v>
      </c>
      <c r="Z875" s="5" t="s">
        <v>8323</v>
      </c>
      <c r="AA875" s="5" t="s">
        <v>200</v>
      </c>
      <c r="AB875" s="5" t="s">
        <v>52</v>
      </c>
      <c r="AC875" s="5" t="s">
        <v>398</v>
      </c>
      <c r="AD875" s="5" t="s">
        <v>399</v>
      </c>
      <c r="AE875" s="5" t="s">
        <v>400</v>
      </c>
      <c r="AF875" s="5" t="s">
        <v>401</v>
      </c>
      <c r="AG875" s="5">
        <v>23502.0</v>
      </c>
      <c r="AH875" s="5" t="s">
        <v>402</v>
      </c>
      <c r="AI875" s="5" t="s">
        <v>8315</v>
      </c>
      <c r="AJ875" s="5" t="s">
        <v>8324</v>
      </c>
      <c r="AK875" s="5" t="s">
        <v>8325</v>
      </c>
    </row>
    <row r="876" ht="15.75" customHeight="1">
      <c r="A876" s="5" t="s">
        <v>8326</v>
      </c>
      <c r="B876" s="5" t="s">
        <v>6389</v>
      </c>
      <c r="C876" s="5" t="s">
        <v>8327</v>
      </c>
      <c r="D876" s="6">
        <v>44532.0</v>
      </c>
      <c r="E876" s="5">
        <v>43683.0</v>
      </c>
      <c r="F876" s="5">
        <v>19856.0</v>
      </c>
      <c r="G876" s="5" t="s">
        <v>422</v>
      </c>
      <c r="H876" s="5" t="s">
        <v>189</v>
      </c>
      <c r="I876" s="5" t="s">
        <v>8328</v>
      </c>
      <c r="J876" s="5" t="s">
        <v>424</v>
      </c>
      <c r="K876" s="5" t="s">
        <v>8329</v>
      </c>
      <c r="L876" s="5" t="s">
        <v>8330</v>
      </c>
      <c r="M876" s="5" t="s">
        <v>8331</v>
      </c>
      <c r="N876" s="5">
        <v>77024.0</v>
      </c>
      <c r="O876" s="5">
        <v>1.0</v>
      </c>
      <c r="P876" s="5" t="s">
        <v>8332</v>
      </c>
      <c r="Q876" s="5">
        <v>4510.0</v>
      </c>
      <c r="R876" s="5">
        <v>55.0</v>
      </c>
      <c r="S876" s="5" t="s">
        <v>53</v>
      </c>
      <c r="T876" s="5">
        <v>50.0</v>
      </c>
      <c r="U876" s="5" t="s">
        <v>93</v>
      </c>
      <c r="V876" s="5" t="s">
        <v>8333</v>
      </c>
      <c r="W876" s="5" t="s">
        <v>71</v>
      </c>
      <c r="X876" s="5" t="s">
        <v>52</v>
      </c>
      <c r="Y876" s="5" t="s">
        <v>8334</v>
      </c>
      <c r="Z876" s="5" t="s">
        <v>8335</v>
      </c>
      <c r="AA876" s="5" t="s">
        <v>180</v>
      </c>
      <c r="AB876" s="5" t="s">
        <v>52</v>
      </c>
      <c r="AC876" s="5" t="s">
        <v>216</v>
      </c>
      <c r="AD876" s="5" t="s">
        <v>217</v>
      </c>
      <c r="AE876" s="5" t="s">
        <v>218</v>
      </c>
      <c r="AF876" s="5" t="s">
        <v>52</v>
      </c>
      <c r="AG876" s="5" t="s">
        <v>52</v>
      </c>
      <c r="AH876" s="5" t="s">
        <v>52</v>
      </c>
      <c r="AI876" s="5" t="s">
        <v>6389</v>
      </c>
      <c r="AJ876" s="5" t="s">
        <v>8330</v>
      </c>
      <c r="AK876" s="5" t="s">
        <v>8336</v>
      </c>
    </row>
    <row r="877" ht="15.75" customHeight="1">
      <c r="A877" s="5" t="s">
        <v>8337</v>
      </c>
      <c r="B877" s="5" t="s">
        <v>8338</v>
      </c>
      <c r="C877" s="5" t="s">
        <v>8339</v>
      </c>
      <c r="D877" s="6">
        <v>44530.0</v>
      </c>
      <c r="E877" s="5">
        <v>19547.0</v>
      </c>
      <c r="F877" s="5">
        <v>8885.0</v>
      </c>
      <c r="G877" s="5" t="s">
        <v>719</v>
      </c>
      <c r="H877" s="5" t="s">
        <v>45</v>
      </c>
      <c r="I877" s="5" t="s">
        <v>8340</v>
      </c>
      <c r="J877" s="5" t="s">
        <v>274</v>
      </c>
      <c r="K877" s="5" t="s">
        <v>8341</v>
      </c>
      <c r="L877" s="5" t="s">
        <v>8342</v>
      </c>
      <c r="M877" s="5" t="s">
        <v>8343</v>
      </c>
      <c r="N877" s="5">
        <v>19464.0</v>
      </c>
      <c r="O877" s="5">
        <v>1.0</v>
      </c>
      <c r="P877" s="5" t="s">
        <v>8344</v>
      </c>
      <c r="Q877" s="5">
        <v>4510.0</v>
      </c>
      <c r="R877" s="5">
        <v>1945.0</v>
      </c>
      <c r="S877" s="5" t="s">
        <v>115</v>
      </c>
      <c r="T877" s="5">
        <v>0.0</v>
      </c>
      <c r="U877" s="5" t="s">
        <v>93</v>
      </c>
      <c r="V877" s="5" t="s">
        <v>8345</v>
      </c>
      <c r="W877" s="5" t="s">
        <v>55</v>
      </c>
      <c r="X877" s="5" t="s">
        <v>8346</v>
      </c>
      <c r="Y877" s="5" t="s">
        <v>8347</v>
      </c>
      <c r="Z877" s="5">
        <v>1.6929502E7</v>
      </c>
      <c r="AA877" s="5" t="s">
        <v>162</v>
      </c>
      <c r="AB877" s="5" t="s">
        <v>52</v>
      </c>
      <c r="AC877" s="5" t="s">
        <v>2700</v>
      </c>
      <c r="AD877" s="5" t="s">
        <v>2701</v>
      </c>
      <c r="AE877" s="5" t="s">
        <v>2702</v>
      </c>
      <c r="AF877" s="5" t="s">
        <v>52</v>
      </c>
      <c r="AG877" s="5" t="s">
        <v>52</v>
      </c>
      <c r="AH877" s="5" t="s">
        <v>2703</v>
      </c>
      <c r="AI877" s="5" t="s">
        <v>8348</v>
      </c>
      <c r="AJ877" s="5" t="s">
        <v>8349</v>
      </c>
      <c r="AK877" s="5" t="s">
        <v>2704</v>
      </c>
    </row>
    <row r="878" ht="15.75" customHeight="1">
      <c r="A878" s="5" t="s">
        <v>8350</v>
      </c>
      <c r="B878" s="5" t="s">
        <v>8351</v>
      </c>
      <c r="C878" s="5" t="s">
        <v>8352</v>
      </c>
      <c r="D878" s="6">
        <v>44528.0</v>
      </c>
      <c r="E878" s="5">
        <v>39915.0</v>
      </c>
      <c r="F878" s="5">
        <v>18143.0</v>
      </c>
      <c r="G878" s="5" t="s">
        <v>659</v>
      </c>
      <c r="H878" s="5" t="s">
        <v>84</v>
      </c>
      <c r="I878" s="5" t="s">
        <v>8353</v>
      </c>
      <c r="J878" s="5" t="s">
        <v>661</v>
      </c>
      <c r="K878" s="5" t="s">
        <v>8354</v>
      </c>
      <c r="L878" s="5" t="s">
        <v>8355</v>
      </c>
      <c r="M878" s="5" t="s">
        <v>8356</v>
      </c>
      <c r="N878" s="5">
        <v>21029.0</v>
      </c>
      <c r="O878" s="5">
        <v>2.0</v>
      </c>
      <c r="P878" s="5" t="s">
        <v>8357</v>
      </c>
      <c r="Q878" s="5" t="s">
        <v>2195</v>
      </c>
      <c r="R878" s="5">
        <v>1093.0</v>
      </c>
      <c r="S878" s="5" t="s">
        <v>69</v>
      </c>
      <c r="T878" s="5">
        <v>87.0</v>
      </c>
      <c r="U878" s="5" t="s">
        <v>93</v>
      </c>
      <c r="V878" s="5" t="s">
        <v>8358</v>
      </c>
      <c r="W878" s="5" t="s">
        <v>52</v>
      </c>
      <c r="X878" s="5" t="s">
        <v>52</v>
      </c>
      <c r="Y878" s="5" t="s">
        <v>8359</v>
      </c>
      <c r="Z878" s="5" t="s">
        <v>8360</v>
      </c>
      <c r="AA878" s="5" t="s">
        <v>200</v>
      </c>
      <c r="AB878" s="5" t="s">
        <v>52</v>
      </c>
      <c r="AC878" s="5" t="s">
        <v>216</v>
      </c>
      <c r="AD878" s="5" t="s">
        <v>217</v>
      </c>
      <c r="AE878" s="5" t="s">
        <v>218</v>
      </c>
      <c r="AF878" s="5" t="s">
        <v>52</v>
      </c>
      <c r="AG878" s="5" t="s">
        <v>52</v>
      </c>
      <c r="AH878" s="5" t="s">
        <v>52</v>
      </c>
      <c r="AI878" s="5" t="s">
        <v>5594</v>
      </c>
      <c r="AJ878" s="5" t="s">
        <v>8361</v>
      </c>
      <c r="AK878" s="5" t="s">
        <v>525</v>
      </c>
    </row>
    <row r="879" ht="15.75" customHeight="1">
      <c r="A879" s="5" t="s">
        <v>8362</v>
      </c>
      <c r="B879" s="5" t="s">
        <v>3493</v>
      </c>
      <c r="C879" s="5" t="s">
        <v>7350</v>
      </c>
      <c r="D879" s="6">
        <v>44526.0</v>
      </c>
      <c r="E879" s="5">
        <v>113333.0</v>
      </c>
      <c r="F879" s="5">
        <v>51515.0</v>
      </c>
      <c r="G879" s="5" t="s">
        <v>1419</v>
      </c>
      <c r="H879" s="5" t="s">
        <v>480</v>
      </c>
      <c r="I879" s="5" t="s">
        <v>6349</v>
      </c>
      <c r="J879" s="5" t="s">
        <v>256</v>
      </c>
      <c r="K879" s="5" t="s">
        <v>3471</v>
      </c>
      <c r="L879" s="5" t="s">
        <v>8363</v>
      </c>
      <c r="M879" s="5" t="s">
        <v>7352</v>
      </c>
      <c r="N879" s="5" t="s">
        <v>52</v>
      </c>
      <c r="O879" s="5">
        <v>2.0</v>
      </c>
      <c r="P879" s="5" t="s">
        <v>8364</v>
      </c>
      <c r="Q879" s="5" t="s">
        <v>3475</v>
      </c>
      <c r="R879" s="5">
        <v>208.0</v>
      </c>
      <c r="S879" s="5" t="s">
        <v>1077</v>
      </c>
      <c r="T879" s="5">
        <v>0.0</v>
      </c>
      <c r="U879" s="5" t="s">
        <v>70</v>
      </c>
      <c r="V879" s="5" t="s">
        <v>8365</v>
      </c>
      <c r="W879" s="5" t="s">
        <v>52</v>
      </c>
      <c r="X879" s="5" t="s">
        <v>52</v>
      </c>
      <c r="Y879" s="5" t="s">
        <v>8366</v>
      </c>
      <c r="Z879" s="5" t="s">
        <v>8367</v>
      </c>
      <c r="AA879" s="5" t="s">
        <v>162</v>
      </c>
      <c r="AB879" s="5" t="s">
        <v>52</v>
      </c>
      <c r="AC879" s="5" t="s">
        <v>5289</v>
      </c>
      <c r="AD879" s="5" t="s">
        <v>5290</v>
      </c>
      <c r="AE879" s="5" t="s">
        <v>5291</v>
      </c>
      <c r="AF879" s="5" t="s">
        <v>52</v>
      </c>
      <c r="AG879" s="5" t="s">
        <v>52</v>
      </c>
      <c r="AH879" s="5" t="s">
        <v>52</v>
      </c>
      <c r="AI879" s="5" t="s">
        <v>8257</v>
      </c>
      <c r="AJ879" s="5" t="s">
        <v>8258</v>
      </c>
      <c r="AK879" s="5" t="s">
        <v>3481</v>
      </c>
    </row>
    <row r="880" ht="15.75" customHeight="1">
      <c r="A880" s="5" t="s">
        <v>8368</v>
      </c>
      <c r="B880" s="5" t="s">
        <v>168</v>
      </c>
      <c r="C880" s="5" t="s">
        <v>169</v>
      </c>
      <c r="D880" s="6">
        <v>44526.0</v>
      </c>
      <c r="E880" s="5">
        <v>39600.0</v>
      </c>
      <c r="F880" s="5">
        <v>18000.0</v>
      </c>
      <c r="G880" s="5" t="s">
        <v>226</v>
      </c>
      <c r="H880" s="5" t="s">
        <v>171</v>
      </c>
      <c r="I880" s="5" t="s">
        <v>8369</v>
      </c>
      <c r="J880" s="5" t="s">
        <v>228</v>
      </c>
      <c r="K880" s="5" t="s">
        <v>8370</v>
      </c>
      <c r="L880" s="5" t="s">
        <v>174</v>
      </c>
      <c r="M880" s="5" t="s">
        <v>175</v>
      </c>
      <c r="N880" s="5" t="s">
        <v>52</v>
      </c>
      <c r="O880" s="5">
        <v>1.0</v>
      </c>
      <c r="P880" s="5" t="s">
        <v>8371</v>
      </c>
      <c r="Q880" s="5">
        <v>4510.0</v>
      </c>
      <c r="R880" s="5">
        <v>4720.0</v>
      </c>
      <c r="S880" s="5" t="s">
        <v>115</v>
      </c>
      <c r="T880" s="5">
        <v>0.0</v>
      </c>
      <c r="U880" s="5" t="s">
        <v>52</v>
      </c>
      <c r="V880" s="5" t="s">
        <v>8372</v>
      </c>
      <c r="W880" s="5" t="s">
        <v>52</v>
      </c>
      <c r="X880" s="5" t="s">
        <v>52</v>
      </c>
      <c r="Y880" s="5" t="s">
        <v>7037</v>
      </c>
      <c r="Z880" s="5" t="s">
        <v>8373</v>
      </c>
      <c r="AA880" s="5" t="s">
        <v>235</v>
      </c>
      <c r="AB880" s="5" t="s">
        <v>52</v>
      </c>
      <c r="AC880" s="5" t="s">
        <v>181</v>
      </c>
      <c r="AD880" s="5" t="s">
        <v>182</v>
      </c>
      <c r="AE880" s="5" t="s">
        <v>183</v>
      </c>
      <c r="AF880" s="5" t="s">
        <v>52</v>
      </c>
      <c r="AG880" s="5" t="s">
        <v>52</v>
      </c>
      <c r="AH880" s="5" t="s">
        <v>184</v>
      </c>
      <c r="AI880" s="5" t="s">
        <v>168</v>
      </c>
      <c r="AJ880" s="5" t="s">
        <v>174</v>
      </c>
      <c r="AK880" s="5" t="s">
        <v>185</v>
      </c>
    </row>
    <row r="881" ht="15.75" customHeight="1">
      <c r="A881" s="5" t="s">
        <v>8374</v>
      </c>
      <c r="B881" s="5" t="s">
        <v>5972</v>
      </c>
      <c r="C881" s="5" t="s">
        <v>8375</v>
      </c>
      <c r="D881" s="6">
        <v>44524.0</v>
      </c>
      <c r="E881" s="5">
        <v>3643.0</v>
      </c>
      <c r="F881" s="5">
        <v>1656.0</v>
      </c>
      <c r="G881" s="5" t="s">
        <v>4673</v>
      </c>
      <c r="H881" s="5" t="s">
        <v>171</v>
      </c>
      <c r="I881" s="5" t="s">
        <v>6994</v>
      </c>
      <c r="J881" s="5" t="s">
        <v>3808</v>
      </c>
      <c r="K881" s="5" t="s">
        <v>8376</v>
      </c>
      <c r="L881" s="5" t="s">
        <v>6505</v>
      </c>
      <c r="M881" s="5" t="s">
        <v>8377</v>
      </c>
      <c r="N881" s="5">
        <v>97005.0</v>
      </c>
      <c r="O881" s="5">
        <v>1.0</v>
      </c>
      <c r="P881" s="5" t="s">
        <v>8378</v>
      </c>
      <c r="Q881" s="5" t="s">
        <v>244</v>
      </c>
      <c r="R881" s="5">
        <v>363.0</v>
      </c>
      <c r="S881" s="5" t="s">
        <v>69</v>
      </c>
      <c r="T881" s="5">
        <v>15.0</v>
      </c>
      <c r="U881" s="5" t="s">
        <v>70</v>
      </c>
      <c r="V881" s="5" t="s">
        <v>8379</v>
      </c>
      <c r="W881" s="5" t="s">
        <v>52</v>
      </c>
      <c r="X881" s="5" t="s">
        <v>52</v>
      </c>
      <c r="Y881" s="5" t="s">
        <v>8380</v>
      </c>
      <c r="Z881" s="5" t="s">
        <v>8381</v>
      </c>
      <c r="AA881" s="5" t="s">
        <v>260</v>
      </c>
      <c r="AB881" s="5" t="s">
        <v>52</v>
      </c>
      <c r="AC881" s="5" t="s">
        <v>72</v>
      </c>
      <c r="AD881" s="5" t="s">
        <v>73</v>
      </c>
      <c r="AE881" s="5" t="s">
        <v>74</v>
      </c>
      <c r="AF881" s="5" t="s">
        <v>75</v>
      </c>
      <c r="AG881" s="5" t="s">
        <v>76</v>
      </c>
      <c r="AH881" s="5" t="s">
        <v>77</v>
      </c>
      <c r="AI881" s="5" t="s">
        <v>8382</v>
      </c>
      <c r="AJ881" s="5" t="s">
        <v>8383</v>
      </c>
      <c r="AK881" s="5" t="s">
        <v>3653</v>
      </c>
    </row>
    <row r="882" ht="15.75" customHeight="1">
      <c r="A882" s="5" t="s">
        <v>8384</v>
      </c>
      <c r="B882" s="5" t="s">
        <v>8385</v>
      </c>
      <c r="C882" s="5" t="s">
        <v>8386</v>
      </c>
      <c r="D882" s="6">
        <v>44521.0</v>
      </c>
      <c r="E882" s="5">
        <v>11614.0</v>
      </c>
      <c r="F882" s="5">
        <v>5279.0</v>
      </c>
      <c r="G882" s="5" t="s">
        <v>579</v>
      </c>
      <c r="H882" s="5" t="s">
        <v>131</v>
      </c>
      <c r="I882" s="5" t="s">
        <v>2376</v>
      </c>
      <c r="J882" s="5" t="s">
        <v>581</v>
      </c>
      <c r="K882" s="5" t="s">
        <v>8387</v>
      </c>
      <c r="L882" s="5" t="s">
        <v>8388</v>
      </c>
      <c r="M882" s="5" t="s">
        <v>8389</v>
      </c>
      <c r="N882" s="5" t="s">
        <v>52</v>
      </c>
      <c r="O882" s="5">
        <v>1.0</v>
      </c>
      <c r="P882" s="5" t="s">
        <v>8390</v>
      </c>
      <c r="Q882" s="5">
        <v>4510.0</v>
      </c>
      <c r="R882" s="5">
        <v>1609.0</v>
      </c>
      <c r="S882" s="5" t="s">
        <v>115</v>
      </c>
      <c r="T882" s="5">
        <v>0.0</v>
      </c>
      <c r="U882" s="5" t="s">
        <v>93</v>
      </c>
      <c r="V882" s="5" t="s">
        <v>8391</v>
      </c>
      <c r="W882" s="5" t="s">
        <v>55</v>
      </c>
      <c r="X882" s="5" t="s">
        <v>8392</v>
      </c>
      <c r="Y882" s="5" t="s">
        <v>8393</v>
      </c>
      <c r="Z882" s="5" t="s">
        <v>8394</v>
      </c>
      <c r="AA882" s="5" t="s">
        <v>730</v>
      </c>
      <c r="AB882" s="5" t="s">
        <v>52</v>
      </c>
      <c r="AC882" s="5" t="s">
        <v>3141</v>
      </c>
      <c r="AD882" s="5" t="s">
        <v>3142</v>
      </c>
      <c r="AE882" s="5" t="s">
        <v>162</v>
      </c>
      <c r="AF882" s="5" t="s">
        <v>52</v>
      </c>
      <c r="AG882" s="5" t="s">
        <v>52</v>
      </c>
      <c r="AH882" s="5" t="s">
        <v>3143</v>
      </c>
      <c r="AI882" s="5" t="s">
        <v>8385</v>
      </c>
      <c r="AJ882" s="5" t="s">
        <v>8388</v>
      </c>
      <c r="AK882" s="5" t="s">
        <v>8395</v>
      </c>
    </row>
    <row r="883" ht="15.75" customHeight="1">
      <c r="A883" s="5" t="s">
        <v>8396</v>
      </c>
      <c r="B883" s="5" t="s">
        <v>8397</v>
      </c>
      <c r="C883" s="5" t="s">
        <v>8398</v>
      </c>
      <c r="D883" s="6">
        <v>44521.0</v>
      </c>
      <c r="E883" s="5">
        <v>23014.0</v>
      </c>
      <c r="F883" s="5">
        <v>10461.0</v>
      </c>
      <c r="G883" s="5" t="s">
        <v>1028</v>
      </c>
      <c r="H883" s="5" t="s">
        <v>189</v>
      </c>
      <c r="I883" s="5" t="s">
        <v>2968</v>
      </c>
      <c r="J883" s="5" t="s">
        <v>1030</v>
      </c>
      <c r="K883" s="5" t="s">
        <v>1086</v>
      </c>
      <c r="L883" s="5" t="s">
        <v>8399</v>
      </c>
      <c r="M883" s="5" t="s">
        <v>8400</v>
      </c>
      <c r="N883" s="5">
        <v>7306.0</v>
      </c>
      <c r="O883" s="5">
        <v>1.0</v>
      </c>
      <c r="P883" s="5" t="s">
        <v>8401</v>
      </c>
      <c r="Q883" s="5">
        <v>4500.0</v>
      </c>
      <c r="R883" s="5">
        <v>20.0</v>
      </c>
      <c r="S883" s="5" t="s">
        <v>53</v>
      </c>
      <c r="T883" s="5">
        <v>0.0</v>
      </c>
      <c r="U883" s="5" t="s">
        <v>52</v>
      </c>
      <c r="V883" s="5" t="s">
        <v>8402</v>
      </c>
      <c r="W883" s="5" t="s">
        <v>71</v>
      </c>
      <c r="X883" s="5" t="s">
        <v>52</v>
      </c>
      <c r="Y883" s="5" t="s">
        <v>8403</v>
      </c>
      <c r="Z883" s="5" t="s">
        <v>8404</v>
      </c>
      <c r="AA883" s="5" t="s">
        <v>200</v>
      </c>
      <c r="AB883" s="5" t="s">
        <v>52</v>
      </c>
      <c r="AC883" s="5" t="s">
        <v>216</v>
      </c>
      <c r="AD883" s="5" t="s">
        <v>217</v>
      </c>
      <c r="AE883" s="5" t="s">
        <v>218</v>
      </c>
      <c r="AF883" s="5" t="s">
        <v>52</v>
      </c>
      <c r="AG883" s="5" t="s">
        <v>52</v>
      </c>
      <c r="AH883" s="5" t="s">
        <v>52</v>
      </c>
      <c r="AI883" s="5" t="s">
        <v>8397</v>
      </c>
      <c r="AJ883" s="5" t="s">
        <v>8399</v>
      </c>
      <c r="AK883" s="5" t="s">
        <v>165</v>
      </c>
    </row>
    <row r="884" ht="15.75" customHeight="1">
      <c r="A884" s="5" t="s">
        <v>8405</v>
      </c>
      <c r="B884" s="5" t="s">
        <v>168</v>
      </c>
      <c r="C884" s="5" t="s">
        <v>169</v>
      </c>
      <c r="D884" s="6">
        <v>44518.0</v>
      </c>
      <c r="E884" s="5">
        <v>39600.0</v>
      </c>
      <c r="F884" s="5">
        <v>18000.0</v>
      </c>
      <c r="G884" s="5" t="s">
        <v>613</v>
      </c>
      <c r="H884" s="5" t="s">
        <v>171</v>
      </c>
      <c r="I884" s="5" t="s">
        <v>413</v>
      </c>
      <c r="J884" s="5" t="s">
        <v>581</v>
      </c>
      <c r="K884" s="5" t="s">
        <v>173</v>
      </c>
      <c r="L884" s="5" t="s">
        <v>8406</v>
      </c>
      <c r="M884" s="5" t="s">
        <v>8407</v>
      </c>
      <c r="N884" s="5" t="s">
        <v>2498</v>
      </c>
      <c r="O884" s="5">
        <v>1.0</v>
      </c>
      <c r="P884" s="5" t="s">
        <v>8408</v>
      </c>
      <c r="Q884" s="5">
        <v>4510.0</v>
      </c>
      <c r="R884" s="5">
        <v>10530.0</v>
      </c>
      <c r="S884" s="5" t="s">
        <v>115</v>
      </c>
      <c r="T884" s="5">
        <v>0.0</v>
      </c>
      <c r="U884" s="5" t="s">
        <v>52</v>
      </c>
      <c r="V884" s="5" t="s">
        <v>8409</v>
      </c>
      <c r="W884" s="5" t="s">
        <v>52</v>
      </c>
      <c r="X884" s="5" t="s">
        <v>52</v>
      </c>
      <c r="Y884" s="5" t="s">
        <v>8410</v>
      </c>
      <c r="Z884" s="5" t="s">
        <v>8411</v>
      </c>
      <c r="AA884" s="5" t="s">
        <v>59</v>
      </c>
      <c r="AB884" s="5" t="s">
        <v>52</v>
      </c>
      <c r="AC884" s="5" t="s">
        <v>181</v>
      </c>
      <c r="AD884" s="5" t="s">
        <v>182</v>
      </c>
      <c r="AE884" s="5" t="s">
        <v>183</v>
      </c>
      <c r="AF884" s="5" t="s">
        <v>52</v>
      </c>
      <c r="AG884" s="5" t="s">
        <v>52</v>
      </c>
      <c r="AH884" s="5" t="s">
        <v>184</v>
      </c>
      <c r="AI884" s="5" t="s">
        <v>168</v>
      </c>
      <c r="AJ884" s="5" t="s">
        <v>8406</v>
      </c>
      <c r="AK884" s="5" t="s">
        <v>185</v>
      </c>
    </row>
    <row r="885" ht="15.75" customHeight="1">
      <c r="A885" s="5" t="s">
        <v>8412</v>
      </c>
      <c r="B885" s="5" t="s">
        <v>168</v>
      </c>
      <c r="C885" s="5" t="s">
        <v>169</v>
      </c>
      <c r="D885" s="6">
        <v>44518.0</v>
      </c>
      <c r="E885" s="5">
        <v>31218.0</v>
      </c>
      <c r="F885" s="5">
        <v>14190.0</v>
      </c>
      <c r="G885" s="5" t="s">
        <v>613</v>
      </c>
      <c r="H885" s="5" t="s">
        <v>171</v>
      </c>
      <c r="I885" s="5" t="s">
        <v>413</v>
      </c>
      <c r="J885" s="5" t="s">
        <v>581</v>
      </c>
      <c r="K885" s="5" t="s">
        <v>3712</v>
      </c>
      <c r="L885" s="5" t="s">
        <v>8406</v>
      </c>
      <c r="M885" s="5" t="s">
        <v>8407</v>
      </c>
      <c r="N885" s="5" t="s">
        <v>2498</v>
      </c>
      <c r="O885" s="5">
        <v>1.0</v>
      </c>
      <c r="P885" s="5" t="s">
        <v>8413</v>
      </c>
      <c r="Q885" s="5">
        <v>4510.0</v>
      </c>
      <c r="R885" s="5">
        <v>15620.0</v>
      </c>
      <c r="S885" s="5" t="s">
        <v>115</v>
      </c>
      <c r="T885" s="5">
        <v>0.0</v>
      </c>
      <c r="U885" s="5" t="s">
        <v>52</v>
      </c>
      <c r="V885" s="5" t="s">
        <v>8414</v>
      </c>
      <c r="W885" s="5" t="s">
        <v>52</v>
      </c>
      <c r="X885" s="5" t="s">
        <v>52</v>
      </c>
      <c r="Y885" s="5" t="s">
        <v>8410</v>
      </c>
      <c r="Z885" s="5" t="s">
        <v>8415</v>
      </c>
      <c r="AA885" s="5" t="s">
        <v>59</v>
      </c>
      <c r="AB885" s="5" t="s">
        <v>52</v>
      </c>
      <c r="AC885" s="5" t="s">
        <v>181</v>
      </c>
      <c r="AD885" s="5" t="s">
        <v>182</v>
      </c>
      <c r="AE885" s="5" t="s">
        <v>183</v>
      </c>
      <c r="AF885" s="5" t="s">
        <v>52</v>
      </c>
      <c r="AG885" s="5" t="s">
        <v>52</v>
      </c>
      <c r="AH885" s="5" t="s">
        <v>184</v>
      </c>
      <c r="AI885" s="5" t="s">
        <v>168</v>
      </c>
      <c r="AJ885" s="5" t="s">
        <v>8406</v>
      </c>
      <c r="AK885" s="5" t="s">
        <v>185</v>
      </c>
    </row>
    <row r="886" ht="15.75" customHeight="1">
      <c r="A886" s="5" t="s">
        <v>8416</v>
      </c>
      <c r="B886" s="5" t="s">
        <v>168</v>
      </c>
      <c r="C886" s="5" t="s">
        <v>169</v>
      </c>
      <c r="D886" s="6">
        <v>44516.0</v>
      </c>
      <c r="E886" s="5">
        <v>39600.0</v>
      </c>
      <c r="F886" s="5">
        <v>18000.0</v>
      </c>
      <c r="G886" s="5" t="s">
        <v>613</v>
      </c>
      <c r="H886" s="5" t="s">
        <v>171</v>
      </c>
      <c r="I886" s="5" t="s">
        <v>8417</v>
      </c>
      <c r="J886" s="5" t="s">
        <v>581</v>
      </c>
      <c r="K886" s="5" t="s">
        <v>3109</v>
      </c>
      <c r="L886" s="5" t="s">
        <v>174</v>
      </c>
      <c r="M886" s="5" t="s">
        <v>175</v>
      </c>
      <c r="N886" s="5" t="s">
        <v>52</v>
      </c>
      <c r="O886" s="5">
        <v>1.0</v>
      </c>
      <c r="P886" s="5" t="s">
        <v>8418</v>
      </c>
      <c r="Q886" s="5">
        <v>4510.0</v>
      </c>
      <c r="R886" s="5">
        <v>12040.0</v>
      </c>
      <c r="S886" s="5" t="s">
        <v>115</v>
      </c>
      <c r="T886" s="5">
        <v>0.0</v>
      </c>
      <c r="U886" s="5" t="s">
        <v>52</v>
      </c>
      <c r="V886" s="5" t="s">
        <v>8419</v>
      </c>
      <c r="W886" s="5" t="s">
        <v>52</v>
      </c>
      <c r="X886" s="5" t="s">
        <v>52</v>
      </c>
      <c r="Y886" s="5" t="s">
        <v>7738</v>
      </c>
      <c r="Z886" s="5" t="s">
        <v>8420</v>
      </c>
      <c r="AA886" s="5" t="s">
        <v>260</v>
      </c>
      <c r="AB886" s="5" t="s">
        <v>52</v>
      </c>
      <c r="AC886" s="5" t="s">
        <v>181</v>
      </c>
      <c r="AD886" s="5" t="s">
        <v>182</v>
      </c>
      <c r="AE886" s="5" t="s">
        <v>183</v>
      </c>
      <c r="AF886" s="5" t="s">
        <v>52</v>
      </c>
      <c r="AG886" s="5" t="s">
        <v>52</v>
      </c>
      <c r="AH886" s="5" t="s">
        <v>184</v>
      </c>
      <c r="AI886" s="5" t="s">
        <v>168</v>
      </c>
      <c r="AJ886" s="5" t="s">
        <v>174</v>
      </c>
      <c r="AK886" s="5" t="s">
        <v>185</v>
      </c>
    </row>
    <row r="887" ht="15.75" customHeight="1">
      <c r="A887" s="5" t="s">
        <v>8421</v>
      </c>
      <c r="B887" s="5" t="s">
        <v>252</v>
      </c>
      <c r="C887" s="5" t="s">
        <v>252</v>
      </c>
      <c r="D887" s="6">
        <v>44512.0</v>
      </c>
      <c r="E887" s="5">
        <v>26323.0</v>
      </c>
      <c r="F887" s="5">
        <v>11965.0</v>
      </c>
      <c r="G887" s="5" t="s">
        <v>253</v>
      </c>
      <c r="H887" s="5" t="s">
        <v>254</v>
      </c>
      <c r="I887" s="5" t="s">
        <v>255</v>
      </c>
      <c r="J887" s="5" t="s">
        <v>256</v>
      </c>
      <c r="K887" s="5" t="s">
        <v>8422</v>
      </c>
      <c r="L887" s="5" t="s">
        <v>2068</v>
      </c>
      <c r="M887" s="5" t="s">
        <v>2069</v>
      </c>
      <c r="N887" s="5" t="s">
        <v>52</v>
      </c>
      <c r="O887" s="5">
        <v>1.0</v>
      </c>
      <c r="P887" s="5" t="s">
        <v>8422</v>
      </c>
      <c r="Q887" s="5" t="s">
        <v>211</v>
      </c>
      <c r="R887" s="5">
        <v>103.0</v>
      </c>
      <c r="S887" s="5" t="s">
        <v>115</v>
      </c>
      <c r="T887" s="5">
        <v>0.0</v>
      </c>
      <c r="U887" s="5" t="s">
        <v>52</v>
      </c>
      <c r="V887" s="5" t="s">
        <v>8423</v>
      </c>
      <c r="W887" s="5" t="s">
        <v>52</v>
      </c>
      <c r="X887" s="5" t="s">
        <v>52</v>
      </c>
      <c r="Y887" s="5">
        <v>85.0</v>
      </c>
      <c r="Z887" s="5">
        <v>4679342.0</v>
      </c>
      <c r="AA887" s="5" t="s">
        <v>260</v>
      </c>
      <c r="AB887" s="5" t="s">
        <v>261</v>
      </c>
      <c r="AC887" s="5" t="s">
        <v>262</v>
      </c>
      <c r="AD887" s="5" t="s">
        <v>263</v>
      </c>
      <c r="AE887" s="5" t="s">
        <v>264</v>
      </c>
      <c r="AF887" s="5" t="s">
        <v>265</v>
      </c>
      <c r="AG887" s="5" t="s">
        <v>266</v>
      </c>
      <c r="AH887" s="5" t="s">
        <v>267</v>
      </c>
      <c r="AI887" s="5" t="s">
        <v>102</v>
      </c>
      <c r="AJ887" s="5" t="s">
        <v>102</v>
      </c>
      <c r="AK887" s="5">
        <v>13841.0</v>
      </c>
    </row>
    <row r="888" ht="15.75" customHeight="1">
      <c r="A888" s="5" t="s">
        <v>8424</v>
      </c>
      <c r="B888" s="5" t="s">
        <v>8425</v>
      </c>
      <c r="C888" s="5" t="s">
        <v>8426</v>
      </c>
      <c r="D888" s="6">
        <v>44508.0</v>
      </c>
      <c r="E888" s="5">
        <v>32494.0</v>
      </c>
      <c r="F888" s="5">
        <v>14770.0</v>
      </c>
      <c r="G888" s="5" t="s">
        <v>2293</v>
      </c>
      <c r="H888" s="5" t="s">
        <v>272</v>
      </c>
      <c r="I888" s="5" t="s">
        <v>8427</v>
      </c>
      <c r="J888" s="5" t="s">
        <v>2295</v>
      </c>
      <c r="K888" s="5" t="s">
        <v>8428</v>
      </c>
      <c r="L888" s="5" t="s">
        <v>8429</v>
      </c>
      <c r="M888" s="5" t="s">
        <v>8430</v>
      </c>
      <c r="N888" s="5">
        <v>90501.0</v>
      </c>
      <c r="O888" s="5">
        <v>3.0</v>
      </c>
      <c r="P888" s="5" t="s">
        <v>8431</v>
      </c>
      <c r="Q888" s="5" t="s">
        <v>8432</v>
      </c>
      <c r="R888" s="5">
        <v>1072.0</v>
      </c>
      <c r="S888" s="5" t="s">
        <v>69</v>
      </c>
      <c r="T888" s="5">
        <v>1.0</v>
      </c>
      <c r="U888" s="5" t="s">
        <v>93</v>
      </c>
      <c r="V888" s="5" t="s">
        <v>8433</v>
      </c>
      <c r="W888" s="5" t="s">
        <v>55</v>
      </c>
      <c r="X888" s="5" t="s">
        <v>8434</v>
      </c>
      <c r="Y888" s="5" t="s">
        <v>8435</v>
      </c>
      <c r="Z888" s="5" t="s">
        <v>8436</v>
      </c>
      <c r="AA888" s="5" t="s">
        <v>162</v>
      </c>
      <c r="AB888" s="5" t="s">
        <v>52</v>
      </c>
      <c r="AC888" s="5" t="s">
        <v>8437</v>
      </c>
      <c r="AD888" s="5" t="s">
        <v>52</v>
      </c>
      <c r="AE888" s="5" t="s">
        <v>52</v>
      </c>
      <c r="AF888" s="5" t="s">
        <v>52</v>
      </c>
      <c r="AG888" s="5" t="s">
        <v>52</v>
      </c>
      <c r="AH888" s="5" t="s">
        <v>52</v>
      </c>
      <c r="AI888" s="5" t="s">
        <v>8425</v>
      </c>
      <c r="AJ888" s="5" t="s">
        <v>8429</v>
      </c>
      <c r="AK888" s="5" t="s">
        <v>286</v>
      </c>
    </row>
    <row r="889" ht="15.75" customHeight="1">
      <c r="A889" s="5" t="s">
        <v>8438</v>
      </c>
      <c r="B889" s="5" t="s">
        <v>8439</v>
      </c>
      <c r="C889" s="5" t="s">
        <v>8440</v>
      </c>
      <c r="D889" s="6">
        <v>44507.0</v>
      </c>
      <c r="E889" s="5">
        <v>56672.0</v>
      </c>
      <c r="F889" s="5">
        <v>25760.0</v>
      </c>
      <c r="G889" s="5" t="s">
        <v>8441</v>
      </c>
      <c r="H889" s="5" t="s">
        <v>459</v>
      </c>
      <c r="I889" s="5" t="s">
        <v>8442</v>
      </c>
      <c r="J889" s="5" t="s">
        <v>1914</v>
      </c>
      <c r="K889" s="5" t="s">
        <v>5562</v>
      </c>
      <c r="L889" s="5" t="s">
        <v>8443</v>
      </c>
      <c r="M889" s="5" t="s">
        <v>8444</v>
      </c>
      <c r="N889" s="5">
        <v>60193.0</v>
      </c>
      <c r="O889" s="5">
        <v>1.0</v>
      </c>
      <c r="P889" s="5" t="s">
        <v>8445</v>
      </c>
      <c r="Q889" s="5">
        <v>4510.0</v>
      </c>
      <c r="R889" s="5">
        <v>36.0</v>
      </c>
      <c r="S889" s="5" t="s">
        <v>53</v>
      </c>
      <c r="T889" s="5">
        <v>37.0</v>
      </c>
      <c r="U889" s="5" t="s">
        <v>93</v>
      </c>
      <c r="V889" s="5" t="s">
        <v>8446</v>
      </c>
      <c r="W889" s="5" t="s">
        <v>71</v>
      </c>
      <c r="X889" s="5" t="s">
        <v>52</v>
      </c>
      <c r="Y889" s="5" t="s">
        <v>8359</v>
      </c>
      <c r="Z889" s="5" t="s">
        <v>8447</v>
      </c>
      <c r="AA889" s="5" t="s">
        <v>235</v>
      </c>
      <c r="AB889" s="5" t="s">
        <v>52</v>
      </c>
      <c r="AC889" s="5" t="s">
        <v>216</v>
      </c>
      <c r="AD889" s="5" t="s">
        <v>217</v>
      </c>
      <c r="AE889" s="5" t="s">
        <v>218</v>
      </c>
      <c r="AF889" s="5" t="s">
        <v>52</v>
      </c>
      <c r="AG889" s="5" t="s">
        <v>52</v>
      </c>
      <c r="AH889" s="5" t="s">
        <v>52</v>
      </c>
      <c r="AI889" s="5" t="s">
        <v>8448</v>
      </c>
      <c r="AJ889" s="5" t="s">
        <v>8449</v>
      </c>
      <c r="AK889" s="5" t="s">
        <v>336</v>
      </c>
    </row>
    <row r="890" ht="15.75" customHeight="1">
      <c r="A890" s="5" t="s">
        <v>8450</v>
      </c>
      <c r="B890" s="5" t="s">
        <v>8439</v>
      </c>
      <c r="C890" s="5" t="s">
        <v>8440</v>
      </c>
      <c r="D890" s="6">
        <v>44507.0</v>
      </c>
      <c r="E890" s="5">
        <v>179034.0</v>
      </c>
      <c r="F890" s="5">
        <v>81379.0</v>
      </c>
      <c r="G890" s="5" t="s">
        <v>8441</v>
      </c>
      <c r="H890" s="5" t="s">
        <v>459</v>
      </c>
      <c r="I890" s="5" t="s">
        <v>8442</v>
      </c>
      <c r="J890" s="5" t="s">
        <v>1914</v>
      </c>
      <c r="K890" s="5" t="s">
        <v>7212</v>
      </c>
      <c r="L890" s="5" t="s">
        <v>8443</v>
      </c>
      <c r="M890" s="5" t="s">
        <v>8444</v>
      </c>
      <c r="N890" s="5">
        <v>60193.0</v>
      </c>
      <c r="O890" s="5">
        <v>3.0</v>
      </c>
      <c r="P890" s="5" t="s">
        <v>8451</v>
      </c>
      <c r="Q890" s="5" t="s">
        <v>2662</v>
      </c>
      <c r="R890" s="5">
        <v>118.0</v>
      </c>
      <c r="S890" s="5" t="s">
        <v>53</v>
      </c>
      <c r="T890" s="5">
        <v>116.0</v>
      </c>
      <c r="U890" s="5" t="s">
        <v>93</v>
      </c>
      <c r="V890" s="5" t="s">
        <v>8452</v>
      </c>
      <c r="W890" s="5" t="s">
        <v>71</v>
      </c>
      <c r="X890" s="5" t="s">
        <v>52</v>
      </c>
      <c r="Y890" s="5" t="s">
        <v>8359</v>
      </c>
      <c r="Z890" s="5" t="s">
        <v>8453</v>
      </c>
      <c r="AA890" s="5" t="s">
        <v>235</v>
      </c>
      <c r="AB890" s="5" t="s">
        <v>52</v>
      </c>
      <c r="AC890" s="5" t="s">
        <v>216</v>
      </c>
      <c r="AD890" s="5" t="s">
        <v>217</v>
      </c>
      <c r="AE890" s="5" t="s">
        <v>218</v>
      </c>
      <c r="AF890" s="5" t="s">
        <v>52</v>
      </c>
      <c r="AG890" s="5" t="s">
        <v>52</v>
      </c>
      <c r="AH890" s="5" t="s">
        <v>52</v>
      </c>
      <c r="AI890" s="5" t="s">
        <v>8448</v>
      </c>
      <c r="AJ890" s="5" t="s">
        <v>8449</v>
      </c>
      <c r="AK890" s="5" t="s">
        <v>336</v>
      </c>
    </row>
    <row r="891" ht="15.75" customHeight="1">
      <c r="A891" s="5" t="s">
        <v>8454</v>
      </c>
      <c r="B891" s="5" t="s">
        <v>527</v>
      </c>
      <c r="C891" s="5" t="s">
        <v>8285</v>
      </c>
      <c r="D891" s="6">
        <v>44507.0</v>
      </c>
      <c r="E891" s="5">
        <v>61061.0</v>
      </c>
      <c r="F891" s="5">
        <v>27755.0</v>
      </c>
      <c r="G891" s="5" t="s">
        <v>3867</v>
      </c>
      <c r="H891" s="5" t="s">
        <v>84</v>
      </c>
      <c r="I891" s="5" t="s">
        <v>8455</v>
      </c>
      <c r="J891" s="5" t="s">
        <v>532</v>
      </c>
      <c r="K891" s="5" t="s">
        <v>8456</v>
      </c>
      <c r="L891" s="5" t="s">
        <v>8457</v>
      </c>
      <c r="M891" s="5" t="s">
        <v>8288</v>
      </c>
      <c r="N891" s="5">
        <v>3304.0</v>
      </c>
      <c r="O891" s="5">
        <v>1.0</v>
      </c>
      <c r="P891" s="5" t="s">
        <v>8458</v>
      </c>
      <c r="Q891" s="5" t="s">
        <v>91</v>
      </c>
      <c r="R891" s="5">
        <v>30.0</v>
      </c>
      <c r="S891" s="5" t="s">
        <v>450</v>
      </c>
      <c r="T891" s="5">
        <v>0.0</v>
      </c>
      <c r="U891" s="5" t="s">
        <v>70</v>
      </c>
      <c r="V891" s="5" t="s">
        <v>8459</v>
      </c>
      <c r="W891" s="5" t="s">
        <v>55</v>
      </c>
      <c r="X891" s="5" t="s">
        <v>8460</v>
      </c>
      <c r="Y891" s="5" t="s">
        <v>8461</v>
      </c>
      <c r="Z891" s="5" t="s">
        <v>8462</v>
      </c>
      <c r="AA891" s="5" t="s">
        <v>1831</v>
      </c>
      <c r="AB891" s="5" t="s">
        <v>52</v>
      </c>
      <c r="AC891" s="5" t="s">
        <v>8290</v>
      </c>
      <c r="AD891" s="5" t="s">
        <v>8291</v>
      </c>
      <c r="AE891" s="5" t="s">
        <v>8292</v>
      </c>
      <c r="AF891" s="5" t="s">
        <v>52</v>
      </c>
      <c r="AG891" s="5" t="s">
        <v>52</v>
      </c>
      <c r="AH891" s="5" t="s">
        <v>8293</v>
      </c>
      <c r="AI891" s="5" t="s">
        <v>527</v>
      </c>
      <c r="AJ891" s="5" t="s">
        <v>8294</v>
      </c>
      <c r="AK891" s="5" t="s">
        <v>336</v>
      </c>
    </row>
    <row r="892" ht="15.75" customHeight="1">
      <c r="A892" s="5" t="s">
        <v>8463</v>
      </c>
      <c r="B892" s="5" t="s">
        <v>7565</v>
      </c>
      <c r="C892" s="5" t="s">
        <v>7566</v>
      </c>
      <c r="D892" s="6">
        <v>44507.0</v>
      </c>
      <c r="E892" s="5">
        <v>61061.0</v>
      </c>
      <c r="F892" s="5">
        <v>27755.0</v>
      </c>
      <c r="G892" s="5" t="s">
        <v>3867</v>
      </c>
      <c r="H892" s="5" t="s">
        <v>84</v>
      </c>
      <c r="I892" s="5" t="s">
        <v>8455</v>
      </c>
      <c r="J892" s="5" t="s">
        <v>532</v>
      </c>
      <c r="K892" s="5" t="s">
        <v>8464</v>
      </c>
      <c r="L892" s="5" t="s">
        <v>7568</v>
      </c>
      <c r="M892" s="5" t="s">
        <v>7569</v>
      </c>
      <c r="N892" s="5">
        <v>11422.0</v>
      </c>
      <c r="O892" s="5">
        <v>1.0</v>
      </c>
      <c r="P892" s="5" t="s">
        <v>8458</v>
      </c>
      <c r="Q892" s="5" t="s">
        <v>91</v>
      </c>
      <c r="R892" s="5">
        <v>30.0</v>
      </c>
      <c r="S892" s="5" t="s">
        <v>3122</v>
      </c>
      <c r="T892" s="5">
        <v>34.0</v>
      </c>
      <c r="U892" s="5" t="s">
        <v>93</v>
      </c>
      <c r="V892" s="5" t="s">
        <v>8460</v>
      </c>
      <c r="W892" s="5" t="s">
        <v>71</v>
      </c>
      <c r="X892" s="5" t="s">
        <v>52</v>
      </c>
      <c r="Y892" s="5" t="s">
        <v>8461</v>
      </c>
      <c r="Z892" s="5" t="s">
        <v>8462</v>
      </c>
      <c r="AA892" s="5" t="s">
        <v>1831</v>
      </c>
      <c r="AB892" s="5" t="s">
        <v>52</v>
      </c>
      <c r="AC892" s="5" t="s">
        <v>216</v>
      </c>
      <c r="AD892" s="5" t="s">
        <v>217</v>
      </c>
      <c r="AE892" s="5" t="s">
        <v>218</v>
      </c>
      <c r="AF892" s="5" t="s">
        <v>52</v>
      </c>
      <c r="AG892" s="5" t="s">
        <v>52</v>
      </c>
      <c r="AH892" s="5" t="s">
        <v>52</v>
      </c>
      <c r="AI892" s="5" t="s">
        <v>7565</v>
      </c>
      <c r="AJ892" s="5" t="s">
        <v>7568</v>
      </c>
      <c r="AK892" s="5" t="s">
        <v>336</v>
      </c>
    </row>
    <row r="893" ht="15.75" customHeight="1">
      <c r="A893" s="5" t="s">
        <v>8465</v>
      </c>
      <c r="B893" s="5" t="s">
        <v>6576</v>
      </c>
      <c r="C893" s="5" t="s">
        <v>6577</v>
      </c>
      <c r="D893" s="6">
        <v>44506.0</v>
      </c>
      <c r="E893" s="5">
        <v>11609.0</v>
      </c>
      <c r="F893" s="5">
        <v>5277.0</v>
      </c>
      <c r="G893" s="5" t="s">
        <v>4673</v>
      </c>
      <c r="H893" s="5" t="s">
        <v>149</v>
      </c>
      <c r="I893" s="5" t="s">
        <v>7133</v>
      </c>
      <c r="J893" s="5" t="s">
        <v>3808</v>
      </c>
      <c r="K893" s="5" t="s">
        <v>8466</v>
      </c>
      <c r="L893" s="5" t="s">
        <v>7144</v>
      </c>
      <c r="M893" s="5" t="s">
        <v>7145</v>
      </c>
      <c r="N893" s="5">
        <v>27260.0</v>
      </c>
      <c r="O893" s="5">
        <v>2.0</v>
      </c>
      <c r="P893" s="5" t="s">
        <v>8467</v>
      </c>
      <c r="Q893" s="5" t="s">
        <v>2195</v>
      </c>
      <c r="R893" s="5">
        <v>108.0</v>
      </c>
      <c r="S893" s="5" t="s">
        <v>53</v>
      </c>
      <c r="T893" s="5">
        <v>101.0</v>
      </c>
      <c r="U893" s="5" t="s">
        <v>93</v>
      </c>
      <c r="V893" s="5" t="s">
        <v>8468</v>
      </c>
      <c r="W893" s="5" t="s">
        <v>52</v>
      </c>
      <c r="X893" s="5" t="s">
        <v>52</v>
      </c>
      <c r="Y893" s="5" t="s">
        <v>8469</v>
      </c>
      <c r="Z893" s="5" t="s">
        <v>8470</v>
      </c>
      <c r="AA893" s="5" t="s">
        <v>59</v>
      </c>
      <c r="AB893" s="5" t="s">
        <v>52</v>
      </c>
      <c r="AC893" s="5" t="s">
        <v>216</v>
      </c>
      <c r="AD893" s="5" t="s">
        <v>217</v>
      </c>
      <c r="AE893" s="5" t="s">
        <v>218</v>
      </c>
      <c r="AF893" s="5" t="s">
        <v>52</v>
      </c>
      <c r="AG893" s="5" t="s">
        <v>52</v>
      </c>
      <c r="AH893" s="5" t="s">
        <v>52</v>
      </c>
      <c r="AI893" s="5" t="s">
        <v>8471</v>
      </c>
      <c r="AJ893" s="5" t="s">
        <v>8472</v>
      </c>
      <c r="AK893" s="5" t="s">
        <v>7151</v>
      </c>
    </row>
    <row r="894" ht="15.75" customHeight="1">
      <c r="A894" s="5" t="s">
        <v>8473</v>
      </c>
      <c r="B894" s="5" t="s">
        <v>8260</v>
      </c>
      <c r="C894" s="5" t="s">
        <v>8261</v>
      </c>
      <c r="D894" s="6">
        <v>44503.0</v>
      </c>
      <c r="E894" s="5">
        <v>56672.0</v>
      </c>
      <c r="F894" s="5">
        <v>25760.0</v>
      </c>
      <c r="G894" s="5" t="s">
        <v>2389</v>
      </c>
      <c r="H894" s="5" t="s">
        <v>459</v>
      </c>
      <c r="I894" s="5" t="s">
        <v>8474</v>
      </c>
      <c r="J894" s="5" t="s">
        <v>2391</v>
      </c>
      <c r="K894" s="5" t="s">
        <v>8475</v>
      </c>
      <c r="L894" s="5" t="s">
        <v>8476</v>
      </c>
      <c r="M894" s="5" t="s">
        <v>8477</v>
      </c>
      <c r="N894" s="5">
        <v>2035.0</v>
      </c>
      <c r="O894" s="5">
        <v>1.0</v>
      </c>
      <c r="P894" s="5" t="s">
        <v>8445</v>
      </c>
      <c r="Q894" s="5">
        <v>4510.0</v>
      </c>
      <c r="R894" s="5">
        <v>36.0</v>
      </c>
      <c r="S894" s="5" t="s">
        <v>53</v>
      </c>
      <c r="T894" s="5">
        <v>0.0</v>
      </c>
      <c r="U894" s="5" t="s">
        <v>52</v>
      </c>
      <c r="V894" s="5" t="s">
        <v>8478</v>
      </c>
      <c r="W894" s="5" t="s">
        <v>55</v>
      </c>
      <c r="X894" s="5" t="s">
        <v>8446</v>
      </c>
      <c r="Y894" s="5" t="s">
        <v>8479</v>
      </c>
      <c r="Z894" s="5" t="s">
        <v>8447</v>
      </c>
      <c r="AA894" s="5" t="s">
        <v>8480</v>
      </c>
      <c r="AB894" s="5" t="s">
        <v>52</v>
      </c>
      <c r="AC894" s="5" t="s">
        <v>8481</v>
      </c>
      <c r="AD894" s="5" t="s">
        <v>8482</v>
      </c>
      <c r="AE894" s="5" t="s">
        <v>8483</v>
      </c>
      <c r="AF894" s="5" t="s">
        <v>52</v>
      </c>
      <c r="AG894" s="5" t="s">
        <v>52</v>
      </c>
      <c r="AH894" s="5" t="s">
        <v>8484</v>
      </c>
      <c r="AI894" s="5" t="s">
        <v>8260</v>
      </c>
      <c r="AJ894" s="5" t="s">
        <v>8485</v>
      </c>
      <c r="AK894" s="5" t="s">
        <v>8486</v>
      </c>
    </row>
    <row r="895" ht="15.75" customHeight="1">
      <c r="A895" s="5" t="s">
        <v>8487</v>
      </c>
      <c r="B895" s="5" t="s">
        <v>8488</v>
      </c>
      <c r="C895" s="5" t="s">
        <v>102</v>
      </c>
      <c r="D895" s="6">
        <v>44502.0</v>
      </c>
      <c r="E895" s="5">
        <v>11744.0</v>
      </c>
      <c r="F895" s="5">
        <v>5338.0</v>
      </c>
      <c r="G895" s="5" t="s">
        <v>870</v>
      </c>
      <c r="H895" s="5" t="s">
        <v>45</v>
      </c>
      <c r="I895" s="5" t="s">
        <v>8489</v>
      </c>
      <c r="J895" s="5" t="s">
        <v>872</v>
      </c>
      <c r="K895" s="5" t="s">
        <v>207</v>
      </c>
      <c r="L895" s="5" t="s">
        <v>8490</v>
      </c>
      <c r="M895" s="5" t="s">
        <v>102</v>
      </c>
      <c r="N895" s="5">
        <v>19106.0</v>
      </c>
      <c r="O895" s="5">
        <v>1.0</v>
      </c>
      <c r="P895" s="5" t="s">
        <v>8491</v>
      </c>
      <c r="Q895" s="5" t="s">
        <v>52</v>
      </c>
      <c r="R895" s="5">
        <v>1260.0</v>
      </c>
      <c r="S895" s="5" t="s">
        <v>374</v>
      </c>
      <c r="T895" s="5">
        <v>22.0</v>
      </c>
      <c r="U895" s="5" t="s">
        <v>93</v>
      </c>
      <c r="V895" s="5" t="s">
        <v>8492</v>
      </c>
      <c r="W895" s="5" t="s">
        <v>71</v>
      </c>
      <c r="X895" s="5" t="s">
        <v>52</v>
      </c>
      <c r="Y895" s="5" t="s">
        <v>8493</v>
      </c>
      <c r="Z895" s="5">
        <v>1475762.0</v>
      </c>
      <c r="AA895" s="5" t="s">
        <v>260</v>
      </c>
      <c r="AB895" s="5" t="s">
        <v>283</v>
      </c>
      <c r="AC895" s="5" t="s">
        <v>216</v>
      </c>
      <c r="AD895" s="5" t="s">
        <v>217</v>
      </c>
      <c r="AE895" s="5" t="s">
        <v>218</v>
      </c>
      <c r="AF895" s="5" t="s">
        <v>52</v>
      </c>
      <c r="AG895" s="5" t="s">
        <v>52</v>
      </c>
      <c r="AH895" s="5" t="s">
        <v>52</v>
      </c>
      <c r="AI895" s="5" t="s">
        <v>102</v>
      </c>
      <c r="AJ895" s="5" t="s">
        <v>102</v>
      </c>
      <c r="AK895" s="5" t="s">
        <v>8494</v>
      </c>
    </row>
    <row r="896" ht="15.75" customHeight="1">
      <c r="A896" s="5" t="s">
        <v>8495</v>
      </c>
      <c r="B896" s="5" t="s">
        <v>8060</v>
      </c>
      <c r="C896" s="5" t="s">
        <v>8061</v>
      </c>
      <c r="D896" s="6">
        <v>44501.0</v>
      </c>
      <c r="E896" s="5">
        <v>52987.0</v>
      </c>
      <c r="F896" s="5">
        <v>24085.0</v>
      </c>
      <c r="G896" s="5" t="s">
        <v>107</v>
      </c>
      <c r="H896" s="5" t="s">
        <v>1792</v>
      </c>
      <c r="I896" s="5" t="s">
        <v>6812</v>
      </c>
      <c r="J896" s="5" t="s">
        <v>109</v>
      </c>
      <c r="K896" s="5" t="s">
        <v>8496</v>
      </c>
      <c r="L896" s="5" t="s">
        <v>8063</v>
      </c>
      <c r="M896" s="5" t="s">
        <v>8064</v>
      </c>
      <c r="N896" s="5" t="s">
        <v>52</v>
      </c>
      <c r="O896" s="5">
        <v>1.0</v>
      </c>
      <c r="P896" s="5" t="s">
        <v>8497</v>
      </c>
      <c r="Q896" s="5">
        <v>4200.0</v>
      </c>
      <c r="R896" s="5">
        <v>24.0</v>
      </c>
      <c r="S896" s="5" t="s">
        <v>115</v>
      </c>
      <c r="T896" s="5">
        <v>0.0</v>
      </c>
      <c r="U896" s="5" t="s">
        <v>70</v>
      </c>
      <c r="V896" s="5" t="s">
        <v>8498</v>
      </c>
      <c r="W896" s="5" t="s">
        <v>52</v>
      </c>
      <c r="X896" s="5" t="s">
        <v>52</v>
      </c>
      <c r="Y896" s="5" t="s">
        <v>8499</v>
      </c>
      <c r="Z896" s="5" t="s">
        <v>8500</v>
      </c>
      <c r="AA896" s="5" t="s">
        <v>235</v>
      </c>
      <c r="AB896" s="5" t="s">
        <v>52</v>
      </c>
      <c r="AC896" s="5" t="s">
        <v>398</v>
      </c>
      <c r="AD896" s="5" t="s">
        <v>399</v>
      </c>
      <c r="AE896" s="5" t="s">
        <v>400</v>
      </c>
      <c r="AF896" s="5" t="s">
        <v>401</v>
      </c>
      <c r="AG896" s="5">
        <v>23502.0</v>
      </c>
      <c r="AH896" s="5" t="s">
        <v>402</v>
      </c>
      <c r="AI896" s="5" t="s">
        <v>8060</v>
      </c>
      <c r="AJ896" s="5" t="s">
        <v>8069</v>
      </c>
      <c r="AK896" s="5" t="s">
        <v>126</v>
      </c>
    </row>
    <row r="897" ht="15.75" customHeight="1">
      <c r="A897" s="5" t="s">
        <v>8501</v>
      </c>
      <c r="B897" s="5" t="s">
        <v>8502</v>
      </c>
      <c r="C897" s="5" t="s">
        <v>8503</v>
      </c>
      <c r="D897" s="6">
        <v>44500.0</v>
      </c>
      <c r="E897" s="5">
        <v>134629.0</v>
      </c>
      <c r="F897" s="5">
        <v>61195.0</v>
      </c>
      <c r="G897" s="5" t="s">
        <v>130</v>
      </c>
      <c r="H897" s="5" t="s">
        <v>131</v>
      </c>
      <c r="I897" s="5" t="s">
        <v>3667</v>
      </c>
      <c r="J897" s="5" t="s">
        <v>133</v>
      </c>
      <c r="K897" s="5" t="s">
        <v>8504</v>
      </c>
      <c r="L897" s="5" t="s">
        <v>8505</v>
      </c>
      <c r="M897" s="5" t="s">
        <v>8506</v>
      </c>
      <c r="N897" s="5">
        <v>28521.0</v>
      </c>
      <c r="O897" s="5">
        <v>5.0</v>
      </c>
      <c r="P897" s="5" t="s">
        <v>8507</v>
      </c>
      <c r="Q897" s="5" t="s">
        <v>1596</v>
      </c>
      <c r="R897" s="5">
        <v>682.0</v>
      </c>
      <c r="S897" s="5" t="s">
        <v>5790</v>
      </c>
      <c r="T897" s="5">
        <v>2.0</v>
      </c>
      <c r="U897" s="5" t="s">
        <v>93</v>
      </c>
      <c r="V897" s="5" t="s">
        <v>8508</v>
      </c>
      <c r="W897" s="5" t="s">
        <v>55</v>
      </c>
      <c r="X897" s="5" t="s">
        <v>8509</v>
      </c>
      <c r="Y897" s="5" t="s">
        <v>8510</v>
      </c>
      <c r="Z897" s="5" t="s">
        <v>8511</v>
      </c>
      <c r="AA897" s="5" t="s">
        <v>59</v>
      </c>
      <c r="AB897" s="5" t="s">
        <v>52</v>
      </c>
      <c r="AC897" s="5" t="s">
        <v>3141</v>
      </c>
      <c r="AD897" s="5" t="s">
        <v>3142</v>
      </c>
      <c r="AE897" s="5" t="s">
        <v>162</v>
      </c>
      <c r="AF897" s="5" t="s">
        <v>52</v>
      </c>
      <c r="AG897" s="5" t="s">
        <v>52</v>
      </c>
      <c r="AH897" s="5" t="s">
        <v>3143</v>
      </c>
      <c r="AI897" s="5" t="s">
        <v>8512</v>
      </c>
      <c r="AJ897" s="5" t="s">
        <v>8513</v>
      </c>
      <c r="AK897" s="5" t="s">
        <v>8514</v>
      </c>
    </row>
    <row r="898" ht="15.75" customHeight="1">
      <c r="A898" s="5" t="s">
        <v>8515</v>
      </c>
      <c r="B898" s="5" t="s">
        <v>8516</v>
      </c>
      <c r="C898" s="5" t="s">
        <v>8517</v>
      </c>
      <c r="D898" s="6">
        <v>44499.0</v>
      </c>
      <c r="E898" s="5">
        <v>122540.0</v>
      </c>
      <c r="F898" s="5">
        <v>55700.0</v>
      </c>
      <c r="G898" s="5" t="s">
        <v>412</v>
      </c>
      <c r="H898" s="5" t="s">
        <v>530</v>
      </c>
      <c r="I898" s="5" t="s">
        <v>7814</v>
      </c>
      <c r="J898" s="5" t="s">
        <v>414</v>
      </c>
      <c r="K898" s="5" t="s">
        <v>8518</v>
      </c>
      <c r="L898" s="5" t="s">
        <v>8519</v>
      </c>
      <c r="M898" s="5" t="s">
        <v>8520</v>
      </c>
      <c r="N898" s="5">
        <v>33126.0</v>
      </c>
      <c r="O898" s="5">
        <v>2.0</v>
      </c>
      <c r="P898" s="5" t="s">
        <v>8521</v>
      </c>
      <c r="Q898" s="5" t="s">
        <v>3475</v>
      </c>
      <c r="R898" s="5">
        <v>65.0</v>
      </c>
      <c r="S898" s="5" t="s">
        <v>3122</v>
      </c>
      <c r="T898" s="5">
        <v>76.0</v>
      </c>
      <c r="U898" s="5" t="s">
        <v>93</v>
      </c>
      <c r="V898" s="5" t="s">
        <v>8522</v>
      </c>
      <c r="W898" s="5" t="s">
        <v>71</v>
      </c>
      <c r="X898" s="5" t="s">
        <v>52</v>
      </c>
      <c r="Y898" s="5" t="s">
        <v>8493</v>
      </c>
      <c r="Z898" s="5" t="s">
        <v>8523</v>
      </c>
      <c r="AA898" s="5" t="s">
        <v>235</v>
      </c>
      <c r="AB898" s="5" t="s">
        <v>52</v>
      </c>
      <c r="AC898" s="5" t="s">
        <v>216</v>
      </c>
      <c r="AD898" s="5" t="s">
        <v>217</v>
      </c>
      <c r="AE898" s="5" t="s">
        <v>218</v>
      </c>
      <c r="AF898" s="5" t="s">
        <v>52</v>
      </c>
      <c r="AG898" s="5" t="s">
        <v>52</v>
      </c>
      <c r="AH898" s="5" t="s">
        <v>52</v>
      </c>
      <c r="AI898" s="5" t="s">
        <v>8516</v>
      </c>
      <c r="AJ898" s="5" t="s">
        <v>8519</v>
      </c>
      <c r="AK898" s="5" t="s">
        <v>336</v>
      </c>
    </row>
    <row r="899" ht="15.75" customHeight="1">
      <c r="A899" s="5" t="s">
        <v>8524</v>
      </c>
      <c r="B899" s="5" t="s">
        <v>8525</v>
      </c>
      <c r="C899" s="5" t="s">
        <v>8526</v>
      </c>
      <c r="D899" s="6">
        <v>44498.0</v>
      </c>
      <c r="E899" s="5">
        <v>33537.0</v>
      </c>
      <c r="F899" s="5">
        <v>15244.0</v>
      </c>
      <c r="G899" s="5" t="s">
        <v>634</v>
      </c>
      <c r="H899" s="5" t="s">
        <v>45</v>
      </c>
      <c r="I899" s="5" t="s">
        <v>8527</v>
      </c>
      <c r="J899" s="5" t="s">
        <v>274</v>
      </c>
      <c r="K899" s="5" t="s">
        <v>8528</v>
      </c>
      <c r="L899" s="5" t="s">
        <v>8529</v>
      </c>
      <c r="M899" s="5" t="s">
        <v>8530</v>
      </c>
      <c r="N899" s="5">
        <v>11354.0</v>
      </c>
      <c r="O899" s="5">
        <v>1.0</v>
      </c>
      <c r="P899" s="5" t="s">
        <v>8531</v>
      </c>
      <c r="Q899" s="5">
        <v>4532.0</v>
      </c>
      <c r="R899" s="5">
        <v>1475.0</v>
      </c>
      <c r="S899" s="5" t="s">
        <v>69</v>
      </c>
      <c r="T899" s="5">
        <v>49.0</v>
      </c>
      <c r="U899" s="5" t="s">
        <v>93</v>
      </c>
      <c r="V899" s="5" t="s">
        <v>8532</v>
      </c>
      <c r="W899" s="5" t="s">
        <v>71</v>
      </c>
      <c r="X899" s="5" t="s">
        <v>52</v>
      </c>
      <c r="Y899" s="5" t="s">
        <v>8533</v>
      </c>
      <c r="Z899" s="5" t="s">
        <v>8534</v>
      </c>
      <c r="AA899" s="5" t="s">
        <v>604</v>
      </c>
      <c r="AB899" s="5" t="s">
        <v>52</v>
      </c>
      <c r="AC899" s="5" t="s">
        <v>216</v>
      </c>
      <c r="AD899" s="5" t="s">
        <v>217</v>
      </c>
      <c r="AE899" s="5" t="s">
        <v>218</v>
      </c>
      <c r="AF899" s="5" t="s">
        <v>52</v>
      </c>
      <c r="AG899" s="5" t="s">
        <v>52</v>
      </c>
      <c r="AH899" s="5" t="s">
        <v>52</v>
      </c>
      <c r="AI899" s="5" t="s">
        <v>8525</v>
      </c>
      <c r="AJ899" s="5" t="s">
        <v>8529</v>
      </c>
      <c r="AK899" s="5" t="s">
        <v>1874</v>
      </c>
    </row>
    <row r="900" ht="15.75" customHeight="1">
      <c r="A900" s="5" t="s">
        <v>8535</v>
      </c>
      <c r="B900" s="5" t="s">
        <v>2452</v>
      </c>
      <c r="C900" s="5" t="s">
        <v>8536</v>
      </c>
      <c r="D900" s="6">
        <v>44498.0</v>
      </c>
      <c r="E900" s="5">
        <v>10938.0</v>
      </c>
      <c r="F900" s="5">
        <v>4972.0</v>
      </c>
      <c r="G900" s="5" t="s">
        <v>422</v>
      </c>
      <c r="H900" s="5" t="s">
        <v>45</v>
      </c>
      <c r="I900" s="5" t="s">
        <v>5273</v>
      </c>
      <c r="J900" s="5" t="s">
        <v>424</v>
      </c>
      <c r="K900" s="5" t="s">
        <v>8537</v>
      </c>
      <c r="L900" s="5" t="s">
        <v>8538</v>
      </c>
      <c r="M900" s="5" t="s">
        <v>8539</v>
      </c>
      <c r="N900" s="5">
        <v>28208.0</v>
      </c>
      <c r="O900" s="5">
        <v>1.0</v>
      </c>
      <c r="P900" s="5" t="s">
        <v>8540</v>
      </c>
      <c r="Q900" s="5" t="s">
        <v>91</v>
      </c>
      <c r="R900" s="5">
        <v>255.0</v>
      </c>
      <c r="S900" s="5" t="s">
        <v>69</v>
      </c>
      <c r="T900" s="5">
        <v>65.0</v>
      </c>
      <c r="U900" s="5" t="s">
        <v>93</v>
      </c>
      <c r="V900" s="5" t="s">
        <v>8541</v>
      </c>
      <c r="W900" s="5" t="s">
        <v>71</v>
      </c>
      <c r="X900" s="5" t="s">
        <v>52</v>
      </c>
      <c r="Y900" s="5" t="s">
        <v>8542</v>
      </c>
      <c r="Z900" s="5" t="s">
        <v>8543</v>
      </c>
      <c r="AA900" s="5" t="s">
        <v>235</v>
      </c>
      <c r="AB900" s="5" t="s">
        <v>52</v>
      </c>
      <c r="AC900" s="5" t="s">
        <v>216</v>
      </c>
      <c r="AD900" s="5" t="s">
        <v>217</v>
      </c>
      <c r="AE900" s="5" t="s">
        <v>218</v>
      </c>
      <c r="AF900" s="5" t="s">
        <v>52</v>
      </c>
      <c r="AG900" s="5" t="s">
        <v>52</v>
      </c>
      <c r="AH900" s="5" t="s">
        <v>52</v>
      </c>
      <c r="AI900" s="5" t="s">
        <v>8544</v>
      </c>
      <c r="AJ900" s="5" t="s">
        <v>8545</v>
      </c>
      <c r="AK900" s="5" t="s">
        <v>8546</v>
      </c>
    </row>
    <row r="901" ht="15.75" customHeight="1">
      <c r="A901" s="5" t="s">
        <v>8547</v>
      </c>
      <c r="B901" s="5" t="s">
        <v>8548</v>
      </c>
      <c r="C901" s="5" t="s">
        <v>6396</v>
      </c>
      <c r="D901" s="6">
        <v>44498.0</v>
      </c>
      <c r="E901" s="5">
        <v>26484.0</v>
      </c>
      <c r="F901" s="5">
        <v>12038.0</v>
      </c>
      <c r="G901" s="5" t="s">
        <v>422</v>
      </c>
      <c r="H901" s="5" t="s">
        <v>45</v>
      </c>
      <c r="I901" s="5" t="s">
        <v>5273</v>
      </c>
      <c r="J901" s="5" t="s">
        <v>424</v>
      </c>
      <c r="K901" s="5" t="s">
        <v>8549</v>
      </c>
      <c r="L901" s="5" t="s">
        <v>8550</v>
      </c>
      <c r="M901" s="5" t="s">
        <v>8551</v>
      </c>
      <c r="N901" s="5">
        <v>11556.0</v>
      </c>
      <c r="O901" s="5">
        <v>2.0</v>
      </c>
      <c r="P901" s="5" t="s">
        <v>8552</v>
      </c>
      <c r="Q901" s="5" t="s">
        <v>8553</v>
      </c>
      <c r="R901" s="5">
        <v>926.0</v>
      </c>
      <c r="S901" s="5" t="s">
        <v>69</v>
      </c>
      <c r="T901" s="5">
        <v>111.0</v>
      </c>
      <c r="U901" s="5" t="s">
        <v>93</v>
      </c>
      <c r="V901" s="5" t="s">
        <v>8554</v>
      </c>
      <c r="W901" s="5" t="s">
        <v>71</v>
      </c>
      <c r="X901" s="5" t="s">
        <v>52</v>
      </c>
      <c r="Y901" s="5" t="s">
        <v>8542</v>
      </c>
      <c r="Z901" s="5" t="s">
        <v>8555</v>
      </c>
      <c r="AA901" s="5" t="s">
        <v>235</v>
      </c>
      <c r="AB901" s="5" t="s">
        <v>52</v>
      </c>
      <c r="AC901" s="5" t="s">
        <v>216</v>
      </c>
      <c r="AD901" s="5" t="s">
        <v>217</v>
      </c>
      <c r="AE901" s="5" t="s">
        <v>218</v>
      </c>
      <c r="AF901" s="5" t="s">
        <v>52</v>
      </c>
      <c r="AG901" s="5" t="s">
        <v>52</v>
      </c>
      <c r="AH901" s="5" t="s">
        <v>52</v>
      </c>
      <c r="AI901" s="5" t="s">
        <v>8548</v>
      </c>
      <c r="AJ901" s="5" t="s">
        <v>8550</v>
      </c>
      <c r="AK901" s="5" t="s">
        <v>4883</v>
      </c>
    </row>
    <row r="902" ht="15.75" customHeight="1">
      <c r="A902" s="5" t="s">
        <v>8556</v>
      </c>
      <c r="B902" s="5" t="s">
        <v>8557</v>
      </c>
      <c r="C902" s="5" t="s">
        <v>8558</v>
      </c>
      <c r="D902" s="6">
        <v>44498.0</v>
      </c>
      <c r="E902" s="5">
        <v>59503.0</v>
      </c>
      <c r="F902" s="5">
        <v>27047.0</v>
      </c>
      <c r="G902" s="5" t="s">
        <v>1028</v>
      </c>
      <c r="H902" s="5" t="s">
        <v>45</v>
      </c>
      <c r="I902" s="5" t="s">
        <v>5273</v>
      </c>
      <c r="J902" s="5" t="s">
        <v>1030</v>
      </c>
      <c r="K902" s="5" t="s">
        <v>7212</v>
      </c>
      <c r="L902" s="5" t="s">
        <v>8559</v>
      </c>
      <c r="M902" s="5" t="s">
        <v>8560</v>
      </c>
      <c r="N902" s="5">
        <v>8054.0</v>
      </c>
      <c r="O902" s="5">
        <v>3.0</v>
      </c>
      <c r="P902" s="5" t="s">
        <v>8561</v>
      </c>
      <c r="Q902" s="5" t="s">
        <v>2662</v>
      </c>
      <c r="R902" s="5">
        <v>3675.0</v>
      </c>
      <c r="S902" s="5" t="s">
        <v>69</v>
      </c>
      <c r="T902" s="5">
        <v>150.0</v>
      </c>
      <c r="U902" s="5" t="s">
        <v>93</v>
      </c>
      <c r="V902" s="5" t="s">
        <v>8562</v>
      </c>
      <c r="W902" s="5" t="s">
        <v>52</v>
      </c>
      <c r="X902" s="5" t="s">
        <v>52</v>
      </c>
      <c r="Y902" s="5" t="s">
        <v>8542</v>
      </c>
      <c r="Z902" s="5" t="s">
        <v>8563</v>
      </c>
      <c r="AA902" s="5" t="s">
        <v>235</v>
      </c>
      <c r="AB902" s="5" t="s">
        <v>52</v>
      </c>
      <c r="AC902" s="5" t="s">
        <v>216</v>
      </c>
      <c r="AD902" s="5" t="s">
        <v>217</v>
      </c>
      <c r="AE902" s="5" t="s">
        <v>218</v>
      </c>
      <c r="AF902" s="5" t="s">
        <v>52</v>
      </c>
      <c r="AG902" s="5" t="s">
        <v>52</v>
      </c>
      <c r="AH902" s="5" t="s">
        <v>52</v>
      </c>
      <c r="AI902" s="5" t="s">
        <v>8564</v>
      </c>
      <c r="AJ902" s="5" t="s">
        <v>8565</v>
      </c>
      <c r="AK902" s="5" t="s">
        <v>165</v>
      </c>
    </row>
    <row r="903" ht="15.75" customHeight="1">
      <c r="A903" s="5" t="s">
        <v>8566</v>
      </c>
      <c r="B903" s="5" t="s">
        <v>6156</v>
      </c>
      <c r="C903" s="5" t="s">
        <v>6157</v>
      </c>
      <c r="D903" s="6">
        <v>44497.0</v>
      </c>
      <c r="E903" s="5">
        <v>387886.0</v>
      </c>
      <c r="F903" s="5">
        <v>176312.0</v>
      </c>
      <c r="G903" s="5" t="s">
        <v>2389</v>
      </c>
      <c r="H903" s="5" t="s">
        <v>149</v>
      </c>
      <c r="I903" s="5" t="s">
        <v>7508</v>
      </c>
      <c r="J903" s="5" t="s">
        <v>2391</v>
      </c>
      <c r="K903" s="5" t="s">
        <v>8567</v>
      </c>
      <c r="L903" s="5" t="s">
        <v>8568</v>
      </c>
      <c r="M903" s="5" t="s">
        <v>6161</v>
      </c>
      <c r="N903" s="5" t="s">
        <v>52</v>
      </c>
      <c r="O903" s="5">
        <v>7.0</v>
      </c>
      <c r="P903" s="5" t="s">
        <v>8569</v>
      </c>
      <c r="Q903" s="5" t="s">
        <v>8196</v>
      </c>
      <c r="R903" s="5">
        <v>464.0</v>
      </c>
      <c r="S903" s="5" t="s">
        <v>53</v>
      </c>
      <c r="T903" s="5">
        <v>214.0</v>
      </c>
      <c r="U903" s="5" t="s">
        <v>93</v>
      </c>
      <c r="V903" s="5" t="s">
        <v>8570</v>
      </c>
      <c r="W903" s="5" t="s">
        <v>52</v>
      </c>
      <c r="X903" s="5" t="s">
        <v>52</v>
      </c>
      <c r="Y903" s="5" t="s">
        <v>8571</v>
      </c>
      <c r="Z903" s="5" t="s">
        <v>8572</v>
      </c>
      <c r="AA903" s="5" t="s">
        <v>180</v>
      </c>
      <c r="AB903" s="5" t="s">
        <v>52</v>
      </c>
      <c r="AC903" s="5" t="s">
        <v>216</v>
      </c>
      <c r="AD903" s="5" t="s">
        <v>217</v>
      </c>
      <c r="AE903" s="5" t="s">
        <v>218</v>
      </c>
      <c r="AF903" s="5" t="s">
        <v>52</v>
      </c>
      <c r="AG903" s="5" t="s">
        <v>52</v>
      </c>
      <c r="AH903" s="5" t="s">
        <v>52</v>
      </c>
      <c r="AI903" s="5" t="s">
        <v>6166</v>
      </c>
      <c r="AJ903" s="5" t="s">
        <v>6167</v>
      </c>
      <c r="AK903" s="5" t="s">
        <v>6168</v>
      </c>
    </row>
    <row r="904" ht="15.75" customHeight="1">
      <c r="A904" s="5" t="s">
        <v>8573</v>
      </c>
      <c r="B904" s="5" t="s">
        <v>4663</v>
      </c>
      <c r="C904" s="5" t="s">
        <v>3998</v>
      </c>
      <c r="D904" s="6">
        <v>44496.0</v>
      </c>
      <c r="E904" s="5">
        <v>57926.0</v>
      </c>
      <c r="F904" s="5">
        <v>26330.0</v>
      </c>
      <c r="G904" s="5" t="s">
        <v>1419</v>
      </c>
      <c r="H904" s="5" t="s">
        <v>480</v>
      </c>
      <c r="I904" s="5" t="s">
        <v>6088</v>
      </c>
      <c r="J904" s="5" t="s">
        <v>256</v>
      </c>
      <c r="K904" s="5" t="s">
        <v>3485</v>
      </c>
      <c r="L904" s="5" t="s">
        <v>8574</v>
      </c>
      <c r="M904" s="5" t="s">
        <v>7164</v>
      </c>
      <c r="N904" s="5" t="s">
        <v>52</v>
      </c>
      <c r="O904" s="5">
        <v>1.0</v>
      </c>
      <c r="P904" s="5" t="s">
        <v>8575</v>
      </c>
      <c r="Q904" s="5" t="s">
        <v>91</v>
      </c>
      <c r="R904" s="5">
        <v>50.0</v>
      </c>
      <c r="S904" s="5" t="s">
        <v>1077</v>
      </c>
      <c r="T904" s="5">
        <v>0.0</v>
      </c>
      <c r="U904" s="5" t="s">
        <v>70</v>
      </c>
      <c r="V904" s="5" t="s">
        <v>8576</v>
      </c>
      <c r="W904" s="5" t="s">
        <v>52</v>
      </c>
      <c r="X904" s="5" t="s">
        <v>52</v>
      </c>
      <c r="Y904" s="5" t="s">
        <v>8172</v>
      </c>
      <c r="Z904" s="5">
        <v>616.0</v>
      </c>
      <c r="AA904" s="5" t="s">
        <v>180</v>
      </c>
      <c r="AB904" s="5" t="s">
        <v>52</v>
      </c>
      <c r="AC904" s="5" t="s">
        <v>5289</v>
      </c>
      <c r="AD904" s="5" t="s">
        <v>5290</v>
      </c>
      <c r="AE904" s="5" t="s">
        <v>5291</v>
      </c>
      <c r="AF904" s="5" t="s">
        <v>52</v>
      </c>
      <c r="AG904" s="5" t="s">
        <v>52</v>
      </c>
      <c r="AH904" s="5" t="s">
        <v>52</v>
      </c>
      <c r="AI904" s="5" t="s">
        <v>4663</v>
      </c>
      <c r="AJ904" s="5" t="s">
        <v>8577</v>
      </c>
      <c r="AK904" s="5" t="s">
        <v>3481</v>
      </c>
    </row>
    <row r="905" ht="15.75" customHeight="1">
      <c r="A905" s="5" t="s">
        <v>8578</v>
      </c>
      <c r="B905" s="5" t="s">
        <v>168</v>
      </c>
      <c r="C905" s="5" t="s">
        <v>169</v>
      </c>
      <c r="D905" s="6">
        <v>44495.0</v>
      </c>
      <c r="E905" s="5">
        <v>39600.0</v>
      </c>
      <c r="F905" s="5">
        <v>18000.0</v>
      </c>
      <c r="G905" s="5" t="s">
        <v>613</v>
      </c>
      <c r="H905" s="5" t="s">
        <v>171</v>
      </c>
      <c r="I905" s="5" t="s">
        <v>6840</v>
      </c>
      <c r="J905" s="5" t="s">
        <v>581</v>
      </c>
      <c r="K905" s="5" t="s">
        <v>8370</v>
      </c>
      <c r="L905" s="5" t="s">
        <v>174</v>
      </c>
      <c r="M905" s="5" t="s">
        <v>175</v>
      </c>
      <c r="N905" s="5" t="s">
        <v>52</v>
      </c>
      <c r="O905" s="5">
        <v>1.0</v>
      </c>
      <c r="P905" s="5" t="s">
        <v>8579</v>
      </c>
      <c r="Q905" s="5">
        <v>4510.0</v>
      </c>
      <c r="R905" s="5">
        <v>15550.0</v>
      </c>
      <c r="S905" s="5" t="s">
        <v>115</v>
      </c>
      <c r="T905" s="5">
        <v>0.0</v>
      </c>
      <c r="U905" s="5" t="s">
        <v>52</v>
      </c>
      <c r="V905" s="5" t="s">
        <v>8580</v>
      </c>
      <c r="W905" s="5" t="s">
        <v>52</v>
      </c>
      <c r="X905" s="5" t="s">
        <v>52</v>
      </c>
      <c r="Y905" s="5" t="s">
        <v>8581</v>
      </c>
      <c r="Z905" s="5" t="s">
        <v>8582</v>
      </c>
      <c r="AA905" s="5" t="s">
        <v>260</v>
      </c>
      <c r="AB905" s="5" t="s">
        <v>52</v>
      </c>
      <c r="AC905" s="5" t="s">
        <v>181</v>
      </c>
      <c r="AD905" s="5" t="s">
        <v>182</v>
      </c>
      <c r="AE905" s="5" t="s">
        <v>183</v>
      </c>
      <c r="AF905" s="5" t="s">
        <v>52</v>
      </c>
      <c r="AG905" s="5" t="s">
        <v>52</v>
      </c>
      <c r="AH905" s="5" t="s">
        <v>184</v>
      </c>
      <c r="AI905" s="5" t="s">
        <v>168</v>
      </c>
      <c r="AJ905" s="5" t="s">
        <v>174</v>
      </c>
      <c r="AK905" s="5" t="s">
        <v>185</v>
      </c>
    </row>
    <row r="906" ht="15.75" customHeight="1">
      <c r="A906" s="5" t="s">
        <v>8583</v>
      </c>
      <c r="B906" s="5" t="s">
        <v>8584</v>
      </c>
      <c r="C906" s="5" t="s">
        <v>238</v>
      </c>
      <c r="D906" s="6">
        <v>44495.0</v>
      </c>
      <c r="E906" s="5">
        <v>4134.0</v>
      </c>
      <c r="F906" s="5">
        <v>1879.0</v>
      </c>
      <c r="G906" s="5" t="s">
        <v>170</v>
      </c>
      <c r="H906" s="5" t="s">
        <v>45</v>
      </c>
      <c r="I906" s="5" t="s">
        <v>8585</v>
      </c>
      <c r="J906" s="5" t="s">
        <v>170</v>
      </c>
      <c r="K906" s="5" t="s">
        <v>8586</v>
      </c>
      <c r="L906" s="5" t="s">
        <v>8587</v>
      </c>
      <c r="M906" s="5" t="s">
        <v>8588</v>
      </c>
      <c r="N906" s="5">
        <v>29679.0</v>
      </c>
      <c r="O906" s="5">
        <v>1.0</v>
      </c>
      <c r="P906" s="5" t="s">
        <v>8589</v>
      </c>
      <c r="Q906" s="5" t="s">
        <v>52</v>
      </c>
      <c r="R906" s="5">
        <v>13.0</v>
      </c>
      <c r="S906" s="5" t="s">
        <v>69</v>
      </c>
      <c r="T906" s="5">
        <v>0.0</v>
      </c>
      <c r="U906" s="5" t="s">
        <v>93</v>
      </c>
      <c r="V906" s="5" t="s">
        <v>8590</v>
      </c>
      <c r="W906" s="5" t="s">
        <v>55</v>
      </c>
      <c r="X906" s="5" t="s">
        <v>8591</v>
      </c>
      <c r="Y906" s="5" t="s">
        <v>8592</v>
      </c>
      <c r="Z906" s="5" t="s">
        <v>8593</v>
      </c>
      <c r="AA906" s="5" t="s">
        <v>162</v>
      </c>
      <c r="AB906" s="5" t="s">
        <v>52</v>
      </c>
      <c r="AC906" s="5" t="s">
        <v>8594</v>
      </c>
      <c r="AD906" s="5" t="s">
        <v>8595</v>
      </c>
      <c r="AE906" s="5" t="s">
        <v>8596</v>
      </c>
      <c r="AF906" s="5" t="s">
        <v>52</v>
      </c>
      <c r="AG906" s="5">
        <v>2100.0</v>
      </c>
      <c r="AH906" s="5" t="s">
        <v>8597</v>
      </c>
      <c r="AI906" s="5" t="s">
        <v>8584</v>
      </c>
      <c r="AJ906" s="5" t="s">
        <v>8598</v>
      </c>
      <c r="AK906" s="5" t="s">
        <v>250</v>
      </c>
    </row>
    <row r="907" ht="15.75" customHeight="1">
      <c r="A907" s="5" t="s">
        <v>8599</v>
      </c>
      <c r="B907" s="5" t="s">
        <v>6576</v>
      </c>
      <c r="C907" s="5" t="s">
        <v>6577</v>
      </c>
      <c r="D907" s="6">
        <v>44494.0</v>
      </c>
      <c r="E907" s="5">
        <v>19050.0</v>
      </c>
      <c r="F907" s="5">
        <v>8659.0</v>
      </c>
      <c r="G907" s="5" t="s">
        <v>170</v>
      </c>
      <c r="H907" s="5" t="s">
        <v>149</v>
      </c>
      <c r="I907" s="5" t="s">
        <v>5673</v>
      </c>
      <c r="J907" s="5" t="s">
        <v>170</v>
      </c>
      <c r="K907" s="5" t="s">
        <v>8600</v>
      </c>
      <c r="L907" s="5" t="s">
        <v>7144</v>
      </c>
      <c r="M907" s="5" t="s">
        <v>7145</v>
      </c>
      <c r="N907" s="5">
        <v>27260.0</v>
      </c>
      <c r="O907" s="5">
        <v>3.0</v>
      </c>
      <c r="P907" s="5" t="s">
        <v>8601</v>
      </c>
      <c r="Q907" s="5" t="s">
        <v>2662</v>
      </c>
      <c r="R907" s="5">
        <v>143.0</v>
      </c>
      <c r="S907" s="5" t="s">
        <v>53</v>
      </c>
      <c r="T907" s="5">
        <v>180.0</v>
      </c>
      <c r="U907" s="5" t="s">
        <v>93</v>
      </c>
      <c r="V907" s="5" t="s">
        <v>8602</v>
      </c>
      <c r="W907" s="5" t="s">
        <v>52</v>
      </c>
      <c r="X907" s="5" t="s">
        <v>52</v>
      </c>
      <c r="Y907" s="5" t="s">
        <v>6852</v>
      </c>
      <c r="Z907" s="5" t="s">
        <v>8603</v>
      </c>
      <c r="AA907" s="5" t="s">
        <v>59</v>
      </c>
      <c r="AB907" s="5" t="s">
        <v>52</v>
      </c>
      <c r="AC907" s="5" t="s">
        <v>216</v>
      </c>
      <c r="AD907" s="5" t="s">
        <v>217</v>
      </c>
      <c r="AE907" s="5" t="s">
        <v>218</v>
      </c>
      <c r="AF907" s="5" t="s">
        <v>52</v>
      </c>
      <c r="AG907" s="5" t="s">
        <v>52</v>
      </c>
      <c r="AH907" s="5" t="s">
        <v>52</v>
      </c>
      <c r="AI907" s="5" t="s">
        <v>8471</v>
      </c>
      <c r="AJ907" s="5" t="s">
        <v>8472</v>
      </c>
      <c r="AK907" s="5" t="s">
        <v>7151</v>
      </c>
    </row>
    <row r="908" ht="15.75" customHeight="1">
      <c r="A908" s="5" t="s">
        <v>8604</v>
      </c>
      <c r="B908" s="5" t="s">
        <v>8439</v>
      </c>
      <c r="C908" s="5" t="s">
        <v>8440</v>
      </c>
      <c r="D908" s="6">
        <v>44493.0</v>
      </c>
      <c r="E908" s="5">
        <v>280016.0</v>
      </c>
      <c r="F908" s="5">
        <v>127280.0</v>
      </c>
      <c r="G908" s="5" t="s">
        <v>3867</v>
      </c>
      <c r="H908" s="5" t="s">
        <v>84</v>
      </c>
      <c r="I908" s="5" t="s">
        <v>8605</v>
      </c>
      <c r="J908" s="5" t="s">
        <v>532</v>
      </c>
      <c r="K908" s="5" t="s">
        <v>7072</v>
      </c>
      <c r="L908" s="5" t="s">
        <v>8443</v>
      </c>
      <c r="M908" s="5" t="s">
        <v>8444</v>
      </c>
      <c r="N908" s="5">
        <v>60193.0</v>
      </c>
      <c r="O908" s="5">
        <v>5.0</v>
      </c>
      <c r="P908" s="5" t="s">
        <v>8606</v>
      </c>
      <c r="Q908" s="5" t="s">
        <v>508</v>
      </c>
      <c r="R908" s="5">
        <v>180.0</v>
      </c>
      <c r="S908" s="5" t="s">
        <v>53</v>
      </c>
      <c r="T908" s="5">
        <v>185.0</v>
      </c>
      <c r="U908" s="5" t="s">
        <v>93</v>
      </c>
      <c r="V908" s="5" t="s">
        <v>8607</v>
      </c>
      <c r="W908" s="5" t="s">
        <v>71</v>
      </c>
      <c r="X908" s="5" t="s">
        <v>52</v>
      </c>
      <c r="Y908" s="5" t="s">
        <v>8608</v>
      </c>
      <c r="Z908" s="5" t="s">
        <v>8609</v>
      </c>
      <c r="AA908" s="5" t="s">
        <v>260</v>
      </c>
      <c r="AB908" s="5" t="s">
        <v>52</v>
      </c>
      <c r="AC908" s="5" t="s">
        <v>216</v>
      </c>
      <c r="AD908" s="5" t="s">
        <v>217</v>
      </c>
      <c r="AE908" s="5" t="s">
        <v>218</v>
      </c>
      <c r="AF908" s="5" t="s">
        <v>52</v>
      </c>
      <c r="AG908" s="5" t="s">
        <v>52</v>
      </c>
      <c r="AH908" s="5" t="s">
        <v>52</v>
      </c>
      <c r="AI908" s="5" t="s">
        <v>8448</v>
      </c>
      <c r="AJ908" s="5" t="s">
        <v>8449</v>
      </c>
      <c r="AK908" s="5" t="s">
        <v>336</v>
      </c>
    </row>
    <row r="909" ht="15.75" customHeight="1">
      <c r="A909" s="5" t="s">
        <v>8610</v>
      </c>
      <c r="B909" s="5" t="s">
        <v>8611</v>
      </c>
      <c r="C909" s="5" t="s">
        <v>8612</v>
      </c>
      <c r="D909" s="6">
        <v>44492.0</v>
      </c>
      <c r="E909" s="5">
        <v>15149.0</v>
      </c>
      <c r="F909" s="5">
        <v>6886.0</v>
      </c>
      <c r="G909" s="5" t="s">
        <v>4673</v>
      </c>
      <c r="H909" s="5" t="s">
        <v>149</v>
      </c>
      <c r="I909" s="5" t="s">
        <v>3759</v>
      </c>
      <c r="J909" s="5" t="s">
        <v>3808</v>
      </c>
      <c r="K909" s="5" t="s">
        <v>3217</v>
      </c>
      <c r="L909" s="5" t="s">
        <v>8613</v>
      </c>
      <c r="M909" s="5" t="s">
        <v>8614</v>
      </c>
      <c r="N909" s="5">
        <v>28117.0</v>
      </c>
      <c r="O909" s="5">
        <v>1.0</v>
      </c>
      <c r="P909" s="5" t="s">
        <v>8615</v>
      </c>
      <c r="Q909" s="5" t="s">
        <v>1519</v>
      </c>
      <c r="R909" s="5">
        <v>137.0</v>
      </c>
      <c r="S909" s="5" t="s">
        <v>69</v>
      </c>
      <c r="T909" s="5">
        <v>45.0</v>
      </c>
      <c r="U909" s="5" t="s">
        <v>70</v>
      </c>
      <c r="V909" s="5" t="s">
        <v>8616</v>
      </c>
      <c r="W909" s="5" t="s">
        <v>52</v>
      </c>
      <c r="X909" s="5" t="s">
        <v>52</v>
      </c>
      <c r="Y909" s="5" t="s">
        <v>8617</v>
      </c>
      <c r="Z909" s="5" t="s">
        <v>8618</v>
      </c>
      <c r="AA909" s="5" t="s">
        <v>604</v>
      </c>
      <c r="AB909" s="5" t="s">
        <v>52</v>
      </c>
      <c r="AC909" s="5" t="s">
        <v>72</v>
      </c>
      <c r="AD909" s="5" t="s">
        <v>73</v>
      </c>
      <c r="AE909" s="5" t="s">
        <v>74</v>
      </c>
      <c r="AF909" s="5" t="s">
        <v>75</v>
      </c>
      <c r="AG909" s="5" t="s">
        <v>76</v>
      </c>
      <c r="AH909" s="5" t="s">
        <v>77</v>
      </c>
      <c r="AI909" s="5" t="s">
        <v>8619</v>
      </c>
      <c r="AJ909" s="5" t="s">
        <v>8620</v>
      </c>
      <c r="AK909" s="5" t="s">
        <v>8621</v>
      </c>
    </row>
    <row r="910" ht="15.75" customHeight="1">
      <c r="A910" s="5" t="s">
        <v>8622</v>
      </c>
      <c r="B910" s="5" t="s">
        <v>248</v>
      </c>
      <c r="C910" s="5" t="s">
        <v>8623</v>
      </c>
      <c r="D910" s="6">
        <v>44489.0</v>
      </c>
      <c r="E910" s="5">
        <v>26107.0</v>
      </c>
      <c r="F910" s="5">
        <v>11867.0</v>
      </c>
      <c r="G910" s="5" t="s">
        <v>963</v>
      </c>
      <c r="H910" s="5" t="s">
        <v>480</v>
      </c>
      <c r="I910" s="5" t="s">
        <v>8624</v>
      </c>
      <c r="J910" s="5" t="s">
        <v>965</v>
      </c>
      <c r="K910" s="5" t="s">
        <v>8625</v>
      </c>
      <c r="L910" s="5" t="s">
        <v>8626</v>
      </c>
      <c r="M910" s="5" t="s">
        <v>8627</v>
      </c>
      <c r="N910" s="5">
        <v>97217.0</v>
      </c>
      <c r="O910" s="5">
        <v>2.0</v>
      </c>
      <c r="P910" s="5" t="s">
        <v>8628</v>
      </c>
      <c r="Q910" s="5" t="s">
        <v>2195</v>
      </c>
      <c r="R910" s="5">
        <v>1574.0</v>
      </c>
      <c r="S910" s="5" t="s">
        <v>69</v>
      </c>
      <c r="T910" s="5">
        <v>125.0</v>
      </c>
      <c r="U910" s="5" t="s">
        <v>93</v>
      </c>
      <c r="V910" s="5" t="s">
        <v>8629</v>
      </c>
      <c r="W910" s="5" t="s">
        <v>71</v>
      </c>
      <c r="X910" s="5" t="s">
        <v>52</v>
      </c>
      <c r="Y910" s="5" t="s">
        <v>8630</v>
      </c>
      <c r="Z910" s="5" t="s">
        <v>8631</v>
      </c>
      <c r="AA910" s="5" t="s">
        <v>162</v>
      </c>
      <c r="AB910" s="5" t="s">
        <v>283</v>
      </c>
      <c r="AC910" s="5" t="s">
        <v>216</v>
      </c>
      <c r="AD910" s="5" t="s">
        <v>217</v>
      </c>
      <c r="AE910" s="5" t="s">
        <v>218</v>
      </c>
      <c r="AF910" s="5" t="s">
        <v>52</v>
      </c>
      <c r="AG910" s="5" t="s">
        <v>52</v>
      </c>
      <c r="AH910" s="5" t="s">
        <v>52</v>
      </c>
      <c r="AI910" s="5" t="s">
        <v>248</v>
      </c>
      <c r="AJ910" s="5" t="s">
        <v>8626</v>
      </c>
      <c r="AK910" s="5" t="s">
        <v>525</v>
      </c>
    </row>
    <row r="911" ht="15.75" customHeight="1">
      <c r="A911" s="5" t="s">
        <v>8632</v>
      </c>
      <c r="B911" s="5" t="s">
        <v>8633</v>
      </c>
      <c r="C911" s="5" t="s">
        <v>8634</v>
      </c>
      <c r="D911" s="6">
        <v>44489.0</v>
      </c>
      <c r="E911" s="5">
        <v>99539.0</v>
      </c>
      <c r="F911" s="5">
        <v>45245.0</v>
      </c>
      <c r="G911" s="5" t="s">
        <v>435</v>
      </c>
      <c r="H911" s="5" t="s">
        <v>1792</v>
      </c>
      <c r="I911" s="5" t="s">
        <v>6514</v>
      </c>
      <c r="J911" s="5" t="s">
        <v>424</v>
      </c>
      <c r="K911" s="5" t="s">
        <v>8635</v>
      </c>
      <c r="L911" s="5" t="s">
        <v>8636</v>
      </c>
      <c r="M911" s="5" t="s">
        <v>8637</v>
      </c>
      <c r="N911" s="5" t="s">
        <v>52</v>
      </c>
      <c r="O911" s="5">
        <v>6.0</v>
      </c>
      <c r="P911" s="5" t="s">
        <v>8638</v>
      </c>
      <c r="Q911" s="5" t="s">
        <v>8639</v>
      </c>
      <c r="R911" s="5">
        <v>50.0</v>
      </c>
      <c r="S911" s="5" t="s">
        <v>115</v>
      </c>
      <c r="T911" s="5">
        <v>0.0</v>
      </c>
      <c r="U911" s="5" t="s">
        <v>52</v>
      </c>
      <c r="V911" s="5" t="s">
        <v>8640</v>
      </c>
      <c r="W911" s="5" t="s">
        <v>52</v>
      </c>
      <c r="X911" s="5" t="s">
        <v>52</v>
      </c>
      <c r="Y911" s="5" t="s">
        <v>5857</v>
      </c>
      <c r="Z911" s="5" t="s">
        <v>8641</v>
      </c>
      <c r="AA911" s="5" t="s">
        <v>162</v>
      </c>
      <c r="AB911" s="5" t="s">
        <v>52</v>
      </c>
      <c r="AC911" s="5" t="s">
        <v>181</v>
      </c>
      <c r="AD911" s="5" t="s">
        <v>182</v>
      </c>
      <c r="AE911" s="5" t="s">
        <v>183</v>
      </c>
      <c r="AF911" s="5" t="s">
        <v>52</v>
      </c>
      <c r="AG911" s="5" t="s">
        <v>52</v>
      </c>
      <c r="AH911" s="5" t="s">
        <v>184</v>
      </c>
      <c r="AI911" s="5" t="s">
        <v>8633</v>
      </c>
      <c r="AJ911" s="5" t="s">
        <v>8636</v>
      </c>
      <c r="AK911" s="5" t="s">
        <v>444</v>
      </c>
    </row>
    <row r="912" ht="15.75" customHeight="1">
      <c r="A912" s="5" t="s">
        <v>8642</v>
      </c>
      <c r="B912" s="5" t="s">
        <v>2452</v>
      </c>
      <c r="C912" s="5" t="s">
        <v>8536</v>
      </c>
      <c r="D912" s="6">
        <v>44489.0</v>
      </c>
      <c r="E912" s="5">
        <v>19547.0</v>
      </c>
      <c r="F912" s="5">
        <v>8885.0</v>
      </c>
      <c r="G912" s="5" t="s">
        <v>422</v>
      </c>
      <c r="H912" s="5" t="s">
        <v>84</v>
      </c>
      <c r="I912" s="5" t="s">
        <v>8643</v>
      </c>
      <c r="J912" s="5" t="s">
        <v>424</v>
      </c>
      <c r="K912" s="5" t="s">
        <v>8644</v>
      </c>
      <c r="L912" s="5" t="s">
        <v>8538</v>
      </c>
      <c r="M912" s="5" t="s">
        <v>8539</v>
      </c>
      <c r="N912" s="5">
        <v>28208.0</v>
      </c>
      <c r="O912" s="5">
        <v>1.0</v>
      </c>
      <c r="P912" s="5" t="s">
        <v>8645</v>
      </c>
      <c r="Q912" s="5" t="s">
        <v>91</v>
      </c>
      <c r="R912" s="5">
        <v>1458.0</v>
      </c>
      <c r="S912" s="5" t="s">
        <v>69</v>
      </c>
      <c r="T912" s="5">
        <v>52.0</v>
      </c>
      <c r="U912" s="5" t="s">
        <v>93</v>
      </c>
      <c r="V912" s="5" t="s">
        <v>8646</v>
      </c>
      <c r="W912" s="5" t="s">
        <v>71</v>
      </c>
      <c r="X912" s="5" t="s">
        <v>52</v>
      </c>
      <c r="Y912" s="5" t="s">
        <v>8647</v>
      </c>
      <c r="Z912" s="5" t="s">
        <v>8648</v>
      </c>
      <c r="AA912" s="5" t="s">
        <v>200</v>
      </c>
      <c r="AB912" s="5" t="s">
        <v>52</v>
      </c>
      <c r="AC912" s="5" t="s">
        <v>216</v>
      </c>
      <c r="AD912" s="5" t="s">
        <v>217</v>
      </c>
      <c r="AE912" s="5" t="s">
        <v>218</v>
      </c>
      <c r="AF912" s="5" t="s">
        <v>52</v>
      </c>
      <c r="AG912" s="5" t="s">
        <v>52</v>
      </c>
      <c r="AH912" s="5" t="s">
        <v>52</v>
      </c>
      <c r="AI912" s="5" t="s">
        <v>8544</v>
      </c>
      <c r="AJ912" s="5" t="s">
        <v>8545</v>
      </c>
      <c r="AK912" s="5" t="s">
        <v>928</v>
      </c>
    </row>
    <row r="913" ht="15.75" customHeight="1">
      <c r="A913" s="5" t="s">
        <v>8649</v>
      </c>
      <c r="B913" s="5" t="s">
        <v>8439</v>
      </c>
      <c r="C913" s="5" t="s">
        <v>8440</v>
      </c>
      <c r="D913" s="6">
        <v>44485.0</v>
      </c>
      <c r="E913" s="5">
        <v>180143.0</v>
      </c>
      <c r="F913" s="5">
        <v>81883.0</v>
      </c>
      <c r="G913" s="5" t="s">
        <v>8441</v>
      </c>
      <c r="H913" s="5" t="s">
        <v>459</v>
      </c>
      <c r="I913" s="5" t="s">
        <v>8442</v>
      </c>
      <c r="J913" s="5" t="s">
        <v>1914</v>
      </c>
      <c r="K913" s="5" t="s">
        <v>1171</v>
      </c>
      <c r="L913" s="5" t="s">
        <v>8650</v>
      </c>
      <c r="M913" s="5" t="s">
        <v>8444</v>
      </c>
      <c r="N913" s="5">
        <v>60148.0</v>
      </c>
      <c r="O913" s="5">
        <v>3.0</v>
      </c>
      <c r="P913" s="5" t="s">
        <v>8651</v>
      </c>
      <c r="Q913" s="5" t="s">
        <v>2662</v>
      </c>
      <c r="R913" s="5">
        <v>120.0</v>
      </c>
      <c r="S913" s="5" t="s">
        <v>53</v>
      </c>
      <c r="T913" s="5">
        <v>118.0</v>
      </c>
      <c r="U913" s="5" t="s">
        <v>93</v>
      </c>
      <c r="V913" s="5" t="s">
        <v>8652</v>
      </c>
      <c r="W913" s="5" t="s">
        <v>71</v>
      </c>
      <c r="X913" s="5" t="s">
        <v>52</v>
      </c>
      <c r="Y913" s="5" t="s">
        <v>8403</v>
      </c>
      <c r="Z913" s="5" t="s">
        <v>8653</v>
      </c>
      <c r="AA913" s="5" t="s">
        <v>235</v>
      </c>
      <c r="AB913" s="5" t="s">
        <v>52</v>
      </c>
      <c r="AC913" s="5" t="s">
        <v>216</v>
      </c>
      <c r="AD913" s="5" t="s">
        <v>217</v>
      </c>
      <c r="AE913" s="5" t="s">
        <v>218</v>
      </c>
      <c r="AF913" s="5" t="s">
        <v>52</v>
      </c>
      <c r="AG913" s="5" t="s">
        <v>52</v>
      </c>
      <c r="AH913" s="5" t="s">
        <v>52</v>
      </c>
      <c r="AI913" s="5" t="s">
        <v>8448</v>
      </c>
      <c r="AJ913" s="5" t="s">
        <v>8449</v>
      </c>
      <c r="AK913" s="5" t="s">
        <v>336</v>
      </c>
    </row>
    <row r="914" ht="15.75" customHeight="1">
      <c r="A914" s="5" t="s">
        <v>8654</v>
      </c>
      <c r="B914" s="5" t="s">
        <v>8655</v>
      </c>
      <c r="C914" s="5" t="s">
        <v>8656</v>
      </c>
      <c r="D914" s="6">
        <v>44484.0</v>
      </c>
      <c r="E914" s="5">
        <v>25356.0</v>
      </c>
      <c r="F914" s="5">
        <v>11525.0</v>
      </c>
      <c r="G914" s="5" t="s">
        <v>271</v>
      </c>
      <c r="H914" s="5" t="s">
        <v>149</v>
      </c>
      <c r="I914" s="5" t="s">
        <v>8657</v>
      </c>
      <c r="J914" s="5" t="s">
        <v>274</v>
      </c>
      <c r="K914" s="5" t="s">
        <v>8658</v>
      </c>
      <c r="L914" s="5" t="s">
        <v>8659</v>
      </c>
      <c r="M914" s="5" t="s">
        <v>8660</v>
      </c>
      <c r="N914" s="5">
        <v>28273.0</v>
      </c>
      <c r="O914" s="5">
        <v>1.0</v>
      </c>
      <c r="P914" s="5" t="s">
        <v>8661</v>
      </c>
      <c r="Q914" s="5" t="s">
        <v>1563</v>
      </c>
      <c r="R914" s="5">
        <v>5652.0</v>
      </c>
      <c r="S914" s="5" t="s">
        <v>69</v>
      </c>
      <c r="T914" s="5">
        <v>80.0</v>
      </c>
      <c r="U914" s="5" t="s">
        <v>70</v>
      </c>
      <c r="V914" s="5" t="s">
        <v>8662</v>
      </c>
      <c r="W914" s="5" t="s">
        <v>52</v>
      </c>
      <c r="X914" s="5" t="s">
        <v>52</v>
      </c>
      <c r="Y914" s="5" t="s">
        <v>3519</v>
      </c>
      <c r="Z914" s="5" t="s">
        <v>8663</v>
      </c>
      <c r="AA914" s="5" t="s">
        <v>2743</v>
      </c>
      <c r="AB914" s="5" t="s">
        <v>52</v>
      </c>
      <c r="AC914" s="5" t="s">
        <v>72</v>
      </c>
      <c r="AD914" s="5" t="s">
        <v>73</v>
      </c>
      <c r="AE914" s="5" t="s">
        <v>74</v>
      </c>
      <c r="AF914" s="5" t="s">
        <v>75</v>
      </c>
      <c r="AG914" s="5" t="s">
        <v>76</v>
      </c>
      <c r="AH914" s="5" t="s">
        <v>77</v>
      </c>
      <c r="AI914" s="5" t="s">
        <v>8655</v>
      </c>
      <c r="AJ914" s="5" t="s">
        <v>8664</v>
      </c>
      <c r="AK914" s="5" t="s">
        <v>735</v>
      </c>
    </row>
    <row r="915" ht="15.75" customHeight="1">
      <c r="A915" s="5" t="s">
        <v>8665</v>
      </c>
      <c r="B915" s="5" t="s">
        <v>8260</v>
      </c>
      <c r="C915" s="5" t="s">
        <v>8666</v>
      </c>
      <c r="D915" s="6">
        <v>44483.0</v>
      </c>
      <c r="E915" s="5">
        <v>180143.0</v>
      </c>
      <c r="F915" s="5">
        <v>81883.0</v>
      </c>
      <c r="G915" s="5" t="s">
        <v>2389</v>
      </c>
      <c r="H915" s="5" t="s">
        <v>459</v>
      </c>
      <c r="I915" s="5" t="s">
        <v>8667</v>
      </c>
      <c r="J915" s="5" t="s">
        <v>2391</v>
      </c>
      <c r="K915" s="5" t="s">
        <v>8668</v>
      </c>
      <c r="L915" s="5" t="s">
        <v>8476</v>
      </c>
      <c r="M915" s="5" t="s">
        <v>8669</v>
      </c>
      <c r="N915" s="5">
        <v>2035.0</v>
      </c>
      <c r="O915" s="5">
        <v>3.0</v>
      </c>
      <c r="P915" s="5" t="s">
        <v>8651</v>
      </c>
      <c r="Q915" s="5" t="s">
        <v>2662</v>
      </c>
      <c r="R915" s="5">
        <v>120.0</v>
      </c>
      <c r="S915" s="5" t="s">
        <v>53</v>
      </c>
      <c r="T915" s="5">
        <v>0.0</v>
      </c>
      <c r="U915" s="5" t="s">
        <v>52</v>
      </c>
      <c r="V915" s="5" t="s">
        <v>8670</v>
      </c>
      <c r="W915" s="5" t="s">
        <v>55</v>
      </c>
      <c r="X915" s="5" t="s">
        <v>8652</v>
      </c>
      <c r="Y915" s="5" t="s">
        <v>8671</v>
      </c>
      <c r="Z915" s="5" t="s">
        <v>8653</v>
      </c>
      <c r="AA915" s="5" t="s">
        <v>260</v>
      </c>
      <c r="AB915" s="5" t="s">
        <v>52</v>
      </c>
      <c r="AC915" s="5" t="s">
        <v>8481</v>
      </c>
      <c r="AD915" s="5" t="s">
        <v>8482</v>
      </c>
      <c r="AE915" s="5" t="s">
        <v>8483</v>
      </c>
      <c r="AF915" s="5" t="s">
        <v>52</v>
      </c>
      <c r="AG915" s="5" t="s">
        <v>52</v>
      </c>
      <c r="AH915" s="5" t="s">
        <v>8484</v>
      </c>
      <c r="AI915" s="5" t="s">
        <v>8260</v>
      </c>
      <c r="AJ915" s="5" t="s">
        <v>8485</v>
      </c>
      <c r="AK915" s="5" t="s">
        <v>8486</v>
      </c>
    </row>
    <row r="916" ht="15.75" customHeight="1">
      <c r="A916" s="5" t="s">
        <v>8672</v>
      </c>
      <c r="B916" s="5" t="s">
        <v>8673</v>
      </c>
      <c r="C916" s="5" t="s">
        <v>8674</v>
      </c>
      <c r="D916" s="6">
        <v>44482.0</v>
      </c>
      <c r="E916" s="5">
        <v>180510.0</v>
      </c>
      <c r="F916" s="5">
        <v>82050.0</v>
      </c>
      <c r="G916" s="5" t="s">
        <v>2212</v>
      </c>
      <c r="H916" s="5" t="s">
        <v>189</v>
      </c>
      <c r="I916" s="5" t="s">
        <v>8675</v>
      </c>
      <c r="J916" s="5" t="s">
        <v>2214</v>
      </c>
      <c r="K916" s="5" t="s">
        <v>8676</v>
      </c>
      <c r="L916" s="5" t="s">
        <v>8677</v>
      </c>
      <c r="M916" s="5" t="s">
        <v>8678</v>
      </c>
      <c r="N916" s="5" t="s">
        <v>52</v>
      </c>
      <c r="O916" s="5">
        <v>4.0</v>
      </c>
      <c r="P916" s="5" t="s">
        <v>8679</v>
      </c>
      <c r="Q916" s="5" t="s">
        <v>691</v>
      </c>
      <c r="R916" s="5">
        <v>311.0</v>
      </c>
      <c r="S916" s="5" t="s">
        <v>115</v>
      </c>
      <c r="T916" s="5">
        <v>0.0</v>
      </c>
      <c r="U916" s="5" t="s">
        <v>52</v>
      </c>
      <c r="V916" s="5" t="s">
        <v>8680</v>
      </c>
      <c r="W916" s="5" t="s">
        <v>52</v>
      </c>
      <c r="X916" s="5" t="s">
        <v>52</v>
      </c>
      <c r="Y916" s="5">
        <v>4.0E39</v>
      </c>
      <c r="Z916" s="5" t="s">
        <v>8681</v>
      </c>
      <c r="AA916" s="5" t="s">
        <v>119</v>
      </c>
      <c r="AB916" s="5" t="s">
        <v>52</v>
      </c>
      <c r="AC916" s="5" t="s">
        <v>181</v>
      </c>
      <c r="AD916" s="5" t="s">
        <v>182</v>
      </c>
      <c r="AE916" s="5" t="s">
        <v>183</v>
      </c>
      <c r="AF916" s="5" t="s">
        <v>52</v>
      </c>
      <c r="AG916" s="5" t="s">
        <v>52</v>
      </c>
      <c r="AH916" s="5" t="s">
        <v>184</v>
      </c>
      <c r="AI916" s="5" t="s">
        <v>8673</v>
      </c>
      <c r="AJ916" s="5" t="s">
        <v>8677</v>
      </c>
      <c r="AK916" s="5" t="s">
        <v>8682</v>
      </c>
    </row>
    <row r="917" ht="15.75" customHeight="1">
      <c r="A917" s="5" t="s">
        <v>8683</v>
      </c>
      <c r="B917" s="5" t="s">
        <v>1513</v>
      </c>
      <c r="C917" s="5" t="s">
        <v>8684</v>
      </c>
      <c r="D917" s="6">
        <v>44481.0</v>
      </c>
      <c r="E917" s="5">
        <v>104111.0</v>
      </c>
      <c r="F917" s="5">
        <v>47323.0</v>
      </c>
      <c r="G917" s="5" t="s">
        <v>4216</v>
      </c>
      <c r="H917" s="5" t="s">
        <v>1792</v>
      </c>
      <c r="I917" s="5" t="s">
        <v>3339</v>
      </c>
      <c r="J917" s="5" t="s">
        <v>4217</v>
      </c>
      <c r="K917" s="5" t="s">
        <v>1031</v>
      </c>
      <c r="L917" s="5" t="s">
        <v>8685</v>
      </c>
      <c r="M917" s="5" t="s">
        <v>8686</v>
      </c>
      <c r="N917" s="5">
        <v>29301.0</v>
      </c>
      <c r="O917" s="5">
        <v>5.0</v>
      </c>
      <c r="P917" s="5" t="s">
        <v>8687</v>
      </c>
      <c r="Q917" s="5" t="s">
        <v>8688</v>
      </c>
      <c r="R917" s="5">
        <v>3721.0</v>
      </c>
      <c r="S917" s="5" t="s">
        <v>115</v>
      </c>
      <c r="T917" s="5">
        <v>2.0</v>
      </c>
      <c r="U917" s="5" t="s">
        <v>70</v>
      </c>
      <c r="V917" s="5" t="s">
        <v>8689</v>
      </c>
      <c r="W917" s="5" t="s">
        <v>52</v>
      </c>
      <c r="X917" s="5" t="s">
        <v>52</v>
      </c>
      <c r="Y917" s="5" t="s">
        <v>8690</v>
      </c>
      <c r="Z917" s="5" t="s">
        <v>8691</v>
      </c>
      <c r="AA917" s="5" t="s">
        <v>235</v>
      </c>
      <c r="AB917" s="5" t="s">
        <v>283</v>
      </c>
      <c r="AC917" s="5" t="s">
        <v>398</v>
      </c>
      <c r="AD917" s="5" t="s">
        <v>399</v>
      </c>
      <c r="AE917" s="5" t="s">
        <v>400</v>
      </c>
      <c r="AF917" s="5" t="s">
        <v>401</v>
      </c>
      <c r="AG917" s="5">
        <v>23502.0</v>
      </c>
      <c r="AH917" s="5" t="s">
        <v>402</v>
      </c>
      <c r="AI917" s="5" t="s">
        <v>1513</v>
      </c>
      <c r="AJ917" s="5" t="s">
        <v>5904</v>
      </c>
      <c r="AK917" s="5" t="s">
        <v>8692</v>
      </c>
    </row>
    <row r="918" ht="15.75" customHeight="1">
      <c r="A918" s="5" t="s">
        <v>8693</v>
      </c>
      <c r="B918" s="5" t="s">
        <v>8694</v>
      </c>
      <c r="C918" s="5" t="s">
        <v>8695</v>
      </c>
      <c r="D918" s="6">
        <v>44481.0</v>
      </c>
      <c r="E918" s="5">
        <v>96492.0</v>
      </c>
      <c r="F918" s="5">
        <v>43860.0</v>
      </c>
      <c r="G918" s="5" t="s">
        <v>556</v>
      </c>
      <c r="H918" s="5" t="s">
        <v>480</v>
      </c>
      <c r="I918" s="5" t="s">
        <v>4390</v>
      </c>
      <c r="J918" s="5" t="s">
        <v>558</v>
      </c>
      <c r="K918" s="5" t="s">
        <v>8696</v>
      </c>
      <c r="L918" s="5" t="s">
        <v>8697</v>
      </c>
      <c r="M918" s="5" t="s">
        <v>8698</v>
      </c>
      <c r="N918" s="5" t="s">
        <v>52</v>
      </c>
      <c r="O918" s="5">
        <v>2.0</v>
      </c>
      <c r="P918" s="5" t="s">
        <v>8699</v>
      </c>
      <c r="Q918" s="5" t="s">
        <v>3236</v>
      </c>
      <c r="R918" s="5">
        <v>5800.0</v>
      </c>
      <c r="S918" s="5" t="s">
        <v>115</v>
      </c>
      <c r="T918" s="5">
        <v>0.0</v>
      </c>
      <c r="U918" s="5" t="s">
        <v>70</v>
      </c>
      <c r="V918" s="5" t="s">
        <v>8700</v>
      </c>
      <c r="W918" s="5" t="s">
        <v>71</v>
      </c>
      <c r="X918" s="5" t="s">
        <v>52</v>
      </c>
      <c r="Y918" s="5" t="s">
        <v>8701</v>
      </c>
      <c r="Z918" s="5" t="s">
        <v>8702</v>
      </c>
      <c r="AA918" s="5" t="s">
        <v>260</v>
      </c>
      <c r="AB918" s="5" t="s">
        <v>52</v>
      </c>
      <c r="AC918" s="5" t="s">
        <v>398</v>
      </c>
      <c r="AD918" s="5" t="s">
        <v>399</v>
      </c>
      <c r="AE918" s="5" t="s">
        <v>400</v>
      </c>
      <c r="AF918" s="5" t="s">
        <v>401</v>
      </c>
      <c r="AG918" s="5">
        <v>23502.0</v>
      </c>
      <c r="AH918" s="5" t="s">
        <v>402</v>
      </c>
      <c r="AI918" s="5" t="s">
        <v>8703</v>
      </c>
      <c r="AJ918" s="5" t="s">
        <v>8704</v>
      </c>
      <c r="AK918" s="5" t="s">
        <v>8621</v>
      </c>
    </row>
    <row r="919" ht="15.75" customHeight="1">
      <c r="A919" s="5" t="s">
        <v>8705</v>
      </c>
      <c r="B919" s="5" t="s">
        <v>8706</v>
      </c>
      <c r="C919" s="5" t="s">
        <v>8707</v>
      </c>
      <c r="D919" s="6">
        <v>44480.0</v>
      </c>
      <c r="E919" s="5">
        <v>165000.0</v>
      </c>
      <c r="F919" s="5">
        <v>75000.0</v>
      </c>
      <c r="G919" s="5" t="s">
        <v>2389</v>
      </c>
      <c r="H919" s="5" t="s">
        <v>189</v>
      </c>
      <c r="I919" s="5" t="s">
        <v>2090</v>
      </c>
      <c r="J919" s="5" t="s">
        <v>2391</v>
      </c>
      <c r="K919" s="5" t="s">
        <v>8708</v>
      </c>
      <c r="L919" s="5" t="s">
        <v>1324</v>
      </c>
      <c r="M919" s="5" t="s">
        <v>8709</v>
      </c>
      <c r="N919" s="5">
        <v>60187.0</v>
      </c>
      <c r="O919" s="5">
        <v>3.0</v>
      </c>
      <c r="P919" s="5" t="s">
        <v>8710</v>
      </c>
      <c r="Q919" s="5" t="s">
        <v>712</v>
      </c>
      <c r="R919" s="5">
        <v>48.0</v>
      </c>
      <c r="S919" s="5" t="s">
        <v>53</v>
      </c>
      <c r="T919" s="5">
        <v>71.0</v>
      </c>
      <c r="U919" s="5" t="s">
        <v>93</v>
      </c>
      <c r="V919" s="5" t="s">
        <v>8711</v>
      </c>
      <c r="W919" s="5" t="s">
        <v>71</v>
      </c>
      <c r="X919" s="5" t="s">
        <v>52</v>
      </c>
      <c r="Y919" s="5" t="s">
        <v>8671</v>
      </c>
      <c r="Z919" s="5" t="s">
        <v>8712</v>
      </c>
      <c r="AA919" s="5" t="s">
        <v>260</v>
      </c>
      <c r="AB919" s="5" t="s">
        <v>52</v>
      </c>
      <c r="AC919" s="5" t="s">
        <v>216</v>
      </c>
      <c r="AD919" s="5" t="s">
        <v>217</v>
      </c>
      <c r="AE919" s="5" t="s">
        <v>218</v>
      </c>
      <c r="AF919" s="5" t="s">
        <v>52</v>
      </c>
      <c r="AG919" s="5" t="s">
        <v>52</v>
      </c>
      <c r="AH919" s="5" t="s">
        <v>52</v>
      </c>
      <c r="AI919" s="5" t="s">
        <v>8706</v>
      </c>
      <c r="AJ919" s="5" t="s">
        <v>1324</v>
      </c>
      <c r="AK919" s="5" t="s">
        <v>2189</v>
      </c>
    </row>
    <row r="920" ht="15.75" customHeight="1">
      <c r="A920" s="5" t="s">
        <v>8713</v>
      </c>
      <c r="B920" s="5" t="s">
        <v>8714</v>
      </c>
      <c r="C920" s="5" t="s">
        <v>8715</v>
      </c>
      <c r="D920" s="6">
        <v>44480.0</v>
      </c>
      <c r="E920" s="5">
        <v>226688.0</v>
      </c>
      <c r="F920" s="5">
        <v>103040.0</v>
      </c>
      <c r="G920" s="5" t="s">
        <v>422</v>
      </c>
      <c r="H920" s="5" t="s">
        <v>45</v>
      </c>
      <c r="I920" s="5" t="s">
        <v>7508</v>
      </c>
      <c r="J920" s="5" t="s">
        <v>424</v>
      </c>
      <c r="K920" s="5" t="s">
        <v>3658</v>
      </c>
      <c r="L920" s="5" t="s">
        <v>8716</v>
      </c>
      <c r="M920" s="5" t="s">
        <v>8717</v>
      </c>
      <c r="N920" s="5">
        <v>11434.0</v>
      </c>
      <c r="O920" s="5">
        <v>4.0</v>
      </c>
      <c r="P920" s="5" t="s">
        <v>8718</v>
      </c>
      <c r="Q920" s="5" t="s">
        <v>8719</v>
      </c>
      <c r="R920" s="5">
        <v>3680.0</v>
      </c>
      <c r="S920" s="5" t="s">
        <v>374</v>
      </c>
      <c r="T920" s="5">
        <v>0.0</v>
      </c>
      <c r="U920" s="5" t="s">
        <v>52</v>
      </c>
      <c r="V920" s="5" t="s">
        <v>8720</v>
      </c>
      <c r="W920" s="5" t="s">
        <v>71</v>
      </c>
      <c r="X920" s="5" t="s">
        <v>52</v>
      </c>
      <c r="Y920" s="5" t="s">
        <v>8571</v>
      </c>
      <c r="Z920" s="5" t="s">
        <v>8721</v>
      </c>
      <c r="AA920" s="5" t="s">
        <v>180</v>
      </c>
      <c r="AB920" s="5" t="s">
        <v>52</v>
      </c>
      <c r="AC920" s="5" t="s">
        <v>216</v>
      </c>
      <c r="AD920" s="5" t="s">
        <v>217</v>
      </c>
      <c r="AE920" s="5" t="s">
        <v>218</v>
      </c>
      <c r="AF920" s="5" t="s">
        <v>52</v>
      </c>
      <c r="AG920" s="5" t="s">
        <v>52</v>
      </c>
      <c r="AH920" s="5" t="s">
        <v>52</v>
      </c>
      <c r="AI920" s="5" t="s">
        <v>8714</v>
      </c>
      <c r="AJ920" s="5" t="s">
        <v>8716</v>
      </c>
      <c r="AK920" s="5" t="s">
        <v>928</v>
      </c>
    </row>
    <row r="921" ht="15.75" customHeight="1">
      <c r="A921" s="5" t="s">
        <v>8722</v>
      </c>
      <c r="B921" s="5" t="s">
        <v>6576</v>
      </c>
      <c r="C921" s="5" t="s">
        <v>6577</v>
      </c>
      <c r="D921" s="6">
        <v>44479.0</v>
      </c>
      <c r="E921" s="5">
        <v>7423.0</v>
      </c>
      <c r="F921" s="5">
        <v>3374.0</v>
      </c>
      <c r="G921" s="5" t="s">
        <v>170</v>
      </c>
      <c r="H921" s="5" t="s">
        <v>149</v>
      </c>
      <c r="I921" s="5" t="s">
        <v>6468</v>
      </c>
      <c r="J921" s="5" t="s">
        <v>170</v>
      </c>
      <c r="K921" s="5" t="s">
        <v>1171</v>
      </c>
      <c r="L921" s="5" t="s">
        <v>7144</v>
      </c>
      <c r="M921" s="5" t="s">
        <v>7145</v>
      </c>
      <c r="N921" s="5">
        <v>27260.0</v>
      </c>
      <c r="O921" s="5">
        <v>1.0</v>
      </c>
      <c r="P921" s="5" t="s">
        <v>8723</v>
      </c>
      <c r="Q921" s="5">
        <v>4510.0</v>
      </c>
      <c r="R921" s="5">
        <v>44.0</v>
      </c>
      <c r="S921" s="5" t="s">
        <v>53</v>
      </c>
      <c r="T921" s="5">
        <v>53.0</v>
      </c>
      <c r="U921" s="5" t="s">
        <v>93</v>
      </c>
      <c r="V921" s="5" t="s">
        <v>8724</v>
      </c>
      <c r="W921" s="5" t="s">
        <v>52</v>
      </c>
      <c r="X921" s="5" t="s">
        <v>52</v>
      </c>
      <c r="Y921" s="5" t="s">
        <v>8617</v>
      </c>
      <c r="Z921" s="5" t="s">
        <v>8725</v>
      </c>
      <c r="AA921" s="5" t="s">
        <v>235</v>
      </c>
      <c r="AB921" s="5" t="s">
        <v>52</v>
      </c>
      <c r="AC921" s="5" t="s">
        <v>216</v>
      </c>
      <c r="AD921" s="5" t="s">
        <v>217</v>
      </c>
      <c r="AE921" s="5" t="s">
        <v>218</v>
      </c>
      <c r="AF921" s="5" t="s">
        <v>52</v>
      </c>
      <c r="AG921" s="5" t="s">
        <v>52</v>
      </c>
      <c r="AH921" s="5" t="s">
        <v>52</v>
      </c>
      <c r="AI921" s="5" t="s">
        <v>8471</v>
      </c>
      <c r="AJ921" s="5" t="s">
        <v>8472</v>
      </c>
      <c r="AK921" s="5" t="s">
        <v>7151</v>
      </c>
    </row>
    <row r="922" ht="15.75" customHeight="1">
      <c r="A922" s="5" t="s">
        <v>8726</v>
      </c>
      <c r="B922" s="5" t="s">
        <v>5254</v>
      </c>
      <c r="C922" s="5" t="s">
        <v>1133</v>
      </c>
      <c r="D922" s="6">
        <v>44478.0</v>
      </c>
      <c r="E922" s="5">
        <v>24072.0</v>
      </c>
      <c r="F922" s="5">
        <v>10942.0</v>
      </c>
      <c r="G922" s="5" t="s">
        <v>170</v>
      </c>
      <c r="H922" s="5" t="s">
        <v>45</v>
      </c>
      <c r="I922" s="5" t="s">
        <v>8727</v>
      </c>
      <c r="J922" s="5" t="s">
        <v>170</v>
      </c>
      <c r="K922" s="5" t="s">
        <v>391</v>
      </c>
      <c r="L922" s="5" t="s">
        <v>8728</v>
      </c>
      <c r="M922" s="5" t="s">
        <v>8729</v>
      </c>
      <c r="N922" s="5" t="s">
        <v>52</v>
      </c>
      <c r="O922" s="5">
        <v>1.0</v>
      </c>
      <c r="P922" s="5" t="s">
        <v>8730</v>
      </c>
      <c r="Q922" s="5" t="s">
        <v>466</v>
      </c>
      <c r="R922" s="5">
        <v>886.0</v>
      </c>
      <c r="S922" s="5" t="s">
        <v>92</v>
      </c>
      <c r="T922" s="5">
        <v>0.0</v>
      </c>
      <c r="U922" s="5" t="s">
        <v>70</v>
      </c>
      <c r="V922" s="5" t="s">
        <v>8731</v>
      </c>
      <c r="W922" s="5" t="s">
        <v>71</v>
      </c>
      <c r="X922" s="5" t="s">
        <v>52</v>
      </c>
      <c r="Y922" s="5" t="s">
        <v>8732</v>
      </c>
      <c r="Z922" s="5" t="s">
        <v>8733</v>
      </c>
      <c r="AA922" s="5" t="s">
        <v>1498</v>
      </c>
      <c r="AB922" s="5" t="s">
        <v>52</v>
      </c>
      <c r="AC922" s="5" t="s">
        <v>398</v>
      </c>
      <c r="AD922" s="5" t="s">
        <v>399</v>
      </c>
      <c r="AE922" s="5" t="s">
        <v>400</v>
      </c>
      <c r="AF922" s="5" t="s">
        <v>401</v>
      </c>
      <c r="AG922" s="5">
        <v>23502.0</v>
      </c>
      <c r="AH922" s="5" t="s">
        <v>402</v>
      </c>
      <c r="AI922" s="5" t="s">
        <v>5254</v>
      </c>
      <c r="AJ922" s="5" t="s">
        <v>8734</v>
      </c>
      <c r="AK922" s="5" t="s">
        <v>1142</v>
      </c>
    </row>
    <row r="923" ht="15.75" customHeight="1">
      <c r="A923" s="5" t="s">
        <v>8735</v>
      </c>
      <c r="B923" s="5" t="s">
        <v>3493</v>
      </c>
      <c r="C923" s="5" t="s">
        <v>8736</v>
      </c>
      <c r="D923" s="6">
        <v>44477.0</v>
      </c>
      <c r="E923" s="5">
        <v>209000.0</v>
      </c>
      <c r="F923" s="5">
        <v>95000.0</v>
      </c>
      <c r="G923" s="5" t="s">
        <v>1419</v>
      </c>
      <c r="H923" s="5" t="s">
        <v>480</v>
      </c>
      <c r="I923" s="5" t="s">
        <v>6667</v>
      </c>
      <c r="J923" s="5" t="s">
        <v>256</v>
      </c>
      <c r="K923" s="5" t="s">
        <v>4172</v>
      </c>
      <c r="L923" s="5" t="s">
        <v>8737</v>
      </c>
      <c r="M923" s="5" t="s">
        <v>8738</v>
      </c>
      <c r="N923" s="5" t="s">
        <v>52</v>
      </c>
      <c r="O923" s="5">
        <v>5.0</v>
      </c>
      <c r="P923" s="5" t="s">
        <v>8739</v>
      </c>
      <c r="Q923" s="5" t="s">
        <v>4176</v>
      </c>
      <c r="R923" s="5">
        <v>250.0</v>
      </c>
      <c r="S923" s="5" t="s">
        <v>1077</v>
      </c>
      <c r="T923" s="5">
        <v>0.0</v>
      </c>
      <c r="U923" s="5" t="s">
        <v>70</v>
      </c>
      <c r="V923" s="5" t="s">
        <v>8740</v>
      </c>
      <c r="W923" s="5" t="s">
        <v>52</v>
      </c>
      <c r="X923" s="5" t="s">
        <v>52</v>
      </c>
      <c r="Y923" s="5" t="s">
        <v>5541</v>
      </c>
      <c r="Z923" s="5" t="s">
        <v>8741</v>
      </c>
      <c r="AA923" s="5" t="s">
        <v>1553</v>
      </c>
      <c r="AB923" s="5" t="s">
        <v>52</v>
      </c>
      <c r="AC923" s="5" t="s">
        <v>5289</v>
      </c>
      <c r="AD923" s="5" t="s">
        <v>5290</v>
      </c>
      <c r="AE923" s="5" t="s">
        <v>5291</v>
      </c>
      <c r="AF923" s="5" t="s">
        <v>52</v>
      </c>
      <c r="AG923" s="5" t="s">
        <v>52</v>
      </c>
      <c r="AH923" s="5" t="s">
        <v>52</v>
      </c>
      <c r="AI923" s="5" t="s">
        <v>8742</v>
      </c>
      <c r="AJ923" s="5" t="s">
        <v>8743</v>
      </c>
      <c r="AK923" s="5" t="s">
        <v>3481</v>
      </c>
    </row>
    <row r="924" ht="15.75" customHeight="1">
      <c r="A924" s="5" t="s">
        <v>8744</v>
      </c>
      <c r="B924" s="5" t="s">
        <v>8745</v>
      </c>
      <c r="C924" s="5" t="s">
        <v>8746</v>
      </c>
      <c r="D924" s="6">
        <v>44476.0</v>
      </c>
      <c r="E924" s="5">
        <v>34848.0</v>
      </c>
      <c r="F924" s="5">
        <v>15840.0</v>
      </c>
      <c r="G924" s="5" t="s">
        <v>188</v>
      </c>
      <c r="H924" s="5" t="s">
        <v>290</v>
      </c>
      <c r="I924" s="5" t="s">
        <v>8747</v>
      </c>
      <c r="J924" s="5" t="s">
        <v>191</v>
      </c>
      <c r="K924" s="5" t="s">
        <v>8748</v>
      </c>
      <c r="L924" s="5" t="s">
        <v>8749</v>
      </c>
      <c r="M924" s="5" t="s">
        <v>8750</v>
      </c>
      <c r="N924" s="5" t="s">
        <v>52</v>
      </c>
      <c r="O924" s="5">
        <v>1.0</v>
      </c>
      <c r="P924" s="5" t="s">
        <v>4315</v>
      </c>
      <c r="Q924" s="5" t="s">
        <v>52</v>
      </c>
      <c r="R924" s="5">
        <v>6.0</v>
      </c>
      <c r="S924" s="5" t="s">
        <v>8751</v>
      </c>
      <c r="T924" s="5">
        <v>32.0</v>
      </c>
      <c r="U924" s="5" t="s">
        <v>71</v>
      </c>
      <c r="V924" s="5" t="s">
        <v>8752</v>
      </c>
      <c r="W924" s="5" t="s">
        <v>52</v>
      </c>
      <c r="X924" s="5" t="s">
        <v>52</v>
      </c>
      <c r="Y924" s="5" t="s">
        <v>8753</v>
      </c>
      <c r="Z924" s="5" t="s">
        <v>52</v>
      </c>
      <c r="AA924" s="5" t="s">
        <v>730</v>
      </c>
      <c r="AB924" s="5" t="s">
        <v>52</v>
      </c>
      <c r="AC924" s="5" t="s">
        <v>8754</v>
      </c>
      <c r="AD924" s="5" t="s">
        <v>8755</v>
      </c>
      <c r="AE924" s="5" t="s">
        <v>8756</v>
      </c>
      <c r="AF924" s="5" t="s">
        <v>52</v>
      </c>
      <c r="AG924" s="5" t="s">
        <v>52</v>
      </c>
      <c r="AH924" s="5" t="s">
        <v>8757</v>
      </c>
      <c r="AI924" s="5" t="s">
        <v>8745</v>
      </c>
      <c r="AJ924" s="5" t="s">
        <v>8758</v>
      </c>
      <c r="AK924" s="5" t="s">
        <v>8759</v>
      </c>
    </row>
    <row r="925" ht="15.75" customHeight="1">
      <c r="A925" s="5" t="s">
        <v>8760</v>
      </c>
      <c r="B925" s="5" t="s">
        <v>8761</v>
      </c>
      <c r="C925" s="5" t="s">
        <v>8762</v>
      </c>
      <c r="D925" s="6">
        <v>44475.0</v>
      </c>
      <c r="E925" s="5">
        <v>23751.0</v>
      </c>
      <c r="F925" s="5">
        <v>10796.0</v>
      </c>
      <c r="G925" s="5" t="s">
        <v>435</v>
      </c>
      <c r="H925" s="5" t="s">
        <v>45</v>
      </c>
      <c r="I925" s="5" t="s">
        <v>4143</v>
      </c>
      <c r="J925" s="5" t="s">
        <v>424</v>
      </c>
      <c r="K925" s="5" t="s">
        <v>391</v>
      </c>
      <c r="L925" s="5" t="s">
        <v>8763</v>
      </c>
      <c r="M925" s="5" t="s">
        <v>8764</v>
      </c>
      <c r="N925" s="5" t="s">
        <v>8765</v>
      </c>
      <c r="O925" s="5">
        <v>1.0</v>
      </c>
      <c r="P925" s="5" t="s">
        <v>8766</v>
      </c>
      <c r="Q925" s="5" t="s">
        <v>52</v>
      </c>
      <c r="R925" s="5">
        <v>761.0</v>
      </c>
      <c r="S925" s="5" t="s">
        <v>53</v>
      </c>
      <c r="T925" s="5">
        <v>40.0</v>
      </c>
      <c r="U925" s="5" t="s">
        <v>70</v>
      </c>
      <c r="V925" s="5" t="s">
        <v>8767</v>
      </c>
      <c r="W925" s="5" t="s">
        <v>71</v>
      </c>
      <c r="X925" s="5" t="s">
        <v>52</v>
      </c>
      <c r="Y925" s="5" t="s">
        <v>8617</v>
      </c>
      <c r="Z925" s="5" t="s">
        <v>8768</v>
      </c>
      <c r="AA925" s="5" t="s">
        <v>730</v>
      </c>
      <c r="AB925" s="5" t="s">
        <v>52</v>
      </c>
      <c r="AC925" s="5" t="s">
        <v>72</v>
      </c>
      <c r="AD925" s="5" t="s">
        <v>73</v>
      </c>
      <c r="AE925" s="5" t="s">
        <v>74</v>
      </c>
      <c r="AF925" s="5" t="s">
        <v>75</v>
      </c>
      <c r="AG925" s="5" t="s">
        <v>76</v>
      </c>
      <c r="AH925" s="5" t="s">
        <v>77</v>
      </c>
      <c r="AI925" s="5" t="s">
        <v>8761</v>
      </c>
      <c r="AJ925" s="5" t="s">
        <v>8769</v>
      </c>
      <c r="AK925" s="5" t="s">
        <v>144</v>
      </c>
    </row>
    <row r="926" ht="15.75" customHeight="1">
      <c r="A926" s="5" t="s">
        <v>8770</v>
      </c>
      <c r="B926" s="5" t="s">
        <v>6576</v>
      </c>
      <c r="C926" s="5" t="s">
        <v>6577</v>
      </c>
      <c r="D926" s="6">
        <v>44474.0</v>
      </c>
      <c r="E926" s="5">
        <v>20293.0</v>
      </c>
      <c r="F926" s="5">
        <v>9224.0</v>
      </c>
      <c r="G926" s="5" t="s">
        <v>170</v>
      </c>
      <c r="H926" s="5" t="s">
        <v>149</v>
      </c>
      <c r="I926" s="5" t="s">
        <v>1526</v>
      </c>
      <c r="J926" s="5" t="s">
        <v>170</v>
      </c>
      <c r="K926" s="5" t="s">
        <v>7518</v>
      </c>
      <c r="L926" s="5" t="s">
        <v>7144</v>
      </c>
      <c r="M926" s="5" t="s">
        <v>8771</v>
      </c>
      <c r="N926" s="5">
        <v>27260.0</v>
      </c>
      <c r="O926" s="5">
        <v>3.0</v>
      </c>
      <c r="P926" s="5" t="s">
        <v>8772</v>
      </c>
      <c r="Q926" s="5" t="s">
        <v>2662</v>
      </c>
      <c r="R926" s="5">
        <v>162.0</v>
      </c>
      <c r="S926" s="5" t="s">
        <v>53</v>
      </c>
      <c r="T926" s="5">
        <v>189.0</v>
      </c>
      <c r="U926" s="5" t="s">
        <v>93</v>
      </c>
      <c r="V926" s="5" t="s">
        <v>8773</v>
      </c>
      <c r="W926" s="5" t="s">
        <v>52</v>
      </c>
      <c r="X926" s="5" t="s">
        <v>52</v>
      </c>
      <c r="Y926" s="5" t="s">
        <v>8774</v>
      </c>
      <c r="Z926" s="5" t="s">
        <v>8775</v>
      </c>
      <c r="AA926" s="5" t="s">
        <v>59</v>
      </c>
      <c r="AB926" s="5" t="s">
        <v>52</v>
      </c>
      <c r="AC926" s="5" t="s">
        <v>216</v>
      </c>
      <c r="AD926" s="5" t="s">
        <v>217</v>
      </c>
      <c r="AE926" s="5" t="s">
        <v>218</v>
      </c>
      <c r="AF926" s="5" t="s">
        <v>52</v>
      </c>
      <c r="AG926" s="5" t="s">
        <v>52</v>
      </c>
      <c r="AH926" s="5" t="s">
        <v>52</v>
      </c>
      <c r="AI926" s="5" t="s">
        <v>8471</v>
      </c>
      <c r="AJ926" s="5" t="s">
        <v>8472</v>
      </c>
      <c r="AK926" s="5" t="s">
        <v>7151</v>
      </c>
    </row>
    <row r="927" ht="15.75" customHeight="1">
      <c r="A927" s="5" t="s">
        <v>8776</v>
      </c>
      <c r="B927" s="5" t="s">
        <v>8777</v>
      </c>
      <c r="C927" s="5" t="s">
        <v>8674</v>
      </c>
      <c r="D927" s="6">
        <v>44472.0</v>
      </c>
      <c r="E927" s="5">
        <v>195910.0</v>
      </c>
      <c r="F927" s="5">
        <v>89050.0</v>
      </c>
      <c r="G927" s="5" t="s">
        <v>2212</v>
      </c>
      <c r="H927" s="5" t="s">
        <v>189</v>
      </c>
      <c r="I927" s="5" t="s">
        <v>8778</v>
      </c>
      <c r="J927" s="5" t="s">
        <v>2214</v>
      </c>
      <c r="K927" s="5" t="s">
        <v>8779</v>
      </c>
      <c r="L927" s="5" t="s">
        <v>8780</v>
      </c>
      <c r="M927" s="5" t="s">
        <v>8781</v>
      </c>
      <c r="N927" s="5" t="s">
        <v>52</v>
      </c>
      <c r="O927" s="5">
        <v>4.0</v>
      </c>
      <c r="P927" s="5" t="s">
        <v>8782</v>
      </c>
      <c r="Q927" s="5" t="s">
        <v>691</v>
      </c>
      <c r="R927" s="5">
        <v>226.0</v>
      </c>
      <c r="S927" s="5" t="s">
        <v>115</v>
      </c>
      <c r="T927" s="5">
        <v>0.0</v>
      </c>
      <c r="U927" s="5" t="s">
        <v>52</v>
      </c>
      <c r="V927" s="5" t="s">
        <v>8783</v>
      </c>
      <c r="W927" s="5" t="s">
        <v>52</v>
      </c>
      <c r="X927" s="5" t="s">
        <v>52</v>
      </c>
      <c r="Y927" s="5">
        <v>6.0E38</v>
      </c>
      <c r="Z927" s="5" t="s">
        <v>8784</v>
      </c>
      <c r="AA927" s="5" t="s">
        <v>235</v>
      </c>
      <c r="AB927" s="5" t="s">
        <v>52</v>
      </c>
      <c r="AC927" s="5" t="s">
        <v>181</v>
      </c>
      <c r="AD927" s="5" t="s">
        <v>182</v>
      </c>
      <c r="AE927" s="5" t="s">
        <v>183</v>
      </c>
      <c r="AF927" s="5" t="s">
        <v>52</v>
      </c>
      <c r="AG927" s="5" t="s">
        <v>52</v>
      </c>
      <c r="AH927" s="5" t="s">
        <v>184</v>
      </c>
      <c r="AI927" s="5" t="s">
        <v>8777</v>
      </c>
      <c r="AJ927" s="5" t="s">
        <v>8780</v>
      </c>
      <c r="AK927" s="5" t="s">
        <v>8682</v>
      </c>
    </row>
    <row r="928" ht="15.75" customHeight="1">
      <c r="A928" s="5" t="s">
        <v>8785</v>
      </c>
      <c r="B928" s="5" t="s">
        <v>8786</v>
      </c>
      <c r="C928" s="5" t="s">
        <v>8787</v>
      </c>
      <c r="D928" s="6">
        <v>44472.0</v>
      </c>
      <c r="E928" s="5">
        <v>32294.0</v>
      </c>
      <c r="F928" s="5">
        <v>14679.0</v>
      </c>
      <c r="G928" s="5" t="s">
        <v>719</v>
      </c>
      <c r="H928" s="5" t="s">
        <v>8788</v>
      </c>
      <c r="I928" s="5" t="s">
        <v>8789</v>
      </c>
      <c r="J928" s="5" t="s">
        <v>274</v>
      </c>
      <c r="K928" s="5" t="s">
        <v>8790</v>
      </c>
      <c r="L928" s="5" t="s">
        <v>8791</v>
      </c>
      <c r="M928" s="5" t="s">
        <v>8792</v>
      </c>
      <c r="N928" s="5">
        <v>90670.0</v>
      </c>
      <c r="O928" s="5">
        <v>1.0</v>
      </c>
      <c r="P928" s="5" t="s">
        <v>8793</v>
      </c>
      <c r="Q928" s="5">
        <v>4500.0</v>
      </c>
      <c r="R928" s="5">
        <v>1556.0</v>
      </c>
      <c r="S928" s="5" t="s">
        <v>115</v>
      </c>
      <c r="T928" s="5">
        <v>0.0</v>
      </c>
      <c r="U928" s="5" t="s">
        <v>70</v>
      </c>
      <c r="V928" s="5" t="s">
        <v>8794</v>
      </c>
      <c r="W928" s="5" t="s">
        <v>52</v>
      </c>
      <c r="X928" s="5" t="s">
        <v>52</v>
      </c>
      <c r="Y928" s="5">
        <v>55.0</v>
      </c>
      <c r="Z928" s="5">
        <v>892043.0</v>
      </c>
      <c r="AA928" s="5" t="s">
        <v>730</v>
      </c>
      <c r="AB928" s="5" t="s">
        <v>52</v>
      </c>
      <c r="AC928" s="5" t="s">
        <v>3905</v>
      </c>
      <c r="AD928" s="5" t="s">
        <v>3906</v>
      </c>
      <c r="AE928" s="5" t="s">
        <v>1677</v>
      </c>
      <c r="AF928" s="5" t="s">
        <v>1678</v>
      </c>
      <c r="AG928" s="5">
        <v>85040.0</v>
      </c>
      <c r="AH928" s="5" t="s">
        <v>3907</v>
      </c>
      <c r="AI928" s="5" t="s">
        <v>8795</v>
      </c>
      <c r="AJ928" s="5" t="s">
        <v>8796</v>
      </c>
      <c r="AK928" s="5" t="s">
        <v>735</v>
      </c>
    </row>
    <row r="929" ht="15.75" customHeight="1">
      <c r="A929" s="5" t="s">
        <v>8797</v>
      </c>
      <c r="B929" s="5" t="s">
        <v>8029</v>
      </c>
      <c r="C929" s="5" t="s">
        <v>8798</v>
      </c>
      <c r="D929" s="6">
        <v>44469.0</v>
      </c>
      <c r="E929" s="5">
        <v>13644.0</v>
      </c>
      <c r="F929" s="5">
        <v>6202.0</v>
      </c>
      <c r="G929" s="5" t="s">
        <v>963</v>
      </c>
      <c r="H929" s="5" t="s">
        <v>45</v>
      </c>
      <c r="I929" s="5" t="s">
        <v>8799</v>
      </c>
      <c r="J929" s="5" t="s">
        <v>965</v>
      </c>
      <c r="K929" s="5" t="s">
        <v>8800</v>
      </c>
      <c r="L929" s="5" t="s">
        <v>8032</v>
      </c>
      <c r="M929" s="5" t="s">
        <v>8801</v>
      </c>
      <c r="N929" s="5">
        <v>90245.0</v>
      </c>
      <c r="O929" s="5">
        <v>1.0</v>
      </c>
      <c r="P929" s="5" t="s">
        <v>8802</v>
      </c>
      <c r="Q929" s="5" t="s">
        <v>91</v>
      </c>
      <c r="R929" s="5">
        <v>886.0</v>
      </c>
      <c r="S929" s="5" t="s">
        <v>115</v>
      </c>
      <c r="T929" s="5">
        <v>0.0</v>
      </c>
      <c r="U929" s="5" t="s">
        <v>52</v>
      </c>
      <c r="V929" s="5" t="s">
        <v>8803</v>
      </c>
      <c r="W929" s="5" t="s">
        <v>71</v>
      </c>
      <c r="X929" s="5" t="s">
        <v>52</v>
      </c>
      <c r="Y929" s="5" t="s">
        <v>8804</v>
      </c>
      <c r="Z929" s="5" t="s">
        <v>8805</v>
      </c>
      <c r="AA929" s="5" t="s">
        <v>8480</v>
      </c>
      <c r="AB929" s="5" t="s">
        <v>52</v>
      </c>
      <c r="AC929" s="5" t="s">
        <v>181</v>
      </c>
      <c r="AD929" s="5" t="s">
        <v>182</v>
      </c>
      <c r="AE929" s="5" t="s">
        <v>183</v>
      </c>
      <c r="AF929" s="5" t="s">
        <v>52</v>
      </c>
      <c r="AG929" s="5" t="s">
        <v>52</v>
      </c>
      <c r="AH929" s="5" t="s">
        <v>184</v>
      </c>
      <c r="AI929" s="5" t="s">
        <v>8029</v>
      </c>
      <c r="AJ929" s="5" t="s">
        <v>8032</v>
      </c>
      <c r="AK929" s="5" t="s">
        <v>8806</v>
      </c>
    </row>
    <row r="930" ht="15.75" customHeight="1">
      <c r="A930" s="5" t="s">
        <v>8807</v>
      </c>
      <c r="B930" s="5" t="s">
        <v>8808</v>
      </c>
      <c r="C930" s="5" t="s">
        <v>2313</v>
      </c>
      <c r="D930" s="6">
        <v>44468.0</v>
      </c>
      <c r="E930" s="5">
        <v>12929.0</v>
      </c>
      <c r="F930" s="5">
        <v>5877.0</v>
      </c>
      <c r="G930" s="5" t="s">
        <v>3378</v>
      </c>
      <c r="H930" s="5" t="s">
        <v>171</v>
      </c>
      <c r="I930" s="5" t="s">
        <v>7854</v>
      </c>
      <c r="J930" s="5" t="s">
        <v>3378</v>
      </c>
      <c r="K930" s="5" t="s">
        <v>744</v>
      </c>
      <c r="L930" s="5" t="s">
        <v>8809</v>
      </c>
      <c r="M930" s="5" t="s">
        <v>8810</v>
      </c>
      <c r="N930" s="5">
        <v>90245.0</v>
      </c>
      <c r="O930" s="5">
        <v>1.0</v>
      </c>
      <c r="P930" s="5" t="s">
        <v>8811</v>
      </c>
      <c r="Q930" s="5">
        <v>4510.0</v>
      </c>
      <c r="R930" s="5">
        <v>4393.0</v>
      </c>
      <c r="S930" s="5" t="s">
        <v>69</v>
      </c>
      <c r="T930" s="5">
        <v>0.0</v>
      </c>
      <c r="U930" s="5" t="s">
        <v>70</v>
      </c>
      <c r="V930" s="5" t="s">
        <v>8812</v>
      </c>
      <c r="W930" s="5" t="s">
        <v>52</v>
      </c>
      <c r="X930" s="5" t="s">
        <v>52</v>
      </c>
      <c r="Y930" s="5" t="s">
        <v>8813</v>
      </c>
      <c r="Z930" s="5" t="s">
        <v>8814</v>
      </c>
      <c r="AA930" s="5" t="s">
        <v>260</v>
      </c>
      <c r="AB930" s="5" t="s">
        <v>52</v>
      </c>
      <c r="AC930" s="5" t="s">
        <v>3974</v>
      </c>
      <c r="AD930" s="5" t="s">
        <v>3975</v>
      </c>
      <c r="AE930" s="5" t="s">
        <v>183</v>
      </c>
      <c r="AF930" s="5" t="s">
        <v>52</v>
      </c>
      <c r="AG930" s="5" t="s">
        <v>3976</v>
      </c>
      <c r="AH930" s="5" t="s">
        <v>3977</v>
      </c>
      <c r="AI930" s="5" t="s">
        <v>8808</v>
      </c>
      <c r="AJ930" s="5" t="s">
        <v>8815</v>
      </c>
      <c r="AK930" s="5" t="s">
        <v>8816</v>
      </c>
    </row>
    <row r="931" ht="15.75" customHeight="1">
      <c r="A931" s="5" t="s">
        <v>8817</v>
      </c>
      <c r="B931" s="5" t="s">
        <v>8818</v>
      </c>
      <c r="C931" s="5" t="s">
        <v>8819</v>
      </c>
      <c r="D931" s="6">
        <v>44468.0</v>
      </c>
      <c r="E931" s="5">
        <v>116556.0</v>
      </c>
      <c r="F931" s="5">
        <v>52980.0</v>
      </c>
      <c r="G931" s="5" t="s">
        <v>4310</v>
      </c>
      <c r="H931" s="5" t="s">
        <v>272</v>
      </c>
      <c r="I931" s="5" t="s">
        <v>8820</v>
      </c>
      <c r="J931" s="5" t="s">
        <v>872</v>
      </c>
      <c r="K931" s="5" t="s">
        <v>1059</v>
      </c>
      <c r="L931" s="5" t="s">
        <v>8821</v>
      </c>
      <c r="M931" s="5" t="s">
        <v>8822</v>
      </c>
      <c r="N931" s="5">
        <v>90805.0</v>
      </c>
      <c r="O931" s="5">
        <v>2.0</v>
      </c>
      <c r="P931" s="5" t="s">
        <v>8823</v>
      </c>
      <c r="Q931" s="5" t="s">
        <v>4222</v>
      </c>
      <c r="R931" s="5">
        <v>60.0</v>
      </c>
      <c r="S931" s="5" t="s">
        <v>92</v>
      </c>
      <c r="T931" s="5">
        <v>0.0</v>
      </c>
      <c r="U931" s="5" t="s">
        <v>52</v>
      </c>
      <c r="V931" s="5" t="s">
        <v>8824</v>
      </c>
      <c r="W931" s="5" t="s">
        <v>52</v>
      </c>
      <c r="X931" s="5" t="s">
        <v>52</v>
      </c>
      <c r="Y931" s="5" t="s">
        <v>8825</v>
      </c>
      <c r="Z931" s="5" t="s">
        <v>8826</v>
      </c>
      <c r="AA931" s="5" t="s">
        <v>200</v>
      </c>
      <c r="AB931" s="5" t="s">
        <v>52</v>
      </c>
      <c r="AC931" s="5" t="s">
        <v>216</v>
      </c>
      <c r="AD931" s="5" t="s">
        <v>217</v>
      </c>
      <c r="AE931" s="5" t="s">
        <v>218</v>
      </c>
      <c r="AF931" s="5" t="s">
        <v>52</v>
      </c>
      <c r="AG931" s="5" t="s">
        <v>52</v>
      </c>
      <c r="AH931" s="5" t="s">
        <v>52</v>
      </c>
      <c r="AI931" s="5" t="s">
        <v>8827</v>
      </c>
      <c r="AJ931" s="5" t="s">
        <v>8828</v>
      </c>
      <c r="AK931" s="5" t="s">
        <v>8829</v>
      </c>
    </row>
    <row r="932" ht="15.75" customHeight="1">
      <c r="A932" s="5" t="s">
        <v>8830</v>
      </c>
      <c r="B932" s="5" t="s">
        <v>168</v>
      </c>
      <c r="C932" s="5" t="s">
        <v>169</v>
      </c>
      <c r="D932" s="6">
        <v>44467.0</v>
      </c>
      <c r="E932" s="5">
        <v>34223.0</v>
      </c>
      <c r="F932" s="5">
        <v>15556.0</v>
      </c>
      <c r="G932" s="5" t="s">
        <v>613</v>
      </c>
      <c r="H932" s="5" t="s">
        <v>171</v>
      </c>
      <c r="I932" s="5" t="s">
        <v>8831</v>
      </c>
      <c r="J932" s="5" t="s">
        <v>581</v>
      </c>
      <c r="K932" s="5" t="s">
        <v>2798</v>
      </c>
      <c r="L932" s="5" t="s">
        <v>174</v>
      </c>
      <c r="M932" s="5" t="s">
        <v>175</v>
      </c>
      <c r="N932" s="5" t="s">
        <v>52</v>
      </c>
      <c r="O932" s="5">
        <v>1.0</v>
      </c>
      <c r="P932" s="5" t="s">
        <v>8832</v>
      </c>
      <c r="Q932" s="5">
        <v>4510.0</v>
      </c>
      <c r="R932" s="5">
        <v>14461.0</v>
      </c>
      <c r="S932" s="5" t="s">
        <v>115</v>
      </c>
      <c r="T932" s="5">
        <v>0.0</v>
      </c>
      <c r="U932" s="5" t="s">
        <v>52</v>
      </c>
      <c r="V932" s="5" t="s">
        <v>8833</v>
      </c>
      <c r="W932" s="5" t="s">
        <v>52</v>
      </c>
      <c r="X932" s="5" t="s">
        <v>52</v>
      </c>
      <c r="Y932" s="5" t="s">
        <v>8834</v>
      </c>
      <c r="Z932" s="5" t="s">
        <v>8835</v>
      </c>
      <c r="AA932" s="5" t="s">
        <v>235</v>
      </c>
      <c r="AB932" s="5" t="s">
        <v>52</v>
      </c>
      <c r="AC932" s="5" t="s">
        <v>181</v>
      </c>
      <c r="AD932" s="5" t="s">
        <v>182</v>
      </c>
      <c r="AE932" s="5" t="s">
        <v>183</v>
      </c>
      <c r="AF932" s="5" t="s">
        <v>52</v>
      </c>
      <c r="AG932" s="5" t="s">
        <v>52</v>
      </c>
      <c r="AH932" s="5" t="s">
        <v>184</v>
      </c>
      <c r="AI932" s="5" t="s">
        <v>168</v>
      </c>
      <c r="AJ932" s="5" t="s">
        <v>174</v>
      </c>
      <c r="AK932" s="5" t="s">
        <v>185</v>
      </c>
    </row>
    <row r="933" ht="15.75" customHeight="1">
      <c r="A933" s="5" t="s">
        <v>8836</v>
      </c>
      <c r="B933" s="5" t="s">
        <v>8837</v>
      </c>
      <c r="C933" s="5" t="s">
        <v>8838</v>
      </c>
      <c r="D933" s="6">
        <v>44462.0</v>
      </c>
      <c r="E933" s="5">
        <v>140140.0</v>
      </c>
      <c r="F933" s="5">
        <v>63700.0</v>
      </c>
      <c r="G933" s="5" t="s">
        <v>148</v>
      </c>
      <c r="H933" s="5" t="s">
        <v>205</v>
      </c>
      <c r="I933" s="5" t="s">
        <v>8839</v>
      </c>
      <c r="J933" s="5" t="s">
        <v>151</v>
      </c>
      <c r="K933" s="5" t="s">
        <v>8840</v>
      </c>
      <c r="L933" s="5" t="s">
        <v>8841</v>
      </c>
      <c r="M933" s="5" t="s">
        <v>8842</v>
      </c>
      <c r="N933" s="5">
        <v>983.0</v>
      </c>
      <c r="O933" s="5">
        <v>2.0</v>
      </c>
      <c r="P933" s="5" t="s">
        <v>8843</v>
      </c>
      <c r="Q933" s="5" t="s">
        <v>156</v>
      </c>
      <c r="R933" s="5">
        <v>46.0</v>
      </c>
      <c r="S933" s="5" t="s">
        <v>115</v>
      </c>
      <c r="T933" s="5">
        <v>0.0</v>
      </c>
      <c r="U933" s="5" t="s">
        <v>70</v>
      </c>
      <c r="V933" s="5" t="s">
        <v>8844</v>
      </c>
      <c r="W933" s="5" t="s">
        <v>71</v>
      </c>
      <c r="X933" s="5" t="s">
        <v>52</v>
      </c>
      <c r="Y933" s="5" t="s">
        <v>8845</v>
      </c>
      <c r="Z933" s="5" t="s">
        <v>8846</v>
      </c>
      <c r="AA933" s="5" t="s">
        <v>1831</v>
      </c>
      <c r="AB933" s="5" t="s">
        <v>52</v>
      </c>
      <c r="AC933" s="5" t="s">
        <v>398</v>
      </c>
      <c r="AD933" s="5" t="s">
        <v>399</v>
      </c>
      <c r="AE933" s="5" t="s">
        <v>400</v>
      </c>
      <c r="AF933" s="5" t="s">
        <v>401</v>
      </c>
      <c r="AG933" s="5">
        <v>23502.0</v>
      </c>
      <c r="AH933" s="5" t="s">
        <v>402</v>
      </c>
      <c r="AI933" s="5" t="s">
        <v>8837</v>
      </c>
      <c r="AJ933" s="5" t="s">
        <v>8847</v>
      </c>
      <c r="AK933" s="5" t="s">
        <v>2189</v>
      </c>
    </row>
    <row r="934" ht="15.75" customHeight="1">
      <c r="A934" s="5" t="s">
        <v>8848</v>
      </c>
      <c r="B934" s="5" t="s">
        <v>5693</v>
      </c>
      <c r="C934" s="5" t="s">
        <v>5151</v>
      </c>
      <c r="D934" s="6">
        <v>44458.0</v>
      </c>
      <c r="E934" s="5">
        <v>54101.0</v>
      </c>
      <c r="F934" s="5">
        <v>24591.0</v>
      </c>
      <c r="G934" s="5" t="s">
        <v>706</v>
      </c>
      <c r="H934" s="5" t="s">
        <v>290</v>
      </c>
      <c r="I934" s="5" t="s">
        <v>8849</v>
      </c>
      <c r="J934" s="5" t="s">
        <v>274</v>
      </c>
      <c r="K934" s="5" t="s">
        <v>5153</v>
      </c>
      <c r="L934" s="5" t="s">
        <v>5695</v>
      </c>
      <c r="M934" s="5" t="s">
        <v>5696</v>
      </c>
      <c r="N934" s="5" t="s">
        <v>5697</v>
      </c>
      <c r="O934" s="5">
        <v>3.0</v>
      </c>
      <c r="P934" s="5" t="s">
        <v>8850</v>
      </c>
      <c r="Q934" s="5" t="s">
        <v>1465</v>
      </c>
      <c r="R934" s="5">
        <v>132.0</v>
      </c>
      <c r="S934" s="5" t="s">
        <v>53</v>
      </c>
      <c r="T934" s="5">
        <v>180.0</v>
      </c>
      <c r="U934" s="5" t="s">
        <v>70</v>
      </c>
      <c r="V934" s="5" t="s">
        <v>8851</v>
      </c>
      <c r="W934" s="5" t="s">
        <v>52</v>
      </c>
      <c r="X934" s="5" t="s">
        <v>52</v>
      </c>
      <c r="Y934" s="5" t="s">
        <v>8852</v>
      </c>
      <c r="Z934" s="5" t="s">
        <v>8853</v>
      </c>
      <c r="AA934" s="5" t="s">
        <v>235</v>
      </c>
      <c r="AB934" s="5" t="s">
        <v>52</v>
      </c>
      <c r="AC934" s="5" t="s">
        <v>72</v>
      </c>
      <c r="AD934" s="5" t="s">
        <v>73</v>
      </c>
      <c r="AE934" s="5" t="s">
        <v>74</v>
      </c>
      <c r="AF934" s="5" t="s">
        <v>75</v>
      </c>
      <c r="AG934" s="5" t="s">
        <v>76</v>
      </c>
      <c r="AH934" s="5" t="s">
        <v>77</v>
      </c>
      <c r="AI934" s="5" t="s">
        <v>8854</v>
      </c>
      <c r="AJ934" s="5" t="s">
        <v>8855</v>
      </c>
      <c r="AK934" s="5" t="s">
        <v>286</v>
      </c>
    </row>
    <row r="935" ht="15.75" customHeight="1">
      <c r="A935" s="5" t="s">
        <v>8856</v>
      </c>
      <c r="B935" s="5" t="s">
        <v>8144</v>
      </c>
      <c r="C935" s="5" t="s">
        <v>6577</v>
      </c>
      <c r="D935" s="6">
        <v>44456.0</v>
      </c>
      <c r="E935" s="5">
        <v>11103.0</v>
      </c>
      <c r="F935" s="5">
        <v>5047.0</v>
      </c>
      <c r="G935" s="5" t="s">
        <v>963</v>
      </c>
      <c r="H935" s="5" t="s">
        <v>1792</v>
      </c>
      <c r="I935" s="5" t="s">
        <v>8857</v>
      </c>
      <c r="J935" s="5" t="s">
        <v>965</v>
      </c>
      <c r="K935" s="5" t="s">
        <v>1086</v>
      </c>
      <c r="L935" s="5" t="s">
        <v>8145</v>
      </c>
      <c r="M935" s="5" t="s">
        <v>7145</v>
      </c>
      <c r="N935" s="5">
        <v>29301.0</v>
      </c>
      <c r="O935" s="5">
        <v>1.0</v>
      </c>
      <c r="P935" s="5" t="s">
        <v>8858</v>
      </c>
      <c r="Q935" s="5">
        <v>4510.0</v>
      </c>
      <c r="R935" s="5">
        <v>79.0</v>
      </c>
      <c r="S935" s="5" t="s">
        <v>53</v>
      </c>
      <c r="T935" s="5">
        <v>62.0</v>
      </c>
      <c r="U935" s="5" t="s">
        <v>93</v>
      </c>
      <c r="V935" s="5" t="s">
        <v>8859</v>
      </c>
      <c r="W935" s="5" t="s">
        <v>52</v>
      </c>
      <c r="X935" s="5" t="s">
        <v>52</v>
      </c>
      <c r="Y935" s="5" t="s">
        <v>8860</v>
      </c>
      <c r="Z935" s="5" t="s">
        <v>8861</v>
      </c>
      <c r="AA935" s="5" t="s">
        <v>235</v>
      </c>
      <c r="AB935" s="5" t="s">
        <v>52</v>
      </c>
      <c r="AC935" s="5" t="s">
        <v>216</v>
      </c>
      <c r="AD935" s="5" t="s">
        <v>217</v>
      </c>
      <c r="AE935" s="5" t="s">
        <v>218</v>
      </c>
      <c r="AF935" s="5" t="s">
        <v>52</v>
      </c>
      <c r="AG935" s="5" t="s">
        <v>52</v>
      </c>
      <c r="AH935" s="5" t="s">
        <v>52</v>
      </c>
      <c r="AI935" s="5" t="s">
        <v>8862</v>
      </c>
      <c r="AJ935" s="5" t="s">
        <v>8863</v>
      </c>
      <c r="AK935" s="5" t="s">
        <v>7151</v>
      </c>
    </row>
    <row r="936" ht="15.75" customHeight="1">
      <c r="A936" s="5" t="s">
        <v>8864</v>
      </c>
      <c r="B936" s="5" t="s">
        <v>6576</v>
      </c>
      <c r="C936" s="5" t="s">
        <v>6577</v>
      </c>
      <c r="D936" s="6">
        <v>44454.0</v>
      </c>
      <c r="E936" s="5">
        <v>19411.0</v>
      </c>
      <c r="F936" s="5">
        <v>8823.0</v>
      </c>
      <c r="G936" s="5" t="s">
        <v>4673</v>
      </c>
      <c r="H936" s="5" t="s">
        <v>149</v>
      </c>
      <c r="I936" s="5" t="s">
        <v>8865</v>
      </c>
      <c r="J936" s="5" t="s">
        <v>3808</v>
      </c>
      <c r="K936" s="5" t="s">
        <v>8866</v>
      </c>
      <c r="L936" s="5" t="s">
        <v>7144</v>
      </c>
      <c r="M936" s="5" t="s">
        <v>7145</v>
      </c>
      <c r="N936" s="5">
        <v>27260.0</v>
      </c>
      <c r="O936" s="5">
        <v>3.0</v>
      </c>
      <c r="P936" s="5" t="s">
        <v>8867</v>
      </c>
      <c r="Q936" s="5" t="s">
        <v>2662</v>
      </c>
      <c r="R936" s="5">
        <v>128.0</v>
      </c>
      <c r="S936" s="5" t="s">
        <v>53</v>
      </c>
      <c r="T936" s="5">
        <v>195.0</v>
      </c>
      <c r="U936" s="5" t="s">
        <v>93</v>
      </c>
      <c r="V936" s="5" t="s">
        <v>8868</v>
      </c>
      <c r="W936" s="5" t="s">
        <v>52</v>
      </c>
      <c r="X936" s="5" t="s">
        <v>52</v>
      </c>
      <c r="Y936" s="5" t="s">
        <v>8869</v>
      </c>
      <c r="Z936" s="5" t="s">
        <v>8870</v>
      </c>
      <c r="AA936" s="5" t="s">
        <v>162</v>
      </c>
      <c r="AB936" s="5" t="s">
        <v>52</v>
      </c>
      <c r="AC936" s="5" t="s">
        <v>216</v>
      </c>
      <c r="AD936" s="5" t="s">
        <v>217</v>
      </c>
      <c r="AE936" s="5" t="s">
        <v>218</v>
      </c>
      <c r="AF936" s="5" t="s">
        <v>52</v>
      </c>
      <c r="AG936" s="5" t="s">
        <v>52</v>
      </c>
      <c r="AH936" s="5" t="s">
        <v>52</v>
      </c>
      <c r="AI936" s="5" t="s">
        <v>8471</v>
      </c>
      <c r="AJ936" s="5" t="s">
        <v>8472</v>
      </c>
      <c r="AK936" s="5" t="s">
        <v>7151</v>
      </c>
    </row>
    <row r="937" ht="15.75" customHeight="1">
      <c r="A937" s="5" t="s">
        <v>8871</v>
      </c>
      <c r="B937" s="5" t="s">
        <v>8439</v>
      </c>
      <c r="C937" s="5" t="s">
        <v>8440</v>
      </c>
      <c r="D937" s="6">
        <v>44454.0</v>
      </c>
      <c r="E937" s="5">
        <v>391204.0</v>
      </c>
      <c r="F937" s="5">
        <v>177820.0</v>
      </c>
      <c r="G937" s="5" t="s">
        <v>2767</v>
      </c>
      <c r="H937" s="5" t="s">
        <v>131</v>
      </c>
      <c r="I937" s="5" t="s">
        <v>8872</v>
      </c>
      <c r="J937" s="5" t="s">
        <v>532</v>
      </c>
      <c r="K937" s="5" t="s">
        <v>8873</v>
      </c>
      <c r="L937" s="5" t="s">
        <v>8874</v>
      </c>
      <c r="M937" s="5" t="s">
        <v>8875</v>
      </c>
      <c r="N937" s="5">
        <v>60148.0</v>
      </c>
      <c r="O937" s="5">
        <v>7.0</v>
      </c>
      <c r="P937" s="5" t="s">
        <v>8876</v>
      </c>
      <c r="Q937" s="5" t="s">
        <v>8196</v>
      </c>
      <c r="R937" s="5">
        <v>275.0</v>
      </c>
      <c r="S937" s="5" t="s">
        <v>115</v>
      </c>
      <c r="T937" s="5">
        <v>0.0</v>
      </c>
      <c r="U937" s="5" t="s">
        <v>52</v>
      </c>
      <c r="V937" s="5" t="s">
        <v>8877</v>
      </c>
      <c r="W937" s="5" t="s">
        <v>71</v>
      </c>
      <c r="X937" s="5" t="s">
        <v>52</v>
      </c>
      <c r="Y937" s="5" t="s">
        <v>8878</v>
      </c>
      <c r="Z937" s="5" t="s">
        <v>8879</v>
      </c>
      <c r="AA937" s="5" t="s">
        <v>162</v>
      </c>
      <c r="AB937" s="5" t="s">
        <v>52</v>
      </c>
      <c r="AC937" s="5" t="s">
        <v>181</v>
      </c>
      <c r="AD937" s="5" t="s">
        <v>182</v>
      </c>
      <c r="AE937" s="5" t="s">
        <v>183</v>
      </c>
      <c r="AF937" s="5" t="s">
        <v>52</v>
      </c>
      <c r="AG937" s="5" t="s">
        <v>52</v>
      </c>
      <c r="AH937" s="5" t="s">
        <v>184</v>
      </c>
      <c r="AI937" s="5" t="s">
        <v>8448</v>
      </c>
      <c r="AJ937" s="5" t="s">
        <v>8880</v>
      </c>
      <c r="AK937" s="5" t="s">
        <v>6634</v>
      </c>
    </row>
    <row r="938" ht="15.75" customHeight="1">
      <c r="A938" s="5" t="s">
        <v>8871</v>
      </c>
      <c r="B938" s="5" t="s">
        <v>8260</v>
      </c>
      <c r="C938" s="5" t="s">
        <v>8261</v>
      </c>
      <c r="D938" s="6">
        <v>44454.0</v>
      </c>
      <c r="E938" s="5">
        <v>391204.0</v>
      </c>
      <c r="F938" s="5">
        <v>177820.0</v>
      </c>
      <c r="G938" s="5" t="s">
        <v>2767</v>
      </c>
      <c r="H938" s="5" t="s">
        <v>131</v>
      </c>
      <c r="I938" s="5" t="s">
        <v>8872</v>
      </c>
      <c r="J938" s="5" t="s">
        <v>532</v>
      </c>
      <c r="K938" s="5" t="s">
        <v>8873</v>
      </c>
      <c r="L938" s="5" t="s">
        <v>8881</v>
      </c>
      <c r="M938" s="5" t="s">
        <v>8265</v>
      </c>
      <c r="N938" s="5" t="s">
        <v>8266</v>
      </c>
      <c r="O938" s="5">
        <v>7.0</v>
      </c>
      <c r="P938" s="5" t="s">
        <v>8876</v>
      </c>
      <c r="Q938" s="5" t="s">
        <v>8196</v>
      </c>
      <c r="R938" s="5">
        <v>275.0</v>
      </c>
      <c r="S938" s="5" t="s">
        <v>115</v>
      </c>
      <c r="T938" s="5">
        <v>0.0</v>
      </c>
      <c r="U938" s="5" t="s">
        <v>52</v>
      </c>
      <c r="V938" s="5" t="s">
        <v>8882</v>
      </c>
      <c r="W938" s="5" t="s">
        <v>55</v>
      </c>
      <c r="X938" s="5" t="s">
        <v>8877</v>
      </c>
      <c r="Y938" s="5" t="s">
        <v>8878</v>
      </c>
      <c r="Z938" s="5" t="s">
        <v>8879</v>
      </c>
      <c r="AA938" s="5" t="s">
        <v>162</v>
      </c>
      <c r="AB938" s="5" t="s">
        <v>52</v>
      </c>
      <c r="AC938" s="5" t="s">
        <v>181</v>
      </c>
      <c r="AD938" s="5" t="s">
        <v>182</v>
      </c>
      <c r="AE938" s="5" t="s">
        <v>183</v>
      </c>
      <c r="AF938" s="5" t="s">
        <v>52</v>
      </c>
      <c r="AG938" s="5" t="s">
        <v>52</v>
      </c>
      <c r="AH938" s="5" t="s">
        <v>184</v>
      </c>
      <c r="AI938" s="5" t="s">
        <v>8260</v>
      </c>
      <c r="AJ938" s="5" t="s">
        <v>8881</v>
      </c>
      <c r="AK938" s="5" t="s">
        <v>6634</v>
      </c>
    </row>
    <row r="939" ht="15.75" customHeight="1">
      <c r="A939" s="5" t="s">
        <v>8883</v>
      </c>
      <c r="B939" s="5" t="s">
        <v>8714</v>
      </c>
      <c r="C939" s="5" t="s">
        <v>8884</v>
      </c>
      <c r="D939" s="6">
        <v>44452.0</v>
      </c>
      <c r="E939" s="5">
        <v>32560.0</v>
      </c>
      <c r="F939" s="5">
        <v>14800.0</v>
      </c>
      <c r="G939" s="5" t="s">
        <v>556</v>
      </c>
      <c r="H939" s="5" t="s">
        <v>45</v>
      </c>
      <c r="I939" s="5" t="s">
        <v>4132</v>
      </c>
      <c r="J939" s="5" t="s">
        <v>558</v>
      </c>
      <c r="K939" s="5" t="s">
        <v>8885</v>
      </c>
      <c r="L939" s="5" t="s">
        <v>8886</v>
      </c>
      <c r="M939" s="5" t="s">
        <v>8887</v>
      </c>
      <c r="N939" s="5">
        <v>11434.0</v>
      </c>
      <c r="O939" s="5">
        <v>1.0</v>
      </c>
      <c r="P939" s="5" t="s">
        <v>8888</v>
      </c>
      <c r="Q939" s="5" t="s">
        <v>4202</v>
      </c>
      <c r="R939" s="5">
        <v>642.0</v>
      </c>
      <c r="S939" s="5" t="s">
        <v>69</v>
      </c>
      <c r="T939" s="5">
        <v>0.0</v>
      </c>
      <c r="U939" s="5" t="s">
        <v>70</v>
      </c>
      <c r="V939" s="5" t="s">
        <v>8889</v>
      </c>
      <c r="W939" s="5" t="s">
        <v>71</v>
      </c>
      <c r="X939" s="5" t="s">
        <v>52</v>
      </c>
      <c r="Y939" s="5" t="s">
        <v>6341</v>
      </c>
      <c r="Z939" s="5" t="s">
        <v>8890</v>
      </c>
      <c r="AA939" s="5" t="s">
        <v>162</v>
      </c>
      <c r="AB939" s="5" t="s">
        <v>52</v>
      </c>
      <c r="AC939" s="5" t="s">
        <v>5289</v>
      </c>
      <c r="AD939" s="5" t="s">
        <v>5290</v>
      </c>
      <c r="AE939" s="5" t="s">
        <v>5291</v>
      </c>
      <c r="AF939" s="5" t="s">
        <v>52</v>
      </c>
      <c r="AG939" s="5" t="s">
        <v>52</v>
      </c>
      <c r="AH939" s="5" t="s">
        <v>52</v>
      </c>
      <c r="AI939" s="5" t="s">
        <v>8714</v>
      </c>
      <c r="AJ939" s="5" t="s">
        <v>8891</v>
      </c>
      <c r="AK939" s="5" t="s">
        <v>8892</v>
      </c>
    </row>
    <row r="940" ht="15.75" customHeight="1">
      <c r="A940" s="5" t="s">
        <v>8893</v>
      </c>
      <c r="B940" s="5" t="s">
        <v>8894</v>
      </c>
      <c r="C940" s="5" t="s">
        <v>8895</v>
      </c>
      <c r="D940" s="6">
        <v>44451.0</v>
      </c>
      <c r="E940" s="5">
        <v>385.0</v>
      </c>
      <c r="F940" s="5">
        <v>175.0</v>
      </c>
      <c r="G940" s="5" t="s">
        <v>2389</v>
      </c>
      <c r="H940" s="5" t="s">
        <v>1792</v>
      </c>
      <c r="I940" s="5" t="s">
        <v>8896</v>
      </c>
      <c r="J940" s="5" t="s">
        <v>2391</v>
      </c>
      <c r="K940" s="5" t="s">
        <v>8897</v>
      </c>
      <c r="L940" s="5" t="s">
        <v>8898</v>
      </c>
      <c r="M940" s="5" t="s">
        <v>8899</v>
      </c>
      <c r="N940" s="5" t="s">
        <v>52</v>
      </c>
      <c r="O940" s="5">
        <v>1.0</v>
      </c>
      <c r="P940" s="5" t="s">
        <v>8900</v>
      </c>
      <c r="Q940" s="5">
        <v>2210.0</v>
      </c>
      <c r="R940" s="5">
        <v>39.0</v>
      </c>
      <c r="S940" s="5" t="s">
        <v>53</v>
      </c>
      <c r="T940" s="5">
        <v>0.0</v>
      </c>
      <c r="U940" s="5" t="s">
        <v>52</v>
      </c>
      <c r="V940" s="5" t="s">
        <v>8901</v>
      </c>
      <c r="W940" s="5" t="s">
        <v>52</v>
      </c>
      <c r="X940" s="5" t="s">
        <v>52</v>
      </c>
      <c r="Y940" s="5" t="s">
        <v>8902</v>
      </c>
      <c r="Z940" s="5" t="s">
        <v>8903</v>
      </c>
      <c r="AA940" s="5" t="s">
        <v>200</v>
      </c>
      <c r="AB940" s="5" t="s">
        <v>52</v>
      </c>
      <c r="AC940" s="5" t="s">
        <v>216</v>
      </c>
      <c r="AD940" s="5" t="s">
        <v>217</v>
      </c>
      <c r="AE940" s="5" t="s">
        <v>218</v>
      </c>
      <c r="AF940" s="5" t="s">
        <v>52</v>
      </c>
      <c r="AG940" s="5" t="s">
        <v>52</v>
      </c>
      <c r="AH940" s="5" t="s">
        <v>52</v>
      </c>
      <c r="AI940" s="5" t="s">
        <v>8895</v>
      </c>
      <c r="AJ940" s="5" t="s">
        <v>8899</v>
      </c>
      <c r="AK940" s="5" t="s">
        <v>8904</v>
      </c>
    </row>
    <row r="941" ht="15.75" customHeight="1">
      <c r="A941" s="5" t="s">
        <v>8905</v>
      </c>
      <c r="B941" s="5" t="s">
        <v>8906</v>
      </c>
      <c r="C941" s="5" t="s">
        <v>8907</v>
      </c>
      <c r="D941" s="6">
        <v>44449.0</v>
      </c>
      <c r="E941" s="5">
        <v>55000.0</v>
      </c>
      <c r="F941" s="5">
        <v>25000.0</v>
      </c>
      <c r="G941" s="5" t="s">
        <v>2180</v>
      </c>
      <c r="H941" s="5" t="s">
        <v>189</v>
      </c>
      <c r="I941" s="5" t="s">
        <v>8908</v>
      </c>
      <c r="J941" s="5" t="s">
        <v>532</v>
      </c>
      <c r="K941" s="5" t="s">
        <v>8909</v>
      </c>
      <c r="L941" s="5" t="s">
        <v>8910</v>
      </c>
      <c r="M941" s="5" t="s">
        <v>8911</v>
      </c>
      <c r="N941" s="5">
        <v>60187.0</v>
      </c>
      <c r="O941" s="5">
        <v>1.0</v>
      </c>
      <c r="P941" s="5" t="s">
        <v>8912</v>
      </c>
      <c r="Q941" s="5" t="s">
        <v>91</v>
      </c>
      <c r="R941" s="5">
        <v>16.0</v>
      </c>
      <c r="S941" s="5" t="s">
        <v>115</v>
      </c>
      <c r="T941" s="5">
        <v>0.0</v>
      </c>
      <c r="U941" s="5" t="s">
        <v>52</v>
      </c>
      <c r="V941" s="5" t="s">
        <v>8913</v>
      </c>
      <c r="W941" s="5" t="s">
        <v>71</v>
      </c>
      <c r="X941" s="5" t="s">
        <v>52</v>
      </c>
      <c r="Y941" s="5" t="s">
        <v>8878</v>
      </c>
      <c r="Z941" s="5" t="s">
        <v>8914</v>
      </c>
      <c r="AA941" s="5" t="s">
        <v>200</v>
      </c>
      <c r="AB941" s="5" t="s">
        <v>52</v>
      </c>
      <c r="AC941" s="5" t="s">
        <v>181</v>
      </c>
      <c r="AD941" s="5" t="s">
        <v>182</v>
      </c>
      <c r="AE941" s="5" t="s">
        <v>183</v>
      </c>
      <c r="AF941" s="5" t="s">
        <v>52</v>
      </c>
      <c r="AG941" s="5" t="s">
        <v>52</v>
      </c>
      <c r="AH941" s="5" t="s">
        <v>184</v>
      </c>
      <c r="AI941" s="5" t="s">
        <v>8906</v>
      </c>
      <c r="AJ941" s="5" t="s">
        <v>8910</v>
      </c>
      <c r="AK941" s="5" t="s">
        <v>8915</v>
      </c>
    </row>
    <row r="942" ht="15.75" customHeight="1">
      <c r="A942" s="5" t="s">
        <v>8916</v>
      </c>
      <c r="B942" s="5" t="s">
        <v>8917</v>
      </c>
      <c r="C942" s="5" t="s">
        <v>5603</v>
      </c>
      <c r="D942" s="6">
        <v>44449.0</v>
      </c>
      <c r="E942" s="5">
        <v>251368.0</v>
      </c>
      <c r="F942" s="5">
        <v>114258.0</v>
      </c>
      <c r="G942" s="5" t="s">
        <v>1419</v>
      </c>
      <c r="H942" s="5" t="s">
        <v>480</v>
      </c>
      <c r="I942" s="5" t="s">
        <v>8918</v>
      </c>
      <c r="J942" s="5" t="s">
        <v>256</v>
      </c>
      <c r="K942" s="5" t="s">
        <v>1846</v>
      </c>
      <c r="L942" s="5" t="s">
        <v>6904</v>
      </c>
      <c r="M942" s="5" t="s">
        <v>6904</v>
      </c>
      <c r="N942" s="5" t="s">
        <v>52</v>
      </c>
      <c r="O942" s="5">
        <v>4.0</v>
      </c>
      <c r="P942" s="5" t="s">
        <v>8919</v>
      </c>
      <c r="Q942" s="5" t="s">
        <v>666</v>
      </c>
      <c r="R942" s="5">
        <v>326.0</v>
      </c>
      <c r="S942" s="5" t="s">
        <v>115</v>
      </c>
      <c r="T942" s="5">
        <v>2603.0</v>
      </c>
      <c r="U942" s="5" t="s">
        <v>158</v>
      </c>
      <c r="V942" s="5" t="s">
        <v>8920</v>
      </c>
      <c r="W942" s="5" t="s">
        <v>52</v>
      </c>
      <c r="X942" s="5" t="s">
        <v>52</v>
      </c>
      <c r="Y942" s="5" t="s">
        <v>8921</v>
      </c>
      <c r="Z942" s="5" t="s">
        <v>8922</v>
      </c>
      <c r="AA942" s="5" t="s">
        <v>604</v>
      </c>
      <c r="AB942" s="5" t="s">
        <v>52</v>
      </c>
      <c r="AC942" s="5" t="s">
        <v>163</v>
      </c>
      <c r="AD942" s="5" t="s">
        <v>164</v>
      </c>
      <c r="AE942" s="5" t="s">
        <v>165</v>
      </c>
      <c r="AF942" s="5" t="s">
        <v>52</v>
      </c>
      <c r="AG942" s="5" t="s">
        <v>52</v>
      </c>
      <c r="AH942" s="5" t="s">
        <v>52</v>
      </c>
      <c r="AI942" s="5" t="s">
        <v>8923</v>
      </c>
      <c r="AJ942" s="5" t="s">
        <v>8924</v>
      </c>
      <c r="AK942" s="5" t="s">
        <v>5337</v>
      </c>
    </row>
    <row r="943" ht="15.75" customHeight="1">
      <c r="A943" s="5" t="s">
        <v>8925</v>
      </c>
      <c r="B943" s="5" t="s">
        <v>8926</v>
      </c>
      <c r="C943" s="5" t="s">
        <v>8674</v>
      </c>
      <c r="D943" s="6">
        <v>44448.0</v>
      </c>
      <c r="E943" s="5">
        <v>235784.0</v>
      </c>
      <c r="F943" s="5">
        <v>107175.0</v>
      </c>
      <c r="G943" s="5" t="s">
        <v>2212</v>
      </c>
      <c r="H943" s="5" t="s">
        <v>189</v>
      </c>
      <c r="I943" s="5" t="s">
        <v>3820</v>
      </c>
      <c r="J943" s="5" t="s">
        <v>2214</v>
      </c>
      <c r="K943" s="5" t="s">
        <v>8927</v>
      </c>
      <c r="L943" s="5" t="s">
        <v>8928</v>
      </c>
      <c r="M943" s="5" t="s">
        <v>8929</v>
      </c>
      <c r="N943" s="5" t="s">
        <v>52</v>
      </c>
      <c r="O943" s="5">
        <v>5.0</v>
      </c>
      <c r="P943" s="5" t="s">
        <v>8930</v>
      </c>
      <c r="Q943" s="5" t="s">
        <v>1596</v>
      </c>
      <c r="R943" s="5">
        <v>268.0</v>
      </c>
      <c r="S943" s="5" t="s">
        <v>115</v>
      </c>
      <c r="T943" s="5">
        <v>92.0</v>
      </c>
      <c r="U943" s="5" t="s">
        <v>70</v>
      </c>
      <c r="V943" s="5" t="s">
        <v>8931</v>
      </c>
      <c r="W943" s="5" t="s">
        <v>71</v>
      </c>
      <c r="X943" s="5" t="s">
        <v>52</v>
      </c>
      <c r="Y943" s="5" t="s">
        <v>8932</v>
      </c>
      <c r="Z943" s="5" t="s">
        <v>8933</v>
      </c>
      <c r="AA943" s="5" t="s">
        <v>59</v>
      </c>
      <c r="AB943" s="5" t="s">
        <v>52</v>
      </c>
      <c r="AC943" s="5" t="s">
        <v>72</v>
      </c>
      <c r="AD943" s="5" t="s">
        <v>73</v>
      </c>
      <c r="AE943" s="5" t="s">
        <v>74</v>
      </c>
      <c r="AF943" s="5" t="s">
        <v>75</v>
      </c>
      <c r="AG943" s="5" t="s">
        <v>76</v>
      </c>
      <c r="AH943" s="5" t="s">
        <v>77</v>
      </c>
      <c r="AI943" s="5" t="s">
        <v>8934</v>
      </c>
      <c r="AJ943" s="5" t="s">
        <v>8935</v>
      </c>
      <c r="AK943" s="5" t="s">
        <v>2223</v>
      </c>
    </row>
    <row r="944" ht="15.75" customHeight="1">
      <c r="A944" s="5" t="s">
        <v>8936</v>
      </c>
      <c r="B944" s="5" t="s">
        <v>168</v>
      </c>
      <c r="C944" s="5" t="s">
        <v>169</v>
      </c>
      <c r="D944" s="6">
        <v>44448.0</v>
      </c>
      <c r="E944" s="5">
        <v>39600.0</v>
      </c>
      <c r="F944" s="5">
        <v>18000.0</v>
      </c>
      <c r="G944" s="5" t="s">
        <v>613</v>
      </c>
      <c r="H944" s="5" t="s">
        <v>171</v>
      </c>
      <c r="I944" s="5" t="s">
        <v>7032</v>
      </c>
      <c r="J944" s="5" t="s">
        <v>581</v>
      </c>
      <c r="K944" s="5" t="s">
        <v>966</v>
      </c>
      <c r="L944" s="5" t="s">
        <v>174</v>
      </c>
      <c r="M944" s="5" t="s">
        <v>175</v>
      </c>
      <c r="N944" s="5" t="s">
        <v>52</v>
      </c>
      <c r="O944" s="5">
        <v>1.0</v>
      </c>
      <c r="P944" s="5" t="s">
        <v>8937</v>
      </c>
      <c r="Q944" s="5">
        <v>4510.0</v>
      </c>
      <c r="R944" s="5">
        <v>7785.0</v>
      </c>
      <c r="S944" s="5" t="s">
        <v>115</v>
      </c>
      <c r="T944" s="5">
        <v>0.0</v>
      </c>
      <c r="U944" s="5" t="s">
        <v>52</v>
      </c>
      <c r="V944" s="5" t="s">
        <v>8938</v>
      </c>
      <c r="W944" s="5" t="s">
        <v>52</v>
      </c>
      <c r="X944" s="5" t="s">
        <v>52</v>
      </c>
      <c r="Y944" s="5" t="s">
        <v>8939</v>
      </c>
      <c r="Z944" s="5" t="s">
        <v>8940</v>
      </c>
      <c r="AA944" s="5" t="s">
        <v>260</v>
      </c>
      <c r="AB944" s="5" t="s">
        <v>52</v>
      </c>
      <c r="AC944" s="5" t="s">
        <v>181</v>
      </c>
      <c r="AD944" s="5" t="s">
        <v>182</v>
      </c>
      <c r="AE944" s="5" t="s">
        <v>183</v>
      </c>
      <c r="AF944" s="5" t="s">
        <v>52</v>
      </c>
      <c r="AG944" s="5" t="s">
        <v>52</v>
      </c>
      <c r="AH944" s="5" t="s">
        <v>184</v>
      </c>
      <c r="AI944" s="5" t="s">
        <v>168</v>
      </c>
      <c r="AJ944" s="5" t="s">
        <v>174</v>
      </c>
      <c r="AK944" s="5" t="s">
        <v>185</v>
      </c>
    </row>
    <row r="945" ht="15.75" customHeight="1">
      <c r="A945" s="5" t="s">
        <v>8941</v>
      </c>
      <c r="B945" s="5" t="s">
        <v>168</v>
      </c>
      <c r="C945" s="5" t="s">
        <v>169</v>
      </c>
      <c r="D945" s="6">
        <v>44448.0</v>
      </c>
      <c r="E945" s="5">
        <v>39600.0</v>
      </c>
      <c r="F945" s="5">
        <v>18000.0</v>
      </c>
      <c r="G945" s="5" t="s">
        <v>613</v>
      </c>
      <c r="H945" s="5" t="s">
        <v>171</v>
      </c>
      <c r="I945" s="5" t="s">
        <v>7032</v>
      </c>
      <c r="J945" s="5" t="s">
        <v>581</v>
      </c>
      <c r="K945" s="5" t="s">
        <v>3109</v>
      </c>
      <c r="L945" s="5" t="s">
        <v>174</v>
      </c>
      <c r="M945" s="5" t="s">
        <v>175</v>
      </c>
      <c r="N945" s="5" t="s">
        <v>52</v>
      </c>
      <c r="O945" s="5">
        <v>1.0</v>
      </c>
      <c r="P945" s="5" t="s">
        <v>8942</v>
      </c>
      <c r="Q945" s="5">
        <v>4510.0</v>
      </c>
      <c r="R945" s="5">
        <v>20780.0</v>
      </c>
      <c r="S945" s="5" t="s">
        <v>115</v>
      </c>
      <c r="T945" s="5">
        <v>0.0</v>
      </c>
      <c r="U945" s="5" t="s">
        <v>52</v>
      </c>
      <c r="V945" s="5" t="s">
        <v>8943</v>
      </c>
      <c r="W945" s="5" t="s">
        <v>52</v>
      </c>
      <c r="X945" s="5" t="s">
        <v>52</v>
      </c>
      <c r="Y945" s="5" t="s">
        <v>8939</v>
      </c>
      <c r="Z945" s="5" t="s">
        <v>8944</v>
      </c>
      <c r="AA945" s="5" t="s">
        <v>260</v>
      </c>
      <c r="AB945" s="5" t="s">
        <v>52</v>
      </c>
      <c r="AC945" s="5" t="s">
        <v>181</v>
      </c>
      <c r="AD945" s="5" t="s">
        <v>182</v>
      </c>
      <c r="AE945" s="5" t="s">
        <v>183</v>
      </c>
      <c r="AF945" s="5" t="s">
        <v>52</v>
      </c>
      <c r="AG945" s="5" t="s">
        <v>52</v>
      </c>
      <c r="AH945" s="5" t="s">
        <v>184</v>
      </c>
      <c r="AI945" s="5" t="s">
        <v>168</v>
      </c>
      <c r="AJ945" s="5" t="s">
        <v>174</v>
      </c>
      <c r="AK945" s="5" t="s">
        <v>185</v>
      </c>
    </row>
    <row r="946" ht="15.75" customHeight="1">
      <c r="A946" s="5" t="s">
        <v>8945</v>
      </c>
      <c r="B946" s="5" t="s">
        <v>5972</v>
      </c>
      <c r="C946" s="5" t="s">
        <v>8946</v>
      </c>
      <c r="D946" s="6">
        <v>44441.0</v>
      </c>
      <c r="E946" s="5">
        <v>14755.0</v>
      </c>
      <c r="F946" s="5">
        <v>6707.0</v>
      </c>
      <c r="G946" s="5" t="s">
        <v>4673</v>
      </c>
      <c r="H946" s="5" t="s">
        <v>171</v>
      </c>
      <c r="I946" s="5" t="s">
        <v>6994</v>
      </c>
      <c r="J946" s="5" t="s">
        <v>3808</v>
      </c>
      <c r="K946" s="5" t="s">
        <v>8947</v>
      </c>
      <c r="L946" s="5" t="s">
        <v>7104</v>
      </c>
      <c r="M946" s="5" t="s">
        <v>8948</v>
      </c>
      <c r="N946" s="5">
        <v>97005.0</v>
      </c>
      <c r="O946" s="5">
        <v>1.0</v>
      </c>
      <c r="P946" s="5" t="s">
        <v>8949</v>
      </c>
      <c r="Q946" s="5" t="s">
        <v>244</v>
      </c>
      <c r="R946" s="5">
        <v>882.0</v>
      </c>
      <c r="S946" s="5" t="s">
        <v>69</v>
      </c>
      <c r="T946" s="5">
        <v>65.0</v>
      </c>
      <c r="U946" s="5" t="s">
        <v>70</v>
      </c>
      <c r="V946" s="5" t="s">
        <v>8950</v>
      </c>
      <c r="W946" s="5" t="s">
        <v>52</v>
      </c>
      <c r="X946" s="5" t="s">
        <v>52</v>
      </c>
      <c r="Y946" s="5" t="s">
        <v>8951</v>
      </c>
      <c r="Z946" s="5" t="s">
        <v>8952</v>
      </c>
      <c r="AA946" s="5" t="s">
        <v>260</v>
      </c>
      <c r="AB946" s="5" t="s">
        <v>52</v>
      </c>
      <c r="AC946" s="5" t="s">
        <v>72</v>
      </c>
      <c r="AD946" s="5" t="s">
        <v>73</v>
      </c>
      <c r="AE946" s="5" t="s">
        <v>74</v>
      </c>
      <c r="AF946" s="5" t="s">
        <v>75</v>
      </c>
      <c r="AG946" s="5" t="s">
        <v>76</v>
      </c>
      <c r="AH946" s="5" t="s">
        <v>77</v>
      </c>
      <c r="AI946" s="5" t="s">
        <v>8382</v>
      </c>
      <c r="AJ946" s="5" t="s">
        <v>8383</v>
      </c>
      <c r="AK946" s="5" t="s">
        <v>4683</v>
      </c>
    </row>
    <row r="947" ht="15.75" customHeight="1">
      <c r="A947" s="5" t="s">
        <v>8953</v>
      </c>
      <c r="B947" s="5" t="s">
        <v>8954</v>
      </c>
      <c r="C947" s="5" t="s">
        <v>8674</v>
      </c>
      <c r="D947" s="6">
        <v>44441.0</v>
      </c>
      <c r="E947" s="5">
        <v>245440.0</v>
      </c>
      <c r="F947" s="5">
        <v>111564.0</v>
      </c>
      <c r="G947" s="5" t="s">
        <v>2212</v>
      </c>
      <c r="H947" s="5" t="s">
        <v>189</v>
      </c>
      <c r="I947" s="5" t="s">
        <v>8955</v>
      </c>
      <c r="J947" s="5" t="s">
        <v>2214</v>
      </c>
      <c r="K947" s="5" t="s">
        <v>8956</v>
      </c>
      <c r="L947" s="5" t="s">
        <v>8957</v>
      </c>
      <c r="M947" s="5" t="s">
        <v>8958</v>
      </c>
      <c r="N947" s="5" t="s">
        <v>52</v>
      </c>
      <c r="O947" s="5">
        <v>5.0</v>
      </c>
      <c r="P947" s="5" t="s">
        <v>8959</v>
      </c>
      <c r="Q947" s="5" t="s">
        <v>1596</v>
      </c>
      <c r="R947" s="5">
        <v>363.0</v>
      </c>
      <c r="S947" s="5" t="s">
        <v>115</v>
      </c>
      <c r="T947" s="5">
        <v>98.0</v>
      </c>
      <c r="U947" s="5" t="s">
        <v>70</v>
      </c>
      <c r="V947" s="5" t="s">
        <v>8960</v>
      </c>
      <c r="W947" s="5" t="s">
        <v>71</v>
      </c>
      <c r="X947" s="5" t="s">
        <v>52</v>
      </c>
      <c r="Y947" s="5" t="s">
        <v>8961</v>
      </c>
      <c r="Z947" s="5" t="s">
        <v>8962</v>
      </c>
      <c r="AA947" s="5" t="s">
        <v>200</v>
      </c>
      <c r="AB947" s="5" t="s">
        <v>52</v>
      </c>
      <c r="AC947" s="5" t="s">
        <v>72</v>
      </c>
      <c r="AD947" s="5" t="s">
        <v>73</v>
      </c>
      <c r="AE947" s="5" t="s">
        <v>74</v>
      </c>
      <c r="AF947" s="5" t="s">
        <v>75</v>
      </c>
      <c r="AG947" s="5" t="s">
        <v>76</v>
      </c>
      <c r="AH947" s="5" t="s">
        <v>77</v>
      </c>
      <c r="AI947" s="5" t="s">
        <v>8934</v>
      </c>
      <c r="AJ947" s="5" t="s">
        <v>8935</v>
      </c>
      <c r="AK947" s="5" t="s">
        <v>2223</v>
      </c>
    </row>
    <row r="948" ht="15.75" customHeight="1">
      <c r="A948" s="5" t="s">
        <v>8963</v>
      </c>
      <c r="B948" s="5" t="s">
        <v>8439</v>
      </c>
      <c r="C948" s="5" t="s">
        <v>8440</v>
      </c>
      <c r="D948" s="6">
        <v>44437.0</v>
      </c>
      <c r="E948" s="5">
        <v>342364.0</v>
      </c>
      <c r="F948" s="5">
        <v>155620.0</v>
      </c>
      <c r="G948" s="5" t="s">
        <v>2767</v>
      </c>
      <c r="H948" s="5" t="s">
        <v>131</v>
      </c>
      <c r="I948" s="5" t="s">
        <v>8964</v>
      </c>
      <c r="J948" s="5" t="s">
        <v>532</v>
      </c>
      <c r="K948" s="5" t="s">
        <v>8965</v>
      </c>
      <c r="L948" s="5" t="s">
        <v>8874</v>
      </c>
      <c r="M948" s="5" t="s">
        <v>8875</v>
      </c>
      <c r="N948" s="5">
        <v>60148.0</v>
      </c>
      <c r="O948" s="5">
        <v>6.0</v>
      </c>
      <c r="P948" s="5" t="s">
        <v>8966</v>
      </c>
      <c r="Q948" s="5" t="s">
        <v>8967</v>
      </c>
      <c r="R948" s="5">
        <v>240.0</v>
      </c>
      <c r="S948" s="5" t="s">
        <v>115</v>
      </c>
      <c r="T948" s="5">
        <v>0.0</v>
      </c>
      <c r="U948" s="5" t="s">
        <v>52</v>
      </c>
      <c r="V948" s="5" t="s">
        <v>8968</v>
      </c>
      <c r="W948" s="5" t="s">
        <v>71</v>
      </c>
      <c r="X948" s="5" t="s">
        <v>52</v>
      </c>
      <c r="Y948" s="5" t="s">
        <v>8969</v>
      </c>
      <c r="Z948" s="5" t="s">
        <v>8970</v>
      </c>
      <c r="AA948" s="5" t="s">
        <v>2743</v>
      </c>
      <c r="AB948" s="5" t="s">
        <v>52</v>
      </c>
      <c r="AC948" s="5" t="s">
        <v>181</v>
      </c>
      <c r="AD948" s="5" t="s">
        <v>182</v>
      </c>
      <c r="AE948" s="5" t="s">
        <v>183</v>
      </c>
      <c r="AF948" s="5" t="s">
        <v>52</v>
      </c>
      <c r="AG948" s="5" t="s">
        <v>52</v>
      </c>
      <c r="AH948" s="5" t="s">
        <v>184</v>
      </c>
      <c r="AI948" s="5" t="s">
        <v>8448</v>
      </c>
      <c r="AJ948" s="5" t="s">
        <v>8880</v>
      </c>
      <c r="AK948" s="5" t="s">
        <v>6634</v>
      </c>
    </row>
    <row r="949" ht="15.75" customHeight="1">
      <c r="A949" s="5" t="s">
        <v>8963</v>
      </c>
      <c r="B949" s="5" t="s">
        <v>8260</v>
      </c>
      <c r="C949" s="5" t="s">
        <v>8261</v>
      </c>
      <c r="D949" s="6">
        <v>44437.0</v>
      </c>
      <c r="E949" s="5">
        <v>342364.0</v>
      </c>
      <c r="F949" s="5">
        <v>155620.0</v>
      </c>
      <c r="G949" s="5" t="s">
        <v>2767</v>
      </c>
      <c r="H949" s="5" t="s">
        <v>131</v>
      </c>
      <c r="I949" s="5" t="s">
        <v>8964</v>
      </c>
      <c r="J949" s="5" t="s">
        <v>532</v>
      </c>
      <c r="K949" s="5" t="s">
        <v>8965</v>
      </c>
      <c r="L949" s="5" t="s">
        <v>8881</v>
      </c>
      <c r="M949" s="5" t="s">
        <v>8971</v>
      </c>
      <c r="N949" s="5" t="s">
        <v>8266</v>
      </c>
      <c r="O949" s="5">
        <v>6.0</v>
      </c>
      <c r="P949" s="5" t="s">
        <v>8966</v>
      </c>
      <c r="Q949" s="5" t="s">
        <v>8967</v>
      </c>
      <c r="R949" s="5">
        <v>240.0</v>
      </c>
      <c r="S949" s="5" t="s">
        <v>115</v>
      </c>
      <c r="T949" s="5">
        <v>0.0</v>
      </c>
      <c r="U949" s="5" t="s">
        <v>52</v>
      </c>
      <c r="V949" s="5" t="s">
        <v>8972</v>
      </c>
      <c r="W949" s="5" t="s">
        <v>55</v>
      </c>
      <c r="X949" s="5" t="s">
        <v>8968</v>
      </c>
      <c r="Y949" s="5" t="s">
        <v>8969</v>
      </c>
      <c r="Z949" s="5" t="s">
        <v>8970</v>
      </c>
      <c r="AA949" s="5" t="s">
        <v>2743</v>
      </c>
      <c r="AB949" s="5" t="s">
        <v>52</v>
      </c>
      <c r="AC949" s="5" t="s">
        <v>181</v>
      </c>
      <c r="AD949" s="5" t="s">
        <v>182</v>
      </c>
      <c r="AE949" s="5" t="s">
        <v>183</v>
      </c>
      <c r="AF949" s="5" t="s">
        <v>52</v>
      </c>
      <c r="AG949" s="5" t="s">
        <v>52</v>
      </c>
      <c r="AH949" s="5" t="s">
        <v>184</v>
      </c>
      <c r="AI949" s="5" t="s">
        <v>8260</v>
      </c>
      <c r="AJ949" s="5" t="s">
        <v>8881</v>
      </c>
      <c r="AK949" s="5" t="s">
        <v>6634</v>
      </c>
    </row>
    <row r="950" ht="15.75" customHeight="1">
      <c r="A950" s="5" t="s">
        <v>8973</v>
      </c>
      <c r="B950" s="5" t="s">
        <v>3493</v>
      </c>
      <c r="C950" s="5" t="s">
        <v>8974</v>
      </c>
      <c r="D950" s="6">
        <v>44436.0</v>
      </c>
      <c r="E950" s="5">
        <v>233112.0</v>
      </c>
      <c r="F950" s="5">
        <v>105960.0</v>
      </c>
      <c r="G950" s="5" t="s">
        <v>1419</v>
      </c>
      <c r="H950" s="5" t="s">
        <v>1534</v>
      </c>
      <c r="I950" s="5" t="s">
        <v>6848</v>
      </c>
      <c r="J950" s="5" t="s">
        <v>256</v>
      </c>
      <c r="K950" s="5" t="s">
        <v>4172</v>
      </c>
      <c r="L950" s="5" t="s">
        <v>8975</v>
      </c>
      <c r="M950" s="5" t="s">
        <v>8976</v>
      </c>
      <c r="N950" s="5" t="s">
        <v>52</v>
      </c>
      <c r="O950" s="5">
        <v>5.0</v>
      </c>
      <c r="P950" s="5" t="s">
        <v>8977</v>
      </c>
      <c r="Q950" s="5" t="s">
        <v>4176</v>
      </c>
      <c r="R950" s="5">
        <v>466.0</v>
      </c>
      <c r="S950" s="5" t="s">
        <v>1077</v>
      </c>
      <c r="T950" s="5">
        <v>0.0</v>
      </c>
      <c r="U950" s="5" t="s">
        <v>70</v>
      </c>
      <c r="V950" s="5" t="s">
        <v>8978</v>
      </c>
      <c r="W950" s="5" t="s">
        <v>52</v>
      </c>
      <c r="X950" s="5" t="s">
        <v>52</v>
      </c>
      <c r="Y950" s="5" t="s">
        <v>8469</v>
      </c>
      <c r="Z950" s="5" t="s">
        <v>8979</v>
      </c>
      <c r="AA950" s="5" t="s">
        <v>1831</v>
      </c>
      <c r="AB950" s="5" t="s">
        <v>52</v>
      </c>
      <c r="AC950" s="5" t="s">
        <v>5289</v>
      </c>
      <c r="AD950" s="5" t="s">
        <v>5290</v>
      </c>
      <c r="AE950" s="5" t="s">
        <v>5291</v>
      </c>
      <c r="AF950" s="5" t="s">
        <v>52</v>
      </c>
      <c r="AG950" s="5" t="s">
        <v>52</v>
      </c>
      <c r="AH950" s="5" t="s">
        <v>52</v>
      </c>
      <c r="AI950" s="5" t="s">
        <v>8742</v>
      </c>
      <c r="AJ950" s="5" t="s">
        <v>8743</v>
      </c>
      <c r="AK950" s="5" t="s">
        <v>3481</v>
      </c>
    </row>
    <row r="951" ht="15.75" customHeight="1">
      <c r="A951" s="5" t="s">
        <v>8980</v>
      </c>
      <c r="B951" s="5" t="s">
        <v>8981</v>
      </c>
      <c r="C951" s="5" t="s">
        <v>8440</v>
      </c>
      <c r="D951" s="6">
        <v>44436.0</v>
      </c>
      <c r="E951" s="5">
        <v>110946.0</v>
      </c>
      <c r="F951" s="5">
        <v>50430.0</v>
      </c>
      <c r="G951" s="5" t="s">
        <v>2180</v>
      </c>
      <c r="H951" s="5" t="s">
        <v>84</v>
      </c>
      <c r="I951" s="5" t="s">
        <v>8474</v>
      </c>
      <c r="J951" s="5" t="s">
        <v>532</v>
      </c>
      <c r="K951" s="5" t="s">
        <v>5562</v>
      </c>
      <c r="L951" s="5" t="s">
        <v>8982</v>
      </c>
      <c r="M951" s="5" t="s">
        <v>8444</v>
      </c>
      <c r="N951" s="5">
        <v>33122.0</v>
      </c>
      <c r="O951" s="5">
        <v>2.0</v>
      </c>
      <c r="P951" s="5" t="s">
        <v>8983</v>
      </c>
      <c r="Q951" s="5" t="s">
        <v>2195</v>
      </c>
      <c r="R951" s="5">
        <v>80.0</v>
      </c>
      <c r="S951" s="5" t="s">
        <v>53</v>
      </c>
      <c r="T951" s="5">
        <v>86.0</v>
      </c>
      <c r="U951" s="5" t="s">
        <v>93</v>
      </c>
      <c r="V951" s="5" t="s">
        <v>8984</v>
      </c>
      <c r="W951" s="5" t="s">
        <v>71</v>
      </c>
      <c r="X951" s="5" t="s">
        <v>52</v>
      </c>
      <c r="Y951" s="5" t="s">
        <v>8985</v>
      </c>
      <c r="Z951" s="5" t="s">
        <v>8986</v>
      </c>
      <c r="AA951" s="5" t="s">
        <v>2743</v>
      </c>
      <c r="AB951" s="5" t="s">
        <v>52</v>
      </c>
      <c r="AC951" s="5" t="s">
        <v>216</v>
      </c>
      <c r="AD951" s="5" t="s">
        <v>217</v>
      </c>
      <c r="AE951" s="5" t="s">
        <v>218</v>
      </c>
      <c r="AF951" s="5" t="s">
        <v>52</v>
      </c>
      <c r="AG951" s="5" t="s">
        <v>52</v>
      </c>
      <c r="AH951" s="5" t="s">
        <v>52</v>
      </c>
      <c r="AI951" s="5" t="s">
        <v>8981</v>
      </c>
      <c r="AJ951" s="5" t="s">
        <v>8982</v>
      </c>
      <c r="AK951" s="5" t="s">
        <v>2189</v>
      </c>
    </row>
    <row r="952" ht="15.75" customHeight="1">
      <c r="A952" s="5" t="s">
        <v>8987</v>
      </c>
      <c r="B952" s="5" t="s">
        <v>8706</v>
      </c>
      <c r="C952" s="5" t="s">
        <v>8988</v>
      </c>
      <c r="D952" s="6">
        <v>44434.0</v>
      </c>
      <c r="E952" s="5">
        <v>114400.0</v>
      </c>
      <c r="F952" s="5">
        <v>52000.0</v>
      </c>
      <c r="G952" s="5" t="s">
        <v>2180</v>
      </c>
      <c r="H952" s="5" t="s">
        <v>189</v>
      </c>
      <c r="I952" s="5" t="s">
        <v>3404</v>
      </c>
      <c r="J952" s="5" t="s">
        <v>532</v>
      </c>
      <c r="K952" s="5" t="s">
        <v>8989</v>
      </c>
      <c r="L952" s="5" t="s">
        <v>1324</v>
      </c>
      <c r="M952" s="5" t="s">
        <v>8990</v>
      </c>
      <c r="N952" s="5">
        <v>60187.0</v>
      </c>
      <c r="O952" s="5">
        <v>2.0</v>
      </c>
      <c r="P952" s="5" t="s">
        <v>8991</v>
      </c>
      <c r="Q952" s="5" t="s">
        <v>2195</v>
      </c>
      <c r="R952" s="5">
        <v>32.0</v>
      </c>
      <c r="S952" s="5" t="s">
        <v>53</v>
      </c>
      <c r="T952" s="5">
        <v>60.0</v>
      </c>
      <c r="U952" s="5" t="s">
        <v>93</v>
      </c>
      <c r="V952" s="5" t="s">
        <v>8992</v>
      </c>
      <c r="W952" s="5" t="s">
        <v>71</v>
      </c>
      <c r="X952" s="5" t="s">
        <v>52</v>
      </c>
      <c r="Y952" s="5" t="s">
        <v>8969</v>
      </c>
      <c r="Z952" s="5" t="s">
        <v>8993</v>
      </c>
      <c r="AA952" s="5" t="s">
        <v>59</v>
      </c>
      <c r="AB952" s="5" t="s">
        <v>261</v>
      </c>
      <c r="AC952" s="5" t="s">
        <v>216</v>
      </c>
      <c r="AD952" s="5" t="s">
        <v>217</v>
      </c>
      <c r="AE952" s="5" t="s">
        <v>218</v>
      </c>
      <c r="AF952" s="5" t="s">
        <v>52</v>
      </c>
      <c r="AG952" s="5" t="s">
        <v>52</v>
      </c>
      <c r="AH952" s="5" t="s">
        <v>52</v>
      </c>
      <c r="AI952" s="5" t="s">
        <v>8706</v>
      </c>
      <c r="AJ952" s="5" t="s">
        <v>1324</v>
      </c>
      <c r="AK952" s="5" t="s">
        <v>2189</v>
      </c>
    </row>
    <row r="953" ht="15.75" customHeight="1">
      <c r="A953" s="5" t="s">
        <v>8994</v>
      </c>
      <c r="B953" s="5" t="s">
        <v>8260</v>
      </c>
      <c r="C953" s="5" t="s">
        <v>8261</v>
      </c>
      <c r="D953" s="6">
        <v>44433.0</v>
      </c>
      <c r="E953" s="5">
        <v>110946.0</v>
      </c>
      <c r="F953" s="5">
        <v>50430.0</v>
      </c>
      <c r="G953" s="5" t="s">
        <v>2180</v>
      </c>
      <c r="H953" s="5" t="s">
        <v>84</v>
      </c>
      <c r="I953" s="5" t="s">
        <v>8474</v>
      </c>
      <c r="J953" s="5" t="s">
        <v>532</v>
      </c>
      <c r="K953" s="5" t="s">
        <v>8995</v>
      </c>
      <c r="L953" s="5" t="s">
        <v>8476</v>
      </c>
      <c r="M953" s="5" t="s">
        <v>8996</v>
      </c>
      <c r="N953" s="5">
        <v>2035.0</v>
      </c>
      <c r="O953" s="5">
        <v>2.0</v>
      </c>
      <c r="P953" s="5" t="s">
        <v>8983</v>
      </c>
      <c r="Q953" s="5" t="s">
        <v>2195</v>
      </c>
      <c r="R953" s="5">
        <v>80.0</v>
      </c>
      <c r="S953" s="5" t="s">
        <v>53</v>
      </c>
      <c r="T953" s="5">
        <v>0.0</v>
      </c>
      <c r="U953" s="5" t="s">
        <v>52</v>
      </c>
      <c r="V953" s="5" t="s">
        <v>8997</v>
      </c>
      <c r="W953" s="5" t="s">
        <v>55</v>
      </c>
      <c r="X953" s="5" t="s">
        <v>8984</v>
      </c>
      <c r="Y953" s="5" t="s">
        <v>8985</v>
      </c>
      <c r="Z953" s="5" t="s">
        <v>8986</v>
      </c>
      <c r="AA953" s="5" t="s">
        <v>8480</v>
      </c>
      <c r="AB953" s="5" t="s">
        <v>52</v>
      </c>
      <c r="AC953" s="5" t="s">
        <v>8481</v>
      </c>
      <c r="AD953" s="5" t="s">
        <v>8482</v>
      </c>
      <c r="AE953" s="5" t="s">
        <v>8483</v>
      </c>
      <c r="AF953" s="5" t="s">
        <v>52</v>
      </c>
      <c r="AG953" s="5" t="s">
        <v>52</v>
      </c>
      <c r="AH953" s="5" t="s">
        <v>8484</v>
      </c>
      <c r="AI953" s="5" t="s">
        <v>8260</v>
      </c>
      <c r="AJ953" s="5" t="s">
        <v>8485</v>
      </c>
      <c r="AK953" s="5" t="s">
        <v>8998</v>
      </c>
    </row>
    <row r="954" ht="15.75" customHeight="1">
      <c r="A954" s="5" t="s">
        <v>8999</v>
      </c>
      <c r="B954" s="5" t="s">
        <v>6706</v>
      </c>
      <c r="C954" s="5" t="s">
        <v>9000</v>
      </c>
      <c r="D954" s="6">
        <v>44432.0</v>
      </c>
      <c r="E954" s="5">
        <v>274098.0</v>
      </c>
      <c r="F954" s="5">
        <v>124590.0</v>
      </c>
      <c r="G954" s="5" t="s">
        <v>148</v>
      </c>
      <c r="H954" s="5" t="s">
        <v>205</v>
      </c>
      <c r="I954" s="5" t="s">
        <v>9001</v>
      </c>
      <c r="J954" s="5" t="s">
        <v>151</v>
      </c>
      <c r="K954" s="5" t="s">
        <v>9002</v>
      </c>
      <c r="L954" s="5" t="s">
        <v>9003</v>
      </c>
      <c r="M954" s="5" t="s">
        <v>9004</v>
      </c>
      <c r="N954" s="5">
        <v>29030.0</v>
      </c>
      <c r="O954" s="5">
        <v>4.0</v>
      </c>
      <c r="P954" s="5" t="s">
        <v>9005</v>
      </c>
      <c r="Q954" s="5" t="s">
        <v>666</v>
      </c>
      <c r="R954" s="5">
        <v>75.0</v>
      </c>
      <c r="S954" s="5" t="s">
        <v>115</v>
      </c>
      <c r="T954" s="5">
        <v>1.0</v>
      </c>
      <c r="U954" s="5" t="s">
        <v>70</v>
      </c>
      <c r="V954" s="5" t="s">
        <v>9006</v>
      </c>
      <c r="W954" s="5" t="s">
        <v>52</v>
      </c>
      <c r="X954" s="5" t="s">
        <v>52</v>
      </c>
      <c r="Y954" s="5" t="s">
        <v>9007</v>
      </c>
      <c r="Z954" s="5" t="s">
        <v>9008</v>
      </c>
      <c r="AA954" s="5" t="s">
        <v>235</v>
      </c>
      <c r="AB954" s="5" t="s">
        <v>52</v>
      </c>
      <c r="AC954" s="5" t="s">
        <v>398</v>
      </c>
      <c r="AD954" s="5" t="s">
        <v>399</v>
      </c>
      <c r="AE954" s="5" t="s">
        <v>400</v>
      </c>
      <c r="AF954" s="5" t="s">
        <v>401</v>
      </c>
      <c r="AG954" s="5">
        <v>23502.0</v>
      </c>
      <c r="AH954" s="5" t="s">
        <v>402</v>
      </c>
      <c r="AI954" s="5" t="s">
        <v>9009</v>
      </c>
      <c r="AJ954" s="5" t="s">
        <v>9010</v>
      </c>
      <c r="AK954" s="5" t="s">
        <v>336</v>
      </c>
    </row>
    <row r="955" ht="15.75" customHeight="1">
      <c r="A955" s="5" t="s">
        <v>9011</v>
      </c>
      <c r="B955" s="5" t="s">
        <v>9012</v>
      </c>
      <c r="C955" s="5" t="s">
        <v>9013</v>
      </c>
      <c r="D955" s="6">
        <v>44423.0</v>
      </c>
      <c r="E955" s="5">
        <v>41809.0</v>
      </c>
      <c r="F955" s="5">
        <v>19004.0</v>
      </c>
      <c r="G955" s="5" t="s">
        <v>2481</v>
      </c>
      <c r="H955" s="5" t="s">
        <v>131</v>
      </c>
      <c r="I955" s="5" t="s">
        <v>9014</v>
      </c>
      <c r="J955" s="5" t="s">
        <v>532</v>
      </c>
      <c r="K955" s="5" t="s">
        <v>9015</v>
      </c>
      <c r="L955" s="5" t="s">
        <v>9016</v>
      </c>
      <c r="M955" s="5" t="s">
        <v>9017</v>
      </c>
      <c r="N955" s="5">
        <v>90248.0</v>
      </c>
      <c r="O955" s="5">
        <v>1.0</v>
      </c>
      <c r="P955" s="5" t="s">
        <v>9018</v>
      </c>
      <c r="Q955" s="5" t="s">
        <v>52</v>
      </c>
      <c r="R955" s="5">
        <v>39.0</v>
      </c>
      <c r="S955" s="5" t="s">
        <v>53</v>
      </c>
      <c r="T955" s="5">
        <v>0.0</v>
      </c>
      <c r="U955" s="5" t="s">
        <v>70</v>
      </c>
      <c r="V955" s="5" t="s">
        <v>9019</v>
      </c>
      <c r="W955" s="5" t="s">
        <v>71</v>
      </c>
      <c r="X955" s="5" t="s">
        <v>52</v>
      </c>
      <c r="Y955" s="5" t="s">
        <v>8951</v>
      </c>
      <c r="Z955" s="5" t="s">
        <v>9020</v>
      </c>
      <c r="AA955" s="5" t="s">
        <v>200</v>
      </c>
      <c r="AB955" s="5" t="s">
        <v>283</v>
      </c>
      <c r="AC955" s="5" t="s">
        <v>3974</v>
      </c>
      <c r="AD955" s="5" t="s">
        <v>3975</v>
      </c>
      <c r="AE955" s="5" t="s">
        <v>183</v>
      </c>
      <c r="AF955" s="5" t="s">
        <v>52</v>
      </c>
      <c r="AG955" s="5" t="s">
        <v>3976</v>
      </c>
      <c r="AH955" s="5" t="s">
        <v>3977</v>
      </c>
      <c r="AI955" s="5" t="s">
        <v>9012</v>
      </c>
      <c r="AJ955" s="5" t="s">
        <v>9021</v>
      </c>
      <c r="AK955" s="5" t="s">
        <v>9022</v>
      </c>
    </row>
    <row r="956" ht="15.75" customHeight="1">
      <c r="A956" s="5" t="s">
        <v>9023</v>
      </c>
      <c r="B956" s="5" t="s">
        <v>9024</v>
      </c>
      <c r="C956" s="5" t="s">
        <v>9025</v>
      </c>
      <c r="D956" s="6">
        <v>44419.0</v>
      </c>
      <c r="E956" s="5">
        <v>40461.0</v>
      </c>
      <c r="F956" s="5">
        <v>18391.0</v>
      </c>
      <c r="G956" s="5" t="s">
        <v>226</v>
      </c>
      <c r="H956" s="5" t="s">
        <v>366</v>
      </c>
      <c r="I956" s="5" t="s">
        <v>9026</v>
      </c>
      <c r="J956" s="5" t="s">
        <v>228</v>
      </c>
      <c r="K956" s="5" t="s">
        <v>1253</v>
      </c>
      <c r="L956" s="5" t="s">
        <v>9027</v>
      </c>
      <c r="M956" s="5" t="s">
        <v>9028</v>
      </c>
      <c r="N956" s="5">
        <v>32202.0</v>
      </c>
      <c r="O956" s="5">
        <v>2.0</v>
      </c>
      <c r="P956" s="5" t="s">
        <v>9029</v>
      </c>
      <c r="Q956" s="5" t="s">
        <v>2195</v>
      </c>
      <c r="R956" s="5">
        <v>8.0</v>
      </c>
      <c r="S956" s="5" t="s">
        <v>53</v>
      </c>
      <c r="T956" s="5">
        <v>0.0</v>
      </c>
      <c r="U956" s="5" t="s">
        <v>52</v>
      </c>
      <c r="V956" s="5" t="s">
        <v>9030</v>
      </c>
      <c r="W956" s="5" t="s">
        <v>52</v>
      </c>
      <c r="X956" s="5" t="s">
        <v>52</v>
      </c>
      <c r="Y956" s="5">
        <v>45.0</v>
      </c>
      <c r="Z956" s="5" t="s">
        <v>9031</v>
      </c>
      <c r="AA956" s="5" t="s">
        <v>1177</v>
      </c>
      <c r="AB956" s="5" t="s">
        <v>52</v>
      </c>
      <c r="AC956" s="5" t="s">
        <v>377</v>
      </c>
      <c r="AD956" s="5" t="s">
        <v>378</v>
      </c>
      <c r="AE956" s="5" t="s">
        <v>379</v>
      </c>
      <c r="AF956" s="5" t="s">
        <v>265</v>
      </c>
      <c r="AG956" s="5">
        <v>33166.0</v>
      </c>
      <c r="AH956" s="5" t="s">
        <v>380</v>
      </c>
      <c r="AI956" s="5" t="s">
        <v>9032</v>
      </c>
      <c r="AJ956" s="5" t="s">
        <v>9033</v>
      </c>
      <c r="AK956" s="5" t="s">
        <v>9034</v>
      </c>
    </row>
    <row r="957" ht="15.75" customHeight="1">
      <c r="A957" s="5" t="s">
        <v>9035</v>
      </c>
      <c r="B957" s="5" t="s">
        <v>9036</v>
      </c>
      <c r="C957" s="5" t="s">
        <v>9037</v>
      </c>
      <c r="D957" s="6">
        <v>44415.0</v>
      </c>
      <c r="E957" s="5">
        <v>17985.0</v>
      </c>
      <c r="F957" s="5">
        <v>8175.0</v>
      </c>
      <c r="G957" s="5" t="s">
        <v>2440</v>
      </c>
      <c r="H957" s="5" t="s">
        <v>149</v>
      </c>
      <c r="I957" s="5" t="s">
        <v>4519</v>
      </c>
      <c r="J957" s="5" t="s">
        <v>2442</v>
      </c>
      <c r="K957" s="5" t="s">
        <v>9038</v>
      </c>
      <c r="L957" s="5" t="s">
        <v>9039</v>
      </c>
      <c r="M957" s="5" t="s">
        <v>9040</v>
      </c>
      <c r="N957" s="5">
        <v>20360.0</v>
      </c>
      <c r="O957" s="5">
        <v>1.0</v>
      </c>
      <c r="P957" s="5" t="s">
        <v>9041</v>
      </c>
      <c r="Q957" s="5">
        <v>4200.0</v>
      </c>
      <c r="R957" s="5">
        <v>4403.0</v>
      </c>
      <c r="S957" s="5" t="s">
        <v>115</v>
      </c>
      <c r="T957" s="5">
        <v>0.0</v>
      </c>
      <c r="U957" s="5" t="s">
        <v>70</v>
      </c>
      <c r="V957" s="5" t="s">
        <v>9042</v>
      </c>
      <c r="W957" s="5" t="s">
        <v>52</v>
      </c>
      <c r="X957" s="5" t="s">
        <v>52</v>
      </c>
      <c r="Y957" s="5" t="s">
        <v>9043</v>
      </c>
      <c r="Z957" s="5" t="s">
        <v>9044</v>
      </c>
      <c r="AA957" s="5" t="s">
        <v>1831</v>
      </c>
      <c r="AB957" s="5" t="s">
        <v>52</v>
      </c>
      <c r="AC957" s="5" t="s">
        <v>398</v>
      </c>
      <c r="AD957" s="5" t="s">
        <v>399</v>
      </c>
      <c r="AE957" s="5" t="s">
        <v>400</v>
      </c>
      <c r="AF957" s="5" t="s">
        <v>401</v>
      </c>
      <c r="AG957" s="5">
        <v>23502.0</v>
      </c>
      <c r="AH957" s="5" t="s">
        <v>402</v>
      </c>
      <c r="AI957" s="5" t="s">
        <v>9036</v>
      </c>
      <c r="AJ957" s="5" t="s">
        <v>9039</v>
      </c>
      <c r="AK957" s="5" t="s">
        <v>9045</v>
      </c>
    </row>
    <row r="958" ht="15.75" customHeight="1">
      <c r="A958" s="5" t="s">
        <v>9046</v>
      </c>
      <c r="B958" s="5" t="s">
        <v>168</v>
      </c>
      <c r="C958" s="5" t="s">
        <v>169</v>
      </c>
      <c r="D958" s="6">
        <v>44413.0</v>
      </c>
      <c r="E958" s="5">
        <v>39600.0</v>
      </c>
      <c r="F958" s="5">
        <v>18000.0</v>
      </c>
      <c r="G958" s="5" t="s">
        <v>412</v>
      </c>
      <c r="H958" s="5" t="s">
        <v>171</v>
      </c>
      <c r="I958" s="5" t="s">
        <v>413</v>
      </c>
      <c r="J958" s="5" t="s">
        <v>414</v>
      </c>
      <c r="K958" s="5" t="s">
        <v>3712</v>
      </c>
      <c r="L958" s="5" t="s">
        <v>174</v>
      </c>
      <c r="M958" s="5" t="s">
        <v>175</v>
      </c>
      <c r="N958" s="5" t="s">
        <v>52</v>
      </c>
      <c r="O958" s="5">
        <v>1.0</v>
      </c>
      <c r="P958" s="5" t="s">
        <v>9047</v>
      </c>
      <c r="Q958" s="5">
        <v>4510.0</v>
      </c>
      <c r="R958" s="5">
        <v>13585.0</v>
      </c>
      <c r="S958" s="5" t="s">
        <v>115</v>
      </c>
      <c r="T958" s="5">
        <v>0.0</v>
      </c>
      <c r="U958" s="5" t="s">
        <v>52</v>
      </c>
      <c r="V958" s="5" t="s">
        <v>9048</v>
      </c>
      <c r="W958" s="5" t="s">
        <v>52</v>
      </c>
      <c r="X958" s="5" t="s">
        <v>52</v>
      </c>
      <c r="Y958" s="5" t="s">
        <v>9049</v>
      </c>
      <c r="Z958" s="5" t="s">
        <v>9050</v>
      </c>
      <c r="AA958" s="5" t="s">
        <v>59</v>
      </c>
      <c r="AB958" s="5" t="s">
        <v>52</v>
      </c>
      <c r="AC958" s="5" t="s">
        <v>181</v>
      </c>
      <c r="AD958" s="5" t="s">
        <v>182</v>
      </c>
      <c r="AE958" s="5" t="s">
        <v>183</v>
      </c>
      <c r="AF958" s="5" t="s">
        <v>52</v>
      </c>
      <c r="AG958" s="5" t="s">
        <v>52</v>
      </c>
      <c r="AH958" s="5" t="s">
        <v>184</v>
      </c>
      <c r="AI958" s="5" t="s">
        <v>168</v>
      </c>
      <c r="AJ958" s="5" t="s">
        <v>174</v>
      </c>
      <c r="AK958" s="5" t="s">
        <v>185</v>
      </c>
    </row>
    <row r="959" ht="15.75" customHeight="1">
      <c r="A959" s="5" t="s">
        <v>9051</v>
      </c>
      <c r="B959" s="5" t="s">
        <v>9052</v>
      </c>
      <c r="C959" s="5" t="s">
        <v>9053</v>
      </c>
      <c r="D959" s="6">
        <v>44413.0</v>
      </c>
      <c r="E959" s="5">
        <v>51612.0</v>
      </c>
      <c r="F959" s="5">
        <v>23460.0</v>
      </c>
      <c r="G959" s="5" t="s">
        <v>188</v>
      </c>
      <c r="H959" s="5" t="s">
        <v>366</v>
      </c>
      <c r="I959" s="5" t="s">
        <v>3842</v>
      </c>
      <c r="J959" s="5" t="s">
        <v>191</v>
      </c>
      <c r="K959" s="5" t="s">
        <v>1171</v>
      </c>
      <c r="L959" s="5" t="s">
        <v>9054</v>
      </c>
      <c r="M959" s="5" t="s">
        <v>9055</v>
      </c>
      <c r="N959" s="5" t="s">
        <v>9056</v>
      </c>
      <c r="O959" s="5">
        <v>1.0</v>
      </c>
      <c r="P959" s="5" t="s">
        <v>9057</v>
      </c>
      <c r="Q959" s="5">
        <v>4510.0</v>
      </c>
      <c r="R959" s="5">
        <v>4403.0</v>
      </c>
      <c r="S959" s="5" t="s">
        <v>196</v>
      </c>
      <c r="T959" s="5">
        <v>0.0</v>
      </c>
      <c r="U959" s="5" t="s">
        <v>52</v>
      </c>
      <c r="V959" s="5" t="s">
        <v>9058</v>
      </c>
      <c r="W959" s="5" t="s">
        <v>52</v>
      </c>
      <c r="X959" s="5" t="s">
        <v>52</v>
      </c>
      <c r="Y959" s="5">
        <v>34.0</v>
      </c>
      <c r="Z959" s="5" t="s">
        <v>9059</v>
      </c>
      <c r="AA959" s="5" t="s">
        <v>235</v>
      </c>
      <c r="AB959" s="5" t="s">
        <v>52</v>
      </c>
      <c r="AC959" s="5" t="s">
        <v>377</v>
      </c>
      <c r="AD959" s="5" t="s">
        <v>378</v>
      </c>
      <c r="AE959" s="5" t="s">
        <v>379</v>
      </c>
      <c r="AF959" s="5" t="s">
        <v>265</v>
      </c>
      <c r="AG959" s="5">
        <v>33166.0</v>
      </c>
      <c r="AH959" s="5" t="s">
        <v>380</v>
      </c>
      <c r="AI959" s="5" t="s">
        <v>102</v>
      </c>
      <c r="AJ959" s="5" t="s">
        <v>102</v>
      </c>
      <c r="AK959" s="5" t="s">
        <v>1111</v>
      </c>
    </row>
    <row r="960" ht="15.75" customHeight="1">
      <c r="A960" s="5" t="s">
        <v>9060</v>
      </c>
      <c r="B960" s="5" t="s">
        <v>9061</v>
      </c>
      <c r="C960" s="5" t="s">
        <v>9062</v>
      </c>
      <c r="D960" s="6">
        <v>44413.0</v>
      </c>
      <c r="E960" s="5">
        <v>19765.0</v>
      </c>
      <c r="F960" s="5">
        <v>8984.0</v>
      </c>
      <c r="G960" s="5" t="s">
        <v>1652</v>
      </c>
      <c r="H960" s="5" t="s">
        <v>272</v>
      </c>
      <c r="I960" s="5" t="s">
        <v>9063</v>
      </c>
      <c r="J960" s="5" t="s">
        <v>274</v>
      </c>
      <c r="K960" s="5" t="s">
        <v>9064</v>
      </c>
      <c r="L960" s="5" t="s">
        <v>9065</v>
      </c>
      <c r="M960" s="5" t="s">
        <v>9066</v>
      </c>
      <c r="N960" s="5">
        <v>91748.0</v>
      </c>
      <c r="O960" s="5">
        <v>1.0</v>
      </c>
      <c r="P960" s="5" t="s">
        <v>9067</v>
      </c>
      <c r="Q960" s="5">
        <v>4510.0</v>
      </c>
      <c r="R960" s="5">
        <v>2296.0</v>
      </c>
      <c r="S960" s="5" t="s">
        <v>69</v>
      </c>
      <c r="T960" s="5">
        <v>0.0</v>
      </c>
      <c r="U960" s="5" t="s">
        <v>70</v>
      </c>
      <c r="V960" s="5" t="s">
        <v>9068</v>
      </c>
      <c r="W960" s="5" t="s">
        <v>71</v>
      </c>
      <c r="X960" s="5" t="s">
        <v>52</v>
      </c>
      <c r="Y960" s="5" t="s">
        <v>9069</v>
      </c>
      <c r="Z960" s="5" t="s">
        <v>9070</v>
      </c>
      <c r="AA960" s="5" t="s">
        <v>260</v>
      </c>
      <c r="AB960" s="5" t="s">
        <v>52</v>
      </c>
      <c r="AC960" s="5" t="s">
        <v>3974</v>
      </c>
      <c r="AD960" s="5" t="s">
        <v>3975</v>
      </c>
      <c r="AE960" s="5" t="s">
        <v>183</v>
      </c>
      <c r="AF960" s="5" t="s">
        <v>52</v>
      </c>
      <c r="AG960" s="5" t="s">
        <v>3976</v>
      </c>
      <c r="AH960" s="5" t="s">
        <v>3977</v>
      </c>
      <c r="AI960" s="5" t="s">
        <v>9061</v>
      </c>
      <c r="AJ960" s="5" t="s">
        <v>9071</v>
      </c>
      <c r="AK960" s="5" t="s">
        <v>9072</v>
      </c>
    </row>
    <row r="961" ht="15.75" customHeight="1">
      <c r="A961" s="5" t="s">
        <v>9073</v>
      </c>
      <c r="B961" s="5" t="s">
        <v>9074</v>
      </c>
      <c r="C961" s="5" t="s">
        <v>9075</v>
      </c>
      <c r="D961" s="6">
        <v>44411.0</v>
      </c>
      <c r="E961" s="5">
        <v>49271.0</v>
      </c>
      <c r="F961" s="5">
        <v>22396.0</v>
      </c>
      <c r="G961" s="5" t="s">
        <v>659</v>
      </c>
      <c r="H961" s="5" t="s">
        <v>45</v>
      </c>
      <c r="I961" s="5" t="s">
        <v>9076</v>
      </c>
      <c r="J961" s="5" t="s">
        <v>661</v>
      </c>
      <c r="K961" s="5" t="s">
        <v>9077</v>
      </c>
      <c r="L961" s="5" t="s">
        <v>9078</v>
      </c>
      <c r="M961" s="5" t="s">
        <v>9079</v>
      </c>
      <c r="N961" s="5">
        <v>11580.0</v>
      </c>
      <c r="O961" s="5">
        <v>1.0</v>
      </c>
      <c r="P961" s="5" t="s">
        <v>9080</v>
      </c>
      <c r="Q961" s="5" t="s">
        <v>91</v>
      </c>
      <c r="R961" s="5">
        <v>4403.0</v>
      </c>
      <c r="S961" s="5" t="s">
        <v>69</v>
      </c>
      <c r="T961" s="5">
        <v>65.0</v>
      </c>
      <c r="U961" s="5" t="s">
        <v>93</v>
      </c>
      <c r="V961" s="5" t="s">
        <v>9081</v>
      </c>
      <c r="W961" s="5" t="s">
        <v>71</v>
      </c>
      <c r="X961" s="5" t="s">
        <v>52</v>
      </c>
      <c r="Y961" s="5" t="s">
        <v>9082</v>
      </c>
      <c r="Z961" s="5" t="s">
        <v>9083</v>
      </c>
      <c r="AA961" s="5" t="s">
        <v>881</v>
      </c>
      <c r="AB961" s="5" t="s">
        <v>52</v>
      </c>
      <c r="AC961" s="5" t="s">
        <v>565</v>
      </c>
      <c r="AD961" s="5" t="s">
        <v>566</v>
      </c>
      <c r="AE961" s="5" t="s">
        <v>567</v>
      </c>
      <c r="AF961" s="5" t="s">
        <v>52</v>
      </c>
      <c r="AG961" s="5" t="s">
        <v>52</v>
      </c>
      <c r="AH961" s="5" t="s">
        <v>568</v>
      </c>
      <c r="AI961" s="5" t="s">
        <v>9074</v>
      </c>
      <c r="AJ961" s="5" t="s">
        <v>9078</v>
      </c>
      <c r="AK961" s="5" t="s">
        <v>655</v>
      </c>
    </row>
    <row r="962" ht="15.75" customHeight="1">
      <c r="A962" s="5" t="s">
        <v>9084</v>
      </c>
      <c r="B962" s="5" t="s">
        <v>9085</v>
      </c>
      <c r="C962" s="5" t="s">
        <v>9086</v>
      </c>
      <c r="D962" s="6">
        <v>44411.0</v>
      </c>
      <c r="E962" s="5">
        <v>17600.0</v>
      </c>
      <c r="F962" s="5">
        <v>8000.0</v>
      </c>
      <c r="G962" s="5" t="s">
        <v>579</v>
      </c>
      <c r="H962" s="5" t="s">
        <v>290</v>
      </c>
      <c r="I962" s="5" t="s">
        <v>9087</v>
      </c>
      <c r="J962" s="5" t="s">
        <v>581</v>
      </c>
      <c r="K962" s="5" t="s">
        <v>9088</v>
      </c>
      <c r="L962" s="5" t="s">
        <v>9089</v>
      </c>
      <c r="M962" s="5" t="s">
        <v>9090</v>
      </c>
      <c r="N962" s="5">
        <v>48470.0</v>
      </c>
      <c r="O962" s="5">
        <v>1.0</v>
      </c>
      <c r="P962" s="5" t="s">
        <v>4315</v>
      </c>
      <c r="Q962" s="5" t="s">
        <v>52</v>
      </c>
      <c r="R962" s="5">
        <v>1.0</v>
      </c>
      <c r="S962" s="5" t="s">
        <v>8751</v>
      </c>
      <c r="T962" s="5">
        <v>0.0</v>
      </c>
      <c r="U962" s="5" t="s">
        <v>93</v>
      </c>
      <c r="V962" s="5" t="s">
        <v>9091</v>
      </c>
      <c r="W962" s="5" t="s">
        <v>52</v>
      </c>
      <c r="X962" s="5" t="s">
        <v>52</v>
      </c>
      <c r="Y962" s="5">
        <v>33.0</v>
      </c>
      <c r="Z962" s="5" t="s">
        <v>5099</v>
      </c>
      <c r="AA962" s="5" t="s">
        <v>180</v>
      </c>
      <c r="AB962" s="5" t="s">
        <v>52</v>
      </c>
      <c r="AC962" s="5" t="s">
        <v>9092</v>
      </c>
      <c r="AD962" s="5" t="s">
        <v>9093</v>
      </c>
      <c r="AE962" s="5" t="s">
        <v>2166</v>
      </c>
      <c r="AF962" s="5" t="s">
        <v>52</v>
      </c>
      <c r="AG962" s="5" t="s">
        <v>52</v>
      </c>
      <c r="AH962" s="5" t="s">
        <v>52</v>
      </c>
      <c r="AI962" s="5" t="s">
        <v>9094</v>
      </c>
      <c r="AJ962" s="5" t="s">
        <v>9095</v>
      </c>
      <c r="AK962" s="5" t="s">
        <v>1573</v>
      </c>
    </row>
    <row r="963" ht="15.75" customHeight="1">
      <c r="A963" s="5" t="s">
        <v>9096</v>
      </c>
      <c r="B963" s="5" t="s">
        <v>8714</v>
      </c>
      <c r="C963" s="5" t="s">
        <v>8884</v>
      </c>
      <c r="D963" s="6">
        <v>44410.0</v>
      </c>
      <c r="E963" s="5">
        <v>64825.0</v>
      </c>
      <c r="F963" s="5">
        <v>29466.0</v>
      </c>
      <c r="G963" s="5" t="s">
        <v>556</v>
      </c>
      <c r="H963" s="5" t="s">
        <v>45</v>
      </c>
      <c r="I963" s="5" t="s">
        <v>9097</v>
      </c>
      <c r="J963" s="5" t="s">
        <v>558</v>
      </c>
      <c r="K963" s="5" t="s">
        <v>4172</v>
      </c>
      <c r="L963" s="5" t="s">
        <v>8886</v>
      </c>
      <c r="M963" s="5" t="s">
        <v>9098</v>
      </c>
      <c r="N963" s="5">
        <v>11434.0</v>
      </c>
      <c r="O963" s="5">
        <v>2.0</v>
      </c>
      <c r="P963" s="5" t="s">
        <v>9099</v>
      </c>
      <c r="Q963" s="5" t="s">
        <v>9100</v>
      </c>
      <c r="R963" s="5">
        <v>1744.0</v>
      </c>
      <c r="S963" s="5" t="s">
        <v>69</v>
      </c>
      <c r="T963" s="5">
        <v>0.0</v>
      </c>
      <c r="U963" s="5" t="s">
        <v>70</v>
      </c>
      <c r="V963" s="5" t="s">
        <v>9101</v>
      </c>
      <c r="W963" s="5" t="s">
        <v>71</v>
      </c>
      <c r="X963" s="5" t="s">
        <v>52</v>
      </c>
      <c r="Y963" s="5" t="s">
        <v>9102</v>
      </c>
      <c r="Z963" s="5" t="s">
        <v>9103</v>
      </c>
      <c r="AA963" s="5" t="s">
        <v>1553</v>
      </c>
      <c r="AB963" s="5" t="s">
        <v>52</v>
      </c>
      <c r="AC963" s="5" t="s">
        <v>5289</v>
      </c>
      <c r="AD963" s="5" t="s">
        <v>5290</v>
      </c>
      <c r="AE963" s="5" t="s">
        <v>5291</v>
      </c>
      <c r="AF963" s="5" t="s">
        <v>52</v>
      </c>
      <c r="AG963" s="5" t="s">
        <v>52</v>
      </c>
      <c r="AH963" s="5" t="s">
        <v>52</v>
      </c>
      <c r="AI963" s="5" t="s">
        <v>8714</v>
      </c>
      <c r="AJ963" s="5" t="s">
        <v>8891</v>
      </c>
      <c r="AK963" s="5" t="s">
        <v>8892</v>
      </c>
    </row>
    <row r="964" ht="15.75" customHeight="1">
      <c r="A964" s="5" t="s">
        <v>9104</v>
      </c>
      <c r="B964" s="5" t="s">
        <v>9105</v>
      </c>
      <c r="C964" s="5" t="s">
        <v>9106</v>
      </c>
      <c r="D964" s="6">
        <v>44408.0</v>
      </c>
      <c r="E964" s="5">
        <v>3711.0</v>
      </c>
      <c r="F964" s="5">
        <v>1687.0</v>
      </c>
      <c r="G964" s="5" t="s">
        <v>634</v>
      </c>
      <c r="H964" s="5" t="s">
        <v>171</v>
      </c>
      <c r="I964" s="5" t="s">
        <v>9107</v>
      </c>
      <c r="J964" s="5" t="s">
        <v>274</v>
      </c>
      <c r="K964" s="5" t="s">
        <v>9108</v>
      </c>
      <c r="L964" s="5" t="s">
        <v>9109</v>
      </c>
      <c r="M964" s="5" t="s">
        <v>9110</v>
      </c>
      <c r="N964" s="5">
        <v>44065.0</v>
      </c>
      <c r="O964" s="5">
        <v>1.0</v>
      </c>
      <c r="P964" s="5" t="s">
        <v>9111</v>
      </c>
      <c r="Q964" s="5" t="s">
        <v>91</v>
      </c>
      <c r="R964" s="5">
        <v>178.0</v>
      </c>
      <c r="S964" s="5" t="s">
        <v>69</v>
      </c>
      <c r="T964" s="5">
        <v>0.0</v>
      </c>
      <c r="U964" s="5" t="s">
        <v>93</v>
      </c>
      <c r="V964" s="5" t="s">
        <v>9112</v>
      </c>
      <c r="W964" s="5" t="s">
        <v>55</v>
      </c>
      <c r="X964" s="5" t="s">
        <v>9113</v>
      </c>
      <c r="Y964" s="5" t="s">
        <v>9114</v>
      </c>
      <c r="Z964" s="5" t="s">
        <v>9115</v>
      </c>
      <c r="AA964" s="5" t="s">
        <v>235</v>
      </c>
      <c r="AB964" s="5" t="s">
        <v>52</v>
      </c>
      <c r="AC964" s="5" t="s">
        <v>7932</v>
      </c>
      <c r="AD964" s="5" t="s">
        <v>7933</v>
      </c>
      <c r="AE964" s="5" t="s">
        <v>7934</v>
      </c>
      <c r="AF964" s="5" t="s">
        <v>1569</v>
      </c>
      <c r="AG964" s="5">
        <v>60010.0</v>
      </c>
      <c r="AH964" s="5" t="s">
        <v>7935</v>
      </c>
      <c r="AI964" s="5" t="s">
        <v>9116</v>
      </c>
      <c r="AJ964" s="5" t="s">
        <v>9109</v>
      </c>
      <c r="AK964" s="5" t="s">
        <v>9117</v>
      </c>
    </row>
    <row r="965" ht="15.75" customHeight="1">
      <c r="A965" s="5" t="s">
        <v>9118</v>
      </c>
      <c r="B965" s="5" t="s">
        <v>9119</v>
      </c>
      <c r="C965" s="5" t="s">
        <v>8084</v>
      </c>
      <c r="D965" s="6">
        <v>44407.0</v>
      </c>
      <c r="E965" s="5">
        <v>63933.0</v>
      </c>
      <c r="F965" s="5">
        <v>29060.0</v>
      </c>
      <c r="G965" s="5" t="s">
        <v>1419</v>
      </c>
      <c r="H965" s="5" t="s">
        <v>480</v>
      </c>
      <c r="I965" s="5" t="s">
        <v>9120</v>
      </c>
      <c r="J965" s="5" t="s">
        <v>256</v>
      </c>
      <c r="K965" s="5" t="s">
        <v>462</v>
      </c>
      <c r="L965" s="5" t="s">
        <v>9121</v>
      </c>
      <c r="M965" s="5" t="s">
        <v>9122</v>
      </c>
      <c r="N965" s="5" t="s">
        <v>52</v>
      </c>
      <c r="O965" s="5">
        <v>1.0</v>
      </c>
      <c r="P965" s="5" t="s">
        <v>9123</v>
      </c>
      <c r="Q965" s="5">
        <v>4500.0</v>
      </c>
      <c r="R965" s="5">
        <v>65.0</v>
      </c>
      <c r="S965" s="5" t="s">
        <v>1077</v>
      </c>
      <c r="T965" s="5">
        <v>846.0</v>
      </c>
      <c r="U965" s="5" t="s">
        <v>158</v>
      </c>
      <c r="V965" s="5" t="s">
        <v>9124</v>
      </c>
      <c r="W965" s="5" t="s">
        <v>52</v>
      </c>
      <c r="X965" s="5" t="s">
        <v>52</v>
      </c>
      <c r="Y965" s="5" t="s">
        <v>9125</v>
      </c>
      <c r="Z965" s="5">
        <v>1093607.0</v>
      </c>
      <c r="AA965" s="5" t="s">
        <v>235</v>
      </c>
      <c r="AB965" s="5" t="s">
        <v>52</v>
      </c>
      <c r="AC965" s="5" t="s">
        <v>163</v>
      </c>
      <c r="AD965" s="5" t="s">
        <v>164</v>
      </c>
      <c r="AE965" s="5" t="s">
        <v>165</v>
      </c>
      <c r="AF965" s="5" t="s">
        <v>52</v>
      </c>
      <c r="AG965" s="5" t="s">
        <v>52</v>
      </c>
      <c r="AH965" s="5" t="s">
        <v>52</v>
      </c>
      <c r="AI965" s="5" t="s">
        <v>9126</v>
      </c>
      <c r="AJ965" s="5" t="s">
        <v>9127</v>
      </c>
      <c r="AK965" s="5" t="s">
        <v>5337</v>
      </c>
    </row>
    <row r="966" ht="15.75" customHeight="1">
      <c r="A966" s="5" t="s">
        <v>9128</v>
      </c>
      <c r="B966" s="5" t="s">
        <v>8981</v>
      </c>
      <c r="C966" s="5" t="s">
        <v>8440</v>
      </c>
      <c r="D966" s="6">
        <v>44403.0</v>
      </c>
      <c r="E966" s="5">
        <v>150854.0</v>
      </c>
      <c r="F966" s="5">
        <v>68570.0</v>
      </c>
      <c r="G966" s="5" t="s">
        <v>3867</v>
      </c>
      <c r="H966" s="5" t="s">
        <v>189</v>
      </c>
      <c r="I966" s="5" t="s">
        <v>778</v>
      </c>
      <c r="J966" s="5" t="s">
        <v>532</v>
      </c>
      <c r="K966" s="5" t="s">
        <v>9129</v>
      </c>
      <c r="L966" s="5" t="s">
        <v>9130</v>
      </c>
      <c r="M966" s="5" t="s">
        <v>8875</v>
      </c>
      <c r="N966" s="5" t="s">
        <v>52</v>
      </c>
      <c r="O966" s="5">
        <v>3.0</v>
      </c>
      <c r="P966" s="5" t="s">
        <v>9131</v>
      </c>
      <c r="Q966" s="5" t="s">
        <v>2662</v>
      </c>
      <c r="R966" s="5">
        <v>132.0</v>
      </c>
      <c r="S966" s="5" t="s">
        <v>115</v>
      </c>
      <c r="T966" s="5">
        <v>0.0</v>
      </c>
      <c r="U966" s="5" t="s">
        <v>52</v>
      </c>
      <c r="V966" s="5" t="s">
        <v>9132</v>
      </c>
      <c r="W966" s="5" t="s">
        <v>71</v>
      </c>
      <c r="X966" s="5" t="s">
        <v>52</v>
      </c>
      <c r="Y966" s="5" t="s">
        <v>9133</v>
      </c>
      <c r="Z966" s="5" t="s">
        <v>9134</v>
      </c>
      <c r="AA966" s="5" t="s">
        <v>235</v>
      </c>
      <c r="AB966" s="5" t="s">
        <v>52</v>
      </c>
      <c r="AC966" s="5" t="s">
        <v>181</v>
      </c>
      <c r="AD966" s="5" t="s">
        <v>182</v>
      </c>
      <c r="AE966" s="5" t="s">
        <v>183</v>
      </c>
      <c r="AF966" s="5" t="s">
        <v>52</v>
      </c>
      <c r="AG966" s="5" t="s">
        <v>52</v>
      </c>
      <c r="AH966" s="5" t="s">
        <v>184</v>
      </c>
      <c r="AI966" s="5" t="s">
        <v>8981</v>
      </c>
      <c r="AJ966" s="5" t="s">
        <v>9130</v>
      </c>
      <c r="AK966" s="5" t="s">
        <v>9135</v>
      </c>
    </row>
    <row r="967" ht="15.75" customHeight="1">
      <c r="A967" s="5" t="s">
        <v>9128</v>
      </c>
      <c r="B967" s="5" t="s">
        <v>9136</v>
      </c>
      <c r="C967" s="5" t="s">
        <v>9137</v>
      </c>
      <c r="D967" s="6">
        <v>44403.0</v>
      </c>
      <c r="E967" s="5">
        <v>150854.0</v>
      </c>
      <c r="F967" s="5">
        <v>68570.0</v>
      </c>
      <c r="G967" s="5" t="s">
        <v>3867</v>
      </c>
      <c r="H967" s="5" t="s">
        <v>189</v>
      </c>
      <c r="I967" s="5" t="s">
        <v>778</v>
      </c>
      <c r="J967" s="5" t="s">
        <v>532</v>
      </c>
      <c r="K967" s="5" t="s">
        <v>9129</v>
      </c>
      <c r="L967" s="5" t="s">
        <v>9138</v>
      </c>
      <c r="M967" s="5" t="s">
        <v>9139</v>
      </c>
      <c r="N967" s="5">
        <v>59840.0</v>
      </c>
      <c r="O967" s="5">
        <v>3.0</v>
      </c>
      <c r="P967" s="5" t="s">
        <v>9131</v>
      </c>
      <c r="Q967" s="5" t="s">
        <v>2662</v>
      </c>
      <c r="R967" s="5">
        <v>132.0</v>
      </c>
      <c r="S967" s="5" t="s">
        <v>115</v>
      </c>
      <c r="T967" s="5">
        <v>0.0</v>
      </c>
      <c r="U967" s="5" t="s">
        <v>52</v>
      </c>
      <c r="V967" s="5" t="s">
        <v>9140</v>
      </c>
      <c r="W967" s="5" t="s">
        <v>55</v>
      </c>
      <c r="X967" s="5" t="s">
        <v>9132</v>
      </c>
      <c r="Y967" s="5" t="s">
        <v>9133</v>
      </c>
      <c r="Z967" s="5" t="s">
        <v>9134</v>
      </c>
      <c r="AA967" s="5" t="s">
        <v>235</v>
      </c>
      <c r="AB967" s="5" t="s">
        <v>52</v>
      </c>
      <c r="AC967" s="5" t="s">
        <v>181</v>
      </c>
      <c r="AD967" s="5" t="s">
        <v>182</v>
      </c>
      <c r="AE967" s="5" t="s">
        <v>183</v>
      </c>
      <c r="AF967" s="5" t="s">
        <v>52</v>
      </c>
      <c r="AG967" s="5" t="s">
        <v>52</v>
      </c>
      <c r="AH967" s="5" t="s">
        <v>184</v>
      </c>
      <c r="AI967" s="5" t="s">
        <v>9136</v>
      </c>
      <c r="AJ967" s="5" t="s">
        <v>9138</v>
      </c>
      <c r="AK967" s="5" t="s">
        <v>9135</v>
      </c>
    </row>
    <row r="968" ht="15.75" customHeight="1">
      <c r="A968" s="5" t="s">
        <v>9141</v>
      </c>
      <c r="B968" s="5" t="s">
        <v>6576</v>
      </c>
      <c r="C968" s="5" t="s">
        <v>6577</v>
      </c>
      <c r="D968" s="6">
        <v>44402.0</v>
      </c>
      <c r="E968" s="5">
        <v>19697.0</v>
      </c>
      <c r="F968" s="5">
        <v>8953.0</v>
      </c>
      <c r="G968" s="5" t="s">
        <v>4673</v>
      </c>
      <c r="H968" s="5" t="s">
        <v>149</v>
      </c>
      <c r="I968" s="5" t="s">
        <v>9142</v>
      </c>
      <c r="J968" s="5" t="s">
        <v>3808</v>
      </c>
      <c r="K968" s="5" t="s">
        <v>1461</v>
      </c>
      <c r="L968" s="5" t="s">
        <v>9143</v>
      </c>
      <c r="M968" s="5" t="s">
        <v>9144</v>
      </c>
      <c r="N968" s="5">
        <v>27260.0</v>
      </c>
      <c r="O968" s="5">
        <v>3.0</v>
      </c>
      <c r="P968" s="5" t="s">
        <v>9145</v>
      </c>
      <c r="Q968" s="5" t="s">
        <v>9146</v>
      </c>
      <c r="R968" s="5">
        <v>134.0</v>
      </c>
      <c r="S968" s="5" t="s">
        <v>115</v>
      </c>
      <c r="T968" s="5">
        <v>198.0</v>
      </c>
      <c r="U968" s="5" t="s">
        <v>70</v>
      </c>
      <c r="V968" s="5" t="s">
        <v>9147</v>
      </c>
      <c r="W968" s="5" t="s">
        <v>55</v>
      </c>
      <c r="X968" s="5" t="s">
        <v>9148</v>
      </c>
      <c r="Y968" s="5" t="s">
        <v>2520</v>
      </c>
      <c r="Z968" s="5" t="s">
        <v>9149</v>
      </c>
      <c r="AA968" s="5" t="s">
        <v>260</v>
      </c>
      <c r="AB968" s="5" t="s">
        <v>52</v>
      </c>
      <c r="AC968" s="5" t="s">
        <v>9150</v>
      </c>
      <c r="AD968" s="5" t="s">
        <v>9151</v>
      </c>
      <c r="AE968" s="5" t="s">
        <v>9152</v>
      </c>
      <c r="AF968" s="5" t="s">
        <v>9153</v>
      </c>
      <c r="AG968" s="5">
        <v>30030.0</v>
      </c>
      <c r="AH968" s="5" t="s">
        <v>9154</v>
      </c>
      <c r="AI968" s="5" t="s">
        <v>9155</v>
      </c>
      <c r="AJ968" s="5" t="s">
        <v>9156</v>
      </c>
      <c r="AK968" s="5" t="s">
        <v>4683</v>
      </c>
    </row>
    <row r="969" ht="15.75" customHeight="1">
      <c r="A969" s="5" t="s">
        <v>9157</v>
      </c>
      <c r="B969" s="5" t="s">
        <v>8917</v>
      </c>
      <c r="C969" s="5" t="s">
        <v>5603</v>
      </c>
      <c r="D969" s="6">
        <v>44401.0</v>
      </c>
      <c r="E969" s="5">
        <v>385474.0</v>
      </c>
      <c r="F969" s="5">
        <v>175215.0</v>
      </c>
      <c r="G969" s="5" t="s">
        <v>1419</v>
      </c>
      <c r="H969" s="5" t="s">
        <v>480</v>
      </c>
      <c r="I969" s="5" t="s">
        <v>8624</v>
      </c>
      <c r="J969" s="5" t="s">
        <v>256</v>
      </c>
      <c r="K969" s="5" t="s">
        <v>1203</v>
      </c>
      <c r="L969" s="5" t="s">
        <v>9158</v>
      </c>
      <c r="M969" s="5" t="s">
        <v>9159</v>
      </c>
      <c r="N969" s="5" t="s">
        <v>52</v>
      </c>
      <c r="O969" s="5">
        <v>6.0</v>
      </c>
      <c r="P969" s="5" t="s">
        <v>9160</v>
      </c>
      <c r="Q969" s="5" t="s">
        <v>1205</v>
      </c>
      <c r="R969" s="5">
        <v>458.0</v>
      </c>
      <c r="S969" s="5" t="s">
        <v>1077</v>
      </c>
      <c r="T969" s="5">
        <v>4824.0</v>
      </c>
      <c r="U969" s="5" t="s">
        <v>158</v>
      </c>
      <c r="V969" s="5" t="s">
        <v>9161</v>
      </c>
      <c r="W969" s="5" t="s">
        <v>52</v>
      </c>
      <c r="X969" s="5" t="s">
        <v>52</v>
      </c>
      <c r="Y969" s="5" t="s">
        <v>9162</v>
      </c>
      <c r="Z969" s="5" t="s">
        <v>9163</v>
      </c>
      <c r="AA969" s="5" t="s">
        <v>162</v>
      </c>
      <c r="AB969" s="5" t="s">
        <v>52</v>
      </c>
      <c r="AC969" s="5" t="s">
        <v>163</v>
      </c>
      <c r="AD969" s="5" t="s">
        <v>164</v>
      </c>
      <c r="AE969" s="5" t="s">
        <v>165</v>
      </c>
      <c r="AF969" s="5" t="s">
        <v>52</v>
      </c>
      <c r="AG969" s="5" t="s">
        <v>52</v>
      </c>
      <c r="AH969" s="5" t="s">
        <v>52</v>
      </c>
      <c r="AI969" s="5" t="s">
        <v>9164</v>
      </c>
      <c r="AJ969" s="5" t="s">
        <v>9165</v>
      </c>
      <c r="AK969" s="5" t="s">
        <v>5337</v>
      </c>
    </row>
    <row r="970" ht="15.75" customHeight="1">
      <c r="A970" s="5" t="s">
        <v>9166</v>
      </c>
      <c r="B970" s="5" t="s">
        <v>8917</v>
      </c>
      <c r="C970" s="5" t="s">
        <v>5603</v>
      </c>
      <c r="D970" s="6">
        <v>44400.0</v>
      </c>
      <c r="E970" s="5">
        <v>378838.0</v>
      </c>
      <c r="F970" s="5">
        <v>172199.0</v>
      </c>
      <c r="G970" s="5" t="s">
        <v>1419</v>
      </c>
      <c r="H970" s="5" t="s">
        <v>480</v>
      </c>
      <c r="I970" s="5" t="s">
        <v>9167</v>
      </c>
      <c r="J970" s="5" t="s">
        <v>256</v>
      </c>
      <c r="K970" s="5" t="s">
        <v>1203</v>
      </c>
      <c r="L970" s="5" t="s">
        <v>9168</v>
      </c>
      <c r="M970" s="5" t="s">
        <v>9169</v>
      </c>
      <c r="N970" s="5" t="s">
        <v>52</v>
      </c>
      <c r="O970" s="5">
        <v>6.0</v>
      </c>
      <c r="P970" s="5" t="s">
        <v>9170</v>
      </c>
      <c r="Q970" s="5" t="s">
        <v>1205</v>
      </c>
      <c r="R970" s="5">
        <v>505.0</v>
      </c>
      <c r="S970" s="5" t="s">
        <v>1077</v>
      </c>
      <c r="T970" s="5">
        <v>4207.0</v>
      </c>
      <c r="U970" s="5" t="s">
        <v>158</v>
      </c>
      <c r="V970" s="5" t="s">
        <v>9171</v>
      </c>
      <c r="W970" s="5" t="s">
        <v>52</v>
      </c>
      <c r="X970" s="5" t="s">
        <v>52</v>
      </c>
      <c r="Y970" s="5" t="s">
        <v>9172</v>
      </c>
      <c r="Z970" s="5" t="s">
        <v>9173</v>
      </c>
      <c r="AA970" s="5" t="s">
        <v>235</v>
      </c>
      <c r="AB970" s="5" t="s">
        <v>52</v>
      </c>
      <c r="AC970" s="5" t="s">
        <v>163</v>
      </c>
      <c r="AD970" s="5" t="s">
        <v>164</v>
      </c>
      <c r="AE970" s="5" t="s">
        <v>165</v>
      </c>
      <c r="AF970" s="5" t="s">
        <v>52</v>
      </c>
      <c r="AG970" s="5" t="s">
        <v>52</v>
      </c>
      <c r="AH970" s="5" t="s">
        <v>52</v>
      </c>
      <c r="AI970" s="5" t="s">
        <v>8923</v>
      </c>
      <c r="AJ970" s="5" t="s">
        <v>9174</v>
      </c>
      <c r="AK970" s="5" t="s">
        <v>5337</v>
      </c>
    </row>
    <row r="971" ht="15.75" customHeight="1">
      <c r="A971" s="5" t="s">
        <v>9175</v>
      </c>
      <c r="B971" s="5" t="s">
        <v>9119</v>
      </c>
      <c r="C971" s="5" t="s">
        <v>8084</v>
      </c>
      <c r="D971" s="6">
        <v>44400.0</v>
      </c>
      <c r="E971" s="5">
        <v>128109.0</v>
      </c>
      <c r="F971" s="5">
        <v>58231.0</v>
      </c>
      <c r="G971" s="5" t="s">
        <v>1419</v>
      </c>
      <c r="H971" s="5" t="s">
        <v>480</v>
      </c>
      <c r="I971" s="5" t="s">
        <v>9167</v>
      </c>
      <c r="J971" s="5" t="s">
        <v>256</v>
      </c>
      <c r="K971" s="5" t="s">
        <v>152</v>
      </c>
      <c r="L971" s="5" t="s">
        <v>9176</v>
      </c>
      <c r="M971" s="5" t="s">
        <v>9122</v>
      </c>
      <c r="N971" s="5" t="s">
        <v>52</v>
      </c>
      <c r="O971" s="5">
        <v>2.0</v>
      </c>
      <c r="P971" s="5" t="s">
        <v>9177</v>
      </c>
      <c r="Q971" s="5" t="s">
        <v>156</v>
      </c>
      <c r="R971" s="5">
        <v>91.0</v>
      </c>
      <c r="S971" s="5" t="s">
        <v>1077</v>
      </c>
      <c r="T971" s="5">
        <v>1523.0</v>
      </c>
      <c r="U971" s="5" t="s">
        <v>158</v>
      </c>
      <c r="V971" s="5" t="s">
        <v>9178</v>
      </c>
      <c r="W971" s="5" t="s">
        <v>52</v>
      </c>
      <c r="X971" s="5" t="s">
        <v>52</v>
      </c>
      <c r="Y971" s="5" t="s">
        <v>9172</v>
      </c>
      <c r="Z971" s="5" t="s">
        <v>9179</v>
      </c>
      <c r="AA971" s="5" t="s">
        <v>235</v>
      </c>
      <c r="AB971" s="5" t="s">
        <v>52</v>
      </c>
      <c r="AC971" s="5" t="s">
        <v>163</v>
      </c>
      <c r="AD971" s="5" t="s">
        <v>164</v>
      </c>
      <c r="AE971" s="5" t="s">
        <v>165</v>
      </c>
      <c r="AF971" s="5" t="s">
        <v>52</v>
      </c>
      <c r="AG971" s="5" t="s">
        <v>52</v>
      </c>
      <c r="AH971" s="5" t="s">
        <v>52</v>
      </c>
      <c r="AI971" s="5" t="s">
        <v>9180</v>
      </c>
      <c r="AJ971" s="5" t="s">
        <v>9181</v>
      </c>
      <c r="AK971" s="5" t="s">
        <v>5337</v>
      </c>
    </row>
    <row r="972" ht="15.75" customHeight="1">
      <c r="A972" s="5" t="s">
        <v>9182</v>
      </c>
      <c r="B972" s="5" t="s">
        <v>9183</v>
      </c>
      <c r="C972" s="5" t="s">
        <v>9184</v>
      </c>
      <c r="D972" s="6">
        <v>44398.0</v>
      </c>
      <c r="E972" s="5">
        <v>39570.0</v>
      </c>
      <c r="F972" s="5">
        <v>17986.0</v>
      </c>
      <c r="G972" s="5" t="s">
        <v>2212</v>
      </c>
      <c r="H972" s="5" t="s">
        <v>189</v>
      </c>
      <c r="I972" s="5" t="s">
        <v>6214</v>
      </c>
      <c r="J972" s="5" t="s">
        <v>2214</v>
      </c>
      <c r="K972" s="5" t="s">
        <v>744</v>
      </c>
      <c r="L972" s="5" t="s">
        <v>9185</v>
      </c>
      <c r="M972" s="5" t="s">
        <v>9186</v>
      </c>
      <c r="N972" s="5" t="s">
        <v>52</v>
      </c>
      <c r="O972" s="5">
        <v>1.0</v>
      </c>
      <c r="P972" s="5" t="s">
        <v>9187</v>
      </c>
      <c r="Q972" s="5" t="s">
        <v>244</v>
      </c>
      <c r="R972" s="5">
        <v>85.0</v>
      </c>
      <c r="S972" s="5" t="s">
        <v>115</v>
      </c>
      <c r="T972" s="5">
        <v>13.0</v>
      </c>
      <c r="U972" s="5" t="s">
        <v>70</v>
      </c>
      <c r="V972" s="5" t="s">
        <v>9188</v>
      </c>
      <c r="W972" s="5" t="s">
        <v>52</v>
      </c>
      <c r="X972" s="5" t="s">
        <v>52</v>
      </c>
      <c r="Y972" s="5" t="s">
        <v>9189</v>
      </c>
      <c r="Z972" s="5" t="s">
        <v>9190</v>
      </c>
      <c r="AA972" s="5" t="s">
        <v>1831</v>
      </c>
      <c r="AB972" s="5" t="s">
        <v>52</v>
      </c>
      <c r="AC972" s="5" t="s">
        <v>72</v>
      </c>
      <c r="AD972" s="5" t="s">
        <v>73</v>
      </c>
      <c r="AE972" s="5" t="s">
        <v>74</v>
      </c>
      <c r="AF972" s="5" t="s">
        <v>75</v>
      </c>
      <c r="AG972" s="5" t="s">
        <v>76</v>
      </c>
      <c r="AH972" s="5" t="s">
        <v>77</v>
      </c>
      <c r="AI972" s="5" t="s">
        <v>9191</v>
      </c>
      <c r="AJ972" s="5" t="s">
        <v>9192</v>
      </c>
      <c r="AK972" s="5" t="s">
        <v>2223</v>
      </c>
    </row>
    <row r="973" ht="15.75" customHeight="1">
      <c r="A973" s="5" t="s">
        <v>9193</v>
      </c>
      <c r="B973" s="5" t="s">
        <v>3402</v>
      </c>
      <c r="C973" s="5" t="s">
        <v>9194</v>
      </c>
      <c r="D973" s="6">
        <v>44397.0</v>
      </c>
      <c r="E973" s="5">
        <v>121488.0</v>
      </c>
      <c r="F973" s="5">
        <v>55222.0</v>
      </c>
      <c r="G973" s="5" t="s">
        <v>2481</v>
      </c>
      <c r="H973" s="5" t="s">
        <v>149</v>
      </c>
      <c r="I973" s="5" t="s">
        <v>9195</v>
      </c>
      <c r="J973" s="5" t="s">
        <v>532</v>
      </c>
      <c r="K973" s="5" t="s">
        <v>9196</v>
      </c>
      <c r="L973" s="5" t="s">
        <v>9197</v>
      </c>
      <c r="M973" s="5" t="s">
        <v>9198</v>
      </c>
      <c r="N973" s="5">
        <v>33182.0</v>
      </c>
      <c r="O973" s="5">
        <v>2.0</v>
      </c>
      <c r="P973" s="5" t="s">
        <v>9199</v>
      </c>
      <c r="Q973" s="5" t="s">
        <v>2195</v>
      </c>
      <c r="R973" s="5">
        <v>39.0</v>
      </c>
      <c r="S973" s="5" t="s">
        <v>53</v>
      </c>
      <c r="T973" s="5">
        <v>58.0</v>
      </c>
      <c r="U973" s="5" t="s">
        <v>93</v>
      </c>
      <c r="V973" s="5" t="s">
        <v>9200</v>
      </c>
      <c r="W973" s="5" t="s">
        <v>71</v>
      </c>
      <c r="X973" s="5" t="s">
        <v>52</v>
      </c>
      <c r="Y973" s="5" t="s">
        <v>9201</v>
      </c>
      <c r="Z973" s="5" t="s">
        <v>9202</v>
      </c>
      <c r="AA973" s="5" t="s">
        <v>235</v>
      </c>
      <c r="AB973" s="5" t="s">
        <v>52</v>
      </c>
      <c r="AC973" s="5" t="s">
        <v>216</v>
      </c>
      <c r="AD973" s="5" t="s">
        <v>217</v>
      </c>
      <c r="AE973" s="5" t="s">
        <v>218</v>
      </c>
      <c r="AF973" s="5" t="s">
        <v>52</v>
      </c>
      <c r="AG973" s="5" t="s">
        <v>52</v>
      </c>
      <c r="AH973" s="5" t="s">
        <v>52</v>
      </c>
      <c r="AI973" s="5" t="s">
        <v>3402</v>
      </c>
      <c r="AJ973" s="5" t="s">
        <v>9197</v>
      </c>
      <c r="AK973" s="5" t="s">
        <v>3639</v>
      </c>
    </row>
    <row r="974" ht="15.75" customHeight="1">
      <c r="A974" s="5" t="s">
        <v>9203</v>
      </c>
      <c r="B974" s="5" t="s">
        <v>168</v>
      </c>
      <c r="C974" s="5" t="s">
        <v>169</v>
      </c>
      <c r="D974" s="6">
        <v>44397.0</v>
      </c>
      <c r="E974" s="5">
        <v>39600.0</v>
      </c>
      <c r="F974" s="5">
        <v>18000.0</v>
      </c>
      <c r="G974" s="5" t="s">
        <v>613</v>
      </c>
      <c r="H974" s="5" t="s">
        <v>171</v>
      </c>
      <c r="I974" s="5" t="s">
        <v>9204</v>
      </c>
      <c r="J974" s="5" t="s">
        <v>581</v>
      </c>
      <c r="K974" s="5" t="s">
        <v>173</v>
      </c>
      <c r="L974" s="5" t="s">
        <v>174</v>
      </c>
      <c r="M974" s="5" t="s">
        <v>175</v>
      </c>
      <c r="N974" s="5" t="s">
        <v>52</v>
      </c>
      <c r="O974" s="5">
        <v>1.0</v>
      </c>
      <c r="P974" s="5" t="s">
        <v>9205</v>
      </c>
      <c r="Q974" s="5">
        <v>4510.0</v>
      </c>
      <c r="R974" s="5">
        <v>10740.0</v>
      </c>
      <c r="S974" s="5" t="s">
        <v>115</v>
      </c>
      <c r="T974" s="5">
        <v>0.0</v>
      </c>
      <c r="U974" s="5" t="s">
        <v>52</v>
      </c>
      <c r="V974" s="5" t="s">
        <v>9206</v>
      </c>
      <c r="W974" s="5" t="s">
        <v>52</v>
      </c>
      <c r="X974" s="5" t="s">
        <v>52</v>
      </c>
      <c r="Y974" s="5" t="s">
        <v>9207</v>
      </c>
      <c r="Z974" s="5" t="s">
        <v>9208</v>
      </c>
      <c r="AA974" s="5" t="s">
        <v>260</v>
      </c>
      <c r="AB974" s="5" t="s">
        <v>52</v>
      </c>
      <c r="AC974" s="5" t="s">
        <v>181</v>
      </c>
      <c r="AD974" s="5" t="s">
        <v>182</v>
      </c>
      <c r="AE974" s="5" t="s">
        <v>183</v>
      </c>
      <c r="AF974" s="5" t="s">
        <v>52</v>
      </c>
      <c r="AG974" s="5" t="s">
        <v>52</v>
      </c>
      <c r="AH974" s="5" t="s">
        <v>184</v>
      </c>
      <c r="AI974" s="5" t="s">
        <v>168</v>
      </c>
      <c r="AJ974" s="5" t="s">
        <v>174</v>
      </c>
      <c r="AK974" s="5" t="s">
        <v>185</v>
      </c>
    </row>
    <row r="975" ht="15.75" customHeight="1">
      <c r="A975" s="5" t="s">
        <v>9209</v>
      </c>
      <c r="B975" s="5" t="s">
        <v>9210</v>
      </c>
      <c r="C975" s="5" t="s">
        <v>9211</v>
      </c>
      <c r="D975" s="6">
        <v>44392.0</v>
      </c>
      <c r="E975" s="5">
        <v>41800.0</v>
      </c>
      <c r="F975" s="5">
        <v>19000.0</v>
      </c>
      <c r="G975" s="5" t="s">
        <v>4310</v>
      </c>
      <c r="H975" s="5" t="s">
        <v>149</v>
      </c>
      <c r="I975" s="5" t="s">
        <v>9212</v>
      </c>
      <c r="J975" s="5" t="s">
        <v>872</v>
      </c>
      <c r="K975" s="5" t="s">
        <v>1086</v>
      </c>
      <c r="L975" s="5" t="s">
        <v>9213</v>
      </c>
      <c r="M975" s="5" t="s">
        <v>9214</v>
      </c>
      <c r="N975" s="5">
        <v>27517.0</v>
      </c>
      <c r="O975" s="5">
        <v>1.0</v>
      </c>
      <c r="P975" s="5" t="s">
        <v>9215</v>
      </c>
      <c r="Q975" s="5">
        <v>4510.0</v>
      </c>
      <c r="R975" s="5">
        <v>7.0</v>
      </c>
      <c r="S975" s="5" t="s">
        <v>53</v>
      </c>
      <c r="T975" s="5">
        <v>20.0</v>
      </c>
      <c r="U975" s="5" t="s">
        <v>93</v>
      </c>
      <c r="V975" s="5" t="s">
        <v>9216</v>
      </c>
      <c r="W975" s="5" t="s">
        <v>52</v>
      </c>
      <c r="X975" s="5" t="s">
        <v>52</v>
      </c>
      <c r="Y975" s="5" t="s">
        <v>9217</v>
      </c>
      <c r="Z975" s="5" t="s">
        <v>9218</v>
      </c>
      <c r="AA975" s="5" t="s">
        <v>235</v>
      </c>
      <c r="AB975" s="5" t="s">
        <v>52</v>
      </c>
      <c r="AC975" s="5" t="s">
        <v>216</v>
      </c>
      <c r="AD975" s="5" t="s">
        <v>217</v>
      </c>
      <c r="AE975" s="5" t="s">
        <v>218</v>
      </c>
      <c r="AF975" s="5" t="s">
        <v>52</v>
      </c>
      <c r="AG975" s="5" t="s">
        <v>52</v>
      </c>
      <c r="AH975" s="5" t="s">
        <v>52</v>
      </c>
      <c r="AI975" s="5" t="s">
        <v>9210</v>
      </c>
      <c r="AJ975" s="5" t="s">
        <v>9213</v>
      </c>
      <c r="AK975" s="5" t="s">
        <v>9219</v>
      </c>
    </row>
    <row r="976" ht="15.75" customHeight="1">
      <c r="A976" s="5" t="s">
        <v>9220</v>
      </c>
      <c r="B976" s="5" t="s">
        <v>8981</v>
      </c>
      <c r="C976" s="5" t="s">
        <v>8440</v>
      </c>
      <c r="D976" s="6">
        <v>44390.0</v>
      </c>
      <c r="E976" s="5">
        <v>55264.0</v>
      </c>
      <c r="F976" s="5">
        <v>25120.0</v>
      </c>
      <c r="G976" s="5" t="s">
        <v>2389</v>
      </c>
      <c r="H976" s="5" t="s">
        <v>459</v>
      </c>
      <c r="I976" s="5" t="s">
        <v>7939</v>
      </c>
      <c r="J976" s="5" t="s">
        <v>2391</v>
      </c>
      <c r="K976" s="5" t="s">
        <v>1086</v>
      </c>
      <c r="L976" s="5" t="s">
        <v>8982</v>
      </c>
      <c r="M976" s="5" t="s">
        <v>8444</v>
      </c>
      <c r="N976" s="5">
        <v>33122.0</v>
      </c>
      <c r="O976" s="5">
        <v>1.0</v>
      </c>
      <c r="P976" s="5" t="s">
        <v>9221</v>
      </c>
      <c r="Q976" s="5">
        <v>4510.0</v>
      </c>
      <c r="R976" s="5">
        <v>40.0</v>
      </c>
      <c r="S976" s="5" t="s">
        <v>53</v>
      </c>
      <c r="T976" s="5">
        <v>43.0</v>
      </c>
      <c r="U976" s="5" t="s">
        <v>93</v>
      </c>
      <c r="V976" s="5" t="s">
        <v>9222</v>
      </c>
      <c r="W976" s="5" t="s">
        <v>71</v>
      </c>
      <c r="X976" s="5" t="s">
        <v>52</v>
      </c>
      <c r="Y976" s="5" t="s">
        <v>9223</v>
      </c>
      <c r="Z976" s="5" t="s">
        <v>9224</v>
      </c>
      <c r="AA976" s="5" t="s">
        <v>260</v>
      </c>
      <c r="AB976" s="5" t="s">
        <v>52</v>
      </c>
      <c r="AC976" s="5" t="s">
        <v>216</v>
      </c>
      <c r="AD976" s="5" t="s">
        <v>217</v>
      </c>
      <c r="AE976" s="5" t="s">
        <v>218</v>
      </c>
      <c r="AF976" s="5" t="s">
        <v>52</v>
      </c>
      <c r="AG976" s="5" t="s">
        <v>52</v>
      </c>
      <c r="AH976" s="5" t="s">
        <v>52</v>
      </c>
      <c r="AI976" s="5" t="s">
        <v>8981</v>
      </c>
      <c r="AJ976" s="5" t="s">
        <v>8982</v>
      </c>
      <c r="AK976" s="5" t="s">
        <v>2189</v>
      </c>
    </row>
    <row r="977" ht="15.75" customHeight="1">
      <c r="A977" s="5" t="s">
        <v>9225</v>
      </c>
      <c r="B977" s="5" t="s">
        <v>8694</v>
      </c>
      <c r="C977" s="5" t="s">
        <v>8695</v>
      </c>
      <c r="D977" s="6">
        <v>44390.0</v>
      </c>
      <c r="E977" s="5">
        <v>43683.0</v>
      </c>
      <c r="F977" s="5">
        <v>19856.0</v>
      </c>
      <c r="G977" s="5" t="s">
        <v>556</v>
      </c>
      <c r="H977" s="5" t="s">
        <v>480</v>
      </c>
      <c r="I977" s="5" t="s">
        <v>9226</v>
      </c>
      <c r="J977" s="5" t="s">
        <v>558</v>
      </c>
      <c r="K977" s="5" t="s">
        <v>9227</v>
      </c>
      <c r="L977" s="5" t="s">
        <v>9228</v>
      </c>
      <c r="M977" s="5" t="s">
        <v>8698</v>
      </c>
      <c r="N977" s="5" t="s">
        <v>52</v>
      </c>
      <c r="O977" s="5">
        <v>1.0</v>
      </c>
      <c r="P977" s="5" t="s">
        <v>9229</v>
      </c>
      <c r="Q977" s="5">
        <v>2200.0</v>
      </c>
      <c r="R977" s="5">
        <v>1765.0</v>
      </c>
      <c r="S977" s="5" t="s">
        <v>115</v>
      </c>
      <c r="T977" s="5">
        <v>0.0</v>
      </c>
      <c r="U977" s="5" t="s">
        <v>70</v>
      </c>
      <c r="V977" s="5" t="s">
        <v>9230</v>
      </c>
      <c r="W977" s="5" t="s">
        <v>71</v>
      </c>
      <c r="X977" s="5" t="s">
        <v>52</v>
      </c>
      <c r="Y977" s="5" t="s">
        <v>9231</v>
      </c>
      <c r="Z977" s="5" t="s">
        <v>9232</v>
      </c>
      <c r="AA977" s="5" t="s">
        <v>260</v>
      </c>
      <c r="AB977" s="5" t="s">
        <v>52</v>
      </c>
      <c r="AC977" s="5" t="s">
        <v>398</v>
      </c>
      <c r="AD977" s="5" t="s">
        <v>399</v>
      </c>
      <c r="AE977" s="5" t="s">
        <v>400</v>
      </c>
      <c r="AF977" s="5" t="s">
        <v>401</v>
      </c>
      <c r="AG977" s="5">
        <v>23502.0</v>
      </c>
      <c r="AH977" s="5" t="s">
        <v>402</v>
      </c>
      <c r="AI977" s="5" t="s">
        <v>8703</v>
      </c>
      <c r="AJ977" s="5" t="s">
        <v>8704</v>
      </c>
      <c r="AK977" s="5" t="s">
        <v>8621</v>
      </c>
    </row>
    <row r="978" ht="15.75" customHeight="1">
      <c r="A978" s="5" t="s">
        <v>9233</v>
      </c>
      <c r="B978" s="5" t="s">
        <v>8694</v>
      </c>
      <c r="C978" s="5" t="s">
        <v>8695</v>
      </c>
      <c r="D978" s="6">
        <v>44390.0</v>
      </c>
      <c r="E978" s="5">
        <v>48268.0</v>
      </c>
      <c r="F978" s="5">
        <v>21940.0</v>
      </c>
      <c r="G978" s="5" t="s">
        <v>556</v>
      </c>
      <c r="H978" s="5" t="s">
        <v>480</v>
      </c>
      <c r="I978" s="5" t="s">
        <v>9226</v>
      </c>
      <c r="J978" s="5" t="s">
        <v>558</v>
      </c>
      <c r="K978" s="5" t="s">
        <v>9227</v>
      </c>
      <c r="L978" s="5" t="s">
        <v>8697</v>
      </c>
      <c r="M978" s="5" t="s">
        <v>8698</v>
      </c>
      <c r="N978" s="5" t="s">
        <v>52</v>
      </c>
      <c r="O978" s="5">
        <v>1.0</v>
      </c>
      <c r="P978" s="5" t="s">
        <v>9234</v>
      </c>
      <c r="Q978" s="5">
        <v>2200.0</v>
      </c>
      <c r="R978" s="5">
        <v>2900.0</v>
      </c>
      <c r="S978" s="5" t="s">
        <v>115</v>
      </c>
      <c r="T978" s="5">
        <v>0.0</v>
      </c>
      <c r="U978" s="5" t="s">
        <v>70</v>
      </c>
      <c r="V978" s="5" t="s">
        <v>9235</v>
      </c>
      <c r="W978" s="5" t="s">
        <v>71</v>
      </c>
      <c r="X978" s="5" t="s">
        <v>52</v>
      </c>
      <c r="Y978" s="5" t="s">
        <v>9231</v>
      </c>
      <c r="Z978" s="5" t="s">
        <v>9236</v>
      </c>
      <c r="AA978" s="5" t="s">
        <v>260</v>
      </c>
      <c r="AB978" s="5" t="s">
        <v>52</v>
      </c>
      <c r="AC978" s="5" t="s">
        <v>398</v>
      </c>
      <c r="AD978" s="5" t="s">
        <v>399</v>
      </c>
      <c r="AE978" s="5" t="s">
        <v>400</v>
      </c>
      <c r="AF978" s="5" t="s">
        <v>401</v>
      </c>
      <c r="AG978" s="5">
        <v>23502.0</v>
      </c>
      <c r="AH978" s="5" t="s">
        <v>402</v>
      </c>
      <c r="AI978" s="5" t="s">
        <v>8703</v>
      </c>
      <c r="AJ978" s="5" t="s">
        <v>8704</v>
      </c>
      <c r="AK978" s="5" t="s">
        <v>8621</v>
      </c>
    </row>
    <row r="979" ht="15.75" customHeight="1">
      <c r="A979" s="5" t="s">
        <v>9237</v>
      </c>
      <c r="B979" s="5" t="s">
        <v>577</v>
      </c>
      <c r="C979" s="5" t="s">
        <v>9238</v>
      </c>
      <c r="D979" s="6">
        <v>44388.0</v>
      </c>
      <c r="E979" s="5">
        <v>31353.0</v>
      </c>
      <c r="F979" s="5">
        <v>14251.0</v>
      </c>
      <c r="G979" s="5" t="s">
        <v>579</v>
      </c>
      <c r="H979" s="5" t="s">
        <v>290</v>
      </c>
      <c r="I979" s="5" t="s">
        <v>9239</v>
      </c>
      <c r="J979" s="5" t="s">
        <v>581</v>
      </c>
      <c r="K979" s="5" t="s">
        <v>9240</v>
      </c>
      <c r="L979" s="5" t="s">
        <v>9241</v>
      </c>
      <c r="M979" s="5" t="s">
        <v>9242</v>
      </c>
      <c r="N979" s="5" t="s">
        <v>52</v>
      </c>
      <c r="O979" s="5">
        <v>1.0</v>
      </c>
      <c r="P979" s="5" t="s">
        <v>9243</v>
      </c>
      <c r="Q979" s="5" t="s">
        <v>244</v>
      </c>
      <c r="R979" s="5">
        <v>880.0</v>
      </c>
      <c r="S979" s="5" t="s">
        <v>115</v>
      </c>
      <c r="T979" s="5">
        <v>47.0</v>
      </c>
      <c r="U979" s="5" t="s">
        <v>70</v>
      </c>
      <c r="V979" s="5" t="s">
        <v>9244</v>
      </c>
      <c r="W979" s="5" t="s">
        <v>52</v>
      </c>
      <c r="X979" s="5" t="s">
        <v>52</v>
      </c>
      <c r="Y979" s="5" t="s">
        <v>8255</v>
      </c>
      <c r="Z979" s="5" t="s">
        <v>9245</v>
      </c>
      <c r="AA979" s="5" t="s">
        <v>59</v>
      </c>
      <c r="AB979" s="5" t="s">
        <v>52</v>
      </c>
      <c r="AC979" s="5" t="s">
        <v>72</v>
      </c>
      <c r="AD979" s="5" t="s">
        <v>73</v>
      </c>
      <c r="AE979" s="5" t="s">
        <v>74</v>
      </c>
      <c r="AF979" s="5" t="s">
        <v>75</v>
      </c>
      <c r="AG979" s="5" t="s">
        <v>76</v>
      </c>
      <c r="AH979" s="5" t="s">
        <v>77</v>
      </c>
      <c r="AI979" s="5" t="s">
        <v>577</v>
      </c>
      <c r="AJ979" s="5" t="s">
        <v>9246</v>
      </c>
      <c r="AK979" s="5" t="s">
        <v>3095</v>
      </c>
    </row>
    <row r="980" ht="15.75" customHeight="1">
      <c r="A980" s="5" t="s">
        <v>9247</v>
      </c>
      <c r="B980" s="5" t="s">
        <v>8981</v>
      </c>
      <c r="C980" s="5" t="s">
        <v>8440</v>
      </c>
      <c r="D980" s="6">
        <v>44385.0</v>
      </c>
      <c r="E980" s="5">
        <v>112684.0</v>
      </c>
      <c r="F980" s="5">
        <v>51220.0</v>
      </c>
      <c r="G980" s="5" t="s">
        <v>2180</v>
      </c>
      <c r="H980" s="5" t="s">
        <v>84</v>
      </c>
      <c r="I980" s="5" t="s">
        <v>9195</v>
      </c>
      <c r="J980" s="5" t="s">
        <v>532</v>
      </c>
      <c r="K980" s="5" t="s">
        <v>5562</v>
      </c>
      <c r="L980" s="5" t="s">
        <v>8982</v>
      </c>
      <c r="M980" s="5" t="s">
        <v>8444</v>
      </c>
      <c r="N980" s="5">
        <v>33122.0</v>
      </c>
      <c r="O980" s="5">
        <v>2.0</v>
      </c>
      <c r="P980" s="5" t="s">
        <v>9248</v>
      </c>
      <c r="Q980" s="5" t="s">
        <v>2195</v>
      </c>
      <c r="R980" s="5">
        <v>80.0</v>
      </c>
      <c r="S980" s="5" t="s">
        <v>53</v>
      </c>
      <c r="T980" s="5">
        <v>88.0</v>
      </c>
      <c r="U980" s="5" t="s">
        <v>93</v>
      </c>
      <c r="V980" s="5" t="s">
        <v>9249</v>
      </c>
      <c r="W980" s="5" t="s">
        <v>71</v>
      </c>
      <c r="X980" s="5" t="s">
        <v>52</v>
      </c>
      <c r="Y980" s="5" t="s">
        <v>9201</v>
      </c>
      <c r="Z980" s="5" t="s">
        <v>9250</v>
      </c>
      <c r="AA980" s="5" t="s">
        <v>235</v>
      </c>
      <c r="AB980" s="5" t="s">
        <v>52</v>
      </c>
      <c r="AC980" s="5" t="s">
        <v>216</v>
      </c>
      <c r="AD980" s="5" t="s">
        <v>217</v>
      </c>
      <c r="AE980" s="5" t="s">
        <v>218</v>
      </c>
      <c r="AF980" s="5" t="s">
        <v>52</v>
      </c>
      <c r="AG980" s="5" t="s">
        <v>52</v>
      </c>
      <c r="AH980" s="5" t="s">
        <v>52</v>
      </c>
      <c r="AI980" s="5" t="s">
        <v>8981</v>
      </c>
      <c r="AJ980" s="5" t="s">
        <v>8982</v>
      </c>
      <c r="AK980" s="5" t="s">
        <v>2189</v>
      </c>
    </row>
    <row r="981" ht="15.75" customHeight="1">
      <c r="A981" s="5" t="s">
        <v>9251</v>
      </c>
      <c r="B981" s="5" t="s">
        <v>9252</v>
      </c>
      <c r="C981" s="5" t="s">
        <v>9253</v>
      </c>
      <c r="D981" s="6">
        <v>44384.0</v>
      </c>
      <c r="E981" s="5">
        <v>359240.0</v>
      </c>
      <c r="F981" s="5">
        <v>163291.0</v>
      </c>
      <c r="G981" s="5" t="s">
        <v>2212</v>
      </c>
      <c r="H981" s="5" t="s">
        <v>189</v>
      </c>
      <c r="I981" s="5" t="s">
        <v>9254</v>
      </c>
      <c r="J981" s="5" t="s">
        <v>2214</v>
      </c>
      <c r="K981" s="5" t="s">
        <v>1086</v>
      </c>
      <c r="L981" s="5" t="s">
        <v>9255</v>
      </c>
      <c r="M981" s="5" t="s">
        <v>9256</v>
      </c>
      <c r="N981" s="5" t="s">
        <v>52</v>
      </c>
      <c r="O981" s="5">
        <v>6.0</v>
      </c>
      <c r="P981" s="5" t="s">
        <v>9257</v>
      </c>
      <c r="Q981" s="5" t="s">
        <v>1076</v>
      </c>
      <c r="R981" s="5">
        <v>772.0</v>
      </c>
      <c r="S981" s="5" t="s">
        <v>115</v>
      </c>
      <c r="T981" s="5">
        <v>120.0</v>
      </c>
      <c r="U981" s="5" t="s">
        <v>70</v>
      </c>
      <c r="V981" s="5" t="s">
        <v>9258</v>
      </c>
      <c r="W981" s="5" t="s">
        <v>52</v>
      </c>
      <c r="X981" s="5" t="s">
        <v>52</v>
      </c>
      <c r="Y981" s="5" t="s">
        <v>9259</v>
      </c>
      <c r="Z981" s="5" t="s">
        <v>9260</v>
      </c>
      <c r="AA981" s="5" t="s">
        <v>2743</v>
      </c>
      <c r="AB981" s="5" t="s">
        <v>52</v>
      </c>
      <c r="AC981" s="5" t="s">
        <v>72</v>
      </c>
      <c r="AD981" s="5" t="s">
        <v>73</v>
      </c>
      <c r="AE981" s="5" t="s">
        <v>74</v>
      </c>
      <c r="AF981" s="5" t="s">
        <v>75</v>
      </c>
      <c r="AG981" s="5" t="s">
        <v>76</v>
      </c>
      <c r="AH981" s="5" t="s">
        <v>77</v>
      </c>
      <c r="AI981" s="5" t="s">
        <v>9184</v>
      </c>
      <c r="AJ981" s="5" t="s">
        <v>9261</v>
      </c>
      <c r="AK981" s="5" t="s">
        <v>9262</v>
      </c>
    </row>
    <row r="982" ht="15.75" customHeight="1">
      <c r="A982" s="5" t="s">
        <v>9263</v>
      </c>
      <c r="B982" s="5" t="s">
        <v>9264</v>
      </c>
      <c r="C982" s="5" t="s">
        <v>9265</v>
      </c>
      <c r="D982" s="6">
        <v>44380.0</v>
      </c>
      <c r="E982" s="5">
        <v>61431.0</v>
      </c>
      <c r="F982" s="5">
        <v>27923.0</v>
      </c>
      <c r="G982" s="5" t="s">
        <v>148</v>
      </c>
      <c r="H982" s="5" t="s">
        <v>149</v>
      </c>
      <c r="I982" s="5" t="s">
        <v>8857</v>
      </c>
      <c r="J982" s="5" t="s">
        <v>151</v>
      </c>
      <c r="K982" s="5" t="s">
        <v>462</v>
      </c>
      <c r="L982" s="5" t="s">
        <v>9266</v>
      </c>
      <c r="M982" s="5" t="s">
        <v>9267</v>
      </c>
      <c r="N982" s="5" t="s">
        <v>52</v>
      </c>
      <c r="O982" s="5">
        <v>1.0</v>
      </c>
      <c r="P982" s="5" t="s">
        <v>9268</v>
      </c>
      <c r="Q982" s="5">
        <v>4200.0</v>
      </c>
      <c r="R982" s="5">
        <v>84.0</v>
      </c>
      <c r="S982" s="5" t="s">
        <v>1077</v>
      </c>
      <c r="T982" s="5">
        <v>838.0</v>
      </c>
      <c r="U982" s="5" t="s">
        <v>158</v>
      </c>
      <c r="V982" s="5" t="s">
        <v>9269</v>
      </c>
      <c r="W982" s="5" t="s">
        <v>52</v>
      </c>
      <c r="X982" s="5" t="s">
        <v>52</v>
      </c>
      <c r="Y982" s="5" t="s">
        <v>9270</v>
      </c>
      <c r="Z982" s="5">
        <v>324.0</v>
      </c>
      <c r="AA982" s="5" t="s">
        <v>235</v>
      </c>
      <c r="AB982" s="5" t="s">
        <v>261</v>
      </c>
      <c r="AC982" s="5" t="s">
        <v>163</v>
      </c>
      <c r="AD982" s="5" t="s">
        <v>164</v>
      </c>
      <c r="AE982" s="5" t="s">
        <v>165</v>
      </c>
      <c r="AF982" s="5" t="s">
        <v>52</v>
      </c>
      <c r="AG982" s="5" t="s">
        <v>52</v>
      </c>
      <c r="AH982" s="5" t="s">
        <v>52</v>
      </c>
      <c r="AI982" s="5" t="s">
        <v>9264</v>
      </c>
      <c r="AJ982" s="5" t="s">
        <v>9266</v>
      </c>
      <c r="AK982" s="5" t="s">
        <v>9271</v>
      </c>
    </row>
    <row r="983" ht="15.75" customHeight="1">
      <c r="A983" s="5" t="s">
        <v>9272</v>
      </c>
      <c r="B983" s="5" t="s">
        <v>9273</v>
      </c>
      <c r="C983" s="5" t="s">
        <v>9273</v>
      </c>
      <c r="D983" s="6">
        <v>44380.0</v>
      </c>
      <c r="E983" s="5">
        <v>5784.0</v>
      </c>
      <c r="F983" s="5">
        <v>2629.0</v>
      </c>
      <c r="G983" s="5" t="s">
        <v>963</v>
      </c>
      <c r="H983" s="5" t="s">
        <v>171</v>
      </c>
      <c r="I983" s="5" t="s">
        <v>4747</v>
      </c>
      <c r="J983" s="5" t="s">
        <v>965</v>
      </c>
      <c r="K983" s="5" t="s">
        <v>744</v>
      </c>
      <c r="L983" s="5" t="s">
        <v>9274</v>
      </c>
      <c r="M983" s="5" t="s">
        <v>9275</v>
      </c>
      <c r="N983" s="5" t="s">
        <v>9276</v>
      </c>
      <c r="O983" s="5">
        <v>1.0</v>
      </c>
      <c r="P983" s="5" t="s">
        <v>9277</v>
      </c>
      <c r="Q983" s="5">
        <v>4500.0</v>
      </c>
      <c r="R983" s="5">
        <v>5.0</v>
      </c>
      <c r="S983" s="5" t="s">
        <v>115</v>
      </c>
      <c r="T983" s="5">
        <v>0.0</v>
      </c>
      <c r="U983" s="5" t="s">
        <v>70</v>
      </c>
      <c r="V983" s="5" t="s">
        <v>9278</v>
      </c>
      <c r="W983" s="5" t="s">
        <v>55</v>
      </c>
      <c r="X983" s="5" t="s">
        <v>9279</v>
      </c>
      <c r="Y983" s="5" t="s">
        <v>9280</v>
      </c>
      <c r="Z983" s="5" t="s">
        <v>9281</v>
      </c>
      <c r="AA983" s="5" t="s">
        <v>730</v>
      </c>
      <c r="AB983" s="5" t="s">
        <v>52</v>
      </c>
      <c r="AC983" s="5" t="s">
        <v>1230</v>
      </c>
      <c r="AD983" s="5" t="s">
        <v>1231</v>
      </c>
      <c r="AE983" s="5" t="s">
        <v>52</v>
      </c>
      <c r="AF983" s="5" t="s">
        <v>52</v>
      </c>
      <c r="AG983" s="5" t="s">
        <v>52</v>
      </c>
      <c r="AH983" s="5" t="s">
        <v>1232</v>
      </c>
      <c r="AI983" s="5" t="s">
        <v>9282</v>
      </c>
      <c r="AJ983" s="5" t="s">
        <v>9283</v>
      </c>
      <c r="AK983" s="5" t="s">
        <v>1233</v>
      </c>
    </row>
    <row r="984" ht="15.75" customHeight="1">
      <c r="A984" s="5" t="s">
        <v>9284</v>
      </c>
      <c r="B984" s="5" t="s">
        <v>9285</v>
      </c>
      <c r="C984" s="5" t="s">
        <v>2925</v>
      </c>
      <c r="D984" s="6">
        <v>44379.0</v>
      </c>
      <c r="E984" s="5">
        <v>147422.0</v>
      </c>
      <c r="F984" s="5">
        <v>67010.0</v>
      </c>
      <c r="G984" s="5" t="s">
        <v>766</v>
      </c>
      <c r="H984" s="5" t="s">
        <v>45</v>
      </c>
      <c r="I984" s="5" t="s">
        <v>1754</v>
      </c>
      <c r="J984" s="5" t="s">
        <v>768</v>
      </c>
      <c r="K984" s="5" t="s">
        <v>9286</v>
      </c>
      <c r="L984" s="5" t="s">
        <v>9287</v>
      </c>
      <c r="M984" s="5" t="s">
        <v>9288</v>
      </c>
      <c r="N984" s="5">
        <v>11580.0</v>
      </c>
      <c r="O984" s="5">
        <v>9.0</v>
      </c>
      <c r="P984" s="5" t="s">
        <v>9289</v>
      </c>
      <c r="Q984" s="5" t="s">
        <v>1330</v>
      </c>
      <c r="R984" s="5">
        <v>20613.0</v>
      </c>
      <c r="S984" s="5" t="s">
        <v>115</v>
      </c>
      <c r="T984" s="5">
        <v>0.0</v>
      </c>
      <c r="U984" s="5" t="s">
        <v>52</v>
      </c>
      <c r="V984" s="5" t="s">
        <v>9290</v>
      </c>
      <c r="W984" s="5" t="s">
        <v>71</v>
      </c>
      <c r="X984" s="5" t="s">
        <v>52</v>
      </c>
      <c r="Y984" s="5">
        <v>1122.0</v>
      </c>
      <c r="Z984" s="5" t="s">
        <v>9291</v>
      </c>
      <c r="AA984" s="5" t="s">
        <v>235</v>
      </c>
      <c r="AB984" s="5" t="s">
        <v>52</v>
      </c>
      <c r="AC984" s="5" t="s">
        <v>181</v>
      </c>
      <c r="AD984" s="5" t="s">
        <v>182</v>
      </c>
      <c r="AE984" s="5" t="s">
        <v>183</v>
      </c>
      <c r="AF984" s="5" t="s">
        <v>52</v>
      </c>
      <c r="AG984" s="5" t="s">
        <v>52</v>
      </c>
      <c r="AH984" s="5" t="s">
        <v>184</v>
      </c>
      <c r="AI984" s="5" t="s">
        <v>9285</v>
      </c>
      <c r="AJ984" s="5" t="s">
        <v>9287</v>
      </c>
      <c r="AK984" s="5" t="s">
        <v>4581</v>
      </c>
    </row>
    <row r="985" ht="15.75" customHeight="1">
      <c r="A985" s="5" t="s">
        <v>9292</v>
      </c>
      <c r="B985" s="5" t="s">
        <v>9293</v>
      </c>
      <c r="C985" s="5" t="s">
        <v>102</v>
      </c>
      <c r="D985" s="6">
        <v>44379.0</v>
      </c>
      <c r="E985" s="5">
        <v>28180.0</v>
      </c>
      <c r="F985" s="5">
        <v>12809.0</v>
      </c>
      <c r="G985" s="5" t="s">
        <v>706</v>
      </c>
      <c r="H985" s="5" t="s">
        <v>1534</v>
      </c>
      <c r="I985" s="5" t="s">
        <v>9294</v>
      </c>
      <c r="J985" s="5" t="s">
        <v>274</v>
      </c>
      <c r="K985" s="5" t="s">
        <v>9295</v>
      </c>
      <c r="L985" s="5" t="s">
        <v>9296</v>
      </c>
      <c r="M985" s="5" t="s">
        <v>102</v>
      </c>
      <c r="N985" s="5">
        <v>98032.0</v>
      </c>
      <c r="O985" s="5">
        <v>2.0</v>
      </c>
      <c r="P985" s="5" t="s">
        <v>9297</v>
      </c>
      <c r="Q985" s="5" t="s">
        <v>2195</v>
      </c>
      <c r="R985" s="5">
        <v>963.0</v>
      </c>
      <c r="S985" s="5" t="s">
        <v>69</v>
      </c>
      <c r="T985" s="5">
        <v>132.0</v>
      </c>
      <c r="U985" s="5" t="s">
        <v>93</v>
      </c>
      <c r="V985" s="5" t="s">
        <v>9298</v>
      </c>
      <c r="W985" s="5" t="s">
        <v>52</v>
      </c>
      <c r="X985" s="5" t="s">
        <v>52</v>
      </c>
      <c r="Y985" s="5" t="s">
        <v>9299</v>
      </c>
      <c r="Z985" s="5" t="s">
        <v>9300</v>
      </c>
      <c r="AA985" s="5" t="s">
        <v>235</v>
      </c>
      <c r="AB985" s="5" t="s">
        <v>52</v>
      </c>
      <c r="AC985" s="5" t="s">
        <v>216</v>
      </c>
      <c r="AD985" s="5" t="s">
        <v>217</v>
      </c>
      <c r="AE985" s="5" t="s">
        <v>218</v>
      </c>
      <c r="AF985" s="5" t="s">
        <v>52</v>
      </c>
      <c r="AG985" s="5" t="s">
        <v>52</v>
      </c>
      <c r="AH985" s="5" t="s">
        <v>52</v>
      </c>
      <c r="AI985" s="5" t="s">
        <v>102</v>
      </c>
      <c r="AJ985" s="5" t="s">
        <v>102</v>
      </c>
      <c r="AK985" s="5" t="s">
        <v>3653</v>
      </c>
    </row>
    <row r="986" ht="15.75" customHeight="1">
      <c r="A986" s="5" t="s">
        <v>9301</v>
      </c>
      <c r="B986" s="5" t="s">
        <v>9293</v>
      </c>
      <c r="C986" s="5" t="s">
        <v>102</v>
      </c>
      <c r="D986" s="6">
        <v>44379.0</v>
      </c>
      <c r="E986" s="5">
        <v>56819.0</v>
      </c>
      <c r="F986" s="5">
        <v>25827.0</v>
      </c>
      <c r="G986" s="5" t="s">
        <v>706</v>
      </c>
      <c r="H986" s="5" t="s">
        <v>1534</v>
      </c>
      <c r="I986" s="5" t="s">
        <v>9294</v>
      </c>
      <c r="J986" s="5" t="s">
        <v>274</v>
      </c>
      <c r="K986" s="5" t="s">
        <v>9302</v>
      </c>
      <c r="L986" s="5" t="s">
        <v>9296</v>
      </c>
      <c r="M986" s="5" t="s">
        <v>102</v>
      </c>
      <c r="N986" s="5">
        <v>98032.0</v>
      </c>
      <c r="O986" s="5">
        <v>4.0</v>
      </c>
      <c r="P986" s="5" t="s">
        <v>9303</v>
      </c>
      <c r="Q986" s="5" t="s">
        <v>691</v>
      </c>
      <c r="R986" s="5">
        <v>1970.0</v>
      </c>
      <c r="S986" s="5" t="s">
        <v>69</v>
      </c>
      <c r="T986" s="5">
        <v>265.0</v>
      </c>
      <c r="U986" s="5" t="s">
        <v>93</v>
      </c>
      <c r="V986" s="5" t="s">
        <v>9304</v>
      </c>
      <c r="W986" s="5" t="s">
        <v>52</v>
      </c>
      <c r="X986" s="5" t="s">
        <v>52</v>
      </c>
      <c r="Y986" s="5" t="s">
        <v>9299</v>
      </c>
      <c r="Z986" s="5" t="s">
        <v>9305</v>
      </c>
      <c r="AA986" s="5" t="s">
        <v>235</v>
      </c>
      <c r="AB986" s="5" t="s">
        <v>52</v>
      </c>
      <c r="AC986" s="5" t="s">
        <v>216</v>
      </c>
      <c r="AD986" s="5" t="s">
        <v>217</v>
      </c>
      <c r="AE986" s="5" t="s">
        <v>218</v>
      </c>
      <c r="AF986" s="5" t="s">
        <v>52</v>
      </c>
      <c r="AG986" s="5" t="s">
        <v>52</v>
      </c>
      <c r="AH986" s="5" t="s">
        <v>52</v>
      </c>
      <c r="AI986" s="5" t="s">
        <v>102</v>
      </c>
      <c r="AJ986" s="5" t="s">
        <v>102</v>
      </c>
      <c r="AK986" s="5" t="s">
        <v>3653</v>
      </c>
    </row>
    <row r="987" ht="15.75" customHeight="1">
      <c r="A987" s="5" t="s">
        <v>9306</v>
      </c>
      <c r="B987" s="5" t="s">
        <v>4346</v>
      </c>
      <c r="C987" s="5" t="s">
        <v>6396</v>
      </c>
      <c r="D987" s="6">
        <v>44379.0</v>
      </c>
      <c r="E987" s="5">
        <v>17840.0</v>
      </c>
      <c r="F987" s="5">
        <v>8109.0</v>
      </c>
      <c r="G987" s="5" t="s">
        <v>422</v>
      </c>
      <c r="H987" s="5" t="s">
        <v>84</v>
      </c>
      <c r="I987" s="5" t="s">
        <v>9212</v>
      </c>
      <c r="J987" s="5" t="s">
        <v>424</v>
      </c>
      <c r="K987" s="5" t="s">
        <v>9307</v>
      </c>
      <c r="L987" s="5" t="s">
        <v>6611</v>
      </c>
      <c r="M987" s="5" t="s">
        <v>8551</v>
      </c>
      <c r="N987" s="5">
        <v>11556.0</v>
      </c>
      <c r="O987" s="5">
        <v>1.0</v>
      </c>
      <c r="P987" s="5" t="s">
        <v>9308</v>
      </c>
      <c r="Q987" s="5">
        <v>4510.0</v>
      </c>
      <c r="R987" s="5">
        <v>1205.0</v>
      </c>
      <c r="S987" s="5" t="s">
        <v>69</v>
      </c>
      <c r="T987" s="5">
        <v>65.0</v>
      </c>
      <c r="U987" s="5" t="s">
        <v>93</v>
      </c>
      <c r="V987" s="5" t="s">
        <v>9309</v>
      </c>
      <c r="W987" s="5" t="s">
        <v>71</v>
      </c>
      <c r="X987" s="5" t="s">
        <v>52</v>
      </c>
      <c r="Y987" s="5" t="s">
        <v>9217</v>
      </c>
      <c r="Z987" s="5" t="s">
        <v>9310</v>
      </c>
      <c r="AA987" s="5" t="s">
        <v>235</v>
      </c>
      <c r="AB987" s="5" t="s">
        <v>52</v>
      </c>
      <c r="AC987" s="5" t="s">
        <v>216</v>
      </c>
      <c r="AD987" s="5" t="s">
        <v>217</v>
      </c>
      <c r="AE987" s="5" t="s">
        <v>218</v>
      </c>
      <c r="AF987" s="5" t="s">
        <v>52</v>
      </c>
      <c r="AG987" s="5" t="s">
        <v>52</v>
      </c>
      <c r="AH987" s="5" t="s">
        <v>52</v>
      </c>
      <c r="AI987" s="5" t="s">
        <v>4346</v>
      </c>
      <c r="AJ987" s="5" t="s">
        <v>6611</v>
      </c>
      <c r="AK987" s="5" t="s">
        <v>4883</v>
      </c>
    </row>
    <row r="988" ht="15.75" customHeight="1">
      <c r="A988" s="5" t="s">
        <v>9311</v>
      </c>
      <c r="B988" s="5" t="s">
        <v>9119</v>
      </c>
      <c r="C988" s="5" t="s">
        <v>8084</v>
      </c>
      <c r="D988" s="6">
        <v>44378.0</v>
      </c>
      <c r="E988" s="5">
        <v>62236.0</v>
      </c>
      <c r="F988" s="5">
        <v>28289.0</v>
      </c>
      <c r="G988" s="5" t="s">
        <v>1419</v>
      </c>
      <c r="H988" s="5" t="s">
        <v>480</v>
      </c>
      <c r="I988" s="5" t="s">
        <v>4674</v>
      </c>
      <c r="J988" s="5" t="s">
        <v>256</v>
      </c>
      <c r="K988" s="5" t="s">
        <v>462</v>
      </c>
      <c r="L988" s="5" t="s">
        <v>9312</v>
      </c>
      <c r="M988" s="5" t="s">
        <v>9312</v>
      </c>
      <c r="N988" s="5" t="s">
        <v>52</v>
      </c>
      <c r="O988" s="5">
        <v>1.0</v>
      </c>
      <c r="P988" s="5" t="s">
        <v>9313</v>
      </c>
      <c r="Q988" s="5">
        <v>4500.0</v>
      </c>
      <c r="R988" s="5">
        <v>38.0</v>
      </c>
      <c r="S988" s="5" t="s">
        <v>1077</v>
      </c>
      <c r="T988" s="5">
        <v>700.0</v>
      </c>
      <c r="U988" s="5" t="s">
        <v>158</v>
      </c>
      <c r="V988" s="5" t="s">
        <v>9314</v>
      </c>
      <c r="W988" s="5" t="s">
        <v>52</v>
      </c>
      <c r="X988" s="5" t="s">
        <v>52</v>
      </c>
      <c r="Y988" s="5" t="s">
        <v>9315</v>
      </c>
      <c r="Z988" s="5">
        <v>1100684.0</v>
      </c>
      <c r="AA988" s="5" t="s">
        <v>59</v>
      </c>
      <c r="AB988" s="5" t="s">
        <v>52</v>
      </c>
      <c r="AC988" s="5" t="s">
        <v>163</v>
      </c>
      <c r="AD988" s="5" t="s">
        <v>164</v>
      </c>
      <c r="AE988" s="5" t="s">
        <v>165</v>
      </c>
      <c r="AF988" s="5" t="s">
        <v>52</v>
      </c>
      <c r="AG988" s="5" t="s">
        <v>52</v>
      </c>
      <c r="AH988" s="5" t="s">
        <v>52</v>
      </c>
      <c r="AI988" s="5" t="s">
        <v>9316</v>
      </c>
      <c r="AJ988" s="5" t="s">
        <v>9317</v>
      </c>
      <c r="AK988" s="5" t="s">
        <v>5337</v>
      </c>
    </row>
    <row r="989" ht="15.75" customHeight="1">
      <c r="A989" s="5" t="s">
        <v>9318</v>
      </c>
      <c r="B989" s="5" t="s">
        <v>9319</v>
      </c>
      <c r="C989" s="5" t="s">
        <v>9320</v>
      </c>
      <c r="D989" s="6">
        <v>44377.0</v>
      </c>
      <c r="E989" s="5">
        <v>22169.0</v>
      </c>
      <c r="F989" s="5">
        <v>10077.0</v>
      </c>
      <c r="G989" s="5" t="s">
        <v>634</v>
      </c>
      <c r="H989" s="5" t="s">
        <v>272</v>
      </c>
      <c r="I989" s="5" t="s">
        <v>9321</v>
      </c>
      <c r="J989" s="5" t="s">
        <v>274</v>
      </c>
      <c r="K989" s="5" t="s">
        <v>9322</v>
      </c>
      <c r="L989" s="5" t="s">
        <v>9323</v>
      </c>
      <c r="M989" s="5" t="s">
        <v>9324</v>
      </c>
      <c r="N989" s="5">
        <v>92507.0</v>
      </c>
      <c r="O989" s="5">
        <v>1.0</v>
      </c>
      <c r="P989" s="5" t="s">
        <v>9325</v>
      </c>
      <c r="Q989" s="5">
        <v>4510.0</v>
      </c>
      <c r="R989" s="5">
        <v>1489.0</v>
      </c>
      <c r="S989" s="5" t="s">
        <v>69</v>
      </c>
      <c r="T989" s="5">
        <v>0.0</v>
      </c>
      <c r="U989" s="5" t="s">
        <v>52</v>
      </c>
      <c r="V989" s="5" t="s">
        <v>9326</v>
      </c>
      <c r="W989" s="5" t="s">
        <v>55</v>
      </c>
      <c r="X989" s="5" t="s">
        <v>9327</v>
      </c>
      <c r="Y989" s="5" t="s">
        <v>9328</v>
      </c>
      <c r="Z989" s="5" t="s">
        <v>9329</v>
      </c>
      <c r="AA989" s="5" t="s">
        <v>119</v>
      </c>
      <c r="AB989" s="5" t="s">
        <v>52</v>
      </c>
      <c r="AC989" s="5" t="s">
        <v>9330</v>
      </c>
      <c r="AD989" s="5" t="s">
        <v>9331</v>
      </c>
      <c r="AE989" s="5" t="s">
        <v>9332</v>
      </c>
      <c r="AF989" s="5" t="s">
        <v>52</v>
      </c>
      <c r="AG989" s="5" t="s">
        <v>52</v>
      </c>
      <c r="AH989" s="5" t="s">
        <v>9333</v>
      </c>
      <c r="AI989" s="5" t="s">
        <v>9319</v>
      </c>
      <c r="AJ989" s="5" t="s">
        <v>9323</v>
      </c>
      <c r="AK989" s="5" t="s">
        <v>1874</v>
      </c>
    </row>
    <row r="990" ht="15.75" customHeight="1">
      <c r="A990" s="5" t="s">
        <v>9334</v>
      </c>
      <c r="B990" s="5" t="s">
        <v>8981</v>
      </c>
      <c r="C990" s="5" t="s">
        <v>8440</v>
      </c>
      <c r="D990" s="6">
        <v>44376.0</v>
      </c>
      <c r="E990" s="5">
        <v>110946.0</v>
      </c>
      <c r="F990" s="5">
        <v>50430.0</v>
      </c>
      <c r="G990" s="5" t="s">
        <v>2180</v>
      </c>
      <c r="H990" s="5" t="s">
        <v>84</v>
      </c>
      <c r="I990" s="5" t="s">
        <v>8455</v>
      </c>
      <c r="J990" s="5" t="s">
        <v>532</v>
      </c>
      <c r="K990" s="5" t="s">
        <v>5562</v>
      </c>
      <c r="L990" s="5" t="s">
        <v>8982</v>
      </c>
      <c r="M990" s="5" t="s">
        <v>8444</v>
      </c>
      <c r="N990" s="5">
        <v>33122.0</v>
      </c>
      <c r="O990" s="5">
        <v>2.0</v>
      </c>
      <c r="P990" s="5" t="s">
        <v>9335</v>
      </c>
      <c r="Q990" s="5" t="s">
        <v>2195</v>
      </c>
      <c r="R990" s="5">
        <v>80.0</v>
      </c>
      <c r="S990" s="5" t="s">
        <v>53</v>
      </c>
      <c r="T990" s="5">
        <v>86.0</v>
      </c>
      <c r="U990" s="5" t="s">
        <v>93</v>
      </c>
      <c r="V990" s="5" t="s">
        <v>9336</v>
      </c>
      <c r="W990" s="5" t="s">
        <v>71</v>
      </c>
      <c r="X990" s="5" t="s">
        <v>52</v>
      </c>
      <c r="Y990" s="5" t="s">
        <v>9337</v>
      </c>
      <c r="Z990" s="5" t="s">
        <v>9338</v>
      </c>
      <c r="AA990" s="5" t="s">
        <v>1831</v>
      </c>
      <c r="AB990" s="5" t="s">
        <v>52</v>
      </c>
      <c r="AC990" s="5" t="s">
        <v>216</v>
      </c>
      <c r="AD990" s="5" t="s">
        <v>217</v>
      </c>
      <c r="AE990" s="5" t="s">
        <v>218</v>
      </c>
      <c r="AF990" s="5" t="s">
        <v>52</v>
      </c>
      <c r="AG990" s="5" t="s">
        <v>52</v>
      </c>
      <c r="AH990" s="5" t="s">
        <v>52</v>
      </c>
      <c r="AI990" s="5" t="s">
        <v>8981</v>
      </c>
      <c r="AJ990" s="5" t="s">
        <v>8982</v>
      </c>
      <c r="AK990" s="5" t="s">
        <v>2189</v>
      </c>
    </row>
    <row r="991" ht="15.75" customHeight="1">
      <c r="A991" s="5" t="s">
        <v>9339</v>
      </c>
      <c r="B991" s="5" t="s">
        <v>8260</v>
      </c>
      <c r="C991" s="5" t="s">
        <v>8261</v>
      </c>
      <c r="D991" s="6">
        <v>44376.0</v>
      </c>
      <c r="E991" s="5">
        <v>110946.0</v>
      </c>
      <c r="F991" s="5">
        <v>50430.0</v>
      </c>
      <c r="G991" s="5" t="s">
        <v>2180</v>
      </c>
      <c r="H991" s="5" t="s">
        <v>84</v>
      </c>
      <c r="I991" s="5" t="s">
        <v>8455</v>
      </c>
      <c r="J991" s="5" t="s">
        <v>532</v>
      </c>
      <c r="K991" s="5" t="s">
        <v>9340</v>
      </c>
      <c r="L991" s="5" t="s">
        <v>8476</v>
      </c>
      <c r="M991" s="5" t="s">
        <v>8477</v>
      </c>
      <c r="N991" s="5">
        <v>2035.0</v>
      </c>
      <c r="O991" s="5">
        <v>2.0</v>
      </c>
      <c r="P991" s="5" t="s">
        <v>9335</v>
      </c>
      <c r="Q991" s="5" t="s">
        <v>2195</v>
      </c>
      <c r="R991" s="5">
        <v>80.0</v>
      </c>
      <c r="S991" s="5" t="s">
        <v>53</v>
      </c>
      <c r="T991" s="5">
        <v>0.0</v>
      </c>
      <c r="U991" s="5" t="s">
        <v>52</v>
      </c>
      <c r="V991" s="5" t="s">
        <v>9341</v>
      </c>
      <c r="W991" s="5" t="s">
        <v>55</v>
      </c>
      <c r="X991" s="5" t="s">
        <v>9336</v>
      </c>
      <c r="Y991" s="5" t="s">
        <v>9337</v>
      </c>
      <c r="Z991" s="5" t="s">
        <v>9338</v>
      </c>
      <c r="AA991" s="5" t="s">
        <v>1831</v>
      </c>
      <c r="AB991" s="5" t="s">
        <v>52</v>
      </c>
      <c r="AC991" s="5" t="s">
        <v>8481</v>
      </c>
      <c r="AD991" s="5" t="s">
        <v>8482</v>
      </c>
      <c r="AE991" s="5" t="s">
        <v>8483</v>
      </c>
      <c r="AF991" s="5" t="s">
        <v>52</v>
      </c>
      <c r="AG991" s="5" t="s">
        <v>52</v>
      </c>
      <c r="AH991" s="5" t="s">
        <v>8484</v>
      </c>
      <c r="AI991" s="5" t="s">
        <v>8260</v>
      </c>
      <c r="AJ991" s="5" t="s">
        <v>8485</v>
      </c>
      <c r="AK991" s="5" t="s">
        <v>8998</v>
      </c>
    </row>
    <row r="992" ht="15.75" customHeight="1">
      <c r="A992" s="5" t="s">
        <v>9342</v>
      </c>
      <c r="B992" s="5" t="s">
        <v>8981</v>
      </c>
      <c r="C992" s="5" t="s">
        <v>8440</v>
      </c>
      <c r="D992" s="6">
        <v>44375.0</v>
      </c>
      <c r="E992" s="5">
        <v>225390.0</v>
      </c>
      <c r="F992" s="5">
        <v>102450.0</v>
      </c>
      <c r="G992" s="5" t="s">
        <v>2180</v>
      </c>
      <c r="H992" s="5" t="s">
        <v>84</v>
      </c>
      <c r="I992" s="5" t="s">
        <v>8605</v>
      </c>
      <c r="J992" s="5" t="s">
        <v>532</v>
      </c>
      <c r="K992" s="5" t="s">
        <v>3658</v>
      </c>
      <c r="L992" s="5" t="s">
        <v>8982</v>
      </c>
      <c r="M992" s="5" t="s">
        <v>8444</v>
      </c>
      <c r="N992" s="5">
        <v>33122.0</v>
      </c>
      <c r="O992" s="5">
        <v>4.0</v>
      </c>
      <c r="P992" s="5" t="s">
        <v>9343</v>
      </c>
      <c r="Q992" s="5" t="s">
        <v>691</v>
      </c>
      <c r="R992" s="5">
        <v>160.0</v>
      </c>
      <c r="S992" s="5" t="s">
        <v>53</v>
      </c>
      <c r="T992" s="5">
        <v>173.0</v>
      </c>
      <c r="U992" s="5" t="s">
        <v>93</v>
      </c>
      <c r="V992" s="5" t="s">
        <v>9344</v>
      </c>
      <c r="W992" s="5" t="s">
        <v>71</v>
      </c>
      <c r="X992" s="5" t="s">
        <v>52</v>
      </c>
      <c r="Y992" s="5" t="s">
        <v>9345</v>
      </c>
      <c r="Z992" s="5" t="s">
        <v>9346</v>
      </c>
      <c r="AA992" s="5" t="s">
        <v>260</v>
      </c>
      <c r="AB992" s="5" t="s">
        <v>52</v>
      </c>
      <c r="AC992" s="5" t="s">
        <v>216</v>
      </c>
      <c r="AD992" s="5" t="s">
        <v>217</v>
      </c>
      <c r="AE992" s="5" t="s">
        <v>218</v>
      </c>
      <c r="AF992" s="5" t="s">
        <v>52</v>
      </c>
      <c r="AG992" s="5" t="s">
        <v>52</v>
      </c>
      <c r="AH992" s="5" t="s">
        <v>52</v>
      </c>
      <c r="AI992" s="5" t="s">
        <v>8981</v>
      </c>
      <c r="AJ992" s="5" t="s">
        <v>8982</v>
      </c>
      <c r="AK992" s="5" t="s">
        <v>2189</v>
      </c>
    </row>
    <row r="993" ht="15.75" customHeight="1">
      <c r="A993" s="5" t="s">
        <v>9347</v>
      </c>
      <c r="B993" s="5" t="s">
        <v>9348</v>
      </c>
      <c r="C993" s="5" t="s">
        <v>9349</v>
      </c>
      <c r="D993" s="6">
        <v>44375.0</v>
      </c>
      <c r="E993" s="5">
        <v>45390.0</v>
      </c>
      <c r="F993" s="5">
        <v>20632.0</v>
      </c>
      <c r="G993" s="5" t="s">
        <v>3935</v>
      </c>
      <c r="H993" s="5" t="s">
        <v>131</v>
      </c>
      <c r="I993" s="5" t="s">
        <v>5037</v>
      </c>
      <c r="J993" s="5" t="s">
        <v>872</v>
      </c>
      <c r="K993" s="5" t="s">
        <v>4198</v>
      </c>
      <c r="L993" s="5" t="s">
        <v>9350</v>
      </c>
      <c r="M993" s="5" t="s">
        <v>9351</v>
      </c>
      <c r="N993" s="5">
        <v>60106.0</v>
      </c>
      <c r="O993" s="5">
        <v>1.0</v>
      </c>
      <c r="P993" s="5" t="s">
        <v>9352</v>
      </c>
      <c r="Q993" s="5" t="s">
        <v>4202</v>
      </c>
      <c r="R993" s="5">
        <v>20.0</v>
      </c>
      <c r="S993" s="5" t="s">
        <v>115</v>
      </c>
      <c r="T993" s="5">
        <v>0.0</v>
      </c>
      <c r="U993" s="5" t="s">
        <v>52</v>
      </c>
      <c r="V993" s="5" t="s">
        <v>9353</v>
      </c>
      <c r="W993" s="5" t="s">
        <v>71</v>
      </c>
      <c r="X993" s="5" t="s">
        <v>52</v>
      </c>
      <c r="Y993" s="5" t="s">
        <v>9354</v>
      </c>
      <c r="Z993" s="5" t="s">
        <v>9355</v>
      </c>
      <c r="AA993" s="5" t="s">
        <v>5043</v>
      </c>
      <c r="AB993" s="5" t="s">
        <v>283</v>
      </c>
      <c r="AC993" s="5" t="s">
        <v>181</v>
      </c>
      <c r="AD993" s="5" t="s">
        <v>182</v>
      </c>
      <c r="AE993" s="5" t="s">
        <v>183</v>
      </c>
      <c r="AF993" s="5" t="s">
        <v>52</v>
      </c>
      <c r="AG993" s="5" t="s">
        <v>52</v>
      </c>
      <c r="AH993" s="5" t="s">
        <v>184</v>
      </c>
      <c r="AI993" s="5" t="s">
        <v>9348</v>
      </c>
      <c r="AJ993" s="5" t="s">
        <v>9350</v>
      </c>
      <c r="AK993" s="5" t="s">
        <v>9356</v>
      </c>
    </row>
    <row r="994" ht="15.75" customHeight="1">
      <c r="A994" s="5" t="s">
        <v>9357</v>
      </c>
      <c r="B994" s="5" t="s">
        <v>9358</v>
      </c>
      <c r="C994" s="5" t="s">
        <v>169</v>
      </c>
      <c r="D994" s="6">
        <v>44374.0</v>
      </c>
      <c r="E994" s="5">
        <v>20046.0</v>
      </c>
      <c r="F994" s="5">
        <v>9112.0</v>
      </c>
      <c r="G994" s="5" t="s">
        <v>412</v>
      </c>
      <c r="H994" s="5" t="s">
        <v>530</v>
      </c>
      <c r="I994" s="5" t="s">
        <v>9359</v>
      </c>
      <c r="J994" s="5" t="s">
        <v>414</v>
      </c>
      <c r="K994" s="5" t="s">
        <v>1059</v>
      </c>
      <c r="L994" s="5" t="s">
        <v>9360</v>
      </c>
      <c r="M994" s="5" t="s">
        <v>7677</v>
      </c>
      <c r="N994" s="5">
        <v>2048.0</v>
      </c>
      <c r="O994" s="5">
        <v>1.0</v>
      </c>
      <c r="P994" s="5" t="s">
        <v>9361</v>
      </c>
      <c r="Q994" s="5">
        <v>2210.0</v>
      </c>
      <c r="R994" s="5">
        <v>946.0</v>
      </c>
      <c r="S994" s="5" t="s">
        <v>53</v>
      </c>
      <c r="T994" s="5">
        <v>29.0</v>
      </c>
      <c r="U994" s="5" t="s">
        <v>93</v>
      </c>
      <c r="V994" s="5" t="s">
        <v>9362</v>
      </c>
      <c r="W994" s="5" t="s">
        <v>52</v>
      </c>
      <c r="X994" s="5" t="s">
        <v>52</v>
      </c>
      <c r="Y994" s="5" t="s">
        <v>9189</v>
      </c>
      <c r="Z994" s="5" t="s">
        <v>9363</v>
      </c>
      <c r="AA994" s="5" t="s">
        <v>235</v>
      </c>
      <c r="AB994" s="5" t="s">
        <v>52</v>
      </c>
      <c r="AC994" s="5" t="s">
        <v>216</v>
      </c>
      <c r="AD994" s="5" t="s">
        <v>217</v>
      </c>
      <c r="AE994" s="5" t="s">
        <v>218</v>
      </c>
      <c r="AF994" s="5" t="s">
        <v>52</v>
      </c>
      <c r="AG994" s="5" t="s">
        <v>52</v>
      </c>
      <c r="AH994" s="5" t="s">
        <v>52</v>
      </c>
      <c r="AI994" s="5" t="s">
        <v>64</v>
      </c>
      <c r="AJ994" s="5" t="s">
        <v>9364</v>
      </c>
      <c r="AK994" s="5" t="s">
        <v>79</v>
      </c>
    </row>
    <row r="995" ht="15.75" customHeight="1">
      <c r="A995" s="5" t="s">
        <v>9365</v>
      </c>
      <c r="B995" s="5" t="s">
        <v>4346</v>
      </c>
      <c r="C995" s="5" t="s">
        <v>6396</v>
      </c>
      <c r="D995" s="6">
        <v>44374.0</v>
      </c>
      <c r="E995" s="5">
        <v>28624.0</v>
      </c>
      <c r="F995" s="5">
        <v>13011.0</v>
      </c>
      <c r="G995" s="5" t="s">
        <v>422</v>
      </c>
      <c r="H995" s="5" t="s">
        <v>45</v>
      </c>
      <c r="I995" s="5" t="s">
        <v>8328</v>
      </c>
      <c r="J995" s="5" t="s">
        <v>424</v>
      </c>
      <c r="K995" s="5" t="s">
        <v>9366</v>
      </c>
      <c r="L995" s="5" t="s">
        <v>6611</v>
      </c>
      <c r="M995" s="5" t="s">
        <v>8551</v>
      </c>
      <c r="N995" s="5">
        <v>11556.0</v>
      </c>
      <c r="O995" s="5">
        <v>1.0</v>
      </c>
      <c r="P995" s="5" t="s">
        <v>9367</v>
      </c>
      <c r="Q995" s="5">
        <v>4510.0</v>
      </c>
      <c r="R995" s="5">
        <v>1957.0</v>
      </c>
      <c r="S995" s="5" t="s">
        <v>69</v>
      </c>
      <c r="T995" s="5">
        <v>66.0</v>
      </c>
      <c r="U995" s="5" t="s">
        <v>93</v>
      </c>
      <c r="V995" s="5" t="s">
        <v>9368</v>
      </c>
      <c r="W995" s="5" t="s">
        <v>71</v>
      </c>
      <c r="X995" s="5" t="s">
        <v>52</v>
      </c>
      <c r="Y995" s="5" t="s">
        <v>9217</v>
      </c>
      <c r="Z995" s="5" t="s">
        <v>9369</v>
      </c>
      <c r="AA995" s="5" t="s">
        <v>180</v>
      </c>
      <c r="AB995" s="5" t="s">
        <v>52</v>
      </c>
      <c r="AC995" s="5" t="s">
        <v>216</v>
      </c>
      <c r="AD995" s="5" t="s">
        <v>217</v>
      </c>
      <c r="AE995" s="5" t="s">
        <v>218</v>
      </c>
      <c r="AF995" s="5" t="s">
        <v>52</v>
      </c>
      <c r="AG995" s="5" t="s">
        <v>52</v>
      </c>
      <c r="AH995" s="5" t="s">
        <v>52</v>
      </c>
      <c r="AI995" s="5" t="s">
        <v>4346</v>
      </c>
      <c r="AJ995" s="5" t="s">
        <v>6611</v>
      </c>
      <c r="AK995" s="5" t="s">
        <v>9370</v>
      </c>
    </row>
    <row r="996" ht="15.75" customHeight="1">
      <c r="A996" s="5" t="s">
        <v>9371</v>
      </c>
      <c r="B996" s="5" t="s">
        <v>8260</v>
      </c>
      <c r="C996" s="5" t="s">
        <v>8261</v>
      </c>
      <c r="D996" s="6">
        <v>44372.0</v>
      </c>
      <c r="E996" s="5">
        <v>225390.0</v>
      </c>
      <c r="F996" s="5">
        <v>102450.0</v>
      </c>
      <c r="G996" s="5" t="s">
        <v>2180</v>
      </c>
      <c r="H996" s="5" t="s">
        <v>84</v>
      </c>
      <c r="I996" s="5" t="s">
        <v>8605</v>
      </c>
      <c r="J996" s="5" t="s">
        <v>532</v>
      </c>
      <c r="K996" s="5" t="s">
        <v>9372</v>
      </c>
      <c r="L996" s="5" t="s">
        <v>8476</v>
      </c>
      <c r="M996" s="5" t="s">
        <v>8477</v>
      </c>
      <c r="N996" s="5">
        <v>2035.0</v>
      </c>
      <c r="O996" s="5">
        <v>4.0</v>
      </c>
      <c r="P996" s="5" t="s">
        <v>9343</v>
      </c>
      <c r="Q996" s="5" t="s">
        <v>691</v>
      </c>
      <c r="R996" s="5">
        <v>160.0</v>
      </c>
      <c r="S996" s="5" t="s">
        <v>53</v>
      </c>
      <c r="T996" s="5">
        <v>0.0</v>
      </c>
      <c r="U996" s="5" t="s">
        <v>52</v>
      </c>
      <c r="V996" s="5" t="s">
        <v>9373</v>
      </c>
      <c r="W996" s="5" t="s">
        <v>55</v>
      </c>
      <c r="X996" s="5" t="s">
        <v>9344</v>
      </c>
      <c r="Y996" s="5" t="s">
        <v>9345</v>
      </c>
      <c r="Z996" s="5" t="s">
        <v>9346</v>
      </c>
      <c r="AA996" s="5" t="s">
        <v>260</v>
      </c>
      <c r="AB996" s="5" t="s">
        <v>52</v>
      </c>
      <c r="AC996" s="5" t="s">
        <v>8481</v>
      </c>
      <c r="AD996" s="5" t="s">
        <v>8482</v>
      </c>
      <c r="AE996" s="5" t="s">
        <v>8483</v>
      </c>
      <c r="AF996" s="5" t="s">
        <v>52</v>
      </c>
      <c r="AG996" s="5" t="s">
        <v>52</v>
      </c>
      <c r="AH996" s="5" t="s">
        <v>8484</v>
      </c>
      <c r="AI996" s="5" t="s">
        <v>8260</v>
      </c>
      <c r="AJ996" s="5" t="s">
        <v>8485</v>
      </c>
      <c r="AK996" s="5" t="s">
        <v>8998</v>
      </c>
    </row>
    <row r="997" ht="15.75" customHeight="1">
      <c r="A997" s="5" t="s">
        <v>9374</v>
      </c>
      <c r="B997" s="5" t="s">
        <v>9375</v>
      </c>
      <c r="C997" s="5" t="s">
        <v>9376</v>
      </c>
      <c r="D997" s="6">
        <v>44370.0</v>
      </c>
      <c r="E997" s="5">
        <v>8196.0</v>
      </c>
      <c r="F997" s="5">
        <v>3725.0</v>
      </c>
      <c r="G997" s="5" t="s">
        <v>963</v>
      </c>
      <c r="H997" s="5" t="s">
        <v>2784</v>
      </c>
      <c r="I997" s="5" t="s">
        <v>9377</v>
      </c>
      <c r="J997" s="5" t="s">
        <v>965</v>
      </c>
      <c r="K997" s="5" t="s">
        <v>391</v>
      </c>
      <c r="L997" s="5" t="s">
        <v>9378</v>
      </c>
      <c r="M997" s="5" t="s">
        <v>9379</v>
      </c>
      <c r="N997" s="5">
        <v>30096.0</v>
      </c>
      <c r="O997" s="5">
        <v>1.0</v>
      </c>
      <c r="P997" s="5" t="s">
        <v>9380</v>
      </c>
      <c r="Q997" s="5" t="s">
        <v>244</v>
      </c>
      <c r="R997" s="5">
        <v>26.0</v>
      </c>
      <c r="S997" s="5" t="s">
        <v>69</v>
      </c>
      <c r="T997" s="5">
        <v>41.0</v>
      </c>
      <c r="U997" s="5" t="s">
        <v>70</v>
      </c>
      <c r="V997" s="5" t="s">
        <v>9381</v>
      </c>
      <c r="W997" s="5" t="s">
        <v>71</v>
      </c>
      <c r="X997" s="5" t="s">
        <v>52</v>
      </c>
      <c r="Y997" s="5" t="s">
        <v>9382</v>
      </c>
      <c r="Z997" s="5" t="s">
        <v>9383</v>
      </c>
      <c r="AA997" s="5" t="s">
        <v>604</v>
      </c>
      <c r="AB997" s="5" t="s">
        <v>52</v>
      </c>
      <c r="AC997" s="5" t="s">
        <v>72</v>
      </c>
      <c r="AD997" s="5" t="s">
        <v>73</v>
      </c>
      <c r="AE997" s="5" t="s">
        <v>74</v>
      </c>
      <c r="AF997" s="5" t="s">
        <v>75</v>
      </c>
      <c r="AG997" s="5" t="s">
        <v>76</v>
      </c>
      <c r="AH997" s="5" t="s">
        <v>77</v>
      </c>
      <c r="AI997" s="5" t="s">
        <v>9375</v>
      </c>
      <c r="AJ997" s="5" t="s">
        <v>9384</v>
      </c>
      <c r="AK997" s="5" t="s">
        <v>2594</v>
      </c>
    </row>
    <row r="998" ht="15.75" customHeight="1">
      <c r="A998" s="5" t="s">
        <v>9385</v>
      </c>
      <c r="B998" s="5" t="s">
        <v>8954</v>
      </c>
      <c r="C998" s="5" t="s">
        <v>8674</v>
      </c>
      <c r="D998" s="6">
        <v>44370.0</v>
      </c>
      <c r="E998" s="5">
        <v>291605.0</v>
      </c>
      <c r="F998" s="5">
        <v>132548.0</v>
      </c>
      <c r="G998" s="5" t="s">
        <v>2212</v>
      </c>
      <c r="H998" s="5" t="s">
        <v>189</v>
      </c>
      <c r="I998" s="5" t="s">
        <v>9386</v>
      </c>
      <c r="J998" s="5" t="s">
        <v>2214</v>
      </c>
      <c r="K998" s="5" t="s">
        <v>9387</v>
      </c>
      <c r="L998" s="5" t="s">
        <v>8957</v>
      </c>
      <c r="M998" s="5" t="s">
        <v>9388</v>
      </c>
      <c r="N998" s="5" t="s">
        <v>52</v>
      </c>
      <c r="O998" s="5">
        <v>6.0</v>
      </c>
      <c r="P998" s="5" t="s">
        <v>9389</v>
      </c>
      <c r="Q998" s="5" t="s">
        <v>1076</v>
      </c>
      <c r="R998" s="5">
        <v>581.0</v>
      </c>
      <c r="S998" s="5" t="s">
        <v>115</v>
      </c>
      <c r="T998" s="5">
        <v>121.0</v>
      </c>
      <c r="U998" s="5" t="s">
        <v>70</v>
      </c>
      <c r="V998" s="5" t="s">
        <v>9390</v>
      </c>
      <c r="W998" s="5" t="s">
        <v>52</v>
      </c>
      <c r="X998" s="5" t="s">
        <v>52</v>
      </c>
      <c r="Y998" s="5" t="s">
        <v>9391</v>
      </c>
      <c r="Z998" s="5" t="s">
        <v>9392</v>
      </c>
      <c r="AA998" s="5" t="s">
        <v>162</v>
      </c>
      <c r="AB998" s="5" t="s">
        <v>52</v>
      </c>
      <c r="AC998" s="5" t="s">
        <v>72</v>
      </c>
      <c r="AD998" s="5" t="s">
        <v>73</v>
      </c>
      <c r="AE998" s="5" t="s">
        <v>74</v>
      </c>
      <c r="AF998" s="5" t="s">
        <v>75</v>
      </c>
      <c r="AG998" s="5" t="s">
        <v>76</v>
      </c>
      <c r="AH998" s="5" t="s">
        <v>77</v>
      </c>
      <c r="AI998" s="5" t="s">
        <v>9393</v>
      </c>
      <c r="AJ998" s="5" t="s">
        <v>9394</v>
      </c>
      <c r="AK998" s="5" t="s">
        <v>2223</v>
      </c>
    </row>
    <row r="999" ht="15.75" customHeight="1">
      <c r="A999" s="5" t="s">
        <v>9395</v>
      </c>
      <c r="B999" s="5" t="s">
        <v>8954</v>
      </c>
      <c r="C999" s="5" t="s">
        <v>8674</v>
      </c>
      <c r="D999" s="6">
        <v>44370.0</v>
      </c>
      <c r="E999" s="5">
        <v>308250.0</v>
      </c>
      <c r="F999" s="5">
        <v>140114.0</v>
      </c>
      <c r="G999" s="5" t="s">
        <v>2212</v>
      </c>
      <c r="H999" s="5" t="s">
        <v>189</v>
      </c>
      <c r="I999" s="5" t="s">
        <v>9386</v>
      </c>
      <c r="J999" s="5" t="s">
        <v>2214</v>
      </c>
      <c r="K999" s="5" t="s">
        <v>9387</v>
      </c>
      <c r="L999" s="5" t="s">
        <v>8957</v>
      </c>
      <c r="M999" s="5" t="s">
        <v>9388</v>
      </c>
      <c r="N999" s="5" t="s">
        <v>52</v>
      </c>
      <c r="O999" s="5">
        <v>6.0</v>
      </c>
      <c r="P999" s="5" t="s">
        <v>9396</v>
      </c>
      <c r="Q999" s="5" t="s">
        <v>1076</v>
      </c>
      <c r="R999" s="5">
        <v>504.0</v>
      </c>
      <c r="S999" s="5" t="s">
        <v>115</v>
      </c>
      <c r="T999" s="5">
        <v>121.0</v>
      </c>
      <c r="U999" s="5" t="s">
        <v>70</v>
      </c>
      <c r="V999" s="5" t="s">
        <v>9397</v>
      </c>
      <c r="W999" s="5" t="s">
        <v>52</v>
      </c>
      <c r="X999" s="5" t="s">
        <v>52</v>
      </c>
      <c r="Y999" s="5" t="s">
        <v>9391</v>
      </c>
      <c r="Z999" s="5" t="s">
        <v>9398</v>
      </c>
      <c r="AA999" s="5" t="s">
        <v>162</v>
      </c>
      <c r="AB999" s="5" t="s">
        <v>52</v>
      </c>
      <c r="AC999" s="5" t="s">
        <v>72</v>
      </c>
      <c r="AD999" s="5" t="s">
        <v>73</v>
      </c>
      <c r="AE999" s="5" t="s">
        <v>74</v>
      </c>
      <c r="AF999" s="5" t="s">
        <v>75</v>
      </c>
      <c r="AG999" s="5" t="s">
        <v>76</v>
      </c>
      <c r="AH999" s="5" t="s">
        <v>77</v>
      </c>
      <c r="AI999" s="5" t="s">
        <v>9393</v>
      </c>
      <c r="AJ999" s="5" t="s">
        <v>9394</v>
      </c>
      <c r="AK999" s="5" t="s">
        <v>2223</v>
      </c>
    </row>
    <row r="1000" ht="15.75" customHeight="1">
      <c r="A1000" s="5" t="s">
        <v>9399</v>
      </c>
      <c r="B1000" s="5" t="s">
        <v>9400</v>
      </c>
      <c r="C1000" s="5" t="s">
        <v>102</v>
      </c>
      <c r="D1000" s="6">
        <v>44368.0</v>
      </c>
      <c r="E1000" s="5">
        <v>2238.0</v>
      </c>
      <c r="F1000" s="5">
        <v>1017.0</v>
      </c>
      <c r="G1000" s="5" t="s">
        <v>963</v>
      </c>
      <c r="H1000" s="5" t="s">
        <v>149</v>
      </c>
      <c r="I1000" s="5" t="s">
        <v>1354</v>
      </c>
      <c r="J1000" s="5" t="s">
        <v>965</v>
      </c>
      <c r="K1000" s="5" t="s">
        <v>391</v>
      </c>
      <c r="L1000" s="5" t="s">
        <v>9401</v>
      </c>
      <c r="M1000" s="5" t="s">
        <v>102</v>
      </c>
      <c r="N1000" s="5">
        <v>7632.0</v>
      </c>
      <c r="O1000" s="5">
        <v>1.0</v>
      </c>
      <c r="P1000" s="5" t="s">
        <v>9402</v>
      </c>
      <c r="Q1000" s="5" t="s">
        <v>244</v>
      </c>
      <c r="R1000" s="5">
        <v>24.0</v>
      </c>
      <c r="S1000" s="5" t="s">
        <v>69</v>
      </c>
      <c r="T1000" s="5">
        <v>11.0</v>
      </c>
      <c r="U1000" s="5" t="s">
        <v>70</v>
      </c>
      <c r="V1000" s="5" t="s">
        <v>9403</v>
      </c>
      <c r="W1000" s="5" t="s">
        <v>55</v>
      </c>
      <c r="X1000" s="5" t="s">
        <v>9404</v>
      </c>
      <c r="Y1000" s="5" t="s">
        <v>9405</v>
      </c>
      <c r="Z1000" s="5" t="s">
        <v>9406</v>
      </c>
      <c r="AA1000" s="5" t="s">
        <v>604</v>
      </c>
      <c r="AB1000" s="5" t="s">
        <v>52</v>
      </c>
      <c r="AC1000" s="5" t="s">
        <v>72</v>
      </c>
      <c r="AD1000" s="5" t="s">
        <v>73</v>
      </c>
      <c r="AE1000" s="5" t="s">
        <v>74</v>
      </c>
      <c r="AF1000" s="5" t="s">
        <v>75</v>
      </c>
      <c r="AG1000" s="5" t="s">
        <v>76</v>
      </c>
      <c r="AH1000" s="5" t="s">
        <v>77</v>
      </c>
      <c r="AI1000" s="5" t="s">
        <v>102</v>
      </c>
      <c r="AJ1000" s="5" t="s">
        <v>102</v>
      </c>
      <c r="AK1000" s="5" t="s">
        <v>2594</v>
      </c>
    </row>
    <row r="1001" ht="15.75" customHeight="1">
      <c r="A1001" s="5" t="s">
        <v>9407</v>
      </c>
      <c r="B1001" s="5" t="s">
        <v>9408</v>
      </c>
      <c r="C1001" s="5" t="s">
        <v>9409</v>
      </c>
      <c r="D1001" s="6">
        <v>44368.0</v>
      </c>
      <c r="E1001" s="5">
        <v>43050.0</v>
      </c>
      <c r="F1001" s="5">
        <v>19568.0</v>
      </c>
      <c r="G1001" s="5" t="s">
        <v>170</v>
      </c>
      <c r="H1001" s="5" t="s">
        <v>149</v>
      </c>
      <c r="I1001" s="5" t="s">
        <v>9410</v>
      </c>
      <c r="J1001" s="5" t="s">
        <v>170</v>
      </c>
      <c r="K1001" s="5" t="s">
        <v>4708</v>
      </c>
      <c r="L1001" s="5" t="s">
        <v>9411</v>
      </c>
      <c r="M1001" s="5" t="s">
        <v>9412</v>
      </c>
      <c r="N1001" s="5">
        <v>94010.0</v>
      </c>
      <c r="O1001" s="5">
        <v>3.0</v>
      </c>
      <c r="P1001" s="5" t="s">
        <v>9413</v>
      </c>
      <c r="Q1001" s="5" t="s">
        <v>2662</v>
      </c>
      <c r="R1001" s="5">
        <v>336.0</v>
      </c>
      <c r="S1001" s="5" t="s">
        <v>69</v>
      </c>
      <c r="T1001" s="5">
        <v>156.0</v>
      </c>
      <c r="U1001" s="5" t="s">
        <v>93</v>
      </c>
      <c r="V1001" s="5" t="s">
        <v>9414</v>
      </c>
      <c r="W1001" s="5" t="s">
        <v>71</v>
      </c>
      <c r="X1001" s="5" t="s">
        <v>52</v>
      </c>
      <c r="Y1001" s="5" t="s">
        <v>9415</v>
      </c>
      <c r="Z1001" s="5" t="s">
        <v>9416</v>
      </c>
      <c r="AA1001" s="5" t="s">
        <v>59</v>
      </c>
      <c r="AB1001" s="5" t="s">
        <v>52</v>
      </c>
      <c r="AC1001" s="5" t="s">
        <v>216</v>
      </c>
      <c r="AD1001" s="5" t="s">
        <v>217</v>
      </c>
      <c r="AE1001" s="5" t="s">
        <v>218</v>
      </c>
      <c r="AF1001" s="5" t="s">
        <v>52</v>
      </c>
      <c r="AG1001" s="5" t="s">
        <v>52</v>
      </c>
      <c r="AH1001" s="5" t="s">
        <v>52</v>
      </c>
      <c r="AI1001" s="5" t="s">
        <v>9408</v>
      </c>
      <c r="AJ1001" s="5" t="s">
        <v>9411</v>
      </c>
      <c r="AK1001" s="5" t="s">
        <v>7151</v>
      </c>
    </row>
    <row r="1002" ht="15.75" customHeight="1">
      <c r="A1002" s="5" t="s">
        <v>9417</v>
      </c>
      <c r="B1002" s="5" t="s">
        <v>8981</v>
      </c>
      <c r="C1002" s="5" t="s">
        <v>8440</v>
      </c>
      <c r="D1002" s="6">
        <v>44367.0</v>
      </c>
      <c r="E1002" s="5">
        <v>368962.0</v>
      </c>
      <c r="F1002" s="5">
        <v>167710.0</v>
      </c>
      <c r="G1002" s="5" t="s">
        <v>2967</v>
      </c>
      <c r="H1002" s="5" t="s">
        <v>131</v>
      </c>
      <c r="I1002" s="5" t="s">
        <v>9418</v>
      </c>
      <c r="J1002" s="5" t="s">
        <v>1460</v>
      </c>
      <c r="K1002" s="5" t="s">
        <v>7212</v>
      </c>
      <c r="L1002" s="5" t="s">
        <v>8982</v>
      </c>
      <c r="M1002" s="5" t="s">
        <v>8444</v>
      </c>
      <c r="N1002" s="5">
        <v>33122.0</v>
      </c>
      <c r="O1002" s="5">
        <v>8.0</v>
      </c>
      <c r="P1002" s="5" t="s">
        <v>9419</v>
      </c>
      <c r="Q1002" s="5" t="s">
        <v>52</v>
      </c>
      <c r="R1002" s="5">
        <v>328.0</v>
      </c>
      <c r="S1002" s="5" t="s">
        <v>53</v>
      </c>
      <c r="T1002" s="5">
        <v>330.0</v>
      </c>
      <c r="U1002" s="5" t="s">
        <v>93</v>
      </c>
      <c r="V1002" s="5" t="s">
        <v>9420</v>
      </c>
      <c r="W1002" s="5" t="s">
        <v>71</v>
      </c>
      <c r="X1002" s="5" t="s">
        <v>52</v>
      </c>
      <c r="Y1002" s="5" t="s">
        <v>9421</v>
      </c>
      <c r="Z1002" s="5" t="s">
        <v>9422</v>
      </c>
      <c r="AA1002" s="5" t="s">
        <v>180</v>
      </c>
      <c r="AB1002" s="5" t="s">
        <v>52</v>
      </c>
      <c r="AC1002" s="5" t="s">
        <v>216</v>
      </c>
      <c r="AD1002" s="5" t="s">
        <v>217</v>
      </c>
      <c r="AE1002" s="5" t="s">
        <v>218</v>
      </c>
      <c r="AF1002" s="5" t="s">
        <v>52</v>
      </c>
      <c r="AG1002" s="5" t="s">
        <v>52</v>
      </c>
      <c r="AH1002" s="5" t="s">
        <v>52</v>
      </c>
      <c r="AI1002" s="5" t="s">
        <v>8981</v>
      </c>
      <c r="AJ1002" s="5" t="s">
        <v>8982</v>
      </c>
      <c r="AK1002" s="5" t="s">
        <v>2189</v>
      </c>
    </row>
    <row r="1003" ht="15.75" customHeight="1">
      <c r="A1003" s="5" t="s">
        <v>9423</v>
      </c>
      <c r="B1003" s="5" t="s">
        <v>9424</v>
      </c>
      <c r="C1003" s="5" t="s">
        <v>9425</v>
      </c>
      <c r="D1003" s="6">
        <v>44366.0</v>
      </c>
      <c r="E1003" s="5">
        <v>85800.0</v>
      </c>
      <c r="F1003" s="5">
        <v>39000.0</v>
      </c>
      <c r="G1003" s="5" t="s">
        <v>4585</v>
      </c>
      <c r="H1003" s="5" t="s">
        <v>2784</v>
      </c>
      <c r="I1003" s="5" t="s">
        <v>9426</v>
      </c>
      <c r="J1003" s="5" t="s">
        <v>274</v>
      </c>
      <c r="K1003" s="5" t="s">
        <v>4507</v>
      </c>
      <c r="L1003" s="5" t="s">
        <v>9427</v>
      </c>
      <c r="M1003" s="5" t="s">
        <v>9428</v>
      </c>
      <c r="N1003" s="5">
        <v>91746.0</v>
      </c>
      <c r="O1003" s="5">
        <v>2.0</v>
      </c>
      <c r="P1003" s="5" t="s">
        <v>9429</v>
      </c>
      <c r="Q1003" s="5" t="s">
        <v>156</v>
      </c>
      <c r="R1003" s="5">
        <v>48.0</v>
      </c>
      <c r="S1003" s="5" t="s">
        <v>53</v>
      </c>
      <c r="T1003" s="5">
        <v>0.0</v>
      </c>
      <c r="U1003" s="5" t="s">
        <v>52</v>
      </c>
      <c r="V1003" s="5" t="s">
        <v>9430</v>
      </c>
      <c r="W1003" s="5" t="s">
        <v>71</v>
      </c>
      <c r="X1003" s="5" t="s">
        <v>52</v>
      </c>
      <c r="Y1003" s="5" t="s">
        <v>9431</v>
      </c>
      <c r="Z1003" s="5" t="s">
        <v>9432</v>
      </c>
      <c r="AA1003" s="5" t="s">
        <v>1553</v>
      </c>
      <c r="AB1003" s="5" t="s">
        <v>52</v>
      </c>
      <c r="AC1003" s="5" t="s">
        <v>3589</v>
      </c>
      <c r="AD1003" s="5" t="s">
        <v>3590</v>
      </c>
      <c r="AE1003" s="5" t="s">
        <v>3591</v>
      </c>
      <c r="AF1003" s="5" t="s">
        <v>52</v>
      </c>
      <c r="AG1003" s="5" t="s">
        <v>52</v>
      </c>
      <c r="AH1003" s="5" t="s">
        <v>3592</v>
      </c>
      <c r="AI1003" s="5" t="s">
        <v>9424</v>
      </c>
      <c r="AJ1003" s="5" t="s">
        <v>9433</v>
      </c>
      <c r="AK1003" s="5" t="s">
        <v>9434</v>
      </c>
    </row>
    <row r="1004" ht="15.75" customHeight="1">
      <c r="A1004" s="5" t="s">
        <v>9435</v>
      </c>
      <c r="B1004" s="5" t="s">
        <v>8917</v>
      </c>
      <c r="C1004" s="5" t="s">
        <v>5603</v>
      </c>
      <c r="D1004" s="6">
        <v>44364.0</v>
      </c>
      <c r="E1004" s="5">
        <v>191999.0</v>
      </c>
      <c r="F1004" s="5">
        <v>87272.0</v>
      </c>
      <c r="G1004" s="5" t="s">
        <v>1419</v>
      </c>
      <c r="H1004" s="5" t="s">
        <v>480</v>
      </c>
      <c r="I1004" s="5" t="s">
        <v>8918</v>
      </c>
      <c r="J1004" s="5" t="s">
        <v>256</v>
      </c>
      <c r="K1004" s="5" t="s">
        <v>3678</v>
      </c>
      <c r="L1004" s="5" t="s">
        <v>9159</v>
      </c>
      <c r="M1004" s="5" t="s">
        <v>9159</v>
      </c>
      <c r="N1004" s="5" t="s">
        <v>52</v>
      </c>
      <c r="O1004" s="5">
        <v>3.0</v>
      </c>
      <c r="P1004" s="5" t="s">
        <v>9436</v>
      </c>
      <c r="Q1004" s="5" t="s">
        <v>2229</v>
      </c>
      <c r="R1004" s="5">
        <v>147.0</v>
      </c>
      <c r="S1004" s="5" t="s">
        <v>1077</v>
      </c>
      <c r="T1004" s="5">
        <v>2314.0</v>
      </c>
      <c r="U1004" s="5" t="s">
        <v>158</v>
      </c>
      <c r="V1004" s="5" t="s">
        <v>9437</v>
      </c>
      <c r="W1004" s="5" t="s">
        <v>52</v>
      </c>
      <c r="X1004" s="5" t="s">
        <v>52</v>
      </c>
      <c r="Y1004" s="5" t="s">
        <v>9438</v>
      </c>
      <c r="Z1004" s="5" t="s">
        <v>9439</v>
      </c>
      <c r="AA1004" s="5" t="s">
        <v>604</v>
      </c>
      <c r="AB1004" s="5" t="s">
        <v>52</v>
      </c>
      <c r="AC1004" s="5" t="s">
        <v>163</v>
      </c>
      <c r="AD1004" s="5" t="s">
        <v>164</v>
      </c>
      <c r="AE1004" s="5" t="s">
        <v>165</v>
      </c>
      <c r="AF1004" s="5" t="s">
        <v>52</v>
      </c>
      <c r="AG1004" s="5" t="s">
        <v>52</v>
      </c>
      <c r="AH1004" s="5" t="s">
        <v>52</v>
      </c>
      <c r="AI1004" s="5" t="s">
        <v>8177</v>
      </c>
      <c r="AJ1004" s="5" t="s">
        <v>9440</v>
      </c>
      <c r="AK1004" s="5" t="s">
        <v>5337</v>
      </c>
    </row>
    <row r="1005" ht="15.75" customHeight="1">
      <c r="A1005" s="5" t="s">
        <v>9441</v>
      </c>
      <c r="B1005" s="5" t="s">
        <v>9442</v>
      </c>
      <c r="C1005" s="5" t="s">
        <v>9443</v>
      </c>
      <c r="D1005" s="6">
        <v>44359.0</v>
      </c>
      <c r="E1005" s="5">
        <v>1064810.0</v>
      </c>
      <c r="F1005" s="5">
        <v>484005.0</v>
      </c>
      <c r="G1005" s="5" t="s">
        <v>9444</v>
      </c>
      <c r="H1005" s="5" t="s">
        <v>9445</v>
      </c>
      <c r="I1005" s="5" t="s">
        <v>9446</v>
      </c>
      <c r="J1005" s="5" t="s">
        <v>256</v>
      </c>
      <c r="K1005" s="5" t="s">
        <v>9447</v>
      </c>
      <c r="L1005" s="5" t="s">
        <v>9448</v>
      </c>
      <c r="M1005" s="5" t="s">
        <v>9449</v>
      </c>
      <c r="N1005" s="5" t="s">
        <v>52</v>
      </c>
      <c r="O1005" s="5">
        <v>21.0</v>
      </c>
      <c r="P1005" s="5" t="s">
        <v>9450</v>
      </c>
      <c r="Q1005" s="5" t="s">
        <v>9451</v>
      </c>
      <c r="R1005" s="5">
        <v>374.0</v>
      </c>
      <c r="S1005" s="5" t="s">
        <v>115</v>
      </c>
      <c r="T1005" s="5">
        <v>563.0</v>
      </c>
      <c r="U1005" s="5" t="s">
        <v>70</v>
      </c>
      <c r="V1005" s="5" t="s">
        <v>9452</v>
      </c>
      <c r="W1005" s="5" t="s">
        <v>52</v>
      </c>
      <c r="X1005" s="5" t="s">
        <v>52</v>
      </c>
      <c r="Y1005" s="5" t="s">
        <v>9453</v>
      </c>
      <c r="Z1005" s="5" t="s">
        <v>9454</v>
      </c>
      <c r="AA1005" s="5" t="s">
        <v>59</v>
      </c>
      <c r="AB1005" s="5" t="s">
        <v>52</v>
      </c>
      <c r="AC1005" s="5" t="s">
        <v>72</v>
      </c>
      <c r="AD1005" s="5" t="s">
        <v>73</v>
      </c>
      <c r="AE1005" s="5" t="s">
        <v>74</v>
      </c>
      <c r="AF1005" s="5" t="s">
        <v>75</v>
      </c>
      <c r="AG1005" s="5" t="s">
        <v>76</v>
      </c>
      <c r="AH1005" s="5" t="s">
        <v>77</v>
      </c>
      <c r="AI1005" s="5" t="s">
        <v>9455</v>
      </c>
      <c r="AJ1005" s="5" t="s">
        <v>9456</v>
      </c>
      <c r="AK1005" s="5" t="s">
        <v>9457</v>
      </c>
    </row>
    <row r="1006" ht="15.75" customHeight="1">
      <c r="A1006" s="5" t="s">
        <v>9458</v>
      </c>
      <c r="B1006" s="5" t="s">
        <v>3666</v>
      </c>
      <c r="C1006" s="5" t="s">
        <v>3785</v>
      </c>
      <c r="D1006" s="6">
        <v>44356.0</v>
      </c>
      <c r="E1006" s="5">
        <v>168.0</v>
      </c>
      <c r="F1006" s="5">
        <v>76.0</v>
      </c>
      <c r="G1006" s="5" t="s">
        <v>634</v>
      </c>
      <c r="H1006" s="5" t="s">
        <v>171</v>
      </c>
      <c r="I1006" s="5" t="s">
        <v>6994</v>
      </c>
      <c r="J1006" s="5" t="s">
        <v>274</v>
      </c>
      <c r="K1006" s="5" t="s">
        <v>9459</v>
      </c>
      <c r="L1006" s="5" t="s">
        <v>9460</v>
      </c>
      <c r="M1006" s="5" t="s">
        <v>9461</v>
      </c>
      <c r="N1006" s="5" t="s">
        <v>52</v>
      </c>
      <c r="O1006" s="5">
        <v>1.0</v>
      </c>
      <c r="P1006" s="5" t="s">
        <v>9462</v>
      </c>
      <c r="Q1006" s="5" t="s">
        <v>1563</v>
      </c>
      <c r="R1006" s="5">
        <v>9.0</v>
      </c>
      <c r="S1006" s="5" t="s">
        <v>69</v>
      </c>
      <c r="T1006" s="5">
        <v>0.0</v>
      </c>
      <c r="U1006" s="5" t="s">
        <v>70</v>
      </c>
      <c r="V1006" s="5" t="s">
        <v>9463</v>
      </c>
      <c r="W1006" s="5" t="s">
        <v>52</v>
      </c>
      <c r="X1006" s="5" t="s">
        <v>52</v>
      </c>
      <c r="Y1006" s="5" t="s">
        <v>9464</v>
      </c>
      <c r="Z1006" s="5" t="s">
        <v>9465</v>
      </c>
      <c r="AA1006" s="5" t="s">
        <v>260</v>
      </c>
      <c r="AB1006" s="5" t="s">
        <v>52</v>
      </c>
      <c r="AC1006" s="5" t="s">
        <v>72</v>
      </c>
      <c r="AD1006" s="5" t="s">
        <v>73</v>
      </c>
      <c r="AE1006" s="5" t="s">
        <v>74</v>
      </c>
      <c r="AF1006" s="5" t="s">
        <v>75</v>
      </c>
      <c r="AG1006" s="5" t="s">
        <v>76</v>
      </c>
      <c r="AH1006" s="5" t="s">
        <v>77</v>
      </c>
      <c r="AI1006" s="5" t="s">
        <v>8854</v>
      </c>
      <c r="AJ1006" s="5" t="s">
        <v>9466</v>
      </c>
      <c r="AK1006" s="5" t="s">
        <v>525</v>
      </c>
    </row>
    <row r="1007" ht="15.75" customHeight="1">
      <c r="A1007" s="5" t="s">
        <v>9467</v>
      </c>
      <c r="B1007" s="5" t="s">
        <v>9468</v>
      </c>
      <c r="C1007" s="5" t="s">
        <v>9469</v>
      </c>
      <c r="D1007" s="6">
        <v>44356.0</v>
      </c>
      <c r="E1007" s="5">
        <v>142146.0</v>
      </c>
      <c r="F1007" s="5">
        <v>64612.0</v>
      </c>
      <c r="G1007" s="5" t="s">
        <v>2481</v>
      </c>
      <c r="H1007" s="5" t="s">
        <v>3215</v>
      </c>
      <c r="I1007" s="5" t="s">
        <v>8872</v>
      </c>
      <c r="J1007" s="5" t="s">
        <v>532</v>
      </c>
      <c r="K1007" s="5" t="s">
        <v>9470</v>
      </c>
      <c r="L1007" s="5" t="s">
        <v>9471</v>
      </c>
      <c r="M1007" s="5" t="s">
        <v>9472</v>
      </c>
      <c r="N1007" s="5">
        <v>32221.0</v>
      </c>
      <c r="O1007" s="5">
        <v>6.0</v>
      </c>
      <c r="P1007" s="5" t="s">
        <v>9473</v>
      </c>
      <c r="Q1007" s="5" t="s">
        <v>8967</v>
      </c>
      <c r="R1007" s="5">
        <v>4403.0</v>
      </c>
      <c r="S1007" s="5" t="s">
        <v>53</v>
      </c>
      <c r="T1007" s="5">
        <v>5.0</v>
      </c>
      <c r="U1007" s="5" t="s">
        <v>70</v>
      </c>
      <c r="V1007" s="5" t="s">
        <v>9474</v>
      </c>
      <c r="W1007" s="5" t="s">
        <v>52</v>
      </c>
      <c r="X1007" s="5" t="s">
        <v>52</v>
      </c>
      <c r="Y1007" s="5" t="s">
        <v>9464</v>
      </c>
      <c r="Z1007" s="5" t="s">
        <v>9475</v>
      </c>
      <c r="AA1007" s="5" t="s">
        <v>162</v>
      </c>
      <c r="AB1007" s="5" t="s">
        <v>52</v>
      </c>
      <c r="AC1007" s="5" t="s">
        <v>3974</v>
      </c>
      <c r="AD1007" s="5" t="s">
        <v>3975</v>
      </c>
      <c r="AE1007" s="5" t="s">
        <v>183</v>
      </c>
      <c r="AF1007" s="5" t="s">
        <v>52</v>
      </c>
      <c r="AG1007" s="5" t="s">
        <v>3976</v>
      </c>
      <c r="AH1007" s="5" t="s">
        <v>3977</v>
      </c>
      <c r="AI1007" s="5" t="s">
        <v>9476</v>
      </c>
      <c r="AJ1007" s="5" t="s">
        <v>9477</v>
      </c>
      <c r="AK1007" s="5" t="s">
        <v>9022</v>
      </c>
    </row>
    <row r="1008" ht="15.75" customHeight="1">
      <c r="A1008" s="5" t="s">
        <v>9478</v>
      </c>
      <c r="B1008" s="5" t="s">
        <v>9479</v>
      </c>
      <c r="C1008" s="5" t="s">
        <v>102</v>
      </c>
      <c r="D1008" s="6">
        <v>44355.0</v>
      </c>
      <c r="E1008" s="5">
        <v>565.0</v>
      </c>
      <c r="F1008" s="5">
        <v>257.0</v>
      </c>
      <c r="G1008" s="5" t="s">
        <v>479</v>
      </c>
      <c r="H1008" s="5" t="s">
        <v>272</v>
      </c>
      <c r="I1008" s="5" t="s">
        <v>9480</v>
      </c>
      <c r="J1008" s="5" t="s">
        <v>274</v>
      </c>
      <c r="K1008" s="5" t="s">
        <v>9481</v>
      </c>
      <c r="L1008" s="5" t="s">
        <v>9482</v>
      </c>
      <c r="M1008" s="5" t="s">
        <v>102</v>
      </c>
      <c r="N1008" s="5" t="s">
        <v>52</v>
      </c>
      <c r="O1008" s="5">
        <v>1.0</v>
      </c>
      <c r="P1008" s="5" t="s">
        <v>9483</v>
      </c>
      <c r="Q1008" s="5">
        <v>2200.0</v>
      </c>
      <c r="R1008" s="5">
        <v>23.0</v>
      </c>
      <c r="S1008" s="5" t="s">
        <v>69</v>
      </c>
      <c r="T1008" s="5">
        <v>0.0</v>
      </c>
      <c r="U1008" s="5" t="s">
        <v>52</v>
      </c>
      <c r="V1008" s="5" t="s">
        <v>9484</v>
      </c>
      <c r="W1008" s="5" t="s">
        <v>55</v>
      </c>
      <c r="X1008" s="5" t="s">
        <v>9485</v>
      </c>
      <c r="Y1008" s="5" t="s">
        <v>9486</v>
      </c>
      <c r="Z1008" s="5" t="s">
        <v>9487</v>
      </c>
      <c r="AA1008" s="5" t="s">
        <v>235</v>
      </c>
      <c r="AB1008" s="5" t="s">
        <v>52</v>
      </c>
      <c r="AC1008" s="5" t="s">
        <v>3225</v>
      </c>
      <c r="AD1008" s="5" t="s">
        <v>3226</v>
      </c>
      <c r="AE1008" s="5" t="s">
        <v>3227</v>
      </c>
      <c r="AF1008" s="5" t="s">
        <v>52</v>
      </c>
      <c r="AG1008" s="5" t="s">
        <v>52</v>
      </c>
      <c r="AH1008" s="5" t="s">
        <v>3228</v>
      </c>
      <c r="AI1008" s="5" t="s">
        <v>9479</v>
      </c>
      <c r="AJ1008" s="5" t="s">
        <v>9482</v>
      </c>
      <c r="AK1008" s="5" t="s">
        <v>404</v>
      </c>
    </row>
    <row r="1009" ht="15.75" customHeight="1">
      <c r="A1009" s="5" t="s">
        <v>9488</v>
      </c>
      <c r="B1009" s="5" t="s">
        <v>168</v>
      </c>
      <c r="C1009" s="5" t="s">
        <v>169</v>
      </c>
      <c r="D1009" s="6">
        <v>44355.0</v>
      </c>
      <c r="E1009" s="5">
        <v>39600.0</v>
      </c>
      <c r="F1009" s="5">
        <v>18000.0</v>
      </c>
      <c r="G1009" s="5" t="s">
        <v>613</v>
      </c>
      <c r="H1009" s="5" t="s">
        <v>171</v>
      </c>
      <c r="I1009" s="5" t="s">
        <v>9489</v>
      </c>
      <c r="J1009" s="5" t="s">
        <v>581</v>
      </c>
      <c r="K1009" s="5" t="s">
        <v>3712</v>
      </c>
      <c r="L1009" s="5" t="s">
        <v>174</v>
      </c>
      <c r="M1009" s="5" t="s">
        <v>175</v>
      </c>
      <c r="N1009" s="5" t="s">
        <v>52</v>
      </c>
      <c r="O1009" s="5">
        <v>1.0</v>
      </c>
      <c r="P1009" s="5" t="s">
        <v>9490</v>
      </c>
      <c r="Q1009" s="5">
        <v>4510.0</v>
      </c>
      <c r="R1009" s="5">
        <v>16830.0</v>
      </c>
      <c r="S1009" s="5" t="s">
        <v>115</v>
      </c>
      <c r="T1009" s="5">
        <v>0.0</v>
      </c>
      <c r="U1009" s="5" t="s">
        <v>52</v>
      </c>
      <c r="V1009" s="5" t="s">
        <v>9491</v>
      </c>
      <c r="W1009" s="5" t="s">
        <v>52</v>
      </c>
      <c r="X1009" s="5" t="s">
        <v>52</v>
      </c>
      <c r="Y1009" s="5" t="s">
        <v>9492</v>
      </c>
      <c r="Z1009" s="5" t="s">
        <v>9493</v>
      </c>
      <c r="AA1009" s="5" t="s">
        <v>59</v>
      </c>
      <c r="AB1009" s="5" t="s">
        <v>52</v>
      </c>
      <c r="AC1009" s="5" t="s">
        <v>181</v>
      </c>
      <c r="AD1009" s="5" t="s">
        <v>182</v>
      </c>
      <c r="AE1009" s="5" t="s">
        <v>183</v>
      </c>
      <c r="AF1009" s="5" t="s">
        <v>52</v>
      </c>
      <c r="AG1009" s="5" t="s">
        <v>52</v>
      </c>
      <c r="AH1009" s="5" t="s">
        <v>184</v>
      </c>
      <c r="AI1009" s="5" t="s">
        <v>168</v>
      </c>
      <c r="AJ1009" s="5" t="s">
        <v>174</v>
      </c>
      <c r="AK1009" s="5" t="s">
        <v>185</v>
      </c>
    </row>
    <row r="1010" ht="15.75" customHeight="1">
      <c r="A1010" s="5" t="s">
        <v>9494</v>
      </c>
      <c r="B1010" s="5" t="s">
        <v>168</v>
      </c>
      <c r="C1010" s="5" t="s">
        <v>169</v>
      </c>
      <c r="D1010" s="6">
        <v>44355.0</v>
      </c>
      <c r="E1010" s="5">
        <v>39600.0</v>
      </c>
      <c r="F1010" s="5">
        <v>18000.0</v>
      </c>
      <c r="G1010" s="5" t="s">
        <v>613</v>
      </c>
      <c r="H1010" s="5" t="s">
        <v>171</v>
      </c>
      <c r="I1010" s="5" t="s">
        <v>9489</v>
      </c>
      <c r="J1010" s="5" t="s">
        <v>581</v>
      </c>
      <c r="K1010" s="5" t="s">
        <v>3712</v>
      </c>
      <c r="L1010" s="5" t="s">
        <v>174</v>
      </c>
      <c r="M1010" s="5" t="s">
        <v>175</v>
      </c>
      <c r="N1010" s="5" t="s">
        <v>52</v>
      </c>
      <c r="O1010" s="5">
        <v>1.0</v>
      </c>
      <c r="P1010" s="5" t="s">
        <v>9495</v>
      </c>
      <c r="Q1010" s="5">
        <v>4510.0</v>
      </c>
      <c r="R1010" s="5">
        <v>11080.0</v>
      </c>
      <c r="S1010" s="5" t="s">
        <v>115</v>
      </c>
      <c r="T1010" s="5">
        <v>0.0</v>
      </c>
      <c r="U1010" s="5" t="s">
        <v>52</v>
      </c>
      <c r="V1010" s="5" t="s">
        <v>9496</v>
      </c>
      <c r="W1010" s="5" t="s">
        <v>52</v>
      </c>
      <c r="X1010" s="5" t="s">
        <v>52</v>
      </c>
      <c r="Y1010" s="5" t="s">
        <v>9492</v>
      </c>
      <c r="Z1010" s="5" t="s">
        <v>9497</v>
      </c>
      <c r="AA1010" s="5" t="s">
        <v>59</v>
      </c>
      <c r="AB1010" s="5" t="s">
        <v>52</v>
      </c>
      <c r="AC1010" s="5" t="s">
        <v>181</v>
      </c>
      <c r="AD1010" s="5" t="s">
        <v>182</v>
      </c>
      <c r="AE1010" s="5" t="s">
        <v>183</v>
      </c>
      <c r="AF1010" s="5" t="s">
        <v>52</v>
      </c>
      <c r="AG1010" s="5" t="s">
        <v>52</v>
      </c>
      <c r="AH1010" s="5" t="s">
        <v>184</v>
      </c>
      <c r="AI1010" s="5" t="s">
        <v>168</v>
      </c>
      <c r="AJ1010" s="5" t="s">
        <v>174</v>
      </c>
      <c r="AK1010" s="5" t="s">
        <v>185</v>
      </c>
    </row>
    <row r="1011" ht="15.75" customHeight="1">
      <c r="A1011" s="5" t="s">
        <v>9498</v>
      </c>
      <c r="B1011" s="5" t="s">
        <v>8981</v>
      </c>
      <c r="C1011" s="5" t="s">
        <v>8440</v>
      </c>
      <c r="D1011" s="6">
        <v>44355.0</v>
      </c>
      <c r="E1011" s="5">
        <v>284768.0</v>
      </c>
      <c r="F1011" s="5">
        <v>129440.0</v>
      </c>
      <c r="G1011" s="5" t="s">
        <v>2180</v>
      </c>
      <c r="H1011" s="5" t="s">
        <v>84</v>
      </c>
      <c r="I1011" s="5" t="s">
        <v>9499</v>
      </c>
      <c r="J1011" s="5" t="s">
        <v>532</v>
      </c>
      <c r="K1011" s="5" t="s">
        <v>1171</v>
      </c>
      <c r="L1011" s="5" t="s">
        <v>8982</v>
      </c>
      <c r="M1011" s="5" t="s">
        <v>8444</v>
      </c>
      <c r="N1011" s="5">
        <v>33122.0</v>
      </c>
      <c r="O1011" s="5">
        <v>5.0</v>
      </c>
      <c r="P1011" s="5" t="s">
        <v>9500</v>
      </c>
      <c r="Q1011" s="5" t="s">
        <v>508</v>
      </c>
      <c r="R1011" s="5">
        <v>200.0</v>
      </c>
      <c r="S1011" s="5" t="s">
        <v>53</v>
      </c>
      <c r="T1011" s="5">
        <v>215.0</v>
      </c>
      <c r="U1011" s="5" t="s">
        <v>93</v>
      </c>
      <c r="V1011" s="5" t="s">
        <v>9501</v>
      </c>
      <c r="W1011" s="5" t="s">
        <v>71</v>
      </c>
      <c r="X1011" s="5" t="s">
        <v>52</v>
      </c>
      <c r="Y1011" s="5" t="s">
        <v>9502</v>
      </c>
      <c r="Z1011" s="5" t="s">
        <v>9503</v>
      </c>
      <c r="AA1011" s="5" t="s">
        <v>235</v>
      </c>
      <c r="AB1011" s="5" t="s">
        <v>283</v>
      </c>
      <c r="AC1011" s="5" t="s">
        <v>216</v>
      </c>
      <c r="AD1011" s="5" t="s">
        <v>217</v>
      </c>
      <c r="AE1011" s="5" t="s">
        <v>218</v>
      </c>
      <c r="AF1011" s="5" t="s">
        <v>52</v>
      </c>
      <c r="AG1011" s="5" t="s">
        <v>52</v>
      </c>
      <c r="AH1011" s="5" t="s">
        <v>52</v>
      </c>
      <c r="AI1011" s="5" t="s">
        <v>8981</v>
      </c>
      <c r="AJ1011" s="5" t="s">
        <v>8982</v>
      </c>
      <c r="AK1011" s="5" t="s">
        <v>2189</v>
      </c>
    </row>
    <row r="1012" ht="15.75" customHeight="1">
      <c r="A1012" s="5" t="s">
        <v>9504</v>
      </c>
      <c r="B1012" s="5" t="s">
        <v>9505</v>
      </c>
      <c r="C1012" s="5" t="s">
        <v>9506</v>
      </c>
      <c r="D1012" s="6">
        <v>44354.0</v>
      </c>
      <c r="E1012" s="5">
        <v>31735.0</v>
      </c>
      <c r="F1012" s="5">
        <v>14425.0</v>
      </c>
      <c r="G1012" s="5" t="s">
        <v>226</v>
      </c>
      <c r="H1012" s="5" t="s">
        <v>205</v>
      </c>
      <c r="I1012" s="5" t="s">
        <v>9507</v>
      </c>
      <c r="J1012" s="5" t="s">
        <v>228</v>
      </c>
      <c r="K1012" s="5" t="s">
        <v>9508</v>
      </c>
      <c r="L1012" s="5" t="s">
        <v>9509</v>
      </c>
      <c r="M1012" s="5" t="s">
        <v>9510</v>
      </c>
      <c r="N1012" s="5">
        <v>920.0</v>
      </c>
      <c r="O1012" s="5">
        <v>1.0</v>
      </c>
      <c r="P1012" s="5" t="s">
        <v>9511</v>
      </c>
      <c r="Q1012" s="5" t="s">
        <v>441</v>
      </c>
      <c r="R1012" s="5">
        <v>2651.0</v>
      </c>
      <c r="S1012" s="5" t="s">
        <v>115</v>
      </c>
      <c r="T1012" s="5">
        <v>0.0</v>
      </c>
      <c r="U1012" s="5" t="s">
        <v>52</v>
      </c>
      <c r="V1012" s="5" t="s">
        <v>9512</v>
      </c>
      <c r="W1012" s="5" t="s">
        <v>71</v>
      </c>
      <c r="X1012" s="5" t="s">
        <v>52</v>
      </c>
      <c r="Y1012" s="5" t="s">
        <v>9513</v>
      </c>
      <c r="Z1012" s="5" t="s">
        <v>9514</v>
      </c>
      <c r="AA1012" s="5" t="s">
        <v>235</v>
      </c>
      <c r="AB1012" s="5" t="s">
        <v>52</v>
      </c>
      <c r="AC1012" s="5" t="s">
        <v>181</v>
      </c>
      <c r="AD1012" s="5" t="s">
        <v>182</v>
      </c>
      <c r="AE1012" s="5" t="s">
        <v>183</v>
      </c>
      <c r="AF1012" s="5" t="s">
        <v>52</v>
      </c>
      <c r="AG1012" s="5" t="s">
        <v>52</v>
      </c>
      <c r="AH1012" s="5" t="s">
        <v>184</v>
      </c>
      <c r="AI1012" s="5" t="s">
        <v>9515</v>
      </c>
      <c r="AJ1012" s="5" t="s">
        <v>9516</v>
      </c>
      <c r="AK1012" s="5" t="s">
        <v>9517</v>
      </c>
    </row>
    <row r="1013" ht="15.75" customHeight="1">
      <c r="A1013" s="5" t="s">
        <v>9518</v>
      </c>
      <c r="B1013" s="5" t="s">
        <v>8954</v>
      </c>
      <c r="C1013" s="5" t="s">
        <v>8674</v>
      </c>
      <c r="D1013" s="6">
        <v>44353.0</v>
      </c>
      <c r="E1013" s="5">
        <v>259373.0</v>
      </c>
      <c r="F1013" s="5">
        <v>117897.0</v>
      </c>
      <c r="G1013" s="5" t="s">
        <v>2212</v>
      </c>
      <c r="H1013" s="5" t="s">
        <v>189</v>
      </c>
      <c r="I1013" s="5" t="s">
        <v>9519</v>
      </c>
      <c r="J1013" s="5" t="s">
        <v>2214</v>
      </c>
      <c r="K1013" s="5" t="s">
        <v>6892</v>
      </c>
      <c r="L1013" s="5" t="s">
        <v>9520</v>
      </c>
      <c r="M1013" s="5" t="s">
        <v>9388</v>
      </c>
      <c r="N1013" s="5" t="s">
        <v>52</v>
      </c>
      <c r="O1013" s="5">
        <v>5.0</v>
      </c>
      <c r="P1013" s="5" t="s">
        <v>9521</v>
      </c>
      <c r="Q1013" s="5" t="s">
        <v>1596</v>
      </c>
      <c r="R1013" s="5">
        <v>290.0</v>
      </c>
      <c r="S1013" s="5" t="s">
        <v>115</v>
      </c>
      <c r="T1013" s="5">
        <v>101.0</v>
      </c>
      <c r="U1013" s="5" t="s">
        <v>70</v>
      </c>
      <c r="V1013" s="5" t="s">
        <v>9522</v>
      </c>
      <c r="W1013" s="5" t="s">
        <v>52</v>
      </c>
      <c r="X1013" s="5" t="s">
        <v>52</v>
      </c>
      <c r="Y1013" s="5" t="s">
        <v>9415</v>
      </c>
      <c r="Z1013" s="5" t="s">
        <v>9523</v>
      </c>
      <c r="AA1013" s="5" t="s">
        <v>235</v>
      </c>
      <c r="AB1013" s="5" t="s">
        <v>52</v>
      </c>
      <c r="AC1013" s="5" t="s">
        <v>72</v>
      </c>
      <c r="AD1013" s="5" t="s">
        <v>73</v>
      </c>
      <c r="AE1013" s="5" t="s">
        <v>74</v>
      </c>
      <c r="AF1013" s="5" t="s">
        <v>75</v>
      </c>
      <c r="AG1013" s="5" t="s">
        <v>76</v>
      </c>
      <c r="AH1013" s="5" t="s">
        <v>77</v>
      </c>
      <c r="AI1013" s="5" t="s">
        <v>9393</v>
      </c>
      <c r="AJ1013" s="5" t="s">
        <v>9394</v>
      </c>
      <c r="AK1013" s="5" t="s">
        <v>2223</v>
      </c>
    </row>
    <row r="1014" ht="15.75" customHeight="1">
      <c r="A1014" s="5" t="s">
        <v>9524</v>
      </c>
      <c r="B1014" s="5" t="s">
        <v>8954</v>
      </c>
      <c r="C1014" s="5" t="s">
        <v>8674</v>
      </c>
      <c r="D1014" s="6">
        <v>44353.0</v>
      </c>
      <c r="E1014" s="5">
        <v>260608.0</v>
      </c>
      <c r="F1014" s="5">
        <v>118458.0</v>
      </c>
      <c r="G1014" s="5" t="s">
        <v>2212</v>
      </c>
      <c r="H1014" s="5" t="s">
        <v>189</v>
      </c>
      <c r="I1014" s="5" t="s">
        <v>9519</v>
      </c>
      <c r="J1014" s="5" t="s">
        <v>2214</v>
      </c>
      <c r="K1014" s="5" t="s">
        <v>6892</v>
      </c>
      <c r="L1014" s="5" t="s">
        <v>9520</v>
      </c>
      <c r="M1014" s="5" t="s">
        <v>9388</v>
      </c>
      <c r="N1014" s="5" t="s">
        <v>52</v>
      </c>
      <c r="O1014" s="5">
        <v>5.0</v>
      </c>
      <c r="P1014" s="5" t="s">
        <v>9525</v>
      </c>
      <c r="Q1014" s="5" t="s">
        <v>1596</v>
      </c>
      <c r="R1014" s="5">
        <v>457.0</v>
      </c>
      <c r="S1014" s="5" t="s">
        <v>115</v>
      </c>
      <c r="T1014" s="5">
        <v>101.0</v>
      </c>
      <c r="U1014" s="5" t="s">
        <v>70</v>
      </c>
      <c r="V1014" s="5" t="s">
        <v>9526</v>
      </c>
      <c r="W1014" s="5" t="s">
        <v>52</v>
      </c>
      <c r="X1014" s="5" t="s">
        <v>52</v>
      </c>
      <c r="Y1014" s="5" t="s">
        <v>9415</v>
      </c>
      <c r="Z1014" s="5" t="s">
        <v>9527</v>
      </c>
      <c r="AA1014" s="5" t="s">
        <v>235</v>
      </c>
      <c r="AB1014" s="5" t="s">
        <v>52</v>
      </c>
      <c r="AC1014" s="5" t="s">
        <v>72</v>
      </c>
      <c r="AD1014" s="5" t="s">
        <v>73</v>
      </c>
      <c r="AE1014" s="5" t="s">
        <v>74</v>
      </c>
      <c r="AF1014" s="5" t="s">
        <v>75</v>
      </c>
      <c r="AG1014" s="5" t="s">
        <v>76</v>
      </c>
      <c r="AH1014" s="5" t="s">
        <v>77</v>
      </c>
      <c r="AI1014" s="5" t="s">
        <v>9393</v>
      </c>
      <c r="AJ1014" s="5" t="s">
        <v>9394</v>
      </c>
      <c r="AK1014" s="5" t="s">
        <v>2223</v>
      </c>
    </row>
    <row r="1015" ht="15.75" customHeight="1">
      <c r="A1015" s="5" t="s">
        <v>9528</v>
      </c>
      <c r="B1015" s="5" t="s">
        <v>8954</v>
      </c>
      <c r="C1015" s="5" t="s">
        <v>8674</v>
      </c>
      <c r="D1015" s="6">
        <v>44353.0</v>
      </c>
      <c r="E1015" s="5">
        <v>251966.0</v>
      </c>
      <c r="F1015" s="5">
        <v>114530.0</v>
      </c>
      <c r="G1015" s="5" t="s">
        <v>2212</v>
      </c>
      <c r="H1015" s="5" t="s">
        <v>189</v>
      </c>
      <c r="I1015" s="5" t="s">
        <v>9519</v>
      </c>
      <c r="J1015" s="5" t="s">
        <v>2214</v>
      </c>
      <c r="K1015" s="5" t="s">
        <v>6892</v>
      </c>
      <c r="L1015" s="5" t="s">
        <v>9520</v>
      </c>
      <c r="M1015" s="5" t="s">
        <v>9388</v>
      </c>
      <c r="N1015" s="5" t="s">
        <v>52</v>
      </c>
      <c r="O1015" s="5">
        <v>5.0</v>
      </c>
      <c r="P1015" s="5" t="s">
        <v>9529</v>
      </c>
      <c r="Q1015" s="5" t="s">
        <v>1596</v>
      </c>
      <c r="R1015" s="5">
        <v>401.0</v>
      </c>
      <c r="S1015" s="5" t="s">
        <v>115</v>
      </c>
      <c r="T1015" s="5">
        <v>101.0</v>
      </c>
      <c r="U1015" s="5" t="s">
        <v>70</v>
      </c>
      <c r="V1015" s="5" t="s">
        <v>9530</v>
      </c>
      <c r="W1015" s="5" t="s">
        <v>52</v>
      </c>
      <c r="X1015" s="5" t="s">
        <v>52</v>
      </c>
      <c r="Y1015" s="5" t="s">
        <v>9415</v>
      </c>
      <c r="Z1015" s="5" t="s">
        <v>9531</v>
      </c>
      <c r="AA1015" s="5" t="s">
        <v>235</v>
      </c>
      <c r="AB1015" s="5" t="s">
        <v>52</v>
      </c>
      <c r="AC1015" s="5" t="s">
        <v>72</v>
      </c>
      <c r="AD1015" s="5" t="s">
        <v>73</v>
      </c>
      <c r="AE1015" s="5" t="s">
        <v>74</v>
      </c>
      <c r="AF1015" s="5" t="s">
        <v>75</v>
      </c>
      <c r="AG1015" s="5" t="s">
        <v>76</v>
      </c>
      <c r="AH1015" s="5" t="s">
        <v>77</v>
      </c>
      <c r="AI1015" s="5" t="s">
        <v>9393</v>
      </c>
      <c r="AJ1015" s="5" t="s">
        <v>9394</v>
      </c>
      <c r="AK1015" s="5" t="s">
        <v>2223</v>
      </c>
    </row>
    <row r="1016" ht="15.75" customHeight="1">
      <c r="A1016" s="5" t="s">
        <v>9532</v>
      </c>
      <c r="B1016" s="5" t="s">
        <v>4346</v>
      </c>
      <c r="C1016" s="5" t="s">
        <v>4347</v>
      </c>
      <c r="D1016" s="6">
        <v>44351.0</v>
      </c>
      <c r="E1016" s="5">
        <v>41807.0</v>
      </c>
      <c r="F1016" s="5">
        <v>19003.0</v>
      </c>
      <c r="G1016" s="5" t="s">
        <v>492</v>
      </c>
      <c r="H1016" s="5" t="s">
        <v>171</v>
      </c>
      <c r="I1016" s="5" t="s">
        <v>3030</v>
      </c>
      <c r="J1016" s="5" t="s">
        <v>274</v>
      </c>
      <c r="K1016" s="5" t="s">
        <v>9533</v>
      </c>
      <c r="L1016" s="5" t="s">
        <v>9534</v>
      </c>
      <c r="M1016" s="5" t="s">
        <v>6660</v>
      </c>
      <c r="N1016" s="5">
        <v>78557.0</v>
      </c>
      <c r="O1016" s="5">
        <v>1.0</v>
      </c>
      <c r="P1016" s="5" t="s">
        <v>9535</v>
      </c>
      <c r="Q1016" s="5">
        <v>2200.0</v>
      </c>
      <c r="R1016" s="5">
        <v>960.0</v>
      </c>
      <c r="S1016" s="5" t="s">
        <v>115</v>
      </c>
      <c r="T1016" s="5">
        <v>0.0</v>
      </c>
      <c r="U1016" s="5" t="s">
        <v>70</v>
      </c>
      <c r="V1016" s="5" t="s">
        <v>9536</v>
      </c>
      <c r="W1016" s="5" t="s">
        <v>71</v>
      </c>
      <c r="X1016" s="5" t="s">
        <v>52</v>
      </c>
      <c r="Y1016" s="5" t="s">
        <v>9537</v>
      </c>
      <c r="Z1016" s="5" t="s">
        <v>9538</v>
      </c>
      <c r="AA1016" s="5" t="s">
        <v>119</v>
      </c>
      <c r="AB1016" s="5" t="s">
        <v>283</v>
      </c>
      <c r="AC1016" s="5" t="s">
        <v>398</v>
      </c>
      <c r="AD1016" s="5" t="s">
        <v>399</v>
      </c>
      <c r="AE1016" s="5" t="s">
        <v>400</v>
      </c>
      <c r="AF1016" s="5" t="s">
        <v>401</v>
      </c>
      <c r="AG1016" s="5">
        <v>23502.0</v>
      </c>
      <c r="AH1016" s="5" t="s">
        <v>402</v>
      </c>
      <c r="AI1016" s="5" t="s">
        <v>4346</v>
      </c>
      <c r="AJ1016" s="5" t="s">
        <v>6665</v>
      </c>
      <c r="AK1016" s="5" t="s">
        <v>9539</v>
      </c>
    </row>
    <row r="1017" ht="15.75" customHeight="1">
      <c r="A1017" s="5" t="s">
        <v>9540</v>
      </c>
      <c r="B1017" s="5" t="s">
        <v>9264</v>
      </c>
      <c r="C1017" s="5" t="s">
        <v>9265</v>
      </c>
      <c r="D1017" s="6">
        <v>44350.0</v>
      </c>
      <c r="E1017" s="5">
        <v>185286.0</v>
      </c>
      <c r="F1017" s="5">
        <v>84221.0</v>
      </c>
      <c r="G1017" s="5" t="s">
        <v>148</v>
      </c>
      <c r="H1017" s="5" t="s">
        <v>149</v>
      </c>
      <c r="I1017" s="5" t="s">
        <v>9541</v>
      </c>
      <c r="J1017" s="5" t="s">
        <v>151</v>
      </c>
      <c r="K1017" s="5" t="s">
        <v>3678</v>
      </c>
      <c r="L1017" s="5" t="s">
        <v>9266</v>
      </c>
      <c r="M1017" s="5" t="s">
        <v>9267</v>
      </c>
      <c r="N1017" s="5" t="s">
        <v>52</v>
      </c>
      <c r="O1017" s="5">
        <v>3.0</v>
      </c>
      <c r="P1017" s="5" t="s">
        <v>9542</v>
      </c>
      <c r="Q1017" s="5" t="s">
        <v>9543</v>
      </c>
      <c r="R1017" s="5">
        <v>252.0</v>
      </c>
      <c r="S1017" s="5" t="s">
        <v>1077</v>
      </c>
      <c r="T1017" s="5">
        <v>2514.0</v>
      </c>
      <c r="U1017" s="5" t="s">
        <v>158</v>
      </c>
      <c r="V1017" s="5" t="s">
        <v>9544</v>
      </c>
      <c r="W1017" s="5" t="s">
        <v>52</v>
      </c>
      <c r="X1017" s="5" t="s">
        <v>52</v>
      </c>
      <c r="Y1017" s="5" t="s">
        <v>9545</v>
      </c>
      <c r="Z1017" s="5" t="s">
        <v>9546</v>
      </c>
      <c r="AA1017" s="5" t="s">
        <v>9547</v>
      </c>
      <c r="AB1017" s="5" t="s">
        <v>261</v>
      </c>
      <c r="AC1017" s="5" t="s">
        <v>163</v>
      </c>
      <c r="AD1017" s="5" t="s">
        <v>164</v>
      </c>
      <c r="AE1017" s="5" t="s">
        <v>165</v>
      </c>
      <c r="AF1017" s="5" t="s">
        <v>52</v>
      </c>
      <c r="AG1017" s="5" t="s">
        <v>52</v>
      </c>
      <c r="AH1017" s="5" t="s">
        <v>52</v>
      </c>
      <c r="AI1017" s="5" t="s">
        <v>9264</v>
      </c>
      <c r="AJ1017" s="5" t="s">
        <v>9266</v>
      </c>
      <c r="AK1017" s="5" t="s">
        <v>9271</v>
      </c>
    </row>
    <row r="1018" ht="15.75" customHeight="1">
      <c r="A1018" s="5" t="s">
        <v>9548</v>
      </c>
      <c r="B1018" s="5" t="s">
        <v>8777</v>
      </c>
      <c r="C1018" s="5" t="s">
        <v>8674</v>
      </c>
      <c r="D1018" s="6">
        <v>44349.0</v>
      </c>
      <c r="E1018" s="5">
        <v>270242.0</v>
      </c>
      <c r="F1018" s="5">
        <v>122837.0</v>
      </c>
      <c r="G1018" s="5" t="s">
        <v>2212</v>
      </c>
      <c r="H1018" s="5" t="s">
        <v>189</v>
      </c>
      <c r="I1018" s="5" t="s">
        <v>6214</v>
      </c>
      <c r="J1018" s="5" t="s">
        <v>2214</v>
      </c>
      <c r="K1018" s="5" t="s">
        <v>6892</v>
      </c>
      <c r="L1018" s="5" t="s">
        <v>8928</v>
      </c>
      <c r="M1018" s="5" t="s">
        <v>9549</v>
      </c>
      <c r="N1018" s="5" t="s">
        <v>52</v>
      </c>
      <c r="O1018" s="5">
        <v>5.0</v>
      </c>
      <c r="P1018" s="5" t="s">
        <v>9550</v>
      </c>
      <c r="Q1018" s="5" t="s">
        <v>1596</v>
      </c>
      <c r="R1018" s="5">
        <v>378.0</v>
      </c>
      <c r="S1018" s="5" t="s">
        <v>115</v>
      </c>
      <c r="T1018" s="5">
        <v>103.0</v>
      </c>
      <c r="U1018" s="5" t="s">
        <v>70</v>
      </c>
      <c r="V1018" s="5" t="s">
        <v>9551</v>
      </c>
      <c r="W1018" s="5" t="s">
        <v>52</v>
      </c>
      <c r="X1018" s="5" t="s">
        <v>52</v>
      </c>
      <c r="Y1018" s="5" t="s">
        <v>9552</v>
      </c>
      <c r="Z1018" s="5" t="s">
        <v>9553</v>
      </c>
      <c r="AA1018" s="5" t="s">
        <v>1831</v>
      </c>
      <c r="AB1018" s="5" t="s">
        <v>52</v>
      </c>
      <c r="AC1018" s="5" t="s">
        <v>72</v>
      </c>
      <c r="AD1018" s="5" t="s">
        <v>73</v>
      </c>
      <c r="AE1018" s="5" t="s">
        <v>74</v>
      </c>
      <c r="AF1018" s="5" t="s">
        <v>75</v>
      </c>
      <c r="AG1018" s="5" t="s">
        <v>76</v>
      </c>
      <c r="AH1018" s="5" t="s">
        <v>77</v>
      </c>
      <c r="AI1018" s="5" t="s">
        <v>9554</v>
      </c>
      <c r="AJ1018" s="5" t="s">
        <v>9555</v>
      </c>
      <c r="AK1018" s="5" t="s">
        <v>2223</v>
      </c>
    </row>
    <row r="1019" ht="15.75" customHeight="1">
      <c r="A1019" s="5" t="s">
        <v>9556</v>
      </c>
      <c r="B1019" s="5" t="s">
        <v>9184</v>
      </c>
      <c r="C1019" s="5" t="s">
        <v>9557</v>
      </c>
      <c r="D1019" s="6">
        <v>44349.0</v>
      </c>
      <c r="E1019" s="5">
        <v>240577.0</v>
      </c>
      <c r="F1019" s="5">
        <v>109353.0</v>
      </c>
      <c r="G1019" s="5" t="s">
        <v>2212</v>
      </c>
      <c r="H1019" s="5" t="s">
        <v>189</v>
      </c>
      <c r="I1019" s="5" t="s">
        <v>6214</v>
      </c>
      <c r="J1019" s="5" t="s">
        <v>2214</v>
      </c>
      <c r="K1019" s="5" t="s">
        <v>9558</v>
      </c>
      <c r="L1019" s="5" t="s">
        <v>9559</v>
      </c>
      <c r="M1019" s="5" t="s">
        <v>9256</v>
      </c>
      <c r="N1019" s="5" t="s">
        <v>52</v>
      </c>
      <c r="O1019" s="5">
        <v>4.0</v>
      </c>
      <c r="P1019" s="5" t="s">
        <v>9560</v>
      </c>
      <c r="Q1019" s="5" t="s">
        <v>498</v>
      </c>
      <c r="R1019" s="5">
        <v>500.0</v>
      </c>
      <c r="S1019" s="5" t="s">
        <v>115</v>
      </c>
      <c r="T1019" s="5">
        <v>89.0</v>
      </c>
      <c r="U1019" s="5" t="s">
        <v>70</v>
      </c>
      <c r="V1019" s="5" t="s">
        <v>9561</v>
      </c>
      <c r="W1019" s="5" t="s">
        <v>52</v>
      </c>
      <c r="X1019" s="5" t="s">
        <v>52</v>
      </c>
      <c r="Y1019" s="5" t="s">
        <v>9552</v>
      </c>
      <c r="Z1019" s="5" t="s">
        <v>9562</v>
      </c>
      <c r="AA1019" s="5" t="s">
        <v>1831</v>
      </c>
      <c r="AB1019" s="5" t="s">
        <v>52</v>
      </c>
      <c r="AC1019" s="5" t="s">
        <v>72</v>
      </c>
      <c r="AD1019" s="5" t="s">
        <v>73</v>
      </c>
      <c r="AE1019" s="5" t="s">
        <v>74</v>
      </c>
      <c r="AF1019" s="5" t="s">
        <v>75</v>
      </c>
      <c r="AG1019" s="5" t="s">
        <v>76</v>
      </c>
      <c r="AH1019" s="5" t="s">
        <v>77</v>
      </c>
      <c r="AI1019" s="5" t="s">
        <v>9563</v>
      </c>
      <c r="AJ1019" s="5" t="s">
        <v>9564</v>
      </c>
      <c r="AK1019" s="5" t="s">
        <v>9262</v>
      </c>
    </row>
    <row r="1020" ht="15.75" customHeight="1">
      <c r="A1020" s="5" t="s">
        <v>9565</v>
      </c>
      <c r="B1020" s="5" t="s">
        <v>8954</v>
      </c>
      <c r="C1020" s="5" t="s">
        <v>8674</v>
      </c>
      <c r="D1020" s="6">
        <v>44349.0</v>
      </c>
      <c r="E1020" s="5">
        <v>270926.0</v>
      </c>
      <c r="F1020" s="5">
        <v>123148.0</v>
      </c>
      <c r="G1020" s="5" t="s">
        <v>2212</v>
      </c>
      <c r="H1020" s="5" t="s">
        <v>189</v>
      </c>
      <c r="I1020" s="5" t="s">
        <v>6214</v>
      </c>
      <c r="J1020" s="5" t="s">
        <v>2214</v>
      </c>
      <c r="K1020" s="5" t="s">
        <v>6892</v>
      </c>
      <c r="L1020" s="5" t="s">
        <v>9520</v>
      </c>
      <c r="M1020" s="5" t="s">
        <v>9388</v>
      </c>
      <c r="N1020" s="5" t="s">
        <v>52</v>
      </c>
      <c r="O1020" s="5">
        <v>5.0</v>
      </c>
      <c r="P1020" s="5" t="s">
        <v>9566</v>
      </c>
      <c r="Q1020" s="5" t="s">
        <v>1596</v>
      </c>
      <c r="R1020" s="5">
        <v>323.0</v>
      </c>
      <c r="S1020" s="5" t="s">
        <v>115</v>
      </c>
      <c r="T1020" s="5">
        <v>103.0</v>
      </c>
      <c r="U1020" s="5" t="s">
        <v>70</v>
      </c>
      <c r="V1020" s="5" t="s">
        <v>9567</v>
      </c>
      <c r="W1020" s="5" t="s">
        <v>52</v>
      </c>
      <c r="X1020" s="5" t="s">
        <v>52</v>
      </c>
      <c r="Y1020" s="5" t="s">
        <v>9552</v>
      </c>
      <c r="Z1020" s="5" t="s">
        <v>9568</v>
      </c>
      <c r="AA1020" s="5" t="s">
        <v>1831</v>
      </c>
      <c r="AB1020" s="5" t="s">
        <v>52</v>
      </c>
      <c r="AC1020" s="5" t="s">
        <v>72</v>
      </c>
      <c r="AD1020" s="5" t="s">
        <v>73</v>
      </c>
      <c r="AE1020" s="5" t="s">
        <v>74</v>
      </c>
      <c r="AF1020" s="5" t="s">
        <v>75</v>
      </c>
      <c r="AG1020" s="5" t="s">
        <v>76</v>
      </c>
      <c r="AH1020" s="5" t="s">
        <v>77</v>
      </c>
      <c r="AI1020" s="5" t="s">
        <v>9554</v>
      </c>
      <c r="AJ1020" s="5" t="s">
        <v>9555</v>
      </c>
      <c r="AK1020" s="5" t="s">
        <v>2223</v>
      </c>
    </row>
    <row r="1021" ht="15.75" customHeight="1">
      <c r="A1021" s="5" t="s">
        <v>9569</v>
      </c>
      <c r="B1021" s="5" t="s">
        <v>8954</v>
      </c>
      <c r="C1021" s="5" t="s">
        <v>8674</v>
      </c>
      <c r="D1021" s="6">
        <v>44349.0</v>
      </c>
      <c r="E1021" s="5">
        <v>255890.0</v>
      </c>
      <c r="F1021" s="5">
        <v>116314.0</v>
      </c>
      <c r="G1021" s="5" t="s">
        <v>2212</v>
      </c>
      <c r="H1021" s="5" t="s">
        <v>189</v>
      </c>
      <c r="I1021" s="5" t="s">
        <v>6214</v>
      </c>
      <c r="J1021" s="5" t="s">
        <v>2214</v>
      </c>
      <c r="K1021" s="5" t="s">
        <v>6892</v>
      </c>
      <c r="L1021" s="5" t="s">
        <v>9520</v>
      </c>
      <c r="M1021" s="5" t="s">
        <v>9388</v>
      </c>
      <c r="N1021" s="5" t="s">
        <v>52</v>
      </c>
      <c r="O1021" s="5">
        <v>5.0</v>
      </c>
      <c r="P1021" s="5" t="s">
        <v>9570</v>
      </c>
      <c r="Q1021" s="5" t="s">
        <v>1596</v>
      </c>
      <c r="R1021" s="5">
        <v>361.0</v>
      </c>
      <c r="S1021" s="5" t="s">
        <v>115</v>
      </c>
      <c r="T1021" s="5">
        <v>102.0</v>
      </c>
      <c r="U1021" s="5" t="s">
        <v>70</v>
      </c>
      <c r="V1021" s="5" t="s">
        <v>9571</v>
      </c>
      <c r="W1021" s="5" t="s">
        <v>52</v>
      </c>
      <c r="X1021" s="5" t="s">
        <v>52</v>
      </c>
      <c r="Y1021" s="5" t="s">
        <v>9552</v>
      </c>
      <c r="Z1021" s="5" t="s">
        <v>9572</v>
      </c>
      <c r="AA1021" s="5" t="s">
        <v>1831</v>
      </c>
      <c r="AB1021" s="5" t="s">
        <v>52</v>
      </c>
      <c r="AC1021" s="5" t="s">
        <v>72</v>
      </c>
      <c r="AD1021" s="5" t="s">
        <v>73</v>
      </c>
      <c r="AE1021" s="5" t="s">
        <v>74</v>
      </c>
      <c r="AF1021" s="5" t="s">
        <v>75</v>
      </c>
      <c r="AG1021" s="5" t="s">
        <v>76</v>
      </c>
      <c r="AH1021" s="5" t="s">
        <v>77</v>
      </c>
      <c r="AI1021" s="5" t="s">
        <v>9554</v>
      </c>
      <c r="AJ1021" s="5" t="s">
        <v>9555</v>
      </c>
      <c r="AK1021" s="5" t="s">
        <v>2223</v>
      </c>
    </row>
    <row r="1022" ht="15.75" customHeight="1">
      <c r="A1022" s="5" t="s">
        <v>9573</v>
      </c>
      <c r="B1022" s="5" t="s">
        <v>4346</v>
      </c>
      <c r="C1022" s="5" t="s">
        <v>4347</v>
      </c>
      <c r="D1022" s="6">
        <v>44347.0</v>
      </c>
      <c r="E1022" s="5">
        <v>42038.0</v>
      </c>
      <c r="F1022" s="5">
        <v>19108.0</v>
      </c>
      <c r="G1022" s="5" t="s">
        <v>634</v>
      </c>
      <c r="H1022" s="5" t="s">
        <v>189</v>
      </c>
      <c r="I1022" s="5" t="s">
        <v>6539</v>
      </c>
      <c r="J1022" s="5" t="s">
        <v>274</v>
      </c>
      <c r="K1022" s="5" t="s">
        <v>462</v>
      </c>
      <c r="L1022" s="5" t="s">
        <v>9574</v>
      </c>
      <c r="M1022" s="5" t="s">
        <v>4351</v>
      </c>
      <c r="N1022" s="5">
        <v>78557.0</v>
      </c>
      <c r="O1022" s="5">
        <v>1.0</v>
      </c>
      <c r="P1022" s="5" t="s">
        <v>9575</v>
      </c>
      <c r="Q1022" s="5">
        <v>2200.0</v>
      </c>
      <c r="R1022" s="5">
        <v>960.0</v>
      </c>
      <c r="S1022" s="5" t="s">
        <v>69</v>
      </c>
      <c r="T1022" s="5">
        <v>831.0</v>
      </c>
      <c r="U1022" s="5" t="s">
        <v>158</v>
      </c>
      <c r="V1022" s="5" t="s">
        <v>9576</v>
      </c>
      <c r="W1022" s="5" t="s">
        <v>71</v>
      </c>
      <c r="X1022" s="5" t="s">
        <v>52</v>
      </c>
      <c r="Y1022" s="5" t="s">
        <v>160</v>
      </c>
      <c r="Z1022" s="5" t="s">
        <v>9577</v>
      </c>
      <c r="AA1022" s="5" t="s">
        <v>235</v>
      </c>
      <c r="AB1022" s="5" t="s">
        <v>283</v>
      </c>
      <c r="AC1022" s="5" t="s">
        <v>163</v>
      </c>
      <c r="AD1022" s="5" t="s">
        <v>164</v>
      </c>
      <c r="AE1022" s="5" t="s">
        <v>165</v>
      </c>
      <c r="AF1022" s="5" t="s">
        <v>52</v>
      </c>
      <c r="AG1022" s="5" t="s">
        <v>52</v>
      </c>
      <c r="AH1022" s="5" t="s">
        <v>52</v>
      </c>
      <c r="AI1022" s="5" t="s">
        <v>4346</v>
      </c>
      <c r="AJ1022" s="5" t="s">
        <v>9574</v>
      </c>
      <c r="AK1022" s="5" t="s">
        <v>9578</v>
      </c>
    </row>
    <row r="1023" ht="15.75" customHeight="1">
      <c r="A1023" s="5" t="s">
        <v>9579</v>
      </c>
      <c r="B1023" s="5" t="s">
        <v>9580</v>
      </c>
      <c r="C1023" s="5" t="s">
        <v>9581</v>
      </c>
      <c r="D1023" s="6">
        <v>44347.0</v>
      </c>
      <c r="E1023" s="5">
        <v>13582.0</v>
      </c>
      <c r="F1023" s="5">
        <v>6174.0</v>
      </c>
      <c r="G1023" s="5" t="s">
        <v>579</v>
      </c>
      <c r="H1023" s="5" t="s">
        <v>1792</v>
      </c>
      <c r="I1023" s="5" t="s">
        <v>9582</v>
      </c>
      <c r="J1023" s="5" t="s">
        <v>581</v>
      </c>
      <c r="K1023" s="5" t="s">
        <v>9583</v>
      </c>
      <c r="L1023" s="5" t="s">
        <v>9584</v>
      </c>
      <c r="M1023" s="5" t="s">
        <v>9585</v>
      </c>
      <c r="N1023" s="5">
        <v>44112.0</v>
      </c>
      <c r="O1023" s="5">
        <v>1.0</v>
      </c>
      <c r="P1023" s="5" t="s">
        <v>9586</v>
      </c>
      <c r="Q1023" s="5" t="s">
        <v>244</v>
      </c>
      <c r="R1023" s="5">
        <v>2799.0</v>
      </c>
      <c r="S1023" s="5" t="s">
        <v>115</v>
      </c>
      <c r="T1023" s="5">
        <v>0.0</v>
      </c>
      <c r="U1023" s="5" t="s">
        <v>70</v>
      </c>
      <c r="V1023" s="5" t="s">
        <v>9587</v>
      </c>
      <c r="W1023" s="5" t="s">
        <v>52</v>
      </c>
      <c r="X1023" s="5" t="s">
        <v>52</v>
      </c>
      <c r="Y1023" s="5" t="s">
        <v>9391</v>
      </c>
      <c r="Z1023" s="5">
        <v>1923932.0</v>
      </c>
      <c r="AA1023" s="5" t="s">
        <v>604</v>
      </c>
      <c r="AB1023" s="5" t="s">
        <v>283</v>
      </c>
      <c r="AC1023" s="5" t="s">
        <v>72</v>
      </c>
      <c r="AD1023" s="5" t="s">
        <v>73</v>
      </c>
      <c r="AE1023" s="5" t="s">
        <v>74</v>
      </c>
      <c r="AF1023" s="5" t="s">
        <v>75</v>
      </c>
      <c r="AG1023" s="5" t="s">
        <v>76</v>
      </c>
      <c r="AH1023" s="5" t="s">
        <v>77</v>
      </c>
      <c r="AI1023" s="5" t="s">
        <v>248</v>
      </c>
      <c r="AJ1023" s="5" t="s">
        <v>9588</v>
      </c>
      <c r="AK1023" s="5" t="s">
        <v>8395</v>
      </c>
    </row>
    <row r="1024" ht="15.75" customHeight="1">
      <c r="A1024" s="5" t="s">
        <v>9589</v>
      </c>
      <c r="B1024" s="5" t="s">
        <v>9590</v>
      </c>
      <c r="C1024" s="5" t="s">
        <v>9591</v>
      </c>
      <c r="D1024" s="6">
        <v>44346.0</v>
      </c>
      <c r="E1024" s="5">
        <v>23626.0</v>
      </c>
      <c r="F1024" s="5">
        <v>10739.0</v>
      </c>
      <c r="G1024" s="5" t="s">
        <v>435</v>
      </c>
      <c r="H1024" s="5" t="s">
        <v>149</v>
      </c>
      <c r="I1024" s="5" t="s">
        <v>9592</v>
      </c>
      <c r="J1024" s="5" t="s">
        <v>424</v>
      </c>
      <c r="K1024" s="5" t="s">
        <v>744</v>
      </c>
      <c r="L1024" s="5" t="s">
        <v>9593</v>
      </c>
      <c r="M1024" s="5" t="s">
        <v>9594</v>
      </c>
      <c r="N1024" s="5" t="s">
        <v>52</v>
      </c>
      <c r="O1024" s="5">
        <v>1.0</v>
      </c>
      <c r="P1024" s="5" t="s">
        <v>9595</v>
      </c>
      <c r="Q1024" s="5">
        <v>4500.0</v>
      </c>
      <c r="R1024" s="5">
        <v>1086.0</v>
      </c>
      <c r="S1024" s="5" t="s">
        <v>115</v>
      </c>
      <c r="T1024" s="5">
        <v>0.0</v>
      </c>
      <c r="U1024" s="5" t="s">
        <v>70</v>
      </c>
      <c r="V1024" s="5" t="s">
        <v>9596</v>
      </c>
      <c r="W1024" s="5" t="s">
        <v>71</v>
      </c>
      <c r="X1024" s="5" t="s">
        <v>52</v>
      </c>
      <c r="Y1024" s="5" t="s">
        <v>9597</v>
      </c>
      <c r="Z1024" s="5" t="s">
        <v>9598</v>
      </c>
      <c r="AA1024" s="5" t="s">
        <v>2743</v>
      </c>
      <c r="AB1024" s="5" t="s">
        <v>52</v>
      </c>
      <c r="AC1024" s="5" t="s">
        <v>398</v>
      </c>
      <c r="AD1024" s="5" t="s">
        <v>399</v>
      </c>
      <c r="AE1024" s="5" t="s">
        <v>400</v>
      </c>
      <c r="AF1024" s="5" t="s">
        <v>401</v>
      </c>
      <c r="AG1024" s="5">
        <v>23502.0</v>
      </c>
      <c r="AH1024" s="5" t="s">
        <v>402</v>
      </c>
      <c r="AI1024" s="5" t="s">
        <v>9590</v>
      </c>
      <c r="AJ1024" s="5" t="s">
        <v>9593</v>
      </c>
      <c r="AK1024" s="5" t="s">
        <v>655</v>
      </c>
    </row>
    <row r="1025" ht="15.75" customHeight="1">
      <c r="A1025" s="5" t="s">
        <v>9599</v>
      </c>
      <c r="B1025" s="5" t="s">
        <v>9600</v>
      </c>
      <c r="C1025" s="5" t="s">
        <v>9601</v>
      </c>
      <c r="D1025" s="6">
        <v>44346.0</v>
      </c>
      <c r="E1025" s="5">
        <v>3436.0</v>
      </c>
      <c r="F1025" s="5">
        <v>1562.0</v>
      </c>
      <c r="G1025" s="5" t="s">
        <v>435</v>
      </c>
      <c r="H1025" s="5" t="s">
        <v>149</v>
      </c>
      <c r="I1025" s="5" t="s">
        <v>9592</v>
      </c>
      <c r="J1025" s="5" t="s">
        <v>424</v>
      </c>
      <c r="K1025" s="5" t="s">
        <v>744</v>
      </c>
      <c r="L1025" s="5" t="s">
        <v>9602</v>
      </c>
      <c r="M1025" s="5" t="s">
        <v>9603</v>
      </c>
      <c r="N1025" s="5">
        <v>2368.0</v>
      </c>
      <c r="O1025" s="5">
        <v>1.0</v>
      </c>
      <c r="P1025" s="5" t="s">
        <v>9595</v>
      </c>
      <c r="Q1025" s="5">
        <v>4500.0</v>
      </c>
      <c r="R1025" s="5">
        <v>110.0</v>
      </c>
      <c r="S1025" s="5" t="s">
        <v>115</v>
      </c>
      <c r="T1025" s="5">
        <v>15.0</v>
      </c>
      <c r="U1025" s="5" t="s">
        <v>70</v>
      </c>
      <c r="V1025" s="5" t="s">
        <v>9604</v>
      </c>
      <c r="W1025" s="5" t="s">
        <v>55</v>
      </c>
      <c r="X1025" s="5" t="s">
        <v>9596</v>
      </c>
      <c r="Y1025" s="5" t="s">
        <v>9597</v>
      </c>
      <c r="Z1025" s="5" t="s">
        <v>9598</v>
      </c>
      <c r="AA1025" s="5" t="s">
        <v>2743</v>
      </c>
      <c r="AB1025" s="5" t="s">
        <v>52</v>
      </c>
      <c r="AC1025" s="5" t="s">
        <v>398</v>
      </c>
      <c r="AD1025" s="5" t="s">
        <v>399</v>
      </c>
      <c r="AE1025" s="5" t="s">
        <v>400</v>
      </c>
      <c r="AF1025" s="5" t="s">
        <v>401</v>
      </c>
      <c r="AG1025" s="5">
        <v>23502.0</v>
      </c>
      <c r="AH1025" s="5" t="s">
        <v>402</v>
      </c>
      <c r="AI1025" s="5" t="s">
        <v>9605</v>
      </c>
      <c r="AJ1025" s="5" t="s">
        <v>9606</v>
      </c>
      <c r="AK1025" s="5" t="s">
        <v>655</v>
      </c>
    </row>
    <row r="1026" ht="15.75" customHeight="1">
      <c r="A1026" s="5" t="s">
        <v>9607</v>
      </c>
      <c r="B1026" s="5" t="s">
        <v>9608</v>
      </c>
      <c r="C1026" s="5" t="s">
        <v>9609</v>
      </c>
      <c r="D1026" s="6">
        <v>44346.0</v>
      </c>
      <c r="E1026" s="5">
        <v>633600.0</v>
      </c>
      <c r="F1026" s="5">
        <v>288000.0</v>
      </c>
      <c r="G1026" s="5" t="s">
        <v>9610</v>
      </c>
      <c r="H1026" s="5" t="s">
        <v>480</v>
      </c>
      <c r="I1026" s="5" t="s">
        <v>9611</v>
      </c>
      <c r="J1026" s="5" t="s">
        <v>256</v>
      </c>
      <c r="K1026" s="5" t="s">
        <v>4708</v>
      </c>
      <c r="L1026" s="5" t="s">
        <v>9612</v>
      </c>
      <c r="M1026" s="5" t="s">
        <v>9613</v>
      </c>
      <c r="N1026" s="5" t="s">
        <v>52</v>
      </c>
      <c r="O1026" s="5">
        <v>12.0</v>
      </c>
      <c r="P1026" s="5" t="s">
        <v>9614</v>
      </c>
      <c r="Q1026" s="5" t="s">
        <v>3885</v>
      </c>
      <c r="R1026" s="5">
        <v>72.0</v>
      </c>
      <c r="S1026" s="5" t="s">
        <v>115</v>
      </c>
      <c r="T1026" s="5">
        <v>3.0</v>
      </c>
      <c r="U1026" s="5" t="s">
        <v>70</v>
      </c>
      <c r="V1026" s="5" t="s">
        <v>9615</v>
      </c>
      <c r="W1026" s="5" t="s">
        <v>52</v>
      </c>
      <c r="X1026" s="5" t="s">
        <v>52</v>
      </c>
      <c r="Y1026" s="5" t="s">
        <v>9616</v>
      </c>
      <c r="Z1026" s="5" t="s">
        <v>9617</v>
      </c>
      <c r="AA1026" s="5" t="s">
        <v>200</v>
      </c>
      <c r="AB1026" s="5" t="s">
        <v>52</v>
      </c>
      <c r="AC1026" s="5" t="s">
        <v>3974</v>
      </c>
      <c r="AD1026" s="5" t="s">
        <v>3975</v>
      </c>
      <c r="AE1026" s="5" t="s">
        <v>183</v>
      </c>
      <c r="AF1026" s="5" t="s">
        <v>52</v>
      </c>
      <c r="AG1026" s="5" t="s">
        <v>3976</v>
      </c>
      <c r="AH1026" s="5" t="s">
        <v>3977</v>
      </c>
      <c r="AI1026" s="5" t="s">
        <v>9608</v>
      </c>
      <c r="AJ1026" s="5" t="s">
        <v>9618</v>
      </c>
      <c r="AK1026" s="5" t="s">
        <v>9619</v>
      </c>
    </row>
    <row r="1027" ht="15.75" customHeight="1">
      <c r="A1027" s="5" t="s">
        <v>9620</v>
      </c>
      <c r="B1027" s="5" t="s">
        <v>8808</v>
      </c>
      <c r="C1027" s="5" t="s">
        <v>2313</v>
      </c>
      <c r="D1027" s="6">
        <v>44346.0</v>
      </c>
      <c r="E1027" s="5">
        <v>12412.0</v>
      </c>
      <c r="F1027" s="5">
        <v>5642.0</v>
      </c>
      <c r="G1027" s="5" t="s">
        <v>634</v>
      </c>
      <c r="H1027" s="5" t="s">
        <v>272</v>
      </c>
      <c r="I1027" s="5" t="s">
        <v>9063</v>
      </c>
      <c r="J1027" s="5" t="s">
        <v>274</v>
      </c>
      <c r="K1027" s="5" t="s">
        <v>207</v>
      </c>
      <c r="L1027" s="5" t="s">
        <v>9621</v>
      </c>
      <c r="M1027" s="5" t="s">
        <v>2315</v>
      </c>
      <c r="N1027" s="5">
        <v>90245.0</v>
      </c>
      <c r="O1027" s="5">
        <v>1.0</v>
      </c>
      <c r="P1027" s="5" t="s">
        <v>9622</v>
      </c>
      <c r="Q1027" s="5">
        <v>4510.0</v>
      </c>
      <c r="R1027" s="5">
        <v>3333.0</v>
      </c>
      <c r="S1027" s="5" t="s">
        <v>69</v>
      </c>
      <c r="T1027" s="5">
        <v>71.0</v>
      </c>
      <c r="U1027" s="5" t="s">
        <v>93</v>
      </c>
      <c r="V1027" s="5" t="s">
        <v>9623</v>
      </c>
      <c r="W1027" s="5" t="s">
        <v>52</v>
      </c>
      <c r="X1027" s="5" t="s">
        <v>52</v>
      </c>
      <c r="Y1027" s="5" t="s">
        <v>9464</v>
      </c>
      <c r="Z1027" s="5" t="s">
        <v>9624</v>
      </c>
      <c r="AA1027" s="5" t="s">
        <v>260</v>
      </c>
      <c r="AB1027" s="5" t="s">
        <v>52</v>
      </c>
      <c r="AC1027" s="5" t="s">
        <v>216</v>
      </c>
      <c r="AD1027" s="5" t="s">
        <v>217</v>
      </c>
      <c r="AE1027" s="5" t="s">
        <v>218</v>
      </c>
      <c r="AF1027" s="5" t="s">
        <v>52</v>
      </c>
      <c r="AG1027" s="5" t="s">
        <v>52</v>
      </c>
      <c r="AH1027" s="5" t="s">
        <v>52</v>
      </c>
      <c r="AI1027" s="5" t="s">
        <v>8808</v>
      </c>
      <c r="AJ1027" s="5" t="s">
        <v>9621</v>
      </c>
      <c r="AK1027" s="5" t="s">
        <v>2320</v>
      </c>
    </row>
    <row r="1028" ht="15.75" customHeight="1">
      <c r="A1028" s="5" t="s">
        <v>9625</v>
      </c>
      <c r="B1028" s="5" t="s">
        <v>9626</v>
      </c>
      <c r="C1028" s="5" t="s">
        <v>9211</v>
      </c>
      <c r="D1028" s="6">
        <v>44343.0</v>
      </c>
      <c r="E1028" s="5">
        <v>49148.0</v>
      </c>
      <c r="F1028" s="5">
        <v>22340.0</v>
      </c>
      <c r="G1028" s="5" t="s">
        <v>9627</v>
      </c>
      <c r="H1028" s="5" t="s">
        <v>149</v>
      </c>
      <c r="I1028" s="5" t="s">
        <v>9628</v>
      </c>
      <c r="J1028" s="5" t="s">
        <v>9629</v>
      </c>
      <c r="K1028" s="5" t="s">
        <v>8129</v>
      </c>
      <c r="L1028" s="5" t="s">
        <v>9630</v>
      </c>
      <c r="M1028" s="5" t="s">
        <v>9631</v>
      </c>
      <c r="N1028" s="5">
        <v>27517.0</v>
      </c>
      <c r="O1028" s="5">
        <v>1.0</v>
      </c>
      <c r="P1028" s="5" t="s">
        <v>9632</v>
      </c>
      <c r="Q1028" s="5">
        <v>4510.0</v>
      </c>
      <c r="R1028" s="5">
        <v>4.0</v>
      </c>
      <c r="S1028" s="5" t="s">
        <v>115</v>
      </c>
      <c r="T1028" s="5">
        <v>0.0</v>
      </c>
      <c r="U1028" s="5" t="s">
        <v>52</v>
      </c>
      <c r="V1028" s="5" t="s">
        <v>9633</v>
      </c>
      <c r="W1028" s="5" t="s">
        <v>52</v>
      </c>
      <c r="X1028" s="5" t="s">
        <v>52</v>
      </c>
      <c r="Y1028" s="5" t="s">
        <v>9634</v>
      </c>
      <c r="Z1028" s="5" t="s">
        <v>9635</v>
      </c>
      <c r="AA1028" s="5" t="s">
        <v>235</v>
      </c>
      <c r="AB1028" s="5" t="s">
        <v>52</v>
      </c>
      <c r="AC1028" s="5" t="s">
        <v>181</v>
      </c>
      <c r="AD1028" s="5" t="s">
        <v>182</v>
      </c>
      <c r="AE1028" s="5" t="s">
        <v>183</v>
      </c>
      <c r="AF1028" s="5" t="s">
        <v>52</v>
      </c>
      <c r="AG1028" s="5" t="s">
        <v>52</v>
      </c>
      <c r="AH1028" s="5" t="s">
        <v>184</v>
      </c>
      <c r="AI1028" s="5" t="s">
        <v>9636</v>
      </c>
      <c r="AJ1028" s="5" t="s">
        <v>9637</v>
      </c>
      <c r="AK1028" s="5" t="s">
        <v>9638</v>
      </c>
    </row>
    <row r="1029" ht="15.75" customHeight="1">
      <c r="A1029" s="5" t="s">
        <v>9639</v>
      </c>
      <c r="B1029" s="5" t="s">
        <v>248</v>
      </c>
      <c r="C1029" s="5" t="s">
        <v>9640</v>
      </c>
      <c r="D1029" s="6">
        <v>44341.0</v>
      </c>
      <c r="E1029" s="5">
        <v>34223.0</v>
      </c>
      <c r="F1029" s="5">
        <v>15556.0</v>
      </c>
      <c r="G1029" s="5" t="s">
        <v>963</v>
      </c>
      <c r="H1029" s="5" t="s">
        <v>189</v>
      </c>
      <c r="I1029" s="5" t="s">
        <v>9641</v>
      </c>
      <c r="J1029" s="5" t="s">
        <v>965</v>
      </c>
      <c r="K1029" s="5" t="s">
        <v>9642</v>
      </c>
      <c r="L1029" s="5" t="s">
        <v>5706</v>
      </c>
      <c r="M1029" s="5" t="s">
        <v>9643</v>
      </c>
      <c r="N1029" s="5">
        <v>77338.0</v>
      </c>
      <c r="O1029" s="5">
        <v>1.0</v>
      </c>
      <c r="P1029" s="5" t="s">
        <v>9644</v>
      </c>
      <c r="Q1029" s="5">
        <v>4510.0</v>
      </c>
      <c r="R1029" s="5">
        <v>260.0</v>
      </c>
      <c r="S1029" s="5" t="s">
        <v>53</v>
      </c>
      <c r="T1029" s="5">
        <v>60.0</v>
      </c>
      <c r="U1029" s="5" t="s">
        <v>93</v>
      </c>
      <c r="V1029" s="5" t="s">
        <v>9645</v>
      </c>
      <c r="W1029" s="5" t="s">
        <v>71</v>
      </c>
      <c r="X1029" s="5" t="s">
        <v>52</v>
      </c>
      <c r="Y1029" s="5" t="s">
        <v>9646</v>
      </c>
      <c r="Z1029" s="5" t="s">
        <v>9647</v>
      </c>
      <c r="AA1029" s="5" t="s">
        <v>235</v>
      </c>
      <c r="AB1029" s="5" t="s">
        <v>52</v>
      </c>
      <c r="AC1029" s="5" t="s">
        <v>216</v>
      </c>
      <c r="AD1029" s="5" t="s">
        <v>217</v>
      </c>
      <c r="AE1029" s="5" t="s">
        <v>218</v>
      </c>
      <c r="AF1029" s="5" t="s">
        <v>52</v>
      </c>
      <c r="AG1029" s="5" t="s">
        <v>52</v>
      </c>
      <c r="AH1029" s="5" t="s">
        <v>52</v>
      </c>
      <c r="AI1029" s="5" t="s">
        <v>248</v>
      </c>
      <c r="AJ1029" s="5" t="s">
        <v>5706</v>
      </c>
      <c r="AK1029" s="5" t="s">
        <v>59</v>
      </c>
    </row>
    <row r="1030" ht="15.75" customHeight="1">
      <c r="A1030" s="5" t="s">
        <v>9648</v>
      </c>
      <c r="B1030" s="5" t="s">
        <v>9649</v>
      </c>
      <c r="C1030" s="5" t="s">
        <v>9650</v>
      </c>
      <c r="D1030" s="6">
        <v>44340.0</v>
      </c>
      <c r="E1030" s="5">
        <v>214126.0</v>
      </c>
      <c r="F1030" s="5">
        <v>97330.0</v>
      </c>
      <c r="G1030" s="5" t="s">
        <v>8441</v>
      </c>
      <c r="H1030" s="5" t="s">
        <v>205</v>
      </c>
      <c r="I1030" s="5" t="s">
        <v>9651</v>
      </c>
      <c r="J1030" s="5" t="s">
        <v>1914</v>
      </c>
      <c r="K1030" s="5" t="s">
        <v>9652</v>
      </c>
      <c r="L1030" s="5" t="s">
        <v>9653</v>
      </c>
      <c r="M1030" s="5" t="s">
        <v>9654</v>
      </c>
      <c r="N1030" s="5" t="s">
        <v>52</v>
      </c>
      <c r="O1030" s="5">
        <v>4.0</v>
      </c>
      <c r="P1030" s="5" t="s">
        <v>9655</v>
      </c>
      <c r="Q1030" s="5" t="s">
        <v>691</v>
      </c>
      <c r="R1030" s="5">
        <v>18.0</v>
      </c>
      <c r="S1030" s="5" t="s">
        <v>115</v>
      </c>
      <c r="T1030" s="5">
        <v>0.0</v>
      </c>
      <c r="U1030" s="5" t="s">
        <v>52</v>
      </c>
      <c r="V1030" s="5" t="s">
        <v>9656</v>
      </c>
      <c r="W1030" s="5" t="s">
        <v>52</v>
      </c>
      <c r="X1030" s="5" t="s">
        <v>52</v>
      </c>
      <c r="Y1030" s="5" t="s">
        <v>9657</v>
      </c>
      <c r="Z1030" s="5" t="s">
        <v>9658</v>
      </c>
      <c r="AA1030" s="5" t="s">
        <v>235</v>
      </c>
      <c r="AB1030" s="5" t="s">
        <v>52</v>
      </c>
      <c r="AC1030" s="5" t="s">
        <v>181</v>
      </c>
      <c r="AD1030" s="5" t="s">
        <v>182</v>
      </c>
      <c r="AE1030" s="5" t="s">
        <v>183</v>
      </c>
      <c r="AF1030" s="5" t="s">
        <v>52</v>
      </c>
      <c r="AG1030" s="5" t="s">
        <v>52</v>
      </c>
      <c r="AH1030" s="5" t="s">
        <v>184</v>
      </c>
      <c r="AI1030" s="5" t="s">
        <v>9649</v>
      </c>
      <c r="AJ1030" s="5" t="s">
        <v>9653</v>
      </c>
      <c r="AK1030" s="5" t="s">
        <v>9659</v>
      </c>
    </row>
    <row r="1031" ht="15.75" customHeight="1">
      <c r="A1031" s="5" t="s">
        <v>9660</v>
      </c>
      <c r="B1031" s="5" t="s">
        <v>248</v>
      </c>
      <c r="C1031" s="5" t="s">
        <v>9640</v>
      </c>
      <c r="D1031" s="6">
        <v>44339.0</v>
      </c>
      <c r="E1031" s="5">
        <v>9425.0</v>
      </c>
      <c r="F1031" s="5">
        <v>4284.0</v>
      </c>
      <c r="G1031" s="5" t="s">
        <v>963</v>
      </c>
      <c r="H1031" s="5" t="s">
        <v>189</v>
      </c>
      <c r="I1031" s="5" t="s">
        <v>6171</v>
      </c>
      <c r="J1031" s="5" t="s">
        <v>965</v>
      </c>
      <c r="K1031" s="5" t="s">
        <v>9661</v>
      </c>
      <c r="L1031" s="5" t="s">
        <v>5706</v>
      </c>
      <c r="M1031" s="5" t="s">
        <v>9643</v>
      </c>
      <c r="N1031" s="5">
        <v>77338.0</v>
      </c>
      <c r="O1031" s="5">
        <v>1.0</v>
      </c>
      <c r="P1031" s="5" t="s">
        <v>9662</v>
      </c>
      <c r="Q1031" s="5">
        <v>4310.0</v>
      </c>
      <c r="R1031" s="5">
        <v>290.0</v>
      </c>
      <c r="S1031" s="5" t="s">
        <v>53</v>
      </c>
      <c r="T1031" s="5">
        <v>31.0</v>
      </c>
      <c r="U1031" s="5" t="s">
        <v>93</v>
      </c>
      <c r="V1031" s="5" t="s">
        <v>9663</v>
      </c>
      <c r="W1031" s="5" t="s">
        <v>71</v>
      </c>
      <c r="X1031" s="5" t="s">
        <v>52</v>
      </c>
      <c r="Y1031" s="5" t="s">
        <v>9664</v>
      </c>
      <c r="Z1031" s="5" t="s">
        <v>9665</v>
      </c>
      <c r="AA1031" s="5" t="s">
        <v>59</v>
      </c>
      <c r="AB1031" s="5" t="s">
        <v>283</v>
      </c>
      <c r="AC1031" s="5" t="s">
        <v>216</v>
      </c>
      <c r="AD1031" s="5" t="s">
        <v>217</v>
      </c>
      <c r="AE1031" s="5" t="s">
        <v>218</v>
      </c>
      <c r="AF1031" s="5" t="s">
        <v>52</v>
      </c>
      <c r="AG1031" s="5" t="s">
        <v>52</v>
      </c>
      <c r="AH1031" s="5" t="s">
        <v>52</v>
      </c>
      <c r="AI1031" s="5" t="s">
        <v>248</v>
      </c>
      <c r="AJ1031" s="5" t="s">
        <v>5706</v>
      </c>
      <c r="AK1031" s="5" t="s">
        <v>59</v>
      </c>
    </row>
    <row r="1032" ht="15.75" customHeight="1">
      <c r="A1032" s="5" t="s">
        <v>9666</v>
      </c>
      <c r="B1032" s="5" t="s">
        <v>248</v>
      </c>
      <c r="C1032" s="5" t="s">
        <v>9640</v>
      </c>
      <c r="D1032" s="6">
        <v>44339.0</v>
      </c>
      <c r="E1032" s="5">
        <v>16872.0</v>
      </c>
      <c r="F1032" s="5">
        <v>7669.0</v>
      </c>
      <c r="G1032" s="5" t="s">
        <v>963</v>
      </c>
      <c r="H1032" s="5" t="s">
        <v>189</v>
      </c>
      <c r="I1032" s="5" t="s">
        <v>6171</v>
      </c>
      <c r="J1032" s="5" t="s">
        <v>965</v>
      </c>
      <c r="K1032" s="5" t="s">
        <v>9667</v>
      </c>
      <c r="L1032" s="5" t="s">
        <v>5706</v>
      </c>
      <c r="M1032" s="5" t="s">
        <v>9643</v>
      </c>
      <c r="N1032" s="5">
        <v>77338.0</v>
      </c>
      <c r="O1032" s="5">
        <v>1.0</v>
      </c>
      <c r="P1032" s="5" t="s">
        <v>9668</v>
      </c>
      <c r="Q1032" s="5">
        <v>2210.0</v>
      </c>
      <c r="R1032" s="5">
        <v>83.0</v>
      </c>
      <c r="S1032" s="5" t="s">
        <v>53</v>
      </c>
      <c r="T1032" s="5">
        <v>20.0</v>
      </c>
      <c r="U1032" s="5" t="s">
        <v>93</v>
      </c>
      <c r="V1032" s="5" t="s">
        <v>9669</v>
      </c>
      <c r="W1032" s="5" t="s">
        <v>71</v>
      </c>
      <c r="X1032" s="5" t="s">
        <v>52</v>
      </c>
      <c r="Y1032" s="5" t="s">
        <v>9664</v>
      </c>
      <c r="Z1032" s="5" t="s">
        <v>9670</v>
      </c>
      <c r="AA1032" s="5" t="s">
        <v>59</v>
      </c>
      <c r="AB1032" s="5" t="s">
        <v>52</v>
      </c>
      <c r="AC1032" s="5" t="s">
        <v>216</v>
      </c>
      <c r="AD1032" s="5" t="s">
        <v>217</v>
      </c>
      <c r="AE1032" s="5" t="s">
        <v>218</v>
      </c>
      <c r="AF1032" s="5" t="s">
        <v>52</v>
      </c>
      <c r="AG1032" s="5" t="s">
        <v>52</v>
      </c>
      <c r="AH1032" s="5" t="s">
        <v>52</v>
      </c>
      <c r="AI1032" s="5" t="s">
        <v>248</v>
      </c>
      <c r="AJ1032" s="5" t="s">
        <v>5706</v>
      </c>
      <c r="AK1032" s="5" t="s">
        <v>59</v>
      </c>
    </row>
    <row r="1033" ht="15.75" customHeight="1">
      <c r="A1033" s="5" t="s">
        <v>9671</v>
      </c>
      <c r="B1033" s="5" t="s">
        <v>168</v>
      </c>
      <c r="C1033" s="5" t="s">
        <v>169</v>
      </c>
      <c r="D1033" s="6">
        <v>44337.0</v>
      </c>
      <c r="E1033" s="5">
        <v>39600.0</v>
      </c>
      <c r="F1033" s="5">
        <v>18000.0</v>
      </c>
      <c r="G1033" s="5" t="s">
        <v>170</v>
      </c>
      <c r="H1033" s="5" t="s">
        <v>272</v>
      </c>
      <c r="I1033" s="5" t="s">
        <v>9672</v>
      </c>
      <c r="J1033" s="5" t="s">
        <v>170</v>
      </c>
      <c r="K1033" s="5" t="s">
        <v>966</v>
      </c>
      <c r="L1033" s="5" t="s">
        <v>174</v>
      </c>
      <c r="M1033" s="5" t="s">
        <v>175</v>
      </c>
      <c r="N1033" s="5" t="s">
        <v>52</v>
      </c>
      <c r="O1033" s="5">
        <v>1.0</v>
      </c>
      <c r="P1033" s="5" t="s">
        <v>9673</v>
      </c>
      <c r="Q1033" s="5">
        <v>4510.0</v>
      </c>
      <c r="R1033" s="5">
        <v>19370.0</v>
      </c>
      <c r="S1033" s="5" t="s">
        <v>115</v>
      </c>
      <c r="T1033" s="5">
        <v>0.0</v>
      </c>
      <c r="U1033" s="5" t="s">
        <v>52</v>
      </c>
      <c r="V1033" s="5" t="s">
        <v>9674</v>
      </c>
      <c r="W1033" s="5" t="s">
        <v>52</v>
      </c>
      <c r="X1033" s="5" t="s">
        <v>52</v>
      </c>
      <c r="Y1033" s="5" t="s">
        <v>1883</v>
      </c>
      <c r="Z1033" s="5" t="s">
        <v>9675</v>
      </c>
      <c r="AA1033" s="5" t="s">
        <v>162</v>
      </c>
      <c r="AB1033" s="5" t="s">
        <v>52</v>
      </c>
      <c r="AC1033" s="5" t="s">
        <v>181</v>
      </c>
      <c r="AD1033" s="5" t="s">
        <v>182</v>
      </c>
      <c r="AE1033" s="5" t="s">
        <v>183</v>
      </c>
      <c r="AF1033" s="5" t="s">
        <v>52</v>
      </c>
      <c r="AG1033" s="5" t="s">
        <v>52</v>
      </c>
      <c r="AH1033" s="5" t="s">
        <v>184</v>
      </c>
      <c r="AI1033" s="5" t="s">
        <v>168</v>
      </c>
      <c r="AJ1033" s="5" t="s">
        <v>174</v>
      </c>
      <c r="AK1033" s="5" t="s">
        <v>185</v>
      </c>
    </row>
    <row r="1034" ht="15.75" customHeight="1">
      <c r="A1034" s="5" t="s">
        <v>9676</v>
      </c>
      <c r="B1034" s="5" t="s">
        <v>9677</v>
      </c>
      <c r="C1034" s="5" t="s">
        <v>9678</v>
      </c>
      <c r="D1034" s="6">
        <v>44336.0</v>
      </c>
      <c r="E1034" s="5">
        <v>85270.0</v>
      </c>
      <c r="F1034" s="5">
        <v>38759.0</v>
      </c>
      <c r="G1034" s="5" t="s">
        <v>634</v>
      </c>
      <c r="H1034" s="5" t="s">
        <v>272</v>
      </c>
      <c r="I1034" s="5" t="s">
        <v>9679</v>
      </c>
      <c r="J1034" s="5" t="s">
        <v>274</v>
      </c>
      <c r="K1034" s="5" t="s">
        <v>4708</v>
      </c>
      <c r="L1034" s="5" t="s">
        <v>9680</v>
      </c>
      <c r="M1034" s="5" t="s">
        <v>9681</v>
      </c>
      <c r="N1034" s="5">
        <v>33308.0</v>
      </c>
      <c r="O1034" s="5">
        <v>2.0</v>
      </c>
      <c r="P1034" s="5" t="s">
        <v>9682</v>
      </c>
      <c r="Q1034" s="5" t="s">
        <v>4222</v>
      </c>
      <c r="R1034" s="5">
        <v>136.0</v>
      </c>
      <c r="S1034" s="5" t="s">
        <v>2397</v>
      </c>
      <c r="T1034" s="5">
        <v>0.0</v>
      </c>
      <c r="U1034" s="5" t="s">
        <v>52</v>
      </c>
      <c r="V1034" s="5" t="s">
        <v>9683</v>
      </c>
      <c r="W1034" s="5" t="s">
        <v>52</v>
      </c>
      <c r="X1034" s="5" t="s">
        <v>52</v>
      </c>
      <c r="Y1034" s="5" t="s">
        <v>9684</v>
      </c>
      <c r="Z1034" s="5" t="s">
        <v>9685</v>
      </c>
      <c r="AA1034" s="5" t="s">
        <v>260</v>
      </c>
      <c r="AB1034" s="5" t="s">
        <v>52</v>
      </c>
      <c r="AC1034" s="5" t="s">
        <v>216</v>
      </c>
      <c r="AD1034" s="5" t="s">
        <v>217</v>
      </c>
      <c r="AE1034" s="5" t="s">
        <v>218</v>
      </c>
      <c r="AF1034" s="5" t="s">
        <v>52</v>
      </c>
      <c r="AG1034" s="5" t="s">
        <v>52</v>
      </c>
      <c r="AH1034" s="5" t="s">
        <v>52</v>
      </c>
      <c r="AI1034" s="5" t="s">
        <v>9686</v>
      </c>
      <c r="AJ1034" s="5" t="s">
        <v>9687</v>
      </c>
      <c r="AK1034" s="5" t="s">
        <v>9688</v>
      </c>
    </row>
    <row r="1035" ht="15.75" customHeight="1">
      <c r="A1035" s="5" t="s">
        <v>9689</v>
      </c>
      <c r="B1035" s="5" t="s">
        <v>3493</v>
      </c>
      <c r="C1035" s="5" t="s">
        <v>3998</v>
      </c>
      <c r="D1035" s="6">
        <v>44335.0</v>
      </c>
      <c r="E1035" s="5">
        <v>115808.0</v>
      </c>
      <c r="F1035" s="5">
        <v>52640.0</v>
      </c>
      <c r="G1035" s="5" t="s">
        <v>1419</v>
      </c>
      <c r="H1035" s="5" t="s">
        <v>480</v>
      </c>
      <c r="I1035" s="5" t="s">
        <v>3108</v>
      </c>
      <c r="J1035" s="5" t="s">
        <v>256</v>
      </c>
      <c r="K1035" s="5" t="s">
        <v>3471</v>
      </c>
      <c r="L1035" s="5" t="s">
        <v>7252</v>
      </c>
      <c r="M1035" s="5" t="s">
        <v>7164</v>
      </c>
      <c r="N1035" s="5" t="s">
        <v>52</v>
      </c>
      <c r="O1035" s="5">
        <v>2.0</v>
      </c>
      <c r="P1035" s="5" t="s">
        <v>9690</v>
      </c>
      <c r="Q1035" s="5" t="s">
        <v>3475</v>
      </c>
      <c r="R1035" s="5">
        <v>138.0</v>
      </c>
      <c r="S1035" s="5" t="s">
        <v>1077</v>
      </c>
      <c r="T1035" s="5">
        <v>0.0</v>
      </c>
      <c r="U1035" s="5" t="s">
        <v>70</v>
      </c>
      <c r="V1035" s="5" t="s">
        <v>9691</v>
      </c>
      <c r="W1035" s="5" t="s">
        <v>52</v>
      </c>
      <c r="X1035" s="5" t="s">
        <v>52</v>
      </c>
      <c r="Y1035" s="5" t="s">
        <v>6672</v>
      </c>
      <c r="Z1035" s="5" t="s">
        <v>9692</v>
      </c>
      <c r="AA1035" s="5" t="s">
        <v>1553</v>
      </c>
      <c r="AB1035" s="5" t="s">
        <v>52</v>
      </c>
      <c r="AC1035" s="5" t="s">
        <v>5289</v>
      </c>
      <c r="AD1035" s="5" t="s">
        <v>5290</v>
      </c>
      <c r="AE1035" s="5" t="s">
        <v>5291</v>
      </c>
      <c r="AF1035" s="5" t="s">
        <v>52</v>
      </c>
      <c r="AG1035" s="5" t="s">
        <v>52</v>
      </c>
      <c r="AH1035" s="5" t="s">
        <v>52</v>
      </c>
      <c r="AI1035" s="5" t="s">
        <v>9693</v>
      </c>
      <c r="AJ1035" s="5" t="s">
        <v>9694</v>
      </c>
      <c r="AK1035" s="5" t="s">
        <v>3481</v>
      </c>
    </row>
    <row r="1036" ht="15.75" customHeight="1">
      <c r="A1036" s="5" t="s">
        <v>9695</v>
      </c>
      <c r="B1036" s="5" t="s">
        <v>1843</v>
      </c>
      <c r="C1036" s="5" t="s">
        <v>9696</v>
      </c>
      <c r="D1036" s="6">
        <v>44334.0</v>
      </c>
      <c r="E1036" s="5">
        <v>303957.0</v>
      </c>
      <c r="F1036" s="5">
        <v>138162.0</v>
      </c>
      <c r="G1036" s="5" t="s">
        <v>1419</v>
      </c>
      <c r="H1036" s="5" t="s">
        <v>480</v>
      </c>
      <c r="I1036" s="5" t="s">
        <v>8624</v>
      </c>
      <c r="J1036" s="5" t="s">
        <v>256</v>
      </c>
      <c r="K1036" s="5" t="s">
        <v>1114</v>
      </c>
      <c r="L1036" s="5" t="s">
        <v>533</v>
      </c>
      <c r="M1036" s="5" t="s">
        <v>9697</v>
      </c>
      <c r="N1036" s="5" t="s">
        <v>52</v>
      </c>
      <c r="O1036" s="5">
        <v>5.0</v>
      </c>
      <c r="P1036" s="5" t="s">
        <v>9698</v>
      </c>
      <c r="Q1036" s="5" t="s">
        <v>1116</v>
      </c>
      <c r="R1036" s="5">
        <v>261.0</v>
      </c>
      <c r="S1036" s="5" t="s">
        <v>1077</v>
      </c>
      <c r="T1036" s="5">
        <v>0.0</v>
      </c>
      <c r="U1036" s="5" t="s">
        <v>158</v>
      </c>
      <c r="V1036" s="5" t="s">
        <v>9699</v>
      </c>
      <c r="W1036" s="5" t="s">
        <v>52</v>
      </c>
      <c r="X1036" s="5" t="s">
        <v>52</v>
      </c>
      <c r="Y1036" s="5" t="s">
        <v>9700</v>
      </c>
      <c r="Z1036" s="5" t="s">
        <v>9701</v>
      </c>
      <c r="AA1036" s="5" t="s">
        <v>162</v>
      </c>
      <c r="AB1036" s="5" t="s">
        <v>52</v>
      </c>
      <c r="AC1036" s="5" t="s">
        <v>163</v>
      </c>
      <c r="AD1036" s="5" t="s">
        <v>164</v>
      </c>
      <c r="AE1036" s="5" t="s">
        <v>165</v>
      </c>
      <c r="AF1036" s="5" t="s">
        <v>52</v>
      </c>
      <c r="AG1036" s="5" t="s">
        <v>52</v>
      </c>
      <c r="AH1036" s="5" t="s">
        <v>52</v>
      </c>
      <c r="AI1036" s="5" t="s">
        <v>9702</v>
      </c>
      <c r="AJ1036" s="5" t="s">
        <v>9703</v>
      </c>
      <c r="AK1036" s="5" t="s">
        <v>1855</v>
      </c>
    </row>
    <row r="1037" ht="15.75" customHeight="1">
      <c r="A1037" s="5" t="s">
        <v>9704</v>
      </c>
      <c r="B1037" s="5" t="s">
        <v>248</v>
      </c>
      <c r="C1037" s="5" t="s">
        <v>9705</v>
      </c>
      <c r="D1037" s="6">
        <v>44333.0</v>
      </c>
      <c r="E1037" s="5">
        <v>11158.0</v>
      </c>
      <c r="F1037" s="5">
        <v>5072.0</v>
      </c>
      <c r="G1037" s="5" t="s">
        <v>422</v>
      </c>
      <c r="H1037" s="5" t="s">
        <v>84</v>
      </c>
      <c r="I1037" s="5" t="s">
        <v>9706</v>
      </c>
      <c r="J1037" s="5" t="s">
        <v>424</v>
      </c>
      <c r="K1037" s="5" t="s">
        <v>1031</v>
      </c>
      <c r="L1037" s="5" t="s">
        <v>9707</v>
      </c>
      <c r="M1037" s="5" t="s">
        <v>9708</v>
      </c>
      <c r="N1037" s="5">
        <v>43137.0</v>
      </c>
      <c r="O1037" s="5">
        <v>1.0</v>
      </c>
      <c r="P1037" s="5" t="s">
        <v>9709</v>
      </c>
      <c r="Q1037" s="5">
        <v>4510.0</v>
      </c>
      <c r="R1037" s="5">
        <v>39.0</v>
      </c>
      <c r="S1037" s="5" t="s">
        <v>53</v>
      </c>
      <c r="T1037" s="5">
        <v>64.0</v>
      </c>
      <c r="U1037" s="5" t="s">
        <v>93</v>
      </c>
      <c r="V1037" s="5" t="s">
        <v>9710</v>
      </c>
      <c r="W1037" s="5" t="s">
        <v>71</v>
      </c>
      <c r="X1037" s="5" t="s">
        <v>52</v>
      </c>
      <c r="Y1037" s="5" t="s">
        <v>9711</v>
      </c>
      <c r="Z1037" s="5" t="s">
        <v>9712</v>
      </c>
      <c r="AA1037" s="5" t="s">
        <v>260</v>
      </c>
      <c r="AB1037" s="5" t="s">
        <v>283</v>
      </c>
      <c r="AC1037" s="5" t="s">
        <v>216</v>
      </c>
      <c r="AD1037" s="5" t="s">
        <v>217</v>
      </c>
      <c r="AE1037" s="5" t="s">
        <v>218</v>
      </c>
      <c r="AF1037" s="5" t="s">
        <v>52</v>
      </c>
      <c r="AG1037" s="5" t="s">
        <v>52</v>
      </c>
      <c r="AH1037" s="5" t="s">
        <v>52</v>
      </c>
      <c r="AI1037" s="5" t="s">
        <v>248</v>
      </c>
      <c r="AJ1037" s="5" t="s">
        <v>9707</v>
      </c>
      <c r="AK1037" s="5" t="s">
        <v>9713</v>
      </c>
    </row>
    <row r="1038" ht="15.75" customHeight="1">
      <c r="A1038" s="5" t="s">
        <v>9714</v>
      </c>
      <c r="B1038" s="5" t="s">
        <v>9715</v>
      </c>
      <c r="C1038" s="5" t="s">
        <v>9716</v>
      </c>
      <c r="D1038" s="6">
        <v>44332.0</v>
      </c>
      <c r="E1038" s="5">
        <v>56482.0</v>
      </c>
      <c r="F1038" s="5">
        <v>25674.0</v>
      </c>
      <c r="G1038" s="5" t="s">
        <v>1458</v>
      </c>
      <c r="H1038" s="5" t="s">
        <v>366</v>
      </c>
      <c r="I1038" s="5" t="s">
        <v>3820</v>
      </c>
      <c r="J1038" s="5" t="s">
        <v>1460</v>
      </c>
      <c r="K1038" s="5" t="s">
        <v>391</v>
      </c>
      <c r="L1038" s="5" t="s">
        <v>9717</v>
      </c>
      <c r="M1038" s="5" t="s">
        <v>9718</v>
      </c>
      <c r="N1038" s="5">
        <v>33122.0</v>
      </c>
      <c r="O1038" s="5">
        <v>1.0</v>
      </c>
      <c r="P1038" s="5" t="s">
        <v>9719</v>
      </c>
      <c r="Q1038" s="5" t="s">
        <v>279</v>
      </c>
      <c r="R1038" s="5">
        <v>22.0</v>
      </c>
      <c r="S1038" s="5" t="s">
        <v>69</v>
      </c>
      <c r="T1038" s="5">
        <v>20.0</v>
      </c>
      <c r="U1038" s="5" t="s">
        <v>70</v>
      </c>
      <c r="V1038" s="5" t="s">
        <v>9720</v>
      </c>
      <c r="W1038" s="5" t="s">
        <v>71</v>
      </c>
      <c r="X1038" s="5" t="s">
        <v>52</v>
      </c>
      <c r="Y1038" s="5" t="s">
        <v>4397</v>
      </c>
      <c r="Z1038" s="5" t="s">
        <v>9721</v>
      </c>
      <c r="AA1038" s="5" t="s">
        <v>59</v>
      </c>
      <c r="AB1038" s="5" t="s">
        <v>52</v>
      </c>
      <c r="AC1038" s="5" t="s">
        <v>72</v>
      </c>
      <c r="AD1038" s="5" t="s">
        <v>73</v>
      </c>
      <c r="AE1038" s="5" t="s">
        <v>74</v>
      </c>
      <c r="AF1038" s="5" t="s">
        <v>75</v>
      </c>
      <c r="AG1038" s="5" t="s">
        <v>76</v>
      </c>
      <c r="AH1038" s="5" t="s">
        <v>77</v>
      </c>
      <c r="AI1038" s="5" t="s">
        <v>9715</v>
      </c>
      <c r="AJ1038" s="5" t="s">
        <v>9722</v>
      </c>
      <c r="AK1038" s="5" t="s">
        <v>9723</v>
      </c>
    </row>
    <row r="1039" ht="15.75" customHeight="1">
      <c r="A1039" s="5" t="s">
        <v>9724</v>
      </c>
      <c r="B1039" s="5" t="s">
        <v>9725</v>
      </c>
      <c r="C1039" s="5" t="s">
        <v>9726</v>
      </c>
      <c r="D1039" s="6">
        <v>44332.0</v>
      </c>
      <c r="E1039" s="5">
        <v>56482.0</v>
      </c>
      <c r="F1039" s="5">
        <v>25674.0</v>
      </c>
      <c r="G1039" s="5" t="s">
        <v>1458</v>
      </c>
      <c r="H1039" s="5" t="s">
        <v>366</v>
      </c>
      <c r="I1039" s="5" t="s">
        <v>3820</v>
      </c>
      <c r="J1039" s="5" t="s">
        <v>1460</v>
      </c>
      <c r="K1039" s="5" t="s">
        <v>9727</v>
      </c>
      <c r="L1039" s="5" t="s">
        <v>9728</v>
      </c>
      <c r="M1039" s="5" t="s">
        <v>9729</v>
      </c>
      <c r="N1039" s="5" t="s">
        <v>52</v>
      </c>
      <c r="O1039" s="5">
        <v>1.0</v>
      </c>
      <c r="P1039" s="5" t="s">
        <v>9719</v>
      </c>
      <c r="Q1039" s="5" t="s">
        <v>279</v>
      </c>
      <c r="R1039" s="5">
        <v>22.0</v>
      </c>
      <c r="S1039" s="5" t="s">
        <v>69</v>
      </c>
      <c r="T1039" s="5">
        <v>20.0</v>
      </c>
      <c r="U1039" s="5" t="s">
        <v>70</v>
      </c>
      <c r="V1039" s="5" t="s">
        <v>9730</v>
      </c>
      <c r="W1039" s="5" t="s">
        <v>55</v>
      </c>
      <c r="X1039" s="5" t="s">
        <v>9720</v>
      </c>
      <c r="Y1039" s="5" t="s">
        <v>4397</v>
      </c>
      <c r="Z1039" s="5" t="s">
        <v>9721</v>
      </c>
      <c r="AA1039" s="5" t="s">
        <v>59</v>
      </c>
      <c r="AB1039" s="5" t="s">
        <v>52</v>
      </c>
      <c r="AC1039" s="5" t="s">
        <v>72</v>
      </c>
      <c r="AD1039" s="5" t="s">
        <v>73</v>
      </c>
      <c r="AE1039" s="5" t="s">
        <v>74</v>
      </c>
      <c r="AF1039" s="5" t="s">
        <v>75</v>
      </c>
      <c r="AG1039" s="5" t="s">
        <v>76</v>
      </c>
      <c r="AH1039" s="5" t="s">
        <v>77</v>
      </c>
      <c r="AI1039" s="5" t="s">
        <v>9725</v>
      </c>
      <c r="AJ1039" s="5" t="s">
        <v>9731</v>
      </c>
      <c r="AK1039" s="5" t="s">
        <v>9723</v>
      </c>
    </row>
    <row r="1040" ht="15.75" customHeight="1">
      <c r="A1040" s="5" t="s">
        <v>9732</v>
      </c>
      <c r="B1040" s="5" t="s">
        <v>9733</v>
      </c>
      <c r="C1040" s="5" t="s">
        <v>9734</v>
      </c>
      <c r="D1040" s="6">
        <v>44331.0</v>
      </c>
      <c r="E1040" s="5">
        <v>45030.0</v>
      </c>
      <c r="F1040" s="5">
        <v>20468.0</v>
      </c>
      <c r="G1040" s="5" t="s">
        <v>7489</v>
      </c>
      <c r="H1040" s="5" t="s">
        <v>171</v>
      </c>
      <c r="I1040" s="5" t="s">
        <v>7735</v>
      </c>
      <c r="J1040" s="5" t="s">
        <v>7490</v>
      </c>
      <c r="K1040" s="5" t="s">
        <v>9735</v>
      </c>
      <c r="L1040" s="5" t="s">
        <v>9736</v>
      </c>
      <c r="M1040" s="5" t="s">
        <v>9737</v>
      </c>
      <c r="N1040" s="5">
        <v>36603.0</v>
      </c>
      <c r="O1040" s="5">
        <v>1.0</v>
      </c>
      <c r="P1040" s="5" t="s">
        <v>9738</v>
      </c>
      <c r="Q1040" s="5">
        <v>4510.0</v>
      </c>
      <c r="R1040" s="5">
        <v>21.0</v>
      </c>
      <c r="S1040" s="5" t="s">
        <v>115</v>
      </c>
      <c r="T1040" s="5">
        <v>0.0</v>
      </c>
      <c r="U1040" s="5" t="s">
        <v>52</v>
      </c>
      <c r="V1040" s="5" t="s">
        <v>9739</v>
      </c>
      <c r="W1040" s="5" t="s">
        <v>52</v>
      </c>
      <c r="X1040" s="5" t="s">
        <v>52</v>
      </c>
      <c r="Y1040" s="5" t="s">
        <v>9740</v>
      </c>
      <c r="Z1040" s="5" t="s">
        <v>9741</v>
      </c>
      <c r="AA1040" s="5" t="s">
        <v>260</v>
      </c>
      <c r="AB1040" s="5" t="s">
        <v>52</v>
      </c>
      <c r="AC1040" s="5" t="s">
        <v>181</v>
      </c>
      <c r="AD1040" s="5" t="s">
        <v>182</v>
      </c>
      <c r="AE1040" s="5" t="s">
        <v>183</v>
      </c>
      <c r="AF1040" s="5" t="s">
        <v>52</v>
      </c>
      <c r="AG1040" s="5" t="s">
        <v>52</v>
      </c>
      <c r="AH1040" s="5" t="s">
        <v>184</v>
      </c>
      <c r="AI1040" s="5" t="s">
        <v>9733</v>
      </c>
      <c r="AJ1040" s="5" t="s">
        <v>9736</v>
      </c>
      <c r="AK1040" s="5" t="s">
        <v>7499</v>
      </c>
    </row>
    <row r="1041" ht="15.75" customHeight="1">
      <c r="A1041" s="5" t="s">
        <v>9742</v>
      </c>
      <c r="B1041" s="5" t="s">
        <v>1513</v>
      </c>
      <c r="C1041" s="5" t="s">
        <v>9743</v>
      </c>
      <c r="D1041" s="6">
        <v>44326.0</v>
      </c>
      <c r="E1041" s="5">
        <v>53728.0</v>
      </c>
      <c r="F1041" s="5">
        <v>24422.0</v>
      </c>
      <c r="G1041" s="5" t="s">
        <v>766</v>
      </c>
      <c r="H1041" s="5" t="s">
        <v>45</v>
      </c>
      <c r="I1041" s="5" t="s">
        <v>2056</v>
      </c>
      <c r="J1041" s="5" t="s">
        <v>768</v>
      </c>
      <c r="K1041" s="5" t="s">
        <v>9744</v>
      </c>
      <c r="L1041" s="5" t="s">
        <v>9745</v>
      </c>
      <c r="M1041" s="5" t="s">
        <v>9746</v>
      </c>
      <c r="N1041" s="5">
        <v>18706.0</v>
      </c>
      <c r="O1041" s="5">
        <v>5.0</v>
      </c>
      <c r="P1041" s="5" t="s">
        <v>9747</v>
      </c>
      <c r="Q1041" s="5" t="s">
        <v>508</v>
      </c>
      <c r="R1041" s="5">
        <v>2886.0</v>
      </c>
      <c r="S1041" s="5" t="s">
        <v>69</v>
      </c>
      <c r="T1041" s="5">
        <v>197.0</v>
      </c>
      <c r="U1041" s="5" t="s">
        <v>93</v>
      </c>
      <c r="V1041" s="5" t="s">
        <v>9748</v>
      </c>
      <c r="W1041" s="5" t="s">
        <v>52</v>
      </c>
      <c r="X1041" s="5" t="s">
        <v>52</v>
      </c>
      <c r="Y1041" s="5" t="s">
        <v>9749</v>
      </c>
      <c r="Z1041" s="5" t="s">
        <v>9750</v>
      </c>
      <c r="AA1041" s="5" t="s">
        <v>200</v>
      </c>
      <c r="AB1041" s="5" t="s">
        <v>283</v>
      </c>
      <c r="AC1041" s="5" t="s">
        <v>216</v>
      </c>
      <c r="AD1041" s="5" t="s">
        <v>217</v>
      </c>
      <c r="AE1041" s="5" t="s">
        <v>218</v>
      </c>
      <c r="AF1041" s="5" t="s">
        <v>52</v>
      </c>
      <c r="AG1041" s="5" t="s">
        <v>52</v>
      </c>
      <c r="AH1041" s="5" t="s">
        <v>52</v>
      </c>
      <c r="AI1041" s="5" t="s">
        <v>2554</v>
      </c>
      <c r="AJ1041" s="5" t="s">
        <v>9751</v>
      </c>
      <c r="AK1041" s="5" t="s">
        <v>776</v>
      </c>
    </row>
    <row r="1042" ht="15.75" customHeight="1">
      <c r="A1042" s="5" t="s">
        <v>9752</v>
      </c>
      <c r="B1042" s="5" t="s">
        <v>9753</v>
      </c>
      <c r="C1042" s="5" t="s">
        <v>9754</v>
      </c>
      <c r="D1042" s="6">
        <v>44323.0</v>
      </c>
      <c r="E1042" s="5">
        <v>71386.0</v>
      </c>
      <c r="F1042" s="5">
        <v>32448.0</v>
      </c>
      <c r="G1042" s="5" t="s">
        <v>3935</v>
      </c>
      <c r="H1042" s="5" t="s">
        <v>45</v>
      </c>
      <c r="I1042" s="5" t="s">
        <v>9755</v>
      </c>
      <c r="J1042" s="5" t="s">
        <v>872</v>
      </c>
      <c r="K1042" s="5" t="s">
        <v>7307</v>
      </c>
      <c r="L1042" s="5" t="s">
        <v>9756</v>
      </c>
      <c r="M1042" s="5" t="s">
        <v>9757</v>
      </c>
      <c r="N1042" s="5" t="s">
        <v>52</v>
      </c>
      <c r="O1042" s="5">
        <v>2.0</v>
      </c>
      <c r="P1042" s="5" t="s">
        <v>9758</v>
      </c>
      <c r="Q1042" s="5" t="s">
        <v>4222</v>
      </c>
      <c r="R1042" s="5">
        <v>15.0</v>
      </c>
      <c r="S1042" s="5" t="s">
        <v>53</v>
      </c>
      <c r="T1042" s="5">
        <v>0.0</v>
      </c>
      <c r="U1042" s="5" t="s">
        <v>52</v>
      </c>
      <c r="V1042" s="5" t="s">
        <v>9759</v>
      </c>
      <c r="W1042" s="5" t="s">
        <v>52</v>
      </c>
      <c r="X1042" s="5" t="s">
        <v>52</v>
      </c>
      <c r="Y1042" s="5" t="s">
        <v>9760</v>
      </c>
      <c r="Z1042" s="5" t="s">
        <v>9761</v>
      </c>
      <c r="AA1042" s="5" t="s">
        <v>260</v>
      </c>
      <c r="AB1042" s="5" t="s">
        <v>52</v>
      </c>
      <c r="AC1042" s="5" t="s">
        <v>216</v>
      </c>
      <c r="AD1042" s="5" t="s">
        <v>217</v>
      </c>
      <c r="AE1042" s="5" t="s">
        <v>218</v>
      </c>
      <c r="AF1042" s="5" t="s">
        <v>52</v>
      </c>
      <c r="AG1042" s="5" t="s">
        <v>52</v>
      </c>
      <c r="AH1042" s="5" t="s">
        <v>52</v>
      </c>
      <c r="AI1042" s="5" t="s">
        <v>9762</v>
      </c>
      <c r="AJ1042" s="5" t="s">
        <v>9763</v>
      </c>
      <c r="AK1042" s="5" t="s">
        <v>9764</v>
      </c>
    </row>
    <row r="1043" ht="15.75" customHeight="1">
      <c r="A1043" s="5" t="s">
        <v>9765</v>
      </c>
      <c r="B1043" s="5" t="s">
        <v>9766</v>
      </c>
      <c r="C1043" s="5" t="s">
        <v>9767</v>
      </c>
      <c r="D1043" s="6">
        <v>44322.0</v>
      </c>
      <c r="E1043" s="5">
        <v>40878.0</v>
      </c>
      <c r="F1043" s="5">
        <v>18581.0</v>
      </c>
      <c r="G1043" s="5" t="s">
        <v>870</v>
      </c>
      <c r="H1043" s="5" t="s">
        <v>1792</v>
      </c>
      <c r="I1043" s="5" t="s">
        <v>9768</v>
      </c>
      <c r="J1043" s="5" t="s">
        <v>872</v>
      </c>
      <c r="K1043" s="5" t="s">
        <v>9769</v>
      </c>
      <c r="L1043" s="5" t="s">
        <v>9770</v>
      </c>
      <c r="M1043" s="5" t="s">
        <v>2917</v>
      </c>
      <c r="N1043" s="5">
        <v>29456.0</v>
      </c>
      <c r="O1043" s="5">
        <v>1.0</v>
      </c>
      <c r="P1043" s="5" t="s">
        <v>9771</v>
      </c>
      <c r="Q1043" s="5">
        <v>4532.0</v>
      </c>
      <c r="R1043" s="5">
        <v>1225.0</v>
      </c>
      <c r="S1043" s="5" t="s">
        <v>69</v>
      </c>
      <c r="T1043" s="5">
        <v>0.0</v>
      </c>
      <c r="U1043" s="5" t="s">
        <v>52</v>
      </c>
      <c r="V1043" s="5" t="s">
        <v>9772</v>
      </c>
      <c r="W1043" s="5" t="s">
        <v>52</v>
      </c>
      <c r="X1043" s="5" t="s">
        <v>52</v>
      </c>
      <c r="Y1043" s="5" t="s">
        <v>9773</v>
      </c>
      <c r="Z1043" s="5" t="s">
        <v>9774</v>
      </c>
      <c r="AA1043" s="5" t="s">
        <v>235</v>
      </c>
      <c r="AB1043" s="5" t="s">
        <v>52</v>
      </c>
      <c r="AC1043" s="5" t="s">
        <v>216</v>
      </c>
      <c r="AD1043" s="5" t="s">
        <v>217</v>
      </c>
      <c r="AE1043" s="5" t="s">
        <v>218</v>
      </c>
      <c r="AF1043" s="5" t="s">
        <v>52</v>
      </c>
      <c r="AG1043" s="5" t="s">
        <v>52</v>
      </c>
      <c r="AH1043" s="5" t="s">
        <v>52</v>
      </c>
      <c r="AI1043" s="5" t="s">
        <v>9766</v>
      </c>
      <c r="AJ1043" s="5" t="s">
        <v>9770</v>
      </c>
      <c r="AK1043" s="5" t="s">
        <v>2922</v>
      </c>
    </row>
    <row r="1044" ht="15.75" customHeight="1">
      <c r="A1044" s="5" t="s">
        <v>9775</v>
      </c>
      <c r="B1044" s="5" t="s">
        <v>9776</v>
      </c>
      <c r="C1044" s="5" t="s">
        <v>9777</v>
      </c>
      <c r="D1044" s="6">
        <v>44322.0</v>
      </c>
      <c r="E1044" s="5">
        <v>9708.0</v>
      </c>
      <c r="F1044" s="5">
        <v>4413.0</v>
      </c>
      <c r="G1044" s="5" t="s">
        <v>659</v>
      </c>
      <c r="H1044" s="5" t="s">
        <v>45</v>
      </c>
      <c r="I1044" s="5" t="s">
        <v>5673</v>
      </c>
      <c r="J1044" s="5" t="s">
        <v>661</v>
      </c>
      <c r="K1044" s="5" t="s">
        <v>9778</v>
      </c>
      <c r="L1044" s="5" t="s">
        <v>9779</v>
      </c>
      <c r="M1044" s="5" t="s">
        <v>9780</v>
      </c>
      <c r="N1044" s="5" t="s">
        <v>52</v>
      </c>
      <c r="O1044" s="5">
        <v>1.0</v>
      </c>
      <c r="P1044" s="5" t="s">
        <v>9781</v>
      </c>
      <c r="Q1044" s="5" t="s">
        <v>244</v>
      </c>
      <c r="R1044" s="5">
        <v>336.0</v>
      </c>
      <c r="S1044" s="5" t="s">
        <v>69</v>
      </c>
      <c r="T1044" s="5">
        <v>23.0</v>
      </c>
      <c r="U1044" s="5" t="s">
        <v>70</v>
      </c>
      <c r="V1044" s="5" t="s">
        <v>9782</v>
      </c>
      <c r="W1044" s="5" t="s">
        <v>52</v>
      </c>
      <c r="X1044" s="5" t="s">
        <v>52</v>
      </c>
      <c r="Y1044" s="5" t="s">
        <v>9773</v>
      </c>
      <c r="Z1044" s="5" t="s">
        <v>9783</v>
      </c>
      <c r="AA1044" s="5" t="s">
        <v>59</v>
      </c>
      <c r="AB1044" s="5" t="s">
        <v>52</v>
      </c>
      <c r="AC1044" s="5" t="s">
        <v>72</v>
      </c>
      <c r="AD1044" s="5" t="s">
        <v>73</v>
      </c>
      <c r="AE1044" s="5" t="s">
        <v>74</v>
      </c>
      <c r="AF1044" s="5" t="s">
        <v>75</v>
      </c>
      <c r="AG1044" s="5" t="s">
        <v>76</v>
      </c>
      <c r="AH1044" s="5" t="s">
        <v>77</v>
      </c>
      <c r="AI1044" s="5" t="s">
        <v>8854</v>
      </c>
      <c r="AJ1044" s="5" t="s">
        <v>9466</v>
      </c>
      <c r="AK1044" s="5" t="s">
        <v>525</v>
      </c>
    </row>
    <row r="1045" ht="15.75" customHeight="1">
      <c r="A1045" s="5" t="s">
        <v>9784</v>
      </c>
      <c r="B1045" s="5" t="s">
        <v>1144</v>
      </c>
      <c r="C1045" s="5" t="s">
        <v>204</v>
      </c>
      <c r="D1045" s="6">
        <v>44319.0</v>
      </c>
      <c r="E1045" s="5">
        <v>87210.0</v>
      </c>
      <c r="F1045" s="5">
        <v>39641.0</v>
      </c>
      <c r="G1045" s="5" t="s">
        <v>226</v>
      </c>
      <c r="H1045" s="5" t="s">
        <v>205</v>
      </c>
      <c r="I1045" s="5" t="s">
        <v>9785</v>
      </c>
      <c r="J1045" s="5" t="s">
        <v>228</v>
      </c>
      <c r="K1045" s="5" t="s">
        <v>9786</v>
      </c>
      <c r="L1045" s="5" t="s">
        <v>9787</v>
      </c>
      <c r="M1045" s="5" t="s">
        <v>9788</v>
      </c>
      <c r="N1045" s="5" t="s">
        <v>9789</v>
      </c>
      <c r="O1045" s="5">
        <v>2.0</v>
      </c>
      <c r="P1045" s="5" t="s">
        <v>9790</v>
      </c>
      <c r="Q1045" s="5" t="s">
        <v>2195</v>
      </c>
      <c r="R1045" s="5">
        <v>4404.0</v>
      </c>
      <c r="S1045" s="5" t="s">
        <v>115</v>
      </c>
      <c r="T1045" s="5">
        <v>0.0</v>
      </c>
      <c r="U1045" s="5" t="s">
        <v>52</v>
      </c>
      <c r="V1045" s="5" t="s">
        <v>9791</v>
      </c>
      <c r="W1045" s="5" t="s">
        <v>52</v>
      </c>
      <c r="X1045" s="5" t="s">
        <v>52</v>
      </c>
      <c r="Y1045" s="5" t="s">
        <v>9792</v>
      </c>
      <c r="Z1045" s="5" t="s">
        <v>9793</v>
      </c>
      <c r="AA1045" s="5" t="s">
        <v>235</v>
      </c>
      <c r="AB1045" s="5" t="s">
        <v>52</v>
      </c>
      <c r="AC1045" s="5" t="s">
        <v>181</v>
      </c>
      <c r="AD1045" s="5" t="s">
        <v>182</v>
      </c>
      <c r="AE1045" s="5" t="s">
        <v>183</v>
      </c>
      <c r="AF1045" s="5" t="s">
        <v>52</v>
      </c>
      <c r="AG1045" s="5" t="s">
        <v>52</v>
      </c>
      <c r="AH1045" s="5" t="s">
        <v>184</v>
      </c>
      <c r="AI1045" s="5" t="s">
        <v>1144</v>
      </c>
      <c r="AJ1045" s="5" t="s">
        <v>9794</v>
      </c>
      <c r="AK1045" s="5" t="s">
        <v>9795</v>
      </c>
    </row>
    <row r="1046" ht="15.75" customHeight="1">
      <c r="A1046" s="5" t="s">
        <v>9796</v>
      </c>
      <c r="B1046" s="5" t="s">
        <v>9797</v>
      </c>
      <c r="C1046" s="5" t="s">
        <v>9798</v>
      </c>
      <c r="D1046" s="6">
        <v>44315.0</v>
      </c>
      <c r="E1046" s="5">
        <v>15510.0</v>
      </c>
      <c r="F1046" s="5">
        <v>7050.0</v>
      </c>
      <c r="G1046" s="5" t="s">
        <v>3029</v>
      </c>
      <c r="H1046" s="5" t="s">
        <v>171</v>
      </c>
      <c r="I1046" s="5" t="s">
        <v>9799</v>
      </c>
      <c r="J1046" s="5" t="s">
        <v>1504</v>
      </c>
      <c r="K1046" s="5" t="s">
        <v>966</v>
      </c>
      <c r="L1046" s="5" t="s">
        <v>9800</v>
      </c>
      <c r="M1046" s="5" t="s">
        <v>9801</v>
      </c>
      <c r="N1046" s="5">
        <v>90201.0</v>
      </c>
      <c r="O1046" s="5">
        <v>1.0</v>
      </c>
      <c r="P1046" s="5" t="s">
        <v>9802</v>
      </c>
      <c r="Q1046" s="5">
        <v>4510.0</v>
      </c>
      <c r="R1046" s="5">
        <v>20.0</v>
      </c>
      <c r="S1046" s="5" t="s">
        <v>115</v>
      </c>
      <c r="T1046" s="5">
        <v>0.0</v>
      </c>
      <c r="U1046" s="5" t="s">
        <v>52</v>
      </c>
      <c r="V1046" s="5" t="s">
        <v>9803</v>
      </c>
      <c r="W1046" s="5" t="s">
        <v>71</v>
      </c>
      <c r="X1046" s="5" t="s">
        <v>52</v>
      </c>
      <c r="Y1046" s="5" t="s">
        <v>9804</v>
      </c>
      <c r="Z1046" s="5" t="s">
        <v>9805</v>
      </c>
      <c r="AA1046" s="5" t="s">
        <v>3114</v>
      </c>
      <c r="AB1046" s="5" t="s">
        <v>52</v>
      </c>
      <c r="AC1046" s="5" t="s">
        <v>181</v>
      </c>
      <c r="AD1046" s="5" t="s">
        <v>182</v>
      </c>
      <c r="AE1046" s="5" t="s">
        <v>183</v>
      </c>
      <c r="AF1046" s="5" t="s">
        <v>52</v>
      </c>
      <c r="AG1046" s="5" t="s">
        <v>52</v>
      </c>
      <c r="AH1046" s="5" t="s">
        <v>184</v>
      </c>
      <c r="AI1046" s="5" t="s">
        <v>9797</v>
      </c>
      <c r="AJ1046" s="5" t="s">
        <v>9806</v>
      </c>
      <c r="AK1046" s="5" t="s">
        <v>9807</v>
      </c>
    </row>
    <row r="1047" ht="15.75" customHeight="1">
      <c r="A1047" s="5" t="s">
        <v>9808</v>
      </c>
      <c r="B1047" s="5" t="s">
        <v>9809</v>
      </c>
      <c r="C1047" s="5" t="s">
        <v>2940</v>
      </c>
      <c r="D1047" s="6">
        <v>44313.0</v>
      </c>
      <c r="E1047" s="5">
        <v>16476.0</v>
      </c>
      <c r="F1047" s="5">
        <v>7489.0</v>
      </c>
      <c r="G1047" s="5" t="s">
        <v>422</v>
      </c>
      <c r="H1047" s="5" t="s">
        <v>131</v>
      </c>
      <c r="I1047" s="5" t="s">
        <v>1367</v>
      </c>
      <c r="J1047" s="5" t="s">
        <v>424</v>
      </c>
      <c r="K1047" s="5" t="s">
        <v>9810</v>
      </c>
      <c r="L1047" s="5" t="s">
        <v>9811</v>
      </c>
      <c r="M1047" s="5" t="s">
        <v>9812</v>
      </c>
      <c r="N1047" s="5">
        <v>11000.0</v>
      </c>
      <c r="O1047" s="5">
        <v>1.0</v>
      </c>
      <c r="P1047" s="5" t="s">
        <v>9813</v>
      </c>
      <c r="Q1047" s="5">
        <v>4510.0</v>
      </c>
      <c r="R1047" s="5">
        <v>963.0</v>
      </c>
      <c r="S1047" s="5" t="s">
        <v>69</v>
      </c>
      <c r="T1047" s="5">
        <v>51.0</v>
      </c>
      <c r="U1047" s="5" t="s">
        <v>93</v>
      </c>
      <c r="V1047" s="5" t="s">
        <v>9814</v>
      </c>
      <c r="W1047" s="5" t="s">
        <v>52</v>
      </c>
      <c r="X1047" s="5" t="s">
        <v>52</v>
      </c>
      <c r="Y1047" s="5" t="s">
        <v>9815</v>
      </c>
      <c r="Z1047" s="5" t="s">
        <v>9816</v>
      </c>
      <c r="AA1047" s="5" t="s">
        <v>200</v>
      </c>
      <c r="AB1047" s="5" t="s">
        <v>52</v>
      </c>
      <c r="AC1047" s="5" t="s">
        <v>216</v>
      </c>
      <c r="AD1047" s="5" t="s">
        <v>217</v>
      </c>
      <c r="AE1047" s="5" t="s">
        <v>218</v>
      </c>
      <c r="AF1047" s="5" t="s">
        <v>52</v>
      </c>
      <c r="AG1047" s="5" t="s">
        <v>52</v>
      </c>
      <c r="AH1047" s="5" t="s">
        <v>52</v>
      </c>
      <c r="AI1047" s="5" t="s">
        <v>9809</v>
      </c>
      <c r="AJ1047" s="5" t="s">
        <v>9811</v>
      </c>
      <c r="AK1047" s="5" t="s">
        <v>928</v>
      </c>
    </row>
    <row r="1048" ht="15.75" customHeight="1">
      <c r="A1048" s="5" t="s">
        <v>9817</v>
      </c>
      <c r="B1048" s="5" t="s">
        <v>168</v>
      </c>
      <c r="C1048" s="5" t="s">
        <v>169</v>
      </c>
      <c r="D1048" s="6">
        <v>44311.0</v>
      </c>
      <c r="E1048" s="5">
        <v>39600.0</v>
      </c>
      <c r="F1048" s="5">
        <v>18000.0</v>
      </c>
      <c r="G1048" s="5" t="s">
        <v>3378</v>
      </c>
      <c r="H1048" s="5" t="s">
        <v>272</v>
      </c>
      <c r="I1048" s="5" t="s">
        <v>9818</v>
      </c>
      <c r="J1048" s="5" t="s">
        <v>3378</v>
      </c>
      <c r="K1048" s="5" t="s">
        <v>966</v>
      </c>
      <c r="L1048" s="5" t="s">
        <v>174</v>
      </c>
      <c r="M1048" s="5" t="s">
        <v>175</v>
      </c>
      <c r="N1048" s="5" t="s">
        <v>52</v>
      </c>
      <c r="O1048" s="5">
        <v>1.0</v>
      </c>
      <c r="P1048" s="5" t="s">
        <v>9819</v>
      </c>
      <c r="Q1048" s="5">
        <v>4510.0</v>
      </c>
      <c r="R1048" s="5">
        <v>4630.0</v>
      </c>
      <c r="S1048" s="5" t="s">
        <v>115</v>
      </c>
      <c r="T1048" s="5">
        <v>0.0</v>
      </c>
      <c r="U1048" s="5" t="s">
        <v>52</v>
      </c>
      <c r="V1048" s="5" t="s">
        <v>9820</v>
      </c>
      <c r="W1048" s="5" t="s">
        <v>52</v>
      </c>
      <c r="X1048" s="5" t="s">
        <v>52</v>
      </c>
      <c r="Y1048" s="5" t="s">
        <v>9821</v>
      </c>
      <c r="Z1048" s="5" t="s">
        <v>9822</v>
      </c>
      <c r="AA1048" s="5" t="s">
        <v>260</v>
      </c>
      <c r="AB1048" s="5" t="s">
        <v>52</v>
      </c>
      <c r="AC1048" s="5" t="s">
        <v>181</v>
      </c>
      <c r="AD1048" s="5" t="s">
        <v>182</v>
      </c>
      <c r="AE1048" s="5" t="s">
        <v>183</v>
      </c>
      <c r="AF1048" s="5" t="s">
        <v>52</v>
      </c>
      <c r="AG1048" s="5" t="s">
        <v>52</v>
      </c>
      <c r="AH1048" s="5" t="s">
        <v>184</v>
      </c>
      <c r="AI1048" s="5" t="s">
        <v>168</v>
      </c>
      <c r="AJ1048" s="5" t="s">
        <v>174</v>
      </c>
      <c r="AK1048" s="5" t="s">
        <v>185</v>
      </c>
    </row>
    <row r="1049" ht="15.75" customHeight="1">
      <c r="A1049" s="5" t="s">
        <v>9823</v>
      </c>
      <c r="B1049" s="5" t="s">
        <v>168</v>
      </c>
      <c r="C1049" s="5" t="s">
        <v>169</v>
      </c>
      <c r="D1049" s="6">
        <v>44311.0</v>
      </c>
      <c r="E1049" s="5">
        <v>39600.0</v>
      </c>
      <c r="F1049" s="5">
        <v>18000.0</v>
      </c>
      <c r="G1049" s="5" t="s">
        <v>3378</v>
      </c>
      <c r="H1049" s="5" t="s">
        <v>272</v>
      </c>
      <c r="I1049" s="5" t="s">
        <v>9818</v>
      </c>
      <c r="J1049" s="5" t="s">
        <v>3378</v>
      </c>
      <c r="K1049" s="5" t="s">
        <v>966</v>
      </c>
      <c r="L1049" s="5" t="s">
        <v>174</v>
      </c>
      <c r="M1049" s="5" t="s">
        <v>175</v>
      </c>
      <c r="N1049" s="5" t="s">
        <v>52</v>
      </c>
      <c r="O1049" s="5">
        <v>1.0</v>
      </c>
      <c r="P1049" s="5" t="s">
        <v>9824</v>
      </c>
      <c r="Q1049" s="5">
        <v>4510.0</v>
      </c>
      <c r="R1049" s="5">
        <v>20050.0</v>
      </c>
      <c r="S1049" s="5" t="s">
        <v>115</v>
      </c>
      <c r="T1049" s="5">
        <v>0.0</v>
      </c>
      <c r="U1049" s="5" t="s">
        <v>52</v>
      </c>
      <c r="V1049" s="5" t="s">
        <v>9825</v>
      </c>
      <c r="W1049" s="5" t="s">
        <v>52</v>
      </c>
      <c r="X1049" s="5" t="s">
        <v>52</v>
      </c>
      <c r="Y1049" s="5" t="s">
        <v>9821</v>
      </c>
      <c r="Z1049" s="5" t="s">
        <v>9826</v>
      </c>
      <c r="AA1049" s="5" t="s">
        <v>260</v>
      </c>
      <c r="AB1049" s="5" t="s">
        <v>52</v>
      </c>
      <c r="AC1049" s="5" t="s">
        <v>181</v>
      </c>
      <c r="AD1049" s="5" t="s">
        <v>182</v>
      </c>
      <c r="AE1049" s="5" t="s">
        <v>183</v>
      </c>
      <c r="AF1049" s="5" t="s">
        <v>52</v>
      </c>
      <c r="AG1049" s="5" t="s">
        <v>52</v>
      </c>
      <c r="AH1049" s="5" t="s">
        <v>184</v>
      </c>
      <c r="AI1049" s="5" t="s">
        <v>168</v>
      </c>
      <c r="AJ1049" s="5" t="s">
        <v>174</v>
      </c>
      <c r="AK1049" s="5" t="s">
        <v>185</v>
      </c>
    </row>
    <row r="1050" ht="15.75" customHeight="1">
      <c r="A1050" s="5" t="s">
        <v>9827</v>
      </c>
      <c r="B1050" s="5" t="s">
        <v>8655</v>
      </c>
      <c r="C1050" s="5" t="s">
        <v>102</v>
      </c>
      <c r="D1050" s="6">
        <v>44311.0</v>
      </c>
      <c r="E1050" s="5">
        <v>26328.0</v>
      </c>
      <c r="F1050" s="5">
        <v>11967.0</v>
      </c>
      <c r="G1050" s="5" t="s">
        <v>1458</v>
      </c>
      <c r="H1050" s="5" t="s">
        <v>149</v>
      </c>
      <c r="I1050" s="5" t="s">
        <v>5098</v>
      </c>
      <c r="J1050" s="5" t="s">
        <v>1460</v>
      </c>
      <c r="K1050" s="5" t="s">
        <v>192</v>
      </c>
      <c r="L1050" s="5" t="s">
        <v>9828</v>
      </c>
      <c r="M1050" s="5" t="s">
        <v>102</v>
      </c>
      <c r="N1050" s="5">
        <v>28273.0</v>
      </c>
      <c r="O1050" s="5">
        <v>2.0</v>
      </c>
      <c r="P1050" s="5" t="s">
        <v>9829</v>
      </c>
      <c r="Q1050" s="5" t="s">
        <v>195</v>
      </c>
      <c r="R1050" s="5">
        <v>3990.0</v>
      </c>
      <c r="S1050" s="5" t="s">
        <v>53</v>
      </c>
      <c r="T1050" s="5">
        <v>111.0</v>
      </c>
      <c r="U1050" s="5" t="s">
        <v>70</v>
      </c>
      <c r="V1050" s="5" t="s">
        <v>9830</v>
      </c>
      <c r="W1050" s="5" t="s">
        <v>52</v>
      </c>
      <c r="X1050" s="5" t="s">
        <v>52</v>
      </c>
      <c r="Y1050" s="5" t="s">
        <v>9831</v>
      </c>
      <c r="Z1050" s="5" t="s">
        <v>9832</v>
      </c>
      <c r="AA1050" s="5" t="s">
        <v>730</v>
      </c>
      <c r="AB1050" s="5" t="s">
        <v>52</v>
      </c>
      <c r="AC1050" s="5" t="s">
        <v>72</v>
      </c>
      <c r="AD1050" s="5" t="s">
        <v>73</v>
      </c>
      <c r="AE1050" s="5" t="s">
        <v>74</v>
      </c>
      <c r="AF1050" s="5" t="s">
        <v>75</v>
      </c>
      <c r="AG1050" s="5" t="s">
        <v>76</v>
      </c>
      <c r="AH1050" s="5" t="s">
        <v>77</v>
      </c>
      <c r="AI1050" s="5" t="s">
        <v>102</v>
      </c>
      <c r="AJ1050" s="5" t="s">
        <v>102</v>
      </c>
      <c r="AK1050" s="5" t="s">
        <v>502</v>
      </c>
    </row>
    <row r="1051" ht="15.75" customHeight="1">
      <c r="A1051" s="5" t="s">
        <v>9833</v>
      </c>
      <c r="B1051" s="5" t="s">
        <v>6555</v>
      </c>
      <c r="C1051" s="5" t="s">
        <v>9834</v>
      </c>
      <c r="D1051" s="6">
        <v>44309.0</v>
      </c>
      <c r="E1051" s="5">
        <v>35772.0</v>
      </c>
      <c r="F1051" s="5">
        <v>16260.0</v>
      </c>
      <c r="G1051" s="5" t="s">
        <v>107</v>
      </c>
      <c r="H1051" s="5" t="s">
        <v>189</v>
      </c>
      <c r="I1051" s="5" t="s">
        <v>9835</v>
      </c>
      <c r="J1051" s="5" t="s">
        <v>109</v>
      </c>
      <c r="K1051" s="5" t="s">
        <v>9836</v>
      </c>
      <c r="L1051" s="5" t="s">
        <v>9837</v>
      </c>
      <c r="M1051" s="5" t="s">
        <v>9838</v>
      </c>
      <c r="N1051" s="5">
        <v>77385.0</v>
      </c>
      <c r="O1051" s="5">
        <v>1.0</v>
      </c>
      <c r="P1051" s="5" t="s">
        <v>9839</v>
      </c>
      <c r="Q1051" s="5">
        <v>2200.0</v>
      </c>
      <c r="R1051" s="5">
        <v>43.0</v>
      </c>
      <c r="S1051" s="5" t="s">
        <v>115</v>
      </c>
      <c r="T1051" s="5">
        <v>17.0</v>
      </c>
      <c r="U1051" s="5" t="s">
        <v>93</v>
      </c>
      <c r="V1051" s="5" t="s">
        <v>9840</v>
      </c>
      <c r="W1051" s="5" t="s">
        <v>71</v>
      </c>
      <c r="X1051" s="5" t="s">
        <v>52</v>
      </c>
      <c r="Y1051" s="5" t="s">
        <v>9841</v>
      </c>
      <c r="Z1051" s="5">
        <v>6577914.0</v>
      </c>
      <c r="AA1051" s="5" t="s">
        <v>730</v>
      </c>
      <c r="AB1051" s="5" t="s">
        <v>52</v>
      </c>
      <c r="AC1051" s="5" t="s">
        <v>120</v>
      </c>
      <c r="AD1051" s="5" t="s">
        <v>121</v>
      </c>
      <c r="AE1051" s="5" t="s">
        <v>122</v>
      </c>
      <c r="AF1051" s="5" t="s">
        <v>75</v>
      </c>
      <c r="AG1051" s="5">
        <v>8830.0</v>
      </c>
      <c r="AH1051" s="5" t="s">
        <v>123</v>
      </c>
      <c r="AI1051" s="5" t="s">
        <v>6555</v>
      </c>
      <c r="AJ1051" s="5" t="s">
        <v>9837</v>
      </c>
      <c r="AK1051" s="5" t="s">
        <v>126</v>
      </c>
    </row>
    <row r="1052" ht="15.75" customHeight="1">
      <c r="A1052" s="5" t="s">
        <v>9833</v>
      </c>
      <c r="B1052" s="5" t="s">
        <v>2054</v>
      </c>
      <c r="C1052" s="5" t="s">
        <v>9842</v>
      </c>
      <c r="D1052" s="6">
        <v>44309.0</v>
      </c>
      <c r="E1052" s="5">
        <v>35772.0</v>
      </c>
      <c r="F1052" s="5">
        <v>16260.0</v>
      </c>
      <c r="G1052" s="5" t="s">
        <v>107</v>
      </c>
      <c r="H1052" s="5" t="s">
        <v>189</v>
      </c>
      <c r="I1052" s="5" t="s">
        <v>9835</v>
      </c>
      <c r="J1052" s="5" t="s">
        <v>109</v>
      </c>
      <c r="K1052" s="5" t="s">
        <v>9836</v>
      </c>
      <c r="L1052" s="5" t="s">
        <v>9843</v>
      </c>
      <c r="M1052" s="5" t="s">
        <v>9844</v>
      </c>
      <c r="N1052" s="5" t="s">
        <v>52</v>
      </c>
      <c r="O1052" s="5">
        <v>1.0</v>
      </c>
      <c r="P1052" s="5" t="s">
        <v>9839</v>
      </c>
      <c r="Q1052" s="5">
        <v>2200.0</v>
      </c>
      <c r="R1052" s="5">
        <v>43.0</v>
      </c>
      <c r="S1052" s="5" t="s">
        <v>115</v>
      </c>
      <c r="T1052" s="5">
        <v>17.0</v>
      </c>
      <c r="U1052" s="5" t="s">
        <v>93</v>
      </c>
      <c r="V1052" s="5" t="s">
        <v>9845</v>
      </c>
      <c r="W1052" s="5" t="s">
        <v>55</v>
      </c>
      <c r="X1052" s="5" t="s">
        <v>9840</v>
      </c>
      <c r="Y1052" s="5" t="s">
        <v>9841</v>
      </c>
      <c r="Z1052" s="5">
        <v>6577914.0</v>
      </c>
      <c r="AA1052" s="5" t="s">
        <v>730</v>
      </c>
      <c r="AB1052" s="5" t="s">
        <v>52</v>
      </c>
      <c r="AC1052" s="5" t="s">
        <v>120</v>
      </c>
      <c r="AD1052" s="5" t="s">
        <v>121</v>
      </c>
      <c r="AE1052" s="5" t="s">
        <v>122</v>
      </c>
      <c r="AF1052" s="5" t="s">
        <v>75</v>
      </c>
      <c r="AG1052" s="5">
        <v>8830.0</v>
      </c>
      <c r="AH1052" s="5" t="s">
        <v>123</v>
      </c>
      <c r="AI1052" s="5" t="s">
        <v>102</v>
      </c>
      <c r="AJ1052" s="5" t="s">
        <v>102</v>
      </c>
      <c r="AK1052" s="5" t="s">
        <v>126</v>
      </c>
    </row>
    <row r="1053" ht="15.75" customHeight="1">
      <c r="A1053" s="5" t="s">
        <v>9846</v>
      </c>
      <c r="B1053" s="5" t="s">
        <v>9847</v>
      </c>
      <c r="C1053" s="5" t="s">
        <v>9848</v>
      </c>
      <c r="D1053" s="6">
        <v>44307.0</v>
      </c>
      <c r="E1053" s="5">
        <v>41004.0</v>
      </c>
      <c r="F1053" s="5">
        <v>18638.0</v>
      </c>
      <c r="G1053" s="5" t="s">
        <v>1321</v>
      </c>
      <c r="H1053" s="5" t="s">
        <v>45</v>
      </c>
      <c r="I1053" s="5" t="s">
        <v>9849</v>
      </c>
      <c r="J1053" s="5" t="s">
        <v>1322</v>
      </c>
      <c r="K1053" s="5" t="s">
        <v>8466</v>
      </c>
      <c r="L1053" s="5" t="s">
        <v>9850</v>
      </c>
      <c r="M1053" s="5" t="s">
        <v>9851</v>
      </c>
      <c r="N1053" s="5">
        <v>6901.0</v>
      </c>
      <c r="O1053" s="5">
        <v>1.0</v>
      </c>
      <c r="P1053" s="5" t="s">
        <v>9852</v>
      </c>
      <c r="Q1053" s="5">
        <v>4510.0</v>
      </c>
      <c r="R1053" s="5">
        <v>1143.0</v>
      </c>
      <c r="S1053" s="5" t="s">
        <v>92</v>
      </c>
      <c r="T1053" s="5">
        <v>54.0</v>
      </c>
      <c r="U1053" s="5" t="s">
        <v>93</v>
      </c>
      <c r="V1053" s="5" t="s">
        <v>9853</v>
      </c>
      <c r="W1053" s="5" t="s">
        <v>52</v>
      </c>
      <c r="X1053" s="5" t="s">
        <v>52</v>
      </c>
      <c r="Y1053" s="5" t="s">
        <v>9854</v>
      </c>
      <c r="Z1053" s="5" t="s">
        <v>9855</v>
      </c>
      <c r="AA1053" s="5" t="s">
        <v>119</v>
      </c>
      <c r="AB1053" s="5" t="s">
        <v>52</v>
      </c>
      <c r="AC1053" s="5" t="s">
        <v>216</v>
      </c>
      <c r="AD1053" s="5" t="s">
        <v>217</v>
      </c>
      <c r="AE1053" s="5" t="s">
        <v>218</v>
      </c>
      <c r="AF1053" s="5" t="s">
        <v>52</v>
      </c>
      <c r="AG1053" s="5" t="s">
        <v>52</v>
      </c>
      <c r="AH1053" s="5" t="s">
        <v>52</v>
      </c>
      <c r="AI1053" s="5" t="s">
        <v>9847</v>
      </c>
      <c r="AJ1053" s="5" t="s">
        <v>9850</v>
      </c>
      <c r="AK1053" s="5" t="s">
        <v>6954</v>
      </c>
    </row>
    <row r="1054" ht="15.75" customHeight="1">
      <c r="A1054" s="5" t="s">
        <v>9856</v>
      </c>
      <c r="B1054" s="5" t="s">
        <v>9857</v>
      </c>
      <c r="C1054" s="5" t="s">
        <v>3582</v>
      </c>
      <c r="D1054" s="6">
        <v>44297.0</v>
      </c>
      <c r="E1054" s="5">
        <v>11022.0</v>
      </c>
      <c r="F1054" s="5">
        <v>5010.0</v>
      </c>
      <c r="G1054" s="5" t="s">
        <v>706</v>
      </c>
      <c r="H1054" s="5" t="s">
        <v>149</v>
      </c>
      <c r="I1054" s="5" t="s">
        <v>7658</v>
      </c>
      <c r="J1054" s="5" t="s">
        <v>274</v>
      </c>
      <c r="K1054" s="5" t="s">
        <v>744</v>
      </c>
      <c r="L1054" s="5" t="s">
        <v>9858</v>
      </c>
      <c r="M1054" s="5" t="s">
        <v>9859</v>
      </c>
      <c r="N1054" s="5">
        <v>91748.0</v>
      </c>
      <c r="O1054" s="5">
        <v>1.0</v>
      </c>
      <c r="P1054" s="5" t="s">
        <v>9860</v>
      </c>
      <c r="Q1054" s="5" t="s">
        <v>91</v>
      </c>
      <c r="R1054" s="5">
        <v>500.0</v>
      </c>
      <c r="S1054" s="5" t="s">
        <v>69</v>
      </c>
      <c r="T1054" s="5">
        <v>0.0</v>
      </c>
      <c r="U1054" s="5" t="s">
        <v>52</v>
      </c>
      <c r="V1054" s="5" t="s">
        <v>9861</v>
      </c>
      <c r="W1054" s="5" t="s">
        <v>71</v>
      </c>
      <c r="X1054" s="5" t="s">
        <v>52</v>
      </c>
      <c r="Y1054" s="5" t="s">
        <v>9862</v>
      </c>
      <c r="Z1054" s="5">
        <v>1.92734244E8</v>
      </c>
      <c r="AA1054" s="5" t="s">
        <v>260</v>
      </c>
      <c r="AB1054" s="5" t="s">
        <v>52</v>
      </c>
      <c r="AC1054" s="5" t="s">
        <v>3589</v>
      </c>
      <c r="AD1054" s="5" t="s">
        <v>3590</v>
      </c>
      <c r="AE1054" s="5" t="s">
        <v>3591</v>
      </c>
      <c r="AF1054" s="5" t="s">
        <v>52</v>
      </c>
      <c r="AG1054" s="5" t="s">
        <v>52</v>
      </c>
      <c r="AH1054" s="5" t="s">
        <v>3592</v>
      </c>
      <c r="AI1054" s="5" t="s">
        <v>9857</v>
      </c>
      <c r="AJ1054" s="5" t="s">
        <v>9863</v>
      </c>
      <c r="AK1054" s="5" t="s">
        <v>1555</v>
      </c>
    </row>
    <row r="1055" ht="15.75" customHeight="1">
      <c r="A1055" s="5" t="s">
        <v>9864</v>
      </c>
      <c r="B1055" s="5" t="s">
        <v>9358</v>
      </c>
      <c r="C1055" s="5" t="s">
        <v>169</v>
      </c>
      <c r="D1055" s="6">
        <v>44295.0</v>
      </c>
      <c r="E1055" s="5">
        <v>29674.0</v>
      </c>
      <c r="F1055" s="5">
        <v>13488.0</v>
      </c>
      <c r="G1055" s="5" t="s">
        <v>412</v>
      </c>
      <c r="H1055" s="5" t="s">
        <v>530</v>
      </c>
      <c r="I1055" s="5" t="s">
        <v>7814</v>
      </c>
      <c r="J1055" s="5" t="s">
        <v>414</v>
      </c>
      <c r="K1055" s="5" t="s">
        <v>207</v>
      </c>
      <c r="L1055" s="5" t="s">
        <v>9360</v>
      </c>
      <c r="M1055" s="5" t="s">
        <v>7677</v>
      </c>
      <c r="N1055" s="5">
        <v>2048.0</v>
      </c>
      <c r="O1055" s="5">
        <v>1.0</v>
      </c>
      <c r="P1055" s="5" t="s">
        <v>9865</v>
      </c>
      <c r="Q1055" s="5">
        <v>2210.0</v>
      </c>
      <c r="R1055" s="5">
        <v>1150.0</v>
      </c>
      <c r="S1055" s="5" t="s">
        <v>69</v>
      </c>
      <c r="T1055" s="5">
        <v>28.0</v>
      </c>
      <c r="U1055" s="5" t="s">
        <v>93</v>
      </c>
      <c r="V1055" s="5" t="s">
        <v>9866</v>
      </c>
      <c r="W1055" s="5" t="s">
        <v>52</v>
      </c>
      <c r="X1055" s="5" t="s">
        <v>52</v>
      </c>
      <c r="Y1055" s="5" t="s">
        <v>9867</v>
      </c>
      <c r="Z1055" s="5" t="s">
        <v>9868</v>
      </c>
      <c r="AA1055" s="5" t="s">
        <v>235</v>
      </c>
      <c r="AB1055" s="5" t="s">
        <v>52</v>
      </c>
      <c r="AC1055" s="5" t="s">
        <v>216</v>
      </c>
      <c r="AD1055" s="5" t="s">
        <v>217</v>
      </c>
      <c r="AE1055" s="5" t="s">
        <v>218</v>
      </c>
      <c r="AF1055" s="5" t="s">
        <v>52</v>
      </c>
      <c r="AG1055" s="5" t="s">
        <v>52</v>
      </c>
      <c r="AH1055" s="5" t="s">
        <v>52</v>
      </c>
      <c r="AI1055" s="5" t="s">
        <v>64</v>
      </c>
      <c r="AJ1055" s="5" t="s">
        <v>9364</v>
      </c>
      <c r="AK1055" s="5" t="s">
        <v>79</v>
      </c>
    </row>
    <row r="1056" ht="15.75" customHeight="1">
      <c r="A1056" s="5" t="s">
        <v>9869</v>
      </c>
      <c r="B1056" s="5" t="s">
        <v>3493</v>
      </c>
      <c r="C1056" s="5" t="s">
        <v>9870</v>
      </c>
      <c r="D1056" s="6">
        <v>44294.0</v>
      </c>
      <c r="E1056" s="5">
        <v>57180.0</v>
      </c>
      <c r="F1056" s="5">
        <v>25991.0</v>
      </c>
      <c r="G1056" s="5" t="s">
        <v>1419</v>
      </c>
      <c r="H1056" s="5" t="s">
        <v>480</v>
      </c>
      <c r="I1056" s="5" t="s">
        <v>9871</v>
      </c>
      <c r="J1056" s="5" t="s">
        <v>256</v>
      </c>
      <c r="K1056" s="5" t="s">
        <v>9872</v>
      </c>
      <c r="L1056" s="5" t="s">
        <v>9873</v>
      </c>
      <c r="M1056" s="5" t="s">
        <v>9874</v>
      </c>
      <c r="N1056" s="5" t="s">
        <v>52</v>
      </c>
      <c r="O1056" s="5">
        <v>1.0</v>
      </c>
      <c r="P1056" s="5" t="s">
        <v>9875</v>
      </c>
      <c r="Q1056" s="5" t="s">
        <v>91</v>
      </c>
      <c r="R1056" s="5">
        <v>37.0</v>
      </c>
      <c r="S1056" s="5" t="s">
        <v>1077</v>
      </c>
      <c r="T1056" s="5">
        <v>0.0</v>
      </c>
      <c r="U1056" s="5" t="s">
        <v>70</v>
      </c>
      <c r="V1056" s="5" t="s">
        <v>9876</v>
      </c>
      <c r="W1056" s="5" t="s">
        <v>52</v>
      </c>
      <c r="X1056" s="5" t="s">
        <v>52</v>
      </c>
      <c r="Y1056" s="5" t="s">
        <v>9740</v>
      </c>
      <c r="Z1056" s="5">
        <v>807655.0</v>
      </c>
      <c r="AA1056" s="5" t="s">
        <v>2743</v>
      </c>
      <c r="AB1056" s="5" t="s">
        <v>52</v>
      </c>
      <c r="AC1056" s="5" t="s">
        <v>5289</v>
      </c>
      <c r="AD1056" s="5" t="s">
        <v>5290</v>
      </c>
      <c r="AE1056" s="5" t="s">
        <v>5291</v>
      </c>
      <c r="AF1056" s="5" t="s">
        <v>52</v>
      </c>
      <c r="AG1056" s="5" t="s">
        <v>52</v>
      </c>
      <c r="AH1056" s="5" t="s">
        <v>52</v>
      </c>
      <c r="AI1056" s="5" t="s">
        <v>9877</v>
      </c>
      <c r="AJ1056" s="5" t="s">
        <v>9878</v>
      </c>
      <c r="AK1056" s="5" t="s">
        <v>3481</v>
      </c>
    </row>
    <row r="1057" ht="15.75" customHeight="1">
      <c r="A1057" s="5" t="s">
        <v>9879</v>
      </c>
      <c r="B1057" s="5" t="s">
        <v>4663</v>
      </c>
      <c r="C1057" s="5" t="s">
        <v>9880</v>
      </c>
      <c r="D1057" s="6">
        <v>44293.0</v>
      </c>
      <c r="E1057" s="5">
        <v>115918.0</v>
      </c>
      <c r="F1057" s="5">
        <v>52690.0</v>
      </c>
      <c r="G1057" s="5" t="s">
        <v>1419</v>
      </c>
      <c r="H1057" s="5" t="s">
        <v>1534</v>
      </c>
      <c r="I1057" s="5" t="s">
        <v>9881</v>
      </c>
      <c r="J1057" s="5" t="s">
        <v>256</v>
      </c>
      <c r="K1057" s="5" t="s">
        <v>7072</v>
      </c>
      <c r="L1057" s="5" t="s">
        <v>9882</v>
      </c>
      <c r="M1057" s="5" t="s">
        <v>9883</v>
      </c>
      <c r="N1057" s="5" t="s">
        <v>52</v>
      </c>
      <c r="O1057" s="5">
        <v>2.0</v>
      </c>
      <c r="P1057" s="5" t="s">
        <v>9884</v>
      </c>
      <c r="Q1057" s="5" t="s">
        <v>2195</v>
      </c>
      <c r="R1057" s="5">
        <v>86.0</v>
      </c>
      <c r="S1057" s="5" t="s">
        <v>53</v>
      </c>
      <c r="T1057" s="5">
        <v>55.0</v>
      </c>
      <c r="U1057" s="5" t="s">
        <v>93</v>
      </c>
      <c r="V1057" s="5" t="s">
        <v>9885</v>
      </c>
      <c r="W1057" s="5" t="s">
        <v>52</v>
      </c>
      <c r="X1057" s="5" t="s">
        <v>52</v>
      </c>
      <c r="Y1057" s="5" t="s">
        <v>9886</v>
      </c>
      <c r="Z1057" s="5" t="s">
        <v>9887</v>
      </c>
      <c r="AA1057" s="5" t="s">
        <v>260</v>
      </c>
      <c r="AB1057" s="5" t="s">
        <v>52</v>
      </c>
      <c r="AC1057" s="5" t="s">
        <v>216</v>
      </c>
      <c r="AD1057" s="5" t="s">
        <v>217</v>
      </c>
      <c r="AE1057" s="5" t="s">
        <v>218</v>
      </c>
      <c r="AF1057" s="5" t="s">
        <v>52</v>
      </c>
      <c r="AG1057" s="5" t="s">
        <v>52</v>
      </c>
      <c r="AH1057" s="5" t="s">
        <v>52</v>
      </c>
      <c r="AI1057" s="5" t="s">
        <v>4663</v>
      </c>
      <c r="AJ1057" s="5" t="s">
        <v>9882</v>
      </c>
      <c r="AK1057" s="5" t="s">
        <v>9888</v>
      </c>
    </row>
    <row r="1058" ht="15.75" customHeight="1">
      <c r="A1058" s="5" t="s">
        <v>9889</v>
      </c>
      <c r="B1058" s="5" t="s">
        <v>9442</v>
      </c>
      <c r="C1058" s="5" t="s">
        <v>9443</v>
      </c>
      <c r="D1058" s="6">
        <v>44292.0</v>
      </c>
      <c r="E1058" s="5">
        <v>582924.0</v>
      </c>
      <c r="F1058" s="5">
        <v>264965.0</v>
      </c>
      <c r="G1058" s="5" t="s">
        <v>1419</v>
      </c>
      <c r="H1058" s="5" t="s">
        <v>480</v>
      </c>
      <c r="I1058" s="5" t="s">
        <v>8918</v>
      </c>
      <c r="J1058" s="5" t="s">
        <v>256</v>
      </c>
      <c r="K1058" s="5" t="s">
        <v>9890</v>
      </c>
      <c r="L1058" s="5" t="s">
        <v>9891</v>
      </c>
      <c r="M1058" s="5" t="s">
        <v>9892</v>
      </c>
      <c r="N1058" s="5" t="s">
        <v>52</v>
      </c>
      <c r="O1058" s="5">
        <v>11.0</v>
      </c>
      <c r="P1058" s="5" t="s">
        <v>9893</v>
      </c>
      <c r="Q1058" s="5" t="s">
        <v>9894</v>
      </c>
      <c r="R1058" s="5">
        <v>188.0</v>
      </c>
      <c r="S1058" s="5" t="s">
        <v>115</v>
      </c>
      <c r="T1058" s="5">
        <v>0.0</v>
      </c>
      <c r="U1058" s="5" t="s">
        <v>70</v>
      </c>
      <c r="V1058" s="5" t="s">
        <v>9895</v>
      </c>
      <c r="W1058" s="5" t="s">
        <v>52</v>
      </c>
      <c r="X1058" s="5" t="s">
        <v>52</v>
      </c>
      <c r="Y1058" s="5" t="s">
        <v>9896</v>
      </c>
      <c r="Z1058" s="5" t="s">
        <v>9897</v>
      </c>
      <c r="AA1058" s="5" t="s">
        <v>604</v>
      </c>
      <c r="AB1058" s="5" t="s">
        <v>52</v>
      </c>
      <c r="AC1058" s="5" t="s">
        <v>72</v>
      </c>
      <c r="AD1058" s="5" t="s">
        <v>73</v>
      </c>
      <c r="AE1058" s="5" t="s">
        <v>74</v>
      </c>
      <c r="AF1058" s="5" t="s">
        <v>75</v>
      </c>
      <c r="AG1058" s="5" t="s">
        <v>76</v>
      </c>
      <c r="AH1058" s="5" t="s">
        <v>77</v>
      </c>
      <c r="AI1058" s="5" t="s">
        <v>9898</v>
      </c>
      <c r="AJ1058" s="5" t="s">
        <v>9899</v>
      </c>
      <c r="AK1058" s="5" t="s">
        <v>4069</v>
      </c>
    </row>
    <row r="1059" ht="15.75" customHeight="1">
      <c r="A1059" s="5" t="s">
        <v>9900</v>
      </c>
      <c r="B1059" s="5" t="s">
        <v>9901</v>
      </c>
      <c r="C1059" s="5" t="s">
        <v>9443</v>
      </c>
      <c r="D1059" s="6">
        <v>44292.0</v>
      </c>
      <c r="E1059" s="5">
        <v>376373.0</v>
      </c>
      <c r="F1059" s="5">
        <v>171079.0</v>
      </c>
      <c r="G1059" s="5" t="s">
        <v>1419</v>
      </c>
      <c r="H1059" s="5" t="s">
        <v>480</v>
      </c>
      <c r="I1059" s="5" t="s">
        <v>8918</v>
      </c>
      <c r="J1059" s="5" t="s">
        <v>256</v>
      </c>
      <c r="K1059" s="5" t="s">
        <v>5500</v>
      </c>
      <c r="L1059" s="5" t="s">
        <v>9902</v>
      </c>
      <c r="M1059" s="5" t="s">
        <v>9903</v>
      </c>
      <c r="N1059" s="5" t="s">
        <v>52</v>
      </c>
      <c r="O1059" s="5">
        <v>7.0</v>
      </c>
      <c r="P1059" s="5" t="s">
        <v>9904</v>
      </c>
      <c r="Q1059" s="5" t="s">
        <v>9905</v>
      </c>
      <c r="R1059" s="5">
        <v>132.0</v>
      </c>
      <c r="S1059" s="5" t="s">
        <v>115</v>
      </c>
      <c r="T1059" s="5">
        <v>0.0</v>
      </c>
      <c r="U1059" s="5" t="s">
        <v>70</v>
      </c>
      <c r="V1059" s="5" t="s">
        <v>9906</v>
      </c>
      <c r="W1059" s="5" t="s">
        <v>52</v>
      </c>
      <c r="X1059" s="5" t="s">
        <v>52</v>
      </c>
      <c r="Y1059" s="5" t="s">
        <v>9896</v>
      </c>
      <c r="Z1059" s="5" t="s">
        <v>52</v>
      </c>
      <c r="AA1059" s="5" t="s">
        <v>604</v>
      </c>
      <c r="AB1059" s="5" t="s">
        <v>52</v>
      </c>
      <c r="AC1059" s="5" t="s">
        <v>72</v>
      </c>
      <c r="AD1059" s="5" t="s">
        <v>73</v>
      </c>
      <c r="AE1059" s="5" t="s">
        <v>74</v>
      </c>
      <c r="AF1059" s="5" t="s">
        <v>75</v>
      </c>
      <c r="AG1059" s="5" t="s">
        <v>76</v>
      </c>
      <c r="AH1059" s="5" t="s">
        <v>77</v>
      </c>
      <c r="AI1059" s="5" t="s">
        <v>9907</v>
      </c>
      <c r="AJ1059" s="5" t="s">
        <v>9908</v>
      </c>
      <c r="AK1059" s="5" t="s">
        <v>4069</v>
      </c>
    </row>
    <row r="1060" ht="15.75" customHeight="1">
      <c r="A1060" s="5" t="s">
        <v>9909</v>
      </c>
      <c r="B1060" s="5" t="s">
        <v>9442</v>
      </c>
      <c r="C1060" s="5" t="s">
        <v>9443</v>
      </c>
      <c r="D1060" s="6">
        <v>44292.0</v>
      </c>
      <c r="E1060" s="5">
        <v>102448.0</v>
      </c>
      <c r="F1060" s="5">
        <v>46567.0</v>
      </c>
      <c r="G1060" s="5" t="s">
        <v>1419</v>
      </c>
      <c r="H1060" s="5" t="s">
        <v>480</v>
      </c>
      <c r="I1060" s="5" t="s">
        <v>8918</v>
      </c>
      <c r="J1060" s="5" t="s">
        <v>256</v>
      </c>
      <c r="K1060" s="5" t="s">
        <v>192</v>
      </c>
      <c r="L1060" s="5" t="s">
        <v>9910</v>
      </c>
      <c r="M1060" s="5" t="s">
        <v>9911</v>
      </c>
      <c r="N1060" s="5" t="s">
        <v>52</v>
      </c>
      <c r="O1060" s="5">
        <v>2.0</v>
      </c>
      <c r="P1060" s="5" t="s">
        <v>9912</v>
      </c>
      <c r="Q1060" s="5" t="s">
        <v>9913</v>
      </c>
      <c r="R1060" s="5">
        <v>10.0</v>
      </c>
      <c r="S1060" s="5" t="s">
        <v>115</v>
      </c>
      <c r="T1060" s="5">
        <v>0.0</v>
      </c>
      <c r="U1060" s="5" t="s">
        <v>70</v>
      </c>
      <c r="V1060" s="5" t="s">
        <v>9914</v>
      </c>
      <c r="W1060" s="5" t="s">
        <v>52</v>
      </c>
      <c r="X1060" s="5" t="s">
        <v>52</v>
      </c>
      <c r="Y1060" s="5" t="s">
        <v>9896</v>
      </c>
      <c r="Z1060" s="5" t="s">
        <v>52</v>
      </c>
      <c r="AA1060" s="5" t="s">
        <v>604</v>
      </c>
      <c r="AB1060" s="5" t="s">
        <v>52</v>
      </c>
      <c r="AC1060" s="5" t="s">
        <v>72</v>
      </c>
      <c r="AD1060" s="5" t="s">
        <v>73</v>
      </c>
      <c r="AE1060" s="5" t="s">
        <v>74</v>
      </c>
      <c r="AF1060" s="5" t="s">
        <v>75</v>
      </c>
      <c r="AG1060" s="5" t="s">
        <v>76</v>
      </c>
      <c r="AH1060" s="5" t="s">
        <v>77</v>
      </c>
      <c r="AI1060" s="5" t="s">
        <v>9915</v>
      </c>
      <c r="AJ1060" s="5" t="s">
        <v>9916</v>
      </c>
      <c r="AK1060" s="5" t="s">
        <v>4069</v>
      </c>
    </row>
    <row r="1061" ht="15.75" customHeight="1">
      <c r="A1061" s="5" t="s">
        <v>9917</v>
      </c>
      <c r="B1061" s="5" t="s">
        <v>168</v>
      </c>
      <c r="C1061" s="5" t="s">
        <v>169</v>
      </c>
      <c r="D1061" s="6">
        <v>44290.0</v>
      </c>
      <c r="E1061" s="5">
        <v>39600.0</v>
      </c>
      <c r="F1061" s="5">
        <v>18000.0</v>
      </c>
      <c r="G1061" s="5" t="s">
        <v>3378</v>
      </c>
      <c r="H1061" s="5" t="s">
        <v>272</v>
      </c>
      <c r="I1061" s="5" t="s">
        <v>9918</v>
      </c>
      <c r="J1061" s="5" t="s">
        <v>3378</v>
      </c>
      <c r="K1061" s="5" t="s">
        <v>966</v>
      </c>
      <c r="L1061" s="5" t="s">
        <v>174</v>
      </c>
      <c r="M1061" s="5" t="s">
        <v>175</v>
      </c>
      <c r="N1061" s="5" t="s">
        <v>52</v>
      </c>
      <c r="O1061" s="5">
        <v>1.0</v>
      </c>
      <c r="P1061" s="5" t="s">
        <v>9919</v>
      </c>
      <c r="Q1061" s="5">
        <v>4510.0</v>
      </c>
      <c r="R1061" s="5">
        <v>13250.0</v>
      </c>
      <c r="S1061" s="5" t="s">
        <v>115</v>
      </c>
      <c r="T1061" s="5">
        <v>0.0</v>
      </c>
      <c r="U1061" s="5" t="s">
        <v>52</v>
      </c>
      <c r="V1061" s="5" t="s">
        <v>9920</v>
      </c>
      <c r="W1061" s="5" t="s">
        <v>52</v>
      </c>
      <c r="X1061" s="5" t="s">
        <v>52</v>
      </c>
      <c r="Y1061" s="5" t="s">
        <v>9921</v>
      </c>
      <c r="Z1061" s="5" t="s">
        <v>9922</v>
      </c>
      <c r="AA1061" s="5" t="s">
        <v>1734</v>
      </c>
      <c r="AB1061" s="5" t="s">
        <v>52</v>
      </c>
      <c r="AC1061" s="5" t="s">
        <v>181</v>
      </c>
      <c r="AD1061" s="5" t="s">
        <v>182</v>
      </c>
      <c r="AE1061" s="5" t="s">
        <v>183</v>
      </c>
      <c r="AF1061" s="5" t="s">
        <v>52</v>
      </c>
      <c r="AG1061" s="5" t="s">
        <v>52</v>
      </c>
      <c r="AH1061" s="5" t="s">
        <v>184</v>
      </c>
      <c r="AI1061" s="5" t="s">
        <v>168</v>
      </c>
      <c r="AJ1061" s="5" t="s">
        <v>174</v>
      </c>
      <c r="AK1061" s="5" t="s">
        <v>185</v>
      </c>
    </row>
    <row r="1062" ht="15.75" customHeight="1">
      <c r="A1062" s="5" t="s">
        <v>9923</v>
      </c>
      <c r="B1062" s="5" t="s">
        <v>9677</v>
      </c>
      <c r="C1062" s="5" t="s">
        <v>9678</v>
      </c>
      <c r="D1062" s="6">
        <v>44289.0</v>
      </c>
      <c r="E1062" s="5">
        <v>170542.0</v>
      </c>
      <c r="F1062" s="5">
        <v>77519.0</v>
      </c>
      <c r="G1062" s="5" t="s">
        <v>170</v>
      </c>
      <c r="H1062" s="5" t="s">
        <v>272</v>
      </c>
      <c r="I1062" s="5" t="s">
        <v>4369</v>
      </c>
      <c r="J1062" s="5" t="s">
        <v>170</v>
      </c>
      <c r="K1062" s="5" t="s">
        <v>7143</v>
      </c>
      <c r="L1062" s="5" t="s">
        <v>9680</v>
      </c>
      <c r="M1062" s="5" t="s">
        <v>9681</v>
      </c>
      <c r="N1062" s="5">
        <v>33308.0</v>
      </c>
      <c r="O1062" s="5">
        <v>4.0</v>
      </c>
      <c r="P1062" s="5" t="s">
        <v>9924</v>
      </c>
      <c r="Q1062" s="5" t="s">
        <v>8719</v>
      </c>
      <c r="R1062" s="5">
        <v>272.0</v>
      </c>
      <c r="S1062" s="5" t="s">
        <v>2397</v>
      </c>
      <c r="T1062" s="5">
        <v>0.0</v>
      </c>
      <c r="U1062" s="5" t="s">
        <v>52</v>
      </c>
      <c r="V1062" s="5" t="s">
        <v>9925</v>
      </c>
      <c r="W1062" s="5" t="s">
        <v>52</v>
      </c>
      <c r="X1062" s="5" t="s">
        <v>52</v>
      </c>
      <c r="Y1062" s="5" t="s">
        <v>9926</v>
      </c>
      <c r="Z1062" s="5" t="s">
        <v>9927</v>
      </c>
      <c r="AA1062" s="5" t="s">
        <v>235</v>
      </c>
      <c r="AB1062" s="5" t="s">
        <v>52</v>
      </c>
      <c r="AC1062" s="5" t="s">
        <v>216</v>
      </c>
      <c r="AD1062" s="5" t="s">
        <v>217</v>
      </c>
      <c r="AE1062" s="5" t="s">
        <v>218</v>
      </c>
      <c r="AF1062" s="5" t="s">
        <v>52</v>
      </c>
      <c r="AG1062" s="5" t="s">
        <v>52</v>
      </c>
      <c r="AH1062" s="5" t="s">
        <v>52</v>
      </c>
      <c r="AI1062" s="5" t="s">
        <v>9677</v>
      </c>
      <c r="AJ1062" s="5" t="s">
        <v>9680</v>
      </c>
      <c r="AK1062" s="5" t="s">
        <v>9688</v>
      </c>
    </row>
    <row r="1063" ht="15.75" customHeight="1">
      <c r="A1063" s="5" t="s">
        <v>9928</v>
      </c>
      <c r="B1063" s="5" t="s">
        <v>9929</v>
      </c>
      <c r="C1063" s="5" t="s">
        <v>9930</v>
      </c>
      <c r="D1063" s="6">
        <v>44287.0</v>
      </c>
      <c r="E1063" s="5">
        <v>171600.0</v>
      </c>
      <c r="F1063" s="5">
        <v>78000.0</v>
      </c>
      <c r="G1063" s="5" t="s">
        <v>3867</v>
      </c>
      <c r="H1063" s="5" t="s">
        <v>3630</v>
      </c>
      <c r="I1063" s="5" t="s">
        <v>778</v>
      </c>
      <c r="J1063" s="5" t="s">
        <v>532</v>
      </c>
      <c r="K1063" s="5" t="s">
        <v>9931</v>
      </c>
      <c r="L1063" s="5" t="s">
        <v>9932</v>
      </c>
      <c r="M1063" s="5" t="s">
        <v>9933</v>
      </c>
      <c r="N1063" s="5" t="s">
        <v>52</v>
      </c>
      <c r="O1063" s="5">
        <v>3.0</v>
      </c>
      <c r="P1063" s="5" t="s">
        <v>9934</v>
      </c>
      <c r="Q1063" s="5" t="s">
        <v>2229</v>
      </c>
      <c r="R1063" s="5">
        <v>142.0</v>
      </c>
      <c r="S1063" s="5" t="s">
        <v>1386</v>
      </c>
      <c r="T1063" s="5">
        <v>110.0</v>
      </c>
      <c r="U1063" s="5" t="s">
        <v>93</v>
      </c>
      <c r="V1063" s="5" t="s">
        <v>9935</v>
      </c>
      <c r="W1063" s="5" t="s">
        <v>55</v>
      </c>
      <c r="X1063" s="5" t="s">
        <v>9936</v>
      </c>
      <c r="Y1063" s="5" t="s">
        <v>9937</v>
      </c>
      <c r="Z1063" s="5" t="s">
        <v>9938</v>
      </c>
      <c r="AA1063" s="5" t="s">
        <v>235</v>
      </c>
      <c r="AB1063" s="5" t="s">
        <v>52</v>
      </c>
      <c r="AC1063" s="5" t="s">
        <v>5198</v>
      </c>
      <c r="AD1063" s="5" t="s">
        <v>52</v>
      </c>
      <c r="AE1063" s="5" t="s">
        <v>52</v>
      </c>
      <c r="AF1063" s="5" t="s">
        <v>52</v>
      </c>
      <c r="AG1063" s="5" t="s">
        <v>52</v>
      </c>
      <c r="AH1063" s="5" t="s">
        <v>52</v>
      </c>
      <c r="AI1063" s="5" t="s">
        <v>8260</v>
      </c>
      <c r="AJ1063" s="5" t="s">
        <v>9932</v>
      </c>
      <c r="AK1063" s="5" t="s">
        <v>336</v>
      </c>
    </row>
    <row r="1064" ht="15.75" customHeight="1">
      <c r="A1064" s="5" t="s">
        <v>9939</v>
      </c>
      <c r="B1064" s="5" t="s">
        <v>9940</v>
      </c>
      <c r="C1064" s="5" t="s">
        <v>9941</v>
      </c>
      <c r="D1064" s="6">
        <v>44285.0</v>
      </c>
      <c r="E1064" s="5">
        <v>58388.0</v>
      </c>
      <c r="F1064" s="5">
        <v>26540.0</v>
      </c>
      <c r="G1064" s="5" t="s">
        <v>2389</v>
      </c>
      <c r="H1064" s="5" t="s">
        <v>3215</v>
      </c>
      <c r="I1064" s="5" t="s">
        <v>9942</v>
      </c>
      <c r="J1064" s="5" t="s">
        <v>2391</v>
      </c>
      <c r="K1064" s="5" t="s">
        <v>3658</v>
      </c>
      <c r="L1064" s="5" t="s">
        <v>9943</v>
      </c>
      <c r="M1064" s="5" t="s">
        <v>9944</v>
      </c>
      <c r="N1064" s="5">
        <v>32044.0</v>
      </c>
      <c r="O1064" s="5">
        <v>1.0</v>
      </c>
      <c r="P1064" s="5" t="s">
        <v>9945</v>
      </c>
      <c r="Q1064" s="5">
        <v>4510.0</v>
      </c>
      <c r="R1064" s="5">
        <v>3347.0</v>
      </c>
      <c r="S1064" s="5" t="s">
        <v>5432</v>
      </c>
      <c r="T1064" s="5">
        <v>0.0</v>
      </c>
      <c r="U1064" s="5" t="s">
        <v>52</v>
      </c>
      <c r="V1064" s="5" t="s">
        <v>9946</v>
      </c>
      <c r="W1064" s="5" t="s">
        <v>52</v>
      </c>
      <c r="X1064" s="5" t="s">
        <v>52</v>
      </c>
      <c r="Y1064" s="5" t="s">
        <v>9947</v>
      </c>
      <c r="Z1064" s="5" t="s">
        <v>9948</v>
      </c>
      <c r="AA1064" s="5" t="s">
        <v>1177</v>
      </c>
      <c r="AB1064" s="5" t="s">
        <v>52</v>
      </c>
      <c r="AC1064" s="5" t="s">
        <v>216</v>
      </c>
      <c r="AD1064" s="5" t="s">
        <v>217</v>
      </c>
      <c r="AE1064" s="5" t="s">
        <v>218</v>
      </c>
      <c r="AF1064" s="5" t="s">
        <v>52</v>
      </c>
      <c r="AG1064" s="5" t="s">
        <v>52</v>
      </c>
      <c r="AH1064" s="5" t="s">
        <v>52</v>
      </c>
      <c r="AI1064" s="5" t="s">
        <v>9949</v>
      </c>
      <c r="AJ1064" s="5" t="s">
        <v>9950</v>
      </c>
      <c r="AK1064" s="5" t="s">
        <v>9951</v>
      </c>
    </row>
    <row r="1065" ht="15.75" customHeight="1">
      <c r="A1065" s="5" t="s">
        <v>9952</v>
      </c>
      <c r="B1065" s="5" t="s">
        <v>5382</v>
      </c>
      <c r="C1065" s="5" t="s">
        <v>9953</v>
      </c>
      <c r="D1065" s="6">
        <v>44285.0</v>
      </c>
      <c r="E1065" s="5">
        <v>1828.0</v>
      </c>
      <c r="F1065" s="5">
        <v>831.0</v>
      </c>
      <c r="G1065" s="5" t="s">
        <v>435</v>
      </c>
      <c r="H1065" s="5" t="s">
        <v>171</v>
      </c>
      <c r="I1065" s="5" t="s">
        <v>3751</v>
      </c>
      <c r="J1065" s="5" t="s">
        <v>424</v>
      </c>
      <c r="K1065" s="5" t="s">
        <v>9954</v>
      </c>
      <c r="L1065" s="5" t="s">
        <v>7971</v>
      </c>
      <c r="M1065" s="5" t="s">
        <v>9955</v>
      </c>
      <c r="N1065" s="5" t="s">
        <v>5387</v>
      </c>
      <c r="O1065" s="5">
        <v>1.0</v>
      </c>
      <c r="P1065" s="5" t="s">
        <v>9956</v>
      </c>
      <c r="Q1065" s="5">
        <v>4510.0</v>
      </c>
      <c r="R1065" s="5">
        <v>81.0</v>
      </c>
      <c r="S1065" s="5" t="s">
        <v>115</v>
      </c>
      <c r="T1065" s="5">
        <v>0.0</v>
      </c>
      <c r="U1065" s="5" t="s">
        <v>52</v>
      </c>
      <c r="V1065" s="5" t="s">
        <v>9957</v>
      </c>
      <c r="W1065" s="5" t="s">
        <v>52</v>
      </c>
      <c r="X1065" s="5" t="s">
        <v>52</v>
      </c>
      <c r="Y1065" s="5" t="s">
        <v>6864</v>
      </c>
      <c r="Z1065" s="5" t="s">
        <v>9958</v>
      </c>
      <c r="AA1065" s="5" t="s">
        <v>1553</v>
      </c>
      <c r="AB1065" s="5" t="s">
        <v>52</v>
      </c>
      <c r="AC1065" s="5" t="s">
        <v>181</v>
      </c>
      <c r="AD1065" s="5" t="s">
        <v>182</v>
      </c>
      <c r="AE1065" s="5" t="s">
        <v>183</v>
      </c>
      <c r="AF1065" s="5" t="s">
        <v>52</v>
      </c>
      <c r="AG1065" s="5" t="s">
        <v>52</v>
      </c>
      <c r="AH1065" s="5" t="s">
        <v>184</v>
      </c>
      <c r="AI1065" s="5" t="s">
        <v>2207</v>
      </c>
      <c r="AJ1065" s="5" t="s">
        <v>9959</v>
      </c>
      <c r="AK1065" s="5" t="s">
        <v>4581</v>
      </c>
    </row>
    <row r="1066" ht="15.75" customHeight="1">
      <c r="A1066" s="5" t="s">
        <v>9960</v>
      </c>
      <c r="B1066" s="5" t="s">
        <v>2054</v>
      </c>
      <c r="C1066" s="5" t="s">
        <v>9961</v>
      </c>
      <c r="D1066" s="6">
        <v>44284.0</v>
      </c>
      <c r="E1066" s="5">
        <v>34628.0</v>
      </c>
      <c r="F1066" s="5">
        <v>15740.0</v>
      </c>
      <c r="G1066" s="5" t="s">
        <v>107</v>
      </c>
      <c r="H1066" s="5" t="s">
        <v>189</v>
      </c>
      <c r="I1066" s="5" t="s">
        <v>2376</v>
      </c>
      <c r="J1066" s="5" t="s">
        <v>109</v>
      </c>
      <c r="K1066" s="5" t="s">
        <v>207</v>
      </c>
      <c r="L1066" s="5" t="s">
        <v>2058</v>
      </c>
      <c r="M1066" s="5" t="s">
        <v>9962</v>
      </c>
      <c r="N1066" s="5">
        <v>90248.0</v>
      </c>
      <c r="O1066" s="5">
        <v>1.0</v>
      </c>
      <c r="P1066" s="5" t="s">
        <v>9963</v>
      </c>
      <c r="Q1066" s="5">
        <v>2210.0</v>
      </c>
      <c r="R1066" s="5">
        <v>43.0</v>
      </c>
      <c r="S1066" s="5" t="s">
        <v>53</v>
      </c>
      <c r="T1066" s="5">
        <v>26.0</v>
      </c>
      <c r="U1066" s="5" t="s">
        <v>93</v>
      </c>
      <c r="V1066" s="5" t="s">
        <v>9964</v>
      </c>
      <c r="W1066" s="5" t="s">
        <v>52</v>
      </c>
      <c r="X1066" s="5" t="s">
        <v>52</v>
      </c>
      <c r="Y1066" s="5" t="s">
        <v>9965</v>
      </c>
      <c r="Z1066" s="5">
        <v>5026568.0</v>
      </c>
      <c r="AA1066" s="5" t="s">
        <v>730</v>
      </c>
      <c r="AB1066" s="5" t="s">
        <v>52</v>
      </c>
      <c r="AC1066" s="5" t="s">
        <v>216</v>
      </c>
      <c r="AD1066" s="5" t="s">
        <v>217</v>
      </c>
      <c r="AE1066" s="5" t="s">
        <v>218</v>
      </c>
      <c r="AF1066" s="5" t="s">
        <v>52</v>
      </c>
      <c r="AG1066" s="5" t="s">
        <v>52</v>
      </c>
      <c r="AH1066" s="5" t="s">
        <v>52</v>
      </c>
      <c r="AI1066" s="5" t="s">
        <v>9966</v>
      </c>
      <c r="AJ1066" s="5" t="s">
        <v>9967</v>
      </c>
      <c r="AK1066" s="5" t="s">
        <v>126</v>
      </c>
    </row>
    <row r="1067" ht="15.75" customHeight="1">
      <c r="A1067" s="5" t="s">
        <v>9968</v>
      </c>
      <c r="B1067" s="5" t="s">
        <v>168</v>
      </c>
      <c r="C1067" s="5" t="s">
        <v>169</v>
      </c>
      <c r="D1067" s="6">
        <v>44283.0</v>
      </c>
      <c r="E1067" s="5">
        <v>39600.0</v>
      </c>
      <c r="F1067" s="5">
        <v>18000.0</v>
      </c>
      <c r="G1067" s="5" t="s">
        <v>3378</v>
      </c>
      <c r="H1067" s="5" t="s">
        <v>272</v>
      </c>
      <c r="I1067" s="5" t="s">
        <v>9969</v>
      </c>
      <c r="J1067" s="5" t="s">
        <v>3378</v>
      </c>
      <c r="K1067" s="5" t="s">
        <v>173</v>
      </c>
      <c r="L1067" s="5" t="s">
        <v>174</v>
      </c>
      <c r="M1067" s="5" t="s">
        <v>175</v>
      </c>
      <c r="N1067" s="5" t="s">
        <v>52</v>
      </c>
      <c r="O1067" s="5">
        <v>1.0</v>
      </c>
      <c r="P1067" s="5" t="s">
        <v>9970</v>
      </c>
      <c r="Q1067" s="5">
        <v>4510.0</v>
      </c>
      <c r="R1067" s="5">
        <v>3890.0</v>
      </c>
      <c r="S1067" s="5" t="s">
        <v>115</v>
      </c>
      <c r="T1067" s="5">
        <v>0.0</v>
      </c>
      <c r="U1067" s="5" t="s">
        <v>52</v>
      </c>
      <c r="V1067" s="5" t="s">
        <v>9971</v>
      </c>
      <c r="W1067" s="5" t="s">
        <v>52</v>
      </c>
      <c r="X1067" s="5" t="s">
        <v>52</v>
      </c>
      <c r="Y1067" s="5" t="s">
        <v>999</v>
      </c>
      <c r="Z1067" s="5" t="s">
        <v>9972</v>
      </c>
      <c r="AA1067" s="5" t="s">
        <v>162</v>
      </c>
      <c r="AB1067" s="5" t="s">
        <v>52</v>
      </c>
      <c r="AC1067" s="5" t="s">
        <v>181</v>
      </c>
      <c r="AD1067" s="5" t="s">
        <v>182</v>
      </c>
      <c r="AE1067" s="5" t="s">
        <v>183</v>
      </c>
      <c r="AF1067" s="5" t="s">
        <v>52</v>
      </c>
      <c r="AG1067" s="5" t="s">
        <v>52</v>
      </c>
      <c r="AH1067" s="5" t="s">
        <v>184</v>
      </c>
      <c r="AI1067" s="5" t="s">
        <v>168</v>
      </c>
      <c r="AJ1067" s="5" t="s">
        <v>174</v>
      </c>
      <c r="AK1067" s="5" t="s">
        <v>185</v>
      </c>
    </row>
    <row r="1068" ht="15.75" customHeight="1">
      <c r="A1068" s="5" t="s">
        <v>9973</v>
      </c>
      <c r="B1068" s="5" t="s">
        <v>9974</v>
      </c>
      <c r="C1068" s="5" t="s">
        <v>9975</v>
      </c>
      <c r="D1068" s="6">
        <v>44279.0</v>
      </c>
      <c r="E1068" s="5">
        <v>15510.0</v>
      </c>
      <c r="F1068" s="5">
        <v>7050.0</v>
      </c>
      <c r="G1068" s="5" t="s">
        <v>3029</v>
      </c>
      <c r="H1068" s="5" t="s">
        <v>171</v>
      </c>
      <c r="I1068" s="5" t="s">
        <v>9799</v>
      </c>
      <c r="J1068" s="5" t="s">
        <v>1504</v>
      </c>
      <c r="K1068" s="5" t="s">
        <v>391</v>
      </c>
      <c r="L1068" s="5" t="s">
        <v>9976</v>
      </c>
      <c r="M1068" s="5" t="s">
        <v>9977</v>
      </c>
      <c r="N1068" s="5">
        <v>90061.0</v>
      </c>
      <c r="O1068" s="5">
        <v>1.0</v>
      </c>
      <c r="P1068" s="5" t="s">
        <v>9802</v>
      </c>
      <c r="Q1068" s="5" t="s">
        <v>91</v>
      </c>
      <c r="R1068" s="5">
        <v>20.0</v>
      </c>
      <c r="S1068" s="5" t="s">
        <v>53</v>
      </c>
      <c r="T1068" s="5">
        <v>0.0</v>
      </c>
      <c r="U1068" s="5" t="s">
        <v>70</v>
      </c>
      <c r="V1068" s="5" t="s">
        <v>9978</v>
      </c>
      <c r="W1068" s="5" t="s">
        <v>55</v>
      </c>
      <c r="X1068" s="5" t="s">
        <v>9803</v>
      </c>
      <c r="Y1068" s="5" t="s">
        <v>9804</v>
      </c>
      <c r="Z1068" s="5" t="s">
        <v>9805</v>
      </c>
      <c r="AA1068" s="5" t="s">
        <v>3114</v>
      </c>
      <c r="AB1068" s="5" t="s">
        <v>52</v>
      </c>
      <c r="AC1068" s="5" t="s">
        <v>9979</v>
      </c>
      <c r="AD1068" s="5" t="s">
        <v>52</v>
      </c>
      <c r="AE1068" s="5" t="s">
        <v>52</v>
      </c>
      <c r="AF1068" s="5" t="s">
        <v>52</v>
      </c>
      <c r="AG1068" s="5" t="s">
        <v>52</v>
      </c>
      <c r="AH1068" s="5" t="s">
        <v>52</v>
      </c>
      <c r="AI1068" s="5" t="s">
        <v>9980</v>
      </c>
      <c r="AJ1068" s="5" t="s">
        <v>9981</v>
      </c>
      <c r="AK1068" s="5" t="s">
        <v>9982</v>
      </c>
    </row>
    <row r="1069" ht="15.75" customHeight="1">
      <c r="A1069" s="5" t="s">
        <v>9983</v>
      </c>
      <c r="B1069" s="5" t="s">
        <v>9984</v>
      </c>
      <c r="C1069" s="5" t="s">
        <v>9985</v>
      </c>
      <c r="D1069" s="6">
        <v>44278.0</v>
      </c>
      <c r="E1069" s="5">
        <v>43366.0</v>
      </c>
      <c r="F1069" s="5">
        <v>19712.0</v>
      </c>
      <c r="G1069" s="5" t="s">
        <v>3029</v>
      </c>
      <c r="H1069" s="5" t="s">
        <v>45</v>
      </c>
      <c r="I1069" s="5" t="s">
        <v>9986</v>
      </c>
      <c r="J1069" s="5" t="s">
        <v>1504</v>
      </c>
      <c r="K1069" s="5" t="s">
        <v>9987</v>
      </c>
      <c r="L1069" s="5" t="s">
        <v>9988</v>
      </c>
      <c r="M1069" s="5" t="s">
        <v>9989</v>
      </c>
      <c r="N1069" s="5">
        <v>13088.0</v>
      </c>
      <c r="O1069" s="5">
        <v>2.0</v>
      </c>
      <c r="P1069" s="5" t="s">
        <v>9990</v>
      </c>
      <c r="Q1069" s="5" t="s">
        <v>9991</v>
      </c>
      <c r="R1069" s="5">
        <v>858.0</v>
      </c>
      <c r="S1069" s="5" t="s">
        <v>69</v>
      </c>
      <c r="T1069" s="5">
        <v>133.0</v>
      </c>
      <c r="U1069" s="5" t="s">
        <v>70</v>
      </c>
      <c r="V1069" s="5" t="s">
        <v>9992</v>
      </c>
      <c r="W1069" s="5" t="s">
        <v>55</v>
      </c>
      <c r="X1069" s="5" t="s">
        <v>9993</v>
      </c>
      <c r="Y1069" s="5" t="s">
        <v>9994</v>
      </c>
      <c r="Z1069" s="5" t="s">
        <v>9995</v>
      </c>
      <c r="AA1069" s="5" t="s">
        <v>119</v>
      </c>
      <c r="AB1069" s="5" t="s">
        <v>52</v>
      </c>
      <c r="AC1069" s="5" t="s">
        <v>5521</v>
      </c>
      <c r="AD1069" s="5" t="s">
        <v>5522</v>
      </c>
      <c r="AE1069" s="5" t="s">
        <v>5523</v>
      </c>
      <c r="AF1069" s="5" t="s">
        <v>52</v>
      </c>
      <c r="AG1069" s="5" t="s">
        <v>52</v>
      </c>
      <c r="AH1069" s="5" t="s">
        <v>5524</v>
      </c>
      <c r="AI1069" s="5" t="s">
        <v>6876</v>
      </c>
      <c r="AJ1069" s="5" t="s">
        <v>9996</v>
      </c>
      <c r="AK1069" s="5" t="s">
        <v>9982</v>
      </c>
    </row>
    <row r="1070" ht="15.75" customHeight="1">
      <c r="A1070" s="5" t="s">
        <v>9997</v>
      </c>
      <c r="B1070" s="5" t="s">
        <v>9998</v>
      </c>
      <c r="C1070" s="5" t="s">
        <v>4026</v>
      </c>
      <c r="D1070" s="6">
        <v>44275.0</v>
      </c>
      <c r="E1070" s="5">
        <v>41587.0</v>
      </c>
      <c r="F1070" s="5">
        <v>18903.0</v>
      </c>
      <c r="G1070" s="5" t="s">
        <v>963</v>
      </c>
      <c r="H1070" s="5" t="s">
        <v>480</v>
      </c>
      <c r="I1070" s="5" t="s">
        <v>9999</v>
      </c>
      <c r="J1070" s="5" t="s">
        <v>965</v>
      </c>
      <c r="K1070" s="5" t="s">
        <v>10000</v>
      </c>
      <c r="L1070" s="5" t="s">
        <v>10001</v>
      </c>
      <c r="M1070" s="5" t="s">
        <v>10002</v>
      </c>
      <c r="N1070" s="5" t="s">
        <v>52</v>
      </c>
      <c r="O1070" s="5">
        <v>4.0</v>
      </c>
      <c r="P1070" s="5" t="s">
        <v>10003</v>
      </c>
      <c r="Q1070" s="5" t="s">
        <v>666</v>
      </c>
      <c r="R1070" s="5">
        <v>104.0</v>
      </c>
      <c r="S1070" s="5" t="s">
        <v>115</v>
      </c>
      <c r="T1070" s="5">
        <v>0.0</v>
      </c>
      <c r="U1070" s="5" t="s">
        <v>70</v>
      </c>
      <c r="V1070" s="5" t="s">
        <v>10004</v>
      </c>
      <c r="W1070" s="5" t="s">
        <v>52</v>
      </c>
      <c r="X1070" s="5" t="s">
        <v>52</v>
      </c>
      <c r="Y1070" s="5" t="s">
        <v>10005</v>
      </c>
      <c r="Z1070" s="5" t="s">
        <v>10006</v>
      </c>
      <c r="AA1070" s="5" t="s">
        <v>119</v>
      </c>
      <c r="AB1070" s="5" t="s">
        <v>52</v>
      </c>
      <c r="AC1070" s="5" t="s">
        <v>398</v>
      </c>
      <c r="AD1070" s="5" t="s">
        <v>399</v>
      </c>
      <c r="AE1070" s="5" t="s">
        <v>400</v>
      </c>
      <c r="AF1070" s="5" t="s">
        <v>401</v>
      </c>
      <c r="AG1070" s="5">
        <v>23502.0</v>
      </c>
      <c r="AH1070" s="5" t="s">
        <v>402</v>
      </c>
      <c r="AI1070" s="5" t="s">
        <v>10007</v>
      </c>
      <c r="AJ1070" s="5" t="s">
        <v>10008</v>
      </c>
      <c r="AK1070" s="5" t="s">
        <v>6484</v>
      </c>
    </row>
    <row r="1071" ht="15.75" customHeight="1">
      <c r="A1071" s="5" t="s">
        <v>10009</v>
      </c>
      <c r="B1071" s="5" t="s">
        <v>10010</v>
      </c>
      <c r="C1071" s="5" t="s">
        <v>10011</v>
      </c>
      <c r="D1071" s="6">
        <v>44274.0</v>
      </c>
      <c r="E1071" s="5">
        <v>60194.0</v>
      </c>
      <c r="F1071" s="5">
        <v>27361.0</v>
      </c>
      <c r="G1071" s="5" t="s">
        <v>3029</v>
      </c>
      <c r="H1071" s="5" t="s">
        <v>45</v>
      </c>
      <c r="I1071" s="5" t="s">
        <v>9986</v>
      </c>
      <c r="J1071" s="5" t="s">
        <v>1504</v>
      </c>
      <c r="K1071" s="5" t="s">
        <v>10012</v>
      </c>
      <c r="L1071" s="5" t="s">
        <v>10013</v>
      </c>
      <c r="M1071" s="5" t="s">
        <v>10014</v>
      </c>
      <c r="N1071" s="5">
        <v>11422.0</v>
      </c>
      <c r="O1071" s="5">
        <v>2.0</v>
      </c>
      <c r="P1071" s="5" t="s">
        <v>9990</v>
      </c>
      <c r="Q1071" s="5" t="s">
        <v>9991</v>
      </c>
      <c r="R1071" s="5">
        <v>858.0</v>
      </c>
      <c r="S1071" s="5" t="s">
        <v>115</v>
      </c>
      <c r="T1071" s="5">
        <v>1.0</v>
      </c>
      <c r="U1071" s="5" t="s">
        <v>70</v>
      </c>
      <c r="V1071" s="5" t="s">
        <v>9993</v>
      </c>
      <c r="W1071" s="5" t="s">
        <v>71</v>
      </c>
      <c r="X1071" s="5" t="s">
        <v>52</v>
      </c>
      <c r="Y1071" s="5" t="s">
        <v>10015</v>
      </c>
      <c r="Z1071" s="5" t="s">
        <v>9995</v>
      </c>
      <c r="AA1071" s="5" t="s">
        <v>119</v>
      </c>
      <c r="AB1071" s="5" t="s">
        <v>52</v>
      </c>
      <c r="AC1071" s="5" t="s">
        <v>398</v>
      </c>
      <c r="AD1071" s="5" t="s">
        <v>399</v>
      </c>
      <c r="AE1071" s="5" t="s">
        <v>400</v>
      </c>
      <c r="AF1071" s="5" t="s">
        <v>401</v>
      </c>
      <c r="AG1071" s="5">
        <v>23502.0</v>
      </c>
      <c r="AH1071" s="5" t="s">
        <v>402</v>
      </c>
      <c r="AI1071" s="5" t="s">
        <v>10010</v>
      </c>
      <c r="AJ1071" s="5" t="s">
        <v>10016</v>
      </c>
      <c r="AK1071" s="5" t="s">
        <v>9982</v>
      </c>
    </row>
    <row r="1072" ht="15.75" customHeight="1">
      <c r="A1072" s="5" t="s">
        <v>10017</v>
      </c>
      <c r="B1072" s="5" t="s">
        <v>10018</v>
      </c>
      <c r="C1072" s="5" t="s">
        <v>10018</v>
      </c>
      <c r="D1072" s="6">
        <v>44272.0</v>
      </c>
      <c r="E1072" s="5">
        <v>4402.0</v>
      </c>
      <c r="F1072" s="5">
        <v>2001.0</v>
      </c>
      <c r="G1072" s="5" t="s">
        <v>107</v>
      </c>
      <c r="H1072" s="5" t="s">
        <v>189</v>
      </c>
      <c r="I1072" s="5" t="s">
        <v>10019</v>
      </c>
      <c r="J1072" s="5" t="s">
        <v>109</v>
      </c>
      <c r="K1072" s="5" t="s">
        <v>391</v>
      </c>
      <c r="L1072" s="5" t="s">
        <v>10020</v>
      </c>
      <c r="M1072" s="5" t="s">
        <v>10021</v>
      </c>
      <c r="N1072" s="5" t="s">
        <v>10022</v>
      </c>
      <c r="O1072" s="5">
        <v>1.0</v>
      </c>
      <c r="P1072" s="5" t="s">
        <v>10023</v>
      </c>
      <c r="Q1072" s="5" t="s">
        <v>244</v>
      </c>
      <c r="R1072" s="5">
        <v>5.0</v>
      </c>
      <c r="S1072" s="5" t="s">
        <v>53</v>
      </c>
      <c r="T1072" s="5">
        <v>21.0</v>
      </c>
      <c r="U1072" s="5" t="s">
        <v>70</v>
      </c>
      <c r="V1072" s="5" t="s">
        <v>10024</v>
      </c>
      <c r="W1072" s="5" t="s">
        <v>55</v>
      </c>
      <c r="X1072" s="5" t="s">
        <v>10025</v>
      </c>
      <c r="Y1072" s="5" t="s">
        <v>10026</v>
      </c>
      <c r="Z1072" s="5">
        <v>3723375.0</v>
      </c>
      <c r="AA1072" s="5" t="s">
        <v>730</v>
      </c>
      <c r="AB1072" s="5" t="s">
        <v>52</v>
      </c>
      <c r="AC1072" s="5" t="s">
        <v>1566</v>
      </c>
      <c r="AD1072" s="5" t="s">
        <v>1567</v>
      </c>
      <c r="AE1072" s="5" t="s">
        <v>1568</v>
      </c>
      <c r="AF1072" s="5" t="s">
        <v>1569</v>
      </c>
      <c r="AG1072" s="5">
        <v>60025.0</v>
      </c>
      <c r="AH1072" s="5" t="s">
        <v>1570</v>
      </c>
      <c r="AI1072" s="5" t="s">
        <v>10018</v>
      </c>
      <c r="AJ1072" s="5" t="s">
        <v>10027</v>
      </c>
      <c r="AK1072" s="5" t="s">
        <v>2385</v>
      </c>
    </row>
    <row r="1073" ht="15.75" customHeight="1">
      <c r="A1073" s="5" t="s">
        <v>10028</v>
      </c>
      <c r="B1073" s="5" t="s">
        <v>10029</v>
      </c>
      <c r="C1073" s="5" t="s">
        <v>1222</v>
      </c>
      <c r="D1073" s="6">
        <v>44272.0</v>
      </c>
      <c r="E1073" s="5">
        <v>13032.0</v>
      </c>
      <c r="F1073" s="5">
        <v>5924.0</v>
      </c>
      <c r="G1073" s="5" t="s">
        <v>107</v>
      </c>
      <c r="H1073" s="5" t="s">
        <v>189</v>
      </c>
      <c r="I1073" s="5" t="s">
        <v>10019</v>
      </c>
      <c r="J1073" s="5" t="s">
        <v>109</v>
      </c>
      <c r="K1073" s="5" t="s">
        <v>391</v>
      </c>
      <c r="L1073" s="5" t="s">
        <v>10030</v>
      </c>
      <c r="M1073" s="5" t="s">
        <v>10031</v>
      </c>
      <c r="N1073" s="5" t="s">
        <v>52</v>
      </c>
      <c r="O1073" s="5">
        <v>1.0</v>
      </c>
      <c r="P1073" s="5" t="s">
        <v>10023</v>
      </c>
      <c r="Q1073" s="5" t="s">
        <v>244</v>
      </c>
      <c r="R1073" s="5">
        <v>11.0</v>
      </c>
      <c r="S1073" s="5" t="s">
        <v>53</v>
      </c>
      <c r="T1073" s="5">
        <v>54.0</v>
      </c>
      <c r="U1073" s="5" t="s">
        <v>70</v>
      </c>
      <c r="V1073" s="5" t="s">
        <v>10025</v>
      </c>
      <c r="W1073" s="5" t="s">
        <v>71</v>
      </c>
      <c r="X1073" s="5" t="s">
        <v>52</v>
      </c>
      <c r="Y1073" s="5" t="s">
        <v>10026</v>
      </c>
      <c r="Z1073" s="5">
        <v>3723375.0</v>
      </c>
      <c r="AA1073" s="5" t="s">
        <v>730</v>
      </c>
      <c r="AB1073" s="5" t="s">
        <v>52</v>
      </c>
      <c r="AC1073" s="5" t="s">
        <v>1566</v>
      </c>
      <c r="AD1073" s="5" t="s">
        <v>1567</v>
      </c>
      <c r="AE1073" s="5" t="s">
        <v>1568</v>
      </c>
      <c r="AF1073" s="5" t="s">
        <v>1569</v>
      </c>
      <c r="AG1073" s="5">
        <v>60025.0</v>
      </c>
      <c r="AH1073" s="5" t="s">
        <v>1570</v>
      </c>
      <c r="AI1073" s="5" t="s">
        <v>10029</v>
      </c>
      <c r="AJ1073" s="5" t="s">
        <v>10032</v>
      </c>
      <c r="AK1073" s="5" t="s">
        <v>2385</v>
      </c>
    </row>
    <row r="1074" ht="15.75" customHeight="1">
      <c r="A1074" s="5" t="s">
        <v>10033</v>
      </c>
      <c r="B1074" s="5" t="s">
        <v>10034</v>
      </c>
      <c r="C1074" s="5" t="s">
        <v>10035</v>
      </c>
      <c r="D1074" s="6">
        <v>44272.0</v>
      </c>
      <c r="E1074" s="5">
        <v>792088.0</v>
      </c>
      <c r="F1074" s="5">
        <v>360040.0</v>
      </c>
      <c r="G1074" s="5" t="s">
        <v>1419</v>
      </c>
      <c r="H1074" s="5" t="s">
        <v>480</v>
      </c>
      <c r="I1074" s="5" t="s">
        <v>10036</v>
      </c>
      <c r="J1074" s="5" t="s">
        <v>256</v>
      </c>
      <c r="K1074" s="5" t="s">
        <v>7212</v>
      </c>
      <c r="L1074" s="5" t="s">
        <v>10037</v>
      </c>
      <c r="M1074" s="5" t="s">
        <v>10038</v>
      </c>
      <c r="N1074" s="5" t="s">
        <v>52</v>
      </c>
      <c r="O1074" s="5">
        <v>13.0</v>
      </c>
      <c r="P1074" s="5" t="s">
        <v>10039</v>
      </c>
      <c r="Q1074" s="5" t="s">
        <v>10040</v>
      </c>
      <c r="R1074" s="5">
        <v>286.0</v>
      </c>
      <c r="S1074" s="5" t="s">
        <v>115</v>
      </c>
      <c r="T1074" s="5">
        <v>7.0</v>
      </c>
      <c r="U1074" s="5" t="s">
        <v>70</v>
      </c>
      <c r="V1074" s="5" t="s">
        <v>10041</v>
      </c>
      <c r="W1074" s="5" t="s">
        <v>52</v>
      </c>
      <c r="X1074" s="5" t="s">
        <v>52</v>
      </c>
      <c r="Y1074" s="5" t="s">
        <v>10042</v>
      </c>
      <c r="Z1074" s="5" t="s">
        <v>10043</v>
      </c>
      <c r="AA1074" s="5" t="s">
        <v>59</v>
      </c>
      <c r="AB1074" s="5" t="s">
        <v>52</v>
      </c>
      <c r="AC1074" s="5" t="s">
        <v>398</v>
      </c>
      <c r="AD1074" s="5" t="s">
        <v>399</v>
      </c>
      <c r="AE1074" s="5" t="s">
        <v>400</v>
      </c>
      <c r="AF1074" s="5" t="s">
        <v>401</v>
      </c>
      <c r="AG1074" s="5">
        <v>23502.0</v>
      </c>
      <c r="AH1074" s="5" t="s">
        <v>402</v>
      </c>
      <c r="AI1074" s="5" t="s">
        <v>9898</v>
      </c>
      <c r="AJ1074" s="5" t="s">
        <v>10044</v>
      </c>
      <c r="AK1074" s="5" t="s">
        <v>1727</v>
      </c>
    </row>
    <row r="1075" ht="15.75" customHeight="1">
      <c r="A1075" s="5" t="s">
        <v>10045</v>
      </c>
      <c r="B1075" s="5" t="s">
        <v>10046</v>
      </c>
      <c r="C1075" s="5" t="s">
        <v>102</v>
      </c>
      <c r="D1075" s="6">
        <v>44269.0</v>
      </c>
      <c r="E1075" s="5">
        <v>11227.0</v>
      </c>
      <c r="F1075" s="5">
        <v>5103.0</v>
      </c>
      <c r="G1075" s="5" t="s">
        <v>170</v>
      </c>
      <c r="H1075" s="5" t="s">
        <v>171</v>
      </c>
      <c r="I1075" s="5" t="s">
        <v>10047</v>
      </c>
      <c r="J1075" s="5" t="s">
        <v>170</v>
      </c>
      <c r="K1075" s="5" t="s">
        <v>10048</v>
      </c>
      <c r="L1075" s="5" t="s">
        <v>10049</v>
      </c>
      <c r="M1075" s="5" t="s">
        <v>102</v>
      </c>
      <c r="N1075" s="5">
        <v>7073.0</v>
      </c>
      <c r="O1075" s="5">
        <v>1.0</v>
      </c>
      <c r="P1075" s="5" t="s">
        <v>10050</v>
      </c>
      <c r="Q1075" s="5" t="s">
        <v>52</v>
      </c>
      <c r="R1075" s="5">
        <v>641.0</v>
      </c>
      <c r="S1075" s="5" t="s">
        <v>69</v>
      </c>
      <c r="T1075" s="5">
        <v>0.0</v>
      </c>
      <c r="U1075" s="5" t="s">
        <v>70</v>
      </c>
      <c r="V1075" s="5" t="s">
        <v>10051</v>
      </c>
      <c r="W1075" s="5" t="s">
        <v>55</v>
      </c>
      <c r="X1075" s="5" t="s">
        <v>10052</v>
      </c>
      <c r="Y1075" s="5" t="s">
        <v>10053</v>
      </c>
      <c r="Z1075" s="5" t="s">
        <v>10054</v>
      </c>
      <c r="AA1075" s="5" t="s">
        <v>119</v>
      </c>
      <c r="AB1075" s="5" t="s">
        <v>52</v>
      </c>
      <c r="AC1075" s="5" t="s">
        <v>10055</v>
      </c>
      <c r="AD1075" s="5" t="s">
        <v>10056</v>
      </c>
      <c r="AE1075" s="5" t="s">
        <v>59</v>
      </c>
      <c r="AF1075" s="5" t="s">
        <v>52</v>
      </c>
      <c r="AG1075" s="5">
        <v>169208.0</v>
      </c>
      <c r="AH1075" s="5" t="s">
        <v>10057</v>
      </c>
      <c r="AI1075" s="5" t="s">
        <v>102</v>
      </c>
      <c r="AJ1075" s="5" t="s">
        <v>102</v>
      </c>
      <c r="AK1075" s="5" t="s">
        <v>59</v>
      </c>
    </row>
    <row r="1076" ht="15.75" customHeight="1">
      <c r="A1076" s="5" t="s">
        <v>10058</v>
      </c>
      <c r="B1076" s="5" t="s">
        <v>248</v>
      </c>
      <c r="C1076" s="5" t="s">
        <v>9640</v>
      </c>
      <c r="D1076" s="6">
        <v>44267.0</v>
      </c>
      <c r="E1076" s="5">
        <v>33959.0</v>
      </c>
      <c r="F1076" s="5">
        <v>15436.0</v>
      </c>
      <c r="G1076" s="5" t="s">
        <v>963</v>
      </c>
      <c r="H1076" s="5" t="s">
        <v>189</v>
      </c>
      <c r="I1076" s="5" t="s">
        <v>9641</v>
      </c>
      <c r="J1076" s="5" t="s">
        <v>965</v>
      </c>
      <c r="K1076" s="5" t="s">
        <v>10059</v>
      </c>
      <c r="L1076" s="5" t="s">
        <v>5706</v>
      </c>
      <c r="M1076" s="5" t="s">
        <v>9643</v>
      </c>
      <c r="N1076" s="5">
        <v>77338.0</v>
      </c>
      <c r="O1076" s="5">
        <v>1.0</v>
      </c>
      <c r="P1076" s="5" t="s">
        <v>10060</v>
      </c>
      <c r="Q1076" s="5">
        <v>4510.0</v>
      </c>
      <c r="R1076" s="5">
        <v>544.0</v>
      </c>
      <c r="S1076" s="5" t="s">
        <v>53</v>
      </c>
      <c r="T1076" s="5">
        <v>57.0</v>
      </c>
      <c r="U1076" s="5" t="s">
        <v>93</v>
      </c>
      <c r="V1076" s="5" t="s">
        <v>10061</v>
      </c>
      <c r="W1076" s="5" t="s">
        <v>71</v>
      </c>
      <c r="X1076" s="5" t="s">
        <v>52</v>
      </c>
      <c r="Y1076" s="5" t="s">
        <v>10062</v>
      </c>
      <c r="Z1076" s="5" t="s">
        <v>10063</v>
      </c>
      <c r="AA1076" s="5" t="s">
        <v>235</v>
      </c>
      <c r="AB1076" s="5" t="s">
        <v>52</v>
      </c>
      <c r="AC1076" s="5" t="s">
        <v>216</v>
      </c>
      <c r="AD1076" s="5" t="s">
        <v>217</v>
      </c>
      <c r="AE1076" s="5" t="s">
        <v>218</v>
      </c>
      <c r="AF1076" s="5" t="s">
        <v>52</v>
      </c>
      <c r="AG1076" s="5" t="s">
        <v>52</v>
      </c>
      <c r="AH1076" s="5" t="s">
        <v>52</v>
      </c>
      <c r="AI1076" s="5" t="s">
        <v>248</v>
      </c>
      <c r="AJ1076" s="5" t="s">
        <v>5706</v>
      </c>
      <c r="AK1076" s="5" t="s">
        <v>59</v>
      </c>
    </row>
    <row r="1077" ht="15.75" customHeight="1">
      <c r="A1077" s="5" t="s">
        <v>10064</v>
      </c>
      <c r="B1077" s="5" t="s">
        <v>10065</v>
      </c>
      <c r="C1077" s="5" t="s">
        <v>10066</v>
      </c>
      <c r="D1077" s="6">
        <v>44267.0</v>
      </c>
      <c r="E1077" s="5">
        <v>34584.0</v>
      </c>
      <c r="F1077" s="5">
        <v>15720.0</v>
      </c>
      <c r="G1077" s="5" t="s">
        <v>412</v>
      </c>
      <c r="H1077" s="5" t="s">
        <v>171</v>
      </c>
      <c r="I1077" s="5" t="s">
        <v>5612</v>
      </c>
      <c r="J1077" s="5" t="s">
        <v>414</v>
      </c>
      <c r="K1077" s="5" t="s">
        <v>744</v>
      </c>
      <c r="L1077" s="5" t="s">
        <v>10067</v>
      </c>
      <c r="M1077" s="5" t="s">
        <v>10068</v>
      </c>
      <c r="N1077" s="5">
        <v>90248.0</v>
      </c>
      <c r="O1077" s="5">
        <v>1.0</v>
      </c>
      <c r="P1077" s="5" t="s">
        <v>10069</v>
      </c>
      <c r="Q1077" s="5" t="s">
        <v>4202</v>
      </c>
      <c r="R1077" s="5">
        <v>4.0</v>
      </c>
      <c r="S1077" s="5" t="s">
        <v>53</v>
      </c>
      <c r="T1077" s="5">
        <v>0.0</v>
      </c>
      <c r="U1077" s="5" t="s">
        <v>52</v>
      </c>
      <c r="V1077" s="5" t="s">
        <v>10070</v>
      </c>
      <c r="W1077" s="5" t="s">
        <v>55</v>
      </c>
      <c r="X1077" s="5" t="s">
        <v>10071</v>
      </c>
      <c r="Y1077" s="5" t="s">
        <v>417</v>
      </c>
      <c r="Z1077" s="5">
        <v>1121918.0</v>
      </c>
      <c r="AA1077" s="5" t="s">
        <v>260</v>
      </c>
      <c r="AB1077" s="5" t="s">
        <v>52</v>
      </c>
      <c r="AC1077" s="5" t="s">
        <v>940</v>
      </c>
      <c r="AD1077" s="5" t="s">
        <v>52</v>
      </c>
      <c r="AE1077" s="5" t="s">
        <v>52</v>
      </c>
      <c r="AF1077" s="5" t="s">
        <v>52</v>
      </c>
      <c r="AG1077" s="5" t="s">
        <v>52</v>
      </c>
      <c r="AH1077" s="5" t="s">
        <v>52</v>
      </c>
      <c r="AI1077" s="5" t="s">
        <v>102</v>
      </c>
      <c r="AJ1077" s="5" t="s">
        <v>102</v>
      </c>
      <c r="AK1077" s="5" t="s">
        <v>941</v>
      </c>
    </row>
    <row r="1078" ht="15.75" customHeight="1">
      <c r="A1078" s="5" t="s">
        <v>10072</v>
      </c>
      <c r="B1078" s="5" t="s">
        <v>10073</v>
      </c>
      <c r="C1078" s="5" t="s">
        <v>10074</v>
      </c>
      <c r="D1078" s="6">
        <v>44267.0</v>
      </c>
      <c r="E1078" s="5">
        <v>34584.0</v>
      </c>
      <c r="F1078" s="5">
        <v>15720.0</v>
      </c>
      <c r="G1078" s="5" t="s">
        <v>412</v>
      </c>
      <c r="H1078" s="5" t="s">
        <v>171</v>
      </c>
      <c r="I1078" s="5" t="s">
        <v>5612</v>
      </c>
      <c r="J1078" s="5" t="s">
        <v>414</v>
      </c>
      <c r="K1078" s="5" t="s">
        <v>7043</v>
      </c>
      <c r="L1078" s="5" t="s">
        <v>10075</v>
      </c>
      <c r="M1078" s="5" t="s">
        <v>10076</v>
      </c>
      <c r="N1078" s="5">
        <v>33147.0</v>
      </c>
      <c r="O1078" s="5">
        <v>1.0</v>
      </c>
      <c r="P1078" s="5" t="s">
        <v>10069</v>
      </c>
      <c r="Q1078" s="5" t="s">
        <v>4202</v>
      </c>
      <c r="R1078" s="5">
        <v>101.0</v>
      </c>
      <c r="S1078" s="5" t="s">
        <v>115</v>
      </c>
      <c r="T1078" s="5">
        <v>0.0</v>
      </c>
      <c r="U1078" s="5" t="s">
        <v>70</v>
      </c>
      <c r="V1078" s="5" t="s">
        <v>10071</v>
      </c>
      <c r="W1078" s="5" t="s">
        <v>71</v>
      </c>
      <c r="X1078" s="5" t="s">
        <v>52</v>
      </c>
      <c r="Y1078" s="5" t="s">
        <v>417</v>
      </c>
      <c r="Z1078" s="5">
        <v>1121918.0</v>
      </c>
      <c r="AA1078" s="5" t="s">
        <v>260</v>
      </c>
      <c r="AB1078" s="5" t="s">
        <v>52</v>
      </c>
      <c r="AC1078" s="5" t="s">
        <v>5289</v>
      </c>
      <c r="AD1078" s="5" t="s">
        <v>5290</v>
      </c>
      <c r="AE1078" s="5" t="s">
        <v>5291</v>
      </c>
      <c r="AF1078" s="5" t="s">
        <v>52</v>
      </c>
      <c r="AG1078" s="5" t="s">
        <v>52</v>
      </c>
      <c r="AH1078" s="5" t="s">
        <v>52</v>
      </c>
      <c r="AI1078" s="5" t="s">
        <v>10073</v>
      </c>
      <c r="AJ1078" s="5" t="s">
        <v>10077</v>
      </c>
      <c r="AK1078" s="5" t="s">
        <v>941</v>
      </c>
    </row>
    <row r="1079" ht="15.75" customHeight="1">
      <c r="A1079" s="5" t="s">
        <v>10078</v>
      </c>
      <c r="B1079" s="5" t="s">
        <v>10079</v>
      </c>
      <c r="C1079" s="5" t="s">
        <v>10080</v>
      </c>
      <c r="D1079" s="6">
        <v>44263.0</v>
      </c>
      <c r="E1079" s="5">
        <v>329727.0</v>
      </c>
      <c r="F1079" s="5">
        <v>149876.0</v>
      </c>
      <c r="G1079" s="5" t="s">
        <v>2389</v>
      </c>
      <c r="H1079" s="5" t="s">
        <v>366</v>
      </c>
      <c r="I1079" s="5" t="s">
        <v>10081</v>
      </c>
      <c r="J1079" s="5" t="s">
        <v>2391</v>
      </c>
      <c r="K1079" s="5" t="s">
        <v>3658</v>
      </c>
      <c r="L1079" s="5" t="s">
        <v>10082</v>
      </c>
      <c r="M1079" s="5" t="s">
        <v>10083</v>
      </c>
      <c r="N1079" s="5" t="s">
        <v>52</v>
      </c>
      <c r="O1079" s="5">
        <v>6.0</v>
      </c>
      <c r="P1079" s="5" t="s">
        <v>10084</v>
      </c>
      <c r="Q1079" s="5" t="s">
        <v>8967</v>
      </c>
      <c r="R1079" s="5">
        <v>635.0</v>
      </c>
      <c r="S1079" s="5" t="s">
        <v>1077</v>
      </c>
      <c r="T1079" s="5">
        <v>181.0</v>
      </c>
      <c r="U1079" s="5" t="s">
        <v>93</v>
      </c>
      <c r="V1079" s="5" t="s">
        <v>10085</v>
      </c>
      <c r="W1079" s="5" t="s">
        <v>52</v>
      </c>
      <c r="X1079" s="5" t="s">
        <v>52</v>
      </c>
      <c r="Y1079" s="5" t="s">
        <v>9804</v>
      </c>
      <c r="Z1079" s="5" t="s">
        <v>10086</v>
      </c>
      <c r="AA1079" s="5" t="s">
        <v>1831</v>
      </c>
      <c r="AB1079" s="5" t="s">
        <v>52</v>
      </c>
      <c r="AC1079" s="5" t="s">
        <v>216</v>
      </c>
      <c r="AD1079" s="5" t="s">
        <v>217</v>
      </c>
      <c r="AE1079" s="5" t="s">
        <v>218</v>
      </c>
      <c r="AF1079" s="5" t="s">
        <v>52</v>
      </c>
      <c r="AG1079" s="5" t="s">
        <v>52</v>
      </c>
      <c r="AH1079" s="5" t="s">
        <v>52</v>
      </c>
      <c r="AI1079" s="5" t="s">
        <v>10079</v>
      </c>
      <c r="AJ1079" s="5" t="s">
        <v>10082</v>
      </c>
      <c r="AK1079" s="5" t="s">
        <v>9888</v>
      </c>
    </row>
    <row r="1080" ht="15.75" customHeight="1">
      <c r="A1080" s="5" t="s">
        <v>10087</v>
      </c>
      <c r="B1080" s="5" t="s">
        <v>9265</v>
      </c>
      <c r="C1080" s="5" t="s">
        <v>9880</v>
      </c>
      <c r="D1080" s="6">
        <v>44263.0</v>
      </c>
      <c r="E1080" s="5">
        <v>116050.0</v>
      </c>
      <c r="F1080" s="5">
        <v>52750.0</v>
      </c>
      <c r="G1080" s="5" t="s">
        <v>2389</v>
      </c>
      <c r="H1080" s="5" t="s">
        <v>366</v>
      </c>
      <c r="I1080" s="5" t="s">
        <v>10081</v>
      </c>
      <c r="J1080" s="5" t="s">
        <v>2391</v>
      </c>
      <c r="K1080" s="5" t="s">
        <v>207</v>
      </c>
      <c r="L1080" s="5" t="s">
        <v>10088</v>
      </c>
      <c r="M1080" s="5" t="s">
        <v>9883</v>
      </c>
      <c r="N1080" s="5" t="s">
        <v>52</v>
      </c>
      <c r="O1080" s="5">
        <v>2.0</v>
      </c>
      <c r="P1080" s="5" t="s">
        <v>10089</v>
      </c>
      <c r="Q1080" s="5" t="s">
        <v>2195</v>
      </c>
      <c r="R1080" s="5">
        <v>214.0</v>
      </c>
      <c r="S1080" s="5" t="s">
        <v>53</v>
      </c>
      <c r="T1080" s="5">
        <v>57.0</v>
      </c>
      <c r="U1080" s="5" t="s">
        <v>93</v>
      </c>
      <c r="V1080" s="5" t="s">
        <v>10090</v>
      </c>
      <c r="W1080" s="5" t="s">
        <v>52</v>
      </c>
      <c r="X1080" s="5" t="s">
        <v>52</v>
      </c>
      <c r="Y1080" s="5" t="s">
        <v>9804</v>
      </c>
      <c r="Z1080" s="5" t="s">
        <v>10091</v>
      </c>
      <c r="AA1080" s="5" t="s">
        <v>1831</v>
      </c>
      <c r="AB1080" s="5" t="s">
        <v>52</v>
      </c>
      <c r="AC1080" s="5" t="s">
        <v>216</v>
      </c>
      <c r="AD1080" s="5" t="s">
        <v>217</v>
      </c>
      <c r="AE1080" s="5" t="s">
        <v>218</v>
      </c>
      <c r="AF1080" s="5" t="s">
        <v>52</v>
      </c>
      <c r="AG1080" s="5" t="s">
        <v>52</v>
      </c>
      <c r="AH1080" s="5" t="s">
        <v>52</v>
      </c>
      <c r="AI1080" s="5" t="s">
        <v>9265</v>
      </c>
      <c r="AJ1080" s="5" t="s">
        <v>10088</v>
      </c>
      <c r="AK1080" s="5" t="s">
        <v>9888</v>
      </c>
    </row>
    <row r="1081" ht="15.75" customHeight="1">
      <c r="A1081" s="5" t="s">
        <v>10092</v>
      </c>
      <c r="B1081" s="5" t="s">
        <v>10034</v>
      </c>
      <c r="C1081" s="5" t="s">
        <v>10035</v>
      </c>
      <c r="D1081" s="6">
        <v>44263.0</v>
      </c>
      <c r="E1081" s="5">
        <v>64394.0</v>
      </c>
      <c r="F1081" s="5">
        <v>29270.0</v>
      </c>
      <c r="G1081" s="5" t="s">
        <v>1419</v>
      </c>
      <c r="H1081" s="5" t="s">
        <v>480</v>
      </c>
      <c r="I1081" s="5" t="s">
        <v>7276</v>
      </c>
      <c r="J1081" s="5" t="s">
        <v>256</v>
      </c>
      <c r="K1081" s="5" t="s">
        <v>744</v>
      </c>
      <c r="L1081" s="5" t="s">
        <v>10093</v>
      </c>
      <c r="M1081" s="5" t="s">
        <v>10094</v>
      </c>
      <c r="N1081" s="5" t="s">
        <v>52</v>
      </c>
      <c r="O1081" s="5">
        <v>1.0</v>
      </c>
      <c r="P1081" s="5" t="s">
        <v>10095</v>
      </c>
      <c r="Q1081" s="5">
        <v>9500.0</v>
      </c>
      <c r="R1081" s="5">
        <v>14.0</v>
      </c>
      <c r="S1081" s="5" t="s">
        <v>115</v>
      </c>
      <c r="T1081" s="5">
        <v>0.0</v>
      </c>
      <c r="U1081" s="5" t="s">
        <v>70</v>
      </c>
      <c r="V1081" s="5" t="s">
        <v>10096</v>
      </c>
      <c r="W1081" s="5" t="s">
        <v>52</v>
      </c>
      <c r="X1081" s="5" t="s">
        <v>52</v>
      </c>
      <c r="Y1081" s="5" t="s">
        <v>10097</v>
      </c>
      <c r="Z1081" s="5">
        <v>543545.0</v>
      </c>
      <c r="AA1081" s="5" t="s">
        <v>260</v>
      </c>
      <c r="AB1081" s="5" t="s">
        <v>52</v>
      </c>
      <c r="AC1081" s="5" t="s">
        <v>398</v>
      </c>
      <c r="AD1081" s="5" t="s">
        <v>399</v>
      </c>
      <c r="AE1081" s="5" t="s">
        <v>400</v>
      </c>
      <c r="AF1081" s="5" t="s">
        <v>401</v>
      </c>
      <c r="AG1081" s="5">
        <v>23502.0</v>
      </c>
      <c r="AH1081" s="5" t="s">
        <v>402</v>
      </c>
      <c r="AI1081" s="5" t="s">
        <v>9898</v>
      </c>
      <c r="AJ1081" s="5" t="s">
        <v>9899</v>
      </c>
      <c r="AK1081" s="5" t="s">
        <v>1727</v>
      </c>
    </row>
    <row r="1082" ht="15.75" customHeight="1">
      <c r="A1082" s="5" t="s">
        <v>10098</v>
      </c>
      <c r="B1082" s="5" t="s">
        <v>10099</v>
      </c>
      <c r="C1082" s="5" t="s">
        <v>10099</v>
      </c>
      <c r="D1082" s="6">
        <v>44260.0</v>
      </c>
      <c r="E1082" s="5">
        <v>18788.0</v>
      </c>
      <c r="F1082" s="5">
        <v>8540.0</v>
      </c>
      <c r="G1082" s="5" t="s">
        <v>1683</v>
      </c>
      <c r="H1082" s="5" t="s">
        <v>2784</v>
      </c>
      <c r="I1082" s="5" t="s">
        <v>10100</v>
      </c>
      <c r="J1082" s="5" t="s">
        <v>1685</v>
      </c>
      <c r="K1082" s="5" t="s">
        <v>10101</v>
      </c>
      <c r="L1082" s="5" t="s">
        <v>10102</v>
      </c>
      <c r="M1082" s="5" t="s">
        <v>10102</v>
      </c>
      <c r="N1082" s="5" t="s">
        <v>10103</v>
      </c>
      <c r="O1082" s="5">
        <v>1.0</v>
      </c>
      <c r="P1082" s="5" t="s">
        <v>10104</v>
      </c>
      <c r="Q1082" s="5">
        <v>4510.0</v>
      </c>
      <c r="R1082" s="5">
        <v>2081.0</v>
      </c>
      <c r="S1082" s="5" t="s">
        <v>69</v>
      </c>
      <c r="T1082" s="5">
        <v>60.0</v>
      </c>
      <c r="U1082" s="5" t="s">
        <v>93</v>
      </c>
      <c r="V1082" s="5" t="s">
        <v>10105</v>
      </c>
      <c r="W1082" s="5" t="s">
        <v>52</v>
      </c>
      <c r="X1082" s="5" t="s">
        <v>52</v>
      </c>
      <c r="Y1082" s="5" t="s">
        <v>10106</v>
      </c>
      <c r="Z1082" s="5" t="s">
        <v>10107</v>
      </c>
      <c r="AA1082" s="5" t="s">
        <v>200</v>
      </c>
      <c r="AB1082" s="5" t="s">
        <v>52</v>
      </c>
      <c r="AC1082" s="5" t="s">
        <v>216</v>
      </c>
      <c r="AD1082" s="5" t="s">
        <v>217</v>
      </c>
      <c r="AE1082" s="5" t="s">
        <v>218</v>
      </c>
      <c r="AF1082" s="5" t="s">
        <v>52</v>
      </c>
      <c r="AG1082" s="5" t="s">
        <v>52</v>
      </c>
      <c r="AH1082" s="5" t="s">
        <v>52</v>
      </c>
      <c r="AI1082" s="5" t="s">
        <v>10108</v>
      </c>
      <c r="AJ1082" s="5" t="s">
        <v>10109</v>
      </c>
      <c r="AK1082" s="5" t="s">
        <v>126</v>
      </c>
    </row>
    <row r="1083" ht="15.75" customHeight="1">
      <c r="A1083" s="5" t="s">
        <v>10110</v>
      </c>
      <c r="B1083" s="5" t="s">
        <v>10111</v>
      </c>
      <c r="C1083" s="5" t="s">
        <v>204</v>
      </c>
      <c r="D1083" s="6">
        <v>44256.0</v>
      </c>
      <c r="E1083" s="5">
        <v>133294.0</v>
      </c>
      <c r="F1083" s="5">
        <v>60588.0</v>
      </c>
      <c r="G1083" s="5" t="s">
        <v>226</v>
      </c>
      <c r="H1083" s="5" t="s">
        <v>205</v>
      </c>
      <c r="I1083" s="5" t="s">
        <v>10112</v>
      </c>
      <c r="J1083" s="5" t="s">
        <v>228</v>
      </c>
      <c r="K1083" s="5" t="s">
        <v>10113</v>
      </c>
      <c r="L1083" s="5" t="s">
        <v>10114</v>
      </c>
      <c r="M1083" s="5" t="s">
        <v>9788</v>
      </c>
      <c r="N1083" s="5">
        <v>928.0</v>
      </c>
      <c r="O1083" s="5">
        <v>4.0</v>
      </c>
      <c r="P1083" s="5" t="s">
        <v>10115</v>
      </c>
      <c r="Q1083" s="5" t="s">
        <v>691</v>
      </c>
      <c r="R1083" s="5">
        <v>13365.0</v>
      </c>
      <c r="S1083" s="5" t="s">
        <v>115</v>
      </c>
      <c r="T1083" s="5">
        <v>0.0</v>
      </c>
      <c r="U1083" s="5" t="s">
        <v>52</v>
      </c>
      <c r="V1083" s="5" t="s">
        <v>10116</v>
      </c>
      <c r="W1083" s="5" t="s">
        <v>52</v>
      </c>
      <c r="X1083" s="5" t="s">
        <v>52</v>
      </c>
      <c r="Y1083" s="5" t="s">
        <v>10117</v>
      </c>
      <c r="Z1083" s="5" t="s">
        <v>10118</v>
      </c>
      <c r="AA1083" s="5" t="s">
        <v>1426</v>
      </c>
      <c r="AB1083" s="5" t="s">
        <v>52</v>
      </c>
      <c r="AC1083" s="5" t="s">
        <v>181</v>
      </c>
      <c r="AD1083" s="5" t="s">
        <v>182</v>
      </c>
      <c r="AE1083" s="5" t="s">
        <v>183</v>
      </c>
      <c r="AF1083" s="5" t="s">
        <v>52</v>
      </c>
      <c r="AG1083" s="5" t="s">
        <v>52</v>
      </c>
      <c r="AH1083" s="5" t="s">
        <v>184</v>
      </c>
      <c r="AI1083" s="5" t="s">
        <v>10111</v>
      </c>
      <c r="AJ1083" s="5" t="s">
        <v>10119</v>
      </c>
      <c r="AK1083" s="5" t="s">
        <v>9795</v>
      </c>
    </row>
    <row r="1084" ht="15.75" customHeight="1">
      <c r="A1084" s="5" t="s">
        <v>10120</v>
      </c>
      <c r="B1084" s="5" t="s">
        <v>9649</v>
      </c>
      <c r="C1084" s="5" t="s">
        <v>9650</v>
      </c>
      <c r="D1084" s="6">
        <v>44256.0</v>
      </c>
      <c r="E1084" s="5">
        <v>277728.0</v>
      </c>
      <c r="F1084" s="5">
        <v>126240.0</v>
      </c>
      <c r="G1084" s="5" t="s">
        <v>8441</v>
      </c>
      <c r="H1084" s="5" t="s">
        <v>205</v>
      </c>
      <c r="I1084" s="5" t="s">
        <v>10112</v>
      </c>
      <c r="J1084" s="5" t="s">
        <v>1914</v>
      </c>
      <c r="K1084" s="5" t="s">
        <v>10121</v>
      </c>
      <c r="L1084" s="5" t="s">
        <v>10122</v>
      </c>
      <c r="M1084" s="5" t="s">
        <v>9654</v>
      </c>
      <c r="N1084" s="5" t="s">
        <v>52</v>
      </c>
      <c r="O1084" s="5">
        <v>5.0</v>
      </c>
      <c r="P1084" s="5" t="s">
        <v>10123</v>
      </c>
      <c r="Q1084" s="5" t="s">
        <v>508</v>
      </c>
      <c r="R1084" s="5">
        <v>21.0</v>
      </c>
      <c r="S1084" s="5" t="s">
        <v>115</v>
      </c>
      <c r="T1084" s="5">
        <v>0.0</v>
      </c>
      <c r="U1084" s="5" t="s">
        <v>52</v>
      </c>
      <c r="V1084" s="5" t="s">
        <v>10124</v>
      </c>
      <c r="W1084" s="5" t="s">
        <v>52</v>
      </c>
      <c r="X1084" s="5" t="s">
        <v>52</v>
      </c>
      <c r="Y1084" s="5" t="s">
        <v>10125</v>
      </c>
      <c r="Z1084" s="5" t="s">
        <v>10126</v>
      </c>
      <c r="AA1084" s="5" t="s">
        <v>1426</v>
      </c>
      <c r="AB1084" s="5" t="s">
        <v>52</v>
      </c>
      <c r="AC1084" s="5" t="s">
        <v>181</v>
      </c>
      <c r="AD1084" s="5" t="s">
        <v>182</v>
      </c>
      <c r="AE1084" s="5" t="s">
        <v>183</v>
      </c>
      <c r="AF1084" s="5" t="s">
        <v>52</v>
      </c>
      <c r="AG1084" s="5" t="s">
        <v>52</v>
      </c>
      <c r="AH1084" s="5" t="s">
        <v>184</v>
      </c>
      <c r="AI1084" s="5" t="s">
        <v>9649</v>
      </c>
      <c r="AJ1084" s="5" t="s">
        <v>10122</v>
      </c>
      <c r="AK1084" s="5" t="s">
        <v>9659</v>
      </c>
    </row>
    <row r="1085" ht="15.75" customHeight="1">
      <c r="A1085" s="5" t="s">
        <v>10127</v>
      </c>
      <c r="B1085" s="5" t="s">
        <v>10128</v>
      </c>
      <c r="C1085" s="5" t="s">
        <v>10129</v>
      </c>
      <c r="D1085" s="6">
        <v>44253.0</v>
      </c>
      <c r="E1085" s="5">
        <v>59189.0</v>
      </c>
      <c r="F1085" s="5">
        <v>26904.0</v>
      </c>
      <c r="G1085" s="5" t="s">
        <v>2481</v>
      </c>
      <c r="H1085" s="5" t="s">
        <v>1069</v>
      </c>
      <c r="I1085" s="5" t="s">
        <v>8605</v>
      </c>
      <c r="J1085" s="5" t="s">
        <v>532</v>
      </c>
      <c r="K1085" s="5" t="s">
        <v>5562</v>
      </c>
      <c r="L1085" s="5" t="s">
        <v>10130</v>
      </c>
      <c r="M1085" s="5" t="s">
        <v>10131</v>
      </c>
      <c r="N1085" s="5">
        <v>60108.0</v>
      </c>
      <c r="O1085" s="5">
        <v>1.0</v>
      </c>
      <c r="P1085" s="5" t="s">
        <v>10132</v>
      </c>
      <c r="Q1085" s="5" t="s">
        <v>4202</v>
      </c>
      <c r="R1085" s="5">
        <v>7.0</v>
      </c>
      <c r="S1085" s="5" t="s">
        <v>53</v>
      </c>
      <c r="T1085" s="5">
        <v>8.0</v>
      </c>
      <c r="U1085" s="5" t="s">
        <v>93</v>
      </c>
      <c r="V1085" s="5" t="s">
        <v>10133</v>
      </c>
      <c r="W1085" s="5" t="s">
        <v>71</v>
      </c>
      <c r="X1085" s="5" t="s">
        <v>52</v>
      </c>
      <c r="Y1085" s="5" t="s">
        <v>10134</v>
      </c>
      <c r="Z1085" s="5" t="s">
        <v>10135</v>
      </c>
      <c r="AA1085" s="5" t="s">
        <v>260</v>
      </c>
      <c r="AB1085" s="5" t="s">
        <v>52</v>
      </c>
      <c r="AC1085" s="5" t="s">
        <v>216</v>
      </c>
      <c r="AD1085" s="5" t="s">
        <v>217</v>
      </c>
      <c r="AE1085" s="5" t="s">
        <v>218</v>
      </c>
      <c r="AF1085" s="5" t="s">
        <v>52</v>
      </c>
      <c r="AG1085" s="5" t="s">
        <v>52</v>
      </c>
      <c r="AH1085" s="5" t="s">
        <v>52</v>
      </c>
      <c r="AI1085" s="5" t="s">
        <v>10128</v>
      </c>
      <c r="AJ1085" s="5" t="s">
        <v>10130</v>
      </c>
      <c r="AK1085" s="5" t="s">
        <v>3639</v>
      </c>
    </row>
    <row r="1086" ht="15.75" customHeight="1">
      <c r="A1086" s="5" t="s">
        <v>10136</v>
      </c>
      <c r="B1086" s="5" t="s">
        <v>10137</v>
      </c>
      <c r="C1086" s="5" t="s">
        <v>10138</v>
      </c>
      <c r="D1086" s="6">
        <v>44252.0</v>
      </c>
      <c r="E1086" s="5">
        <v>147356.0</v>
      </c>
      <c r="F1086" s="5">
        <v>66980.0</v>
      </c>
      <c r="G1086" s="5" t="s">
        <v>2389</v>
      </c>
      <c r="H1086" s="5" t="s">
        <v>1792</v>
      </c>
      <c r="I1086" s="5" t="s">
        <v>10139</v>
      </c>
      <c r="J1086" s="5" t="s">
        <v>2391</v>
      </c>
      <c r="K1086" s="5" t="s">
        <v>1824</v>
      </c>
      <c r="L1086" s="5" t="s">
        <v>10140</v>
      </c>
      <c r="M1086" s="5" t="s">
        <v>10141</v>
      </c>
      <c r="N1086" s="5" t="s">
        <v>52</v>
      </c>
      <c r="O1086" s="5">
        <v>3.0</v>
      </c>
      <c r="P1086" s="5" t="s">
        <v>10142</v>
      </c>
      <c r="Q1086" s="5" t="s">
        <v>2662</v>
      </c>
      <c r="R1086" s="5">
        <v>18.0</v>
      </c>
      <c r="S1086" s="5" t="s">
        <v>53</v>
      </c>
      <c r="T1086" s="5">
        <v>63.0</v>
      </c>
      <c r="U1086" s="5" t="s">
        <v>93</v>
      </c>
      <c r="V1086" s="5" t="s">
        <v>10143</v>
      </c>
      <c r="W1086" s="5" t="s">
        <v>52</v>
      </c>
      <c r="X1086" s="5" t="s">
        <v>52</v>
      </c>
      <c r="Y1086" s="5" t="s">
        <v>10144</v>
      </c>
      <c r="Z1086" s="5" t="s">
        <v>10145</v>
      </c>
      <c r="AA1086" s="5" t="s">
        <v>235</v>
      </c>
      <c r="AB1086" s="5" t="s">
        <v>52</v>
      </c>
      <c r="AC1086" s="5" t="s">
        <v>216</v>
      </c>
      <c r="AD1086" s="5" t="s">
        <v>217</v>
      </c>
      <c r="AE1086" s="5" t="s">
        <v>218</v>
      </c>
      <c r="AF1086" s="5" t="s">
        <v>52</v>
      </c>
      <c r="AG1086" s="5" t="s">
        <v>52</v>
      </c>
      <c r="AH1086" s="5" t="s">
        <v>52</v>
      </c>
      <c r="AI1086" s="5" t="s">
        <v>10146</v>
      </c>
      <c r="AJ1086" s="5" t="s">
        <v>10140</v>
      </c>
      <c r="AK1086" s="5" t="s">
        <v>300</v>
      </c>
    </row>
    <row r="1087" ht="15.75" customHeight="1">
      <c r="A1087" s="5" t="s">
        <v>10147</v>
      </c>
      <c r="B1087" s="5" t="s">
        <v>3483</v>
      </c>
      <c r="C1087" s="5" t="s">
        <v>3484</v>
      </c>
      <c r="D1087" s="6">
        <v>44250.0</v>
      </c>
      <c r="E1087" s="5">
        <v>58681.0</v>
      </c>
      <c r="F1087" s="5">
        <v>26673.0</v>
      </c>
      <c r="G1087" s="5" t="s">
        <v>1419</v>
      </c>
      <c r="H1087" s="5" t="s">
        <v>480</v>
      </c>
      <c r="I1087" s="5" t="s">
        <v>6349</v>
      </c>
      <c r="J1087" s="5" t="s">
        <v>256</v>
      </c>
      <c r="K1087" s="5" t="s">
        <v>3485</v>
      </c>
      <c r="L1087" s="5" t="s">
        <v>6197</v>
      </c>
      <c r="M1087" s="5" t="s">
        <v>10148</v>
      </c>
      <c r="N1087" s="5" t="s">
        <v>52</v>
      </c>
      <c r="O1087" s="5">
        <v>1.0</v>
      </c>
      <c r="P1087" s="5" t="s">
        <v>10149</v>
      </c>
      <c r="Q1087" s="5" t="s">
        <v>91</v>
      </c>
      <c r="R1087" s="5">
        <v>35.0</v>
      </c>
      <c r="S1087" s="5" t="s">
        <v>1077</v>
      </c>
      <c r="T1087" s="5">
        <v>0.0</v>
      </c>
      <c r="U1087" s="5" t="s">
        <v>70</v>
      </c>
      <c r="V1087" s="5" t="s">
        <v>10150</v>
      </c>
      <c r="W1087" s="5" t="s">
        <v>52</v>
      </c>
      <c r="X1087" s="5" t="s">
        <v>52</v>
      </c>
      <c r="Y1087" s="5" t="s">
        <v>7484</v>
      </c>
      <c r="Z1087" s="5">
        <v>806698.0</v>
      </c>
      <c r="AA1087" s="5" t="s">
        <v>162</v>
      </c>
      <c r="AB1087" s="5" t="s">
        <v>52</v>
      </c>
      <c r="AC1087" s="5" t="s">
        <v>5289</v>
      </c>
      <c r="AD1087" s="5" t="s">
        <v>5290</v>
      </c>
      <c r="AE1087" s="5" t="s">
        <v>5291</v>
      </c>
      <c r="AF1087" s="5" t="s">
        <v>52</v>
      </c>
      <c r="AG1087" s="5" t="s">
        <v>52</v>
      </c>
      <c r="AH1087" s="5" t="s">
        <v>52</v>
      </c>
      <c r="AI1087" s="5" t="s">
        <v>3483</v>
      </c>
      <c r="AJ1087" s="5" t="s">
        <v>6201</v>
      </c>
      <c r="AK1087" s="5" t="s">
        <v>3481</v>
      </c>
    </row>
    <row r="1088" ht="15.75" customHeight="1">
      <c r="A1088" s="5" t="s">
        <v>10151</v>
      </c>
      <c r="B1088" s="5" t="s">
        <v>10152</v>
      </c>
      <c r="C1088" s="5" t="s">
        <v>10153</v>
      </c>
      <c r="D1088" s="6">
        <v>44249.0</v>
      </c>
      <c r="E1088" s="5">
        <v>633578.0</v>
      </c>
      <c r="F1088" s="5">
        <v>287990.0</v>
      </c>
      <c r="G1088" s="5" t="s">
        <v>1419</v>
      </c>
      <c r="H1088" s="5" t="s">
        <v>1534</v>
      </c>
      <c r="I1088" s="5" t="s">
        <v>7451</v>
      </c>
      <c r="J1088" s="5" t="s">
        <v>256</v>
      </c>
      <c r="K1088" s="5" t="s">
        <v>10154</v>
      </c>
      <c r="L1088" s="5" t="s">
        <v>10155</v>
      </c>
      <c r="M1088" s="5" t="s">
        <v>10156</v>
      </c>
      <c r="N1088" s="5" t="s">
        <v>52</v>
      </c>
      <c r="O1088" s="5">
        <v>13.0</v>
      </c>
      <c r="P1088" s="5" t="s">
        <v>10157</v>
      </c>
      <c r="Q1088" s="5" t="s">
        <v>10158</v>
      </c>
      <c r="R1088" s="5">
        <v>255.0</v>
      </c>
      <c r="S1088" s="5" t="s">
        <v>115</v>
      </c>
      <c r="T1088" s="5">
        <v>0.0</v>
      </c>
      <c r="U1088" s="5" t="s">
        <v>52</v>
      </c>
      <c r="V1088" s="5" t="s">
        <v>10159</v>
      </c>
      <c r="W1088" s="5" t="s">
        <v>52</v>
      </c>
      <c r="X1088" s="5" t="s">
        <v>52</v>
      </c>
      <c r="Y1088" s="5" t="s">
        <v>10160</v>
      </c>
      <c r="Z1088" s="5" t="s">
        <v>10161</v>
      </c>
      <c r="AA1088" s="5" t="s">
        <v>180</v>
      </c>
      <c r="AB1088" s="5" t="s">
        <v>52</v>
      </c>
      <c r="AC1088" s="5" t="s">
        <v>3589</v>
      </c>
      <c r="AD1088" s="5" t="s">
        <v>3590</v>
      </c>
      <c r="AE1088" s="5" t="s">
        <v>3591</v>
      </c>
      <c r="AF1088" s="5" t="s">
        <v>52</v>
      </c>
      <c r="AG1088" s="5" t="s">
        <v>52</v>
      </c>
      <c r="AH1088" s="5" t="s">
        <v>3592</v>
      </c>
      <c r="AI1088" s="5" t="s">
        <v>10152</v>
      </c>
      <c r="AJ1088" s="5" t="s">
        <v>10155</v>
      </c>
      <c r="AK1088" s="5" t="s">
        <v>10162</v>
      </c>
    </row>
    <row r="1089" ht="15.75" customHeight="1">
      <c r="A1089" s="5" t="s">
        <v>10163</v>
      </c>
      <c r="B1089" s="5" t="s">
        <v>168</v>
      </c>
      <c r="C1089" s="5" t="s">
        <v>169</v>
      </c>
      <c r="D1089" s="6">
        <v>44249.0</v>
      </c>
      <c r="E1089" s="5">
        <v>37400.0</v>
      </c>
      <c r="F1089" s="5">
        <v>17000.0</v>
      </c>
      <c r="G1089" s="5" t="s">
        <v>170</v>
      </c>
      <c r="H1089" s="5" t="s">
        <v>171</v>
      </c>
      <c r="I1089" s="5" t="s">
        <v>10164</v>
      </c>
      <c r="J1089" s="5" t="s">
        <v>170</v>
      </c>
      <c r="K1089" s="5" t="s">
        <v>3109</v>
      </c>
      <c r="L1089" s="5" t="s">
        <v>174</v>
      </c>
      <c r="M1089" s="5" t="s">
        <v>10165</v>
      </c>
      <c r="N1089" s="5" t="s">
        <v>52</v>
      </c>
      <c r="O1089" s="5">
        <v>1.0</v>
      </c>
      <c r="P1089" s="5" t="s">
        <v>10166</v>
      </c>
      <c r="Q1089" s="5">
        <v>4510.0</v>
      </c>
      <c r="R1089" s="5">
        <v>17510.0</v>
      </c>
      <c r="S1089" s="5" t="s">
        <v>115</v>
      </c>
      <c r="T1089" s="5">
        <v>0.0</v>
      </c>
      <c r="U1089" s="5" t="s">
        <v>52</v>
      </c>
      <c r="V1089" s="5" t="s">
        <v>10167</v>
      </c>
      <c r="W1089" s="5" t="s">
        <v>52</v>
      </c>
      <c r="X1089" s="5" t="s">
        <v>52</v>
      </c>
      <c r="Y1089" s="5" t="s">
        <v>10168</v>
      </c>
      <c r="Z1089" s="5" t="s">
        <v>10169</v>
      </c>
      <c r="AA1089" s="5" t="s">
        <v>260</v>
      </c>
      <c r="AB1089" s="5" t="s">
        <v>52</v>
      </c>
      <c r="AC1089" s="5" t="s">
        <v>181</v>
      </c>
      <c r="AD1089" s="5" t="s">
        <v>182</v>
      </c>
      <c r="AE1089" s="5" t="s">
        <v>183</v>
      </c>
      <c r="AF1089" s="5" t="s">
        <v>52</v>
      </c>
      <c r="AG1089" s="5" t="s">
        <v>52</v>
      </c>
      <c r="AH1089" s="5" t="s">
        <v>184</v>
      </c>
      <c r="AI1089" s="5" t="s">
        <v>168</v>
      </c>
      <c r="AJ1089" s="5" t="s">
        <v>174</v>
      </c>
      <c r="AK1089" s="5" t="s">
        <v>185</v>
      </c>
    </row>
    <row r="1090" ht="15.75" customHeight="1">
      <c r="A1090" s="5" t="s">
        <v>10170</v>
      </c>
      <c r="B1090" s="5" t="s">
        <v>9929</v>
      </c>
      <c r="C1090" s="5" t="s">
        <v>10171</v>
      </c>
      <c r="D1090" s="6">
        <v>44247.0</v>
      </c>
      <c r="E1090" s="5">
        <v>56034.0</v>
      </c>
      <c r="F1090" s="5">
        <v>25470.0</v>
      </c>
      <c r="G1090" s="5" t="s">
        <v>3867</v>
      </c>
      <c r="H1090" s="5" t="s">
        <v>3630</v>
      </c>
      <c r="I1090" s="5" t="s">
        <v>10172</v>
      </c>
      <c r="J1090" s="5" t="s">
        <v>532</v>
      </c>
      <c r="K1090" s="5" t="s">
        <v>1253</v>
      </c>
      <c r="L1090" s="5" t="s">
        <v>10173</v>
      </c>
      <c r="M1090" s="5" t="s">
        <v>9933</v>
      </c>
      <c r="N1090" s="5" t="s">
        <v>52</v>
      </c>
      <c r="O1090" s="5">
        <v>1.0</v>
      </c>
      <c r="P1090" s="5" t="s">
        <v>10174</v>
      </c>
      <c r="Q1090" s="5">
        <v>4500.0</v>
      </c>
      <c r="R1090" s="5">
        <v>37.0</v>
      </c>
      <c r="S1090" s="5" t="s">
        <v>1386</v>
      </c>
      <c r="T1090" s="5">
        <v>39.0</v>
      </c>
      <c r="U1090" s="5" t="s">
        <v>93</v>
      </c>
      <c r="V1090" s="5" t="s">
        <v>10175</v>
      </c>
      <c r="W1090" s="5" t="s">
        <v>55</v>
      </c>
      <c r="X1090" s="5" t="s">
        <v>10176</v>
      </c>
      <c r="Y1090" s="5" t="s">
        <v>10177</v>
      </c>
      <c r="Z1090" s="5" t="s">
        <v>10178</v>
      </c>
      <c r="AA1090" s="5" t="s">
        <v>235</v>
      </c>
      <c r="AB1090" s="5" t="s">
        <v>52</v>
      </c>
      <c r="AC1090" s="5" t="s">
        <v>5198</v>
      </c>
      <c r="AD1090" s="5" t="s">
        <v>52</v>
      </c>
      <c r="AE1090" s="5" t="s">
        <v>52</v>
      </c>
      <c r="AF1090" s="5" t="s">
        <v>52</v>
      </c>
      <c r="AG1090" s="5" t="s">
        <v>52</v>
      </c>
      <c r="AH1090" s="5" t="s">
        <v>52</v>
      </c>
      <c r="AI1090" s="5" t="s">
        <v>9929</v>
      </c>
      <c r="AJ1090" s="5" t="s">
        <v>10179</v>
      </c>
      <c r="AK1090" s="5" t="s">
        <v>336</v>
      </c>
    </row>
    <row r="1091" ht="15.75" customHeight="1">
      <c r="A1091" s="5" t="s">
        <v>10180</v>
      </c>
      <c r="B1091" s="5" t="s">
        <v>9358</v>
      </c>
      <c r="C1091" s="5" t="s">
        <v>169</v>
      </c>
      <c r="D1091" s="6">
        <v>44246.0</v>
      </c>
      <c r="E1091" s="5">
        <v>22647.0</v>
      </c>
      <c r="F1091" s="5">
        <v>10294.0</v>
      </c>
      <c r="G1091" s="5" t="s">
        <v>412</v>
      </c>
      <c r="H1091" s="5" t="s">
        <v>530</v>
      </c>
      <c r="I1091" s="5" t="s">
        <v>549</v>
      </c>
      <c r="J1091" s="5" t="s">
        <v>414</v>
      </c>
      <c r="K1091" s="5" t="s">
        <v>207</v>
      </c>
      <c r="L1091" s="5" t="s">
        <v>9360</v>
      </c>
      <c r="M1091" s="5" t="s">
        <v>7677</v>
      </c>
      <c r="N1091" s="5">
        <v>2048.0</v>
      </c>
      <c r="O1091" s="5">
        <v>1.0</v>
      </c>
      <c r="P1091" s="5" t="s">
        <v>10181</v>
      </c>
      <c r="Q1091" s="5">
        <v>2210.0</v>
      </c>
      <c r="R1091" s="5">
        <v>1076.0</v>
      </c>
      <c r="S1091" s="5" t="s">
        <v>69</v>
      </c>
      <c r="T1091" s="5">
        <v>28.0</v>
      </c>
      <c r="U1091" s="5" t="s">
        <v>93</v>
      </c>
      <c r="V1091" s="5" t="s">
        <v>10182</v>
      </c>
      <c r="W1091" s="5" t="s">
        <v>52</v>
      </c>
      <c r="X1091" s="5" t="s">
        <v>52</v>
      </c>
      <c r="Y1091" s="5" t="s">
        <v>10183</v>
      </c>
      <c r="Z1091" s="5" t="s">
        <v>10184</v>
      </c>
      <c r="AA1091" s="5" t="s">
        <v>235</v>
      </c>
      <c r="AB1091" s="5" t="s">
        <v>52</v>
      </c>
      <c r="AC1091" s="5" t="s">
        <v>216</v>
      </c>
      <c r="AD1091" s="5" t="s">
        <v>217</v>
      </c>
      <c r="AE1091" s="5" t="s">
        <v>218</v>
      </c>
      <c r="AF1091" s="5" t="s">
        <v>52</v>
      </c>
      <c r="AG1091" s="5" t="s">
        <v>52</v>
      </c>
      <c r="AH1091" s="5" t="s">
        <v>52</v>
      </c>
      <c r="AI1091" s="5" t="s">
        <v>64</v>
      </c>
      <c r="AJ1091" s="5" t="s">
        <v>9364</v>
      </c>
      <c r="AK1091" s="5" t="s">
        <v>79</v>
      </c>
    </row>
    <row r="1092" ht="15.75" customHeight="1">
      <c r="A1092" s="5" t="s">
        <v>10185</v>
      </c>
      <c r="B1092" s="5" t="s">
        <v>10186</v>
      </c>
      <c r="C1092" s="5" t="s">
        <v>3998</v>
      </c>
      <c r="D1092" s="6">
        <v>44245.0</v>
      </c>
      <c r="E1092" s="5">
        <v>50072.0</v>
      </c>
      <c r="F1092" s="5">
        <v>22760.0</v>
      </c>
      <c r="G1092" s="5" t="s">
        <v>1419</v>
      </c>
      <c r="H1092" s="5" t="s">
        <v>480</v>
      </c>
      <c r="I1092" s="5" t="s">
        <v>10187</v>
      </c>
      <c r="J1092" s="5" t="s">
        <v>256</v>
      </c>
      <c r="K1092" s="5" t="s">
        <v>3485</v>
      </c>
      <c r="L1092" s="5" t="s">
        <v>10188</v>
      </c>
      <c r="M1092" s="5" t="s">
        <v>7164</v>
      </c>
      <c r="N1092" s="5">
        <v>12812.0</v>
      </c>
      <c r="O1092" s="5">
        <v>1.0</v>
      </c>
      <c r="P1092" s="5" t="s">
        <v>10189</v>
      </c>
      <c r="Q1092" s="5" t="s">
        <v>91</v>
      </c>
      <c r="R1092" s="5">
        <v>32.0</v>
      </c>
      <c r="S1092" s="5" t="s">
        <v>1077</v>
      </c>
      <c r="T1092" s="5">
        <v>0.0</v>
      </c>
      <c r="U1092" s="5" t="s">
        <v>70</v>
      </c>
      <c r="V1092" s="5" t="s">
        <v>10190</v>
      </c>
      <c r="W1092" s="5" t="s">
        <v>52</v>
      </c>
      <c r="X1092" s="5" t="s">
        <v>52</v>
      </c>
      <c r="Y1092" s="5" t="s">
        <v>6672</v>
      </c>
      <c r="Z1092" s="5">
        <v>465.0</v>
      </c>
      <c r="AA1092" s="5" t="s">
        <v>162</v>
      </c>
      <c r="AB1092" s="5" t="s">
        <v>52</v>
      </c>
      <c r="AC1092" s="5" t="s">
        <v>5289</v>
      </c>
      <c r="AD1092" s="5" t="s">
        <v>5290</v>
      </c>
      <c r="AE1092" s="5" t="s">
        <v>5291</v>
      </c>
      <c r="AF1092" s="5" t="s">
        <v>52</v>
      </c>
      <c r="AG1092" s="5" t="s">
        <v>52</v>
      </c>
      <c r="AH1092" s="5" t="s">
        <v>52</v>
      </c>
      <c r="AI1092" s="5" t="s">
        <v>10186</v>
      </c>
      <c r="AJ1092" s="5" t="s">
        <v>10191</v>
      </c>
      <c r="AK1092" s="5" t="s">
        <v>3481</v>
      </c>
    </row>
    <row r="1093" ht="15.75" customHeight="1">
      <c r="A1093" s="5" t="s">
        <v>10192</v>
      </c>
      <c r="B1093" s="5" t="s">
        <v>9677</v>
      </c>
      <c r="C1093" s="5" t="s">
        <v>9678</v>
      </c>
      <c r="D1093" s="6">
        <v>44240.0</v>
      </c>
      <c r="E1093" s="5">
        <v>84671.0</v>
      </c>
      <c r="F1093" s="5">
        <v>38487.0</v>
      </c>
      <c r="G1093" s="5" t="s">
        <v>170</v>
      </c>
      <c r="H1093" s="5" t="s">
        <v>272</v>
      </c>
      <c r="I1093" s="5" t="s">
        <v>10193</v>
      </c>
      <c r="J1093" s="5" t="s">
        <v>170</v>
      </c>
      <c r="K1093" s="5" t="s">
        <v>4708</v>
      </c>
      <c r="L1093" s="5" t="s">
        <v>9680</v>
      </c>
      <c r="M1093" s="5" t="s">
        <v>9681</v>
      </c>
      <c r="N1093" s="5">
        <v>33308.0</v>
      </c>
      <c r="O1093" s="5">
        <v>2.0</v>
      </c>
      <c r="P1093" s="5" t="s">
        <v>10194</v>
      </c>
      <c r="Q1093" s="5" t="s">
        <v>4222</v>
      </c>
      <c r="R1093" s="5">
        <v>136.0</v>
      </c>
      <c r="S1093" s="5" t="s">
        <v>2397</v>
      </c>
      <c r="T1093" s="5">
        <v>0.0</v>
      </c>
      <c r="U1093" s="5" t="s">
        <v>52</v>
      </c>
      <c r="V1093" s="5" t="s">
        <v>10195</v>
      </c>
      <c r="W1093" s="5" t="s">
        <v>52</v>
      </c>
      <c r="X1093" s="5" t="s">
        <v>52</v>
      </c>
      <c r="Y1093" s="5" t="s">
        <v>10196</v>
      </c>
      <c r="Z1093" s="5" t="s">
        <v>10197</v>
      </c>
      <c r="AA1093" s="5" t="s">
        <v>260</v>
      </c>
      <c r="AB1093" s="5" t="s">
        <v>52</v>
      </c>
      <c r="AC1093" s="5" t="s">
        <v>216</v>
      </c>
      <c r="AD1093" s="5" t="s">
        <v>217</v>
      </c>
      <c r="AE1093" s="5" t="s">
        <v>218</v>
      </c>
      <c r="AF1093" s="5" t="s">
        <v>52</v>
      </c>
      <c r="AG1093" s="5" t="s">
        <v>52</v>
      </c>
      <c r="AH1093" s="5" t="s">
        <v>52</v>
      </c>
      <c r="AI1093" s="5" t="s">
        <v>9686</v>
      </c>
      <c r="AJ1093" s="5" t="s">
        <v>9687</v>
      </c>
      <c r="AK1093" s="5" t="s">
        <v>9688</v>
      </c>
    </row>
    <row r="1094" ht="15.75" customHeight="1">
      <c r="A1094" s="5" t="s">
        <v>10198</v>
      </c>
      <c r="B1094" s="5" t="s">
        <v>10034</v>
      </c>
      <c r="C1094" s="5" t="s">
        <v>10035</v>
      </c>
      <c r="D1094" s="6">
        <v>44240.0</v>
      </c>
      <c r="E1094" s="5">
        <v>607442.0</v>
      </c>
      <c r="F1094" s="5">
        <v>276110.0</v>
      </c>
      <c r="G1094" s="5" t="s">
        <v>1419</v>
      </c>
      <c r="H1094" s="5" t="s">
        <v>480</v>
      </c>
      <c r="I1094" s="5" t="s">
        <v>10199</v>
      </c>
      <c r="J1094" s="5" t="s">
        <v>256</v>
      </c>
      <c r="K1094" s="5" t="s">
        <v>1171</v>
      </c>
      <c r="L1094" s="5" t="s">
        <v>10037</v>
      </c>
      <c r="M1094" s="5" t="s">
        <v>10094</v>
      </c>
      <c r="N1094" s="5" t="s">
        <v>52</v>
      </c>
      <c r="O1094" s="5">
        <v>10.0</v>
      </c>
      <c r="P1094" s="5" t="s">
        <v>10200</v>
      </c>
      <c r="Q1094" s="5" t="s">
        <v>10201</v>
      </c>
      <c r="R1094" s="5">
        <v>80.0</v>
      </c>
      <c r="S1094" s="5" t="s">
        <v>115</v>
      </c>
      <c r="T1094" s="5">
        <v>2.0</v>
      </c>
      <c r="U1094" s="5" t="s">
        <v>70</v>
      </c>
      <c r="V1094" s="5" t="s">
        <v>10202</v>
      </c>
      <c r="W1094" s="5" t="s">
        <v>52</v>
      </c>
      <c r="X1094" s="5" t="s">
        <v>52</v>
      </c>
      <c r="Y1094" s="5" t="s">
        <v>10203</v>
      </c>
      <c r="Z1094" s="5" t="s">
        <v>10204</v>
      </c>
      <c r="AA1094" s="5" t="s">
        <v>162</v>
      </c>
      <c r="AB1094" s="5" t="s">
        <v>52</v>
      </c>
      <c r="AC1094" s="5" t="s">
        <v>398</v>
      </c>
      <c r="AD1094" s="5" t="s">
        <v>399</v>
      </c>
      <c r="AE1094" s="5" t="s">
        <v>400</v>
      </c>
      <c r="AF1094" s="5" t="s">
        <v>401</v>
      </c>
      <c r="AG1094" s="5">
        <v>23502.0</v>
      </c>
      <c r="AH1094" s="5" t="s">
        <v>402</v>
      </c>
      <c r="AI1094" s="5" t="s">
        <v>9898</v>
      </c>
      <c r="AJ1094" s="5" t="s">
        <v>9899</v>
      </c>
      <c r="AK1094" s="5" t="s">
        <v>1727</v>
      </c>
    </row>
    <row r="1095" ht="15.75" customHeight="1">
      <c r="A1095" s="5" t="s">
        <v>10205</v>
      </c>
      <c r="B1095" s="5" t="s">
        <v>10034</v>
      </c>
      <c r="C1095" s="5" t="s">
        <v>10035</v>
      </c>
      <c r="D1095" s="6">
        <v>44240.0</v>
      </c>
      <c r="E1095" s="5">
        <v>2319988.0</v>
      </c>
      <c r="F1095" s="5">
        <v>1054540.0</v>
      </c>
      <c r="G1095" s="5" t="s">
        <v>1419</v>
      </c>
      <c r="H1095" s="5" t="s">
        <v>480</v>
      </c>
      <c r="I1095" s="5" t="s">
        <v>10199</v>
      </c>
      <c r="J1095" s="5" t="s">
        <v>256</v>
      </c>
      <c r="K1095" s="5" t="s">
        <v>10206</v>
      </c>
      <c r="L1095" s="5" t="s">
        <v>10037</v>
      </c>
      <c r="M1095" s="5" t="s">
        <v>10094</v>
      </c>
      <c r="N1095" s="5" t="s">
        <v>52</v>
      </c>
      <c r="O1095" s="5">
        <v>37.0</v>
      </c>
      <c r="P1095" s="5" t="s">
        <v>10207</v>
      </c>
      <c r="Q1095" s="5" t="s">
        <v>10208</v>
      </c>
      <c r="R1095" s="5">
        <v>677.0</v>
      </c>
      <c r="S1095" s="5" t="s">
        <v>115</v>
      </c>
      <c r="T1095" s="5">
        <v>10.0</v>
      </c>
      <c r="U1095" s="5" t="s">
        <v>70</v>
      </c>
      <c r="V1095" s="5" t="s">
        <v>10209</v>
      </c>
      <c r="W1095" s="5" t="s">
        <v>52</v>
      </c>
      <c r="X1095" s="5" t="s">
        <v>52</v>
      </c>
      <c r="Y1095" s="5" t="s">
        <v>10203</v>
      </c>
      <c r="Z1095" s="5" t="s">
        <v>10210</v>
      </c>
      <c r="AA1095" s="5" t="s">
        <v>162</v>
      </c>
      <c r="AB1095" s="5" t="s">
        <v>52</v>
      </c>
      <c r="AC1095" s="5" t="s">
        <v>398</v>
      </c>
      <c r="AD1095" s="5" t="s">
        <v>399</v>
      </c>
      <c r="AE1095" s="5" t="s">
        <v>400</v>
      </c>
      <c r="AF1095" s="5" t="s">
        <v>401</v>
      </c>
      <c r="AG1095" s="5">
        <v>23502.0</v>
      </c>
      <c r="AH1095" s="5" t="s">
        <v>402</v>
      </c>
      <c r="AI1095" s="5" t="s">
        <v>9898</v>
      </c>
      <c r="AJ1095" s="5" t="s">
        <v>9899</v>
      </c>
      <c r="AK1095" s="5" t="s">
        <v>1727</v>
      </c>
    </row>
    <row r="1096" ht="15.75" customHeight="1">
      <c r="A1096" s="5" t="s">
        <v>10211</v>
      </c>
      <c r="B1096" s="5" t="s">
        <v>3493</v>
      </c>
      <c r="C1096" s="5" t="s">
        <v>3469</v>
      </c>
      <c r="D1096" s="6">
        <v>44239.0</v>
      </c>
      <c r="E1096" s="5">
        <v>228708.0</v>
      </c>
      <c r="F1096" s="5">
        <v>103958.0</v>
      </c>
      <c r="G1096" s="5" t="s">
        <v>1419</v>
      </c>
      <c r="H1096" s="5" t="s">
        <v>480</v>
      </c>
      <c r="I1096" s="5" t="s">
        <v>8128</v>
      </c>
      <c r="J1096" s="5" t="s">
        <v>256</v>
      </c>
      <c r="K1096" s="5" t="s">
        <v>4277</v>
      </c>
      <c r="L1096" s="5" t="s">
        <v>10212</v>
      </c>
      <c r="M1096" s="5" t="s">
        <v>10213</v>
      </c>
      <c r="N1096" s="5" t="s">
        <v>52</v>
      </c>
      <c r="O1096" s="5">
        <v>4.0</v>
      </c>
      <c r="P1096" s="5" t="s">
        <v>10214</v>
      </c>
      <c r="Q1096" s="5" t="s">
        <v>4280</v>
      </c>
      <c r="R1096" s="5">
        <v>146.0</v>
      </c>
      <c r="S1096" s="5" t="s">
        <v>1077</v>
      </c>
      <c r="T1096" s="5">
        <v>0.0</v>
      </c>
      <c r="U1096" s="5" t="s">
        <v>70</v>
      </c>
      <c r="V1096" s="5" t="s">
        <v>10215</v>
      </c>
      <c r="W1096" s="5" t="s">
        <v>52</v>
      </c>
      <c r="X1096" s="5" t="s">
        <v>52</v>
      </c>
      <c r="Y1096" s="5" t="s">
        <v>7406</v>
      </c>
      <c r="Z1096" s="5" t="s">
        <v>10216</v>
      </c>
      <c r="AA1096" s="5" t="s">
        <v>180</v>
      </c>
      <c r="AB1096" s="5" t="s">
        <v>52</v>
      </c>
      <c r="AC1096" s="5" t="s">
        <v>5289</v>
      </c>
      <c r="AD1096" s="5" t="s">
        <v>5290</v>
      </c>
      <c r="AE1096" s="5" t="s">
        <v>5291</v>
      </c>
      <c r="AF1096" s="5" t="s">
        <v>52</v>
      </c>
      <c r="AG1096" s="5" t="s">
        <v>52</v>
      </c>
      <c r="AH1096" s="5" t="s">
        <v>52</v>
      </c>
      <c r="AI1096" s="5" t="s">
        <v>6203</v>
      </c>
      <c r="AJ1096" s="5" t="s">
        <v>6210</v>
      </c>
      <c r="AK1096" s="5" t="s">
        <v>3481</v>
      </c>
    </row>
    <row r="1097" ht="15.75" customHeight="1">
      <c r="A1097" s="5" t="s">
        <v>10217</v>
      </c>
      <c r="B1097" s="5" t="s">
        <v>168</v>
      </c>
      <c r="C1097" s="5" t="s">
        <v>169</v>
      </c>
      <c r="D1097" s="6">
        <v>44230.0</v>
      </c>
      <c r="E1097" s="5">
        <v>39600.0</v>
      </c>
      <c r="F1097" s="5">
        <v>18000.0</v>
      </c>
      <c r="G1097" s="5" t="s">
        <v>170</v>
      </c>
      <c r="H1097" s="5" t="s">
        <v>171</v>
      </c>
      <c r="I1097" s="5" t="s">
        <v>3331</v>
      </c>
      <c r="J1097" s="5" t="s">
        <v>170</v>
      </c>
      <c r="K1097" s="5" t="s">
        <v>3712</v>
      </c>
      <c r="L1097" s="5" t="s">
        <v>174</v>
      </c>
      <c r="M1097" s="5" t="s">
        <v>175</v>
      </c>
      <c r="N1097" s="5" t="s">
        <v>52</v>
      </c>
      <c r="O1097" s="5">
        <v>1.0</v>
      </c>
      <c r="P1097" s="5" t="s">
        <v>10218</v>
      </c>
      <c r="Q1097" s="5">
        <v>4510.0</v>
      </c>
      <c r="R1097" s="5">
        <v>9980.0</v>
      </c>
      <c r="S1097" s="5" t="s">
        <v>115</v>
      </c>
      <c r="T1097" s="5">
        <v>0.0</v>
      </c>
      <c r="U1097" s="5" t="s">
        <v>52</v>
      </c>
      <c r="V1097" s="5" t="s">
        <v>10219</v>
      </c>
      <c r="W1097" s="5" t="s">
        <v>52</v>
      </c>
      <c r="X1097" s="5" t="s">
        <v>52</v>
      </c>
      <c r="Y1097" s="5" t="s">
        <v>1618</v>
      </c>
      <c r="Z1097" s="5" t="s">
        <v>10220</v>
      </c>
      <c r="AA1097" s="5" t="s">
        <v>260</v>
      </c>
      <c r="AB1097" s="5" t="s">
        <v>52</v>
      </c>
      <c r="AC1097" s="5" t="s">
        <v>181</v>
      </c>
      <c r="AD1097" s="5" t="s">
        <v>182</v>
      </c>
      <c r="AE1097" s="5" t="s">
        <v>183</v>
      </c>
      <c r="AF1097" s="5" t="s">
        <v>52</v>
      </c>
      <c r="AG1097" s="5" t="s">
        <v>52</v>
      </c>
      <c r="AH1097" s="5" t="s">
        <v>184</v>
      </c>
      <c r="AI1097" s="5" t="s">
        <v>168</v>
      </c>
      <c r="AJ1097" s="5" t="s">
        <v>174</v>
      </c>
      <c r="AK1097" s="5" t="s">
        <v>185</v>
      </c>
    </row>
    <row r="1098" ht="15.75" customHeight="1">
      <c r="A1098" s="5" t="s">
        <v>10221</v>
      </c>
      <c r="B1098" s="5" t="s">
        <v>10222</v>
      </c>
      <c r="C1098" s="5" t="s">
        <v>10223</v>
      </c>
      <c r="D1098" s="6">
        <v>44229.0</v>
      </c>
      <c r="E1098" s="5">
        <v>55004.0</v>
      </c>
      <c r="F1098" s="5">
        <v>25002.0</v>
      </c>
      <c r="G1098" s="5" t="s">
        <v>719</v>
      </c>
      <c r="H1098" s="5" t="s">
        <v>480</v>
      </c>
      <c r="I1098" s="5" t="s">
        <v>6667</v>
      </c>
      <c r="J1098" s="5" t="s">
        <v>274</v>
      </c>
      <c r="K1098" s="5" t="s">
        <v>10224</v>
      </c>
      <c r="L1098" s="5" t="s">
        <v>10225</v>
      </c>
      <c r="M1098" s="5" t="s">
        <v>10226</v>
      </c>
      <c r="N1098" s="5">
        <v>98108.0</v>
      </c>
      <c r="O1098" s="5">
        <v>1.0</v>
      </c>
      <c r="P1098" s="5" t="s">
        <v>10227</v>
      </c>
      <c r="Q1098" s="5" t="s">
        <v>91</v>
      </c>
      <c r="R1098" s="5">
        <v>1350.0</v>
      </c>
      <c r="S1098" s="5" t="s">
        <v>196</v>
      </c>
      <c r="T1098" s="5">
        <v>0.0</v>
      </c>
      <c r="U1098" s="5" t="s">
        <v>52</v>
      </c>
      <c r="V1098" s="5" t="s">
        <v>10228</v>
      </c>
      <c r="W1098" s="5" t="s">
        <v>71</v>
      </c>
      <c r="X1098" s="5" t="s">
        <v>52</v>
      </c>
      <c r="Y1098" s="5" t="s">
        <v>10229</v>
      </c>
      <c r="Z1098" s="5">
        <v>2992098.0</v>
      </c>
      <c r="AA1098" s="5" t="s">
        <v>162</v>
      </c>
      <c r="AB1098" s="5" t="s">
        <v>283</v>
      </c>
      <c r="AC1098" s="5" t="s">
        <v>3589</v>
      </c>
      <c r="AD1098" s="5" t="s">
        <v>3590</v>
      </c>
      <c r="AE1098" s="5" t="s">
        <v>3591</v>
      </c>
      <c r="AF1098" s="5" t="s">
        <v>52</v>
      </c>
      <c r="AG1098" s="5" t="s">
        <v>52</v>
      </c>
      <c r="AH1098" s="5" t="s">
        <v>3592</v>
      </c>
      <c r="AI1098" s="5" t="s">
        <v>10222</v>
      </c>
      <c r="AJ1098" s="5" t="s">
        <v>10230</v>
      </c>
      <c r="AK1098" s="5" t="s">
        <v>10231</v>
      </c>
    </row>
    <row r="1099" ht="15.75" customHeight="1">
      <c r="A1099" s="5" t="s">
        <v>10232</v>
      </c>
      <c r="B1099" s="5" t="s">
        <v>3493</v>
      </c>
      <c r="C1099" s="5" t="s">
        <v>3998</v>
      </c>
      <c r="D1099" s="6">
        <v>44229.0</v>
      </c>
      <c r="E1099" s="5">
        <v>115808.0</v>
      </c>
      <c r="F1099" s="5">
        <v>52640.0</v>
      </c>
      <c r="G1099" s="5" t="s">
        <v>1419</v>
      </c>
      <c r="H1099" s="5" t="s">
        <v>480</v>
      </c>
      <c r="I1099" s="5" t="s">
        <v>10233</v>
      </c>
      <c r="J1099" s="5" t="s">
        <v>256</v>
      </c>
      <c r="K1099" s="5" t="s">
        <v>3471</v>
      </c>
      <c r="L1099" s="5" t="s">
        <v>7252</v>
      </c>
      <c r="M1099" s="5" t="s">
        <v>7164</v>
      </c>
      <c r="N1099" s="5" t="s">
        <v>52</v>
      </c>
      <c r="O1099" s="5">
        <v>2.0</v>
      </c>
      <c r="P1099" s="5" t="s">
        <v>10234</v>
      </c>
      <c r="Q1099" s="5" t="s">
        <v>3475</v>
      </c>
      <c r="R1099" s="5">
        <v>143.0</v>
      </c>
      <c r="S1099" s="5" t="s">
        <v>1077</v>
      </c>
      <c r="T1099" s="5">
        <v>0.0</v>
      </c>
      <c r="U1099" s="5" t="s">
        <v>70</v>
      </c>
      <c r="V1099" s="5" t="s">
        <v>10235</v>
      </c>
      <c r="W1099" s="5" t="s">
        <v>52</v>
      </c>
      <c r="X1099" s="5" t="s">
        <v>52</v>
      </c>
      <c r="Y1099" s="5" t="s">
        <v>5857</v>
      </c>
      <c r="Z1099" s="5" t="s">
        <v>10236</v>
      </c>
      <c r="AA1099" s="5" t="s">
        <v>235</v>
      </c>
      <c r="AB1099" s="5" t="s">
        <v>52</v>
      </c>
      <c r="AC1099" s="5" t="s">
        <v>5289</v>
      </c>
      <c r="AD1099" s="5" t="s">
        <v>5290</v>
      </c>
      <c r="AE1099" s="5" t="s">
        <v>5291</v>
      </c>
      <c r="AF1099" s="5" t="s">
        <v>52</v>
      </c>
      <c r="AG1099" s="5" t="s">
        <v>52</v>
      </c>
      <c r="AH1099" s="5" t="s">
        <v>52</v>
      </c>
      <c r="AI1099" s="5" t="s">
        <v>10237</v>
      </c>
      <c r="AJ1099" s="5" t="s">
        <v>10238</v>
      </c>
      <c r="AK1099" s="5" t="s">
        <v>3481</v>
      </c>
    </row>
    <row r="1100" ht="15.75" customHeight="1">
      <c r="A1100" s="5" t="s">
        <v>10239</v>
      </c>
      <c r="B1100" s="5" t="s">
        <v>4286</v>
      </c>
      <c r="C1100" s="5" t="s">
        <v>10240</v>
      </c>
      <c r="D1100" s="6">
        <v>44228.0</v>
      </c>
      <c r="E1100" s="5">
        <v>43298.0</v>
      </c>
      <c r="F1100" s="5">
        <v>19681.0</v>
      </c>
      <c r="G1100" s="5" t="s">
        <v>188</v>
      </c>
      <c r="H1100" s="5" t="s">
        <v>459</v>
      </c>
      <c r="I1100" s="5" t="s">
        <v>10241</v>
      </c>
      <c r="J1100" s="5" t="s">
        <v>191</v>
      </c>
      <c r="K1100" s="5" t="s">
        <v>391</v>
      </c>
      <c r="L1100" s="5" t="s">
        <v>10242</v>
      </c>
      <c r="M1100" s="5" t="s">
        <v>10243</v>
      </c>
      <c r="N1100" s="5">
        <v>7305.0</v>
      </c>
      <c r="O1100" s="5">
        <v>1.0</v>
      </c>
      <c r="P1100" s="5" t="s">
        <v>10244</v>
      </c>
      <c r="Q1100" s="5" t="s">
        <v>52</v>
      </c>
      <c r="R1100" s="5">
        <v>1350.0</v>
      </c>
      <c r="S1100" s="5" t="s">
        <v>374</v>
      </c>
      <c r="T1100" s="5">
        <v>0.0</v>
      </c>
      <c r="U1100" s="5" t="s">
        <v>70</v>
      </c>
      <c r="V1100" s="5" t="s">
        <v>10245</v>
      </c>
      <c r="W1100" s="5" t="s">
        <v>71</v>
      </c>
      <c r="X1100" s="5" t="s">
        <v>52</v>
      </c>
      <c r="Y1100" s="5" t="s">
        <v>10246</v>
      </c>
      <c r="Z1100" s="5" t="s">
        <v>10247</v>
      </c>
      <c r="AA1100" s="5" t="s">
        <v>235</v>
      </c>
      <c r="AB1100" s="5" t="s">
        <v>52</v>
      </c>
      <c r="AC1100" s="5" t="s">
        <v>3723</v>
      </c>
      <c r="AD1100" s="5" t="s">
        <v>3724</v>
      </c>
      <c r="AE1100" s="5" t="s">
        <v>3725</v>
      </c>
      <c r="AF1100" s="5" t="s">
        <v>52</v>
      </c>
      <c r="AG1100" s="5" t="s">
        <v>3726</v>
      </c>
      <c r="AH1100" s="5" t="s">
        <v>3727</v>
      </c>
      <c r="AI1100" s="5" t="s">
        <v>899</v>
      </c>
      <c r="AJ1100" s="5" t="s">
        <v>10248</v>
      </c>
      <c r="AK1100" s="5" t="s">
        <v>472</v>
      </c>
    </row>
    <row r="1101" ht="15.75" customHeight="1">
      <c r="A1101" s="5" t="s">
        <v>10249</v>
      </c>
      <c r="B1101" s="5" t="s">
        <v>10250</v>
      </c>
      <c r="C1101" s="5" t="s">
        <v>10251</v>
      </c>
      <c r="D1101" s="6">
        <v>44226.0</v>
      </c>
      <c r="E1101" s="5">
        <v>75314.0</v>
      </c>
      <c r="F1101" s="5">
        <v>34234.0</v>
      </c>
      <c r="G1101" s="5" t="s">
        <v>188</v>
      </c>
      <c r="H1101" s="5" t="s">
        <v>205</v>
      </c>
      <c r="I1101" s="5" t="s">
        <v>2403</v>
      </c>
      <c r="J1101" s="5" t="s">
        <v>191</v>
      </c>
      <c r="K1101" s="5" t="s">
        <v>192</v>
      </c>
      <c r="L1101" s="5" t="s">
        <v>10252</v>
      </c>
      <c r="M1101" s="5" t="s">
        <v>10253</v>
      </c>
      <c r="N1101" s="5" t="s">
        <v>52</v>
      </c>
      <c r="O1101" s="5">
        <v>2.0</v>
      </c>
      <c r="P1101" s="5" t="s">
        <v>10254</v>
      </c>
      <c r="Q1101" s="5" t="s">
        <v>195</v>
      </c>
      <c r="R1101" s="5">
        <v>5064.0</v>
      </c>
      <c r="S1101" s="5" t="s">
        <v>53</v>
      </c>
      <c r="T1101" s="5">
        <v>55.0</v>
      </c>
      <c r="U1101" s="5" t="s">
        <v>70</v>
      </c>
      <c r="V1101" s="5" t="s">
        <v>10255</v>
      </c>
      <c r="W1101" s="5" t="s">
        <v>71</v>
      </c>
      <c r="X1101" s="5" t="s">
        <v>52</v>
      </c>
      <c r="Y1101" s="5" t="s">
        <v>9684</v>
      </c>
      <c r="Z1101" s="5" t="s">
        <v>10256</v>
      </c>
      <c r="AA1101" s="5" t="s">
        <v>235</v>
      </c>
      <c r="AB1101" s="5" t="s">
        <v>52</v>
      </c>
      <c r="AC1101" s="5" t="s">
        <v>3723</v>
      </c>
      <c r="AD1101" s="5" t="s">
        <v>3724</v>
      </c>
      <c r="AE1101" s="5" t="s">
        <v>3725</v>
      </c>
      <c r="AF1101" s="5" t="s">
        <v>52</v>
      </c>
      <c r="AG1101" s="5" t="s">
        <v>3726</v>
      </c>
      <c r="AH1101" s="5" t="s">
        <v>3727</v>
      </c>
      <c r="AI1101" s="5" t="s">
        <v>10250</v>
      </c>
      <c r="AJ1101" s="5" t="s">
        <v>10257</v>
      </c>
      <c r="AK1101" s="5" t="s">
        <v>3729</v>
      </c>
    </row>
    <row r="1102" ht="15.75" customHeight="1">
      <c r="A1102" s="5" t="s">
        <v>10258</v>
      </c>
      <c r="B1102" s="5" t="s">
        <v>4346</v>
      </c>
      <c r="C1102" s="5" t="s">
        <v>5703</v>
      </c>
      <c r="D1102" s="6">
        <v>44225.0</v>
      </c>
      <c r="E1102" s="5">
        <v>20988.0</v>
      </c>
      <c r="F1102" s="5">
        <v>9540.0</v>
      </c>
      <c r="G1102" s="5" t="s">
        <v>422</v>
      </c>
      <c r="H1102" s="5" t="s">
        <v>149</v>
      </c>
      <c r="I1102" s="5" t="s">
        <v>10259</v>
      </c>
      <c r="J1102" s="5" t="s">
        <v>424</v>
      </c>
      <c r="K1102" s="5" t="s">
        <v>10260</v>
      </c>
      <c r="L1102" s="5" t="s">
        <v>10261</v>
      </c>
      <c r="M1102" s="5" t="s">
        <v>10262</v>
      </c>
      <c r="N1102" s="5">
        <v>31401.0</v>
      </c>
      <c r="O1102" s="5">
        <v>1.0</v>
      </c>
      <c r="P1102" s="5" t="s">
        <v>10263</v>
      </c>
      <c r="Q1102" s="5">
        <v>4510.0</v>
      </c>
      <c r="R1102" s="5">
        <v>1657.0</v>
      </c>
      <c r="S1102" s="5" t="s">
        <v>115</v>
      </c>
      <c r="T1102" s="5">
        <v>0.0</v>
      </c>
      <c r="U1102" s="5" t="s">
        <v>52</v>
      </c>
      <c r="V1102" s="5" t="s">
        <v>10264</v>
      </c>
      <c r="W1102" s="5" t="s">
        <v>71</v>
      </c>
      <c r="X1102" s="5" t="s">
        <v>52</v>
      </c>
      <c r="Y1102" s="5">
        <v>152.0</v>
      </c>
      <c r="Z1102" s="5">
        <v>2827855.0</v>
      </c>
      <c r="AA1102" s="5" t="s">
        <v>162</v>
      </c>
      <c r="AB1102" s="5" t="s">
        <v>52</v>
      </c>
      <c r="AC1102" s="5" t="s">
        <v>181</v>
      </c>
      <c r="AD1102" s="5" t="s">
        <v>182</v>
      </c>
      <c r="AE1102" s="5" t="s">
        <v>183</v>
      </c>
      <c r="AF1102" s="5" t="s">
        <v>52</v>
      </c>
      <c r="AG1102" s="5" t="s">
        <v>52</v>
      </c>
      <c r="AH1102" s="5" t="s">
        <v>184</v>
      </c>
      <c r="AI1102" s="5" t="s">
        <v>4346</v>
      </c>
      <c r="AJ1102" s="5" t="s">
        <v>10261</v>
      </c>
      <c r="AK1102" s="5" t="s">
        <v>431</v>
      </c>
    </row>
    <row r="1103" ht="15.75" customHeight="1">
      <c r="A1103" s="5" t="s">
        <v>10265</v>
      </c>
      <c r="B1103" s="5" t="s">
        <v>10266</v>
      </c>
      <c r="C1103" s="5" t="s">
        <v>10267</v>
      </c>
      <c r="D1103" s="6">
        <v>44223.0</v>
      </c>
      <c r="E1103" s="5">
        <v>58491.0</v>
      </c>
      <c r="F1103" s="5">
        <v>26587.0</v>
      </c>
      <c r="G1103" s="5" t="s">
        <v>3867</v>
      </c>
      <c r="H1103" s="5" t="s">
        <v>1792</v>
      </c>
      <c r="I1103" s="5" t="s">
        <v>8277</v>
      </c>
      <c r="J1103" s="5" t="s">
        <v>532</v>
      </c>
      <c r="K1103" s="5" t="s">
        <v>10268</v>
      </c>
      <c r="L1103" s="5" t="s">
        <v>10269</v>
      </c>
      <c r="M1103" s="5" t="s">
        <v>10270</v>
      </c>
      <c r="N1103" s="5">
        <v>33133.0</v>
      </c>
      <c r="O1103" s="5">
        <v>1.0</v>
      </c>
      <c r="P1103" s="5" t="s">
        <v>10271</v>
      </c>
      <c r="Q1103" s="5">
        <v>4510.0</v>
      </c>
      <c r="R1103" s="5">
        <v>18.0</v>
      </c>
      <c r="S1103" s="5" t="s">
        <v>53</v>
      </c>
      <c r="T1103" s="5">
        <v>48.0</v>
      </c>
      <c r="U1103" s="5" t="s">
        <v>93</v>
      </c>
      <c r="V1103" s="5" t="s">
        <v>10272</v>
      </c>
      <c r="W1103" s="5" t="s">
        <v>52</v>
      </c>
      <c r="X1103" s="5" t="s">
        <v>52</v>
      </c>
      <c r="Y1103" s="5" t="s">
        <v>10273</v>
      </c>
      <c r="Z1103" s="5" t="s">
        <v>10274</v>
      </c>
      <c r="AA1103" s="5" t="s">
        <v>1831</v>
      </c>
      <c r="AB1103" s="5" t="s">
        <v>52</v>
      </c>
      <c r="AC1103" s="5" t="s">
        <v>216</v>
      </c>
      <c r="AD1103" s="5" t="s">
        <v>217</v>
      </c>
      <c r="AE1103" s="5" t="s">
        <v>218</v>
      </c>
      <c r="AF1103" s="5" t="s">
        <v>52</v>
      </c>
      <c r="AG1103" s="5" t="s">
        <v>52</v>
      </c>
      <c r="AH1103" s="5" t="s">
        <v>52</v>
      </c>
      <c r="AI1103" s="5" t="s">
        <v>10275</v>
      </c>
      <c r="AJ1103" s="5" t="s">
        <v>10276</v>
      </c>
      <c r="AK1103" s="5" t="s">
        <v>336</v>
      </c>
    </row>
    <row r="1104" ht="15.75" customHeight="1">
      <c r="A1104" s="5" t="s">
        <v>10277</v>
      </c>
      <c r="B1104" s="5" t="s">
        <v>4346</v>
      </c>
      <c r="C1104" s="5" t="s">
        <v>9640</v>
      </c>
      <c r="D1104" s="6">
        <v>44221.0</v>
      </c>
      <c r="E1104" s="5">
        <v>31914.0</v>
      </c>
      <c r="F1104" s="5">
        <v>14506.0</v>
      </c>
      <c r="G1104" s="5" t="s">
        <v>170</v>
      </c>
      <c r="H1104" s="5" t="s">
        <v>45</v>
      </c>
      <c r="I1104" s="5" t="s">
        <v>10278</v>
      </c>
      <c r="J1104" s="5" t="s">
        <v>170</v>
      </c>
      <c r="K1104" s="5" t="s">
        <v>1122</v>
      </c>
      <c r="L1104" s="5" t="s">
        <v>6611</v>
      </c>
      <c r="M1104" s="5" t="s">
        <v>10279</v>
      </c>
      <c r="N1104" s="5">
        <v>11556.0</v>
      </c>
      <c r="O1104" s="5">
        <v>1.0</v>
      </c>
      <c r="P1104" s="5" t="s">
        <v>10280</v>
      </c>
      <c r="Q1104" s="5">
        <v>4500.0</v>
      </c>
      <c r="R1104" s="5">
        <v>907.0</v>
      </c>
      <c r="S1104" s="5" t="s">
        <v>69</v>
      </c>
      <c r="T1104" s="5">
        <v>1948.0</v>
      </c>
      <c r="U1104" s="5" t="s">
        <v>158</v>
      </c>
      <c r="V1104" s="5" t="s">
        <v>10281</v>
      </c>
      <c r="W1104" s="5" t="s">
        <v>71</v>
      </c>
      <c r="X1104" s="5" t="s">
        <v>52</v>
      </c>
      <c r="Y1104" s="5" t="s">
        <v>8869</v>
      </c>
      <c r="Z1104" s="5" t="s">
        <v>10282</v>
      </c>
      <c r="AA1104" s="5" t="s">
        <v>235</v>
      </c>
      <c r="AB1104" s="5" t="s">
        <v>52</v>
      </c>
      <c r="AC1104" s="5" t="s">
        <v>163</v>
      </c>
      <c r="AD1104" s="5" t="s">
        <v>164</v>
      </c>
      <c r="AE1104" s="5" t="s">
        <v>165</v>
      </c>
      <c r="AF1104" s="5" t="s">
        <v>52</v>
      </c>
      <c r="AG1104" s="5" t="s">
        <v>52</v>
      </c>
      <c r="AH1104" s="5" t="s">
        <v>52</v>
      </c>
      <c r="AI1104" s="5" t="s">
        <v>4346</v>
      </c>
      <c r="AJ1104" s="5" t="s">
        <v>6611</v>
      </c>
      <c r="AK1104" s="5" t="s">
        <v>59</v>
      </c>
    </row>
    <row r="1105" ht="15.75" customHeight="1">
      <c r="A1105" s="5" t="s">
        <v>10283</v>
      </c>
      <c r="B1105" s="5" t="s">
        <v>10284</v>
      </c>
      <c r="C1105" s="5" t="s">
        <v>10285</v>
      </c>
      <c r="D1105" s="6">
        <v>44220.0</v>
      </c>
      <c r="E1105" s="5">
        <v>31755.0</v>
      </c>
      <c r="F1105" s="5">
        <v>14434.0</v>
      </c>
      <c r="G1105" s="5" t="s">
        <v>556</v>
      </c>
      <c r="H1105" s="5" t="s">
        <v>1534</v>
      </c>
      <c r="I1105" s="5" t="s">
        <v>10286</v>
      </c>
      <c r="J1105" s="5" t="s">
        <v>558</v>
      </c>
      <c r="K1105" s="5" t="s">
        <v>10287</v>
      </c>
      <c r="L1105" s="5" t="s">
        <v>10288</v>
      </c>
      <c r="M1105" s="5" t="s">
        <v>10289</v>
      </c>
      <c r="N1105" s="5">
        <v>60007.0</v>
      </c>
      <c r="O1105" s="5">
        <v>1.0</v>
      </c>
      <c r="P1105" s="5" t="s">
        <v>10290</v>
      </c>
      <c r="Q1105" s="5" t="s">
        <v>3516</v>
      </c>
      <c r="R1105" s="5">
        <v>1138.0</v>
      </c>
      <c r="S1105" s="5" t="s">
        <v>115</v>
      </c>
      <c r="T1105" s="5">
        <v>0.0</v>
      </c>
      <c r="U1105" s="5" t="s">
        <v>52</v>
      </c>
      <c r="V1105" s="5" t="s">
        <v>10291</v>
      </c>
      <c r="W1105" s="5" t="s">
        <v>71</v>
      </c>
      <c r="X1105" s="5" t="s">
        <v>52</v>
      </c>
      <c r="Y1105" s="5" t="s">
        <v>10292</v>
      </c>
      <c r="Z1105" s="5" t="s">
        <v>10293</v>
      </c>
      <c r="AA1105" s="5" t="s">
        <v>260</v>
      </c>
      <c r="AB1105" s="5" t="s">
        <v>52</v>
      </c>
      <c r="AC1105" s="5" t="s">
        <v>181</v>
      </c>
      <c r="AD1105" s="5" t="s">
        <v>182</v>
      </c>
      <c r="AE1105" s="5" t="s">
        <v>183</v>
      </c>
      <c r="AF1105" s="5" t="s">
        <v>52</v>
      </c>
      <c r="AG1105" s="5" t="s">
        <v>52</v>
      </c>
      <c r="AH1105" s="5" t="s">
        <v>184</v>
      </c>
      <c r="AI1105" s="5" t="s">
        <v>10284</v>
      </c>
      <c r="AJ1105" s="5" t="s">
        <v>10288</v>
      </c>
      <c r="AK1105" s="5" t="s">
        <v>10294</v>
      </c>
    </row>
    <row r="1106" ht="15.75" customHeight="1">
      <c r="A1106" s="5" t="s">
        <v>10295</v>
      </c>
      <c r="B1106" s="5" t="s">
        <v>10296</v>
      </c>
      <c r="C1106" s="5" t="s">
        <v>10297</v>
      </c>
      <c r="D1106" s="6">
        <v>44220.0</v>
      </c>
      <c r="E1106" s="5">
        <v>354.0</v>
      </c>
      <c r="F1106" s="5">
        <v>161.0</v>
      </c>
      <c r="G1106" s="5" t="s">
        <v>556</v>
      </c>
      <c r="H1106" s="5" t="s">
        <v>1534</v>
      </c>
      <c r="I1106" s="5" t="s">
        <v>10286</v>
      </c>
      <c r="J1106" s="5" t="s">
        <v>558</v>
      </c>
      <c r="K1106" s="5" t="s">
        <v>10298</v>
      </c>
      <c r="L1106" s="5" t="s">
        <v>10299</v>
      </c>
      <c r="M1106" s="5" t="s">
        <v>10300</v>
      </c>
      <c r="N1106" s="5" t="s">
        <v>52</v>
      </c>
      <c r="O1106" s="5">
        <v>1.0</v>
      </c>
      <c r="P1106" s="5" t="s">
        <v>10290</v>
      </c>
      <c r="Q1106" s="5" t="s">
        <v>3516</v>
      </c>
      <c r="R1106" s="5">
        <v>6.0</v>
      </c>
      <c r="S1106" s="5" t="s">
        <v>69</v>
      </c>
      <c r="T1106" s="5">
        <v>0.0</v>
      </c>
      <c r="U1106" s="5" t="s">
        <v>52</v>
      </c>
      <c r="V1106" s="5" t="s">
        <v>10301</v>
      </c>
      <c r="W1106" s="5" t="s">
        <v>55</v>
      </c>
      <c r="X1106" s="5" t="s">
        <v>10291</v>
      </c>
      <c r="Y1106" s="5" t="s">
        <v>10292</v>
      </c>
      <c r="Z1106" s="5" t="s">
        <v>10293</v>
      </c>
      <c r="AA1106" s="5" t="s">
        <v>730</v>
      </c>
      <c r="AB1106" s="5" t="s">
        <v>52</v>
      </c>
      <c r="AC1106" s="5" t="s">
        <v>10302</v>
      </c>
      <c r="AD1106" s="5" t="s">
        <v>52</v>
      </c>
      <c r="AE1106" s="5" t="s">
        <v>52</v>
      </c>
      <c r="AF1106" s="5" t="s">
        <v>52</v>
      </c>
      <c r="AG1106" s="5" t="s">
        <v>52</v>
      </c>
      <c r="AH1106" s="5" t="s">
        <v>52</v>
      </c>
      <c r="AI1106" s="5" t="s">
        <v>10284</v>
      </c>
      <c r="AJ1106" s="5" t="s">
        <v>10303</v>
      </c>
      <c r="AK1106" s="5" t="s">
        <v>10304</v>
      </c>
    </row>
    <row r="1107" ht="15.75" customHeight="1">
      <c r="A1107" s="5" t="s">
        <v>10305</v>
      </c>
      <c r="B1107" s="5" t="s">
        <v>10306</v>
      </c>
      <c r="C1107" s="5" t="s">
        <v>10307</v>
      </c>
      <c r="D1107" s="6">
        <v>44218.0</v>
      </c>
      <c r="E1107" s="5">
        <v>46332.0</v>
      </c>
      <c r="F1107" s="5">
        <v>21060.0</v>
      </c>
      <c r="G1107" s="5" t="s">
        <v>412</v>
      </c>
      <c r="H1107" s="5" t="s">
        <v>530</v>
      </c>
      <c r="I1107" s="5" t="s">
        <v>10308</v>
      </c>
      <c r="J1107" s="5" t="s">
        <v>414</v>
      </c>
      <c r="K1107" s="5" t="s">
        <v>744</v>
      </c>
      <c r="L1107" s="5" t="s">
        <v>10309</v>
      </c>
      <c r="M1107" s="5" t="s">
        <v>10310</v>
      </c>
      <c r="N1107" s="5">
        <v>3608.0</v>
      </c>
      <c r="O1107" s="5">
        <v>1.0</v>
      </c>
      <c r="P1107" s="5" t="s">
        <v>10311</v>
      </c>
      <c r="Q1107" s="5">
        <v>4363.0</v>
      </c>
      <c r="R1107" s="5">
        <v>78.0</v>
      </c>
      <c r="S1107" s="5" t="s">
        <v>53</v>
      </c>
      <c r="T1107" s="5">
        <v>0.0</v>
      </c>
      <c r="U1107" s="5" t="s">
        <v>52</v>
      </c>
      <c r="V1107" s="5" t="s">
        <v>10312</v>
      </c>
      <c r="W1107" s="5" t="s">
        <v>55</v>
      </c>
      <c r="X1107" s="5" t="s">
        <v>10313</v>
      </c>
      <c r="Y1107" s="5" t="s">
        <v>10314</v>
      </c>
      <c r="Z1107" s="5" t="s">
        <v>10315</v>
      </c>
      <c r="AA1107" s="5" t="s">
        <v>235</v>
      </c>
      <c r="AB1107" s="5" t="s">
        <v>52</v>
      </c>
      <c r="AC1107" s="5" t="s">
        <v>940</v>
      </c>
      <c r="AD1107" s="5" t="s">
        <v>52</v>
      </c>
      <c r="AE1107" s="5" t="s">
        <v>52</v>
      </c>
      <c r="AF1107" s="5" t="s">
        <v>52</v>
      </c>
      <c r="AG1107" s="5" t="s">
        <v>52</v>
      </c>
      <c r="AH1107" s="5" t="s">
        <v>52</v>
      </c>
      <c r="AI1107" s="5" t="s">
        <v>102</v>
      </c>
      <c r="AJ1107" s="5" t="s">
        <v>102</v>
      </c>
      <c r="AK1107" s="5" t="s">
        <v>941</v>
      </c>
    </row>
    <row r="1108" ht="15.75" customHeight="1">
      <c r="A1108" s="5" t="s">
        <v>10316</v>
      </c>
      <c r="B1108" s="5" t="s">
        <v>8895</v>
      </c>
      <c r="C1108" s="5" t="s">
        <v>10317</v>
      </c>
      <c r="D1108" s="6">
        <v>44218.0</v>
      </c>
      <c r="E1108" s="5">
        <v>46332.0</v>
      </c>
      <c r="F1108" s="5">
        <v>21060.0</v>
      </c>
      <c r="G1108" s="5" t="s">
        <v>412</v>
      </c>
      <c r="H1108" s="5" t="s">
        <v>530</v>
      </c>
      <c r="I1108" s="5" t="s">
        <v>7667</v>
      </c>
      <c r="J1108" s="5" t="s">
        <v>414</v>
      </c>
      <c r="K1108" s="5" t="s">
        <v>5562</v>
      </c>
      <c r="L1108" s="5" t="s">
        <v>10318</v>
      </c>
      <c r="M1108" s="5" t="s">
        <v>10319</v>
      </c>
      <c r="N1108" s="5">
        <v>33147.0</v>
      </c>
      <c r="O1108" s="5">
        <v>1.0</v>
      </c>
      <c r="P1108" s="5" t="s">
        <v>10311</v>
      </c>
      <c r="Q1108" s="5">
        <v>4363.0</v>
      </c>
      <c r="R1108" s="5">
        <v>78.0</v>
      </c>
      <c r="S1108" s="5" t="s">
        <v>53</v>
      </c>
      <c r="T1108" s="5">
        <v>21.0</v>
      </c>
      <c r="U1108" s="5" t="s">
        <v>93</v>
      </c>
      <c r="V1108" s="5" t="s">
        <v>10313</v>
      </c>
      <c r="W1108" s="5" t="s">
        <v>71</v>
      </c>
      <c r="X1108" s="5" t="s">
        <v>52</v>
      </c>
      <c r="Y1108" s="5" t="s">
        <v>6092</v>
      </c>
      <c r="Z1108" s="5" t="s">
        <v>10315</v>
      </c>
      <c r="AA1108" s="5" t="s">
        <v>235</v>
      </c>
      <c r="AB1108" s="5" t="s">
        <v>52</v>
      </c>
      <c r="AC1108" s="5" t="s">
        <v>216</v>
      </c>
      <c r="AD1108" s="5" t="s">
        <v>217</v>
      </c>
      <c r="AE1108" s="5" t="s">
        <v>218</v>
      </c>
      <c r="AF1108" s="5" t="s">
        <v>52</v>
      </c>
      <c r="AG1108" s="5" t="s">
        <v>52</v>
      </c>
      <c r="AH1108" s="5" t="s">
        <v>52</v>
      </c>
      <c r="AI1108" s="5" t="s">
        <v>8895</v>
      </c>
      <c r="AJ1108" s="5" t="s">
        <v>10318</v>
      </c>
      <c r="AK1108" s="5" t="s">
        <v>941</v>
      </c>
    </row>
    <row r="1109" ht="15.75" customHeight="1">
      <c r="A1109" s="5" t="s">
        <v>10320</v>
      </c>
      <c r="B1109" s="5" t="s">
        <v>4346</v>
      </c>
      <c r="C1109" s="5" t="s">
        <v>2414</v>
      </c>
      <c r="D1109" s="6">
        <v>44215.0</v>
      </c>
      <c r="E1109" s="5">
        <v>12104.0</v>
      </c>
      <c r="F1109" s="5">
        <v>5502.0</v>
      </c>
      <c r="G1109" s="5" t="s">
        <v>435</v>
      </c>
      <c r="H1109" s="5" t="s">
        <v>171</v>
      </c>
      <c r="I1109" s="5" t="s">
        <v>9799</v>
      </c>
      <c r="J1109" s="5" t="s">
        <v>424</v>
      </c>
      <c r="K1109" s="5" t="s">
        <v>966</v>
      </c>
      <c r="L1109" s="5" t="s">
        <v>10321</v>
      </c>
      <c r="M1109" s="5" t="s">
        <v>10322</v>
      </c>
      <c r="N1109" s="5">
        <v>85034.0</v>
      </c>
      <c r="O1109" s="5">
        <v>1.0</v>
      </c>
      <c r="P1109" s="5" t="s">
        <v>10323</v>
      </c>
      <c r="Q1109" s="5">
        <v>2210.0</v>
      </c>
      <c r="R1109" s="5">
        <v>20.0</v>
      </c>
      <c r="S1109" s="5" t="s">
        <v>115</v>
      </c>
      <c r="T1109" s="5">
        <v>0.0</v>
      </c>
      <c r="U1109" s="5" t="s">
        <v>52</v>
      </c>
      <c r="V1109" s="5" t="s">
        <v>10324</v>
      </c>
      <c r="W1109" s="5" t="s">
        <v>71</v>
      </c>
      <c r="X1109" s="5" t="s">
        <v>52</v>
      </c>
      <c r="Y1109" s="5" t="s">
        <v>1647</v>
      </c>
      <c r="Z1109" s="5" t="s">
        <v>10325</v>
      </c>
      <c r="AA1109" s="5" t="s">
        <v>3114</v>
      </c>
      <c r="AB1109" s="5" t="s">
        <v>52</v>
      </c>
      <c r="AC1109" s="5" t="s">
        <v>181</v>
      </c>
      <c r="AD1109" s="5" t="s">
        <v>182</v>
      </c>
      <c r="AE1109" s="5" t="s">
        <v>183</v>
      </c>
      <c r="AF1109" s="5" t="s">
        <v>52</v>
      </c>
      <c r="AG1109" s="5" t="s">
        <v>52</v>
      </c>
      <c r="AH1109" s="5" t="s">
        <v>184</v>
      </c>
      <c r="AI1109" s="5" t="s">
        <v>4346</v>
      </c>
      <c r="AJ1109" s="5" t="s">
        <v>10321</v>
      </c>
      <c r="AK1109" s="5" t="s">
        <v>444</v>
      </c>
    </row>
    <row r="1110" ht="15.75" customHeight="1">
      <c r="A1110" s="5" t="s">
        <v>10326</v>
      </c>
      <c r="B1110" s="5" t="s">
        <v>6456</v>
      </c>
      <c r="C1110" s="5" t="s">
        <v>10327</v>
      </c>
      <c r="D1110" s="6">
        <v>44214.0</v>
      </c>
      <c r="E1110" s="5">
        <v>51264.0</v>
      </c>
      <c r="F1110" s="5">
        <v>23302.0</v>
      </c>
      <c r="G1110" s="5" t="s">
        <v>3029</v>
      </c>
      <c r="H1110" s="5" t="s">
        <v>2784</v>
      </c>
      <c r="I1110" s="5" t="s">
        <v>9986</v>
      </c>
      <c r="J1110" s="5" t="s">
        <v>1504</v>
      </c>
      <c r="K1110" s="5" t="s">
        <v>10328</v>
      </c>
      <c r="L1110" s="5" t="s">
        <v>10329</v>
      </c>
      <c r="M1110" s="5" t="s">
        <v>10330</v>
      </c>
      <c r="N1110" s="5">
        <v>94080.0</v>
      </c>
      <c r="O1110" s="5">
        <v>1.0</v>
      </c>
      <c r="P1110" s="5" t="s">
        <v>10331</v>
      </c>
      <c r="Q1110" s="5">
        <v>4500.0</v>
      </c>
      <c r="R1110" s="5">
        <v>7703.0</v>
      </c>
      <c r="S1110" s="5" t="s">
        <v>115</v>
      </c>
      <c r="T1110" s="5">
        <v>0.0</v>
      </c>
      <c r="U1110" s="5" t="s">
        <v>70</v>
      </c>
      <c r="V1110" s="5" t="s">
        <v>10332</v>
      </c>
      <c r="W1110" s="5" t="s">
        <v>71</v>
      </c>
      <c r="X1110" s="5" t="s">
        <v>52</v>
      </c>
      <c r="Y1110" s="5" t="s">
        <v>10333</v>
      </c>
      <c r="Z1110" s="5" t="s">
        <v>10334</v>
      </c>
      <c r="AA1110" s="5" t="s">
        <v>119</v>
      </c>
      <c r="AB1110" s="5" t="s">
        <v>52</v>
      </c>
      <c r="AC1110" s="5" t="s">
        <v>398</v>
      </c>
      <c r="AD1110" s="5" t="s">
        <v>399</v>
      </c>
      <c r="AE1110" s="5" t="s">
        <v>400</v>
      </c>
      <c r="AF1110" s="5" t="s">
        <v>401</v>
      </c>
      <c r="AG1110" s="5">
        <v>23502.0</v>
      </c>
      <c r="AH1110" s="5" t="s">
        <v>402</v>
      </c>
      <c r="AI1110" s="5" t="s">
        <v>6456</v>
      </c>
      <c r="AJ1110" s="5" t="s">
        <v>10335</v>
      </c>
      <c r="AK1110" s="5" t="s">
        <v>655</v>
      </c>
    </row>
    <row r="1111" ht="15.75" customHeight="1">
      <c r="A1111" s="5" t="s">
        <v>10336</v>
      </c>
      <c r="B1111" s="5" t="s">
        <v>10337</v>
      </c>
      <c r="C1111" s="5" t="s">
        <v>10338</v>
      </c>
      <c r="D1111" s="6">
        <v>44211.0</v>
      </c>
      <c r="E1111" s="5">
        <v>220649.0</v>
      </c>
      <c r="F1111" s="5">
        <v>100295.0</v>
      </c>
      <c r="G1111" s="5" t="s">
        <v>2481</v>
      </c>
      <c r="H1111" s="5" t="s">
        <v>189</v>
      </c>
      <c r="I1111" s="5" t="s">
        <v>10339</v>
      </c>
      <c r="J1111" s="5" t="s">
        <v>532</v>
      </c>
      <c r="K1111" s="5" t="s">
        <v>10340</v>
      </c>
      <c r="L1111" s="5" t="s">
        <v>10341</v>
      </c>
      <c r="M1111" s="5" t="s">
        <v>10342</v>
      </c>
      <c r="N1111" s="5">
        <v>6897.0</v>
      </c>
      <c r="O1111" s="5">
        <v>5.0</v>
      </c>
      <c r="P1111" s="5" t="s">
        <v>10343</v>
      </c>
      <c r="Q1111" s="5" t="s">
        <v>2739</v>
      </c>
      <c r="R1111" s="5">
        <v>100.0</v>
      </c>
      <c r="S1111" s="5" t="s">
        <v>196</v>
      </c>
      <c r="T1111" s="5">
        <v>166.0</v>
      </c>
      <c r="U1111" s="5" t="s">
        <v>93</v>
      </c>
      <c r="V1111" s="5" t="s">
        <v>10344</v>
      </c>
      <c r="W1111" s="5" t="s">
        <v>52</v>
      </c>
      <c r="X1111" s="5" t="s">
        <v>52</v>
      </c>
      <c r="Y1111" s="5" t="s">
        <v>10345</v>
      </c>
      <c r="Z1111" s="5" t="s">
        <v>10346</v>
      </c>
      <c r="AA1111" s="5" t="s">
        <v>2743</v>
      </c>
      <c r="AB1111" s="5" t="s">
        <v>52</v>
      </c>
      <c r="AC1111" s="5" t="s">
        <v>216</v>
      </c>
      <c r="AD1111" s="5" t="s">
        <v>217</v>
      </c>
      <c r="AE1111" s="5" t="s">
        <v>218</v>
      </c>
      <c r="AF1111" s="5" t="s">
        <v>52</v>
      </c>
      <c r="AG1111" s="5" t="s">
        <v>52</v>
      </c>
      <c r="AH1111" s="5" t="s">
        <v>52</v>
      </c>
      <c r="AI1111" s="5" t="s">
        <v>10347</v>
      </c>
      <c r="AJ1111" s="5" t="s">
        <v>10348</v>
      </c>
      <c r="AK1111" s="5" t="s">
        <v>3639</v>
      </c>
    </row>
    <row r="1112" ht="15.75" customHeight="1">
      <c r="A1112" s="5" t="s">
        <v>10349</v>
      </c>
      <c r="B1112" s="5" t="s">
        <v>10350</v>
      </c>
      <c r="C1112" s="5" t="s">
        <v>5138</v>
      </c>
      <c r="D1112" s="6">
        <v>44210.0</v>
      </c>
      <c r="E1112" s="5">
        <v>13926.0</v>
      </c>
      <c r="F1112" s="5">
        <v>6330.0</v>
      </c>
      <c r="G1112" s="5" t="s">
        <v>188</v>
      </c>
      <c r="H1112" s="5" t="s">
        <v>45</v>
      </c>
      <c r="I1112" s="5" t="s">
        <v>5080</v>
      </c>
      <c r="J1112" s="5" t="s">
        <v>191</v>
      </c>
      <c r="K1112" s="5" t="s">
        <v>744</v>
      </c>
      <c r="L1112" s="5" t="s">
        <v>10351</v>
      </c>
      <c r="M1112" s="5" t="s">
        <v>10352</v>
      </c>
      <c r="N1112" s="5">
        <v>11413.0</v>
      </c>
      <c r="O1112" s="5">
        <v>1.0</v>
      </c>
      <c r="P1112" s="5" t="s">
        <v>10353</v>
      </c>
      <c r="Q1112" s="5">
        <v>2200.0</v>
      </c>
      <c r="R1112" s="5">
        <v>107.0</v>
      </c>
      <c r="S1112" s="5" t="s">
        <v>53</v>
      </c>
      <c r="T1112" s="5">
        <v>0.0</v>
      </c>
      <c r="U1112" s="5" t="s">
        <v>70</v>
      </c>
      <c r="V1112" s="5" t="s">
        <v>10354</v>
      </c>
      <c r="W1112" s="5" t="s">
        <v>71</v>
      </c>
      <c r="X1112" s="5" t="s">
        <v>52</v>
      </c>
      <c r="Y1112" s="5" t="s">
        <v>10196</v>
      </c>
      <c r="Z1112" s="5" t="s">
        <v>10355</v>
      </c>
      <c r="AA1112" s="5" t="s">
        <v>2743</v>
      </c>
      <c r="AB1112" s="5" t="s">
        <v>283</v>
      </c>
      <c r="AC1112" s="5" t="s">
        <v>3974</v>
      </c>
      <c r="AD1112" s="5" t="s">
        <v>3975</v>
      </c>
      <c r="AE1112" s="5" t="s">
        <v>183</v>
      </c>
      <c r="AF1112" s="5" t="s">
        <v>52</v>
      </c>
      <c r="AG1112" s="5" t="s">
        <v>3976</v>
      </c>
      <c r="AH1112" s="5" t="s">
        <v>3977</v>
      </c>
      <c r="AI1112" s="5" t="s">
        <v>10356</v>
      </c>
      <c r="AJ1112" s="5" t="s">
        <v>10357</v>
      </c>
      <c r="AK1112" s="5" t="s">
        <v>10358</v>
      </c>
    </row>
    <row r="1113" ht="15.75" customHeight="1">
      <c r="A1113" s="5" t="s">
        <v>10359</v>
      </c>
      <c r="B1113" s="5" t="s">
        <v>10360</v>
      </c>
      <c r="C1113" s="5" t="s">
        <v>102</v>
      </c>
      <c r="D1113" s="6">
        <v>44209.0</v>
      </c>
      <c r="E1113" s="5">
        <v>39296.0</v>
      </c>
      <c r="F1113" s="5">
        <v>17862.0</v>
      </c>
      <c r="G1113" s="5" t="s">
        <v>2440</v>
      </c>
      <c r="H1113" s="5" t="s">
        <v>459</v>
      </c>
      <c r="I1113" s="5" t="s">
        <v>10361</v>
      </c>
      <c r="J1113" s="5" t="s">
        <v>2442</v>
      </c>
      <c r="K1113" s="5" t="s">
        <v>10362</v>
      </c>
      <c r="L1113" s="5" t="s">
        <v>10363</v>
      </c>
      <c r="M1113" s="5" t="s">
        <v>102</v>
      </c>
      <c r="N1113" s="5">
        <v>44114.0</v>
      </c>
      <c r="O1113" s="5">
        <v>1.0</v>
      </c>
      <c r="P1113" s="5" t="s">
        <v>10364</v>
      </c>
      <c r="Q1113" s="5">
        <v>4532.0</v>
      </c>
      <c r="R1113" s="5">
        <v>1221.0</v>
      </c>
      <c r="S1113" s="5" t="s">
        <v>196</v>
      </c>
      <c r="T1113" s="5">
        <v>0.0</v>
      </c>
      <c r="U1113" s="5" t="s">
        <v>52</v>
      </c>
      <c r="V1113" s="5" t="s">
        <v>10365</v>
      </c>
      <c r="W1113" s="5" t="s">
        <v>52</v>
      </c>
      <c r="X1113" s="5" t="s">
        <v>52</v>
      </c>
      <c r="Y1113" s="5" t="s">
        <v>10366</v>
      </c>
      <c r="Z1113" s="5" t="s">
        <v>10367</v>
      </c>
      <c r="AA1113" s="5" t="s">
        <v>604</v>
      </c>
      <c r="AB1113" s="5" t="s">
        <v>52</v>
      </c>
      <c r="AC1113" s="5" t="s">
        <v>216</v>
      </c>
      <c r="AD1113" s="5" t="s">
        <v>217</v>
      </c>
      <c r="AE1113" s="5" t="s">
        <v>218</v>
      </c>
      <c r="AF1113" s="5" t="s">
        <v>52</v>
      </c>
      <c r="AG1113" s="5" t="s">
        <v>52</v>
      </c>
      <c r="AH1113" s="5" t="s">
        <v>52</v>
      </c>
      <c r="AI1113" s="5" t="s">
        <v>102</v>
      </c>
      <c r="AJ1113" s="5" t="s">
        <v>102</v>
      </c>
      <c r="AK1113" s="5" t="s">
        <v>10368</v>
      </c>
    </row>
    <row r="1114" ht="15.75" customHeight="1">
      <c r="A1114" s="5" t="s">
        <v>10369</v>
      </c>
      <c r="B1114" s="5" t="s">
        <v>10370</v>
      </c>
      <c r="C1114" s="5" t="s">
        <v>10371</v>
      </c>
      <c r="D1114" s="6">
        <v>44208.0</v>
      </c>
      <c r="E1114" s="5">
        <v>69995.0</v>
      </c>
      <c r="F1114" s="5">
        <v>31816.0</v>
      </c>
      <c r="G1114" s="5" t="s">
        <v>3867</v>
      </c>
      <c r="H1114" s="5" t="s">
        <v>205</v>
      </c>
      <c r="I1114" s="5" t="s">
        <v>10372</v>
      </c>
      <c r="J1114" s="5" t="s">
        <v>532</v>
      </c>
      <c r="K1114" s="5" t="s">
        <v>10373</v>
      </c>
      <c r="L1114" s="5" t="s">
        <v>10374</v>
      </c>
      <c r="M1114" s="5" t="s">
        <v>10375</v>
      </c>
      <c r="N1114" s="5" t="s">
        <v>52</v>
      </c>
      <c r="O1114" s="5">
        <v>1.0</v>
      </c>
      <c r="P1114" s="5" t="s">
        <v>10376</v>
      </c>
      <c r="Q1114" s="5">
        <v>4500.0</v>
      </c>
      <c r="R1114" s="5">
        <v>12.0</v>
      </c>
      <c r="S1114" s="5" t="s">
        <v>115</v>
      </c>
      <c r="T1114" s="5">
        <v>0.0</v>
      </c>
      <c r="U1114" s="5" t="s">
        <v>70</v>
      </c>
      <c r="V1114" s="5" t="s">
        <v>10377</v>
      </c>
      <c r="W1114" s="5" t="s">
        <v>71</v>
      </c>
      <c r="X1114" s="5" t="s">
        <v>52</v>
      </c>
      <c r="Y1114" s="5" t="s">
        <v>10378</v>
      </c>
      <c r="Z1114" s="5" t="s">
        <v>10379</v>
      </c>
      <c r="AA1114" s="5" t="s">
        <v>59</v>
      </c>
      <c r="AB1114" s="5" t="s">
        <v>52</v>
      </c>
      <c r="AC1114" s="5" t="s">
        <v>398</v>
      </c>
      <c r="AD1114" s="5" t="s">
        <v>399</v>
      </c>
      <c r="AE1114" s="5" t="s">
        <v>400</v>
      </c>
      <c r="AF1114" s="5" t="s">
        <v>401</v>
      </c>
      <c r="AG1114" s="5">
        <v>23502.0</v>
      </c>
      <c r="AH1114" s="5" t="s">
        <v>402</v>
      </c>
      <c r="AI1114" s="5" t="s">
        <v>10370</v>
      </c>
      <c r="AJ1114" s="5" t="s">
        <v>10380</v>
      </c>
      <c r="AK1114" s="5" t="s">
        <v>336</v>
      </c>
    </row>
    <row r="1115" ht="15.75" customHeight="1">
      <c r="A1115" s="5" t="s">
        <v>10381</v>
      </c>
      <c r="B1115" s="5" t="s">
        <v>10382</v>
      </c>
      <c r="C1115" s="5" t="s">
        <v>10267</v>
      </c>
      <c r="D1115" s="6">
        <v>44208.0</v>
      </c>
      <c r="E1115" s="5">
        <v>61569.0</v>
      </c>
      <c r="F1115" s="5">
        <v>27986.0</v>
      </c>
      <c r="G1115" s="5" t="s">
        <v>3867</v>
      </c>
      <c r="H1115" s="5" t="s">
        <v>205</v>
      </c>
      <c r="I1115" s="5" t="s">
        <v>10372</v>
      </c>
      <c r="J1115" s="5" t="s">
        <v>532</v>
      </c>
      <c r="K1115" s="5" t="s">
        <v>744</v>
      </c>
      <c r="L1115" s="5" t="s">
        <v>10383</v>
      </c>
      <c r="M1115" s="5" t="s">
        <v>10384</v>
      </c>
      <c r="N1115" s="5" t="s">
        <v>52</v>
      </c>
      <c r="O1115" s="5">
        <v>1.0</v>
      </c>
      <c r="P1115" s="5" t="s">
        <v>10376</v>
      </c>
      <c r="Q1115" s="5">
        <v>4500.0</v>
      </c>
      <c r="R1115" s="5">
        <v>12.0</v>
      </c>
      <c r="S1115" s="5" t="s">
        <v>115</v>
      </c>
      <c r="T1115" s="5">
        <v>0.0</v>
      </c>
      <c r="U1115" s="5" t="s">
        <v>70</v>
      </c>
      <c r="V1115" s="5" t="s">
        <v>10385</v>
      </c>
      <c r="W1115" s="5" t="s">
        <v>55</v>
      </c>
      <c r="X1115" s="5" t="s">
        <v>10377</v>
      </c>
      <c r="Y1115" s="5" t="s">
        <v>10378</v>
      </c>
      <c r="Z1115" s="5" t="s">
        <v>10379</v>
      </c>
      <c r="AA1115" s="5" t="s">
        <v>59</v>
      </c>
      <c r="AB1115" s="5" t="s">
        <v>52</v>
      </c>
      <c r="AC1115" s="5" t="s">
        <v>398</v>
      </c>
      <c r="AD1115" s="5" t="s">
        <v>399</v>
      </c>
      <c r="AE1115" s="5" t="s">
        <v>400</v>
      </c>
      <c r="AF1115" s="5" t="s">
        <v>401</v>
      </c>
      <c r="AG1115" s="5">
        <v>23502.0</v>
      </c>
      <c r="AH1115" s="5" t="s">
        <v>402</v>
      </c>
      <c r="AI1115" s="5" t="s">
        <v>10382</v>
      </c>
      <c r="AJ1115" s="5" t="s">
        <v>10383</v>
      </c>
      <c r="AK1115" s="5" t="s">
        <v>9135</v>
      </c>
    </row>
    <row r="1116" ht="15.75" customHeight="1">
      <c r="A1116" s="5" t="s">
        <v>10386</v>
      </c>
      <c r="B1116" s="5" t="s">
        <v>3483</v>
      </c>
      <c r="C1116" s="5" t="s">
        <v>3484</v>
      </c>
      <c r="D1116" s="6">
        <v>44200.0</v>
      </c>
      <c r="E1116" s="5">
        <v>54545.0</v>
      </c>
      <c r="F1116" s="5">
        <v>24793.0</v>
      </c>
      <c r="G1116" s="5" t="s">
        <v>1419</v>
      </c>
      <c r="H1116" s="5" t="s">
        <v>480</v>
      </c>
      <c r="I1116" s="5" t="s">
        <v>10187</v>
      </c>
      <c r="J1116" s="5" t="s">
        <v>256</v>
      </c>
      <c r="K1116" s="5" t="s">
        <v>3485</v>
      </c>
      <c r="L1116" s="5" t="s">
        <v>6197</v>
      </c>
      <c r="M1116" s="5" t="s">
        <v>10148</v>
      </c>
      <c r="N1116" s="5" t="s">
        <v>52</v>
      </c>
      <c r="O1116" s="5">
        <v>1.0</v>
      </c>
      <c r="P1116" s="5" t="s">
        <v>10387</v>
      </c>
      <c r="Q1116" s="5" t="s">
        <v>91</v>
      </c>
      <c r="R1116" s="5">
        <v>46.0</v>
      </c>
      <c r="S1116" s="5" t="s">
        <v>1077</v>
      </c>
      <c r="T1116" s="5">
        <v>0.0</v>
      </c>
      <c r="U1116" s="5" t="s">
        <v>70</v>
      </c>
      <c r="V1116" s="5" t="s">
        <v>10388</v>
      </c>
      <c r="W1116" s="5" t="s">
        <v>52</v>
      </c>
      <c r="X1116" s="5" t="s">
        <v>52</v>
      </c>
      <c r="Y1116" s="5" t="s">
        <v>7484</v>
      </c>
      <c r="Z1116" s="5">
        <v>806548.0</v>
      </c>
      <c r="AA1116" s="5" t="s">
        <v>162</v>
      </c>
      <c r="AB1116" s="5" t="s">
        <v>52</v>
      </c>
      <c r="AC1116" s="5" t="s">
        <v>5289</v>
      </c>
      <c r="AD1116" s="5" t="s">
        <v>5290</v>
      </c>
      <c r="AE1116" s="5" t="s">
        <v>5291</v>
      </c>
      <c r="AF1116" s="5" t="s">
        <v>52</v>
      </c>
      <c r="AG1116" s="5" t="s">
        <v>52</v>
      </c>
      <c r="AH1116" s="5" t="s">
        <v>52</v>
      </c>
      <c r="AI1116" s="5" t="s">
        <v>3483</v>
      </c>
      <c r="AJ1116" s="5" t="s">
        <v>6201</v>
      </c>
      <c r="AK1116" s="5" t="s">
        <v>3481</v>
      </c>
    </row>
    <row r="1117" ht="15.75" customHeight="1">
      <c r="A1117" s="5" t="s">
        <v>10389</v>
      </c>
      <c r="B1117" s="5" t="s">
        <v>3469</v>
      </c>
      <c r="C1117" s="5" t="s">
        <v>3469</v>
      </c>
      <c r="D1117" s="6">
        <v>44200.0</v>
      </c>
      <c r="E1117" s="5">
        <v>346280.0</v>
      </c>
      <c r="F1117" s="5">
        <v>157400.0</v>
      </c>
      <c r="G1117" s="5" t="s">
        <v>1419</v>
      </c>
      <c r="H1117" s="5" t="s">
        <v>480</v>
      </c>
      <c r="I1117" s="5" t="s">
        <v>10187</v>
      </c>
      <c r="J1117" s="5" t="s">
        <v>256</v>
      </c>
      <c r="K1117" s="5" t="s">
        <v>3608</v>
      </c>
      <c r="L1117" s="5" t="s">
        <v>10213</v>
      </c>
      <c r="M1117" s="5" t="s">
        <v>10213</v>
      </c>
      <c r="N1117" s="5" t="s">
        <v>52</v>
      </c>
      <c r="O1117" s="5">
        <v>6.0</v>
      </c>
      <c r="P1117" s="5" t="s">
        <v>10390</v>
      </c>
      <c r="Q1117" s="5" t="s">
        <v>3612</v>
      </c>
      <c r="R1117" s="5">
        <v>299.0</v>
      </c>
      <c r="S1117" s="5" t="s">
        <v>1077</v>
      </c>
      <c r="T1117" s="5">
        <v>1.0</v>
      </c>
      <c r="U1117" s="5" t="s">
        <v>70</v>
      </c>
      <c r="V1117" s="5" t="s">
        <v>10391</v>
      </c>
      <c r="W1117" s="5" t="s">
        <v>52</v>
      </c>
      <c r="X1117" s="5" t="s">
        <v>52</v>
      </c>
      <c r="Y1117" s="5" t="s">
        <v>7484</v>
      </c>
      <c r="Z1117" s="5" t="s">
        <v>10392</v>
      </c>
      <c r="AA1117" s="5" t="s">
        <v>162</v>
      </c>
      <c r="AB1117" s="5" t="s">
        <v>52</v>
      </c>
      <c r="AC1117" s="5" t="s">
        <v>5289</v>
      </c>
      <c r="AD1117" s="5" t="s">
        <v>5290</v>
      </c>
      <c r="AE1117" s="5" t="s">
        <v>5291</v>
      </c>
      <c r="AF1117" s="5" t="s">
        <v>52</v>
      </c>
      <c r="AG1117" s="5" t="s">
        <v>52</v>
      </c>
      <c r="AH1117" s="5" t="s">
        <v>52</v>
      </c>
      <c r="AI1117" s="5" t="s">
        <v>6203</v>
      </c>
      <c r="AJ1117" s="5" t="s">
        <v>7901</v>
      </c>
      <c r="AK1117" s="5" t="s">
        <v>3481</v>
      </c>
    </row>
    <row r="1118" ht="15.75" customHeight="1">
      <c r="A1118" s="5" t="s">
        <v>10393</v>
      </c>
      <c r="B1118" s="5" t="s">
        <v>10394</v>
      </c>
      <c r="C1118" s="5" t="s">
        <v>9961</v>
      </c>
      <c r="D1118" s="6">
        <v>44196.0</v>
      </c>
      <c r="E1118" s="5">
        <v>34628.0</v>
      </c>
      <c r="F1118" s="5">
        <v>15740.0</v>
      </c>
      <c r="G1118" s="5" t="s">
        <v>1103</v>
      </c>
      <c r="H1118" s="5" t="s">
        <v>272</v>
      </c>
      <c r="I1118" s="5" t="s">
        <v>3268</v>
      </c>
      <c r="J1118" s="5" t="s">
        <v>191</v>
      </c>
      <c r="K1118" s="5" t="s">
        <v>10395</v>
      </c>
      <c r="L1118" s="5" t="s">
        <v>10396</v>
      </c>
      <c r="M1118" s="5" t="s">
        <v>9962</v>
      </c>
      <c r="N1118" s="5">
        <v>90248.0</v>
      </c>
      <c r="O1118" s="5">
        <v>1.0</v>
      </c>
      <c r="P1118" s="5" t="s">
        <v>10397</v>
      </c>
      <c r="Q1118" s="5">
        <v>2210.0</v>
      </c>
      <c r="R1118" s="5">
        <v>4.0</v>
      </c>
      <c r="S1118" s="5" t="s">
        <v>53</v>
      </c>
      <c r="T1118" s="5">
        <v>16.0</v>
      </c>
      <c r="U1118" s="5" t="s">
        <v>93</v>
      </c>
      <c r="V1118" s="5" t="s">
        <v>10398</v>
      </c>
      <c r="W1118" s="5" t="s">
        <v>52</v>
      </c>
      <c r="X1118" s="5" t="s">
        <v>52</v>
      </c>
      <c r="Y1118" s="5" t="s">
        <v>10399</v>
      </c>
      <c r="Z1118" s="5" t="s">
        <v>10400</v>
      </c>
      <c r="AA1118" s="5" t="s">
        <v>260</v>
      </c>
      <c r="AB1118" s="5" t="s">
        <v>52</v>
      </c>
      <c r="AC1118" s="5" t="s">
        <v>216</v>
      </c>
      <c r="AD1118" s="5" t="s">
        <v>217</v>
      </c>
      <c r="AE1118" s="5" t="s">
        <v>218</v>
      </c>
      <c r="AF1118" s="5" t="s">
        <v>52</v>
      </c>
      <c r="AG1118" s="5" t="s">
        <v>52</v>
      </c>
      <c r="AH1118" s="5" t="s">
        <v>52</v>
      </c>
      <c r="AI1118" s="5" t="s">
        <v>10401</v>
      </c>
      <c r="AJ1118" s="5" t="s">
        <v>10402</v>
      </c>
      <c r="AK1118" s="5" t="s">
        <v>941</v>
      </c>
    </row>
    <row r="1119" ht="15.75" customHeight="1">
      <c r="A1119" s="5" t="s">
        <v>10403</v>
      </c>
      <c r="B1119" s="5" t="s">
        <v>168</v>
      </c>
      <c r="C1119" s="5" t="s">
        <v>169</v>
      </c>
      <c r="D1119" s="6">
        <v>44195.0</v>
      </c>
      <c r="E1119" s="5">
        <v>39600.0</v>
      </c>
      <c r="F1119" s="5">
        <v>18000.0</v>
      </c>
      <c r="G1119" s="5" t="s">
        <v>3378</v>
      </c>
      <c r="H1119" s="5" t="s">
        <v>272</v>
      </c>
      <c r="I1119" s="5" t="s">
        <v>10404</v>
      </c>
      <c r="J1119" s="5" t="s">
        <v>3378</v>
      </c>
      <c r="K1119" s="5" t="s">
        <v>10405</v>
      </c>
      <c r="L1119" s="5" t="s">
        <v>174</v>
      </c>
      <c r="M1119" s="5" t="s">
        <v>10406</v>
      </c>
      <c r="N1119" s="5" t="s">
        <v>52</v>
      </c>
      <c r="O1119" s="5">
        <v>1.0</v>
      </c>
      <c r="P1119" s="5" t="s">
        <v>10407</v>
      </c>
      <c r="Q1119" s="5">
        <v>4510.0</v>
      </c>
      <c r="R1119" s="5">
        <v>11393.0</v>
      </c>
      <c r="S1119" s="5" t="s">
        <v>115</v>
      </c>
      <c r="T1119" s="5">
        <v>0.0</v>
      </c>
      <c r="U1119" s="5" t="s">
        <v>52</v>
      </c>
      <c r="V1119" s="5" t="s">
        <v>10408</v>
      </c>
      <c r="W1119" s="5" t="s">
        <v>52</v>
      </c>
      <c r="X1119" s="5" t="s">
        <v>52</v>
      </c>
      <c r="Y1119" s="5" t="s">
        <v>2698</v>
      </c>
      <c r="Z1119" s="5" t="s">
        <v>10409</v>
      </c>
      <c r="AA1119" s="5" t="s">
        <v>1734</v>
      </c>
      <c r="AB1119" s="5" t="s">
        <v>52</v>
      </c>
      <c r="AC1119" s="5" t="s">
        <v>181</v>
      </c>
      <c r="AD1119" s="5" t="s">
        <v>182</v>
      </c>
      <c r="AE1119" s="5" t="s">
        <v>183</v>
      </c>
      <c r="AF1119" s="5" t="s">
        <v>52</v>
      </c>
      <c r="AG1119" s="5" t="s">
        <v>52</v>
      </c>
      <c r="AH1119" s="5" t="s">
        <v>184</v>
      </c>
      <c r="AI1119" s="5" t="s">
        <v>168</v>
      </c>
      <c r="AJ1119" s="5" t="s">
        <v>174</v>
      </c>
      <c r="AK1119" s="5" t="s">
        <v>185</v>
      </c>
    </row>
    <row r="1120" ht="15.75" customHeight="1">
      <c r="A1120" s="5" t="s">
        <v>10410</v>
      </c>
      <c r="B1120" s="5" t="s">
        <v>168</v>
      </c>
      <c r="C1120" s="5" t="s">
        <v>169</v>
      </c>
      <c r="D1120" s="6">
        <v>44195.0</v>
      </c>
      <c r="E1120" s="5">
        <v>39600.0</v>
      </c>
      <c r="F1120" s="5">
        <v>18000.0</v>
      </c>
      <c r="G1120" s="5" t="s">
        <v>3378</v>
      </c>
      <c r="H1120" s="5" t="s">
        <v>272</v>
      </c>
      <c r="I1120" s="5" t="s">
        <v>10404</v>
      </c>
      <c r="J1120" s="5" t="s">
        <v>3378</v>
      </c>
      <c r="K1120" s="5" t="s">
        <v>4975</v>
      </c>
      <c r="L1120" s="5" t="s">
        <v>174</v>
      </c>
      <c r="M1120" s="5" t="s">
        <v>175</v>
      </c>
      <c r="N1120" s="5" t="s">
        <v>52</v>
      </c>
      <c r="O1120" s="5">
        <v>1.0</v>
      </c>
      <c r="P1120" s="5" t="s">
        <v>10411</v>
      </c>
      <c r="Q1120" s="5">
        <v>4510.0</v>
      </c>
      <c r="R1120" s="5">
        <v>14840.0</v>
      </c>
      <c r="S1120" s="5" t="s">
        <v>115</v>
      </c>
      <c r="T1120" s="5">
        <v>0.0</v>
      </c>
      <c r="U1120" s="5" t="s">
        <v>52</v>
      </c>
      <c r="V1120" s="5" t="s">
        <v>10412</v>
      </c>
      <c r="W1120" s="5" t="s">
        <v>52</v>
      </c>
      <c r="X1120" s="5" t="s">
        <v>52</v>
      </c>
      <c r="Y1120" s="5" t="s">
        <v>2698</v>
      </c>
      <c r="Z1120" s="5" t="s">
        <v>10413</v>
      </c>
      <c r="AA1120" s="5" t="s">
        <v>1734</v>
      </c>
      <c r="AB1120" s="5" t="s">
        <v>52</v>
      </c>
      <c r="AC1120" s="5" t="s">
        <v>181</v>
      </c>
      <c r="AD1120" s="5" t="s">
        <v>182</v>
      </c>
      <c r="AE1120" s="5" t="s">
        <v>183</v>
      </c>
      <c r="AF1120" s="5" t="s">
        <v>52</v>
      </c>
      <c r="AG1120" s="5" t="s">
        <v>52</v>
      </c>
      <c r="AH1120" s="5" t="s">
        <v>184</v>
      </c>
      <c r="AI1120" s="5" t="s">
        <v>168</v>
      </c>
      <c r="AJ1120" s="5" t="s">
        <v>174</v>
      </c>
      <c r="AK1120" s="5" t="s">
        <v>185</v>
      </c>
    </row>
    <row r="1121" ht="15.75" customHeight="1">
      <c r="A1121" s="5" t="s">
        <v>10414</v>
      </c>
      <c r="B1121" s="5" t="s">
        <v>10266</v>
      </c>
      <c r="C1121" s="5" t="s">
        <v>10267</v>
      </c>
      <c r="D1121" s="6">
        <v>44194.0</v>
      </c>
      <c r="E1121" s="5">
        <v>61338.0</v>
      </c>
      <c r="F1121" s="5">
        <v>27881.0</v>
      </c>
      <c r="G1121" s="5" t="s">
        <v>3867</v>
      </c>
      <c r="H1121" s="5" t="s">
        <v>189</v>
      </c>
      <c r="I1121" s="5" t="s">
        <v>10415</v>
      </c>
      <c r="J1121" s="5" t="s">
        <v>532</v>
      </c>
      <c r="K1121" s="5" t="s">
        <v>10416</v>
      </c>
      <c r="L1121" s="5" t="s">
        <v>10269</v>
      </c>
      <c r="M1121" s="5" t="s">
        <v>10270</v>
      </c>
      <c r="N1121" s="5">
        <v>33133.0</v>
      </c>
      <c r="O1121" s="5">
        <v>1.0</v>
      </c>
      <c r="P1121" s="5" t="s">
        <v>10417</v>
      </c>
      <c r="Q1121" s="5">
        <v>4510.0</v>
      </c>
      <c r="R1121" s="5">
        <v>18.0</v>
      </c>
      <c r="S1121" s="5" t="s">
        <v>53</v>
      </c>
      <c r="T1121" s="5">
        <v>51.0</v>
      </c>
      <c r="U1121" s="5" t="s">
        <v>93</v>
      </c>
      <c r="V1121" s="5" t="s">
        <v>10418</v>
      </c>
      <c r="W1121" s="5" t="s">
        <v>52</v>
      </c>
      <c r="X1121" s="5" t="s">
        <v>52</v>
      </c>
      <c r="Y1121" s="5" t="s">
        <v>10366</v>
      </c>
      <c r="Z1121" s="5" t="s">
        <v>10419</v>
      </c>
      <c r="AA1121" s="5" t="s">
        <v>235</v>
      </c>
      <c r="AB1121" s="5" t="s">
        <v>52</v>
      </c>
      <c r="AC1121" s="5" t="s">
        <v>216</v>
      </c>
      <c r="AD1121" s="5" t="s">
        <v>217</v>
      </c>
      <c r="AE1121" s="5" t="s">
        <v>218</v>
      </c>
      <c r="AF1121" s="5" t="s">
        <v>52</v>
      </c>
      <c r="AG1121" s="5" t="s">
        <v>52</v>
      </c>
      <c r="AH1121" s="5" t="s">
        <v>52</v>
      </c>
      <c r="AI1121" s="5" t="s">
        <v>10275</v>
      </c>
      <c r="AJ1121" s="5" t="s">
        <v>10276</v>
      </c>
      <c r="AK1121" s="5" t="s">
        <v>336</v>
      </c>
    </row>
    <row r="1122" ht="15.75" customHeight="1">
      <c r="A1122" s="5" t="s">
        <v>10420</v>
      </c>
      <c r="B1122" s="5" t="s">
        <v>10421</v>
      </c>
      <c r="C1122" s="5" t="s">
        <v>10422</v>
      </c>
      <c r="D1122" s="6">
        <v>44193.0</v>
      </c>
      <c r="E1122" s="5">
        <v>24398.0</v>
      </c>
      <c r="F1122" s="5">
        <v>11090.0</v>
      </c>
      <c r="G1122" s="5" t="s">
        <v>556</v>
      </c>
      <c r="H1122" s="5" t="s">
        <v>149</v>
      </c>
      <c r="I1122" s="5" t="s">
        <v>10423</v>
      </c>
      <c r="J1122" s="5" t="s">
        <v>558</v>
      </c>
      <c r="K1122" s="5" t="s">
        <v>10424</v>
      </c>
      <c r="L1122" s="5" t="s">
        <v>10425</v>
      </c>
      <c r="M1122" s="5" t="s">
        <v>10426</v>
      </c>
      <c r="N1122" s="5">
        <v>20109.0</v>
      </c>
      <c r="O1122" s="5">
        <v>1.0</v>
      </c>
      <c r="P1122" s="5" t="s">
        <v>10427</v>
      </c>
      <c r="Q1122" s="5" t="s">
        <v>91</v>
      </c>
      <c r="R1122" s="5">
        <v>438.0</v>
      </c>
      <c r="S1122" s="5" t="s">
        <v>115</v>
      </c>
      <c r="T1122" s="5">
        <v>70.0</v>
      </c>
      <c r="U1122" s="5" t="s">
        <v>93</v>
      </c>
      <c r="V1122" s="5" t="s">
        <v>10428</v>
      </c>
      <c r="W1122" s="5" t="s">
        <v>52</v>
      </c>
      <c r="X1122" s="5" t="s">
        <v>52</v>
      </c>
      <c r="Y1122" s="5" t="s">
        <v>10429</v>
      </c>
      <c r="Z1122" s="5" t="s">
        <v>10430</v>
      </c>
      <c r="AA1122" s="5" t="s">
        <v>1553</v>
      </c>
      <c r="AB1122" s="5" t="s">
        <v>52</v>
      </c>
      <c r="AC1122" s="5" t="s">
        <v>565</v>
      </c>
      <c r="AD1122" s="5" t="s">
        <v>566</v>
      </c>
      <c r="AE1122" s="5" t="s">
        <v>567</v>
      </c>
      <c r="AF1122" s="5" t="s">
        <v>52</v>
      </c>
      <c r="AG1122" s="5" t="s">
        <v>52</v>
      </c>
      <c r="AH1122" s="5" t="s">
        <v>568</v>
      </c>
      <c r="AI1122" s="5" t="s">
        <v>10421</v>
      </c>
      <c r="AJ1122" s="5" t="s">
        <v>10425</v>
      </c>
      <c r="AK1122" s="5" t="s">
        <v>286</v>
      </c>
    </row>
    <row r="1123" ht="15.75" customHeight="1">
      <c r="A1123" s="5" t="s">
        <v>10431</v>
      </c>
      <c r="B1123" s="5" t="s">
        <v>10421</v>
      </c>
      <c r="C1123" s="5" t="s">
        <v>10422</v>
      </c>
      <c r="D1123" s="6">
        <v>44193.0</v>
      </c>
      <c r="E1123" s="5">
        <v>24752.0</v>
      </c>
      <c r="F1123" s="5">
        <v>11251.0</v>
      </c>
      <c r="G1123" s="5" t="s">
        <v>556</v>
      </c>
      <c r="H1123" s="5" t="s">
        <v>149</v>
      </c>
      <c r="I1123" s="5" t="s">
        <v>10423</v>
      </c>
      <c r="J1123" s="5" t="s">
        <v>558</v>
      </c>
      <c r="K1123" s="5" t="s">
        <v>10432</v>
      </c>
      <c r="L1123" s="5" t="s">
        <v>10425</v>
      </c>
      <c r="M1123" s="5" t="s">
        <v>10426</v>
      </c>
      <c r="N1123" s="5">
        <v>20109.0</v>
      </c>
      <c r="O1123" s="5">
        <v>1.0</v>
      </c>
      <c r="P1123" s="5" t="s">
        <v>10433</v>
      </c>
      <c r="Q1123" s="5" t="s">
        <v>211</v>
      </c>
      <c r="R1123" s="5">
        <v>597.0</v>
      </c>
      <c r="S1123" s="5" t="s">
        <v>115</v>
      </c>
      <c r="T1123" s="5">
        <v>70.0</v>
      </c>
      <c r="U1123" s="5" t="s">
        <v>93</v>
      </c>
      <c r="V1123" s="5" t="s">
        <v>10434</v>
      </c>
      <c r="W1123" s="5" t="s">
        <v>52</v>
      </c>
      <c r="X1123" s="5" t="s">
        <v>52</v>
      </c>
      <c r="Y1123" s="5" t="s">
        <v>10429</v>
      </c>
      <c r="Z1123" s="5" t="s">
        <v>10435</v>
      </c>
      <c r="AA1123" s="5" t="s">
        <v>1553</v>
      </c>
      <c r="AB1123" s="5" t="s">
        <v>52</v>
      </c>
      <c r="AC1123" s="5" t="s">
        <v>565</v>
      </c>
      <c r="AD1123" s="5" t="s">
        <v>566</v>
      </c>
      <c r="AE1123" s="5" t="s">
        <v>567</v>
      </c>
      <c r="AF1123" s="5" t="s">
        <v>52</v>
      </c>
      <c r="AG1123" s="5" t="s">
        <v>52</v>
      </c>
      <c r="AH1123" s="5" t="s">
        <v>568</v>
      </c>
      <c r="AI1123" s="5" t="s">
        <v>10421</v>
      </c>
      <c r="AJ1123" s="5" t="s">
        <v>10425</v>
      </c>
      <c r="AK1123" s="5" t="s">
        <v>286</v>
      </c>
    </row>
    <row r="1124" ht="15.75" customHeight="1">
      <c r="A1124" s="5" t="s">
        <v>10436</v>
      </c>
      <c r="B1124" s="5" t="s">
        <v>10034</v>
      </c>
      <c r="C1124" s="5" t="s">
        <v>5603</v>
      </c>
      <c r="D1124" s="6">
        <v>44193.0</v>
      </c>
      <c r="E1124" s="5">
        <v>192808.0</v>
      </c>
      <c r="F1124" s="5">
        <v>87640.0</v>
      </c>
      <c r="G1124" s="5" t="s">
        <v>1419</v>
      </c>
      <c r="H1124" s="5" t="s">
        <v>480</v>
      </c>
      <c r="I1124" s="5" t="s">
        <v>10437</v>
      </c>
      <c r="J1124" s="5" t="s">
        <v>256</v>
      </c>
      <c r="K1124" s="5" t="s">
        <v>207</v>
      </c>
      <c r="L1124" s="5" t="s">
        <v>10438</v>
      </c>
      <c r="M1124" s="5" t="s">
        <v>10439</v>
      </c>
      <c r="N1124" s="5" t="s">
        <v>52</v>
      </c>
      <c r="O1124" s="5">
        <v>3.0</v>
      </c>
      <c r="P1124" s="5" t="s">
        <v>10440</v>
      </c>
      <c r="Q1124" s="5" t="s">
        <v>2229</v>
      </c>
      <c r="R1124" s="5">
        <v>160.0</v>
      </c>
      <c r="S1124" s="5" t="s">
        <v>115</v>
      </c>
      <c r="T1124" s="5">
        <v>0.0</v>
      </c>
      <c r="U1124" s="5" t="s">
        <v>70</v>
      </c>
      <c r="V1124" s="5" t="s">
        <v>10441</v>
      </c>
      <c r="W1124" s="5" t="s">
        <v>52</v>
      </c>
      <c r="X1124" s="5" t="s">
        <v>52</v>
      </c>
      <c r="Y1124" s="5" t="s">
        <v>10442</v>
      </c>
      <c r="Z1124" s="5" t="s">
        <v>10443</v>
      </c>
      <c r="AA1124" s="5" t="s">
        <v>119</v>
      </c>
      <c r="AB1124" s="5" t="s">
        <v>52</v>
      </c>
      <c r="AC1124" s="5" t="s">
        <v>398</v>
      </c>
      <c r="AD1124" s="5" t="s">
        <v>399</v>
      </c>
      <c r="AE1124" s="5" t="s">
        <v>400</v>
      </c>
      <c r="AF1124" s="5" t="s">
        <v>401</v>
      </c>
      <c r="AG1124" s="5">
        <v>23502.0</v>
      </c>
      <c r="AH1124" s="5" t="s">
        <v>402</v>
      </c>
      <c r="AI1124" s="5" t="s">
        <v>7243</v>
      </c>
      <c r="AJ1124" s="5" t="s">
        <v>7244</v>
      </c>
      <c r="AK1124" s="5" t="s">
        <v>1428</v>
      </c>
    </row>
    <row r="1125" ht="15.75" customHeight="1">
      <c r="A1125" s="5" t="s">
        <v>10444</v>
      </c>
      <c r="B1125" s="5" t="s">
        <v>10445</v>
      </c>
      <c r="C1125" s="5" t="s">
        <v>102</v>
      </c>
      <c r="D1125" s="6">
        <v>44192.0</v>
      </c>
      <c r="E1125" s="5">
        <v>52472.0</v>
      </c>
      <c r="F1125" s="5">
        <v>23851.0</v>
      </c>
      <c r="G1125" s="5" t="s">
        <v>2389</v>
      </c>
      <c r="H1125" s="5" t="s">
        <v>1069</v>
      </c>
      <c r="I1125" s="5" t="s">
        <v>10446</v>
      </c>
      <c r="J1125" s="5" t="s">
        <v>2391</v>
      </c>
      <c r="K1125" s="5" t="s">
        <v>10447</v>
      </c>
      <c r="L1125" s="5" t="s">
        <v>10448</v>
      </c>
      <c r="M1125" s="5" t="s">
        <v>102</v>
      </c>
      <c r="N1125" s="5">
        <v>33301.0</v>
      </c>
      <c r="O1125" s="5">
        <v>1.0</v>
      </c>
      <c r="P1125" s="5" t="s">
        <v>10449</v>
      </c>
      <c r="Q1125" s="5">
        <v>4532.0</v>
      </c>
      <c r="R1125" s="5">
        <v>4679.0</v>
      </c>
      <c r="S1125" s="5" t="s">
        <v>69</v>
      </c>
      <c r="T1125" s="5">
        <v>47.0</v>
      </c>
      <c r="U1125" s="5" t="s">
        <v>93</v>
      </c>
      <c r="V1125" s="5" t="s">
        <v>10450</v>
      </c>
      <c r="W1125" s="5" t="s">
        <v>52</v>
      </c>
      <c r="X1125" s="5" t="s">
        <v>52</v>
      </c>
      <c r="Y1125" s="5" t="s">
        <v>10451</v>
      </c>
      <c r="Z1125" s="5" t="s">
        <v>10452</v>
      </c>
      <c r="AA1125" s="5" t="s">
        <v>200</v>
      </c>
      <c r="AB1125" s="5" t="s">
        <v>52</v>
      </c>
      <c r="AC1125" s="5" t="s">
        <v>216</v>
      </c>
      <c r="AD1125" s="5" t="s">
        <v>217</v>
      </c>
      <c r="AE1125" s="5" t="s">
        <v>218</v>
      </c>
      <c r="AF1125" s="5" t="s">
        <v>52</v>
      </c>
      <c r="AG1125" s="5" t="s">
        <v>52</v>
      </c>
      <c r="AH1125" s="5" t="s">
        <v>52</v>
      </c>
      <c r="AI1125" s="5" t="s">
        <v>10453</v>
      </c>
      <c r="AJ1125" s="5" t="s">
        <v>10454</v>
      </c>
      <c r="AK1125" s="5" t="s">
        <v>10455</v>
      </c>
    </row>
    <row r="1126" ht="15.75" customHeight="1">
      <c r="A1126" s="5" t="s">
        <v>10456</v>
      </c>
      <c r="B1126" s="5" t="s">
        <v>10457</v>
      </c>
      <c r="C1126" s="5" t="s">
        <v>10458</v>
      </c>
      <c r="D1126" s="6">
        <v>44189.0</v>
      </c>
      <c r="E1126" s="5">
        <v>13345.0</v>
      </c>
      <c r="F1126" s="5">
        <v>6066.0</v>
      </c>
      <c r="G1126" s="5" t="s">
        <v>6227</v>
      </c>
      <c r="H1126" s="5" t="s">
        <v>45</v>
      </c>
      <c r="I1126" s="5" t="s">
        <v>7229</v>
      </c>
      <c r="J1126" s="5" t="s">
        <v>424</v>
      </c>
      <c r="K1126" s="5" t="s">
        <v>10459</v>
      </c>
      <c r="L1126" s="5" t="s">
        <v>10460</v>
      </c>
      <c r="M1126" s="5" t="s">
        <v>10461</v>
      </c>
      <c r="N1126" s="5">
        <v>54703.0</v>
      </c>
      <c r="O1126" s="5">
        <v>1.0</v>
      </c>
      <c r="P1126" s="5" t="s">
        <v>10462</v>
      </c>
      <c r="Q1126" s="5" t="s">
        <v>52</v>
      </c>
      <c r="R1126" s="5">
        <v>575.0</v>
      </c>
      <c r="S1126" s="5" t="s">
        <v>53</v>
      </c>
      <c r="T1126" s="5">
        <v>0.0</v>
      </c>
      <c r="U1126" s="5" t="s">
        <v>52</v>
      </c>
      <c r="V1126" s="5" t="s">
        <v>10463</v>
      </c>
      <c r="W1126" s="5" t="s">
        <v>55</v>
      </c>
      <c r="X1126" s="5" t="s">
        <v>10464</v>
      </c>
      <c r="Y1126" s="5">
        <v>146.0</v>
      </c>
      <c r="Z1126" s="5" t="s">
        <v>10465</v>
      </c>
      <c r="AA1126" s="5" t="s">
        <v>2743</v>
      </c>
      <c r="AB1126" s="5" t="s">
        <v>52</v>
      </c>
      <c r="AC1126" s="5" t="s">
        <v>4164</v>
      </c>
      <c r="AD1126" s="5" t="s">
        <v>4165</v>
      </c>
      <c r="AE1126" s="5" t="s">
        <v>4166</v>
      </c>
      <c r="AF1126" s="5" t="s">
        <v>4167</v>
      </c>
      <c r="AG1126" s="5">
        <v>55347.0</v>
      </c>
      <c r="AH1126" s="5" t="s">
        <v>4168</v>
      </c>
      <c r="AI1126" s="5" t="s">
        <v>102</v>
      </c>
      <c r="AJ1126" s="5" t="s">
        <v>102</v>
      </c>
      <c r="AK1126" s="5" t="s">
        <v>10466</v>
      </c>
    </row>
    <row r="1127" ht="15.75" customHeight="1">
      <c r="A1127" s="5" t="s">
        <v>10467</v>
      </c>
      <c r="B1127" s="5" t="s">
        <v>10029</v>
      </c>
      <c r="C1127" s="5" t="s">
        <v>1222</v>
      </c>
      <c r="D1127" s="6">
        <v>44189.0</v>
      </c>
      <c r="E1127" s="5">
        <v>12593.0</v>
      </c>
      <c r="F1127" s="5">
        <v>5724.0</v>
      </c>
      <c r="G1127" s="5" t="s">
        <v>107</v>
      </c>
      <c r="H1127" s="5" t="s">
        <v>189</v>
      </c>
      <c r="I1127" s="5" t="s">
        <v>10468</v>
      </c>
      <c r="J1127" s="5" t="s">
        <v>109</v>
      </c>
      <c r="K1127" s="5" t="s">
        <v>10469</v>
      </c>
      <c r="L1127" s="5" t="s">
        <v>10032</v>
      </c>
      <c r="M1127" s="5" t="s">
        <v>10470</v>
      </c>
      <c r="N1127" s="5" t="s">
        <v>52</v>
      </c>
      <c r="O1127" s="5">
        <v>1.0</v>
      </c>
      <c r="P1127" s="5" t="s">
        <v>10471</v>
      </c>
      <c r="Q1127" s="5">
        <v>4310.0</v>
      </c>
      <c r="R1127" s="5">
        <v>11.0</v>
      </c>
      <c r="S1127" s="5" t="s">
        <v>115</v>
      </c>
      <c r="T1127" s="5">
        <v>0.0</v>
      </c>
      <c r="U1127" s="5" t="s">
        <v>52</v>
      </c>
      <c r="V1127" s="5" t="s">
        <v>10472</v>
      </c>
      <c r="W1127" s="5" t="s">
        <v>71</v>
      </c>
      <c r="X1127" s="5" t="s">
        <v>52</v>
      </c>
      <c r="Y1127" s="5" t="s">
        <v>6852</v>
      </c>
      <c r="Z1127" s="5">
        <v>5279787.0</v>
      </c>
      <c r="AA1127" s="5" t="s">
        <v>730</v>
      </c>
      <c r="AB1127" s="5" t="s">
        <v>52</v>
      </c>
      <c r="AC1127" s="5" t="s">
        <v>10473</v>
      </c>
      <c r="AD1127" s="5" t="s">
        <v>10474</v>
      </c>
      <c r="AE1127" s="5" t="s">
        <v>10475</v>
      </c>
      <c r="AF1127" s="5" t="s">
        <v>265</v>
      </c>
      <c r="AG1127" s="5">
        <v>33602.0</v>
      </c>
      <c r="AH1127" s="5" t="s">
        <v>10476</v>
      </c>
      <c r="AI1127" s="5" t="s">
        <v>10477</v>
      </c>
      <c r="AJ1127" s="5" t="s">
        <v>10029</v>
      </c>
      <c r="AK1127" s="5" t="s">
        <v>10478</v>
      </c>
    </row>
    <row r="1128" ht="15.75" customHeight="1">
      <c r="A1128" s="5" t="s">
        <v>10479</v>
      </c>
      <c r="B1128" s="5" t="s">
        <v>10480</v>
      </c>
      <c r="C1128" s="5" t="s">
        <v>10480</v>
      </c>
      <c r="D1128" s="6">
        <v>44189.0</v>
      </c>
      <c r="E1128" s="5">
        <v>5716.0</v>
      </c>
      <c r="F1128" s="5">
        <v>2598.0</v>
      </c>
      <c r="G1128" s="5" t="s">
        <v>107</v>
      </c>
      <c r="H1128" s="5" t="s">
        <v>189</v>
      </c>
      <c r="I1128" s="5" t="s">
        <v>10468</v>
      </c>
      <c r="J1128" s="5" t="s">
        <v>109</v>
      </c>
      <c r="K1128" s="5" t="s">
        <v>3109</v>
      </c>
      <c r="L1128" s="5" t="s">
        <v>10481</v>
      </c>
      <c r="M1128" s="5" t="s">
        <v>10482</v>
      </c>
      <c r="N1128" s="5">
        <v>62269.0</v>
      </c>
      <c r="O1128" s="5">
        <v>1.0</v>
      </c>
      <c r="P1128" s="5" t="s">
        <v>10471</v>
      </c>
      <c r="Q1128" s="5">
        <v>4310.0</v>
      </c>
      <c r="R1128" s="5">
        <v>4.0</v>
      </c>
      <c r="S1128" s="5" t="s">
        <v>115</v>
      </c>
      <c r="T1128" s="5">
        <v>0.0</v>
      </c>
      <c r="U1128" s="5" t="s">
        <v>52</v>
      </c>
      <c r="V1128" s="5" t="s">
        <v>10483</v>
      </c>
      <c r="W1128" s="5" t="s">
        <v>55</v>
      </c>
      <c r="X1128" s="5" t="s">
        <v>10472</v>
      </c>
      <c r="Y1128" s="5" t="s">
        <v>6852</v>
      </c>
      <c r="Z1128" s="5">
        <v>5279787.0</v>
      </c>
      <c r="AA1128" s="5" t="s">
        <v>730</v>
      </c>
      <c r="AB1128" s="5" t="s">
        <v>52</v>
      </c>
      <c r="AC1128" s="5" t="s">
        <v>10473</v>
      </c>
      <c r="AD1128" s="5" t="s">
        <v>10474</v>
      </c>
      <c r="AE1128" s="5" t="s">
        <v>10475</v>
      </c>
      <c r="AF1128" s="5" t="s">
        <v>265</v>
      </c>
      <c r="AG1128" s="5">
        <v>33602.0</v>
      </c>
      <c r="AH1128" s="5" t="s">
        <v>10476</v>
      </c>
      <c r="AI1128" s="5" t="s">
        <v>102</v>
      </c>
      <c r="AJ1128" s="5" t="s">
        <v>102</v>
      </c>
      <c r="AK1128" s="5" t="s">
        <v>10478</v>
      </c>
    </row>
    <row r="1129" ht="15.75" customHeight="1">
      <c r="A1129" s="5" t="s">
        <v>10484</v>
      </c>
      <c r="B1129" s="5" t="s">
        <v>10485</v>
      </c>
      <c r="C1129" s="5" t="s">
        <v>9609</v>
      </c>
      <c r="D1129" s="6">
        <v>44186.0</v>
      </c>
      <c r="E1129" s="5">
        <v>100584.0</v>
      </c>
      <c r="F1129" s="5">
        <v>45720.0</v>
      </c>
      <c r="G1129" s="5" t="s">
        <v>1419</v>
      </c>
      <c r="H1129" s="5" t="s">
        <v>480</v>
      </c>
      <c r="I1129" s="5" t="s">
        <v>3108</v>
      </c>
      <c r="J1129" s="5" t="s">
        <v>256</v>
      </c>
      <c r="K1129" s="5" t="s">
        <v>10486</v>
      </c>
      <c r="L1129" s="5" t="s">
        <v>10487</v>
      </c>
      <c r="M1129" s="5" t="s">
        <v>10488</v>
      </c>
      <c r="N1129" s="5" t="s">
        <v>52</v>
      </c>
      <c r="O1129" s="5">
        <v>2.0</v>
      </c>
      <c r="P1129" s="5" t="s">
        <v>10489</v>
      </c>
      <c r="Q1129" s="5" t="s">
        <v>10490</v>
      </c>
      <c r="R1129" s="5">
        <v>22.0</v>
      </c>
      <c r="S1129" s="5" t="s">
        <v>53</v>
      </c>
      <c r="T1129" s="5">
        <v>0.0</v>
      </c>
      <c r="U1129" s="5" t="s">
        <v>52</v>
      </c>
      <c r="V1129" s="5" t="s">
        <v>10491</v>
      </c>
      <c r="W1129" s="5" t="s">
        <v>52</v>
      </c>
      <c r="X1129" s="5" t="s">
        <v>52</v>
      </c>
      <c r="Y1129" s="5" t="s">
        <v>10492</v>
      </c>
      <c r="Z1129" s="5" t="s">
        <v>10493</v>
      </c>
      <c r="AA1129" s="5" t="s">
        <v>180</v>
      </c>
      <c r="AB1129" s="5" t="s">
        <v>52</v>
      </c>
      <c r="AC1129" s="5" t="s">
        <v>3589</v>
      </c>
      <c r="AD1129" s="5" t="s">
        <v>3590</v>
      </c>
      <c r="AE1129" s="5" t="s">
        <v>3591</v>
      </c>
      <c r="AF1129" s="5" t="s">
        <v>52</v>
      </c>
      <c r="AG1129" s="5" t="s">
        <v>52</v>
      </c>
      <c r="AH1129" s="5" t="s">
        <v>3592</v>
      </c>
      <c r="AI1129" s="5" t="s">
        <v>10485</v>
      </c>
      <c r="AJ1129" s="5" t="s">
        <v>10494</v>
      </c>
      <c r="AK1129" s="5" t="s">
        <v>10162</v>
      </c>
    </row>
    <row r="1130" ht="15.75" customHeight="1">
      <c r="A1130" s="5" t="s">
        <v>10495</v>
      </c>
      <c r="B1130" s="5" t="s">
        <v>9358</v>
      </c>
      <c r="C1130" s="5" t="s">
        <v>169</v>
      </c>
      <c r="D1130" s="6">
        <v>44185.0</v>
      </c>
      <c r="E1130" s="5">
        <v>16977.0</v>
      </c>
      <c r="F1130" s="5">
        <v>7717.0</v>
      </c>
      <c r="G1130" s="5" t="s">
        <v>412</v>
      </c>
      <c r="H1130" s="5" t="s">
        <v>530</v>
      </c>
      <c r="I1130" s="5" t="s">
        <v>1313</v>
      </c>
      <c r="J1130" s="5" t="s">
        <v>414</v>
      </c>
      <c r="K1130" s="5" t="s">
        <v>207</v>
      </c>
      <c r="L1130" s="5" t="s">
        <v>9360</v>
      </c>
      <c r="M1130" s="5" t="s">
        <v>7677</v>
      </c>
      <c r="N1130" s="5">
        <v>2048.0</v>
      </c>
      <c r="O1130" s="5">
        <v>1.0</v>
      </c>
      <c r="P1130" s="5" t="s">
        <v>10496</v>
      </c>
      <c r="Q1130" s="5">
        <v>2210.0</v>
      </c>
      <c r="R1130" s="5">
        <v>868.0</v>
      </c>
      <c r="S1130" s="5" t="s">
        <v>53</v>
      </c>
      <c r="T1130" s="5">
        <v>28.0</v>
      </c>
      <c r="U1130" s="5" t="s">
        <v>93</v>
      </c>
      <c r="V1130" s="5" t="s">
        <v>10497</v>
      </c>
      <c r="W1130" s="5" t="s">
        <v>52</v>
      </c>
      <c r="X1130" s="5" t="s">
        <v>52</v>
      </c>
      <c r="Y1130" s="5" t="s">
        <v>10498</v>
      </c>
      <c r="Z1130" s="5" t="s">
        <v>10499</v>
      </c>
      <c r="AA1130" s="5" t="s">
        <v>235</v>
      </c>
      <c r="AB1130" s="5" t="s">
        <v>52</v>
      </c>
      <c r="AC1130" s="5" t="s">
        <v>216</v>
      </c>
      <c r="AD1130" s="5" t="s">
        <v>217</v>
      </c>
      <c r="AE1130" s="5" t="s">
        <v>218</v>
      </c>
      <c r="AF1130" s="5" t="s">
        <v>52</v>
      </c>
      <c r="AG1130" s="5" t="s">
        <v>52</v>
      </c>
      <c r="AH1130" s="5" t="s">
        <v>52</v>
      </c>
      <c r="AI1130" s="5" t="s">
        <v>64</v>
      </c>
      <c r="AJ1130" s="5" t="s">
        <v>9364</v>
      </c>
      <c r="AK1130" s="5" t="s">
        <v>79</v>
      </c>
    </row>
    <row r="1131" ht="15.75" customHeight="1">
      <c r="A1131" s="5" t="s">
        <v>10500</v>
      </c>
      <c r="B1131" s="5" t="s">
        <v>10501</v>
      </c>
      <c r="C1131" s="5" t="s">
        <v>10501</v>
      </c>
      <c r="D1131" s="6">
        <v>44184.0</v>
      </c>
      <c r="E1131" s="5">
        <v>4403.0</v>
      </c>
      <c r="F1131" s="5">
        <v>2001.0</v>
      </c>
      <c r="G1131" s="5" t="s">
        <v>579</v>
      </c>
      <c r="H1131" s="5" t="s">
        <v>189</v>
      </c>
      <c r="I1131" s="5" t="s">
        <v>10502</v>
      </c>
      <c r="J1131" s="5" t="s">
        <v>581</v>
      </c>
      <c r="K1131" s="5" t="s">
        <v>391</v>
      </c>
      <c r="L1131" s="5" t="s">
        <v>10503</v>
      </c>
      <c r="M1131" s="5" t="s">
        <v>10504</v>
      </c>
      <c r="N1131" s="5">
        <v>85777.0</v>
      </c>
      <c r="O1131" s="5">
        <v>1.0</v>
      </c>
      <c r="P1131" s="5" t="s">
        <v>10505</v>
      </c>
      <c r="Q1131" s="5" t="s">
        <v>1563</v>
      </c>
      <c r="R1131" s="5">
        <v>3.0</v>
      </c>
      <c r="S1131" s="5" t="s">
        <v>10506</v>
      </c>
      <c r="T1131" s="5">
        <v>16.0</v>
      </c>
      <c r="U1131" s="5" t="s">
        <v>70</v>
      </c>
      <c r="V1131" s="5" t="s">
        <v>10507</v>
      </c>
      <c r="W1131" s="5" t="s">
        <v>55</v>
      </c>
      <c r="X1131" s="5" t="s">
        <v>10508</v>
      </c>
      <c r="Y1131" s="5" t="s">
        <v>10498</v>
      </c>
      <c r="Z1131" s="5">
        <v>19923.0</v>
      </c>
      <c r="AA1131" s="5" t="s">
        <v>730</v>
      </c>
      <c r="AB1131" s="5" t="s">
        <v>52</v>
      </c>
      <c r="AC1131" s="5" t="s">
        <v>1566</v>
      </c>
      <c r="AD1131" s="5" t="s">
        <v>1567</v>
      </c>
      <c r="AE1131" s="5" t="s">
        <v>1568</v>
      </c>
      <c r="AF1131" s="5" t="s">
        <v>1569</v>
      </c>
      <c r="AG1131" s="5">
        <v>60025.0</v>
      </c>
      <c r="AH1131" s="5" t="s">
        <v>1570</v>
      </c>
      <c r="AI1131" s="5" t="s">
        <v>10501</v>
      </c>
      <c r="AJ1131" s="5" t="s">
        <v>10509</v>
      </c>
      <c r="AK1131" s="5" t="s">
        <v>1573</v>
      </c>
    </row>
    <row r="1132" ht="15.75" customHeight="1">
      <c r="A1132" s="5" t="s">
        <v>10510</v>
      </c>
      <c r="B1132" s="5" t="s">
        <v>168</v>
      </c>
      <c r="C1132" s="5" t="s">
        <v>169</v>
      </c>
      <c r="D1132" s="6">
        <v>44182.0</v>
      </c>
      <c r="E1132" s="5">
        <v>39600.0</v>
      </c>
      <c r="F1132" s="5">
        <v>18000.0</v>
      </c>
      <c r="G1132" s="5" t="s">
        <v>3378</v>
      </c>
      <c r="H1132" s="5" t="s">
        <v>272</v>
      </c>
      <c r="I1132" s="5" t="s">
        <v>9672</v>
      </c>
      <c r="J1132" s="5" t="s">
        <v>3378</v>
      </c>
      <c r="K1132" s="5" t="s">
        <v>2798</v>
      </c>
      <c r="L1132" s="5" t="s">
        <v>174</v>
      </c>
      <c r="M1132" s="5" t="s">
        <v>8407</v>
      </c>
      <c r="N1132" s="5" t="s">
        <v>52</v>
      </c>
      <c r="O1132" s="5">
        <v>1.0</v>
      </c>
      <c r="P1132" s="5" t="s">
        <v>10511</v>
      </c>
      <c r="Q1132" s="5">
        <v>4510.0</v>
      </c>
      <c r="R1132" s="5">
        <v>15313.0</v>
      </c>
      <c r="S1132" s="5" t="s">
        <v>115</v>
      </c>
      <c r="T1132" s="5">
        <v>0.0</v>
      </c>
      <c r="U1132" s="5" t="s">
        <v>52</v>
      </c>
      <c r="V1132" s="5" t="s">
        <v>10512</v>
      </c>
      <c r="W1132" s="5" t="s">
        <v>52</v>
      </c>
      <c r="X1132" s="5" t="s">
        <v>52</v>
      </c>
      <c r="Y1132" s="5" t="s">
        <v>2698</v>
      </c>
      <c r="Z1132" s="5" t="s">
        <v>10513</v>
      </c>
      <c r="AA1132" s="5" t="s">
        <v>162</v>
      </c>
      <c r="AB1132" s="5" t="s">
        <v>52</v>
      </c>
      <c r="AC1132" s="5" t="s">
        <v>181</v>
      </c>
      <c r="AD1132" s="5" t="s">
        <v>182</v>
      </c>
      <c r="AE1132" s="5" t="s">
        <v>183</v>
      </c>
      <c r="AF1132" s="5" t="s">
        <v>52</v>
      </c>
      <c r="AG1132" s="5" t="s">
        <v>52</v>
      </c>
      <c r="AH1132" s="5" t="s">
        <v>184</v>
      </c>
      <c r="AI1132" s="5" t="s">
        <v>168</v>
      </c>
      <c r="AJ1132" s="5" t="s">
        <v>174</v>
      </c>
      <c r="AK1132" s="5" t="s">
        <v>185</v>
      </c>
    </row>
    <row r="1133" ht="15.75" customHeight="1">
      <c r="A1133" s="5" t="s">
        <v>10514</v>
      </c>
      <c r="B1133" s="5" t="s">
        <v>168</v>
      </c>
      <c r="C1133" s="5" t="s">
        <v>169</v>
      </c>
      <c r="D1133" s="6">
        <v>44182.0</v>
      </c>
      <c r="E1133" s="5">
        <v>39600.0</v>
      </c>
      <c r="F1133" s="5">
        <v>18000.0</v>
      </c>
      <c r="G1133" s="5" t="s">
        <v>3378</v>
      </c>
      <c r="H1133" s="5" t="s">
        <v>272</v>
      </c>
      <c r="I1133" s="5" t="s">
        <v>9672</v>
      </c>
      <c r="J1133" s="5" t="s">
        <v>3378</v>
      </c>
      <c r="K1133" s="5" t="s">
        <v>2798</v>
      </c>
      <c r="L1133" s="5" t="s">
        <v>174</v>
      </c>
      <c r="M1133" s="5" t="s">
        <v>10515</v>
      </c>
      <c r="N1133" s="5" t="s">
        <v>52</v>
      </c>
      <c r="O1133" s="5">
        <v>1.0</v>
      </c>
      <c r="P1133" s="5" t="s">
        <v>10516</v>
      </c>
      <c r="Q1133" s="5">
        <v>4510.0</v>
      </c>
      <c r="R1133" s="5">
        <v>16500.0</v>
      </c>
      <c r="S1133" s="5" t="s">
        <v>115</v>
      </c>
      <c r="T1133" s="5">
        <v>0.0</v>
      </c>
      <c r="U1133" s="5" t="s">
        <v>52</v>
      </c>
      <c r="V1133" s="5" t="s">
        <v>10517</v>
      </c>
      <c r="W1133" s="5" t="s">
        <v>52</v>
      </c>
      <c r="X1133" s="5" t="s">
        <v>52</v>
      </c>
      <c r="Y1133" s="5" t="s">
        <v>2698</v>
      </c>
      <c r="Z1133" s="5" t="s">
        <v>10518</v>
      </c>
      <c r="AA1133" s="5" t="s">
        <v>162</v>
      </c>
      <c r="AB1133" s="5" t="s">
        <v>52</v>
      </c>
      <c r="AC1133" s="5" t="s">
        <v>181</v>
      </c>
      <c r="AD1133" s="5" t="s">
        <v>182</v>
      </c>
      <c r="AE1133" s="5" t="s">
        <v>183</v>
      </c>
      <c r="AF1133" s="5" t="s">
        <v>52</v>
      </c>
      <c r="AG1133" s="5" t="s">
        <v>52</v>
      </c>
      <c r="AH1133" s="5" t="s">
        <v>184</v>
      </c>
      <c r="AI1133" s="5" t="s">
        <v>168</v>
      </c>
      <c r="AJ1133" s="5" t="s">
        <v>174</v>
      </c>
      <c r="AK1133" s="5" t="s">
        <v>185</v>
      </c>
    </row>
    <row r="1134" ht="15.75" customHeight="1">
      <c r="A1134" s="5" t="s">
        <v>10519</v>
      </c>
      <c r="B1134" s="5" t="s">
        <v>10520</v>
      </c>
      <c r="C1134" s="5" t="s">
        <v>10521</v>
      </c>
      <c r="D1134" s="6">
        <v>44179.0</v>
      </c>
      <c r="E1134" s="5">
        <v>36476.0</v>
      </c>
      <c r="F1134" s="5">
        <v>16580.0</v>
      </c>
      <c r="G1134" s="5" t="s">
        <v>7358</v>
      </c>
      <c r="H1134" s="5" t="s">
        <v>1792</v>
      </c>
      <c r="I1134" s="5" t="s">
        <v>10522</v>
      </c>
      <c r="J1134" s="5" t="s">
        <v>47</v>
      </c>
      <c r="K1134" s="5" t="s">
        <v>744</v>
      </c>
      <c r="L1134" s="5" t="s">
        <v>10523</v>
      </c>
      <c r="M1134" s="5" t="s">
        <v>10524</v>
      </c>
      <c r="N1134" s="5">
        <v>92121.0</v>
      </c>
      <c r="O1134" s="5">
        <v>1.0</v>
      </c>
      <c r="P1134" s="5" t="s">
        <v>10525</v>
      </c>
      <c r="Q1134" s="5" t="s">
        <v>52</v>
      </c>
      <c r="R1134" s="5">
        <v>6335.0</v>
      </c>
      <c r="S1134" s="5" t="s">
        <v>53</v>
      </c>
      <c r="T1134" s="5">
        <v>0.0</v>
      </c>
      <c r="U1134" s="5" t="s">
        <v>52</v>
      </c>
      <c r="V1134" s="5" t="s">
        <v>10526</v>
      </c>
      <c r="W1134" s="5" t="s">
        <v>55</v>
      </c>
      <c r="X1134" s="5" t="s">
        <v>10527</v>
      </c>
      <c r="Y1134" s="5" t="s">
        <v>10528</v>
      </c>
      <c r="Z1134" s="5" t="s">
        <v>10529</v>
      </c>
      <c r="AA1134" s="5" t="s">
        <v>1177</v>
      </c>
      <c r="AB1134" s="5" t="s">
        <v>52</v>
      </c>
      <c r="AC1134" s="5" t="s">
        <v>10530</v>
      </c>
      <c r="AD1134" s="5" t="s">
        <v>10531</v>
      </c>
      <c r="AE1134" s="5" t="s">
        <v>52</v>
      </c>
      <c r="AF1134" s="5" t="s">
        <v>52</v>
      </c>
      <c r="AG1134" s="5" t="s">
        <v>52</v>
      </c>
      <c r="AH1134" s="5" t="s">
        <v>52</v>
      </c>
      <c r="AI1134" s="5" t="s">
        <v>10520</v>
      </c>
      <c r="AJ1134" s="5" t="s">
        <v>10532</v>
      </c>
      <c r="AK1134" s="5" t="s">
        <v>10533</v>
      </c>
    </row>
    <row r="1135" ht="15.75" customHeight="1">
      <c r="A1135" s="5" t="s">
        <v>10534</v>
      </c>
      <c r="B1135" s="5" t="s">
        <v>10535</v>
      </c>
      <c r="C1135" s="5" t="s">
        <v>102</v>
      </c>
      <c r="D1135" s="6">
        <v>44178.0</v>
      </c>
      <c r="E1135" s="5">
        <v>42427.0</v>
      </c>
      <c r="F1135" s="5">
        <v>19285.0</v>
      </c>
      <c r="G1135" s="5" t="s">
        <v>2440</v>
      </c>
      <c r="H1135" s="5" t="s">
        <v>2784</v>
      </c>
      <c r="I1135" s="5" t="s">
        <v>10536</v>
      </c>
      <c r="J1135" s="5" t="s">
        <v>2442</v>
      </c>
      <c r="K1135" s="5" t="s">
        <v>10537</v>
      </c>
      <c r="L1135" s="5" t="s">
        <v>10538</v>
      </c>
      <c r="M1135" s="5" t="s">
        <v>102</v>
      </c>
      <c r="N1135" s="5">
        <v>94596.0</v>
      </c>
      <c r="O1135" s="5">
        <v>1.0</v>
      </c>
      <c r="P1135" s="5" t="s">
        <v>10539</v>
      </c>
      <c r="Q1135" s="5">
        <v>2230.0</v>
      </c>
      <c r="R1135" s="5">
        <v>643.0</v>
      </c>
      <c r="S1135" s="5" t="s">
        <v>115</v>
      </c>
      <c r="T1135" s="5">
        <v>0.0</v>
      </c>
      <c r="U1135" s="5" t="s">
        <v>70</v>
      </c>
      <c r="V1135" s="5" t="s">
        <v>10540</v>
      </c>
      <c r="W1135" s="5" t="s">
        <v>52</v>
      </c>
      <c r="X1135" s="5" t="s">
        <v>52</v>
      </c>
      <c r="Y1135" s="5" t="s">
        <v>10541</v>
      </c>
      <c r="Z1135" s="5" t="s">
        <v>10542</v>
      </c>
      <c r="AA1135" s="5" t="s">
        <v>235</v>
      </c>
      <c r="AB1135" s="5" t="s">
        <v>52</v>
      </c>
      <c r="AC1135" s="5" t="s">
        <v>2791</v>
      </c>
      <c r="AD1135" s="5" t="s">
        <v>2792</v>
      </c>
      <c r="AE1135" s="5" t="s">
        <v>52</v>
      </c>
      <c r="AF1135" s="5" t="s">
        <v>52</v>
      </c>
      <c r="AG1135" s="5">
        <v>79118.0</v>
      </c>
      <c r="AH1135" s="5" t="s">
        <v>2793</v>
      </c>
      <c r="AI1135" s="5" t="s">
        <v>102</v>
      </c>
      <c r="AJ1135" s="5" t="s">
        <v>102</v>
      </c>
      <c r="AK1135" s="5" t="s">
        <v>2450</v>
      </c>
    </row>
    <row r="1136" ht="15.75" customHeight="1">
      <c r="A1136" s="5" t="s">
        <v>10543</v>
      </c>
      <c r="B1136" s="5" t="s">
        <v>3998</v>
      </c>
      <c r="C1136" s="5" t="s">
        <v>3998</v>
      </c>
      <c r="D1136" s="6">
        <v>44178.0</v>
      </c>
      <c r="E1136" s="5">
        <v>116116.0</v>
      </c>
      <c r="F1136" s="5">
        <v>52780.0</v>
      </c>
      <c r="G1136" s="5" t="s">
        <v>1419</v>
      </c>
      <c r="H1136" s="5" t="s">
        <v>480</v>
      </c>
      <c r="I1136" s="5" t="s">
        <v>3339</v>
      </c>
      <c r="J1136" s="5" t="s">
        <v>256</v>
      </c>
      <c r="K1136" s="5" t="s">
        <v>3471</v>
      </c>
      <c r="L1136" s="5" t="s">
        <v>7164</v>
      </c>
      <c r="M1136" s="5" t="s">
        <v>7164</v>
      </c>
      <c r="N1136" s="5" t="s">
        <v>52</v>
      </c>
      <c r="O1136" s="5">
        <v>2.0</v>
      </c>
      <c r="P1136" s="5" t="s">
        <v>10544</v>
      </c>
      <c r="Q1136" s="5" t="s">
        <v>3475</v>
      </c>
      <c r="R1136" s="5">
        <v>123.0</v>
      </c>
      <c r="S1136" s="5" t="s">
        <v>1077</v>
      </c>
      <c r="T1136" s="5">
        <v>0.0</v>
      </c>
      <c r="U1136" s="5" t="s">
        <v>70</v>
      </c>
      <c r="V1136" s="5" t="s">
        <v>10545</v>
      </c>
      <c r="W1136" s="5" t="s">
        <v>52</v>
      </c>
      <c r="X1136" s="5" t="s">
        <v>52</v>
      </c>
      <c r="Y1136" s="5" t="s">
        <v>4364</v>
      </c>
      <c r="Z1136" s="5" t="s">
        <v>10546</v>
      </c>
      <c r="AA1136" s="5" t="s">
        <v>235</v>
      </c>
      <c r="AB1136" s="5" t="s">
        <v>52</v>
      </c>
      <c r="AC1136" s="5" t="s">
        <v>5289</v>
      </c>
      <c r="AD1136" s="5" t="s">
        <v>5290</v>
      </c>
      <c r="AE1136" s="5" t="s">
        <v>5291</v>
      </c>
      <c r="AF1136" s="5" t="s">
        <v>52</v>
      </c>
      <c r="AG1136" s="5" t="s">
        <v>52</v>
      </c>
      <c r="AH1136" s="5" t="s">
        <v>52</v>
      </c>
      <c r="AI1136" s="5" t="s">
        <v>7256</v>
      </c>
      <c r="AJ1136" s="5" t="s">
        <v>10547</v>
      </c>
      <c r="AK1136" s="5" t="s">
        <v>3481</v>
      </c>
    </row>
    <row r="1137" ht="15.75" customHeight="1">
      <c r="A1137" s="5" t="s">
        <v>10548</v>
      </c>
      <c r="B1137" s="5" t="s">
        <v>9870</v>
      </c>
      <c r="C1137" s="5" t="s">
        <v>9870</v>
      </c>
      <c r="D1137" s="6">
        <v>44178.0</v>
      </c>
      <c r="E1137" s="5">
        <v>55444.0</v>
      </c>
      <c r="F1137" s="5">
        <v>25202.0</v>
      </c>
      <c r="G1137" s="5" t="s">
        <v>1419</v>
      </c>
      <c r="H1137" s="5" t="s">
        <v>480</v>
      </c>
      <c r="I1137" s="5" t="s">
        <v>3339</v>
      </c>
      <c r="J1137" s="5" t="s">
        <v>256</v>
      </c>
      <c r="K1137" s="5" t="s">
        <v>10549</v>
      </c>
      <c r="L1137" s="5" t="s">
        <v>9874</v>
      </c>
      <c r="M1137" s="5" t="s">
        <v>9874</v>
      </c>
      <c r="N1137" s="5" t="s">
        <v>52</v>
      </c>
      <c r="O1137" s="5">
        <v>1.0</v>
      </c>
      <c r="P1137" s="5" t="s">
        <v>10550</v>
      </c>
      <c r="Q1137" s="5" t="s">
        <v>91</v>
      </c>
      <c r="R1137" s="5">
        <v>46.0</v>
      </c>
      <c r="S1137" s="5" t="s">
        <v>1077</v>
      </c>
      <c r="T1137" s="5">
        <v>0.0</v>
      </c>
      <c r="U1137" s="5" t="s">
        <v>70</v>
      </c>
      <c r="V1137" s="5" t="s">
        <v>10551</v>
      </c>
      <c r="W1137" s="5" t="s">
        <v>52</v>
      </c>
      <c r="X1137" s="5" t="s">
        <v>52</v>
      </c>
      <c r="Y1137" s="5" t="s">
        <v>4364</v>
      </c>
      <c r="Z1137" s="5">
        <v>806555.0</v>
      </c>
      <c r="AA1137" s="5" t="s">
        <v>235</v>
      </c>
      <c r="AB1137" s="5" t="s">
        <v>52</v>
      </c>
      <c r="AC1137" s="5" t="s">
        <v>5289</v>
      </c>
      <c r="AD1137" s="5" t="s">
        <v>5290</v>
      </c>
      <c r="AE1137" s="5" t="s">
        <v>5291</v>
      </c>
      <c r="AF1137" s="5" t="s">
        <v>52</v>
      </c>
      <c r="AG1137" s="5" t="s">
        <v>52</v>
      </c>
      <c r="AH1137" s="5" t="s">
        <v>52</v>
      </c>
      <c r="AI1137" s="5" t="s">
        <v>10552</v>
      </c>
      <c r="AJ1137" s="5" t="s">
        <v>10553</v>
      </c>
      <c r="AK1137" s="5" t="s">
        <v>3481</v>
      </c>
    </row>
    <row r="1138" ht="15.75" customHeight="1">
      <c r="A1138" s="5" t="s">
        <v>10554</v>
      </c>
      <c r="B1138" s="5" t="s">
        <v>10555</v>
      </c>
      <c r="C1138" s="5" t="s">
        <v>10556</v>
      </c>
      <c r="D1138" s="6">
        <v>44177.0</v>
      </c>
      <c r="E1138" s="5">
        <v>69964.0</v>
      </c>
      <c r="F1138" s="5">
        <v>31802.0</v>
      </c>
      <c r="G1138" s="5" t="s">
        <v>170</v>
      </c>
      <c r="H1138" s="5" t="s">
        <v>45</v>
      </c>
      <c r="I1138" s="5" t="s">
        <v>5296</v>
      </c>
      <c r="J1138" s="5" t="s">
        <v>170</v>
      </c>
      <c r="K1138" s="5" t="s">
        <v>10557</v>
      </c>
      <c r="L1138" s="5" t="s">
        <v>10558</v>
      </c>
      <c r="M1138" s="5" t="s">
        <v>10559</v>
      </c>
      <c r="N1138" s="5">
        <v>38654.0</v>
      </c>
      <c r="O1138" s="5">
        <v>3.0</v>
      </c>
      <c r="P1138" s="5" t="s">
        <v>10560</v>
      </c>
      <c r="Q1138" s="5" t="s">
        <v>2229</v>
      </c>
      <c r="R1138" s="5">
        <v>580.0</v>
      </c>
      <c r="S1138" s="5" t="s">
        <v>115</v>
      </c>
      <c r="T1138" s="5">
        <v>1.0</v>
      </c>
      <c r="U1138" s="5" t="s">
        <v>70</v>
      </c>
      <c r="V1138" s="5" t="s">
        <v>10561</v>
      </c>
      <c r="W1138" s="5" t="s">
        <v>52</v>
      </c>
      <c r="X1138" s="5" t="s">
        <v>52</v>
      </c>
      <c r="Y1138" s="5" t="s">
        <v>10562</v>
      </c>
      <c r="Z1138" s="5" t="s">
        <v>10563</v>
      </c>
      <c r="AA1138" s="5" t="s">
        <v>119</v>
      </c>
      <c r="AB1138" s="5" t="s">
        <v>52</v>
      </c>
      <c r="AC1138" s="5" t="s">
        <v>398</v>
      </c>
      <c r="AD1138" s="5" t="s">
        <v>399</v>
      </c>
      <c r="AE1138" s="5" t="s">
        <v>400</v>
      </c>
      <c r="AF1138" s="5" t="s">
        <v>401</v>
      </c>
      <c r="AG1138" s="5">
        <v>23502.0</v>
      </c>
      <c r="AH1138" s="5" t="s">
        <v>402</v>
      </c>
      <c r="AI1138" s="5" t="s">
        <v>10564</v>
      </c>
      <c r="AJ1138" s="5" t="s">
        <v>10565</v>
      </c>
      <c r="AK1138" s="5" t="s">
        <v>2556</v>
      </c>
    </row>
    <row r="1139" ht="15.75" customHeight="1">
      <c r="A1139" s="5" t="s">
        <v>10566</v>
      </c>
      <c r="B1139" s="5" t="s">
        <v>10567</v>
      </c>
      <c r="C1139" s="5" t="s">
        <v>9880</v>
      </c>
      <c r="D1139" s="6">
        <v>44177.0</v>
      </c>
      <c r="E1139" s="5">
        <v>115940.0</v>
      </c>
      <c r="F1139" s="5">
        <v>52700.0</v>
      </c>
      <c r="G1139" s="5" t="s">
        <v>1419</v>
      </c>
      <c r="H1139" s="5" t="s">
        <v>480</v>
      </c>
      <c r="I1139" s="5" t="s">
        <v>3339</v>
      </c>
      <c r="J1139" s="5" t="s">
        <v>256</v>
      </c>
      <c r="K1139" s="5" t="s">
        <v>10568</v>
      </c>
      <c r="L1139" s="5" t="s">
        <v>10569</v>
      </c>
      <c r="M1139" s="5" t="s">
        <v>10570</v>
      </c>
      <c r="N1139" s="5" t="s">
        <v>52</v>
      </c>
      <c r="O1139" s="5">
        <v>2.0</v>
      </c>
      <c r="P1139" s="5" t="s">
        <v>10571</v>
      </c>
      <c r="Q1139" s="5" t="s">
        <v>3475</v>
      </c>
      <c r="R1139" s="5">
        <v>146.0</v>
      </c>
      <c r="S1139" s="5" t="s">
        <v>1077</v>
      </c>
      <c r="T1139" s="5">
        <v>0.0</v>
      </c>
      <c r="U1139" s="5" t="s">
        <v>52</v>
      </c>
      <c r="V1139" s="5" t="s">
        <v>10572</v>
      </c>
      <c r="W1139" s="5" t="s">
        <v>52</v>
      </c>
      <c r="X1139" s="5" t="s">
        <v>52</v>
      </c>
      <c r="Y1139" s="5" t="s">
        <v>10573</v>
      </c>
      <c r="Z1139" s="5" t="s">
        <v>10574</v>
      </c>
      <c r="AA1139" s="5" t="s">
        <v>235</v>
      </c>
      <c r="AB1139" s="5" t="s">
        <v>52</v>
      </c>
      <c r="AC1139" s="5" t="s">
        <v>3589</v>
      </c>
      <c r="AD1139" s="5" t="s">
        <v>3590</v>
      </c>
      <c r="AE1139" s="5" t="s">
        <v>3591</v>
      </c>
      <c r="AF1139" s="5" t="s">
        <v>52</v>
      </c>
      <c r="AG1139" s="5" t="s">
        <v>52</v>
      </c>
      <c r="AH1139" s="5" t="s">
        <v>3592</v>
      </c>
      <c r="AI1139" s="5" t="s">
        <v>10567</v>
      </c>
      <c r="AJ1139" s="5" t="s">
        <v>10575</v>
      </c>
      <c r="AK1139" s="5" t="s">
        <v>9888</v>
      </c>
    </row>
    <row r="1140" ht="15.75" customHeight="1">
      <c r="A1140" s="5" t="s">
        <v>10576</v>
      </c>
      <c r="B1140" s="5" t="s">
        <v>7256</v>
      </c>
      <c r="C1140" s="5" t="s">
        <v>9880</v>
      </c>
      <c r="D1140" s="6">
        <v>44177.0</v>
      </c>
      <c r="E1140" s="5">
        <v>115896.0</v>
      </c>
      <c r="F1140" s="5">
        <v>52680.0</v>
      </c>
      <c r="G1140" s="5" t="s">
        <v>1419</v>
      </c>
      <c r="H1140" s="5" t="s">
        <v>480</v>
      </c>
      <c r="I1140" s="5" t="s">
        <v>3339</v>
      </c>
      <c r="J1140" s="5" t="s">
        <v>256</v>
      </c>
      <c r="K1140" s="5" t="s">
        <v>10568</v>
      </c>
      <c r="L1140" s="5" t="s">
        <v>10577</v>
      </c>
      <c r="M1140" s="5" t="s">
        <v>10570</v>
      </c>
      <c r="N1140" s="5" t="s">
        <v>52</v>
      </c>
      <c r="O1140" s="5">
        <v>2.0</v>
      </c>
      <c r="P1140" s="5" t="s">
        <v>10578</v>
      </c>
      <c r="Q1140" s="5" t="s">
        <v>3475</v>
      </c>
      <c r="R1140" s="5">
        <v>133.0</v>
      </c>
      <c r="S1140" s="5" t="s">
        <v>1077</v>
      </c>
      <c r="T1140" s="5">
        <v>0.0</v>
      </c>
      <c r="U1140" s="5" t="s">
        <v>52</v>
      </c>
      <c r="V1140" s="5" t="s">
        <v>10579</v>
      </c>
      <c r="W1140" s="5" t="s">
        <v>52</v>
      </c>
      <c r="X1140" s="5" t="s">
        <v>52</v>
      </c>
      <c r="Y1140" s="5" t="s">
        <v>10573</v>
      </c>
      <c r="Z1140" s="5" t="s">
        <v>10580</v>
      </c>
      <c r="AA1140" s="5" t="s">
        <v>235</v>
      </c>
      <c r="AB1140" s="5" t="s">
        <v>52</v>
      </c>
      <c r="AC1140" s="5" t="s">
        <v>3589</v>
      </c>
      <c r="AD1140" s="5" t="s">
        <v>3590</v>
      </c>
      <c r="AE1140" s="5" t="s">
        <v>3591</v>
      </c>
      <c r="AF1140" s="5" t="s">
        <v>52</v>
      </c>
      <c r="AG1140" s="5" t="s">
        <v>52</v>
      </c>
      <c r="AH1140" s="5" t="s">
        <v>3592</v>
      </c>
      <c r="AI1140" s="5" t="s">
        <v>7256</v>
      </c>
      <c r="AJ1140" s="5" t="s">
        <v>10581</v>
      </c>
      <c r="AK1140" s="5" t="s">
        <v>9888</v>
      </c>
    </row>
    <row r="1141" ht="15.75" customHeight="1">
      <c r="A1141" s="5" t="s">
        <v>10582</v>
      </c>
      <c r="B1141" s="5" t="s">
        <v>6876</v>
      </c>
      <c r="C1141" s="5" t="s">
        <v>10583</v>
      </c>
      <c r="D1141" s="6">
        <v>44175.0</v>
      </c>
      <c r="E1141" s="5">
        <v>13345.0</v>
      </c>
      <c r="F1141" s="5">
        <v>6066.0</v>
      </c>
      <c r="G1141" s="5" t="s">
        <v>422</v>
      </c>
      <c r="H1141" s="5" t="s">
        <v>45</v>
      </c>
      <c r="I1141" s="5" t="s">
        <v>7229</v>
      </c>
      <c r="J1141" s="5" t="s">
        <v>424</v>
      </c>
      <c r="K1141" s="5" t="s">
        <v>10584</v>
      </c>
      <c r="L1141" s="5" t="s">
        <v>10585</v>
      </c>
      <c r="M1141" s="5" t="s">
        <v>10586</v>
      </c>
      <c r="N1141" s="5">
        <v>55347.0</v>
      </c>
      <c r="O1141" s="5">
        <v>1.0</v>
      </c>
      <c r="P1141" s="5" t="s">
        <v>10462</v>
      </c>
      <c r="Q1141" s="5" t="s">
        <v>52</v>
      </c>
      <c r="R1141" s="5">
        <v>575.0</v>
      </c>
      <c r="S1141" s="5" t="s">
        <v>115</v>
      </c>
      <c r="T1141" s="5">
        <v>0.0</v>
      </c>
      <c r="U1141" s="5" t="s">
        <v>52</v>
      </c>
      <c r="V1141" s="5" t="s">
        <v>10464</v>
      </c>
      <c r="W1141" s="5" t="s">
        <v>71</v>
      </c>
      <c r="X1141" s="5" t="s">
        <v>52</v>
      </c>
      <c r="Y1141" s="5">
        <v>146.0</v>
      </c>
      <c r="Z1141" s="5" t="s">
        <v>10465</v>
      </c>
      <c r="AA1141" s="5" t="s">
        <v>235</v>
      </c>
      <c r="AB1141" s="5" t="s">
        <v>283</v>
      </c>
      <c r="AC1141" s="5" t="s">
        <v>181</v>
      </c>
      <c r="AD1141" s="5" t="s">
        <v>182</v>
      </c>
      <c r="AE1141" s="5" t="s">
        <v>183</v>
      </c>
      <c r="AF1141" s="5" t="s">
        <v>52</v>
      </c>
      <c r="AG1141" s="5" t="s">
        <v>52</v>
      </c>
      <c r="AH1141" s="5" t="s">
        <v>184</v>
      </c>
      <c r="AI1141" s="5" t="s">
        <v>6876</v>
      </c>
      <c r="AJ1141" s="5" t="s">
        <v>10585</v>
      </c>
      <c r="AK1141" s="5" t="s">
        <v>2746</v>
      </c>
    </row>
    <row r="1142" ht="15.75" customHeight="1">
      <c r="A1142" s="5" t="s">
        <v>10587</v>
      </c>
      <c r="B1142" s="5" t="s">
        <v>1144</v>
      </c>
      <c r="C1142" s="5" t="s">
        <v>204</v>
      </c>
      <c r="D1142" s="6">
        <v>44174.0</v>
      </c>
      <c r="E1142" s="5">
        <v>111112.0</v>
      </c>
      <c r="F1142" s="5">
        <v>50505.0</v>
      </c>
      <c r="G1142" s="5" t="s">
        <v>188</v>
      </c>
      <c r="H1142" s="5" t="s">
        <v>205</v>
      </c>
      <c r="I1142" s="5" t="s">
        <v>10588</v>
      </c>
      <c r="J1142" s="5" t="s">
        <v>191</v>
      </c>
      <c r="K1142" s="5" t="s">
        <v>192</v>
      </c>
      <c r="L1142" s="5" t="s">
        <v>10589</v>
      </c>
      <c r="M1142" s="5" t="s">
        <v>10590</v>
      </c>
      <c r="N1142" s="5" t="s">
        <v>9789</v>
      </c>
      <c r="O1142" s="5">
        <v>2.0</v>
      </c>
      <c r="P1142" s="5" t="s">
        <v>10591</v>
      </c>
      <c r="Q1142" s="5" t="s">
        <v>195</v>
      </c>
      <c r="R1142" s="5">
        <v>1680.0</v>
      </c>
      <c r="S1142" s="5" t="s">
        <v>53</v>
      </c>
      <c r="T1142" s="5">
        <v>53.0</v>
      </c>
      <c r="U1142" s="5" t="s">
        <v>70</v>
      </c>
      <c r="V1142" s="5" t="s">
        <v>10592</v>
      </c>
      <c r="W1142" s="5" t="s">
        <v>52</v>
      </c>
      <c r="X1142" s="5" t="s">
        <v>52</v>
      </c>
      <c r="Y1142" s="5">
        <v>2049.0</v>
      </c>
      <c r="Z1142" s="5" t="s">
        <v>10593</v>
      </c>
      <c r="AA1142" s="5" t="s">
        <v>235</v>
      </c>
      <c r="AB1142" s="5" t="s">
        <v>52</v>
      </c>
      <c r="AC1142" s="5" t="s">
        <v>3723</v>
      </c>
      <c r="AD1142" s="5" t="s">
        <v>3724</v>
      </c>
      <c r="AE1142" s="5" t="s">
        <v>3725</v>
      </c>
      <c r="AF1142" s="5" t="s">
        <v>52</v>
      </c>
      <c r="AG1142" s="5" t="s">
        <v>3726</v>
      </c>
      <c r="AH1142" s="5" t="s">
        <v>3727</v>
      </c>
      <c r="AI1142" s="5" t="s">
        <v>1144</v>
      </c>
      <c r="AJ1142" s="5" t="s">
        <v>10594</v>
      </c>
      <c r="AK1142" s="5" t="s">
        <v>3729</v>
      </c>
    </row>
    <row r="1143" ht="15.75" customHeight="1">
      <c r="A1143" s="5" t="s">
        <v>10595</v>
      </c>
      <c r="B1143" s="5" t="s">
        <v>1144</v>
      </c>
      <c r="C1143" s="5" t="s">
        <v>204</v>
      </c>
      <c r="D1143" s="6">
        <v>44174.0</v>
      </c>
      <c r="E1143" s="5">
        <v>110914.0</v>
      </c>
      <c r="F1143" s="5">
        <v>50415.0</v>
      </c>
      <c r="G1143" s="5" t="s">
        <v>188</v>
      </c>
      <c r="H1143" s="5" t="s">
        <v>205</v>
      </c>
      <c r="I1143" s="5" t="s">
        <v>10588</v>
      </c>
      <c r="J1143" s="5" t="s">
        <v>191</v>
      </c>
      <c r="K1143" s="5" t="s">
        <v>192</v>
      </c>
      <c r="L1143" s="5" t="s">
        <v>10589</v>
      </c>
      <c r="M1143" s="5" t="s">
        <v>10590</v>
      </c>
      <c r="N1143" s="5" t="s">
        <v>9789</v>
      </c>
      <c r="O1143" s="5">
        <v>2.0</v>
      </c>
      <c r="P1143" s="5" t="s">
        <v>10596</v>
      </c>
      <c r="Q1143" s="5" t="s">
        <v>195</v>
      </c>
      <c r="R1143" s="5">
        <v>4188.0</v>
      </c>
      <c r="S1143" s="5" t="s">
        <v>53</v>
      </c>
      <c r="T1143" s="5">
        <v>60.0</v>
      </c>
      <c r="U1143" s="5" t="s">
        <v>70</v>
      </c>
      <c r="V1143" s="5" t="s">
        <v>10597</v>
      </c>
      <c r="W1143" s="5" t="s">
        <v>52</v>
      </c>
      <c r="X1143" s="5" t="s">
        <v>52</v>
      </c>
      <c r="Y1143" s="5">
        <v>2049.0</v>
      </c>
      <c r="Z1143" s="5" t="s">
        <v>10598</v>
      </c>
      <c r="AA1143" s="5" t="s">
        <v>235</v>
      </c>
      <c r="AB1143" s="5" t="s">
        <v>52</v>
      </c>
      <c r="AC1143" s="5" t="s">
        <v>3723</v>
      </c>
      <c r="AD1143" s="5" t="s">
        <v>3724</v>
      </c>
      <c r="AE1143" s="5" t="s">
        <v>3725</v>
      </c>
      <c r="AF1143" s="5" t="s">
        <v>52</v>
      </c>
      <c r="AG1143" s="5" t="s">
        <v>3726</v>
      </c>
      <c r="AH1143" s="5" t="s">
        <v>3727</v>
      </c>
      <c r="AI1143" s="5" t="s">
        <v>1144</v>
      </c>
      <c r="AJ1143" s="5" t="s">
        <v>10594</v>
      </c>
      <c r="AK1143" s="5" t="s">
        <v>3729</v>
      </c>
    </row>
    <row r="1144" ht="15.75" customHeight="1">
      <c r="A1144" s="5" t="s">
        <v>10599</v>
      </c>
      <c r="B1144" s="5" t="s">
        <v>10111</v>
      </c>
      <c r="C1144" s="5" t="s">
        <v>204</v>
      </c>
      <c r="D1144" s="6">
        <v>44174.0</v>
      </c>
      <c r="E1144" s="5">
        <v>86032.0</v>
      </c>
      <c r="F1144" s="5">
        <v>39105.0</v>
      </c>
      <c r="G1144" s="5" t="s">
        <v>188</v>
      </c>
      <c r="H1144" s="5" t="s">
        <v>205</v>
      </c>
      <c r="I1144" s="5" t="s">
        <v>10588</v>
      </c>
      <c r="J1144" s="5" t="s">
        <v>191</v>
      </c>
      <c r="K1144" s="5" t="s">
        <v>192</v>
      </c>
      <c r="L1144" s="5" t="s">
        <v>10600</v>
      </c>
      <c r="M1144" s="5" t="s">
        <v>10590</v>
      </c>
      <c r="N1144" s="5">
        <v>928.0</v>
      </c>
      <c r="O1144" s="5">
        <v>2.0</v>
      </c>
      <c r="P1144" s="5" t="s">
        <v>10601</v>
      </c>
      <c r="Q1144" s="5" t="s">
        <v>195</v>
      </c>
      <c r="R1144" s="5">
        <v>5064.0</v>
      </c>
      <c r="S1144" s="5" t="s">
        <v>53</v>
      </c>
      <c r="T1144" s="5">
        <v>55.0</v>
      </c>
      <c r="U1144" s="5" t="s">
        <v>70</v>
      </c>
      <c r="V1144" s="5" t="s">
        <v>10602</v>
      </c>
      <c r="W1144" s="5" t="s">
        <v>52</v>
      </c>
      <c r="X1144" s="5" t="s">
        <v>52</v>
      </c>
      <c r="Y1144" s="5">
        <v>2049.0</v>
      </c>
      <c r="Z1144" s="5" t="s">
        <v>10603</v>
      </c>
      <c r="AA1144" s="5" t="s">
        <v>235</v>
      </c>
      <c r="AB1144" s="5" t="s">
        <v>52</v>
      </c>
      <c r="AC1144" s="5" t="s">
        <v>3723</v>
      </c>
      <c r="AD1144" s="5" t="s">
        <v>3724</v>
      </c>
      <c r="AE1144" s="5" t="s">
        <v>3725</v>
      </c>
      <c r="AF1144" s="5" t="s">
        <v>52</v>
      </c>
      <c r="AG1144" s="5" t="s">
        <v>3726</v>
      </c>
      <c r="AH1144" s="5" t="s">
        <v>3727</v>
      </c>
      <c r="AI1144" s="5" t="s">
        <v>10111</v>
      </c>
      <c r="AJ1144" s="5" t="s">
        <v>10604</v>
      </c>
      <c r="AK1144" s="5" t="s">
        <v>3729</v>
      </c>
    </row>
    <row r="1145" ht="15.75" customHeight="1">
      <c r="A1145" s="5" t="s">
        <v>10605</v>
      </c>
      <c r="B1145" s="5" t="s">
        <v>10606</v>
      </c>
      <c r="C1145" s="5" t="s">
        <v>10607</v>
      </c>
      <c r="D1145" s="6">
        <v>44173.0</v>
      </c>
      <c r="E1145" s="5">
        <v>50151.0</v>
      </c>
      <c r="F1145" s="5">
        <v>22796.0</v>
      </c>
      <c r="G1145" s="5" t="s">
        <v>170</v>
      </c>
      <c r="H1145" s="5" t="s">
        <v>272</v>
      </c>
      <c r="I1145" s="5" t="s">
        <v>10608</v>
      </c>
      <c r="J1145" s="5" t="s">
        <v>170</v>
      </c>
      <c r="K1145" s="5" t="s">
        <v>10609</v>
      </c>
      <c r="L1145" s="5" t="s">
        <v>10610</v>
      </c>
      <c r="M1145" s="5" t="s">
        <v>10611</v>
      </c>
      <c r="N1145" s="5">
        <v>60007.0</v>
      </c>
      <c r="O1145" s="5">
        <v>2.0</v>
      </c>
      <c r="P1145" s="5" t="s">
        <v>10612</v>
      </c>
      <c r="Q1145" s="5" t="s">
        <v>2195</v>
      </c>
      <c r="R1145" s="5">
        <v>4403.0</v>
      </c>
      <c r="S1145" s="5" t="s">
        <v>69</v>
      </c>
      <c r="T1145" s="5">
        <v>137.0</v>
      </c>
      <c r="U1145" s="5" t="s">
        <v>93</v>
      </c>
      <c r="V1145" s="5" t="s">
        <v>10613</v>
      </c>
      <c r="W1145" s="5" t="s">
        <v>71</v>
      </c>
      <c r="X1145" s="5" t="s">
        <v>52</v>
      </c>
      <c r="Y1145" s="5" t="s">
        <v>10614</v>
      </c>
      <c r="Z1145" s="5" t="s">
        <v>10615</v>
      </c>
      <c r="AA1145" s="5" t="s">
        <v>59</v>
      </c>
      <c r="AB1145" s="5" t="s">
        <v>52</v>
      </c>
      <c r="AC1145" s="5" t="s">
        <v>216</v>
      </c>
      <c r="AD1145" s="5" t="s">
        <v>217</v>
      </c>
      <c r="AE1145" s="5" t="s">
        <v>218</v>
      </c>
      <c r="AF1145" s="5" t="s">
        <v>52</v>
      </c>
      <c r="AG1145" s="5" t="s">
        <v>52</v>
      </c>
      <c r="AH1145" s="5" t="s">
        <v>52</v>
      </c>
      <c r="AI1145" s="5" t="s">
        <v>10606</v>
      </c>
      <c r="AJ1145" s="5" t="s">
        <v>10610</v>
      </c>
      <c r="AK1145" s="5" t="s">
        <v>10616</v>
      </c>
    </row>
    <row r="1146" ht="15.75" customHeight="1">
      <c r="A1146" s="5" t="s">
        <v>10617</v>
      </c>
      <c r="B1146" s="5" t="s">
        <v>10618</v>
      </c>
      <c r="C1146" s="5" t="s">
        <v>10619</v>
      </c>
      <c r="D1146" s="6">
        <v>44173.0</v>
      </c>
      <c r="E1146" s="5">
        <v>45056.0</v>
      </c>
      <c r="F1146" s="5">
        <v>20480.0</v>
      </c>
      <c r="G1146" s="5" t="s">
        <v>2389</v>
      </c>
      <c r="H1146" s="5" t="s">
        <v>459</v>
      </c>
      <c r="I1146" s="5" t="s">
        <v>10620</v>
      </c>
      <c r="J1146" s="5" t="s">
        <v>2391</v>
      </c>
      <c r="K1146" s="5" t="s">
        <v>10621</v>
      </c>
      <c r="L1146" s="5" t="s">
        <v>10622</v>
      </c>
      <c r="M1146" s="5" t="s">
        <v>10623</v>
      </c>
      <c r="N1146" s="5">
        <v>19030.0</v>
      </c>
      <c r="O1146" s="5">
        <v>1.0</v>
      </c>
      <c r="P1146" s="5" t="s">
        <v>10624</v>
      </c>
      <c r="Q1146" s="5">
        <v>4510.0</v>
      </c>
      <c r="R1146" s="5">
        <v>12.0</v>
      </c>
      <c r="S1146" s="5" t="s">
        <v>53</v>
      </c>
      <c r="T1146" s="5">
        <v>18.0</v>
      </c>
      <c r="U1146" s="5" t="s">
        <v>93</v>
      </c>
      <c r="V1146" s="5" t="s">
        <v>10625</v>
      </c>
      <c r="W1146" s="5" t="s">
        <v>52</v>
      </c>
      <c r="X1146" s="5" t="s">
        <v>52</v>
      </c>
      <c r="Y1146" s="5" t="s">
        <v>10626</v>
      </c>
      <c r="Z1146" s="5" t="s">
        <v>10627</v>
      </c>
      <c r="AA1146" s="5" t="s">
        <v>1177</v>
      </c>
      <c r="AB1146" s="5" t="s">
        <v>52</v>
      </c>
      <c r="AC1146" s="5" t="s">
        <v>216</v>
      </c>
      <c r="AD1146" s="5" t="s">
        <v>217</v>
      </c>
      <c r="AE1146" s="5" t="s">
        <v>218</v>
      </c>
      <c r="AF1146" s="5" t="s">
        <v>52</v>
      </c>
      <c r="AG1146" s="5" t="s">
        <v>52</v>
      </c>
      <c r="AH1146" s="5" t="s">
        <v>52</v>
      </c>
      <c r="AI1146" s="5" t="s">
        <v>10618</v>
      </c>
      <c r="AJ1146" s="5" t="s">
        <v>10622</v>
      </c>
      <c r="AK1146" s="5" t="s">
        <v>10455</v>
      </c>
    </row>
    <row r="1147" ht="15.75" customHeight="1">
      <c r="A1147" s="5" t="s">
        <v>10628</v>
      </c>
      <c r="B1147" s="5" t="s">
        <v>10629</v>
      </c>
      <c r="C1147" s="5" t="s">
        <v>10630</v>
      </c>
      <c r="D1147" s="6">
        <v>44171.0</v>
      </c>
      <c r="E1147" s="5">
        <v>3199.0</v>
      </c>
      <c r="F1147" s="5">
        <v>1454.0</v>
      </c>
      <c r="G1147" s="5" t="s">
        <v>719</v>
      </c>
      <c r="H1147" s="5" t="s">
        <v>2784</v>
      </c>
      <c r="I1147" s="5" t="s">
        <v>4837</v>
      </c>
      <c r="J1147" s="5" t="s">
        <v>274</v>
      </c>
      <c r="K1147" s="5" t="s">
        <v>10631</v>
      </c>
      <c r="L1147" s="5" t="s">
        <v>10632</v>
      </c>
      <c r="M1147" s="5" t="s">
        <v>10633</v>
      </c>
      <c r="N1147" s="5">
        <v>75207.0</v>
      </c>
      <c r="O1147" s="5">
        <v>1.0</v>
      </c>
      <c r="P1147" s="5" t="s">
        <v>10634</v>
      </c>
      <c r="Q1147" s="5" t="s">
        <v>91</v>
      </c>
      <c r="R1147" s="5">
        <v>131.0</v>
      </c>
      <c r="S1147" s="5" t="s">
        <v>69</v>
      </c>
      <c r="T1147" s="5">
        <v>0.0</v>
      </c>
      <c r="U1147" s="5" t="s">
        <v>93</v>
      </c>
      <c r="V1147" s="5" t="s">
        <v>10635</v>
      </c>
      <c r="W1147" s="5" t="s">
        <v>55</v>
      </c>
      <c r="X1147" s="5" t="s">
        <v>10636</v>
      </c>
      <c r="Y1147" s="5" t="s">
        <v>10637</v>
      </c>
      <c r="Z1147" s="5" t="s">
        <v>10638</v>
      </c>
      <c r="AA1147" s="5" t="s">
        <v>59</v>
      </c>
      <c r="AB1147" s="5" t="s">
        <v>52</v>
      </c>
      <c r="AC1147" s="5" t="s">
        <v>10639</v>
      </c>
      <c r="AD1147" s="5" t="s">
        <v>10640</v>
      </c>
      <c r="AE1147" s="5" t="s">
        <v>10641</v>
      </c>
      <c r="AF1147" s="5" t="s">
        <v>863</v>
      </c>
      <c r="AG1147" s="5">
        <v>90061.0</v>
      </c>
      <c r="AH1147" s="5" t="s">
        <v>10642</v>
      </c>
      <c r="AI1147" s="5" t="s">
        <v>102</v>
      </c>
      <c r="AJ1147" s="5" t="s">
        <v>102</v>
      </c>
      <c r="AK1147" s="5" t="s">
        <v>735</v>
      </c>
    </row>
    <row r="1148" ht="15.75" customHeight="1">
      <c r="A1148" s="5" t="s">
        <v>10643</v>
      </c>
      <c r="B1148" s="5" t="s">
        <v>10266</v>
      </c>
      <c r="C1148" s="5" t="s">
        <v>10267</v>
      </c>
      <c r="D1148" s="6">
        <v>44168.0</v>
      </c>
      <c r="E1148" s="5">
        <v>61475.0</v>
      </c>
      <c r="F1148" s="5">
        <v>27943.0</v>
      </c>
      <c r="G1148" s="5" t="s">
        <v>3867</v>
      </c>
      <c r="H1148" s="5" t="s">
        <v>1792</v>
      </c>
      <c r="I1148" s="5" t="s">
        <v>8474</v>
      </c>
      <c r="J1148" s="5" t="s">
        <v>532</v>
      </c>
      <c r="K1148" s="5" t="s">
        <v>10644</v>
      </c>
      <c r="L1148" s="5" t="s">
        <v>10269</v>
      </c>
      <c r="M1148" s="5" t="s">
        <v>10270</v>
      </c>
      <c r="N1148" s="5">
        <v>33133.0</v>
      </c>
      <c r="O1148" s="5">
        <v>1.0</v>
      </c>
      <c r="P1148" s="5" t="s">
        <v>10645</v>
      </c>
      <c r="Q1148" s="5">
        <v>4510.0</v>
      </c>
      <c r="R1148" s="5">
        <v>12.0</v>
      </c>
      <c r="S1148" s="5" t="s">
        <v>53</v>
      </c>
      <c r="T1148" s="5">
        <v>49.0</v>
      </c>
      <c r="U1148" s="5" t="s">
        <v>93</v>
      </c>
      <c r="V1148" s="5" t="s">
        <v>10646</v>
      </c>
      <c r="W1148" s="5" t="s">
        <v>52</v>
      </c>
      <c r="X1148" s="5" t="s">
        <v>52</v>
      </c>
      <c r="Y1148" s="5" t="s">
        <v>10647</v>
      </c>
      <c r="Z1148" s="5" t="s">
        <v>10648</v>
      </c>
      <c r="AA1148" s="5" t="s">
        <v>2743</v>
      </c>
      <c r="AB1148" s="5" t="s">
        <v>52</v>
      </c>
      <c r="AC1148" s="5" t="s">
        <v>216</v>
      </c>
      <c r="AD1148" s="5" t="s">
        <v>217</v>
      </c>
      <c r="AE1148" s="5" t="s">
        <v>218</v>
      </c>
      <c r="AF1148" s="5" t="s">
        <v>52</v>
      </c>
      <c r="AG1148" s="5" t="s">
        <v>52</v>
      </c>
      <c r="AH1148" s="5" t="s">
        <v>52</v>
      </c>
      <c r="AI1148" s="5" t="s">
        <v>10275</v>
      </c>
      <c r="AJ1148" s="5" t="s">
        <v>10276</v>
      </c>
      <c r="AK1148" s="5" t="s">
        <v>336</v>
      </c>
    </row>
    <row r="1149" ht="15.75" customHeight="1">
      <c r="A1149" s="5" t="s">
        <v>10649</v>
      </c>
      <c r="B1149" s="5" t="s">
        <v>7256</v>
      </c>
      <c r="C1149" s="5" t="s">
        <v>3998</v>
      </c>
      <c r="D1149" s="6">
        <v>44166.0</v>
      </c>
      <c r="E1149" s="5">
        <v>115390.0</v>
      </c>
      <c r="F1149" s="5">
        <v>52450.0</v>
      </c>
      <c r="G1149" s="5" t="s">
        <v>1419</v>
      </c>
      <c r="H1149" s="5" t="s">
        <v>480</v>
      </c>
      <c r="I1149" s="5" t="s">
        <v>10233</v>
      </c>
      <c r="J1149" s="5" t="s">
        <v>256</v>
      </c>
      <c r="K1149" s="5" t="s">
        <v>3471</v>
      </c>
      <c r="L1149" s="5" t="s">
        <v>10650</v>
      </c>
      <c r="M1149" s="5" t="s">
        <v>7164</v>
      </c>
      <c r="N1149" s="5" t="s">
        <v>52</v>
      </c>
      <c r="O1149" s="5">
        <v>2.0</v>
      </c>
      <c r="P1149" s="5" t="s">
        <v>10651</v>
      </c>
      <c r="Q1149" s="5" t="s">
        <v>3475</v>
      </c>
      <c r="R1149" s="5">
        <v>143.0</v>
      </c>
      <c r="S1149" s="5" t="s">
        <v>1077</v>
      </c>
      <c r="T1149" s="5">
        <v>0.0</v>
      </c>
      <c r="U1149" s="5" t="s">
        <v>70</v>
      </c>
      <c r="V1149" s="5" t="s">
        <v>10652</v>
      </c>
      <c r="W1149" s="5" t="s">
        <v>52</v>
      </c>
      <c r="X1149" s="5" t="s">
        <v>52</v>
      </c>
      <c r="Y1149" s="5" t="s">
        <v>5599</v>
      </c>
      <c r="Z1149" s="5" t="s">
        <v>10653</v>
      </c>
      <c r="AA1149" s="5" t="s">
        <v>235</v>
      </c>
      <c r="AB1149" s="5" t="s">
        <v>52</v>
      </c>
      <c r="AC1149" s="5" t="s">
        <v>5289</v>
      </c>
      <c r="AD1149" s="5" t="s">
        <v>5290</v>
      </c>
      <c r="AE1149" s="5" t="s">
        <v>5291</v>
      </c>
      <c r="AF1149" s="5" t="s">
        <v>52</v>
      </c>
      <c r="AG1149" s="5" t="s">
        <v>52</v>
      </c>
      <c r="AH1149" s="5" t="s">
        <v>52</v>
      </c>
      <c r="AI1149" s="5" t="s">
        <v>7256</v>
      </c>
      <c r="AJ1149" s="5" t="s">
        <v>10654</v>
      </c>
      <c r="AK1149" s="5" t="s">
        <v>3481</v>
      </c>
    </row>
    <row r="1150" ht="15.75" customHeight="1">
      <c r="A1150" s="5" t="s">
        <v>10655</v>
      </c>
      <c r="B1150" s="5" t="s">
        <v>10656</v>
      </c>
      <c r="C1150" s="5" t="s">
        <v>10657</v>
      </c>
      <c r="D1150" s="6">
        <v>44164.0</v>
      </c>
      <c r="E1150" s="5">
        <v>83252.0</v>
      </c>
      <c r="F1150" s="5">
        <v>37842.0</v>
      </c>
      <c r="G1150" s="5" t="s">
        <v>634</v>
      </c>
      <c r="H1150" s="5" t="s">
        <v>171</v>
      </c>
      <c r="I1150" s="5" t="s">
        <v>6994</v>
      </c>
      <c r="J1150" s="5" t="s">
        <v>274</v>
      </c>
      <c r="K1150" s="5" t="s">
        <v>10658</v>
      </c>
      <c r="L1150" s="5" t="s">
        <v>10659</v>
      </c>
      <c r="M1150" s="5" t="s">
        <v>10660</v>
      </c>
      <c r="N1150" s="5">
        <v>90501.0</v>
      </c>
      <c r="O1150" s="5">
        <v>7.0</v>
      </c>
      <c r="P1150" s="5" t="s">
        <v>10661</v>
      </c>
      <c r="Q1150" s="5" t="s">
        <v>10662</v>
      </c>
      <c r="R1150" s="5">
        <v>4403.0</v>
      </c>
      <c r="S1150" s="5" t="s">
        <v>69</v>
      </c>
      <c r="T1150" s="5">
        <v>408.0</v>
      </c>
      <c r="U1150" s="5" t="s">
        <v>93</v>
      </c>
      <c r="V1150" s="5" t="s">
        <v>10663</v>
      </c>
      <c r="W1150" s="5" t="s">
        <v>71</v>
      </c>
      <c r="X1150" s="5" t="s">
        <v>52</v>
      </c>
      <c r="Y1150" s="5" t="s">
        <v>10614</v>
      </c>
      <c r="Z1150" s="5" t="s">
        <v>10664</v>
      </c>
      <c r="AA1150" s="5" t="s">
        <v>260</v>
      </c>
      <c r="AB1150" s="5" t="s">
        <v>52</v>
      </c>
      <c r="AC1150" s="5" t="s">
        <v>216</v>
      </c>
      <c r="AD1150" s="5" t="s">
        <v>217</v>
      </c>
      <c r="AE1150" s="5" t="s">
        <v>218</v>
      </c>
      <c r="AF1150" s="5" t="s">
        <v>52</v>
      </c>
      <c r="AG1150" s="5" t="s">
        <v>52</v>
      </c>
      <c r="AH1150" s="5" t="s">
        <v>52</v>
      </c>
      <c r="AI1150" s="5" t="s">
        <v>10656</v>
      </c>
      <c r="AJ1150" s="5" t="s">
        <v>10659</v>
      </c>
      <c r="AK1150" s="5" t="s">
        <v>10665</v>
      </c>
    </row>
    <row r="1151" ht="15.75" customHeight="1">
      <c r="A1151" s="5" t="s">
        <v>10666</v>
      </c>
      <c r="B1151" s="5" t="s">
        <v>3483</v>
      </c>
      <c r="C1151" s="5" t="s">
        <v>3484</v>
      </c>
      <c r="D1151" s="6">
        <v>44163.0</v>
      </c>
      <c r="E1151" s="5">
        <v>273031.0</v>
      </c>
      <c r="F1151" s="5">
        <v>124105.0</v>
      </c>
      <c r="G1151" s="5" t="s">
        <v>1419</v>
      </c>
      <c r="H1151" s="5" t="s">
        <v>480</v>
      </c>
      <c r="I1151" s="5" t="s">
        <v>6667</v>
      </c>
      <c r="J1151" s="5" t="s">
        <v>256</v>
      </c>
      <c r="K1151" s="5" t="s">
        <v>4172</v>
      </c>
      <c r="L1151" s="5" t="s">
        <v>6197</v>
      </c>
      <c r="M1151" s="5" t="s">
        <v>10148</v>
      </c>
      <c r="N1151" s="5" t="s">
        <v>52</v>
      </c>
      <c r="O1151" s="5">
        <v>5.0</v>
      </c>
      <c r="P1151" s="5" t="s">
        <v>10667</v>
      </c>
      <c r="Q1151" s="5" t="s">
        <v>4176</v>
      </c>
      <c r="R1151" s="5">
        <v>233.0</v>
      </c>
      <c r="S1151" s="5" t="s">
        <v>1077</v>
      </c>
      <c r="T1151" s="5">
        <v>1.0</v>
      </c>
      <c r="U1151" s="5" t="s">
        <v>70</v>
      </c>
      <c r="V1151" s="5" t="s">
        <v>10668</v>
      </c>
      <c r="W1151" s="5" t="s">
        <v>52</v>
      </c>
      <c r="X1151" s="5" t="s">
        <v>52</v>
      </c>
      <c r="Y1151" s="5" t="s">
        <v>4364</v>
      </c>
      <c r="Z1151" s="5" t="s">
        <v>10669</v>
      </c>
      <c r="AA1151" s="5" t="s">
        <v>1553</v>
      </c>
      <c r="AB1151" s="5" t="s">
        <v>52</v>
      </c>
      <c r="AC1151" s="5" t="s">
        <v>5289</v>
      </c>
      <c r="AD1151" s="5" t="s">
        <v>5290</v>
      </c>
      <c r="AE1151" s="5" t="s">
        <v>5291</v>
      </c>
      <c r="AF1151" s="5" t="s">
        <v>52</v>
      </c>
      <c r="AG1151" s="5" t="s">
        <v>52</v>
      </c>
      <c r="AH1151" s="5" t="s">
        <v>52</v>
      </c>
      <c r="AI1151" s="5" t="s">
        <v>3483</v>
      </c>
      <c r="AJ1151" s="5" t="s">
        <v>6201</v>
      </c>
      <c r="AK1151" s="5" t="s">
        <v>3481</v>
      </c>
    </row>
    <row r="1152" ht="15.75" customHeight="1">
      <c r="A1152" s="5" t="s">
        <v>10670</v>
      </c>
      <c r="B1152" s="5" t="s">
        <v>3998</v>
      </c>
      <c r="C1152" s="5" t="s">
        <v>3998</v>
      </c>
      <c r="D1152" s="6">
        <v>44163.0</v>
      </c>
      <c r="E1152" s="5">
        <v>115610.0</v>
      </c>
      <c r="F1152" s="5">
        <v>52550.0</v>
      </c>
      <c r="G1152" s="5" t="s">
        <v>1419</v>
      </c>
      <c r="H1152" s="5" t="s">
        <v>480</v>
      </c>
      <c r="I1152" s="5" t="s">
        <v>6667</v>
      </c>
      <c r="J1152" s="5" t="s">
        <v>256</v>
      </c>
      <c r="K1152" s="5" t="s">
        <v>3471</v>
      </c>
      <c r="L1152" s="5" t="s">
        <v>7164</v>
      </c>
      <c r="M1152" s="5" t="s">
        <v>7164</v>
      </c>
      <c r="N1152" s="5" t="s">
        <v>52</v>
      </c>
      <c r="O1152" s="5">
        <v>2.0</v>
      </c>
      <c r="P1152" s="5" t="s">
        <v>10671</v>
      </c>
      <c r="Q1152" s="5" t="s">
        <v>3475</v>
      </c>
      <c r="R1152" s="5">
        <v>136.0</v>
      </c>
      <c r="S1152" s="5" t="s">
        <v>1077</v>
      </c>
      <c r="T1152" s="5">
        <v>0.0</v>
      </c>
      <c r="U1152" s="5" t="s">
        <v>70</v>
      </c>
      <c r="V1152" s="5" t="s">
        <v>10672</v>
      </c>
      <c r="W1152" s="5" t="s">
        <v>52</v>
      </c>
      <c r="X1152" s="5" t="s">
        <v>52</v>
      </c>
      <c r="Y1152" s="5" t="s">
        <v>4364</v>
      </c>
      <c r="Z1152" s="5" t="s">
        <v>10673</v>
      </c>
      <c r="AA1152" s="5" t="s">
        <v>1553</v>
      </c>
      <c r="AB1152" s="5" t="s">
        <v>52</v>
      </c>
      <c r="AC1152" s="5" t="s">
        <v>5289</v>
      </c>
      <c r="AD1152" s="5" t="s">
        <v>5290</v>
      </c>
      <c r="AE1152" s="5" t="s">
        <v>5291</v>
      </c>
      <c r="AF1152" s="5" t="s">
        <v>52</v>
      </c>
      <c r="AG1152" s="5" t="s">
        <v>52</v>
      </c>
      <c r="AH1152" s="5" t="s">
        <v>52</v>
      </c>
      <c r="AI1152" s="5" t="s">
        <v>10674</v>
      </c>
      <c r="AJ1152" s="5" t="s">
        <v>10675</v>
      </c>
      <c r="AK1152" s="5" t="s">
        <v>3481</v>
      </c>
    </row>
    <row r="1153" ht="15.75" customHeight="1">
      <c r="A1153" s="5" t="s">
        <v>10676</v>
      </c>
      <c r="B1153" s="5" t="s">
        <v>10394</v>
      </c>
      <c r="C1153" s="5" t="s">
        <v>9961</v>
      </c>
      <c r="D1153" s="6">
        <v>44163.0</v>
      </c>
      <c r="E1153" s="5">
        <v>34540.0</v>
      </c>
      <c r="F1153" s="5">
        <v>15700.0</v>
      </c>
      <c r="G1153" s="5" t="s">
        <v>1683</v>
      </c>
      <c r="H1153" s="5" t="s">
        <v>272</v>
      </c>
      <c r="I1153" s="5" t="s">
        <v>10677</v>
      </c>
      <c r="J1153" s="5" t="s">
        <v>1685</v>
      </c>
      <c r="K1153" s="5" t="s">
        <v>10678</v>
      </c>
      <c r="L1153" s="5" t="s">
        <v>10396</v>
      </c>
      <c r="M1153" s="5" t="s">
        <v>9962</v>
      </c>
      <c r="N1153" s="5">
        <v>90248.0</v>
      </c>
      <c r="O1153" s="5">
        <v>1.0</v>
      </c>
      <c r="P1153" s="5" t="s">
        <v>10679</v>
      </c>
      <c r="Q1153" s="5">
        <v>2210.0</v>
      </c>
      <c r="R1153" s="5">
        <v>4.0</v>
      </c>
      <c r="S1153" s="5" t="s">
        <v>53</v>
      </c>
      <c r="T1153" s="5">
        <v>20.0</v>
      </c>
      <c r="U1153" s="5" t="s">
        <v>93</v>
      </c>
      <c r="V1153" s="5" t="s">
        <v>10680</v>
      </c>
      <c r="W1153" s="5" t="s">
        <v>52</v>
      </c>
      <c r="X1153" s="5" t="s">
        <v>52</v>
      </c>
      <c r="Y1153" s="5" t="s">
        <v>10681</v>
      </c>
      <c r="Z1153" s="5" t="s">
        <v>10682</v>
      </c>
      <c r="AA1153" s="5" t="s">
        <v>260</v>
      </c>
      <c r="AB1153" s="5" t="s">
        <v>52</v>
      </c>
      <c r="AC1153" s="5" t="s">
        <v>216</v>
      </c>
      <c r="AD1153" s="5" t="s">
        <v>217</v>
      </c>
      <c r="AE1153" s="5" t="s">
        <v>218</v>
      </c>
      <c r="AF1153" s="5" t="s">
        <v>52</v>
      </c>
      <c r="AG1153" s="5" t="s">
        <v>52</v>
      </c>
      <c r="AH1153" s="5" t="s">
        <v>52</v>
      </c>
      <c r="AI1153" s="5" t="s">
        <v>10683</v>
      </c>
      <c r="AJ1153" s="5" t="s">
        <v>10684</v>
      </c>
      <c r="AK1153" s="5" t="s">
        <v>941</v>
      </c>
    </row>
    <row r="1154" ht="15.75" customHeight="1">
      <c r="A1154" s="5" t="s">
        <v>10685</v>
      </c>
      <c r="B1154" s="5" t="s">
        <v>10686</v>
      </c>
      <c r="C1154" s="5" t="s">
        <v>10687</v>
      </c>
      <c r="D1154" s="6">
        <v>44162.0</v>
      </c>
      <c r="E1154" s="5">
        <v>25801.0</v>
      </c>
      <c r="F1154" s="5">
        <v>11728.0</v>
      </c>
      <c r="G1154" s="5" t="s">
        <v>3355</v>
      </c>
      <c r="H1154" s="5" t="s">
        <v>1069</v>
      </c>
      <c r="I1154" s="5" t="s">
        <v>10688</v>
      </c>
      <c r="J1154" s="5" t="s">
        <v>1071</v>
      </c>
      <c r="K1154" s="5" t="s">
        <v>10689</v>
      </c>
      <c r="L1154" s="5" t="s">
        <v>10690</v>
      </c>
      <c r="M1154" s="5" t="s">
        <v>10691</v>
      </c>
      <c r="N1154" s="5">
        <v>33178.0</v>
      </c>
      <c r="O1154" s="5">
        <v>1.0</v>
      </c>
      <c r="P1154" s="5" t="s">
        <v>10692</v>
      </c>
      <c r="Q1154" s="5" t="s">
        <v>244</v>
      </c>
      <c r="R1154" s="5">
        <v>4403.0</v>
      </c>
      <c r="S1154" s="5" t="s">
        <v>374</v>
      </c>
      <c r="T1154" s="5">
        <v>0.0</v>
      </c>
      <c r="U1154" s="5" t="s">
        <v>70</v>
      </c>
      <c r="V1154" s="5" t="s">
        <v>10693</v>
      </c>
      <c r="W1154" s="5" t="s">
        <v>52</v>
      </c>
      <c r="X1154" s="5" t="s">
        <v>52</v>
      </c>
      <c r="Y1154" s="5" t="s">
        <v>10694</v>
      </c>
      <c r="Z1154" s="5" t="s">
        <v>10695</v>
      </c>
      <c r="AA1154" s="5" t="s">
        <v>235</v>
      </c>
      <c r="AB1154" s="5" t="s">
        <v>52</v>
      </c>
      <c r="AC1154" s="5" t="s">
        <v>3723</v>
      </c>
      <c r="AD1154" s="5" t="s">
        <v>3724</v>
      </c>
      <c r="AE1154" s="5" t="s">
        <v>3725</v>
      </c>
      <c r="AF1154" s="5" t="s">
        <v>52</v>
      </c>
      <c r="AG1154" s="5" t="s">
        <v>3726</v>
      </c>
      <c r="AH1154" s="5" t="s">
        <v>3727</v>
      </c>
      <c r="AI1154" s="5" t="s">
        <v>10686</v>
      </c>
      <c r="AJ1154" s="5" t="s">
        <v>10696</v>
      </c>
      <c r="AK1154" s="5" t="s">
        <v>10697</v>
      </c>
    </row>
    <row r="1155" ht="15.75" customHeight="1">
      <c r="A1155" s="5" t="s">
        <v>10698</v>
      </c>
      <c r="B1155" s="5" t="s">
        <v>10699</v>
      </c>
      <c r="C1155" s="5" t="s">
        <v>10700</v>
      </c>
      <c r="D1155" s="6">
        <v>44160.0</v>
      </c>
      <c r="E1155" s="5">
        <v>119.0</v>
      </c>
      <c r="F1155" s="5">
        <v>54.0</v>
      </c>
      <c r="G1155" s="5" t="s">
        <v>2481</v>
      </c>
      <c r="H1155" s="5" t="s">
        <v>189</v>
      </c>
      <c r="I1155" s="5" t="s">
        <v>10339</v>
      </c>
      <c r="J1155" s="5" t="s">
        <v>532</v>
      </c>
      <c r="K1155" s="5" t="s">
        <v>10701</v>
      </c>
      <c r="L1155" s="5" t="s">
        <v>10702</v>
      </c>
      <c r="M1155" s="5" t="s">
        <v>10703</v>
      </c>
      <c r="N1155" s="5">
        <v>0.0</v>
      </c>
      <c r="O1155" s="5">
        <v>1.0</v>
      </c>
      <c r="P1155" s="5" t="s">
        <v>10704</v>
      </c>
      <c r="Q1155" s="5">
        <v>2210.0</v>
      </c>
      <c r="R1155" s="5">
        <v>6.0</v>
      </c>
      <c r="S1155" s="5" t="s">
        <v>53</v>
      </c>
      <c r="T1155" s="5">
        <v>0.0</v>
      </c>
      <c r="U1155" s="5" t="s">
        <v>52</v>
      </c>
      <c r="V1155" s="5" t="s">
        <v>10705</v>
      </c>
      <c r="W1155" s="5" t="s">
        <v>52</v>
      </c>
      <c r="X1155" s="5" t="s">
        <v>52</v>
      </c>
      <c r="Y1155" s="5" t="s">
        <v>10614</v>
      </c>
      <c r="Z1155" s="5" t="s">
        <v>10706</v>
      </c>
      <c r="AA1155" s="5" t="s">
        <v>2743</v>
      </c>
      <c r="AB1155" s="5" t="s">
        <v>52</v>
      </c>
      <c r="AC1155" s="5" t="s">
        <v>216</v>
      </c>
      <c r="AD1155" s="5" t="s">
        <v>217</v>
      </c>
      <c r="AE1155" s="5" t="s">
        <v>218</v>
      </c>
      <c r="AF1155" s="5" t="s">
        <v>52</v>
      </c>
      <c r="AG1155" s="5" t="s">
        <v>52</v>
      </c>
      <c r="AH1155" s="5" t="s">
        <v>52</v>
      </c>
      <c r="AI1155" s="5" t="s">
        <v>10707</v>
      </c>
      <c r="AJ1155" s="5" t="s">
        <v>10708</v>
      </c>
      <c r="AK1155" s="5" t="s">
        <v>3639</v>
      </c>
    </row>
    <row r="1156" ht="15.75" customHeight="1">
      <c r="A1156" s="5" t="s">
        <v>10709</v>
      </c>
      <c r="B1156" s="5" t="s">
        <v>1015</v>
      </c>
      <c r="C1156" s="5" t="s">
        <v>1016</v>
      </c>
      <c r="D1156" s="6">
        <v>44159.0</v>
      </c>
      <c r="E1156" s="5">
        <v>32606.0</v>
      </c>
      <c r="F1156" s="5">
        <v>14821.0</v>
      </c>
      <c r="G1156" s="5" t="s">
        <v>271</v>
      </c>
      <c r="H1156" s="5" t="s">
        <v>272</v>
      </c>
      <c r="I1156" s="5" t="s">
        <v>10710</v>
      </c>
      <c r="J1156" s="5" t="s">
        <v>274</v>
      </c>
      <c r="K1156" s="5" t="s">
        <v>744</v>
      </c>
      <c r="L1156" s="5" t="s">
        <v>10711</v>
      </c>
      <c r="M1156" s="5" t="s">
        <v>10712</v>
      </c>
      <c r="N1156" s="5" t="s">
        <v>52</v>
      </c>
      <c r="O1156" s="5">
        <v>1.0</v>
      </c>
      <c r="P1156" s="5" t="s">
        <v>10713</v>
      </c>
      <c r="Q1156" s="5" t="s">
        <v>279</v>
      </c>
      <c r="R1156" s="5">
        <v>1245.0</v>
      </c>
      <c r="S1156" s="5" t="s">
        <v>53</v>
      </c>
      <c r="T1156" s="5">
        <v>28.0</v>
      </c>
      <c r="U1156" s="5" t="s">
        <v>70</v>
      </c>
      <c r="V1156" s="5" t="s">
        <v>10714</v>
      </c>
      <c r="W1156" s="5" t="s">
        <v>52</v>
      </c>
      <c r="X1156" s="5" t="s">
        <v>52</v>
      </c>
      <c r="Y1156" s="5" t="s">
        <v>10715</v>
      </c>
      <c r="Z1156" s="5" t="s">
        <v>10716</v>
      </c>
      <c r="AA1156" s="5" t="s">
        <v>260</v>
      </c>
      <c r="AB1156" s="5" t="s">
        <v>52</v>
      </c>
      <c r="AC1156" s="5" t="s">
        <v>72</v>
      </c>
      <c r="AD1156" s="5" t="s">
        <v>73</v>
      </c>
      <c r="AE1156" s="5" t="s">
        <v>74</v>
      </c>
      <c r="AF1156" s="5" t="s">
        <v>75</v>
      </c>
      <c r="AG1156" s="5" t="s">
        <v>76</v>
      </c>
      <c r="AH1156" s="5" t="s">
        <v>77</v>
      </c>
      <c r="AI1156" s="5" t="s">
        <v>1015</v>
      </c>
      <c r="AJ1156" s="5" t="s">
        <v>10717</v>
      </c>
      <c r="AK1156" s="5" t="s">
        <v>79</v>
      </c>
    </row>
    <row r="1157" ht="15.75" customHeight="1">
      <c r="A1157" s="5" t="s">
        <v>10718</v>
      </c>
      <c r="B1157" s="5" t="s">
        <v>1015</v>
      </c>
      <c r="C1157" s="5" t="s">
        <v>1016</v>
      </c>
      <c r="D1157" s="6">
        <v>44159.0</v>
      </c>
      <c r="E1157" s="5">
        <v>36874.0</v>
      </c>
      <c r="F1157" s="5">
        <v>16761.0</v>
      </c>
      <c r="G1157" s="5" t="s">
        <v>271</v>
      </c>
      <c r="H1157" s="5" t="s">
        <v>272</v>
      </c>
      <c r="I1157" s="5" t="s">
        <v>10710</v>
      </c>
      <c r="J1157" s="5" t="s">
        <v>274</v>
      </c>
      <c r="K1157" s="5" t="s">
        <v>744</v>
      </c>
      <c r="L1157" s="5" t="s">
        <v>10719</v>
      </c>
      <c r="M1157" s="5" t="s">
        <v>10712</v>
      </c>
      <c r="N1157" s="5" t="s">
        <v>52</v>
      </c>
      <c r="O1157" s="5">
        <v>1.0</v>
      </c>
      <c r="P1157" s="5" t="s">
        <v>10720</v>
      </c>
      <c r="Q1157" s="5" t="s">
        <v>279</v>
      </c>
      <c r="R1157" s="5">
        <v>1342.0</v>
      </c>
      <c r="S1157" s="5" t="s">
        <v>53</v>
      </c>
      <c r="T1157" s="5">
        <v>28.0</v>
      </c>
      <c r="U1157" s="5" t="s">
        <v>70</v>
      </c>
      <c r="V1157" s="5" t="s">
        <v>10721</v>
      </c>
      <c r="W1157" s="5" t="s">
        <v>52</v>
      </c>
      <c r="X1157" s="5" t="s">
        <v>52</v>
      </c>
      <c r="Y1157" s="5" t="s">
        <v>10715</v>
      </c>
      <c r="Z1157" s="5" t="s">
        <v>10722</v>
      </c>
      <c r="AA1157" s="5" t="s">
        <v>260</v>
      </c>
      <c r="AB1157" s="5" t="s">
        <v>52</v>
      </c>
      <c r="AC1157" s="5" t="s">
        <v>72</v>
      </c>
      <c r="AD1157" s="5" t="s">
        <v>73</v>
      </c>
      <c r="AE1157" s="5" t="s">
        <v>74</v>
      </c>
      <c r="AF1157" s="5" t="s">
        <v>75</v>
      </c>
      <c r="AG1157" s="5" t="s">
        <v>76</v>
      </c>
      <c r="AH1157" s="5" t="s">
        <v>77</v>
      </c>
      <c r="AI1157" s="5" t="s">
        <v>1015</v>
      </c>
      <c r="AJ1157" s="5" t="s">
        <v>10717</v>
      </c>
      <c r="AK1157" s="5" t="s">
        <v>79</v>
      </c>
    </row>
    <row r="1158" ht="15.75" customHeight="1">
      <c r="A1158" s="5" t="s">
        <v>10723</v>
      </c>
      <c r="B1158" s="5" t="s">
        <v>10266</v>
      </c>
      <c r="C1158" s="5" t="s">
        <v>10267</v>
      </c>
      <c r="D1158" s="6">
        <v>44157.0</v>
      </c>
      <c r="E1158" s="5">
        <v>61475.0</v>
      </c>
      <c r="F1158" s="5">
        <v>27943.0</v>
      </c>
      <c r="G1158" s="5" t="s">
        <v>3867</v>
      </c>
      <c r="H1158" s="5" t="s">
        <v>149</v>
      </c>
      <c r="I1158" s="5" t="s">
        <v>10724</v>
      </c>
      <c r="J1158" s="5" t="s">
        <v>532</v>
      </c>
      <c r="K1158" s="5" t="s">
        <v>10725</v>
      </c>
      <c r="L1158" s="5" t="s">
        <v>10269</v>
      </c>
      <c r="M1158" s="5" t="s">
        <v>10270</v>
      </c>
      <c r="N1158" s="5">
        <v>33133.0</v>
      </c>
      <c r="O1158" s="5">
        <v>1.0</v>
      </c>
      <c r="P1158" s="5" t="s">
        <v>10726</v>
      </c>
      <c r="Q1158" s="5">
        <v>4510.0</v>
      </c>
      <c r="R1158" s="5">
        <v>12.0</v>
      </c>
      <c r="S1158" s="5" t="s">
        <v>53</v>
      </c>
      <c r="T1158" s="5">
        <v>49.0</v>
      </c>
      <c r="U1158" s="5" t="s">
        <v>93</v>
      </c>
      <c r="V1158" s="5" t="s">
        <v>10727</v>
      </c>
      <c r="W1158" s="5" t="s">
        <v>52</v>
      </c>
      <c r="X1158" s="5" t="s">
        <v>52</v>
      </c>
      <c r="Y1158" s="5" t="s">
        <v>10728</v>
      </c>
      <c r="Z1158" s="5" t="s">
        <v>10729</v>
      </c>
      <c r="AA1158" s="5" t="s">
        <v>260</v>
      </c>
      <c r="AB1158" s="5" t="s">
        <v>52</v>
      </c>
      <c r="AC1158" s="5" t="s">
        <v>216</v>
      </c>
      <c r="AD1158" s="5" t="s">
        <v>217</v>
      </c>
      <c r="AE1158" s="5" t="s">
        <v>218</v>
      </c>
      <c r="AF1158" s="5" t="s">
        <v>52</v>
      </c>
      <c r="AG1158" s="5" t="s">
        <v>52</v>
      </c>
      <c r="AH1158" s="5" t="s">
        <v>52</v>
      </c>
      <c r="AI1158" s="5" t="s">
        <v>10275</v>
      </c>
      <c r="AJ1158" s="5" t="s">
        <v>10276</v>
      </c>
      <c r="AK1158" s="5" t="s">
        <v>336</v>
      </c>
    </row>
    <row r="1159" ht="15.75" customHeight="1">
      <c r="A1159" s="5" t="s">
        <v>10730</v>
      </c>
      <c r="B1159" s="5" t="s">
        <v>10731</v>
      </c>
      <c r="C1159" s="5" t="s">
        <v>204</v>
      </c>
      <c r="D1159" s="6">
        <v>44156.0</v>
      </c>
      <c r="E1159" s="5">
        <v>90477.0</v>
      </c>
      <c r="F1159" s="5">
        <v>41126.0</v>
      </c>
      <c r="G1159" s="5" t="s">
        <v>188</v>
      </c>
      <c r="H1159" s="5" t="s">
        <v>205</v>
      </c>
      <c r="I1159" s="5" t="s">
        <v>2403</v>
      </c>
      <c r="J1159" s="5" t="s">
        <v>191</v>
      </c>
      <c r="K1159" s="5" t="s">
        <v>192</v>
      </c>
      <c r="L1159" s="5" t="s">
        <v>10732</v>
      </c>
      <c r="M1159" s="5" t="s">
        <v>10733</v>
      </c>
      <c r="N1159" s="5" t="s">
        <v>10734</v>
      </c>
      <c r="O1159" s="5">
        <v>2.0</v>
      </c>
      <c r="P1159" s="5" t="s">
        <v>10735</v>
      </c>
      <c r="Q1159" s="5" t="s">
        <v>195</v>
      </c>
      <c r="R1159" s="5">
        <v>4008.0</v>
      </c>
      <c r="S1159" s="5" t="s">
        <v>53</v>
      </c>
      <c r="T1159" s="5">
        <v>55.0</v>
      </c>
      <c r="U1159" s="5" t="s">
        <v>70</v>
      </c>
      <c r="V1159" s="5" t="s">
        <v>10736</v>
      </c>
      <c r="W1159" s="5" t="s">
        <v>52</v>
      </c>
      <c r="X1159" s="5" t="s">
        <v>52</v>
      </c>
      <c r="Y1159" s="5" t="s">
        <v>10737</v>
      </c>
      <c r="Z1159" s="5" t="s">
        <v>10738</v>
      </c>
      <c r="AA1159" s="5" t="s">
        <v>235</v>
      </c>
      <c r="AB1159" s="5" t="s">
        <v>52</v>
      </c>
      <c r="AC1159" s="5" t="s">
        <v>3723</v>
      </c>
      <c r="AD1159" s="5" t="s">
        <v>3724</v>
      </c>
      <c r="AE1159" s="5" t="s">
        <v>3725</v>
      </c>
      <c r="AF1159" s="5" t="s">
        <v>52</v>
      </c>
      <c r="AG1159" s="5" t="s">
        <v>3726</v>
      </c>
      <c r="AH1159" s="5" t="s">
        <v>3727</v>
      </c>
      <c r="AI1159" s="5" t="s">
        <v>10731</v>
      </c>
      <c r="AJ1159" s="5" t="s">
        <v>10739</v>
      </c>
      <c r="AK1159" s="5" t="s">
        <v>3729</v>
      </c>
    </row>
    <row r="1160" ht="15.75" customHeight="1">
      <c r="A1160" s="5" t="s">
        <v>10740</v>
      </c>
      <c r="B1160" s="5" t="s">
        <v>10266</v>
      </c>
      <c r="C1160" s="5" t="s">
        <v>10267</v>
      </c>
      <c r="D1160" s="6">
        <v>44153.0</v>
      </c>
      <c r="E1160" s="5">
        <v>60740.0</v>
      </c>
      <c r="F1160" s="5">
        <v>27609.0</v>
      </c>
      <c r="G1160" s="5" t="s">
        <v>3867</v>
      </c>
      <c r="H1160" s="5" t="s">
        <v>1792</v>
      </c>
      <c r="I1160" s="5" t="s">
        <v>10724</v>
      </c>
      <c r="J1160" s="5" t="s">
        <v>532</v>
      </c>
      <c r="K1160" s="5" t="s">
        <v>5562</v>
      </c>
      <c r="L1160" s="5" t="s">
        <v>10269</v>
      </c>
      <c r="M1160" s="5" t="s">
        <v>10270</v>
      </c>
      <c r="N1160" s="5">
        <v>33133.0</v>
      </c>
      <c r="O1160" s="5">
        <v>1.0</v>
      </c>
      <c r="P1160" s="5" t="s">
        <v>10741</v>
      </c>
      <c r="Q1160" s="5">
        <v>4510.0</v>
      </c>
      <c r="R1160" s="5">
        <v>12.0</v>
      </c>
      <c r="S1160" s="5" t="s">
        <v>53</v>
      </c>
      <c r="T1160" s="5">
        <v>50.0</v>
      </c>
      <c r="U1160" s="5" t="s">
        <v>93</v>
      </c>
      <c r="V1160" s="5" t="s">
        <v>10742</v>
      </c>
      <c r="W1160" s="5" t="s">
        <v>52</v>
      </c>
      <c r="X1160" s="5" t="s">
        <v>52</v>
      </c>
      <c r="Y1160" s="5" t="s">
        <v>10728</v>
      </c>
      <c r="Z1160" s="5" t="s">
        <v>10743</v>
      </c>
      <c r="AA1160" s="5" t="s">
        <v>260</v>
      </c>
      <c r="AB1160" s="5" t="s">
        <v>52</v>
      </c>
      <c r="AC1160" s="5" t="s">
        <v>216</v>
      </c>
      <c r="AD1160" s="5" t="s">
        <v>217</v>
      </c>
      <c r="AE1160" s="5" t="s">
        <v>218</v>
      </c>
      <c r="AF1160" s="5" t="s">
        <v>52</v>
      </c>
      <c r="AG1160" s="5" t="s">
        <v>52</v>
      </c>
      <c r="AH1160" s="5" t="s">
        <v>52</v>
      </c>
      <c r="AI1160" s="5" t="s">
        <v>10275</v>
      </c>
      <c r="AJ1160" s="5" t="s">
        <v>10276</v>
      </c>
      <c r="AK1160" s="5" t="s">
        <v>336</v>
      </c>
    </row>
    <row r="1161" ht="15.75" customHeight="1">
      <c r="A1161" s="5" t="s">
        <v>10744</v>
      </c>
      <c r="B1161" s="5" t="s">
        <v>10745</v>
      </c>
      <c r="C1161" s="5" t="s">
        <v>10746</v>
      </c>
      <c r="D1161" s="6">
        <v>44148.0</v>
      </c>
      <c r="E1161" s="5">
        <v>48488.0</v>
      </c>
      <c r="F1161" s="5">
        <v>22040.0</v>
      </c>
      <c r="G1161" s="5" t="s">
        <v>634</v>
      </c>
      <c r="H1161" s="5" t="s">
        <v>272</v>
      </c>
      <c r="I1161" s="5" t="s">
        <v>10747</v>
      </c>
      <c r="J1161" s="5" t="s">
        <v>274</v>
      </c>
      <c r="K1161" s="5" t="s">
        <v>10748</v>
      </c>
      <c r="L1161" s="5" t="s">
        <v>10749</v>
      </c>
      <c r="M1161" s="5" t="s">
        <v>10750</v>
      </c>
      <c r="N1161" s="5">
        <v>90810.0</v>
      </c>
      <c r="O1161" s="5">
        <v>2.0</v>
      </c>
      <c r="P1161" s="5" t="s">
        <v>10751</v>
      </c>
      <c r="Q1161" s="5" t="s">
        <v>52</v>
      </c>
      <c r="R1161" s="5">
        <v>1385.0</v>
      </c>
      <c r="S1161" s="5" t="s">
        <v>115</v>
      </c>
      <c r="T1161" s="5">
        <v>0.0</v>
      </c>
      <c r="U1161" s="5" t="s">
        <v>70</v>
      </c>
      <c r="V1161" s="5" t="s">
        <v>10752</v>
      </c>
      <c r="W1161" s="5" t="s">
        <v>71</v>
      </c>
      <c r="X1161" s="5" t="s">
        <v>52</v>
      </c>
      <c r="Y1161" s="5" t="s">
        <v>10753</v>
      </c>
      <c r="Z1161" s="5" t="s">
        <v>10754</v>
      </c>
      <c r="AA1161" s="5" t="s">
        <v>119</v>
      </c>
      <c r="AB1161" s="5" t="s">
        <v>52</v>
      </c>
      <c r="AC1161" s="5" t="s">
        <v>398</v>
      </c>
      <c r="AD1161" s="5" t="s">
        <v>399</v>
      </c>
      <c r="AE1161" s="5" t="s">
        <v>400</v>
      </c>
      <c r="AF1161" s="5" t="s">
        <v>401</v>
      </c>
      <c r="AG1161" s="5">
        <v>23502.0</v>
      </c>
      <c r="AH1161" s="5" t="s">
        <v>402</v>
      </c>
      <c r="AI1161" s="5" t="s">
        <v>10745</v>
      </c>
      <c r="AJ1161" s="5" t="s">
        <v>10755</v>
      </c>
      <c r="AK1161" s="5" t="s">
        <v>1874</v>
      </c>
    </row>
    <row r="1162" ht="15.75" customHeight="1">
      <c r="A1162" s="5" t="s">
        <v>10756</v>
      </c>
      <c r="B1162" s="5" t="s">
        <v>10757</v>
      </c>
      <c r="C1162" s="5" t="s">
        <v>10758</v>
      </c>
      <c r="D1162" s="6">
        <v>44147.0</v>
      </c>
      <c r="E1162" s="5">
        <v>201106.0</v>
      </c>
      <c r="F1162" s="5">
        <v>91412.0</v>
      </c>
      <c r="G1162" s="5" t="s">
        <v>4824</v>
      </c>
      <c r="H1162" s="5" t="s">
        <v>459</v>
      </c>
      <c r="I1162" s="5" t="s">
        <v>8262</v>
      </c>
      <c r="J1162" s="5" t="s">
        <v>4825</v>
      </c>
      <c r="K1162" s="5" t="s">
        <v>10759</v>
      </c>
      <c r="L1162" s="5" t="s">
        <v>10760</v>
      </c>
      <c r="M1162" s="5" t="s">
        <v>10761</v>
      </c>
      <c r="N1162" s="5">
        <v>19032.0</v>
      </c>
      <c r="O1162" s="5">
        <v>5.0</v>
      </c>
      <c r="P1162" s="5" t="s">
        <v>10762</v>
      </c>
      <c r="Q1162" s="5" t="s">
        <v>2739</v>
      </c>
      <c r="R1162" s="5">
        <v>300.0</v>
      </c>
      <c r="S1162" s="5" t="s">
        <v>115</v>
      </c>
      <c r="T1162" s="5">
        <v>0.0</v>
      </c>
      <c r="U1162" s="5" t="s">
        <v>52</v>
      </c>
      <c r="V1162" s="5" t="s">
        <v>10763</v>
      </c>
      <c r="W1162" s="5" t="s">
        <v>71</v>
      </c>
      <c r="X1162" s="5" t="s">
        <v>52</v>
      </c>
      <c r="Y1162" s="5" t="s">
        <v>10764</v>
      </c>
      <c r="Z1162" s="5" t="s">
        <v>10765</v>
      </c>
      <c r="AA1162" s="5" t="s">
        <v>200</v>
      </c>
      <c r="AB1162" s="5" t="s">
        <v>52</v>
      </c>
      <c r="AC1162" s="5" t="s">
        <v>181</v>
      </c>
      <c r="AD1162" s="5" t="s">
        <v>182</v>
      </c>
      <c r="AE1162" s="5" t="s">
        <v>183</v>
      </c>
      <c r="AF1162" s="5" t="s">
        <v>52</v>
      </c>
      <c r="AG1162" s="5" t="s">
        <v>52</v>
      </c>
      <c r="AH1162" s="5" t="s">
        <v>184</v>
      </c>
      <c r="AI1162" s="5" t="s">
        <v>10757</v>
      </c>
      <c r="AJ1162" s="5" t="s">
        <v>10766</v>
      </c>
      <c r="AK1162" s="5" t="s">
        <v>4834</v>
      </c>
    </row>
    <row r="1163" ht="15.75" customHeight="1">
      <c r="A1163" s="5" t="s">
        <v>10756</v>
      </c>
      <c r="B1163" s="5" t="s">
        <v>10767</v>
      </c>
      <c r="C1163" s="5" t="s">
        <v>10768</v>
      </c>
      <c r="D1163" s="6">
        <v>44147.0</v>
      </c>
      <c r="E1163" s="5">
        <v>201106.0</v>
      </c>
      <c r="F1163" s="5">
        <v>91412.0</v>
      </c>
      <c r="G1163" s="5" t="s">
        <v>4824</v>
      </c>
      <c r="H1163" s="5" t="s">
        <v>459</v>
      </c>
      <c r="I1163" s="5" t="s">
        <v>8262</v>
      </c>
      <c r="J1163" s="5" t="s">
        <v>4825</v>
      </c>
      <c r="K1163" s="5" t="s">
        <v>10759</v>
      </c>
      <c r="L1163" s="5" t="s">
        <v>10769</v>
      </c>
      <c r="M1163" s="5" t="s">
        <v>10770</v>
      </c>
      <c r="N1163" s="5">
        <v>7920.0</v>
      </c>
      <c r="O1163" s="5">
        <v>5.0</v>
      </c>
      <c r="P1163" s="5" t="s">
        <v>10762</v>
      </c>
      <c r="Q1163" s="5" t="s">
        <v>2739</v>
      </c>
      <c r="R1163" s="5">
        <v>300.0</v>
      </c>
      <c r="S1163" s="5" t="s">
        <v>115</v>
      </c>
      <c r="T1163" s="5">
        <v>0.0</v>
      </c>
      <c r="U1163" s="5" t="s">
        <v>52</v>
      </c>
      <c r="V1163" s="5" t="s">
        <v>10771</v>
      </c>
      <c r="W1163" s="5" t="s">
        <v>55</v>
      </c>
      <c r="X1163" s="5" t="s">
        <v>10763</v>
      </c>
      <c r="Y1163" s="5" t="s">
        <v>10764</v>
      </c>
      <c r="Z1163" s="5" t="s">
        <v>10765</v>
      </c>
      <c r="AA1163" s="5" t="s">
        <v>200</v>
      </c>
      <c r="AB1163" s="5" t="s">
        <v>52</v>
      </c>
      <c r="AC1163" s="5" t="s">
        <v>181</v>
      </c>
      <c r="AD1163" s="5" t="s">
        <v>182</v>
      </c>
      <c r="AE1163" s="5" t="s">
        <v>183</v>
      </c>
      <c r="AF1163" s="5" t="s">
        <v>52</v>
      </c>
      <c r="AG1163" s="5" t="s">
        <v>52</v>
      </c>
      <c r="AH1163" s="5" t="s">
        <v>184</v>
      </c>
      <c r="AI1163" s="5" t="s">
        <v>10767</v>
      </c>
      <c r="AJ1163" s="5" t="s">
        <v>10769</v>
      </c>
      <c r="AK1163" s="5" t="s">
        <v>4834</v>
      </c>
    </row>
    <row r="1164" ht="15.75" customHeight="1">
      <c r="A1164" s="5" t="s">
        <v>10772</v>
      </c>
      <c r="B1164" s="5" t="s">
        <v>1513</v>
      </c>
      <c r="C1164" s="5" t="s">
        <v>10773</v>
      </c>
      <c r="D1164" s="6">
        <v>44145.0</v>
      </c>
      <c r="E1164" s="5">
        <v>8672.0</v>
      </c>
      <c r="F1164" s="5">
        <v>3942.0</v>
      </c>
      <c r="G1164" s="5" t="s">
        <v>4585</v>
      </c>
      <c r="H1164" s="5" t="s">
        <v>171</v>
      </c>
      <c r="I1164" s="5" t="s">
        <v>6529</v>
      </c>
      <c r="J1164" s="5" t="s">
        <v>274</v>
      </c>
      <c r="K1164" s="5" t="s">
        <v>10774</v>
      </c>
      <c r="L1164" s="5" t="s">
        <v>10775</v>
      </c>
      <c r="M1164" s="5" t="s">
        <v>10776</v>
      </c>
      <c r="N1164" s="5">
        <v>47725.0</v>
      </c>
      <c r="O1164" s="5">
        <v>1.0</v>
      </c>
      <c r="P1164" s="5" t="s">
        <v>10777</v>
      </c>
      <c r="Q1164" s="5" t="s">
        <v>244</v>
      </c>
      <c r="R1164" s="5">
        <v>560.0</v>
      </c>
      <c r="S1164" s="5" t="s">
        <v>69</v>
      </c>
      <c r="T1164" s="5">
        <v>55.0</v>
      </c>
      <c r="U1164" s="5" t="s">
        <v>70</v>
      </c>
      <c r="V1164" s="5" t="s">
        <v>10778</v>
      </c>
      <c r="W1164" s="5" t="s">
        <v>52</v>
      </c>
      <c r="X1164" s="5" t="s">
        <v>52</v>
      </c>
      <c r="Y1164" s="5" t="s">
        <v>10764</v>
      </c>
      <c r="Z1164" s="5" t="s">
        <v>10779</v>
      </c>
      <c r="AA1164" s="5" t="s">
        <v>604</v>
      </c>
      <c r="AB1164" s="5" t="s">
        <v>52</v>
      </c>
      <c r="AC1164" s="5" t="s">
        <v>72</v>
      </c>
      <c r="AD1164" s="5" t="s">
        <v>73</v>
      </c>
      <c r="AE1164" s="5" t="s">
        <v>74</v>
      </c>
      <c r="AF1164" s="5" t="s">
        <v>75</v>
      </c>
      <c r="AG1164" s="5" t="s">
        <v>76</v>
      </c>
      <c r="AH1164" s="5" t="s">
        <v>77</v>
      </c>
      <c r="AI1164" s="5" t="s">
        <v>3781</v>
      </c>
      <c r="AJ1164" s="5" t="s">
        <v>10780</v>
      </c>
      <c r="AK1164" s="5" t="s">
        <v>1941</v>
      </c>
    </row>
    <row r="1165" ht="15.75" customHeight="1">
      <c r="A1165" s="5" t="s">
        <v>10781</v>
      </c>
      <c r="B1165" s="5" t="s">
        <v>8260</v>
      </c>
      <c r="C1165" s="5" t="s">
        <v>9930</v>
      </c>
      <c r="D1165" s="6">
        <v>44141.0</v>
      </c>
      <c r="E1165" s="5">
        <v>169620.0</v>
      </c>
      <c r="F1165" s="5">
        <v>77100.0</v>
      </c>
      <c r="G1165" s="5" t="s">
        <v>1912</v>
      </c>
      <c r="H1165" s="5" t="s">
        <v>3630</v>
      </c>
      <c r="I1165" s="5" t="s">
        <v>10446</v>
      </c>
      <c r="J1165" s="5" t="s">
        <v>1914</v>
      </c>
      <c r="K1165" s="5" t="s">
        <v>10782</v>
      </c>
      <c r="L1165" s="5" t="s">
        <v>9932</v>
      </c>
      <c r="M1165" s="5" t="s">
        <v>9933</v>
      </c>
      <c r="N1165" s="5" t="s">
        <v>52</v>
      </c>
      <c r="O1165" s="5">
        <v>3.0</v>
      </c>
      <c r="P1165" s="5" t="s">
        <v>10783</v>
      </c>
      <c r="Q1165" s="5" t="s">
        <v>2662</v>
      </c>
      <c r="R1165" s="5">
        <v>112.0</v>
      </c>
      <c r="S1165" s="5" t="s">
        <v>1386</v>
      </c>
      <c r="T1165" s="5">
        <v>116.0</v>
      </c>
      <c r="U1165" s="5" t="s">
        <v>93</v>
      </c>
      <c r="V1165" s="5" t="s">
        <v>10784</v>
      </c>
      <c r="W1165" s="5" t="s">
        <v>55</v>
      </c>
      <c r="X1165" s="5" t="s">
        <v>10785</v>
      </c>
      <c r="Y1165" s="5" t="s">
        <v>10786</v>
      </c>
      <c r="Z1165" s="5" t="s">
        <v>10787</v>
      </c>
      <c r="AA1165" s="5" t="s">
        <v>200</v>
      </c>
      <c r="AB1165" s="5" t="s">
        <v>52</v>
      </c>
      <c r="AC1165" s="5" t="s">
        <v>5198</v>
      </c>
      <c r="AD1165" s="5" t="s">
        <v>52</v>
      </c>
      <c r="AE1165" s="5" t="s">
        <v>52</v>
      </c>
      <c r="AF1165" s="5" t="s">
        <v>52</v>
      </c>
      <c r="AG1165" s="5" t="s">
        <v>52</v>
      </c>
      <c r="AH1165" s="5" t="s">
        <v>52</v>
      </c>
      <c r="AI1165" s="5" t="s">
        <v>10788</v>
      </c>
      <c r="AJ1165" s="5" t="s">
        <v>9932</v>
      </c>
      <c r="AK1165" s="5" t="s">
        <v>10789</v>
      </c>
    </row>
    <row r="1166" ht="15.75" customHeight="1">
      <c r="A1166" s="5" t="s">
        <v>10790</v>
      </c>
      <c r="B1166" s="5" t="s">
        <v>9184</v>
      </c>
      <c r="C1166" s="5" t="s">
        <v>10791</v>
      </c>
      <c r="D1166" s="6">
        <v>44138.0</v>
      </c>
      <c r="E1166" s="5">
        <v>215633.0</v>
      </c>
      <c r="F1166" s="5">
        <v>98015.0</v>
      </c>
      <c r="G1166" s="5" t="s">
        <v>2212</v>
      </c>
      <c r="H1166" s="5" t="s">
        <v>10792</v>
      </c>
      <c r="I1166" s="5" t="s">
        <v>10793</v>
      </c>
      <c r="J1166" s="5" t="s">
        <v>2214</v>
      </c>
      <c r="K1166" s="5" t="s">
        <v>10794</v>
      </c>
      <c r="L1166" s="5" t="s">
        <v>10795</v>
      </c>
      <c r="M1166" s="5" t="s">
        <v>10796</v>
      </c>
      <c r="N1166" s="5" t="s">
        <v>52</v>
      </c>
      <c r="O1166" s="5">
        <v>4.0</v>
      </c>
      <c r="P1166" s="5" t="s">
        <v>10797</v>
      </c>
      <c r="Q1166" s="5" t="s">
        <v>498</v>
      </c>
      <c r="R1166" s="5">
        <v>375.0</v>
      </c>
      <c r="S1166" s="5" t="s">
        <v>1077</v>
      </c>
      <c r="T1166" s="5">
        <v>78.0</v>
      </c>
      <c r="U1166" s="5" t="s">
        <v>70</v>
      </c>
      <c r="V1166" s="5" t="s">
        <v>10798</v>
      </c>
      <c r="W1166" s="5" t="s">
        <v>52</v>
      </c>
      <c r="X1166" s="5" t="s">
        <v>52</v>
      </c>
      <c r="Y1166" s="5" t="s">
        <v>10799</v>
      </c>
      <c r="Z1166" s="5" t="s">
        <v>10800</v>
      </c>
      <c r="AA1166" s="5" t="s">
        <v>162</v>
      </c>
      <c r="AB1166" s="5" t="s">
        <v>52</v>
      </c>
      <c r="AC1166" s="5" t="s">
        <v>72</v>
      </c>
      <c r="AD1166" s="5" t="s">
        <v>73</v>
      </c>
      <c r="AE1166" s="5" t="s">
        <v>74</v>
      </c>
      <c r="AF1166" s="5" t="s">
        <v>75</v>
      </c>
      <c r="AG1166" s="5" t="s">
        <v>76</v>
      </c>
      <c r="AH1166" s="5" t="s">
        <v>77</v>
      </c>
      <c r="AI1166" s="5" t="s">
        <v>10801</v>
      </c>
      <c r="AJ1166" s="5" t="s">
        <v>10802</v>
      </c>
      <c r="AK1166" s="5" t="s">
        <v>2223</v>
      </c>
    </row>
    <row r="1167" ht="15.75" customHeight="1">
      <c r="A1167" s="5" t="s">
        <v>10803</v>
      </c>
      <c r="B1167" s="5" t="s">
        <v>10804</v>
      </c>
      <c r="C1167" s="5" t="s">
        <v>10805</v>
      </c>
      <c r="D1167" s="6">
        <v>44136.0</v>
      </c>
      <c r="E1167" s="5">
        <v>9570.0</v>
      </c>
      <c r="F1167" s="5">
        <v>4350.0</v>
      </c>
      <c r="G1167" s="5" t="s">
        <v>1652</v>
      </c>
      <c r="H1167" s="5" t="s">
        <v>171</v>
      </c>
      <c r="I1167" s="5" t="s">
        <v>10806</v>
      </c>
      <c r="J1167" s="5" t="s">
        <v>274</v>
      </c>
      <c r="K1167" s="5" t="s">
        <v>1527</v>
      </c>
      <c r="L1167" s="5" t="s">
        <v>10807</v>
      </c>
      <c r="M1167" s="5" t="s">
        <v>10808</v>
      </c>
      <c r="N1167" s="5">
        <v>90502.0</v>
      </c>
      <c r="O1167" s="5">
        <v>1.0</v>
      </c>
      <c r="P1167" s="5" t="s">
        <v>10809</v>
      </c>
      <c r="Q1167" s="5">
        <v>2200.0</v>
      </c>
      <c r="R1167" s="5">
        <v>300.0</v>
      </c>
      <c r="S1167" s="5" t="s">
        <v>115</v>
      </c>
      <c r="T1167" s="5">
        <v>0.0</v>
      </c>
      <c r="U1167" s="5" t="s">
        <v>70</v>
      </c>
      <c r="V1167" s="5" t="s">
        <v>10810</v>
      </c>
      <c r="W1167" s="5" t="s">
        <v>71</v>
      </c>
      <c r="X1167" s="5" t="s">
        <v>52</v>
      </c>
      <c r="Y1167" s="5" t="s">
        <v>10811</v>
      </c>
      <c r="Z1167" s="5" t="s">
        <v>10812</v>
      </c>
      <c r="AA1167" s="5" t="s">
        <v>59</v>
      </c>
      <c r="AB1167" s="5" t="s">
        <v>52</v>
      </c>
      <c r="AC1167" s="5" t="s">
        <v>398</v>
      </c>
      <c r="AD1167" s="5" t="s">
        <v>399</v>
      </c>
      <c r="AE1167" s="5" t="s">
        <v>400</v>
      </c>
      <c r="AF1167" s="5" t="s">
        <v>401</v>
      </c>
      <c r="AG1167" s="5">
        <v>23502.0</v>
      </c>
      <c r="AH1167" s="5" t="s">
        <v>402</v>
      </c>
      <c r="AI1167" s="5" t="s">
        <v>10804</v>
      </c>
      <c r="AJ1167" s="5" t="s">
        <v>10813</v>
      </c>
      <c r="AK1167" s="5" t="s">
        <v>59</v>
      </c>
    </row>
    <row r="1168" ht="15.75" customHeight="1">
      <c r="A1168" s="5" t="s">
        <v>10814</v>
      </c>
      <c r="B1168" s="5" t="s">
        <v>10815</v>
      </c>
      <c r="C1168" s="5" t="s">
        <v>10816</v>
      </c>
      <c r="D1168" s="6">
        <v>44135.0</v>
      </c>
      <c r="E1168" s="5">
        <v>10432.0</v>
      </c>
      <c r="F1168" s="5">
        <v>4742.0</v>
      </c>
      <c r="G1168" s="5" t="s">
        <v>422</v>
      </c>
      <c r="H1168" s="5" t="s">
        <v>131</v>
      </c>
      <c r="I1168" s="5" t="s">
        <v>4942</v>
      </c>
      <c r="J1168" s="5" t="s">
        <v>424</v>
      </c>
      <c r="K1168" s="5" t="s">
        <v>10817</v>
      </c>
      <c r="L1168" s="5" t="s">
        <v>10818</v>
      </c>
      <c r="M1168" s="5" t="s">
        <v>10819</v>
      </c>
      <c r="N1168" s="5">
        <v>46703.0</v>
      </c>
      <c r="O1168" s="5">
        <v>1.0</v>
      </c>
      <c r="P1168" s="5" t="s">
        <v>10820</v>
      </c>
      <c r="Q1168" s="5">
        <v>4510.0</v>
      </c>
      <c r="R1168" s="5">
        <v>9.0</v>
      </c>
      <c r="S1168" s="5" t="s">
        <v>53</v>
      </c>
      <c r="T1168" s="5">
        <v>0.0</v>
      </c>
      <c r="U1168" s="5" t="s">
        <v>52</v>
      </c>
      <c r="V1168" s="5" t="s">
        <v>10821</v>
      </c>
      <c r="W1168" s="5" t="s">
        <v>55</v>
      </c>
      <c r="X1168" s="5" t="s">
        <v>10822</v>
      </c>
      <c r="Y1168" s="5">
        <v>140.0</v>
      </c>
      <c r="Z1168" s="5" t="s">
        <v>10823</v>
      </c>
      <c r="AA1168" s="5" t="s">
        <v>2743</v>
      </c>
      <c r="AB1168" s="5" t="s">
        <v>52</v>
      </c>
      <c r="AC1168" s="5" t="s">
        <v>4164</v>
      </c>
      <c r="AD1168" s="5" t="s">
        <v>4165</v>
      </c>
      <c r="AE1168" s="5" t="s">
        <v>4166</v>
      </c>
      <c r="AF1168" s="5" t="s">
        <v>4167</v>
      </c>
      <c r="AG1168" s="5">
        <v>55347.0</v>
      </c>
      <c r="AH1168" s="5" t="s">
        <v>4168</v>
      </c>
      <c r="AI1168" s="5" t="s">
        <v>102</v>
      </c>
      <c r="AJ1168" s="5" t="s">
        <v>102</v>
      </c>
      <c r="AK1168" s="5" t="s">
        <v>6697</v>
      </c>
    </row>
    <row r="1169" ht="15.75" customHeight="1">
      <c r="A1169" s="5" t="s">
        <v>10824</v>
      </c>
      <c r="B1169" s="5" t="s">
        <v>10825</v>
      </c>
      <c r="C1169" s="5" t="s">
        <v>10826</v>
      </c>
      <c r="D1169" s="6">
        <v>44134.0</v>
      </c>
      <c r="E1169" s="5">
        <v>28908.0</v>
      </c>
      <c r="F1169" s="5">
        <v>13140.0</v>
      </c>
      <c r="G1169" s="5" t="s">
        <v>170</v>
      </c>
      <c r="H1169" s="5" t="s">
        <v>366</v>
      </c>
      <c r="I1169" s="5" t="s">
        <v>7133</v>
      </c>
      <c r="J1169" s="5" t="s">
        <v>170</v>
      </c>
      <c r="K1169" s="5" t="s">
        <v>10827</v>
      </c>
      <c r="L1169" s="5" t="s">
        <v>10828</v>
      </c>
      <c r="M1169" s="5" t="s">
        <v>10829</v>
      </c>
      <c r="N1169" s="5">
        <v>33315.0</v>
      </c>
      <c r="O1169" s="5">
        <v>1.0</v>
      </c>
      <c r="P1169" s="5" t="s">
        <v>10830</v>
      </c>
      <c r="Q1169" s="5">
        <v>2200.0</v>
      </c>
      <c r="R1169" s="5">
        <v>1004.0</v>
      </c>
      <c r="S1169" s="5" t="s">
        <v>69</v>
      </c>
      <c r="T1169" s="5">
        <v>19.0</v>
      </c>
      <c r="U1169" s="5" t="s">
        <v>70</v>
      </c>
      <c r="V1169" s="5" t="s">
        <v>10831</v>
      </c>
      <c r="W1169" s="5" t="s">
        <v>55</v>
      </c>
      <c r="X1169" s="5" t="s">
        <v>10832</v>
      </c>
      <c r="Y1169" s="5" t="s">
        <v>844</v>
      </c>
      <c r="Z1169" s="5" t="s">
        <v>10833</v>
      </c>
      <c r="AA1169" s="5" t="s">
        <v>59</v>
      </c>
      <c r="AB1169" s="5" t="s">
        <v>52</v>
      </c>
      <c r="AC1169" s="5" t="s">
        <v>5521</v>
      </c>
      <c r="AD1169" s="5" t="s">
        <v>5522</v>
      </c>
      <c r="AE1169" s="5" t="s">
        <v>5523</v>
      </c>
      <c r="AF1169" s="5" t="s">
        <v>52</v>
      </c>
      <c r="AG1169" s="5" t="s">
        <v>52</v>
      </c>
      <c r="AH1169" s="5" t="s">
        <v>5524</v>
      </c>
      <c r="AI1169" s="5" t="s">
        <v>10825</v>
      </c>
      <c r="AJ1169" s="5" t="s">
        <v>10828</v>
      </c>
      <c r="AK1169" s="5" t="s">
        <v>1874</v>
      </c>
    </row>
    <row r="1170" ht="15.75" customHeight="1">
      <c r="A1170" s="5" t="s">
        <v>10834</v>
      </c>
      <c r="B1170" s="5" t="s">
        <v>10835</v>
      </c>
      <c r="C1170" s="5" t="s">
        <v>10836</v>
      </c>
      <c r="D1170" s="6">
        <v>44134.0</v>
      </c>
      <c r="E1170" s="5">
        <v>33927.0</v>
      </c>
      <c r="F1170" s="5">
        <v>15421.0</v>
      </c>
      <c r="G1170" s="5" t="s">
        <v>170</v>
      </c>
      <c r="H1170" s="5" t="s">
        <v>366</v>
      </c>
      <c r="I1170" s="5" t="s">
        <v>7133</v>
      </c>
      <c r="J1170" s="5" t="s">
        <v>170</v>
      </c>
      <c r="K1170" s="5" t="s">
        <v>462</v>
      </c>
      <c r="L1170" s="5" t="s">
        <v>10837</v>
      </c>
      <c r="M1170" s="5" t="s">
        <v>10838</v>
      </c>
      <c r="N1170" s="5">
        <v>33172.0</v>
      </c>
      <c r="O1170" s="5">
        <v>1.0</v>
      </c>
      <c r="P1170" s="5" t="s">
        <v>10830</v>
      </c>
      <c r="Q1170" s="5">
        <v>2200.0</v>
      </c>
      <c r="R1170" s="5">
        <v>1004.0</v>
      </c>
      <c r="S1170" s="5" t="s">
        <v>69</v>
      </c>
      <c r="T1170" s="5">
        <v>662.0</v>
      </c>
      <c r="U1170" s="5" t="s">
        <v>158</v>
      </c>
      <c r="V1170" s="5" t="s">
        <v>10832</v>
      </c>
      <c r="W1170" s="5" t="s">
        <v>71</v>
      </c>
      <c r="X1170" s="5" t="s">
        <v>52</v>
      </c>
      <c r="Y1170" s="5" t="s">
        <v>10839</v>
      </c>
      <c r="Z1170" s="5" t="s">
        <v>10833</v>
      </c>
      <c r="AA1170" s="5" t="s">
        <v>59</v>
      </c>
      <c r="AB1170" s="5" t="s">
        <v>52</v>
      </c>
      <c r="AC1170" s="5" t="s">
        <v>163</v>
      </c>
      <c r="AD1170" s="5" t="s">
        <v>164</v>
      </c>
      <c r="AE1170" s="5" t="s">
        <v>165</v>
      </c>
      <c r="AF1170" s="5" t="s">
        <v>52</v>
      </c>
      <c r="AG1170" s="5" t="s">
        <v>52</v>
      </c>
      <c r="AH1170" s="5" t="s">
        <v>52</v>
      </c>
      <c r="AI1170" s="5" t="s">
        <v>10835</v>
      </c>
      <c r="AJ1170" s="5" t="s">
        <v>10840</v>
      </c>
      <c r="AK1170" s="5" t="s">
        <v>6057</v>
      </c>
    </row>
    <row r="1171" ht="15.75" customHeight="1">
      <c r="A1171" s="5" t="s">
        <v>10841</v>
      </c>
      <c r="B1171" s="5" t="s">
        <v>168</v>
      </c>
      <c r="C1171" s="5" t="s">
        <v>169</v>
      </c>
      <c r="D1171" s="6">
        <v>44133.0</v>
      </c>
      <c r="E1171" s="5">
        <v>39600.0</v>
      </c>
      <c r="F1171" s="5">
        <v>18000.0</v>
      </c>
      <c r="G1171" s="5" t="s">
        <v>3378</v>
      </c>
      <c r="H1171" s="5" t="s">
        <v>272</v>
      </c>
      <c r="I1171" s="5" t="s">
        <v>9969</v>
      </c>
      <c r="J1171" s="5" t="s">
        <v>3378</v>
      </c>
      <c r="K1171" s="5" t="s">
        <v>2798</v>
      </c>
      <c r="L1171" s="5" t="s">
        <v>174</v>
      </c>
      <c r="M1171" s="5" t="s">
        <v>8407</v>
      </c>
      <c r="N1171" s="5" t="s">
        <v>52</v>
      </c>
      <c r="O1171" s="5">
        <v>1.0</v>
      </c>
      <c r="P1171" s="5" t="s">
        <v>10842</v>
      </c>
      <c r="Q1171" s="5">
        <v>4510.0</v>
      </c>
      <c r="R1171" s="5">
        <v>12500.0</v>
      </c>
      <c r="S1171" s="5" t="s">
        <v>115</v>
      </c>
      <c r="T1171" s="5">
        <v>0.0</v>
      </c>
      <c r="U1171" s="5" t="s">
        <v>52</v>
      </c>
      <c r="V1171" s="5" t="s">
        <v>10843</v>
      </c>
      <c r="W1171" s="5" t="s">
        <v>52</v>
      </c>
      <c r="X1171" s="5" t="s">
        <v>52</v>
      </c>
      <c r="Y1171" s="5" t="s">
        <v>9921</v>
      </c>
      <c r="Z1171" s="5" t="s">
        <v>10844</v>
      </c>
      <c r="AA1171" s="5" t="s">
        <v>162</v>
      </c>
      <c r="AB1171" s="5" t="s">
        <v>52</v>
      </c>
      <c r="AC1171" s="5" t="s">
        <v>181</v>
      </c>
      <c r="AD1171" s="5" t="s">
        <v>182</v>
      </c>
      <c r="AE1171" s="5" t="s">
        <v>183</v>
      </c>
      <c r="AF1171" s="5" t="s">
        <v>52</v>
      </c>
      <c r="AG1171" s="5" t="s">
        <v>52</v>
      </c>
      <c r="AH1171" s="5" t="s">
        <v>184</v>
      </c>
      <c r="AI1171" s="5" t="s">
        <v>168</v>
      </c>
      <c r="AJ1171" s="5" t="s">
        <v>174</v>
      </c>
      <c r="AK1171" s="5" t="s">
        <v>185</v>
      </c>
    </row>
    <row r="1172" ht="15.75" customHeight="1">
      <c r="A1172" s="5" t="s">
        <v>10845</v>
      </c>
      <c r="B1172" s="5" t="s">
        <v>168</v>
      </c>
      <c r="C1172" s="5" t="s">
        <v>169</v>
      </c>
      <c r="D1172" s="6">
        <v>44133.0</v>
      </c>
      <c r="E1172" s="5">
        <v>39600.0</v>
      </c>
      <c r="F1172" s="5">
        <v>18000.0</v>
      </c>
      <c r="G1172" s="5" t="s">
        <v>3378</v>
      </c>
      <c r="H1172" s="5" t="s">
        <v>272</v>
      </c>
      <c r="I1172" s="5" t="s">
        <v>9969</v>
      </c>
      <c r="J1172" s="5" t="s">
        <v>3378</v>
      </c>
      <c r="K1172" s="5" t="s">
        <v>4112</v>
      </c>
      <c r="L1172" s="5" t="s">
        <v>10846</v>
      </c>
      <c r="M1172" s="5" t="s">
        <v>10515</v>
      </c>
      <c r="N1172" s="5" t="s">
        <v>52</v>
      </c>
      <c r="O1172" s="5">
        <v>1.0</v>
      </c>
      <c r="P1172" s="5" t="s">
        <v>10847</v>
      </c>
      <c r="Q1172" s="5">
        <v>4510.0</v>
      </c>
      <c r="R1172" s="5">
        <v>13540.0</v>
      </c>
      <c r="S1172" s="5" t="s">
        <v>115</v>
      </c>
      <c r="T1172" s="5">
        <v>0.0</v>
      </c>
      <c r="U1172" s="5" t="s">
        <v>52</v>
      </c>
      <c r="V1172" s="5" t="s">
        <v>10848</v>
      </c>
      <c r="W1172" s="5" t="s">
        <v>52</v>
      </c>
      <c r="X1172" s="5" t="s">
        <v>52</v>
      </c>
      <c r="Y1172" s="5" t="s">
        <v>9921</v>
      </c>
      <c r="Z1172" s="5">
        <v>12512.0</v>
      </c>
      <c r="AA1172" s="5" t="s">
        <v>162</v>
      </c>
      <c r="AB1172" s="5" t="s">
        <v>52</v>
      </c>
      <c r="AC1172" s="5" t="s">
        <v>181</v>
      </c>
      <c r="AD1172" s="5" t="s">
        <v>182</v>
      </c>
      <c r="AE1172" s="5" t="s">
        <v>183</v>
      </c>
      <c r="AF1172" s="5" t="s">
        <v>52</v>
      </c>
      <c r="AG1172" s="5" t="s">
        <v>52</v>
      </c>
      <c r="AH1172" s="5" t="s">
        <v>184</v>
      </c>
      <c r="AI1172" s="5" t="s">
        <v>168</v>
      </c>
      <c r="AJ1172" s="5" t="s">
        <v>10846</v>
      </c>
      <c r="AK1172" s="5" t="s">
        <v>185</v>
      </c>
    </row>
    <row r="1173" ht="15.75" customHeight="1">
      <c r="A1173" s="5" t="s">
        <v>10849</v>
      </c>
      <c r="B1173" s="5" t="s">
        <v>10850</v>
      </c>
      <c r="C1173" s="5" t="s">
        <v>10851</v>
      </c>
      <c r="D1173" s="6">
        <v>44131.0</v>
      </c>
      <c r="E1173" s="5">
        <v>335148.0</v>
      </c>
      <c r="F1173" s="5">
        <v>152340.0</v>
      </c>
      <c r="G1173" s="5" t="s">
        <v>10852</v>
      </c>
      <c r="H1173" s="5" t="s">
        <v>459</v>
      </c>
      <c r="I1173" s="5" t="s">
        <v>10620</v>
      </c>
      <c r="J1173" s="5" t="s">
        <v>10853</v>
      </c>
      <c r="K1173" s="5" t="s">
        <v>5562</v>
      </c>
      <c r="L1173" s="5" t="s">
        <v>10854</v>
      </c>
      <c r="M1173" s="5" t="s">
        <v>10855</v>
      </c>
      <c r="N1173" s="5" t="s">
        <v>52</v>
      </c>
      <c r="O1173" s="5">
        <v>6.0</v>
      </c>
      <c r="P1173" s="5" t="s">
        <v>10856</v>
      </c>
      <c r="Q1173" s="5" t="s">
        <v>8967</v>
      </c>
      <c r="R1173" s="5">
        <v>37.0</v>
      </c>
      <c r="S1173" s="5" t="s">
        <v>53</v>
      </c>
      <c r="T1173" s="5">
        <v>109.0</v>
      </c>
      <c r="U1173" s="5" t="s">
        <v>93</v>
      </c>
      <c r="V1173" s="5" t="s">
        <v>10857</v>
      </c>
      <c r="W1173" s="5" t="s">
        <v>52</v>
      </c>
      <c r="X1173" s="5" t="s">
        <v>52</v>
      </c>
      <c r="Y1173" s="5" t="s">
        <v>10681</v>
      </c>
      <c r="Z1173" s="5" t="s">
        <v>10858</v>
      </c>
      <c r="AA1173" s="5" t="s">
        <v>1177</v>
      </c>
      <c r="AB1173" s="5" t="s">
        <v>52</v>
      </c>
      <c r="AC1173" s="5" t="s">
        <v>216</v>
      </c>
      <c r="AD1173" s="5" t="s">
        <v>217</v>
      </c>
      <c r="AE1173" s="5" t="s">
        <v>218</v>
      </c>
      <c r="AF1173" s="5" t="s">
        <v>52</v>
      </c>
      <c r="AG1173" s="5" t="s">
        <v>52</v>
      </c>
      <c r="AH1173" s="5" t="s">
        <v>52</v>
      </c>
      <c r="AI1173" s="5" t="s">
        <v>10859</v>
      </c>
      <c r="AJ1173" s="5" t="s">
        <v>10860</v>
      </c>
      <c r="AK1173" s="5" t="s">
        <v>300</v>
      </c>
    </row>
    <row r="1174" ht="15.75" customHeight="1">
      <c r="A1174" s="5" t="s">
        <v>10861</v>
      </c>
      <c r="B1174" s="5" t="s">
        <v>10862</v>
      </c>
      <c r="C1174" s="5" t="s">
        <v>10863</v>
      </c>
      <c r="D1174" s="6">
        <v>44131.0</v>
      </c>
      <c r="E1174" s="5">
        <v>159500.0</v>
      </c>
      <c r="F1174" s="5">
        <v>72500.0</v>
      </c>
      <c r="G1174" s="5" t="s">
        <v>10852</v>
      </c>
      <c r="H1174" s="5" t="s">
        <v>459</v>
      </c>
      <c r="I1174" s="5" t="s">
        <v>10620</v>
      </c>
      <c r="J1174" s="5" t="s">
        <v>10853</v>
      </c>
      <c r="K1174" s="5" t="s">
        <v>5562</v>
      </c>
      <c r="L1174" s="5" t="s">
        <v>10864</v>
      </c>
      <c r="M1174" s="5" t="s">
        <v>10865</v>
      </c>
      <c r="N1174" s="5" t="s">
        <v>52</v>
      </c>
      <c r="O1174" s="5">
        <v>3.0</v>
      </c>
      <c r="P1174" s="5" t="s">
        <v>10866</v>
      </c>
      <c r="Q1174" s="5" t="s">
        <v>2662</v>
      </c>
      <c r="R1174" s="5">
        <v>19.0</v>
      </c>
      <c r="S1174" s="5" t="s">
        <v>53</v>
      </c>
      <c r="T1174" s="5">
        <v>52.0</v>
      </c>
      <c r="U1174" s="5" t="s">
        <v>93</v>
      </c>
      <c r="V1174" s="5" t="s">
        <v>10867</v>
      </c>
      <c r="W1174" s="5" t="s">
        <v>52</v>
      </c>
      <c r="X1174" s="5" t="s">
        <v>52</v>
      </c>
      <c r="Y1174" s="5" t="s">
        <v>10681</v>
      </c>
      <c r="Z1174" s="5" t="s">
        <v>10868</v>
      </c>
      <c r="AA1174" s="5" t="s">
        <v>1177</v>
      </c>
      <c r="AB1174" s="5" t="s">
        <v>52</v>
      </c>
      <c r="AC1174" s="5" t="s">
        <v>216</v>
      </c>
      <c r="AD1174" s="5" t="s">
        <v>217</v>
      </c>
      <c r="AE1174" s="5" t="s">
        <v>218</v>
      </c>
      <c r="AF1174" s="5" t="s">
        <v>52</v>
      </c>
      <c r="AG1174" s="5" t="s">
        <v>52</v>
      </c>
      <c r="AH1174" s="5" t="s">
        <v>52</v>
      </c>
      <c r="AI1174" s="5" t="s">
        <v>10862</v>
      </c>
      <c r="AJ1174" s="5" t="s">
        <v>10864</v>
      </c>
      <c r="AK1174" s="5" t="s">
        <v>300</v>
      </c>
    </row>
    <row r="1175" ht="15.75" customHeight="1">
      <c r="A1175" s="5" t="s">
        <v>10869</v>
      </c>
      <c r="B1175" s="5" t="s">
        <v>10870</v>
      </c>
      <c r="C1175" s="5" t="s">
        <v>10851</v>
      </c>
      <c r="D1175" s="6">
        <v>44131.0</v>
      </c>
      <c r="E1175" s="5">
        <v>251284.0</v>
      </c>
      <c r="F1175" s="5">
        <v>114220.0</v>
      </c>
      <c r="G1175" s="5" t="s">
        <v>10852</v>
      </c>
      <c r="H1175" s="5" t="s">
        <v>459</v>
      </c>
      <c r="I1175" s="5" t="s">
        <v>10620</v>
      </c>
      <c r="J1175" s="5" t="s">
        <v>10853</v>
      </c>
      <c r="K1175" s="5" t="s">
        <v>1031</v>
      </c>
      <c r="L1175" s="5" t="s">
        <v>10871</v>
      </c>
      <c r="M1175" s="5" t="s">
        <v>10855</v>
      </c>
      <c r="N1175" s="5" t="s">
        <v>52</v>
      </c>
      <c r="O1175" s="5">
        <v>5.0</v>
      </c>
      <c r="P1175" s="5" t="s">
        <v>10872</v>
      </c>
      <c r="Q1175" s="5" t="s">
        <v>508</v>
      </c>
      <c r="R1175" s="5">
        <v>28.0</v>
      </c>
      <c r="S1175" s="5" t="s">
        <v>53</v>
      </c>
      <c r="T1175" s="5">
        <v>93.0</v>
      </c>
      <c r="U1175" s="5" t="s">
        <v>93</v>
      </c>
      <c r="V1175" s="5" t="s">
        <v>10873</v>
      </c>
      <c r="W1175" s="5" t="s">
        <v>52</v>
      </c>
      <c r="X1175" s="5" t="s">
        <v>52</v>
      </c>
      <c r="Y1175" s="5" t="s">
        <v>10681</v>
      </c>
      <c r="Z1175" s="5" t="s">
        <v>10874</v>
      </c>
      <c r="AA1175" s="5" t="s">
        <v>1177</v>
      </c>
      <c r="AB1175" s="5" t="s">
        <v>52</v>
      </c>
      <c r="AC1175" s="5" t="s">
        <v>216</v>
      </c>
      <c r="AD1175" s="5" t="s">
        <v>217</v>
      </c>
      <c r="AE1175" s="5" t="s">
        <v>218</v>
      </c>
      <c r="AF1175" s="5" t="s">
        <v>52</v>
      </c>
      <c r="AG1175" s="5" t="s">
        <v>52</v>
      </c>
      <c r="AH1175" s="5" t="s">
        <v>52</v>
      </c>
      <c r="AI1175" s="5" t="s">
        <v>10875</v>
      </c>
      <c r="AJ1175" s="5" t="s">
        <v>10876</v>
      </c>
      <c r="AK1175" s="5" t="s">
        <v>300</v>
      </c>
    </row>
    <row r="1176" ht="15.75" customHeight="1">
      <c r="A1176" s="5" t="s">
        <v>10877</v>
      </c>
      <c r="B1176" s="5" t="s">
        <v>10878</v>
      </c>
      <c r="C1176" s="5" t="s">
        <v>10879</v>
      </c>
      <c r="D1176" s="6">
        <v>44131.0</v>
      </c>
      <c r="E1176" s="5">
        <v>532620.0</v>
      </c>
      <c r="F1176" s="5">
        <v>242100.0</v>
      </c>
      <c r="G1176" s="5" t="s">
        <v>10852</v>
      </c>
      <c r="H1176" s="5" t="s">
        <v>459</v>
      </c>
      <c r="I1176" s="5" t="s">
        <v>10620</v>
      </c>
      <c r="J1176" s="5" t="s">
        <v>10853</v>
      </c>
      <c r="K1176" s="5" t="s">
        <v>7072</v>
      </c>
      <c r="L1176" s="5" t="s">
        <v>10880</v>
      </c>
      <c r="M1176" s="5" t="s">
        <v>10881</v>
      </c>
      <c r="N1176" s="5" t="s">
        <v>52</v>
      </c>
      <c r="O1176" s="5">
        <v>10.0</v>
      </c>
      <c r="P1176" s="5" t="s">
        <v>10882</v>
      </c>
      <c r="Q1176" s="5" t="s">
        <v>3993</v>
      </c>
      <c r="R1176" s="5">
        <v>68.0</v>
      </c>
      <c r="S1176" s="5" t="s">
        <v>53</v>
      </c>
      <c r="T1176" s="5">
        <v>191.0</v>
      </c>
      <c r="U1176" s="5" t="s">
        <v>93</v>
      </c>
      <c r="V1176" s="5" t="s">
        <v>10883</v>
      </c>
      <c r="W1176" s="5" t="s">
        <v>52</v>
      </c>
      <c r="X1176" s="5" t="s">
        <v>52</v>
      </c>
      <c r="Y1176" s="5" t="s">
        <v>10681</v>
      </c>
      <c r="Z1176" s="5" t="s">
        <v>10884</v>
      </c>
      <c r="AA1176" s="5" t="s">
        <v>1177</v>
      </c>
      <c r="AB1176" s="5" t="s">
        <v>52</v>
      </c>
      <c r="AC1176" s="5" t="s">
        <v>216</v>
      </c>
      <c r="AD1176" s="5" t="s">
        <v>217</v>
      </c>
      <c r="AE1176" s="5" t="s">
        <v>218</v>
      </c>
      <c r="AF1176" s="5" t="s">
        <v>52</v>
      </c>
      <c r="AG1176" s="5" t="s">
        <v>52</v>
      </c>
      <c r="AH1176" s="5" t="s">
        <v>52</v>
      </c>
      <c r="AI1176" s="5" t="s">
        <v>10878</v>
      </c>
      <c r="AJ1176" s="5" t="s">
        <v>10880</v>
      </c>
      <c r="AK1176" s="5" t="s">
        <v>300</v>
      </c>
    </row>
    <row r="1177" ht="15.75" customHeight="1">
      <c r="A1177" s="5" t="s">
        <v>10885</v>
      </c>
      <c r="B1177" s="5" t="s">
        <v>10886</v>
      </c>
      <c r="C1177" s="5" t="s">
        <v>10879</v>
      </c>
      <c r="D1177" s="6">
        <v>44131.0</v>
      </c>
      <c r="E1177" s="5">
        <v>156860.0</v>
      </c>
      <c r="F1177" s="5">
        <v>71300.0</v>
      </c>
      <c r="G1177" s="5" t="s">
        <v>10852</v>
      </c>
      <c r="H1177" s="5" t="s">
        <v>459</v>
      </c>
      <c r="I1177" s="5" t="s">
        <v>10620</v>
      </c>
      <c r="J1177" s="5" t="s">
        <v>10853</v>
      </c>
      <c r="K1177" s="5" t="s">
        <v>1086</v>
      </c>
      <c r="L1177" s="5" t="s">
        <v>10887</v>
      </c>
      <c r="M1177" s="5" t="s">
        <v>10881</v>
      </c>
      <c r="N1177" s="5" t="s">
        <v>52</v>
      </c>
      <c r="O1177" s="5">
        <v>3.0</v>
      </c>
      <c r="P1177" s="5" t="s">
        <v>10888</v>
      </c>
      <c r="Q1177" s="5" t="s">
        <v>2662</v>
      </c>
      <c r="R1177" s="5">
        <v>22.0</v>
      </c>
      <c r="S1177" s="5" t="s">
        <v>53</v>
      </c>
      <c r="T1177" s="5">
        <v>51.0</v>
      </c>
      <c r="U1177" s="5" t="s">
        <v>93</v>
      </c>
      <c r="V1177" s="5" t="s">
        <v>10889</v>
      </c>
      <c r="W1177" s="5" t="s">
        <v>52</v>
      </c>
      <c r="X1177" s="5" t="s">
        <v>52</v>
      </c>
      <c r="Y1177" s="5" t="s">
        <v>10681</v>
      </c>
      <c r="Z1177" s="5" t="s">
        <v>10890</v>
      </c>
      <c r="AA1177" s="5" t="s">
        <v>1177</v>
      </c>
      <c r="AB1177" s="5" t="s">
        <v>52</v>
      </c>
      <c r="AC1177" s="5" t="s">
        <v>216</v>
      </c>
      <c r="AD1177" s="5" t="s">
        <v>217</v>
      </c>
      <c r="AE1177" s="5" t="s">
        <v>218</v>
      </c>
      <c r="AF1177" s="5" t="s">
        <v>52</v>
      </c>
      <c r="AG1177" s="5" t="s">
        <v>52</v>
      </c>
      <c r="AH1177" s="5" t="s">
        <v>52</v>
      </c>
      <c r="AI1177" s="5" t="s">
        <v>10886</v>
      </c>
      <c r="AJ1177" s="5" t="s">
        <v>10887</v>
      </c>
      <c r="AK1177" s="5" t="s">
        <v>300</v>
      </c>
    </row>
    <row r="1178" ht="15.75" customHeight="1">
      <c r="A1178" s="5" t="s">
        <v>10891</v>
      </c>
      <c r="B1178" s="5" t="s">
        <v>10892</v>
      </c>
      <c r="C1178" s="5" t="s">
        <v>10851</v>
      </c>
      <c r="D1178" s="6">
        <v>44131.0</v>
      </c>
      <c r="E1178" s="5">
        <v>331364.0</v>
      </c>
      <c r="F1178" s="5">
        <v>150620.0</v>
      </c>
      <c r="G1178" s="5" t="s">
        <v>10852</v>
      </c>
      <c r="H1178" s="5" t="s">
        <v>459</v>
      </c>
      <c r="I1178" s="5" t="s">
        <v>10620</v>
      </c>
      <c r="J1178" s="5" t="s">
        <v>10853</v>
      </c>
      <c r="K1178" s="5" t="s">
        <v>1086</v>
      </c>
      <c r="L1178" s="5" t="s">
        <v>10893</v>
      </c>
      <c r="M1178" s="5" t="s">
        <v>10855</v>
      </c>
      <c r="N1178" s="5" t="s">
        <v>52</v>
      </c>
      <c r="O1178" s="5">
        <v>6.0</v>
      </c>
      <c r="P1178" s="5" t="s">
        <v>10894</v>
      </c>
      <c r="Q1178" s="5" t="s">
        <v>8967</v>
      </c>
      <c r="R1178" s="5">
        <v>47.0</v>
      </c>
      <c r="S1178" s="5" t="s">
        <v>53</v>
      </c>
      <c r="T1178" s="5">
        <v>109.0</v>
      </c>
      <c r="U1178" s="5" t="s">
        <v>93</v>
      </c>
      <c r="V1178" s="5" t="s">
        <v>10895</v>
      </c>
      <c r="W1178" s="5" t="s">
        <v>52</v>
      </c>
      <c r="X1178" s="5" t="s">
        <v>52</v>
      </c>
      <c r="Y1178" s="5" t="s">
        <v>10681</v>
      </c>
      <c r="Z1178" s="5" t="s">
        <v>10896</v>
      </c>
      <c r="AA1178" s="5" t="s">
        <v>1177</v>
      </c>
      <c r="AB1178" s="5" t="s">
        <v>52</v>
      </c>
      <c r="AC1178" s="5" t="s">
        <v>216</v>
      </c>
      <c r="AD1178" s="5" t="s">
        <v>217</v>
      </c>
      <c r="AE1178" s="5" t="s">
        <v>218</v>
      </c>
      <c r="AF1178" s="5" t="s">
        <v>52</v>
      </c>
      <c r="AG1178" s="5" t="s">
        <v>52</v>
      </c>
      <c r="AH1178" s="5" t="s">
        <v>52</v>
      </c>
      <c r="AI1178" s="5" t="s">
        <v>10892</v>
      </c>
      <c r="AJ1178" s="5" t="s">
        <v>10893</v>
      </c>
      <c r="AK1178" s="5" t="s">
        <v>300</v>
      </c>
    </row>
    <row r="1179" ht="15.75" customHeight="1">
      <c r="A1179" s="5" t="s">
        <v>10897</v>
      </c>
      <c r="B1179" s="5" t="s">
        <v>10898</v>
      </c>
      <c r="C1179" s="5" t="s">
        <v>10899</v>
      </c>
      <c r="D1179" s="6">
        <v>44131.0</v>
      </c>
      <c r="E1179" s="5">
        <v>227678.0</v>
      </c>
      <c r="F1179" s="5">
        <v>103490.0</v>
      </c>
      <c r="G1179" s="5" t="s">
        <v>10852</v>
      </c>
      <c r="H1179" s="5" t="s">
        <v>459</v>
      </c>
      <c r="I1179" s="5" t="s">
        <v>10620</v>
      </c>
      <c r="J1179" s="5" t="s">
        <v>10853</v>
      </c>
      <c r="K1179" s="5" t="s">
        <v>1031</v>
      </c>
      <c r="L1179" s="5" t="s">
        <v>10900</v>
      </c>
      <c r="M1179" s="5" t="s">
        <v>10901</v>
      </c>
      <c r="N1179" s="5" t="s">
        <v>52</v>
      </c>
      <c r="O1179" s="5">
        <v>4.0</v>
      </c>
      <c r="P1179" s="5" t="s">
        <v>10902</v>
      </c>
      <c r="Q1179" s="5" t="s">
        <v>691</v>
      </c>
      <c r="R1179" s="5">
        <v>38.0</v>
      </c>
      <c r="S1179" s="5" t="s">
        <v>53</v>
      </c>
      <c r="T1179" s="5">
        <v>79.0</v>
      </c>
      <c r="U1179" s="5" t="s">
        <v>93</v>
      </c>
      <c r="V1179" s="5" t="s">
        <v>10903</v>
      </c>
      <c r="W1179" s="5" t="s">
        <v>52</v>
      </c>
      <c r="X1179" s="5" t="s">
        <v>52</v>
      </c>
      <c r="Y1179" s="5" t="s">
        <v>10681</v>
      </c>
      <c r="Z1179" s="5" t="s">
        <v>10904</v>
      </c>
      <c r="AA1179" s="5" t="s">
        <v>1177</v>
      </c>
      <c r="AB1179" s="5" t="s">
        <v>52</v>
      </c>
      <c r="AC1179" s="5" t="s">
        <v>216</v>
      </c>
      <c r="AD1179" s="5" t="s">
        <v>217</v>
      </c>
      <c r="AE1179" s="5" t="s">
        <v>218</v>
      </c>
      <c r="AF1179" s="5" t="s">
        <v>52</v>
      </c>
      <c r="AG1179" s="5" t="s">
        <v>52</v>
      </c>
      <c r="AH1179" s="5" t="s">
        <v>52</v>
      </c>
      <c r="AI1179" s="5" t="s">
        <v>10905</v>
      </c>
      <c r="AJ1179" s="5" t="s">
        <v>10900</v>
      </c>
      <c r="AK1179" s="5" t="s">
        <v>300</v>
      </c>
    </row>
    <row r="1180" ht="15.75" customHeight="1">
      <c r="A1180" s="5" t="s">
        <v>10906</v>
      </c>
      <c r="B1180" s="5" t="s">
        <v>6102</v>
      </c>
      <c r="C1180" s="5" t="s">
        <v>10907</v>
      </c>
      <c r="D1180" s="6">
        <v>44130.0</v>
      </c>
      <c r="E1180" s="5">
        <v>11257.0</v>
      </c>
      <c r="F1180" s="5">
        <v>5117.0</v>
      </c>
      <c r="G1180" s="5" t="s">
        <v>226</v>
      </c>
      <c r="H1180" s="5" t="s">
        <v>205</v>
      </c>
      <c r="I1180" s="5" t="s">
        <v>10112</v>
      </c>
      <c r="J1180" s="5" t="s">
        <v>228</v>
      </c>
      <c r="K1180" s="5" t="s">
        <v>10908</v>
      </c>
      <c r="L1180" s="5" t="s">
        <v>10909</v>
      </c>
      <c r="M1180" s="5" t="s">
        <v>10910</v>
      </c>
      <c r="N1180" s="5">
        <v>987.0</v>
      </c>
      <c r="O1180" s="5">
        <v>1.0</v>
      </c>
      <c r="P1180" s="5" t="s">
        <v>10911</v>
      </c>
      <c r="Q1180" s="5">
        <v>2210.0</v>
      </c>
      <c r="R1180" s="5">
        <v>280.0</v>
      </c>
      <c r="S1180" s="5" t="s">
        <v>115</v>
      </c>
      <c r="T1180" s="5">
        <v>0.0</v>
      </c>
      <c r="U1180" s="5" t="s">
        <v>52</v>
      </c>
      <c r="V1180" s="5" t="s">
        <v>10912</v>
      </c>
      <c r="W1180" s="5" t="s">
        <v>71</v>
      </c>
      <c r="X1180" s="5" t="s">
        <v>52</v>
      </c>
      <c r="Y1180" s="5" t="s">
        <v>10913</v>
      </c>
      <c r="Z1180" s="5" t="s">
        <v>10914</v>
      </c>
      <c r="AA1180" s="5" t="s">
        <v>1426</v>
      </c>
      <c r="AB1180" s="5" t="s">
        <v>52</v>
      </c>
      <c r="AC1180" s="5" t="s">
        <v>181</v>
      </c>
      <c r="AD1180" s="5" t="s">
        <v>182</v>
      </c>
      <c r="AE1180" s="5" t="s">
        <v>183</v>
      </c>
      <c r="AF1180" s="5" t="s">
        <v>52</v>
      </c>
      <c r="AG1180" s="5" t="s">
        <v>52</v>
      </c>
      <c r="AH1180" s="5" t="s">
        <v>184</v>
      </c>
      <c r="AI1180" s="5" t="s">
        <v>6102</v>
      </c>
      <c r="AJ1180" s="5" t="s">
        <v>10909</v>
      </c>
      <c r="AK1180" s="5" t="s">
        <v>10915</v>
      </c>
    </row>
    <row r="1181" ht="15.75" customHeight="1">
      <c r="A1181" s="5" t="s">
        <v>10916</v>
      </c>
      <c r="B1181" s="5" t="s">
        <v>8694</v>
      </c>
      <c r="C1181" s="5" t="s">
        <v>10917</v>
      </c>
      <c r="D1181" s="6">
        <v>44129.0</v>
      </c>
      <c r="E1181" s="5">
        <v>29713.0</v>
      </c>
      <c r="F1181" s="5">
        <v>13506.0</v>
      </c>
      <c r="G1181" s="5" t="s">
        <v>706</v>
      </c>
      <c r="H1181" s="5" t="s">
        <v>1534</v>
      </c>
      <c r="I1181" s="5" t="s">
        <v>10918</v>
      </c>
      <c r="J1181" s="5" t="s">
        <v>274</v>
      </c>
      <c r="K1181" s="5" t="s">
        <v>391</v>
      </c>
      <c r="L1181" s="5" t="s">
        <v>10919</v>
      </c>
      <c r="M1181" s="5" t="s">
        <v>10920</v>
      </c>
      <c r="N1181" s="5" t="s">
        <v>52</v>
      </c>
      <c r="O1181" s="5">
        <v>1.0</v>
      </c>
      <c r="P1181" s="5" t="s">
        <v>10921</v>
      </c>
      <c r="Q1181" s="5" t="s">
        <v>91</v>
      </c>
      <c r="R1181" s="5">
        <v>222.0</v>
      </c>
      <c r="S1181" s="5" t="s">
        <v>69</v>
      </c>
      <c r="T1181" s="5">
        <v>0.0</v>
      </c>
      <c r="U1181" s="5" t="s">
        <v>52</v>
      </c>
      <c r="V1181" s="5" t="s">
        <v>10922</v>
      </c>
      <c r="W1181" s="5" t="s">
        <v>71</v>
      </c>
      <c r="X1181" s="5" t="s">
        <v>52</v>
      </c>
      <c r="Y1181" s="5" t="s">
        <v>10923</v>
      </c>
      <c r="Z1181" s="5">
        <v>1.92739645E8</v>
      </c>
      <c r="AA1181" s="5" t="s">
        <v>2743</v>
      </c>
      <c r="AB1181" s="5" t="s">
        <v>52</v>
      </c>
      <c r="AC1181" s="5" t="s">
        <v>3589</v>
      </c>
      <c r="AD1181" s="5" t="s">
        <v>3590</v>
      </c>
      <c r="AE1181" s="5" t="s">
        <v>3591</v>
      </c>
      <c r="AF1181" s="5" t="s">
        <v>52</v>
      </c>
      <c r="AG1181" s="5" t="s">
        <v>52</v>
      </c>
      <c r="AH1181" s="5" t="s">
        <v>3592</v>
      </c>
      <c r="AI1181" s="5" t="s">
        <v>10924</v>
      </c>
      <c r="AJ1181" s="5" t="s">
        <v>10925</v>
      </c>
      <c r="AK1181" s="5" t="s">
        <v>1555</v>
      </c>
    </row>
    <row r="1182" ht="15.75" customHeight="1">
      <c r="A1182" s="5" t="s">
        <v>10926</v>
      </c>
      <c r="B1182" s="5" t="s">
        <v>10927</v>
      </c>
      <c r="C1182" s="5" t="s">
        <v>10928</v>
      </c>
      <c r="D1182" s="6">
        <v>44125.0</v>
      </c>
      <c r="E1182" s="5">
        <v>2652.0</v>
      </c>
      <c r="F1182" s="5">
        <v>1205.0</v>
      </c>
      <c r="G1182" s="5" t="s">
        <v>226</v>
      </c>
      <c r="H1182" s="5" t="s">
        <v>1069</v>
      </c>
      <c r="I1182" s="5" t="s">
        <v>10929</v>
      </c>
      <c r="J1182" s="5" t="s">
        <v>228</v>
      </c>
      <c r="K1182" s="5" t="s">
        <v>10930</v>
      </c>
      <c r="L1182" s="5" t="s">
        <v>10931</v>
      </c>
      <c r="M1182" s="5" t="s">
        <v>10932</v>
      </c>
      <c r="N1182" s="5">
        <v>33813.0</v>
      </c>
      <c r="O1182" s="5">
        <v>1.0</v>
      </c>
      <c r="P1182" s="5" t="s">
        <v>10933</v>
      </c>
      <c r="Q1182" s="5" t="s">
        <v>4202</v>
      </c>
      <c r="R1182" s="5">
        <v>40.0</v>
      </c>
      <c r="S1182" s="5" t="s">
        <v>115</v>
      </c>
      <c r="T1182" s="5">
        <v>9.0</v>
      </c>
      <c r="U1182" s="5" t="s">
        <v>158</v>
      </c>
      <c r="V1182" s="5" t="s">
        <v>10934</v>
      </c>
      <c r="W1182" s="5" t="s">
        <v>71</v>
      </c>
      <c r="X1182" s="5" t="s">
        <v>52</v>
      </c>
      <c r="Y1182" s="5" t="s">
        <v>10935</v>
      </c>
      <c r="Z1182" s="5" t="s">
        <v>10936</v>
      </c>
      <c r="AA1182" s="5" t="s">
        <v>235</v>
      </c>
      <c r="AB1182" s="5" t="s">
        <v>52</v>
      </c>
      <c r="AC1182" s="5" t="s">
        <v>4934</v>
      </c>
      <c r="AD1182" s="5" t="s">
        <v>4935</v>
      </c>
      <c r="AE1182" s="5" t="s">
        <v>379</v>
      </c>
      <c r="AF1182" s="5" t="s">
        <v>265</v>
      </c>
      <c r="AG1182" s="5">
        <v>33172.0</v>
      </c>
      <c r="AH1182" s="5" t="s">
        <v>4936</v>
      </c>
      <c r="AI1182" s="5" t="s">
        <v>10927</v>
      </c>
      <c r="AJ1182" s="5" t="s">
        <v>10937</v>
      </c>
      <c r="AK1182" s="5" t="s">
        <v>9034</v>
      </c>
    </row>
    <row r="1183" ht="15.75" customHeight="1">
      <c r="A1183" s="5" t="s">
        <v>10938</v>
      </c>
      <c r="B1183" s="5" t="s">
        <v>10939</v>
      </c>
      <c r="C1183" s="5" t="s">
        <v>10940</v>
      </c>
      <c r="D1183" s="6">
        <v>44123.0</v>
      </c>
      <c r="E1183" s="5">
        <v>11257.0</v>
      </c>
      <c r="F1183" s="5">
        <v>5117.0</v>
      </c>
      <c r="G1183" s="5" t="s">
        <v>3935</v>
      </c>
      <c r="H1183" s="5" t="s">
        <v>205</v>
      </c>
      <c r="I1183" s="5" t="s">
        <v>10112</v>
      </c>
      <c r="J1183" s="5" t="s">
        <v>872</v>
      </c>
      <c r="K1183" s="5" t="s">
        <v>10941</v>
      </c>
      <c r="L1183" s="5" t="s">
        <v>10942</v>
      </c>
      <c r="M1183" s="5" t="s">
        <v>10943</v>
      </c>
      <c r="N1183" s="5">
        <v>705.0</v>
      </c>
      <c r="O1183" s="5">
        <v>1.0</v>
      </c>
      <c r="P1183" s="5" t="s">
        <v>10911</v>
      </c>
      <c r="Q1183" s="5">
        <v>2210.0</v>
      </c>
      <c r="R1183" s="5">
        <v>280.0</v>
      </c>
      <c r="S1183" s="5" t="s">
        <v>53</v>
      </c>
      <c r="T1183" s="5">
        <v>0.0</v>
      </c>
      <c r="U1183" s="5" t="s">
        <v>52</v>
      </c>
      <c r="V1183" s="5" t="s">
        <v>10944</v>
      </c>
      <c r="W1183" s="5" t="s">
        <v>55</v>
      </c>
      <c r="X1183" s="5" t="s">
        <v>10912</v>
      </c>
      <c r="Y1183" s="5" t="s">
        <v>10913</v>
      </c>
      <c r="Z1183" s="5" t="s">
        <v>10914</v>
      </c>
      <c r="AA1183" s="5" t="s">
        <v>1426</v>
      </c>
      <c r="AB1183" s="5" t="s">
        <v>52</v>
      </c>
      <c r="AC1183" s="5" t="s">
        <v>695</v>
      </c>
      <c r="AD1183" s="5" t="s">
        <v>696</v>
      </c>
      <c r="AE1183" s="5" t="s">
        <v>697</v>
      </c>
      <c r="AF1183" s="5" t="s">
        <v>75</v>
      </c>
      <c r="AG1183" s="5">
        <v>7102.0</v>
      </c>
      <c r="AH1183" s="5" t="s">
        <v>698</v>
      </c>
      <c r="AI1183" s="5" t="s">
        <v>10945</v>
      </c>
      <c r="AJ1183" s="5" t="s">
        <v>10946</v>
      </c>
      <c r="AK1183" s="5" t="s">
        <v>10947</v>
      </c>
    </row>
    <row r="1184" ht="15.75" customHeight="1">
      <c r="A1184" s="5" t="s">
        <v>10948</v>
      </c>
      <c r="B1184" s="5" t="s">
        <v>10825</v>
      </c>
      <c r="C1184" s="5" t="s">
        <v>10826</v>
      </c>
      <c r="D1184" s="6">
        <v>44122.0</v>
      </c>
      <c r="E1184" s="5">
        <v>32362.0</v>
      </c>
      <c r="F1184" s="5">
        <v>14710.0</v>
      </c>
      <c r="G1184" s="5" t="s">
        <v>1652</v>
      </c>
      <c r="H1184" s="5" t="s">
        <v>366</v>
      </c>
      <c r="I1184" s="5" t="s">
        <v>6699</v>
      </c>
      <c r="J1184" s="5" t="s">
        <v>274</v>
      </c>
      <c r="K1184" s="5" t="s">
        <v>10949</v>
      </c>
      <c r="L1184" s="5" t="s">
        <v>10828</v>
      </c>
      <c r="M1184" s="5" t="s">
        <v>10829</v>
      </c>
      <c r="N1184" s="5">
        <v>33315.0</v>
      </c>
      <c r="O1184" s="5">
        <v>1.0</v>
      </c>
      <c r="P1184" s="5" t="s">
        <v>10950</v>
      </c>
      <c r="Q1184" s="5" t="s">
        <v>3516</v>
      </c>
      <c r="R1184" s="5">
        <v>1340.0</v>
      </c>
      <c r="S1184" s="5" t="s">
        <v>69</v>
      </c>
      <c r="T1184" s="5">
        <v>23.0</v>
      </c>
      <c r="U1184" s="5" t="s">
        <v>70</v>
      </c>
      <c r="V1184" s="5" t="s">
        <v>10951</v>
      </c>
      <c r="W1184" s="5" t="s">
        <v>55</v>
      </c>
      <c r="X1184" s="5" t="s">
        <v>10952</v>
      </c>
      <c r="Y1184" s="5" t="s">
        <v>10953</v>
      </c>
      <c r="Z1184" s="5" t="s">
        <v>10954</v>
      </c>
      <c r="AA1184" s="5" t="s">
        <v>119</v>
      </c>
      <c r="AB1184" s="5" t="s">
        <v>52</v>
      </c>
      <c r="AC1184" s="5" t="s">
        <v>5521</v>
      </c>
      <c r="AD1184" s="5" t="s">
        <v>5522</v>
      </c>
      <c r="AE1184" s="5" t="s">
        <v>5523</v>
      </c>
      <c r="AF1184" s="5" t="s">
        <v>52</v>
      </c>
      <c r="AG1184" s="5" t="s">
        <v>52</v>
      </c>
      <c r="AH1184" s="5" t="s">
        <v>5524</v>
      </c>
      <c r="AI1184" s="5" t="s">
        <v>10825</v>
      </c>
      <c r="AJ1184" s="5" t="s">
        <v>10828</v>
      </c>
      <c r="AK1184" s="5" t="s">
        <v>6587</v>
      </c>
    </row>
    <row r="1185" ht="15.75" customHeight="1">
      <c r="A1185" s="5" t="s">
        <v>10955</v>
      </c>
      <c r="B1185" s="5" t="s">
        <v>10835</v>
      </c>
      <c r="C1185" s="5" t="s">
        <v>10956</v>
      </c>
      <c r="D1185" s="6">
        <v>44122.0</v>
      </c>
      <c r="E1185" s="5">
        <v>37200.0</v>
      </c>
      <c r="F1185" s="5">
        <v>16909.0</v>
      </c>
      <c r="G1185" s="5" t="s">
        <v>1652</v>
      </c>
      <c r="H1185" s="5" t="s">
        <v>366</v>
      </c>
      <c r="I1185" s="5" t="s">
        <v>6699</v>
      </c>
      <c r="J1185" s="5" t="s">
        <v>274</v>
      </c>
      <c r="K1185" s="5" t="s">
        <v>10957</v>
      </c>
      <c r="L1185" s="5" t="s">
        <v>10958</v>
      </c>
      <c r="M1185" s="5" t="s">
        <v>10959</v>
      </c>
      <c r="N1185" s="5">
        <v>33172.0</v>
      </c>
      <c r="O1185" s="5">
        <v>1.0</v>
      </c>
      <c r="P1185" s="5" t="s">
        <v>10950</v>
      </c>
      <c r="Q1185" s="5" t="s">
        <v>3516</v>
      </c>
      <c r="R1185" s="5">
        <v>1340.0</v>
      </c>
      <c r="S1185" s="5" t="s">
        <v>115</v>
      </c>
      <c r="T1185" s="5">
        <v>0.0</v>
      </c>
      <c r="U1185" s="5" t="s">
        <v>70</v>
      </c>
      <c r="V1185" s="5" t="s">
        <v>10952</v>
      </c>
      <c r="W1185" s="5" t="s">
        <v>71</v>
      </c>
      <c r="X1185" s="5" t="s">
        <v>52</v>
      </c>
      <c r="Y1185" s="5" t="s">
        <v>10960</v>
      </c>
      <c r="Z1185" s="5" t="s">
        <v>10954</v>
      </c>
      <c r="AA1185" s="5" t="s">
        <v>119</v>
      </c>
      <c r="AB1185" s="5" t="s">
        <v>52</v>
      </c>
      <c r="AC1185" s="5" t="s">
        <v>398</v>
      </c>
      <c r="AD1185" s="5" t="s">
        <v>399</v>
      </c>
      <c r="AE1185" s="5" t="s">
        <v>400</v>
      </c>
      <c r="AF1185" s="5" t="s">
        <v>401</v>
      </c>
      <c r="AG1185" s="5">
        <v>23502.0</v>
      </c>
      <c r="AH1185" s="5" t="s">
        <v>402</v>
      </c>
      <c r="AI1185" s="5" t="s">
        <v>10835</v>
      </c>
      <c r="AJ1185" s="5" t="s">
        <v>10961</v>
      </c>
      <c r="AK1185" s="5" t="s">
        <v>6587</v>
      </c>
    </row>
    <row r="1186" ht="15.75" customHeight="1">
      <c r="A1186" s="5" t="s">
        <v>10962</v>
      </c>
      <c r="B1186" s="5" t="s">
        <v>10963</v>
      </c>
      <c r="C1186" s="5" t="s">
        <v>204</v>
      </c>
      <c r="D1186" s="6">
        <v>44121.0</v>
      </c>
      <c r="E1186" s="5">
        <v>43651.0</v>
      </c>
      <c r="F1186" s="5">
        <v>19841.0</v>
      </c>
      <c r="G1186" s="5" t="s">
        <v>188</v>
      </c>
      <c r="H1186" s="5" t="s">
        <v>205</v>
      </c>
      <c r="I1186" s="5" t="s">
        <v>10964</v>
      </c>
      <c r="J1186" s="5" t="s">
        <v>191</v>
      </c>
      <c r="K1186" s="5" t="s">
        <v>391</v>
      </c>
      <c r="L1186" s="5" t="s">
        <v>10965</v>
      </c>
      <c r="M1186" s="5" t="s">
        <v>10590</v>
      </c>
      <c r="N1186" s="5">
        <v>719.0</v>
      </c>
      <c r="O1186" s="5">
        <v>1.0</v>
      </c>
      <c r="P1186" s="5" t="s">
        <v>10966</v>
      </c>
      <c r="Q1186" s="5" t="s">
        <v>244</v>
      </c>
      <c r="R1186" s="5">
        <v>3300.0</v>
      </c>
      <c r="S1186" s="5" t="s">
        <v>53</v>
      </c>
      <c r="T1186" s="5">
        <v>29.0</v>
      </c>
      <c r="U1186" s="5" t="s">
        <v>70</v>
      </c>
      <c r="V1186" s="5" t="s">
        <v>10967</v>
      </c>
      <c r="W1186" s="5" t="s">
        <v>52</v>
      </c>
      <c r="X1186" s="5" t="s">
        <v>52</v>
      </c>
      <c r="Y1186" s="5" t="s">
        <v>10968</v>
      </c>
      <c r="Z1186" s="5" t="s">
        <v>10969</v>
      </c>
      <c r="AA1186" s="5" t="s">
        <v>1831</v>
      </c>
      <c r="AB1186" s="5" t="s">
        <v>52</v>
      </c>
      <c r="AC1186" s="5" t="s">
        <v>3723</v>
      </c>
      <c r="AD1186" s="5" t="s">
        <v>3724</v>
      </c>
      <c r="AE1186" s="5" t="s">
        <v>3725</v>
      </c>
      <c r="AF1186" s="5" t="s">
        <v>52</v>
      </c>
      <c r="AG1186" s="5" t="s">
        <v>3726</v>
      </c>
      <c r="AH1186" s="5" t="s">
        <v>3727</v>
      </c>
      <c r="AI1186" s="5" t="s">
        <v>10963</v>
      </c>
      <c r="AJ1186" s="5" t="s">
        <v>10970</v>
      </c>
      <c r="AK1186" s="5" t="s">
        <v>3729</v>
      </c>
    </row>
    <row r="1187" ht="15.75" customHeight="1">
      <c r="A1187" s="5" t="s">
        <v>10971</v>
      </c>
      <c r="B1187" s="5" t="s">
        <v>1144</v>
      </c>
      <c r="C1187" s="5" t="s">
        <v>204</v>
      </c>
      <c r="D1187" s="6">
        <v>44121.0</v>
      </c>
      <c r="E1187" s="5">
        <v>149842.0</v>
      </c>
      <c r="F1187" s="5">
        <v>68110.0</v>
      </c>
      <c r="G1187" s="5" t="s">
        <v>188</v>
      </c>
      <c r="H1187" s="5" t="s">
        <v>205</v>
      </c>
      <c r="I1187" s="5" t="s">
        <v>10964</v>
      </c>
      <c r="J1187" s="5" t="s">
        <v>191</v>
      </c>
      <c r="K1187" s="5" t="s">
        <v>1461</v>
      </c>
      <c r="L1187" s="5" t="s">
        <v>10972</v>
      </c>
      <c r="M1187" s="5" t="s">
        <v>10590</v>
      </c>
      <c r="N1187" s="5">
        <v>29228.0</v>
      </c>
      <c r="O1187" s="5">
        <v>3.0</v>
      </c>
      <c r="P1187" s="5" t="s">
        <v>10973</v>
      </c>
      <c r="Q1187" s="5" t="s">
        <v>1465</v>
      </c>
      <c r="R1187" s="5">
        <v>7968.0</v>
      </c>
      <c r="S1187" s="5" t="s">
        <v>53</v>
      </c>
      <c r="T1187" s="5">
        <v>97.0</v>
      </c>
      <c r="U1187" s="5" t="s">
        <v>70</v>
      </c>
      <c r="V1187" s="5" t="s">
        <v>10974</v>
      </c>
      <c r="W1187" s="5" t="s">
        <v>52</v>
      </c>
      <c r="X1187" s="5" t="s">
        <v>52</v>
      </c>
      <c r="Y1187" s="5" t="s">
        <v>10968</v>
      </c>
      <c r="Z1187" s="5" t="s">
        <v>10975</v>
      </c>
      <c r="AA1187" s="5" t="s">
        <v>1831</v>
      </c>
      <c r="AB1187" s="5" t="s">
        <v>52</v>
      </c>
      <c r="AC1187" s="5" t="s">
        <v>3723</v>
      </c>
      <c r="AD1187" s="5" t="s">
        <v>3724</v>
      </c>
      <c r="AE1187" s="5" t="s">
        <v>3725</v>
      </c>
      <c r="AF1187" s="5" t="s">
        <v>52</v>
      </c>
      <c r="AG1187" s="5" t="s">
        <v>3726</v>
      </c>
      <c r="AH1187" s="5" t="s">
        <v>3727</v>
      </c>
      <c r="AI1187" s="5" t="s">
        <v>1144</v>
      </c>
      <c r="AJ1187" s="5" t="s">
        <v>10976</v>
      </c>
      <c r="AK1187" s="5" t="s">
        <v>3729</v>
      </c>
    </row>
    <row r="1188" ht="15.75" customHeight="1">
      <c r="A1188" s="5" t="s">
        <v>10977</v>
      </c>
      <c r="B1188" s="5" t="s">
        <v>10306</v>
      </c>
      <c r="C1188" s="5" t="s">
        <v>10307</v>
      </c>
      <c r="D1188" s="6">
        <v>44119.0</v>
      </c>
      <c r="E1188" s="5">
        <v>44374.0</v>
      </c>
      <c r="F1188" s="5">
        <v>20170.0</v>
      </c>
      <c r="G1188" s="5" t="s">
        <v>412</v>
      </c>
      <c r="H1188" s="5" t="s">
        <v>530</v>
      </c>
      <c r="I1188" s="5" t="s">
        <v>10308</v>
      </c>
      <c r="J1188" s="5" t="s">
        <v>414</v>
      </c>
      <c r="K1188" s="5" t="s">
        <v>744</v>
      </c>
      <c r="L1188" s="5" t="s">
        <v>10309</v>
      </c>
      <c r="M1188" s="5" t="s">
        <v>10310</v>
      </c>
      <c r="N1188" s="5">
        <v>3608.0</v>
      </c>
      <c r="O1188" s="5">
        <v>1.0</v>
      </c>
      <c r="P1188" s="5" t="s">
        <v>10978</v>
      </c>
      <c r="Q1188" s="5" t="s">
        <v>10979</v>
      </c>
      <c r="R1188" s="5">
        <v>84.0</v>
      </c>
      <c r="S1188" s="5" t="s">
        <v>53</v>
      </c>
      <c r="T1188" s="5">
        <v>0.0</v>
      </c>
      <c r="U1188" s="5" t="s">
        <v>52</v>
      </c>
      <c r="V1188" s="5" t="s">
        <v>10980</v>
      </c>
      <c r="W1188" s="5" t="s">
        <v>55</v>
      </c>
      <c r="X1188" s="5" t="s">
        <v>10981</v>
      </c>
      <c r="Y1188" s="5" t="s">
        <v>10982</v>
      </c>
      <c r="Z1188" s="5" t="s">
        <v>52</v>
      </c>
      <c r="AA1188" s="5" t="s">
        <v>235</v>
      </c>
      <c r="AB1188" s="5" t="s">
        <v>52</v>
      </c>
      <c r="AC1188" s="5" t="s">
        <v>940</v>
      </c>
      <c r="AD1188" s="5" t="s">
        <v>52</v>
      </c>
      <c r="AE1188" s="5" t="s">
        <v>52</v>
      </c>
      <c r="AF1188" s="5" t="s">
        <v>52</v>
      </c>
      <c r="AG1188" s="5" t="s">
        <v>52</v>
      </c>
      <c r="AH1188" s="5" t="s">
        <v>52</v>
      </c>
      <c r="AI1188" s="5" t="s">
        <v>102</v>
      </c>
      <c r="AJ1188" s="5" t="s">
        <v>102</v>
      </c>
      <c r="AK1188" s="5" t="s">
        <v>941</v>
      </c>
    </row>
    <row r="1189" ht="15.75" customHeight="1">
      <c r="A1189" s="5" t="s">
        <v>10983</v>
      </c>
      <c r="B1189" s="5" t="s">
        <v>8895</v>
      </c>
      <c r="C1189" s="5" t="s">
        <v>10317</v>
      </c>
      <c r="D1189" s="6">
        <v>44119.0</v>
      </c>
      <c r="E1189" s="5">
        <v>44374.0</v>
      </c>
      <c r="F1189" s="5">
        <v>20170.0</v>
      </c>
      <c r="G1189" s="5" t="s">
        <v>412</v>
      </c>
      <c r="H1189" s="5" t="s">
        <v>530</v>
      </c>
      <c r="I1189" s="5" t="s">
        <v>7667</v>
      </c>
      <c r="J1189" s="5" t="s">
        <v>414</v>
      </c>
      <c r="K1189" s="5" t="s">
        <v>3658</v>
      </c>
      <c r="L1189" s="5" t="s">
        <v>10318</v>
      </c>
      <c r="M1189" s="5" t="s">
        <v>10319</v>
      </c>
      <c r="N1189" s="5">
        <v>33147.0</v>
      </c>
      <c r="O1189" s="5">
        <v>1.0</v>
      </c>
      <c r="P1189" s="5" t="s">
        <v>10978</v>
      </c>
      <c r="Q1189" s="5" t="s">
        <v>10979</v>
      </c>
      <c r="R1189" s="5">
        <v>84.0</v>
      </c>
      <c r="S1189" s="5" t="s">
        <v>53</v>
      </c>
      <c r="T1189" s="5">
        <v>20.0</v>
      </c>
      <c r="U1189" s="5" t="s">
        <v>93</v>
      </c>
      <c r="V1189" s="5" t="s">
        <v>10981</v>
      </c>
      <c r="W1189" s="5" t="s">
        <v>71</v>
      </c>
      <c r="X1189" s="5" t="s">
        <v>52</v>
      </c>
      <c r="Y1189" s="5" t="s">
        <v>10982</v>
      </c>
      <c r="Z1189" s="5" t="s">
        <v>52</v>
      </c>
      <c r="AA1189" s="5" t="s">
        <v>235</v>
      </c>
      <c r="AB1189" s="5" t="s">
        <v>52</v>
      </c>
      <c r="AC1189" s="5" t="s">
        <v>216</v>
      </c>
      <c r="AD1189" s="5" t="s">
        <v>217</v>
      </c>
      <c r="AE1189" s="5" t="s">
        <v>218</v>
      </c>
      <c r="AF1189" s="5" t="s">
        <v>52</v>
      </c>
      <c r="AG1189" s="5" t="s">
        <v>52</v>
      </c>
      <c r="AH1189" s="5" t="s">
        <v>52</v>
      </c>
      <c r="AI1189" s="5" t="s">
        <v>8895</v>
      </c>
      <c r="AJ1189" s="5" t="s">
        <v>10318</v>
      </c>
      <c r="AK1189" s="5" t="s">
        <v>941</v>
      </c>
    </row>
    <row r="1190" ht="15.75" customHeight="1">
      <c r="A1190" s="5" t="s">
        <v>10984</v>
      </c>
      <c r="B1190" s="5" t="s">
        <v>10985</v>
      </c>
      <c r="C1190" s="5" t="s">
        <v>10986</v>
      </c>
      <c r="D1190" s="6">
        <v>44114.0</v>
      </c>
      <c r="E1190" s="5">
        <v>9689.0</v>
      </c>
      <c r="F1190" s="5">
        <v>4404.0</v>
      </c>
      <c r="G1190" s="5" t="s">
        <v>963</v>
      </c>
      <c r="H1190" s="5" t="s">
        <v>1534</v>
      </c>
      <c r="I1190" s="5" t="s">
        <v>10987</v>
      </c>
      <c r="J1190" s="5" t="s">
        <v>965</v>
      </c>
      <c r="K1190" s="5" t="s">
        <v>10988</v>
      </c>
      <c r="L1190" s="5" t="s">
        <v>10989</v>
      </c>
      <c r="M1190" s="5" t="s">
        <v>10990</v>
      </c>
      <c r="N1190" s="5">
        <v>65201.0</v>
      </c>
      <c r="O1190" s="5">
        <v>1.0</v>
      </c>
      <c r="P1190" s="5" t="s">
        <v>10991</v>
      </c>
      <c r="Q1190" s="5" t="s">
        <v>91</v>
      </c>
      <c r="R1190" s="5">
        <v>6.0</v>
      </c>
      <c r="S1190" s="5" t="s">
        <v>53</v>
      </c>
      <c r="T1190" s="5">
        <v>0.0</v>
      </c>
      <c r="U1190" s="5" t="s">
        <v>52</v>
      </c>
      <c r="V1190" s="5" t="s">
        <v>10992</v>
      </c>
      <c r="W1190" s="5" t="s">
        <v>55</v>
      </c>
      <c r="X1190" s="5" t="s">
        <v>10993</v>
      </c>
      <c r="Y1190" s="5" t="s">
        <v>10994</v>
      </c>
      <c r="Z1190" s="5">
        <v>1.92829009E8</v>
      </c>
      <c r="AA1190" s="5" t="s">
        <v>2743</v>
      </c>
      <c r="AB1190" s="5" t="s">
        <v>52</v>
      </c>
      <c r="AC1190" s="5" t="s">
        <v>3589</v>
      </c>
      <c r="AD1190" s="5" t="s">
        <v>3590</v>
      </c>
      <c r="AE1190" s="5" t="s">
        <v>3591</v>
      </c>
      <c r="AF1190" s="5" t="s">
        <v>52</v>
      </c>
      <c r="AG1190" s="5" t="s">
        <v>52</v>
      </c>
      <c r="AH1190" s="5" t="s">
        <v>3592</v>
      </c>
      <c r="AI1190" s="5" t="s">
        <v>10995</v>
      </c>
      <c r="AJ1190" s="5" t="s">
        <v>10996</v>
      </c>
      <c r="AK1190" s="5" t="s">
        <v>6484</v>
      </c>
    </row>
    <row r="1191" ht="15.75" customHeight="1">
      <c r="A1191" s="5" t="s">
        <v>10997</v>
      </c>
      <c r="B1191" s="5" t="s">
        <v>10111</v>
      </c>
      <c r="C1191" s="5" t="s">
        <v>204</v>
      </c>
      <c r="D1191" s="6">
        <v>44114.0</v>
      </c>
      <c r="E1191" s="5">
        <v>131429.0</v>
      </c>
      <c r="F1191" s="5">
        <v>59740.0</v>
      </c>
      <c r="G1191" s="5" t="s">
        <v>188</v>
      </c>
      <c r="H1191" s="5" t="s">
        <v>205</v>
      </c>
      <c r="I1191" s="5" t="s">
        <v>2403</v>
      </c>
      <c r="J1191" s="5" t="s">
        <v>191</v>
      </c>
      <c r="K1191" s="5" t="s">
        <v>1461</v>
      </c>
      <c r="L1191" s="5" t="s">
        <v>10998</v>
      </c>
      <c r="M1191" s="5" t="s">
        <v>10590</v>
      </c>
      <c r="N1191" s="5" t="s">
        <v>52</v>
      </c>
      <c r="O1191" s="5">
        <v>3.0</v>
      </c>
      <c r="P1191" s="5" t="s">
        <v>10999</v>
      </c>
      <c r="Q1191" s="5" t="s">
        <v>1465</v>
      </c>
      <c r="R1191" s="5">
        <v>7056.0</v>
      </c>
      <c r="S1191" s="5" t="s">
        <v>53</v>
      </c>
      <c r="T1191" s="5">
        <v>83.0</v>
      </c>
      <c r="U1191" s="5" t="s">
        <v>70</v>
      </c>
      <c r="V1191" s="5" t="s">
        <v>11000</v>
      </c>
      <c r="W1191" s="5" t="s">
        <v>52</v>
      </c>
      <c r="X1191" s="5" t="s">
        <v>52</v>
      </c>
      <c r="Y1191" s="5" t="s">
        <v>11001</v>
      </c>
      <c r="Z1191" s="5" t="s">
        <v>11002</v>
      </c>
      <c r="AA1191" s="5" t="s">
        <v>235</v>
      </c>
      <c r="AB1191" s="5" t="s">
        <v>52</v>
      </c>
      <c r="AC1191" s="5" t="s">
        <v>3723</v>
      </c>
      <c r="AD1191" s="5" t="s">
        <v>3724</v>
      </c>
      <c r="AE1191" s="5" t="s">
        <v>3725</v>
      </c>
      <c r="AF1191" s="5" t="s">
        <v>52</v>
      </c>
      <c r="AG1191" s="5" t="s">
        <v>3726</v>
      </c>
      <c r="AH1191" s="5" t="s">
        <v>3727</v>
      </c>
      <c r="AI1191" s="5" t="s">
        <v>10111</v>
      </c>
      <c r="AJ1191" s="5" t="s">
        <v>11003</v>
      </c>
      <c r="AK1191" s="5" t="s">
        <v>3729</v>
      </c>
    </row>
    <row r="1192" ht="15.75" customHeight="1">
      <c r="A1192" s="5" t="s">
        <v>11004</v>
      </c>
      <c r="B1192" s="5" t="s">
        <v>4346</v>
      </c>
      <c r="C1192" s="5" t="s">
        <v>4347</v>
      </c>
      <c r="D1192" s="6">
        <v>44114.0</v>
      </c>
      <c r="E1192" s="5">
        <v>31592.0</v>
      </c>
      <c r="F1192" s="5">
        <v>14360.0</v>
      </c>
      <c r="G1192" s="5" t="s">
        <v>3378</v>
      </c>
      <c r="H1192" s="5" t="s">
        <v>272</v>
      </c>
      <c r="I1192" s="5" t="s">
        <v>11005</v>
      </c>
      <c r="J1192" s="5" t="s">
        <v>3378</v>
      </c>
      <c r="K1192" s="5" t="s">
        <v>11006</v>
      </c>
      <c r="L1192" s="5" t="s">
        <v>9574</v>
      </c>
      <c r="M1192" s="5" t="s">
        <v>4351</v>
      </c>
      <c r="N1192" s="5">
        <v>78557.0</v>
      </c>
      <c r="O1192" s="5">
        <v>1.0</v>
      </c>
      <c r="P1192" s="5" t="s">
        <v>11007</v>
      </c>
      <c r="Q1192" s="5">
        <v>2200.0</v>
      </c>
      <c r="R1192" s="5">
        <v>828.0</v>
      </c>
      <c r="S1192" s="5" t="s">
        <v>115</v>
      </c>
      <c r="T1192" s="5">
        <v>0.0</v>
      </c>
      <c r="U1192" s="5" t="s">
        <v>52</v>
      </c>
      <c r="V1192" s="5" t="s">
        <v>11008</v>
      </c>
      <c r="W1192" s="5" t="s">
        <v>71</v>
      </c>
      <c r="X1192" s="5" t="s">
        <v>52</v>
      </c>
      <c r="Y1192" s="5" t="s">
        <v>11009</v>
      </c>
      <c r="Z1192" s="5" t="s">
        <v>11010</v>
      </c>
      <c r="AA1192" s="5" t="s">
        <v>1734</v>
      </c>
      <c r="AB1192" s="5" t="s">
        <v>283</v>
      </c>
      <c r="AC1192" s="5" t="s">
        <v>181</v>
      </c>
      <c r="AD1192" s="5" t="s">
        <v>182</v>
      </c>
      <c r="AE1192" s="5" t="s">
        <v>183</v>
      </c>
      <c r="AF1192" s="5" t="s">
        <v>52</v>
      </c>
      <c r="AG1192" s="5" t="s">
        <v>52</v>
      </c>
      <c r="AH1192" s="5" t="s">
        <v>184</v>
      </c>
      <c r="AI1192" s="5" t="s">
        <v>4346</v>
      </c>
      <c r="AJ1192" s="5" t="s">
        <v>9574</v>
      </c>
      <c r="AK1192" s="5" t="s">
        <v>6260</v>
      </c>
    </row>
    <row r="1193" ht="15.75" customHeight="1">
      <c r="A1193" s="5" t="s">
        <v>11011</v>
      </c>
      <c r="B1193" s="5" t="s">
        <v>3483</v>
      </c>
      <c r="C1193" s="5" t="s">
        <v>3484</v>
      </c>
      <c r="D1193" s="6">
        <v>44109.0</v>
      </c>
      <c r="E1193" s="5">
        <v>165937.0</v>
      </c>
      <c r="F1193" s="5">
        <v>75426.0</v>
      </c>
      <c r="G1193" s="5" t="s">
        <v>1419</v>
      </c>
      <c r="H1193" s="5" t="s">
        <v>480</v>
      </c>
      <c r="I1193" s="5" t="s">
        <v>6349</v>
      </c>
      <c r="J1193" s="5" t="s">
        <v>256</v>
      </c>
      <c r="K1193" s="5" t="s">
        <v>4021</v>
      </c>
      <c r="L1193" s="5" t="s">
        <v>6197</v>
      </c>
      <c r="M1193" s="5" t="s">
        <v>10148</v>
      </c>
      <c r="N1193" s="5" t="s">
        <v>52</v>
      </c>
      <c r="O1193" s="5">
        <v>3.0</v>
      </c>
      <c r="P1193" s="5" t="s">
        <v>11012</v>
      </c>
      <c r="Q1193" s="5" t="s">
        <v>3360</v>
      </c>
      <c r="R1193" s="5">
        <v>157.0</v>
      </c>
      <c r="S1193" s="5" t="s">
        <v>1077</v>
      </c>
      <c r="T1193" s="5">
        <v>0.0</v>
      </c>
      <c r="U1193" s="5" t="s">
        <v>70</v>
      </c>
      <c r="V1193" s="5" t="s">
        <v>11013</v>
      </c>
      <c r="W1193" s="5" t="s">
        <v>52</v>
      </c>
      <c r="X1193" s="5" t="s">
        <v>52</v>
      </c>
      <c r="Y1193" s="5" t="s">
        <v>5541</v>
      </c>
      <c r="Z1193" s="5" t="s">
        <v>11014</v>
      </c>
      <c r="AA1193" s="5" t="s">
        <v>162</v>
      </c>
      <c r="AB1193" s="5" t="s">
        <v>52</v>
      </c>
      <c r="AC1193" s="5" t="s">
        <v>5289</v>
      </c>
      <c r="AD1193" s="5" t="s">
        <v>5290</v>
      </c>
      <c r="AE1193" s="5" t="s">
        <v>5291</v>
      </c>
      <c r="AF1193" s="5" t="s">
        <v>52</v>
      </c>
      <c r="AG1193" s="5" t="s">
        <v>52</v>
      </c>
      <c r="AH1193" s="5" t="s">
        <v>52</v>
      </c>
      <c r="AI1193" s="5" t="s">
        <v>3483</v>
      </c>
      <c r="AJ1193" s="5" t="s">
        <v>6201</v>
      </c>
      <c r="AK1193" s="5" t="s">
        <v>3481</v>
      </c>
    </row>
    <row r="1194" ht="15.75" customHeight="1">
      <c r="A1194" s="5" t="s">
        <v>11015</v>
      </c>
      <c r="B1194" s="5" t="s">
        <v>10266</v>
      </c>
      <c r="C1194" s="5" t="s">
        <v>10267</v>
      </c>
      <c r="D1194" s="6">
        <v>44108.0</v>
      </c>
      <c r="E1194" s="5">
        <v>60740.0</v>
      </c>
      <c r="F1194" s="5">
        <v>27609.0</v>
      </c>
      <c r="G1194" s="5" t="s">
        <v>2389</v>
      </c>
      <c r="H1194" s="5" t="s">
        <v>1792</v>
      </c>
      <c r="I1194" s="5" t="s">
        <v>11016</v>
      </c>
      <c r="J1194" s="5" t="s">
        <v>2391</v>
      </c>
      <c r="K1194" s="5" t="s">
        <v>11017</v>
      </c>
      <c r="L1194" s="5" t="s">
        <v>10269</v>
      </c>
      <c r="M1194" s="5" t="s">
        <v>10270</v>
      </c>
      <c r="N1194" s="5">
        <v>33133.0</v>
      </c>
      <c r="O1194" s="5">
        <v>1.0</v>
      </c>
      <c r="P1194" s="5" t="s">
        <v>11018</v>
      </c>
      <c r="Q1194" s="5">
        <v>4510.0</v>
      </c>
      <c r="R1194" s="5">
        <v>18.0</v>
      </c>
      <c r="S1194" s="5" t="s">
        <v>53</v>
      </c>
      <c r="T1194" s="5">
        <v>50.0</v>
      </c>
      <c r="U1194" s="5" t="s">
        <v>93</v>
      </c>
      <c r="V1194" s="5" t="s">
        <v>11019</v>
      </c>
      <c r="W1194" s="5" t="s">
        <v>52</v>
      </c>
      <c r="X1194" s="5" t="s">
        <v>52</v>
      </c>
      <c r="Y1194" s="5" t="s">
        <v>11020</v>
      </c>
      <c r="Z1194" s="5" t="s">
        <v>11021</v>
      </c>
      <c r="AA1194" s="5" t="s">
        <v>235</v>
      </c>
      <c r="AB1194" s="5" t="s">
        <v>52</v>
      </c>
      <c r="AC1194" s="5" t="s">
        <v>216</v>
      </c>
      <c r="AD1194" s="5" t="s">
        <v>217</v>
      </c>
      <c r="AE1194" s="5" t="s">
        <v>218</v>
      </c>
      <c r="AF1194" s="5" t="s">
        <v>52</v>
      </c>
      <c r="AG1194" s="5" t="s">
        <v>52</v>
      </c>
      <c r="AH1194" s="5" t="s">
        <v>52</v>
      </c>
      <c r="AI1194" s="5" t="s">
        <v>10275</v>
      </c>
      <c r="AJ1194" s="5" t="s">
        <v>10276</v>
      </c>
      <c r="AK1194" s="5" t="s">
        <v>336</v>
      </c>
    </row>
    <row r="1195" ht="15.75" customHeight="1">
      <c r="A1195" s="5" t="s">
        <v>11022</v>
      </c>
      <c r="B1195" s="5" t="s">
        <v>11023</v>
      </c>
      <c r="C1195" s="5" t="s">
        <v>11024</v>
      </c>
      <c r="D1195" s="6">
        <v>44108.0</v>
      </c>
      <c r="E1195" s="5">
        <v>70816.0</v>
      </c>
      <c r="F1195" s="5">
        <v>32189.0</v>
      </c>
      <c r="G1195" s="5" t="s">
        <v>226</v>
      </c>
      <c r="H1195" s="5" t="s">
        <v>45</v>
      </c>
      <c r="I1195" s="5" t="s">
        <v>11025</v>
      </c>
      <c r="J1195" s="5" t="s">
        <v>228</v>
      </c>
      <c r="K1195" s="5" t="s">
        <v>11026</v>
      </c>
      <c r="L1195" s="5" t="s">
        <v>11027</v>
      </c>
      <c r="M1195" s="5" t="s">
        <v>11028</v>
      </c>
      <c r="N1195" s="5" t="s">
        <v>52</v>
      </c>
      <c r="O1195" s="5">
        <v>2.0</v>
      </c>
      <c r="P1195" s="5" t="s">
        <v>11029</v>
      </c>
      <c r="Q1195" s="5" t="s">
        <v>2195</v>
      </c>
      <c r="R1195" s="5">
        <v>16894.0</v>
      </c>
      <c r="S1195" s="5" t="s">
        <v>115</v>
      </c>
      <c r="T1195" s="5">
        <v>0.0</v>
      </c>
      <c r="U1195" s="5" t="s">
        <v>52</v>
      </c>
      <c r="V1195" s="5" t="s">
        <v>11030</v>
      </c>
      <c r="W1195" s="5" t="s">
        <v>71</v>
      </c>
      <c r="X1195" s="5" t="s">
        <v>52</v>
      </c>
      <c r="Y1195" s="5" t="s">
        <v>9102</v>
      </c>
      <c r="Z1195" s="5" t="s">
        <v>11031</v>
      </c>
      <c r="AA1195" s="5" t="s">
        <v>235</v>
      </c>
      <c r="AB1195" s="5" t="s">
        <v>283</v>
      </c>
      <c r="AC1195" s="5" t="s">
        <v>181</v>
      </c>
      <c r="AD1195" s="5" t="s">
        <v>182</v>
      </c>
      <c r="AE1195" s="5" t="s">
        <v>183</v>
      </c>
      <c r="AF1195" s="5" t="s">
        <v>52</v>
      </c>
      <c r="AG1195" s="5" t="s">
        <v>52</v>
      </c>
      <c r="AH1195" s="5" t="s">
        <v>184</v>
      </c>
      <c r="AI1195" s="5" t="s">
        <v>11023</v>
      </c>
      <c r="AJ1195" s="5" t="s">
        <v>11027</v>
      </c>
      <c r="AK1195" s="5" t="s">
        <v>9795</v>
      </c>
    </row>
    <row r="1196" ht="15.75" customHeight="1">
      <c r="A1196" s="5" t="s">
        <v>11022</v>
      </c>
      <c r="B1196" s="5" t="s">
        <v>11032</v>
      </c>
      <c r="C1196" s="5" t="s">
        <v>102</v>
      </c>
      <c r="D1196" s="6">
        <v>44108.0</v>
      </c>
      <c r="E1196" s="5">
        <v>70816.0</v>
      </c>
      <c r="F1196" s="5">
        <v>32189.0</v>
      </c>
      <c r="G1196" s="5" t="s">
        <v>226</v>
      </c>
      <c r="H1196" s="5" t="s">
        <v>45</v>
      </c>
      <c r="I1196" s="5" t="s">
        <v>11025</v>
      </c>
      <c r="J1196" s="5" t="s">
        <v>228</v>
      </c>
      <c r="K1196" s="5" t="s">
        <v>11026</v>
      </c>
      <c r="L1196" s="5" t="s">
        <v>11033</v>
      </c>
      <c r="M1196" s="5" t="s">
        <v>102</v>
      </c>
      <c r="N1196" s="5" t="s">
        <v>52</v>
      </c>
      <c r="O1196" s="5">
        <v>2.0</v>
      </c>
      <c r="P1196" s="5" t="s">
        <v>11029</v>
      </c>
      <c r="Q1196" s="5" t="s">
        <v>2195</v>
      </c>
      <c r="R1196" s="5">
        <v>16894.0</v>
      </c>
      <c r="S1196" s="5" t="s">
        <v>115</v>
      </c>
      <c r="T1196" s="5">
        <v>0.0</v>
      </c>
      <c r="U1196" s="5" t="s">
        <v>52</v>
      </c>
      <c r="V1196" s="5" t="s">
        <v>11034</v>
      </c>
      <c r="W1196" s="5" t="s">
        <v>55</v>
      </c>
      <c r="X1196" s="5" t="s">
        <v>11030</v>
      </c>
      <c r="Y1196" s="5" t="s">
        <v>9102</v>
      </c>
      <c r="Z1196" s="5" t="s">
        <v>11031</v>
      </c>
      <c r="AA1196" s="5" t="s">
        <v>235</v>
      </c>
      <c r="AB1196" s="5" t="s">
        <v>52</v>
      </c>
      <c r="AC1196" s="5" t="s">
        <v>181</v>
      </c>
      <c r="AD1196" s="5" t="s">
        <v>182</v>
      </c>
      <c r="AE1196" s="5" t="s">
        <v>183</v>
      </c>
      <c r="AF1196" s="5" t="s">
        <v>52</v>
      </c>
      <c r="AG1196" s="5" t="s">
        <v>52</v>
      </c>
      <c r="AH1196" s="5" t="s">
        <v>184</v>
      </c>
      <c r="AI1196" s="5" t="s">
        <v>102</v>
      </c>
      <c r="AJ1196" s="5" t="s">
        <v>102</v>
      </c>
      <c r="AK1196" s="5" t="s">
        <v>9795</v>
      </c>
    </row>
    <row r="1197" ht="15.75" customHeight="1">
      <c r="A1197" s="5" t="s">
        <v>11035</v>
      </c>
      <c r="B1197" s="5" t="s">
        <v>10825</v>
      </c>
      <c r="C1197" s="5" t="s">
        <v>10826</v>
      </c>
      <c r="D1197" s="6">
        <v>44107.0</v>
      </c>
      <c r="E1197" s="5">
        <v>28081.0</v>
      </c>
      <c r="F1197" s="5">
        <v>12764.0</v>
      </c>
      <c r="G1197" s="5" t="s">
        <v>634</v>
      </c>
      <c r="H1197" s="5" t="s">
        <v>366</v>
      </c>
      <c r="I1197" s="5" t="s">
        <v>11036</v>
      </c>
      <c r="J1197" s="5" t="s">
        <v>274</v>
      </c>
      <c r="K1197" s="5" t="s">
        <v>11037</v>
      </c>
      <c r="L1197" s="5" t="s">
        <v>10828</v>
      </c>
      <c r="M1197" s="5" t="s">
        <v>11038</v>
      </c>
      <c r="N1197" s="5">
        <v>33315.0</v>
      </c>
      <c r="O1197" s="5">
        <v>1.0</v>
      </c>
      <c r="P1197" s="5" t="s">
        <v>11039</v>
      </c>
      <c r="Q1197" s="5">
        <v>2200.0</v>
      </c>
      <c r="R1197" s="5">
        <v>926.0</v>
      </c>
      <c r="S1197" s="5" t="s">
        <v>69</v>
      </c>
      <c r="T1197" s="5">
        <v>26.0</v>
      </c>
      <c r="U1197" s="5" t="s">
        <v>70</v>
      </c>
      <c r="V1197" s="5" t="s">
        <v>11040</v>
      </c>
      <c r="W1197" s="5" t="s">
        <v>55</v>
      </c>
      <c r="X1197" s="5" t="s">
        <v>11041</v>
      </c>
      <c r="Y1197" s="5" t="s">
        <v>1964</v>
      </c>
      <c r="Z1197" s="5" t="s">
        <v>11042</v>
      </c>
      <c r="AA1197" s="5" t="s">
        <v>59</v>
      </c>
      <c r="AB1197" s="5" t="s">
        <v>52</v>
      </c>
      <c r="AC1197" s="5" t="s">
        <v>5521</v>
      </c>
      <c r="AD1197" s="5" t="s">
        <v>5522</v>
      </c>
      <c r="AE1197" s="5" t="s">
        <v>5523</v>
      </c>
      <c r="AF1197" s="5" t="s">
        <v>52</v>
      </c>
      <c r="AG1197" s="5" t="s">
        <v>52</v>
      </c>
      <c r="AH1197" s="5" t="s">
        <v>5524</v>
      </c>
      <c r="AI1197" s="5" t="s">
        <v>10825</v>
      </c>
      <c r="AJ1197" s="5" t="s">
        <v>10828</v>
      </c>
      <c r="AK1197" s="5" t="s">
        <v>1874</v>
      </c>
    </row>
    <row r="1198" ht="15.75" customHeight="1">
      <c r="A1198" s="5" t="s">
        <v>11043</v>
      </c>
      <c r="B1198" s="5" t="s">
        <v>10835</v>
      </c>
      <c r="C1198" s="5" t="s">
        <v>10836</v>
      </c>
      <c r="D1198" s="6">
        <v>44107.0</v>
      </c>
      <c r="E1198" s="5">
        <v>33098.0</v>
      </c>
      <c r="F1198" s="5">
        <v>15045.0</v>
      </c>
      <c r="G1198" s="5" t="s">
        <v>634</v>
      </c>
      <c r="H1198" s="5" t="s">
        <v>366</v>
      </c>
      <c r="I1198" s="5" t="s">
        <v>11036</v>
      </c>
      <c r="J1198" s="5" t="s">
        <v>274</v>
      </c>
      <c r="K1198" s="5" t="s">
        <v>462</v>
      </c>
      <c r="L1198" s="5" t="s">
        <v>10837</v>
      </c>
      <c r="M1198" s="5" t="s">
        <v>10838</v>
      </c>
      <c r="N1198" s="5">
        <v>33172.0</v>
      </c>
      <c r="O1198" s="5">
        <v>1.0</v>
      </c>
      <c r="P1198" s="5" t="s">
        <v>11039</v>
      </c>
      <c r="Q1198" s="5">
        <v>2200.0</v>
      </c>
      <c r="R1198" s="5">
        <v>926.0</v>
      </c>
      <c r="S1198" s="5" t="s">
        <v>69</v>
      </c>
      <c r="T1198" s="5">
        <v>894.0</v>
      </c>
      <c r="U1198" s="5" t="s">
        <v>158</v>
      </c>
      <c r="V1198" s="5" t="s">
        <v>11041</v>
      </c>
      <c r="W1198" s="5" t="s">
        <v>71</v>
      </c>
      <c r="X1198" s="5" t="s">
        <v>52</v>
      </c>
      <c r="Y1198" s="5" t="s">
        <v>11044</v>
      </c>
      <c r="Z1198" s="5" t="s">
        <v>11042</v>
      </c>
      <c r="AA1198" s="5" t="s">
        <v>59</v>
      </c>
      <c r="AB1198" s="5" t="s">
        <v>52</v>
      </c>
      <c r="AC1198" s="5" t="s">
        <v>163</v>
      </c>
      <c r="AD1198" s="5" t="s">
        <v>164</v>
      </c>
      <c r="AE1198" s="5" t="s">
        <v>165</v>
      </c>
      <c r="AF1198" s="5" t="s">
        <v>52</v>
      </c>
      <c r="AG1198" s="5" t="s">
        <v>52</v>
      </c>
      <c r="AH1198" s="5" t="s">
        <v>52</v>
      </c>
      <c r="AI1198" s="5" t="s">
        <v>10835</v>
      </c>
      <c r="AJ1198" s="5" t="s">
        <v>10840</v>
      </c>
      <c r="AK1198" s="5" t="s">
        <v>6057</v>
      </c>
    </row>
    <row r="1199" ht="15.75" customHeight="1">
      <c r="A1199" s="5" t="s">
        <v>11045</v>
      </c>
      <c r="B1199" s="5" t="s">
        <v>11046</v>
      </c>
      <c r="C1199" s="5" t="s">
        <v>102</v>
      </c>
      <c r="D1199" s="6">
        <v>44104.0</v>
      </c>
      <c r="E1199" s="5">
        <v>32862.0</v>
      </c>
      <c r="F1199" s="5">
        <v>14937.0</v>
      </c>
      <c r="G1199" s="5" t="s">
        <v>170</v>
      </c>
      <c r="H1199" s="5" t="s">
        <v>149</v>
      </c>
      <c r="I1199" s="5" t="s">
        <v>11036</v>
      </c>
      <c r="J1199" s="5" t="s">
        <v>170</v>
      </c>
      <c r="K1199" s="5" t="s">
        <v>192</v>
      </c>
      <c r="L1199" s="5" t="s">
        <v>11047</v>
      </c>
      <c r="M1199" s="5" t="s">
        <v>102</v>
      </c>
      <c r="N1199" s="5" t="s">
        <v>52</v>
      </c>
      <c r="O1199" s="5">
        <v>2.0</v>
      </c>
      <c r="P1199" s="5" t="s">
        <v>11048</v>
      </c>
      <c r="Q1199" s="5" t="s">
        <v>7126</v>
      </c>
      <c r="R1199" s="5">
        <v>4403.0</v>
      </c>
      <c r="S1199" s="5" t="s">
        <v>53</v>
      </c>
      <c r="T1199" s="5">
        <v>101.0</v>
      </c>
      <c r="U1199" s="5" t="s">
        <v>70</v>
      </c>
      <c r="V1199" s="5" t="s">
        <v>11049</v>
      </c>
      <c r="W1199" s="5" t="s">
        <v>52</v>
      </c>
      <c r="X1199" s="5" t="s">
        <v>52</v>
      </c>
      <c r="Y1199" s="5" t="s">
        <v>4450</v>
      </c>
      <c r="Z1199" s="5" t="s">
        <v>11050</v>
      </c>
      <c r="AA1199" s="5" t="s">
        <v>59</v>
      </c>
      <c r="AB1199" s="5" t="s">
        <v>52</v>
      </c>
      <c r="AC1199" s="5" t="s">
        <v>72</v>
      </c>
      <c r="AD1199" s="5" t="s">
        <v>73</v>
      </c>
      <c r="AE1199" s="5" t="s">
        <v>74</v>
      </c>
      <c r="AF1199" s="5" t="s">
        <v>75</v>
      </c>
      <c r="AG1199" s="5" t="s">
        <v>76</v>
      </c>
      <c r="AH1199" s="5" t="s">
        <v>77</v>
      </c>
      <c r="AI1199" s="5" t="s">
        <v>11051</v>
      </c>
      <c r="AJ1199" s="5" t="s">
        <v>11052</v>
      </c>
      <c r="AK1199" s="5" t="s">
        <v>10616</v>
      </c>
    </row>
    <row r="1200" ht="15.75" customHeight="1">
      <c r="A1200" s="5" t="s">
        <v>11053</v>
      </c>
      <c r="B1200" s="5" t="s">
        <v>168</v>
      </c>
      <c r="C1200" s="5" t="s">
        <v>169</v>
      </c>
      <c r="D1200" s="6">
        <v>44104.0</v>
      </c>
      <c r="E1200" s="5">
        <v>39600.0</v>
      </c>
      <c r="F1200" s="5">
        <v>18000.0</v>
      </c>
      <c r="G1200" s="5" t="s">
        <v>3378</v>
      </c>
      <c r="H1200" s="5" t="s">
        <v>272</v>
      </c>
      <c r="I1200" s="5" t="s">
        <v>4253</v>
      </c>
      <c r="J1200" s="5" t="s">
        <v>3378</v>
      </c>
      <c r="K1200" s="5" t="s">
        <v>3109</v>
      </c>
      <c r="L1200" s="5" t="s">
        <v>174</v>
      </c>
      <c r="M1200" s="5" t="s">
        <v>10165</v>
      </c>
      <c r="N1200" s="5" t="s">
        <v>52</v>
      </c>
      <c r="O1200" s="5">
        <v>1.0</v>
      </c>
      <c r="P1200" s="5" t="s">
        <v>11054</v>
      </c>
      <c r="Q1200" s="5">
        <v>4510.0</v>
      </c>
      <c r="R1200" s="5">
        <v>16540.0</v>
      </c>
      <c r="S1200" s="5" t="s">
        <v>115</v>
      </c>
      <c r="T1200" s="5">
        <v>0.0</v>
      </c>
      <c r="U1200" s="5" t="s">
        <v>52</v>
      </c>
      <c r="V1200" s="5" t="s">
        <v>11055</v>
      </c>
      <c r="W1200" s="5" t="s">
        <v>52</v>
      </c>
      <c r="X1200" s="5" t="s">
        <v>52</v>
      </c>
      <c r="Y1200" s="5" t="s">
        <v>5506</v>
      </c>
      <c r="Z1200" s="5" t="s">
        <v>11056</v>
      </c>
      <c r="AA1200" s="5" t="s">
        <v>1734</v>
      </c>
      <c r="AB1200" s="5" t="s">
        <v>52</v>
      </c>
      <c r="AC1200" s="5" t="s">
        <v>181</v>
      </c>
      <c r="AD1200" s="5" t="s">
        <v>182</v>
      </c>
      <c r="AE1200" s="5" t="s">
        <v>183</v>
      </c>
      <c r="AF1200" s="5" t="s">
        <v>52</v>
      </c>
      <c r="AG1200" s="5" t="s">
        <v>52</v>
      </c>
      <c r="AH1200" s="5" t="s">
        <v>184</v>
      </c>
      <c r="AI1200" s="5" t="s">
        <v>168</v>
      </c>
      <c r="AJ1200" s="5" t="s">
        <v>174</v>
      </c>
      <c r="AK1200" s="5" t="s">
        <v>185</v>
      </c>
    </row>
    <row r="1201" ht="15.75" customHeight="1">
      <c r="A1201" s="5" t="s">
        <v>11057</v>
      </c>
      <c r="B1201" s="5" t="s">
        <v>168</v>
      </c>
      <c r="C1201" s="5" t="s">
        <v>169</v>
      </c>
      <c r="D1201" s="6">
        <v>44104.0</v>
      </c>
      <c r="E1201" s="5">
        <v>39600.0</v>
      </c>
      <c r="F1201" s="5">
        <v>18000.0</v>
      </c>
      <c r="G1201" s="5" t="s">
        <v>3378</v>
      </c>
      <c r="H1201" s="5" t="s">
        <v>272</v>
      </c>
      <c r="I1201" s="5" t="s">
        <v>4253</v>
      </c>
      <c r="J1201" s="5" t="s">
        <v>3378</v>
      </c>
      <c r="K1201" s="5" t="s">
        <v>3712</v>
      </c>
      <c r="L1201" s="5" t="s">
        <v>174</v>
      </c>
      <c r="M1201" s="5" t="s">
        <v>10406</v>
      </c>
      <c r="N1201" s="5" t="s">
        <v>52</v>
      </c>
      <c r="O1201" s="5">
        <v>1.0</v>
      </c>
      <c r="P1201" s="5" t="s">
        <v>11058</v>
      </c>
      <c r="Q1201" s="5">
        <v>4510.0</v>
      </c>
      <c r="R1201" s="5">
        <v>19100.0</v>
      </c>
      <c r="S1201" s="5" t="s">
        <v>115</v>
      </c>
      <c r="T1201" s="5">
        <v>0.0</v>
      </c>
      <c r="U1201" s="5" t="s">
        <v>52</v>
      </c>
      <c r="V1201" s="5" t="s">
        <v>11059</v>
      </c>
      <c r="W1201" s="5" t="s">
        <v>52</v>
      </c>
      <c r="X1201" s="5" t="s">
        <v>52</v>
      </c>
      <c r="Y1201" s="5" t="s">
        <v>5506</v>
      </c>
      <c r="Z1201" s="5" t="s">
        <v>11060</v>
      </c>
      <c r="AA1201" s="5" t="s">
        <v>1734</v>
      </c>
      <c r="AB1201" s="5" t="s">
        <v>52</v>
      </c>
      <c r="AC1201" s="5" t="s">
        <v>181</v>
      </c>
      <c r="AD1201" s="5" t="s">
        <v>182</v>
      </c>
      <c r="AE1201" s="5" t="s">
        <v>183</v>
      </c>
      <c r="AF1201" s="5" t="s">
        <v>52</v>
      </c>
      <c r="AG1201" s="5" t="s">
        <v>52</v>
      </c>
      <c r="AH1201" s="5" t="s">
        <v>184</v>
      </c>
      <c r="AI1201" s="5" t="s">
        <v>168</v>
      </c>
      <c r="AJ1201" s="5" t="s">
        <v>174</v>
      </c>
      <c r="AK1201" s="5" t="s">
        <v>185</v>
      </c>
    </row>
    <row r="1202" ht="15.75" customHeight="1">
      <c r="A1202" s="5" t="s">
        <v>11061</v>
      </c>
      <c r="B1202" s="5" t="s">
        <v>5225</v>
      </c>
      <c r="C1202" s="5" t="s">
        <v>11062</v>
      </c>
      <c r="D1202" s="6">
        <v>44102.0</v>
      </c>
      <c r="E1202" s="5">
        <v>65848.0</v>
      </c>
      <c r="F1202" s="5">
        <v>29931.0</v>
      </c>
      <c r="G1202" s="5" t="s">
        <v>634</v>
      </c>
      <c r="H1202" s="5" t="s">
        <v>149</v>
      </c>
      <c r="I1202" s="5" t="s">
        <v>11063</v>
      </c>
      <c r="J1202" s="5" t="s">
        <v>274</v>
      </c>
      <c r="K1202" s="5" t="s">
        <v>11064</v>
      </c>
      <c r="L1202" s="5" t="s">
        <v>11065</v>
      </c>
      <c r="M1202" s="5" t="s">
        <v>11066</v>
      </c>
      <c r="N1202" s="5">
        <v>30083.0</v>
      </c>
      <c r="O1202" s="5">
        <v>4.0</v>
      </c>
      <c r="P1202" s="5" t="s">
        <v>11067</v>
      </c>
      <c r="Q1202" s="5" t="s">
        <v>52</v>
      </c>
      <c r="R1202" s="5">
        <v>4031.0</v>
      </c>
      <c r="S1202" s="5" t="s">
        <v>69</v>
      </c>
      <c r="T1202" s="5">
        <v>2.0</v>
      </c>
      <c r="U1202" s="5" t="s">
        <v>93</v>
      </c>
      <c r="V1202" s="5" t="s">
        <v>11068</v>
      </c>
      <c r="W1202" s="5" t="s">
        <v>55</v>
      </c>
      <c r="X1202" s="5" t="s">
        <v>11069</v>
      </c>
      <c r="Y1202" s="5">
        <v>1060.0</v>
      </c>
      <c r="Z1202" s="5" t="s">
        <v>11070</v>
      </c>
      <c r="AA1202" s="5" t="s">
        <v>59</v>
      </c>
      <c r="AB1202" s="5" t="s">
        <v>52</v>
      </c>
      <c r="AC1202" s="5" t="s">
        <v>3141</v>
      </c>
      <c r="AD1202" s="5" t="s">
        <v>3142</v>
      </c>
      <c r="AE1202" s="5" t="s">
        <v>162</v>
      </c>
      <c r="AF1202" s="5" t="s">
        <v>52</v>
      </c>
      <c r="AG1202" s="5" t="s">
        <v>52</v>
      </c>
      <c r="AH1202" s="5" t="s">
        <v>3143</v>
      </c>
      <c r="AI1202" s="5" t="s">
        <v>102</v>
      </c>
      <c r="AJ1202" s="5" t="s">
        <v>102</v>
      </c>
      <c r="AK1202" s="5" t="s">
        <v>1874</v>
      </c>
    </row>
    <row r="1203" ht="15.75" customHeight="1">
      <c r="A1203" s="5" t="s">
        <v>11071</v>
      </c>
      <c r="B1203" s="5" t="s">
        <v>11072</v>
      </c>
      <c r="C1203" s="5" t="s">
        <v>11073</v>
      </c>
      <c r="D1203" s="6">
        <v>44102.0</v>
      </c>
      <c r="E1203" s="5">
        <v>41171.0</v>
      </c>
      <c r="F1203" s="5">
        <v>18714.0</v>
      </c>
      <c r="G1203" s="5" t="s">
        <v>1321</v>
      </c>
      <c r="H1203" s="5" t="s">
        <v>45</v>
      </c>
      <c r="I1203" s="5" t="s">
        <v>11074</v>
      </c>
      <c r="J1203" s="5" t="s">
        <v>1322</v>
      </c>
      <c r="K1203" s="5" t="s">
        <v>7212</v>
      </c>
      <c r="L1203" s="5" t="s">
        <v>9850</v>
      </c>
      <c r="M1203" s="5" t="s">
        <v>11075</v>
      </c>
      <c r="N1203" s="5">
        <v>6901.0</v>
      </c>
      <c r="O1203" s="5">
        <v>1.0</v>
      </c>
      <c r="P1203" s="5" t="s">
        <v>11076</v>
      </c>
      <c r="Q1203" s="5">
        <v>4510.0</v>
      </c>
      <c r="R1203" s="5">
        <v>1020.0</v>
      </c>
      <c r="S1203" s="5" t="s">
        <v>92</v>
      </c>
      <c r="T1203" s="5">
        <v>54.0</v>
      </c>
      <c r="U1203" s="5" t="s">
        <v>93</v>
      </c>
      <c r="V1203" s="5" t="s">
        <v>11077</v>
      </c>
      <c r="W1203" s="5" t="s">
        <v>52</v>
      </c>
      <c r="X1203" s="5" t="s">
        <v>52</v>
      </c>
      <c r="Y1203" s="5" t="s">
        <v>11078</v>
      </c>
      <c r="Z1203" s="5">
        <v>2441495.0</v>
      </c>
      <c r="AA1203" s="5" t="s">
        <v>59</v>
      </c>
      <c r="AB1203" s="5" t="s">
        <v>52</v>
      </c>
      <c r="AC1203" s="5" t="s">
        <v>216</v>
      </c>
      <c r="AD1203" s="5" t="s">
        <v>217</v>
      </c>
      <c r="AE1203" s="5" t="s">
        <v>218</v>
      </c>
      <c r="AF1203" s="5" t="s">
        <v>52</v>
      </c>
      <c r="AG1203" s="5" t="s">
        <v>52</v>
      </c>
      <c r="AH1203" s="5" t="s">
        <v>52</v>
      </c>
      <c r="AI1203" s="5" t="s">
        <v>11072</v>
      </c>
      <c r="AJ1203" s="5" t="s">
        <v>9850</v>
      </c>
      <c r="AK1203" s="5" t="s">
        <v>6954</v>
      </c>
    </row>
    <row r="1204" ht="15.75" customHeight="1">
      <c r="A1204" s="5" t="s">
        <v>11079</v>
      </c>
      <c r="B1204" s="5" t="s">
        <v>11080</v>
      </c>
      <c r="C1204" s="5" t="s">
        <v>11080</v>
      </c>
      <c r="D1204" s="6">
        <v>44100.0</v>
      </c>
      <c r="E1204" s="5">
        <v>53491.0</v>
      </c>
      <c r="F1204" s="5">
        <v>24314.0</v>
      </c>
      <c r="G1204" s="5" t="s">
        <v>634</v>
      </c>
      <c r="H1204" s="5" t="s">
        <v>272</v>
      </c>
      <c r="I1204" s="5" t="s">
        <v>1367</v>
      </c>
      <c r="J1204" s="5" t="s">
        <v>274</v>
      </c>
      <c r="K1204" s="5" t="s">
        <v>11081</v>
      </c>
      <c r="L1204" s="5" t="s">
        <v>11082</v>
      </c>
      <c r="M1204" s="5" t="s">
        <v>11083</v>
      </c>
      <c r="N1204" s="5">
        <v>91731.0</v>
      </c>
      <c r="O1204" s="5">
        <v>2.0</v>
      </c>
      <c r="P1204" s="5" t="s">
        <v>11084</v>
      </c>
      <c r="Q1204" s="5" t="s">
        <v>2195</v>
      </c>
      <c r="R1204" s="5">
        <v>640.0</v>
      </c>
      <c r="S1204" s="5" t="s">
        <v>69</v>
      </c>
      <c r="T1204" s="5">
        <v>124.0</v>
      </c>
      <c r="U1204" s="5" t="s">
        <v>93</v>
      </c>
      <c r="V1204" s="5" t="s">
        <v>11085</v>
      </c>
      <c r="W1204" s="5" t="s">
        <v>71</v>
      </c>
      <c r="X1204" s="5" t="s">
        <v>52</v>
      </c>
      <c r="Y1204" s="5" t="s">
        <v>11086</v>
      </c>
      <c r="Z1204" s="5" t="s">
        <v>11087</v>
      </c>
      <c r="AA1204" s="5" t="s">
        <v>200</v>
      </c>
      <c r="AB1204" s="5" t="s">
        <v>52</v>
      </c>
      <c r="AC1204" s="5" t="s">
        <v>216</v>
      </c>
      <c r="AD1204" s="5" t="s">
        <v>217</v>
      </c>
      <c r="AE1204" s="5" t="s">
        <v>218</v>
      </c>
      <c r="AF1204" s="5" t="s">
        <v>52</v>
      </c>
      <c r="AG1204" s="5" t="s">
        <v>52</v>
      </c>
      <c r="AH1204" s="5" t="s">
        <v>52</v>
      </c>
      <c r="AI1204" s="5" t="s">
        <v>11080</v>
      </c>
      <c r="AJ1204" s="5" t="s">
        <v>11082</v>
      </c>
      <c r="AK1204" s="5" t="s">
        <v>1874</v>
      </c>
    </row>
    <row r="1205" ht="15.75" customHeight="1">
      <c r="A1205" s="5" t="s">
        <v>11088</v>
      </c>
      <c r="B1205" s="5" t="s">
        <v>11089</v>
      </c>
      <c r="C1205" s="5" t="s">
        <v>204</v>
      </c>
      <c r="D1205" s="6">
        <v>44092.0</v>
      </c>
      <c r="E1205" s="5">
        <v>43651.0</v>
      </c>
      <c r="F1205" s="5">
        <v>19841.0</v>
      </c>
      <c r="G1205" s="5" t="s">
        <v>188</v>
      </c>
      <c r="H1205" s="5" t="s">
        <v>205</v>
      </c>
      <c r="I1205" s="5" t="s">
        <v>11090</v>
      </c>
      <c r="J1205" s="5" t="s">
        <v>191</v>
      </c>
      <c r="K1205" s="5" t="s">
        <v>391</v>
      </c>
      <c r="L1205" s="5" t="s">
        <v>11091</v>
      </c>
      <c r="M1205" s="5" t="s">
        <v>10590</v>
      </c>
      <c r="N1205" s="5">
        <v>705.0</v>
      </c>
      <c r="O1205" s="5">
        <v>1.0</v>
      </c>
      <c r="P1205" s="5" t="s">
        <v>11092</v>
      </c>
      <c r="Q1205" s="5" t="s">
        <v>244</v>
      </c>
      <c r="R1205" s="5">
        <v>3300.0</v>
      </c>
      <c r="S1205" s="5" t="s">
        <v>53</v>
      </c>
      <c r="T1205" s="5">
        <v>29.0</v>
      </c>
      <c r="U1205" s="5" t="s">
        <v>70</v>
      </c>
      <c r="V1205" s="5" t="s">
        <v>11093</v>
      </c>
      <c r="W1205" s="5" t="s">
        <v>52</v>
      </c>
      <c r="X1205" s="5" t="s">
        <v>52</v>
      </c>
      <c r="Y1205" s="5">
        <v>2038.0</v>
      </c>
      <c r="Z1205" s="5" t="s">
        <v>11094</v>
      </c>
      <c r="AA1205" s="5" t="s">
        <v>200</v>
      </c>
      <c r="AB1205" s="5" t="s">
        <v>52</v>
      </c>
      <c r="AC1205" s="5" t="s">
        <v>3723</v>
      </c>
      <c r="AD1205" s="5" t="s">
        <v>3724</v>
      </c>
      <c r="AE1205" s="5" t="s">
        <v>3725</v>
      </c>
      <c r="AF1205" s="5" t="s">
        <v>52</v>
      </c>
      <c r="AG1205" s="5" t="s">
        <v>3726</v>
      </c>
      <c r="AH1205" s="5" t="s">
        <v>3727</v>
      </c>
      <c r="AI1205" s="5" t="s">
        <v>11089</v>
      </c>
      <c r="AJ1205" s="5" t="s">
        <v>11095</v>
      </c>
      <c r="AK1205" s="5" t="s">
        <v>3729</v>
      </c>
    </row>
    <row r="1206" ht="15.75" customHeight="1">
      <c r="A1206" s="5" t="s">
        <v>11096</v>
      </c>
      <c r="B1206" s="5" t="s">
        <v>11097</v>
      </c>
      <c r="C1206" s="5" t="s">
        <v>204</v>
      </c>
      <c r="D1206" s="6">
        <v>44092.0</v>
      </c>
      <c r="E1206" s="5">
        <v>43995.0</v>
      </c>
      <c r="F1206" s="5">
        <v>19998.0</v>
      </c>
      <c r="G1206" s="5" t="s">
        <v>188</v>
      </c>
      <c r="H1206" s="5" t="s">
        <v>205</v>
      </c>
      <c r="I1206" s="5" t="s">
        <v>11090</v>
      </c>
      <c r="J1206" s="5" t="s">
        <v>191</v>
      </c>
      <c r="K1206" s="5" t="s">
        <v>391</v>
      </c>
      <c r="L1206" s="5" t="s">
        <v>11098</v>
      </c>
      <c r="M1206" s="5" t="s">
        <v>10590</v>
      </c>
      <c r="N1206" s="5">
        <v>614.0</v>
      </c>
      <c r="O1206" s="5">
        <v>1.0</v>
      </c>
      <c r="P1206" s="5" t="s">
        <v>11099</v>
      </c>
      <c r="Q1206" s="5" t="s">
        <v>244</v>
      </c>
      <c r="R1206" s="5">
        <v>3046.0</v>
      </c>
      <c r="S1206" s="5" t="s">
        <v>53</v>
      </c>
      <c r="T1206" s="5">
        <v>29.0</v>
      </c>
      <c r="U1206" s="5" t="s">
        <v>70</v>
      </c>
      <c r="V1206" s="5" t="s">
        <v>11100</v>
      </c>
      <c r="W1206" s="5" t="s">
        <v>52</v>
      </c>
      <c r="X1206" s="5" t="s">
        <v>52</v>
      </c>
      <c r="Y1206" s="5">
        <v>2038.0</v>
      </c>
      <c r="Z1206" s="5" t="s">
        <v>11101</v>
      </c>
      <c r="AA1206" s="5" t="s">
        <v>200</v>
      </c>
      <c r="AB1206" s="5" t="s">
        <v>52</v>
      </c>
      <c r="AC1206" s="5" t="s">
        <v>3723</v>
      </c>
      <c r="AD1206" s="5" t="s">
        <v>3724</v>
      </c>
      <c r="AE1206" s="5" t="s">
        <v>3725</v>
      </c>
      <c r="AF1206" s="5" t="s">
        <v>52</v>
      </c>
      <c r="AG1206" s="5" t="s">
        <v>3726</v>
      </c>
      <c r="AH1206" s="5" t="s">
        <v>3727</v>
      </c>
      <c r="AI1206" s="5" t="s">
        <v>11097</v>
      </c>
      <c r="AJ1206" s="5" t="s">
        <v>11102</v>
      </c>
      <c r="AK1206" s="5" t="s">
        <v>3729</v>
      </c>
    </row>
    <row r="1207" ht="15.75" customHeight="1">
      <c r="A1207" s="5" t="s">
        <v>11103</v>
      </c>
      <c r="B1207" s="5" t="s">
        <v>10825</v>
      </c>
      <c r="C1207" s="5" t="s">
        <v>10826</v>
      </c>
      <c r="D1207" s="6">
        <v>44089.0</v>
      </c>
      <c r="E1207" s="5">
        <v>32256.0</v>
      </c>
      <c r="F1207" s="5">
        <v>14662.0</v>
      </c>
      <c r="G1207" s="5" t="s">
        <v>634</v>
      </c>
      <c r="H1207" s="5" t="s">
        <v>366</v>
      </c>
      <c r="I1207" s="5" t="s">
        <v>11104</v>
      </c>
      <c r="J1207" s="5" t="s">
        <v>274</v>
      </c>
      <c r="K1207" s="5" t="s">
        <v>11037</v>
      </c>
      <c r="L1207" s="5" t="s">
        <v>10828</v>
      </c>
      <c r="M1207" s="5" t="s">
        <v>11038</v>
      </c>
      <c r="N1207" s="5">
        <v>33315.0</v>
      </c>
      <c r="O1207" s="5">
        <v>1.0</v>
      </c>
      <c r="P1207" s="5" t="s">
        <v>11105</v>
      </c>
      <c r="Q1207" s="5">
        <v>2200.0</v>
      </c>
      <c r="R1207" s="5">
        <v>1013.0</v>
      </c>
      <c r="S1207" s="5" t="s">
        <v>69</v>
      </c>
      <c r="T1207" s="5">
        <v>20.0</v>
      </c>
      <c r="U1207" s="5" t="s">
        <v>70</v>
      </c>
      <c r="V1207" s="5" t="s">
        <v>11106</v>
      </c>
      <c r="W1207" s="5" t="s">
        <v>55</v>
      </c>
      <c r="X1207" s="5" t="s">
        <v>11107</v>
      </c>
      <c r="Y1207" s="5" t="s">
        <v>6542</v>
      </c>
      <c r="Z1207" s="5" t="s">
        <v>11108</v>
      </c>
      <c r="AA1207" s="5" t="s">
        <v>260</v>
      </c>
      <c r="AB1207" s="5" t="s">
        <v>52</v>
      </c>
      <c r="AC1207" s="5" t="s">
        <v>5521</v>
      </c>
      <c r="AD1207" s="5" t="s">
        <v>5522</v>
      </c>
      <c r="AE1207" s="5" t="s">
        <v>5523</v>
      </c>
      <c r="AF1207" s="5" t="s">
        <v>52</v>
      </c>
      <c r="AG1207" s="5" t="s">
        <v>52</v>
      </c>
      <c r="AH1207" s="5" t="s">
        <v>5524</v>
      </c>
      <c r="AI1207" s="5" t="s">
        <v>10825</v>
      </c>
      <c r="AJ1207" s="5" t="s">
        <v>10828</v>
      </c>
      <c r="AK1207" s="5" t="s">
        <v>1874</v>
      </c>
    </row>
    <row r="1208" ht="15.75" customHeight="1">
      <c r="A1208" s="5" t="s">
        <v>11109</v>
      </c>
      <c r="B1208" s="5" t="s">
        <v>10835</v>
      </c>
      <c r="C1208" s="5" t="s">
        <v>10836</v>
      </c>
      <c r="D1208" s="6">
        <v>44089.0</v>
      </c>
      <c r="E1208" s="5">
        <v>37283.0</v>
      </c>
      <c r="F1208" s="5">
        <v>16947.0</v>
      </c>
      <c r="G1208" s="5" t="s">
        <v>634</v>
      </c>
      <c r="H1208" s="5" t="s">
        <v>366</v>
      </c>
      <c r="I1208" s="5" t="s">
        <v>11104</v>
      </c>
      <c r="J1208" s="5" t="s">
        <v>274</v>
      </c>
      <c r="K1208" s="5" t="s">
        <v>462</v>
      </c>
      <c r="L1208" s="5" t="s">
        <v>10837</v>
      </c>
      <c r="M1208" s="5" t="s">
        <v>11110</v>
      </c>
      <c r="N1208" s="5">
        <v>33172.0</v>
      </c>
      <c r="O1208" s="5">
        <v>1.0</v>
      </c>
      <c r="P1208" s="5" t="s">
        <v>11105</v>
      </c>
      <c r="Q1208" s="5">
        <v>2200.0</v>
      </c>
      <c r="R1208" s="5">
        <v>1013.0</v>
      </c>
      <c r="S1208" s="5" t="s">
        <v>69</v>
      </c>
      <c r="T1208" s="5">
        <v>688.0</v>
      </c>
      <c r="U1208" s="5" t="s">
        <v>158</v>
      </c>
      <c r="V1208" s="5" t="s">
        <v>11107</v>
      </c>
      <c r="W1208" s="5" t="s">
        <v>71</v>
      </c>
      <c r="X1208" s="5" t="s">
        <v>52</v>
      </c>
      <c r="Y1208" s="5" t="s">
        <v>1872</v>
      </c>
      <c r="Z1208" s="5" t="s">
        <v>11108</v>
      </c>
      <c r="AA1208" s="5" t="s">
        <v>260</v>
      </c>
      <c r="AB1208" s="5" t="s">
        <v>52</v>
      </c>
      <c r="AC1208" s="5" t="s">
        <v>163</v>
      </c>
      <c r="AD1208" s="5" t="s">
        <v>164</v>
      </c>
      <c r="AE1208" s="5" t="s">
        <v>165</v>
      </c>
      <c r="AF1208" s="5" t="s">
        <v>52</v>
      </c>
      <c r="AG1208" s="5" t="s">
        <v>52</v>
      </c>
      <c r="AH1208" s="5" t="s">
        <v>52</v>
      </c>
      <c r="AI1208" s="5" t="s">
        <v>10835</v>
      </c>
      <c r="AJ1208" s="5" t="s">
        <v>10840</v>
      </c>
      <c r="AK1208" s="5" t="s">
        <v>6057</v>
      </c>
    </row>
    <row r="1209" ht="15.75" customHeight="1">
      <c r="A1209" s="5" t="s">
        <v>11111</v>
      </c>
      <c r="B1209" s="5" t="s">
        <v>11112</v>
      </c>
      <c r="C1209" s="5" t="s">
        <v>5359</v>
      </c>
      <c r="D1209" s="6">
        <v>44087.0</v>
      </c>
      <c r="E1209" s="5">
        <v>42827.0</v>
      </c>
      <c r="F1209" s="5">
        <v>19467.0</v>
      </c>
      <c r="G1209" s="5" t="s">
        <v>900</v>
      </c>
      <c r="H1209" s="5" t="s">
        <v>45</v>
      </c>
      <c r="I1209" s="5" t="s">
        <v>11113</v>
      </c>
      <c r="J1209" s="5" t="s">
        <v>872</v>
      </c>
      <c r="K1209" s="5" t="s">
        <v>11114</v>
      </c>
      <c r="L1209" s="5" t="s">
        <v>11115</v>
      </c>
      <c r="M1209" s="5" t="s">
        <v>11116</v>
      </c>
      <c r="N1209" s="5">
        <v>90031.0</v>
      </c>
      <c r="O1209" s="5">
        <v>1.0</v>
      </c>
      <c r="P1209" s="5" t="s">
        <v>11117</v>
      </c>
      <c r="Q1209" s="5">
        <v>4510.0</v>
      </c>
      <c r="R1209" s="5">
        <v>1135.0</v>
      </c>
      <c r="S1209" s="5" t="s">
        <v>115</v>
      </c>
      <c r="T1209" s="5">
        <v>0.0</v>
      </c>
      <c r="U1209" s="5" t="s">
        <v>52</v>
      </c>
      <c r="V1209" s="5" t="s">
        <v>11118</v>
      </c>
      <c r="W1209" s="5" t="s">
        <v>52</v>
      </c>
      <c r="X1209" s="5" t="s">
        <v>52</v>
      </c>
      <c r="Y1209" s="5" t="s">
        <v>11119</v>
      </c>
      <c r="Z1209" s="5" t="s">
        <v>11120</v>
      </c>
      <c r="AA1209" s="5" t="s">
        <v>2743</v>
      </c>
      <c r="AB1209" s="5" t="s">
        <v>52</v>
      </c>
      <c r="AC1209" s="5" t="s">
        <v>181</v>
      </c>
      <c r="AD1209" s="5" t="s">
        <v>182</v>
      </c>
      <c r="AE1209" s="5" t="s">
        <v>183</v>
      </c>
      <c r="AF1209" s="5" t="s">
        <v>52</v>
      </c>
      <c r="AG1209" s="5" t="s">
        <v>52</v>
      </c>
      <c r="AH1209" s="5" t="s">
        <v>184</v>
      </c>
      <c r="AI1209" s="5" t="s">
        <v>11121</v>
      </c>
      <c r="AJ1209" s="5" t="s">
        <v>11122</v>
      </c>
      <c r="AK1209" s="5" t="s">
        <v>11123</v>
      </c>
    </row>
    <row r="1210" ht="15.75" customHeight="1">
      <c r="A1210" s="5" t="s">
        <v>11124</v>
      </c>
      <c r="B1210" s="5" t="s">
        <v>11125</v>
      </c>
      <c r="C1210" s="5" t="s">
        <v>11126</v>
      </c>
      <c r="D1210" s="6">
        <v>44085.0</v>
      </c>
      <c r="E1210" s="5">
        <v>10305.0</v>
      </c>
      <c r="F1210" s="5">
        <v>4684.0</v>
      </c>
      <c r="G1210" s="5" t="s">
        <v>3935</v>
      </c>
      <c r="H1210" s="5" t="s">
        <v>189</v>
      </c>
      <c r="I1210" s="5" t="s">
        <v>9785</v>
      </c>
      <c r="J1210" s="5" t="s">
        <v>872</v>
      </c>
      <c r="K1210" s="5" t="s">
        <v>173</v>
      </c>
      <c r="L1210" s="5" t="s">
        <v>11127</v>
      </c>
      <c r="M1210" s="5" t="s">
        <v>11128</v>
      </c>
      <c r="N1210" s="5">
        <v>31604.0</v>
      </c>
      <c r="O1210" s="5">
        <v>1.0</v>
      </c>
      <c r="P1210" s="5" t="s">
        <v>11129</v>
      </c>
      <c r="Q1210" s="5">
        <v>2210.0</v>
      </c>
      <c r="R1210" s="5">
        <v>10.0</v>
      </c>
      <c r="S1210" s="5" t="s">
        <v>115</v>
      </c>
      <c r="T1210" s="5">
        <v>0.0</v>
      </c>
      <c r="U1210" s="5" t="s">
        <v>52</v>
      </c>
      <c r="V1210" s="5" t="s">
        <v>11130</v>
      </c>
      <c r="W1210" s="5" t="s">
        <v>52</v>
      </c>
      <c r="X1210" s="5" t="s">
        <v>52</v>
      </c>
      <c r="Y1210" s="5" t="s">
        <v>11131</v>
      </c>
      <c r="Z1210" s="5" t="s">
        <v>11132</v>
      </c>
      <c r="AA1210" s="5" t="s">
        <v>119</v>
      </c>
      <c r="AB1210" s="5" t="s">
        <v>283</v>
      </c>
      <c r="AC1210" s="5" t="s">
        <v>181</v>
      </c>
      <c r="AD1210" s="5" t="s">
        <v>182</v>
      </c>
      <c r="AE1210" s="5" t="s">
        <v>183</v>
      </c>
      <c r="AF1210" s="5" t="s">
        <v>52</v>
      </c>
      <c r="AG1210" s="5" t="s">
        <v>52</v>
      </c>
      <c r="AH1210" s="5" t="s">
        <v>184</v>
      </c>
      <c r="AI1210" s="5" t="s">
        <v>11133</v>
      </c>
      <c r="AJ1210" s="5" t="s">
        <v>11134</v>
      </c>
      <c r="AK1210" s="5" t="s">
        <v>11135</v>
      </c>
    </row>
    <row r="1211" ht="15.75" customHeight="1">
      <c r="A1211" s="5" t="s">
        <v>11136</v>
      </c>
      <c r="B1211" s="5" t="s">
        <v>10825</v>
      </c>
      <c r="C1211" s="5" t="s">
        <v>10826</v>
      </c>
      <c r="D1211" s="6">
        <v>44082.0</v>
      </c>
      <c r="E1211" s="5">
        <v>29282.0</v>
      </c>
      <c r="F1211" s="5">
        <v>13310.0</v>
      </c>
      <c r="G1211" s="5" t="s">
        <v>634</v>
      </c>
      <c r="H1211" s="5" t="s">
        <v>366</v>
      </c>
      <c r="I1211" s="5" t="s">
        <v>11137</v>
      </c>
      <c r="J1211" s="5" t="s">
        <v>274</v>
      </c>
      <c r="K1211" s="5" t="s">
        <v>11138</v>
      </c>
      <c r="L1211" s="5" t="s">
        <v>10828</v>
      </c>
      <c r="M1211" s="5" t="s">
        <v>11038</v>
      </c>
      <c r="N1211" s="5">
        <v>33315.0</v>
      </c>
      <c r="O1211" s="5">
        <v>1.0</v>
      </c>
      <c r="P1211" s="5" t="s">
        <v>11139</v>
      </c>
      <c r="Q1211" s="5">
        <v>2200.0</v>
      </c>
      <c r="R1211" s="5">
        <v>937.0</v>
      </c>
      <c r="S1211" s="5" t="s">
        <v>69</v>
      </c>
      <c r="T1211" s="5">
        <v>26.0</v>
      </c>
      <c r="U1211" s="5" t="s">
        <v>70</v>
      </c>
      <c r="V1211" s="5" t="s">
        <v>11140</v>
      </c>
      <c r="W1211" s="5" t="s">
        <v>55</v>
      </c>
      <c r="X1211" s="5" t="s">
        <v>11141</v>
      </c>
      <c r="Y1211" s="5" t="s">
        <v>1964</v>
      </c>
      <c r="Z1211" s="5" t="s">
        <v>11142</v>
      </c>
      <c r="AA1211" s="5" t="s">
        <v>59</v>
      </c>
      <c r="AB1211" s="5" t="s">
        <v>52</v>
      </c>
      <c r="AC1211" s="5" t="s">
        <v>5521</v>
      </c>
      <c r="AD1211" s="5" t="s">
        <v>5522</v>
      </c>
      <c r="AE1211" s="5" t="s">
        <v>5523</v>
      </c>
      <c r="AF1211" s="5" t="s">
        <v>52</v>
      </c>
      <c r="AG1211" s="5" t="s">
        <v>52</v>
      </c>
      <c r="AH1211" s="5" t="s">
        <v>5524</v>
      </c>
      <c r="AI1211" s="5" t="s">
        <v>10825</v>
      </c>
      <c r="AJ1211" s="5" t="s">
        <v>10828</v>
      </c>
      <c r="AK1211" s="5" t="s">
        <v>1874</v>
      </c>
    </row>
    <row r="1212" ht="15.75" customHeight="1">
      <c r="A1212" s="5" t="s">
        <v>11143</v>
      </c>
      <c r="B1212" s="5" t="s">
        <v>10835</v>
      </c>
      <c r="C1212" s="5" t="s">
        <v>10836</v>
      </c>
      <c r="D1212" s="6">
        <v>44082.0</v>
      </c>
      <c r="E1212" s="5">
        <v>34304.0</v>
      </c>
      <c r="F1212" s="5">
        <v>15593.0</v>
      </c>
      <c r="G1212" s="5" t="s">
        <v>634</v>
      </c>
      <c r="H1212" s="5" t="s">
        <v>366</v>
      </c>
      <c r="I1212" s="5" t="s">
        <v>11137</v>
      </c>
      <c r="J1212" s="5" t="s">
        <v>274</v>
      </c>
      <c r="K1212" s="5" t="s">
        <v>462</v>
      </c>
      <c r="L1212" s="5" t="s">
        <v>11144</v>
      </c>
      <c r="M1212" s="5" t="s">
        <v>10838</v>
      </c>
      <c r="N1212" s="5">
        <v>33172.0</v>
      </c>
      <c r="O1212" s="5">
        <v>1.0</v>
      </c>
      <c r="P1212" s="5" t="s">
        <v>11139</v>
      </c>
      <c r="Q1212" s="5">
        <v>2200.0</v>
      </c>
      <c r="R1212" s="5">
        <v>937.0</v>
      </c>
      <c r="S1212" s="5" t="s">
        <v>69</v>
      </c>
      <c r="T1212" s="5">
        <v>884.0</v>
      </c>
      <c r="U1212" s="5" t="s">
        <v>158</v>
      </c>
      <c r="V1212" s="5" t="s">
        <v>11141</v>
      </c>
      <c r="W1212" s="5" t="s">
        <v>71</v>
      </c>
      <c r="X1212" s="5" t="s">
        <v>52</v>
      </c>
      <c r="Y1212" s="5" t="s">
        <v>11044</v>
      </c>
      <c r="Z1212" s="5" t="s">
        <v>11142</v>
      </c>
      <c r="AA1212" s="5" t="s">
        <v>59</v>
      </c>
      <c r="AB1212" s="5" t="s">
        <v>52</v>
      </c>
      <c r="AC1212" s="5" t="s">
        <v>163</v>
      </c>
      <c r="AD1212" s="5" t="s">
        <v>164</v>
      </c>
      <c r="AE1212" s="5" t="s">
        <v>165</v>
      </c>
      <c r="AF1212" s="5" t="s">
        <v>52</v>
      </c>
      <c r="AG1212" s="5" t="s">
        <v>52</v>
      </c>
      <c r="AH1212" s="5" t="s">
        <v>52</v>
      </c>
      <c r="AI1212" s="5" t="s">
        <v>10835</v>
      </c>
      <c r="AJ1212" s="5" t="s">
        <v>10840</v>
      </c>
      <c r="AK1212" s="5" t="s">
        <v>6057</v>
      </c>
    </row>
    <row r="1213" ht="15.75" customHeight="1">
      <c r="A1213" s="5" t="s">
        <v>11145</v>
      </c>
      <c r="B1213" s="5" t="s">
        <v>11146</v>
      </c>
      <c r="C1213" s="5" t="s">
        <v>11147</v>
      </c>
      <c r="D1213" s="6">
        <v>44082.0</v>
      </c>
      <c r="E1213" s="5">
        <v>43038.0</v>
      </c>
      <c r="F1213" s="5">
        <v>19563.0</v>
      </c>
      <c r="G1213" s="5" t="s">
        <v>188</v>
      </c>
      <c r="H1213" s="5" t="s">
        <v>1069</v>
      </c>
      <c r="I1213" s="5" t="s">
        <v>11148</v>
      </c>
      <c r="J1213" s="5" t="s">
        <v>191</v>
      </c>
      <c r="K1213" s="5" t="s">
        <v>11149</v>
      </c>
      <c r="L1213" s="5" t="s">
        <v>11150</v>
      </c>
      <c r="M1213" s="5" t="s">
        <v>11151</v>
      </c>
      <c r="N1213" s="5">
        <v>8817.0</v>
      </c>
      <c r="O1213" s="5">
        <v>1.0</v>
      </c>
      <c r="P1213" s="5" t="s">
        <v>11152</v>
      </c>
      <c r="Q1213" s="5" t="s">
        <v>1519</v>
      </c>
      <c r="R1213" s="5">
        <v>1203.0</v>
      </c>
      <c r="S1213" s="5" t="s">
        <v>92</v>
      </c>
      <c r="T1213" s="5">
        <v>0.0</v>
      </c>
      <c r="U1213" s="5" t="s">
        <v>70</v>
      </c>
      <c r="V1213" s="5" t="s">
        <v>11153</v>
      </c>
      <c r="W1213" s="5" t="s">
        <v>71</v>
      </c>
      <c r="X1213" s="5" t="s">
        <v>52</v>
      </c>
      <c r="Y1213" s="5" t="s">
        <v>11086</v>
      </c>
      <c r="Z1213" s="5" t="s">
        <v>11154</v>
      </c>
      <c r="AA1213" s="5" t="s">
        <v>1426</v>
      </c>
      <c r="AB1213" s="5" t="s">
        <v>52</v>
      </c>
      <c r="AC1213" s="5" t="s">
        <v>72</v>
      </c>
      <c r="AD1213" s="5" t="s">
        <v>73</v>
      </c>
      <c r="AE1213" s="5" t="s">
        <v>74</v>
      </c>
      <c r="AF1213" s="5" t="s">
        <v>75</v>
      </c>
      <c r="AG1213" s="5" t="s">
        <v>76</v>
      </c>
      <c r="AH1213" s="5" t="s">
        <v>77</v>
      </c>
      <c r="AI1213" s="5" t="s">
        <v>11146</v>
      </c>
      <c r="AJ1213" s="5" t="s">
        <v>1769</v>
      </c>
      <c r="AK1213" s="5" t="s">
        <v>11155</v>
      </c>
    </row>
    <row r="1214" ht="15.75" customHeight="1">
      <c r="A1214" s="5" t="s">
        <v>11156</v>
      </c>
      <c r="B1214" s="5" t="s">
        <v>11157</v>
      </c>
      <c r="C1214" s="5" t="s">
        <v>3998</v>
      </c>
      <c r="D1214" s="6">
        <v>44079.0</v>
      </c>
      <c r="E1214" s="5">
        <v>57178.0</v>
      </c>
      <c r="F1214" s="5">
        <v>25990.0</v>
      </c>
      <c r="G1214" s="5" t="s">
        <v>1419</v>
      </c>
      <c r="H1214" s="5" t="s">
        <v>480</v>
      </c>
      <c r="I1214" s="5" t="s">
        <v>3831</v>
      </c>
      <c r="J1214" s="5" t="s">
        <v>256</v>
      </c>
      <c r="K1214" s="5" t="s">
        <v>11158</v>
      </c>
      <c r="L1214" s="5" t="s">
        <v>11159</v>
      </c>
      <c r="M1214" s="5" t="s">
        <v>5332</v>
      </c>
      <c r="N1214" s="5" t="s">
        <v>52</v>
      </c>
      <c r="O1214" s="5">
        <v>1.0</v>
      </c>
      <c r="P1214" s="5" t="s">
        <v>11160</v>
      </c>
      <c r="Q1214" s="5" t="s">
        <v>211</v>
      </c>
      <c r="R1214" s="5">
        <v>69.0</v>
      </c>
      <c r="S1214" s="5" t="s">
        <v>1077</v>
      </c>
      <c r="T1214" s="5">
        <v>26.0</v>
      </c>
      <c r="U1214" s="5" t="s">
        <v>93</v>
      </c>
      <c r="V1214" s="5" t="s">
        <v>11161</v>
      </c>
      <c r="W1214" s="5" t="s">
        <v>52</v>
      </c>
      <c r="X1214" s="5" t="s">
        <v>52</v>
      </c>
      <c r="Y1214" s="5" t="s">
        <v>11162</v>
      </c>
      <c r="Z1214" s="5">
        <v>421.0</v>
      </c>
      <c r="AA1214" s="5" t="s">
        <v>162</v>
      </c>
      <c r="AB1214" s="5" t="s">
        <v>52</v>
      </c>
      <c r="AC1214" s="5" t="s">
        <v>565</v>
      </c>
      <c r="AD1214" s="5" t="s">
        <v>566</v>
      </c>
      <c r="AE1214" s="5" t="s">
        <v>567</v>
      </c>
      <c r="AF1214" s="5" t="s">
        <v>52</v>
      </c>
      <c r="AG1214" s="5" t="s">
        <v>52</v>
      </c>
      <c r="AH1214" s="5" t="s">
        <v>568</v>
      </c>
      <c r="AI1214" s="5" t="s">
        <v>11157</v>
      </c>
      <c r="AJ1214" s="5" t="s">
        <v>11159</v>
      </c>
      <c r="AK1214" s="5" t="s">
        <v>1428</v>
      </c>
    </row>
    <row r="1215" ht="15.75" customHeight="1">
      <c r="A1215" s="5" t="s">
        <v>11163</v>
      </c>
      <c r="B1215" s="5" t="s">
        <v>11164</v>
      </c>
      <c r="C1215" s="5" t="s">
        <v>1222</v>
      </c>
      <c r="D1215" s="6">
        <v>44078.0</v>
      </c>
      <c r="E1215" s="5">
        <v>12936.0</v>
      </c>
      <c r="F1215" s="5">
        <v>5880.0</v>
      </c>
      <c r="G1215" s="5" t="s">
        <v>107</v>
      </c>
      <c r="H1215" s="5" t="s">
        <v>1792</v>
      </c>
      <c r="I1215" s="5" t="s">
        <v>11165</v>
      </c>
      <c r="J1215" s="5" t="s">
        <v>109</v>
      </c>
      <c r="K1215" s="5" t="s">
        <v>11166</v>
      </c>
      <c r="L1215" s="5" t="s">
        <v>11167</v>
      </c>
      <c r="M1215" s="5" t="s">
        <v>10470</v>
      </c>
      <c r="N1215" s="5" t="s">
        <v>52</v>
      </c>
      <c r="O1215" s="5">
        <v>1.0</v>
      </c>
      <c r="P1215" s="5" t="s">
        <v>11168</v>
      </c>
      <c r="Q1215" s="5">
        <v>4510.0</v>
      </c>
      <c r="R1215" s="5">
        <v>10.0</v>
      </c>
      <c r="S1215" s="5" t="s">
        <v>115</v>
      </c>
      <c r="T1215" s="5">
        <v>0.0</v>
      </c>
      <c r="U1215" s="5" t="s">
        <v>52</v>
      </c>
      <c r="V1215" s="5" t="s">
        <v>11169</v>
      </c>
      <c r="W1215" s="5" t="s">
        <v>71</v>
      </c>
      <c r="X1215" s="5" t="s">
        <v>52</v>
      </c>
      <c r="Y1215" s="5" t="s">
        <v>11170</v>
      </c>
      <c r="Z1215" s="5">
        <v>5276261.0</v>
      </c>
      <c r="AA1215" s="5" t="s">
        <v>730</v>
      </c>
      <c r="AB1215" s="5" t="s">
        <v>52</v>
      </c>
      <c r="AC1215" s="5" t="s">
        <v>10473</v>
      </c>
      <c r="AD1215" s="5" t="s">
        <v>10474</v>
      </c>
      <c r="AE1215" s="5" t="s">
        <v>10475</v>
      </c>
      <c r="AF1215" s="5" t="s">
        <v>265</v>
      </c>
      <c r="AG1215" s="5">
        <v>33602.0</v>
      </c>
      <c r="AH1215" s="5" t="s">
        <v>10476</v>
      </c>
      <c r="AI1215" s="5" t="s">
        <v>11171</v>
      </c>
      <c r="AJ1215" s="5" t="s">
        <v>11164</v>
      </c>
      <c r="AK1215" s="5" t="s">
        <v>10478</v>
      </c>
    </row>
    <row r="1216" ht="15.75" customHeight="1">
      <c r="A1216" s="5" t="s">
        <v>11172</v>
      </c>
      <c r="B1216" s="5" t="s">
        <v>11173</v>
      </c>
      <c r="C1216" s="5" t="s">
        <v>11173</v>
      </c>
      <c r="D1216" s="6">
        <v>44078.0</v>
      </c>
      <c r="E1216" s="5">
        <v>5610.0</v>
      </c>
      <c r="F1216" s="5">
        <v>2550.0</v>
      </c>
      <c r="G1216" s="5" t="s">
        <v>107</v>
      </c>
      <c r="H1216" s="5" t="s">
        <v>1792</v>
      </c>
      <c r="I1216" s="5" t="s">
        <v>11165</v>
      </c>
      <c r="J1216" s="5" t="s">
        <v>109</v>
      </c>
      <c r="K1216" s="5" t="s">
        <v>3109</v>
      </c>
      <c r="L1216" s="5" t="s">
        <v>11174</v>
      </c>
      <c r="M1216" s="5" t="s">
        <v>11175</v>
      </c>
      <c r="N1216" s="5" t="s">
        <v>11176</v>
      </c>
      <c r="O1216" s="5">
        <v>1.0</v>
      </c>
      <c r="P1216" s="5" t="s">
        <v>11168</v>
      </c>
      <c r="Q1216" s="5">
        <v>4510.0</v>
      </c>
      <c r="R1216" s="5">
        <v>4.0</v>
      </c>
      <c r="S1216" s="5" t="s">
        <v>115</v>
      </c>
      <c r="T1216" s="5">
        <v>0.0</v>
      </c>
      <c r="U1216" s="5" t="s">
        <v>52</v>
      </c>
      <c r="V1216" s="5" t="s">
        <v>11177</v>
      </c>
      <c r="W1216" s="5" t="s">
        <v>55</v>
      </c>
      <c r="X1216" s="5" t="s">
        <v>11169</v>
      </c>
      <c r="Y1216" s="5" t="s">
        <v>11170</v>
      </c>
      <c r="Z1216" s="5">
        <v>5276261.0</v>
      </c>
      <c r="AA1216" s="5" t="s">
        <v>730</v>
      </c>
      <c r="AB1216" s="5" t="s">
        <v>52</v>
      </c>
      <c r="AC1216" s="5" t="s">
        <v>10473</v>
      </c>
      <c r="AD1216" s="5" t="s">
        <v>10474</v>
      </c>
      <c r="AE1216" s="5" t="s">
        <v>10475</v>
      </c>
      <c r="AF1216" s="5" t="s">
        <v>265</v>
      </c>
      <c r="AG1216" s="5">
        <v>33602.0</v>
      </c>
      <c r="AH1216" s="5" t="s">
        <v>10476</v>
      </c>
      <c r="AI1216" s="5" t="s">
        <v>102</v>
      </c>
      <c r="AJ1216" s="5" t="s">
        <v>102</v>
      </c>
      <c r="AK1216" s="5" t="s">
        <v>10478</v>
      </c>
    </row>
    <row r="1217" ht="15.75" customHeight="1">
      <c r="A1217" s="5" t="s">
        <v>11178</v>
      </c>
      <c r="B1217" s="5" t="s">
        <v>11179</v>
      </c>
      <c r="C1217" s="5" t="s">
        <v>11180</v>
      </c>
      <c r="D1217" s="6">
        <v>44078.0</v>
      </c>
      <c r="E1217" s="5">
        <v>39147.0</v>
      </c>
      <c r="F1217" s="5">
        <v>17794.0</v>
      </c>
      <c r="G1217" s="5" t="s">
        <v>188</v>
      </c>
      <c r="H1217" s="5" t="s">
        <v>1792</v>
      </c>
      <c r="I1217" s="5" t="s">
        <v>11181</v>
      </c>
      <c r="J1217" s="5" t="s">
        <v>191</v>
      </c>
      <c r="K1217" s="5" t="s">
        <v>744</v>
      </c>
      <c r="L1217" s="5" t="s">
        <v>11182</v>
      </c>
      <c r="M1217" s="5" t="s">
        <v>11183</v>
      </c>
      <c r="N1217" s="5">
        <v>30338.0</v>
      </c>
      <c r="O1217" s="5">
        <v>1.0</v>
      </c>
      <c r="P1217" s="5" t="s">
        <v>11184</v>
      </c>
      <c r="Q1217" s="5">
        <v>4510.0</v>
      </c>
      <c r="R1217" s="5">
        <v>15.0</v>
      </c>
      <c r="S1217" s="5" t="s">
        <v>53</v>
      </c>
      <c r="T1217" s="5">
        <v>0.0</v>
      </c>
      <c r="U1217" s="5" t="s">
        <v>70</v>
      </c>
      <c r="V1217" s="5" t="s">
        <v>11185</v>
      </c>
      <c r="W1217" s="5" t="s">
        <v>52</v>
      </c>
      <c r="X1217" s="5" t="s">
        <v>52</v>
      </c>
      <c r="Y1217" s="5" t="s">
        <v>11186</v>
      </c>
      <c r="Z1217" s="5" t="s">
        <v>11187</v>
      </c>
      <c r="AA1217" s="5" t="s">
        <v>59</v>
      </c>
      <c r="AB1217" s="5" t="s">
        <v>52</v>
      </c>
      <c r="AC1217" s="5" t="s">
        <v>3974</v>
      </c>
      <c r="AD1217" s="5" t="s">
        <v>3975</v>
      </c>
      <c r="AE1217" s="5" t="s">
        <v>183</v>
      </c>
      <c r="AF1217" s="5" t="s">
        <v>52</v>
      </c>
      <c r="AG1217" s="5" t="s">
        <v>3976</v>
      </c>
      <c r="AH1217" s="5" t="s">
        <v>3977</v>
      </c>
      <c r="AI1217" s="5" t="s">
        <v>11188</v>
      </c>
      <c r="AJ1217" s="5" t="s">
        <v>11189</v>
      </c>
      <c r="AK1217" s="5" t="s">
        <v>11190</v>
      </c>
    </row>
    <row r="1218" ht="15.75" customHeight="1">
      <c r="A1218" s="5" t="s">
        <v>11191</v>
      </c>
      <c r="B1218" s="5" t="s">
        <v>11192</v>
      </c>
      <c r="C1218" s="5" t="s">
        <v>11193</v>
      </c>
      <c r="D1218" s="6">
        <v>44074.0</v>
      </c>
      <c r="E1218" s="5">
        <v>220000.0</v>
      </c>
      <c r="F1218" s="5">
        <v>100000.0</v>
      </c>
      <c r="G1218" s="5" t="s">
        <v>1419</v>
      </c>
      <c r="H1218" s="5" t="s">
        <v>480</v>
      </c>
      <c r="I1218" s="5" t="s">
        <v>3108</v>
      </c>
      <c r="J1218" s="5" t="s">
        <v>256</v>
      </c>
      <c r="K1218" s="5" t="s">
        <v>11194</v>
      </c>
      <c r="L1218" s="5" t="s">
        <v>11195</v>
      </c>
      <c r="M1218" s="5" t="s">
        <v>11196</v>
      </c>
      <c r="N1218" s="5" t="s">
        <v>52</v>
      </c>
      <c r="O1218" s="5">
        <v>5.0</v>
      </c>
      <c r="P1218" s="5" t="s">
        <v>11197</v>
      </c>
      <c r="Q1218" s="5" t="s">
        <v>11198</v>
      </c>
      <c r="R1218" s="5">
        <v>5.0</v>
      </c>
      <c r="S1218" s="5" t="s">
        <v>53</v>
      </c>
      <c r="T1218" s="5">
        <v>0.0</v>
      </c>
      <c r="U1218" s="5" t="s">
        <v>52</v>
      </c>
      <c r="V1218" s="5" t="s">
        <v>11199</v>
      </c>
      <c r="W1218" s="5" t="s">
        <v>52</v>
      </c>
      <c r="X1218" s="5" t="s">
        <v>52</v>
      </c>
      <c r="Y1218" s="5" t="s">
        <v>11200</v>
      </c>
      <c r="Z1218" s="5" t="s">
        <v>11201</v>
      </c>
      <c r="AA1218" s="5" t="s">
        <v>180</v>
      </c>
      <c r="AB1218" s="5" t="s">
        <v>52</v>
      </c>
      <c r="AC1218" s="5" t="s">
        <v>3589</v>
      </c>
      <c r="AD1218" s="5" t="s">
        <v>3590</v>
      </c>
      <c r="AE1218" s="5" t="s">
        <v>3591</v>
      </c>
      <c r="AF1218" s="5" t="s">
        <v>52</v>
      </c>
      <c r="AG1218" s="5" t="s">
        <v>52</v>
      </c>
      <c r="AH1218" s="5" t="s">
        <v>3592</v>
      </c>
      <c r="AI1218" s="5" t="s">
        <v>11192</v>
      </c>
      <c r="AJ1218" s="5" t="s">
        <v>11195</v>
      </c>
      <c r="AK1218" s="5" t="s">
        <v>10162</v>
      </c>
    </row>
    <row r="1219" ht="15.75" customHeight="1">
      <c r="A1219" s="5" t="s">
        <v>11202</v>
      </c>
      <c r="B1219" s="5" t="s">
        <v>11192</v>
      </c>
      <c r="C1219" s="5" t="s">
        <v>11193</v>
      </c>
      <c r="D1219" s="6">
        <v>44074.0</v>
      </c>
      <c r="E1219" s="5">
        <v>38236.0</v>
      </c>
      <c r="F1219" s="5">
        <v>17380.0</v>
      </c>
      <c r="G1219" s="5" t="s">
        <v>1419</v>
      </c>
      <c r="H1219" s="5" t="s">
        <v>480</v>
      </c>
      <c r="I1219" s="5" t="s">
        <v>3108</v>
      </c>
      <c r="J1219" s="5" t="s">
        <v>256</v>
      </c>
      <c r="K1219" s="5" t="s">
        <v>11203</v>
      </c>
      <c r="L1219" s="5" t="s">
        <v>11195</v>
      </c>
      <c r="M1219" s="5" t="s">
        <v>11196</v>
      </c>
      <c r="N1219" s="5" t="s">
        <v>52</v>
      </c>
      <c r="O1219" s="5">
        <v>1.0</v>
      </c>
      <c r="P1219" s="5" t="s">
        <v>11203</v>
      </c>
      <c r="Q1219" s="5" t="s">
        <v>11204</v>
      </c>
      <c r="R1219" s="5">
        <v>17.0</v>
      </c>
      <c r="S1219" s="5" t="s">
        <v>115</v>
      </c>
      <c r="T1219" s="5">
        <v>0.0</v>
      </c>
      <c r="U1219" s="5" t="s">
        <v>52</v>
      </c>
      <c r="V1219" s="5" t="s">
        <v>11205</v>
      </c>
      <c r="W1219" s="5" t="s">
        <v>52</v>
      </c>
      <c r="X1219" s="5" t="s">
        <v>52</v>
      </c>
      <c r="Y1219" s="5" t="s">
        <v>11200</v>
      </c>
      <c r="Z1219" s="5">
        <v>500003.0</v>
      </c>
      <c r="AA1219" s="5" t="s">
        <v>180</v>
      </c>
      <c r="AB1219" s="5" t="s">
        <v>52</v>
      </c>
      <c r="AC1219" s="5" t="s">
        <v>3589</v>
      </c>
      <c r="AD1219" s="5" t="s">
        <v>3590</v>
      </c>
      <c r="AE1219" s="5" t="s">
        <v>3591</v>
      </c>
      <c r="AF1219" s="5" t="s">
        <v>52</v>
      </c>
      <c r="AG1219" s="5" t="s">
        <v>52</v>
      </c>
      <c r="AH1219" s="5" t="s">
        <v>3592</v>
      </c>
      <c r="AI1219" s="5" t="s">
        <v>11192</v>
      </c>
      <c r="AJ1219" s="5" t="s">
        <v>11195</v>
      </c>
      <c r="AK1219" s="5" t="s">
        <v>4182</v>
      </c>
    </row>
    <row r="1220" ht="15.75" customHeight="1">
      <c r="A1220" s="5" t="s">
        <v>11206</v>
      </c>
      <c r="B1220" s="5" t="s">
        <v>11192</v>
      </c>
      <c r="C1220" s="5" t="s">
        <v>11193</v>
      </c>
      <c r="D1220" s="6">
        <v>44074.0</v>
      </c>
      <c r="E1220" s="5">
        <v>146872.0</v>
      </c>
      <c r="F1220" s="5">
        <v>66760.0</v>
      </c>
      <c r="G1220" s="5" t="s">
        <v>1419</v>
      </c>
      <c r="H1220" s="5" t="s">
        <v>480</v>
      </c>
      <c r="I1220" s="5" t="s">
        <v>3108</v>
      </c>
      <c r="J1220" s="5" t="s">
        <v>256</v>
      </c>
      <c r="K1220" s="5" t="s">
        <v>11207</v>
      </c>
      <c r="L1220" s="5" t="s">
        <v>11195</v>
      </c>
      <c r="M1220" s="5" t="s">
        <v>11196</v>
      </c>
      <c r="N1220" s="5" t="s">
        <v>52</v>
      </c>
      <c r="O1220" s="5">
        <v>3.0</v>
      </c>
      <c r="P1220" s="5" t="s">
        <v>11208</v>
      </c>
      <c r="Q1220" s="5" t="s">
        <v>11209</v>
      </c>
      <c r="R1220" s="5">
        <v>57.0</v>
      </c>
      <c r="S1220" s="5" t="s">
        <v>115</v>
      </c>
      <c r="T1220" s="5">
        <v>0.0</v>
      </c>
      <c r="U1220" s="5" t="s">
        <v>52</v>
      </c>
      <c r="V1220" s="5" t="s">
        <v>11210</v>
      </c>
      <c r="W1220" s="5" t="s">
        <v>52</v>
      </c>
      <c r="X1220" s="5" t="s">
        <v>52</v>
      </c>
      <c r="Y1220" s="5" t="s">
        <v>11200</v>
      </c>
      <c r="Z1220" s="5" t="s">
        <v>11211</v>
      </c>
      <c r="AA1220" s="5" t="s">
        <v>180</v>
      </c>
      <c r="AB1220" s="5" t="s">
        <v>52</v>
      </c>
      <c r="AC1220" s="5" t="s">
        <v>3589</v>
      </c>
      <c r="AD1220" s="5" t="s">
        <v>3590</v>
      </c>
      <c r="AE1220" s="5" t="s">
        <v>3591</v>
      </c>
      <c r="AF1220" s="5" t="s">
        <v>52</v>
      </c>
      <c r="AG1220" s="5" t="s">
        <v>52</v>
      </c>
      <c r="AH1220" s="5" t="s">
        <v>3592</v>
      </c>
      <c r="AI1220" s="5" t="s">
        <v>11192</v>
      </c>
      <c r="AJ1220" s="5" t="s">
        <v>11195</v>
      </c>
      <c r="AK1220" s="5" t="s">
        <v>4182</v>
      </c>
    </row>
    <row r="1221" ht="15.75" customHeight="1">
      <c r="A1221" s="5" t="s">
        <v>11212</v>
      </c>
      <c r="B1221" s="5" t="s">
        <v>11213</v>
      </c>
      <c r="C1221" s="5" t="s">
        <v>11214</v>
      </c>
      <c r="D1221" s="6">
        <v>44073.0</v>
      </c>
      <c r="E1221" s="5">
        <v>20284.0</v>
      </c>
      <c r="F1221" s="5">
        <v>9220.0</v>
      </c>
      <c r="G1221" s="5" t="s">
        <v>2389</v>
      </c>
      <c r="H1221" s="5" t="s">
        <v>131</v>
      </c>
      <c r="I1221" s="5" t="s">
        <v>11215</v>
      </c>
      <c r="J1221" s="5" t="s">
        <v>2391</v>
      </c>
      <c r="K1221" s="5" t="s">
        <v>1059</v>
      </c>
      <c r="L1221" s="5" t="s">
        <v>11216</v>
      </c>
      <c r="M1221" s="5" t="s">
        <v>11217</v>
      </c>
      <c r="N1221" s="5" t="s">
        <v>52</v>
      </c>
      <c r="O1221" s="5">
        <v>1.0</v>
      </c>
      <c r="P1221" s="5" t="s">
        <v>11218</v>
      </c>
      <c r="Q1221" s="5">
        <v>2200.0</v>
      </c>
      <c r="R1221" s="5">
        <v>22.0</v>
      </c>
      <c r="S1221" s="5" t="s">
        <v>855</v>
      </c>
      <c r="T1221" s="5">
        <v>0.0</v>
      </c>
      <c r="U1221" s="5" t="s">
        <v>52</v>
      </c>
      <c r="V1221" s="5" t="s">
        <v>11219</v>
      </c>
      <c r="W1221" s="5" t="s">
        <v>71</v>
      </c>
      <c r="X1221" s="5" t="s">
        <v>52</v>
      </c>
      <c r="Y1221" s="5" t="s">
        <v>11220</v>
      </c>
      <c r="Z1221" s="5" t="s">
        <v>11221</v>
      </c>
      <c r="AA1221" s="5" t="s">
        <v>200</v>
      </c>
      <c r="AB1221" s="5" t="s">
        <v>1051</v>
      </c>
      <c r="AC1221" s="5" t="s">
        <v>216</v>
      </c>
      <c r="AD1221" s="5" t="s">
        <v>217</v>
      </c>
      <c r="AE1221" s="5" t="s">
        <v>218</v>
      </c>
      <c r="AF1221" s="5" t="s">
        <v>52</v>
      </c>
      <c r="AG1221" s="5" t="s">
        <v>52</v>
      </c>
      <c r="AH1221" s="5" t="s">
        <v>52</v>
      </c>
      <c r="AI1221" s="5" t="s">
        <v>11222</v>
      </c>
      <c r="AJ1221" s="5" t="s">
        <v>11223</v>
      </c>
      <c r="AK1221" s="5" t="s">
        <v>11224</v>
      </c>
    </row>
    <row r="1222" ht="15.75" customHeight="1">
      <c r="A1222" s="5" t="s">
        <v>11225</v>
      </c>
      <c r="B1222" s="5" t="s">
        <v>11226</v>
      </c>
      <c r="C1222" s="5" t="s">
        <v>11227</v>
      </c>
      <c r="D1222" s="6">
        <v>44072.0</v>
      </c>
      <c r="E1222" s="5">
        <v>65780.0</v>
      </c>
      <c r="F1222" s="5">
        <v>29900.0</v>
      </c>
      <c r="G1222" s="5" t="s">
        <v>11228</v>
      </c>
      <c r="H1222" s="5" t="s">
        <v>149</v>
      </c>
      <c r="I1222" s="5" t="s">
        <v>6708</v>
      </c>
      <c r="J1222" s="5" t="s">
        <v>256</v>
      </c>
      <c r="K1222" s="5" t="s">
        <v>744</v>
      </c>
      <c r="L1222" s="5" t="s">
        <v>11229</v>
      </c>
      <c r="M1222" s="5" t="s">
        <v>11230</v>
      </c>
      <c r="N1222" s="5" t="s">
        <v>52</v>
      </c>
      <c r="O1222" s="5">
        <v>1.0</v>
      </c>
      <c r="P1222" s="5" t="s">
        <v>11231</v>
      </c>
      <c r="Q1222" s="5">
        <v>4500.0</v>
      </c>
      <c r="R1222" s="5">
        <v>24.0</v>
      </c>
      <c r="S1222" s="5" t="s">
        <v>115</v>
      </c>
      <c r="T1222" s="5">
        <v>0.0</v>
      </c>
      <c r="U1222" s="5" t="s">
        <v>70</v>
      </c>
      <c r="V1222" s="5" t="s">
        <v>11232</v>
      </c>
      <c r="W1222" s="5" t="s">
        <v>52</v>
      </c>
      <c r="X1222" s="5" t="s">
        <v>52</v>
      </c>
      <c r="Y1222" s="5" t="s">
        <v>11233</v>
      </c>
      <c r="Z1222" s="5">
        <v>7369384.0</v>
      </c>
      <c r="AA1222" s="5" t="s">
        <v>1831</v>
      </c>
      <c r="AB1222" s="5" t="s">
        <v>52</v>
      </c>
      <c r="AC1222" s="5" t="s">
        <v>398</v>
      </c>
      <c r="AD1222" s="5" t="s">
        <v>399</v>
      </c>
      <c r="AE1222" s="5" t="s">
        <v>400</v>
      </c>
      <c r="AF1222" s="5" t="s">
        <v>401</v>
      </c>
      <c r="AG1222" s="5">
        <v>23502.0</v>
      </c>
      <c r="AH1222" s="5" t="s">
        <v>402</v>
      </c>
      <c r="AI1222" s="5" t="s">
        <v>11226</v>
      </c>
      <c r="AJ1222" s="5" t="s">
        <v>11234</v>
      </c>
      <c r="AK1222" s="5" t="s">
        <v>11235</v>
      </c>
    </row>
    <row r="1223" ht="15.75" customHeight="1">
      <c r="A1223" s="5" t="s">
        <v>11236</v>
      </c>
      <c r="B1223" s="5" t="s">
        <v>5382</v>
      </c>
      <c r="C1223" s="5" t="s">
        <v>11237</v>
      </c>
      <c r="D1223" s="6">
        <v>44069.0</v>
      </c>
      <c r="E1223" s="5">
        <v>87512.0</v>
      </c>
      <c r="F1223" s="5">
        <v>39778.0</v>
      </c>
      <c r="G1223" s="5" t="s">
        <v>766</v>
      </c>
      <c r="H1223" s="5" t="s">
        <v>131</v>
      </c>
      <c r="I1223" s="5" t="s">
        <v>1754</v>
      </c>
      <c r="J1223" s="5" t="s">
        <v>768</v>
      </c>
      <c r="K1223" s="5" t="s">
        <v>11238</v>
      </c>
      <c r="L1223" s="5" t="s">
        <v>7971</v>
      </c>
      <c r="M1223" s="5" t="s">
        <v>11239</v>
      </c>
      <c r="N1223" s="5" t="s">
        <v>5387</v>
      </c>
      <c r="O1223" s="5">
        <v>5.0</v>
      </c>
      <c r="P1223" s="5" t="s">
        <v>11240</v>
      </c>
      <c r="Q1223" s="5" t="s">
        <v>508</v>
      </c>
      <c r="R1223" s="5">
        <v>4403.0</v>
      </c>
      <c r="S1223" s="5" t="s">
        <v>115</v>
      </c>
      <c r="T1223" s="5">
        <v>0.0</v>
      </c>
      <c r="U1223" s="5" t="s">
        <v>52</v>
      </c>
      <c r="V1223" s="5" t="s">
        <v>11241</v>
      </c>
      <c r="W1223" s="5" t="s">
        <v>52</v>
      </c>
      <c r="X1223" s="5" t="s">
        <v>52</v>
      </c>
      <c r="Y1223" s="5">
        <v>130.0</v>
      </c>
      <c r="Z1223" s="5" t="s">
        <v>11242</v>
      </c>
      <c r="AA1223" s="5" t="s">
        <v>235</v>
      </c>
      <c r="AB1223" s="5" t="s">
        <v>52</v>
      </c>
      <c r="AC1223" s="5" t="s">
        <v>181</v>
      </c>
      <c r="AD1223" s="5" t="s">
        <v>182</v>
      </c>
      <c r="AE1223" s="5" t="s">
        <v>183</v>
      </c>
      <c r="AF1223" s="5" t="s">
        <v>52</v>
      </c>
      <c r="AG1223" s="5" t="s">
        <v>52</v>
      </c>
      <c r="AH1223" s="5" t="s">
        <v>184</v>
      </c>
      <c r="AI1223" s="5" t="s">
        <v>2207</v>
      </c>
      <c r="AJ1223" s="5" t="s">
        <v>11243</v>
      </c>
      <c r="AK1223" s="5" t="s">
        <v>4581</v>
      </c>
    </row>
    <row r="1224" ht="15.75" customHeight="1">
      <c r="A1224" s="5" t="s">
        <v>11244</v>
      </c>
      <c r="B1224" s="5" t="s">
        <v>10275</v>
      </c>
      <c r="C1224" s="5" t="s">
        <v>10371</v>
      </c>
      <c r="D1224" s="6">
        <v>44064.0</v>
      </c>
      <c r="E1224" s="5">
        <v>59729.0</v>
      </c>
      <c r="F1224" s="5">
        <v>27150.0</v>
      </c>
      <c r="G1224" s="5" t="s">
        <v>11245</v>
      </c>
      <c r="H1224" s="5" t="s">
        <v>189</v>
      </c>
      <c r="I1224" s="5" t="s">
        <v>11246</v>
      </c>
      <c r="J1224" s="5" t="s">
        <v>532</v>
      </c>
      <c r="K1224" s="5" t="s">
        <v>391</v>
      </c>
      <c r="L1224" s="5" t="s">
        <v>11247</v>
      </c>
      <c r="M1224" s="5" t="s">
        <v>11248</v>
      </c>
      <c r="N1224" s="5">
        <v>8540.0</v>
      </c>
      <c r="O1224" s="5">
        <v>1.0</v>
      </c>
      <c r="P1224" s="5" t="s">
        <v>11249</v>
      </c>
      <c r="Q1224" s="5" t="s">
        <v>244</v>
      </c>
      <c r="R1224" s="5">
        <v>12.0</v>
      </c>
      <c r="S1224" s="5" t="s">
        <v>1386</v>
      </c>
      <c r="T1224" s="5">
        <v>50.0</v>
      </c>
      <c r="U1224" s="5" t="s">
        <v>70</v>
      </c>
      <c r="V1224" s="5" t="s">
        <v>11250</v>
      </c>
      <c r="W1224" s="5" t="s">
        <v>71</v>
      </c>
      <c r="X1224" s="5" t="s">
        <v>52</v>
      </c>
      <c r="Y1224" s="5" t="s">
        <v>11186</v>
      </c>
      <c r="Z1224" s="5" t="s">
        <v>11251</v>
      </c>
      <c r="AA1224" s="5" t="s">
        <v>235</v>
      </c>
      <c r="AB1224" s="5" t="s">
        <v>52</v>
      </c>
      <c r="AC1224" s="5" t="s">
        <v>3723</v>
      </c>
      <c r="AD1224" s="5" t="s">
        <v>3724</v>
      </c>
      <c r="AE1224" s="5" t="s">
        <v>3725</v>
      </c>
      <c r="AF1224" s="5" t="s">
        <v>52</v>
      </c>
      <c r="AG1224" s="5" t="s">
        <v>3726</v>
      </c>
      <c r="AH1224" s="5" t="s">
        <v>3727</v>
      </c>
      <c r="AI1224" s="5" t="s">
        <v>10275</v>
      </c>
      <c r="AJ1224" s="5" t="s">
        <v>11252</v>
      </c>
      <c r="AK1224" s="5" t="s">
        <v>11253</v>
      </c>
    </row>
    <row r="1225" ht="15.75" customHeight="1">
      <c r="A1225" s="5" t="s">
        <v>11244</v>
      </c>
      <c r="B1225" s="5" t="s">
        <v>11254</v>
      </c>
      <c r="C1225" s="5" t="s">
        <v>10267</v>
      </c>
      <c r="D1225" s="6">
        <v>44064.0</v>
      </c>
      <c r="E1225" s="5">
        <v>59729.0</v>
      </c>
      <c r="F1225" s="5">
        <v>27150.0</v>
      </c>
      <c r="G1225" s="5" t="s">
        <v>11245</v>
      </c>
      <c r="H1225" s="5" t="s">
        <v>189</v>
      </c>
      <c r="I1225" s="5" t="s">
        <v>11246</v>
      </c>
      <c r="J1225" s="5" t="s">
        <v>532</v>
      </c>
      <c r="K1225" s="5" t="s">
        <v>391</v>
      </c>
      <c r="L1225" s="5" t="s">
        <v>11255</v>
      </c>
      <c r="M1225" s="5" t="s">
        <v>11256</v>
      </c>
      <c r="N1225" s="5">
        <v>33133.0</v>
      </c>
      <c r="O1225" s="5">
        <v>1.0</v>
      </c>
      <c r="P1225" s="5" t="s">
        <v>11249</v>
      </c>
      <c r="Q1225" s="5" t="s">
        <v>244</v>
      </c>
      <c r="R1225" s="5">
        <v>12.0</v>
      </c>
      <c r="S1225" s="5" t="s">
        <v>1386</v>
      </c>
      <c r="T1225" s="5">
        <v>50.0</v>
      </c>
      <c r="U1225" s="5" t="s">
        <v>70</v>
      </c>
      <c r="V1225" s="5" t="s">
        <v>11257</v>
      </c>
      <c r="W1225" s="5" t="s">
        <v>55</v>
      </c>
      <c r="X1225" s="5" t="s">
        <v>11250</v>
      </c>
      <c r="Y1225" s="5" t="s">
        <v>11186</v>
      </c>
      <c r="Z1225" s="5" t="s">
        <v>11251</v>
      </c>
      <c r="AA1225" s="5" t="s">
        <v>235</v>
      </c>
      <c r="AB1225" s="5" t="s">
        <v>52</v>
      </c>
      <c r="AC1225" s="5" t="s">
        <v>3723</v>
      </c>
      <c r="AD1225" s="5" t="s">
        <v>3724</v>
      </c>
      <c r="AE1225" s="5" t="s">
        <v>3725</v>
      </c>
      <c r="AF1225" s="5" t="s">
        <v>52</v>
      </c>
      <c r="AG1225" s="5" t="s">
        <v>3726</v>
      </c>
      <c r="AH1225" s="5" t="s">
        <v>3727</v>
      </c>
      <c r="AI1225" s="5" t="s">
        <v>11254</v>
      </c>
      <c r="AJ1225" s="5" t="s">
        <v>11258</v>
      </c>
      <c r="AK1225" s="5" t="s">
        <v>11253</v>
      </c>
    </row>
    <row r="1226" ht="15.75" customHeight="1">
      <c r="A1226" s="5" t="s">
        <v>11259</v>
      </c>
      <c r="B1226" s="5" t="s">
        <v>11260</v>
      </c>
      <c r="C1226" s="5" t="s">
        <v>102</v>
      </c>
      <c r="D1226" s="6">
        <v>44064.0</v>
      </c>
      <c r="E1226" s="5">
        <v>22763.0</v>
      </c>
      <c r="F1226" s="5">
        <v>10347.0</v>
      </c>
      <c r="G1226" s="5" t="s">
        <v>4585</v>
      </c>
      <c r="H1226" s="5" t="s">
        <v>171</v>
      </c>
      <c r="I1226" s="5" t="s">
        <v>11261</v>
      </c>
      <c r="J1226" s="5" t="s">
        <v>274</v>
      </c>
      <c r="K1226" s="5" t="s">
        <v>11262</v>
      </c>
      <c r="L1226" s="5" t="s">
        <v>11263</v>
      </c>
      <c r="M1226" s="5" t="s">
        <v>102</v>
      </c>
      <c r="N1226" s="5" t="s">
        <v>52</v>
      </c>
      <c r="O1226" s="5">
        <v>2.0</v>
      </c>
      <c r="P1226" s="5" t="s">
        <v>11264</v>
      </c>
      <c r="Q1226" s="5" t="s">
        <v>2218</v>
      </c>
      <c r="R1226" s="5">
        <v>591.0</v>
      </c>
      <c r="S1226" s="5" t="s">
        <v>69</v>
      </c>
      <c r="T1226" s="5">
        <v>85.0</v>
      </c>
      <c r="U1226" s="5" t="s">
        <v>70</v>
      </c>
      <c r="V1226" s="5" t="s">
        <v>11265</v>
      </c>
      <c r="W1226" s="5" t="s">
        <v>52</v>
      </c>
      <c r="X1226" s="5" t="s">
        <v>52</v>
      </c>
      <c r="Y1226" s="5" t="s">
        <v>11266</v>
      </c>
      <c r="Z1226" s="5" t="s">
        <v>11267</v>
      </c>
      <c r="AA1226" s="5" t="s">
        <v>235</v>
      </c>
      <c r="AB1226" s="5" t="s">
        <v>52</v>
      </c>
      <c r="AC1226" s="5" t="s">
        <v>72</v>
      </c>
      <c r="AD1226" s="5" t="s">
        <v>73</v>
      </c>
      <c r="AE1226" s="5" t="s">
        <v>74</v>
      </c>
      <c r="AF1226" s="5" t="s">
        <v>75</v>
      </c>
      <c r="AG1226" s="5" t="s">
        <v>76</v>
      </c>
      <c r="AH1226" s="5" t="s">
        <v>77</v>
      </c>
      <c r="AI1226" s="5" t="s">
        <v>11268</v>
      </c>
      <c r="AJ1226" s="5" t="s">
        <v>11269</v>
      </c>
      <c r="AK1226" s="5" t="s">
        <v>11270</v>
      </c>
    </row>
    <row r="1227" ht="15.75" customHeight="1">
      <c r="A1227" s="5" t="s">
        <v>11271</v>
      </c>
      <c r="B1227" s="5" t="s">
        <v>2494</v>
      </c>
      <c r="C1227" s="5" t="s">
        <v>169</v>
      </c>
      <c r="D1227" s="6">
        <v>44062.0</v>
      </c>
      <c r="E1227" s="5">
        <v>39600.0</v>
      </c>
      <c r="F1227" s="5">
        <v>18000.0</v>
      </c>
      <c r="G1227" s="5" t="s">
        <v>170</v>
      </c>
      <c r="H1227" s="5" t="s">
        <v>171</v>
      </c>
      <c r="I1227" s="5" t="s">
        <v>11272</v>
      </c>
      <c r="J1227" s="5" t="s">
        <v>170</v>
      </c>
      <c r="K1227" s="5" t="s">
        <v>173</v>
      </c>
      <c r="L1227" s="5" t="s">
        <v>11273</v>
      </c>
      <c r="M1227" s="5" t="s">
        <v>11274</v>
      </c>
      <c r="N1227" s="5" t="s">
        <v>52</v>
      </c>
      <c r="O1227" s="5">
        <v>1.0</v>
      </c>
      <c r="P1227" s="5" t="s">
        <v>11275</v>
      </c>
      <c r="Q1227" s="5">
        <v>4510.0</v>
      </c>
      <c r="R1227" s="5">
        <v>16220.0</v>
      </c>
      <c r="S1227" s="5" t="s">
        <v>115</v>
      </c>
      <c r="T1227" s="5">
        <v>0.0</v>
      </c>
      <c r="U1227" s="5" t="s">
        <v>52</v>
      </c>
      <c r="V1227" s="5" t="s">
        <v>11276</v>
      </c>
      <c r="W1227" s="5" t="s">
        <v>52</v>
      </c>
      <c r="X1227" s="5" t="s">
        <v>52</v>
      </c>
      <c r="Y1227" s="5" t="s">
        <v>11277</v>
      </c>
      <c r="Z1227" s="5" t="s">
        <v>11278</v>
      </c>
      <c r="AA1227" s="5" t="s">
        <v>59</v>
      </c>
      <c r="AB1227" s="5" t="s">
        <v>52</v>
      </c>
      <c r="AC1227" s="5" t="s">
        <v>181</v>
      </c>
      <c r="AD1227" s="5" t="s">
        <v>182</v>
      </c>
      <c r="AE1227" s="5" t="s">
        <v>183</v>
      </c>
      <c r="AF1227" s="5" t="s">
        <v>52</v>
      </c>
      <c r="AG1227" s="5" t="s">
        <v>52</v>
      </c>
      <c r="AH1227" s="5" t="s">
        <v>184</v>
      </c>
      <c r="AI1227" s="5" t="s">
        <v>2494</v>
      </c>
      <c r="AJ1227" s="5" t="s">
        <v>11279</v>
      </c>
      <c r="AK1227" s="5" t="s">
        <v>185</v>
      </c>
    </row>
    <row r="1228" ht="15.75" customHeight="1">
      <c r="A1228" s="5" t="s">
        <v>11280</v>
      </c>
      <c r="B1228" s="5" t="s">
        <v>11281</v>
      </c>
      <c r="C1228" s="5" t="s">
        <v>10791</v>
      </c>
      <c r="D1228" s="6">
        <v>44058.0</v>
      </c>
      <c r="E1228" s="5">
        <v>431907.0</v>
      </c>
      <c r="F1228" s="5">
        <v>196321.0</v>
      </c>
      <c r="G1228" s="5" t="s">
        <v>2212</v>
      </c>
      <c r="H1228" s="5" t="s">
        <v>10792</v>
      </c>
      <c r="I1228" s="5" t="s">
        <v>11016</v>
      </c>
      <c r="J1228" s="5" t="s">
        <v>2214</v>
      </c>
      <c r="K1228" s="5" t="s">
        <v>11282</v>
      </c>
      <c r="L1228" s="5" t="s">
        <v>11283</v>
      </c>
      <c r="M1228" s="5" t="s">
        <v>11284</v>
      </c>
      <c r="N1228" s="5" t="s">
        <v>52</v>
      </c>
      <c r="O1228" s="5">
        <v>8.0</v>
      </c>
      <c r="P1228" s="5" t="s">
        <v>11285</v>
      </c>
      <c r="Q1228" s="5" t="s">
        <v>231</v>
      </c>
      <c r="R1228" s="5">
        <v>380.0</v>
      </c>
      <c r="S1228" s="5" t="s">
        <v>1077</v>
      </c>
      <c r="T1228" s="5">
        <v>145.0</v>
      </c>
      <c r="U1228" s="5" t="s">
        <v>70</v>
      </c>
      <c r="V1228" s="5" t="s">
        <v>11286</v>
      </c>
      <c r="W1228" s="5" t="s">
        <v>52</v>
      </c>
      <c r="X1228" s="5" t="s">
        <v>52</v>
      </c>
      <c r="Y1228" s="5" t="s">
        <v>4647</v>
      </c>
      <c r="Z1228" s="5" t="s">
        <v>11287</v>
      </c>
      <c r="AA1228" s="5" t="s">
        <v>235</v>
      </c>
      <c r="AB1228" s="5" t="s">
        <v>52</v>
      </c>
      <c r="AC1228" s="5" t="s">
        <v>72</v>
      </c>
      <c r="AD1228" s="5" t="s">
        <v>73</v>
      </c>
      <c r="AE1228" s="5" t="s">
        <v>74</v>
      </c>
      <c r="AF1228" s="5" t="s">
        <v>75</v>
      </c>
      <c r="AG1228" s="5" t="s">
        <v>76</v>
      </c>
      <c r="AH1228" s="5" t="s">
        <v>77</v>
      </c>
      <c r="AI1228" s="5" t="s">
        <v>10801</v>
      </c>
      <c r="AJ1228" s="5" t="s">
        <v>11288</v>
      </c>
      <c r="AK1228" s="5" t="s">
        <v>2223</v>
      </c>
    </row>
    <row r="1229" ht="15.75" customHeight="1">
      <c r="A1229" s="5" t="s">
        <v>11289</v>
      </c>
      <c r="B1229" s="5" t="s">
        <v>4663</v>
      </c>
      <c r="C1229" s="5" t="s">
        <v>3998</v>
      </c>
      <c r="D1229" s="6">
        <v>44057.0</v>
      </c>
      <c r="E1229" s="5">
        <v>57354.0</v>
      </c>
      <c r="F1229" s="5">
        <v>26070.0</v>
      </c>
      <c r="G1229" s="5" t="s">
        <v>1419</v>
      </c>
      <c r="H1229" s="5" t="s">
        <v>480</v>
      </c>
      <c r="I1229" s="5" t="s">
        <v>9226</v>
      </c>
      <c r="J1229" s="5" t="s">
        <v>256</v>
      </c>
      <c r="K1229" s="5" t="s">
        <v>11290</v>
      </c>
      <c r="L1229" s="5" t="s">
        <v>11291</v>
      </c>
      <c r="M1229" s="5" t="s">
        <v>5332</v>
      </c>
      <c r="N1229" s="5" t="s">
        <v>52</v>
      </c>
      <c r="O1229" s="5">
        <v>1.0</v>
      </c>
      <c r="P1229" s="5" t="s">
        <v>11292</v>
      </c>
      <c r="Q1229" s="5" t="s">
        <v>211</v>
      </c>
      <c r="R1229" s="5">
        <v>43.0</v>
      </c>
      <c r="S1229" s="5" t="s">
        <v>1077</v>
      </c>
      <c r="T1229" s="5">
        <v>24.0</v>
      </c>
      <c r="U1229" s="5" t="s">
        <v>93</v>
      </c>
      <c r="V1229" s="5" t="s">
        <v>11293</v>
      </c>
      <c r="W1229" s="5" t="s">
        <v>52</v>
      </c>
      <c r="X1229" s="5" t="s">
        <v>52</v>
      </c>
      <c r="Y1229" s="5" t="s">
        <v>9867</v>
      </c>
      <c r="Z1229" s="5">
        <v>440.0</v>
      </c>
      <c r="AA1229" s="5" t="s">
        <v>260</v>
      </c>
      <c r="AB1229" s="5" t="s">
        <v>52</v>
      </c>
      <c r="AC1229" s="5" t="s">
        <v>565</v>
      </c>
      <c r="AD1229" s="5" t="s">
        <v>566</v>
      </c>
      <c r="AE1229" s="5" t="s">
        <v>567</v>
      </c>
      <c r="AF1229" s="5" t="s">
        <v>52</v>
      </c>
      <c r="AG1229" s="5" t="s">
        <v>52</v>
      </c>
      <c r="AH1229" s="5" t="s">
        <v>568</v>
      </c>
      <c r="AI1229" s="5" t="s">
        <v>11294</v>
      </c>
      <c r="AJ1229" s="5" t="s">
        <v>11295</v>
      </c>
      <c r="AK1229" s="5" t="s">
        <v>1428</v>
      </c>
    </row>
    <row r="1230" ht="15.75" customHeight="1">
      <c r="A1230" s="5" t="s">
        <v>11296</v>
      </c>
      <c r="B1230" s="5" t="s">
        <v>4663</v>
      </c>
      <c r="C1230" s="5" t="s">
        <v>3998</v>
      </c>
      <c r="D1230" s="6">
        <v>44050.0</v>
      </c>
      <c r="E1230" s="5">
        <v>58036.0</v>
      </c>
      <c r="F1230" s="5">
        <v>26380.0</v>
      </c>
      <c r="G1230" s="5" t="s">
        <v>1419</v>
      </c>
      <c r="H1230" s="5" t="s">
        <v>480</v>
      </c>
      <c r="I1230" s="5" t="s">
        <v>10036</v>
      </c>
      <c r="J1230" s="5" t="s">
        <v>256</v>
      </c>
      <c r="K1230" s="5" t="s">
        <v>11297</v>
      </c>
      <c r="L1230" s="5" t="s">
        <v>11291</v>
      </c>
      <c r="M1230" s="5" t="s">
        <v>5332</v>
      </c>
      <c r="N1230" s="5" t="s">
        <v>52</v>
      </c>
      <c r="O1230" s="5">
        <v>1.0</v>
      </c>
      <c r="P1230" s="5" t="s">
        <v>11298</v>
      </c>
      <c r="Q1230" s="5" t="s">
        <v>91</v>
      </c>
      <c r="R1230" s="5">
        <v>45.0</v>
      </c>
      <c r="S1230" s="5" t="s">
        <v>1077</v>
      </c>
      <c r="T1230" s="5">
        <v>23.0</v>
      </c>
      <c r="U1230" s="5" t="s">
        <v>93</v>
      </c>
      <c r="V1230" s="5" t="s">
        <v>11299</v>
      </c>
      <c r="W1230" s="5" t="s">
        <v>52</v>
      </c>
      <c r="X1230" s="5" t="s">
        <v>52</v>
      </c>
      <c r="Y1230" s="5" t="s">
        <v>9831</v>
      </c>
      <c r="Z1230" s="5">
        <v>437.0</v>
      </c>
      <c r="AA1230" s="5" t="s">
        <v>59</v>
      </c>
      <c r="AB1230" s="5" t="s">
        <v>52</v>
      </c>
      <c r="AC1230" s="5" t="s">
        <v>565</v>
      </c>
      <c r="AD1230" s="5" t="s">
        <v>566</v>
      </c>
      <c r="AE1230" s="5" t="s">
        <v>567</v>
      </c>
      <c r="AF1230" s="5" t="s">
        <v>52</v>
      </c>
      <c r="AG1230" s="5" t="s">
        <v>52</v>
      </c>
      <c r="AH1230" s="5" t="s">
        <v>568</v>
      </c>
      <c r="AI1230" s="5" t="s">
        <v>11294</v>
      </c>
      <c r="AJ1230" s="5" t="s">
        <v>11295</v>
      </c>
      <c r="AK1230" s="5" t="s">
        <v>1428</v>
      </c>
    </row>
    <row r="1231" ht="15.75" customHeight="1">
      <c r="A1231" s="5" t="s">
        <v>11300</v>
      </c>
      <c r="B1231" s="5" t="s">
        <v>11301</v>
      </c>
      <c r="C1231" s="5" t="s">
        <v>3998</v>
      </c>
      <c r="D1231" s="6">
        <v>44050.0</v>
      </c>
      <c r="E1231" s="5">
        <v>117216.0</v>
      </c>
      <c r="F1231" s="5">
        <v>53280.0</v>
      </c>
      <c r="G1231" s="5" t="s">
        <v>1419</v>
      </c>
      <c r="H1231" s="5" t="s">
        <v>480</v>
      </c>
      <c r="I1231" s="5" t="s">
        <v>10036</v>
      </c>
      <c r="J1231" s="5" t="s">
        <v>256</v>
      </c>
      <c r="K1231" s="5" t="s">
        <v>11302</v>
      </c>
      <c r="L1231" s="5" t="s">
        <v>11303</v>
      </c>
      <c r="M1231" s="5" t="s">
        <v>11304</v>
      </c>
      <c r="N1231" s="5" t="s">
        <v>52</v>
      </c>
      <c r="O1231" s="5">
        <v>2.0</v>
      </c>
      <c r="P1231" s="5" t="s">
        <v>11305</v>
      </c>
      <c r="Q1231" s="5" t="s">
        <v>3475</v>
      </c>
      <c r="R1231" s="5">
        <v>131.0</v>
      </c>
      <c r="S1231" s="5" t="s">
        <v>1077</v>
      </c>
      <c r="T1231" s="5">
        <v>51.0</v>
      </c>
      <c r="U1231" s="5" t="s">
        <v>93</v>
      </c>
      <c r="V1231" s="5" t="s">
        <v>11306</v>
      </c>
      <c r="W1231" s="5" t="s">
        <v>52</v>
      </c>
      <c r="X1231" s="5" t="s">
        <v>52</v>
      </c>
      <c r="Y1231" s="5" t="s">
        <v>9831</v>
      </c>
      <c r="Z1231" s="5" t="s">
        <v>11307</v>
      </c>
      <c r="AA1231" s="5" t="s">
        <v>59</v>
      </c>
      <c r="AB1231" s="5" t="s">
        <v>52</v>
      </c>
      <c r="AC1231" s="5" t="s">
        <v>565</v>
      </c>
      <c r="AD1231" s="5" t="s">
        <v>566</v>
      </c>
      <c r="AE1231" s="5" t="s">
        <v>567</v>
      </c>
      <c r="AF1231" s="5" t="s">
        <v>52</v>
      </c>
      <c r="AG1231" s="5" t="s">
        <v>52</v>
      </c>
      <c r="AH1231" s="5" t="s">
        <v>568</v>
      </c>
      <c r="AI1231" s="5" t="s">
        <v>11308</v>
      </c>
      <c r="AJ1231" s="5" t="s">
        <v>11309</v>
      </c>
      <c r="AK1231" s="5" t="s">
        <v>1428</v>
      </c>
    </row>
    <row r="1232" ht="15.75" customHeight="1">
      <c r="A1232" s="5" t="s">
        <v>11310</v>
      </c>
      <c r="B1232" s="5" t="s">
        <v>4346</v>
      </c>
      <c r="C1232" s="5" t="s">
        <v>4347</v>
      </c>
      <c r="D1232" s="6">
        <v>44046.0</v>
      </c>
      <c r="E1232" s="5">
        <v>36212.0</v>
      </c>
      <c r="F1232" s="5">
        <v>16460.0</v>
      </c>
      <c r="G1232" s="5" t="s">
        <v>492</v>
      </c>
      <c r="H1232" s="5" t="s">
        <v>171</v>
      </c>
      <c r="I1232" s="5" t="s">
        <v>11311</v>
      </c>
      <c r="J1232" s="5" t="s">
        <v>274</v>
      </c>
      <c r="K1232" s="5" t="s">
        <v>11312</v>
      </c>
      <c r="L1232" s="5" t="s">
        <v>9534</v>
      </c>
      <c r="M1232" s="5" t="s">
        <v>6660</v>
      </c>
      <c r="N1232" s="5">
        <v>78557.0</v>
      </c>
      <c r="O1232" s="5">
        <v>1.0</v>
      </c>
      <c r="P1232" s="5" t="s">
        <v>11313</v>
      </c>
      <c r="Q1232" s="5">
        <v>2200.0</v>
      </c>
      <c r="R1232" s="5">
        <v>828.0</v>
      </c>
      <c r="S1232" s="5" t="s">
        <v>115</v>
      </c>
      <c r="T1232" s="5">
        <v>0.0</v>
      </c>
      <c r="U1232" s="5" t="s">
        <v>70</v>
      </c>
      <c r="V1232" s="5" t="s">
        <v>11314</v>
      </c>
      <c r="W1232" s="5" t="s">
        <v>71</v>
      </c>
      <c r="X1232" s="5" t="s">
        <v>52</v>
      </c>
      <c r="Y1232" s="5" t="s">
        <v>11315</v>
      </c>
      <c r="Z1232" s="5" t="s">
        <v>11316</v>
      </c>
      <c r="AA1232" s="5" t="s">
        <v>59</v>
      </c>
      <c r="AB1232" s="5" t="s">
        <v>283</v>
      </c>
      <c r="AC1232" s="5" t="s">
        <v>1230</v>
      </c>
      <c r="AD1232" s="5" t="s">
        <v>1231</v>
      </c>
      <c r="AE1232" s="5" t="s">
        <v>52</v>
      </c>
      <c r="AF1232" s="5" t="s">
        <v>52</v>
      </c>
      <c r="AG1232" s="5" t="s">
        <v>52</v>
      </c>
      <c r="AH1232" s="5" t="s">
        <v>1232</v>
      </c>
      <c r="AI1232" s="5" t="s">
        <v>4346</v>
      </c>
      <c r="AJ1232" s="5" t="s">
        <v>6665</v>
      </c>
      <c r="AK1232" s="5" t="s">
        <v>9539</v>
      </c>
    </row>
    <row r="1233" ht="15.75" customHeight="1">
      <c r="A1233" s="5" t="s">
        <v>11317</v>
      </c>
      <c r="B1233" s="5" t="s">
        <v>3483</v>
      </c>
      <c r="C1233" s="5" t="s">
        <v>3484</v>
      </c>
      <c r="D1233" s="6">
        <v>44044.0</v>
      </c>
      <c r="E1233" s="5">
        <v>553201.0</v>
      </c>
      <c r="F1233" s="5">
        <v>251455.0</v>
      </c>
      <c r="G1233" s="5" t="s">
        <v>1419</v>
      </c>
      <c r="H1233" s="5" t="s">
        <v>480</v>
      </c>
      <c r="I1233" s="5" t="s">
        <v>3108</v>
      </c>
      <c r="J1233" s="5" t="s">
        <v>256</v>
      </c>
      <c r="K1233" s="5" t="s">
        <v>11318</v>
      </c>
      <c r="L1233" s="5" t="s">
        <v>6197</v>
      </c>
      <c r="M1233" s="5" t="s">
        <v>10148</v>
      </c>
      <c r="N1233" s="5" t="s">
        <v>52</v>
      </c>
      <c r="O1233" s="5">
        <v>10.0</v>
      </c>
      <c r="P1233" s="5" t="s">
        <v>11319</v>
      </c>
      <c r="Q1233" s="5" t="s">
        <v>11320</v>
      </c>
      <c r="R1233" s="5">
        <v>491.0</v>
      </c>
      <c r="S1233" s="5" t="s">
        <v>1077</v>
      </c>
      <c r="T1233" s="5">
        <v>2.0</v>
      </c>
      <c r="U1233" s="5" t="s">
        <v>70</v>
      </c>
      <c r="V1233" s="5" t="s">
        <v>11321</v>
      </c>
      <c r="W1233" s="5" t="s">
        <v>52</v>
      </c>
      <c r="X1233" s="5" t="s">
        <v>52</v>
      </c>
      <c r="Y1233" s="5" t="s">
        <v>11322</v>
      </c>
      <c r="Z1233" s="5" t="s">
        <v>11323</v>
      </c>
      <c r="AA1233" s="5" t="s">
        <v>1553</v>
      </c>
      <c r="AB1233" s="5" t="s">
        <v>52</v>
      </c>
      <c r="AC1233" s="5" t="s">
        <v>5289</v>
      </c>
      <c r="AD1233" s="5" t="s">
        <v>5290</v>
      </c>
      <c r="AE1233" s="5" t="s">
        <v>5291</v>
      </c>
      <c r="AF1233" s="5" t="s">
        <v>52</v>
      </c>
      <c r="AG1233" s="5" t="s">
        <v>52</v>
      </c>
      <c r="AH1233" s="5" t="s">
        <v>52</v>
      </c>
      <c r="AI1233" s="5" t="s">
        <v>3483</v>
      </c>
      <c r="AJ1233" s="5" t="s">
        <v>6201</v>
      </c>
      <c r="AK1233" s="5" t="s">
        <v>3481</v>
      </c>
    </row>
    <row r="1234" ht="15.75" customHeight="1">
      <c r="A1234" s="5" t="s">
        <v>11324</v>
      </c>
      <c r="B1234" s="5" t="s">
        <v>4663</v>
      </c>
      <c r="C1234" s="5" t="s">
        <v>3998</v>
      </c>
      <c r="D1234" s="6">
        <v>44043.0</v>
      </c>
      <c r="E1234" s="5">
        <v>57156.0</v>
      </c>
      <c r="F1234" s="5">
        <v>25980.0</v>
      </c>
      <c r="G1234" s="5" t="s">
        <v>1419</v>
      </c>
      <c r="H1234" s="5" t="s">
        <v>480</v>
      </c>
      <c r="I1234" s="5" t="s">
        <v>7276</v>
      </c>
      <c r="J1234" s="5" t="s">
        <v>256</v>
      </c>
      <c r="K1234" s="5" t="s">
        <v>11325</v>
      </c>
      <c r="L1234" s="5" t="s">
        <v>11291</v>
      </c>
      <c r="M1234" s="5" t="s">
        <v>5332</v>
      </c>
      <c r="N1234" s="5" t="s">
        <v>52</v>
      </c>
      <c r="O1234" s="5">
        <v>1.0</v>
      </c>
      <c r="P1234" s="5" t="s">
        <v>11326</v>
      </c>
      <c r="Q1234" s="5" t="s">
        <v>91</v>
      </c>
      <c r="R1234" s="5">
        <v>52.0</v>
      </c>
      <c r="S1234" s="5" t="s">
        <v>1077</v>
      </c>
      <c r="T1234" s="5">
        <v>25.0</v>
      </c>
      <c r="U1234" s="5" t="s">
        <v>93</v>
      </c>
      <c r="V1234" s="5" t="s">
        <v>11327</v>
      </c>
      <c r="W1234" s="5" t="s">
        <v>52</v>
      </c>
      <c r="X1234" s="5" t="s">
        <v>52</v>
      </c>
      <c r="Y1234" s="5" t="s">
        <v>9415</v>
      </c>
      <c r="Z1234" s="5">
        <v>432.0</v>
      </c>
      <c r="AA1234" s="5" t="s">
        <v>260</v>
      </c>
      <c r="AB1234" s="5" t="s">
        <v>52</v>
      </c>
      <c r="AC1234" s="5" t="s">
        <v>565</v>
      </c>
      <c r="AD1234" s="5" t="s">
        <v>566</v>
      </c>
      <c r="AE1234" s="5" t="s">
        <v>567</v>
      </c>
      <c r="AF1234" s="5" t="s">
        <v>52</v>
      </c>
      <c r="AG1234" s="5" t="s">
        <v>52</v>
      </c>
      <c r="AH1234" s="5" t="s">
        <v>568</v>
      </c>
      <c r="AI1234" s="5" t="s">
        <v>11328</v>
      </c>
      <c r="AJ1234" s="5" t="s">
        <v>11295</v>
      </c>
      <c r="AK1234" s="5" t="s">
        <v>1428</v>
      </c>
    </row>
    <row r="1235" ht="15.75" customHeight="1">
      <c r="A1235" s="5" t="s">
        <v>11329</v>
      </c>
      <c r="B1235" s="5" t="s">
        <v>11330</v>
      </c>
      <c r="C1235" s="5" t="s">
        <v>102</v>
      </c>
      <c r="D1235" s="6">
        <v>44042.0</v>
      </c>
      <c r="E1235" s="5">
        <v>140219.0</v>
      </c>
      <c r="F1235" s="5">
        <v>63736.0</v>
      </c>
      <c r="G1235" s="5" t="s">
        <v>634</v>
      </c>
      <c r="H1235" s="5" t="s">
        <v>272</v>
      </c>
      <c r="I1235" s="5" t="s">
        <v>11331</v>
      </c>
      <c r="J1235" s="5" t="s">
        <v>274</v>
      </c>
      <c r="K1235" s="5" t="s">
        <v>11332</v>
      </c>
      <c r="L1235" s="5" t="s">
        <v>11333</v>
      </c>
      <c r="M1235" s="5" t="s">
        <v>102</v>
      </c>
      <c r="N1235" s="5">
        <v>91708.0</v>
      </c>
      <c r="O1235" s="5">
        <v>4.0</v>
      </c>
      <c r="P1235" s="5" t="s">
        <v>11334</v>
      </c>
      <c r="Q1235" s="5" t="s">
        <v>11335</v>
      </c>
      <c r="R1235" s="5">
        <v>13166.0</v>
      </c>
      <c r="S1235" s="5" t="s">
        <v>69</v>
      </c>
      <c r="T1235" s="5">
        <v>2.0</v>
      </c>
      <c r="U1235" s="5" t="s">
        <v>93</v>
      </c>
      <c r="V1235" s="5" t="s">
        <v>11336</v>
      </c>
      <c r="W1235" s="5" t="s">
        <v>55</v>
      </c>
      <c r="X1235" s="5" t="s">
        <v>11337</v>
      </c>
      <c r="Y1235" s="5" t="s">
        <v>1861</v>
      </c>
      <c r="Z1235" s="5" t="s">
        <v>11338</v>
      </c>
      <c r="AA1235" s="5" t="s">
        <v>162</v>
      </c>
      <c r="AB1235" s="5" t="s">
        <v>52</v>
      </c>
      <c r="AC1235" s="5" t="s">
        <v>8594</v>
      </c>
      <c r="AD1235" s="5" t="s">
        <v>8595</v>
      </c>
      <c r="AE1235" s="5" t="s">
        <v>8596</v>
      </c>
      <c r="AF1235" s="5" t="s">
        <v>52</v>
      </c>
      <c r="AG1235" s="5">
        <v>2100.0</v>
      </c>
      <c r="AH1235" s="5" t="s">
        <v>8597</v>
      </c>
      <c r="AI1235" s="5" t="s">
        <v>11339</v>
      </c>
      <c r="AJ1235" s="5" t="s">
        <v>11340</v>
      </c>
      <c r="AK1235" s="5" t="s">
        <v>1874</v>
      </c>
    </row>
    <row r="1236" ht="15.75" customHeight="1">
      <c r="A1236" s="5" t="s">
        <v>11341</v>
      </c>
      <c r="B1236" s="5" t="s">
        <v>11342</v>
      </c>
      <c r="C1236" s="5" t="s">
        <v>11343</v>
      </c>
      <c r="D1236" s="6">
        <v>44042.0</v>
      </c>
      <c r="E1236" s="5">
        <v>9.0</v>
      </c>
      <c r="F1236" s="5">
        <v>4.0</v>
      </c>
      <c r="G1236" s="5" t="s">
        <v>188</v>
      </c>
      <c r="H1236" s="5" t="s">
        <v>45</v>
      </c>
      <c r="I1236" s="5" t="s">
        <v>11148</v>
      </c>
      <c r="J1236" s="5" t="s">
        <v>191</v>
      </c>
      <c r="K1236" s="5" t="s">
        <v>10405</v>
      </c>
      <c r="L1236" s="5" t="s">
        <v>11344</v>
      </c>
      <c r="M1236" s="5" t="s">
        <v>11345</v>
      </c>
      <c r="N1236" s="5">
        <v>33172.0</v>
      </c>
      <c r="O1236" s="5">
        <v>1.0</v>
      </c>
      <c r="P1236" s="5" t="s">
        <v>11346</v>
      </c>
      <c r="Q1236" s="5">
        <v>2210.0</v>
      </c>
      <c r="R1236" s="5">
        <v>1.0</v>
      </c>
      <c r="S1236" s="5" t="s">
        <v>115</v>
      </c>
      <c r="T1236" s="5">
        <v>0.0</v>
      </c>
      <c r="U1236" s="5" t="s">
        <v>52</v>
      </c>
      <c r="V1236" s="5" t="s">
        <v>11347</v>
      </c>
      <c r="W1236" s="5" t="s">
        <v>71</v>
      </c>
      <c r="X1236" s="5" t="s">
        <v>52</v>
      </c>
      <c r="Y1236" s="5" t="s">
        <v>11186</v>
      </c>
      <c r="Z1236" s="5" t="s">
        <v>11348</v>
      </c>
      <c r="AA1236" s="5" t="s">
        <v>59</v>
      </c>
      <c r="AB1236" s="5" t="s">
        <v>52</v>
      </c>
      <c r="AC1236" s="5" t="s">
        <v>181</v>
      </c>
      <c r="AD1236" s="5" t="s">
        <v>182</v>
      </c>
      <c r="AE1236" s="5" t="s">
        <v>183</v>
      </c>
      <c r="AF1236" s="5" t="s">
        <v>52</v>
      </c>
      <c r="AG1236" s="5" t="s">
        <v>52</v>
      </c>
      <c r="AH1236" s="5" t="s">
        <v>184</v>
      </c>
      <c r="AI1236" s="5" t="s">
        <v>11342</v>
      </c>
      <c r="AJ1236" s="5" t="s">
        <v>11344</v>
      </c>
      <c r="AK1236" s="5" t="s">
        <v>3413</v>
      </c>
    </row>
    <row r="1237" ht="15.75" customHeight="1">
      <c r="A1237" s="5" t="s">
        <v>11341</v>
      </c>
      <c r="B1237" s="5" t="s">
        <v>11349</v>
      </c>
      <c r="C1237" s="5" t="s">
        <v>11350</v>
      </c>
      <c r="D1237" s="6">
        <v>44042.0</v>
      </c>
      <c r="E1237" s="5">
        <v>9.0</v>
      </c>
      <c r="F1237" s="5">
        <v>4.0</v>
      </c>
      <c r="G1237" s="5" t="s">
        <v>188</v>
      </c>
      <c r="H1237" s="5" t="s">
        <v>45</v>
      </c>
      <c r="I1237" s="5" t="s">
        <v>11148</v>
      </c>
      <c r="J1237" s="5" t="s">
        <v>191</v>
      </c>
      <c r="K1237" s="5" t="s">
        <v>10405</v>
      </c>
      <c r="L1237" s="5" t="s">
        <v>11351</v>
      </c>
      <c r="M1237" s="5" t="s">
        <v>11352</v>
      </c>
      <c r="N1237" s="5">
        <v>27511.0</v>
      </c>
      <c r="O1237" s="5">
        <v>1.0</v>
      </c>
      <c r="P1237" s="5" t="s">
        <v>11346</v>
      </c>
      <c r="Q1237" s="5">
        <v>2210.0</v>
      </c>
      <c r="R1237" s="5">
        <v>1.0</v>
      </c>
      <c r="S1237" s="5" t="s">
        <v>115</v>
      </c>
      <c r="T1237" s="5">
        <v>0.0</v>
      </c>
      <c r="U1237" s="5" t="s">
        <v>52</v>
      </c>
      <c r="V1237" s="5" t="s">
        <v>11353</v>
      </c>
      <c r="W1237" s="5" t="s">
        <v>55</v>
      </c>
      <c r="X1237" s="5" t="s">
        <v>11347</v>
      </c>
      <c r="Y1237" s="5" t="s">
        <v>11186</v>
      </c>
      <c r="Z1237" s="5" t="s">
        <v>11348</v>
      </c>
      <c r="AA1237" s="5" t="s">
        <v>59</v>
      </c>
      <c r="AB1237" s="5" t="s">
        <v>52</v>
      </c>
      <c r="AC1237" s="5" t="s">
        <v>181</v>
      </c>
      <c r="AD1237" s="5" t="s">
        <v>182</v>
      </c>
      <c r="AE1237" s="5" t="s">
        <v>183</v>
      </c>
      <c r="AF1237" s="5" t="s">
        <v>52</v>
      </c>
      <c r="AG1237" s="5" t="s">
        <v>52</v>
      </c>
      <c r="AH1237" s="5" t="s">
        <v>184</v>
      </c>
      <c r="AI1237" s="5" t="s">
        <v>4151</v>
      </c>
      <c r="AJ1237" s="5" t="s">
        <v>11354</v>
      </c>
      <c r="AK1237" s="5" t="s">
        <v>3413</v>
      </c>
    </row>
    <row r="1238" ht="15.75" customHeight="1">
      <c r="A1238" s="5" t="s">
        <v>11355</v>
      </c>
      <c r="B1238" s="5" t="s">
        <v>11356</v>
      </c>
      <c r="C1238" s="5" t="s">
        <v>9211</v>
      </c>
      <c r="D1238" s="6">
        <v>44037.0</v>
      </c>
      <c r="E1238" s="5">
        <v>43692.0</v>
      </c>
      <c r="F1238" s="5">
        <v>19860.0</v>
      </c>
      <c r="G1238" s="5" t="s">
        <v>2967</v>
      </c>
      <c r="H1238" s="5" t="s">
        <v>149</v>
      </c>
      <c r="I1238" s="5" t="s">
        <v>11357</v>
      </c>
      <c r="J1238" s="5" t="s">
        <v>1460</v>
      </c>
      <c r="K1238" s="5" t="s">
        <v>744</v>
      </c>
      <c r="L1238" s="5" t="s">
        <v>11358</v>
      </c>
      <c r="M1238" s="5" t="s">
        <v>11359</v>
      </c>
      <c r="N1238" s="5">
        <v>30327.0</v>
      </c>
      <c r="O1238" s="5">
        <v>1.0</v>
      </c>
      <c r="P1238" s="5" t="s">
        <v>11360</v>
      </c>
      <c r="Q1238" s="5">
        <v>4500.0</v>
      </c>
      <c r="R1238" s="5">
        <v>20.0</v>
      </c>
      <c r="S1238" s="5" t="s">
        <v>115</v>
      </c>
      <c r="T1238" s="5">
        <v>0.0</v>
      </c>
      <c r="U1238" s="5" t="s">
        <v>70</v>
      </c>
      <c r="V1238" s="5" t="s">
        <v>11361</v>
      </c>
      <c r="W1238" s="5" t="s">
        <v>52</v>
      </c>
      <c r="X1238" s="5" t="s">
        <v>52</v>
      </c>
      <c r="Y1238" s="5" t="s">
        <v>11362</v>
      </c>
      <c r="Z1238" s="5" t="s">
        <v>11363</v>
      </c>
      <c r="AA1238" s="5" t="s">
        <v>1831</v>
      </c>
      <c r="AB1238" s="5" t="s">
        <v>52</v>
      </c>
      <c r="AC1238" s="5" t="s">
        <v>398</v>
      </c>
      <c r="AD1238" s="5" t="s">
        <v>399</v>
      </c>
      <c r="AE1238" s="5" t="s">
        <v>400</v>
      </c>
      <c r="AF1238" s="5" t="s">
        <v>401</v>
      </c>
      <c r="AG1238" s="5">
        <v>23502.0</v>
      </c>
      <c r="AH1238" s="5" t="s">
        <v>402</v>
      </c>
      <c r="AI1238" s="5" t="s">
        <v>11364</v>
      </c>
      <c r="AJ1238" s="5" t="s">
        <v>11365</v>
      </c>
      <c r="AK1238" s="5" t="s">
        <v>11366</v>
      </c>
    </row>
    <row r="1239" ht="15.75" customHeight="1">
      <c r="A1239" s="5" t="s">
        <v>11367</v>
      </c>
      <c r="B1239" s="5" t="s">
        <v>4663</v>
      </c>
      <c r="C1239" s="5" t="s">
        <v>3998</v>
      </c>
      <c r="D1239" s="6">
        <v>44035.0</v>
      </c>
      <c r="E1239" s="5">
        <v>58036.0</v>
      </c>
      <c r="F1239" s="5">
        <v>26380.0</v>
      </c>
      <c r="G1239" s="5" t="s">
        <v>1419</v>
      </c>
      <c r="H1239" s="5" t="s">
        <v>480</v>
      </c>
      <c r="I1239" s="5" t="s">
        <v>3831</v>
      </c>
      <c r="J1239" s="5" t="s">
        <v>256</v>
      </c>
      <c r="K1239" s="5" t="s">
        <v>11368</v>
      </c>
      <c r="L1239" s="5" t="s">
        <v>11291</v>
      </c>
      <c r="M1239" s="5" t="s">
        <v>5332</v>
      </c>
      <c r="N1239" s="5" t="s">
        <v>52</v>
      </c>
      <c r="O1239" s="5">
        <v>1.0</v>
      </c>
      <c r="P1239" s="5" t="s">
        <v>11369</v>
      </c>
      <c r="Q1239" s="5" t="s">
        <v>91</v>
      </c>
      <c r="R1239" s="5">
        <v>48.0</v>
      </c>
      <c r="S1239" s="5" t="s">
        <v>1077</v>
      </c>
      <c r="T1239" s="5">
        <v>26.0</v>
      </c>
      <c r="U1239" s="5" t="s">
        <v>93</v>
      </c>
      <c r="V1239" s="5" t="s">
        <v>11370</v>
      </c>
      <c r="W1239" s="5" t="s">
        <v>52</v>
      </c>
      <c r="X1239" s="5" t="s">
        <v>52</v>
      </c>
      <c r="Y1239" s="5" t="s">
        <v>11371</v>
      </c>
      <c r="Z1239" s="5">
        <v>447.0</v>
      </c>
      <c r="AA1239" s="5" t="s">
        <v>162</v>
      </c>
      <c r="AB1239" s="5" t="s">
        <v>52</v>
      </c>
      <c r="AC1239" s="5" t="s">
        <v>565</v>
      </c>
      <c r="AD1239" s="5" t="s">
        <v>566</v>
      </c>
      <c r="AE1239" s="5" t="s">
        <v>567</v>
      </c>
      <c r="AF1239" s="5" t="s">
        <v>52</v>
      </c>
      <c r="AG1239" s="5" t="s">
        <v>52</v>
      </c>
      <c r="AH1239" s="5" t="s">
        <v>568</v>
      </c>
      <c r="AI1239" s="5" t="s">
        <v>11328</v>
      </c>
      <c r="AJ1239" s="5" t="s">
        <v>11295</v>
      </c>
      <c r="AK1239" s="5" t="s">
        <v>1428</v>
      </c>
    </row>
    <row r="1240" ht="15.75" customHeight="1">
      <c r="A1240" s="5" t="s">
        <v>11372</v>
      </c>
      <c r="B1240" s="5" t="s">
        <v>4663</v>
      </c>
      <c r="C1240" s="5" t="s">
        <v>3998</v>
      </c>
      <c r="D1240" s="6">
        <v>44028.0</v>
      </c>
      <c r="E1240" s="5">
        <v>57442.0</v>
      </c>
      <c r="F1240" s="5">
        <v>26110.0</v>
      </c>
      <c r="G1240" s="5" t="s">
        <v>1419</v>
      </c>
      <c r="H1240" s="5" t="s">
        <v>480</v>
      </c>
      <c r="I1240" s="5" t="s">
        <v>4390</v>
      </c>
      <c r="J1240" s="5" t="s">
        <v>256</v>
      </c>
      <c r="K1240" s="5" t="s">
        <v>11325</v>
      </c>
      <c r="L1240" s="5" t="s">
        <v>11291</v>
      </c>
      <c r="M1240" s="5" t="s">
        <v>5332</v>
      </c>
      <c r="N1240" s="5" t="s">
        <v>52</v>
      </c>
      <c r="O1240" s="5">
        <v>1.0</v>
      </c>
      <c r="P1240" s="5" t="s">
        <v>11373</v>
      </c>
      <c r="Q1240" s="5" t="s">
        <v>211</v>
      </c>
      <c r="R1240" s="5">
        <v>47.0</v>
      </c>
      <c r="S1240" s="5" t="s">
        <v>1077</v>
      </c>
      <c r="T1240" s="5">
        <v>22.0</v>
      </c>
      <c r="U1240" s="5" t="s">
        <v>93</v>
      </c>
      <c r="V1240" s="5" t="s">
        <v>11374</v>
      </c>
      <c r="W1240" s="5" t="s">
        <v>52</v>
      </c>
      <c r="X1240" s="5" t="s">
        <v>52</v>
      </c>
      <c r="Y1240" s="5" t="s">
        <v>7497</v>
      </c>
      <c r="Z1240" s="5" t="s">
        <v>11375</v>
      </c>
      <c r="AA1240" s="5" t="s">
        <v>260</v>
      </c>
      <c r="AB1240" s="5" t="s">
        <v>52</v>
      </c>
      <c r="AC1240" s="5" t="s">
        <v>565</v>
      </c>
      <c r="AD1240" s="5" t="s">
        <v>566</v>
      </c>
      <c r="AE1240" s="5" t="s">
        <v>567</v>
      </c>
      <c r="AF1240" s="5" t="s">
        <v>52</v>
      </c>
      <c r="AG1240" s="5" t="s">
        <v>52</v>
      </c>
      <c r="AH1240" s="5" t="s">
        <v>568</v>
      </c>
      <c r="AI1240" s="5" t="s">
        <v>4663</v>
      </c>
      <c r="AJ1240" s="5" t="s">
        <v>11291</v>
      </c>
      <c r="AK1240" s="5" t="s">
        <v>1428</v>
      </c>
    </row>
    <row r="1241" ht="15.75" customHeight="1">
      <c r="A1241" s="5" t="s">
        <v>11376</v>
      </c>
      <c r="B1241" s="5" t="s">
        <v>11377</v>
      </c>
      <c r="C1241" s="5" t="s">
        <v>11378</v>
      </c>
      <c r="D1241" s="6">
        <v>44027.0</v>
      </c>
      <c r="E1241" s="5">
        <v>14371.0</v>
      </c>
      <c r="F1241" s="5">
        <v>6532.0</v>
      </c>
      <c r="G1241" s="5" t="s">
        <v>4673</v>
      </c>
      <c r="H1241" s="5" t="s">
        <v>171</v>
      </c>
      <c r="I1241" s="5" t="s">
        <v>6529</v>
      </c>
      <c r="J1241" s="5" t="s">
        <v>3808</v>
      </c>
      <c r="K1241" s="5" t="s">
        <v>11379</v>
      </c>
      <c r="L1241" s="5" t="s">
        <v>11380</v>
      </c>
      <c r="M1241" s="5" t="s">
        <v>11381</v>
      </c>
      <c r="N1241" s="5">
        <v>37217.0</v>
      </c>
      <c r="O1241" s="5">
        <v>1.0</v>
      </c>
      <c r="P1241" s="5" t="s">
        <v>11382</v>
      </c>
      <c r="Q1241" s="5" t="s">
        <v>244</v>
      </c>
      <c r="R1241" s="5">
        <v>471.0</v>
      </c>
      <c r="S1241" s="5" t="s">
        <v>69</v>
      </c>
      <c r="T1241" s="5">
        <v>56.0</v>
      </c>
      <c r="U1241" s="5" t="s">
        <v>70</v>
      </c>
      <c r="V1241" s="5" t="s">
        <v>11383</v>
      </c>
      <c r="W1241" s="5" t="s">
        <v>52</v>
      </c>
      <c r="X1241" s="5" t="s">
        <v>52</v>
      </c>
      <c r="Y1241" s="5" t="s">
        <v>11384</v>
      </c>
      <c r="Z1241" s="5" t="s">
        <v>11385</v>
      </c>
      <c r="AA1241" s="5" t="s">
        <v>604</v>
      </c>
      <c r="AB1241" s="5" t="s">
        <v>52</v>
      </c>
      <c r="AC1241" s="5" t="s">
        <v>72</v>
      </c>
      <c r="AD1241" s="5" t="s">
        <v>73</v>
      </c>
      <c r="AE1241" s="5" t="s">
        <v>74</v>
      </c>
      <c r="AF1241" s="5" t="s">
        <v>75</v>
      </c>
      <c r="AG1241" s="5" t="s">
        <v>76</v>
      </c>
      <c r="AH1241" s="5" t="s">
        <v>77</v>
      </c>
      <c r="AI1241" s="5" t="s">
        <v>11268</v>
      </c>
      <c r="AJ1241" s="5" t="s">
        <v>11386</v>
      </c>
      <c r="AK1241" s="5" t="s">
        <v>4683</v>
      </c>
    </row>
    <row r="1242" ht="15.75" customHeight="1">
      <c r="A1242" s="5" t="s">
        <v>11387</v>
      </c>
      <c r="B1242" s="5" t="s">
        <v>11388</v>
      </c>
      <c r="C1242" s="5" t="s">
        <v>11389</v>
      </c>
      <c r="D1242" s="6">
        <v>44026.0</v>
      </c>
      <c r="E1242" s="5">
        <v>70000.0</v>
      </c>
      <c r="F1242" s="5">
        <v>31818.0</v>
      </c>
      <c r="G1242" s="5" t="s">
        <v>706</v>
      </c>
      <c r="H1242" s="5" t="s">
        <v>1534</v>
      </c>
      <c r="I1242" s="5" t="s">
        <v>11390</v>
      </c>
      <c r="J1242" s="5" t="s">
        <v>274</v>
      </c>
      <c r="K1242" s="5" t="s">
        <v>11391</v>
      </c>
      <c r="L1242" s="5" t="s">
        <v>11392</v>
      </c>
      <c r="M1242" s="5" t="s">
        <v>11393</v>
      </c>
      <c r="N1242" s="5" t="s">
        <v>52</v>
      </c>
      <c r="O1242" s="5">
        <v>2.0</v>
      </c>
      <c r="P1242" s="5" t="s">
        <v>11394</v>
      </c>
      <c r="Q1242" s="5" t="s">
        <v>11395</v>
      </c>
      <c r="R1242" s="5">
        <v>1058.0</v>
      </c>
      <c r="S1242" s="5" t="s">
        <v>115</v>
      </c>
      <c r="T1242" s="5">
        <v>0.0</v>
      </c>
      <c r="U1242" s="5" t="s">
        <v>52</v>
      </c>
      <c r="V1242" s="5" t="s">
        <v>11396</v>
      </c>
      <c r="W1242" s="5" t="s">
        <v>71</v>
      </c>
      <c r="X1242" s="5" t="s">
        <v>52</v>
      </c>
      <c r="Y1242" s="5" t="s">
        <v>11397</v>
      </c>
      <c r="Z1242" s="5" t="s">
        <v>11398</v>
      </c>
      <c r="AA1242" s="5" t="s">
        <v>180</v>
      </c>
      <c r="AB1242" s="5" t="s">
        <v>52</v>
      </c>
      <c r="AC1242" s="5" t="s">
        <v>181</v>
      </c>
      <c r="AD1242" s="5" t="s">
        <v>182</v>
      </c>
      <c r="AE1242" s="5" t="s">
        <v>183</v>
      </c>
      <c r="AF1242" s="5" t="s">
        <v>52</v>
      </c>
      <c r="AG1242" s="5" t="s">
        <v>52</v>
      </c>
      <c r="AH1242" s="5" t="s">
        <v>184</v>
      </c>
      <c r="AI1242" s="5" t="s">
        <v>11399</v>
      </c>
      <c r="AJ1242" s="5" t="s">
        <v>11400</v>
      </c>
      <c r="AK1242" s="5" t="s">
        <v>11401</v>
      </c>
    </row>
    <row r="1243" ht="15.75" customHeight="1">
      <c r="A1243" s="5" t="s">
        <v>11402</v>
      </c>
      <c r="B1243" s="5" t="s">
        <v>11403</v>
      </c>
      <c r="C1243" s="5" t="s">
        <v>11404</v>
      </c>
      <c r="D1243" s="6">
        <v>44020.0</v>
      </c>
      <c r="E1243" s="5">
        <v>33429.0</v>
      </c>
      <c r="F1243" s="5">
        <v>15195.0</v>
      </c>
      <c r="G1243" s="5" t="s">
        <v>1419</v>
      </c>
      <c r="H1243" s="5" t="s">
        <v>1534</v>
      </c>
      <c r="I1243" s="5" t="s">
        <v>10918</v>
      </c>
      <c r="J1243" s="5" t="s">
        <v>256</v>
      </c>
      <c r="K1243" s="5" t="s">
        <v>11405</v>
      </c>
      <c r="L1243" s="5" t="s">
        <v>11406</v>
      </c>
      <c r="M1243" s="5" t="s">
        <v>11407</v>
      </c>
      <c r="N1243" s="5" t="s">
        <v>52</v>
      </c>
      <c r="O1243" s="5">
        <v>1.0</v>
      </c>
      <c r="P1243" s="5" t="s">
        <v>11408</v>
      </c>
      <c r="Q1243" s="5">
        <v>4510.0</v>
      </c>
      <c r="R1243" s="5">
        <v>43.0</v>
      </c>
      <c r="S1243" s="5" t="s">
        <v>115</v>
      </c>
      <c r="T1243" s="5">
        <v>0.0</v>
      </c>
      <c r="U1243" s="5" t="s">
        <v>52</v>
      </c>
      <c r="V1243" s="5" t="s">
        <v>11409</v>
      </c>
      <c r="W1243" s="5" t="s">
        <v>52</v>
      </c>
      <c r="X1243" s="5" t="s">
        <v>52</v>
      </c>
      <c r="Y1243" s="5" t="s">
        <v>7738</v>
      </c>
      <c r="Z1243" s="5">
        <v>254132.0</v>
      </c>
      <c r="AA1243" s="5" t="s">
        <v>2743</v>
      </c>
      <c r="AB1243" s="5" t="s">
        <v>52</v>
      </c>
      <c r="AC1243" s="5" t="s">
        <v>181</v>
      </c>
      <c r="AD1243" s="5" t="s">
        <v>182</v>
      </c>
      <c r="AE1243" s="5" t="s">
        <v>183</v>
      </c>
      <c r="AF1243" s="5" t="s">
        <v>52</v>
      </c>
      <c r="AG1243" s="5" t="s">
        <v>52</v>
      </c>
      <c r="AH1243" s="5" t="s">
        <v>184</v>
      </c>
      <c r="AI1243" s="5" t="s">
        <v>11403</v>
      </c>
      <c r="AJ1243" s="5" t="s">
        <v>11406</v>
      </c>
      <c r="AK1243" s="5" t="s">
        <v>3891</v>
      </c>
    </row>
    <row r="1244" ht="15.75" customHeight="1">
      <c r="A1244" s="5" t="s">
        <v>11410</v>
      </c>
      <c r="B1244" s="5" t="s">
        <v>11411</v>
      </c>
      <c r="C1244" s="5" t="s">
        <v>11412</v>
      </c>
      <c r="D1244" s="6">
        <v>44018.0</v>
      </c>
      <c r="E1244" s="5">
        <v>177995.0</v>
      </c>
      <c r="F1244" s="5">
        <v>80907.0</v>
      </c>
      <c r="G1244" s="5" t="s">
        <v>11413</v>
      </c>
      <c r="H1244" s="5" t="s">
        <v>2784</v>
      </c>
      <c r="I1244" s="5" t="s">
        <v>11414</v>
      </c>
      <c r="J1244" s="5" t="s">
        <v>3808</v>
      </c>
      <c r="K1244" s="5" t="s">
        <v>11415</v>
      </c>
      <c r="L1244" s="5" t="s">
        <v>11416</v>
      </c>
      <c r="M1244" s="5" t="s">
        <v>11417</v>
      </c>
      <c r="N1244" s="5">
        <v>84020.0</v>
      </c>
      <c r="O1244" s="5">
        <v>5.0</v>
      </c>
      <c r="P1244" s="5" t="s">
        <v>11418</v>
      </c>
      <c r="Q1244" s="5" t="s">
        <v>1116</v>
      </c>
      <c r="R1244" s="5">
        <v>4403.0</v>
      </c>
      <c r="S1244" s="5" t="s">
        <v>115</v>
      </c>
      <c r="T1244" s="5">
        <v>2.0</v>
      </c>
      <c r="U1244" s="5" t="s">
        <v>70</v>
      </c>
      <c r="V1244" s="5" t="s">
        <v>11419</v>
      </c>
      <c r="W1244" s="5" t="s">
        <v>52</v>
      </c>
      <c r="X1244" s="5" t="s">
        <v>52</v>
      </c>
      <c r="Y1244" s="5" t="s">
        <v>11420</v>
      </c>
      <c r="Z1244" s="5" t="s">
        <v>11421</v>
      </c>
      <c r="AA1244" s="5" t="s">
        <v>162</v>
      </c>
      <c r="AB1244" s="5" t="s">
        <v>283</v>
      </c>
      <c r="AC1244" s="5" t="s">
        <v>1230</v>
      </c>
      <c r="AD1244" s="5" t="s">
        <v>1231</v>
      </c>
      <c r="AE1244" s="5" t="s">
        <v>52</v>
      </c>
      <c r="AF1244" s="5" t="s">
        <v>52</v>
      </c>
      <c r="AG1244" s="5" t="s">
        <v>52</v>
      </c>
      <c r="AH1244" s="5" t="s">
        <v>1232</v>
      </c>
      <c r="AI1244" s="5" t="s">
        <v>11422</v>
      </c>
      <c r="AJ1244" s="5" t="s">
        <v>11423</v>
      </c>
      <c r="AK1244" s="5" t="s">
        <v>11270</v>
      </c>
    </row>
    <row r="1245" ht="15.75" customHeight="1">
      <c r="A1245" s="5" t="s">
        <v>11424</v>
      </c>
      <c r="B1245" s="5" t="s">
        <v>3483</v>
      </c>
      <c r="C1245" s="5" t="s">
        <v>3484</v>
      </c>
      <c r="D1245" s="6">
        <v>44014.0</v>
      </c>
      <c r="E1245" s="5">
        <v>501327.0</v>
      </c>
      <c r="F1245" s="5">
        <v>227876.0</v>
      </c>
      <c r="G1245" s="5" t="s">
        <v>1419</v>
      </c>
      <c r="H1245" s="5" t="s">
        <v>480</v>
      </c>
      <c r="I1245" s="5" t="s">
        <v>6349</v>
      </c>
      <c r="J1245" s="5" t="s">
        <v>256</v>
      </c>
      <c r="K1245" s="5" t="s">
        <v>11425</v>
      </c>
      <c r="L1245" s="5" t="s">
        <v>6197</v>
      </c>
      <c r="M1245" s="5" t="s">
        <v>10148</v>
      </c>
      <c r="N1245" s="5" t="s">
        <v>52</v>
      </c>
      <c r="O1245" s="5">
        <v>9.0</v>
      </c>
      <c r="P1245" s="5" t="s">
        <v>11426</v>
      </c>
      <c r="Q1245" s="5" t="s">
        <v>11427</v>
      </c>
      <c r="R1245" s="5">
        <v>535.0</v>
      </c>
      <c r="S1245" s="5" t="s">
        <v>1077</v>
      </c>
      <c r="T1245" s="5">
        <v>2.0</v>
      </c>
      <c r="U1245" s="5" t="s">
        <v>70</v>
      </c>
      <c r="V1245" s="5" t="s">
        <v>11428</v>
      </c>
      <c r="W1245" s="5" t="s">
        <v>52</v>
      </c>
      <c r="X1245" s="5" t="s">
        <v>52</v>
      </c>
      <c r="Y1245" s="5" t="s">
        <v>11322</v>
      </c>
      <c r="Z1245" s="5" t="s">
        <v>11429</v>
      </c>
      <c r="AA1245" s="5" t="s">
        <v>162</v>
      </c>
      <c r="AB1245" s="5" t="s">
        <v>52</v>
      </c>
      <c r="AC1245" s="5" t="s">
        <v>5289</v>
      </c>
      <c r="AD1245" s="5" t="s">
        <v>5290</v>
      </c>
      <c r="AE1245" s="5" t="s">
        <v>5291</v>
      </c>
      <c r="AF1245" s="5" t="s">
        <v>52</v>
      </c>
      <c r="AG1245" s="5" t="s">
        <v>52</v>
      </c>
      <c r="AH1245" s="5" t="s">
        <v>52</v>
      </c>
      <c r="AI1245" s="5" t="s">
        <v>3483</v>
      </c>
      <c r="AJ1245" s="5" t="s">
        <v>6201</v>
      </c>
      <c r="AK1245" s="5" t="s">
        <v>3481</v>
      </c>
    </row>
    <row r="1246" ht="15.75" customHeight="1">
      <c r="A1246" s="5" t="s">
        <v>11430</v>
      </c>
      <c r="B1246" s="5" t="s">
        <v>9901</v>
      </c>
      <c r="C1246" s="5" t="s">
        <v>9443</v>
      </c>
      <c r="D1246" s="6">
        <v>44013.0</v>
      </c>
      <c r="E1246" s="5">
        <v>562046.0</v>
      </c>
      <c r="F1246" s="5">
        <v>255475.0</v>
      </c>
      <c r="G1246" s="5" t="s">
        <v>1419</v>
      </c>
      <c r="H1246" s="5" t="s">
        <v>480</v>
      </c>
      <c r="I1246" s="5" t="s">
        <v>8918</v>
      </c>
      <c r="J1246" s="5" t="s">
        <v>256</v>
      </c>
      <c r="K1246" s="5" t="s">
        <v>9890</v>
      </c>
      <c r="L1246" s="5" t="s">
        <v>11431</v>
      </c>
      <c r="M1246" s="5" t="s">
        <v>11432</v>
      </c>
      <c r="N1246" s="5" t="s">
        <v>52</v>
      </c>
      <c r="O1246" s="5">
        <v>11.0</v>
      </c>
      <c r="P1246" s="5" t="s">
        <v>11433</v>
      </c>
      <c r="Q1246" s="5" t="s">
        <v>11434</v>
      </c>
      <c r="R1246" s="5">
        <v>82.0</v>
      </c>
      <c r="S1246" s="5" t="s">
        <v>115</v>
      </c>
      <c r="T1246" s="5">
        <v>288.0</v>
      </c>
      <c r="U1246" s="5" t="s">
        <v>70</v>
      </c>
      <c r="V1246" s="5" t="s">
        <v>11435</v>
      </c>
      <c r="W1246" s="5" t="s">
        <v>52</v>
      </c>
      <c r="X1246" s="5" t="s">
        <v>52</v>
      </c>
      <c r="Y1246" s="5" t="s">
        <v>11436</v>
      </c>
      <c r="Z1246" s="5" t="s">
        <v>11437</v>
      </c>
      <c r="AA1246" s="5" t="s">
        <v>604</v>
      </c>
      <c r="AB1246" s="5" t="s">
        <v>52</v>
      </c>
      <c r="AC1246" s="5" t="s">
        <v>72</v>
      </c>
      <c r="AD1246" s="5" t="s">
        <v>73</v>
      </c>
      <c r="AE1246" s="5" t="s">
        <v>74</v>
      </c>
      <c r="AF1246" s="5" t="s">
        <v>75</v>
      </c>
      <c r="AG1246" s="5" t="s">
        <v>76</v>
      </c>
      <c r="AH1246" s="5" t="s">
        <v>77</v>
      </c>
      <c r="AI1246" s="5" t="s">
        <v>11438</v>
      </c>
      <c r="AJ1246" s="5" t="s">
        <v>11439</v>
      </c>
      <c r="AK1246" s="5" t="s">
        <v>4069</v>
      </c>
    </row>
    <row r="1247" ht="15.75" customHeight="1">
      <c r="A1247" s="5" t="s">
        <v>11440</v>
      </c>
      <c r="B1247" s="5" t="s">
        <v>168</v>
      </c>
      <c r="C1247" s="5" t="s">
        <v>169</v>
      </c>
      <c r="D1247" s="6">
        <v>44012.0</v>
      </c>
      <c r="E1247" s="5">
        <v>33689.0</v>
      </c>
      <c r="F1247" s="5">
        <v>15313.0</v>
      </c>
      <c r="G1247" s="5" t="s">
        <v>3378</v>
      </c>
      <c r="H1247" s="5" t="s">
        <v>272</v>
      </c>
      <c r="I1247" s="5" t="s">
        <v>3925</v>
      </c>
      <c r="J1247" s="5" t="s">
        <v>3378</v>
      </c>
      <c r="K1247" s="5" t="s">
        <v>2798</v>
      </c>
      <c r="L1247" s="5" t="s">
        <v>11441</v>
      </c>
      <c r="M1247" s="5" t="s">
        <v>11442</v>
      </c>
      <c r="N1247" s="5" t="s">
        <v>52</v>
      </c>
      <c r="O1247" s="5">
        <v>1.0</v>
      </c>
      <c r="P1247" s="5" t="s">
        <v>11443</v>
      </c>
      <c r="Q1247" s="5">
        <v>4510.0</v>
      </c>
      <c r="R1247" s="5">
        <v>15810.0</v>
      </c>
      <c r="S1247" s="5" t="s">
        <v>115</v>
      </c>
      <c r="T1247" s="5">
        <v>0.0</v>
      </c>
      <c r="U1247" s="5" t="s">
        <v>52</v>
      </c>
      <c r="V1247" s="5" t="s">
        <v>11444</v>
      </c>
      <c r="W1247" s="5" t="s">
        <v>52</v>
      </c>
      <c r="X1247" s="5" t="s">
        <v>52</v>
      </c>
      <c r="Y1247" s="5" t="s">
        <v>11445</v>
      </c>
      <c r="Z1247" s="5" t="s">
        <v>11446</v>
      </c>
      <c r="AA1247" s="5" t="s">
        <v>260</v>
      </c>
      <c r="AB1247" s="5" t="s">
        <v>52</v>
      </c>
      <c r="AC1247" s="5" t="s">
        <v>181</v>
      </c>
      <c r="AD1247" s="5" t="s">
        <v>182</v>
      </c>
      <c r="AE1247" s="5" t="s">
        <v>183</v>
      </c>
      <c r="AF1247" s="5" t="s">
        <v>52</v>
      </c>
      <c r="AG1247" s="5" t="s">
        <v>52</v>
      </c>
      <c r="AH1247" s="5" t="s">
        <v>184</v>
      </c>
      <c r="AI1247" s="5" t="s">
        <v>168</v>
      </c>
      <c r="AJ1247" s="5" t="s">
        <v>11441</v>
      </c>
      <c r="AK1247" s="5" t="s">
        <v>185</v>
      </c>
    </row>
    <row r="1248" ht="15.75" customHeight="1">
      <c r="A1248" s="5" t="s">
        <v>11447</v>
      </c>
      <c r="B1248" s="5" t="s">
        <v>5225</v>
      </c>
      <c r="C1248" s="5" t="s">
        <v>5226</v>
      </c>
      <c r="D1248" s="6">
        <v>44010.0</v>
      </c>
      <c r="E1248" s="5">
        <v>15644.0</v>
      </c>
      <c r="F1248" s="5">
        <v>7111.0</v>
      </c>
      <c r="G1248" s="5" t="s">
        <v>719</v>
      </c>
      <c r="H1248" s="5" t="s">
        <v>149</v>
      </c>
      <c r="I1248" s="5" t="s">
        <v>11448</v>
      </c>
      <c r="J1248" s="5" t="s">
        <v>274</v>
      </c>
      <c r="K1248" s="5" t="s">
        <v>11449</v>
      </c>
      <c r="L1248" s="5" t="s">
        <v>11065</v>
      </c>
      <c r="M1248" s="5" t="s">
        <v>11450</v>
      </c>
      <c r="N1248" s="5">
        <v>30083.0</v>
      </c>
      <c r="O1248" s="5">
        <v>1.0</v>
      </c>
      <c r="P1248" s="5" t="s">
        <v>11451</v>
      </c>
      <c r="Q1248" s="5" t="s">
        <v>52</v>
      </c>
      <c r="R1248" s="5">
        <v>1154.0</v>
      </c>
      <c r="S1248" s="5" t="s">
        <v>69</v>
      </c>
      <c r="T1248" s="5">
        <v>0.0</v>
      </c>
      <c r="U1248" s="5" t="s">
        <v>93</v>
      </c>
      <c r="V1248" s="5" t="s">
        <v>11452</v>
      </c>
      <c r="W1248" s="5" t="s">
        <v>55</v>
      </c>
      <c r="X1248" s="5" t="s">
        <v>11453</v>
      </c>
      <c r="Y1248" s="5" t="s">
        <v>11454</v>
      </c>
      <c r="Z1248" s="5" t="s">
        <v>11455</v>
      </c>
      <c r="AA1248" s="5" t="s">
        <v>162</v>
      </c>
      <c r="AB1248" s="5" t="s">
        <v>52</v>
      </c>
      <c r="AC1248" s="5" t="s">
        <v>3141</v>
      </c>
      <c r="AD1248" s="5" t="s">
        <v>3142</v>
      </c>
      <c r="AE1248" s="5" t="s">
        <v>162</v>
      </c>
      <c r="AF1248" s="5" t="s">
        <v>52</v>
      </c>
      <c r="AG1248" s="5" t="s">
        <v>52</v>
      </c>
      <c r="AH1248" s="5" t="s">
        <v>3143</v>
      </c>
      <c r="AI1248" s="5" t="s">
        <v>102</v>
      </c>
      <c r="AJ1248" s="5" t="s">
        <v>102</v>
      </c>
      <c r="AK1248" s="5" t="s">
        <v>735</v>
      </c>
    </row>
    <row r="1249" ht="15.75" customHeight="1">
      <c r="A1249" s="5" t="s">
        <v>11456</v>
      </c>
      <c r="B1249" s="5" t="s">
        <v>11457</v>
      </c>
      <c r="C1249" s="5" t="s">
        <v>11457</v>
      </c>
      <c r="D1249" s="6">
        <v>44010.0</v>
      </c>
      <c r="E1249" s="5">
        <v>4402.0</v>
      </c>
      <c r="F1249" s="5">
        <v>2001.0</v>
      </c>
      <c r="G1249" s="5" t="s">
        <v>107</v>
      </c>
      <c r="H1249" s="5" t="s">
        <v>131</v>
      </c>
      <c r="I1249" s="5" t="s">
        <v>4758</v>
      </c>
      <c r="J1249" s="5" t="s">
        <v>109</v>
      </c>
      <c r="K1249" s="5" t="s">
        <v>391</v>
      </c>
      <c r="L1249" s="5" t="s">
        <v>11458</v>
      </c>
      <c r="M1249" s="5" t="s">
        <v>11459</v>
      </c>
      <c r="N1249" s="5" t="s">
        <v>2379</v>
      </c>
      <c r="O1249" s="5">
        <v>1.0</v>
      </c>
      <c r="P1249" s="5" t="s">
        <v>11460</v>
      </c>
      <c r="Q1249" s="5" t="s">
        <v>244</v>
      </c>
      <c r="R1249" s="5">
        <v>3.0</v>
      </c>
      <c r="S1249" s="5" t="s">
        <v>53</v>
      </c>
      <c r="T1249" s="5">
        <v>17.0</v>
      </c>
      <c r="U1249" s="5" t="s">
        <v>70</v>
      </c>
      <c r="V1249" s="5" t="s">
        <v>11461</v>
      </c>
      <c r="W1249" s="5" t="s">
        <v>55</v>
      </c>
      <c r="X1249" s="5" t="s">
        <v>11462</v>
      </c>
      <c r="Y1249" s="5" t="s">
        <v>5467</v>
      </c>
      <c r="Z1249" s="5">
        <v>3723986.0</v>
      </c>
      <c r="AA1249" s="5" t="s">
        <v>730</v>
      </c>
      <c r="AB1249" s="5" t="s">
        <v>52</v>
      </c>
      <c r="AC1249" s="5" t="s">
        <v>1566</v>
      </c>
      <c r="AD1249" s="5" t="s">
        <v>1567</v>
      </c>
      <c r="AE1249" s="5" t="s">
        <v>1568</v>
      </c>
      <c r="AF1249" s="5" t="s">
        <v>1569</v>
      </c>
      <c r="AG1249" s="5">
        <v>60025.0</v>
      </c>
      <c r="AH1249" s="5" t="s">
        <v>1570</v>
      </c>
      <c r="AI1249" s="5" t="s">
        <v>2164</v>
      </c>
      <c r="AJ1249" s="5" t="s">
        <v>1314</v>
      </c>
      <c r="AK1249" s="5" t="s">
        <v>2385</v>
      </c>
    </row>
    <row r="1250" ht="15.75" customHeight="1">
      <c r="A1250" s="5" t="s">
        <v>11463</v>
      </c>
      <c r="B1250" s="5" t="s">
        <v>11464</v>
      </c>
      <c r="C1250" s="5" t="s">
        <v>11465</v>
      </c>
      <c r="D1250" s="6">
        <v>44009.0</v>
      </c>
      <c r="E1250" s="5">
        <v>30690.0</v>
      </c>
      <c r="F1250" s="5">
        <v>13950.0</v>
      </c>
      <c r="G1250" s="5" t="s">
        <v>2212</v>
      </c>
      <c r="H1250" s="5" t="s">
        <v>189</v>
      </c>
      <c r="I1250" s="5" t="s">
        <v>8955</v>
      </c>
      <c r="J1250" s="5" t="s">
        <v>2214</v>
      </c>
      <c r="K1250" s="5" t="s">
        <v>7212</v>
      </c>
      <c r="L1250" s="5" t="s">
        <v>11466</v>
      </c>
      <c r="M1250" s="5" t="s">
        <v>11467</v>
      </c>
      <c r="N1250" s="5">
        <v>16154.0</v>
      </c>
      <c r="O1250" s="5">
        <v>1.0</v>
      </c>
      <c r="P1250" s="5" t="s">
        <v>11468</v>
      </c>
      <c r="Q1250" s="5" t="s">
        <v>52</v>
      </c>
      <c r="R1250" s="5">
        <v>550.0</v>
      </c>
      <c r="S1250" s="5" t="s">
        <v>157</v>
      </c>
      <c r="T1250" s="5">
        <v>30.0</v>
      </c>
      <c r="U1250" s="5" t="s">
        <v>93</v>
      </c>
      <c r="V1250" s="5" t="s">
        <v>11469</v>
      </c>
      <c r="W1250" s="5" t="s">
        <v>71</v>
      </c>
      <c r="X1250" s="5" t="s">
        <v>52</v>
      </c>
      <c r="Y1250" s="5" t="s">
        <v>11470</v>
      </c>
      <c r="Z1250" s="5" t="s">
        <v>11471</v>
      </c>
      <c r="AA1250" s="5" t="s">
        <v>2743</v>
      </c>
      <c r="AB1250" s="5" t="s">
        <v>52</v>
      </c>
      <c r="AC1250" s="5" t="s">
        <v>216</v>
      </c>
      <c r="AD1250" s="5" t="s">
        <v>217</v>
      </c>
      <c r="AE1250" s="5" t="s">
        <v>218</v>
      </c>
      <c r="AF1250" s="5" t="s">
        <v>52</v>
      </c>
      <c r="AG1250" s="5" t="s">
        <v>52</v>
      </c>
      <c r="AH1250" s="5" t="s">
        <v>52</v>
      </c>
      <c r="AI1250" s="5" t="s">
        <v>11464</v>
      </c>
      <c r="AJ1250" s="5" t="s">
        <v>11466</v>
      </c>
      <c r="AK1250" s="5" t="s">
        <v>2223</v>
      </c>
    </row>
    <row r="1251" ht="15.75" customHeight="1">
      <c r="A1251" s="5" t="s">
        <v>11472</v>
      </c>
      <c r="B1251" s="5" t="s">
        <v>11473</v>
      </c>
      <c r="C1251" s="5" t="s">
        <v>11474</v>
      </c>
      <c r="D1251" s="6">
        <v>44004.0</v>
      </c>
      <c r="E1251" s="5">
        <v>61134.0</v>
      </c>
      <c r="F1251" s="5">
        <v>27788.0</v>
      </c>
      <c r="G1251" s="5" t="s">
        <v>2481</v>
      </c>
      <c r="H1251" s="5" t="s">
        <v>189</v>
      </c>
      <c r="I1251" s="5" t="s">
        <v>8908</v>
      </c>
      <c r="J1251" s="5" t="s">
        <v>532</v>
      </c>
      <c r="K1251" s="5" t="s">
        <v>462</v>
      </c>
      <c r="L1251" s="5" t="s">
        <v>11475</v>
      </c>
      <c r="M1251" s="5" t="s">
        <v>11476</v>
      </c>
      <c r="N1251" s="5">
        <v>90045.0</v>
      </c>
      <c r="O1251" s="5">
        <v>1.0</v>
      </c>
      <c r="P1251" s="5" t="s">
        <v>11477</v>
      </c>
      <c r="Q1251" s="5">
        <v>2200.0</v>
      </c>
      <c r="R1251" s="5">
        <v>8.0</v>
      </c>
      <c r="S1251" s="5" t="s">
        <v>855</v>
      </c>
      <c r="T1251" s="5">
        <v>293.0</v>
      </c>
      <c r="U1251" s="5" t="s">
        <v>158</v>
      </c>
      <c r="V1251" s="5" t="s">
        <v>11478</v>
      </c>
      <c r="W1251" s="5" t="s">
        <v>71</v>
      </c>
      <c r="X1251" s="5" t="s">
        <v>52</v>
      </c>
      <c r="Y1251" s="5" t="s">
        <v>11479</v>
      </c>
      <c r="Z1251" s="5" t="s">
        <v>11480</v>
      </c>
      <c r="AA1251" s="5" t="s">
        <v>200</v>
      </c>
      <c r="AB1251" s="5" t="s">
        <v>52</v>
      </c>
      <c r="AC1251" s="5" t="s">
        <v>163</v>
      </c>
      <c r="AD1251" s="5" t="s">
        <v>164</v>
      </c>
      <c r="AE1251" s="5" t="s">
        <v>165</v>
      </c>
      <c r="AF1251" s="5" t="s">
        <v>52</v>
      </c>
      <c r="AG1251" s="5" t="s">
        <v>52</v>
      </c>
      <c r="AH1251" s="5" t="s">
        <v>52</v>
      </c>
      <c r="AI1251" s="5" t="s">
        <v>11473</v>
      </c>
      <c r="AJ1251" s="5" t="s">
        <v>11475</v>
      </c>
      <c r="AK1251" s="5" t="s">
        <v>11481</v>
      </c>
    </row>
    <row r="1252" ht="15.75" customHeight="1">
      <c r="A1252" s="5" t="s">
        <v>11482</v>
      </c>
      <c r="B1252" s="5" t="s">
        <v>11377</v>
      </c>
      <c r="C1252" s="5" t="s">
        <v>11483</v>
      </c>
      <c r="D1252" s="6">
        <v>44000.0</v>
      </c>
      <c r="E1252" s="5">
        <v>24171.0</v>
      </c>
      <c r="F1252" s="5">
        <v>10987.0</v>
      </c>
      <c r="G1252" s="5" t="s">
        <v>4673</v>
      </c>
      <c r="H1252" s="5" t="s">
        <v>171</v>
      </c>
      <c r="I1252" s="5" t="s">
        <v>8527</v>
      </c>
      <c r="J1252" s="5" t="s">
        <v>3808</v>
      </c>
      <c r="K1252" s="5" t="s">
        <v>11484</v>
      </c>
      <c r="L1252" s="5" t="s">
        <v>11485</v>
      </c>
      <c r="M1252" s="5" t="s">
        <v>11486</v>
      </c>
      <c r="N1252" s="5" t="s">
        <v>52</v>
      </c>
      <c r="O1252" s="5">
        <v>2.0</v>
      </c>
      <c r="P1252" s="5" t="s">
        <v>11487</v>
      </c>
      <c r="Q1252" s="5" t="s">
        <v>11488</v>
      </c>
      <c r="R1252" s="5">
        <v>554.0</v>
      </c>
      <c r="S1252" s="5" t="s">
        <v>69</v>
      </c>
      <c r="T1252" s="5">
        <v>88.0</v>
      </c>
      <c r="U1252" s="5" t="s">
        <v>70</v>
      </c>
      <c r="V1252" s="5" t="s">
        <v>11489</v>
      </c>
      <c r="W1252" s="5" t="s">
        <v>52</v>
      </c>
      <c r="X1252" s="5" t="s">
        <v>52</v>
      </c>
      <c r="Y1252" s="5" t="s">
        <v>11490</v>
      </c>
      <c r="Z1252" s="5" t="s">
        <v>11491</v>
      </c>
      <c r="AA1252" s="5" t="s">
        <v>604</v>
      </c>
      <c r="AB1252" s="5" t="s">
        <v>52</v>
      </c>
      <c r="AC1252" s="5" t="s">
        <v>72</v>
      </c>
      <c r="AD1252" s="5" t="s">
        <v>73</v>
      </c>
      <c r="AE1252" s="5" t="s">
        <v>74</v>
      </c>
      <c r="AF1252" s="5" t="s">
        <v>75</v>
      </c>
      <c r="AG1252" s="5" t="s">
        <v>76</v>
      </c>
      <c r="AH1252" s="5" t="s">
        <v>77</v>
      </c>
      <c r="AI1252" s="5" t="s">
        <v>11268</v>
      </c>
      <c r="AJ1252" s="5" t="s">
        <v>11269</v>
      </c>
      <c r="AK1252" s="5" t="s">
        <v>4683</v>
      </c>
    </row>
    <row r="1253" ht="15.75" customHeight="1">
      <c r="A1253" s="5" t="s">
        <v>11492</v>
      </c>
      <c r="B1253" s="5" t="s">
        <v>4346</v>
      </c>
      <c r="C1253" s="5" t="s">
        <v>4347</v>
      </c>
      <c r="D1253" s="6">
        <v>43999.0</v>
      </c>
      <c r="E1253" s="5">
        <v>31592.0</v>
      </c>
      <c r="F1253" s="5">
        <v>14360.0</v>
      </c>
      <c r="G1253" s="5" t="s">
        <v>3378</v>
      </c>
      <c r="H1253" s="5" t="s">
        <v>272</v>
      </c>
      <c r="I1253" s="5" t="s">
        <v>11493</v>
      </c>
      <c r="J1253" s="5" t="s">
        <v>3378</v>
      </c>
      <c r="K1253" s="5" t="s">
        <v>11494</v>
      </c>
      <c r="L1253" s="5" t="s">
        <v>9574</v>
      </c>
      <c r="M1253" s="5" t="s">
        <v>4351</v>
      </c>
      <c r="N1253" s="5">
        <v>78557.0</v>
      </c>
      <c r="O1253" s="5">
        <v>1.0</v>
      </c>
      <c r="P1253" s="5" t="s">
        <v>11495</v>
      </c>
      <c r="Q1253" s="5">
        <v>2200.0</v>
      </c>
      <c r="R1253" s="5">
        <v>828.0</v>
      </c>
      <c r="S1253" s="5" t="s">
        <v>115</v>
      </c>
      <c r="T1253" s="5">
        <v>0.0</v>
      </c>
      <c r="U1253" s="5" t="s">
        <v>52</v>
      </c>
      <c r="V1253" s="5" t="s">
        <v>11496</v>
      </c>
      <c r="W1253" s="5" t="s">
        <v>71</v>
      </c>
      <c r="X1253" s="5" t="s">
        <v>52</v>
      </c>
      <c r="Y1253" s="5" t="s">
        <v>11497</v>
      </c>
      <c r="Z1253" s="5" t="s">
        <v>11498</v>
      </c>
      <c r="AA1253" s="5" t="s">
        <v>1734</v>
      </c>
      <c r="AB1253" s="5" t="s">
        <v>283</v>
      </c>
      <c r="AC1253" s="5" t="s">
        <v>181</v>
      </c>
      <c r="AD1253" s="5" t="s">
        <v>182</v>
      </c>
      <c r="AE1253" s="5" t="s">
        <v>183</v>
      </c>
      <c r="AF1253" s="5" t="s">
        <v>52</v>
      </c>
      <c r="AG1253" s="5" t="s">
        <v>52</v>
      </c>
      <c r="AH1253" s="5" t="s">
        <v>184</v>
      </c>
      <c r="AI1253" s="5" t="s">
        <v>4346</v>
      </c>
      <c r="AJ1253" s="5" t="s">
        <v>9574</v>
      </c>
      <c r="AK1253" s="5" t="s">
        <v>6260</v>
      </c>
    </row>
    <row r="1254" ht="15.75" customHeight="1">
      <c r="A1254" s="5" t="s">
        <v>11499</v>
      </c>
      <c r="B1254" s="5" t="s">
        <v>11500</v>
      </c>
      <c r="C1254" s="5" t="s">
        <v>11501</v>
      </c>
      <c r="D1254" s="6">
        <v>43999.0</v>
      </c>
      <c r="E1254" s="5">
        <v>178074.0</v>
      </c>
      <c r="F1254" s="5">
        <v>80943.0</v>
      </c>
      <c r="G1254" s="5" t="s">
        <v>1419</v>
      </c>
      <c r="H1254" s="5" t="s">
        <v>480</v>
      </c>
      <c r="I1254" s="5" t="s">
        <v>11502</v>
      </c>
      <c r="J1254" s="5" t="s">
        <v>256</v>
      </c>
      <c r="K1254" s="5" t="s">
        <v>3678</v>
      </c>
      <c r="L1254" s="5" t="s">
        <v>11503</v>
      </c>
      <c r="M1254" s="5" t="s">
        <v>11504</v>
      </c>
      <c r="N1254" s="5" t="s">
        <v>52</v>
      </c>
      <c r="O1254" s="5">
        <v>3.0</v>
      </c>
      <c r="P1254" s="5" t="s">
        <v>11505</v>
      </c>
      <c r="Q1254" s="5" t="s">
        <v>2229</v>
      </c>
      <c r="R1254" s="5">
        <v>25.0</v>
      </c>
      <c r="S1254" s="5" t="s">
        <v>53</v>
      </c>
      <c r="T1254" s="5">
        <v>4707.0</v>
      </c>
      <c r="U1254" s="5" t="s">
        <v>158</v>
      </c>
      <c r="V1254" s="5" t="s">
        <v>11506</v>
      </c>
      <c r="W1254" s="5" t="s">
        <v>52</v>
      </c>
      <c r="X1254" s="5" t="s">
        <v>52</v>
      </c>
      <c r="Y1254" s="5" t="s">
        <v>11507</v>
      </c>
      <c r="Z1254" s="5" t="s">
        <v>11508</v>
      </c>
      <c r="AA1254" s="5" t="s">
        <v>200</v>
      </c>
      <c r="AB1254" s="5" t="s">
        <v>52</v>
      </c>
      <c r="AC1254" s="5" t="s">
        <v>163</v>
      </c>
      <c r="AD1254" s="5" t="s">
        <v>164</v>
      </c>
      <c r="AE1254" s="5" t="s">
        <v>165</v>
      </c>
      <c r="AF1254" s="5" t="s">
        <v>52</v>
      </c>
      <c r="AG1254" s="5" t="s">
        <v>52</v>
      </c>
      <c r="AH1254" s="5" t="s">
        <v>52</v>
      </c>
      <c r="AI1254" s="5" t="s">
        <v>11509</v>
      </c>
      <c r="AJ1254" s="5" t="s">
        <v>11510</v>
      </c>
      <c r="AK1254" s="5" t="s">
        <v>11511</v>
      </c>
    </row>
    <row r="1255" ht="15.75" customHeight="1">
      <c r="A1255" s="5" t="s">
        <v>11512</v>
      </c>
      <c r="B1255" s="5" t="s">
        <v>11513</v>
      </c>
      <c r="C1255" s="5" t="s">
        <v>11514</v>
      </c>
      <c r="D1255" s="6">
        <v>43988.0</v>
      </c>
      <c r="E1255" s="5">
        <v>24816.0</v>
      </c>
      <c r="F1255" s="5">
        <v>11280.0</v>
      </c>
      <c r="G1255" s="5" t="s">
        <v>170</v>
      </c>
      <c r="H1255" s="5" t="s">
        <v>1534</v>
      </c>
      <c r="I1255" s="5" t="s">
        <v>11515</v>
      </c>
      <c r="J1255" s="5" t="s">
        <v>170</v>
      </c>
      <c r="K1255" s="5" t="s">
        <v>11516</v>
      </c>
      <c r="L1255" s="5" t="s">
        <v>11517</v>
      </c>
      <c r="M1255" s="5" t="s">
        <v>11518</v>
      </c>
      <c r="N1255" s="5">
        <v>21320.0</v>
      </c>
      <c r="O1255" s="5">
        <v>1.0</v>
      </c>
      <c r="P1255" s="5" t="s">
        <v>11519</v>
      </c>
      <c r="Q1255" s="5" t="s">
        <v>52</v>
      </c>
      <c r="R1255" s="5">
        <v>377.0</v>
      </c>
      <c r="S1255" s="5" t="s">
        <v>115</v>
      </c>
      <c r="T1255" s="5">
        <v>0.0</v>
      </c>
      <c r="U1255" s="5" t="s">
        <v>52</v>
      </c>
      <c r="V1255" s="5" t="s">
        <v>11520</v>
      </c>
      <c r="W1255" s="5" t="s">
        <v>71</v>
      </c>
      <c r="X1255" s="5" t="s">
        <v>52</v>
      </c>
      <c r="Y1255" s="5" t="s">
        <v>11521</v>
      </c>
      <c r="Z1255" s="5" t="s">
        <v>11522</v>
      </c>
      <c r="AA1255" s="5" t="s">
        <v>162</v>
      </c>
      <c r="AB1255" s="5" t="s">
        <v>52</v>
      </c>
      <c r="AC1255" s="5" t="s">
        <v>181</v>
      </c>
      <c r="AD1255" s="5" t="s">
        <v>182</v>
      </c>
      <c r="AE1255" s="5" t="s">
        <v>183</v>
      </c>
      <c r="AF1255" s="5" t="s">
        <v>52</v>
      </c>
      <c r="AG1255" s="5" t="s">
        <v>52</v>
      </c>
      <c r="AH1255" s="5" t="s">
        <v>184</v>
      </c>
      <c r="AI1255" s="5" t="s">
        <v>2164</v>
      </c>
      <c r="AJ1255" s="5" t="s">
        <v>4225</v>
      </c>
      <c r="AK1255" s="5" t="s">
        <v>11523</v>
      </c>
    </row>
    <row r="1256" ht="15.75" customHeight="1">
      <c r="A1256" s="5" t="s">
        <v>11524</v>
      </c>
      <c r="B1256" s="5" t="s">
        <v>1144</v>
      </c>
      <c r="C1256" s="5" t="s">
        <v>204</v>
      </c>
      <c r="D1256" s="6">
        <v>43988.0</v>
      </c>
      <c r="E1256" s="5">
        <v>94286.0</v>
      </c>
      <c r="F1256" s="5">
        <v>42857.0</v>
      </c>
      <c r="G1256" s="5" t="s">
        <v>188</v>
      </c>
      <c r="H1256" s="5" t="s">
        <v>205</v>
      </c>
      <c r="I1256" s="5" t="s">
        <v>2403</v>
      </c>
      <c r="J1256" s="5" t="s">
        <v>191</v>
      </c>
      <c r="K1256" s="5" t="s">
        <v>192</v>
      </c>
      <c r="L1256" s="5" t="s">
        <v>11525</v>
      </c>
      <c r="M1256" s="5" t="s">
        <v>10590</v>
      </c>
      <c r="N1256" s="5" t="s">
        <v>9789</v>
      </c>
      <c r="O1256" s="5">
        <v>2.0</v>
      </c>
      <c r="P1256" s="5" t="s">
        <v>11526</v>
      </c>
      <c r="Q1256" s="5" t="s">
        <v>195</v>
      </c>
      <c r="R1256" s="5">
        <v>7128.0</v>
      </c>
      <c r="S1256" s="5" t="s">
        <v>53</v>
      </c>
      <c r="T1256" s="5">
        <v>70.0</v>
      </c>
      <c r="U1256" s="5" t="s">
        <v>70</v>
      </c>
      <c r="V1256" s="5" t="s">
        <v>11527</v>
      </c>
      <c r="W1256" s="5" t="s">
        <v>52</v>
      </c>
      <c r="X1256" s="5" t="s">
        <v>52</v>
      </c>
      <c r="Y1256" s="5" t="s">
        <v>11528</v>
      </c>
      <c r="Z1256" s="5" t="s">
        <v>11529</v>
      </c>
      <c r="AA1256" s="5" t="s">
        <v>235</v>
      </c>
      <c r="AB1256" s="5" t="s">
        <v>52</v>
      </c>
      <c r="AC1256" s="5" t="s">
        <v>3723</v>
      </c>
      <c r="AD1256" s="5" t="s">
        <v>3724</v>
      </c>
      <c r="AE1256" s="5" t="s">
        <v>3725</v>
      </c>
      <c r="AF1256" s="5" t="s">
        <v>52</v>
      </c>
      <c r="AG1256" s="5" t="s">
        <v>3726</v>
      </c>
      <c r="AH1256" s="5" t="s">
        <v>3727</v>
      </c>
      <c r="AI1256" s="5" t="s">
        <v>1144</v>
      </c>
      <c r="AJ1256" s="5" t="s">
        <v>10594</v>
      </c>
      <c r="AK1256" s="5" t="s">
        <v>3729</v>
      </c>
    </row>
    <row r="1257" ht="15.75" customHeight="1">
      <c r="A1257" s="5" t="s">
        <v>11530</v>
      </c>
      <c r="B1257" s="5" t="s">
        <v>11356</v>
      </c>
      <c r="C1257" s="5" t="s">
        <v>9211</v>
      </c>
      <c r="D1257" s="6">
        <v>43981.0</v>
      </c>
      <c r="E1257" s="5">
        <v>43824.0</v>
      </c>
      <c r="F1257" s="5">
        <v>19920.0</v>
      </c>
      <c r="G1257" s="5" t="s">
        <v>2967</v>
      </c>
      <c r="H1257" s="5" t="s">
        <v>149</v>
      </c>
      <c r="I1257" s="5" t="s">
        <v>11531</v>
      </c>
      <c r="J1257" s="5" t="s">
        <v>1460</v>
      </c>
      <c r="K1257" s="5" t="s">
        <v>744</v>
      </c>
      <c r="L1257" s="5" t="s">
        <v>11358</v>
      </c>
      <c r="M1257" s="5" t="s">
        <v>11359</v>
      </c>
      <c r="N1257" s="5">
        <v>30327.0</v>
      </c>
      <c r="O1257" s="5">
        <v>1.0</v>
      </c>
      <c r="P1257" s="5" t="s">
        <v>11532</v>
      </c>
      <c r="Q1257" s="5">
        <v>4500.0</v>
      </c>
      <c r="R1257" s="5">
        <v>9.0</v>
      </c>
      <c r="S1257" s="5" t="s">
        <v>115</v>
      </c>
      <c r="T1257" s="5">
        <v>0.0</v>
      </c>
      <c r="U1257" s="5" t="s">
        <v>70</v>
      </c>
      <c r="V1257" s="5" t="s">
        <v>11533</v>
      </c>
      <c r="W1257" s="5" t="s">
        <v>52</v>
      </c>
      <c r="X1257" s="5" t="s">
        <v>52</v>
      </c>
      <c r="Y1257" s="5" t="s">
        <v>11534</v>
      </c>
      <c r="Z1257" s="5" t="s">
        <v>11535</v>
      </c>
      <c r="AA1257" s="5" t="s">
        <v>881</v>
      </c>
      <c r="AB1257" s="5" t="s">
        <v>52</v>
      </c>
      <c r="AC1257" s="5" t="s">
        <v>398</v>
      </c>
      <c r="AD1257" s="5" t="s">
        <v>399</v>
      </c>
      <c r="AE1257" s="5" t="s">
        <v>400</v>
      </c>
      <c r="AF1257" s="5" t="s">
        <v>401</v>
      </c>
      <c r="AG1257" s="5">
        <v>23502.0</v>
      </c>
      <c r="AH1257" s="5" t="s">
        <v>402</v>
      </c>
      <c r="AI1257" s="5" t="s">
        <v>11364</v>
      </c>
      <c r="AJ1257" s="5" t="s">
        <v>11365</v>
      </c>
      <c r="AK1257" s="5" t="s">
        <v>11366</v>
      </c>
    </row>
    <row r="1258" ht="15.75" customHeight="1">
      <c r="A1258" s="5" t="s">
        <v>11536</v>
      </c>
      <c r="B1258" s="5" t="s">
        <v>11537</v>
      </c>
      <c r="C1258" s="5" t="s">
        <v>11538</v>
      </c>
      <c r="D1258" s="6">
        <v>43980.0</v>
      </c>
      <c r="E1258" s="5">
        <v>53488.0</v>
      </c>
      <c r="F1258" s="5">
        <v>24313.0</v>
      </c>
      <c r="G1258" s="5" t="s">
        <v>2967</v>
      </c>
      <c r="H1258" s="5" t="s">
        <v>272</v>
      </c>
      <c r="I1258" s="5" t="s">
        <v>11539</v>
      </c>
      <c r="J1258" s="5" t="s">
        <v>1460</v>
      </c>
      <c r="K1258" s="5" t="s">
        <v>462</v>
      </c>
      <c r="L1258" s="5" t="s">
        <v>11540</v>
      </c>
      <c r="M1258" s="5" t="s">
        <v>11541</v>
      </c>
      <c r="N1258" s="5" t="s">
        <v>52</v>
      </c>
      <c r="O1258" s="5">
        <v>1.0</v>
      </c>
      <c r="P1258" s="5" t="s">
        <v>11542</v>
      </c>
      <c r="Q1258" s="5">
        <v>4500.0</v>
      </c>
      <c r="R1258" s="5">
        <v>1390.0</v>
      </c>
      <c r="S1258" s="5" t="s">
        <v>53</v>
      </c>
      <c r="T1258" s="5">
        <v>0.0</v>
      </c>
      <c r="U1258" s="5" t="s">
        <v>158</v>
      </c>
      <c r="V1258" s="5" t="s">
        <v>11543</v>
      </c>
      <c r="W1258" s="5" t="s">
        <v>52</v>
      </c>
      <c r="X1258" s="5" t="s">
        <v>52</v>
      </c>
      <c r="Y1258" s="5" t="s">
        <v>11544</v>
      </c>
      <c r="Z1258" s="5" t="s">
        <v>11545</v>
      </c>
      <c r="AA1258" s="5" t="s">
        <v>9547</v>
      </c>
      <c r="AB1258" s="5" t="s">
        <v>52</v>
      </c>
      <c r="AC1258" s="5" t="s">
        <v>163</v>
      </c>
      <c r="AD1258" s="5" t="s">
        <v>164</v>
      </c>
      <c r="AE1258" s="5" t="s">
        <v>165</v>
      </c>
      <c r="AF1258" s="5" t="s">
        <v>52</v>
      </c>
      <c r="AG1258" s="5" t="s">
        <v>52</v>
      </c>
      <c r="AH1258" s="5" t="s">
        <v>52</v>
      </c>
      <c r="AI1258" s="5" t="s">
        <v>11546</v>
      </c>
      <c r="AJ1258" s="5" t="s">
        <v>11547</v>
      </c>
      <c r="AK1258" s="5" t="s">
        <v>8115</v>
      </c>
    </row>
    <row r="1259" ht="15.75" customHeight="1">
      <c r="A1259" s="5" t="s">
        <v>11548</v>
      </c>
      <c r="B1259" s="5" t="s">
        <v>11549</v>
      </c>
      <c r="C1259" s="5" t="s">
        <v>102</v>
      </c>
      <c r="D1259" s="6">
        <v>43978.0</v>
      </c>
      <c r="E1259" s="5">
        <v>41461.0</v>
      </c>
      <c r="F1259" s="5">
        <v>18846.0</v>
      </c>
      <c r="G1259" s="5" t="s">
        <v>963</v>
      </c>
      <c r="H1259" s="5" t="s">
        <v>189</v>
      </c>
      <c r="I1259" s="5" t="s">
        <v>11550</v>
      </c>
      <c r="J1259" s="5" t="s">
        <v>965</v>
      </c>
      <c r="K1259" s="5" t="s">
        <v>11551</v>
      </c>
      <c r="L1259" s="5" t="s">
        <v>11552</v>
      </c>
      <c r="M1259" s="5" t="s">
        <v>102</v>
      </c>
      <c r="N1259" s="5">
        <v>60004.0</v>
      </c>
      <c r="O1259" s="5">
        <v>1.0</v>
      </c>
      <c r="P1259" s="5" t="s">
        <v>11553</v>
      </c>
      <c r="Q1259" s="5">
        <v>4310.0</v>
      </c>
      <c r="R1259" s="5">
        <v>900.0</v>
      </c>
      <c r="S1259" s="5" t="s">
        <v>196</v>
      </c>
      <c r="T1259" s="5">
        <v>34.0</v>
      </c>
      <c r="U1259" s="5" t="s">
        <v>93</v>
      </c>
      <c r="V1259" s="5" t="s">
        <v>11554</v>
      </c>
      <c r="W1259" s="5" t="s">
        <v>52</v>
      </c>
      <c r="X1259" s="5" t="s">
        <v>52</v>
      </c>
      <c r="Y1259" s="5" t="s">
        <v>11555</v>
      </c>
      <c r="Z1259" s="5" t="s">
        <v>11556</v>
      </c>
      <c r="AA1259" s="5" t="s">
        <v>235</v>
      </c>
      <c r="AB1259" s="5" t="s">
        <v>52</v>
      </c>
      <c r="AC1259" s="5" t="s">
        <v>216</v>
      </c>
      <c r="AD1259" s="5" t="s">
        <v>217</v>
      </c>
      <c r="AE1259" s="5" t="s">
        <v>218</v>
      </c>
      <c r="AF1259" s="5" t="s">
        <v>52</v>
      </c>
      <c r="AG1259" s="5" t="s">
        <v>52</v>
      </c>
      <c r="AH1259" s="5" t="s">
        <v>52</v>
      </c>
      <c r="AI1259" s="5" t="s">
        <v>11557</v>
      </c>
      <c r="AJ1259" s="5" t="s">
        <v>11558</v>
      </c>
      <c r="AK1259" s="5" t="s">
        <v>11559</v>
      </c>
    </row>
    <row r="1260" ht="15.75" customHeight="1">
      <c r="A1260" s="5" t="s">
        <v>11560</v>
      </c>
      <c r="B1260" s="5" t="s">
        <v>3483</v>
      </c>
      <c r="C1260" s="5" t="s">
        <v>3484</v>
      </c>
      <c r="D1260" s="6">
        <v>43972.0</v>
      </c>
      <c r="E1260" s="5">
        <v>439826.0</v>
      </c>
      <c r="F1260" s="5">
        <v>199921.0</v>
      </c>
      <c r="G1260" s="5" t="s">
        <v>1419</v>
      </c>
      <c r="H1260" s="5" t="s">
        <v>480</v>
      </c>
      <c r="I1260" s="5" t="s">
        <v>11561</v>
      </c>
      <c r="J1260" s="5" t="s">
        <v>256</v>
      </c>
      <c r="K1260" s="5" t="s">
        <v>7265</v>
      </c>
      <c r="L1260" s="5" t="s">
        <v>6197</v>
      </c>
      <c r="M1260" s="5" t="s">
        <v>10148</v>
      </c>
      <c r="N1260" s="5" t="s">
        <v>52</v>
      </c>
      <c r="O1260" s="5">
        <v>8.0</v>
      </c>
      <c r="P1260" s="5" t="s">
        <v>11562</v>
      </c>
      <c r="Q1260" s="5" t="s">
        <v>11563</v>
      </c>
      <c r="R1260" s="5">
        <v>507.0</v>
      </c>
      <c r="S1260" s="5" t="s">
        <v>1077</v>
      </c>
      <c r="T1260" s="5">
        <v>1.0</v>
      </c>
      <c r="U1260" s="5" t="s">
        <v>70</v>
      </c>
      <c r="V1260" s="5" t="s">
        <v>11564</v>
      </c>
      <c r="W1260" s="5" t="s">
        <v>52</v>
      </c>
      <c r="X1260" s="5" t="s">
        <v>52</v>
      </c>
      <c r="Y1260" s="5" t="s">
        <v>6672</v>
      </c>
      <c r="Z1260" s="5" t="s">
        <v>11565</v>
      </c>
      <c r="AA1260" s="5" t="s">
        <v>1426</v>
      </c>
      <c r="AB1260" s="5" t="s">
        <v>52</v>
      </c>
      <c r="AC1260" s="5" t="s">
        <v>5289</v>
      </c>
      <c r="AD1260" s="5" t="s">
        <v>5290</v>
      </c>
      <c r="AE1260" s="5" t="s">
        <v>5291</v>
      </c>
      <c r="AF1260" s="5" t="s">
        <v>52</v>
      </c>
      <c r="AG1260" s="5" t="s">
        <v>52</v>
      </c>
      <c r="AH1260" s="5" t="s">
        <v>52</v>
      </c>
      <c r="AI1260" s="5" t="s">
        <v>3483</v>
      </c>
      <c r="AJ1260" s="5" t="s">
        <v>6201</v>
      </c>
      <c r="AK1260" s="5" t="s">
        <v>3481</v>
      </c>
    </row>
    <row r="1261" ht="15.75" customHeight="1">
      <c r="A1261" s="5" t="s">
        <v>11566</v>
      </c>
      <c r="B1261" s="5" t="s">
        <v>4296</v>
      </c>
      <c r="C1261" s="5" t="s">
        <v>4297</v>
      </c>
      <c r="D1261" s="6">
        <v>43966.0</v>
      </c>
      <c r="E1261" s="5">
        <v>127468.0</v>
      </c>
      <c r="F1261" s="5">
        <v>57940.0</v>
      </c>
      <c r="G1261" s="5" t="s">
        <v>634</v>
      </c>
      <c r="H1261" s="5" t="s">
        <v>171</v>
      </c>
      <c r="I1261" s="5" t="s">
        <v>11567</v>
      </c>
      <c r="J1261" s="5" t="s">
        <v>274</v>
      </c>
      <c r="K1261" s="5" t="s">
        <v>11568</v>
      </c>
      <c r="L1261" s="5" t="s">
        <v>11569</v>
      </c>
      <c r="M1261" s="5" t="s">
        <v>11570</v>
      </c>
      <c r="N1261" s="5">
        <v>64161.0</v>
      </c>
      <c r="O1261" s="5">
        <v>4.0</v>
      </c>
      <c r="P1261" s="5" t="s">
        <v>11571</v>
      </c>
      <c r="Q1261" s="5" t="s">
        <v>666</v>
      </c>
      <c r="R1261" s="5">
        <v>3578.0</v>
      </c>
      <c r="S1261" s="5" t="s">
        <v>115</v>
      </c>
      <c r="T1261" s="5">
        <v>2.0</v>
      </c>
      <c r="U1261" s="5" t="s">
        <v>70</v>
      </c>
      <c r="V1261" s="5" t="s">
        <v>11572</v>
      </c>
      <c r="W1261" s="5" t="s">
        <v>52</v>
      </c>
      <c r="X1261" s="5" t="s">
        <v>52</v>
      </c>
      <c r="Y1261" s="5" t="s">
        <v>11573</v>
      </c>
      <c r="Z1261" s="5" t="s">
        <v>11574</v>
      </c>
      <c r="AA1261" s="5" t="s">
        <v>59</v>
      </c>
      <c r="AB1261" s="5" t="s">
        <v>283</v>
      </c>
      <c r="AC1261" s="5" t="s">
        <v>1230</v>
      </c>
      <c r="AD1261" s="5" t="s">
        <v>1231</v>
      </c>
      <c r="AE1261" s="5" t="s">
        <v>52</v>
      </c>
      <c r="AF1261" s="5" t="s">
        <v>52</v>
      </c>
      <c r="AG1261" s="5" t="s">
        <v>52</v>
      </c>
      <c r="AH1261" s="5" t="s">
        <v>1232</v>
      </c>
      <c r="AI1261" s="5" t="s">
        <v>4296</v>
      </c>
      <c r="AJ1261" s="5" t="s">
        <v>11575</v>
      </c>
      <c r="AK1261" s="5" t="s">
        <v>1874</v>
      </c>
    </row>
    <row r="1262" ht="15.75" customHeight="1">
      <c r="A1262" s="5" t="s">
        <v>11576</v>
      </c>
      <c r="B1262" s="5" t="s">
        <v>11577</v>
      </c>
      <c r="C1262" s="5" t="s">
        <v>11578</v>
      </c>
      <c r="D1262" s="6">
        <v>43965.0</v>
      </c>
      <c r="E1262" s="5">
        <v>10784.0</v>
      </c>
      <c r="F1262" s="5">
        <v>4902.0</v>
      </c>
      <c r="G1262" s="5" t="s">
        <v>963</v>
      </c>
      <c r="H1262" s="5" t="s">
        <v>171</v>
      </c>
      <c r="I1262" s="5" t="s">
        <v>11579</v>
      </c>
      <c r="J1262" s="5" t="s">
        <v>965</v>
      </c>
      <c r="K1262" s="5" t="s">
        <v>11580</v>
      </c>
      <c r="L1262" s="5" t="s">
        <v>11581</v>
      </c>
      <c r="M1262" s="5" t="s">
        <v>11582</v>
      </c>
      <c r="N1262" s="5">
        <v>24060.0</v>
      </c>
      <c r="O1262" s="5">
        <v>1.0</v>
      </c>
      <c r="P1262" s="5" t="s">
        <v>11583</v>
      </c>
      <c r="Q1262" s="5" t="s">
        <v>52</v>
      </c>
      <c r="R1262" s="5">
        <v>8.0</v>
      </c>
      <c r="S1262" s="5" t="s">
        <v>53</v>
      </c>
      <c r="T1262" s="5">
        <v>8.0</v>
      </c>
      <c r="U1262" s="5" t="s">
        <v>70</v>
      </c>
      <c r="V1262" s="5" t="s">
        <v>11584</v>
      </c>
      <c r="W1262" s="5" t="s">
        <v>55</v>
      </c>
      <c r="X1262" s="5" t="s">
        <v>11585</v>
      </c>
      <c r="Y1262" s="5" t="s">
        <v>11397</v>
      </c>
      <c r="Z1262" s="5" t="s">
        <v>11586</v>
      </c>
      <c r="AA1262" s="5" t="s">
        <v>2743</v>
      </c>
      <c r="AB1262" s="5" t="s">
        <v>52</v>
      </c>
      <c r="AC1262" s="5" t="s">
        <v>11587</v>
      </c>
      <c r="AD1262" s="5" t="s">
        <v>11588</v>
      </c>
      <c r="AE1262" s="5" t="s">
        <v>11589</v>
      </c>
      <c r="AF1262" s="5" t="s">
        <v>863</v>
      </c>
      <c r="AG1262" s="5">
        <v>90248.0</v>
      </c>
      <c r="AH1262" s="5" t="s">
        <v>11590</v>
      </c>
      <c r="AI1262" s="5" t="s">
        <v>11577</v>
      </c>
      <c r="AJ1262" s="5" t="s">
        <v>11581</v>
      </c>
      <c r="AK1262" s="5" t="s">
        <v>2594</v>
      </c>
    </row>
    <row r="1263" ht="15.75" customHeight="1">
      <c r="A1263" s="5" t="s">
        <v>11591</v>
      </c>
      <c r="B1263" s="5" t="s">
        <v>168</v>
      </c>
      <c r="C1263" s="5" t="s">
        <v>169</v>
      </c>
      <c r="D1263" s="6">
        <v>43963.0</v>
      </c>
      <c r="E1263" s="5">
        <v>36441.0</v>
      </c>
      <c r="F1263" s="5">
        <v>16564.0</v>
      </c>
      <c r="G1263" s="5" t="s">
        <v>170</v>
      </c>
      <c r="H1263" s="5" t="s">
        <v>272</v>
      </c>
      <c r="I1263" s="5" t="s">
        <v>3435</v>
      </c>
      <c r="J1263" s="5" t="s">
        <v>170</v>
      </c>
      <c r="K1263" s="5" t="s">
        <v>3712</v>
      </c>
      <c r="L1263" s="5" t="s">
        <v>11441</v>
      </c>
      <c r="M1263" s="5" t="s">
        <v>8407</v>
      </c>
      <c r="N1263" s="5" t="s">
        <v>52</v>
      </c>
      <c r="O1263" s="5">
        <v>1.0</v>
      </c>
      <c r="P1263" s="5" t="s">
        <v>11592</v>
      </c>
      <c r="Q1263" s="5">
        <v>4510.0</v>
      </c>
      <c r="R1263" s="5">
        <v>15360.0</v>
      </c>
      <c r="S1263" s="5" t="s">
        <v>115</v>
      </c>
      <c r="T1263" s="5">
        <v>0.0</v>
      </c>
      <c r="U1263" s="5" t="s">
        <v>52</v>
      </c>
      <c r="V1263" s="5" t="s">
        <v>11593</v>
      </c>
      <c r="W1263" s="5" t="s">
        <v>52</v>
      </c>
      <c r="X1263" s="5" t="s">
        <v>52</v>
      </c>
      <c r="Y1263" s="5" t="s">
        <v>11594</v>
      </c>
      <c r="Z1263" s="5" t="s">
        <v>11595</v>
      </c>
      <c r="AA1263" s="5" t="s">
        <v>162</v>
      </c>
      <c r="AB1263" s="5" t="s">
        <v>52</v>
      </c>
      <c r="AC1263" s="5" t="s">
        <v>181</v>
      </c>
      <c r="AD1263" s="5" t="s">
        <v>182</v>
      </c>
      <c r="AE1263" s="5" t="s">
        <v>183</v>
      </c>
      <c r="AF1263" s="5" t="s">
        <v>52</v>
      </c>
      <c r="AG1263" s="5" t="s">
        <v>52</v>
      </c>
      <c r="AH1263" s="5" t="s">
        <v>184</v>
      </c>
      <c r="AI1263" s="5" t="s">
        <v>168</v>
      </c>
      <c r="AJ1263" s="5" t="s">
        <v>11441</v>
      </c>
      <c r="AK1263" s="5" t="s">
        <v>185</v>
      </c>
    </row>
    <row r="1264" ht="15.75" customHeight="1">
      <c r="A1264" s="5" t="s">
        <v>11596</v>
      </c>
      <c r="B1264" s="5" t="s">
        <v>11597</v>
      </c>
      <c r="C1264" s="5" t="s">
        <v>11598</v>
      </c>
      <c r="D1264" s="6">
        <v>43957.0</v>
      </c>
      <c r="E1264" s="5">
        <v>49579.0</v>
      </c>
      <c r="F1264" s="5">
        <v>22536.0</v>
      </c>
      <c r="G1264" s="5" t="s">
        <v>706</v>
      </c>
      <c r="H1264" s="5" t="s">
        <v>189</v>
      </c>
      <c r="I1264" s="5" t="s">
        <v>4707</v>
      </c>
      <c r="J1264" s="5" t="s">
        <v>274</v>
      </c>
      <c r="K1264" s="5" t="s">
        <v>11599</v>
      </c>
      <c r="L1264" s="5" t="s">
        <v>11600</v>
      </c>
      <c r="M1264" s="5" t="s">
        <v>11601</v>
      </c>
      <c r="N1264" s="5">
        <v>14200.0</v>
      </c>
      <c r="O1264" s="5">
        <v>1.0</v>
      </c>
      <c r="P1264" s="5" t="s">
        <v>11602</v>
      </c>
      <c r="Q1264" s="5">
        <v>2210.0</v>
      </c>
      <c r="R1264" s="5">
        <v>20.0</v>
      </c>
      <c r="S1264" s="5" t="s">
        <v>374</v>
      </c>
      <c r="T1264" s="5">
        <v>28.0</v>
      </c>
      <c r="U1264" s="5" t="s">
        <v>93</v>
      </c>
      <c r="V1264" s="5" t="s">
        <v>11603</v>
      </c>
      <c r="W1264" s="5" t="s">
        <v>52</v>
      </c>
      <c r="X1264" s="5" t="s">
        <v>52</v>
      </c>
      <c r="Y1264" s="5" t="s">
        <v>2520</v>
      </c>
      <c r="Z1264" s="5" t="s">
        <v>11604</v>
      </c>
      <c r="AA1264" s="5" t="s">
        <v>260</v>
      </c>
      <c r="AB1264" s="5" t="s">
        <v>52</v>
      </c>
      <c r="AC1264" s="5" t="s">
        <v>216</v>
      </c>
      <c r="AD1264" s="5" t="s">
        <v>217</v>
      </c>
      <c r="AE1264" s="5" t="s">
        <v>218</v>
      </c>
      <c r="AF1264" s="5" t="s">
        <v>52</v>
      </c>
      <c r="AG1264" s="5" t="s">
        <v>52</v>
      </c>
      <c r="AH1264" s="5" t="s">
        <v>52</v>
      </c>
      <c r="AI1264" s="5" t="s">
        <v>11597</v>
      </c>
      <c r="AJ1264" s="5" t="s">
        <v>11600</v>
      </c>
      <c r="AK1264" s="5" t="s">
        <v>715</v>
      </c>
    </row>
    <row r="1265" ht="15.75" customHeight="1">
      <c r="A1265" s="5" t="s">
        <v>11605</v>
      </c>
      <c r="B1265" s="5" t="s">
        <v>3483</v>
      </c>
      <c r="C1265" s="5" t="s">
        <v>3484</v>
      </c>
      <c r="D1265" s="6">
        <v>43956.0</v>
      </c>
      <c r="E1265" s="5">
        <v>513966.0</v>
      </c>
      <c r="F1265" s="5">
        <v>233621.0</v>
      </c>
      <c r="G1265" s="5" t="s">
        <v>1419</v>
      </c>
      <c r="H1265" s="5" t="s">
        <v>480</v>
      </c>
      <c r="I1265" s="5" t="s">
        <v>11606</v>
      </c>
      <c r="J1265" s="5" t="s">
        <v>256</v>
      </c>
      <c r="K1265" s="5" t="s">
        <v>11318</v>
      </c>
      <c r="L1265" s="5" t="s">
        <v>6197</v>
      </c>
      <c r="M1265" s="5" t="s">
        <v>10148</v>
      </c>
      <c r="N1265" s="5" t="s">
        <v>52</v>
      </c>
      <c r="O1265" s="5">
        <v>10.0</v>
      </c>
      <c r="P1265" s="5" t="s">
        <v>11607</v>
      </c>
      <c r="Q1265" s="5" t="s">
        <v>11320</v>
      </c>
      <c r="R1265" s="5">
        <v>591.0</v>
      </c>
      <c r="S1265" s="5" t="s">
        <v>1077</v>
      </c>
      <c r="T1265" s="5">
        <v>1.0</v>
      </c>
      <c r="U1265" s="5" t="s">
        <v>70</v>
      </c>
      <c r="V1265" s="5" t="s">
        <v>11608</v>
      </c>
      <c r="W1265" s="5" t="s">
        <v>52</v>
      </c>
      <c r="X1265" s="5" t="s">
        <v>52</v>
      </c>
      <c r="Y1265" s="5" t="s">
        <v>11609</v>
      </c>
      <c r="Z1265" s="5" t="s">
        <v>11610</v>
      </c>
      <c r="AA1265" s="5" t="s">
        <v>235</v>
      </c>
      <c r="AB1265" s="5" t="s">
        <v>52</v>
      </c>
      <c r="AC1265" s="5" t="s">
        <v>5289</v>
      </c>
      <c r="AD1265" s="5" t="s">
        <v>5290</v>
      </c>
      <c r="AE1265" s="5" t="s">
        <v>5291</v>
      </c>
      <c r="AF1265" s="5" t="s">
        <v>52</v>
      </c>
      <c r="AG1265" s="5" t="s">
        <v>52</v>
      </c>
      <c r="AH1265" s="5" t="s">
        <v>52</v>
      </c>
      <c r="AI1265" s="5" t="s">
        <v>3483</v>
      </c>
      <c r="AJ1265" s="5" t="s">
        <v>6201</v>
      </c>
      <c r="AK1265" s="5" t="s">
        <v>3481</v>
      </c>
    </row>
    <row r="1266" ht="15.75" customHeight="1">
      <c r="A1266" s="5" t="s">
        <v>11611</v>
      </c>
      <c r="B1266" s="5" t="s">
        <v>5225</v>
      </c>
      <c r="C1266" s="5" t="s">
        <v>11062</v>
      </c>
      <c r="D1266" s="6">
        <v>43953.0</v>
      </c>
      <c r="E1266" s="5">
        <v>20590.0</v>
      </c>
      <c r="F1266" s="5">
        <v>9359.0</v>
      </c>
      <c r="G1266" s="5" t="s">
        <v>634</v>
      </c>
      <c r="H1266" s="5" t="s">
        <v>149</v>
      </c>
      <c r="I1266" s="5" t="s">
        <v>9142</v>
      </c>
      <c r="J1266" s="5" t="s">
        <v>274</v>
      </c>
      <c r="K1266" s="5" t="s">
        <v>11612</v>
      </c>
      <c r="L1266" s="5" t="s">
        <v>11065</v>
      </c>
      <c r="M1266" s="5" t="s">
        <v>11066</v>
      </c>
      <c r="N1266" s="5">
        <v>30083.0</v>
      </c>
      <c r="O1266" s="5">
        <v>1.0</v>
      </c>
      <c r="P1266" s="5" t="s">
        <v>11613</v>
      </c>
      <c r="Q1266" s="5" t="s">
        <v>211</v>
      </c>
      <c r="R1266" s="5">
        <v>1486.0</v>
      </c>
      <c r="S1266" s="5" t="s">
        <v>69</v>
      </c>
      <c r="T1266" s="5">
        <v>0.0</v>
      </c>
      <c r="U1266" s="5" t="s">
        <v>93</v>
      </c>
      <c r="V1266" s="5" t="s">
        <v>11614</v>
      </c>
      <c r="W1266" s="5" t="s">
        <v>55</v>
      </c>
      <c r="X1266" s="5" t="s">
        <v>11615</v>
      </c>
      <c r="Y1266" s="5" t="s">
        <v>11445</v>
      </c>
      <c r="Z1266" s="5" t="s">
        <v>11616</v>
      </c>
      <c r="AA1266" s="5" t="s">
        <v>260</v>
      </c>
      <c r="AB1266" s="5" t="s">
        <v>52</v>
      </c>
      <c r="AC1266" s="5" t="s">
        <v>3141</v>
      </c>
      <c r="AD1266" s="5" t="s">
        <v>3142</v>
      </c>
      <c r="AE1266" s="5" t="s">
        <v>162</v>
      </c>
      <c r="AF1266" s="5" t="s">
        <v>52</v>
      </c>
      <c r="AG1266" s="5" t="s">
        <v>52</v>
      </c>
      <c r="AH1266" s="5" t="s">
        <v>3143</v>
      </c>
      <c r="AI1266" s="5" t="s">
        <v>102</v>
      </c>
      <c r="AJ1266" s="5" t="s">
        <v>102</v>
      </c>
      <c r="AK1266" s="5" t="s">
        <v>1874</v>
      </c>
    </row>
    <row r="1267" ht="15.75" customHeight="1">
      <c r="A1267" s="5" t="s">
        <v>11617</v>
      </c>
      <c r="B1267" s="5" t="s">
        <v>11618</v>
      </c>
      <c r="C1267" s="5" t="s">
        <v>11619</v>
      </c>
      <c r="D1267" s="6">
        <v>43952.0</v>
      </c>
      <c r="E1267" s="5">
        <v>42261.0</v>
      </c>
      <c r="F1267" s="5">
        <v>19210.0</v>
      </c>
      <c r="G1267" s="5" t="s">
        <v>1458</v>
      </c>
      <c r="H1267" s="5" t="s">
        <v>366</v>
      </c>
      <c r="I1267" s="5" t="s">
        <v>7843</v>
      </c>
      <c r="J1267" s="5" t="s">
        <v>1460</v>
      </c>
      <c r="K1267" s="5" t="s">
        <v>11620</v>
      </c>
      <c r="L1267" s="5" t="s">
        <v>11621</v>
      </c>
      <c r="M1267" s="5" t="s">
        <v>11622</v>
      </c>
      <c r="N1267" s="5">
        <v>33811.0</v>
      </c>
      <c r="O1267" s="5">
        <v>1.0</v>
      </c>
      <c r="P1267" s="5" t="s">
        <v>11623</v>
      </c>
      <c r="Q1267" s="5" t="s">
        <v>244</v>
      </c>
      <c r="R1267" s="5">
        <v>1384.0</v>
      </c>
      <c r="S1267" s="5" t="s">
        <v>92</v>
      </c>
      <c r="T1267" s="5">
        <v>0.0</v>
      </c>
      <c r="U1267" s="5" t="s">
        <v>70</v>
      </c>
      <c r="V1267" s="5" t="s">
        <v>11624</v>
      </c>
      <c r="W1267" s="5" t="s">
        <v>52</v>
      </c>
      <c r="X1267" s="5" t="s">
        <v>52</v>
      </c>
      <c r="Y1267" s="5" t="s">
        <v>11322</v>
      </c>
      <c r="Z1267" s="5">
        <v>983540.0</v>
      </c>
      <c r="AA1267" s="5" t="s">
        <v>260</v>
      </c>
      <c r="AB1267" s="5" t="s">
        <v>52</v>
      </c>
      <c r="AC1267" s="5" t="s">
        <v>72</v>
      </c>
      <c r="AD1267" s="5" t="s">
        <v>73</v>
      </c>
      <c r="AE1267" s="5" t="s">
        <v>74</v>
      </c>
      <c r="AF1267" s="5" t="s">
        <v>75</v>
      </c>
      <c r="AG1267" s="5" t="s">
        <v>76</v>
      </c>
      <c r="AH1267" s="5" t="s">
        <v>77</v>
      </c>
      <c r="AI1267" s="5" t="s">
        <v>11625</v>
      </c>
      <c r="AJ1267" s="5" t="s">
        <v>11626</v>
      </c>
      <c r="AK1267" s="5" t="s">
        <v>3211</v>
      </c>
    </row>
    <row r="1268" ht="15.75" customHeight="1">
      <c r="A1268" s="5" t="s">
        <v>11627</v>
      </c>
      <c r="B1268" s="5" t="s">
        <v>168</v>
      </c>
      <c r="C1268" s="5" t="s">
        <v>169</v>
      </c>
      <c r="D1268" s="6">
        <v>43951.0</v>
      </c>
      <c r="E1268" s="5">
        <v>39600.0</v>
      </c>
      <c r="F1268" s="5">
        <v>18000.0</v>
      </c>
      <c r="G1268" s="5" t="s">
        <v>3378</v>
      </c>
      <c r="H1268" s="5" t="s">
        <v>272</v>
      </c>
      <c r="I1268" s="5" t="s">
        <v>3925</v>
      </c>
      <c r="J1268" s="5" t="s">
        <v>3378</v>
      </c>
      <c r="K1268" s="5" t="s">
        <v>173</v>
      </c>
      <c r="L1268" s="5" t="s">
        <v>11441</v>
      </c>
      <c r="M1268" s="5" t="s">
        <v>8407</v>
      </c>
      <c r="N1268" s="5" t="s">
        <v>52</v>
      </c>
      <c r="O1268" s="5">
        <v>1.0</v>
      </c>
      <c r="P1268" s="5" t="s">
        <v>11628</v>
      </c>
      <c r="Q1268" s="5">
        <v>4510.0</v>
      </c>
      <c r="R1268" s="5">
        <v>8245.0</v>
      </c>
      <c r="S1268" s="5" t="s">
        <v>115</v>
      </c>
      <c r="T1268" s="5">
        <v>0.0</v>
      </c>
      <c r="U1268" s="5" t="s">
        <v>52</v>
      </c>
      <c r="V1268" s="5" t="s">
        <v>11629</v>
      </c>
      <c r="W1268" s="5" t="s">
        <v>52</v>
      </c>
      <c r="X1268" s="5" t="s">
        <v>52</v>
      </c>
      <c r="Y1268" s="5" t="s">
        <v>11630</v>
      </c>
      <c r="Z1268" s="5" t="s">
        <v>11631</v>
      </c>
      <c r="AA1268" s="5" t="s">
        <v>260</v>
      </c>
      <c r="AB1268" s="5" t="s">
        <v>52</v>
      </c>
      <c r="AC1268" s="5" t="s">
        <v>181</v>
      </c>
      <c r="AD1268" s="5" t="s">
        <v>182</v>
      </c>
      <c r="AE1268" s="5" t="s">
        <v>183</v>
      </c>
      <c r="AF1268" s="5" t="s">
        <v>52</v>
      </c>
      <c r="AG1268" s="5" t="s">
        <v>52</v>
      </c>
      <c r="AH1268" s="5" t="s">
        <v>184</v>
      </c>
      <c r="AI1268" s="5" t="s">
        <v>168</v>
      </c>
      <c r="AJ1268" s="5" t="s">
        <v>11441</v>
      </c>
      <c r="AK1268" s="5" t="s">
        <v>185</v>
      </c>
    </row>
    <row r="1269" ht="15.75" customHeight="1">
      <c r="A1269" s="5" t="s">
        <v>11632</v>
      </c>
      <c r="B1269" s="5" t="s">
        <v>168</v>
      </c>
      <c r="C1269" s="5" t="s">
        <v>169</v>
      </c>
      <c r="D1269" s="6">
        <v>43949.0</v>
      </c>
      <c r="E1269" s="5">
        <v>39600.0</v>
      </c>
      <c r="F1269" s="5">
        <v>18000.0</v>
      </c>
      <c r="G1269" s="5" t="s">
        <v>4585</v>
      </c>
      <c r="H1269" s="5" t="s">
        <v>171</v>
      </c>
      <c r="I1269" s="5" t="s">
        <v>11633</v>
      </c>
      <c r="J1269" s="5" t="s">
        <v>274</v>
      </c>
      <c r="K1269" s="5" t="s">
        <v>173</v>
      </c>
      <c r="L1269" s="5" t="s">
        <v>11441</v>
      </c>
      <c r="M1269" s="5" t="s">
        <v>8407</v>
      </c>
      <c r="N1269" s="5" t="s">
        <v>52</v>
      </c>
      <c r="O1269" s="5">
        <v>1.0</v>
      </c>
      <c r="P1269" s="5" t="s">
        <v>11634</v>
      </c>
      <c r="Q1269" s="5">
        <v>4510.0</v>
      </c>
      <c r="R1269" s="5">
        <v>17160.0</v>
      </c>
      <c r="S1269" s="5" t="s">
        <v>115</v>
      </c>
      <c r="T1269" s="5">
        <v>0.0</v>
      </c>
      <c r="U1269" s="5" t="s">
        <v>52</v>
      </c>
      <c r="V1269" s="5" t="s">
        <v>11635</v>
      </c>
      <c r="W1269" s="5" t="s">
        <v>52</v>
      </c>
      <c r="X1269" s="5" t="s">
        <v>52</v>
      </c>
      <c r="Y1269" s="5" t="s">
        <v>10168</v>
      </c>
      <c r="Z1269" s="5" t="s">
        <v>11636</v>
      </c>
      <c r="AA1269" s="5" t="s">
        <v>235</v>
      </c>
      <c r="AB1269" s="5" t="s">
        <v>52</v>
      </c>
      <c r="AC1269" s="5" t="s">
        <v>181</v>
      </c>
      <c r="AD1269" s="5" t="s">
        <v>182</v>
      </c>
      <c r="AE1269" s="5" t="s">
        <v>183</v>
      </c>
      <c r="AF1269" s="5" t="s">
        <v>52</v>
      </c>
      <c r="AG1269" s="5" t="s">
        <v>52</v>
      </c>
      <c r="AH1269" s="5" t="s">
        <v>184</v>
      </c>
      <c r="AI1269" s="5" t="s">
        <v>168</v>
      </c>
      <c r="AJ1269" s="5" t="s">
        <v>11441</v>
      </c>
      <c r="AK1269" s="5" t="s">
        <v>185</v>
      </c>
    </row>
    <row r="1270" ht="15.75" customHeight="1">
      <c r="A1270" s="5" t="s">
        <v>11637</v>
      </c>
      <c r="B1270" s="5" t="s">
        <v>11638</v>
      </c>
      <c r="C1270" s="5" t="s">
        <v>102</v>
      </c>
      <c r="D1270" s="6">
        <v>43942.0</v>
      </c>
      <c r="E1270" s="5">
        <v>28800.0</v>
      </c>
      <c r="F1270" s="5">
        <v>13091.0</v>
      </c>
      <c r="G1270" s="5" t="s">
        <v>11639</v>
      </c>
      <c r="H1270" s="5" t="s">
        <v>459</v>
      </c>
      <c r="I1270" s="5" t="s">
        <v>11640</v>
      </c>
      <c r="J1270" s="5" t="s">
        <v>2442</v>
      </c>
      <c r="K1270" s="5" t="s">
        <v>11641</v>
      </c>
      <c r="L1270" s="5" t="s">
        <v>11642</v>
      </c>
      <c r="M1270" s="5" t="s">
        <v>102</v>
      </c>
      <c r="N1270" s="5" t="s">
        <v>52</v>
      </c>
      <c r="O1270" s="5">
        <v>1.0</v>
      </c>
      <c r="P1270" s="5" t="s">
        <v>11643</v>
      </c>
      <c r="Q1270" s="5" t="s">
        <v>11644</v>
      </c>
      <c r="R1270" s="5">
        <v>765.0</v>
      </c>
      <c r="S1270" s="5" t="s">
        <v>69</v>
      </c>
      <c r="T1270" s="5">
        <v>0.0</v>
      </c>
      <c r="U1270" s="5" t="s">
        <v>70</v>
      </c>
      <c r="V1270" s="5" t="s">
        <v>11645</v>
      </c>
      <c r="W1270" s="5" t="s">
        <v>52</v>
      </c>
      <c r="X1270" s="5" t="s">
        <v>52</v>
      </c>
      <c r="Y1270" s="5" t="s">
        <v>11646</v>
      </c>
      <c r="Z1270" s="5" t="s">
        <v>11647</v>
      </c>
      <c r="AA1270" s="5" t="s">
        <v>1426</v>
      </c>
      <c r="AB1270" s="5" t="s">
        <v>1051</v>
      </c>
      <c r="AC1270" s="5" t="s">
        <v>72</v>
      </c>
      <c r="AD1270" s="5" t="s">
        <v>73</v>
      </c>
      <c r="AE1270" s="5" t="s">
        <v>74</v>
      </c>
      <c r="AF1270" s="5" t="s">
        <v>75</v>
      </c>
      <c r="AG1270" s="5" t="s">
        <v>76</v>
      </c>
      <c r="AH1270" s="5" t="s">
        <v>77</v>
      </c>
      <c r="AI1270" s="5" t="s">
        <v>102</v>
      </c>
      <c r="AJ1270" s="5" t="s">
        <v>102</v>
      </c>
      <c r="AK1270" s="5" t="s">
        <v>2246</v>
      </c>
    </row>
    <row r="1271" ht="15.75" customHeight="1">
      <c r="A1271" s="5" t="s">
        <v>11648</v>
      </c>
      <c r="B1271" s="5" t="s">
        <v>64</v>
      </c>
      <c r="C1271" s="5" t="s">
        <v>3338</v>
      </c>
      <c r="D1271" s="6">
        <v>43937.0</v>
      </c>
      <c r="E1271" s="5">
        <v>12426.0</v>
      </c>
      <c r="F1271" s="5">
        <v>5648.0</v>
      </c>
      <c r="G1271" s="5" t="s">
        <v>412</v>
      </c>
      <c r="H1271" s="5" t="s">
        <v>530</v>
      </c>
      <c r="I1271" s="5" t="s">
        <v>4736</v>
      </c>
      <c r="J1271" s="5" t="s">
        <v>414</v>
      </c>
      <c r="K1271" s="5" t="s">
        <v>207</v>
      </c>
      <c r="L1271" s="5" t="s">
        <v>9364</v>
      </c>
      <c r="M1271" s="5" t="s">
        <v>4209</v>
      </c>
      <c r="N1271" s="5">
        <v>2150.0</v>
      </c>
      <c r="O1271" s="5">
        <v>1.0</v>
      </c>
      <c r="P1271" s="5" t="s">
        <v>11649</v>
      </c>
      <c r="Q1271" s="5">
        <v>2210.0</v>
      </c>
      <c r="R1271" s="5">
        <v>719.0</v>
      </c>
      <c r="S1271" s="5" t="s">
        <v>69</v>
      </c>
      <c r="T1271" s="5">
        <v>28.0</v>
      </c>
      <c r="U1271" s="5" t="s">
        <v>93</v>
      </c>
      <c r="V1271" s="5" t="s">
        <v>11650</v>
      </c>
      <c r="W1271" s="5" t="s">
        <v>52</v>
      </c>
      <c r="X1271" s="5" t="s">
        <v>52</v>
      </c>
      <c r="Y1271" s="5" t="s">
        <v>938</v>
      </c>
      <c r="Z1271" s="5">
        <v>1.3513845E7</v>
      </c>
      <c r="AA1271" s="5" t="s">
        <v>235</v>
      </c>
      <c r="AB1271" s="5" t="s">
        <v>52</v>
      </c>
      <c r="AC1271" s="5" t="s">
        <v>216</v>
      </c>
      <c r="AD1271" s="5" t="s">
        <v>217</v>
      </c>
      <c r="AE1271" s="5" t="s">
        <v>218</v>
      </c>
      <c r="AF1271" s="5" t="s">
        <v>52</v>
      </c>
      <c r="AG1271" s="5" t="s">
        <v>52</v>
      </c>
      <c r="AH1271" s="5" t="s">
        <v>52</v>
      </c>
      <c r="AI1271" s="5" t="s">
        <v>64</v>
      </c>
      <c r="AJ1271" s="5" t="s">
        <v>9364</v>
      </c>
      <c r="AK1271" s="5" t="s">
        <v>79</v>
      </c>
    </row>
    <row r="1272" ht="15.75" customHeight="1">
      <c r="A1272" s="5" t="s">
        <v>11651</v>
      </c>
      <c r="B1272" s="5" t="s">
        <v>11652</v>
      </c>
      <c r="C1272" s="5" t="s">
        <v>11653</v>
      </c>
      <c r="D1272" s="6">
        <v>43936.0</v>
      </c>
      <c r="E1272" s="5">
        <v>43995.0</v>
      </c>
      <c r="F1272" s="5">
        <v>19998.0</v>
      </c>
      <c r="G1272" s="5" t="s">
        <v>613</v>
      </c>
      <c r="H1272" s="5" t="s">
        <v>149</v>
      </c>
      <c r="I1272" s="5" t="s">
        <v>11654</v>
      </c>
      <c r="J1272" s="5" t="s">
        <v>581</v>
      </c>
      <c r="K1272" s="5" t="s">
        <v>11655</v>
      </c>
      <c r="L1272" s="5" t="s">
        <v>11656</v>
      </c>
      <c r="M1272" s="5" t="s">
        <v>11657</v>
      </c>
      <c r="N1272" s="5">
        <v>95403.0</v>
      </c>
      <c r="O1272" s="5">
        <v>1.0</v>
      </c>
      <c r="P1272" s="5" t="s">
        <v>11658</v>
      </c>
      <c r="Q1272" s="5">
        <v>4510.0</v>
      </c>
      <c r="R1272" s="5">
        <v>41.0</v>
      </c>
      <c r="S1272" s="5" t="s">
        <v>115</v>
      </c>
      <c r="T1272" s="5">
        <v>0.0</v>
      </c>
      <c r="U1272" s="5" t="s">
        <v>52</v>
      </c>
      <c r="V1272" s="5" t="s">
        <v>11659</v>
      </c>
      <c r="W1272" s="5" t="s">
        <v>55</v>
      </c>
      <c r="X1272" s="5" t="s">
        <v>11660</v>
      </c>
      <c r="Y1272" s="5" t="s">
        <v>4364</v>
      </c>
      <c r="Z1272" s="5">
        <v>1.9477977E7</v>
      </c>
      <c r="AA1272" s="5" t="s">
        <v>235</v>
      </c>
      <c r="AB1272" s="5" t="s">
        <v>52</v>
      </c>
      <c r="AC1272" s="5" t="s">
        <v>5033</v>
      </c>
      <c r="AD1272" s="5" t="s">
        <v>52</v>
      </c>
      <c r="AE1272" s="5" t="s">
        <v>52</v>
      </c>
      <c r="AF1272" s="5" t="s">
        <v>52</v>
      </c>
      <c r="AG1272" s="5" t="s">
        <v>52</v>
      </c>
      <c r="AH1272" s="5" t="s">
        <v>52</v>
      </c>
      <c r="AI1272" s="5" t="s">
        <v>102</v>
      </c>
      <c r="AJ1272" s="5" t="s">
        <v>102</v>
      </c>
      <c r="AK1272" s="5" t="s">
        <v>183</v>
      </c>
    </row>
    <row r="1273" ht="15.75" customHeight="1">
      <c r="A1273" s="5" t="s">
        <v>11661</v>
      </c>
      <c r="B1273" s="5" t="s">
        <v>11662</v>
      </c>
      <c r="C1273" s="5" t="s">
        <v>11663</v>
      </c>
      <c r="D1273" s="6">
        <v>43936.0</v>
      </c>
      <c r="E1273" s="5">
        <v>221140.0</v>
      </c>
      <c r="F1273" s="5">
        <v>100518.0</v>
      </c>
      <c r="G1273" s="5" t="s">
        <v>226</v>
      </c>
      <c r="H1273" s="5" t="s">
        <v>459</v>
      </c>
      <c r="I1273" s="5" t="s">
        <v>11664</v>
      </c>
      <c r="J1273" s="5" t="s">
        <v>228</v>
      </c>
      <c r="K1273" s="5" t="s">
        <v>11665</v>
      </c>
      <c r="L1273" s="5" t="s">
        <v>11666</v>
      </c>
      <c r="M1273" s="5" t="s">
        <v>11667</v>
      </c>
      <c r="N1273" s="5" t="s">
        <v>11668</v>
      </c>
      <c r="O1273" s="5">
        <v>4.0</v>
      </c>
      <c r="P1273" s="5" t="s">
        <v>11669</v>
      </c>
      <c r="Q1273" s="5" t="s">
        <v>691</v>
      </c>
      <c r="R1273" s="5">
        <v>4403.0</v>
      </c>
      <c r="S1273" s="5" t="s">
        <v>115</v>
      </c>
      <c r="T1273" s="5">
        <v>0.0</v>
      </c>
      <c r="U1273" s="5" t="s">
        <v>52</v>
      </c>
      <c r="V1273" s="5" t="s">
        <v>11670</v>
      </c>
      <c r="W1273" s="5" t="s">
        <v>52</v>
      </c>
      <c r="X1273" s="5" t="s">
        <v>52</v>
      </c>
      <c r="Y1273" s="5" t="s">
        <v>11671</v>
      </c>
      <c r="Z1273" s="5" t="s">
        <v>11672</v>
      </c>
      <c r="AA1273" s="5" t="s">
        <v>59</v>
      </c>
      <c r="AB1273" s="5" t="s">
        <v>52</v>
      </c>
      <c r="AC1273" s="5" t="s">
        <v>181</v>
      </c>
      <c r="AD1273" s="5" t="s">
        <v>182</v>
      </c>
      <c r="AE1273" s="5" t="s">
        <v>183</v>
      </c>
      <c r="AF1273" s="5" t="s">
        <v>52</v>
      </c>
      <c r="AG1273" s="5" t="s">
        <v>52</v>
      </c>
      <c r="AH1273" s="5" t="s">
        <v>184</v>
      </c>
      <c r="AI1273" s="5" t="s">
        <v>11673</v>
      </c>
      <c r="AJ1273" s="5" t="s">
        <v>11674</v>
      </c>
      <c r="AK1273" s="5" t="s">
        <v>11675</v>
      </c>
    </row>
    <row r="1274" ht="15.75" customHeight="1">
      <c r="A1274" s="5" t="s">
        <v>11676</v>
      </c>
      <c r="B1274" s="5" t="s">
        <v>11677</v>
      </c>
      <c r="C1274" s="5" t="s">
        <v>11678</v>
      </c>
      <c r="D1274" s="6">
        <v>43935.0</v>
      </c>
      <c r="E1274" s="5">
        <v>10259.0</v>
      </c>
      <c r="F1274" s="5">
        <v>4663.0</v>
      </c>
      <c r="G1274" s="5" t="s">
        <v>634</v>
      </c>
      <c r="H1274" s="5" t="s">
        <v>171</v>
      </c>
      <c r="I1274" s="5" t="s">
        <v>11679</v>
      </c>
      <c r="J1274" s="5" t="s">
        <v>274</v>
      </c>
      <c r="K1274" s="5" t="s">
        <v>391</v>
      </c>
      <c r="L1274" s="5" t="s">
        <v>11680</v>
      </c>
      <c r="M1274" s="5" t="s">
        <v>11681</v>
      </c>
      <c r="N1274" s="5">
        <v>44035.0</v>
      </c>
      <c r="O1274" s="5">
        <v>1.0</v>
      </c>
      <c r="P1274" s="5" t="s">
        <v>11682</v>
      </c>
      <c r="Q1274" s="5">
        <v>2200.0</v>
      </c>
      <c r="R1274" s="5">
        <v>523.0</v>
      </c>
      <c r="S1274" s="5" t="s">
        <v>69</v>
      </c>
      <c r="T1274" s="5">
        <v>0.0</v>
      </c>
      <c r="U1274" s="5" t="s">
        <v>70</v>
      </c>
      <c r="V1274" s="5" t="s">
        <v>11683</v>
      </c>
      <c r="W1274" s="5" t="s">
        <v>52</v>
      </c>
      <c r="X1274" s="5" t="s">
        <v>52</v>
      </c>
      <c r="Y1274" s="5" t="s">
        <v>11684</v>
      </c>
      <c r="Z1274" s="5" t="s">
        <v>11685</v>
      </c>
      <c r="AA1274" s="5" t="s">
        <v>260</v>
      </c>
      <c r="AB1274" s="5" t="s">
        <v>283</v>
      </c>
      <c r="AC1274" s="5" t="s">
        <v>3974</v>
      </c>
      <c r="AD1274" s="5" t="s">
        <v>3975</v>
      </c>
      <c r="AE1274" s="5" t="s">
        <v>183</v>
      </c>
      <c r="AF1274" s="5" t="s">
        <v>52</v>
      </c>
      <c r="AG1274" s="5" t="s">
        <v>3976</v>
      </c>
      <c r="AH1274" s="5" t="s">
        <v>3977</v>
      </c>
      <c r="AI1274" s="5" t="s">
        <v>1361</v>
      </c>
      <c r="AJ1274" s="5" t="s">
        <v>11686</v>
      </c>
      <c r="AK1274" s="5" t="s">
        <v>11687</v>
      </c>
    </row>
    <row r="1275" ht="15.75" customHeight="1">
      <c r="A1275" s="5" t="s">
        <v>11688</v>
      </c>
      <c r="B1275" s="5" t="s">
        <v>1015</v>
      </c>
      <c r="C1275" s="5" t="s">
        <v>1016</v>
      </c>
      <c r="D1275" s="6">
        <v>43931.0</v>
      </c>
      <c r="E1275" s="5">
        <v>27099.0</v>
      </c>
      <c r="F1275" s="5">
        <v>12318.0</v>
      </c>
      <c r="G1275" s="5" t="s">
        <v>271</v>
      </c>
      <c r="H1275" s="5" t="s">
        <v>272</v>
      </c>
      <c r="I1275" s="5" t="s">
        <v>11689</v>
      </c>
      <c r="J1275" s="5" t="s">
        <v>274</v>
      </c>
      <c r="K1275" s="5" t="s">
        <v>744</v>
      </c>
      <c r="L1275" s="5" t="s">
        <v>11690</v>
      </c>
      <c r="M1275" s="5" t="s">
        <v>11691</v>
      </c>
      <c r="N1275" s="5" t="s">
        <v>52</v>
      </c>
      <c r="O1275" s="5">
        <v>1.0</v>
      </c>
      <c r="P1275" s="5" t="s">
        <v>11692</v>
      </c>
      <c r="Q1275" s="5" t="s">
        <v>279</v>
      </c>
      <c r="R1275" s="5">
        <v>1094.0</v>
      </c>
      <c r="S1275" s="5" t="s">
        <v>69</v>
      </c>
      <c r="T1275" s="5">
        <v>27.0</v>
      </c>
      <c r="U1275" s="5" t="s">
        <v>70</v>
      </c>
      <c r="V1275" s="5" t="s">
        <v>11693</v>
      </c>
      <c r="W1275" s="5" t="s">
        <v>71</v>
      </c>
      <c r="X1275" s="5" t="s">
        <v>52</v>
      </c>
      <c r="Y1275" s="5" t="s">
        <v>11694</v>
      </c>
      <c r="Z1275" s="5" t="s">
        <v>11695</v>
      </c>
      <c r="AA1275" s="5" t="s">
        <v>235</v>
      </c>
      <c r="AB1275" s="5" t="s">
        <v>52</v>
      </c>
      <c r="AC1275" s="5" t="s">
        <v>72</v>
      </c>
      <c r="AD1275" s="5" t="s">
        <v>73</v>
      </c>
      <c r="AE1275" s="5" t="s">
        <v>74</v>
      </c>
      <c r="AF1275" s="5" t="s">
        <v>75</v>
      </c>
      <c r="AG1275" s="5" t="s">
        <v>76</v>
      </c>
      <c r="AH1275" s="5" t="s">
        <v>77</v>
      </c>
      <c r="AI1275" s="5" t="s">
        <v>1015</v>
      </c>
      <c r="AJ1275" s="5" t="s">
        <v>10717</v>
      </c>
      <c r="AK1275" s="5" t="s">
        <v>79</v>
      </c>
    </row>
    <row r="1276" ht="15.75" customHeight="1">
      <c r="A1276" s="5" t="s">
        <v>11696</v>
      </c>
      <c r="B1276" s="5" t="s">
        <v>11697</v>
      </c>
      <c r="C1276" s="5" t="s">
        <v>11698</v>
      </c>
      <c r="D1276" s="6">
        <v>43931.0</v>
      </c>
      <c r="E1276" s="5">
        <v>28378.0</v>
      </c>
      <c r="F1276" s="5">
        <v>12899.0</v>
      </c>
      <c r="G1276" s="5" t="s">
        <v>659</v>
      </c>
      <c r="H1276" s="5" t="s">
        <v>45</v>
      </c>
      <c r="I1276" s="5" t="s">
        <v>11699</v>
      </c>
      <c r="J1276" s="5" t="s">
        <v>661</v>
      </c>
      <c r="K1276" s="5" t="s">
        <v>462</v>
      </c>
      <c r="L1276" s="5" t="s">
        <v>11700</v>
      </c>
      <c r="M1276" s="5" t="s">
        <v>11701</v>
      </c>
      <c r="N1276" s="5" t="s">
        <v>52</v>
      </c>
      <c r="O1276" s="5">
        <v>1.0</v>
      </c>
      <c r="P1276" s="5" t="s">
        <v>11702</v>
      </c>
      <c r="Q1276" s="5">
        <v>4500.0</v>
      </c>
      <c r="R1276" s="5">
        <v>1207.0</v>
      </c>
      <c r="S1276" s="5" t="s">
        <v>69</v>
      </c>
      <c r="T1276" s="5">
        <v>1229.0</v>
      </c>
      <c r="U1276" s="5" t="s">
        <v>158</v>
      </c>
      <c r="V1276" s="5" t="s">
        <v>11703</v>
      </c>
      <c r="W1276" s="5" t="s">
        <v>55</v>
      </c>
      <c r="X1276" s="5" t="s">
        <v>11704</v>
      </c>
      <c r="Y1276" s="5" t="s">
        <v>11705</v>
      </c>
      <c r="Z1276" s="5" t="s">
        <v>11706</v>
      </c>
      <c r="AA1276" s="5" t="s">
        <v>180</v>
      </c>
      <c r="AB1276" s="5" t="s">
        <v>52</v>
      </c>
      <c r="AC1276" s="5" t="s">
        <v>163</v>
      </c>
      <c r="AD1276" s="5" t="s">
        <v>164</v>
      </c>
      <c r="AE1276" s="5" t="s">
        <v>165</v>
      </c>
      <c r="AF1276" s="5" t="s">
        <v>52</v>
      </c>
      <c r="AG1276" s="5" t="s">
        <v>52</v>
      </c>
      <c r="AH1276" s="5" t="s">
        <v>52</v>
      </c>
      <c r="AI1276" s="5" t="s">
        <v>11707</v>
      </c>
      <c r="AJ1276" s="5" t="s">
        <v>11708</v>
      </c>
      <c r="AK1276" s="5" t="s">
        <v>4541</v>
      </c>
    </row>
    <row r="1277" ht="15.75" customHeight="1">
      <c r="A1277" s="5" t="s">
        <v>11709</v>
      </c>
      <c r="B1277" s="5" t="s">
        <v>11697</v>
      </c>
      <c r="C1277" s="5" t="s">
        <v>11710</v>
      </c>
      <c r="D1277" s="6">
        <v>43931.0</v>
      </c>
      <c r="E1277" s="5">
        <v>95093.0</v>
      </c>
      <c r="F1277" s="5">
        <v>43224.0</v>
      </c>
      <c r="G1277" s="5" t="s">
        <v>659</v>
      </c>
      <c r="H1277" s="5" t="s">
        <v>45</v>
      </c>
      <c r="I1277" s="5" t="s">
        <v>11699</v>
      </c>
      <c r="J1277" s="5" t="s">
        <v>661</v>
      </c>
      <c r="K1277" s="5" t="s">
        <v>152</v>
      </c>
      <c r="L1277" s="5" t="s">
        <v>11711</v>
      </c>
      <c r="M1277" s="5" t="s">
        <v>11712</v>
      </c>
      <c r="N1277" s="5" t="s">
        <v>52</v>
      </c>
      <c r="O1277" s="5">
        <v>2.0</v>
      </c>
      <c r="P1277" s="5" t="s">
        <v>11713</v>
      </c>
      <c r="Q1277" s="5" t="s">
        <v>156</v>
      </c>
      <c r="R1277" s="5">
        <v>3196.0</v>
      </c>
      <c r="S1277" s="5" t="s">
        <v>69</v>
      </c>
      <c r="T1277" s="5">
        <v>3431.0</v>
      </c>
      <c r="U1277" s="5" t="s">
        <v>158</v>
      </c>
      <c r="V1277" s="5" t="s">
        <v>11714</v>
      </c>
      <c r="W1277" s="5" t="s">
        <v>55</v>
      </c>
      <c r="X1277" s="5" t="s">
        <v>11704</v>
      </c>
      <c r="Y1277" s="5" t="s">
        <v>11705</v>
      </c>
      <c r="Z1277" s="5" t="s">
        <v>11715</v>
      </c>
      <c r="AA1277" s="5" t="s">
        <v>180</v>
      </c>
      <c r="AB1277" s="5" t="s">
        <v>52</v>
      </c>
      <c r="AC1277" s="5" t="s">
        <v>163</v>
      </c>
      <c r="AD1277" s="5" t="s">
        <v>164</v>
      </c>
      <c r="AE1277" s="5" t="s">
        <v>165</v>
      </c>
      <c r="AF1277" s="5" t="s">
        <v>52</v>
      </c>
      <c r="AG1277" s="5" t="s">
        <v>52</v>
      </c>
      <c r="AH1277" s="5" t="s">
        <v>52</v>
      </c>
      <c r="AI1277" s="5" t="s">
        <v>11707</v>
      </c>
      <c r="AJ1277" s="5" t="s">
        <v>11716</v>
      </c>
      <c r="AK1277" s="5" t="s">
        <v>4541</v>
      </c>
    </row>
    <row r="1278" ht="15.75" customHeight="1">
      <c r="A1278" s="5" t="s">
        <v>11717</v>
      </c>
      <c r="B1278" s="5" t="s">
        <v>11718</v>
      </c>
      <c r="C1278" s="5" t="s">
        <v>11719</v>
      </c>
      <c r="D1278" s="6">
        <v>43931.0</v>
      </c>
      <c r="E1278" s="5">
        <v>95093.0</v>
      </c>
      <c r="F1278" s="5">
        <v>43224.0</v>
      </c>
      <c r="G1278" s="5" t="s">
        <v>659</v>
      </c>
      <c r="H1278" s="5" t="s">
        <v>45</v>
      </c>
      <c r="I1278" s="5" t="s">
        <v>11699</v>
      </c>
      <c r="J1278" s="5" t="s">
        <v>661</v>
      </c>
      <c r="K1278" s="5" t="s">
        <v>3678</v>
      </c>
      <c r="L1278" s="5" t="s">
        <v>11720</v>
      </c>
      <c r="M1278" s="5" t="s">
        <v>11721</v>
      </c>
      <c r="N1278" s="5" t="s">
        <v>52</v>
      </c>
      <c r="O1278" s="5">
        <v>2.0</v>
      </c>
      <c r="P1278" s="5" t="s">
        <v>11713</v>
      </c>
      <c r="Q1278" s="5" t="s">
        <v>156</v>
      </c>
      <c r="R1278" s="5">
        <v>4403.0</v>
      </c>
      <c r="S1278" s="5" t="s">
        <v>69</v>
      </c>
      <c r="T1278" s="5">
        <v>4659.0</v>
      </c>
      <c r="U1278" s="5" t="s">
        <v>158</v>
      </c>
      <c r="V1278" s="5" t="s">
        <v>11704</v>
      </c>
      <c r="W1278" s="5" t="s">
        <v>71</v>
      </c>
      <c r="X1278" s="5" t="s">
        <v>52</v>
      </c>
      <c r="Y1278" s="5" t="s">
        <v>11705</v>
      </c>
      <c r="Z1278" s="5" t="s">
        <v>11715</v>
      </c>
      <c r="AA1278" s="5" t="s">
        <v>180</v>
      </c>
      <c r="AB1278" s="5" t="s">
        <v>52</v>
      </c>
      <c r="AC1278" s="5" t="s">
        <v>163</v>
      </c>
      <c r="AD1278" s="5" t="s">
        <v>164</v>
      </c>
      <c r="AE1278" s="5" t="s">
        <v>165</v>
      </c>
      <c r="AF1278" s="5" t="s">
        <v>52</v>
      </c>
      <c r="AG1278" s="5" t="s">
        <v>52</v>
      </c>
      <c r="AH1278" s="5" t="s">
        <v>52</v>
      </c>
      <c r="AI1278" s="5" t="s">
        <v>11718</v>
      </c>
      <c r="AJ1278" s="5" t="s">
        <v>11720</v>
      </c>
      <c r="AK1278" s="5" t="s">
        <v>4541</v>
      </c>
    </row>
    <row r="1279" ht="15.75" customHeight="1">
      <c r="A1279" s="5" t="s">
        <v>11722</v>
      </c>
      <c r="B1279" s="5" t="s">
        <v>11723</v>
      </c>
      <c r="C1279" s="5" t="s">
        <v>11724</v>
      </c>
      <c r="D1279" s="6">
        <v>43931.0</v>
      </c>
      <c r="E1279" s="5">
        <v>97995.0</v>
      </c>
      <c r="F1279" s="5">
        <v>44543.0</v>
      </c>
      <c r="G1279" s="5" t="s">
        <v>1419</v>
      </c>
      <c r="H1279" s="5" t="s">
        <v>480</v>
      </c>
      <c r="I1279" s="5" t="s">
        <v>11725</v>
      </c>
      <c r="J1279" s="5" t="s">
        <v>256</v>
      </c>
      <c r="K1279" s="5" t="s">
        <v>192</v>
      </c>
      <c r="L1279" s="5" t="s">
        <v>11726</v>
      </c>
      <c r="M1279" s="5" t="s">
        <v>11727</v>
      </c>
      <c r="N1279" s="5" t="s">
        <v>52</v>
      </c>
      <c r="O1279" s="5">
        <v>2.0</v>
      </c>
      <c r="P1279" s="5" t="s">
        <v>11728</v>
      </c>
      <c r="Q1279" s="5" t="s">
        <v>195</v>
      </c>
      <c r="R1279" s="5">
        <v>92.0</v>
      </c>
      <c r="S1279" s="5" t="s">
        <v>1077</v>
      </c>
      <c r="T1279" s="5">
        <v>52118.0</v>
      </c>
      <c r="U1279" s="5" t="s">
        <v>70</v>
      </c>
      <c r="V1279" s="5" t="s">
        <v>11729</v>
      </c>
      <c r="W1279" s="5" t="s">
        <v>52</v>
      </c>
      <c r="X1279" s="5" t="s">
        <v>52</v>
      </c>
      <c r="Y1279" s="5" t="s">
        <v>11730</v>
      </c>
      <c r="Z1279" s="5" t="s">
        <v>11731</v>
      </c>
      <c r="AA1279" s="5" t="s">
        <v>235</v>
      </c>
      <c r="AB1279" s="5" t="s">
        <v>52</v>
      </c>
      <c r="AC1279" s="5" t="s">
        <v>72</v>
      </c>
      <c r="AD1279" s="5" t="s">
        <v>73</v>
      </c>
      <c r="AE1279" s="5" t="s">
        <v>74</v>
      </c>
      <c r="AF1279" s="5" t="s">
        <v>75</v>
      </c>
      <c r="AG1279" s="5" t="s">
        <v>76</v>
      </c>
      <c r="AH1279" s="5" t="s">
        <v>77</v>
      </c>
      <c r="AI1279" s="5" t="s">
        <v>11723</v>
      </c>
      <c r="AJ1279" s="5" t="s">
        <v>11732</v>
      </c>
      <c r="AK1279" s="5" t="s">
        <v>11733</v>
      </c>
    </row>
    <row r="1280" ht="15.75" customHeight="1">
      <c r="A1280" s="5" t="s">
        <v>11734</v>
      </c>
      <c r="B1280" s="5" t="s">
        <v>11735</v>
      </c>
      <c r="C1280" s="5" t="s">
        <v>11736</v>
      </c>
      <c r="D1280" s="6">
        <v>43927.0</v>
      </c>
      <c r="E1280" s="5">
        <v>43903.0</v>
      </c>
      <c r="F1280" s="5">
        <v>19956.0</v>
      </c>
      <c r="G1280" s="5" t="s">
        <v>613</v>
      </c>
      <c r="H1280" s="5" t="s">
        <v>149</v>
      </c>
      <c r="I1280" s="5" t="s">
        <v>11654</v>
      </c>
      <c r="J1280" s="5" t="s">
        <v>581</v>
      </c>
      <c r="K1280" s="5" t="s">
        <v>11737</v>
      </c>
      <c r="L1280" s="5" t="s">
        <v>11738</v>
      </c>
      <c r="M1280" s="5" t="s">
        <v>4447</v>
      </c>
      <c r="N1280" s="5">
        <v>41018.0</v>
      </c>
      <c r="O1280" s="5">
        <v>1.0</v>
      </c>
      <c r="P1280" s="5" t="s">
        <v>11658</v>
      </c>
      <c r="Q1280" s="5">
        <v>4510.0</v>
      </c>
      <c r="R1280" s="5">
        <v>41.0</v>
      </c>
      <c r="S1280" s="5" t="s">
        <v>115</v>
      </c>
      <c r="T1280" s="5">
        <v>0.0</v>
      </c>
      <c r="U1280" s="5" t="s">
        <v>52</v>
      </c>
      <c r="V1280" s="5" t="s">
        <v>11660</v>
      </c>
      <c r="W1280" s="5" t="s">
        <v>71</v>
      </c>
      <c r="X1280" s="5" t="s">
        <v>52</v>
      </c>
      <c r="Y1280" s="5" t="s">
        <v>4364</v>
      </c>
      <c r="Z1280" s="5">
        <v>1.9477977E7</v>
      </c>
      <c r="AA1280" s="5" t="s">
        <v>235</v>
      </c>
      <c r="AB1280" s="5" t="s">
        <v>52</v>
      </c>
      <c r="AC1280" s="5" t="s">
        <v>181</v>
      </c>
      <c r="AD1280" s="5" t="s">
        <v>182</v>
      </c>
      <c r="AE1280" s="5" t="s">
        <v>183</v>
      </c>
      <c r="AF1280" s="5" t="s">
        <v>52</v>
      </c>
      <c r="AG1280" s="5" t="s">
        <v>52</v>
      </c>
      <c r="AH1280" s="5" t="s">
        <v>184</v>
      </c>
      <c r="AI1280" s="5" t="s">
        <v>11735</v>
      </c>
      <c r="AJ1280" s="5" t="s">
        <v>11739</v>
      </c>
      <c r="AK1280" s="5" t="s">
        <v>2643</v>
      </c>
    </row>
    <row r="1281" ht="15.75" customHeight="1">
      <c r="A1281" s="5" t="s">
        <v>11740</v>
      </c>
      <c r="B1281" s="5" t="s">
        <v>8917</v>
      </c>
      <c r="C1281" s="5" t="s">
        <v>5603</v>
      </c>
      <c r="D1281" s="6">
        <v>43926.0</v>
      </c>
      <c r="E1281" s="5">
        <v>208540.0</v>
      </c>
      <c r="F1281" s="5">
        <v>94791.0</v>
      </c>
      <c r="G1281" s="5" t="s">
        <v>1419</v>
      </c>
      <c r="H1281" s="5" t="s">
        <v>480</v>
      </c>
      <c r="I1281" s="5" t="s">
        <v>132</v>
      </c>
      <c r="J1281" s="5" t="s">
        <v>256</v>
      </c>
      <c r="K1281" s="5" t="s">
        <v>1846</v>
      </c>
      <c r="L1281" s="5" t="s">
        <v>11741</v>
      </c>
      <c r="M1281" s="5" t="s">
        <v>11741</v>
      </c>
      <c r="N1281" s="5" t="s">
        <v>52</v>
      </c>
      <c r="O1281" s="5">
        <v>4.0</v>
      </c>
      <c r="P1281" s="5" t="s">
        <v>11742</v>
      </c>
      <c r="Q1281" s="5" t="s">
        <v>666</v>
      </c>
      <c r="R1281" s="5">
        <v>237.0</v>
      </c>
      <c r="S1281" s="5" t="s">
        <v>1077</v>
      </c>
      <c r="T1281" s="5">
        <v>2818.0</v>
      </c>
      <c r="U1281" s="5" t="s">
        <v>158</v>
      </c>
      <c r="V1281" s="5" t="s">
        <v>11743</v>
      </c>
      <c r="W1281" s="5" t="s">
        <v>52</v>
      </c>
      <c r="X1281" s="5" t="s">
        <v>52</v>
      </c>
      <c r="Y1281" s="5" t="s">
        <v>11744</v>
      </c>
      <c r="Z1281" s="5" t="s">
        <v>11745</v>
      </c>
      <c r="AA1281" s="5" t="s">
        <v>59</v>
      </c>
      <c r="AB1281" s="5" t="s">
        <v>52</v>
      </c>
      <c r="AC1281" s="5" t="s">
        <v>163</v>
      </c>
      <c r="AD1281" s="5" t="s">
        <v>164</v>
      </c>
      <c r="AE1281" s="5" t="s">
        <v>165</v>
      </c>
      <c r="AF1281" s="5" t="s">
        <v>52</v>
      </c>
      <c r="AG1281" s="5" t="s">
        <v>52</v>
      </c>
      <c r="AH1281" s="5" t="s">
        <v>52</v>
      </c>
      <c r="AI1281" s="5" t="s">
        <v>7243</v>
      </c>
      <c r="AJ1281" s="5" t="s">
        <v>11746</v>
      </c>
      <c r="AK1281" s="5" t="s">
        <v>5337</v>
      </c>
    </row>
    <row r="1282" ht="15.75" customHeight="1">
      <c r="A1282" s="5" t="s">
        <v>11747</v>
      </c>
      <c r="B1282" s="5" t="s">
        <v>11748</v>
      </c>
      <c r="C1282" s="5" t="s">
        <v>5603</v>
      </c>
      <c r="D1282" s="6">
        <v>43926.0</v>
      </c>
      <c r="E1282" s="5">
        <v>64925.0</v>
      </c>
      <c r="F1282" s="5">
        <v>29511.0</v>
      </c>
      <c r="G1282" s="5" t="s">
        <v>1419</v>
      </c>
      <c r="H1282" s="5" t="s">
        <v>480</v>
      </c>
      <c r="I1282" s="5" t="s">
        <v>132</v>
      </c>
      <c r="J1282" s="5" t="s">
        <v>256</v>
      </c>
      <c r="K1282" s="5" t="s">
        <v>462</v>
      </c>
      <c r="L1282" s="5" t="s">
        <v>11749</v>
      </c>
      <c r="M1282" s="5" t="s">
        <v>11741</v>
      </c>
      <c r="N1282" s="5" t="s">
        <v>52</v>
      </c>
      <c r="O1282" s="5">
        <v>1.0</v>
      </c>
      <c r="P1282" s="5" t="s">
        <v>11750</v>
      </c>
      <c r="Q1282" s="5">
        <v>4500.0</v>
      </c>
      <c r="R1282" s="5">
        <v>39.0</v>
      </c>
      <c r="S1282" s="5" t="s">
        <v>1077</v>
      </c>
      <c r="T1282" s="5">
        <v>1003.0</v>
      </c>
      <c r="U1282" s="5" t="s">
        <v>158</v>
      </c>
      <c r="V1282" s="5" t="s">
        <v>11751</v>
      </c>
      <c r="W1282" s="5" t="s">
        <v>52</v>
      </c>
      <c r="X1282" s="5" t="s">
        <v>52</v>
      </c>
      <c r="Y1282" s="5" t="s">
        <v>11744</v>
      </c>
      <c r="Z1282" s="5">
        <v>230488.0</v>
      </c>
      <c r="AA1282" s="5" t="s">
        <v>59</v>
      </c>
      <c r="AB1282" s="5" t="s">
        <v>52</v>
      </c>
      <c r="AC1282" s="5" t="s">
        <v>163</v>
      </c>
      <c r="AD1282" s="5" t="s">
        <v>164</v>
      </c>
      <c r="AE1282" s="5" t="s">
        <v>165</v>
      </c>
      <c r="AF1282" s="5" t="s">
        <v>52</v>
      </c>
      <c r="AG1282" s="5" t="s">
        <v>52</v>
      </c>
      <c r="AH1282" s="5" t="s">
        <v>52</v>
      </c>
      <c r="AI1282" s="5" t="s">
        <v>11748</v>
      </c>
      <c r="AJ1282" s="5" t="s">
        <v>11749</v>
      </c>
      <c r="AK1282" s="5" t="s">
        <v>5337</v>
      </c>
    </row>
    <row r="1283" ht="15.75" customHeight="1">
      <c r="A1283" s="5" t="s">
        <v>11752</v>
      </c>
      <c r="B1283" s="5" t="s">
        <v>5602</v>
      </c>
      <c r="C1283" s="5" t="s">
        <v>5603</v>
      </c>
      <c r="D1283" s="6">
        <v>43923.0</v>
      </c>
      <c r="E1283" s="5">
        <v>522490.0</v>
      </c>
      <c r="F1283" s="5">
        <v>237495.0</v>
      </c>
      <c r="G1283" s="5" t="s">
        <v>4642</v>
      </c>
      <c r="H1283" s="5" t="s">
        <v>272</v>
      </c>
      <c r="I1283" s="5" t="s">
        <v>11137</v>
      </c>
      <c r="J1283" s="5" t="s">
        <v>256</v>
      </c>
      <c r="K1283" s="5" t="s">
        <v>983</v>
      </c>
      <c r="L1283" s="5" t="s">
        <v>11753</v>
      </c>
      <c r="M1283" s="5" t="s">
        <v>11754</v>
      </c>
      <c r="N1283" s="5" t="s">
        <v>52</v>
      </c>
      <c r="O1283" s="5">
        <v>8.0</v>
      </c>
      <c r="P1283" s="5" t="s">
        <v>11755</v>
      </c>
      <c r="Q1283" s="5" t="s">
        <v>986</v>
      </c>
      <c r="R1283" s="5">
        <v>411.0</v>
      </c>
      <c r="S1283" s="5" t="s">
        <v>1077</v>
      </c>
      <c r="T1283" s="5">
        <v>5941.0</v>
      </c>
      <c r="U1283" s="5" t="s">
        <v>158</v>
      </c>
      <c r="V1283" s="5" t="s">
        <v>11756</v>
      </c>
      <c r="W1283" s="5" t="s">
        <v>52</v>
      </c>
      <c r="X1283" s="5" t="s">
        <v>52</v>
      </c>
      <c r="Y1283" s="5" t="s">
        <v>11757</v>
      </c>
      <c r="Z1283" s="5" t="s">
        <v>11758</v>
      </c>
      <c r="AA1283" s="5" t="s">
        <v>59</v>
      </c>
      <c r="AB1283" s="5" t="s">
        <v>52</v>
      </c>
      <c r="AC1283" s="5" t="s">
        <v>163</v>
      </c>
      <c r="AD1283" s="5" t="s">
        <v>164</v>
      </c>
      <c r="AE1283" s="5" t="s">
        <v>165</v>
      </c>
      <c r="AF1283" s="5" t="s">
        <v>52</v>
      </c>
      <c r="AG1283" s="5" t="s">
        <v>52</v>
      </c>
      <c r="AH1283" s="5" t="s">
        <v>52</v>
      </c>
      <c r="AI1283" s="5" t="s">
        <v>5602</v>
      </c>
      <c r="AJ1283" s="5" t="s">
        <v>11753</v>
      </c>
      <c r="AK1283" s="5" t="s">
        <v>5337</v>
      </c>
    </row>
    <row r="1284" ht="15.75" customHeight="1">
      <c r="A1284" s="5" t="s">
        <v>11759</v>
      </c>
      <c r="B1284" s="5" t="s">
        <v>11760</v>
      </c>
      <c r="C1284" s="5" t="s">
        <v>11761</v>
      </c>
      <c r="D1284" s="6">
        <v>43923.0</v>
      </c>
      <c r="E1284" s="5">
        <v>64148.0</v>
      </c>
      <c r="F1284" s="5">
        <v>29158.0</v>
      </c>
      <c r="G1284" s="5" t="s">
        <v>2440</v>
      </c>
      <c r="H1284" s="5" t="s">
        <v>480</v>
      </c>
      <c r="I1284" s="5" t="s">
        <v>11762</v>
      </c>
      <c r="J1284" s="5" t="s">
        <v>2442</v>
      </c>
      <c r="K1284" s="5" t="s">
        <v>744</v>
      </c>
      <c r="L1284" s="5" t="s">
        <v>11763</v>
      </c>
      <c r="M1284" s="5" t="s">
        <v>11764</v>
      </c>
      <c r="N1284" s="5">
        <v>97348.0</v>
      </c>
      <c r="O1284" s="5">
        <v>1.0</v>
      </c>
      <c r="P1284" s="5" t="s">
        <v>11765</v>
      </c>
      <c r="Q1284" s="5">
        <v>4500.0</v>
      </c>
      <c r="R1284" s="5">
        <v>1072.0</v>
      </c>
      <c r="S1284" s="5" t="s">
        <v>115</v>
      </c>
      <c r="T1284" s="5">
        <v>0.0</v>
      </c>
      <c r="U1284" s="5" t="s">
        <v>70</v>
      </c>
      <c r="V1284" s="5" t="s">
        <v>11766</v>
      </c>
      <c r="W1284" s="5" t="s">
        <v>52</v>
      </c>
      <c r="X1284" s="5" t="s">
        <v>52</v>
      </c>
      <c r="Y1284" s="5" t="s">
        <v>11767</v>
      </c>
      <c r="Z1284" s="5" t="s">
        <v>11768</v>
      </c>
      <c r="AA1284" s="5" t="s">
        <v>235</v>
      </c>
      <c r="AB1284" s="5" t="s">
        <v>52</v>
      </c>
      <c r="AC1284" s="5" t="s">
        <v>2791</v>
      </c>
      <c r="AD1284" s="5" t="s">
        <v>2792</v>
      </c>
      <c r="AE1284" s="5" t="s">
        <v>52</v>
      </c>
      <c r="AF1284" s="5" t="s">
        <v>52</v>
      </c>
      <c r="AG1284" s="5">
        <v>79118.0</v>
      </c>
      <c r="AH1284" s="5" t="s">
        <v>2793</v>
      </c>
      <c r="AI1284" s="5" t="s">
        <v>11760</v>
      </c>
      <c r="AJ1284" s="5" t="s">
        <v>11763</v>
      </c>
      <c r="AK1284" s="5" t="s">
        <v>11769</v>
      </c>
    </row>
    <row r="1285" ht="15.75" customHeight="1">
      <c r="A1285" s="5" t="s">
        <v>11770</v>
      </c>
      <c r="B1285" s="5" t="s">
        <v>9151</v>
      </c>
      <c r="C1285" s="5" t="s">
        <v>11771</v>
      </c>
      <c r="D1285" s="6">
        <v>43922.0</v>
      </c>
      <c r="E1285" s="5">
        <v>12817.0</v>
      </c>
      <c r="F1285" s="5">
        <v>5826.0</v>
      </c>
      <c r="G1285" s="5" t="s">
        <v>422</v>
      </c>
      <c r="H1285" s="5" t="s">
        <v>149</v>
      </c>
      <c r="I1285" s="5" t="s">
        <v>11772</v>
      </c>
      <c r="J1285" s="5" t="s">
        <v>424</v>
      </c>
      <c r="K1285" s="5" t="s">
        <v>11773</v>
      </c>
      <c r="L1285" s="5" t="s">
        <v>11774</v>
      </c>
      <c r="M1285" s="5" t="s">
        <v>11775</v>
      </c>
      <c r="N1285" s="5" t="s">
        <v>11776</v>
      </c>
      <c r="O1285" s="5">
        <v>1.0</v>
      </c>
      <c r="P1285" s="5" t="s">
        <v>11777</v>
      </c>
      <c r="Q1285" s="5" t="s">
        <v>3835</v>
      </c>
      <c r="R1285" s="5">
        <v>535.0</v>
      </c>
      <c r="S1285" s="5" t="s">
        <v>115</v>
      </c>
      <c r="T1285" s="5">
        <v>0.0</v>
      </c>
      <c r="U1285" s="5" t="s">
        <v>52</v>
      </c>
      <c r="V1285" s="5" t="s">
        <v>11778</v>
      </c>
      <c r="W1285" s="5" t="s">
        <v>71</v>
      </c>
      <c r="X1285" s="5" t="s">
        <v>52</v>
      </c>
      <c r="Y1285" s="5">
        <v>109.0</v>
      </c>
      <c r="Z1285" s="5">
        <v>8367760.0</v>
      </c>
      <c r="AA1285" s="5" t="s">
        <v>2743</v>
      </c>
      <c r="AB1285" s="5" t="s">
        <v>52</v>
      </c>
      <c r="AC1285" s="5" t="s">
        <v>181</v>
      </c>
      <c r="AD1285" s="5" t="s">
        <v>182</v>
      </c>
      <c r="AE1285" s="5" t="s">
        <v>183</v>
      </c>
      <c r="AF1285" s="5" t="s">
        <v>52</v>
      </c>
      <c r="AG1285" s="5" t="s">
        <v>52</v>
      </c>
      <c r="AH1285" s="5" t="s">
        <v>184</v>
      </c>
      <c r="AI1285" s="5" t="s">
        <v>9151</v>
      </c>
      <c r="AJ1285" s="5" t="s">
        <v>11774</v>
      </c>
      <c r="AK1285" s="5" t="s">
        <v>11779</v>
      </c>
    </row>
    <row r="1286" ht="15.75" customHeight="1">
      <c r="A1286" s="5" t="s">
        <v>11780</v>
      </c>
      <c r="B1286" s="5" t="s">
        <v>11781</v>
      </c>
      <c r="C1286" s="5" t="s">
        <v>9880</v>
      </c>
      <c r="D1286" s="6">
        <v>43922.0</v>
      </c>
      <c r="E1286" s="5">
        <v>173448.0</v>
      </c>
      <c r="F1286" s="5">
        <v>78840.0</v>
      </c>
      <c r="G1286" s="5" t="s">
        <v>4642</v>
      </c>
      <c r="H1286" s="5" t="s">
        <v>272</v>
      </c>
      <c r="I1286" s="5" t="s">
        <v>11137</v>
      </c>
      <c r="J1286" s="5" t="s">
        <v>256</v>
      </c>
      <c r="K1286" s="5" t="s">
        <v>1086</v>
      </c>
      <c r="L1286" s="5" t="s">
        <v>11782</v>
      </c>
      <c r="M1286" s="5" t="s">
        <v>9883</v>
      </c>
      <c r="N1286" s="5" t="s">
        <v>52</v>
      </c>
      <c r="O1286" s="5">
        <v>3.0</v>
      </c>
      <c r="P1286" s="5" t="s">
        <v>11783</v>
      </c>
      <c r="Q1286" s="5" t="s">
        <v>2662</v>
      </c>
      <c r="R1286" s="5">
        <v>170.0</v>
      </c>
      <c r="S1286" s="5" t="s">
        <v>1077</v>
      </c>
      <c r="T1286" s="5">
        <v>82.0</v>
      </c>
      <c r="U1286" s="5" t="s">
        <v>93</v>
      </c>
      <c r="V1286" s="5" t="s">
        <v>11784</v>
      </c>
      <c r="W1286" s="5" t="s">
        <v>52</v>
      </c>
      <c r="X1286" s="5" t="s">
        <v>52</v>
      </c>
      <c r="Y1286" s="5" t="s">
        <v>11671</v>
      </c>
      <c r="Z1286" s="5" t="s">
        <v>11785</v>
      </c>
      <c r="AA1286" s="5" t="s">
        <v>59</v>
      </c>
      <c r="AB1286" s="5" t="s">
        <v>52</v>
      </c>
      <c r="AC1286" s="5" t="s">
        <v>216</v>
      </c>
      <c r="AD1286" s="5" t="s">
        <v>217</v>
      </c>
      <c r="AE1286" s="5" t="s">
        <v>218</v>
      </c>
      <c r="AF1286" s="5" t="s">
        <v>52</v>
      </c>
      <c r="AG1286" s="5" t="s">
        <v>52</v>
      </c>
      <c r="AH1286" s="5" t="s">
        <v>52</v>
      </c>
      <c r="AI1286" s="5" t="s">
        <v>11781</v>
      </c>
      <c r="AJ1286" s="5" t="s">
        <v>11782</v>
      </c>
      <c r="AK1286" s="5" t="s">
        <v>9888</v>
      </c>
    </row>
    <row r="1287" ht="15.75" customHeight="1">
      <c r="A1287" s="5" t="s">
        <v>11786</v>
      </c>
      <c r="B1287" s="5" t="s">
        <v>11281</v>
      </c>
      <c r="C1287" s="5" t="s">
        <v>11787</v>
      </c>
      <c r="D1287" s="6">
        <v>43919.0</v>
      </c>
      <c r="E1287" s="5">
        <v>220329.0</v>
      </c>
      <c r="F1287" s="5">
        <v>100150.0</v>
      </c>
      <c r="G1287" s="5" t="s">
        <v>2212</v>
      </c>
      <c r="H1287" s="5" t="s">
        <v>10792</v>
      </c>
      <c r="I1287" s="5" t="s">
        <v>4328</v>
      </c>
      <c r="J1287" s="5" t="s">
        <v>2214</v>
      </c>
      <c r="K1287" s="5" t="s">
        <v>494</v>
      </c>
      <c r="L1287" s="5" t="s">
        <v>11788</v>
      </c>
      <c r="M1287" s="5" t="s">
        <v>11789</v>
      </c>
      <c r="N1287" s="5" t="s">
        <v>52</v>
      </c>
      <c r="O1287" s="5">
        <v>4.0</v>
      </c>
      <c r="P1287" s="5" t="s">
        <v>11790</v>
      </c>
      <c r="Q1287" s="5" t="s">
        <v>498</v>
      </c>
      <c r="R1287" s="5">
        <v>484.0</v>
      </c>
      <c r="S1287" s="5" t="s">
        <v>69</v>
      </c>
      <c r="T1287" s="5">
        <v>73.0</v>
      </c>
      <c r="U1287" s="5" t="s">
        <v>70</v>
      </c>
      <c r="V1287" s="5" t="s">
        <v>11791</v>
      </c>
      <c r="W1287" s="5" t="s">
        <v>52</v>
      </c>
      <c r="X1287" s="5" t="s">
        <v>52</v>
      </c>
      <c r="Y1287" s="5" t="s">
        <v>11792</v>
      </c>
      <c r="Z1287" s="5" t="s">
        <v>11793</v>
      </c>
      <c r="AA1287" s="5" t="s">
        <v>260</v>
      </c>
      <c r="AB1287" s="5" t="s">
        <v>52</v>
      </c>
      <c r="AC1287" s="5" t="s">
        <v>72</v>
      </c>
      <c r="AD1287" s="5" t="s">
        <v>73</v>
      </c>
      <c r="AE1287" s="5" t="s">
        <v>74</v>
      </c>
      <c r="AF1287" s="5" t="s">
        <v>75</v>
      </c>
      <c r="AG1287" s="5" t="s">
        <v>76</v>
      </c>
      <c r="AH1287" s="5" t="s">
        <v>77</v>
      </c>
      <c r="AI1287" s="5" t="s">
        <v>11794</v>
      </c>
      <c r="AJ1287" s="5" t="s">
        <v>11795</v>
      </c>
      <c r="AK1287" s="5" t="s">
        <v>11796</v>
      </c>
    </row>
    <row r="1288" ht="15.75" customHeight="1">
      <c r="A1288" s="5" t="s">
        <v>11797</v>
      </c>
      <c r="B1288" s="5" t="s">
        <v>11281</v>
      </c>
      <c r="C1288" s="5" t="s">
        <v>11798</v>
      </c>
      <c r="D1288" s="6">
        <v>43919.0</v>
      </c>
      <c r="E1288" s="5">
        <v>222380.0</v>
      </c>
      <c r="F1288" s="5">
        <v>101082.0</v>
      </c>
      <c r="G1288" s="5" t="s">
        <v>2212</v>
      </c>
      <c r="H1288" s="5" t="s">
        <v>10792</v>
      </c>
      <c r="I1288" s="5" t="s">
        <v>4328</v>
      </c>
      <c r="J1288" s="5" t="s">
        <v>2214</v>
      </c>
      <c r="K1288" s="5" t="s">
        <v>11799</v>
      </c>
      <c r="L1288" s="5" t="s">
        <v>11800</v>
      </c>
      <c r="M1288" s="5" t="s">
        <v>11789</v>
      </c>
      <c r="N1288" s="5" t="s">
        <v>52</v>
      </c>
      <c r="O1288" s="5">
        <v>4.0</v>
      </c>
      <c r="P1288" s="5" t="s">
        <v>11801</v>
      </c>
      <c r="Q1288" s="5" t="s">
        <v>498</v>
      </c>
      <c r="R1288" s="5">
        <v>486.0</v>
      </c>
      <c r="S1288" s="5" t="s">
        <v>69</v>
      </c>
      <c r="T1288" s="5">
        <v>73.0</v>
      </c>
      <c r="U1288" s="5" t="s">
        <v>70</v>
      </c>
      <c r="V1288" s="5" t="s">
        <v>11802</v>
      </c>
      <c r="W1288" s="5" t="s">
        <v>52</v>
      </c>
      <c r="X1288" s="5" t="s">
        <v>52</v>
      </c>
      <c r="Y1288" s="5" t="s">
        <v>11792</v>
      </c>
      <c r="Z1288" s="5" t="s">
        <v>11803</v>
      </c>
      <c r="AA1288" s="5" t="s">
        <v>260</v>
      </c>
      <c r="AB1288" s="5" t="s">
        <v>52</v>
      </c>
      <c r="AC1288" s="5" t="s">
        <v>72</v>
      </c>
      <c r="AD1288" s="5" t="s">
        <v>73</v>
      </c>
      <c r="AE1288" s="5" t="s">
        <v>74</v>
      </c>
      <c r="AF1288" s="5" t="s">
        <v>75</v>
      </c>
      <c r="AG1288" s="5" t="s">
        <v>76</v>
      </c>
      <c r="AH1288" s="5" t="s">
        <v>77</v>
      </c>
      <c r="AI1288" s="5" t="s">
        <v>10801</v>
      </c>
      <c r="AJ1288" s="5" t="s">
        <v>11804</v>
      </c>
      <c r="AK1288" s="5" t="s">
        <v>2223</v>
      </c>
    </row>
    <row r="1289" ht="15.75" customHeight="1">
      <c r="A1289" s="5" t="s">
        <v>11805</v>
      </c>
      <c r="B1289" s="5" t="s">
        <v>168</v>
      </c>
      <c r="C1289" s="5" t="s">
        <v>169</v>
      </c>
      <c r="D1289" s="6">
        <v>43918.0</v>
      </c>
      <c r="E1289" s="5">
        <v>39600.0</v>
      </c>
      <c r="F1289" s="5">
        <v>18000.0</v>
      </c>
      <c r="G1289" s="5" t="s">
        <v>4585</v>
      </c>
      <c r="H1289" s="5" t="s">
        <v>171</v>
      </c>
      <c r="I1289" s="5" t="s">
        <v>9426</v>
      </c>
      <c r="J1289" s="5" t="s">
        <v>274</v>
      </c>
      <c r="K1289" s="5" t="s">
        <v>4112</v>
      </c>
      <c r="L1289" s="5" t="s">
        <v>11441</v>
      </c>
      <c r="M1289" s="5" t="s">
        <v>11806</v>
      </c>
      <c r="N1289" s="5" t="s">
        <v>52</v>
      </c>
      <c r="O1289" s="5">
        <v>1.0</v>
      </c>
      <c r="P1289" s="5" t="s">
        <v>11807</v>
      </c>
      <c r="Q1289" s="5">
        <v>4510.0</v>
      </c>
      <c r="R1289" s="5">
        <v>11330.0</v>
      </c>
      <c r="S1289" s="5" t="s">
        <v>115</v>
      </c>
      <c r="T1289" s="5">
        <v>0.0</v>
      </c>
      <c r="U1289" s="5" t="s">
        <v>52</v>
      </c>
      <c r="V1289" s="5" t="s">
        <v>11808</v>
      </c>
      <c r="W1289" s="5" t="s">
        <v>52</v>
      </c>
      <c r="X1289" s="5" t="s">
        <v>52</v>
      </c>
      <c r="Y1289" s="5" t="s">
        <v>11809</v>
      </c>
      <c r="Z1289" s="5" t="s">
        <v>11810</v>
      </c>
      <c r="AA1289" s="5" t="s">
        <v>1553</v>
      </c>
      <c r="AB1289" s="5" t="s">
        <v>52</v>
      </c>
      <c r="AC1289" s="5" t="s">
        <v>181</v>
      </c>
      <c r="AD1289" s="5" t="s">
        <v>182</v>
      </c>
      <c r="AE1289" s="5" t="s">
        <v>183</v>
      </c>
      <c r="AF1289" s="5" t="s">
        <v>52</v>
      </c>
      <c r="AG1289" s="5" t="s">
        <v>52</v>
      </c>
      <c r="AH1289" s="5" t="s">
        <v>184</v>
      </c>
      <c r="AI1289" s="5" t="s">
        <v>168</v>
      </c>
      <c r="AJ1289" s="5" t="s">
        <v>11441</v>
      </c>
      <c r="AK1289" s="5" t="s">
        <v>185</v>
      </c>
    </row>
    <row r="1290" ht="15.75" customHeight="1">
      <c r="A1290" s="5" t="s">
        <v>11811</v>
      </c>
      <c r="B1290" s="5" t="s">
        <v>11812</v>
      </c>
      <c r="C1290" s="5" t="s">
        <v>11813</v>
      </c>
      <c r="D1290" s="6">
        <v>43917.0</v>
      </c>
      <c r="E1290" s="5">
        <v>41316.0</v>
      </c>
      <c r="F1290" s="5">
        <v>18780.0</v>
      </c>
      <c r="G1290" s="5" t="s">
        <v>1103</v>
      </c>
      <c r="H1290" s="5" t="s">
        <v>272</v>
      </c>
      <c r="I1290" s="5" t="s">
        <v>5561</v>
      </c>
      <c r="J1290" s="5" t="s">
        <v>191</v>
      </c>
      <c r="K1290" s="5" t="s">
        <v>11814</v>
      </c>
      <c r="L1290" s="5" t="s">
        <v>11815</v>
      </c>
      <c r="M1290" s="5" t="s">
        <v>11816</v>
      </c>
      <c r="N1290" s="5">
        <v>33178.0</v>
      </c>
      <c r="O1290" s="5">
        <v>1.0</v>
      </c>
      <c r="P1290" s="5" t="s">
        <v>11817</v>
      </c>
      <c r="Q1290" s="5">
        <v>2210.0</v>
      </c>
      <c r="R1290" s="5">
        <v>4.0</v>
      </c>
      <c r="S1290" s="5" t="s">
        <v>53</v>
      </c>
      <c r="T1290" s="5">
        <v>0.0</v>
      </c>
      <c r="U1290" s="5" t="s">
        <v>52</v>
      </c>
      <c r="V1290" s="5" t="s">
        <v>11818</v>
      </c>
      <c r="W1290" s="5" t="s">
        <v>71</v>
      </c>
      <c r="X1290" s="5" t="s">
        <v>52</v>
      </c>
      <c r="Y1290" s="5" t="s">
        <v>11819</v>
      </c>
      <c r="Z1290" s="5" t="s">
        <v>11820</v>
      </c>
      <c r="AA1290" s="5" t="s">
        <v>260</v>
      </c>
      <c r="AB1290" s="5" t="s">
        <v>52</v>
      </c>
      <c r="AC1290" s="5" t="s">
        <v>216</v>
      </c>
      <c r="AD1290" s="5" t="s">
        <v>217</v>
      </c>
      <c r="AE1290" s="5" t="s">
        <v>218</v>
      </c>
      <c r="AF1290" s="5" t="s">
        <v>52</v>
      </c>
      <c r="AG1290" s="5" t="s">
        <v>52</v>
      </c>
      <c r="AH1290" s="5" t="s">
        <v>52</v>
      </c>
      <c r="AI1290" s="5" t="s">
        <v>11812</v>
      </c>
      <c r="AJ1290" s="5" t="s">
        <v>11815</v>
      </c>
      <c r="AK1290" s="5" t="s">
        <v>941</v>
      </c>
    </row>
    <row r="1291" ht="15.75" customHeight="1">
      <c r="A1291" s="5" t="s">
        <v>11821</v>
      </c>
      <c r="B1291" s="5" t="s">
        <v>11822</v>
      </c>
      <c r="C1291" s="5" t="s">
        <v>11822</v>
      </c>
      <c r="D1291" s="6">
        <v>43917.0</v>
      </c>
      <c r="E1291" s="5">
        <v>5907.0</v>
      </c>
      <c r="F1291" s="5">
        <v>2685.0</v>
      </c>
      <c r="G1291" s="5" t="s">
        <v>963</v>
      </c>
      <c r="H1291" s="5" t="s">
        <v>2784</v>
      </c>
      <c r="I1291" s="5" t="s">
        <v>4747</v>
      </c>
      <c r="J1291" s="5" t="s">
        <v>965</v>
      </c>
      <c r="K1291" s="5" t="s">
        <v>744</v>
      </c>
      <c r="L1291" s="5" t="s">
        <v>11823</v>
      </c>
      <c r="M1291" s="5" t="s">
        <v>11824</v>
      </c>
      <c r="N1291" s="5" t="s">
        <v>11825</v>
      </c>
      <c r="O1291" s="5">
        <v>1.0</v>
      </c>
      <c r="P1291" s="5" t="s">
        <v>11826</v>
      </c>
      <c r="Q1291" s="5">
        <v>4500.0</v>
      </c>
      <c r="R1291" s="5">
        <v>5.0</v>
      </c>
      <c r="S1291" s="5" t="s">
        <v>115</v>
      </c>
      <c r="T1291" s="5">
        <v>0.0</v>
      </c>
      <c r="U1291" s="5" t="s">
        <v>70</v>
      </c>
      <c r="V1291" s="5" t="s">
        <v>11827</v>
      </c>
      <c r="W1291" s="5" t="s">
        <v>55</v>
      </c>
      <c r="X1291" s="5" t="s">
        <v>11828</v>
      </c>
      <c r="Y1291" s="5" t="s">
        <v>11829</v>
      </c>
      <c r="Z1291" s="5" t="s">
        <v>11830</v>
      </c>
      <c r="AA1291" s="5" t="s">
        <v>730</v>
      </c>
      <c r="AB1291" s="5" t="s">
        <v>52</v>
      </c>
      <c r="AC1291" s="5" t="s">
        <v>1230</v>
      </c>
      <c r="AD1291" s="5" t="s">
        <v>1231</v>
      </c>
      <c r="AE1291" s="5" t="s">
        <v>52</v>
      </c>
      <c r="AF1291" s="5" t="s">
        <v>52</v>
      </c>
      <c r="AG1291" s="5" t="s">
        <v>52</v>
      </c>
      <c r="AH1291" s="5" t="s">
        <v>1232</v>
      </c>
      <c r="AI1291" s="5" t="s">
        <v>11831</v>
      </c>
      <c r="AJ1291" s="5" t="s">
        <v>11832</v>
      </c>
      <c r="AK1291" s="5" t="s">
        <v>1233</v>
      </c>
    </row>
    <row r="1292" ht="15.75" customHeight="1">
      <c r="A1292" s="5" t="s">
        <v>11833</v>
      </c>
      <c r="B1292" s="5" t="s">
        <v>11834</v>
      </c>
      <c r="C1292" s="5" t="s">
        <v>11835</v>
      </c>
      <c r="D1292" s="6">
        <v>43917.0</v>
      </c>
      <c r="E1292" s="5">
        <v>9707.0</v>
      </c>
      <c r="F1292" s="5">
        <v>4412.0</v>
      </c>
      <c r="G1292" s="5" t="s">
        <v>107</v>
      </c>
      <c r="H1292" s="5" t="s">
        <v>5426</v>
      </c>
      <c r="I1292" s="5" t="s">
        <v>11836</v>
      </c>
      <c r="J1292" s="5" t="s">
        <v>109</v>
      </c>
      <c r="K1292" s="5">
        <v>3038.0</v>
      </c>
      <c r="L1292" s="5" t="s">
        <v>11837</v>
      </c>
      <c r="M1292" s="5" t="s">
        <v>11838</v>
      </c>
      <c r="N1292" s="5">
        <v>28269.0</v>
      </c>
      <c r="O1292" s="5">
        <v>1.0</v>
      </c>
      <c r="P1292" s="5" t="s">
        <v>11839</v>
      </c>
      <c r="Q1292" s="5" t="s">
        <v>52</v>
      </c>
      <c r="R1292" s="5">
        <v>300.0</v>
      </c>
      <c r="S1292" s="5" t="s">
        <v>115</v>
      </c>
      <c r="T1292" s="5">
        <v>0.0</v>
      </c>
      <c r="U1292" s="5" t="s">
        <v>52</v>
      </c>
      <c r="V1292" s="5" t="s">
        <v>11840</v>
      </c>
      <c r="W1292" s="5" t="s">
        <v>52</v>
      </c>
      <c r="X1292" s="5" t="s">
        <v>52</v>
      </c>
      <c r="Y1292" s="5" t="s">
        <v>11841</v>
      </c>
      <c r="Z1292" s="5">
        <v>1931994.0</v>
      </c>
      <c r="AA1292" s="5" t="s">
        <v>200</v>
      </c>
      <c r="AB1292" s="5" t="s">
        <v>52</v>
      </c>
      <c r="AC1292" s="5" t="s">
        <v>11842</v>
      </c>
      <c r="AD1292" s="5" t="s">
        <v>11843</v>
      </c>
      <c r="AE1292" s="5" t="s">
        <v>11844</v>
      </c>
      <c r="AF1292" s="5" t="s">
        <v>401</v>
      </c>
      <c r="AG1292" s="5">
        <v>23231.0</v>
      </c>
      <c r="AH1292" s="5" t="s">
        <v>11845</v>
      </c>
      <c r="AI1292" s="5" t="s">
        <v>248</v>
      </c>
      <c r="AJ1292" s="5" t="s">
        <v>11846</v>
      </c>
      <c r="AK1292" s="5" t="s">
        <v>215</v>
      </c>
    </row>
    <row r="1293" ht="15.75" customHeight="1">
      <c r="A1293" s="5" t="s">
        <v>11847</v>
      </c>
      <c r="B1293" s="5" t="s">
        <v>11848</v>
      </c>
      <c r="C1293" s="5" t="s">
        <v>11849</v>
      </c>
      <c r="D1293" s="6">
        <v>43909.0</v>
      </c>
      <c r="E1293" s="5">
        <v>155727.0</v>
      </c>
      <c r="F1293" s="5">
        <v>70785.0</v>
      </c>
      <c r="G1293" s="5" t="s">
        <v>4642</v>
      </c>
      <c r="H1293" s="5" t="s">
        <v>272</v>
      </c>
      <c r="I1293" s="5" t="s">
        <v>11036</v>
      </c>
      <c r="J1293" s="5" t="s">
        <v>256</v>
      </c>
      <c r="K1293" s="5" t="s">
        <v>1461</v>
      </c>
      <c r="L1293" s="5" t="s">
        <v>11850</v>
      </c>
      <c r="M1293" s="5" t="s">
        <v>11727</v>
      </c>
      <c r="N1293" s="5" t="s">
        <v>52</v>
      </c>
      <c r="O1293" s="5">
        <v>3.0</v>
      </c>
      <c r="P1293" s="5" t="s">
        <v>11851</v>
      </c>
      <c r="Q1293" s="5" t="s">
        <v>1465</v>
      </c>
      <c r="R1293" s="5">
        <v>305.0</v>
      </c>
      <c r="S1293" s="5" t="s">
        <v>1077</v>
      </c>
      <c r="T1293" s="5">
        <v>82237.0</v>
      </c>
      <c r="U1293" s="5" t="s">
        <v>70</v>
      </c>
      <c r="V1293" s="5" t="s">
        <v>11852</v>
      </c>
      <c r="W1293" s="5" t="s">
        <v>52</v>
      </c>
      <c r="X1293" s="5" t="s">
        <v>52</v>
      </c>
      <c r="Y1293" s="5" t="s">
        <v>11853</v>
      </c>
      <c r="Z1293" s="5" t="s">
        <v>11854</v>
      </c>
      <c r="AA1293" s="5" t="s">
        <v>59</v>
      </c>
      <c r="AB1293" s="5" t="s">
        <v>52</v>
      </c>
      <c r="AC1293" s="5" t="s">
        <v>72</v>
      </c>
      <c r="AD1293" s="5" t="s">
        <v>73</v>
      </c>
      <c r="AE1293" s="5" t="s">
        <v>74</v>
      </c>
      <c r="AF1293" s="5" t="s">
        <v>75</v>
      </c>
      <c r="AG1293" s="5" t="s">
        <v>76</v>
      </c>
      <c r="AH1293" s="5" t="s">
        <v>77</v>
      </c>
      <c r="AI1293" s="5" t="s">
        <v>11848</v>
      </c>
      <c r="AJ1293" s="5" t="s">
        <v>11855</v>
      </c>
      <c r="AK1293" s="5" t="s">
        <v>11733</v>
      </c>
    </row>
    <row r="1294" ht="15.75" customHeight="1">
      <c r="A1294" s="5" t="s">
        <v>11856</v>
      </c>
      <c r="B1294" s="5" t="s">
        <v>11857</v>
      </c>
      <c r="C1294" s="5" t="s">
        <v>11736</v>
      </c>
      <c r="D1294" s="6">
        <v>43908.0</v>
      </c>
      <c r="E1294" s="5">
        <v>44209.0</v>
      </c>
      <c r="F1294" s="5">
        <v>20095.0</v>
      </c>
      <c r="G1294" s="5" t="s">
        <v>613</v>
      </c>
      <c r="H1294" s="5" t="s">
        <v>45</v>
      </c>
      <c r="I1294" s="5" t="s">
        <v>11858</v>
      </c>
      <c r="J1294" s="5" t="s">
        <v>581</v>
      </c>
      <c r="K1294" s="5" t="s">
        <v>11859</v>
      </c>
      <c r="L1294" s="5" t="s">
        <v>11860</v>
      </c>
      <c r="M1294" s="5" t="s">
        <v>11861</v>
      </c>
      <c r="N1294" s="5">
        <v>7066.0</v>
      </c>
      <c r="O1294" s="5">
        <v>1.0</v>
      </c>
      <c r="P1294" s="5" t="s">
        <v>11862</v>
      </c>
      <c r="Q1294" s="5" t="s">
        <v>91</v>
      </c>
      <c r="R1294" s="5">
        <v>73.0</v>
      </c>
      <c r="S1294" s="5" t="s">
        <v>115</v>
      </c>
      <c r="T1294" s="5">
        <v>39.0</v>
      </c>
      <c r="U1294" s="5" t="s">
        <v>93</v>
      </c>
      <c r="V1294" s="5" t="s">
        <v>11863</v>
      </c>
      <c r="W1294" s="5" t="s">
        <v>71</v>
      </c>
      <c r="X1294" s="5" t="s">
        <v>52</v>
      </c>
      <c r="Y1294" s="5" t="s">
        <v>11864</v>
      </c>
      <c r="Z1294" s="5" t="s">
        <v>11865</v>
      </c>
      <c r="AA1294" s="5" t="s">
        <v>235</v>
      </c>
      <c r="AB1294" s="5" t="s">
        <v>52</v>
      </c>
      <c r="AC1294" s="5" t="s">
        <v>120</v>
      </c>
      <c r="AD1294" s="5" t="s">
        <v>121</v>
      </c>
      <c r="AE1294" s="5" t="s">
        <v>122</v>
      </c>
      <c r="AF1294" s="5" t="s">
        <v>75</v>
      </c>
      <c r="AG1294" s="5">
        <v>8830.0</v>
      </c>
      <c r="AH1294" s="5" t="s">
        <v>123</v>
      </c>
      <c r="AI1294" s="5" t="s">
        <v>11857</v>
      </c>
      <c r="AJ1294" s="5" t="s">
        <v>11860</v>
      </c>
      <c r="AK1294" s="5" t="s">
        <v>183</v>
      </c>
    </row>
    <row r="1295" ht="15.75" customHeight="1">
      <c r="A1295" s="5" t="s">
        <v>11866</v>
      </c>
      <c r="B1295" s="5" t="s">
        <v>11549</v>
      </c>
      <c r="C1295" s="5" t="s">
        <v>102</v>
      </c>
      <c r="D1295" s="6">
        <v>43904.0</v>
      </c>
      <c r="E1295" s="5">
        <v>41461.0</v>
      </c>
      <c r="F1295" s="5">
        <v>18846.0</v>
      </c>
      <c r="G1295" s="5" t="s">
        <v>963</v>
      </c>
      <c r="H1295" s="5" t="s">
        <v>189</v>
      </c>
      <c r="I1295" s="5" t="s">
        <v>11867</v>
      </c>
      <c r="J1295" s="5" t="s">
        <v>965</v>
      </c>
      <c r="K1295" s="5" t="s">
        <v>11551</v>
      </c>
      <c r="L1295" s="5" t="s">
        <v>11552</v>
      </c>
      <c r="M1295" s="5" t="s">
        <v>102</v>
      </c>
      <c r="N1295" s="5">
        <v>60004.0</v>
      </c>
      <c r="O1295" s="5">
        <v>1.0</v>
      </c>
      <c r="P1295" s="5" t="s">
        <v>11868</v>
      </c>
      <c r="Q1295" s="5">
        <v>4510.0</v>
      </c>
      <c r="R1295" s="5">
        <v>900.0</v>
      </c>
      <c r="S1295" s="5" t="s">
        <v>196</v>
      </c>
      <c r="T1295" s="5">
        <v>34.0</v>
      </c>
      <c r="U1295" s="5" t="s">
        <v>93</v>
      </c>
      <c r="V1295" s="5" t="s">
        <v>11869</v>
      </c>
      <c r="W1295" s="5" t="s">
        <v>52</v>
      </c>
      <c r="X1295" s="5" t="s">
        <v>52</v>
      </c>
      <c r="Y1295" s="5" t="s">
        <v>11870</v>
      </c>
      <c r="Z1295" s="5" t="s">
        <v>11871</v>
      </c>
      <c r="AA1295" s="5" t="s">
        <v>260</v>
      </c>
      <c r="AB1295" s="5" t="s">
        <v>52</v>
      </c>
      <c r="AC1295" s="5" t="s">
        <v>216</v>
      </c>
      <c r="AD1295" s="5" t="s">
        <v>217</v>
      </c>
      <c r="AE1295" s="5" t="s">
        <v>218</v>
      </c>
      <c r="AF1295" s="5" t="s">
        <v>52</v>
      </c>
      <c r="AG1295" s="5" t="s">
        <v>52</v>
      </c>
      <c r="AH1295" s="5" t="s">
        <v>52</v>
      </c>
      <c r="AI1295" s="5" t="s">
        <v>11557</v>
      </c>
      <c r="AJ1295" s="5" t="s">
        <v>11558</v>
      </c>
      <c r="AK1295" s="5" t="s">
        <v>11559</v>
      </c>
    </row>
    <row r="1296" ht="15.75" customHeight="1">
      <c r="A1296" s="5" t="s">
        <v>11872</v>
      </c>
      <c r="B1296" s="5" t="s">
        <v>11873</v>
      </c>
      <c r="C1296" s="5" t="s">
        <v>11874</v>
      </c>
      <c r="D1296" s="6">
        <v>43904.0</v>
      </c>
      <c r="E1296" s="5">
        <v>38749.0</v>
      </c>
      <c r="F1296" s="5">
        <v>17613.0</v>
      </c>
      <c r="G1296" s="5" t="s">
        <v>188</v>
      </c>
      <c r="H1296" s="5" t="s">
        <v>530</v>
      </c>
      <c r="I1296" s="5" t="s">
        <v>11875</v>
      </c>
      <c r="J1296" s="5" t="s">
        <v>191</v>
      </c>
      <c r="K1296" s="5" t="s">
        <v>4198</v>
      </c>
      <c r="L1296" s="5" t="s">
        <v>11876</v>
      </c>
      <c r="M1296" s="5" t="s">
        <v>11877</v>
      </c>
      <c r="N1296" s="5" t="s">
        <v>52</v>
      </c>
      <c r="O1296" s="5">
        <v>1.0</v>
      </c>
      <c r="P1296" s="5" t="s">
        <v>11878</v>
      </c>
      <c r="Q1296" s="5">
        <v>2232.0</v>
      </c>
      <c r="R1296" s="5">
        <v>1700.0</v>
      </c>
      <c r="S1296" s="5" t="s">
        <v>115</v>
      </c>
      <c r="T1296" s="5">
        <v>0.0</v>
      </c>
      <c r="U1296" s="5" t="s">
        <v>52</v>
      </c>
      <c r="V1296" s="5" t="s">
        <v>11879</v>
      </c>
      <c r="W1296" s="5" t="s">
        <v>52</v>
      </c>
      <c r="X1296" s="5" t="s">
        <v>52</v>
      </c>
      <c r="Y1296" s="5" t="s">
        <v>2520</v>
      </c>
      <c r="Z1296" s="5" t="s">
        <v>11880</v>
      </c>
      <c r="AA1296" s="5" t="s">
        <v>8480</v>
      </c>
      <c r="AB1296" s="5" t="s">
        <v>52</v>
      </c>
      <c r="AC1296" s="5" t="s">
        <v>181</v>
      </c>
      <c r="AD1296" s="5" t="s">
        <v>182</v>
      </c>
      <c r="AE1296" s="5" t="s">
        <v>183</v>
      </c>
      <c r="AF1296" s="5" t="s">
        <v>52</v>
      </c>
      <c r="AG1296" s="5" t="s">
        <v>52</v>
      </c>
      <c r="AH1296" s="5" t="s">
        <v>184</v>
      </c>
      <c r="AI1296" s="5" t="s">
        <v>11873</v>
      </c>
      <c r="AJ1296" s="5" t="s">
        <v>11876</v>
      </c>
      <c r="AK1296" s="5" t="s">
        <v>11881</v>
      </c>
    </row>
    <row r="1297" ht="15.75" customHeight="1">
      <c r="A1297" s="5" t="s">
        <v>11882</v>
      </c>
      <c r="B1297" s="5" t="s">
        <v>11883</v>
      </c>
      <c r="C1297" s="5" t="s">
        <v>11884</v>
      </c>
      <c r="D1297" s="6">
        <v>43899.0</v>
      </c>
      <c r="E1297" s="5">
        <v>2959.0</v>
      </c>
      <c r="F1297" s="5">
        <v>1345.0</v>
      </c>
      <c r="G1297" s="5" t="s">
        <v>579</v>
      </c>
      <c r="H1297" s="5" t="s">
        <v>1792</v>
      </c>
      <c r="I1297" s="5" t="s">
        <v>10139</v>
      </c>
      <c r="J1297" s="5" t="s">
        <v>581</v>
      </c>
      <c r="K1297" s="5" t="s">
        <v>11885</v>
      </c>
      <c r="L1297" s="5" t="s">
        <v>11886</v>
      </c>
      <c r="M1297" s="5" t="s">
        <v>11887</v>
      </c>
      <c r="N1297" s="5" t="s">
        <v>52</v>
      </c>
      <c r="O1297" s="5">
        <v>1.0</v>
      </c>
      <c r="P1297" s="5" t="s">
        <v>11888</v>
      </c>
      <c r="Q1297" s="5">
        <v>4510.0</v>
      </c>
      <c r="R1297" s="5">
        <v>10.0</v>
      </c>
      <c r="S1297" s="5" t="s">
        <v>53</v>
      </c>
      <c r="T1297" s="5">
        <v>0.0</v>
      </c>
      <c r="U1297" s="5" t="s">
        <v>93</v>
      </c>
      <c r="V1297" s="5" t="s">
        <v>11889</v>
      </c>
      <c r="W1297" s="5" t="s">
        <v>55</v>
      </c>
      <c r="X1297" s="5" t="s">
        <v>11890</v>
      </c>
      <c r="Y1297" s="5" t="s">
        <v>11891</v>
      </c>
      <c r="Z1297" s="5">
        <v>391151.0</v>
      </c>
      <c r="AA1297" s="5" t="s">
        <v>235</v>
      </c>
      <c r="AB1297" s="5" t="s">
        <v>52</v>
      </c>
      <c r="AC1297" s="5" t="s">
        <v>3141</v>
      </c>
      <c r="AD1297" s="5" t="s">
        <v>3142</v>
      </c>
      <c r="AE1297" s="5" t="s">
        <v>162</v>
      </c>
      <c r="AF1297" s="5" t="s">
        <v>52</v>
      </c>
      <c r="AG1297" s="5" t="s">
        <v>52</v>
      </c>
      <c r="AH1297" s="5" t="s">
        <v>3143</v>
      </c>
      <c r="AI1297" s="5" t="s">
        <v>11883</v>
      </c>
      <c r="AJ1297" s="5" t="s">
        <v>11886</v>
      </c>
      <c r="AK1297" s="5" t="s">
        <v>1573</v>
      </c>
    </row>
    <row r="1298" ht="15.75" customHeight="1">
      <c r="A1298" s="5" t="s">
        <v>11892</v>
      </c>
      <c r="B1298" s="5" t="s">
        <v>11893</v>
      </c>
      <c r="C1298" s="5" t="s">
        <v>11894</v>
      </c>
      <c r="D1298" s="6">
        <v>43899.0</v>
      </c>
      <c r="E1298" s="5">
        <v>11284.0</v>
      </c>
      <c r="F1298" s="5">
        <v>5129.0</v>
      </c>
      <c r="G1298" s="5" t="s">
        <v>579</v>
      </c>
      <c r="H1298" s="5" t="s">
        <v>1792</v>
      </c>
      <c r="I1298" s="5" t="s">
        <v>10139</v>
      </c>
      <c r="J1298" s="5" t="s">
        <v>581</v>
      </c>
      <c r="K1298" s="5" t="s">
        <v>11895</v>
      </c>
      <c r="L1298" s="5" t="s">
        <v>11896</v>
      </c>
      <c r="M1298" s="5" t="s">
        <v>11897</v>
      </c>
      <c r="N1298" s="5">
        <v>45680.0</v>
      </c>
      <c r="O1298" s="5">
        <v>1.0</v>
      </c>
      <c r="P1298" s="5" t="s">
        <v>11888</v>
      </c>
      <c r="Q1298" s="5">
        <v>4510.0</v>
      </c>
      <c r="R1298" s="5">
        <v>28.0</v>
      </c>
      <c r="S1298" s="5" t="s">
        <v>53</v>
      </c>
      <c r="T1298" s="5">
        <v>32.0</v>
      </c>
      <c r="U1298" s="5" t="s">
        <v>93</v>
      </c>
      <c r="V1298" s="5" t="s">
        <v>11890</v>
      </c>
      <c r="W1298" s="5" t="s">
        <v>71</v>
      </c>
      <c r="X1298" s="5" t="s">
        <v>52</v>
      </c>
      <c r="Y1298" s="5" t="s">
        <v>11898</v>
      </c>
      <c r="Z1298" s="5">
        <v>391151.0</v>
      </c>
      <c r="AA1298" s="5" t="s">
        <v>235</v>
      </c>
      <c r="AB1298" s="5" t="s">
        <v>52</v>
      </c>
      <c r="AC1298" s="5" t="s">
        <v>216</v>
      </c>
      <c r="AD1298" s="5" t="s">
        <v>217</v>
      </c>
      <c r="AE1298" s="5" t="s">
        <v>218</v>
      </c>
      <c r="AF1298" s="5" t="s">
        <v>52</v>
      </c>
      <c r="AG1298" s="5" t="s">
        <v>52</v>
      </c>
      <c r="AH1298" s="5" t="s">
        <v>52</v>
      </c>
      <c r="AI1298" s="5" t="s">
        <v>11893</v>
      </c>
      <c r="AJ1298" s="5" t="s">
        <v>11896</v>
      </c>
      <c r="AK1298" s="5" t="s">
        <v>1573</v>
      </c>
    </row>
    <row r="1299" ht="15.75" customHeight="1">
      <c r="A1299" s="5" t="s">
        <v>11899</v>
      </c>
      <c r="B1299" s="5" t="s">
        <v>3483</v>
      </c>
      <c r="C1299" s="5" t="s">
        <v>3484</v>
      </c>
      <c r="D1299" s="6">
        <v>43889.0</v>
      </c>
      <c r="E1299" s="5">
        <v>426554.0</v>
      </c>
      <c r="F1299" s="5">
        <v>193888.0</v>
      </c>
      <c r="G1299" s="5" t="s">
        <v>1419</v>
      </c>
      <c r="H1299" s="5" t="s">
        <v>480</v>
      </c>
      <c r="I1299" s="5" t="s">
        <v>11900</v>
      </c>
      <c r="J1299" s="5" t="s">
        <v>256</v>
      </c>
      <c r="K1299" s="5" t="s">
        <v>7265</v>
      </c>
      <c r="L1299" s="5" t="s">
        <v>6197</v>
      </c>
      <c r="M1299" s="5" t="s">
        <v>10148</v>
      </c>
      <c r="N1299" s="5" t="s">
        <v>52</v>
      </c>
      <c r="O1299" s="5">
        <v>8.0</v>
      </c>
      <c r="P1299" s="5" t="s">
        <v>11901</v>
      </c>
      <c r="Q1299" s="5" t="s">
        <v>11563</v>
      </c>
      <c r="R1299" s="5">
        <v>451.0</v>
      </c>
      <c r="S1299" s="5" t="s">
        <v>1077</v>
      </c>
      <c r="T1299" s="5">
        <v>1.0</v>
      </c>
      <c r="U1299" s="5" t="s">
        <v>70</v>
      </c>
      <c r="V1299" s="5" t="s">
        <v>11902</v>
      </c>
      <c r="W1299" s="5" t="s">
        <v>52</v>
      </c>
      <c r="X1299" s="5" t="s">
        <v>52</v>
      </c>
      <c r="Y1299" s="5" t="s">
        <v>11903</v>
      </c>
      <c r="Z1299" s="5" t="s">
        <v>11904</v>
      </c>
      <c r="AA1299" s="5" t="s">
        <v>2743</v>
      </c>
      <c r="AB1299" s="5" t="s">
        <v>52</v>
      </c>
      <c r="AC1299" s="5" t="s">
        <v>5289</v>
      </c>
      <c r="AD1299" s="5" t="s">
        <v>5290</v>
      </c>
      <c r="AE1299" s="5" t="s">
        <v>5291</v>
      </c>
      <c r="AF1299" s="5" t="s">
        <v>52</v>
      </c>
      <c r="AG1299" s="5" t="s">
        <v>52</v>
      </c>
      <c r="AH1299" s="5" t="s">
        <v>52</v>
      </c>
      <c r="AI1299" s="5" t="s">
        <v>3483</v>
      </c>
      <c r="AJ1299" s="5" t="s">
        <v>6201</v>
      </c>
      <c r="AK1299" s="5" t="s">
        <v>3481</v>
      </c>
    </row>
    <row r="1300" ht="15.75" customHeight="1">
      <c r="A1300" s="5" t="s">
        <v>11905</v>
      </c>
      <c r="B1300" s="5" t="s">
        <v>11906</v>
      </c>
      <c r="C1300" s="5" t="s">
        <v>11907</v>
      </c>
      <c r="D1300" s="6">
        <v>43887.0</v>
      </c>
      <c r="E1300" s="5">
        <v>74965.0</v>
      </c>
      <c r="F1300" s="5">
        <v>34075.0</v>
      </c>
      <c r="G1300" s="5" t="s">
        <v>4585</v>
      </c>
      <c r="H1300" s="5" t="s">
        <v>45</v>
      </c>
      <c r="I1300" s="5" t="s">
        <v>4685</v>
      </c>
      <c r="J1300" s="5" t="s">
        <v>274</v>
      </c>
      <c r="K1300" s="5" t="s">
        <v>11908</v>
      </c>
      <c r="L1300" s="5" t="s">
        <v>11909</v>
      </c>
      <c r="M1300" s="5" t="s">
        <v>11910</v>
      </c>
      <c r="N1300" s="5">
        <v>7305.0</v>
      </c>
      <c r="O1300" s="5">
        <v>4.0</v>
      </c>
      <c r="P1300" s="5" t="s">
        <v>11911</v>
      </c>
      <c r="Q1300" s="5" t="s">
        <v>11912</v>
      </c>
      <c r="R1300" s="5">
        <v>9578.0</v>
      </c>
      <c r="S1300" s="5" t="s">
        <v>69</v>
      </c>
      <c r="T1300" s="5">
        <v>235.0</v>
      </c>
      <c r="U1300" s="5" t="s">
        <v>93</v>
      </c>
      <c r="V1300" s="5" t="s">
        <v>11913</v>
      </c>
      <c r="W1300" s="5" t="s">
        <v>52</v>
      </c>
      <c r="X1300" s="5" t="s">
        <v>52</v>
      </c>
      <c r="Y1300" s="5" t="s">
        <v>11914</v>
      </c>
      <c r="Z1300" s="5" t="s">
        <v>11915</v>
      </c>
      <c r="AA1300" s="5" t="s">
        <v>162</v>
      </c>
      <c r="AB1300" s="5" t="s">
        <v>52</v>
      </c>
      <c r="AC1300" s="5" t="s">
        <v>565</v>
      </c>
      <c r="AD1300" s="5" t="s">
        <v>566</v>
      </c>
      <c r="AE1300" s="5" t="s">
        <v>567</v>
      </c>
      <c r="AF1300" s="5" t="s">
        <v>52</v>
      </c>
      <c r="AG1300" s="5" t="s">
        <v>52</v>
      </c>
      <c r="AH1300" s="5" t="s">
        <v>568</v>
      </c>
      <c r="AI1300" s="5" t="s">
        <v>11916</v>
      </c>
      <c r="AJ1300" s="5" t="s">
        <v>11917</v>
      </c>
      <c r="AK1300" s="5" t="s">
        <v>8212</v>
      </c>
    </row>
    <row r="1301" ht="15.75" customHeight="1">
      <c r="A1301" s="5" t="s">
        <v>11918</v>
      </c>
      <c r="B1301" s="5" t="s">
        <v>11919</v>
      </c>
      <c r="C1301" s="5" t="s">
        <v>11920</v>
      </c>
      <c r="D1301" s="6">
        <v>43879.0</v>
      </c>
      <c r="E1301" s="5">
        <v>84621.0</v>
      </c>
      <c r="F1301" s="5">
        <v>38464.0</v>
      </c>
      <c r="G1301" s="5" t="s">
        <v>1683</v>
      </c>
      <c r="H1301" s="5" t="s">
        <v>2784</v>
      </c>
      <c r="I1301" s="5" t="s">
        <v>11921</v>
      </c>
      <c r="J1301" s="5" t="s">
        <v>1685</v>
      </c>
      <c r="K1301" s="5" t="s">
        <v>1824</v>
      </c>
      <c r="L1301" s="5" t="s">
        <v>11922</v>
      </c>
      <c r="M1301" s="5" t="s">
        <v>11923</v>
      </c>
      <c r="N1301" s="5">
        <v>95355.0</v>
      </c>
      <c r="O1301" s="5">
        <v>2.0</v>
      </c>
      <c r="P1301" s="5" t="s">
        <v>11924</v>
      </c>
      <c r="Q1301" s="5" t="s">
        <v>2195</v>
      </c>
      <c r="R1301" s="5">
        <v>72.0</v>
      </c>
      <c r="S1301" s="5" t="s">
        <v>53</v>
      </c>
      <c r="T1301" s="5">
        <v>0.0</v>
      </c>
      <c r="U1301" s="5" t="s">
        <v>52</v>
      </c>
      <c r="V1301" s="5" t="s">
        <v>11925</v>
      </c>
      <c r="W1301" s="5" t="s">
        <v>52</v>
      </c>
      <c r="X1301" s="5" t="s">
        <v>52</v>
      </c>
      <c r="Y1301" s="5" t="s">
        <v>11926</v>
      </c>
      <c r="Z1301" s="5" t="s">
        <v>11927</v>
      </c>
      <c r="AA1301" s="5" t="s">
        <v>260</v>
      </c>
      <c r="AB1301" s="5" t="s">
        <v>52</v>
      </c>
      <c r="AC1301" s="5" t="s">
        <v>216</v>
      </c>
      <c r="AD1301" s="5" t="s">
        <v>217</v>
      </c>
      <c r="AE1301" s="5" t="s">
        <v>218</v>
      </c>
      <c r="AF1301" s="5" t="s">
        <v>52</v>
      </c>
      <c r="AG1301" s="5" t="s">
        <v>52</v>
      </c>
      <c r="AH1301" s="5" t="s">
        <v>52</v>
      </c>
      <c r="AI1301" s="5" t="s">
        <v>11919</v>
      </c>
      <c r="AJ1301" s="5" t="s">
        <v>11922</v>
      </c>
      <c r="AK1301" s="5" t="s">
        <v>11928</v>
      </c>
    </row>
    <row r="1302" ht="15.75" customHeight="1">
      <c r="A1302" s="5" t="s">
        <v>11929</v>
      </c>
      <c r="B1302" s="5" t="s">
        <v>9609</v>
      </c>
      <c r="C1302" s="5" t="s">
        <v>9609</v>
      </c>
      <c r="D1302" s="6">
        <v>43878.0</v>
      </c>
      <c r="E1302" s="5">
        <v>484022.0</v>
      </c>
      <c r="F1302" s="5">
        <v>220010.0</v>
      </c>
      <c r="G1302" s="5" t="s">
        <v>1419</v>
      </c>
      <c r="H1302" s="5" t="s">
        <v>1534</v>
      </c>
      <c r="I1302" s="5" t="s">
        <v>11930</v>
      </c>
      <c r="J1302" s="5" t="s">
        <v>256</v>
      </c>
      <c r="K1302" s="5" t="s">
        <v>11931</v>
      </c>
      <c r="L1302" s="5" t="s">
        <v>11932</v>
      </c>
      <c r="M1302" s="5" t="s">
        <v>11932</v>
      </c>
      <c r="N1302" s="5" t="s">
        <v>52</v>
      </c>
      <c r="O1302" s="5">
        <v>10.0</v>
      </c>
      <c r="P1302" s="5" t="s">
        <v>11933</v>
      </c>
      <c r="Q1302" s="5" t="s">
        <v>11934</v>
      </c>
      <c r="R1302" s="5">
        <v>64.0</v>
      </c>
      <c r="S1302" s="5" t="s">
        <v>115</v>
      </c>
      <c r="T1302" s="5">
        <v>0.0</v>
      </c>
      <c r="U1302" s="5" t="s">
        <v>52</v>
      </c>
      <c r="V1302" s="5" t="s">
        <v>11935</v>
      </c>
      <c r="W1302" s="5" t="s">
        <v>52</v>
      </c>
      <c r="X1302" s="5" t="s">
        <v>52</v>
      </c>
      <c r="Y1302" s="5" t="s">
        <v>11936</v>
      </c>
      <c r="Z1302" s="5" t="s">
        <v>11937</v>
      </c>
      <c r="AA1302" s="5" t="s">
        <v>260</v>
      </c>
      <c r="AB1302" s="5" t="s">
        <v>52</v>
      </c>
      <c r="AC1302" s="5" t="s">
        <v>3589</v>
      </c>
      <c r="AD1302" s="5" t="s">
        <v>3590</v>
      </c>
      <c r="AE1302" s="5" t="s">
        <v>3591</v>
      </c>
      <c r="AF1302" s="5" t="s">
        <v>52</v>
      </c>
      <c r="AG1302" s="5" t="s">
        <v>52</v>
      </c>
      <c r="AH1302" s="5" t="s">
        <v>3592</v>
      </c>
      <c r="AI1302" s="5" t="s">
        <v>11938</v>
      </c>
      <c r="AJ1302" s="5" t="s">
        <v>11939</v>
      </c>
      <c r="AK1302" s="5" t="s">
        <v>10162</v>
      </c>
    </row>
    <row r="1303" ht="15.75" customHeight="1">
      <c r="A1303" s="5" t="s">
        <v>11940</v>
      </c>
      <c r="B1303" s="5" t="s">
        <v>3483</v>
      </c>
      <c r="C1303" s="5" t="s">
        <v>3484</v>
      </c>
      <c r="D1303" s="6">
        <v>43877.0</v>
      </c>
      <c r="E1303" s="5">
        <v>430076.0</v>
      </c>
      <c r="F1303" s="5">
        <v>195489.0</v>
      </c>
      <c r="G1303" s="5" t="s">
        <v>1419</v>
      </c>
      <c r="H1303" s="5" t="s">
        <v>480</v>
      </c>
      <c r="I1303" s="5" t="s">
        <v>11606</v>
      </c>
      <c r="J1303" s="5" t="s">
        <v>256</v>
      </c>
      <c r="K1303" s="5" t="s">
        <v>7265</v>
      </c>
      <c r="L1303" s="5" t="s">
        <v>6197</v>
      </c>
      <c r="M1303" s="5" t="s">
        <v>10148</v>
      </c>
      <c r="N1303" s="5" t="s">
        <v>52</v>
      </c>
      <c r="O1303" s="5">
        <v>8.0</v>
      </c>
      <c r="P1303" s="5" t="s">
        <v>11941</v>
      </c>
      <c r="Q1303" s="5" t="s">
        <v>11563</v>
      </c>
      <c r="R1303" s="5">
        <v>390.0</v>
      </c>
      <c r="S1303" s="5" t="s">
        <v>1077</v>
      </c>
      <c r="T1303" s="5">
        <v>1.0</v>
      </c>
      <c r="U1303" s="5" t="s">
        <v>70</v>
      </c>
      <c r="V1303" s="5" t="s">
        <v>11942</v>
      </c>
      <c r="W1303" s="5" t="s">
        <v>52</v>
      </c>
      <c r="X1303" s="5" t="s">
        <v>52</v>
      </c>
      <c r="Y1303" s="5" t="s">
        <v>2501</v>
      </c>
      <c r="Z1303" s="5" t="s">
        <v>11943</v>
      </c>
      <c r="AA1303" s="5" t="s">
        <v>235</v>
      </c>
      <c r="AB1303" s="5" t="s">
        <v>52</v>
      </c>
      <c r="AC1303" s="5" t="s">
        <v>5289</v>
      </c>
      <c r="AD1303" s="5" t="s">
        <v>5290</v>
      </c>
      <c r="AE1303" s="5" t="s">
        <v>5291</v>
      </c>
      <c r="AF1303" s="5" t="s">
        <v>52</v>
      </c>
      <c r="AG1303" s="5" t="s">
        <v>52</v>
      </c>
      <c r="AH1303" s="5" t="s">
        <v>52</v>
      </c>
      <c r="AI1303" s="5" t="s">
        <v>3483</v>
      </c>
      <c r="AJ1303" s="5" t="s">
        <v>6201</v>
      </c>
      <c r="AK1303" s="5" t="s">
        <v>3481</v>
      </c>
    </row>
    <row r="1304" ht="15.75" customHeight="1">
      <c r="A1304" s="5" t="s">
        <v>11944</v>
      </c>
      <c r="B1304" s="5" t="s">
        <v>11945</v>
      </c>
      <c r="C1304" s="5" t="s">
        <v>11946</v>
      </c>
      <c r="D1304" s="6">
        <v>43875.0</v>
      </c>
      <c r="E1304" s="5">
        <v>150790.0</v>
      </c>
      <c r="F1304" s="5">
        <v>68541.0</v>
      </c>
      <c r="G1304" s="5" t="s">
        <v>579</v>
      </c>
      <c r="H1304" s="5" t="s">
        <v>45</v>
      </c>
      <c r="I1304" s="5" t="s">
        <v>11947</v>
      </c>
      <c r="J1304" s="5" t="s">
        <v>581</v>
      </c>
      <c r="K1304" s="5" t="s">
        <v>11948</v>
      </c>
      <c r="L1304" s="5" t="s">
        <v>11949</v>
      </c>
      <c r="M1304" s="5" t="s">
        <v>11950</v>
      </c>
      <c r="N1304" s="5">
        <v>18020.0</v>
      </c>
      <c r="O1304" s="5">
        <v>10.0</v>
      </c>
      <c r="P1304" s="5" t="s">
        <v>11951</v>
      </c>
      <c r="Q1304" s="5" t="s">
        <v>2880</v>
      </c>
      <c r="R1304" s="5">
        <v>53195.0</v>
      </c>
      <c r="S1304" s="5" t="s">
        <v>374</v>
      </c>
      <c r="T1304" s="5">
        <v>6.0</v>
      </c>
      <c r="U1304" s="5" t="s">
        <v>93</v>
      </c>
      <c r="V1304" s="5" t="s">
        <v>11952</v>
      </c>
      <c r="W1304" s="5" t="s">
        <v>55</v>
      </c>
      <c r="X1304" s="5" t="s">
        <v>11953</v>
      </c>
      <c r="Y1304" s="5" t="s">
        <v>3614</v>
      </c>
      <c r="Z1304" s="5" t="s">
        <v>11954</v>
      </c>
      <c r="AA1304" s="5" t="s">
        <v>180</v>
      </c>
      <c r="AB1304" s="5" t="s">
        <v>52</v>
      </c>
      <c r="AC1304" s="5" t="s">
        <v>3141</v>
      </c>
      <c r="AD1304" s="5" t="s">
        <v>3142</v>
      </c>
      <c r="AE1304" s="5" t="s">
        <v>162</v>
      </c>
      <c r="AF1304" s="5" t="s">
        <v>52</v>
      </c>
      <c r="AG1304" s="5" t="s">
        <v>52</v>
      </c>
      <c r="AH1304" s="5" t="s">
        <v>3143</v>
      </c>
      <c r="AI1304" s="5" t="s">
        <v>11955</v>
      </c>
      <c r="AJ1304" s="5" t="s">
        <v>11956</v>
      </c>
      <c r="AK1304" s="5" t="s">
        <v>1573</v>
      </c>
    </row>
    <row r="1305" ht="15.75" customHeight="1">
      <c r="A1305" s="5" t="s">
        <v>11957</v>
      </c>
      <c r="B1305" s="5" t="s">
        <v>11958</v>
      </c>
      <c r="C1305" s="5" t="s">
        <v>11959</v>
      </c>
      <c r="D1305" s="6">
        <v>43868.0</v>
      </c>
      <c r="E1305" s="5">
        <v>440.0</v>
      </c>
      <c r="F1305" s="5">
        <v>200.0</v>
      </c>
      <c r="G1305" s="5" t="s">
        <v>170</v>
      </c>
      <c r="H1305" s="5" t="s">
        <v>171</v>
      </c>
      <c r="I1305" s="5" t="s">
        <v>11960</v>
      </c>
      <c r="J1305" s="5" t="s">
        <v>170</v>
      </c>
      <c r="K1305" s="5" t="s">
        <v>11961</v>
      </c>
      <c r="L1305" s="5" t="s">
        <v>11962</v>
      </c>
      <c r="M1305" s="5" t="s">
        <v>11963</v>
      </c>
      <c r="N1305" s="5" t="s">
        <v>52</v>
      </c>
      <c r="O1305" s="5">
        <v>1.0</v>
      </c>
      <c r="P1305" s="5" t="s">
        <v>11964</v>
      </c>
      <c r="Q1305" s="5" t="s">
        <v>11965</v>
      </c>
      <c r="R1305" s="5">
        <v>1.0</v>
      </c>
      <c r="S1305" s="5" t="s">
        <v>374</v>
      </c>
      <c r="T1305" s="5">
        <v>0.0</v>
      </c>
      <c r="U1305" s="5" t="s">
        <v>52</v>
      </c>
      <c r="V1305" s="5" t="s">
        <v>11966</v>
      </c>
      <c r="W1305" s="5" t="s">
        <v>55</v>
      </c>
      <c r="X1305" s="5" t="s">
        <v>11967</v>
      </c>
      <c r="Y1305" s="5" t="s">
        <v>11968</v>
      </c>
      <c r="Z1305" s="5" t="s">
        <v>11969</v>
      </c>
      <c r="AA1305" s="5" t="s">
        <v>119</v>
      </c>
      <c r="AB1305" s="5" t="s">
        <v>52</v>
      </c>
      <c r="AC1305" s="5" t="s">
        <v>11970</v>
      </c>
      <c r="AD1305" s="5" t="s">
        <v>11971</v>
      </c>
      <c r="AE1305" s="5" t="s">
        <v>59</v>
      </c>
      <c r="AF1305" s="5" t="s">
        <v>52</v>
      </c>
      <c r="AG1305" s="5">
        <v>88532.0</v>
      </c>
      <c r="AH1305" s="5" t="s">
        <v>11972</v>
      </c>
      <c r="AI1305" s="5" t="s">
        <v>102</v>
      </c>
      <c r="AJ1305" s="5" t="s">
        <v>102</v>
      </c>
      <c r="AK1305" s="5" t="s">
        <v>59</v>
      </c>
    </row>
    <row r="1306" ht="15.75" customHeight="1">
      <c r="A1306" s="5" t="s">
        <v>11973</v>
      </c>
      <c r="B1306" s="5" t="s">
        <v>11781</v>
      </c>
      <c r="C1306" s="5" t="s">
        <v>11974</v>
      </c>
      <c r="D1306" s="6">
        <v>43867.0</v>
      </c>
      <c r="E1306" s="5">
        <v>173030.0</v>
      </c>
      <c r="F1306" s="5">
        <v>78650.0</v>
      </c>
      <c r="G1306" s="5" t="s">
        <v>4642</v>
      </c>
      <c r="H1306" s="5" t="s">
        <v>272</v>
      </c>
      <c r="I1306" s="5" t="s">
        <v>11137</v>
      </c>
      <c r="J1306" s="5" t="s">
        <v>256</v>
      </c>
      <c r="K1306" s="5" t="s">
        <v>1086</v>
      </c>
      <c r="L1306" s="5" t="s">
        <v>11782</v>
      </c>
      <c r="M1306" s="5" t="s">
        <v>11975</v>
      </c>
      <c r="N1306" s="5" t="s">
        <v>52</v>
      </c>
      <c r="O1306" s="5">
        <v>3.0</v>
      </c>
      <c r="P1306" s="5" t="s">
        <v>11976</v>
      </c>
      <c r="Q1306" s="5" t="s">
        <v>2662</v>
      </c>
      <c r="R1306" s="5">
        <v>180.0</v>
      </c>
      <c r="S1306" s="5" t="s">
        <v>1077</v>
      </c>
      <c r="T1306" s="5">
        <v>81.0</v>
      </c>
      <c r="U1306" s="5" t="s">
        <v>93</v>
      </c>
      <c r="V1306" s="5" t="s">
        <v>11977</v>
      </c>
      <c r="W1306" s="5" t="s">
        <v>52</v>
      </c>
      <c r="X1306" s="5" t="s">
        <v>52</v>
      </c>
      <c r="Y1306" s="5" t="s">
        <v>11978</v>
      </c>
      <c r="Z1306" s="5" t="s">
        <v>11979</v>
      </c>
      <c r="AA1306" s="5" t="s">
        <v>59</v>
      </c>
      <c r="AB1306" s="5" t="s">
        <v>52</v>
      </c>
      <c r="AC1306" s="5" t="s">
        <v>11980</v>
      </c>
      <c r="AD1306" s="5" t="s">
        <v>11981</v>
      </c>
      <c r="AE1306" s="5" t="s">
        <v>218</v>
      </c>
      <c r="AF1306" s="5" t="s">
        <v>52</v>
      </c>
      <c r="AG1306" s="5" t="s">
        <v>11982</v>
      </c>
      <c r="AH1306" s="5" t="s">
        <v>11983</v>
      </c>
      <c r="AI1306" s="5" t="s">
        <v>11781</v>
      </c>
      <c r="AJ1306" s="5" t="s">
        <v>11782</v>
      </c>
      <c r="AK1306" s="5" t="s">
        <v>9888</v>
      </c>
    </row>
    <row r="1307" ht="15.75" customHeight="1">
      <c r="A1307" s="5" t="s">
        <v>11984</v>
      </c>
      <c r="B1307" s="5" t="s">
        <v>11985</v>
      </c>
      <c r="C1307" s="5" t="s">
        <v>11724</v>
      </c>
      <c r="D1307" s="6">
        <v>43867.0</v>
      </c>
      <c r="E1307" s="5">
        <v>95116.0</v>
      </c>
      <c r="F1307" s="5">
        <v>43235.0</v>
      </c>
      <c r="G1307" s="5" t="s">
        <v>4642</v>
      </c>
      <c r="H1307" s="5" t="s">
        <v>272</v>
      </c>
      <c r="I1307" s="5" t="s">
        <v>11137</v>
      </c>
      <c r="J1307" s="5" t="s">
        <v>256</v>
      </c>
      <c r="K1307" s="5" t="s">
        <v>192</v>
      </c>
      <c r="L1307" s="5" t="s">
        <v>11986</v>
      </c>
      <c r="M1307" s="5" t="s">
        <v>11987</v>
      </c>
      <c r="N1307" s="5">
        <v>2061.0</v>
      </c>
      <c r="O1307" s="5">
        <v>2.0</v>
      </c>
      <c r="P1307" s="5" t="s">
        <v>11988</v>
      </c>
      <c r="Q1307" s="5" t="s">
        <v>195</v>
      </c>
      <c r="R1307" s="5">
        <v>140.0</v>
      </c>
      <c r="S1307" s="5" t="s">
        <v>1077</v>
      </c>
      <c r="T1307" s="5">
        <v>40.0</v>
      </c>
      <c r="U1307" s="5" t="s">
        <v>70</v>
      </c>
      <c r="V1307" s="5" t="s">
        <v>11989</v>
      </c>
      <c r="W1307" s="5" t="s">
        <v>52</v>
      </c>
      <c r="X1307" s="5" t="s">
        <v>52</v>
      </c>
      <c r="Y1307" s="5" t="s">
        <v>11978</v>
      </c>
      <c r="Z1307" s="5" t="s">
        <v>11990</v>
      </c>
      <c r="AA1307" s="5" t="s">
        <v>59</v>
      </c>
      <c r="AB1307" s="5" t="s">
        <v>52</v>
      </c>
      <c r="AC1307" s="5" t="s">
        <v>72</v>
      </c>
      <c r="AD1307" s="5" t="s">
        <v>73</v>
      </c>
      <c r="AE1307" s="5" t="s">
        <v>74</v>
      </c>
      <c r="AF1307" s="5" t="s">
        <v>75</v>
      </c>
      <c r="AG1307" s="5" t="s">
        <v>76</v>
      </c>
      <c r="AH1307" s="5" t="s">
        <v>77</v>
      </c>
      <c r="AI1307" s="5" t="s">
        <v>11991</v>
      </c>
      <c r="AJ1307" s="5" t="s">
        <v>11992</v>
      </c>
      <c r="AK1307" s="5" t="s">
        <v>11733</v>
      </c>
    </row>
    <row r="1308" ht="15.75" customHeight="1">
      <c r="A1308" s="5" t="s">
        <v>11993</v>
      </c>
      <c r="B1308" s="5" t="s">
        <v>5089</v>
      </c>
      <c r="C1308" s="5" t="s">
        <v>11994</v>
      </c>
      <c r="D1308" s="6">
        <v>43866.0</v>
      </c>
      <c r="E1308" s="5">
        <v>2486.0</v>
      </c>
      <c r="F1308" s="5">
        <v>1130.0</v>
      </c>
      <c r="G1308" s="5" t="s">
        <v>634</v>
      </c>
      <c r="H1308" s="5" t="s">
        <v>1534</v>
      </c>
      <c r="I1308" s="5" t="s">
        <v>11995</v>
      </c>
      <c r="J1308" s="5" t="s">
        <v>274</v>
      </c>
      <c r="K1308" s="5" t="s">
        <v>11996</v>
      </c>
      <c r="L1308" s="5" t="s">
        <v>11997</v>
      </c>
      <c r="M1308" s="5" t="s">
        <v>11998</v>
      </c>
      <c r="N1308" s="5" t="s">
        <v>52</v>
      </c>
      <c r="O1308" s="5">
        <v>1.0</v>
      </c>
      <c r="P1308" s="5" t="s">
        <v>11999</v>
      </c>
      <c r="Q1308" s="5" t="s">
        <v>52</v>
      </c>
      <c r="R1308" s="5">
        <v>25.0</v>
      </c>
      <c r="S1308" s="5" t="s">
        <v>115</v>
      </c>
      <c r="T1308" s="5">
        <v>0.0</v>
      </c>
      <c r="U1308" s="5" t="s">
        <v>52</v>
      </c>
      <c r="V1308" s="5" t="s">
        <v>12000</v>
      </c>
      <c r="W1308" s="5" t="s">
        <v>71</v>
      </c>
      <c r="X1308" s="5" t="s">
        <v>52</v>
      </c>
      <c r="Y1308" s="5" t="s">
        <v>12001</v>
      </c>
      <c r="Z1308" s="5" t="s">
        <v>12002</v>
      </c>
      <c r="AA1308" s="5" t="s">
        <v>1553</v>
      </c>
      <c r="AB1308" s="5" t="s">
        <v>52</v>
      </c>
      <c r="AC1308" s="5" t="s">
        <v>181</v>
      </c>
      <c r="AD1308" s="5" t="s">
        <v>182</v>
      </c>
      <c r="AE1308" s="5" t="s">
        <v>183</v>
      </c>
      <c r="AF1308" s="5" t="s">
        <v>52</v>
      </c>
      <c r="AG1308" s="5" t="s">
        <v>52</v>
      </c>
      <c r="AH1308" s="5" t="s">
        <v>184</v>
      </c>
      <c r="AI1308" s="5" t="s">
        <v>5089</v>
      </c>
      <c r="AJ1308" s="5" t="s">
        <v>11997</v>
      </c>
      <c r="AK1308" s="5" t="s">
        <v>645</v>
      </c>
    </row>
    <row r="1309" ht="15.75" customHeight="1">
      <c r="A1309" s="5" t="s">
        <v>12003</v>
      </c>
      <c r="B1309" s="5" t="s">
        <v>12004</v>
      </c>
      <c r="C1309" s="5" t="s">
        <v>12005</v>
      </c>
      <c r="D1309" s="6">
        <v>43863.0</v>
      </c>
      <c r="E1309" s="5">
        <v>43254.0</v>
      </c>
      <c r="F1309" s="5">
        <v>19661.0</v>
      </c>
      <c r="G1309" s="5" t="s">
        <v>5227</v>
      </c>
      <c r="H1309" s="5" t="s">
        <v>1792</v>
      </c>
      <c r="I1309" s="5" t="s">
        <v>12006</v>
      </c>
      <c r="J1309" s="5" t="s">
        <v>274</v>
      </c>
      <c r="K1309" s="5" t="s">
        <v>12007</v>
      </c>
      <c r="L1309" s="5" t="s">
        <v>12008</v>
      </c>
      <c r="M1309" s="5" t="s">
        <v>12009</v>
      </c>
      <c r="N1309" s="5">
        <v>57006.0</v>
      </c>
      <c r="O1309" s="5">
        <v>1.0</v>
      </c>
      <c r="P1309" s="5" t="s">
        <v>12010</v>
      </c>
      <c r="Q1309" s="5" t="s">
        <v>52</v>
      </c>
      <c r="R1309" s="5">
        <v>5180.0</v>
      </c>
      <c r="S1309" s="5" t="s">
        <v>53</v>
      </c>
      <c r="T1309" s="5">
        <v>0.0</v>
      </c>
      <c r="U1309" s="5" t="s">
        <v>52</v>
      </c>
      <c r="V1309" s="5" t="s">
        <v>12011</v>
      </c>
      <c r="W1309" s="5" t="s">
        <v>55</v>
      </c>
      <c r="X1309" s="5" t="s">
        <v>12012</v>
      </c>
      <c r="Y1309" s="5" t="s">
        <v>9921</v>
      </c>
      <c r="Z1309" s="5" t="s">
        <v>12013</v>
      </c>
      <c r="AA1309" s="5" t="s">
        <v>119</v>
      </c>
      <c r="AB1309" s="5" t="s">
        <v>52</v>
      </c>
      <c r="AC1309" s="5" t="s">
        <v>4164</v>
      </c>
      <c r="AD1309" s="5" t="s">
        <v>4165</v>
      </c>
      <c r="AE1309" s="5" t="s">
        <v>4166</v>
      </c>
      <c r="AF1309" s="5" t="s">
        <v>4167</v>
      </c>
      <c r="AG1309" s="5">
        <v>55347.0</v>
      </c>
      <c r="AH1309" s="5" t="s">
        <v>4168</v>
      </c>
      <c r="AI1309" s="5" t="s">
        <v>102</v>
      </c>
      <c r="AJ1309" s="5" t="s">
        <v>102</v>
      </c>
      <c r="AK1309" s="5" t="s">
        <v>12014</v>
      </c>
    </row>
    <row r="1310" ht="15.75" customHeight="1">
      <c r="A1310" s="5" t="s">
        <v>12015</v>
      </c>
      <c r="B1310" s="5" t="s">
        <v>3483</v>
      </c>
      <c r="C1310" s="5" t="s">
        <v>3484</v>
      </c>
      <c r="D1310" s="6">
        <v>43860.0</v>
      </c>
      <c r="E1310" s="5">
        <v>253396.0</v>
      </c>
      <c r="F1310" s="5">
        <v>115180.0</v>
      </c>
      <c r="G1310" s="5" t="s">
        <v>1419</v>
      </c>
      <c r="H1310" s="5" t="s">
        <v>480</v>
      </c>
      <c r="I1310" s="5" t="s">
        <v>12016</v>
      </c>
      <c r="J1310" s="5" t="s">
        <v>256</v>
      </c>
      <c r="K1310" s="5" t="s">
        <v>4172</v>
      </c>
      <c r="L1310" s="5" t="s">
        <v>6197</v>
      </c>
      <c r="M1310" s="5" t="s">
        <v>10148</v>
      </c>
      <c r="N1310" s="5" t="s">
        <v>52</v>
      </c>
      <c r="O1310" s="5">
        <v>5.0</v>
      </c>
      <c r="P1310" s="5" t="s">
        <v>12017</v>
      </c>
      <c r="Q1310" s="5" t="s">
        <v>4176</v>
      </c>
      <c r="R1310" s="5">
        <v>230.0</v>
      </c>
      <c r="S1310" s="5" t="s">
        <v>1077</v>
      </c>
      <c r="T1310" s="5">
        <v>0.0</v>
      </c>
      <c r="U1310" s="5" t="s">
        <v>70</v>
      </c>
      <c r="V1310" s="5" t="s">
        <v>12018</v>
      </c>
      <c r="W1310" s="5" t="s">
        <v>52</v>
      </c>
      <c r="X1310" s="5" t="s">
        <v>52</v>
      </c>
      <c r="Y1310" s="5" t="s">
        <v>11170</v>
      </c>
      <c r="Z1310" s="5" t="s">
        <v>12019</v>
      </c>
      <c r="AA1310" s="5" t="s">
        <v>180</v>
      </c>
      <c r="AB1310" s="5" t="s">
        <v>52</v>
      </c>
      <c r="AC1310" s="5" t="s">
        <v>5289</v>
      </c>
      <c r="AD1310" s="5" t="s">
        <v>5290</v>
      </c>
      <c r="AE1310" s="5" t="s">
        <v>5291</v>
      </c>
      <c r="AF1310" s="5" t="s">
        <v>52</v>
      </c>
      <c r="AG1310" s="5" t="s">
        <v>52</v>
      </c>
      <c r="AH1310" s="5" t="s">
        <v>52</v>
      </c>
      <c r="AI1310" s="5" t="s">
        <v>3483</v>
      </c>
      <c r="AJ1310" s="5" t="s">
        <v>6201</v>
      </c>
      <c r="AK1310" s="5" t="s">
        <v>3481</v>
      </c>
    </row>
    <row r="1311" ht="15.75" customHeight="1">
      <c r="A1311" s="5" t="s">
        <v>12020</v>
      </c>
      <c r="B1311" s="5" t="s">
        <v>5271</v>
      </c>
      <c r="C1311" s="5" t="s">
        <v>12021</v>
      </c>
      <c r="D1311" s="6">
        <v>43859.0</v>
      </c>
      <c r="E1311" s="5">
        <v>29341.0</v>
      </c>
      <c r="F1311" s="5">
        <v>13337.0</v>
      </c>
      <c r="G1311" s="5" t="s">
        <v>7358</v>
      </c>
      <c r="H1311" s="5" t="s">
        <v>45</v>
      </c>
      <c r="I1311" s="5" t="s">
        <v>12022</v>
      </c>
      <c r="J1311" s="5" t="s">
        <v>47</v>
      </c>
      <c r="K1311" s="5" t="s">
        <v>5454</v>
      </c>
      <c r="L1311" s="5" t="s">
        <v>5275</v>
      </c>
      <c r="M1311" s="5" t="s">
        <v>12023</v>
      </c>
      <c r="N1311" s="5">
        <v>7201.0</v>
      </c>
      <c r="O1311" s="5">
        <v>1.0</v>
      </c>
      <c r="P1311" s="5" t="s">
        <v>12024</v>
      </c>
      <c r="Q1311" s="5" t="s">
        <v>52</v>
      </c>
      <c r="R1311" s="5">
        <v>34.0</v>
      </c>
      <c r="S1311" s="5" t="s">
        <v>53</v>
      </c>
      <c r="T1311" s="5">
        <v>25.0</v>
      </c>
      <c r="U1311" s="5" t="s">
        <v>93</v>
      </c>
      <c r="V1311" s="5" t="s">
        <v>12025</v>
      </c>
      <c r="W1311" s="5" t="s">
        <v>71</v>
      </c>
      <c r="X1311" s="5" t="s">
        <v>52</v>
      </c>
      <c r="Y1311" s="5" t="s">
        <v>12026</v>
      </c>
      <c r="Z1311" s="5">
        <v>1.61568871E8</v>
      </c>
      <c r="AA1311" s="5" t="s">
        <v>59</v>
      </c>
      <c r="AB1311" s="5" t="s">
        <v>1051</v>
      </c>
      <c r="AC1311" s="5" t="s">
        <v>216</v>
      </c>
      <c r="AD1311" s="5" t="s">
        <v>217</v>
      </c>
      <c r="AE1311" s="5" t="s">
        <v>218</v>
      </c>
      <c r="AF1311" s="5" t="s">
        <v>52</v>
      </c>
      <c r="AG1311" s="5" t="s">
        <v>52</v>
      </c>
      <c r="AH1311" s="5" t="s">
        <v>52</v>
      </c>
      <c r="AI1311" s="5" t="s">
        <v>5271</v>
      </c>
      <c r="AJ1311" s="5" t="s">
        <v>5275</v>
      </c>
      <c r="AK1311" s="5" t="s">
        <v>5795</v>
      </c>
    </row>
    <row r="1312" ht="15.75" customHeight="1">
      <c r="A1312" s="5" t="s">
        <v>12027</v>
      </c>
      <c r="B1312" s="5" t="s">
        <v>12028</v>
      </c>
      <c r="C1312" s="5" t="s">
        <v>12029</v>
      </c>
      <c r="D1312" s="6">
        <v>43858.0</v>
      </c>
      <c r="E1312" s="5">
        <v>54645.0</v>
      </c>
      <c r="F1312" s="5">
        <v>24839.0</v>
      </c>
      <c r="G1312" s="5" t="s">
        <v>579</v>
      </c>
      <c r="H1312" s="5" t="s">
        <v>45</v>
      </c>
      <c r="I1312" s="5" t="s">
        <v>4334</v>
      </c>
      <c r="J1312" s="5" t="s">
        <v>581</v>
      </c>
      <c r="K1312" s="5" t="s">
        <v>12030</v>
      </c>
      <c r="L1312" s="5" t="s">
        <v>12031</v>
      </c>
      <c r="M1312" s="5" t="s">
        <v>12032</v>
      </c>
      <c r="N1312" s="5" t="s">
        <v>52</v>
      </c>
      <c r="O1312" s="5">
        <v>1.0</v>
      </c>
      <c r="P1312" s="5" t="s">
        <v>12033</v>
      </c>
      <c r="Q1312" s="5" t="s">
        <v>138</v>
      </c>
      <c r="R1312" s="5">
        <v>4883.0</v>
      </c>
      <c r="S1312" s="5" t="s">
        <v>69</v>
      </c>
      <c r="T1312" s="5">
        <v>0.0</v>
      </c>
      <c r="U1312" s="5" t="s">
        <v>70</v>
      </c>
      <c r="V1312" s="5" t="s">
        <v>12034</v>
      </c>
      <c r="W1312" s="5" t="s">
        <v>52</v>
      </c>
      <c r="X1312" s="5" t="s">
        <v>52</v>
      </c>
      <c r="Y1312" s="5" t="s">
        <v>4273</v>
      </c>
      <c r="Z1312" s="5">
        <v>46214.0</v>
      </c>
      <c r="AA1312" s="5" t="s">
        <v>235</v>
      </c>
      <c r="AB1312" s="5" t="s">
        <v>52</v>
      </c>
      <c r="AC1312" s="5" t="s">
        <v>72</v>
      </c>
      <c r="AD1312" s="5" t="s">
        <v>73</v>
      </c>
      <c r="AE1312" s="5" t="s">
        <v>74</v>
      </c>
      <c r="AF1312" s="5" t="s">
        <v>75</v>
      </c>
      <c r="AG1312" s="5" t="s">
        <v>76</v>
      </c>
      <c r="AH1312" s="5" t="s">
        <v>77</v>
      </c>
      <c r="AI1312" s="5" t="s">
        <v>12035</v>
      </c>
      <c r="AJ1312" s="5" t="s">
        <v>12036</v>
      </c>
      <c r="AK1312" s="5" t="s">
        <v>12037</v>
      </c>
    </row>
    <row r="1313" ht="15.75" customHeight="1">
      <c r="A1313" s="5" t="s">
        <v>12038</v>
      </c>
      <c r="B1313" s="5" t="s">
        <v>12039</v>
      </c>
      <c r="C1313" s="5" t="s">
        <v>12040</v>
      </c>
      <c r="D1313" s="6">
        <v>43858.0</v>
      </c>
      <c r="E1313" s="5">
        <v>29295.0</v>
      </c>
      <c r="F1313" s="5">
        <v>13316.0</v>
      </c>
      <c r="G1313" s="5" t="s">
        <v>963</v>
      </c>
      <c r="H1313" s="5" t="s">
        <v>1534</v>
      </c>
      <c r="I1313" s="5" t="s">
        <v>12041</v>
      </c>
      <c r="J1313" s="5" t="s">
        <v>965</v>
      </c>
      <c r="K1313" s="5" t="s">
        <v>12042</v>
      </c>
      <c r="L1313" s="5" t="s">
        <v>12043</v>
      </c>
      <c r="M1313" s="5" t="s">
        <v>12044</v>
      </c>
      <c r="N1313" s="5">
        <v>90505.0</v>
      </c>
      <c r="O1313" s="5">
        <v>1.0</v>
      </c>
      <c r="P1313" s="5" t="s">
        <v>12045</v>
      </c>
      <c r="Q1313" s="5" t="s">
        <v>441</v>
      </c>
      <c r="R1313" s="5">
        <v>31.0</v>
      </c>
      <c r="S1313" s="5" t="s">
        <v>69</v>
      </c>
      <c r="T1313" s="5">
        <v>0.0</v>
      </c>
      <c r="U1313" s="5" t="s">
        <v>52</v>
      </c>
      <c r="V1313" s="5" t="s">
        <v>12046</v>
      </c>
      <c r="W1313" s="5" t="s">
        <v>71</v>
      </c>
      <c r="X1313" s="5" t="s">
        <v>52</v>
      </c>
      <c r="Y1313" s="5" t="s">
        <v>12047</v>
      </c>
      <c r="Z1313" s="5" t="s">
        <v>12048</v>
      </c>
      <c r="AA1313" s="5" t="s">
        <v>180</v>
      </c>
      <c r="AB1313" s="5" t="s">
        <v>52</v>
      </c>
      <c r="AC1313" s="5" t="s">
        <v>3589</v>
      </c>
      <c r="AD1313" s="5" t="s">
        <v>3590</v>
      </c>
      <c r="AE1313" s="5" t="s">
        <v>3591</v>
      </c>
      <c r="AF1313" s="5" t="s">
        <v>52</v>
      </c>
      <c r="AG1313" s="5" t="s">
        <v>52</v>
      </c>
      <c r="AH1313" s="5" t="s">
        <v>3592</v>
      </c>
      <c r="AI1313" s="5" t="s">
        <v>12039</v>
      </c>
      <c r="AJ1313" s="5" t="s">
        <v>12049</v>
      </c>
      <c r="AK1313" s="5" t="s">
        <v>6484</v>
      </c>
    </row>
    <row r="1314" ht="15.75" customHeight="1">
      <c r="A1314" s="5" t="s">
        <v>12050</v>
      </c>
      <c r="B1314" s="5" t="s">
        <v>12051</v>
      </c>
      <c r="C1314" s="5" t="s">
        <v>12052</v>
      </c>
      <c r="D1314" s="6">
        <v>43856.0</v>
      </c>
      <c r="E1314" s="5">
        <v>936964.0</v>
      </c>
      <c r="F1314" s="5">
        <v>425893.0</v>
      </c>
      <c r="G1314" s="5" t="s">
        <v>1419</v>
      </c>
      <c r="H1314" s="5" t="s">
        <v>480</v>
      </c>
      <c r="I1314" s="5" t="s">
        <v>7601</v>
      </c>
      <c r="J1314" s="5" t="s">
        <v>256</v>
      </c>
      <c r="K1314" s="5" t="s">
        <v>12053</v>
      </c>
      <c r="L1314" s="5" t="s">
        <v>12054</v>
      </c>
      <c r="M1314" s="5" t="s">
        <v>12055</v>
      </c>
      <c r="N1314" s="5" t="s">
        <v>52</v>
      </c>
      <c r="O1314" s="5">
        <v>18.0</v>
      </c>
      <c r="P1314" s="5" t="s">
        <v>12056</v>
      </c>
      <c r="Q1314" s="5" t="s">
        <v>12057</v>
      </c>
      <c r="R1314" s="5">
        <v>167.0</v>
      </c>
      <c r="S1314" s="5" t="s">
        <v>115</v>
      </c>
      <c r="T1314" s="5">
        <v>519.0</v>
      </c>
      <c r="U1314" s="5" t="s">
        <v>70</v>
      </c>
      <c r="V1314" s="5" t="s">
        <v>12058</v>
      </c>
      <c r="W1314" s="5" t="s">
        <v>52</v>
      </c>
      <c r="X1314" s="5" t="s">
        <v>52</v>
      </c>
      <c r="Y1314" s="5" t="s">
        <v>10528</v>
      </c>
      <c r="Z1314" s="5" t="s">
        <v>12059</v>
      </c>
      <c r="AA1314" s="5" t="s">
        <v>235</v>
      </c>
      <c r="AB1314" s="5" t="s">
        <v>52</v>
      </c>
      <c r="AC1314" s="5" t="s">
        <v>72</v>
      </c>
      <c r="AD1314" s="5" t="s">
        <v>73</v>
      </c>
      <c r="AE1314" s="5" t="s">
        <v>74</v>
      </c>
      <c r="AF1314" s="5" t="s">
        <v>75</v>
      </c>
      <c r="AG1314" s="5" t="s">
        <v>76</v>
      </c>
      <c r="AH1314" s="5" t="s">
        <v>77</v>
      </c>
      <c r="AI1314" s="5" t="s">
        <v>12060</v>
      </c>
      <c r="AJ1314" s="5" t="s">
        <v>12061</v>
      </c>
      <c r="AK1314" s="5" t="s">
        <v>4069</v>
      </c>
    </row>
    <row r="1315" ht="15.75" customHeight="1">
      <c r="A1315" s="5" t="s">
        <v>12062</v>
      </c>
      <c r="B1315" s="5" t="s">
        <v>12063</v>
      </c>
      <c r="C1315" s="5" t="s">
        <v>1394</v>
      </c>
      <c r="D1315" s="6">
        <v>43855.0</v>
      </c>
      <c r="E1315" s="5">
        <v>46015.0</v>
      </c>
      <c r="F1315" s="5">
        <v>20916.0</v>
      </c>
      <c r="G1315" s="5" t="s">
        <v>2481</v>
      </c>
      <c r="H1315" s="5" t="s">
        <v>189</v>
      </c>
      <c r="I1315" s="5" t="s">
        <v>10415</v>
      </c>
      <c r="J1315" s="5" t="s">
        <v>532</v>
      </c>
      <c r="K1315" s="5" t="s">
        <v>12064</v>
      </c>
      <c r="L1315" s="5" t="s">
        <v>12065</v>
      </c>
      <c r="M1315" s="5" t="s">
        <v>12066</v>
      </c>
      <c r="N1315" s="5">
        <v>76051.0</v>
      </c>
      <c r="O1315" s="5">
        <v>1.0</v>
      </c>
      <c r="P1315" s="5" t="s">
        <v>12067</v>
      </c>
      <c r="Q1315" s="5" t="s">
        <v>4202</v>
      </c>
      <c r="R1315" s="5">
        <v>9.0</v>
      </c>
      <c r="S1315" s="5" t="s">
        <v>53</v>
      </c>
      <c r="T1315" s="5">
        <v>7.0</v>
      </c>
      <c r="U1315" s="5" t="s">
        <v>93</v>
      </c>
      <c r="V1315" s="5" t="s">
        <v>12068</v>
      </c>
      <c r="W1315" s="5" t="s">
        <v>71</v>
      </c>
      <c r="X1315" s="5" t="s">
        <v>52</v>
      </c>
      <c r="Y1315" s="5" t="s">
        <v>12026</v>
      </c>
      <c r="Z1315" s="5" t="s">
        <v>12069</v>
      </c>
      <c r="AA1315" s="5" t="s">
        <v>235</v>
      </c>
      <c r="AB1315" s="5" t="s">
        <v>52</v>
      </c>
      <c r="AC1315" s="5" t="s">
        <v>216</v>
      </c>
      <c r="AD1315" s="5" t="s">
        <v>217</v>
      </c>
      <c r="AE1315" s="5" t="s">
        <v>218</v>
      </c>
      <c r="AF1315" s="5" t="s">
        <v>52</v>
      </c>
      <c r="AG1315" s="5" t="s">
        <v>52</v>
      </c>
      <c r="AH1315" s="5" t="s">
        <v>52</v>
      </c>
      <c r="AI1315" s="5" t="s">
        <v>12063</v>
      </c>
      <c r="AJ1315" s="5" t="s">
        <v>12065</v>
      </c>
      <c r="AK1315" s="5" t="s">
        <v>3639</v>
      </c>
    </row>
    <row r="1316" ht="15.75" customHeight="1">
      <c r="A1316" s="5" t="s">
        <v>12070</v>
      </c>
      <c r="B1316" s="5" t="s">
        <v>12071</v>
      </c>
      <c r="C1316" s="5" t="s">
        <v>12072</v>
      </c>
      <c r="D1316" s="6">
        <v>43855.0</v>
      </c>
      <c r="E1316" s="5">
        <v>34471.0</v>
      </c>
      <c r="F1316" s="5">
        <v>15669.0</v>
      </c>
      <c r="G1316" s="5" t="s">
        <v>7358</v>
      </c>
      <c r="H1316" s="5" t="s">
        <v>45</v>
      </c>
      <c r="I1316" s="5" t="s">
        <v>12073</v>
      </c>
      <c r="J1316" s="5" t="s">
        <v>47</v>
      </c>
      <c r="K1316" s="5" t="s">
        <v>4507</v>
      </c>
      <c r="L1316" s="5" t="s">
        <v>12074</v>
      </c>
      <c r="M1316" s="5" t="s">
        <v>12075</v>
      </c>
      <c r="N1316" s="5" t="s">
        <v>52</v>
      </c>
      <c r="O1316" s="5">
        <v>2.0</v>
      </c>
      <c r="P1316" s="5" t="s">
        <v>12076</v>
      </c>
      <c r="Q1316" s="5" t="s">
        <v>2218</v>
      </c>
      <c r="R1316" s="5">
        <v>1640.0</v>
      </c>
      <c r="S1316" s="5" t="s">
        <v>69</v>
      </c>
      <c r="T1316" s="5">
        <v>73.0</v>
      </c>
      <c r="U1316" s="5" t="s">
        <v>70</v>
      </c>
      <c r="V1316" s="5" t="s">
        <v>12077</v>
      </c>
      <c r="W1316" s="5" t="s">
        <v>52</v>
      </c>
      <c r="X1316" s="5" t="s">
        <v>52</v>
      </c>
      <c r="Y1316" s="5" t="s">
        <v>12078</v>
      </c>
      <c r="Z1316" s="5" t="s">
        <v>12079</v>
      </c>
      <c r="AA1316" s="5" t="s">
        <v>180</v>
      </c>
      <c r="AB1316" s="5" t="s">
        <v>1051</v>
      </c>
      <c r="AC1316" s="5" t="s">
        <v>72</v>
      </c>
      <c r="AD1316" s="5" t="s">
        <v>73</v>
      </c>
      <c r="AE1316" s="5" t="s">
        <v>74</v>
      </c>
      <c r="AF1316" s="5" t="s">
        <v>75</v>
      </c>
      <c r="AG1316" s="5" t="s">
        <v>76</v>
      </c>
      <c r="AH1316" s="5" t="s">
        <v>77</v>
      </c>
      <c r="AI1316" s="5" t="s">
        <v>12080</v>
      </c>
      <c r="AJ1316" s="5" t="s">
        <v>12081</v>
      </c>
      <c r="AK1316" s="5" t="s">
        <v>5795</v>
      </c>
    </row>
    <row r="1317" ht="15.75" customHeight="1">
      <c r="A1317" s="5" t="s">
        <v>12082</v>
      </c>
      <c r="B1317" s="5" t="s">
        <v>12083</v>
      </c>
      <c r="C1317" s="5" t="s">
        <v>4286</v>
      </c>
      <c r="D1317" s="6">
        <v>43851.0</v>
      </c>
      <c r="E1317" s="5">
        <v>49423.0</v>
      </c>
      <c r="F1317" s="5">
        <v>22465.0</v>
      </c>
      <c r="G1317" s="5" t="s">
        <v>870</v>
      </c>
      <c r="H1317" s="5" t="s">
        <v>131</v>
      </c>
      <c r="I1317" s="5" t="s">
        <v>7082</v>
      </c>
      <c r="J1317" s="5" t="s">
        <v>872</v>
      </c>
      <c r="K1317" s="5" t="s">
        <v>302</v>
      </c>
      <c r="L1317" s="5" t="s">
        <v>12084</v>
      </c>
      <c r="M1317" s="5" t="s">
        <v>12085</v>
      </c>
      <c r="N1317" s="5">
        <v>27215.0</v>
      </c>
      <c r="O1317" s="5">
        <v>1.0</v>
      </c>
      <c r="P1317" s="5" t="s">
        <v>12086</v>
      </c>
      <c r="Q1317" s="5" t="s">
        <v>52</v>
      </c>
      <c r="R1317" s="5">
        <v>1123.0</v>
      </c>
      <c r="S1317" s="5" t="s">
        <v>69</v>
      </c>
      <c r="T1317" s="5">
        <v>0.0</v>
      </c>
      <c r="U1317" s="5" t="s">
        <v>158</v>
      </c>
      <c r="V1317" s="5" t="s">
        <v>12087</v>
      </c>
      <c r="W1317" s="5" t="s">
        <v>71</v>
      </c>
      <c r="X1317" s="5" t="s">
        <v>52</v>
      </c>
      <c r="Y1317" s="5" t="s">
        <v>12088</v>
      </c>
      <c r="Z1317" s="5" t="s">
        <v>12089</v>
      </c>
      <c r="AA1317" s="5" t="s">
        <v>5043</v>
      </c>
      <c r="AB1317" s="5" t="s">
        <v>52</v>
      </c>
      <c r="AC1317" s="5" t="s">
        <v>163</v>
      </c>
      <c r="AD1317" s="5" t="s">
        <v>164</v>
      </c>
      <c r="AE1317" s="5" t="s">
        <v>165</v>
      </c>
      <c r="AF1317" s="5" t="s">
        <v>52</v>
      </c>
      <c r="AG1317" s="5" t="s">
        <v>52</v>
      </c>
      <c r="AH1317" s="5" t="s">
        <v>52</v>
      </c>
      <c r="AI1317" s="5" t="s">
        <v>12090</v>
      </c>
      <c r="AJ1317" s="5" t="s">
        <v>12091</v>
      </c>
      <c r="AK1317" s="5" t="s">
        <v>2922</v>
      </c>
    </row>
    <row r="1318" ht="15.75" customHeight="1">
      <c r="A1318" s="5" t="s">
        <v>12092</v>
      </c>
      <c r="B1318" s="5" t="s">
        <v>12093</v>
      </c>
      <c r="C1318" s="5" t="s">
        <v>12094</v>
      </c>
      <c r="D1318" s="6">
        <v>43849.0</v>
      </c>
      <c r="E1318" s="5">
        <v>58080.0</v>
      </c>
      <c r="F1318" s="5">
        <v>26400.0</v>
      </c>
      <c r="G1318" s="5" t="s">
        <v>3867</v>
      </c>
      <c r="H1318" s="5" t="s">
        <v>149</v>
      </c>
      <c r="I1318" s="5" t="s">
        <v>12095</v>
      </c>
      <c r="J1318" s="5" t="s">
        <v>532</v>
      </c>
      <c r="K1318" s="5" t="s">
        <v>12096</v>
      </c>
      <c r="L1318" s="5" t="s">
        <v>12097</v>
      </c>
      <c r="M1318" s="5" t="s">
        <v>12098</v>
      </c>
      <c r="N1318" s="5">
        <v>33172.0</v>
      </c>
      <c r="O1318" s="5">
        <v>1.0</v>
      </c>
      <c r="P1318" s="5" t="s">
        <v>12099</v>
      </c>
      <c r="Q1318" s="5">
        <v>4510.0</v>
      </c>
      <c r="R1318" s="5">
        <v>33.0</v>
      </c>
      <c r="S1318" s="5" t="s">
        <v>3122</v>
      </c>
      <c r="T1318" s="5">
        <v>42.0</v>
      </c>
      <c r="U1318" s="5" t="s">
        <v>93</v>
      </c>
      <c r="V1318" s="5" t="s">
        <v>12100</v>
      </c>
      <c r="W1318" s="5" t="s">
        <v>71</v>
      </c>
      <c r="X1318" s="5" t="s">
        <v>52</v>
      </c>
      <c r="Y1318" s="5" t="s">
        <v>12101</v>
      </c>
      <c r="Z1318" s="5" t="s">
        <v>12102</v>
      </c>
      <c r="AA1318" s="5" t="s">
        <v>200</v>
      </c>
      <c r="AB1318" s="5" t="s">
        <v>52</v>
      </c>
      <c r="AC1318" s="5" t="s">
        <v>216</v>
      </c>
      <c r="AD1318" s="5" t="s">
        <v>217</v>
      </c>
      <c r="AE1318" s="5" t="s">
        <v>218</v>
      </c>
      <c r="AF1318" s="5" t="s">
        <v>52</v>
      </c>
      <c r="AG1318" s="5" t="s">
        <v>52</v>
      </c>
      <c r="AH1318" s="5" t="s">
        <v>52</v>
      </c>
      <c r="AI1318" s="5" t="s">
        <v>12093</v>
      </c>
      <c r="AJ1318" s="5" t="s">
        <v>12097</v>
      </c>
      <c r="AK1318" s="5" t="s">
        <v>336</v>
      </c>
    </row>
    <row r="1319" ht="15.75" customHeight="1">
      <c r="A1319" s="5" t="s">
        <v>12103</v>
      </c>
      <c r="B1319" s="5" t="s">
        <v>12104</v>
      </c>
      <c r="C1319" s="5" t="s">
        <v>12105</v>
      </c>
      <c r="D1319" s="6">
        <v>43846.0</v>
      </c>
      <c r="E1319" s="5">
        <v>32102.0</v>
      </c>
      <c r="F1319" s="5">
        <v>14592.0</v>
      </c>
      <c r="G1319" s="5" t="s">
        <v>963</v>
      </c>
      <c r="H1319" s="5" t="s">
        <v>171</v>
      </c>
      <c r="I1319" s="5" t="s">
        <v>6848</v>
      </c>
      <c r="J1319" s="5" t="s">
        <v>965</v>
      </c>
      <c r="K1319" s="5" t="s">
        <v>12106</v>
      </c>
      <c r="L1319" s="5" t="s">
        <v>12107</v>
      </c>
      <c r="M1319" s="5" t="s">
        <v>12108</v>
      </c>
      <c r="N1319" s="5">
        <v>10118.0</v>
      </c>
      <c r="O1319" s="5">
        <v>4.0</v>
      </c>
      <c r="P1319" s="5" t="s">
        <v>12109</v>
      </c>
      <c r="Q1319" s="5" t="s">
        <v>4280</v>
      </c>
      <c r="R1319" s="5">
        <v>3813.0</v>
      </c>
      <c r="S1319" s="5" t="s">
        <v>69</v>
      </c>
      <c r="T1319" s="5">
        <v>0.0</v>
      </c>
      <c r="U1319" s="5" t="s">
        <v>52</v>
      </c>
      <c r="V1319" s="5" t="s">
        <v>12110</v>
      </c>
      <c r="W1319" s="5" t="s">
        <v>52</v>
      </c>
      <c r="X1319" s="5" t="s">
        <v>52</v>
      </c>
      <c r="Y1319" s="5" t="s">
        <v>12111</v>
      </c>
      <c r="Z1319" s="5" t="s">
        <v>12112</v>
      </c>
      <c r="AA1319" s="5" t="s">
        <v>1831</v>
      </c>
      <c r="AB1319" s="5" t="s">
        <v>52</v>
      </c>
      <c r="AC1319" s="5" t="s">
        <v>3589</v>
      </c>
      <c r="AD1319" s="5" t="s">
        <v>3590</v>
      </c>
      <c r="AE1319" s="5" t="s">
        <v>3591</v>
      </c>
      <c r="AF1319" s="5" t="s">
        <v>52</v>
      </c>
      <c r="AG1319" s="5" t="s">
        <v>52</v>
      </c>
      <c r="AH1319" s="5" t="s">
        <v>3592</v>
      </c>
      <c r="AI1319" s="5" t="s">
        <v>12113</v>
      </c>
      <c r="AJ1319" s="5" t="s">
        <v>12114</v>
      </c>
      <c r="AK1319" s="5" t="s">
        <v>12115</v>
      </c>
    </row>
    <row r="1320" ht="15.75" customHeight="1">
      <c r="A1320" s="5" t="s">
        <v>12116</v>
      </c>
      <c r="B1320" s="5" t="s">
        <v>168</v>
      </c>
      <c r="C1320" s="5" t="s">
        <v>1612</v>
      </c>
      <c r="D1320" s="6">
        <v>43846.0</v>
      </c>
      <c r="E1320" s="5">
        <v>39600.0</v>
      </c>
      <c r="F1320" s="5">
        <v>18000.0</v>
      </c>
      <c r="G1320" s="5" t="s">
        <v>4585</v>
      </c>
      <c r="H1320" s="5" t="s">
        <v>171</v>
      </c>
      <c r="I1320" s="5" t="s">
        <v>12117</v>
      </c>
      <c r="J1320" s="5" t="s">
        <v>274</v>
      </c>
      <c r="K1320" s="5" t="s">
        <v>4112</v>
      </c>
      <c r="L1320" s="5" t="s">
        <v>11441</v>
      </c>
      <c r="M1320" s="5" t="s">
        <v>12118</v>
      </c>
      <c r="N1320" s="5" t="s">
        <v>52</v>
      </c>
      <c r="O1320" s="5">
        <v>1.0</v>
      </c>
      <c r="P1320" s="5" t="s">
        <v>12119</v>
      </c>
      <c r="Q1320" s="5">
        <v>4510.0</v>
      </c>
      <c r="R1320" s="5">
        <v>13850.0</v>
      </c>
      <c r="S1320" s="5" t="s">
        <v>115</v>
      </c>
      <c r="T1320" s="5">
        <v>0.0</v>
      </c>
      <c r="U1320" s="5" t="s">
        <v>52</v>
      </c>
      <c r="V1320" s="5" t="s">
        <v>12120</v>
      </c>
      <c r="W1320" s="5" t="s">
        <v>52</v>
      </c>
      <c r="X1320" s="5" t="s">
        <v>52</v>
      </c>
      <c r="Y1320" s="5" t="s">
        <v>12121</v>
      </c>
      <c r="Z1320" s="5" t="s">
        <v>12122</v>
      </c>
      <c r="AA1320" s="5" t="s">
        <v>1553</v>
      </c>
      <c r="AB1320" s="5" t="s">
        <v>52</v>
      </c>
      <c r="AC1320" s="5" t="s">
        <v>181</v>
      </c>
      <c r="AD1320" s="5" t="s">
        <v>182</v>
      </c>
      <c r="AE1320" s="5" t="s">
        <v>183</v>
      </c>
      <c r="AF1320" s="5" t="s">
        <v>52</v>
      </c>
      <c r="AG1320" s="5" t="s">
        <v>52</v>
      </c>
      <c r="AH1320" s="5" t="s">
        <v>184</v>
      </c>
      <c r="AI1320" s="5" t="s">
        <v>168</v>
      </c>
      <c r="AJ1320" s="5" t="s">
        <v>11441</v>
      </c>
      <c r="AK1320" s="5" t="s">
        <v>185</v>
      </c>
    </row>
    <row r="1321" ht="15.75" customHeight="1">
      <c r="A1321" s="5" t="s">
        <v>12123</v>
      </c>
      <c r="B1321" s="5" t="s">
        <v>11549</v>
      </c>
      <c r="C1321" s="5" t="s">
        <v>102</v>
      </c>
      <c r="D1321" s="6">
        <v>43845.0</v>
      </c>
      <c r="E1321" s="5">
        <v>41461.0</v>
      </c>
      <c r="F1321" s="5">
        <v>18846.0</v>
      </c>
      <c r="G1321" s="5" t="s">
        <v>963</v>
      </c>
      <c r="H1321" s="5" t="s">
        <v>189</v>
      </c>
      <c r="I1321" s="5" t="s">
        <v>12124</v>
      </c>
      <c r="J1321" s="5" t="s">
        <v>965</v>
      </c>
      <c r="K1321" s="5" t="s">
        <v>11551</v>
      </c>
      <c r="L1321" s="5" t="s">
        <v>11552</v>
      </c>
      <c r="M1321" s="5" t="s">
        <v>102</v>
      </c>
      <c r="N1321" s="5">
        <v>60004.0</v>
      </c>
      <c r="O1321" s="5">
        <v>1.0</v>
      </c>
      <c r="P1321" s="5" t="s">
        <v>12125</v>
      </c>
      <c r="Q1321" s="5">
        <v>4310.0</v>
      </c>
      <c r="R1321" s="5">
        <v>900.0</v>
      </c>
      <c r="S1321" s="5" t="s">
        <v>196</v>
      </c>
      <c r="T1321" s="5">
        <v>34.0</v>
      </c>
      <c r="U1321" s="5" t="s">
        <v>93</v>
      </c>
      <c r="V1321" s="5" t="s">
        <v>12126</v>
      </c>
      <c r="W1321" s="5" t="s">
        <v>52</v>
      </c>
      <c r="X1321" s="5" t="s">
        <v>52</v>
      </c>
      <c r="Y1321" s="5" t="s">
        <v>12127</v>
      </c>
      <c r="Z1321" s="5" t="s">
        <v>12128</v>
      </c>
      <c r="AA1321" s="5" t="s">
        <v>235</v>
      </c>
      <c r="AB1321" s="5" t="s">
        <v>52</v>
      </c>
      <c r="AC1321" s="5" t="s">
        <v>216</v>
      </c>
      <c r="AD1321" s="5" t="s">
        <v>217</v>
      </c>
      <c r="AE1321" s="5" t="s">
        <v>218</v>
      </c>
      <c r="AF1321" s="5" t="s">
        <v>52</v>
      </c>
      <c r="AG1321" s="5" t="s">
        <v>52</v>
      </c>
      <c r="AH1321" s="5" t="s">
        <v>52</v>
      </c>
      <c r="AI1321" s="5" t="s">
        <v>11557</v>
      </c>
      <c r="AJ1321" s="5" t="s">
        <v>11558</v>
      </c>
      <c r="AK1321" s="5" t="s">
        <v>11559</v>
      </c>
    </row>
    <row r="1322" ht="15.75" customHeight="1">
      <c r="A1322" s="5" t="s">
        <v>12129</v>
      </c>
      <c r="B1322" s="5" t="s">
        <v>577</v>
      </c>
      <c r="C1322" s="5" t="s">
        <v>12130</v>
      </c>
      <c r="D1322" s="6">
        <v>43840.0</v>
      </c>
      <c r="E1322" s="5">
        <v>40899.0</v>
      </c>
      <c r="F1322" s="5">
        <v>18590.0</v>
      </c>
      <c r="G1322" s="5" t="s">
        <v>1458</v>
      </c>
      <c r="H1322" s="5" t="s">
        <v>290</v>
      </c>
      <c r="I1322" s="5" t="s">
        <v>12131</v>
      </c>
      <c r="J1322" s="5" t="s">
        <v>1460</v>
      </c>
      <c r="K1322" s="5" t="s">
        <v>1461</v>
      </c>
      <c r="L1322" s="5" t="s">
        <v>12132</v>
      </c>
      <c r="M1322" s="5" t="s">
        <v>12133</v>
      </c>
      <c r="N1322" s="5" t="s">
        <v>52</v>
      </c>
      <c r="O1322" s="5">
        <v>1.0</v>
      </c>
      <c r="P1322" s="5" t="s">
        <v>12134</v>
      </c>
      <c r="Q1322" s="5" t="s">
        <v>244</v>
      </c>
      <c r="R1322" s="5">
        <v>949.0</v>
      </c>
      <c r="S1322" s="5" t="s">
        <v>115</v>
      </c>
      <c r="T1322" s="5">
        <v>47.0</v>
      </c>
      <c r="U1322" s="5" t="s">
        <v>70</v>
      </c>
      <c r="V1322" s="5" t="s">
        <v>12135</v>
      </c>
      <c r="W1322" s="5" t="s">
        <v>52</v>
      </c>
      <c r="X1322" s="5" t="s">
        <v>52</v>
      </c>
      <c r="Y1322" s="5" t="s">
        <v>12136</v>
      </c>
      <c r="Z1322" s="5" t="s">
        <v>12137</v>
      </c>
      <c r="AA1322" s="5" t="s">
        <v>235</v>
      </c>
      <c r="AB1322" s="5" t="s">
        <v>52</v>
      </c>
      <c r="AC1322" s="5" t="s">
        <v>72</v>
      </c>
      <c r="AD1322" s="5" t="s">
        <v>73</v>
      </c>
      <c r="AE1322" s="5" t="s">
        <v>74</v>
      </c>
      <c r="AF1322" s="5" t="s">
        <v>75</v>
      </c>
      <c r="AG1322" s="5" t="s">
        <v>76</v>
      </c>
      <c r="AH1322" s="5" t="s">
        <v>77</v>
      </c>
      <c r="AI1322" s="5" t="s">
        <v>3093</v>
      </c>
      <c r="AJ1322" s="5" t="s">
        <v>3604</v>
      </c>
      <c r="AK1322" s="5" t="s">
        <v>3943</v>
      </c>
    </row>
    <row r="1323" ht="15.75" customHeight="1">
      <c r="A1323" s="5" t="s">
        <v>12138</v>
      </c>
      <c r="B1323" s="5" t="s">
        <v>12139</v>
      </c>
      <c r="C1323" s="5" t="s">
        <v>12140</v>
      </c>
      <c r="D1323" s="6">
        <v>43837.0</v>
      </c>
      <c r="E1323" s="5">
        <v>74805.0</v>
      </c>
      <c r="F1323" s="5">
        <v>34002.0</v>
      </c>
      <c r="G1323" s="5" t="s">
        <v>188</v>
      </c>
      <c r="H1323" s="5" t="s">
        <v>1792</v>
      </c>
      <c r="I1323" s="5" t="s">
        <v>12141</v>
      </c>
      <c r="J1323" s="5" t="s">
        <v>191</v>
      </c>
      <c r="K1323" s="5" t="s">
        <v>1461</v>
      </c>
      <c r="L1323" s="5" t="s">
        <v>12142</v>
      </c>
      <c r="M1323" s="5" t="s">
        <v>12143</v>
      </c>
      <c r="N1323" s="5">
        <v>29440.0</v>
      </c>
      <c r="O1323" s="5">
        <v>3.0</v>
      </c>
      <c r="P1323" s="5" t="s">
        <v>12144</v>
      </c>
      <c r="Q1323" s="5" t="s">
        <v>1465</v>
      </c>
      <c r="R1323" s="5">
        <v>103.0</v>
      </c>
      <c r="S1323" s="5" t="s">
        <v>53</v>
      </c>
      <c r="T1323" s="5">
        <v>142.0</v>
      </c>
      <c r="U1323" s="5" t="s">
        <v>70</v>
      </c>
      <c r="V1323" s="5" t="s">
        <v>12145</v>
      </c>
      <c r="W1323" s="5" t="s">
        <v>52</v>
      </c>
      <c r="X1323" s="5" t="s">
        <v>52</v>
      </c>
      <c r="Y1323" s="5" t="s">
        <v>12026</v>
      </c>
      <c r="Z1323" s="5" t="s">
        <v>12146</v>
      </c>
      <c r="AA1323" s="5" t="s">
        <v>1426</v>
      </c>
      <c r="AB1323" s="5" t="s">
        <v>52</v>
      </c>
      <c r="AC1323" s="5" t="s">
        <v>3723</v>
      </c>
      <c r="AD1323" s="5" t="s">
        <v>3724</v>
      </c>
      <c r="AE1323" s="5" t="s">
        <v>3725</v>
      </c>
      <c r="AF1323" s="5" t="s">
        <v>52</v>
      </c>
      <c r="AG1323" s="5" t="s">
        <v>3726</v>
      </c>
      <c r="AH1323" s="5" t="s">
        <v>3727</v>
      </c>
      <c r="AI1323" s="5" t="s">
        <v>12139</v>
      </c>
      <c r="AJ1323" s="5" t="s">
        <v>12147</v>
      </c>
      <c r="AK1323" s="5" t="s">
        <v>3729</v>
      </c>
    </row>
    <row r="1324" ht="15.75" customHeight="1">
      <c r="A1324" s="5" t="s">
        <v>12148</v>
      </c>
      <c r="B1324" s="5" t="s">
        <v>168</v>
      </c>
      <c r="C1324" s="5" t="s">
        <v>1612</v>
      </c>
      <c r="D1324" s="6">
        <v>43836.0</v>
      </c>
      <c r="E1324" s="5">
        <v>39600.0</v>
      </c>
      <c r="F1324" s="5">
        <v>18000.0</v>
      </c>
      <c r="G1324" s="5" t="s">
        <v>4585</v>
      </c>
      <c r="H1324" s="5" t="s">
        <v>171</v>
      </c>
      <c r="I1324" s="5" t="s">
        <v>1991</v>
      </c>
      <c r="J1324" s="5" t="s">
        <v>274</v>
      </c>
      <c r="K1324" s="5" t="s">
        <v>4112</v>
      </c>
      <c r="L1324" s="5" t="s">
        <v>11441</v>
      </c>
      <c r="M1324" s="5" t="s">
        <v>12118</v>
      </c>
      <c r="N1324" s="5" t="s">
        <v>52</v>
      </c>
      <c r="O1324" s="5">
        <v>1.0</v>
      </c>
      <c r="P1324" s="5" t="s">
        <v>12149</v>
      </c>
      <c r="Q1324" s="5">
        <v>4510.0</v>
      </c>
      <c r="R1324" s="5">
        <v>18890.0</v>
      </c>
      <c r="S1324" s="5" t="s">
        <v>115</v>
      </c>
      <c r="T1324" s="5">
        <v>0.0</v>
      </c>
      <c r="U1324" s="5" t="s">
        <v>52</v>
      </c>
      <c r="V1324" s="5" t="s">
        <v>12150</v>
      </c>
      <c r="W1324" s="5" t="s">
        <v>52</v>
      </c>
      <c r="X1324" s="5" t="s">
        <v>52</v>
      </c>
      <c r="Y1324" s="5" t="s">
        <v>6367</v>
      </c>
      <c r="Z1324" s="5" t="s">
        <v>12151</v>
      </c>
      <c r="AA1324" s="5" t="s">
        <v>260</v>
      </c>
      <c r="AB1324" s="5" t="s">
        <v>52</v>
      </c>
      <c r="AC1324" s="5" t="s">
        <v>181</v>
      </c>
      <c r="AD1324" s="5" t="s">
        <v>182</v>
      </c>
      <c r="AE1324" s="5" t="s">
        <v>183</v>
      </c>
      <c r="AF1324" s="5" t="s">
        <v>52</v>
      </c>
      <c r="AG1324" s="5" t="s">
        <v>52</v>
      </c>
      <c r="AH1324" s="5" t="s">
        <v>184</v>
      </c>
      <c r="AI1324" s="5" t="s">
        <v>168</v>
      </c>
      <c r="AJ1324" s="5" t="s">
        <v>11441</v>
      </c>
      <c r="AK1324" s="5" t="s">
        <v>185</v>
      </c>
    </row>
    <row r="1325" ht="15.75" customHeight="1">
      <c r="A1325" s="5" t="s">
        <v>12152</v>
      </c>
      <c r="B1325" s="5" t="s">
        <v>12153</v>
      </c>
      <c r="C1325" s="5" t="s">
        <v>5359</v>
      </c>
      <c r="D1325" s="6">
        <v>43832.0</v>
      </c>
      <c r="E1325" s="5">
        <v>44096.0</v>
      </c>
      <c r="F1325" s="5">
        <v>20044.0</v>
      </c>
      <c r="G1325" s="5" t="s">
        <v>870</v>
      </c>
      <c r="H1325" s="5" t="s">
        <v>45</v>
      </c>
      <c r="I1325" s="5" t="s">
        <v>8106</v>
      </c>
      <c r="J1325" s="5" t="s">
        <v>872</v>
      </c>
      <c r="K1325" s="5" t="s">
        <v>462</v>
      </c>
      <c r="L1325" s="5" t="s">
        <v>12154</v>
      </c>
      <c r="M1325" s="5" t="s">
        <v>12155</v>
      </c>
      <c r="N1325" s="5">
        <v>7030.0</v>
      </c>
      <c r="O1325" s="5">
        <v>1.0</v>
      </c>
      <c r="P1325" s="5" t="s">
        <v>12156</v>
      </c>
      <c r="Q1325" s="5" t="s">
        <v>466</v>
      </c>
      <c r="R1325" s="5">
        <v>332.0</v>
      </c>
      <c r="S1325" s="5" t="s">
        <v>69</v>
      </c>
      <c r="T1325" s="5">
        <v>0.0</v>
      </c>
      <c r="U1325" s="5" t="s">
        <v>158</v>
      </c>
      <c r="V1325" s="5" t="s">
        <v>12157</v>
      </c>
      <c r="W1325" s="5" t="s">
        <v>52</v>
      </c>
      <c r="X1325" s="5" t="s">
        <v>52</v>
      </c>
      <c r="Y1325" s="5" t="s">
        <v>12158</v>
      </c>
      <c r="Z1325" s="5" t="s">
        <v>12159</v>
      </c>
      <c r="AA1325" s="5" t="s">
        <v>119</v>
      </c>
      <c r="AB1325" s="5" t="s">
        <v>52</v>
      </c>
      <c r="AC1325" s="5" t="s">
        <v>163</v>
      </c>
      <c r="AD1325" s="5" t="s">
        <v>164</v>
      </c>
      <c r="AE1325" s="5" t="s">
        <v>165</v>
      </c>
      <c r="AF1325" s="5" t="s">
        <v>52</v>
      </c>
      <c r="AG1325" s="5" t="s">
        <v>52</v>
      </c>
      <c r="AH1325" s="5" t="s">
        <v>52</v>
      </c>
      <c r="AI1325" s="5" t="s">
        <v>12160</v>
      </c>
      <c r="AJ1325" s="5" t="s">
        <v>12161</v>
      </c>
      <c r="AK1325" s="5" t="s">
        <v>2922</v>
      </c>
    </row>
    <row r="1326" ht="15.75" customHeight="1">
      <c r="A1326" s="5" t="s">
        <v>12162</v>
      </c>
      <c r="B1326" s="5" t="s">
        <v>12163</v>
      </c>
      <c r="C1326" s="5" t="s">
        <v>12164</v>
      </c>
      <c r="D1326" s="6">
        <v>43830.0</v>
      </c>
      <c r="E1326" s="5">
        <v>22482.0</v>
      </c>
      <c r="F1326" s="5">
        <v>10219.0</v>
      </c>
      <c r="G1326" s="5" t="s">
        <v>634</v>
      </c>
      <c r="H1326" s="5" t="s">
        <v>149</v>
      </c>
      <c r="I1326" s="5" t="s">
        <v>12165</v>
      </c>
      <c r="J1326" s="5" t="s">
        <v>274</v>
      </c>
      <c r="K1326" s="5" t="s">
        <v>12166</v>
      </c>
      <c r="L1326" s="5" t="s">
        <v>12167</v>
      </c>
      <c r="M1326" s="5" t="s">
        <v>12168</v>
      </c>
      <c r="N1326" s="5">
        <v>30354.0</v>
      </c>
      <c r="O1326" s="5">
        <v>1.0</v>
      </c>
      <c r="P1326" s="5" t="s">
        <v>12169</v>
      </c>
      <c r="Q1326" s="5" t="s">
        <v>4202</v>
      </c>
      <c r="R1326" s="5">
        <v>1520.0</v>
      </c>
      <c r="S1326" s="5" t="s">
        <v>115</v>
      </c>
      <c r="T1326" s="5">
        <v>0.0</v>
      </c>
      <c r="U1326" s="5" t="s">
        <v>70</v>
      </c>
      <c r="V1326" s="5" t="s">
        <v>12170</v>
      </c>
      <c r="W1326" s="5" t="s">
        <v>71</v>
      </c>
      <c r="X1326" s="5" t="s">
        <v>52</v>
      </c>
      <c r="Y1326" s="5" t="s">
        <v>12171</v>
      </c>
      <c r="Z1326" s="5" t="s">
        <v>12172</v>
      </c>
      <c r="AA1326" s="5" t="s">
        <v>59</v>
      </c>
      <c r="AB1326" s="5" t="s">
        <v>52</v>
      </c>
      <c r="AC1326" s="5" t="s">
        <v>398</v>
      </c>
      <c r="AD1326" s="5" t="s">
        <v>399</v>
      </c>
      <c r="AE1326" s="5" t="s">
        <v>400</v>
      </c>
      <c r="AF1326" s="5" t="s">
        <v>401</v>
      </c>
      <c r="AG1326" s="5">
        <v>23502.0</v>
      </c>
      <c r="AH1326" s="5" t="s">
        <v>402</v>
      </c>
      <c r="AI1326" s="5" t="s">
        <v>12163</v>
      </c>
      <c r="AJ1326" s="5" t="s">
        <v>12173</v>
      </c>
      <c r="AK1326" s="5" t="s">
        <v>1874</v>
      </c>
    </row>
    <row r="1327" ht="15.75" customHeight="1">
      <c r="A1327" s="5" t="s">
        <v>12174</v>
      </c>
      <c r="B1327" s="5" t="s">
        <v>12175</v>
      </c>
      <c r="C1327" s="5" t="s">
        <v>12176</v>
      </c>
      <c r="D1327" s="6">
        <v>43829.0</v>
      </c>
      <c r="E1327" s="5">
        <v>3694.0</v>
      </c>
      <c r="F1327" s="5">
        <v>1679.0</v>
      </c>
      <c r="G1327" s="5" t="s">
        <v>271</v>
      </c>
      <c r="H1327" s="5" t="s">
        <v>131</v>
      </c>
      <c r="I1327" s="5" t="s">
        <v>12177</v>
      </c>
      <c r="J1327" s="5" t="s">
        <v>274</v>
      </c>
      <c r="K1327" s="5" t="s">
        <v>12178</v>
      </c>
      <c r="L1327" s="5" t="s">
        <v>12179</v>
      </c>
      <c r="M1327" s="5" t="s">
        <v>12180</v>
      </c>
      <c r="N1327" s="5" t="s">
        <v>5387</v>
      </c>
      <c r="O1327" s="5">
        <v>1.0</v>
      </c>
      <c r="P1327" s="5" t="s">
        <v>12181</v>
      </c>
      <c r="Q1327" s="5" t="s">
        <v>244</v>
      </c>
      <c r="R1327" s="5">
        <v>292.0</v>
      </c>
      <c r="S1327" s="5" t="s">
        <v>69</v>
      </c>
      <c r="T1327" s="5">
        <v>10.0</v>
      </c>
      <c r="U1327" s="5" t="s">
        <v>70</v>
      </c>
      <c r="V1327" s="5" t="s">
        <v>12182</v>
      </c>
      <c r="W1327" s="5" t="s">
        <v>52</v>
      </c>
      <c r="X1327" s="5" t="s">
        <v>52</v>
      </c>
      <c r="Y1327" s="5" t="s">
        <v>12183</v>
      </c>
      <c r="Z1327" s="5" t="s">
        <v>12184</v>
      </c>
      <c r="AA1327" s="5" t="s">
        <v>180</v>
      </c>
      <c r="AB1327" s="5" t="s">
        <v>52</v>
      </c>
      <c r="AC1327" s="5" t="s">
        <v>72</v>
      </c>
      <c r="AD1327" s="5" t="s">
        <v>73</v>
      </c>
      <c r="AE1327" s="5" t="s">
        <v>74</v>
      </c>
      <c r="AF1327" s="5" t="s">
        <v>75</v>
      </c>
      <c r="AG1327" s="5" t="s">
        <v>76</v>
      </c>
      <c r="AH1327" s="5" t="s">
        <v>77</v>
      </c>
      <c r="AI1327" s="5" t="s">
        <v>12185</v>
      </c>
      <c r="AJ1327" s="5" t="s">
        <v>12186</v>
      </c>
      <c r="AK1327" s="5" t="s">
        <v>735</v>
      </c>
    </row>
    <row r="1328" ht="15.75" customHeight="1">
      <c r="A1328" s="5" t="s">
        <v>12187</v>
      </c>
      <c r="B1328" s="5" t="s">
        <v>10029</v>
      </c>
      <c r="C1328" s="5" t="s">
        <v>1222</v>
      </c>
      <c r="D1328" s="6">
        <v>43828.0</v>
      </c>
      <c r="E1328" s="5">
        <v>12626.0</v>
      </c>
      <c r="F1328" s="5">
        <v>5739.0</v>
      </c>
      <c r="G1328" s="5" t="s">
        <v>107</v>
      </c>
      <c r="H1328" s="5" t="s">
        <v>189</v>
      </c>
      <c r="I1328" s="5" t="s">
        <v>12188</v>
      </c>
      <c r="J1328" s="5" t="s">
        <v>109</v>
      </c>
      <c r="K1328" s="5" t="s">
        <v>4254</v>
      </c>
      <c r="L1328" s="5" t="s">
        <v>10032</v>
      </c>
      <c r="M1328" s="5" t="s">
        <v>10470</v>
      </c>
      <c r="N1328" s="5" t="s">
        <v>52</v>
      </c>
      <c r="O1328" s="5">
        <v>1.0</v>
      </c>
      <c r="P1328" s="5" t="s">
        <v>12189</v>
      </c>
      <c r="Q1328" s="5">
        <v>4510.0</v>
      </c>
      <c r="R1328" s="5">
        <v>10.0</v>
      </c>
      <c r="S1328" s="5" t="s">
        <v>115</v>
      </c>
      <c r="T1328" s="5">
        <v>0.0</v>
      </c>
      <c r="U1328" s="5" t="s">
        <v>52</v>
      </c>
      <c r="V1328" s="5" t="s">
        <v>12190</v>
      </c>
      <c r="W1328" s="5" t="s">
        <v>71</v>
      </c>
      <c r="X1328" s="5" t="s">
        <v>52</v>
      </c>
      <c r="Y1328" s="5" t="s">
        <v>12191</v>
      </c>
      <c r="Z1328" s="5">
        <v>1277289.0</v>
      </c>
      <c r="AA1328" s="5" t="s">
        <v>730</v>
      </c>
      <c r="AB1328" s="5" t="s">
        <v>52</v>
      </c>
      <c r="AC1328" s="5" t="s">
        <v>10473</v>
      </c>
      <c r="AD1328" s="5" t="s">
        <v>10474</v>
      </c>
      <c r="AE1328" s="5" t="s">
        <v>10475</v>
      </c>
      <c r="AF1328" s="5" t="s">
        <v>265</v>
      </c>
      <c r="AG1328" s="5">
        <v>33602.0</v>
      </c>
      <c r="AH1328" s="5" t="s">
        <v>10476</v>
      </c>
      <c r="AI1328" s="5" t="s">
        <v>12192</v>
      </c>
      <c r="AJ1328" s="5" t="s">
        <v>10029</v>
      </c>
      <c r="AK1328" s="5" t="s">
        <v>10478</v>
      </c>
    </row>
    <row r="1329" ht="15.75" customHeight="1">
      <c r="A1329" s="5" t="s">
        <v>12193</v>
      </c>
      <c r="B1329" s="5" t="s">
        <v>12194</v>
      </c>
      <c r="C1329" s="5" t="s">
        <v>12194</v>
      </c>
      <c r="D1329" s="6">
        <v>43828.0</v>
      </c>
      <c r="E1329" s="5">
        <v>4393.0</v>
      </c>
      <c r="F1329" s="5">
        <v>1997.0</v>
      </c>
      <c r="G1329" s="5" t="s">
        <v>107</v>
      </c>
      <c r="H1329" s="5" t="s">
        <v>189</v>
      </c>
      <c r="I1329" s="5" t="s">
        <v>12188</v>
      </c>
      <c r="J1329" s="5" t="s">
        <v>109</v>
      </c>
      <c r="K1329" s="5" t="s">
        <v>3109</v>
      </c>
      <c r="L1329" s="5" t="s">
        <v>12195</v>
      </c>
      <c r="M1329" s="5" t="s">
        <v>12196</v>
      </c>
      <c r="N1329" s="5" t="s">
        <v>10022</v>
      </c>
      <c r="O1329" s="5">
        <v>1.0</v>
      </c>
      <c r="P1329" s="5" t="s">
        <v>12189</v>
      </c>
      <c r="Q1329" s="5">
        <v>4510.0</v>
      </c>
      <c r="R1329" s="5">
        <v>4.0</v>
      </c>
      <c r="S1329" s="5" t="s">
        <v>115</v>
      </c>
      <c r="T1329" s="5">
        <v>0.0</v>
      </c>
      <c r="U1329" s="5" t="s">
        <v>52</v>
      </c>
      <c r="V1329" s="5" t="s">
        <v>12197</v>
      </c>
      <c r="W1329" s="5" t="s">
        <v>55</v>
      </c>
      <c r="X1329" s="5" t="s">
        <v>12190</v>
      </c>
      <c r="Y1329" s="5" t="s">
        <v>12191</v>
      </c>
      <c r="Z1329" s="5">
        <v>1277289.0</v>
      </c>
      <c r="AA1329" s="5" t="s">
        <v>730</v>
      </c>
      <c r="AB1329" s="5" t="s">
        <v>52</v>
      </c>
      <c r="AC1329" s="5" t="s">
        <v>10473</v>
      </c>
      <c r="AD1329" s="5" t="s">
        <v>10474</v>
      </c>
      <c r="AE1329" s="5" t="s">
        <v>10475</v>
      </c>
      <c r="AF1329" s="5" t="s">
        <v>265</v>
      </c>
      <c r="AG1329" s="5">
        <v>33602.0</v>
      </c>
      <c r="AH1329" s="5" t="s">
        <v>10476</v>
      </c>
      <c r="AI1329" s="5" t="s">
        <v>102</v>
      </c>
      <c r="AJ1329" s="5" t="s">
        <v>102</v>
      </c>
      <c r="AK1329" s="5" t="s">
        <v>10478</v>
      </c>
    </row>
    <row r="1330" ht="15.75" customHeight="1">
      <c r="A1330" s="5" t="s">
        <v>12198</v>
      </c>
      <c r="B1330" s="5" t="s">
        <v>12199</v>
      </c>
      <c r="C1330" s="5" t="s">
        <v>12199</v>
      </c>
      <c r="D1330" s="6">
        <v>43828.0</v>
      </c>
      <c r="E1330" s="5">
        <v>4393.0</v>
      </c>
      <c r="F1330" s="5">
        <v>1997.0</v>
      </c>
      <c r="G1330" s="5" t="s">
        <v>963</v>
      </c>
      <c r="H1330" s="5" t="s">
        <v>171</v>
      </c>
      <c r="I1330" s="5" t="s">
        <v>4747</v>
      </c>
      <c r="J1330" s="5" t="s">
        <v>965</v>
      </c>
      <c r="K1330" s="5" t="s">
        <v>744</v>
      </c>
      <c r="L1330" s="5" t="s">
        <v>1236</v>
      </c>
      <c r="M1330" s="5" t="s">
        <v>12200</v>
      </c>
      <c r="N1330" s="5" t="s">
        <v>1238</v>
      </c>
      <c r="O1330" s="5">
        <v>1.0</v>
      </c>
      <c r="P1330" s="5" t="s">
        <v>12201</v>
      </c>
      <c r="Q1330" s="5">
        <v>4500.0</v>
      </c>
      <c r="R1330" s="5">
        <v>4.0</v>
      </c>
      <c r="S1330" s="5" t="s">
        <v>115</v>
      </c>
      <c r="T1330" s="5">
        <v>0.0</v>
      </c>
      <c r="U1330" s="5" t="s">
        <v>70</v>
      </c>
      <c r="V1330" s="5" t="s">
        <v>12202</v>
      </c>
      <c r="W1330" s="5" t="s">
        <v>55</v>
      </c>
      <c r="X1330" s="5" t="s">
        <v>12203</v>
      </c>
      <c r="Y1330" s="5" t="s">
        <v>12204</v>
      </c>
      <c r="Z1330" s="5" t="s">
        <v>12205</v>
      </c>
      <c r="AA1330" s="5" t="s">
        <v>730</v>
      </c>
      <c r="AB1330" s="5" t="s">
        <v>52</v>
      </c>
      <c r="AC1330" s="5" t="s">
        <v>1230</v>
      </c>
      <c r="AD1330" s="5" t="s">
        <v>1231</v>
      </c>
      <c r="AE1330" s="5" t="s">
        <v>52</v>
      </c>
      <c r="AF1330" s="5" t="s">
        <v>52</v>
      </c>
      <c r="AG1330" s="5" t="s">
        <v>52</v>
      </c>
      <c r="AH1330" s="5" t="s">
        <v>1232</v>
      </c>
      <c r="AI1330" s="5" t="s">
        <v>12206</v>
      </c>
      <c r="AJ1330" s="5" t="s">
        <v>12207</v>
      </c>
      <c r="AK1330" s="5" t="s">
        <v>1233</v>
      </c>
    </row>
    <row r="1331" ht="15.75" customHeight="1">
      <c r="A1331" s="5" t="s">
        <v>12208</v>
      </c>
      <c r="B1331" s="5" t="s">
        <v>12209</v>
      </c>
      <c r="C1331" s="5" t="s">
        <v>12210</v>
      </c>
      <c r="D1331" s="6">
        <v>43828.0</v>
      </c>
      <c r="E1331" s="5">
        <v>12122.0</v>
      </c>
      <c r="F1331" s="5">
        <v>5510.0</v>
      </c>
      <c r="G1331" s="5" t="s">
        <v>422</v>
      </c>
      <c r="H1331" s="5" t="s">
        <v>131</v>
      </c>
      <c r="I1331" s="5" t="s">
        <v>6687</v>
      </c>
      <c r="J1331" s="5" t="s">
        <v>424</v>
      </c>
      <c r="K1331" s="5" t="s">
        <v>744</v>
      </c>
      <c r="L1331" s="5" t="s">
        <v>12211</v>
      </c>
      <c r="M1331" s="5" t="s">
        <v>12212</v>
      </c>
      <c r="N1331" s="5">
        <v>19958.0</v>
      </c>
      <c r="O1331" s="5">
        <v>1.0</v>
      </c>
      <c r="P1331" s="5" t="s">
        <v>12213</v>
      </c>
      <c r="Q1331" s="5">
        <v>4500.0</v>
      </c>
      <c r="R1331" s="5">
        <v>879.0</v>
      </c>
      <c r="S1331" s="5" t="s">
        <v>115</v>
      </c>
      <c r="T1331" s="5">
        <v>0.0</v>
      </c>
      <c r="U1331" s="5" t="s">
        <v>70</v>
      </c>
      <c r="V1331" s="5" t="s">
        <v>12214</v>
      </c>
      <c r="W1331" s="5" t="s">
        <v>55</v>
      </c>
      <c r="X1331" s="5" t="s">
        <v>12215</v>
      </c>
      <c r="Y1331" s="5" t="s">
        <v>12216</v>
      </c>
      <c r="Z1331" s="5" t="s">
        <v>12217</v>
      </c>
      <c r="AA1331" s="5" t="s">
        <v>1734</v>
      </c>
      <c r="AB1331" s="5" t="s">
        <v>52</v>
      </c>
      <c r="AC1331" s="5" t="s">
        <v>1230</v>
      </c>
      <c r="AD1331" s="5" t="s">
        <v>1231</v>
      </c>
      <c r="AE1331" s="5" t="s">
        <v>52</v>
      </c>
      <c r="AF1331" s="5" t="s">
        <v>52</v>
      </c>
      <c r="AG1331" s="5" t="s">
        <v>52</v>
      </c>
      <c r="AH1331" s="5" t="s">
        <v>1232</v>
      </c>
      <c r="AI1331" s="5" t="s">
        <v>12209</v>
      </c>
      <c r="AJ1331" s="5" t="s">
        <v>12218</v>
      </c>
      <c r="AK1331" s="5" t="s">
        <v>12219</v>
      </c>
    </row>
    <row r="1332" ht="15.75" customHeight="1">
      <c r="A1332" s="5" t="s">
        <v>12220</v>
      </c>
      <c r="B1332" s="5" t="s">
        <v>12221</v>
      </c>
      <c r="C1332" s="5" t="s">
        <v>12222</v>
      </c>
      <c r="D1332" s="6">
        <v>43825.0</v>
      </c>
      <c r="E1332" s="5">
        <v>36595.0</v>
      </c>
      <c r="F1332" s="5">
        <v>16634.0</v>
      </c>
      <c r="G1332" s="5" t="s">
        <v>422</v>
      </c>
      <c r="H1332" s="5" t="s">
        <v>45</v>
      </c>
      <c r="I1332" s="5" t="s">
        <v>12223</v>
      </c>
      <c r="J1332" s="5" t="s">
        <v>424</v>
      </c>
      <c r="K1332" s="5" t="s">
        <v>12224</v>
      </c>
      <c r="L1332" s="5" t="s">
        <v>12225</v>
      </c>
      <c r="M1332" s="5" t="s">
        <v>12226</v>
      </c>
      <c r="N1332" s="5">
        <v>8837.0</v>
      </c>
      <c r="O1332" s="5">
        <v>1.0</v>
      </c>
      <c r="P1332" s="5" t="s">
        <v>12227</v>
      </c>
      <c r="Q1332" s="5">
        <v>4532.0</v>
      </c>
      <c r="R1332" s="5">
        <v>1619.0</v>
      </c>
      <c r="S1332" s="5" t="s">
        <v>69</v>
      </c>
      <c r="T1332" s="5">
        <v>0.0</v>
      </c>
      <c r="U1332" s="5" t="s">
        <v>52</v>
      </c>
      <c r="V1332" s="5" t="s">
        <v>12228</v>
      </c>
      <c r="W1332" s="5" t="s">
        <v>52</v>
      </c>
      <c r="X1332" s="5" t="s">
        <v>52</v>
      </c>
      <c r="Y1332" s="5" t="s">
        <v>12229</v>
      </c>
      <c r="Z1332" s="5" t="s">
        <v>12230</v>
      </c>
      <c r="AA1332" s="5" t="s">
        <v>260</v>
      </c>
      <c r="AB1332" s="5" t="s">
        <v>52</v>
      </c>
      <c r="AC1332" s="5" t="s">
        <v>216</v>
      </c>
      <c r="AD1332" s="5" t="s">
        <v>217</v>
      </c>
      <c r="AE1332" s="5" t="s">
        <v>218</v>
      </c>
      <c r="AF1332" s="5" t="s">
        <v>52</v>
      </c>
      <c r="AG1332" s="5" t="s">
        <v>52</v>
      </c>
      <c r="AH1332" s="5" t="s">
        <v>52</v>
      </c>
      <c r="AI1332" s="5" t="s">
        <v>12221</v>
      </c>
      <c r="AJ1332" s="5" t="s">
        <v>12225</v>
      </c>
      <c r="AK1332" s="5" t="s">
        <v>12231</v>
      </c>
    </row>
    <row r="1333" ht="15.75" customHeight="1">
      <c r="A1333" s="5" t="s">
        <v>12232</v>
      </c>
      <c r="B1333" s="5" t="s">
        <v>12233</v>
      </c>
      <c r="C1333" s="5" t="s">
        <v>12234</v>
      </c>
      <c r="D1333" s="6">
        <v>43825.0</v>
      </c>
      <c r="E1333" s="5">
        <v>152745.0</v>
      </c>
      <c r="F1333" s="5">
        <v>69430.0</v>
      </c>
      <c r="G1333" s="5" t="s">
        <v>4642</v>
      </c>
      <c r="H1333" s="5" t="s">
        <v>272</v>
      </c>
      <c r="I1333" s="5" t="s">
        <v>3147</v>
      </c>
      <c r="J1333" s="5" t="s">
        <v>256</v>
      </c>
      <c r="K1333" s="5" t="s">
        <v>1461</v>
      </c>
      <c r="L1333" s="5" t="s">
        <v>12235</v>
      </c>
      <c r="M1333" s="5" t="s">
        <v>12236</v>
      </c>
      <c r="N1333" s="5" t="s">
        <v>12237</v>
      </c>
      <c r="O1333" s="5">
        <v>3.0</v>
      </c>
      <c r="P1333" s="5" t="s">
        <v>12238</v>
      </c>
      <c r="Q1333" s="5" t="s">
        <v>1465</v>
      </c>
      <c r="R1333" s="5">
        <v>426.0</v>
      </c>
      <c r="S1333" s="5" t="s">
        <v>1077</v>
      </c>
      <c r="T1333" s="5">
        <v>54.0</v>
      </c>
      <c r="U1333" s="5" t="s">
        <v>70</v>
      </c>
      <c r="V1333" s="5" t="s">
        <v>12239</v>
      </c>
      <c r="W1333" s="5" t="s">
        <v>52</v>
      </c>
      <c r="X1333" s="5" t="s">
        <v>52</v>
      </c>
      <c r="Y1333" s="5" t="s">
        <v>12240</v>
      </c>
      <c r="Z1333" s="5" t="s">
        <v>12241</v>
      </c>
      <c r="AA1333" s="5" t="s">
        <v>59</v>
      </c>
      <c r="AB1333" s="5" t="s">
        <v>52</v>
      </c>
      <c r="AC1333" s="5" t="s">
        <v>72</v>
      </c>
      <c r="AD1333" s="5" t="s">
        <v>73</v>
      </c>
      <c r="AE1333" s="5" t="s">
        <v>74</v>
      </c>
      <c r="AF1333" s="5" t="s">
        <v>75</v>
      </c>
      <c r="AG1333" s="5" t="s">
        <v>76</v>
      </c>
      <c r="AH1333" s="5" t="s">
        <v>77</v>
      </c>
      <c r="AI1333" s="5" t="s">
        <v>12233</v>
      </c>
      <c r="AJ1333" s="5" t="s">
        <v>12242</v>
      </c>
      <c r="AK1333" s="5" t="s">
        <v>11733</v>
      </c>
    </row>
    <row r="1334" ht="15.75" customHeight="1">
      <c r="A1334" s="5" t="s">
        <v>12243</v>
      </c>
      <c r="B1334" s="5" t="s">
        <v>12244</v>
      </c>
      <c r="C1334" s="5" t="s">
        <v>12245</v>
      </c>
      <c r="D1334" s="6">
        <v>43821.0</v>
      </c>
      <c r="E1334" s="5">
        <v>36920.0</v>
      </c>
      <c r="F1334" s="5">
        <v>16782.0</v>
      </c>
      <c r="G1334" s="5" t="s">
        <v>412</v>
      </c>
      <c r="H1334" s="5" t="s">
        <v>1792</v>
      </c>
      <c r="I1334" s="5" t="s">
        <v>11654</v>
      </c>
      <c r="J1334" s="5" t="s">
        <v>414</v>
      </c>
      <c r="K1334" s="5" t="s">
        <v>12246</v>
      </c>
      <c r="L1334" s="5" t="s">
        <v>12247</v>
      </c>
      <c r="M1334" s="5" t="s">
        <v>9697</v>
      </c>
      <c r="N1334" s="5">
        <v>6820.0</v>
      </c>
      <c r="O1334" s="5">
        <v>1.0</v>
      </c>
      <c r="P1334" s="5" t="s">
        <v>12248</v>
      </c>
      <c r="Q1334" s="5">
        <v>4510.0</v>
      </c>
      <c r="R1334" s="5">
        <v>1.0</v>
      </c>
      <c r="S1334" s="5" t="s">
        <v>115</v>
      </c>
      <c r="T1334" s="5">
        <v>0.0</v>
      </c>
      <c r="U1334" s="5" t="s">
        <v>52</v>
      </c>
      <c r="V1334" s="5" t="s">
        <v>12249</v>
      </c>
      <c r="W1334" s="5" t="s">
        <v>52</v>
      </c>
      <c r="X1334" s="5" t="s">
        <v>52</v>
      </c>
      <c r="Y1334" s="5" t="s">
        <v>4204</v>
      </c>
      <c r="Z1334" s="5">
        <v>1.5498779E7</v>
      </c>
      <c r="AA1334" s="5" t="s">
        <v>235</v>
      </c>
      <c r="AB1334" s="5" t="s">
        <v>52</v>
      </c>
      <c r="AC1334" s="5" t="s">
        <v>181</v>
      </c>
      <c r="AD1334" s="5" t="s">
        <v>182</v>
      </c>
      <c r="AE1334" s="5" t="s">
        <v>183</v>
      </c>
      <c r="AF1334" s="5" t="s">
        <v>52</v>
      </c>
      <c r="AG1334" s="5" t="s">
        <v>52</v>
      </c>
      <c r="AH1334" s="5" t="s">
        <v>184</v>
      </c>
      <c r="AI1334" s="5" t="s">
        <v>12245</v>
      </c>
      <c r="AJ1334" s="5" t="s">
        <v>12250</v>
      </c>
      <c r="AK1334" s="5" t="s">
        <v>12251</v>
      </c>
    </row>
    <row r="1335" ht="15.75" customHeight="1">
      <c r="A1335" s="5" t="s">
        <v>12252</v>
      </c>
      <c r="B1335" s="5" t="s">
        <v>12253</v>
      </c>
      <c r="C1335" s="5" t="s">
        <v>12254</v>
      </c>
      <c r="D1335" s="6">
        <v>43815.0</v>
      </c>
      <c r="E1335" s="5">
        <v>329888.0</v>
      </c>
      <c r="F1335" s="5">
        <v>149949.0</v>
      </c>
      <c r="G1335" s="5" t="s">
        <v>2212</v>
      </c>
      <c r="H1335" s="5" t="s">
        <v>3630</v>
      </c>
      <c r="I1335" s="5" t="s">
        <v>12255</v>
      </c>
      <c r="J1335" s="5" t="s">
        <v>2214</v>
      </c>
      <c r="K1335" s="5" t="s">
        <v>9387</v>
      </c>
      <c r="L1335" s="5" t="s">
        <v>12256</v>
      </c>
      <c r="M1335" s="5" t="s">
        <v>12257</v>
      </c>
      <c r="N1335" s="5" t="s">
        <v>52</v>
      </c>
      <c r="O1335" s="5">
        <v>6.0</v>
      </c>
      <c r="P1335" s="5" t="s">
        <v>12258</v>
      </c>
      <c r="Q1335" s="5" t="s">
        <v>12259</v>
      </c>
      <c r="R1335" s="5">
        <v>389.0</v>
      </c>
      <c r="S1335" s="5" t="s">
        <v>69</v>
      </c>
      <c r="T1335" s="5">
        <v>109.0</v>
      </c>
      <c r="U1335" s="5" t="s">
        <v>70</v>
      </c>
      <c r="V1335" s="5" t="s">
        <v>12260</v>
      </c>
      <c r="W1335" s="5" t="s">
        <v>52</v>
      </c>
      <c r="X1335" s="5" t="s">
        <v>52</v>
      </c>
      <c r="Y1335" s="5" t="s">
        <v>12261</v>
      </c>
      <c r="Z1335" s="5" t="s">
        <v>12262</v>
      </c>
      <c r="AA1335" s="5" t="s">
        <v>260</v>
      </c>
      <c r="AB1335" s="5" t="s">
        <v>52</v>
      </c>
      <c r="AC1335" s="5" t="s">
        <v>72</v>
      </c>
      <c r="AD1335" s="5" t="s">
        <v>73</v>
      </c>
      <c r="AE1335" s="5" t="s">
        <v>74</v>
      </c>
      <c r="AF1335" s="5" t="s">
        <v>75</v>
      </c>
      <c r="AG1335" s="5" t="s">
        <v>76</v>
      </c>
      <c r="AH1335" s="5" t="s">
        <v>77</v>
      </c>
      <c r="AI1335" s="5" t="s">
        <v>12253</v>
      </c>
      <c r="AJ1335" s="5" t="s">
        <v>12263</v>
      </c>
      <c r="AK1335" s="5" t="s">
        <v>11796</v>
      </c>
    </row>
    <row r="1336" ht="15.75" customHeight="1">
      <c r="A1336" s="5" t="s">
        <v>12264</v>
      </c>
      <c r="B1336" s="5" t="s">
        <v>168</v>
      </c>
      <c r="C1336" s="5" t="s">
        <v>1612</v>
      </c>
      <c r="D1336" s="6">
        <v>43814.0</v>
      </c>
      <c r="E1336" s="5">
        <v>39600.0</v>
      </c>
      <c r="F1336" s="5">
        <v>18000.0</v>
      </c>
      <c r="G1336" s="5" t="s">
        <v>4585</v>
      </c>
      <c r="H1336" s="5" t="s">
        <v>171</v>
      </c>
      <c r="I1336" s="5" t="s">
        <v>12265</v>
      </c>
      <c r="J1336" s="5" t="s">
        <v>274</v>
      </c>
      <c r="K1336" s="5" t="s">
        <v>173</v>
      </c>
      <c r="L1336" s="5" t="s">
        <v>12266</v>
      </c>
      <c r="M1336" s="5" t="s">
        <v>12118</v>
      </c>
      <c r="N1336" s="5" t="s">
        <v>52</v>
      </c>
      <c r="O1336" s="5">
        <v>1.0</v>
      </c>
      <c r="P1336" s="5" t="s">
        <v>12267</v>
      </c>
      <c r="Q1336" s="5">
        <v>4510.0</v>
      </c>
      <c r="R1336" s="5">
        <v>14555.0</v>
      </c>
      <c r="S1336" s="5" t="s">
        <v>115</v>
      </c>
      <c r="T1336" s="5">
        <v>0.0</v>
      </c>
      <c r="U1336" s="5" t="s">
        <v>52</v>
      </c>
      <c r="V1336" s="5" t="s">
        <v>12268</v>
      </c>
      <c r="W1336" s="5" t="s">
        <v>52</v>
      </c>
      <c r="X1336" s="5" t="s">
        <v>52</v>
      </c>
      <c r="Y1336" s="5" t="s">
        <v>12269</v>
      </c>
      <c r="Z1336" s="5" t="s">
        <v>12270</v>
      </c>
      <c r="AA1336" s="5" t="s">
        <v>260</v>
      </c>
      <c r="AB1336" s="5" t="s">
        <v>52</v>
      </c>
      <c r="AC1336" s="5" t="s">
        <v>181</v>
      </c>
      <c r="AD1336" s="5" t="s">
        <v>182</v>
      </c>
      <c r="AE1336" s="5" t="s">
        <v>183</v>
      </c>
      <c r="AF1336" s="5" t="s">
        <v>52</v>
      </c>
      <c r="AG1336" s="5" t="s">
        <v>52</v>
      </c>
      <c r="AH1336" s="5" t="s">
        <v>184</v>
      </c>
      <c r="AI1336" s="5" t="s">
        <v>168</v>
      </c>
      <c r="AJ1336" s="5" t="s">
        <v>12266</v>
      </c>
      <c r="AK1336" s="5" t="s">
        <v>185</v>
      </c>
    </row>
    <row r="1337" ht="15.75" customHeight="1">
      <c r="A1337" s="5" t="s">
        <v>12271</v>
      </c>
      <c r="B1337" s="5" t="s">
        <v>12272</v>
      </c>
      <c r="C1337" s="5" t="s">
        <v>12273</v>
      </c>
      <c r="D1337" s="6">
        <v>43813.0</v>
      </c>
      <c r="E1337" s="5">
        <v>18982.0</v>
      </c>
      <c r="F1337" s="5">
        <v>8628.0</v>
      </c>
      <c r="G1337" s="5" t="s">
        <v>613</v>
      </c>
      <c r="H1337" s="5" t="s">
        <v>171</v>
      </c>
      <c r="I1337" s="5" t="s">
        <v>5612</v>
      </c>
      <c r="J1337" s="5" t="s">
        <v>581</v>
      </c>
      <c r="K1337" s="5" t="s">
        <v>744</v>
      </c>
      <c r="L1337" s="5" t="s">
        <v>12274</v>
      </c>
      <c r="M1337" s="5" t="s">
        <v>12275</v>
      </c>
      <c r="N1337" s="5" t="s">
        <v>12276</v>
      </c>
      <c r="O1337" s="5">
        <v>1.0</v>
      </c>
      <c r="P1337" s="5" t="s">
        <v>12277</v>
      </c>
      <c r="Q1337" s="5">
        <v>4500.0</v>
      </c>
      <c r="R1337" s="5">
        <v>418.0</v>
      </c>
      <c r="S1337" s="5" t="s">
        <v>115</v>
      </c>
      <c r="T1337" s="5">
        <v>0.0</v>
      </c>
      <c r="U1337" s="5" t="s">
        <v>70</v>
      </c>
      <c r="V1337" s="5" t="s">
        <v>12278</v>
      </c>
      <c r="W1337" s="5" t="s">
        <v>52</v>
      </c>
      <c r="X1337" s="5" t="s">
        <v>52</v>
      </c>
      <c r="Y1337" s="5" t="s">
        <v>12279</v>
      </c>
      <c r="Z1337" s="5">
        <v>402147.0</v>
      </c>
      <c r="AA1337" s="5" t="s">
        <v>260</v>
      </c>
      <c r="AB1337" s="5" t="s">
        <v>52</v>
      </c>
      <c r="AC1337" s="5" t="s">
        <v>398</v>
      </c>
      <c r="AD1337" s="5" t="s">
        <v>399</v>
      </c>
      <c r="AE1337" s="5" t="s">
        <v>400</v>
      </c>
      <c r="AF1337" s="5" t="s">
        <v>401</v>
      </c>
      <c r="AG1337" s="5">
        <v>23502.0</v>
      </c>
      <c r="AH1337" s="5" t="s">
        <v>402</v>
      </c>
      <c r="AI1337" s="5" t="s">
        <v>12280</v>
      </c>
      <c r="AJ1337" s="5" t="s">
        <v>12281</v>
      </c>
      <c r="AK1337" s="5" t="s">
        <v>12282</v>
      </c>
    </row>
    <row r="1338" ht="15.75" customHeight="1">
      <c r="A1338" s="5" t="s">
        <v>12283</v>
      </c>
      <c r="B1338" s="5" t="s">
        <v>5602</v>
      </c>
      <c r="C1338" s="5" t="s">
        <v>5603</v>
      </c>
      <c r="D1338" s="6">
        <v>43810.0</v>
      </c>
      <c r="E1338" s="5">
        <v>120592.0</v>
      </c>
      <c r="F1338" s="5">
        <v>54815.0</v>
      </c>
      <c r="G1338" s="5" t="s">
        <v>1419</v>
      </c>
      <c r="H1338" s="5" t="s">
        <v>480</v>
      </c>
      <c r="I1338" s="5" t="s">
        <v>7601</v>
      </c>
      <c r="J1338" s="5" t="s">
        <v>256</v>
      </c>
      <c r="K1338" s="5" t="s">
        <v>152</v>
      </c>
      <c r="L1338" s="5" t="s">
        <v>12284</v>
      </c>
      <c r="M1338" s="5" t="s">
        <v>9159</v>
      </c>
      <c r="N1338" s="5" t="s">
        <v>52</v>
      </c>
      <c r="O1338" s="5">
        <v>2.0</v>
      </c>
      <c r="P1338" s="5" t="s">
        <v>12285</v>
      </c>
      <c r="Q1338" s="5" t="s">
        <v>156</v>
      </c>
      <c r="R1338" s="5">
        <v>127.0</v>
      </c>
      <c r="S1338" s="5" t="s">
        <v>1077</v>
      </c>
      <c r="T1338" s="5">
        <v>1292.0</v>
      </c>
      <c r="U1338" s="5" t="s">
        <v>158</v>
      </c>
      <c r="V1338" s="5" t="s">
        <v>12286</v>
      </c>
      <c r="W1338" s="5" t="s">
        <v>52</v>
      </c>
      <c r="X1338" s="5" t="s">
        <v>52</v>
      </c>
      <c r="Y1338" s="5" t="s">
        <v>2623</v>
      </c>
      <c r="Z1338" s="5" t="s">
        <v>12287</v>
      </c>
      <c r="AA1338" s="5" t="s">
        <v>235</v>
      </c>
      <c r="AB1338" s="5" t="s">
        <v>52</v>
      </c>
      <c r="AC1338" s="5" t="s">
        <v>163</v>
      </c>
      <c r="AD1338" s="5" t="s">
        <v>164</v>
      </c>
      <c r="AE1338" s="5" t="s">
        <v>165</v>
      </c>
      <c r="AF1338" s="5" t="s">
        <v>52</v>
      </c>
      <c r="AG1338" s="5" t="s">
        <v>52</v>
      </c>
      <c r="AH1338" s="5" t="s">
        <v>52</v>
      </c>
      <c r="AI1338" s="5" t="s">
        <v>5602</v>
      </c>
      <c r="AJ1338" s="5" t="s">
        <v>12284</v>
      </c>
      <c r="AK1338" s="5" t="s">
        <v>5337</v>
      </c>
    </row>
    <row r="1339" ht="15.75" customHeight="1">
      <c r="A1339" s="5" t="s">
        <v>12288</v>
      </c>
      <c r="B1339" s="5" t="s">
        <v>12163</v>
      </c>
      <c r="C1339" s="5" t="s">
        <v>12164</v>
      </c>
      <c r="D1339" s="6">
        <v>43809.0</v>
      </c>
      <c r="E1339" s="5">
        <v>25021.0</v>
      </c>
      <c r="F1339" s="5">
        <v>11373.0</v>
      </c>
      <c r="G1339" s="5" t="s">
        <v>634</v>
      </c>
      <c r="H1339" s="5" t="s">
        <v>149</v>
      </c>
      <c r="I1339" s="5" t="s">
        <v>12289</v>
      </c>
      <c r="J1339" s="5" t="s">
        <v>274</v>
      </c>
      <c r="K1339" s="5" t="s">
        <v>12290</v>
      </c>
      <c r="L1339" s="5" t="s">
        <v>12167</v>
      </c>
      <c r="M1339" s="5" t="s">
        <v>12168</v>
      </c>
      <c r="N1339" s="5">
        <v>30354.0</v>
      </c>
      <c r="O1339" s="5">
        <v>1.0</v>
      </c>
      <c r="P1339" s="5" t="s">
        <v>12291</v>
      </c>
      <c r="Q1339" s="5" t="s">
        <v>91</v>
      </c>
      <c r="R1339" s="5">
        <v>1579.0</v>
      </c>
      <c r="S1339" s="5" t="s">
        <v>115</v>
      </c>
      <c r="T1339" s="5">
        <v>0.0</v>
      </c>
      <c r="U1339" s="5" t="s">
        <v>70</v>
      </c>
      <c r="V1339" s="5" t="s">
        <v>12292</v>
      </c>
      <c r="W1339" s="5" t="s">
        <v>71</v>
      </c>
      <c r="X1339" s="5" t="s">
        <v>52</v>
      </c>
      <c r="Y1339" s="5" t="s">
        <v>12293</v>
      </c>
      <c r="Z1339" s="5" t="s">
        <v>12294</v>
      </c>
      <c r="AA1339" s="5" t="s">
        <v>59</v>
      </c>
      <c r="AB1339" s="5" t="s">
        <v>52</v>
      </c>
      <c r="AC1339" s="5" t="s">
        <v>398</v>
      </c>
      <c r="AD1339" s="5" t="s">
        <v>399</v>
      </c>
      <c r="AE1339" s="5" t="s">
        <v>400</v>
      </c>
      <c r="AF1339" s="5" t="s">
        <v>401</v>
      </c>
      <c r="AG1339" s="5">
        <v>23502.0</v>
      </c>
      <c r="AH1339" s="5" t="s">
        <v>402</v>
      </c>
      <c r="AI1339" s="5" t="s">
        <v>12163</v>
      </c>
      <c r="AJ1339" s="5" t="s">
        <v>12173</v>
      </c>
      <c r="AK1339" s="5" t="s">
        <v>1874</v>
      </c>
    </row>
    <row r="1340" ht="15.75" customHeight="1">
      <c r="A1340" s="5" t="s">
        <v>12295</v>
      </c>
      <c r="B1340" s="5" t="s">
        <v>12296</v>
      </c>
      <c r="C1340" s="5" t="s">
        <v>1865</v>
      </c>
      <c r="D1340" s="6">
        <v>43809.0</v>
      </c>
      <c r="E1340" s="5">
        <v>9689.0</v>
      </c>
      <c r="F1340" s="5">
        <v>4404.0</v>
      </c>
      <c r="G1340" s="5" t="s">
        <v>634</v>
      </c>
      <c r="H1340" s="5" t="s">
        <v>171</v>
      </c>
      <c r="I1340" s="5" t="s">
        <v>12297</v>
      </c>
      <c r="J1340" s="5" t="s">
        <v>274</v>
      </c>
      <c r="K1340" s="5" t="s">
        <v>12298</v>
      </c>
      <c r="L1340" s="5" t="s">
        <v>12299</v>
      </c>
      <c r="M1340" s="5" t="s">
        <v>12300</v>
      </c>
      <c r="N1340" s="5">
        <v>44130.0</v>
      </c>
      <c r="O1340" s="5">
        <v>1.0</v>
      </c>
      <c r="P1340" s="5" t="s">
        <v>12301</v>
      </c>
      <c r="Q1340" s="5" t="s">
        <v>11204</v>
      </c>
      <c r="R1340" s="5">
        <v>340.0</v>
      </c>
      <c r="S1340" s="5" t="s">
        <v>69</v>
      </c>
      <c r="T1340" s="5">
        <v>0.0</v>
      </c>
      <c r="U1340" s="5" t="s">
        <v>52</v>
      </c>
      <c r="V1340" s="5" t="s">
        <v>12302</v>
      </c>
      <c r="W1340" s="5" t="s">
        <v>71</v>
      </c>
      <c r="X1340" s="5" t="s">
        <v>52</v>
      </c>
      <c r="Y1340" s="5" t="s">
        <v>12303</v>
      </c>
      <c r="Z1340" s="5">
        <v>1.913371E8</v>
      </c>
      <c r="AA1340" s="5" t="s">
        <v>235</v>
      </c>
      <c r="AB1340" s="5" t="s">
        <v>283</v>
      </c>
      <c r="AC1340" s="5" t="s">
        <v>3589</v>
      </c>
      <c r="AD1340" s="5" t="s">
        <v>3590</v>
      </c>
      <c r="AE1340" s="5" t="s">
        <v>3591</v>
      </c>
      <c r="AF1340" s="5" t="s">
        <v>52</v>
      </c>
      <c r="AG1340" s="5" t="s">
        <v>52</v>
      </c>
      <c r="AH1340" s="5" t="s">
        <v>3592</v>
      </c>
      <c r="AI1340" s="5" t="s">
        <v>12296</v>
      </c>
      <c r="AJ1340" s="5" t="s">
        <v>12304</v>
      </c>
      <c r="AK1340" s="5" t="s">
        <v>12305</v>
      </c>
    </row>
    <row r="1341" ht="15.75" customHeight="1">
      <c r="A1341" s="5" t="s">
        <v>12306</v>
      </c>
      <c r="B1341" s="5" t="s">
        <v>12307</v>
      </c>
      <c r="C1341" s="5" t="s">
        <v>204</v>
      </c>
      <c r="D1341" s="6">
        <v>43807.0</v>
      </c>
      <c r="E1341" s="5">
        <v>47392.0</v>
      </c>
      <c r="F1341" s="5">
        <v>21542.0</v>
      </c>
      <c r="G1341" s="5" t="s">
        <v>188</v>
      </c>
      <c r="H1341" s="5" t="s">
        <v>205</v>
      </c>
      <c r="I1341" s="5" t="s">
        <v>12308</v>
      </c>
      <c r="J1341" s="5" t="s">
        <v>191</v>
      </c>
      <c r="K1341" s="5" t="s">
        <v>4112</v>
      </c>
      <c r="L1341" s="5" t="s">
        <v>12309</v>
      </c>
      <c r="M1341" s="5" t="s">
        <v>12310</v>
      </c>
      <c r="N1341" s="5">
        <v>720.0</v>
      </c>
      <c r="O1341" s="5">
        <v>1.0</v>
      </c>
      <c r="P1341" s="5" t="s">
        <v>12311</v>
      </c>
      <c r="Q1341" s="5">
        <v>4510.0</v>
      </c>
      <c r="R1341" s="5">
        <v>3168.0</v>
      </c>
      <c r="S1341" s="5" t="s">
        <v>115</v>
      </c>
      <c r="T1341" s="5">
        <v>0.0</v>
      </c>
      <c r="U1341" s="5" t="s">
        <v>52</v>
      </c>
      <c r="V1341" s="5" t="s">
        <v>12312</v>
      </c>
      <c r="W1341" s="5" t="s">
        <v>52</v>
      </c>
      <c r="X1341" s="5" t="s">
        <v>52</v>
      </c>
      <c r="Y1341" s="5" t="s">
        <v>12313</v>
      </c>
      <c r="Z1341" s="5" t="s">
        <v>12314</v>
      </c>
      <c r="AA1341" s="5" t="s">
        <v>119</v>
      </c>
      <c r="AB1341" s="5" t="s">
        <v>52</v>
      </c>
      <c r="AC1341" s="5" t="s">
        <v>181</v>
      </c>
      <c r="AD1341" s="5" t="s">
        <v>182</v>
      </c>
      <c r="AE1341" s="5" t="s">
        <v>183</v>
      </c>
      <c r="AF1341" s="5" t="s">
        <v>52</v>
      </c>
      <c r="AG1341" s="5" t="s">
        <v>52</v>
      </c>
      <c r="AH1341" s="5" t="s">
        <v>184</v>
      </c>
      <c r="AI1341" s="5" t="s">
        <v>12307</v>
      </c>
      <c r="AJ1341" s="5" t="s">
        <v>12315</v>
      </c>
      <c r="AK1341" s="5" t="s">
        <v>9795</v>
      </c>
    </row>
    <row r="1342" ht="15.75" customHeight="1">
      <c r="A1342" s="5" t="s">
        <v>12316</v>
      </c>
      <c r="B1342" s="5" t="s">
        <v>10111</v>
      </c>
      <c r="C1342" s="5" t="s">
        <v>204</v>
      </c>
      <c r="D1342" s="6">
        <v>43807.0</v>
      </c>
      <c r="E1342" s="5">
        <v>77634.0</v>
      </c>
      <c r="F1342" s="5">
        <v>35288.0</v>
      </c>
      <c r="G1342" s="5" t="s">
        <v>226</v>
      </c>
      <c r="H1342" s="5" t="s">
        <v>205</v>
      </c>
      <c r="I1342" s="5" t="s">
        <v>12308</v>
      </c>
      <c r="J1342" s="5" t="s">
        <v>228</v>
      </c>
      <c r="K1342" s="5" t="s">
        <v>9786</v>
      </c>
      <c r="L1342" s="5" t="s">
        <v>12317</v>
      </c>
      <c r="M1342" s="5" t="s">
        <v>12318</v>
      </c>
      <c r="N1342" s="5">
        <v>928.0</v>
      </c>
      <c r="O1342" s="5">
        <v>2.0</v>
      </c>
      <c r="P1342" s="5" t="s">
        <v>12319</v>
      </c>
      <c r="Q1342" s="5" t="s">
        <v>2195</v>
      </c>
      <c r="R1342" s="5">
        <v>4581.0</v>
      </c>
      <c r="S1342" s="5" t="s">
        <v>115</v>
      </c>
      <c r="T1342" s="5">
        <v>0.0</v>
      </c>
      <c r="U1342" s="5" t="s">
        <v>52</v>
      </c>
      <c r="V1342" s="5" t="s">
        <v>12320</v>
      </c>
      <c r="W1342" s="5" t="s">
        <v>52</v>
      </c>
      <c r="X1342" s="5" t="s">
        <v>52</v>
      </c>
      <c r="Y1342" s="5" t="s">
        <v>12313</v>
      </c>
      <c r="Z1342" s="5" t="s">
        <v>12321</v>
      </c>
      <c r="AA1342" s="5" t="s">
        <v>119</v>
      </c>
      <c r="AB1342" s="5" t="s">
        <v>52</v>
      </c>
      <c r="AC1342" s="5" t="s">
        <v>181</v>
      </c>
      <c r="AD1342" s="5" t="s">
        <v>182</v>
      </c>
      <c r="AE1342" s="5" t="s">
        <v>183</v>
      </c>
      <c r="AF1342" s="5" t="s">
        <v>52</v>
      </c>
      <c r="AG1342" s="5" t="s">
        <v>52</v>
      </c>
      <c r="AH1342" s="5" t="s">
        <v>184</v>
      </c>
      <c r="AI1342" s="5" t="s">
        <v>10111</v>
      </c>
      <c r="AJ1342" s="5" t="s">
        <v>12317</v>
      </c>
      <c r="AK1342" s="5" t="s">
        <v>9795</v>
      </c>
    </row>
    <row r="1343" ht="15.75" customHeight="1">
      <c r="A1343" s="5" t="s">
        <v>12322</v>
      </c>
      <c r="B1343" s="5" t="s">
        <v>12323</v>
      </c>
      <c r="C1343" s="5" t="s">
        <v>12324</v>
      </c>
      <c r="D1343" s="6">
        <v>43805.0</v>
      </c>
      <c r="E1343" s="5">
        <v>9704.0</v>
      </c>
      <c r="F1343" s="5">
        <v>4411.0</v>
      </c>
      <c r="G1343" s="5" t="s">
        <v>1458</v>
      </c>
      <c r="H1343" s="5" t="s">
        <v>366</v>
      </c>
      <c r="I1343" s="5" t="s">
        <v>9254</v>
      </c>
      <c r="J1343" s="5" t="s">
        <v>1460</v>
      </c>
      <c r="K1343" s="5" t="s">
        <v>12325</v>
      </c>
      <c r="L1343" s="5" t="s">
        <v>12326</v>
      </c>
      <c r="M1343" s="5" t="s">
        <v>12327</v>
      </c>
      <c r="N1343" s="5">
        <v>3100.0</v>
      </c>
      <c r="O1343" s="5">
        <v>1.0</v>
      </c>
      <c r="P1343" s="5" t="s">
        <v>12328</v>
      </c>
      <c r="Q1343" s="5" t="s">
        <v>52</v>
      </c>
      <c r="R1343" s="5">
        <v>88.0</v>
      </c>
      <c r="S1343" s="5" t="s">
        <v>69</v>
      </c>
      <c r="T1343" s="5">
        <v>19.0</v>
      </c>
      <c r="U1343" s="5" t="s">
        <v>70</v>
      </c>
      <c r="V1343" s="5" t="s">
        <v>12329</v>
      </c>
      <c r="W1343" s="5" t="s">
        <v>71</v>
      </c>
      <c r="X1343" s="5" t="s">
        <v>52</v>
      </c>
      <c r="Y1343" s="5" t="s">
        <v>12330</v>
      </c>
      <c r="Z1343" s="5" t="s">
        <v>12331</v>
      </c>
      <c r="AA1343" s="5" t="s">
        <v>2743</v>
      </c>
      <c r="AB1343" s="5" t="s">
        <v>52</v>
      </c>
      <c r="AC1343" s="5" t="s">
        <v>72</v>
      </c>
      <c r="AD1343" s="5" t="s">
        <v>73</v>
      </c>
      <c r="AE1343" s="5" t="s">
        <v>74</v>
      </c>
      <c r="AF1343" s="5" t="s">
        <v>75</v>
      </c>
      <c r="AG1343" s="5" t="s">
        <v>76</v>
      </c>
      <c r="AH1343" s="5" t="s">
        <v>77</v>
      </c>
      <c r="AI1343" s="5" t="s">
        <v>12323</v>
      </c>
      <c r="AJ1343" s="5" t="s">
        <v>12332</v>
      </c>
      <c r="AK1343" s="5" t="s">
        <v>4153</v>
      </c>
    </row>
    <row r="1344" ht="15.75" customHeight="1">
      <c r="A1344" s="5" t="s">
        <v>12333</v>
      </c>
      <c r="B1344" s="5" t="s">
        <v>12334</v>
      </c>
      <c r="C1344" s="5" t="s">
        <v>12335</v>
      </c>
      <c r="D1344" s="6">
        <v>43801.0</v>
      </c>
      <c r="E1344" s="5">
        <v>37180.0</v>
      </c>
      <c r="F1344" s="5">
        <v>16900.0</v>
      </c>
      <c r="G1344" s="5" t="s">
        <v>412</v>
      </c>
      <c r="H1344" s="5" t="s">
        <v>45</v>
      </c>
      <c r="I1344" s="5" t="s">
        <v>12336</v>
      </c>
      <c r="J1344" s="5" t="s">
        <v>414</v>
      </c>
      <c r="K1344" s="5" t="s">
        <v>1614</v>
      </c>
      <c r="L1344" s="5" t="s">
        <v>12337</v>
      </c>
      <c r="M1344" s="5" t="s">
        <v>12338</v>
      </c>
      <c r="N1344" s="5">
        <v>11413.0</v>
      </c>
      <c r="O1344" s="5">
        <v>1.0</v>
      </c>
      <c r="P1344" s="5" t="s">
        <v>12339</v>
      </c>
      <c r="Q1344" s="5">
        <v>4510.0</v>
      </c>
      <c r="R1344" s="5">
        <v>19.0</v>
      </c>
      <c r="S1344" s="5" t="s">
        <v>53</v>
      </c>
      <c r="T1344" s="5">
        <v>30.0</v>
      </c>
      <c r="U1344" s="5" t="s">
        <v>93</v>
      </c>
      <c r="V1344" s="5" t="s">
        <v>12340</v>
      </c>
      <c r="W1344" s="5" t="s">
        <v>71</v>
      </c>
      <c r="X1344" s="5" t="s">
        <v>52</v>
      </c>
      <c r="Y1344" s="5" t="s">
        <v>12261</v>
      </c>
      <c r="Z1344" s="5">
        <v>1122709.0</v>
      </c>
      <c r="AA1344" s="5" t="s">
        <v>235</v>
      </c>
      <c r="AB1344" s="5" t="s">
        <v>52</v>
      </c>
      <c r="AC1344" s="5" t="s">
        <v>216</v>
      </c>
      <c r="AD1344" s="5" t="s">
        <v>217</v>
      </c>
      <c r="AE1344" s="5" t="s">
        <v>218</v>
      </c>
      <c r="AF1344" s="5" t="s">
        <v>52</v>
      </c>
      <c r="AG1344" s="5" t="s">
        <v>52</v>
      </c>
      <c r="AH1344" s="5" t="s">
        <v>52</v>
      </c>
      <c r="AI1344" s="5" t="s">
        <v>12334</v>
      </c>
      <c r="AJ1344" s="5" t="s">
        <v>12337</v>
      </c>
      <c r="AK1344" s="5" t="s">
        <v>941</v>
      </c>
    </row>
    <row r="1345" ht="15.75" customHeight="1">
      <c r="A1345" s="5" t="s">
        <v>12341</v>
      </c>
      <c r="B1345" s="5" t="s">
        <v>12342</v>
      </c>
      <c r="C1345" s="5" t="s">
        <v>4297</v>
      </c>
      <c r="D1345" s="6">
        <v>43800.0</v>
      </c>
      <c r="E1345" s="5">
        <v>263340.0</v>
      </c>
      <c r="F1345" s="5">
        <v>119700.0</v>
      </c>
      <c r="G1345" s="5" t="s">
        <v>634</v>
      </c>
      <c r="H1345" s="5" t="s">
        <v>171</v>
      </c>
      <c r="I1345" s="5" t="s">
        <v>4696</v>
      </c>
      <c r="J1345" s="5" t="s">
        <v>274</v>
      </c>
      <c r="K1345" s="5" t="s">
        <v>12343</v>
      </c>
      <c r="L1345" s="5" t="s">
        <v>12344</v>
      </c>
      <c r="M1345" s="5" t="s">
        <v>11570</v>
      </c>
      <c r="N1345" s="5">
        <v>64161.0</v>
      </c>
      <c r="O1345" s="5">
        <v>8.0</v>
      </c>
      <c r="P1345" s="5" t="s">
        <v>12345</v>
      </c>
      <c r="Q1345" s="5" t="s">
        <v>986</v>
      </c>
      <c r="R1345" s="5">
        <v>5831.0</v>
      </c>
      <c r="S1345" s="5" t="s">
        <v>115</v>
      </c>
      <c r="T1345" s="5">
        <v>5.0</v>
      </c>
      <c r="U1345" s="5" t="s">
        <v>70</v>
      </c>
      <c r="V1345" s="5" t="s">
        <v>12346</v>
      </c>
      <c r="W1345" s="5" t="s">
        <v>52</v>
      </c>
      <c r="X1345" s="5" t="s">
        <v>52</v>
      </c>
      <c r="Y1345" s="5" t="s">
        <v>12347</v>
      </c>
      <c r="Z1345" s="5" t="s">
        <v>12348</v>
      </c>
      <c r="AA1345" s="5" t="s">
        <v>119</v>
      </c>
      <c r="AB1345" s="5" t="s">
        <v>283</v>
      </c>
      <c r="AC1345" s="5" t="s">
        <v>1230</v>
      </c>
      <c r="AD1345" s="5" t="s">
        <v>1231</v>
      </c>
      <c r="AE1345" s="5" t="s">
        <v>52</v>
      </c>
      <c r="AF1345" s="5" t="s">
        <v>52</v>
      </c>
      <c r="AG1345" s="5" t="s">
        <v>52</v>
      </c>
      <c r="AH1345" s="5" t="s">
        <v>1232</v>
      </c>
      <c r="AI1345" s="5" t="s">
        <v>12342</v>
      </c>
      <c r="AJ1345" s="5" t="s">
        <v>12349</v>
      </c>
      <c r="AK1345" s="5" t="s">
        <v>1874</v>
      </c>
    </row>
    <row r="1346" ht="15.75" customHeight="1">
      <c r="A1346" s="5" t="s">
        <v>12350</v>
      </c>
      <c r="B1346" s="5" t="s">
        <v>12351</v>
      </c>
      <c r="C1346" s="5" t="s">
        <v>12352</v>
      </c>
      <c r="D1346" s="6">
        <v>43798.0</v>
      </c>
      <c r="E1346" s="5">
        <v>123290.0</v>
      </c>
      <c r="F1346" s="5">
        <v>56041.0</v>
      </c>
      <c r="G1346" s="5" t="s">
        <v>634</v>
      </c>
      <c r="H1346" s="5" t="s">
        <v>171</v>
      </c>
      <c r="I1346" s="5" t="s">
        <v>12353</v>
      </c>
      <c r="J1346" s="5" t="s">
        <v>274</v>
      </c>
      <c r="K1346" s="5" t="s">
        <v>12354</v>
      </c>
      <c r="L1346" s="5" t="s">
        <v>12355</v>
      </c>
      <c r="M1346" s="5" t="s">
        <v>12356</v>
      </c>
      <c r="N1346" s="5">
        <v>90025.0</v>
      </c>
      <c r="O1346" s="5">
        <v>5.0</v>
      </c>
      <c r="P1346" s="5" t="s">
        <v>12357</v>
      </c>
      <c r="Q1346" s="5" t="s">
        <v>12358</v>
      </c>
      <c r="R1346" s="5">
        <v>13690.0</v>
      </c>
      <c r="S1346" s="5" t="s">
        <v>69</v>
      </c>
      <c r="T1346" s="5">
        <v>3.0</v>
      </c>
      <c r="U1346" s="5" t="s">
        <v>93</v>
      </c>
      <c r="V1346" s="5" t="s">
        <v>12359</v>
      </c>
      <c r="W1346" s="5" t="s">
        <v>55</v>
      </c>
      <c r="X1346" s="5" t="s">
        <v>12360</v>
      </c>
      <c r="Y1346" s="5" t="s">
        <v>999</v>
      </c>
      <c r="Z1346" s="5" t="s">
        <v>12361</v>
      </c>
      <c r="AA1346" s="5" t="s">
        <v>235</v>
      </c>
      <c r="AB1346" s="5" t="s">
        <v>52</v>
      </c>
      <c r="AC1346" s="5" t="s">
        <v>8594</v>
      </c>
      <c r="AD1346" s="5" t="s">
        <v>8595</v>
      </c>
      <c r="AE1346" s="5" t="s">
        <v>8596</v>
      </c>
      <c r="AF1346" s="5" t="s">
        <v>52</v>
      </c>
      <c r="AG1346" s="5">
        <v>2100.0</v>
      </c>
      <c r="AH1346" s="5" t="s">
        <v>8597</v>
      </c>
      <c r="AI1346" s="5" t="s">
        <v>12362</v>
      </c>
      <c r="AJ1346" s="5" t="s">
        <v>12363</v>
      </c>
      <c r="AK1346" s="5" t="s">
        <v>1874</v>
      </c>
    </row>
    <row r="1347" ht="15.75" customHeight="1">
      <c r="A1347" s="5" t="s">
        <v>12364</v>
      </c>
      <c r="B1347" s="5" t="s">
        <v>4663</v>
      </c>
      <c r="C1347" s="5" t="s">
        <v>12365</v>
      </c>
      <c r="D1347" s="6">
        <v>43798.0</v>
      </c>
      <c r="E1347" s="5">
        <v>65256.0</v>
      </c>
      <c r="F1347" s="5">
        <v>29662.0</v>
      </c>
      <c r="G1347" s="5" t="s">
        <v>4642</v>
      </c>
      <c r="H1347" s="5" t="s">
        <v>272</v>
      </c>
      <c r="I1347" s="5" t="s">
        <v>11036</v>
      </c>
      <c r="J1347" s="5" t="s">
        <v>256</v>
      </c>
      <c r="K1347" s="5" t="s">
        <v>462</v>
      </c>
      <c r="L1347" s="5" t="s">
        <v>12366</v>
      </c>
      <c r="M1347" s="5" t="s">
        <v>12367</v>
      </c>
      <c r="N1347" s="5" t="s">
        <v>52</v>
      </c>
      <c r="O1347" s="5">
        <v>1.0</v>
      </c>
      <c r="P1347" s="5" t="s">
        <v>12368</v>
      </c>
      <c r="Q1347" s="5">
        <v>4500.0</v>
      </c>
      <c r="R1347" s="5">
        <v>40.0</v>
      </c>
      <c r="S1347" s="5" t="s">
        <v>1077</v>
      </c>
      <c r="T1347" s="5">
        <v>860.0</v>
      </c>
      <c r="U1347" s="5" t="s">
        <v>158</v>
      </c>
      <c r="V1347" s="5" t="s">
        <v>12369</v>
      </c>
      <c r="W1347" s="5" t="s">
        <v>52</v>
      </c>
      <c r="X1347" s="5" t="s">
        <v>52</v>
      </c>
      <c r="Y1347" s="5" t="s">
        <v>160</v>
      </c>
      <c r="Z1347" s="5">
        <v>3195.0</v>
      </c>
      <c r="AA1347" s="5" t="s">
        <v>59</v>
      </c>
      <c r="AB1347" s="5" t="s">
        <v>52</v>
      </c>
      <c r="AC1347" s="5" t="s">
        <v>163</v>
      </c>
      <c r="AD1347" s="5" t="s">
        <v>164</v>
      </c>
      <c r="AE1347" s="5" t="s">
        <v>165</v>
      </c>
      <c r="AF1347" s="5" t="s">
        <v>52</v>
      </c>
      <c r="AG1347" s="5" t="s">
        <v>52</v>
      </c>
      <c r="AH1347" s="5" t="s">
        <v>52</v>
      </c>
      <c r="AI1347" s="5" t="s">
        <v>11294</v>
      </c>
      <c r="AJ1347" s="5" t="s">
        <v>12370</v>
      </c>
      <c r="AK1347" s="5" t="s">
        <v>5337</v>
      </c>
    </row>
    <row r="1348" ht="15.75" customHeight="1">
      <c r="A1348" s="5" t="s">
        <v>12371</v>
      </c>
      <c r="B1348" s="5" t="s">
        <v>12372</v>
      </c>
      <c r="C1348" s="5" t="s">
        <v>12365</v>
      </c>
      <c r="D1348" s="6">
        <v>43798.0</v>
      </c>
      <c r="E1348" s="5">
        <v>108130.0</v>
      </c>
      <c r="F1348" s="5">
        <v>49150.0</v>
      </c>
      <c r="G1348" s="5" t="s">
        <v>4642</v>
      </c>
      <c r="H1348" s="5" t="s">
        <v>272</v>
      </c>
      <c r="I1348" s="5" t="s">
        <v>11036</v>
      </c>
      <c r="J1348" s="5" t="s">
        <v>256</v>
      </c>
      <c r="K1348" s="5" t="s">
        <v>1031</v>
      </c>
      <c r="L1348" s="5" t="s">
        <v>12373</v>
      </c>
      <c r="M1348" s="5" t="s">
        <v>12374</v>
      </c>
      <c r="N1348" s="5" t="s">
        <v>52</v>
      </c>
      <c r="O1348" s="5">
        <v>2.0</v>
      </c>
      <c r="P1348" s="5" t="s">
        <v>12375</v>
      </c>
      <c r="Q1348" s="5" t="s">
        <v>2195</v>
      </c>
      <c r="R1348" s="5">
        <v>163.0</v>
      </c>
      <c r="S1348" s="5" t="s">
        <v>1077</v>
      </c>
      <c r="T1348" s="5">
        <v>47.0</v>
      </c>
      <c r="U1348" s="5" t="s">
        <v>93</v>
      </c>
      <c r="V1348" s="5" t="s">
        <v>12376</v>
      </c>
      <c r="W1348" s="5" t="s">
        <v>52</v>
      </c>
      <c r="X1348" s="5" t="s">
        <v>52</v>
      </c>
      <c r="Y1348" s="5" t="s">
        <v>12377</v>
      </c>
      <c r="Z1348" s="5" t="s">
        <v>12378</v>
      </c>
      <c r="AA1348" s="5" t="s">
        <v>59</v>
      </c>
      <c r="AB1348" s="5" t="s">
        <v>52</v>
      </c>
      <c r="AC1348" s="5" t="s">
        <v>11980</v>
      </c>
      <c r="AD1348" s="5" t="s">
        <v>11981</v>
      </c>
      <c r="AE1348" s="5" t="s">
        <v>218</v>
      </c>
      <c r="AF1348" s="5" t="s">
        <v>52</v>
      </c>
      <c r="AG1348" s="5" t="s">
        <v>11982</v>
      </c>
      <c r="AH1348" s="5" t="s">
        <v>11983</v>
      </c>
      <c r="AI1348" s="5" t="s">
        <v>12372</v>
      </c>
      <c r="AJ1348" s="5" t="s">
        <v>12373</v>
      </c>
      <c r="AK1348" s="5" t="s">
        <v>9888</v>
      </c>
    </row>
    <row r="1349" ht="15.75" customHeight="1">
      <c r="A1349" s="5" t="s">
        <v>12379</v>
      </c>
      <c r="B1349" s="5" t="s">
        <v>12380</v>
      </c>
      <c r="C1349" s="5" t="s">
        <v>12365</v>
      </c>
      <c r="D1349" s="6">
        <v>43798.0</v>
      </c>
      <c r="E1349" s="5">
        <v>113630.0</v>
      </c>
      <c r="F1349" s="5">
        <v>51650.0</v>
      </c>
      <c r="G1349" s="5" t="s">
        <v>4642</v>
      </c>
      <c r="H1349" s="5" t="s">
        <v>272</v>
      </c>
      <c r="I1349" s="5" t="s">
        <v>11036</v>
      </c>
      <c r="J1349" s="5" t="s">
        <v>256</v>
      </c>
      <c r="K1349" s="5" t="s">
        <v>1031</v>
      </c>
      <c r="L1349" s="5" t="s">
        <v>12381</v>
      </c>
      <c r="M1349" s="5" t="s">
        <v>12374</v>
      </c>
      <c r="N1349" s="5" t="s">
        <v>52</v>
      </c>
      <c r="O1349" s="5">
        <v>2.0</v>
      </c>
      <c r="P1349" s="5" t="s">
        <v>12382</v>
      </c>
      <c r="Q1349" s="5" t="s">
        <v>2195</v>
      </c>
      <c r="R1349" s="5">
        <v>65.0</v>
      </c>
      <c r="S1349" s="5" t="s">
        <v>1077</v>
      </c>
      <c r="T1349" s="5">
        <v>43.0</v>
      </c>
      <c r="U1349" s="5" t="s">
        <v>93</v>
      </c>
      <c r="V1349" s="5" t="s">
        <v>12383</v>
      </c>
      <c r="W1349" s="5" t="s">
        <v>52</v>
      </c>
      <c r="X1349" s="5" t="s">
        <v>52</v>
      </c>
      <c r="Y1349" s="5" t="s">
        <v>12377</v>
      </c>
      <c r="Z1349" s="5" t="s">
        <v>12384</v>
      </c>
      <c r="AA1349" s="5" t="s">
        <v>59</v>
      </c>
      <c r="AB1349" s="5" t="s">
        <v>52</v>
      </c>
      <c r="AC1349" s="5" t="s">
        <v>11980</v>
      </c>
      <c r="AD1349" s="5" t="s">
        <v>11981</v>
      </c>
      <c r="AE1349" s="5" t="s">
        <v>218</v>
      </c>
      <c r="AF1349" s="5" t="s">
        <v>52</v>
      </c>
      <c r="AG1349" s="5" t="s">
        <v>11982</v>
      </c>
      <c r="AH1349" s="5" t="s">
        <v>11983</v>
      </c>
      <c r="AI1349" s="5" t="s">
        <v>12380</v>
      </c>
      <c r="AJ1349" s="5" t="s">
        <v>12381</v>
      </c>
      <c r="AK1349" s="5" t="s">
        <v>9888</v>
      </c>
    </row>
    <row r="1350" ht="15.75" customHeight="1">
      <c r="A1350" s="5" t="s">
        <v>12385</v>
      </c>
      <c r="B1350" s="5" t="s">
        <v>11072</v>
      </c>
      <c r="C1350" s="5" t="s">
        <v>12386</v>
      </c>
      <c r="D1350" s="6">
        <v>43796.0</v>
      </c>
      <c r="E1350" s="5">
        <v>39519.0</v>
      </c>
      <c r="F1350" s="5">
        <v>17963.0</v>
      </c>
      <c r="G1350" s="5" t="s">
        <v>1321</v>
      </c>
      <c r="H1350" s="5" t="s">
        <v>45</v>
      </c>
      <c r="I1350" s="5" t="s">
        <v>12387</v>
      </c>
      <c r="J1350" s="5" t="s">
        <v>1322</v>
      </c>
      <c r="K1350" s="5" t="s">
        <v>2392</v>
      </c>
      <c r="L1350" s="5" t="s">
        <v>9850</v>
      </c>
      <c r="M1350" s="5" t="s">
        <v>12388</v>
      </c>
      <c r="N1350" s="5">
        <v>6901.0</v>
      </c>
      <c r="O1350" s="5">
        <v>1.0</v>
      </c>
      <c r="P1350" s="5" t="s">
        <v>12389</v>
      </c>
      <c r="Q1350" s="5">
        <v>4510.0</v>
      </c>
      <c r="R1350" s="5">
        <v>1153.0</v>
      </c>
      <c r="S1350" s="5" t="s">
        <v>92</v>
      </c>
      <c r="T1350" s="5">
        <v>54.0</v>
      </c>
      <c r="U1350" s="5" t="s">
        <v>93</v>
      </c>
      <c r="V1350" s="5" t="s">
        <v>12390</v>
      </c>
      <c r="W1350" s="5" t="s">
        <v>52</v>
      </c>
      <c r="X1350" s="5" t="s">
        <v>52</v>
      </c>
      <c r="Y1350" s="5" t="s">
        <v>12330</v>
      </c>
      <c r="Z1350" s="5" t="s">
        <v>12391</v>
      </c>
      <c r="AA1350" s="5" t="s">
        <v>180</v>
      </c>
      <c r="AB1350" s="5" t="s">
        <v>52</v>
      </c>
      <c r="AC1350" s="5" t="s">
        <v>216</v>
      </c>
      <c r="AD1350" s="5" t="s">
        <v>217</v>
      </c>
      <c r="AE1350" s="5" t="s">
        <v>218</v>
      </c>
      <c r="AF1350" s="5" t="s">
        <v>52</v>
      </c>
      <c r="AG1350" s="5" t="s">
        <v>52</v>
      </c>
      <c r="AH1350" s="5" t="s">
        <v>52</v>
      </c>
      <c r="AI1350" s="5" t="s">
        <v>11072</v>
      </c>
      <c r="AJ1350" s="5" t="s">
        <v>9850</v>
      </c>
      <c r="AK1350" s="5" t="s">
        <v>6954</v>
      </c>
    </row>
    <row r="1351" ht="15.75" customHeight="1">
      <c r="A1351" s="5" t="s">
        <v>12392</v>
      </c>
      <c r="B1351" s="5" t="s">
        <v>12393</v>
      </c>
      <c r="C1351" s="5" t="s">
        <v>102</v>
      </c>
      <c r="D1351" s="6">
        <v>43791.0</v>
      </c>
      <c r="E1351" s="5">
        <v>205.0</v>
      </c>
      <c r="F1351" s="5">
        <v>93.0</v>
      </c>
      <c r="G1351" s="5" t="s">
        <v>659</v>
      </c>
      <c r="H1351" s="5" t="s">
        <v>45</v>
      </c>
      <c r="I1351" s="5" t="s">
        <v>5673</v>
      </c>
      <c r="J1351" s="5" t="s">
        <v>661</v>
      </c>
      <c r="K1351" s="5" t="s">
        <v>12394</v>
      </c>
      <c r="L1351" s="5" t="s">
        <v>12395</v>
      </c>
      <c r="M1351" s="5" t="s">
        <v>102</v>
      </c>
      <c r="N1351" s="5" t="s">
        <v>52</v>
      </c>
      <c r="O1351" s="5">
        <v>1.0</v>
      </c>
      <c r="P1351" s="5" t="s">
        <v>12396</v>
      </c>
      <c r="Q1351" s="5">
        <v>4510.0</v>
      </c>
      <c r="R1351" s="5">
        <v>6.0</v>
      </c>
      <c r="S1351" s="5" t="s">
        <v>69</v>
      </c>
      <c r="T1351" s="5">
        <v>0.0</v>
      </c>
      <c r="U1351" s="5" t="s">
        <v>52</v>
      </c>
      <c r="V1351" s="5" t="s">
        <v>12397</v>
      </c>
      <c r="W1351" s="5" t="s">
        <v>52</v>
      </c>
      <c r="X1351" s="5" t="s">
        <v>52</v>
      </c>
      <c r="Y1351" s="5" t="s">
        <v>12398</v>
      </c>
      <c r="Z1351" s="5" t="s">
        <v>12399</v>
      </c>
      <c r="AA1351" s="5" t="s">
        <v>59</v>
      </c>
      <c r="AB1351" s="5" t="s">
        <v>52</v>
      </c>
      <c r="AC1351" s="5" t="s">
        <v>216</v>
      </c>
      <c r="AD1351" s="5" t="s">
        <v>217</v>
      </c>
      <c r="AE1351" s="5" t="s">
        <v>218</v>
      </c>
      <c r="AF1351" s="5" t="s">
        <v>52</v>
      </c>
      <c r="AG1351" s="5" t="s">
        <v>52</v>
      </c>
      <c r="AH1351" s="5" t="s">
        <v>52</v>
      </c>
      <c r="AI1351" s="5" t="s">
        <v>248</v>
      </c>
      <c r="AJ1351" s="5" t="s">
        <v>12400</v>
      </c>
      <c r="AK1351" s="5" t="s">
        <v>525</v>
      </c>
    </row>
    <row r="1352" ht="15.75" customHeight="1">
      <c r="A1352" s="5" t="s">
        <v>12401</v>
      </c>
      <c r="B1352" s="5" t="s">
        <v>12402</v>
      </c>
      <c r="C1352" s="5" t="s">
        <v>12403</v>
      </c>
      <c r="D1352" s="6">
        <v>43790.0</v>
      </c>
      <c r="E1352" s="5">
        <v>42947.0</v>
      </c>
      <c r="F1352" s="5">
        <v>19521.0</v>
      </c>
      <c r="G1352" s="5" t="s">
        <v>963</v>
      </c>
      <c r="H1352" s="5" t="s">
        <v>189</v>
      </c>
      <c r="I1352" s="5" t="s">
        <v>12404</v>
      </c>
      <c r="J1352" s="5" t="s">
        <v>965</v>
      </c>
      <c r="K1352" s="5" t="s">
        <v>12405</v>
      </c>
      <c r="L1352" s="5" t="s">
        <v>12406</v>
      </c>
      <c r="M1352" s="5" t="s">
        <v>12407</v>
      </c>
      <c r="N1352" s="5">
        <v>77546.0</v>
      </c>
      <c r="O1352" s="5">
        <v>1.0</v>
      </c>
      <c r="P1352" s="5" t="s">
        <v>12408</v>
      </c>
      <c r="Q1352" s="5" t="s">
        <v>1519</v>
      </c>
      <c r="R1352" s="5">
        <v>37.0</v>
      </c>
      <c r="S1352" s="5" t="s">
        <v>53</v>
      </c>
      <c r="T1352" s="5">
        <v>37.0</v>
      </c>
      <c r="U1352" s="5" t="s">
        <v>70</v>
      </c>
      <c r="V1352" s="5" t="s">
        <v>12409</v>
      </c>
      <c r="W1352" s="5" t="s">
        <v>55</v>
      </c>
      <c r="X1352" s="5" t="s">
        <v>12410</v>
      </c>
      <c r="Y1352" s="5" t="s">
        <v>12411</v>
      </c>
      <c r="Z1352" s="5" t="s">
        <v>12412</v>
      </c>
      <c r="AA1352" s="5" t="s">
        <v>235</v>
      </c>
      <c r="AB1352" s="5" t="s">
        <v>52</v>
      </c>
      <c r="AC1352" s="5" t="s">
        <v>72</v>
      </c>
      <c r="AD1352" s="5" t="s">
        <v>73</v>
      </c>
      <c r="AE1352" s="5" t="s">
        <v>74</v>
      </c>
      <c r="AF1352" s="5" t="s">
        <v>75</v>
      </c>
      <c r="AG1352" s="5" t="s">
        <v>76</v>
      </c>
      <c r="AH1352" s="5" t="s">
        <v>77</v>
      </c>
      <c r="AI1352" s="5" t="s">
        <v>12402</v>
      </c>
      <c r="AJ1352" s="5" t="s">
        <v>12413</v>
      </c>
      <c r="AK1352" s="5" t="s">
        <v>2594</v>
      </c>
    </row>
    <row r="1353" ht="15.75" customHeight="1">
      <c r="A1353" s="5" t="s">
        <v>12414</v>
      </c>
      <c r="B1353" s="5" t="s">
        <v>12415</v>
      </c>
      <c r="C1353" s="5" t="s">
        <v>11974</v>
      </c>
      <c r="D1353" s="6">
        <v>43790.0</v>
      </c>
      <c r="E1353" s="5">
        <v>540058.0</v>
      </c>
      <c r="F1353" s="5">
        <v>245481.0</v>
      </c>
      <c r="G1353" s="5" t="s">
        <v>1419</v>
      </c>
      <c r="H1353" s="5" t="s">
        <v>480</v>
      </c>
      <c r="I1353" s="5" t="s">
        <v>12416</v>
      </c>
      <c r="J1353" s="5" t="s">
        <v>256</v>
      </c>
      <c r="K1353" s="5" t="s">
        <v>7212</v>
      </c>
      <c r="L1353" s="5" t="s">
        <v>12417</v>
      </c>
      <c r="M1353" s="5" t="s">
        <v>11975</v>
      </c>
      <c r="N1353" s="5" t="s">
        <v>52</v>
      </c>
      <c r="O1353" s="5">
        <v>10.0</v>
      </c>
      <c r="P1353" s="5" t="s">
        <v>12418</v>
      </c>
      <c r="Q1353" s="5" t="s">
        <v>3993</v>
      </c>
      <c r="R1353" s="5">
        <v>551.0</v>
      </c>
      <c r="S1353" s="5" t="s">
        <v>1077</v>
      </c>
      <c r="T1353" s="5">
        <v>217.0</v>
      </c>
      <c r="U1353" s="5" t="s">
        <v>93</v>
      </c>
      <c r="V1353" s="5" t="s">
        <v>12419</v>
      </c>
      <c r="W1353" s="5" t="s">
        <v>52</v>
      </c>
      <c r="X1353" s="5" t="s">
        <v>52</v>
      </c>
      <c r="Y1353" s="5" t="s">
        <v>12420</v>
      </c>
      <c r="Z1353" s="5" t="s">
        <v>12421</v>
      </c>
      <c r="AA1353" s="5" t="s">
        <v>59</v>
      </c>
      <c r="AB1353" s="5" t="s">
        <v>52</v>
      </c>
      <c r="AC1353" s="5" t="s">
        <v>216</v>
      </c>
      <c r="AD1353" s="5" t="s">
        <v>217</v>
      </c>
      <c r="AE1353" s="5" t="s">
        <v>218</v>
      </c>
      <c r="AF1353" s="5" t="s">
        <v>52</v>
      </c>
      <c r="AG1353" s="5" t="s">
        <v>52</v>
      </c>
      <c r="AH1353" s="5" t="s">
        <v>52</v>
      </c>
      <c r="AI1353" s="5" t="s">
        <v>12415</v>
      </c>
      <c r="AJ1353" s="5" t="s">
        <v>12417</v>
      </c>
      <c r="AK1353" s="5" t="s">
        <v>9888</v>
      </c>
    </row>
    <row r="1354" ht="15.75" customHeight="1">
      <c r="A1354" s="5" t="s">
        <v>12422</v>
      </c>
      <c r="B1354" s="5" t="s">
        <v>12423</v>
      </c>
      <c r="C1354" s="5" t="s">
        <v>12424</v>
      </c>
      <c r="D1354" s="6">
        <v>43786.0</v>
      </c>
      <c r="E1354" s="5">
        <v>17937.0</v>
      </c>
      <c r="F1354" s="5">
        <v>8153.0</v>
      </c>
      <c r="G1354" s="5" t="s">
        <v>170</v>
      </c>
      <c r="H1354" s="5" t="s">
        <v>480</v>
      </c>
      <c r="I1354" s="5" t="s">
        <v>12425</v>
      </c>
      <c r="J1354" s="5" t="s">
        <v>170</v>
      </c>
      <c r="K1354" s="5" t="s">
        <v>12426</v>
      </c>
      <c r="L1354" s="5" t="s">
        <v>12427</v>
      </c>
      <c r="M1354" s="5" t="s">
        <v>12428</v>
      </c>
      <c r="N1354" s="5" t="s">
        <v>52</v>
      </c>
      <c r="O1354" s="5">
        <v>1.0</v>
      </c>
      <c r="P1354" s="5" t="s">
        <v>12429</v>
      </c>
      <c r="Q1354" s="5">
        <v>4500.0</v>
      </c>
      <c r="R1354" s="5">
        <v>1082.0</v>
      </c>
      <c r="S1354" s="5" t="s">
        <v>115</v>
      </c>
      <c r="T1354" s="5">
        <v>0.0</v>
      </c>
      <c r="U1354" s="5" t="s">
        <v>70</v>
      </c>
      <c r="V1354" s="5" t="s">
        <v>12430</v>
      </c>
      <c r="W1354" s="5" t="s">
        <v>52</v>
      </c>
      <c r="X1354" s="5" t="s">
        <v>52</v>
      </c>
      <c r="Y1354" s="5" t="s">
        <v>12431</v>
      </c>
      <c r="Z1354" s="5" t="s">
        <v>12432</v>
      </c>
      <c r="AA1354" s="5" t="s">
        <v>200</v>
      </c>
      <c r="AB1354" s="5" t="s">
        <v>52</v>
      </c>
      <c r="AC1354" s="5" t="s">
        <v>398</v>
      </c>
      <c r="AD1354" s="5" t="s">
        <v>399</v>
      </c>
      <c r="AE1354" s="5" t="s">
        <v>400</v>
      </c>
      <c r="AF1354" s="5" t="s">
        <v>401</v>
      </c>
      <c r="AG1354" s="5">
        <v>23502.0</v>
      </c>
      <c r="AH1354" s="5" t="s">
        <v>402</v>
      </c>
      <c r="AI1354" s="5" t="s">
        <v>12433</v>
      </c>
      <c r="AJ1354" s="5" t="s">
        <v>12434</v>
      </c>
      <c r="AK1354" s="5" t="s">
        <v>776</v>
      </c>
    </row>
    <row r="1355" ht="15.75" customHeight="1">
      <c r="A1355" s="5" t="s">
        <v>12435</v>
      </c>
      <c r="B1355" s="5" t="s">
        <v>168</v>
      </c>
      <c r="C1355" s="5" t="s">
        <v>1612</v>
      </c>
      <c r="D1355" s="6">
        <v>43784.0</v>
      </c>
      <c r="E1355" s="5">
        <v>38456.0</v>
      </c>
      <c r="F1355" s="5">
        <v>17480.0</v>
      </c>
      <c r="G1355" s="5" t="s">
        <v>4585</v>
      </c>
      <c r="H1355" s="5" t="s">
        <v>171</v>
      </c>
      <c r="I1355" s="5" t="s">
        <v>12436</v>
      </c>
      <c r="J1355" s="5" t="s">
        <v>274</v>
      </c>
      <c r="K1355" s="5" t="s">
        <v>3109</v>
      </c>
      <c r="L1355" s="5" t="s">
        <v>12266</v>
      </c>
      <c r="M1355" s="5" t="s">
        <v>12118</v>
      </c>
      <c r="N1355" s="5" t="s">
        <v>52</v>
      </c>
      <c r="O1355" s="5">
        <v>1.0</v>
      </c>
      <c r="P1355" s="5" t="s">
        <v>12437</v>
      </c>
      <c r="Q1355" s="5">
        <v>4510.0</v>
      </c>
      <c r="R1355" s="5">
        <v>17810.0</v>
      </c>
      <c r="S1355" s="5" t="s">
        <v>115</v>
      </c>
      <c r="T1355" s="5">
        <v>0.0</v>
      </c>
      <c r="U1355" s="5" t="s">
        <v>52</v>
      </c>
      <c r="V1355" s="5" t="s">
        <v>12438</v>
      </c>
      <c r="W1355" s="5" t="s">
        <v>52</v>
      </c>
      <c r="X1355" s="5" t="s">
        <v>52</v>
      </c>
      <c r="Y1355" s="5" t="s">
        <v>1883</v>
      </c>
      <c r="Z1355" s="5" t="s">
        <v>12439</v>
      </c>
      <c r="AA1355" s="5" t="s">
        <v>162</v>
      </c>
      <c r="AB1355" s="5" t="s">
        <v>52</v>
      </c>
      <c r="AC1355" s="5" t="s">
        <v>181</v>
      </c>
      <c r="AD1355" s="5" t="s">
        <v>182</v>
      </c>
      <c r="AE1355" s="5" t="s">
        <v>183</v>
      </c>
      <c r="AF1355" s="5" t="s">
        <v>52</v>
      </c>
      <c r="AG1355" s="5" t="s">
        <v>52</v>
      </c>
      <c r="AH1355" s="5" t="s">
        <v>184</v>
      </c>
      <c r="AI1355" s="5" t="s">
        <v>168</v>
      </c>
      <c r="AJ1355" s="5" t="s">
        <v>12266</v>
      </c>
      <c r="AK1355" s="5" t="s">
        <v>185</v>
      </c>
    </row>
    <row r="1356" ht="15.75" customHeight="1">
      <c r="A1356" s="5" t="s">
        <v>12440</v>
      </c>
      <c r="B1356" s="5" t="s">
        <v>12380</v>
      </c>
      <c r="C1356" s="5" t="s">
        <v>12365</v>
      </c>
      <c r="D1356" s="6">
        <v>43783.0</v>
      </c>
      <c r="E1356" s="5">
        <v>112750.0</v>
      </c>
      <c r="F1356" s="5">
        <v>51250.0</v>
      </c>
      <c r="G1356" s="5" t="s">
        <v>4642</v>
      </c>
      <c r="H1356" s="5" t="s">
        <v>272</v>
      </c>
      <c r="I1356" s="5" t="s">
        <v>707</v>
      </c>
      <c r="J1356" s="5" t="s">
        <v>256</v>
      </c>
      <c r="K1356" s="5" t="s">
        <v>1031</v>
      </c>
      <c r="L1356" s="5" t="s">
        <v>12381</v>
      </c>
      <c r="M1356" s="5" t="s">
        <v>12374</v>
      </c>
      <c r="N1356" s="5" t="s">
        <v>52</v>
      </c>
      <c r="O1356" s="5">
        <v>2.0</v>
      </c>
      <c r="P1356" s="5" t="s">
        <v>12441</v>
      </c>
      <c r="Q1356" s="5" t="s">
        <v>2195</v>
      </c>
      <c r="R1356" s="5">
        <v>191.0</v>
      </c>
      <c r="S1356" s="5" t="s">
        <v>1077</v>
      </c>
      <c r="T1356" s="5">
        <v>58.0</v>
      </c>
      <c r="U1356" s="5" t="s">
        <v>93</v>
      </c>
      <c r="V1356" s="5" t="s">
        <v>12442</v>
      </c>
      <c r="W1356" s="5" t="s">
        <v>52</v>
      </c>
      <c r="X1356" s="5" t="s">
        <v>52</v>
      </c>
      <c r="Y1356" s="5" t="s">
        <v>12443</v>
      </c>
      <c r="Z1356" s="5" t="s">
        <v>12444</v>
      </c>
      <c r="AA1356" s="5" t="s">
        <v>59</v>
      </c>
      <c r="AB1356" s="5" t="s">
        <v>52</v>
      </c>
      <c r="AC1356" s="5" t="s">
        <v>11980</v>
      </c>
      <c r="AD1356" s="5" t="s">
        <v>11981</v>
      </c>
      <c r="AE1356" s="5" t="s">
        <v>218</v>
      </c>
      <c r="AF1356" s="5" t="s">
        <v>52</v>
      </c>
      <c r="AG1356" s="5" t="s">
        <v>11982</v>
      </c>
      <c r="AH1356" s="5" t="s">
        <v>11983</v>
      </c>
      <c r="AI1356" s="5" t="s">
        <v>12380</v>
      </c>
      <c r="AJ1356" s="5" t="s">
        <v>12381</v>
      </c>
      <c r="AK1356" s="5" t="s">
        <v>9888</v>
      </c>
    </row>
    <row r="1357" ht="15.75" customHeight="1">
      <c r="A1357" s="5" t="s">
        <v>12445</v>
      </c>
      <c r="B1357" s="5" t="s">
        <v>12446</v>
      </c>
      <c r="C1357" s="5" t="s">
        <v>12447</v>
      </c>
      <c r="D1357" s="6">
        <v>43782.0</v>
      </c>
      <c r="E1357" s="5">
        <v>10241.0</v>
      </c>
      <c r="F1357" s="5">
        <v>4655.0</v>
      </c>
      <c r="G1357" s="5" t="s">
        <v>435</v>
      </c>
      <c r="H1357" s="5" t="s">
        <v>272</v>
      </c>
      <c r="I1357" s="5" t="s">
        <v>12448</v>
      </c>
      <c r="J1357" s="5" t="s">
        <v>424</v>
      </c>
      <c r="K1357" s="5" t="s">
        <v>12449</v>
      </c>
      <c r="L1357" s="5" t="s">
        <v>12450</v>
      </c>
      <c r="M1357" s="5" t="s">
        <v>12451</v>
      </c>
      <c r="N1357" s="5">
        <v>400099.0</v>
      </c>
      <c r="O1357" s="5">
        <v>1.0</v>
      </c>
      <c r="P1357" s="5" t="s">
        <v>12452</v>
      </c>
      <c r="Q1357" s="5" t="s">
        <v>52</v>
      </c>
      <c r="R1357" s="5">
        <v>6.0</v>
      </c>
      <c r="S1357" s="5" t="s">
        <v>53</v>
      </c>
      <c r="T1357" s="5">
        <v>0.0</v>
      </c>
      <c r="U1357" s="5" t="s">
        <v>52</v>
      </c>
      <c r="V1357" s="5" t="s">
        <v>12453</v>
      </c>
      <c r="W1357" s="5" t="s">
        <v>55</v>
      </c>
      <c r="X1357" s="5" t="s">
        <v>12454</v>
      </c>
      <c r="Y1357" s="5" t="s">
        <v>178</v>
      </c>
      <c r="Z1357" s="5" t="s">
        <v>12455</v>
      </c>
      <c r="AA1357" s="5" t="s">
        <v>162</v>
      </c>
      <c r="AB1357" s="5" t="s">
        <v>52</v>
      </c>
      <c r="AC1357" s="5" t="s">
        <v>4164</v>
      </c>
      <c r="AD1357" s="5" t="s">
        <v>4165</v>
      </c>
      <c r="AE1357" s="5" t="s">
        <v>4166</v>
      </c>
      <c r="AF1357" s="5" t="s">
        <v>4167</v>
      </c>
      <c r="AG1357" s="5">
        <v>55347.0</v>
      </c>
      <c r="AH1357" s="5" t="s">
        <v>4168</v>
      </c>
      <c r="AI1357" s="5" t="s">
        <v>102</v>
      </c>
      <c r="AJ1357" s="5" t="s">
        <v>102</v>
      </c>
      <c r="AK1357" s="5" t="s">
        <v>12456</v>
      </c>
    </row>
    <row r="1358" ht="15.75" customHeight="1">
      <c r="A1358" s="5" t="s">
        <v>12457</v>
      </c>
      <c r="B1358" s="5" t="s">
        <v>12458</v>
      </c>
      <c r="C1358" s="5" t="s">
        <v>9609</v>
      </c>
      <c r="D1358" s="6">
        <v>43782.0</v>
      </c>
      <c r="E1358" s="5">
        <v>642912.0</v>
      </c>
      <c r="F1358" s="5">
        <v>292233.0</v>
      </c>
      <c r="G1358" s="5" t="s">
        <v>1419</v>
      </c>
      <c r="H1358" s="5" t="s">
        <v>480</v>
      </c>
      <c r="I1358" s="5" t="s">
        <v>9611</v>
      </c>
      <c r="J1358" s="5" t="s">
        <v>256</v>
      </c>
      <c r="K1358" s="5" t="s">
        <v>12459</v>
      </c>
      <c r="L1358" s="5" t="s">
        <v>12460</v>
      </c>
      <c r="M1358" s="5" t="s">
        <v>12461</v>
      </c>
      <c r="N1358" s="5" t="s">
        <v>12462</v>
      </c>
      <c r="O1358" s="5">
        <v>12.0</v>
      </c>
      <c r="P1358" s="5" t="s">
        <v>12463</v>
      </c>
      <c r="Q1358" s="5" t="s">
        <v>12464</v>
      </c>
      <c r="R1358" s="5">
        <v>85.0</v>
      </c>
      <c r="S1358" s="5" t="s">
        <v>115</v>
      </c>
      <c r="T1358" s="5">
        <v>393.0</v>
      </c>
      <c r="U1358" s="5" t="s">
        <v>70</v>
      </c>
      <c r="V1358" s="5" t="s">
        <v>12465</v>
      </c>
      <c r="W1358" s="5" t="s">
        <v>52</v>
      </c>
      <c r="X1358" s="5" t="s">
        <v>52</v>
      </c>
      <c r="Y1358" s="5" t="s">
        <v>12466</v>
      </c>
      <c r="Z1358" s="5" t="s">
        <v>12467</v>
      </c>
      <c r="AA1358" s="5" t="s">
        <v>200</v>
      </c>
      <c r="AB1358" s="5" t="s">
        <v>52</v>
      </c>
      <c r="AC1358" s="5" t="s">
        <v>72</v>
      </c>
      <c r="AD1358" s="5" t="s">
        <v>73</v>
      </c>
      <c r="AE1358" s="5" t="s">
        <v>74</v>
      </c>
      <c r="AF1358" s="5" t="s">
        <v>75</v>
      </c>
      <c r="AG1358" s="5" t="s">
        <v>76</v>
      </c>
      <c r="AH1358" s="5" t="s">
        <v>77</v>
      </c>
      <c r="AI1358" s="5" t="s">
        <v>12468</v>
      </c>
      <c r="AJ1358" s="5" t="s">
        <v>12469</v>
      </c>
      <c r="AK1358" s="5" t="s">
        <v>4069</v>
      </c>
    </row>
    <row r="1359" ht="15.75" customHeight="1">
      <c r="A1359" s="5" t="s">
        <v>12470</v>
      </c>
      <c r="B1359" s="5" t="s">
        <v>12471</v>
      </c>
      <c r="C1359" s="5" t="s">
        <v>12471</v>
      </c>
      <c r="D1359" s="6">
        <v>43781.0</v>
      </c>
      <c r="E1359" s="5">
        <v>249957.0</v>
      </c>
      <c r="F1359" s="5">
        <v>113617.0</v>
      </c>
      <c r="G1359" s="5" t="s">
        <v>1419</v>
      </c>
      <c r="H1359" s="5" t="s">
        <v>480</v>
      </c>
      <c r="I1359" s="5" t="s">
        <v>12472</v>
      </c>
      <c r="J1359" s="5" t="s">
        <v>256</v>
      </c>
      <c r="K1359" s="5" t="s">
        <v>4172</v>
      </c>
      <c r="L1359" s="5" t="s">
        <v>12473</v>
      </c>
      <c r="M1359" s="5" t="s">
        <v>12473</v>
      </c>
      <c r="N1359" s="5" t="s">
        <v>52</v>
      </c>
      <c r="O1359" s="5">
        <v>5.0</v>
      </c>
      <c r="P1359" s="5" t="s">
        <v>12474</v>
      </c>
      <c r="Q1359" s="5" t="s">
        <v>4176</v>
      </c>
      <c r="R1359" s="5">
        <v>560.0</v>
      </c>
      <c r="S1359" s="5" t="s">
        <v>1077</v>
      </c>
      <c r="T1359" s="5">
        <v>1.0</v>
      </c>
      <c r="U1359" s="5" t="s">
        <v>70</v>
      </c>
      <c r="V1359" s="5" t="s">
        <v>12475</v>
      </c>
      <c r="W1359" s="5" t="s">
        <v>52</v>
      </c>
      <c r="X1359" s="5" t="s">
        <v>52</v>
      </c>
      <c r="Y1359" s="5" t="s">
        <v>12476</v>
      </c>
      <c r="Z1359" s="5" t="s">
        <v>12477</v>
      </c>
      <c r="AA1359" s="5" t="s">
        <v>1553</v>
      </c>
      <c r="AB1359" s="5" t="s">
        <v>52</v>
      </c>
      <c r="AC1359" s="5" t="s">
        <v>5289</v>
      </c>
      <c r="AD1359" s="5" t="s">
        <v>5290</v>
      </c>
      <c r="AE1359" s="5" t="s">
        <v>5291</v>
      </c>
      <c r="AF1359" s="5" t="s">
        <v>52</v>
      </c>
      <c r="AG1359" s="5" t="s">
        <v>52</v>
      </c>
      <c r="AH1359" s="5" t="s">
        <v>52</v>
      </c>
      <c r="AI1359" s="5" t="s">
        <v>7889</v>
      </c>
      <c r="AJ1359" s="5" t="s">
        <v>12478</v>
      </c>
      <c r="AK1359" s="5" t="s">
        <v>3481</v>
      </c>
    </row>
    <row r="1360" ht="15.75" customHeight="1">
      <c r="A1360" s="5" t="s">
        <v>12479</v>
      </c>
      <c r="B1360" s="5" t="s">
        <v>12480</v>
      </c>
      <c r="C1360" s="5" t="s">
        <v>12481</v>
      </c>
      <c r="D1360" s="6">
        <v>43781.0</v>
      </c>
      <c r="E1360" s="5">
        <v>6765.0</v>
      </c>
      <c r="F1360" s="5">
        <v>3075.0</v>
      </c>
      <c r="G1360" s="5" t="s">
        <v>719</v>
      </c>
      <c r="H1360" s="5" t="s">
        <v>149</v>
      </c>
      <c r="I1360" s="5" t="s">
        <v>12482</v>
      </c>
      <c r="J1360" s="5" t="s">
        <v>274</v>
      </c>
      <c r="K1360" s="5" t="s">
        <v>12483</v>
      </c>
      <c r="L1360" s="5" t="s">
        <v>12484</v>
      </c>
      <c r="M1360" s="5" t="s">
        <v>12485</v>
      </c>
      <c r="N1360" s="5">
        <v>10003.0</v>
      </c>
      <c r="O1360" s="5">
        <v>1.0</v>
      </c>
      <c r="P1360" s="5" t="s">
        <v>12486</v>
      </c>
      <c r="Q1360" s="5" t="s">
        <v>11204</v>
      </c>
      <c r="R1360" s="5">
        <v>577.0</v>
      </c>
      <c r="S1360" s="5" t="s">
        <v>69</v>
      </c>
      <c r="T1360" s="5">
        <v>0.0</v>
      </c>
      <c r="U1360" s="5" t="s">
        <v>52</v>
      </c>
      <c r="V1360" s="5" t="s">
        <v>12487</v>
      </c>
      <c r="W1360" s="5" t="s">
        <v>55</v>
      </c>
      <c r="X1360" s="5" t="s">
        <v>12488</v>
      </c>
      <c r="Y1360" s="5" t="s">
        <v>8435</v>
      </c>
      <c r="Z1360" s="5" t="s">
        <v>12489</v>
      </c>
      <c r="AA1360" s="5" t="s">
        <v>180</v>
      </c>
      <c r="AB1360" s="5" t="s">
        <v>52</v>
      </c>
      <c r="AC1360" s="5" t="s">
        <v>12490</v>
      </c>
      <c r="AD1360" s="5" t="s">
        <v>12491</v>
      </c>
      <c r="AE1360" s="5" t="s">
        <v>52</v>
      </c>
      <c r="AF1360" s="5" t="s">
        <v>52</v>
      </c>
      <c r="AG1360" s="5" t="s">
        <v>52</v>
      </c>
      <c r="AH1360" s="5" t="s">
        <v>52</v>
      </c>
      <c r="AI1360" s="5" t="s">
        <v>12480</v>
      </c>
      <c r="AJ1360" s="5" t="s">
        <v>12484</v>
      </c>
      <c r="AK1360" s="5" t="s">
        <v>12492</v>
      </c>
    </row>
    <row r="1361" ht="15.75" customHeight="1">
      <c r="A1361" s="5" t="s">
        <v>12493</v>
      </c>
      <c r="B1361" s="5" t="s">
        <v>12494</v>
      </c>
      <c r="C1361" s="5" t="s">
        <v>12495</v>
      </c>
      <c r="D1361" s="6">
        <v>43781.0</v>
      </c>
      <c r="E1361" s="5">
        <v>39483.0</v>
      </c>
      <c r="F1361" s="5">
        <v>17947.0</v>
      </c>
      <c r="G1361" s="5" t="s">
        <v>634</v>
      </c>
      <c r="H1361" s="5" t="s">
        <v>171</v>
      </c>
      <c r="I1361" s="5" t="s">
        <v>12496</v>
      </c>
      <c r="J1361" s="5" t="s">
        <v>274</v>
      </c>
      <c r="K1361" s="5" t="s">
        <v>12497</v>
      </c>
      <c r="L1361" s="5" t="s">
        <v>12498</v>
      </c>
      <c r="M1361" s="5" t="s">
        <v>12499</v>
      </c>
      <c r="N1361" s="5">
        <v>60143.0</v>
      </c>
      <c r="O1361" s="5">
        <v>1.0</v>
      </c>
      <c r="P1361" s="5" t="s">
        <v>12500</v>
      </c>
      <c r="Q1361" s="5" t="s">
        <v>52</v>
      </c>
      <c r="R1361" s="5">
        <v>1178.0</v>
      </c>
      <c r="S1361" s="5" t="s">
        <v>69</v>
      </c>
      <c r="T1361" s="5">
        <v>66.0</v>
      </c>
      <c r="U1361" s="5" t="s">
        <v>70</v>
      </c>
      <c r="V1361" s="5" t="s">
        <v>12501</v>
      </c>
      <c r="W1361" s="5" t="s">
        <v>71</v>
      </c>
      <c r="X1361" s="5" t="s">
        <v>52</v>
      </c>
      <c r="Y1361" s="5" t="s">
        <v>12420</v>
      </c>
      <c r="Z1361" s="5" t="s">
        <v>12502</v>
      </c>
      <c r="AA1361" s="5" t="s">
        <v>235</v>
      </c>
      <c r="AB1361" s="5" t="s">
        <v>283</v>
      </c>
      <c r="AC1361" s="5" t="s">
        <v>72</v>
      </c>
      <c r="AD1361" s="5" t="s">
        <v>73</v>
      </c>
      <c r="AE1361" s="5" t="s">
        <v>74</v>
      </c>
      <c r="AF1361" s="5" t="s">
        <v>75</v>
      </c>
      <c r="AG1361" s="5" t="s">
        <v>76</v>
      </c>
      <c r="AH1361" s="5" t="s">
        <v>77</v>
      </c>
      <c r="AI1361" s="5" t="s">
        <v>12494</v>
      </c>
      <c r="AJ1361" s="5" t="s">
        <v>12503</v>
      </c>
      <c r="AK1361" s="5" t="s">
        <v>1874</v>
      </c>
    </row>
    <row r="1362" ht="15.75" customHeight="1">
      <c r="A1362" s="5" t="s">
        <v>12504</v>
      </c>
      <c r="B1362" s="5" t="s">
        <v>3020</v>
      </c>
      <c r="C1362" s="5" t="s">
        <v>12505</v>
      </c>
      <c r="D1362" s="6">
        <v>43780.0</v>
      </c>
      <c r="E1362" s="5">
        <v>17160.0</v>
      </c>
      <c r="F1362" s="5">
        <v>7800.0</v>
      </c>
      <c r="G1362" s="5" t="s">
        <v>107</v>
      </c>
      <c r="H1362" s="5" t="s">
        <v>1069</v>
      </c>
      <c r="I1362" s="5" t="s">
        <v>6158</v>
      </c>
      <c r="J1362" s="5" t="s">
        <v>109</v>
      </c>
      <c r="K1362" s="5" t="s">
        <v>12506</v>
      </c>
      <c r="L1362" s="5" t="s">
        <v>12507</v>
      </c>
      <c r="M1362" s="5" t="s">
        <v>12508</v>
      </c>
      <c r="N1362" s="5">
        <v>33134.0</v>
      </c>
      <c r="O1362" s="5">
        <v>1.0</v>
      </c>
      <c r="P1362" s="5" t="s">
        <v>12509</v>
      </c>
      <c r="Q1362" s="5">
        <v>4510.0</v>
      </c>
      <c r="R1362" s="5">
        <v>12.0</v>
      </c>
      <c r="S1362" s="5" t="s">
        <v>53</v>
      </c>
      <c r="T1362" s="5">
        <v>50.0</v>
      </c>
      <c r="U1362" s="5" t="s">
        <v>93</v>
      </c>
      <c r="V1362" s="5" t="s">
        <v>12510</v>
      </c>
      <c r="W1362" s="5" t="s">
        <v>52</v>
      </c>
      <c r="X1362" s="5" t="s">
        <v>52</v>
      </c>
      <c r="Y1362" s="5" t="s">
        <v>12398</v>
      </c>
      <c r="Z1362" s="5">
        <v>12345.0</v>
      </c>
      <c r="AA1362" s="5" t="s">
        <v>260</v>
      </c>
      <c r="AB1362" s="5" t="s">
        <v>52</v>
      </c>
      <c r="AC1362" s="5" t="s">
        <v>216</v>
      </c>
      <c r="AD1362" s="5" t="s">
        <v>217</v>
      </c>
      <c r="AE1362" s="5" t="s">
        <v>218</v>
      </c>
      <c r="AF1362" s="5" t="s">
        <v>52</v>
      </c>
      <c r="AG1362" s="5" t="s">
        <v>52</v>
      </c>
      <c r="AH1362" s="5" t="s">
        <v>52</v>
      </c>
      <c r="AI1362" s="5" t="s">
        <v>3008</v>
      </c>
      <c r="AJ1362" s="5" t="s">
        <v>12507</v>
      </c>
      <c r="AK1362" s="5" t="s">
        <v>126</v>
      </c>
    </row>
    <row r="1363" ht="15.75" customHeight="1">
      <c r="A1363" s="5" t="s">
        <v>12511</v>
      </c>
      <c r="B1363" s="5" t="s">
        <v>12512</v>
      </c>
      <c r="C1363" s="5" t="s">
        <v>12513</v>
      </c>
      <c r="D1363" s="6">
        <v>43774.0</v>
      </c>
      <c r="E1363" s="5">
        <v>203716.0</v>
      </c>
      <c r="F1363" s="5">
        <v>92598.0</v>
      </c>
      <c r="G1363" s="5" t="s">
        <v>12514</v>
      </c>
      <c r="H1363" s="5" t="s">
        <v>205</v>
      </c>
      <c r="I1363" s="5" t="s">
        <v>12515</v>
      </c>
      <c r="J1363" s="5" t="s">
        <v>12516</v>
      </c>
      <c r="K1363" s="5" t="s">
        <v>1846</v>
      </c>
      <c r="L1363" s="5" t="s">
        <v>12517</v>
      </c>
      <c r="M1363" s="5" t="s">
        <v>12518</v>
      </c>
      <c r="N1363" s="5" t="s">
        <v>52</v>
      </c>
      <c r="O1363" s="5">
        <v>4.0</v>
      </c>
      <c r="P1363" s="5" t="s">
        <v>12519</v>
      </c>
      <c r="Q1363" s="5" t="s">
        <v>666</v>
      </c>
      <c r="R1363" s="5">
        <v>15.0</v>
      </c>
      <c r="S1363" s="5" t="s">
        <v>115</v>
      </c>
      <c r="T1363" s="5">
        <v>2364.0</v>
      </c>
      <c r="U1363" s="5" t="s">
        <v>158</v>
      </c>
      <c r="V1363" s="5" t="s">
        <v>12520</v>
      </c>
      <c r="W1363" s="5" t="s">
        <v>52</v>
      </c>
      <c r="X1363" s="5" t="s">
        <v>52</v>
      </c>
      <c r="Y1363" s="5" t="s">
        <v>12521</v>
      </c>
      <c r="Z1363" s="5" t="s">
        <v>12522</v>
      </c>
      <c r="AA1363" s="5" t="s">
        <v>2669</v>
      </c>
      <c r="AB1363" s="5" t="s">
        <v>52</v>
      </c>
      <c r="AC1363" s="5" t="s">
        <v>163</v>
      </c>
      <c r="AD1363" s="5" t="s">
        <v>164</v>
      </c>
      <c r="AE1363" s="5" t="s">
        <v>165</v>
      </c>
      <c r="AF1363" s="5" t="s">
        <v>52</v>
      </c>
      <c r="AG1363" s="5" t="s">
        <v>52</v>
      </c>
      <c r="AH1363" s="5" t="s">
        <v>52</v>
      </c>
      <c r="AI1363" s="5" t="s">
        <v>12512</v>
      </c>
      <c r="AJ1363" s="5" t="s">
        <v>12517</v>
      </c>
      <c r="AK1363" s="5" t="s">
        <v>300</v>
      </c>
    </row>
    <row r="1364" ht="15.75" customHeight="1">
      <c r="A1364" s="5" t="s">
        <v>12523</v>
      </c>
      <c r="B1364" s="5" t="s">
        <v>12524</v>
      </c>
      <c r="C1364" s="5" t="s">
        <v>12525</v>
      </c>
      <c r="D1364" s="6">
        <v>43774.0</v>
      </c>
      <c r="E1364" s="5">
        <v>9687.0</v>
      </c>
      <c r="F1364" s="5">
        <v>4403.0</v>
      </c>
      <c r="G1364" s="5" t="s">
        <v>4585</v>
      </c>
      <c r="H1364" s="5" t="s">
        <v>171</v>
      </c>
      <c r="I1364" s="5" t="s">
        <v>4716</v>
      </c>
      <c r="J1364" s="5" t="s">
        <v>274</v>
      </c>
      <c r="K1364" s="5" t="s">
        <v>12526</v>
      </c>
      <c r="L1364" s="5" t="s">
        <v>12527</v>
      </c>
      <c r="M1364" s="5" t="s">
        <v>12528</v>
      </c>
      <c r="N1364" s="5">
        <v>90245.0</v>
      </c>
      <c r="O1364" s="5">
        <v>1.0</v>
      </c>
      <c r="P1364" s="5" t="s">
        <v>12529</v>
      </c>
      <c r="Q1364" s="5" t="s">
        <v>12530</v>
      </c>
      <c r="R1364" s="5">
        <v>576.0</v>
      </c>
      <c r="S1364" s="5" t="s">
        <v>69</v>
      </c>
      <c r="T1364" s="5">
        <v>0.0</v>
      </c>
      <c r="U1364" s="5" t="s">
        <v>52</v>
      </c>
      <c r="V1364" s="5" t="s">
        <v>12531</v>
      </c>
      <c r="W1364" s="5" t="s">
        <v>71</v>
      </c>
      <c r="X1364" s="5" t="s">
        <v>52</v>
      </c>
      <c r="Y1364" s="5" t="s">
        <v>12532</v>
      </c>
      <c r="Z1364" s="5">
        <v>1.90189214E8</v>
      </c>
      <c r="AA1364" s="5" t="s">
        <v>604</v>
      </c>
      <c r="AB1364" s="5" t="s">
        <v>52</v>
      </c>
      <c r="AC1364" s="5" t="s">
        <v>3589</v>
      </c>
      <c r="AD1364" s="5" t="s">
        <v>3590</v>
      </c>
      <c r="AE1364" s="5" t="s">
        <v>3591</v>
      </c>
      <c r="AF1364" s="5" t="s">
        <v>52</v>
      </c>
      <c r="AG1364" s="5" t="s">
        <v>52</v>
      </c>
      <c r="AH1364" s="5" t="s">
        <v>3592</v>
      </c>
      <c r="AI1364" s="5" t="s">
        <v>12533</v>
      </c>
      <c r="AJ1364" s="5" t="s">
        <v>12534</v>
      </c>
      <c r="AK1364" s="5" t="s">
        <v>12535</v>
      </c>
    </row>
    <row r="1365" ht="15.75" customHeight="1">
      <c r="A1365" s="5" t="s">
        <v>12536</v>
      </c>
      <c r="B1365" s="5" t="s">
        <v>12537</v>
      </c>
      <c r="C1365" s="5" t="s">
        <v>12538</v>
      </c>
      <c r="D1365" s="6">
        <v>43767.0</v>
      </c>
      <c r="E1365" s="5">
        <v>19779.0</v>
      </c>
      <c r="F1365" s="5">
        <v>8990.0</v>
      </c>
      <c r="G1365" s="5" t="s">
        <v>435</v>
      </c>
      <c r="H1365" s="5" t="s">
        <v>45</v>
      </c>
      <c r="I1365" s="5" t="s">
        <v>4143</v>
      </c>
      <c r="J1365" s="5" t="s">
        <v>424</v>
      </c>
      <c r="K1365" s="5" t="s">
        <v>391</v>
      </c>
      <c r="L1365" s="5" t="s">
        <v>12539</v>
      </c>
      <c r="M1365" s="5" t="s">
        <v>12540</v>
      </c>
      <c r="N1365" s="5">
        <v>8540.0</v>
      </c>
      <c r="O1365" s="5">
        <v>1.0</v>
      </c>
      <c r="P1365" s="5" t="s">
        <v>12541</v>
      </c>
      <c r="Q1365" s="5" t="s">
        <v>138</v>
      </c>
      <c r="R1365" s="5">
        <v>1325.0</v>
      </c>
      <c r="S1365" s="5" t="s">
        <v>69</v>
      </c>
      <c r="T1365" s="5">
        <v>60.0</v>
      </c>
      <c r="U1365" s="5" t="s">
        <v>70</v>
      </c>
      <c r="V1365" s="5" t="s">
        <v>12542</v>
      </c>
      <c r="W1365" s="5" t="s">
        <v>52</v>
      </c>
      <c r="X1365" s="5" t="s">
        <v>52</v>
      </c>
      <c r="Y1365" s="5" t="s">
        <v>12543</v>
      </c>
      <c r="Z1365" s="5" t="s">
        <v>12544</v>
      </c>
      <c r="AA1365" s="5" t="s">
        <v>730</v>
      </c>
      <c r="AB1365" s="5" t="s">
        <v>52</v>
      </c>
      <c r="AC1365" s="5" t="s">
        <v>12545</v>
      </c>
      <c r="AD1365" s="5" t="s">
        <v>12546</v>
      </c>
      <c r="AE1365" s="5" t="s">
        <v>74</v>
      </c>
      <c r="AF1365" s="5" t="s">
        <v>75</v>
      </c>
      <c r="AG1365" s="5" t="s">
        <v>76</v>
      </c>
      <c r="AH1365" s="5" t="s">
        <v>12547</v>
      </c>
      <c r="AI1365" s="5" t="s">
        <v>12548</v>
      </c>
      <c r="AJ1365" s="5" t="s">
        <v>12549</v>
      </c>
      <c r="AK1365" s="5" t="s">
        <v>144</v>
      </c>
    </row>
    <row r="1366" ht="15.75" customHeight="1">
      <c r="A1366" s="5" t="s">
        <v>12550</v>
      </c>
      <c r="B1366" s="5" t="s">
        <v>12480</v>
      </c>
      <c r="C1366" s="5" t="s">
        <v>12481</v>
      </c>
      <c r="D1366" s="6">
        <v>43763.0</v>
      </c>
      <c r="E1366" s="5">
        <v>7414.0</v>
      </c>
      <c r="F1366" s="5">
        <v>3370.0</v>
      </c>
      <c r="G1366" s="5" t="s">
        <v>719</v>
      </c>
      <c r="H1366" s="5" t="s">
        <v>1534</v>
      </c>
      <c r="I1366" s="5" t="s">
        <v>12551</v>
      </c>
      <c r="J1366" s="5" t="s">
        <v>274</v>
      </c>
      <c r="K1366" s="5" t="s">
        <v>12483</v>
      </c>
      <c r="L1366" s="5" t="s">
        <v>12552</v>
      </c>
      <c r="M1366" s="5" t="s">
        <v>12485</v>
      </c>
      <c r="N1366" s="5">
        <v>10003.0</v>
      </c>
      <c r="O1366" s="5">
        <v>1.0</v>
      </c>
      <c r="P1366" s="5" t="s">
        <v>12553</v>
      </c>
      <c r="Q1366" s="5">
        <v>9500.0</v>
      </c>
      <c r="R1366" s="5">
        <v>597.0</v>
      </c>
      <c r="S1366" s="5" t="s">
        <v>69</v>
      </c>
      <c r="T1366" s="5">
        <v>0.0</v>
      </c>
      <c r="U1366" s="5" t="s">
        <v>52</v>
      </c>
      <c r="V1366" s="5" t="s">
        <v>12554</v>
      </c>
      <c r="W1366" s="5" t="s">
        <v>55</v>
      </c>
      <c r="X1366" s="5" t="s">
        <v>12555</v>
      </c>
      <c r="Y1366" s="5" t="s">
        <v>12556</v>
      </c>
      <c r="Z1366" s="5" t="s">
        <v>12557</v>
      </c>
      <c r="AA1366" s="5" t="s">
        <v>2743</v>
      </c>
      <c r="AB1366" s="5" t="s">
        <v>52</v>
      </c>
      <c r="AC1366" s="5" t="s">
        <v>12490</v>
      </c>
      <c r="AD1366" s="5" t="s">
        <v>12491</v>
      </c>
      <c r="AE1366" s="5" t="s">
        <v>52</v>
      </c>
      <c r="AF1366" s="5" t="s">
        <v>52</v>
      </c>
      <c r="AG1366" s="5" t="s">
        <v>52</v>
      </c>
      <c r="AH1366" s="5" t="s">
        <v>52</v>
      </c>
      <c r="AI1366" s="5" t="s">
        <v>12480</v>
      </c>
      <c r="AJ1366" s="5" t="s">
        <v>12552</v>
      </c>
      <c r="AK1366" s="5" t="s">
        <v>12492</v>
      </c>
    </row>
    <row r="1367" ht="15.75" customHeight="1">
      <c r="A1367" s="5" t="s">
        <v>12558</v>
      </c>
      <c r="B1367" s="5" t="s">
        <v>12559</v>
      </c>
      <c r="C1367" s="5" t="s">
        <v>1394</v>
      </c>
      <c r="D1367" s="6">
        <v>43758.0</v>
      </c>
      <c r="E1367" s="5">
        <v>59268.0</v>
      </c>
      <c r="F1367" s="5">
        <v>26940.0</v>
      </c>
      <c r="G1367" s="5" t="s">
        <v>2481</v>
      </c>
      <c r="H1367" s="5" t="s">
        <v>149</v>
      </c>
      <c r="I1367" s="5" t="s">
        <v>12560</v>
      </c>
      <c r="J1367" s="5" t="s">
        <v>532</v>
      </c>
      <c r="K1367" s="5" t="s">
        <v>1824</v>
      </c>
      <c r="L1367" s="5" t="s">
        <v>12561</v>
      </c>
      <c r="M1367" s="5" t="s">
        <v>12066</v>
      </c>
      <c r="N1367" s="5">
        <v>7001.0</v>
      </c>
      <c r="O1367" s="5">
        <v>1.0</v>
      </c>
      <c r="P1367" s="5" t="s">
        <v>12562</v>
      </c>
      <c r="Q1367" s="5">
        <v>2210.0</v>
      </c>
      <c r="R1367" s="5">
        <v>53.0</v>
      </c>
      <c r="S1367" s="5" t="s">
        <v>53</v>
      </c>
      <c r="T1367" s="5">
        <v>9.0</v>
      </c>
      <c r="U1367" s="5" t="s">
        <v>93</v>
      </c>
      <c r="V1367" s="5" t="s">
        <v>12563</v>
      </c>
      <c r="W1367" s="5" t="s">
        <v>71</v>
      </c>
      <c r="X1367" s="5" t="s">
        <v>52</v>
      </c>
      <c r="Y1367" s="5" t="s">
        <v>12564</v>
      </c>
      <c r="Z1367" s="5" t="s">
        <v>12565</v>
      </c>
      <c r="AA1367" s="5" t="s">
        <v>235</v>
      </c>
      <c r="AB1367" s="5" t="s">
        <v>52</v>
      </c>
      <c r="AC1367" s="5" t="s">
        <v>216</v>
      </c>
      <c r="AD1367" s="5" t="s">
        <v>217</v>
      </c>
      <c r="AE1367" s="5" t="s">
        <v>218</v>
      </c>
      <c r="AF1367" s="5" t="s">
        <v>52</v>
      </c>
      <c r="AG1367" s="5" t="s">
        <v>52</v>
      </c>
      <c r="AH1367" s="5" t="s">
        <v>52</v>
      </c>
      <c r="AI1367" s="5" t="s">
        <v>12559</v>
      </c>
      <c r="AJ1367" s="5" t="s">
        <v>12561</v>
      </c>
      <c r="AK1367" s="5" t="s">
        <v>3639</v>
      </c>
    </row>
    <row r="1368" ht="15.75" customHeight="1">
      <c r="A1368" s="5" t="s">
        <v>12566</v>
      </c>
      <c r="B1368" s="5" t="s">
        <v>12567</v>
      </c>
      <c r="C1368" s="5" t="s">
        <v>12568</v>
      </c>
      <c r="D1368" s="6">
        <v>43757.0</v>
      </c>
      <c r="E1368" s="5">
        <v>20524.0</v>
      </c>
      <c r="F1368" s="5">
        <v>9329.0</v>
      </c>
      <c r="G1368" s="5" t="s">
        <v>3378</v>
      </c>
      <c r="H1368" s="5" t="s">
        <v>171</v>
      </c>
      <c r="I1368" s="5" t="s">
        <v>5919</v>
      </c>
      <c r="J1368" s="5" t="s">
        <v>3378</v>
      </c>
      <c r="K1368" s="5" t="s">
        <v>12569</v>
      </c>
      <c r="L1368" s="5" t="s">
        <v>12570</v>
      </c>
      <c r="M1368" s="5" t="s">
        <v>12571</v>
      </c>
      <c r="N1368" s="5">
        <v>7073.0</v>
      </c>
      <c r="O1368" s="5">
        <v>1.0</v>
      </c>
      <c r="P1368" s="5" t="s">
        <v>12572</v>
      </c>
      <c r="Q1368" s="5">
        <v>4200.0</v>
      </c>
      <c r="R1368" s="5">
        <v>752.0</v>
      </c>
      <c r="S1368" s="5" t="s">
        <v>115</v>
      </c>
      <c r="T1368" s="5">
        <v>0.0</v>
      </c>
      <c r="U1368" s="5" t="s">
        <v>70</v>
      </c>
      <c r="V1368" s="5" t="s">
        <v>12573</v>
      </c>
      <c r="W1368" s="5" t="s">
        <v>52</v>
      </c>
      <c r="X1368" s="5" t="s">
        <v>52</v>
      </c>
      <c r="Y1368" s="5" t="s">
        <v>12574</v>
      </c>
      <c r="Z1368" s="5" t="s">
        <v>12575</v>
      </c>
      <c r="AA1368" s="5" t="s">
        <v>119</v>
      </c>
      <c r="AB1368" s="5" t="s">
        <v>52</v>
      </c>
      <c r="AC1368" s="5" t="s">
        <v>1230</v>
      </c>
      <c r="AD1368" s="5" t="s">
        <v>1231</v>
      </c>
      <c r="AE1368" s="5" t="s">
        <v>52</v>
      </c>
      <c r="AF1368" s="5" t="s">
        <v>52</v>
      </c>
      <c r="AG1368" s="5" t="s">
        <v>52</v>
      </c>
      <c r="AH1368" s="5" t="s">
        <v>1232</v>
      </c>
      <c r="AI1368" s="5" t="s">
        <v>12567</v>
      </c>
      <c r="AJ1368" s="5" t="s">
        <v>12576</v>
      </c>
      <c r="AK1368" s="5" t="s">
        <v>162</v>
      </c>
    </row>
    <row r="1369" ht="15.75" customHeight="1">
      <c r="A1369" s="5" t="s">
        <v>12577</v>
      </c>
      <c r="B1369" s="5" t="s">
        <v>4346</v>
      </c>
      <c r="C1369" s="5" t="s">
        <v>12578</v>
      </c>
      <c r="D1369" s="6">
        <v>43754.0</v>
      </c>
      <c r="E1369" s="5">
        <v>102155.0</v>
      </c>
      <c r="F1369" s="5">
        <v>46434.0</v>
      </c>
      <c r="G1369" s="5" t="s">
        <v>435</v>
      </c>
      <c r="H1369" s="5" t="s">
        <v>1792</v>
      </c>
      <c r="I1369" s="5" t="s">
        <v>12579</v>
      </c>
      <c r="J1369" s="5" t="s">
        <v>424</v>
      </c>
      <c r="K1369" s="5" t="s">
        <v>12580</v>
      </c>
      <c r="L1369" s="5" t="s">
        <v>12581</v>
      </c>
      <c r="M1369" s="5" t="s">
        <v>12582</v>
      </c>
      <c r="N1369" s="5">
        <v>37214.0</v>
      </c>
      <c r="O1369" s="5">
        <v>2.0</v>
      </c>
      <c r="P1369" s="5" t="s">
        <v>12583</v>
      </c>
      <c r="Q1369" s="5" t="s">
        <v>12584</v>
      </c>
      <c r="R1369" s="5">
        <v>4403.0</v>
      </c>
      <c r="S1369" s="5" t="s">
        <v>92</v>
      </c>
      <c r="T1369" s="5">
        <v>1.0</v>
      </c>
      <c r="U1369" s="5" t="s">
        <v>70</v>
      </c>
      <c r="V1369" s="5" t="s">
        <v>12585</v>
      </c>
      <c r="W1369" s="5" t="s">
        <v>71</v>
      </c>
      <c r="X1369" s="5" t="s">
        <v>52</v>
      </c>
      <c r="Y1369" s="5" t="s">
        <v>12586</v>
      </c>
      <c r="Z1369" s="5" t="s">
        <v>12587</v>
      </c>
      <c r="AA1369" s="5" t="s">
        <v>119</v>
      </c>
      <c r="AB1369" s="5" t="s">
        <v>283</v>
      </c>
      <c r="AC1369" s="5" t="s">
        <v>398</v>
      </c>
      <c r="AD1369" s="5" t="s">
        <v>399</v>
      </c>
      <c r="AE1369" s="5" t="s">
        <v>400</v>
      </c>
      <c r="AF1369" s="5" t="s">
        <v>401</v>
      </c>
      <c r="AG1369" s="5">
        <v>23502.0</v>
      </c>
      <c r="AH1369" s="5" t="s">
        <v>402</v>
      </c>
      <c r="AI1369" s="5" t="s">
        <v>4346</v>
      </c>
      <c r="AJ1369" s="5" t="s">
        <v>12581</v>
      </c>
      <c r="AK1369" s="5" t="s">
        <v>655</v>
      </c>
    </row>
    <row r="1370" ht="15.75" customHeight="1">
      <c r="A1370" s="5" t="s">
        <v>12588</v>
      </c>
      <c r="B1370" s="5" t="s">
        <v>11549</v>
      </c>
      <c r="C1370" s="5" t="s">
        <v>102</v>
      </c>
      <c r="D1370" s="6">
        <v>43754.0</v>
      </c>
      <c r="E1370" s="5">
        <v>13820.0</v>
      </c>
      <c r="F1370" s="5">
        <v>6282.0</v>
      </c>
      <c r="G1370" s="5" t="s">
        <v>963</v>
      </c>
      <c r="H1370" s="5" t="s">
        <v>189</v>
      </c>
      <c r="I1370" s="5" t="s">
        <v>12589</v>
      </c>
      <c r="J1370" s="5" t="s">
        <v>965</v>
      </c>
      <c r="K1370" s="5" t="s">
        <v>12590</v>
      </c>
      <c r="L1370" s="5" t="s">
        <v>11552</v>
      </c>
      <c r="M1370" s="5" t="s">
        <v>102</v>
      </c>
      <c r="N1370" s="5">
        <v>60004.0</v>
      </c>
      <c r="O1370" s="5">
        <v>1.0</v>
      </c>
      <c r="P1370" s="5" t="s">
        <v>12591</v>
      </c>
      <c r="Q1370" s="5">
        <v>2210.0</v>
      </c>
      <c r="R1370" s="5">
        <v>300.0</v>
      </c>
      <c r="S1370" s="5" t="s">
        <v>196</v>
      </c>
      <c r="T1370" s="5">
        <v>11.0</v>
      </c>
      <c r="U1370" s="5" t="s">
        <v>93</v>
      </c>
      <c r="V1370" s="5" t="s">
        <v>12592</v>
      </c>
      <c r="W1370" s="5" t="s">
        <v>52</v>
      </c>
      <c r="X1370" s="5" t="s">
        <v>52</v>
      </c>
      <c r="Y1370" s="5" t="s">
        <v>12593</v>
      </c>
      <c r="Z1370" s="5" t="s">
        <v>12594</v>
      </c>
      <c r="AA1370" s="5" t="s">
        <v>260</v>
      </c>
      <c r="AB1370" s="5" t="s">
        <v>52</v>
      </c>
      <c r="AC1370" s="5" t="s">
        <v>216</v>
      </c>
      <c r="AD1370" s="5" t="s">
        <v>217</v>
      </c>
      <c r="AE1370" s="5" t="s">
        <v>218</v>
      </c>
      <c r="AF1370" s="5" t="s">
        <v>52</v>
      </c>
      <c r="AG1370" s="5" t="s">
        <v>52</v>
      </c>
      <c r="AH1370" s="5" t="s">
        <v>52</v>
      </c>
      <c r="AI1370" s="5" t="s">
        <v>11557</v>
      </c>
      <c r="AJ1370" s="5" t="s">
        <v>11558</v>
      </c>
      <c r="AK1370" s="5" t="s">
        <v>12595</v>
      </c>
    </row>
    <row r="1371" ht="15.75" customHeight="1">
      <c r="A1371" s="5" t="s">
        <v>12596</v>
      </c>
      <c r="B1371" s="5" t="s">
        <v>11549</v>
      </c>
      <c r="C1371" s="5" t="s">
        <v>102</v>
      </c>
      <c r="D1371" s="6">
        <v>43754.0</v>
      </c>
      <c r="E1371" s="5">
        <v>41461.0</v>
      </c>
      <c r="F1371" s="5">
        <v>18846.0</v>
      </c>
      <c r="G1371" s="5" t="s">
        <v>963</v>
      </c>
      <c r="H1371" s="5" t="s">
        <v>189</v>
      </c>
      <c r="I1371" s="5" t="s">
        <v>12589</v>
      </c>
      <c r="J1371" s="5" t="s">
        <v>965</v>
      </c>
      <c r="K1371" s="5" t="s">
        <v>11551</v>
      </c>
      <c r="L1371" s="5" t="s">
        <v>11552</v>
      </c>
      <c r="M1371" s="5" t="s">
        <v>102</v>
      </c>
      <c r="N1371" s="5">
        <v>60004.0</v>
      </c>
      <c r="O1371" s="5">
        <v>1.0</v>
      </c>
      <c r="P1371" s="5" t="s">
        <v>12597</v>
      </c>
      <c r="Q1371" s="5">
        <v>4510.0</v>
      </c>
      <c r="R1371" s="5">
        <v>900.0</v>
      </c>
      <c r="S1371" s="5" t="s">
        <v>196</v>
      </c>
      <c r="T1371" s="5">
        <v>34.0</v>
      </c>
      <c r="U1371" s="5" t="s">
        <v>93</v>
      </c>
      <c r="V1371" s="5" t="s">
        <v>12598</v>
      </c>
      <c r="W1371" s="5" t="s">
        <v>52</v>
      </c>
      <c r="X1371" s="5" t="s">
        <v>52</v>
      </c>
      <c r="Y1371" s="5" t="s">
        <v>12593</v>
      </c>
      <c r="Z1371" s="5" t="s">
        <v>12599</v>
      </c>
      <c r="AA1371" s="5" t="s">
        <v>260</v>
      </c>
      <c r="AB1371" s="5" t="s">
        <v>52</v>
      </c>
      <c r="AC1371" s="5" t="s">
        <v>216</v>
      </c>
      <c r="AD1371" s="5" t="s">
        <v>217</v>
      </c>
      <c r="AE1371" s="5" t="s">
        <v>218</v>
      </c>
      <c r="AF1371" s="5" t="s">
        <v>52</v>
      </c>
      <c r="AG1371" s="5" t="s">
        <v>52</v>
      </c>
      <c r="AH1371" s="5" t="s">
        <v>52</v>
      </c>
      <c r="AI1371" s="5" t="s">
        <v>11557</v>
      </c>
      <c r="AJ1371" s="5" t="s">
        <v>11558</v>
      </c>
      <c r="AK1371" s="5" t="s">
        <v>11559</v>
      </c>
    </row>
    <row r="1372" ht="15.75" customHeight="1">
      <c r="A1372" s="5" t="s">
        <v>12600</v>
      </c>
      <c r="B1372" s="5" t="s">
        <v>12601</v>
      </c>
      <c r="C1372" s="5" t="s">
        <v>12602</v>
      </c>
      <c r="D1372" s="6">
        <v>43754.0</v>
      </c>
      <c r="E1372" s="5">
        <v>39414.0</v>
      </c>
      <c r="F1372" s="5">
        <v>17915.0</v>
      </c>
      <c r="G1372" s="5" t="s">
        <v>579</v>
      </c>
      <c r="H1372" s="5" t="s">
        <v>1792</v>
      </c>
      <c r="I1372" s="5" t="s">
        <v>11016</v>
      </c>
      <c r="J1372" s="5" t="s">
        <v>581</v>
      </c>
      <c r="K1372" s="5" t="s">
        <v>494</v>
      </c>
      <c r="L1372" s="5" t="s">
        <v>12603</v>
      </c>
      <c r="M1372" s="5" t="s">
        <v>12604</v>
      </c>
      <c r="N1372" s="5">
        <v>30334.0</v>
      </c>
      <c r="O1372" s="5">
        <v>4.0</v>
      </c>
      <c r="P1372" s="5" t="s">
        <v>12605</v>
      </c>
      <c r="Q1372" s="5" t="s">
        <v>498</v>
      </c>
      <c r="R1372" s="5">
        <v>12.0</v>
      </c>
      <c r="S1372" s="5" t="s">
        <v>53</v>
      </c>
      <c r="T1372" s="5">
        <v>140.0</v>
      </c>
      <c r="U1372" s="5" t="s">
        <v>70</v>
      </c>
      <c r="V1372" s="5" t="s">
        <v>12606</v>
      </c>
      <c r="W1372" s="5" t="s">
        <v>71</v>
      </c>
      <c r="X1372" s="5" t="s">
        <v>52</v>
      </c>
      <c r="Y1372" s="5" t="s">
        <v>12607</v>
      </c>
      <c r="Z1372" s="5" t="s">
        <v>12608</v>
      </c>
      <c r="AA1372" s="5" t="s">
        <v>200</v>
      </c>
      <c r="AB1372" s="5" t="s">
        <v>52</v>
      </c>
      <c r="AC1372" s="5" t="s">
        <v>72</v>
      </c>
      <c r="AD1372" s="5" t="s">
        <v>73</v>
      </c>
      <c r="AE1372" s="5" t="s">
        <v>74</v>
      </c>
      <c r="AF1372" s="5" t="s">
        <v>75</v>
      </c>
      <c r="AG1372" s="5" t="s">
        <v>76</v>
      </c>
      <c r="AH1372" s="5" t="s">
        <v>77</v>
      </c>
      <c r="AI1372" s="5" t="s">
        <v>12601</v>
      </c>
      <c r="AJ1372" s="5" t="s">
        <v>12609</v>
      </c>
      <c r="AK1372" s="5" t="s">
        <v>1573</v>
      </c>
    </row>
    <row r="1373" ht="15.75" customHeight="1">
      <c r="A1373" s="5" t="s">
        <v>12610</v>
      </c>
      <c r="B1373" s="5" t="s">
        <v>12611</v>
      </c>
      <c r="C1373" s="5" t="s">
        <v>5359</v>
      </c>
      <c r="D1373" s="6">
        <v>43752.0</v>
      </c>
      <c r="E1373" s="5">
        <v>55616.0</v>
      </c>
      <c r="F1373" s="5">
        <v>25280.0</v>
      </c>
      <c r="G1373" s="5" t="s">
        <v>870</v>
      </c>
      <c r="H1373" s="5" t="s">
        <v>45</v>
      </c>
      <c r="I1373" s="5" t="s">
        <v>5037</v>
      </c>
      <c r="J1373" s="5" t="s">
        <v>872</v>
      </c>
      <c r="K1373" s="5" t="s">
        <v>12612</v>
      </c>
      <c r="L1373" s="5" t="s">
        <v>12613</v>
      </c>
      <c r="M1373" s="5" t="s">
        <v>12155</v>
      </c>
      <c r="N1373" s="5">
        <v>33306.0</v>
      </c>
      <c r="O1373" s="5">
        <v>1.0</v>
      </c>
      <c r="P1373" s="5" t="s">
        <v>12614</v>
      </c>
      <c r="Q1373" s="5">
        <v>4510.0</v>
      </c>
      <c r="R1373" s="5">
        <v>1432.0</v>
      </c>
      <c r="S1373" s="5" t="s">
        <v>115</v>
      </c>
      <c r="T1373" s="5">
        <v>0.0</v>
      </c>
      <c r="U1373" s="5" t="s">
        <v>52</v>
      </c>
      <c r="V1373" s="5" t="s">
        <v>12615</v>
      </c>
      <c r="W1373" s="5" t="s">
        <v>52</v>
      </c>
      <c r="X1373" s="5" t="s">
        <v>52</v>
      </c>
      <c r="Y1373" s="5" t="s">
        <v>5326</v>
      </c>
      <c r="Z1373" s="5" t="s">
        <v>12616</v>
      </c>
      <c r="AA1373" s="5" t="s">
        <v>5043</v>
      </c>
      <c r="AB1373" s="5" t="s">
        <v>52</v>
      </c>
      <c r="AC1373" s="5" t="s">
        <v>181</v>
      </c>
      <c r="AD1373" s="5" t="s">
        <v>182</v>
      </c>
      <c r="AE1373" s="5" t="s">
        <v>183</v>
      </c>
      <c r="AF1373" s="5" t="s">
        <v>52</v>
      </c>
      <c r="AG1373" s="5" t="s">
        <v>52</v>
      </c>
      <c r="AH1373" s="5" t="s">
        <v>184</v>
      </c>
      <c r="AI1373" s="5" t="s">
        <v>12611</v>
      </c>
      <c r="AJ1373" s="5" t="s">
        <v>12613</v>
      </c>
      <c r="AK1373" s="5" t="s">
        <v>11123</v>
      </c>
    </row>
    <row r="1374" ht="15.75" customHeight="1">
      <c r="A1374" s="5" t="s">
        <v>12617</v>
      </c>
      <c r="B1374" s="5" t="s">
        <v>12618</v>
      </c>
      <c r="C1374" s="5" t="s">
        <v>12619</v>
      </c>
      <c r="D1374" s="6">
        <v>43746.0</v>
      </c>
      <c r="E1374" s="5">
        <v>1756.0</v>
      </c>
      <c r="F1374" s="5">
        <v>798.0</v>
      </c>
      <c r="G1374" s="5" t="s">
        <v>170</v>
      </c>
      <c r="H1374" s="5" t="s">
        <v>45</v>
      </c>
      <c r="I1374" s="5" t="s">
        <v>12620</v>
      </c>
      <c r="J1374" s="5" t="s">
        <v>170</v>
      </c>
      <c r="K1374" s="5" t="s">
        <v>12621</v>
      </c>
      <c r="L1374" s="5" t="s">
        <v>12622</v>
      </c>
      <c r="M1374" s="5" t="s">
        <v>12623</v>
      </c>
      <c r="N1374" s="5" t="s">
        <v>52</v>
      </c>
      <c r="O1374" s="5">
        <v>1.0</v>
      </c>
      <c r="P1374" s="5" t="s">
        <v>12624</v>
      </c>
      <c r="Q1374" s="5" t="s">
        <v>211</v>
      </c>
      <c r="R1374" s="5">
        <v>77.0</v>
      </c>
      <c r="S1374" s="5" t="s">
        <v>69</v>
      </c>
      <c r="T1374" s="5">
        <v>0.0</v>
      </c>
      <c r="U1374" s="5" t="s">
        <v>52</v>
      </c>
      <c r="V1374" s="5" t="s">
        <v>12625</v>
      </c>
      <c r="W1374" s="5" t="s">
        <v>55</v>
      </c>
      <c r="X1374" s="5" t="s">
        <v>12626</v>
      </c>
      <c r="Y1374" s="5" t="s">
        <v>11870</v>
      </c>
      <c r="Z1374" s="5" t="s">
        <v>12627</v>
      </c>
      <c r="AA1374" s="5" t="s">
        <v>1734</v>
      </c>
      <c r="AB1374" s="5" t="s">
        <v>52</v>
      </c>
      <c r="AC1374" s="5" t="s">
        <v>12628</v>
      </c>
      <c r="AD1374" s="5" t="s">
        <v>52</v>
      </c>
      <c r="AE1374" s="5" t="s">
        <v>52</v>
      </c>
      <c r="AF1374" s="5" t="s">
        <v>52</v>
      </c>
      <c r="AG1374" s="5" t="s">
        <v>52</v>
      </c>
      <c r="AH1374" s="5" t="s">
        <v>52</v>
      </c>
      <c r="AI1374" s="5" t="s">
        <v>102</v>
      </c>
      <c r="AJ1374" s="5" t="s">
        <v>102</v>
      </c>
      <c r="AK1374" s="5" t="s">
        <v>525</v>
      </c>
    </row>
    <row r="1375" ht="15.75" customHeight="1">
      <c r="A1375" s="5" t="s">
        <v>12629</v>
      </c>
      <c r="B1375" s="5" t="s">
        <v>1144</v>
      </c>
      <c r="C1375" s="5" t="s">
        <v>204</v>
      </c>
      <c r="D1375" s="6">
        <v>43744.0</v>
      </c>
      <c r="E1375" s="5">
        <v>94248.0</v>
      </c>
      <c r="F1375" s="5">
        <v>42840.0</v>
      </c>
      <c r="G1375" s="5" t="s">
        <v>188</v>
      </c>
      <c r="H1375" s="5" t="s">
        <v>205</v>
      </c>
      <c r="I1375" s="5" t="s">
        <v>12630</v>
      </c>
      <c r="J1375" s="5" t="s">
        <v>191</v>
      </c>
      <c r="K1375" s="5" t="s">
        <v>12631</v>
      </c>
      <c r="L1375" s="5" t="s">
        <v>12632</v>
      </c>
      <c r="M1375" s="5" t="s">
        <v>12633</v>
      </c>
      <c r="N1375" s="5" t="s">
        <v>9789</v>
      </c>
      <c r="O1375" s="5">
        <v>2.0</v>
      </c>
      <c r="P1375" s="5" t="s">
        <v>12634</v>
      </c>
      <c r="Q1375" s="5" t="s">
        <v>2195</v>
      </c>
      <c r="R1375" s="5">
        <v>1680.0</v>
      </c>
      <c r="S1375" s="5" t="s">
        <v>115</v>
      </c>
      <c r="T1375" s="5">
        <v>0.0</v>
      </c>
      <c r="U1375" s="5" t="s">
        <v>52</v>
      </c>
      <c r="V1375" s="5" t="s">
        <v>12635</v>
      </c>
      <c r="W1375" s="5" t="s">
        <v>52</v>
      </c>
      <c r="X1375" s="5" t="s">
        <v>52</v>
      </c>
      <c r="Y1375" s="5" t="s">
        <v>12636</v>
      </c>
      <c r="Z1375" s="5" t="s">
        <v>12637</v>
      </c>
      <c r="AA1375" s="5" t="s">
        <v>59</v>
      </c>
      <c r="AB1375" s="5" t="s">
        <v>52</v>
      </c>
      <c r="AC1375" s="5" t="s">
        <v>181</v>
      </c>
      <c r="AD1375" s="5" t="s">
        <v>182</v>
      </c>
      <c r="AE1375" s="5" t="s">
        <v>183</v>
      </c>
      <c r="AF1375" s="5" t="s">
        <v>52</v>
      </c>
      <c r="AG1375" s="5" t="s">
        <v>52</v>
      </c>
      <c r="AH1375" s="5" t="s">
        <v>184</v>
      </c>
      <c r="AI1375" s="5" t="s">
        <v>1144</v>
      </c>
      <c r="AJ1375" s="5" t="s">
        <v>12632</v>
      </c>
      <c r="AK1375" s="5" t="s">
        <v>9795</v>
      </c>
    </row>
    <row r="1376" ht="15.75" customHeight="1">
      <c r="A1376" s="5" t="s">
        <v>12638</v>
      </c>
      <c r="B1376" s="5" t="s">
        <v>168</v>
      </c>
      <c r="C1376" s="5" t="s">
        <v>1612</v>
      </c>
      <c r="D1376" s="6">
        <v>43742.0</v>
      </c>
      <c r="E1376" s="5">
        <v>33330.0</v>
      </c>
      <c r="F1376" s="5">
        <v>15150.0</v>
      </c>
      <c r="G1376" s="5" t="s">
        <v>4585</v>
      </c>
      <c r="H1376" s="5" t="s">
        <v>171</v>
      </c>
      <c r="I1376" s="5" t="s">
        <v>12639</v>
      </c>
      <c r="J1376" s="5" t="s">
        <v>274</v>
      </c>
      <c r="K1376" s="5" t="s">
        <v>3109</v>
      </c>
      <c r="L1376" s="5" t="s">
        <v>12266</v>
      </c>
      <c r="M1376" s="5" t="s">
        <v>12118</v>
      </c>
      <c r="N1376" s="5" t="s">
        <v>52</v>
      </c>
      <c r="O1376" s="5">
        <v>1.0</v>
      </c>
      <c r="P1376" s="5" t="s">
        <v>12640</v>
      </c>
      <c r="Q1376" s="5">
        <v>4510.0</v>
      </c>
      <c r="R1376" s="5">
        <v>13280.0</v>
      </c>
      <c r="S1376" s="5" t="s">
        <v>115</v>
      </c>
      <c r="T1376" s="5">
        <v>0.0</v>
      </c>
      <c r="U1376" s="5" t="s">
        <v>52</v>
      </c>
      <c r="V1376" s="5" t="s">
        <v>12641</v>
      </c>
      <c r="W1376" s="5" t="s">
        <v>52</v>
      </c>
      <c r="X1376" s="5" t="s">
        <v>52</v>
      </c>
      <c r="Y1376" s="5" t="s">
        <v>8804</v>
      </c>
      <c r="Z1376" s="5" t="s">
        <v>12642</v>
      </c>
      <c r="AA1376" s="5" t="s">
        <v>162</v>
      </c>
      <c r="AB1376" s="5" t="s">
        <v>52</v>
      </c>
      <c r="AC1376" s="5" t="s">
        <v>181</v>
      </c>
      <c r="AD1376" s="5" t="s">
        <v>182</v>
      </c>
      <c r="AE1376" s="5" t="s">
        <v>183</v>
      </c>
      <c r="AF1376" s="5" t="s">
        <v>52</v>
      </c>
      <c r="AG1376" s="5" t="s">
        <v>52</v>
      </c>
      <c r="AH1376" s="5" t="s">
        <v>184</v>
      </c>
      <c r="AI1376" s="5" t="s">
        <v>168</v>
      </c>
      <c r="AJ1376" s="5" t="s">
        <v>12266</v>
      </c>
      <c r="AK1376" s="5" t="s">
        <v>185</v>
      </c>
    </row>
    <row r="1377" ht="15.75" customHeight="1">
      <c r="A1377" s="5" t="s">
        <v>12643</v>
      </c>
      <c r="B1377" s="5" t="s">
        <v>12480</v>
      </c>
      <c r="C1377" s="5" t="s">
        <v>12481</v>
      </c>
      <c r="D1377" s="6">
        <v>43741.0</v>
      </c>
      <c r="E1377" s="5">
        <v>7135.0</v>
      </c>
      <c r="F1377" s="5">
        <v>3243.0</v>
      </c>
      <c r="G1377" s="5" t="s">
        <v>719</v>
      </c>
      <c r="H1377" s="5" t="s">
        <v>149</v>
      </c>
      <c r="I1377" s="5" t="s">
        <v>12644</v>
      </c>
      <c r="J1377" s="5" t="s">
        <v>274</v>
      </c>
      <c r="K1377" s="5" t="s">
        <v>12483</v>
      </c>
      <c r="L1377" s="5" t="s">
        <v>12552</v>
      </c>
      <c r="M1377" s="5" t="s">
        <v>12485</v>
      </c>
      <c r="N1377" s="5">
        <v>10003.0</v>
      </c>
      <c r="O1377" s="5">
        <v>1.0</v>
      </c>
      <c r="P1377" s="5" t="s">
        <v>12645</v>
      </c>
      <c r="Q1377" s="5" t="s">
        <v>11204</v>
      </c>
      <c r="R1377" s="5">
        <v>593.0</v>
      </c>
      <c r="S1377" s="5" t="s">
        <v>69</v>
      </c>
      <c r="T1377" s="5">
        <v>0.0</v>
      </c>
      <c r="U1377" s="5" t="s">
        <v>52</v>
      </c>
      <c r="V1377" s="5" t="s">
        <v>12646</v>
      </c>
      <c r="W1377" s="5" t="s">
        <v>55</v>
      </c>
      <c r="X1377" s="5" t="s">
        <v>12647</v>
      </c>
      <c r="Y1377" s="5" t="s">
        <v>5377</v>
      </c>
      <c r="Z1377" s="5" t="s">
        <v>12648</v>
      </c>
      <c r="AA1377" s="5" t="s">
        <v>730</v>
      </c>
      <c r="AB1377" s="5" t="s">
        <v>52</v>
      </c>
      <c r="AC1377" s="5" t="s">
        <v>12490</v>
      </c>
      <c r="AD1377" s="5" t="s">
        <v>12491</v>
      </c>
      <c r="AE1377" s="5" t="s">
        <v>52</v>
      </c>
      <c r="AF1377" s="5" t="s">
        <v>52</v>
      </c>
      <c r="AG1377" s="5" t="s">
        <v>52</v>
      </c>
      <c r="AH1377" s="5" t="s">
        <v>52</v>
      </c>
      <c r="AI1377" s="5" t="s">
        <v>12480</v>
      </c>
      <c r="AJ1377" s="5" t="s">
        <v>12552</v>
      </c>
      <c r="AK1377" s="5" t="s">
        <v>12492</v>
      </c>
    </row>
    <row r="1378" ht="15.75" customHeight="1">
      <c r="A1378" s="5" t="s">
        <v>12649</v>
      </c>
      <c r="B1378" s="5" t="s">
        <v>10111</v>
      </c>
      <c r="C1378" s="5" t="s">
        <v>204</v>
      </c>
      <c r="D1378" s="6">
        <v>43730.0</v>
      </c>
      <c r="E1378" s="5">
        <v>47392.0</v>
      </c>
      <c r="F1378" s="5">
        <v>21542.0</v>
      </c>
      <c r="G1378" s="5" t="s">
        <v>188</v>
      </c>
      <c r="H1378" s="5" t="s">
        <v>205</v>
      </c>
      <c r="I1378" s="5" t="s">
        <v>12650</v>
      </c>
      <c r="J1378" s="5" t="s">
        <v>191</v>
      </c>
      <c r="K1378" s="5" t="s">
        <v>48</v>
      </c>
      <c r="L1378" s="5" t="s">
        <v>12651</v>
      </c>
      <c r="M1378" s="5" t="s">
        <v>12633</v>
      </c>
      <c r="N1378" s="5">
        <v>928.0</v>
      </c>
      <c r="O1378" s="5">
        <v>1.0</v>
      </c>
      <c r="P1378" s="5" t="s">
        <v>12652</v>
      </c>
      <c r="Q1378" s="5">
        <v>4510.0</v>
      </c>
      <c r="R1378" s="5">
        <v>3168.0</v>
      </c>
      <c r="S1378" s="5" t="s">
        <v>115</v>
      </c>
      <c r="T1378" s="5">
        <v>0.0</v>
      </c>
      <c r="U1378" s="5" t="s">
        <v>52</v>
      </c>
      <c r="V1378" s="5" t="s">
        <v>12653</v>
      </c>
      <c r="W1378" s="5" t="s">
        <v>52</v>
      </c>
      <c r="X1378" s="5" t="s">
        <v>52</v>
      </c>
      <c r="Y1378" s="5" t="s">
        <v>12654</v>
      </c>
      <c r="Z1378" s="5" t="s">
        <v>12655</v>
      </c>
      <c r="AA1378" s="5" t="s">
        <v>235</v>
      </c>
      <c r="AB1378" s="5" t="s">
        <v>52</v>
      </c>
      <c r="AC1378" s="5" t="s">
        <v>181</v>
      </c>
      <c r="AD1378" s="5" t="s">
        <v>182</v>
      </c>
      <c r="AE1378" s="5" t="s">
        <v>183</v>
      </c>
      <c r="AF1378" s="5" t="s">
        <v>52</v>
      </c>
      <c r="AG1378" s="5" t="s">
        <v>52</v>
      </c>
      <c r="AH1378" s="5" t="s">
        <v>184</v>
      </c>
      <c r="AI1378" s="5" t="s">
        <v>10111</v>
      </c>
      <c r="AJ1378" s="5" t="s">
        <v>12656</v>
      </c>
      <c r="AK1378" s="5" t="s">
        <v>9795</v>
      </c>
    </row>
    <row r="1379" ht="15.75" customHeight="1">
      <c r="A1379" s="5" t="s">
        <v>12657</v>
      </c>
      <c r="B1379" s="5" t="s">
        <v>12658</v>
      </c>
      <c r="C1379" s="5" t="s">
        <v>204</v>
      </c>
      <c r="D1379" s="6">
        <v>43730.0</v>
      </c>
      <c r="E1379" s="5">
        <v>47102.0</v>
      </c>
      <c r="F1379" s="5">
        <v>21410.0</v>
      </c>
      <c r="G1379" s="5" t="s">
        <v>188</v>
      </c>
      <c r="H1379" s="5" t="s">
        <v>205</v>
      </c>
      <c r="I1379" s="5" t="s">
        <v>12650</v>
      </c>
      <c r="J1379" s="5" t="s">
        <v>191</v>
      </c>
      <c r="K1379" s="5" t="s">
        <v>4112</v>
      </c>
      <c r="L1379" s="5" t="s">
        <v>12659</v>
      </c>
      <c r="M1379" s="5" t="s">
        <v>12633</v>
      </c>
      <c r="N1379" s="5">
        <v>667.0</v>
      </c>
      <c r="O1379" s="5">
        <v>1.0</v>
      </c>
      <c r="P1379" s="5" t="s">
        <v>12660</v>
      </c>
      <c r="Q1379" s="5">
        <v>4510.0</v>
      </c>
      <c r="R1379" s="5">
        <v>2148.0</v>
      </c>
      <c r="S1379" s="5" t="s">
        <v>115</v>
      </c>
      <c r="T1379" s="5">
        <v>0.0</v>
      </c>
      <c r="U1379" s="5" t="s">
        <v>52</v>
      </c>
      <c r="V1379" s="5" t="s">
        <v>12661</v>
      </c>
      <c r="W1379" s="5" t="s">
        <v>52</v>
      </c>
      <c r="X1379" s="5" t="s">
        <v>52</v>
      </c>
      <c r="Y1379" s="5" t="s">
        <v>12654</v>
      </c>
      <c r="Z1379" s="5" t="s">
        <v>12662</v>
      </c>
      <c r="AA1379" s="5" t="s">
        <v>235</v>
      </c>
      <c r="AB1379" s="5" t="s">
        <v>52</v>
      </c>
      <c r="AC1379" s="5" t="s">
        <v>181</v>
      </c>
      <c r="AD1379" s="5" t="s">
        <v>182</v>
      </c>
      <c r="AE1379" s="5" t="s">
        <v>183</v>
      </c>
      <c r="AF1379" s="5" t="s">
        <v>52</v>
      </c>
      <c r="AG1379" s="5" t="s">
        <v>52</v>
      </c>
      <c r="AH1379" s="5" t="s">
        <v>184</v>
      </c>
      <c r="AI1379" s="5" t="s">
        <v>12658</v>
      </c>
      <c r="AJ1379" s="5" t="s">
        <v>12663</v>
      </c>
      <c r="AK1379" s="5" t="s">
        <v>9795</v>
      </c>
    </row>
    <row r="1380" ht="15.75" customHeight="1">
      <c r="A1380" s="5" t="s">
        <v>12664</v>
      </c>
      <c r="B1380" s="5" t="s">
        <v>12665</v>
      </c>
      <c r="C1380" s="5" t="s">
        <v>12666</v>
      </c>
      <c r="D1380" s="6">
        <v>43729.0</v>
      </c>
      <c r="E1380" s="5">
        <v>114409.0</v>
      </c>
      <c r="F1380" s="5">
        <v>52004.0</v>
      </c>
      <c r="G1380" s="5" t="s">
        <v>8441</v>
      </c>
      <c r="H1380" s="5" t="s">
        <v>205</v>
      </c>
      <c r="I1380" s="5" t="s">
        <v>10964</v>
      </c>
      <c r="J1380" s="5" t="s">
        <v>1914</v>
      </c>
      <c r="K1380" s="5" t="s">
        <v>12667</v>
      </c>
      <c r="L1380" s="5" t="s">
        <v>12668</v>
      </c>
      <c r="M1380" s="5" t="s">
        <v>12669</v>
      </c>
      <c r="N1380" s="5">
        <v>949.0</v>
      </c>
      <c r="O1380" s="5">
        <v>2.0</v>
      </c>
      <c r="P1380" s="5" t="s">
        <v>12670</v>
      </c>
      <c r="Q1380" s="5" t="s">
        <v>2195</v>
      </c>
      <c r="R1380" s="5">
        <v>81.0</v>
      </c>
      <c r="S1380" s="5" t="s">
        <v>53</v>
      </c>
      <c r="T1380" s="5">
        <v>84.0</v>
      </c>
      <c r="U1380" s="5" t="s">
        <v>93</v>
      </c>
      <c r="V1380" s="5" t="s">
        <v>12671</v>
      </c>
      <c r="W1380" s="5" t="s">
        <v>52</v>
      </c>
      <c r="X1380" s="5" t="s">
        <v>52</v>
      </c>
      <c r="Y1380" s="5" t="s">
        <v>12672</v>
      </c>
      <c r="Z1380" s="5" t="s">
        <v>12673</v>
      </c>
      <c r="AA1380" s="5" t="s">
        <v>1831</v>
      </c>
      <c r="AB1380" s="5" t="s">
        <v>52</v>
      </c>
      <c r="AC1380" s="5" t="s">
        <v>216</v>
      </c>
      <c r="AD1380" s="5" t="s">
        <v>217</v>
      </c>
      <c r="AE1380" s="5" t="s">
        <v>218</v>
      </c>
      <c r="AF1380" s="5" t="s">
        <v>52</v>
      </c>
      <c r="AG1380" s="5" t="s">
        <v>52</v>
      </c>
      <c r="AH1380" s="5" t="s">
        <v>52</v>
      </c>
      <c r="AI1380" s="5" t="s">
        <v>12665</v>
      </c>
      <c r="AJ1380" s="5" t="s">
        <v>12668</v>
      </c>
      <c r="AK1380" s="5" t="s">
        <v>336</v>
      </c>
    </row>
    <row r="1381" ht="15.75" customHeight="1">
      <c r="A1381" s="5" t="s">
        <v>12674</v>
      </c>
      <c r="B1381" s="5" t="s">
        <v>12675</v>
      </c>
      <c r="C1381" s="5" t="s">
        <v>12676</v>
      </c>
      <c r="D1381" s="6">
        <v>43726.0</v>
      </c>
      <c r="E1381" s="5">
        <v>10525.0</v>
      </c>
      <c r="F1381" s="5">
        <v>4784.0</v>
      </c>
      <c r="G1381" s="5" t="s">
        <v>6227</v>
      </c>
      <c r="H1381" s="5" t="s">
        <v>45</v>
      </c>
      <c r="I1381" s="5" t="s">
        <v>12677</v>
      </c>
      <c r="J1381" s="5" t="s">
        <v>424</v>
      </c>
      <c r="K1381" s="5" t="s">
        <v>12678</v>
      </c>
      <c r="L1381" s="5" t="s">
        <v>12679</v>
      </c>
      <c r="M1381" s="5" t="s">
        <v>12680</v>
      </c>
      <c r="N1381" s="5">
        <v>48875.0</v>
      </c>
      <c r="O1381" s="5">
        <v>1.0</v>
      </c>
      <c r="P1381" s="5" t="s">
        <v>12681</v>
      </c>
      <c r="Q1381" s="5">
        <v>2200.0</v>
      </c>
      <c r="R1381" s="5">
        <v>10.0</v>
      </c>
      <c r="S1381" s="5" t="s">
        <v>53</v>
      </c>
      <c r="T1381" s="5">
        <v>0.0</v>
      </c>
      <c r="U1381" s="5" t="s">
        <v>52</v>
      </c>
      <c r="V1381" s="5" t="s">
        <v>12682</v>
      </c>
      <c r="W1381" s="5" t="s">
        <v>55</v>
      </c>
      <c r="X1381" s="5" t="s">
        <v>12683</v>
      </c>
      <c r="Y1381" s="5">
        <v>9134.0</v>
      </c>
      <c r="Z1381" s="5" t="s">
        <v>12684</v>
      </c>
      <c r="AA1381" s="5" t="s">
        <v>2743</v>
      </c>
      <c r="AB1381" s="5" t="s">
        <v>52</v>
      </c>
      <c r="AC1381" s="5" t="s">
        <v>4164</v>
      </c>
      <c r="AD1381" s="5" t="s">
        <v>4165</v>
      </c>
      <c r="AE1381" s="5" t="s">
        <v>4166</v>
      </c>
      <c r="AF1381" s="5" t="s">
        <v>4167</v>
      </c>
      <c r="AG1381" s="5">
        <v>55347.0</v>
      </c>
      <c r="AH1381" s="5" t="s">
        <v>4168</v>
      </c>
      <c r="AI1381" s="5" t="s">
        <v>102</v>
      </c>
      <c r="AJ1381" s="5" t="s">
        <v>102</v>
      </c>
      <c r="AK1381" s="5" t="s">
        <v>6697</v>
      </c>
    </row>
    <row r="1382" ht="15.75" customHeight="1">
      <c r="A1382" s="5" t="s">
        <v>12685</v>
      </c>
      <c r="B1382" s="5" t="s">
        <v>12686</v>
      </c>
      <c r="C1382" s="5" t="s">
        <v>12687</v>
      </c>
      <c r="D1382" s="6">
        <v>43726.0</v>
      </c>
      <c r="E1382" s="5">
        <v>9689.0</v>
      </c>
      <c r="F1382" s="5">
        <v>4404.0</v>
      </c>
      <c r="G1382" s="5" t="s">
        <v>556</v>
      </c>
      <c r="H1382" s="5" t="s">
        <v>272</v>
      </c>
      <c r="I1382" s="5" t="s">
        <v>12688</v>
      </c>
      <c r="J1382" s="5" t="s">
        <v>558</v>
      </c>
      <c r="K1382" s="5" t="s">
        <v>12689</v>
      </c>
      <c r="L1382" s="5" t="s">
        <v>12690</v>
      </c>
      <c r="M1382" s="5" t="s">
        <v>12691</v>
      </c>
      <c r="N1382" s="5">
        <v>90670.0</v>
      </c>
      <c r="O1382" s="5">
        <v>1.0</v>
      </c>
      <c r="P1382" s="5" t="s">
        <v>12692</v>
      </c>
      <c r="Q1382" s="5" t="s">
        <v>91</v>
      </c>
      <c r="R1382" s="5">
        <v>172.0</v>
      </c>
      <c r="S1382" s="5" t="s">
        <v>53</v>
      </c>
      <c r="T1382" s="5">
        <v>0.0</v>
      </c>
      <c r="U1382" s="5" t="s">
        <v>52</v>
      </c>
      <c r="V1382" s="5" t="s">
        <v>12693</v>
      </c>
      <c r="W1382" s="5" t="s">
        <v>52</v>
      </c>
      <c r="X1382" s="5" t="s">
        <v>52</v>
      </c>
      <c r="Y1382" s="5" t="s">
        <v>12694</v>
      </c>
      <c r="Z1382" s="5" t="s">
        <v>12695</v>
      </c>
      <c r="AA1382" s="5" t="s">
        <v>1426</v>
      </c>
      <c r="AB1382" s="5" t="s">
        <v>52</v>
      </c>
      <c r="AC1382" s="5" t="s">
        <v>3589</v>
      </c>
      <c r="AD1382" s="5" t="s">
        <v>3590</v>
      </c>
      <c r="AE1382" s="5" t="s">
        <v>3591</v>
      </c>
      <c r="AF1382" s="5" t="s">
        <v>52</v>
      </c>
      <c r="AG1382" s="5" t="s">
        <v>52</v>
      </c>
      <c r="AH1382" s="5" t="s">
        <v>3592</v>
      </c>
      <c r="AI1382" s="5" t="s">
        <v>12696</v>
      </c>
      <c r="AJ1382" s="5" t="s">
        <v>12697</v>
      </c>
      <c r="AK1382" s="5" t="s">
        <v>12698</v>
      </c>
    </row>
    <row r="1383" ht="15.75" customHeight="1">
      <c r="A1383" s="5" t="s">
        <v>12699</v>
      </c>
      <c r="B1383" s="5" t="s">
        <v>12700</v>
      </c>
      <c r="C1383" s="5" t="s">
        <v>12701</v>
      </c>
      <c r="D1383" s="6">
        <v>43725.0</v>
      </c>
      <c r="E1383" s="5">
        <v>231163.0</v>
      </c>
      <c r="F1383" s="5">
        <v>105074.0</v>
      </c>
      <c r="G1383" s="5" t="s">
        <v>226</v>
      </c>
      <c r="H1383" s="5" t="s">
        <v>149</v>
      </c>
      <c r="I1383" s="5" t="s">
        <v>12702</v>
      </c>
      <c r="J1383" s="5" t="s">
        <v>228</v>
      </c>
      <c r="K1383" s="5" t="s">
        <v>12703</v>
      </c>
      <c r="L1383" s="5" t="s">
        <v>12704</v>
      </c>
      <c r="M1383" s="5" t="s">
        <v>12705</v>
      </c>
      <c r="N1383" s="5" t="s">
        <v>52</v>
      </c>
      <c r="O1383" s="5">
        <v>4.0</v>
      </c>
      <c r="P1383" s="5" t="s">
        <v>12706</v>
      </c>
      <c r="Q1383" s="5" t="s">
        <v>4280</v>
      </c>
      <c r="R1383" s="5">
        <v>103.0</v>
      </c>
      <c r="S1383" s="5" t="s">
        <v>53</v>
      </c>
      <c r="T1383" s="5">
        <v>0.0</v>
      </c>
      <c r="U1383" s="5" t="s">
        <v>70</v>
      </c>
      <c r="V1383" s="5" t="s">
        <v>12707</v>
      </c>
      <c r="W1383" s="5" t="s">
        <v>52</v>
      </c>
      <c r="X1383" s="5" t="s">
        <v>52</v>
      </c>
      <c r="Y1383" s="5" t="s">
        <v>12708</v>
      </c>
      <c r="Z1383" s="5" t="s">
        <v>12709</v>
      </c>
      <c r="AA1383" s="5" t="s">
        <v>180</v>
      </c>
      <c r="AB1383" s="5" t="s">
        <v>52</v>
      </c>
      <c r="AC1383" s="5" t="s">
        <v>5289</v>
      </c>
      <c r="AD1383" s="5" t="s">
        <v>5290</v>
      </c>
      <c r="AE1383" s="5" t="s">
        <v>5291</v>
      </c>
      <c r="AF1383" s="5" t="s">
        <v>52</v>
      </c>
      <c r="AG1383" s="5" t="s">
        <v>52</v>
      </c>
      <c r="AH1383" s="5" t="s">
        <v>52</v>
      </c>
      <c r="AI1383" s="5" t="s">
        <v>12700</v>
      </c>
      <c r="AJ1383" s="5" t="s">
        <v>12704</v>
      </c>
      <c r="AK1383" s="5" t="s">
        <v>12710</v>
      </c>
    </row>
    <row r="1384" ht="15.75" customHeight="1">
      <c r="A1384" s="5" t="s">
        <v>12711</v>
      </c>
      <c r="B1384" s="5" t="s">
        <v>10111</v>
      </c>
      <c r="C1384" s="5" t="s">
        <v>204</v>
      </c>
      <c r="D1384" s="6">
        <v>43723.0</v>
      </c>
      <c r="E1384" s="5">
        <v>86599.0</v>
      </c>
      <c r="F1384" s="5">
        <v>39363.0</v>
      </c>
      <c r="G1384" s="5" t="s">
        <v>188</v>
      </c>
      <c r="H1384" s="5" t="s">
        <v>205</v>
      </c>
      <c r="I1384" s="5" t="s">
        <v>9507</v>
      </c>
      <c r="J1384" s="5" t="s">
        <v>191</v>
      </c>
      <c r="K1384" s="5" t="s">
        <v>12712</v>
      </c>
      <c r="L1384" s="5" t="s">
        <v>12317</v>
      </c>
      <c r="M1384" s="5" t="s">
        <v>12633</v>
      </c>
      <c r="N1384" s="5">
        <v>928.0</v>
      </c>
      <c r="O1384" s="5">
        <v>2.0</v>
      </c>
      <c r="P1384" s="5" t="s">
        <v>12713</v>
      </c>
      <c r="Q1384" s="5" t="s">
        <v>2195</v>
      </c>
      <c r="R1384" s="5">
        <v>7029.0</v>
      </c>
      <c r="S1384" s="5" t="s">
        <v>115</v>
      </c>
      <c r="T1384" s="5">
        <v>0.0</v>
      </c>
      <c r="U1384" s="5" t="s">
        <v>52</v>
      </c>
      <c r="V1384" s="5" t="s">
        <v>12714</v>
      </c>
      <c r="W1384" s="5" t="s">
        <v>52</v>
      </c>
      <c r="X1384" s="5" t="s">
        <v>52</v>
      </c>
      <c r="Y1384" s="5" t="s">
        <v>12715</v>
      </c>
      <c r="Z1384" s="5" t="s">
        <v>12716</v>
      </c>
      <c r="AA1384" s="5" t="s">
        <v>235</v>
      </c>
      <c r="AB1384" s="5" t="s">
        <v>52</v>
      </c>
      <c r="AC1384" s="5" t="s">
        <v>181</v>
      </c>
      <c r="AD1384" s="5" t="s">
        <v>182</v>
      </c>
      <c r="AE1384" s="5" t="s">
        <v>183</v>
      </c>
      <c r="AF1384" s="5" t="s">
        <v>52</v>
      </c>
      <c r="AG1384" s="5" t="s">
        <v>52</v>
      </c>
      <c r="AH1384" s="5" t="s">
        <v>184</v>
      </c>
      <c r="AI1384" s="5" t="s">
        <v>10111</v>
      </c>
      <c r="AJ1384" s="5" t="s">
        <v>12317</v>
      </c>
      <c r="AK1384" s="5" t="s">
        <v>9795</v>
      </c>
    </row>
    <row r="1385" ht="15.75" customHeight="1">
      <c r="A1385" s="5" t="s">
        <v>12717</v>
      </c>
      <c r="B1385" s="5" t="s">
        <v>12665</v>
      </c>
      <c r="C1385" s="5" t="s">
        <v>12666</v>
      </c>
      <c r="D1385" s="6">
        <v>43722.0</v>
      </c>
      <c r="E1385" s="5">
        <v>122212.0</v>
      </c>
      <c r="F1385" s="5">
        <v>55551.0</v>
      </c>
      <c r="G1385" s="5" t="s">
        <v>8441</v>
      </c>
      <c r="H1385" s="5" t="s">
        <v>205</v>
      </c>
      <c r="I1385" s="5" t="s">
        <v>12718</v>
      </c>
      <c r="J1385" s="5" t="s">
        <v>1914</v>
      </c>
      <c r="K1385" s="5" t="s">
        <v>12719</v>
      </c>
      <c r="L1385" s="5" t="s">
        <v>12668</v>
      </c>
      <c r="M1385" s="5" t="s">
        <v>12669</v>
      </c>
      <c r="N1385" s="5">
        <v>949.0</v>
      </c>
      <c r="O1385" s="5">
        <v>2.0</v>
      </c>
      <c r="P1385" s="5" t="s">
        <v>12720</v>
      </c>
      <c r="Q1385" s="5" t="s">
        <v>2195</v>
      </c>
      <c r="R1385" s="5">
        <v>77.0</v>
      </c>
      <c r="S1385" s="5" t="s">
        <v>53</v>
      </c>
      <c r="T1385" s="5">
        <v>84.0</v>
      </c>
      <c r="U1385" s="5" t="s">
        <v>93</v>
      </c>
      <c r="V1385" s="5" t="s">
        <v>12721</v>
      </c>
      <c r="W1385" s="5" t="s">
        <v>52</v>
      </c>
      <c r="X1385" s="5" t="s">
        <v>52</v>
      </c>
      <c r="Y1385" s="5" t="s">
        <v>12722</v>
      </c>
      <c r="Z1385" s="5" t="s">
        <v>12723</v>
      </c>
      <c r="AA1385" s="5" t="s">
        <v>180</v>
      </c>
      <c r="AB1385" s="5" t="s">
        <v>52</v>
      </c>
      <c r="AC1385" s="5" t="s">
        <v>216</v>
      </c>
      <c r="AD1385" s="5" t="s">
        <v>217</v>
      </c>
      <c r="AE1385" s="5" t="s">
        <v>218</v>
      </c>
      <c r="AF1385" s="5" t="s">
        <v>52</v>
      </c>
      <c r="AG1385" s="5" t="s">
        <v>52</v>
      </c>
      <c r="AH1385" s="5" t="s">
        <v>52</v>
      </c>
      <c r="AI1385" s="5" t="s">
        <v>12665</v>
      </c>
      <c r="AJ1385" s="5" t="s">
        <v>12668</v>
      </c>
      <c r="AK1385" s="5" t="s">
        <v>336</v>
      </c>
    </row>
    <row r="1386" ht="15.75" customHeight="1">
      <c r="A1386" s="5" t="s">
        <v>12724</v>
      </c>
      <c r="B1386" s="5" t="s">
        <v>12725</v>
      </c>
      <c r="C1386" s="5" t="s">
        <v>7350</v>
      </c>
      <c r="D1386" s="6">
        <v>43719.0</v>
      </c>
      <c r="E1386" s="5">
        <v>433552.0</v>
      </c>
      <c r="F1386" s="5">
        <v>197069.0</v>
      </c>
      <c r="G1386" s="5" t="s">
        <v>1419</v>
      </c>
      <c r="H1386" s="5" t="s">
        <v>480</v>
      </c>
      <c r="I1386" s="5" t="s">
        <v>9871</v>
      </c>
      <c r="J1386" s="5" t="s">
        <v>256</v>
      </c>
      <c r="K1386" s="5" t="s">
        <v>7265</v>
      </c>
      <c r="L1386" s="5" t="s">
        <v>12726</v>
      </c>
      <c r="M1386" s="5" t="s">
        <v>12727</v>
      </c>
      <c r="N1386" s="5" t="s">
        <v>52</v>
      </c>
      <c r="O1386" s="5">
        <v>8.0</v>
      </c>
      <c r="P1386" s="5" t="s">
        <v>12728</v>
      </c>
      <c r="Q1386" s="5" t="s">
        <v>11563</v>
      </c>
      <c r="R1386" s="5">
        <v>835.0</v>
      </c>
      <c r="S1386" s="5" t="s">
        <v>1077</v>
      </c>
      <c r="T1386" s="5">
        <v>1.0</v>
      </c>
      <c r="U1386" s="5" t="s">
        <v>70</v>
      </c>
      <c r="V1386" s="5" t="s">
        <v>12729</v>
      </c>
      <c r="W1386" s="5" t="s">
        <v>52</v>
      </c>
      <c r="X1386" s="5" t="s">
        <v>52</v>
      </c>
      <c r="Y1386" s="5" t="s">
        <v>9049</v>
      </c>
      <c r="Z1386" s="5" t="s">
        <v>12730</v>
      </c>
      <c r="AA1386" s="5" t="s">
        <v>2743</v>
      </c>
      <c r="AB1386" s="5" t="s">
        <v>52</v>
      </c>
      <c r="AC1386" s="5" t="s">
        <v>5289</v>
      </c>
      <c r="AD1386" s="5" t="s">
        <v>5290</v>
      </c>
      <c r="AE1386" s="5" t="s">
        <v>5291</v>
      </c>
      <c r="AF1386" s="5" t="s">
        <v>52</v>
      </c>
      <c r="AG1386" s="5" t="s">
        <v>52</v>
      </c>
      <c r="AH1386" s="5" t="s">
        <v>52</v>
      </c>
      <c r="AI1386" s="5" t="s">
        <v>12725</v>
      </c>
      <c r="AJ1386" s="5" t="s">
        <v>12731</v>
      </c>
      <c r="AK1386" s="5" t="s">
        <v>3481</v>
      </c>
    </row>
    <row r="1387" ht="15.75" customHeight="1">
      <c r="A1387" s="5" t="s">
        <v>12732</v>
      </c>
      <c r="B1387" s="5" t="s">
        <v>12733</v>
      </c>
      <c r="C1387" s="5" t="s">
        <v>7350</v>
      </c>
      <c r="D1387" s="6">
        <v>43719.0</v>
      </c>
      <c r="E1387" s="5">
        <v>210595.0</v>
      </c>
      <c r="F1387" s="5">
        <v>95725.0</v>
      </c>
      <c r="G1387" s="5" t="s">
        <v>1419</v>
      </c>
      <c r="H1387" s="5" t="s">
        <v>480</v>
      </c>
      <c r="I1387" s="5" t="s">
        <v>9871</v>
      </c>
      <c r="J1387" s="5" t="s">
        <v>256</v>
      </c>
      <c r="K1387" s="5" t="s">
        <v>4277</v>
      </c>
      <c r="L1387" s="5" t="s">
        <v>12734</v>
      </c>
      <c r="M1387" s="5" t="s">
        <v>12727</v>
      </c>
      <c r="N1387" s="5" t="s">
        <v>52</v>
      </c>
      <c r="O1387" s="5">
        <v>4.0</v>
      </c>
      <c r="P1387" s="5" t="s">
        <v>12735</v>
      </c>
      <c r="Q1387" s="5" t="s">
        <v>4280</v>
      </c>
      <c r="R1387" s="5">
        <v>443.0</v>
      </c>
      <c r="S1387" s="5" t="s">
        <v>1077</v>
      </c>
      <c r="T1387" s="5">
        <v>0.0</v>
      </c>
      <c r="U1387" s="5" t="s">
        <v>70</v>
      </c>
      <c r="V1387" s="5" t="s">
        <v>12736</v>
      </c>
      <c r="W1387" s="5" t="s">
        <v>52</v>
      </c>
      <c r="X1387" s="5" t="s">
        <v>52</v>
      </c>
      <c r="Y1387" s="5" t="s">
        <v>9049</v>
      </c>
      <c r="Z1387" s="5" t="s">
        <v>12737</v>
      </c>
      <c r="AA1387" s="5" t="s">
        <v>2743</v>
      </c>
      <c r="AB1387" s="5" t="s">
        <v>52</v>
      </c>
      <c r="AC1387" s="5" t="s">
        <v>5289</v>
      </c>
      <c r="AD1387" s="5" t="s">
        <v>5290</v>
      </c>
      <c r="AE1387" s="5" t="s">
        <v>5291</v>
      </c>
      <c r="AF1387" s="5" t="s">
        <v>52</v>
      </c>
      <c r="AG1387" s="5" t="s">
        <v>52</v>
      </c>
      <c r="AH1387" s="5" t="s">
        <v>52</v>
      </c>
      <c r="AI1387" s="5" t="s">
        <v>12733</v>
      </c>
      <c r="AJ1387" s="5" t="s">
        <v>12738</v>
      </c>
      <c r="AK1387" s="5" t="s">
        <v>3481</v>
      </c>
    </row>
    <row r="1388" ht="15.75" customHeight="1">
      <c r="A1388" s="5" t="s">
        <v>12739</v>
      </c>
      <c r="B1388" s="5" t="s">
        <v>12740</v>
      </c>
      <c r="C1388" s="5" t="s">
        <v>12741</v>
      </c>
      <c r="D1388" s="6">
        <v>43716.0</v>
      </c>
      <c r="E1388" s="5">
        <v>19129.0</v>
      </c>
      <c r="F1388" s="5">
        <v>8695.0</v>
      </c>
      <c r="G1388" s="5" t="s">
        <v>479</v>
      </c>
      <c r="H1388" s="5" t="s">
        <v>171</v>
      </c>
      <c r="I1388" s="5" t="s">
        <v>4377</v>
      </c>
      <c r="J1388" s="5" t="s">
        <v>274</v>
      </c>
      <c r="K1388" s="5" t="s">
        <v>12742</v>
      </c>
      <c r="L1388" s="5" t="s">
        <v>12743</v>
      </c>
      <c r="M1388" s="5" t="s">
        <v>12744</v>
      </c>
      <c r="N1388" s="5">
        <v>8854.0</v>
      </c>
      <c r="O1388" s="5">
        <v>1.0</v>
      </c>
      <c r="P1388" s="5" t="s">
        <v>12745</v>
      </c>
      <c r="Q1388" s="5">
        <v>4500.0</v>
      </c>
      <c r="R1388" s="5">
        <v>378.0</v>
      </c>
      <c r="S1388" s="5" t="s">
        <v>115</v>
      </c>
      <c r="T1388" s="5">
        <v>0.0</v>
      </c>
      <c r="U1388" s="5" t="s">
        <v>70</v>
      </c>
      <c r="V1388" s="5" t="s">
        <v>12746</v>
      </c>
      <c r="W1388" s="5" t="s">
        <v>71</v>
      </c>
      <c r="X1388" s="5" t="s">
        <v>52</v>
      </c>
      <c r="Y1388" s="5" t="s">
        <v>12747</v>
      </c>
      <c r="Z1388" s="5" t="s">
        <v>12748</v>
      </c>
      <c r="AA1388" s="5" t="s">
        <v>730</v>
      </c>
      <c r="AB1388" s="5" t="s">
        <v>52</v>
      </c>
      <c r="AC1388" s="5" t="s">
        <v>1230</v>
      </c>
      <c r="AD1388" s="5" t="s">
        <v>1231</v>
      </c>
      <c r="AE1388" s="5" t="s">
        <v>52</v>
      </c>
      <c r="AF1388" s="5" t="s">
        <v>52</v>
      </c>
      <c r="AG1388" s="5" t="s">
        <v>52</v>
      </c>
      <c r="AH1388" s="5" t="s">
        <v>1232</v>
      </c>
      <c r="AI1388" s="5" t="s">
        <v>12740</v>
      </c>
      <c r="AJ1388" s="5" t="s">
        <v>12743</v>
      </c>
      <c r="AK1388" s="5" t="s">
        <v>776</v>
      </c>
    </row>
    <row r="1389" ht="15.75" customHeight="1">
      <c r="A1389" s="5" t="s">
        <v>12749</v>
      </c>
      <c r="B1389" s="5" t="s">
        <v>9479</v>
      </c>
      <c r="C1389" s="5" t="s">
        <v>12750</v>
      </c>
      <c r="D1389" s="6">
        <v>43714.0</v>
      </c>
      <c r="E1389" s="5">
        <v>2429.0</v>
      </c>
      <c r="F1389" s="5">
        <v>1104.0</v>
      </c>
      <c r="G1389" s="5" t="s">
        <v>479</v>
      </c>
      <c r="H1389" s="5" t="s">
        <v>272</v>
      </c>
      <c r="I1389" s="5" t="s">
        <v>3946</v>
      </c>
      <c r="J1389" s="5" t="s">
        <v>274</v>
      </c>
      <c r="K1389" s="5" t="s">
        <v>9481</v>
      </c>
      <c r="L1389" s="5" t="s">
        <v>12751</v>
      </c>
      <c r="M1389" s="5" t="s">
        <v>12752</v>
      </c>
      <c r="N1389" s="5">
        <v>90723.0</v>
      </c>
      <c r="O1389" s="5">
        <v>1.0</v>
      </c>
      <c r="P1389" s="5" t="s">
        <v>12753</v>
      </c>
      <c r="Q1389" s="5" t="s">
        <v>3516</v>
      </c>
      <c r="R1389" s="5">
        <v>100.0</v>
      </c>
      <c r="S1389" s="5" t="s">
        <v>69</v>
      </c>
      <c r="T1389" s="5">
        <v>0.0</v>
      </c>
      <c r="U1389" s="5" t="s">
        <v>52</v>
      </c>
      <c r="V1389" s="5" t="s">
        <v>12754</v>
      </c>
      <c r="W1389" s="5" t="s">
        <v>55</v>
      </c>
      <c r="X1389" s="5" t="s">
        <v>12755</v>
      </c>
      <c r="Y1389" s="5">
        <v>1906.0</v>
      </c>
      <c r="Z1389" s="5" t="s">
        <v>12756</v>
      </c>
      <c r="AA1389" s="5" t="s">
        <v>235</v>
      </c>
      <c r="AB1389" s="5" t="s">
        <v>52</v>
      </c>
      <c r="AC1389" s="5" t="s">
        <v>3225</v>
      </c>
      <c r="AD1389" s="5" t="s">
        <v>3226</v>
      </c>
      <c r="AE1389" s="5" t="s">
        <v>3227</v>
      </c>
      <c r="AF1389" s="5" t="s">
        <v>52</v>
      </c>
      <c r="AG1389" s="5" t="s">
        <v>52</v>
      </c>
      <c r="AH1389" s="5" t="s">
        <v>3228</v>
      </c>
      <c r="AI1389" s="5" t="s">
        <v>9479</v>
      </c>
      <c r="AJ1389" s="5" t="s">
        <v>12751</v>
      </c>
      <c r="AK1389" s="5" t="s">
        <v>404</v>
      </c>
    </row>
    <row r="1390" ht="15.75" customHeight="1">
      <c r="A1390" s="5" t="s">
        <v>12757</v>
      </c>
      <c r="B1390" s="5" t="s">
        <v>12758</v>
      </c>
      <c r="C1390" s="5" t="s">
        <v>11343</v>
      </c>
      <c r="D1390" s="6">
        <v>43712.0</v>
      </c>
      <c r="E1390" s="5">
        <v>18.0</v>
      </c>
      <c r="F1390" s="5">
        <v>8.0</v>
      </c>
      <c r="G1390" s="5" t="s">
        <v>2481</v>
      </c>
      <c r="H1390" s="5" t="s">
        <v>84</v>
      </c>
      <c r="I1390" s="5" t="s">
        <v>12759</v>
      </c>
      <c r="J1390" s="5" t="s">
        <v>532</v>
      </c>
      <c r="K1390" s="5" t="s">
        <v>12760</v>
      </c>
      <c r="L1390" s="5" t="s">
        <v>12761</v>
      </c>
      <c r="M1390" s="5" t="s">
        <v>12762</v>
      </c>
      <c r="N1390" s="5">
        <v>33172.0</v>
      </c>
      <c r="O1390" s="5">
        <v>1.0</v>
      </c>
      <c r="P1390" s="5" t="s">
        <v>12763</v>
      </c>
      <c r="Q1390" s="5">
        <v>2210.0</v>
      </c>
      <c r="R1390" s="5">
        <v>1.0</v>
      </c>
      <c r="S1390" s="5" t="s">
        <v>115</v>
      </c>
      <c r="T1390" s="5">
        <v>0.0</v>
      </c>
      <c r="U1390" s="5" t="s">
        <v>52</v>
      </c>
      <c r="V1390" s="5" t="s">
        <v>12764</v>
      </c>
      <c r="W1390" s="5" t="s">
        <v>71</v>
      </c>
      <c r="X1390" s="5" t="s">
        <v>52</v>
      </c>
      <c r="Y1390" s="5" t="s">
        <v>12765</v>
      </c>
      <c r="Z1390" s="5" t="s">
        <v>12766</v>
      </c>
      <c r="AA1390" s="5" t="s">
        <v>235</v>
      </c>
      <c r="AB1390" s="5" t="s">
        <v>52</v>
      </c>
      <c r="AC1390" s="5" t="s">
        <v>181</v>
      </c>
      <c r="AD1390" s="5" t="s">
        <v>182</v>
      </c>
      <c r="AE1390" s="5" t="s">
        <v>183</v>
      </c>
      <c r="AF1390" s="5" t="s">
        <v>52</v>
      </c>
      <c r="AG1390" s="5" t="s">
        <v>52</v>
      </c>
      <c r="AH1390" s="5" t="s">
        <v>184</v>
      </c>
      <c r="AI1390" s="5" t="s">
        <v>12758</v>
      </c>
      <c r="AJ1390" s="5" t="s">
        <v>12761</v>
      </c>
      <c r="AK1390" s="5" t="s">
        <v>3413</v>
      </c>
    </row>
    <row r="1391" ht="15.75" customHeight="1">
      <c r="A1391" s="5" t="s">
        <v>12757</v>
      </c>
      <c r="B1391" s="5" t="s">
        <v>11349</v>
      </c>
      <c r="C1391" s="5" t="s">
        <v>11350</v>
      </c>
      <c r="D1391" s="6">
        <v>43712.0</v>
      </c>
      <c r="E1391" s="5">
        <v>18.0</v>
      </c>
      <c r="F1391" s="5">
        <v>8.0</v>
      </c>
      <c r="G1391" s="5" t="s">
        <v>2481</v>
      </c>
      <c r="H1391" s="5" t="s">
        <v>84</v>
      </c>
      <c r="I1391" s="5" t="s">
        <v>12759</v>
      </c>
      <c r="J1391" s="5" t="s">
        <v>532</v>
      </c>
      <c r="K1391" s="5" t="s">
        <v>12760</v>
      </c>
      <c r="L1391" s="5" t="s">
        <v>12767</v>
      </c>
      <c r="M1391" s="5" t="s">
        <v>11352</v>
      </c>
      <c r="N1391" s="5">
        <v>27511.0</v>
      </c>
      <c r="O1391" s="5">
        <v>1.0</v>
      </c>
      <c r="P1391" s="5" t="s">
        <v>12763</v>
      </c>
      <c r="Q1391" s="5">
        <v>2210.0</v>
      </c>
      <c r="R1391" s="5">
        <v>1.0</v>
      </c>
      <c r="S1391" s="5" t="s">
        <v>115</v>
      </c>
      <c r="T1391" s="5">
        <v>0.0</v>
      </c>
      <c r="U1391" s="5" t="s">
        <v>52</v>
      </c>
      <c r="V1391" s="5" t="s">
        <v>12768</v>
      </c>
      <c r="W1391" s="5" t="s">
        <v>55</v>
      </c>
      <c r="X1391" s="5" t="s">
        <v>12764</v>
      </c>
      <c r="Y1391" s="5" t="s">
        <v>12765</v>
      </c>
      <c r="Z1391" s="5" t="s">
        <v>12766</v>
      </c>
      <c r="AA1391" s="5" t="s">
        <v>235</v>
      </c>
      <c r="AB1391" s="5" t="s">
        <v>52</v>
      </c>
      <c r="AC1391" s="5" t="s">
        <v>181</v>
      </c>
      <c r="AD1391" s="5" t="s">
        <v>182</v>
      </c>
      <c r="AE1391" s="5" t="s">
        <v>183</v>
      </c>
      <c r="AF1391" s="5" t="s">
        <v>52</v>
      </c>
      <c r="AG1391" s="5" t="s">
        <v>52</v>
      </c>
      <c r="AH1391" s="5" t="s">
        <v>184</v>
      </c>
      <c r="AI1391" s="5" t="s">
        <v>4151</v>
      </c>
      <c r="AJ1391" s="5" t="s">
        <v>12769</v>
      </c>
      <c r="AK1391" s="5" t="s">
        <v>3413</v>
      </c>
    </row>
    <row r="1392" ht="15.75" customHeight="1">
      <c r="A1392" s="5" t="s">
        <v>12770</v>
      </c>
      <c r="B1392" s="5" t="s">
        <v>11985</v>
      </c>
      <c r="C1392" s="5" t="s">
        <v>1844</v>
      </c>
      <c r="D1392" s="6">
        <v>43712.0</v>
      </c>
      <c r="E1392" s="5">
        <v>270269.0</v>
      </c>
      <c r="F1392" s="5">
        <v>122850.0</v>
      </c>
      <c r="G1392" s="5" t="s">
        <v>4642</v>
      </c>
      <c r="H1392" s="5" t="s">
        <v>272</v>
      </c>
      <c r="I1392" s="5" t="s">
        <v>11137</v>
      </c>
      <c r="J1392" s="5" t="s">
        <v>256</v>
      </c>
      <c r="K1392" s="5" t="s">
        <v>6892</v>
      </c>
      <c r="L1392" s="5" t="s">
        <v>12771</v>
      </c>
      <c r="M1392" s="5" t="s">
        <v>12772</v>
      </c>
      <c r="N1392" s="5">
        <v>2061.0</v>
      </c>
      <c r="O1392" s="5">
        <v>5.0</v>
      </c>
      <c r="P1392" s="5" t="s">
        <v>12773</v>
      </c>
      <c r="Q1392" s="5" t="s">
        <v>1596</v>
      </c>
      <c r="R1392" s="5">
        <v>328.0</v>
      </c>
      <c r="S1392" s="5" t="s">
        <v>1077</v>
      </c>
      <c r="T1392" s="5">
        <v>102.0</v>
      </c>
      <c r="U1392" s="5" t="s">
        <v>70</v>
      </c>
      <c r="V1392" s="5" t="s">
        <v>12774</v>
      </c>
      <c r="W1392" s="5" t="s">
        <v>52</v>
      </c>
      <c r="X1392" s="5" t="s">
        <v>52</v>
      </c>
      <c r="Y1392" s="5" t="s">
        <v>12765</v>
      </c>
      <c r="Z1392" s="5" t="s">
        <v>12775</v>
      </c>
      <c r="AA1392" s="5" t="s">
        <v>59</v>
      </c>
      <c r="AB1392" s="5" t="s">
        <v>52</v>
      </c>
      <c r="AC1392" s="5" t="s">
        <v>72</v>
      </c>
      <c r="AD1392" s="5" t="s">
        <v>73</v>
      </c>
      <c r="AE1392" s="5" t="s">
        <v>74</v>
      </c>
      <c r="AF1392" s="5" t="s">
        <v>75</v>
      </c>
      <c r="AG1392" s="5" t="s">
        <v>76</v>
      </c>
      <c r="AH1392" s="5" t="s">
        <v>77</v>
      </c>
      <c r="AI1392" s="5" t="s">
        <v>12776</v>
      </c>
      <c r="AJ1392" s="5" t="s">
        <v>12777</v>
      </c>
      <c r="AK1392" s="5" t="s">
        <v>11733</v>
      </c>
    </row>
    <row r="1393" ht="15.75" customHeight="1">
      <c r="A1393" s="5" t="s">
        <v>12778</v>
      </c>
      <c r="B1393" s="5" t="s">
        <v>12779</v>
      </c>
      <c r="C1393" s="5" t="s">
        <v>12780</v>
      </c>
      <c r="D1393" s="6">
        <v>43711.0</v>
      </c>
      <c r="E1393" s="5">
        <v>218797.0</v>
      </c>
      <c r="F1393" s="5">
        <v>99453.0</v>
      </c>
      <c r="G1393" s="5" t="s">
        <v>3029</v>
      </c>
      <c r="H1393" s="5" t="s">
        <v>45</v>
      </c>
      <c r="I1393" s="5" t="s">
        <v>12781</v>
      </c>
      <c r="J1393" s="5" t="s">
        <v>1504</v>
      </c>
      <c r="K1393" s="5" t="s">
        <v>12782</v>
      </c>
      <c r="L1393" s="5" t="s">
        <v>12783</v>
      </c>
      <c r="M1393" s="5" t="s">
        <v>12784</v>
      </c>
      <c r="N1393" s="5">
        <v>7047.0</v>
      </c>
      <c r="O1393" s="5">
        <v>15.0</v>
      </c>
      <c r="P1393" s="5" t="s">
        <v>12785</v>
      </c>
      <c r="Q1393" s="5" t="s">
        <v>12786</v>
      </c>
      <c r="R1393" s="5">
        <v>4662.0</v>
      </c>
      <c r="S1393" s="5" t="s">
        <v>69</v>
      </c>
      <c r="T1393" s="5">
        <v>1027.0</v>
      </c>
      <c r="U1393" s="5" t="s">
        <v>93</v>
      </c>
      <c r="V1393" s="5" t="s">
        <v>12787</v>
      </c>
      <c r="W1393" s="5" t="s">
        <v>52</v>
      </c>
      <c r="X1393" s="5" t="s">
        <v>52</v>
      </c>
      <c r="Y1393" s="5" t="s">
        <v>12788</v>
      </c>
      <c r="Z1393" s="5" t="s">
        <v>12789</v>
      </c>
      <c r="AA1393" s="5" t="s">
        <v>881</v>
      </c>
      <c r="AB1393" s="5" t="s">
        <v>52</v>
      </c>
      <c r="AC1393" s="5" t="s">
        <v>565</v>
      </c>
      <c r="AD1393" s="5" t="s">
        <v>566</v>
      </c>
      <c r="AE1393" s="5" t="s">
        <v>567</v>
      </c>
      <c r="AF1393" s="5" t="s">
        <v>52</v>
      </c>
      <c r="AG1393" s="5" t="s">
        <v>52</v>
      </c>
      <c r="AH1393" s="5" t="s">
        <v>568</v>
      </c>
      <c r="AI1393" s="5" t="s">
        <v>12779</v>
      </c>
      <c r="AJ1393" s="5" t="s">
        <v>12783</v>
      </c>
      <c r="AK1393" s="5" t="s">
        <v>12790</v>
      </c>
    </row>
    <row r="1394" ht="15.75" customHeight="1">
      <c r="A1394" s="5" t="s">
        <v>12791</v>
      </c>
      <c r="B1394" s="5" t="s">
        <v>12792</v>
      </c>
      <c r="C1394" s="5" t="s">
        <v>12793</v>
      </c>
      <c r="D1394" s="6">
        <v>43709.0</v>
      </c>
      <c r="E1394" s="5">
        <v>2543.0</v>
      </c>
      <c r="F1394" s="5">
        <v>1156.0</v>
      </c>
      <c r="G1394" s="5" t="s">
        <v>719</v>
      </c>
      <c r="H1394" s="5" t="s">
        <v>8788</v>
      </c>
      <c r="I1394" s="5" t="s">
        <v>12794</v>
      </c>
      <c r="J1394" s="5" t="s">
        <v>274</v>
      </c>
      <c r="K1394" s="5" t="s">
        <v>12483</v>
      </c>
      <c r="L1394" s="5" t="s">
        <v>12795</v>
      </c>
      <c r="M1394" s="5" t="s">
        <v>12796</v>
      </c>
      <c r="N1394" s="5">
        <v>10012.0</v>
      </c>
      <c r="O1394" s="5">
        <v>1.0</v>
      </c>
      <c r="P1394" s="5" t="s">
        <v>12797</v>
      </c>
      <c r="Q1394" s="5">
        <v>2200.0</v>
      </c>
      <c r="R1394" s="5">
        <v>268.0</v>
      </c>
      <c r="S1394" s="5" t="s">
        <v>115</v>
      </c>
      <c r="T1394" s="5">
        <v>0.0</v>
      </c>
      <c r="U1394" s="5" t="s">
        <v>70</v>
      </c>
      <c r="V1394" s="5" t="s">
        <v>12798</v>
      </c>
      <c r="W1394" s="5" t="s">
        <v>52</v>
      </c>
      <c r="X1394" s="5" t="s">
        <v>52</v>
      </c>
      <c r="Y1394" s="5">
        <v>444.0</v>
      </c>
      <c r="Z1394" s="5">
        <v>780226.0</v>
      </c>
      <c r="AA1394" s="5" t="s">
        <v>730</v>
      </c>
      <c r="AB1394" s="5" t="s">
        <v>52</v>
      </c>
      <c r="AC1394" s="5" t="s">
        <v>3905</v>
      </c>
      <c r="AD1394" s="5" t="s">
        <v>3906</v>
      </c>
      <c r="AE1394" s="5" t="s">
        <v>1677</v>
      </c>
      <c r="AF1394" s="5" t="s">
        <v>1678</v>
      </c>
      <c r="AG1394" s="5">
        <v>85040.0</v>
      </c>
      <c r="AH1394" s="5" t="s">
        <v>3907</v>
      </c>
      <c r="AI1394" s="5" t="s">
        <v>12792</v>
      </c>
      <c r="AJ1394" s="5" t="s">
        <v>12799</v>
      </c>
      <c r="AK1394" s="5" t="s">
        <v>735</v>
      </c>
    </row>
    <row r="1395" ht="15.75" customHeight="1">
      <c r="A1395" s="5" t="s">
        <v>12800</v>
      </c>
      <c r="B1395" s="5" t="s">
        <v>12801</v>
      </c>
      <c r="C1395" s="5" t="s">
        <v>12801</v>
      </c>
      <c r="D1395" s="6">
        <v>43708.0</v>
      </c>
      <c r="E1395" s="5">
        <v>809336.0</v>
      </c>
      <c r="F1395" s="5">
        <v>367880.0</v>
      </c>
      <c r="G1395" s="5" t="s">
        <v>1419</v>
      </c>
      <c r="H1395" s="5" t="s">
        <v>1534</v>
      </c>
      <c r="I1395" s="5" t="s">
        <v>12802</v>
      </c>
      <c r="J1395" s="5" t="s">
        <v>256</v>
      </c>
      <c r="K1395" s="5" t="s">
        <v>12803</v>
      </c>
      <c r="L1395" s="5" t="s">
        <v>12804</v>
      </c>
      <c r="M1395" s="5" t="s">
        <v>12804</v>
      </c>
      <c r="N1395" s="5" t="s">
        <v>52</v>
      </c>
      <c r="O1395" s="5">
        <v>14.0</v>
      </c>
      <c r="P1395" s="5" t="s">
        <v>12805</v>
      </c>
      <c r="Q1395" s="5" t="s">
        <v>12806</v>
      </c>
      <c r="R1395" s="5">
        <v>264.0</v>
      </c>
      <c r="S1395" s="5" t="s">
        <v>115</v>
      </c>
      <c r="T1395" s="5">
        <v>0.0</v>
      </c>
      <c r="U1395" s="5" t="s">
        <v>52</v>
      </c>
      <c r="V1395" s="5" t="s">
        <v>12807</v>
      </c>
      <c r="W1395" s="5" t="s">
        <v>52</v>
      </c>
      <c r="X1395" s="5" t="s">
        <v>52</v>
      </c>
      <c r="Y1395" s="5" t="s">
        <v>12808</v>
      </c>
      <c r="Z1395" s="5" t="s">
        <v>12809</v>
      </c>
      <c r="AA1395" s="5" t="s">
        <v>180</v>
      </c>
      <c r="AB1395" s="5" t="s">
        <v>52</v>
      </c>
      <c r="AC1395" s="5" t="s">
        <v>3589</v>
      </c>
      <c r="AD1395" s="5" t="s">
        <v>3590</v>
      </c>
      <c r="AE1395" s="5" t="s">
        <v>3591</v>
      </c>
      <c r="AF1395" s="5" t="s">
        <v>52</v>
      </c>
      <c r="AG1395" s="5" t="s">
        <v>52</v>
      </c>
      <c r="AH1395" s="5" t="s">
        <v>3592</v>
      </c>
      <c r="AI1395" s="5" t="s">
        <v>12810</v>
      </c>
      <c r="AJ1395" s="5" t="s">
        <v>12811</v>
      </c>
      <c r="AK1395" s="5" t="s">
        <v>10162</v>
      </c>
    </row>
    <row r="1396" ht="15.75" customHeight="1">
      <c r="A1396" s="5" t="s">
        <v>12812</v>
      </c>
      <c r="B1396" s="5" t="s">
        <v>7070</v>
      </c>
      <c r="C1396" s="5" t="s">
        <v>6060</v>
      </c>
      <c r="D1396" s="6">
        <v>43706.0</v>
      </c>
      <c r="E1396" s="5">
        <v>77484.0</v>
      </c>
      <c r="F1396" s="5">
        <v>35220.0</v>
      </c>
      <c r="G1396" s="5" t="s">
        <v>2389</v>
      </c>
      <c r="H1396" s="5" t="s">
        <v>1069</v>
      </c>
      <c r="I1396" s="5" t="s">
        <v>6061</v>
      </c>
      <c r="J1396" s="5" t="s">
        <v>2391</v>
      </c>
      <c r="K1396" s="5" t="s">
        <v>1059</v>
      </c>
      <c r="L1396" s="5" t="s">
        <v>7073</v>
      </c>
      <c r="M1396" s="5" t="s">
        <v>6063</v>
      </c>
      <c r="N1396" s="5">
        <v>34712.0</v>
      </c>
      <c r="O1396" s="5">
        <v>2.0</v>
      </c>
      <c r="P1396" s="5" t="s">
        <v>12813</v>
      </c>
      <c r="Q1396" s="5" t="s">
        <v>2195</v>
      </c>
      <c r="R1396" s="5">
        <v>2.0</v>
      </c>
      <c r="S1396" s="5" t="s">
        <v>374</v>
      </c>
      <c r="T1396" s="5">
        <v>114.0</v>
      </c>
      <c r="U1396" s="5" t="s">
        <v>93</v>
      </c>
      <c r="V1396" s="5" t="s">
        <v>12814</v>
      </c>
      <c r="W1396" s="5" t="s">
        <v>52</v>
      </c>
      <c r="X1396" s="5" t="s">
        <v>52</v>
      </c>
      <c r="Y1396" s="5" t="s">
        <v>12815</v>
      </c>
      <c r="Z1396" s="5" t="s">
        <v>12816</v>
      </c>
      <c r="AA1396" s="5" t="s">
        <v>323</v>
      </c>
      <c r="AB1396" s="5" t="s">
        <v>52</v>
      </c>
      <c r="AC1396" s="5" t="s">
        <v>216</v>
      </c>
      <c r="AD1396" s="5" t="s">
        <v>217</v>
      </c>
      <c r="AE1396" s="5" t="s">
        <v>218</v>
      </c>
      <c r="AF1396" s="5" t="s">
        <v>52</v>
      </c>
      <c r="AG1396" s="5" t="s">
        <v>52</v>
      </c>
      <c r="AH1396" s="5" t="s">
        <v>52</v>
      </c>
      <c r="AI1396" s="5" t="s">
        <v>7078</v>
      </c>
      <c r="AJ1396" s="5" t="s">
        <v>12817</v>
      </c>
      <c r="AK1396" s="5" t="s">
        <v>5795</v>
      </c>
    </row>
    <row r="1397" ht="15.75" customHeight="1">
      <c r="A1397" s="5" t="s">
        <v>12818</v>
      </c>
      <c r="B1397" s="5" t="s">
        <v>12819</v>
      </c>
      <c r="C1397" s="5" t="s">
        <v>12820</v>
      </c>
      <c r="D1397" s="6">
        <v>43704.0</v>
      </c>
      <c r="E1397" s="5">
        <v>27458.0</v>
      </c>
      <c r="F1397" s="5">
        <v>12481.0</v>
      </c>
      <c r="G1397" s="5" t="s">
        <v>634</v>
      </c>
      <c r="H1397" s="5" t="s">
        <v>149</v>
      </c>
      <c r="I1397" s="5" t="s">
        <v>12223</v>
      </c>
      <c r="J1397" s="5" t="s">
        <v>274</v>
      </c>
      <c r="K1397" s="5" t="s">
        <v>391</v>
      </c>
      <c r="L1397" s="5" t="s">
        <v>12821</v>
      </c>
      <c r="M1397" s="5" t="s">
        <v>12822</v>
      </c>
      <c r="N1397" s="5">
        <v>60515.0</v>
      </c>
      <c r="O1397" s="5">
        <v>1.0</v>
      </c>
      <c r="P1397" s="5" t="s">
        <v>12823</v>
      </c>
      <c r="Q1397" s="5" t="s">
        <v>1563</v>
      </c>
      <c r="R1397" s="5">
        <v>1518.0</v>
      </c>
      <c r="S1397" s="5" t="s">
        <v>53</v>
      </c>
      <c r="T1397" s="5">
        <v>81.0</v>
      </c>
      <c r="U1397" s="5" t="s">
        <v>70</v>
      </c>
      <c r="V1397" s="5" t="s">
        <v>12824</v>
      </c>
      <c r="W1397" s="5" t="s">
        <v>52</v>
      </c>
      <c r="X1397" s="5" t="s">
        <v>52</v>
      </c>
      <c r="Y1397" s="5" t="s">
        <v>12825</v>
      </c>
      <c r="Z1397" s="5" t="s">
        <v>12826</v>
      </c>
      <c r="AA1397" s="5" t="s">
        <v>260</v>
      </c>
      <c r="AB1397" s="5" t="s">
        <v>52</v>
      </c>
      <c r="AC1397" s="5" t="s">
        <v>72</v>
      </c>
      <c r="AD1397" s="5" t="s">
        <v>73</v>
      </c>
      <c r="AE1397" s="5" t="s">
        <v>74</v>
      </c>
      <c r="AF1397" s="5" t="s">
        <v>75</v>
      </c>
      <c r="AG1397" s="5" t="s">
        <v>76</v>
      </c>
      <c r="AH1397" s="5" t="s">
        <v>77</v>
      </c>
      <c r="AI1397" s="5" t="s">
        <v>11955</v>
      </c>
      <c r="AJ1397" s="5" t="s">
        <v>12827</v>
      </c>
      <c r="AK1397" s="5" t="s">
        <v>1874</v>
      </c>
    </row>
    <row r="1398" ht="15.75" customHeight="1">
      <c r="A1398" s="5" t="s">
        <v>12828</v>
      </c>
      <c r="B1398" s="5" t="s">
        <v>12819</v>
      </c>
      <c r="C1398" s="5" t="s">
        <v>12820</v>
      </c>
      <c r="D1398" s="6">
        <v>43704.0</v>
      </c>
      <c r="E1398" s="5">
        <v>24156.0</v>
      </c>
      <c r="F1398" s="5">
        <v>10980.0</v>
      </c>
      <c r="G1398" s="5" t="s">
        <v>634</v>
      </c>
      <c r="H1398" s="5" t="s">
        <v>171</v>
      </c>
      <c r="I1398" s="5" t="s">
        <v>8527</v>
      </c>
      <c r="J1398" s="5" t="s">
        <v>274</v>
      </c>
      <c r="K1398" s="5" t="s">
        <v>391</v>
      </c>
      <c r="L1398" s="5" t="s">
        <v>12821</v>
      </c>
      <c r="M1398" s="5" t="s">
        <v>12822</v>
      </c>
      <c r="N1398" s="5">
        <v>60515.0</v>
      </c>
      <c r="O1398" s="5">
        <v>1.0</v>
      </c>
      <c r="P1398" s="5" t="s">
        <v>12829</v>
      </c>
      <c r="Q1398" s="5" t="s">
        <v>244</v>
      </c>
      <c r="R1398" s="5">
        <v>1320.0</v>
      </c>
      <c r="S1398" s="5" t="s">
        <v>53</v>
      </c>
      <c r="T1398" s="5">
        <v>71.0</v>
      </c>
      <c r="U1398" s="5" t="s">
        <v>70</v>
      </c>
      <c r="V1398" s="5" t="s">
        <v>12830</v>
      </c>
      <c r="W1398" s="5" t="s">
        <v>52</v>
      </c>
      <c r="X1398" s="5" t="s">
        <v>52</v>
      </c>
      <c r="Y1398" s="5" t="s">
        <v>12765</v>
      </c>
      <c r="Z1398" s="5" t="s">
        <v>12831</v>
      </c>
      <c r="AA1398" s="5" t="s">
        <v>604</v>
      </c>
      <c r="AB1398" s="5" t="s">
        <v>52</v>
      </c>
      <c r="AC1398" s="5" t="s">
        <v>72</v>
      </c>
      <c r="AD1398" s="5" t="s">
        <v>73</v>
      </c>
      <c r="AE1398" s="5" t="s">
        <v>74</v>
      </c>
      <c r="AF1398" s="5" t="s">
        <v>75</v>
      </c>
      <c r="AG1398" s="5" t="s">
        <v>76</v>
      </c>
      <c r="AH1398" s="5" t="s">
        <v>77</v>
      </c>
      <c r="AI1398" s="5" t="s">
        <v>11955</v>
      </c>
      <c r="AJ1398" s="5" t="s">
        <v>12827</v>
      </c>
      <c r="AK1398" s="5" t="s">
        <v>1874</v>
      </c>
    </row>
    <row r="1399" ht="15.75" customHeight="1">
      <c r="A1399" s="5" t="s">
        <v>12832</v>
      </c>
      <c r="B1399" s="5" t="s">
        <v>12819</v>
      </c>
      <c r="C1399" s="5" t="s">
        <v>12820</v>
      </c>
      <c r="D1399" s="6">
        <v>43704.0</v>
      </c>
      <c r="E1399" s="5">
        <v>48312.0</v>
      </c>
      <c r="F1399" s="5">
        <v>21960.0</v>
      </c>
      <c r="G1399" s="5" t="s">
        <v>634</v>
      </c>
      <c r="H1399" s="5" t="s">
        <v>171</v>
      </c>
      <c r="I1399" s="5" t="s">
        <v>8527</v>
      </c>
      <c r="J1399" s="5" t="s">
        <v>274</v>
      </c>
      <c r="K1399" s="5" t="s">
        <v>192</v>
      </c>
      <c r="L1399" s="5" t="s">
        <v>12821</v>
      </c>
      <c r="M1399" s="5" t="s">
        <v>12822</v>
      </c>
      <c r="N1399" s="5">
        <v>60515.0</v>
      </c>
      <c r="O1399" s="5">
        <v>2.0</v>
      </c>
      <c r="P1399" s="5" t="s">
        <v>12833</v>
      </c>
      <c r="Q1399" s="5" t="s">
        <v>195</v>
      </c>
      <c r="R1399" s="5">
        <v>2640.0</v>
      </c>
      <c r="S1399" s="5" t="s">
        <v>53</v>
      </c>
      <c r="T1399" s="5">
        <v>143.0</v>
      </c>
      <c r="U1399" s="5" t="s">
        <v>70</v>
      </c>
      <c r="V1399" s="5" t="s">
        <v>12834</v>
      </c>
      <c r="W1399" s="5" t="s">
        <v>52</v>
      </c>
      <c r="X1399" s="5" t="s">
        <v>52</v>
      </c>
      <c r="Y1399" s="5" t="s">
        <v>12765</v>
      </c>
      <c r="Z1399" s="5" t="s">
        <v>12835</v>
      </c>
      <c r="AA1399" s="5" t="s">
        <v>604</v>
      </c>
      <c r="AB1399" s="5" t="s">
        <v>52</v>
      </c>
      <c r="AC1399" s="5" t="s">
        <v>72</v>
      </c>
      <c r="AD1399" s="5" t="s">
        <v>73</v>
      </c>
      <c r="AE1399" s="5" t="s">
        <v>74</v>
      </c>
      <c r="AF1399" s="5" t="s">
        <v>75</v>
      </c>
      <c r="AG1399" s="5" t="s">
        <v>76</v>
      </c>
      <c r="AH1399" s="5" t="s">
        <v>77</v>
      </c>
      <c r="AI1399" s="5" t="s">
        <v>11955</v>
      </c>
      <c r="AJ1399" s="5" t="s">
        <v>12827</v>
      </c>
      <c r="AK1399" s="5" t="s">
        <v>1874</v>
      </c>
    </row>
    <row r="1400" ht="15.75" customHeight="1">
      <c r="A1400" s="5" t="s">
        <v>12836</v>
      </c>
      <c r="B1400" s="5" t="s">
        <v>12819</v>
      </c>
      <c r="C1400" s="5" t="s">
        <v>12820</v>
      </c>
      <c r="D1400" s="6">
        <v>43704.0</v>
      </c>
      <c r="E1400" s="5">
        <v>72468.0</v>
      </c>
      <c r="F1400" s="5">
        <v>32940.0</v>
      </c>
      <c r="G1400" s="5" t="s">
        <v>634</v>
      </c>
      <c r="H1400" s="5" t="s">
        <v>171</v>
      </c>
      <c r="I1400" s="5" t="s">
        <v>8527</v>
      </c>
      <c r="J1400" s="5" t="s">
        <v>274</v>
      </c>
      <c r="K1400" s="5" t="s">
        <v>1461</v>
      </c>
      <c r="L1400" s="5" t="s">
        <v>12821</v>
      </c>
      <c r="M1400" s="5" t="s">
        <v>12822</v>
      </c>
      <c r="N1400" s="5">
        <v>60515.0</v>
      </c>
      <c r="O1400" s="5">
        <v>3.0</v>
      </c>
      <c r="P1400" s="5" t="s">
        <v>12837</v>
      </c>
      <c r="Q1400" s="5" t="s">
        <v>1465</v>
      </c>
      <c r="R1400" s="5">
        <v>3960.0</v>
      </c>
      <c r="S1400" s="5" t="s">
        <v>53</v>
      </c>
      <c r="T1400" s="5">
        <v>214.0</v>
      </c>
      <c r="U1400" s="5" t="s">
        <v>70</v>
      </c>
      <c r="V1400" s="5" t="s">
        <v>12838</v>
      </c>
      <c r="W1400" s="5" t="s">
        <v>52</v>
      </c>
      <c r="X1400" s="5" t="s">
        <v>52</v>
      </c>
      <c r="Y1400" s="5" t="s">
        <v>12765</v>
      </c>
      <c r="Z1400" s="5" t="s">
        <v>12839</v>
      </c>
      <c r="AA1400" s="5" t="s">
        <v>604</v>
      </c>
      <c r="AB1400" s="5" t="s">
        <v>52</v>
      </c>
      <c r="AC1400" s="5" t="s">
        <v>72</v>
      </c>
      <c r="AD1400" s="5" t="s">
        <v>73</v>
      </c>
      <c r="AE1400" s="5" t="s">
        <v>74</v>
      </c>
      <c r="AF1400" s="5" t="s">
        <v>75</v>
      </c>
      <c r="AG1400" s="5" t="s">
        <v>76</v>
      </c>
      <c r="AH1400" s="5" t="s">
        <v>77</v>
      </c>
      <c r="AI1400" s="5" t="s">
        <v>11955</v>
      </c>
      <c r="AJ1400" s="5" t="s">
        <v>12827</v>
      </c>
      <c r="AK1400" s="5" t="s">
        <v>1874</v>
      </c>
    </row>
    <row r="1401" ht="15.75" customHeight="1">
      <c r="A1401" s="5" t="s">
        <v>12840</v>
      </c>
      <c r="B1401" s="5" t="s">
        <v>168</v>
      </c>
      <c r="C1401" s="5" t="s">
        <v>1612</v>
      </c>
      <c r="D1401" s="6">
        <v>43700.0</v>
      </c>
      <c r="E1401" s="5">
        <v>39600.0</v>
      </c>
      <c r="F1401" s="5">
        <v>18000.0</v>
      </c>
      <c r="G1401" s="5" t="s">
        <v>4585</v>
      </c>
      <c r="H1401" s="5" t="s">
        <v>171</v>
      </c>
      <c r="I1401" s="5" t="s">
        <v>12639</v>
      </c>
      <c r="J1401" s="5" t="s">
        <v>274</v>
      </c>
      <c r="K1401" s="5" t="s">
        <v>3712</v>
      </c>
      <c r="L1401" s="5" t="s">
        <v>12266</v>
      </c>
      <c r="M1401" s="5" t="s">
        <v>12118</v>
      </c>
      <c r="N1401" s="5" t="s">
        <v>52</v>
      </c>
      <c r="O1401" s="5">
        <v>1.0</v>
      </c>
      <c r="P1401" s="5" t="s">
        <v>12841</v>
      </c>
      <c r="Q1401" s="5">
        <v>4510.0</v>
      </c>
      <c r="R1401" s="5">
        <v>8720.0</v>
      </c>
      <c r="S1401" s="5" t="s">
        <v>115</v>
      </c>
      <c r="T1401" s="5">
        <v>0.0</v>
      </c>
      <c r="U1401" s="5" t="s">
        <v>52</v>
      </c>
      <c r="V1401" s="5" t="s">
        <v>12842</v>
      </c>
      <c r="W1401" s="5" t="s">
        <v>52</v>
      </c>
      <c r="X1401" s="5" t="s">
        <v>52</v>
      </c>
      <c r="Y1401" s="5" t="s">
        <v>12843</v>
      </c>
      <c r="Z1401" s="5" t="s">
        <v>12844</v>
      </c>
      <c r="AA1401" s="5" t="s">
        <v>162</v>
      </c>
      <c r="AB1401" s="5" t="s">
        <v>52</v>
      </c>
      <c r="AC1401" s="5" t="s">
        <v>181</v>
      </c>
      <c r="AD1401" s="5" t="s">
        <v>182</v>
      </c>
      <c r="AE1401" s="5" t="s">
        <v>183</v>
      </c>
      <c r="AF1401" s="5" t="s">
        <v>52</v>
      </c>
      <c r="AG1401" s="5" t="s">
        <v>52</v>
      </c>
      <c r="AH1401" s="5" t="s">
        <v>184</v>
      </c>
      <c r="AI1401" s="5" t="s">
        <v>168</v>
      </c>
      <c r="AJ1401" s="5" t="s">
        <v>12266</v>
      </c>
      <c r="AK1401" s="5" t="s">
        <v>185</v>
      </c>
    </row>
    <row r="1402" ht="15.75" customHeight="1">
      <c r="A1402" s="5" t="s">
        <v>12845</v>
      </c>
      <c r="B1402" s="5" t="s">
        <v>12733</v>
      </c>
      <c r="C1402" s="5" t="s">
        <v>7350</v>
      </c>
      <c r="D1402" s="6">
        <v>43699.0</v>
      </c>
      <c r="E1402" s="5">
        <v>266123.0</v>
      </c>
      <c r="F1402" s="5">
        <v>120965.0</v>
      </c>
      <c r="G1402" s="5" t="s">
        <v>1419</v>
      </c>
      <c r="H1402" s="5" t="s">
        <v>480</v>
      </c>
      <c r="I1402" s="5" t="s">
        <v>12846</v>
      </c>
      <c r="J1402" s="5" t="s">
        <v>256</v>
      </c>
      <c r="K1402" s="5" t="s">
        <v>4172</v>
      </c>
      <c r="L1402" s="5" t="s">
        <v>12734</v>
      </c>
      <c r="M1402" s="5" t="s">
        <v>12727</v>
      </c>
      <c r="N1402" s="5" t="s">
        <v>52</v>
      </c>
      <c r="O1402" s="5">
        <v>5.0</v>
      </c>
      <c r="P1402" s="5" t="s">
        <v>12847</v>
      </c>
      <c r="Q1402" s="5" t="s">
        <v>4176</v>
      </c>
      <c r="R1402" s="5">
        <v>466.0</v>
      </c>
      <c r="S1402" s="5" t="s">
        <v>1077</v>
      </c>
      <c r="T1402" s="5">
        <v>1.0</v>
      </c>
      <c r="U1402" s="5" t="s">
        <v>70</v>
      </c>
      <c r="V1402" s="5" t="s">
        <v>12848</v>
      </c>
      <c r="W1402" s="5" t="s">
        <v>52</v>
      </c>
      <c r="X1402" s="5" t="s">
        <v>52</v>
      </c>
      <c r="Y1402" s="5" t="s">
        <v>12849</v>
      </c>
      <c r="Z1402" s="5" t="s">
        <v>12850</v>
      </c>
      <c r="AA1402" s="5" t="s">
        <v>235</v>
      </c>
      <c r="AB1402" s="5" t="s">
        <v>52</v>
      </c>
      <c r="AC1402" s="5" t="s">
        <v>5289</v>
      </c>
      <c r="AD1402" s="5" t="s">
        <v>5290</v>
      </c>
      <c r="AE1402" s="5" t="s">
        <v>5291</v>
      </c>
      <c r="AF1402" s="5" t="s">
        <v>52</v>
      </c>
      <c r="AG1402" s="5" t="s">
        <v>52</v>
      </c>
      <c r="AH1402" s="5" t="s">
        <v>52</v>
      </c>
      <c r="AI1402" s="5" t="s">
        <v>12733</v>
      </c>
      <c r="AJ1402" s="5" t="s">
        <v>12738</v>
      </c>
      <c r="AK1402" s="5" t="s">
        <v>3481</v>
      </c>
    </row>
    <row r="1403" ht="15.75" customHeight="1">
      <c r="A1403" s="5" t="s">
        <v>12851</v>
      </c>
      <c r="B1403" s="5" t="s">
        <v>10111</v>
      </c>
      <c r="C1403" s="5" t="s">
        <v>204</v>
      </c>
      <c r="D1403" s="6">
        <v>43695.0</v>
      </c>
      <c r="E1403" s="5">
        <v>53196.0</v>
      </c>
      <c r="F1403" s="5">
        <v>24180.0</v>
      </c>
      <c r="G1403" s="5" t="s">
        <v>8441</v>
      </c>
      <c r="H1403" s="5" t="s">
        <v>205</v>
      </c>
      <c r="I1403" s="5" t="s">
        <v>12852</v>
      </c>
      <c r="J1403" s="5" t="s">
        <v>1914</v>
      </c>
      <c r="K1403" s="5" t="s">
        <v>48</v>
      </c>
      <c r="L1403" s="5" t="s">
        <v>12853</v>
      </c>
      <c r="M1403" s="5" t="s">
        <v>9788</v>
      </c>
      <c r="N1403" s="5">
        <v>928.0</v>
      </c>
      <c r="O1403" s="5">
        <v>1.0</v>
      </c>
      <c r="P1403" s="5" t="s">
        <v>12854</v>
      </c>
      <c r="Q1403" s="5">
        <v>4510.0</v>
      </c>
      <c r="R1403" s="5">
        <v>720.0</v>
      </c>
      <c r="S1403" s="5" t="s">
        <v>115</v>
      </c>
      <c r="T1403" s="5">
        <v>0.0</v>
      </c>
      <c r="U1403" s="5" t="s">
        <v>52</v>
      </c>
      <c r="V1403" s="5" t="s">
        <v>12855</v>
      </c>
      <c r="W1403" s="5" t="s">
        <v>52</v>
      </c>
      <c r="X1403" s="5" t="s">
        <v>52</v>
      </c>
      <c r="Y1403" s="5" t="s">
        <v>12856</v>
      </c>
      <c r="Z1403" s="5" t="s">
        <v>12857</v>
      </c>
      <c r="AA1403" s="5" t="s">
        <v>59</v>
      </c>
      <c r="AB1403" s="5" t="s">
        <v>52</v>
      </c>
      <c r="AC1403" s="5" t="s">
        <v>181</v>
      </c>
      <c r="AD1403" s="5" t="s">
        <v>182</v>
      </c>
      <c r="AE1403" s="5" t="s">
        <v>183</v>
      </c>
      <c r="AF1403" s="5" t="s">
        <v>52</v>
      </c>
      <c r="AG1403" s="5" t="s">
        <v>52</v>
      </c>
      <c r="AH1403" s="5" t="s">
        <v>184</v>
      </c>
      <c r="AI1403" s="5" t="s">
        <v>10111</v>
      </c>
      <c r="AJ1403" s="5" t="s">
        <v>12858</v>
      </c>
      <c r="AK1403" s="5" t="s">
        <v>9795</v>
      </c>
    </row>
    <row r="1404" ht="15.75" customHeight="1">
      <c r="A1404" s="5" t="s">
        <v>12859</v>
      </c>
      <c r="B1404" s="5" t="s">
        <v>12860</v>
      </c>
      <c r="C1404" s="5" t="s">
        <v>12861</v>
      </c>
      <c r="D1404" s="6">
        <v>43694.0</v>
      </c>
      <c r="E1404" s="5">
        <v>9623.0</v>
      </c>
      <c r="F1404" s="5">
        <v>4374.0</v>
      </c>
      <c r="G1404" s="5" t="s">
        <v>412</v>
      </c>
      <c r="H1404" s="5" t="s">
        <v>189</v>
      </c>
      <c r="I1404" s="5" t="s">
        <v>10502</v>
      </c>
      <c r="J1404" s="5" t="s">
        <v>414</v>
      </c>
      <c r="K1404" s="5" t="s">
        <v>12862</v>
      </c>
      <c r="L1404" s="5" t="s">
        <v>12863</v>
      </c>
      <c r="M1404" s="5" t="s">
        <v>12864</v>
      </c>
      <c r="N1404" s="5">
        <v>75067.0</v>
      </c>
      <c r="O1404" s="5">
        <v>1.0</v>
      </c>
      <c r="P1404" s="5" t="s">
        <v>12865</v>
      </c>
      <c r="Q1404" s="5" t="s">
        <v>244</v>
      </c>
      <c r="R1404" s="5">
        <v>4403.0</v>
      </c>
      <c r="S1404" s="5" t="s">
        <v>115</v>
      </c>
      <c r="T1404" s="5">
        <v>0.0</v>
      </c>
      <c r="U1404" s="5" t="s">
        <v>93</v>
      </c>
      <c r="V1404" s="5" t="s">
        <v>12866</v>
      </c>
      <c r="W1404" s="5" t="s">
        <v>55</v>
      </c>
      <c r="X1404" s="5" t="s">
        <v>12867</v>
      </c>
      <c r="Y1404" s="5" t="s">
        <v>12868</v>
      </c>
      <c r="Z1404" s="5" t="s">
        <v>12869</v>
      </c>
      <c r="AA1404" s="5" t="s">
        <v>730</v>
      </c>
      <c r="AB1404" s="5" t="s">
        <v>52</v>
      </c>
      <c r="AC1404" s="5" t="s">
        <v>3141</v>
      </c>
      <c r="AD1404" s="5" t="s">
        <v>3142</v>
      </c>
      <c r="AE1404" s="5" t="s">
        <v>162</v>
      </c>
      <c r="AF1404" s="5" t="s">
        <v>52</v>
      </c>
      <c r="AG1404" s="5" t="s">
        <v>52</v>
      </c>
      <c r="AH1404" s="5" t="s">
        <v>3143</v>
      </c>
      <c r="AI1404" s="5" t="s">
        <v>102</v>
      </c>
      <c r="AJ1404" s="5" t="s">
        <v>102</v>
      </c>
      <c r="AK1404" s="5" t="s">
        <v>941</v>
      </c>
    </row>
    <row r="1405" ht="15.75" customHeight="1">
      <c r="A1405" s="5" t="s">
        <v>12870</v>
      </c>
      <c r="B1405" s="5" t="s">
        <v>168</v>
      </c>
      <c r="C1405" s="5" t="s">
        <v>1612</v>
      </c>
      <c r="D1405" s="6">
        <v>43694.0</v>
      </c>
      <c r="E1405" s="5">
        <v>38896.0</v>
      </c>
      <c r="F1405" s="5">
        <v>17680.0</v>
      </c>
      <c r="G1405" s="5" t="s">
        <v>4585</v>
      </c>
      <c r="H1405" s="5" t="s">
        <v>171</v>
      </c>
      <c r="I1405" s="5" t="s">
        <v>12871</v>
      </c>
      <c r="J1405" s="5" t="s">
        <v>274</v>
      </c>
      <c r="K1405" s="5" t="s">
        <v>3712</v>
      </c>
      <c r="L1405" s="5" t="s">
        <v>12266</v>
      </c>
      <c r="M1405" s="5" t="s">
        <v>12118</v>
      </c>
      <c r="N1405" s="5" t="s">
        <v>52</v>
      </c>
      <c r="O1405" s="5">
        <v>1.0</v>
      </c>
      <c r="P1405" s="5" t="s">
        <v>12872</v>
      </c>
      <c r="Q1405" s="5">
        <v>4510.0</v>
      </c>
      <c r="R1405" s="5">
        <v>13210.0</v>
      </c>
      <c r="S1405" s="5" t="s">
        <v>115</v>
      </c>
      <c r="T1405" s="5">
        <v>0.0</v>
      </c>
      <c r="U1405" s="5" t="s">
        <v>52</v>
      </c>
      <c r="V1405" s="5" t="s">
        <v>12873</v>
      </c>
      <c r="W1405" s="5" t="s">
        <v>52</v>
      </c>
      <c r="X1405" s="5" t="s">
        <v>52</v>
      </c>
      <c r="Y1405" s="5" t="s">
        <v>12874</v>
      </c>
      <c r="Z1405" s="5" t="s">
        <v>12875</v>
      </c>
      <c r="AA1405" s="5" t="s">
        <v>162</v>
      </c>
      <c r="AB1405" s="5" t="s">
        <v>52</v>
      </c>
      <c r="AC1405" s="5" t="s">
        <v>181</v>
      </c>
      <c r="AD1405" s="5" t="s">
        <v>182</v>
      </c>
      <c r="AE1405" s="5" t="s">
        <v>183</v>
      </c>
      <c r="AF1405" s="5" t="s">
        <v>52</v>
      </c>
      <c r="AG1405" s="5" t="s">
        <v>52</v>
      </c>
      <c r="AH1405" s="5" t="s">
        <v>184</v>
      </c>
      <c r="AI1405" s="5" t="s">
        <v>168</v>
      </c>
      <c r="AJ1405" s="5" t="s">
        <v>12266</v>
      </c>
      <c r="AK1405" s="5" t="s">
        <v>185</v>
      </c>
    </row>
    <row r="1406" ht="15.75" customHeight="1">
      <c r="A1406" s="5" t="s">
        <v>12876</v>
      </c>
      <c r="B1406" s="5" t="s">
        <v>12877</v>
      </c>
      <c r="C1406" s="5" t="s">
        <v>12878</v>
      </c>
      <c r="D1406" s="6">
        <v>43692.0</v>
      </c>
      <c r="E1406" s="5">
        <v>33907.0</v>
      </c>
      <c r="F1406" s="5">
        <v>15412.0</v>
      </c>
      <c r="G1406" s="5" t="s">
        <v>1458</v>
      </c>
      <c r="H1406" s="5" t="s">
        <v>1792</v>
      </c>
      <c r="I1406" s="5" t="s">
        <v>4143</v>
      </c>
      <c r="J1406" s="5" t="s">
        <v>1460</v>
      </c>
      <c r="K1406" s="5" t="s">
        <v>391</v>
      </c>
      <c r="L1406" s="5" t="s">
        <v>12879</v>
      </c>
      <c r="M1406" s="5" t="s">
        <v>12880</v>
      </c>
      <c r="N1406" s="5" t="s">
        <v>12881</v>
      </c>
      <c r="O1406" s="5">
        <v>1.0</v>
      </c>
      <c r="P1406" s="5" t="s">
        <v>12882</v>
      </c>
      <c r="Q1406" s="5" t="s">
        <v>244</v>
      </c>
      <c r="R1406" s="5">
        <v>899.0</v>
      </c>
      <c r="S1406" s="5" t="s">
        <v>450</v>
      </c>
      <c r="T1406" s="5">
        <v>0.0</v>
      </c>
      <c r="U1406" s="5" t="s">
        <v>70</v>
      </c>
      <c r="V1406" s="5" t="s">
        <v>12883</v>
      </c>
      <c r="W1406" s="5" t="s">
        <v>52</v>
      </c>
      <c r="X1406" s="5" t="s">
        <v>52</v>
      </c>
      <c r="Y1406" s="5" t="s">
        <v>12884</v>
      </c>
      <c r="Z1406" s="5" t="s">
        <v>12885</v>
      </c>
      <c r="AA1406" s="5" t="s">
        <v>730</v>
      </c>
      <c r="AB1406" s="5" t="s">
        <v>52</v>
      </c>
      <c r="AC1406" s="5" t="s">
        <v>72</v>
      </c>
      <c r="AD1406" s="5" t="s">
        <v>73</v>
      </c>
      <c r="AE1406" s="5" t="s">
        <v>74</v>
      </c>
      <c r="AF1406" s="5" t="s">
        <v>75</v>
      </c>
      <c r="AG1406" s="5" t="s">
        <v>76</v>
      </c>
      <c r="AH1406" s="5" t="s">
        <v>77</v>
      </c>
      <c r="AI1406" s="5" t="s">
        <v>6974</v>
      </c>
      <c r="AJ1406" s="5" t="s">
        <v>12886</v>
      </c>
      <c r="AK1406" s="5" t="s">
        <v>454</v>
      </c>
    </row>
    <row r="1407" ht="15.75" customHeight="1">
      <c r="A1407" s="5" t="s">
        <v>12887</v>
      </c>
      <c r="B1407" s="5" t="s">
        <v>12888</v>
      </c>
      <c r="C1407" s="5" t="s">
        <v>12889</v>
      </c>
      <c r="D1407" s="6">
        <v>43690.0</v>
      </c>
      <c r="E1407" s="5">
        <v>39431.0</v>
      </c>
      <c r="F1407" s="5">
        <v>17923.0</v>
      </c>
      <c r="G1407" s="5" t="s">
        <v>719</v>
      </c>
      <c r="H1407" s="5" t="s">
        <v>2784</v>
      </c>
      <c r="I1407" s="5" t="s">
        <v>12890</v>
      </c>
      <c r="J1407" s="5" t="s">
        <v>274</v>
      </c>
      <c r="K1407" s="5" t="s">
        <v>12891</v>
      </c>
      <c r="L1407" s="5" t="s">
        <v>12892</v>
      </c>
      <c r="M1407" s="5" t="s">
        <v>12893</v>
      </c>
      <c r="N1407" s="5">
        <v>89512.0</v>
      </c>
      <c r="O1407" s="5">
        <v>1.0</v>
      </c>
      <c r="P1407" s="5" t="s">
        <v>12894</v>
      </c>
      <c r="Q1407" s="5" t="s">
        <v>91</v>
      </c>
      <c r="R1407" s="5">
        <v>876.0</v>
      </c>
      <c r="S1407" s="5" t="s">
        <v>69</v>
      </c>
      <c r="T1407" s="5">
        <v>0.0</v>
      </c>
      <c r="U1407" s="5" t="s">
        <v>93</v>
      </c>
      <c r="V1407" s="5" t="s">
        <v>12895</v>
      </c>
      <c r="W1407" s="5" t="s">
        <v>55</v>
      </c>
      <c r="X1407" s="5" t="s">
        <v>12896</v>
      </c>
      <c r="Y1407" s="5" t="s">
        <v>12897</v>
      </c>
      <c r="Z1407" s="5" t="s">
        <v>12898</v>
      </c>
      <c r="AA1407" s="5" t="s">
        <v>2743</v>
      </c>
      <c r="AB1407" s="5" t="s">
        <v>52</v>
      </c>
      <c r="AC1407" s="5" t="s">
        <v>8239</v>
      </c>
      <c r="AD1407" s="5" t="s">
        <v>8240</v>
      </c>
      <c r="AE1407" s="5" t="s">
        <v>5291</v>
      </c>
      <c r="AF1407" s="5" t="s">
        <v>52</v>
      </c>
      <c r="AG1407" s="5" t="s">
        <v>52</v>
      </c>
      <c r="AH1407" s="5" t="s">
        <v>8241</v>
      </c>
      <c r="AI1407" s="5" t="s">
        <v>12888</v>
      </c>
      <c r="AJ1407" s="5" t="s">
        <v>12892</v>
      </c>
      <c r="AK1407" s="5" t="s">
        <v>735</v>
      </c>
    </row>
    <row r="1408" ht="15.75" customHeight="1">
      <c r="A1408" s="5" t="s">
        <v>12899</v>
      </c>
      <c r="B1408" s="5" t="s">
        <v>12819</v>
      </c>
      <c r="C1408" s="5" t="s">
        <v>12900</v>
      </c>
      <c r="D1408" s="6">
        <v>43690.0</v>
      </c>
      <c r="E1408" s="5">
        <v>22528.0</v>
      </c>
      <c r="F1408" s="5">
        <v>10240.0</v>
      </c>
      <c r="G1408" s="5" t="s">
        <v>634</v>
      </c>
      <c r="H1408" s="5" t="s">
        <v>171</v>
      </c>
      <c r="I1408" s="5" t="s">
        <v>5489</v>
      </c>
      <c r="J1408" s="5" t="s">
        <v>274</v>
      </c>
      <c r="K1408" s="5" t="s">
        <v>391</v>
      </c>
      <c r="L1408" s="5" t="s">
        <v>12821</v>
      </c>
      <c r="M1408" s="5" t="s">
        <v>12901</v>
      </c>
      <c r="N1408" s="5">
        <v>60515.0</v>
      </c>
      <c r="O1408" s="5">
        <v>1.0</v>
      </c>
      <c r="P1408" s="5" t="s">
        <v>12902</v>
      </c>
      <c r="Q1408" s="5" t="s">
        <v>1519</v>
      </c>
      <c r="R1408" s="5">
        <v>1280.0</v>
      </c>
      <c r="S1408" s="5" t="s">
        <v>53</v>
      </c>
      <c r="T1408" s="5">
        <v>64.0</v>
      </c>
      <c r="U1408" s="5" t="s">
        <v>70</v>
      </c>
      <c r="V1408" s="5" t="s">
        <v>12903</v>
      </c>
      <c r="W1408" s="5" t="s">
        <v>52</v>
      </c>
      <c r="X1408" s="5" t="s">
        <v>52</v>
      </c>
      <c r="Y1408" s="5" t="s">
        <v>12904</v>
      </c>
      <c r="Z1408" s="5" t="s">
        <v>12905</v>
      </c>
      <c r="AA1408" s="5" t="s">
        <v>260</v>
      </c>
      <c r="AB1408" s="5" t="s">
        <v>52</v>
      </c>
      <c r="AC1408" s="5" t="s">
        <v>72</v>
      </c>
      <c r="AD1408" s="5" t="s">
        <v>73</v>
      </c>
      <c r="AE1408" s="5" t="s">
        <v>74</v>
      </c>
      <c r="AF1408" s="5" t="s">
        <v>75</v>
      </c>
      <c r="AG1408" s="5" t="s">
        <v>76</v>
      </c>
      <c r="AH1408" s="5" t="s">
        <v>77</v>
      </c>
      <c r="AI1408" s="5" t="s">
        <v>11955</v>
      </c>
      <c r="AJ1408" s="5" t="s">
        <v>12827</v>
      </c>
      <c r="AK1408" s="5" t="s">
        <v>1874</v>
      </c>
    </row>
    <row r="1409" ht="15.75" customHeight="1">
      <c r="A1409" s="5" t="s">
        <v>12906</v>
      </c>
      <c r="B1409" s="5" t="s">
        <v>12907</v>
      </c>
      <c r="C1409" s="5" t="s">
        <v>12908</v>
      </c>
      <c r="D1409" s="6">
        <v>43687.0</v>
      </c>
      <c r="E1409" s="5">
        <v>57702.0</v>
      </c>
      <c r="F1409" s="5">
        <v>26228.0</v>
      </c>
      <c r="G1409" s="5" t="s">
        <v>148</v>
      </c>
      <c r="H1409" s="5" t="s">
        <v>149</v>
      </c>
      <c r="I1409" s="5" t="s">
        <v>12909</v>
      </c>
      <c r="J1409" s="5" t="s">
        <v>151</v>
      </c>
      <c r="K1409" s="5" t="s">
        <v>12910</v>
      </c>
      <c r="L1409" s="5" t="s">
        <v>12911</v>
      </c>
      <c r="M1409" s="5" t="s">
        <v>12912</v>
      </c>
      <c r="N1409" s="5" t="s">
        <v>52</v>
      </c>
      <c r="O1409" s="5">
        <v>1.0</v>
      </c>
      <c r="P1409" s="5" t="s">
        <v>12913</v>
      </c>
      <c r="Q1409" s="5" t="s">
        <v>91</v>
      </c>
      <c r="R1409" s="5">
        <v>6.0</v>
      </c>
      <c r="S1409" s="5" t="s">
        <v>115</v>
      </c>
      <c r="T1409" s="5">
        <v>0.0</v>
      </c>
      <c r="U1409" s="5" t="s">
        <v>70</v>
      </c>
      <c r="V1409" s="5" t="s">
        <v>12914</v>
      </c>
      <c r="W1409" s="5" t="s">
        <v>71</v>
      </c>
      <c r="X1409" s="5" t="s">
        <v>52</v>
      </c>
      <c r="Y1409" s="5" t="s">
        <v>12915</v>
      </c>
      <c r="Z1409" s="5" t="s">
        <v>12916</v>
      </c>
      <c r="AA1409" s="5" t="s">
        <v>1177</v>
      </c>
      <c r="AB1409" s="5" t="s">
        <v>52</v>
      </c>
      <c r="AC1409" s="5" t="s">
        <v>398</v>
      </c>
      <c r="AD1409" s="5" t="s">
        <v>399</v>
      </c>
      <c r="AE1409" s="5" t="s">
        <v>400</v>
      </c>
      <c r="AF1409" s="5" t="s">
        <v>401</v>
      </c>
      <c r="AG1409" s="5">
        <v>23502.0</v>
      </c>
      <c r="AH1409" s="5" t="s">
        <v>402</v>
      </c>
      <c r="AI1409" s="5" t="s">
        <v>12907</v>
      </c>
      <c r="AJ1409" s="5" t="s">
        <v>12911</v>
      </c>
      <c r="AK1409" s="5" t="s">
        <v>2189</v>
      </c>
    </row>
    <row r="1410" ht="15.75" customHeight="1">
      <c r="A1410" s="5" t="s">
        <v>12917</v>
      </c>
      <c r="B1410" s="5" t="s">
        <v>12918</v>
      </c>
      <c r="C1410" s="5" t="s">
        <v>12919</v>
      </c>
      <c r="D1410" s="6">
        <v>43687.0</v>
      </c>
      <c r="E1410" s="5">
        <v>42504.0</v>
      </c>
      <c r="F1410" s="5">
        <v>19320.0</v>
      </c>
      <c r="G1410" s="5" t="s">
        <v>188</v>
      </c>
      <c r="H1410" s="5" t="s">
        <v>290</v>
      </c>
      <c r="I1410" s="5" t="s">
        <v>12141</v>
      </c>
      <c r="J1410" s="5" t="s">
        <v>191</v>
      </c>
      <c r="K1410" s="5" t="s">
        <v>744</v>
      </c>
      <c r="L1410" s="5" t="s">
        <v>12920</v>
      </c>
      <c r="M1410" s="5" t="s">
        <v>12921</v>
      </c>
      <c r="N1410" s="5">
        <v>90502.0</v>
      </c>
      <c r="O1410" s="5">
        <v>1.0</v>
      </c>
      <c r="P1410" s="5" t="s">
        <v>12922</v>
      </c>
      <c r="Q1410" s="5">
        <v>4530.0</v>
      </c>
      <c r="R1410" s="5">
        <v>4403.0</v>
      </c>
      <c r="S1410" s="5" t="s">
        <v>374</v>
      </c>
      <c r="T1410" s="5">
        <v>0.0</v>
      </c>
      <c r="U1410" s="5" t="s">
        <v>70</v>
      </c>
      <c r="V1410" s="5" t="s">
        <v>12923</v>
      </c>
      <c r="W1410" s="5" t="s">
        <v>52</v>
      </c>
      <c r="X1410" s="5" t="s">
        <v>52</v>
      </c>
      <c r="Y1410" s="5" t="s">
        <v>12924</v>
      </c>
      <c r="Z1410" s="5" t="s">
        <v>12925</v>
      </c>
      <c r="AA1410" s="5" t="s">
        <v>1426</v>
      </c>
      <c r="AB1410" s="5" t="s">
        <v>52</v>
      </c>
      <c r="AC1410" s="5" t="s">
        <v>3974</v>
      </c>
      <c r="AD1410" s="5" t="s">
        <v>3975</v>
      </c>
      <c r="AE1410" s="5" t="s">
        <v>183</v>
      </c>
      <c r="AF1410" s="5" t="s">
        <v>52</v>
      </c>
      <c r="AG1410" s="5" t="s">
        <v>3976</v>
      </c>
      <c r="AH1410" s="5" t="s">
        <v>3977</v>
      </c>
      <c r="AI1410" s="5" t="s">
        <v>12926</v>
      </c>
      <c r="AJ1410" s="5" t="s">
        <v>12927</v>
      </c>
      <c r="AK1410" s="5" t="s">
        <v>10358</v>
      </c>
    </row>
    <row r="1411" ht="15.75" customHeight="1">
      <c r="A1411" s="5" t="s">
        <v>12928</v>
      </c>
      <c r="B1411" s="5" t="s">
        <v>5283</v>
      </c>
      <c r="C1411" s="5" t="s">
        <v>5283</v>
      </c>
      <c r="D1411" s="6">
        <v>43685.0</v>
      </c>
      <c r="E1411" s="5">
        <v>48039.0</v>
      </c>
      <c r="F1411" s="5">
        <v>21836.0</v>
      </c>
      <c r="G1411" s="5" t="s">
        <v>1419</v>
      </c>
      <c r="H1411" s="5" t="s">
        <v>480</v>
      </c>
      <c r="I1411" s="5" t="s">
        <v>8353</v>
      </c>
      <c r="J1411" s="5" t="s">
        <v>256</v>
      </c>
      <c r="K1411" s="5" t="s">
        <v>12929</v>
      </c>
      <c r="L1411" s="5" t="s">
        <v>6206</v>
      </c>
      <c r="M1411" s="5" t="s">
        <v>6206</v>
      </c>
      <c r="N1411" s="5" t="s">
        <v>52</v>
      </c>
      <c r="O1411" s="5">
        <v>1.0</v>
      </c>
      <c r="P1411" s="5" t="s">
        <v>12930</v>
      </c>
      <c r="Q1411" s="5" t="s">
        <v>91</v>
      </c>
      <c r="R1411" s="5">
        <v>58.0</v>
      </c>
      <c r="S1411" s="5" t="s">
        <v>1077</v>
      </c>
      <c r="T1411" s="5">
        <v>0.0</v>
      </c>
      <c r="U1411" s="5" t="s">
        <v>70</v>
      </c>
      <c r="V1411" s="5" t="s">
        <v>12931</v>
      </c>
      <c r="W1411" s="5" t="s">
        <v>52</v>
      </c>
      <c r="X1411" s="5" t="s">
        <v>52</v>
      </c>
      <c r="Y1411" s="5" t="s">
        <v>4178</v>
      </c>
      <c r="Z1411" s="5" t="s">
        <v>12932</v>
      </c>
      <c r="AA1411" s="5" t="s">
        <v>1553</v>
      </c>
      <c r="AB1411" s="5" t="s">
        <v>52</v>
      </c>
      <c r="AC1411" s="5" t="s">
        <v>5289</v>
      </c>
      <c r="AD1411" s="5" t="s">
        <v>5290</v>
      </c>
      <c r="AE1411" s="5" t="s">
        <v>5291</v>
      </c>
      <c r="AF1411" s="5" t="s">
        <v>52</v>
      </c>
      <c r="AG1411" s="5" t="s">
        <v>52</v>
      </c>
      <c r="AH1411" s="5" t="s">
        <v>52</v>
      </c>
      <c r="AI1411" s="5" t="s">
        <v>6203</v>
      </c>
      <c r="AJ1411" s="5" t="s">
        <v>6210</v>
      </c>
      <c r="AK1411" s="5" t="s">
        <v>6358</v>
      </c>
    </row>
    <row r="1412" ht="15.75" customHeight="1">
      <c r="A1412" s="5" t="s">
        <v>12933</v>
      </c>
      <c r="B1412" s="5" t="s">
        <v>12725</v>
      </c>
      <c r="C1412" s="5" t="s">
        <v>7350</v>
      </c>
      <c r="D1412" s="6">
        <v>43685.0</v>
      </c>
      <c r="E1412" s="5">
        <v>276514.0</v>
      </c>
      <c r="F1412" s="5">
        <v>125688.0</v>
      </c>
      <c r="G1412" s="5" t="s">
        <v>1419</v>
      </c>
      <c r="H1412" s="5" t="s">
        <v>480</v>
      </c>
      <c r="I1412" s="5" t="s">
        <v>8353</v>
      </c>
      <c r="J1412" s="5" t="s">
        <v>256</v>
      </c>
      <c r="K1412" s="5" t="s">
        <v>4172</v>
      </c>
      <c r="L1412" s="5" t="s">
        <v>12934</v>
      </c>
      <c r="M1412" s="5" t="s">
        <v>12727</v>
      </c>
      <c r="N1412" s="5" t="s">
        <v>52</v>
      </c>
      <c r="O1412" s="5">
        <v>5.0</v>
      </c>
      <c r="P1412" s="5" t="s">
        <v>12935</v>
      </c>
      <c r="Q1412" s="5" t="s">
        <v>4176</v>
      </c>
      <c r="R1412" s="5">
        <v>456.0</v>
      </c>
      <c r="S1412" s="5" t="s">
        <v>1077</v>
      </c>
      <c r="T1412" s="5">
        <v>1.0</v>
      </c>
      <c r="U1412" s="5" t="s">
        <v>70</v>
      </c>
      <c r="V1412" s="5" t="s">
        <v>12936</v>
      </c>
      <c r="W1412" s="5" t="s">
        <v>52</v>
      </c>
      <c r="X1412" s="5" t="s">
        <v>52</v>
      </c>
      <c r="Y1412" s="5" t="s">
        <v>4178</v>
      </c>
      <c r="Z1412" s="5" t="s">
        <v>12937</v>
      </c>
      <c r="AA1412" s="5" t="s">
        <v>1553</v>
      </c>
      <c r="AB1412" s="5" t="s">
        <v>52</v>
      </c>
      <c r="AC1412" s="5" t="s">
        <v>5289</v>
      </c>
      <c r="AD1412" s="5" t="s">
        <v>5290</v>
      </c>
      <c r="AE1412" s="5" t="s">
        <v>5291</v>
      </c>
      <c r="AF1412" s="5" t="s">
        <v>52</v>
      </c>
      <c r="AG1412" s="5" t="s">
        <v>52</v>
      </c>
      <c r="AH1412" s="5" t="s">
        <v>52</v>
      </c>
      <c r="AI1412" s="5" t="s">
        <v>12725</v>
      </c>
      <c r="AJ1412" s="5" t="s">
        <v>12938</v>
      </c>
      <c r="AK1412" s="5" t="s">
        <v>3481</v>
      </c>
    </row>
    <row r="1413" ht="15.75" customHeight="1">
      <c r="A1413" s="5" t="s">
        <v>12939</v>
      </c>
      <c r="B1413" s="5" t="s">
        <v>5283</v>
      </c>
      <c r="C1413" s="5" t="s">
        <v>5283</v>
      </c>
      <c r="D1413" s="6">
        <v>43685.0</v>
      </c>
      <c r="E1413" s="5">
        <v>44887.0</v>
      </c>
      <c r="F1413" s="5">
        <v>20403.0</v>
      </c>
      <c r="G1413" s="5" t="s">
        <v>1419</v>
      </c>
      <c r="H1413" s="5" t="s">
        <v>480</v>
      </c>
      <c r="I1413" s="5" t="s">
        <v>8353</v>
      </c>
      <c r="J1413" s="5" t="s">
        <v>256</v>
      </c>
      <c r="K1413" s="5" t="s">
        <v>12940</v>
      </c>
      <c r="L1413" s="5" t="s">
        <v>6206</v>
      </c>
      <c r="M1413" s="5" t="s">
        <v>6206</v>
      </c>
      <c r="N1413" s="5" t="s">
        <v>52</v>
      </c>
      <c r="O1413" s="5">
        <v>1.0</v>
      </c>
      <c r="P1413" s="5" t="s">
        <v>12941</v>
      </c>
      <c r="Q1413" s="5" t="s">
        <v>91</v>
      </c>
      <c r="R1413" s="5">
        <v>59.0</v>
      </c>
      <c r="S1413" s="5" t="s">
        <v>1077</v>
      </c>
      <c r="T1413" s="5">
        <v>0.0</v>
      </c>
      <c r="U1413" s="5" t="s">
        <v>70</v>
      </c>
      <c r="V1413" s="5" t="s">
        <v>12942</v>
      </c>
      <c r="W1413" s="5" t="s">
        <v>52</v>
      </c>
      <c r="X1413" s="5" t="s">
        <v>52</v>
      </c>
      <c r="Y1413" s="5" t="s">
        <v>4178</v>
      </c>
      <c r="Z1413" s="5">
        <v>1017704.0</v>
      </c>
      <c r="AA1413" s="5" t="s">
        <v>1553</v>
      </c>
      <c r="AB1413" s="5" t="s">
        <v>52</v>
      </c>
      <c r="AC1413" s="5" t="s">
        <v>5289</v>
      </c>
      <c r="AD1413" s="5" t="s">
        <v>5290</v>
      </c>
      <c r="AE1413" s="5" t="s">
        <v>5291</v>
      </c>
      <c r="AF1413" s="5" t="s">
        <v>52</v>
      </c>
      <c r="AG1413" s="5" t="s">
        <v>52</v>
      </c>
      <c r="AH1413" s="5" t="s">
        <v>52</v>
      </c>
      <c r="AI1413" s="5" t="s">
        <v>6203</v>
      </c>
      <c r="AJ1413" s="5" t="s">
        <v>12943</v>
      </c>
      <c r="AK1413" s="5" t="s">
        <v>3481</v>
      </c>
    </row>
    <row r="1414" ht="15.75" customHeight="1">
      <c r="A1414" s="5" t="s">
        <v>12944</v>
      </c>
      <c r="B1414" s="5" t="s">
        <v>12819</v>
      </c>
      <c r="C1414" s="5" t="s">
        <v>12900</v>
      </c>
      <c r="D1414" s="6">
        <v>43683.0</v>
      </c>
      <c r="E1414" s="5">
        <v>25555.0</v>
      </c>
      <c r="F1414" s="5">
        <v>11616.0</v>
      </c>
      <c r="G1414" s="5" t="s">
        <v>634</v>
      </c>
      <c r="H1414" s="5" t="s">
        <v>171</v>
      </c>
      <c r="I1414" s="5" t="s">
        <v>12945</v>
      </c>
      <c r="J1414" s="5" t="s">
        <v>274</v>
      </c>
      <c r="K1414" s="5" t="s">
        <v>391</v>
      </c>
      <c r="L1414" s="5" t="s">
        <v>12821</v>
      </c>
      <c r="M1414" s="5" t="s">
        <v>12901</v>
      </c>
      <c r="N1414" s="5">
        <v>60515.0</v>
      </c>
      <c r="O1414" s="5">
        <v>1.0</v>
      </c>
      <c r="P1414" s="5" t="s">
        <v>12946</v>
      </c>
      <c r="Q1414" s="5" t="s">
        <v>244</v>
      </c>
      <c r="R1414" s="5">
        <v>1452.0</v>
      </c>
      <c r="S1414" s="5" t="s">
        <v>53</v>
      </c>
      <c r="T1414" s="5">
        <v>73.0</v>
      </c>
      <c r="U1414" s="5" t="s">
        <v>70</v>
      </c>
      <c r="V1414" s="5" t="s">
        <v>12947</v>
      </c>
      <c r="W1414" s="5" t="s">
        <v>52</v>
      </c>
      <c r="X1414" s="5" t="s">
        <v>52</v>
      </c>
      <c r="Y1414" s="5" t="s">
        <v>12948</v>
      </c>
      <c r="Z1414" s="5" t="s">
        <v>12949</v>
      </c>
      <c r="AA1414" s="5" t="s">
        <v>8480</v>
      </c>
      <c r="AB1414" s="5" t="s">
        <v>52</v>
      </c>
      <c r="AC1414" s="5" t="s">
        <v>72</v>
      </c>
      <c r="AD1414" s="5" t="s">
        <v>73</v>
      </c>
      <c r="AE1414" s="5" t="s">
        <v>74</v>
      </c>
      <c r="AF1414" s="5" t="s">
        <v>75</v>
      </c>
      <c r="AG1414" s="5" t="s">
        <v>76</v>
      </c>
      <c r="AH1414" s="5" t="s">
        <v>77</v>
      </c>
      <c r="AI1414" s="5" t="s">
        <v>12950</v>
      </c>
      <c r="AJ1414" s="5" t="s">
        <v>12951</v>
      </c>
      <c r="AK1414" s="5" t="s">
        <v>1874</v>
      </c>
    </row>
    <row r="1415" ht="15.75" customHeight="1">
      <c r="A1415" s="5" t="s">
        <v>12952</v>
      </c>
      <c r="B1415" s="5" t="s">
        <v>12471</v>
      </c>
      <c r="C1415" s="5" t="s">
        <v>12471</v>
      </c>
      <c r="D1415" s="6">
        <v>43678.0</v>
      </c>
      <c r="E1415" s="5">
        <v>53238.0</v>
      </c>
      <c r="F1415" s="5">
        <v>24199.0</v>
      </c>
      <c r="G1415" s="5" t="s">
        <v>1419</v>
      </c>
      <c r="H1415" s="5" t="s">
        <v>480</v>
      </c>
      <c r="I1415" s="5" t="s">
        <v>12016</v>
      </c>
      <c r="J1415" s="5" t="s">
        <v>256</v>
      </c>
      <c r="K1415" s="5" t="s">
        <v>3485</v>
      </c>
      <c r="L1415" s="5" t="s">
        <v>12473</v>
      </c>
      <c r="M1415" s="5" t="s">
        <v>12473</v>
      </c>
      <c r="N1415" s="5" t="s">
        <v>52</v>
      </c>
      <c r="O1415" s="5">
        <v>1.0</v>
      </c>
      <c r="P1415" s="5" t="s">
        <v>12953</v>
      </c>
      <c r="Q1415" s="5" t="s">
        <v>91</v>
      </c>
      <c r="R1415" s="5">
        <v>50.0</v>
      </c>
      <c r="S1415" s="5" t="s">
        <v>1077</v>
      </c>
      <c r="T1415" s="5">
        <v>0.0</v>
      </c>
      <c r="U1415" s="5" t="s">
        <v>70</v>
      </c>
      <c r="V1415" s="5" t="s">
        <v>12954</v>
      </c>
      <c r="W1415" s="5" t="s">
        <v>52</v>
      </c>
      <c r="X1415" s="5" t="s">
        <v>52</v>
      </c>
      <c r="Y1415" s="5" t="s">
        <v>6525</v>
      </c>
      <c r="Z1415" s="5">
        <v>136700.0</v>
      </c>
      <c r="AA1415" s="5" t="s">
        <v>180</v>
      </c>
      <c r="AB1415" s="5" t="s">
        <v>52</v>
      </c>
      <c r="AC1415" s="5" t="s">
        <v>5289</v>
      </c>
      <c r="AD1415" s="5" t="s">
        <v>5290</v>
      </c>
      <c r="AE1415" s="5" t="s">
        <v>5291</v>
      </c>
      <c r="AF1415" s="5" t="s">
        <v>52</v>
      </c>
      <c r="AG1415" s="5" t="s">
        <v>52</v>
      </c>
      <c r="AH1415" s="5" t="s">
        <v>52</v>
      </c>
      <c r="AI1415" s="5" t="s">
        <v>12725</v>
      </c>
      <c r="AJ1415" s="5" t="s">
        <v>12938</v>
      </c>
      <c r="AK1415" s="5" t="s">
        <v>3481</v>
      </c>
    </row>
    <row r="1416" ht="15.75" customHeight="1">
      <c r="A1416" s="5" t="s">
        <v>12955</v>
      </c>
      <c r="B1416" s="5" t="s">
        <v>12725</v>
      </c>
      <c r="C1416" s="5" t="s">
        <v>7350</v>
      </c>
      <c r="D1416" s="6">
        <v>43678.0</v>
      </c>
      <c r="E1416" s="5">
        <v>260968.0</v>
      </c>
      <c r="F1416" s="5">
        <v>118622.0</v>
      </c>
      <c r="G1416" s="5" t="s">
        <v>1419</v>
      </c>
      <c r="H1416" s="5" t="s">
        <v>480</v>
      </c>
      <c r="I1416" s="5" t="s">
        <v>12016</v>
      </c>
      <c r="J1416" s="5" t="s">
        <v>256</v>
      </c>
      <c r="K1416" s="5" t="s">
        <v>4172</v>
      </c>
      <c r="L1416" s="5" t="s">
        <v>12956</v>
      </c>
      <c r="M1416" s="5" t="s">
        <v>12727</v>
      </c>
      <c r="N1416" s="5" t="s">
        <v>52</v>
      </c>
      <c r="O1416" s="5">
        <v>5.0</v>
      </c>
      <c r="P1416" s="5" t="s">
        <v>12957</v>
      </c>
      <c r="Q1416" s="5" t="s">
        <v>4176</v>
      </c>
      <c r="R1416" s="5">
        <v>487.0</v>
      </c>
      <c r="S1416" s="5" t="s">
        <v>1077</v>
      </c>
      <c r="T1416" s="5">
        <v>1.0</v>
      </c>
      <c r="U1416" s="5" t="s">
        <v>70</v>
      </c>
      <c r="V1416" s="5" t="s">
        <v>12958</v>
      </c>
      <c r="W1416" s="5" t="s">
        <v>52</v>
      </c>
      <c r="X1416" s="5" t="s">
        <v>52</v>
      </c>
      <c r="Y1416" s="5" t="s">
        <v>6525</v>
      </c>
      <c r="Z1416" s="5" t="s">
        <v>12959</v>
      </c>
      <c r="AA1416" s="5" t="s">
        <v>180</v>
      </c>
      <c r="AB1416" s="5" t="s">
        <v>52</v>
      </c>
      <c r="AC1416" s="5" t="s">
        <v>5289</v>
      </c>
      <c r="AD1416" s="5" t="s">
        <v>5290</v>
      </c>
      <c r="AE1416" s="5" t="s">
        <v>5291</v>
      </c>
      <c r="AF1416" s="5" t="s">
        <v>52</v>
      </c>
      <c r="AG1416" s="5" t="s">
        <v>52</v>
      </c>
      <c r="AH1416" s="5" t="s">
        <v>52</v>
      </c>
      <c r="AI1416" s="5" t="s">
        <v>12725</v>
      </c>
      <c r="AJ1416" s="5" t="s">
        <v>12938</v>
      </c>
      <c r="AK1416" s="5" t="s">
        <v>3481</v>
      </c>
    </row>
    <row r="1417" ht="15.75" customHeight="1">
      <c r="A1417" s="5" t="s">
        <v>12960</v>
      </c>
      <c r="B1417" s="5" t="s">
        <v>12961</v>
      </c>
      <c r="C1417" s="5" t="s">
        <v>12961</v>
      </c>
      <c r="D1417" s="6">
        <v>43678.0</v>
      </c>
      <c r="E1417" s="5">
        <v>54782.0</v>
      </c>
      <c r="F1417" s="5">
        <v>24901.0</v>
      </c>
      <c r="G1417" s="5" t="s">
        <v>1419</v>
      </c>
      <c r="H1417" s="5" t="s">
        <v>480</v>
      </c>
      <c r="I1417" s="5" t="s">
        <v>12016</v>
      </c>
      <c r="J1417" s="5" t="s">
        <v>256</v>
      </c>
      <c r="K1417" s="5" t="s">
        <v>3485</v>
      </c>
      <c r="L1417" s="5" t="s">
        <v>12962</v>
      </c>
      <c r="M1417" s="5" t="s">
        <v>12962</v>
      </c>
      <c r="N1417" s="5" t="s">
        <v>52</v>
      </c>
      <c r="O1417" s="5">
        <v>1.0</v>
      </c>
      <c r="P1417" s="5" t="s">
        <v>12963</v>
      </c>
      <c r="Q1417" s="5" t="s">
        <v>91</v>
      </c>
      <c r="R1417" s="5">
        <v>60.0</v>
      </c>
      <c r="S1417" s="5" t="s">
        <v>1077</v>
      </c>
      <c r="T1417" s="5">
        <v>0.0</v>
      </c>
      <c r="U1417" s="5" t="s">
        <v>70</v>
      </c>
      <c r="V1417" s="5" t="s">
        <v>12964</v>
      </c>
      <c r="W1417" s="5" t="s">
        <v>52</v>
      </c>
      <c r="X1417" s="5" t="s">
        <v>52</v>
      </c>
      <c r="Y1417" s="5" t="s">
        <v>6525</v>
      </c>
      <c r="Z1417" s="5">
        <v>2094545.0</v>
      </c>
      <c r="AA1417" s="5" t="s">
        <v>180</v>
      </c>
      <c r="AB1417" s="5" t="s">
        <v>52</v>
      </c>
      <c r="AC1417" s="5" t="s">
        <v>5289</v>
      </c>
      <c r="AD1417" s="5" t="s">
        <v>5290</v>
      </c>
      <c r="AE1417" s="5" t="s">
        <v>5291</v>
      </c>
      <c r="AF1417" s="5" t="s">
        <v>52</v>
      </c>
      <c r="AG1417" s="5" t="s">
        <v>52</v>
      </c>
      <c r="AH1417" s="5" t="s">
        <v>52</v>
      </c>
      <c r="AI1417" s="5" t="s">
        <v>12965</v>
      </c>
      <c r="AJ1417" s="5" t="s">
        <v>12966</v>
      </c>
      <c r="AK1417" s="5" t="s">
        <v>6358</v>
      </c>
    </row>
    <row r="1418" ht="15.75" customHeight="1">
      <c r="A1418" s="5" t="s">
        <v>12967</v>
      </c>
      <c r="B1418" s="5" t="s">
        <v>12968</v>
      </c>
      <c r="C1418" s="5" t="s">
        <v>12969</v>
      </c>
      <c r="D1418" s="6">
        <v>43678.0</v>
      </c>
      <c r="E1418" s="5">
        <v>950.0</v>
      </c>
      <c r="F1418" s="5">
        <v>432.0</v>
      </c>
      <c r="G1418" s="5" t="s">
        <v>458</v>
      </c>
      <c r="H1418" s="5" t="s">
        <v>366</v>
      </c>
      <c r="I1418" s="5" t="s">
        <v>8839</v>
      </c>
      <c r="J1418" s="5" t="s">
        <v>461</v>
      </c>
      <c r="K1418" s="5" t="s">
        <v>12970</v>
      </c>
      <c r="L1418" s="5" t="s">
        <v>12971</v>
      </c>
      <c r="M1418" s="5" t="s">
        <v>12972</v>
      </c>
      <c r="N1418" s="5">
        <v>33811.0</v>
      </c>
      <c r="O1418" s="5">
        <v>1.0</v>
      </c>
      <c r="P1418" s="5" t="s">
        <v>12973</v>
      </c>
      <c r="Q1418" s="5" t="s">
        <v>52</v>
      </c>
      <c r="R1418" s="5">
        <v>15.0</v>
      </c>
      <c r="S1418" s="5" t="s">
        <v>53</v>
      </c>
      <c r="T1418" s="5">
        <v>0.0</v>
      </c>
      <c r="U1418" s="5" t="s">
        <v>70</v>
      </c>
      <c r="V1418" s="5" t="s">
        <v>12974</v>
      </c>
      <c r="W1418" s="5" t="s">
        <v>55</v>
      </c>
      <c r="X1418" s="5" t="s">
        <v>12975</v>
      </c>
      <c r="Y1418" s="5">
        <v>36.0</v>
      </c>
      <c r="Z1418" s="5" t="s">
        <v>12976</v>
      </c>
      <c r="AA1418" s="5" t="s">
        <v>1831</v>
      </c>
      <c r="AB1418" s="5" t="s">
        <v>52</v>
      </c>
      <c r="AC1418" s="5" t="s">
        <v>12977</v>
      </c>
      <c r="AD1418" s="5" t="s">
        <v>12978</v>
      </c>
      <c r="AE1418" s="5" t="s">
        <v>12979</v>
      </c>
      <c r="AF1418" s="5" t="s">
        <v>52</v>
      </c>
      <c r="AG1418" s="5">
        <v>1092.0</v>
      </c>
      <c r="AH1418" s="5" t="s">
        <v>12980</v>
      </c>
      <c r="AI1418" s="5" t="s">
        <v>12968</v>
      </c>
      <c r="AJ1418" s="5" t="s">
        <v>12981</v>
      </c>
      <c r="AK1418" s="5" t="s">
        <v>1111</v>
      </c>
    </row>
    <row r="1419" ht="15.75" customHeight="1">
      <c r="A1419" s="5" t="s">
        <v>12982</v>
      </c>
      <c r="B1419" s="5" t="s">
        <v>12983</v>
      </c>
      <c r="C1419" s="5" t="s">
        <v>12984</v>
      </c>
      <c r="D1419" s="6">
        <v>43678.0</v>
      </c>
      <c r="E1419" s="5">
        <v>8243.0</v>
      </c>
      <c r="F1419" s="5">
        <v>3747.0</v>
      </c>
      <c r="G1419" s="5" t="s">
        <v>458</v>
      </c>
      <c r="H1419" s="5" t="s">
        <v>366</v>
      </c>
      <c r="I1419" s="5" t="s">
        <v>8839</v>
      </c>
      <c r="J1419" s="5" t="s">
        <v>461</v>
      </c>
      <c r="K1419" s="5" t="s">
        <v>7299</v>
      </c>
      <c r="L1419" s="5" t="s">
        <v>12985</v>
      </c>
      <c r="M1419" s="5" t="s">
        <v>12986</v>
      </c>
      <c r="N1419" s="5">
        <v>33122.0</v>
      </c>
      <c r="O1419" s="5">
        <v>1.0</v>
      </c>
      <c r="P1419" s="5" t="s">
        <v>12973</v>
      </c>
      <c r="Q1419" s="5" t="s">
        <v>52</v>
      </c>
      <c r="R1419" s="5">
        <v>39.0</v>
      </c>
      <c r="S1419" s="5" t="s">
        <v>53</v>
      </c>
      <c r="T1419" s="5">
        <v>0.0</v>
      </c>
      <c r="U1419" s="5" t="s">
        <v>52</v>
      </c>
      <c r="V1419" s="5" t="s">
        <v>12975</v>
      </c>
      <c r="W1419" s="5" t="s">
        <v>71</v>
      </c>
      <c r="X1419" s="5" t="s">
        <v>52</v>
      </c>
      <c r="Y1419" s="5">
        <v>36.0</v>
      </c>
      <c r="Z1419" s="5" t="s">
        <v>12976</v>
      </c>
      <c r="AA1419" s="5" t="s">
        <v>1831</v>
      </c>
      <c r="AB1419" s="5" t="s">
        <v>52</v>
      </c>
      <c r="AC1419" s="5" t="s">
        <v>377</v>
      </c>
      <c r="AD1419" s="5" t="s">
        <v>378</v>
      </c>
      <c r="AE1419" s="5" t="s">
        <v>379</v>
      </c>
      <c r="AF1419" s="5" t="s">
        <v>265</v>
      </c>
      <c r="AG1419" s="5">
        <v>33166.0</v>
      </c>
      <c r="AH1419" s="5" t="s">
        <v>380</v>
      </c>
      <c r="AI1419" s="5" t="s">
        <v>12983</v>
      </c>
      <c r="AJ1419" s="5" t="s">
        <v>12985</v>
      </c>
      <c r="AK1419" s="5" t="s">
        <v>5839</v>
      </c>
    </row>
    <row r="1420" ht="15.75" customHeight="1">
      <c r="A1420" s="5" t="s">
        <v>12987</v>
      </c>
      <c r="B1420" s="5" t="s">
        <v>12988</v>
      </c>
      <c r="C1420" s="5" t="s">
        <v>12989</v>
      </c>
      <c r="D1420" s="6">
        <v>43677.0</v>
      </c>
      <c r="E1420" s="5">
        <v>49196.0</v>
      </c>
      <c r="F1420" s="5">
        <v>22362.0</v>
      </c>
      <c r="G1420" s="5" t="s">
        <v>148</v>
      </c>
      <c r="H1420" s="5" t="s">
        <v>205</v>
      </c>
      <c r="I1420" s="5" t="s">
        <v>12990</v>
      </c>
      <c r="J1420" s="5" t="s">
        <v>151</v>
      </c>
      <c r="K1420" s="5" t="s">
        <v>462</v>
      </c>
      <c r="L1420" s="5" t="s">
        <v>12991</v>
      </c>
      <c r="M1420" s="5" t="s">
        <v>12992</v>
      </c>
      <c r="N1420" s="5" t="s">
        <v>52</v>
      </c>
      <c r="O1420" s="5">
        <v>1.0</v>
      </c>
      <c r="P1420" s="5" t="s">
        <v>12993</v>
      </c>
      <c r="Q1420" s="5">
        <v>4500.0</v>
      </c>
      <c r="R1420" s="5">
        <v>13.0</v>
      </c>
      <c r="S1420" s="5" t="s">
        <v>53</v>
      </c>
      <c r="T1420" s="5">
        <v>587.0</v>
      </c>
      <c r="U1420" s="5" t="s">
        <v>158</v>
      </c>
      <c r="V1420" s="5" t="s">
        <v>12994</v>
      </c>
      <c r="W1420" s="5" t="s">
        <v>52</v>
      </c>
      <c r="X1420" s="5" t="s">
        <v>52</v>
      </c>
      <c r="Y1420" s="5" t="s">
        <v>12995</v>
      </c>
      <c r="Z1420" s="5" t="s">
        <v>12996</v>
      </c>
      <c r="AA1420" s="5" t="s">
        <v>59</v>
      </c>
      <c r="AB1420" s="5" t="s">
        <v>52</v>
      </c>
      <c r="AC1420" s="5" t="s">
        <v>163</v>
      </c>
      <c r="AD1420" s="5" t="s">
        <v>164</v>
      </c>
      <c r="AE1420" s="5" t="s">
        <v>165</v>
      </c>
      <c r="AF1420" s="5" t="s">
        <v>52</v>
      </c>
      <c r="AG1420" s="5" t="s">
        <v>52</v>
      </c>
      <c r="AH1420" s="5" t="s">
        <v>52</v>
      </c>
      <c r="AI1420" s="5" t="s">
        <v>12997</v>
      </c>
      <c r="AJ1420" s="5" t="s">
        <v>12998</v>
      </c>
      <c r="AK1420" s="5" t="s">
        <v>12999</v>
      </c>
    </row>
    <row r="1421" ht="15.75" customHeight="1">
      <c r="A1421" s="5" t="s">
        <v>13000</v>
      </c>
      <c r="B1421" s="5" t="s">
        <v>5283</v>
      </c>
      <c r="C1421" s="5" t="s">
        <v>5283</v>
      </c>
      <c r="D1421" s="6">
        <v>43675.0</v>
      </c>
      <c r="E1421" s="5">
        <v>47401.0</v>
      </c>
      <c r="F1421" s="5">
        <v>21546.0</v>
      </c>
      <c r="G1421" s="5" t="s">
        <v>1419</v>
      </c>
      <c r="H1421" s="5" t="s">
        <v>480</v>
      </c>
      <c r="I1421" s="5" t="s">
        <v>9871</v>
      </c>
      <c r="J1421" s="5" t="s">
        <v>256</v>
      </c>
      <c r="K1421" s="5" t="s">
        <v>13001</v>
      </c>
      <c r="L1421" s="5" t="s">
        <v>6206</v>
      </c>
      <c r="M1421" s="5" t="s">
        <v>6206</v>
      </c>
      <c r="N1421" s="5" t="s">
        <v>52</v>
      </c>
      <c r="O1421" s="5">
        <v>1.0</v>
      </c>
      <c r="P1421" s="5" t="s">
        <v>13002</v>
      </c>
      <c r="Q1421" s="5" t="s">
        <v>91</v>
      </c>
      <c r="R1421" s="5">
        <v>73.0</v>
      </c>
      <c r="S1421" s="5" t="s">
        <v>1077</v>
      </c>
      <c r="T1421" s="5">
        <v>0.0</v>
      </c>
      <c r="U1421" s="5" t="s">
        <v>70</v>
      </c>
      <c r="V1421" s="5" t="s">
        <v>13003</v>
      </c>
      <c r="W1421" s="5" t="s">
        <v>52</v>
      </c>
      <c r="X1421" s="5" t="s">
        <v>52</v>
      </c>
      <c r="Y1421" s="5" t="s">
        <v>13004</v>
      </c>
      <c r="Z1421" s="5" t="s">
        <v>13005</v>
      </c>
      <c r="AA1421" s="5" t="s">
        <v>2743</v>
      </c>
      <c r="AB1421" s="5" t="s">
        <v>52</v>
      </c>
      <c r="AC1421" s="5" t="s">
        <v>5289</v>
      </c>
      <c r="AD1421" s="5" t="s">
        <v>5290</v>
      </c>
      <c r="AE1421" s="5" t="s">
        <v>5291</v>
      </c>
      <c r="AF1421" s="5" t="s">
        <v>52</v>
      </c>
      <c r="AG1421" s="5" t="s">
        <v>52</v>
      </c>
      <c r="AH1421" s="5" t="s">
        <v>52</v>
      </c>
      <c r="AI1421" s="5" t="s">
        <v>6203</v>
      </c>
      <c r="AJ1421" s="5" t="s">
        <v>6210</v>
      </c>
      <c r="AK1421" s="5" t="s">
        <v>6358</v>
      </c>
    </row>
    <row r="1422" ht="15.75" customHeight="1">
      <c r="A1422" s="5" t="s">
        <v>13006</v>
      </c>
      <c r="B1422" s="5" t="s">
        <v>13007</v>
      </c>
      <c r="C1422" s="5" t="s">
        <v>13007</v>
      </c>
      <c r="D1422" s="6">
        <v>43675.0</v>
      </c>
      <c r="E1422" s="5">
        <v>152291.0</v>
      </c>
      <c r="F1422" s="5">
        <v>69223.0</v>
      </c>
      <c r="G1422" s="5" t="s">
        <v>1419</v>
      </c>
      <c r="H1422" s="5" t="s">
        <v>480</v>
      </c>
      <c r="I1422" s="5" t="s">
        <v>9871</v>
      </c>
      <c r="J1422" s="5" t="s">
        <v>256</v>
      </c>
      <c r="K1422" s="5" t="s">
        <v>4021</v>
      </c>
      <c r="L1422" s="5" t="s">
        <v>13008</v>
      </c>
      <c r="M1422" s="5" t="s">
        <v>13008</v>
      </c>
      <c r="N1422" s="5" t="s">
        <v>52</v>
      </c>
      <c r="O1422" s="5">
        <v>3.0</v>
      </c>
      <c r="P1422" s="5" t="s">
        <v>13009</v>
      </c>
      <c r="Q1422" s="5" t="s">
        <v>3360</v>
      </c>
      <c r="R1422" s="5">
        <v>128.0</v>
      </c>
      <c r="S1422" s="5" t="s">
        <v>1077</v>
      </c>
      <c r="T1422" s="5">
        <v>0.0</v>
      </c>
      <c r="U1422" s="5" t="s">
        <v>70</v>
      </c>
      <c r="V1422" s="5" t="s">
        <v>13010</v>
      </c>
      <c r="W1422" s="5" t="s">
        <v>52</v>
      </c>
      <c r="X1422" s="5" t="s">
        <v>52</v>
      </c>
      <c r="Y1422" s="5" t="s">
        <v>13004</v>
      </c>
      <c r="Z1422" s="5" t="s">
        <v>13011</v>
      </c>
      <c r="AA1422" s="5" t="s">
        <v>2743</v>
      </c>
      <c r="AB1422" s="5" t="s">
        <v>52</v>
      </c>
      <c r="AC1422" s="5" t="s">
        <v>5289</v>
      </c>
      <c r="AD1422" s="5" t="s">
        <v>5290</v>
      </c>
      <c r="AE1422" s="5" t="s">
        <v>5291</v>
      </c>
      <c r="AF1422" s="5" t="s">
        <v>52</v>
      </c>
      <c r="AG1422" s="5" t="s">
        <v>52</v>
      </c>
      <c r="AH1422" s="5" t="s">
        <v>52</v>
      </c>
      <c r="AI1422" s="5" t="s">
        <v>6203</v>
      </c>
      <c r="AJ1422" s="5" t="s">
        <v>7901</v>
      </c>
      <c r="AK1422" s="5" t="s">
        <v>3481</v>
      </c>
    </row>
    <row r="1423" ht="15.75" customHeight="1">
      <c r="A1423" s="5" t="s">
        <v>13012</v>
      </c>
      <c r="B1423" s="5" t="s">
        <v>13013</v>
      </c>
      <c r="C1423" s="5" t="s">
        <v>9767</v>
      </c>
      <c r="D1423" s="6">
        <v>43673.0</v>
      </c>
      <c r="E1423" s="5">
        <v>33530.0</v>
      </c>
      <c r="F1423" s="5">
        <v>15241.0</v>
      </c>
      <c r="G1423" s="5" t="s">
        <v>2389</v>
      </c>
      <c r="H1423" s="5" t="s">
        <v>530</v>
      </c>
      <c r="I1423" s="5" t="s">
        <v>1029</v>
      </c>
      <c r="J1423" s="5" t="s">
        <v>2391</v>
      </c>
      <c r="K1423" s="5" t="s">
        <v>13014</v>
      </c>
      <c r="L1423" s="5" t="s">
        <v>13015</v>
      </c>
      <c r="M1423" s="5" t="s">
        <v>2917</v>
      </c>
      <c r="N1423" s="5">
        <v>2322.0</v>
      </c>
      <c r="O1423" s="5">
        <v>1.0</v>
      </c>
      <c r="P1423" s="5" t="s">
        <v>13016</v>
      </c>
      <c r="Q1423" s="5">
        <v>4510.0</v>
      </c>
      <c r="R1423" s="5">
        <v>1109.0</v>
      </c>
      <c r="S1423" s="5" t="s">
        <v>69</v>
      </c>
      <c r="T1423" s="5">
        <v>0.0</v>
      </c>
      <c r="U1423" s="5" t="s">
        <v>52</v>
      </c>
      <c r="V1423" s="5" t="s">
        <v>13017</v>
      </c>
      <c r="W1423" s="5" t="s">
        <v>52</v>
      </c>
      <c r="X1423" s="5" t="s">
        <v>52</v>
      </c>
      <c r="Y1423" s="5" t="s">
        <v>13018</v>
      </c>
      <c r="Z1423" s="5" t="s">
        <v>13019</v>
      </c>
      <c r="AA1423" s="5" t="s">
        <v>260</v>
      </c>
      <c r="AB1423" s="5" t="s">
        <v>52</v>
      </c>
      <c r="AC1423" s="5" t="s">
        <v>216</v>
      </c>
      <c r="AD1423" s="5" t="s">
        <v>217</v>
      </c>
      <c r="AE1423" s="5" t="s">
        <v>218</v>
      </c>
      <c r="AF1423" s="5" t="s">
        <v>52</v>
      </c>
      <c r="AG1423" s="5" t="s">
        <v>52</v>
      </c>
      <c r="AH1423" s="5" t="s">
        <v>52</v>
      </c>
      <c r="AI1423" s="5" t="s">
        <v>13020</v>
      </c>
      <c r="AJ1423" s="5" t="s">
        <v>13021</v>
      </c>
      <c r="AK1423" s="5" t="s">
        <v>13022</v>
      </c>
    </row>
    <row r="1424" ht="15.75" customHeight="1">
      <c r="A1424" s="5" t="s">
        <v>13023</v>
      </c>
      <c r="B1424" s="5" t="s">
        <v>13024</v>
      </c>
      <c r="C1424" s="5" t="s">
        <v>102</v>
      </c>
      <c r="D1424" s="6">
        <v>43667.0</v>
      </c>
      <c r="E1424" s="5">
        <v>41461.0</v>
      </c>
      <c r="F1424" s="5">
        <v>18846.0</v>
      </c>
      <c r="G1424" s="5" t="s">
        <v>963</v>
      </c>
      <c r="H1424" s="5" t="s">
        <v>189</v>
      </c>
      <c r="I1424" s="5" t="s">
        <v>4402</v>
      </c>
      <c r="J1424" s="5" t="s">
        <v>965</v>
      </c>
      <c r="K1424" s="5" t="s">
        <v>11551</v>
      </c>
      <c r="L1424" s="5" t="s">
        <v>13025</v>
      </c>
      <c r="M1424" s="5" t="s">
        <v>102</v>
      </c>
      <c r="N1424" s="5">
        <v>77571.0</v>
      </c>
      <c r="O1424" s="5">
        <v>1.0</v>
      </c>
      <c r="P1424" s="5" t="s">
        <v>13026</v>
      </c>
      <c r="Q1424" s="5">
        <v>4310.0</v>
      </c>
      <c r="R1424" s="5">
        <v>900.0</v>
      </c>
      <c r="S1424" s="5" t="s">
        <v>196</v>
      </c>
      <c r="T1424" s="5">
        <v>34.0</v>
      </c>
      <c r="U1424" s="5" t="s">
        <v>93</v>
      </c>
      <c r="V1424" s="5" t="s">
        <v>13027</v>
      </c>
      <c r="W1424" s="5" t="s">
        <v>52</v>
      </c>
      <c r="X1424" s="5" t="s">
        <v>52</v>
      </c>
      <c r="Y1424" s="5" t="s">
        <v>13028</v>
      </c>
      <c r="Z1424" s="5" t="s">
        <v>13029</v>
      </c>
      <c r="AA1424" s="5" t="s">
        <v>260</v>
      </c>
      <c r="AB1424" s="5" t="s">
        <v>52</v>
      </c>
      <c r="AC1424" s="5" t="s">
        <v>216</v>
      </c>
      <c r="AD1424" s="5" t="s">
        <v>217</v>
      </c>
      <c r="AE1424" s="5" t="s">
        <v>218</v>
      </c>
      <c r="AF1424" s="5" t="s">
        <v>52</v>
      </c>
      <c r="AG1424" s="5" t="s">
        <v>52</v>
      </c>
      <c r="AH1424" s="5" t="s">
        <v>52</v>
      </c>
      <c r="AI1424" s="5" t="s">
        <v>11557</v>
      </c>
      <c r="AJ1424" s="5" t="s">
        <v>11558</v>
      </c>
      <c r="AK1424" s="5" t="s">
        <v>11559</v>
      </c>
    </row>
    <row r="1425" ht="15.75" customHeight="1">
      <c r="A1425" s="5" t="s">
        <v>13030</v>
      </c>
      <c r="B1425" s="5" t="s">
        <v>4346</v>
      </c>
      <c r="C1425" s="5" t="s">
        <v>13031</v>
      </c>
      <c r="D1425" s="6">
        <v>43664.0</v>
      </c>
      <c r="E1425" s="5">
        <v>9689.0</v>
      </c>
      <c r="F1425" s="5">
        <v>4404.0</v>
      </c>
      <c r="G1425" s="5" t="s">
        <v>963</v>
      </c>
      <c r="H1425" s="5" t="s">
        <v>171</v>
      </c>
      <c r="I1425" s="5" t="s">
        <v>11390</v>
      </c>
      <c r="J1425" s="5" t="s">
        <v>965</v>
      </c>
      <c r="K1425" s="5" t="s">
        <v>13032</v>
      </c>
      <c r="L1425" s="5" t="s">
        <v>13033</v>
      </c>
      <c r="M1425" s="5" t="s">
        <v>13034</v>
      </c>
      <c r="N1425" s="5">
        <v>60106.0</v>
      </c>
      <c r="O1425" s="5">
        <v>1.0</v>
      </c>
      <c r="P1425" s="5" t="s">
        <v>13035</v>
      </c>
      <c r="Q1425" s="5" t="s">
        <v>91</v>
      </c>
      <c r="R1425" s="5">
        <v>720.0</v>
      </c>
      <c r="S1425" s="5" t="s">
        <v>69</v>
      </c>
      <c r="T1425" s="5">
        <v>0.0</v>
      </c>
      <c r="U1425" s="5" t="s">
        <v>52</v>
      </c>
      <c r="V1425" s="5" t="s">
        <v>13036</v>
      </c>
      <c r="W1425" s="5" t="s">
        <v>71</v>
      </c>
      <c r="X1425" s="5" t="s">
        <v>52</v>
      </c>
      <c r="Y1425" s="5" t="s">
        <v>13037</v>
      </c>
      <c r="Z1425" s="5">
        <v>1.90574754E8</v>
      </c>
      <c r="AA1425" s="5" t="s">
        <v>180</v>
      </c>
      <c r="AB1425" s="5" t="s">
        <v>283</v>
      </c>
      <c r="AC1425" s="5" t="s">
        <v>3589</v>
      </c>
      <c r="AD1425" s="5" t="s">
        <v>3590</v>
      </c>
      <c r="AE1425" s="5" t="s">
        <v>3591</v>
      </c>
      <c r="AF1425" s="5" t="s">
        <v>52</v>
      </c>
      <c r="AG1425" s="5" t="s">
        <v>52</v>
      </c>
      <c r="AH1425" s="5" t="s">
        <v>3592</v>
      </c>
      <c r="AI1425" s="5" t="s">
        <v>4346</v>
      </c>
      <c r="AJ1425" s="5" t="s">
        <v>13033</v>
      </c>
      <c r="AK1425" s="5" t="s">
        <v>2594</v>
      </c>
    </row>
    <row r="1426" ht="15.75" customHeight="1">
      <c r="A1426" s="5" t="s">
        <v>13038</v>
      </c>
      <c r="B1426" s="5" t="s">
        <v>12471</v>
      </c>
      <c r="C1426" s="5" t="s">
        <v>12471</v>
      </c>
      <c r="D1426" s="6">
        <v>43658.0</v>
      </c>
      <c r="E1426" s="5">
        <v>250800.0</v>
      </c>
      <c r="F1426" s="5">
        <v>114000.0</v>
      </c>
      <c r="G1426" s="5" t="s">
        <v>1419</v>
      </c>
      <c r="H1426" s="5" t="s">
        <v>480</v>
      </c>
      <c r="I1426" s="5" t="s">
        <v>12846</v>
      </c>
      <c r="J1426" s="5" t="s">
        <v>256</v>
      </c>
      <c r="K1426" s="5" t="s">
        <v>3608</v>
      </c>
      <c r="L1426" s="5" t="s">
        <v>12473</v>
      </c>
      <c r="M1426" s="5" t="s">
        <v>12473</v>
      </c>
      <c r="N1426" s="5" t="s">
        <v>52</v>
      </c>
      <c r="O1426" s="5">
        <v>6.0</v>
      </c>
      <c r="P1426" s="5" t="s">
        <v>13039</v>
      </c>
      <c r="Q1426" s="5" t="s">
        <v>3612</v>
      </c>
      <c r="R1426" s="5">
        <v>300.0</v>
      </c>
      <c r="S1426" s="5" t="s">
        <v>1077</v>
      </c>
      <c r="T1426" s="5">
        <v>1.0</v>
      </c>
      <c r="U1426" s="5" t="s">
        <v>70</v>
      </c>
      <c r="V1426" s="5" t="s">
        <v>13040</v>
      </c>
      <c r="W1426" s="5" t="s">
        <v>52</v>
      </c>
      <c r="X1426" s="5" t="s">
        <v>52</v>
      </c>
      <c r="Y1426" s="5" t="s">
        <v>13041</v>
      </c>
      <c r="Z1426" s="5" t="s">
        <v>13042</v>
      </c>
      <c r="AA1426" s="5" t="s">
        <v>235</v>
      </c>
      <c r="AB1426" s="5" t="s">
        <v>52</v>
      </c>
      <c r="AC1426" s="5" t="s">
        <v>5289</v>
      </c>
      <c r="AD1426" s="5" t="s">
        <v>5290</v>
      </c>
      <c r="AE1426" s="5" t="s">
        <v>5291</v>
      </c>
      <c r="AF1426" s="5" t="s">
        <v>52</v>
      </c>
      <c r="AG1426" s="5" t="s">
        <v>52</v>
      </c>
      <c r="AH1426" s="5" t="s">
        <v>52</v>
      </c>
      <c r="AI1426" s="5" t="s">
        <v>3889</v>
      </c>
      <c r="AJ1426" s="5" t="s">
        <v>13043</v>
      </c>
      <c r="AK1426" s="5" t="s">
        <v>3481</v>
      </c>
    </row>
    <row r="1427" ht="15.75" customHeight="1">
      <c r="A1427" s="5" t="s">
        <v>13044</v>
      </c>
      <c r="B1427" s="5" t="s">
        <v>9479</v>
      </c>
      <c r="C1427" s="5" t="s">
        <v>12750</v>
      </c>
      <c r="D1427" s="6">
        <v>43658.0</v>
      </c>
      <c r="E1427" s="5">
        <v>2856.0</v>
      </c>
      <c r="F1427" s="5">
        <v>1298.0</v>
      </c>
      <c r="G1427" s="5" t="s">
        <v>479</v>
      </c>
      <c r="H1427" s="5" t="s">
        <v>272</v>
      </c>
      <c r="I1427" s="5" t="s">
        <v>13045</v>
      </c>
      <c r="J1427" s="5" t="s">
        <v>274</v>
      </c>
      <c r="K1427" s="5" t="s">
        <v>9481</v>
      </c>
      <c r="L1427" s="5" t="s">
        <v>12751</v>
      </c>
      <c r="M1427" s="5" t="s">
        <v>12752</v>
      </c>
      <c r="N1427" s="5">
        <v>90723.0</v>
      </c>
      <c r="O1427" s="5">
        <v>1.0</v>
      </c>
      <c r="P1427" s="5" t="s">
        <v>13046</v>
      </c>
      <c r="Q1427" s="5" t="s">
        <v>3516</v>
      </c>
      <c r="R1427" s="5">
        <v>130.0</v>
      </c>
      <c r="S1427" s="5" t="s">
        <v>69</v>
      </c>
      <c r="T1427" s="5">
        <v>0.0</v>
      </c>
      <c r="U1427" s="5" t="s">
        <v>52</v>
      </c>
      <c r="V1427" s="5" t="s">
        <v>13047</v>
      </c>
      <c r="W1427" s="5" t="s">
        <v>55</v>
      </c>
      <c r="X1427" s="5" t="s">
        <v>13048</v>
      </c>
      <c r="Y1427" s="5">
        <v>1904.0</v>
      </c>
      <c r="Z1427" s="5" t="s">
        <v>13049</v>
      </c>
      <c r="AA1427" s="5" t="s">
        <v>235</v>
      </c>
      <c r="AB1427" s="5" t="s">
        <v>52</v>
      </c>
      <c r="AC1427" s="5" t="s">
        <v>3225</v>
      </c>
      <c r="AD1427" s="5" t="s">
        <v>3226</v>
      </c>
      <c r="AE1427" s="5" t="s">
        <v>3227</v>
      </c>
      <c r="AF1427" s="5" t="s">
        <v>52</v>
      </c>
      <c r="AG1427" s="5" t="s">
        <v>52</v>
      </c>
      <c r="AH1427" s="5" t="s">
        <v>3228</v>
      </c>
      <c r="AI1427" s="5" t="s">
        <v>9479</v>
      </c>
      <c r="AJ1427" s="5" t="s">
        <v>13050</v>
      </c>
      <c r="AK1427" s="5" t="s">
        <v>404</v>
      </c>
    </row>
    <row r="1428" ht="15.75" customHeight="1">
      <c r="A1428" s="5" t="s">
        <v>13051</v>
      </c>
      <c r="B1428" s="5" t="s">
        <v>13052</v>
      </c>
      <c r="C1428" s="5" t="s">
        <v>13053</v>
      </c>
      <c r="D1428" s="6">
        <v>43656.0</v>
      </c>
      <c r="E1428" s="5">
        <v>41499.0</v>
      </c>
      <c r="F1428" s="5">
        <v>18863.0</v>
      </c>
      <c r="G1428" s="5" t="s">
        <v>107</v>
      </c>
      <c r="H1428" s="5" t="s">
        <v>530</v>
      </c>
      <c r="I1428" s="5" t="s">
        <v>549</v>
      </c>
      <c r="J1428" s="5" t="s">
        <v>109</v>
      </c>
      <c r="K1428" s="5" t="s">
        <v>1171</v>
      </c>
      <c r="L1428" s="5" t="s">
        <v>13054</v>
      </c>
      <c r="M1428" s="5" t="s">
        <v>13055</v>
      </c>
      <c r="N1428" s="5">
        <v>1801.0</v>
      </c>
      <c r="O1428" s="5">
        <v>1.0</v>
      </c>
      <c r="P1428" s="5" t="s">
        <v>13056</v>
      </c>
      <c r="Q1428" s="5">
        <v>4510.0</v>
      </c>
      <c r="R1428" s="5">
        <v>1363.0</v>
      </c>
      <c r="S1428" s="5" t="s">
        <v>92</v>
      </c>
      <c r="T1428" s="5">
        <v>38.0</v>
      </c>
      <c r="U1428" s="5" t="s">
        <v>93</v>
      </c>
      <c r="V1428" s="5" t="s">
        <v>13057</v>
      </c>
      <c r="W1428" s="5" t="s">
        <v>52</v>
      </c>
      <c r="X1428" s="5" t="s">
        <v>52</v>
      </c>
      <c r="Y1428" s="5" t="s">
        <v>13058</v>
      </c>
      <c r="Z1428" s="5" t="s">
        <v>13059</v>
      </c>
      <c r="AA1428" s="5" t="s">
        <v>235</v>
      </c>
      <c r="AB1428" s="5" t="s">
        <v>52</v>
      </c>
      <c r="AC1428" s="5" t="s">
        <v>216</v>
      </c>
      <c r="AD1428" s="5" t="s">
        <v>217</v>
      </c>
      <c r="AE1428" s="5" t="s">
        <v>218</v>
      </c>
      <c r="AF1428" s="5" t="s">
        <v>52</v>
      </c>
      <c r="AG1428" s="5" t="s">
        <v>52</v>
      </c>
      <c r="AH1428" s="5" t="s">
        <v>52</v>
      </c>
      <c r="AI1428" s="5" t="s">
        <v>13060</v>
      </c>
      <c r="AJ1428" s="5" t="s">
        <v>13061</v>
      </c>
      <c r="AK1428" s="5" t="s">
        <v>13062</v>
      </c>
    </row>
    <row r="1429" ht="15.75" customHeight="1">
      <c r="A1429" s="5" t="s">
        <v>13063</v>
      </c>
      <c r="B1429" s="5" t="s">
        <v>13064</v>
      </c>
      <c r="C1429" s="5" t="s">
        <v>13064</v>
      </c>
      <c r="D1429" s="6">
        <v>43653.0</v>
      </c>
      <c r="E1429" s="5">
        <v>5809.0</v>
      </c>
      <c r="F1429" s="5">
        <v>2640.0</v>
      </c>
      <c r="G1429" s="5" t="s">
        <v>963</v>
      </c>
      <c r="H1429" s="5" t="s">
        <v>171</v>
      </c>
      <c r="I1429" s="5" t="s">
        <v>2721</v>
      </c>
      <c r="J1429" s="5" t="s">
        <v>965</v>
      </c>
      <c r="K1429" s="5" t="s">
        <v>391</v>
      </c>
      <c r="L1429" s="5" t="s">
        <v>13065</v>
      </c>
      <c r="M1429" s="5" t="s">
        <v>13066</v>
      </c>
      <c r="N1429" s="5" t="s">
        <v>2379</v>
      </c>
      <c r="O1429" s="5">
        <v>1.0</v>
      </c>
      <c r="P1429" s="5" t="s">
        <v>13067</v>
      </c>
      <c r="Q1429" s="5" t="s">
        <v>244</v>
      </c>
      <c r="R1429" s="5">
        <v>5.0</v>
      </c>
      <c r="S1429" s="5" t="s">
        <v>69</v>
      </c>
      <c r="T1429" s="5">
        <v>24.0</v>
      </c>
      <c r="U1429" s="5" t="s">
        <v>70</v>
      </c>
      <c r="V1429" s="5" t="s">
        <v>13068</v>
      </c>
      <c r="W1429" s="5" t="s">
        <v>55</v>
      </c>
      <c r="X1429" s="5" t="s">
        <v>13069</v>
      </c>
      <c r="Y1429" s="5" t="s">
        <v>11445</v>
      </c>
      <c r="Z1429" s="5" t="s">
        <v>13070</v>
      </c>
      <c r="AA1429" s="5" t="s">
        <v>730</v>
      </c>
      <c r="AB1429" s="5" t="s">
        <v>52</v>
      </c>
      <c r="AC1429" s="5" t="s">
        <v>72</v>
      </c>
      <c r="AD1429" s="5" t="s">
        <v>73</v>
      </c>
      <c r="AE1429" s="5" t="s">
        <v>74</v>
      </c>
      <c r="AF1429" s="5" t="s">
        <v>75</v>
      </c>
      <c r="AG1429" s="5" t="s">
        <v>76</v>
      </c>
      <c r="AH1429" s="5" t="s">
        <v>77</v>
      </c>
      <c r="AI1429" s="5" t="s">
        <v>13064</v>
      </c>
      <c r="AJ1429" s="5" t="s">
        <v>13071</v>
      </c>
      <c r="AK1429" s="5" t="s">
        <v>1233</v>
      </c>
    </row>
    <row r="1430" ht="15.75" customHeight="1">
      <c r="A1430" s="5" t="s">
        <v>13072</v>
      </c>
      <c r="B1430" s="5" t="s">
        <v>12471</v>
      </c>
      <c r="C1430" s="5" t="s">
        <v>12471</v>
      </c>
      <c r="D1430" s="6">
        <v>43650.0</v>
      </c>
      <c r="E1430" s="5">
        <v>209000.0</v>
      </c>
      <c r="F1430" s="5">
        <v>95000.0</v>
      </c>
      <c r="G1430" s="5" t="s">
        <v>1419</v>
      </c>
      <c r="H1430" s="5" t="s">
        <v>480</v>
      </c>
      <c r="I1430" s="5" t="s">
        <v>12472</v>
      </c>
      <c r="J1430" s="5" t="s">
        <v>256</v>
      </c>
      <c r="K1430" s="5" t="s">
        <v>4172</v>
      </c>
      <c r="L1430" s="5" t="s">
        <v>12473</v>
      </c>
      <c r="M1430" s="5" t="s">
        <v>12473</v>
      </c>
      <c r="N1430" s="5" t="s">
        <v>52</v>
      </c>
      <c r="O1430" s="5">
        <v>5.0</v>
      </c>
      <c r="P1430" s="5" t="s">
        <v>13073</v>
      </c>
      <c r="Q1430" s="5" t="s">
        <v>4176</v>
      </c>
      <c r="R1430" s="5">
        <v>250.0</v>
      </c>
      <c r="S1430" s="5" t="s">
        <v>1077</v>
      </c>
      <c r="T1430" s="5">
        <v>0.0</v>
      </c>
      <c r="U1430" s="5" t="s">
        <v>70</v>
      </c>
      <c r="V1430" s="5" t="s">
        <v>13074</v>
      </c>
      <c r="W1430" s="5" t="s">
        <v>52</v>
      </c>
      <c r="X1430" s="5" t="s">
        <v>52</v>
      </c>
      <c r="Y1430" s="5" t="s">
        <v>13075</v>
      </c>
      <c r="Z1430" s="5" t="s">
        <v>13076</v>
      </c>
      <c r="AA1430" s="5" t="s">
        <v>1553</v>
      </c>
      <c r="AB1430" s="5" t="s">
        <v>52</v>
      </c>
      <c r="AC1430" s="5" t="s">
        <v>5289</v>
      </c>
      <c r="AD1430" s="5" t="s">
        <v>5290</v>
      </c>
      <c r="AE1430" s="5" t="s">
        <v>5291</v>
      </c>
      <c r="AF1430" s="5" t="s">
        <v>52</v>
      </c>
      <c r="AG1430" s="5" t="s">
        <v>52</v>
      </c>
      <c r="AH1430" s="5" t="s">
        <v>52</v>
      </c>
      <c r="AI1430" s="5" t="s">
        <v>13077</v>
      </c>
      <c r="AJ1430" s="5" t="s">
        <v>13078</v>
      </c>
      <c r="AK1430" s="5" t="s">
        <v>3481</v>
      </c>
    </row>
    <row r="1431" ht="15.75" customHeight="1">
      <c r="A1431" s="5" t="s">
        <v>13079</v>
      </c>
      <c r="B1431" s="5" t="s">
        <v>577</v>
      </c>
      <c r="C1431" s="5" t="s">
        <v>13080</v>
      </c>
      <c r="D1431" s="6">
        <v>43648.0</v>
      </c>
      <c r="E1431" s="5">
        <v>22108.0</v>
      </c>
      <c r="F1431" s="5">
        <v>10049.0</v>
      </c>
      <c r="G1431" s="5" t="s">
        <v>634</v>
      </c>
      <c r="H1431" s="5" t="s">
        <v>171</v>
      </c>
      <c r="I1431" s="5" t="s">
        <v>13081</v>
      </c>
      <c r="J1431" s="5" t="s">
        <v>274</v>
      </c>
      <c r="K1431" s="5" t="s">
        <v>7509</v>
      </c>
      <c r="L1431" s="5" t="s">
        <v>13082</v>
      </c>
      <c r="M1431" s="5" t="s">
        <v>13083</v>
      </c>
      <c r="N1431" s="5">
        <v>45069.0</v>
      </c>
      <c r="O1431" s="5">
        <v>1.0</v>
      </c>
      <c r="P1431" s="5" t="s">
        <v>13084</v>
      </c>
      <c r="Q1431" s="5">
        <v>4510.0</v>
      </c>
      <c r="R1431" s="5">
        <v>5740.0</v>
      </c>
      <c r="S1431" s="5" t="s">
        <v>53</v>
      </c>
      <c r="T1431" s="5">
        <v>64.0</v>
      </c>
      <c r="U1431" s="5" t="s">
        <v>93</v>
      </c>
      <c r="V1431" s="5" t="s">
        <v>13085</v>
      </c>
      <c r="W1431" s="5" t="s">
        <v>52</v>
      </c>
      <c r="X1431" s="5" t="s">
        <v>52</v>
      </c>
      <c r="Y1431" s="5" t="s">
        <v>13086</v>
      </c>
      <c r="Z1431" s="5" t="s">
        <v>13087</v>
      </c>
      <c r="AA1431" s="5" t="s">
        <v>260</v>
      </c>
      <c r="AB1431" s="5" t="s">
        <v>283</v>
      </c>
      <c r="AC1431" s="5" t="s">
        <v>216</v>
      </c>
      <c r="AD1431" s="5" t="s">
        <v>217</v>
      </c>
      <c r="AE1431" s="5" t="s">
        <v>218</v>
      </c>
      <c r="AF1431" s="5" t="s">
        <v>52</v>
      </c>
      <c r="AG1431" s="5" t="s">
        <v>52</v>
      </c>
      <c r="AH1431" s="5" t="s">
        <v>52</v>
      </c>
      <c r="AI1431" s="5" t="s">
        <v>6456</v>
      </c>
      <c r="AJ1431" s="5" t="s">
        <v>2098</v>
      </c>
      <c r="AK1431" s="5" t="s">
        <v>1874</v>
      </c>
    </row>
    <row r="1432" ht="15.75" customHeight="1">
      <c r="A1432" s="5" t="s">
        <v>13088</v>
      </c>
      <c r="B1432" s="5" t="s">
        <v>13089</v>
      </c>
      <c r="C1432" s="5" t="s">
        <v>13090</v>
      </c>
      <c r="D1432" s="6">
        <v>43645.0</v>
      </c>
      <c r="E1432" s="5">
        <v>51938.0</v>
      </c>
      <c r="F1432" s="5">
        <v>23608.0</v>
      </c>
      <c r="G1432" s="5" t="s">
        <v>83</v>
      </c>
      <c r="H1432" s="5" t="s">
        <v>45</v>
      </c>
      <c r="I1432" s="5" t="s">
        <v>13091</v>
      </c>
      <c r="J1432" s="5" t="s">
        <v>86</v>
      </c>
      <c r="K1432" s="5" t="s">
        <v>391</v>
      </c>
      <c r="L1432" s="5" t="s">
        <v>13092</v>
      </c>
      <c r="M1432" s="5" t="s">
        <v>13093</v>
      </c>
      <c r="N1432" s="5">
        <v>7065.0</v>
      </c>
      <c r="O1432" s="5">
        <v>1.0</v>
      </c>
      <c r="P1432" s="5" t="s">
        <v>13094</v>
      </c>
      <c r="Q1432" s="5" t="s">
        <v>244</v>
      </c>
      <c r="R1432" s="5">
        <v>4403.0</v>
      </c>
      <c r="S1432" s="5" t="s">
        <v>374</v>
      </c>
      <c r="T1432" s="5">
        <v>55.0</v>
      </c>
      <c r="U1432" s="5" t="s">
        <v>70</v>
      </c>
      <c r="V1432" s="5" t="s">
        <v>13095</v>
      </c>
      <c r="W1432" s="5" t="s">
        <v>52</v>
      </c>
      <c r="X1432" s="5" t="s">
        <v>52</v>
      </c>
      <c r="Y1432" s="5" t="s">
        <v>13096</v>
      </c>
      <c r="Z1432" s="5" t="s">
        <v>13097</v>
      </c>
      <c r="AA1432" s="5" t="s">
        <v>59</v>
      </c>
      <c r="AB1432" s="5" t="s">
        <v>52</v>
      </c>
      <c r="AC1432" s="5" t="s">
        <v>72</v>
      </c>
      <c r="AD1432" s="5" t="s">
        <v>73</v>
      </c>
      <c r="AE1432" s="5" t="s">
        <v>74</v>
      </c>
      <c r="AF1432" s="5" t="s">
        <v>75</v>
      </c>
      <c r="AG1432" s="5" t="s">
        <v>76</v>
      </c>
      <c r="AH1432" s="5" t="s">
        <v>77</v>
      </c>
      <c r="AI1432" s="5" t="s">
        <v>13089</v>
      </c>
      <c r="AJ1432" s="5" t="s">
        <v>13098</v>
      </c>
      <c r="AK1432" s="5" t="s">
        <v>13099</v>
      </c>
    </row>
    <row r="1433" ht="15.75" customHeight="1">
      <c r="A1433" s="5" t="s">
        <v>13100</v>
      </c>
      <c r="B1433" s="5" t="s">
        <v>12471</v>
      </c>
      <c r="C1433" s="5" t="s">
        <v>12471</v>
      </c>
      <c r="D1433" s="6">
        <v>43644.0</v>
      </c>
      <c r="E1433" s="5">
        <v>111507.0</v>
      </c>
      <c r="F1433" s="5">
        <v>50685.0</v>
      </c>
      <c r="G1433" s="5" t="s">
        <v>1419</v>
      </c>
      <c r="H1433" s="5" t="s">
        <v>480</v>
      </c>
      <c r="I1433" s="5" t="s">
        <v>10918</v>
      </c>
      <c r="J1433" s="5" t="s">
        <v>256</v>
      </c>
      <c r="K1433" s="5" t="s">
        <v>3471</v>
      </c>
      <c r="L1433" s="5" t="s">
        <v>12473</v>
      </c>
      <c r="M1433" s="5" t="s">
        <v>12473</v>
      </c>
      <c r="N1433" s="5" t="s">
        <v>52</v>
      </c>
      <c r="O1433" s="5">
        <v>2.0</v>
      </c>
      <c r="P1433" s="5" t="s">
        <v>13101</v>
      </c>
      <c r="Q1433" s="5" t="s">
        <v>3475</v>
      </c>
      <c r="R1433" s="5">
        <v>100.0</v>
      </c>
      <c r="S1433" s="5" t="s">
        <v>1077</v>
      </c>
      <c r="T1433" s="5">
        <v>0.0</v>
      </c>
      <c r="U1433" s="5" t="s">
        <v>70</v>
      </c>
      <c r="V1433" s="5" t="s">
        <v>13102</v>
      </c>
      <c r="W1433" s="5" t="s">
        <v>52</v>
      </c>
      <c r="X1433" s="5" t="s">
        <v>52</v>
      </c>
      <c r="Y1433" s="5" t="s">
        <v>13103</v>
      </c>
      <c r="Z1433" s="5" t="s">
        <v>13104</v>
      </c>
      <c r="AA1433" s="5" t="s">
        <v>2743</v>
      </c>
      <c r="AB1433" s="5" t="s">
        <v>52</v>
      </c>
      <c r="AC1433" s="5" t="s">
        <v>5289</v>
      </c>
      <c r="AD1433" s="5" t="s">
        <v>5290</v>
      </c>
      <c r="AE1433" s="5" t="s">
        <v>5291</v>
      </c>
      <c r="AF1433" s="5" t="s">
        <v>52</v>
      </c>
      <c r="AG1433" s="5" t="s">
        <v>52</v>
      </c>
      <c r="AH1433" s="5" t="s">
        <v>52</v>
      </c>
      <c r="AI1433" s="5" t="s">
        <v>3889</v>
      </c>
      <c r="AJ1433" s="5" t="s">
        <v>13105</v>
      </c>
      <c r="AK1433" s="5" t="s">
        <v>3481</v>
      </c>
    </row>
    <row r="1434" ht="15.75" customHeight="1">
      <c r="A1434" s="5" t="s">
        <v>13106</v>
      </c>
      <c r="B1434" s="5" t="s">
        <v>12471</v>
      </c>
      <c r="C1434" s="5" t="s">
        <v>12471</v>
      </c>
      <c r="D1434" s="6">
        <v>43642.0</v>
      </c>
      <c r="E1434" s="5">
        <v>250800.0</v>
      </c>
      <c r="F1434" s="5">
        <v>114000.0</v>
      </c>
      <c r="G1434" s="5" t="s">
        <v>1419</v>
      </c>
      <c r="H1434" s="5" t="s">
        <v>480</v>
      </c>
      <c r="I1434" s="5" t="s">
        <v>8353</v>
      </c>
      <c r="J1434" s="5" t="s">
        <v>256</v>
      </c>
      <c r="K1434" s="5" t="s">
        <v>3608</v>
      </c>
      <c r="L1434" s="5" t="s">
        <v>12473</v>
      </c>
      <c r="M1434" s="5" t="s">
        <v>12473</v>
      </c>
      <c r="N1434" s="5" t="s">
        <v>52</v>
      </c>
      <c r="O1434" s="5">
        <v>6.0</v>
      </c>
      <c r="P1434" s="5" t="s">
        <v>13107</v>
      </c>
      <c r="Q1434" s="5" t="s">
        <v>3612</v>
      </c>
      <c r="R1434" s="5">
        <v>300.0</v>
      </c>
      <c r="S1434" s="5" t="s">
        <v>1077</v>
      </c>
      <c r="T1434" s="5">
        <v>1.0</v>
      </c>
      <c r="U1434" s="5" t="s">
        <v>70</v>
      </c>
      <c r="V1434" s="5" t="s">
        <v>13108</v>
      </c>
      <c r="W1434" s="5" t="s">
        <v>52</v>
      </c>
      <c r="X1434" s="5" t="s">
        <v>52</v>
      </c>
      <c r="Y1434" s="5" t="s">
        <v>3614</v>
      </c>
      <c r="Z1434" s="5" t="s">
        <v>13109</v>
      </c>
      <c r="AA1434" s="5" t="s">
        <v>1553</v>
      </c>
      <c r="AB1434" s="5" t="s">
        <v>52</v>
      </c>
      <c r="AC1434" s="5" t="s">
        <v>5289</v>
      </c>
      <c r="AD1434" s="5" t="s">
        <v>5290</v>
      </c>
      <c r="AE1434" s="5" t="s">
        <v>5291</v>
      </c>
      <c r="AF1434" s="5" t="s">
        <v>52</v>
      </c>
      <c r="AG1434" s="5" t="s">
        <v>52</v>
      </c>
      <c r="AH1434" s="5" t="s">
        <v>52</v>
      </c>
      <c r="AI1434" s="5" t="s">
        <v>13077</v>
      </c>
      <c r="AJ1434" s="5" t="s">
        <v>13078</v>
      </c>
      <c r="AK1434" s="5" t="s">
        <v>3481</v>
      </c>
    </row>
    <row r="1435" ht="15.75" customHeight="1">
      <c r="A1435" s="5" t="s">
        <v>13110</v>
      </c>
      <c r="B1435" s="5" t="s">
        <v>13111</v>
      </c>
      <c r="C1435" s="5" t="s">
        <v>13112</v>
      </c>
      <c r="D1435" s="6">
        <v>43640.0</v>
      </c>
      <c r="E1435" s="5">
        <v>9687.0</v>
      </c>
      <c r="F1435" s="5">
        <v>4403.0</v>
      </c>
      <c r="G1435" s="5" t="s">
        <v>4673</v>
      </c>
      <c r="H1435" s="5" t="s">
        <v>272</v>
      </c>
      <c r="I1435" s="5" t="s">
        <v>9107</v>
      </c>
      <c r="J1435" s="5" t="s">
        <v>3808</v>
      </c>
      <c r="K1435" s="5" t="s">
        <v>13113</v>
      </c>
      <c r="L1435" s="5" t="s">
        <v>13114</v>
      </c>
      <c r="M1435" s="5" t="s">
        <v>13115</v>
      </c>
      <c r="N1435" s="5">
        <v>90250.0</v>
      </c>
      <c r="O1435" s="5">
        <v>1.0</v>
      </c>
      <c r="P1435" s="5" t="s">
        <v>13116</v>
      </c>
      <c r="Q1435" s="5" t="s">
        <v>91</v>
      </c>
      <c r="R1435" s="5">
        <v>430.0</v>
      </c>
      <c r="S1435" s="5" t="s">
        <v>69</v>
      </c>
      <c r="T1435" s="5">
        <v>0.0</v>
      </c>
      <c r="U1435" s="5" t="s">
        <v>52</v>
      </c>
      <c r="V1435" s="5" t="s">
        <v>13117</v>
      </c>
      <c r="W1435" s="5" t="s">
        <v>71</v>
      </c>
      <c r="X1435" s="5" t="s">
        <v>52</v>
      </c>
      <c r="Y1435" s="5" t="s">
        <v>13118</v>
      </c>
      <c r="Z1435" s="5" t="s">
        <v>13119</v>
      </c>
      <c r="AA1435" s="5" t="s">
        <v>1831</v>
      </c>
      <c r="AB1435" s="5" t="s">
        <v>52</v>
      </c>
      <c r="AC1435" s="5" t="s">
        <v>3589</v>
      </c>
      <c r="AD1435" s="5" t="s">
        <v>3590</v>
      </c>
      <c r="AE1435" s="5" t="s">
        <v>3591</v>
      </c>
      <c r="AF1435" s="5" t="s">
        <v>52</v>
      </c>
      <c r="AG1435" s="5" t="s">
        <v>52</v>
      </c>
      <c r="AH1435" s="5" t="s">
        <v>3592</v>
      </c>
      <c r="AI1435" s="5" t="s">
        <v>13111</v>
      </c>
      <c r="AJ1435" s="5" t="s">
        <v>13114</v>
      </c>
      <c r="AK1435" s="5" t="s">
        <v>3653</v>
      </c>
    </row>
    <row r="1436" ht="15.75" customHeight="1">
      <c r="A1436" s="5" t="s">
        <v>13120</v>
      </c>
      <c r="B1436" s="5" t="s">
        <v>13007</v>
      </c>
      <c r="C1436" s="5" t="s">
        <v>13007</v>
      </c>
      <c r="D1436" s="6">
        <v>43637.0</v>
      </c>
      <c r="E1436" s="5">
        <v>312074.0</v>
      </c>
      <c r="F1436" s="5">
        <v>141852.0</v>
      </c>
      <c r="G1436" s="5" t="s">
        <v>1419</v>
      </c>
      <c r="H1436" s="5" t="s">
        <v>480</v>
      </c>
      <c r="I1436" s="5" t="s">
        <v>12016</v>
      </c>
      <c r="J1436" s="5" t="s">
        <v>256</v>
      </c>
      <c r="K1436" s="5" t="s">
        <v>3608</v>
      </c>
      <c r="L1436" s="5" t="s">
        <v>13008</v>
      </c>
      <c r="M1436" s="5" t="s">
        <v>13008</v>
      </c>
      <c r="N1436" s="5" t="s">
        <v>52</v>
      </c>
      <c r="O1436" s="5">
        <v>6.0</v>
      </c>
      <c r="P1436" s="5" t="s">
        <v>13121</v>
      </c>
      <c r="Q1436" s="5" t="s">
        <v>3612</v>
      </c>
      <c r="R1436" s="5">
        <v>259.0</v>
      </c>
      <c r="S1436" s="5" t="s">
        <v>1077</v>
      </c>
      <c r="T1436" s="5">
        <v>1.0</v>
      </c>
      <c r="U1436" s="5" t="s">
        <v>70</v>
      </c>
      <c r="V1436" s="5" t="s">
        <v>13122</v>
      </c>
      <c r="W1436" s="5" t="s">
        <v>52</v>
      </c>
      <c r="X1436" s="5" t="s">
        <v>52</v>
      </c>
      <c r="Y1436" s="5" t="s">
        <v>7037</v>
      </c>
      <c r="Z1436" s="5" t="s">
        <v>13123</v>
      </c>
      <c r="AA1436" s="5" t="s">
        <v>180</v>
      </c>
      <c r="AB1436" s="5" t="s">
        <v>52</v>
      </c>
      <c r="AC1436" s="5" t="s">
        <v>5289</v>
      </c>
      <c r="AD1436" s="5" t="s">
        <v>5290</v>
      </c>
      <c r="AE1436" s="5" t="s">
        <v>5291</v>
      </c>
      <c r="AF1436" s="5" t="s">
        <v>52</v>
      </c>
      <c r="AG1436" s="5" t="s">
        <v>52</v>
      </c>
      <c r="AH1436" s="5" t="s">
        <v>52</v>
      </c>
      <c r="AI1436" s="5" t="s">
        <v>6203</v>
      </c>
      <c r="AJ1436" s="5" t="s">
        <v>6210</v>
      </c>
      <c r="AK1436" s="5" t="s">
        <v>3481</v>
      </c>
    </row>
    <row r="1437" ht="15.75" customHeight="1">
      <c r="A1437" s="5" t="s">
        <v>13124</v>
      </c>
      <c r="B1437" s="5" t="s">
        <v>13125</v>
      </c>
      <c r="C1437" s="5" t="s">
        <v>13126</v>
      </c>
      <c r="D1437" s="6">
        <v>43637.0</v>
      </c>
      <c r="E1437" s="5">
        <v>9689.0</v>
      </c>
      <c r="F1437" s="5">
        <v>4404.0</v>
      </c>
      <c r="G1437" s="5" t="s">
        <v>963</v>
      </c>
      <c r="H1437" s="5" t="s">
        <v>171</v>
      </c>
      <c r="I1437" s="5" t="s">
        <v>8128</v>
      </c>
      <c r="J1437" s="5" t="s">
        <v>965</v>
      </c>
      <c r="K1437" s="5" t="s">
        <v>13127</v>
      </c>
      <c r="L1437" s="5" t="s">
        <v>13128</v>
      </c>
      <c r="M1437" s="5" t="s">
        <v>13129</v>
      </c>
      <c r="N1437" s="5">
        <v>90501.0</v>
      </c>
      <c r="O1437" s="5">
        <v>1.0</v>
      </c>
      <c r="P1437" s="5" t="s">
        <v>13130</v>
      </c>
      <c r="Q1437" s="5" t="s">
        <v>13131</v>
      </c>
      <c r="R1437" s="5">
        <v>364.0</v>
      </c>
      <c r="S1437" s="5" t="s">
        <v>53</v>
      </c>
      <c r="T1437" s="5">
        <v>0.0</v>
      </c>
      <c r="U1437" s="5" t="s">
        <v>52</v>
      </c>
      <c r="V1437" s="5" t="s">
        <v>13132</v>
      </c>
      <c r="W1437" s="5" t="s">
        <v>71</v>
      </c>
      <c r="X1437" s="5" t="s">
        <v>52</v>
      </c>
      <c r="Y1437" s="5" t="s">
        <v>13133</v>
      </c>
      <c r="Z1437" s="5" t="s">
        <v>13134</v>
      </c>
      <c r="AA1437" s="5" t="s">
        <v>180</v>
      </c>
      <c r="AB1437" s="5" t="s">
        <v>52</v>
      </c>
      <c r="AC1437" s="5" t="s">
        <v>3589</v>
      </c>
      <c r="AD1437" s="5" t="s">
        <v>3590</v>
      </c>
      <c r="AE1437" s="5" t="s">
        <v>3591</v>
      </c>
      <c r="AF1437" s="5" t="s">
        <v>52</v>
      </c>
      <c r="AG1437" s="5" t="s">
        <v>52</v>
      </c>
      <c r="AH1437" s="5" t="s">
        <v>3592</v>
      </c>
      <c r="AI1437" s="5" t="s">
        <v>13125</v>
      </c>
      <c r="AJ1437" s="5" t="s">
        <v>13135</v>
      </c>
      <c r="AK1437" s="5" t="s">
        <v>10231</v>
      </c>
    </row>
    <row r="1438" ht="15.75" customHeight="1">
      <c r="A1438" s="5" t="s">
        <v>13136</v>
      </c>
      <c r="B1438" s="5" t="s">
        <v>168</v>
      </c>
      <c r="C1438" s="5" t="s">
        <v>1612</v>
      </c>
      <c r="D1438" s="6">
        <v>43636.0</v>
      </c>
      <c r="E1438" s="5">
        <v>39600.0</v>
      </c>
      <c r="F1438" s="5">
        <v>18000.0</v>
      </c>
      <c r="G1438" s="5" t="s">
        <v>4585</v>
      </c>
      <c r="H1438" s="5" t="s">
        <v>171</v>
      </c>
      <c r="I1438" s="5" t="s">
        <v>13137</v>
      </c>
      <c r="J1438" s="5" t="s">
        <v>274</v>
      </c>
      <c r="K1438" s="5" t="s">
        <v>173</v>
      </c>
      <c r="L1438" s="5" t="s">
        <v>13138</v>
      </c>
      <c r="M1438" s="5" t="s">
        <v>12118</v>
      </c>
      <c r="N1438" s="5" t="s">
        <v>52</v>
      </c>
      <c r="O1438" s="5">
        <v>1.0</v>
      </c>
      <c r="P1438" s="5" t="s">
        <v>13139</v>
      </c>
      <c r="Q1438" s="5">
        <v>4510.0</v>
      </c>
      <c r="R1438" s="5">
        <v>13390.0</v>
      </c>
      <c r="S1438" s="5" t="s">
        <v>115</v>
      </c>
      <c r="T1438" s="5">
        <v>0.0</v>
      </c>
      <c r="U1438" s="5" t="s">
        <v>52</v>
      </c>
      <c r="V1438" s="5" t="s">
        <v>13140</v>
      </c>
      <c r="W1438" s="5" t="s">
        <v>52</v>
      </c>
      <c r="X1438" s="5" t="s">
        <v>52</v>
      </c>
      <c r="Y1438" s="5" t="s">
        <v>13141</v>
      </c>
      <c r="Z1438" s="5" t="s">
        <v>13142</v>
      </c>
      <c r="AA1438" s="5" t="s">
        <v>235</v>
      </c>
      <c r="AB1438" s="5" t="s">
        <v>52</v>
      </c>
      <c r="AC1438" s="5" t="s">
        <v>181</v>
      </c>
      <c r="AD1438" s="5" t="s">
        <v>182</v>
      </c>
      <c r="AE1438" s="5" t="s">
        <v>183</v>
      </c>
      <c r="AF1438" s="5" t="s">
        <v>52</v>
      </c>
      <c r="AG1438" s="5" t="s">
        <v>52</v>
      </c>
      <c r="AH1438" s="5" t="s">
        <v>184</v>
      </c>
      <c r="AI1438" s="5" t="s">
        <v>168</v>
      </c>
      <c r="AJ1438" s="5" t="s">
        <v>13138</v>
      </c>
      <c r="AK1438" s="5" t="s">
        <v>185</v>
      </c>
    </row>
    <row r="1439" ht="15.75" customHeight="1">
      <c r="A1439" s="5" t="s">
        <v>13143</v>
      </c>
      <c r="B1439" s="5" t="s">
        <v>12471</v>
      </c>
      <c r="C1439" s="5" t="s">
        <v>12471</v>
      </c>
      <c r="D1439" s="6">
        <v>43634.0</v>
      </c>
      <c r="E1439" s="5">
        <v>99101.0</v>
      </c>
      <c r="F1439" s="5">
        <v>45046.0</v>
      </c>
      <c r="G1439" s="5" t="s">
        <v>1419</v>
      </c>
      <c r="H1439" s="5" t="s">
        <v>480</v>
      </c>
      <c r="I1439" s="5" t="s">
        <v>9871</v>
      </c>
      <c r="J1439" s="5" t="s">
        <v>256</v>
      </c>
      <c r="K1439" s="5" t="s">
        <v>3471</v>
      </c>
      <c r="L1439" s="5" t="s">
        <v>12473</v>
      </c>
      <c r="M1439" s="5" t="s">
        <v>12473</v>
      </c>
      <c r="N1439" s="5" t="s">
        <v>52</v>
      </c>
      <c r="O1439" s="5">
        <v>2.0</v>
      </c>
      <c r="P1439" s="5" t="s">
        <v>13144</v>
      </c>
      <c r="Q1439" s="5" t="s">
        <v>3475</v>
      </c>
      <c r="R1439" s="5">
        <v>111.0</v>
      </c>
      <c r="S1439" s="5" t="s">
        <v>1077</v>
      </c>
      <c r="T1439" s="5">
        <v>0.0</v>
      </c>
      <c r="U1439" s="5" t="s">
        <v>70</v>
      </c>
      <c r="V1439" s="5" t="s">
        <v>13145</v>
      </c>
      <c r="W1439" s="5" t="s">
        <v>52</v>
      </c>
      <c r="X1439" s="5" t="s">
        <v>52</v>
      </c>
      <c r="Y1439" s="5" t="s">
        <v>13146</v>
      </c>
      <c r="Z1439" s="5" t="s">
        <v>13147</v>
      </c>
      <c r="AA1439" s="5" t="s">
        <v>2743</v>
      </c>
      <c r="AB1439" s="5" t="s">
        <v>52</v>
      </c>
      <c r="AC1439" s="5" t="s">
        <v>5289</v>
      </c>
      <c r="AD1439" s="5" t="s">
        <v>5290</v>
      </c>
      <c r="AE1439" s="5" t="s">
        <v>5291</v>
      </c>
      <c r="AF1439" s="5" t="s">
        <v>52</v>
      </c>
      <c r="AG1439" s="5" t="s">
        <v>52</v>
      </c>
      <c r="AH1439" s="5" t="s">
        <v>52</v>
      </c>
      <c r="AI1439" s="5" t="s">
        <v>13148</v>
      </c>
      <c r="AJ1439" s="5" t="s">
        <v>13149</v>
      </c>
      <c r="AK1439" s="5" t="s">
        <v>3481</v>
      </c>
    </row>
    <row r="1440" ht="15.75" customHeight="1">
      <c r="A1440" s="5" t="s">
        <v>13150</v>
      </c>
      <c r="B1440" s="5" t="s">
        <v>12471</v>
      </c>
      <c r="C1440" s="5" t="s">
        <v>12471</v>
      </c>
      <c r="D1440" s="6">
        <v>43634.0</v>
      </c>
      <c r="E1440" s="5">
        <v>157720.0</v>
      </c>
      <c r="F1440" s="5">
        <v>71691.0</v>
      </c>
      <c r="G1440" s="5" t="s">
        <v>1419</v>
      </c>
      <c r="H1440" s="5" t="s">
        <v>480</v>
      </c>
      <c r="I1440" s="5" t="s">
        <v>9871</v>
      </c>
      <c r="J1440" s="5" t="s">
        <v>256</v>
      </c>
      <c r="K1440" s="5" t="s">
        <v>4021</v>
      </c>
      <c r="L1440" s="5" t="s">
        <v>12473</v>
      </c>
      <c r="M1440" s="5" t="s">
        <v>12473</v>
      </c>
      <c r="N1440" s="5" t="s">
        <v>52</v>
      </c>
      <c r="O1440" s="5">
        <v>3.0</v>
      </c>
      <c r="P1440" s="5" t="s">
        <v>13151</v>
      </c>
      <c r="Q1440" s="5" t="s">
        <v>3360</v>
      </c>
      <c r="R1440" s="5">
        <v>150.0</v>
      </c>
      <c r="S1440" s="5" t="s">
        <v>1077</v>
      </c>
      <c r="T1440" s="5">
        <v>0.0</v>
      </c>
      <c r="U1440" s="5" t="s">
        <v>70</v>
      </c>
      <c r="V1440" s="5" t="s">
        <v>13152</v>
      </c>
      <c r="W1440" s="5" t="s">
        <v>52</v>
      </c>
      <c r="X1440" s="5" t="s">
        <v>52</v>
      </c>
      <c r="Y1440" s="5" t="s">
        <v>13146</v>
      </c>
      <c r="Z1440" s="5" t="s">
        <v>13153</v>
      </c>
      <c r="AA1440" s="5" t="s">
        <v>2743</v>
      </c>
      <c r="AB1440" s="5" t="s">
        <v>52</v>
      </c>
      <c r="AC1440" s="5" t="s">
        <v>5289</v>
      </c>
      <c r="AD1440" s="5" t="s">
        <v>5290</v>
      </c>
      <c r="AE1440" s="5" t="s">
        <v>5291</v>
      </c>
      <c r="AF1440" s="5" t="s">
        <v>52</v>
      </c>
      <c r="AG1440" s="5" t="s">
        <v>52</v>
      </c>
      <c r="AH1440" s="5" t="s">
        <v>52</v>
      </c>
      <c r="AI1440" s="5" t="s">
        <v>3889</v>
      </c>
      <c r="AJ1440" s="5" t="s">
        <v>13105</v>
      </c>
      <c r="AK1440" s="5" t="s">
        <v>3481</v>
      </c>
    </row>
    <row r="1441" ht="15.75" customHeight="1">
      <c r="A1441" s="5" t="s">
        <v>13154</v>
      </c>
      <c r="B1441" s="5" t="s">
        <v>13155</v>
      </c>
      <c r="C1441" s="5" t="s">
        <v>13155</v>
      </c>
      <c r="D1441" s="6">
        <v>43634.0</v>
      </c>
      <c r="E1441" s="5">
        <v>9808.0</v>
      </c>
      <c r="F1441" s="5">
        <v>4458.0</v>
      </c>
      <c r="G1441" s="5" t="s">
        <v>3378</v>
      </c>
      <c r="H1441" s="5" t="s">
        <v>171</v>
      </c>
      <c r="I1441" s="5" t="s">
        <v>13156</v>
      </c>
      <c r="J1441" s="5" t="s">
        <v>3378</v>
      </c>
      <c r="K1441" s="5" t="s">
        <v>13157</v>
      </c>
      <c r="L1441" s="5" t="s">
        <v>13158</v>
      </c>
      <c r="M1441" s="5" t="s">
        <v>13159</v>
      </c>
      <c r="N1441" s="5">
        <v>90248.0</v>
      </c>
      <c r="O1441" s="5">
        <v>1.0</v>
      </c>
      <c r="P1441" s="5" t="s">
        <v>13160</v>
      </c>
      <c r="Q1441" s="5" t="s">
        <v>441</v>
      </c>
      <c r="R1441" s="5">
        <v>1510.0</v>
      </c>
      <c r="S1441" s="5" t="s">
        <v>69</v>
      </c>
      <c r="T1441" s="5">
        <v>0.0</v>
      </c>
      <c r="U1441" s="5" t="s">
        <v>70</v>
      </c>
      <c r="V1441" s="5" t="s">
        <v>13161</v>
      </c>
      <c r="W1441" s="5" t="s">
        <v>71</v>
      </c>
      <c r="X1441" s="5" t="s">
        <v>52</v>
      </c>
      <c r="Y1441" s="5" t="s">
        <v>10168</v>
      </c>
      <c r="Z1441" s="5" t="s">
        <v>13162</v>
      </c>
      <c r="AA1441" s="5" t="s">
        <v>235</v>
      </c>
      <c r="AB1441" s="5" t="s">
        <v>283</v>
      </c>
      <c r="AC1441" s="5" t="s">
        <v>5289</v>
      </c>
      <c r="AD1441" s="5" t="s">
        <v>5290</v>
      </c>
      <c r="AE1441" s="5" t="s">
        <v>5291</v>
      </c>
      <c r="AF1441" s="5" t="s">
        <v>52</v>
      </c>
      <c r="AG1441" s="5" t="s">
        <v>52</v>
      </c>
      <c r="AH1441" s="5" t="s">
        <v>52</v>
      </c>
      <c r="AI1441" s="5" t="s">
        <v>13155</v>
      </c>
      <c r="AJ1441" s="5" t="s">
        <v>13163</v>
      </c>
      <c r="AK1441" s="5" t="s">
        <v>162</v>
      </c>
    </row>
    <row r="1442" ht="15.75" customHeight="1">
      <c r="A1442" s="5" t="s">
        <v>13164</v>
      </c>
      <c r="B1442" s="5" t="s">
        <v>13165</v>
      </c>
      <c r="C1442" s="5" t="s">
        <v>13166</v>
      </c>
      <c r="D1442" s="6">
        <v>43627.0</v>
      </c>
      <c r="E1442" s="5">
        <v>103127.0</v>
      </c>
      <c r="F1442" s="5">
        <v>46876.0</v>
      </c>
      <c r="G1442" s="5" t="s">
        <v>634</v>
      </c>
      <c r="H1442" s="5" t="s">
        <v>171</v>
      </c>
      <c r="I1442" s="5" t="s">
        <v>13167</v>
      </c>
      <c r="J1442" s="5" t="s">
        <v>274</v>
      </c>
      <c r="K1442" s="5" t="s">
        <v>13168</v>
      </c>
      <c r="L1442" s="5" t="s">
        <v>13169</v>
      </c>
      <c r="M1442" s="5" t="s">
        <v>13170</v>
      </c>
      <c r="N1442" s="5">
        <v>72704.0</v>
      </c>
      <c r="O1442" s="5">
        <v>12.0</v>
      </c>
      <c r="P1442" s="5" t="s">
        <v>13171</v>
      </c>
      <c r="Q1442" s="5" t="s">
        <v>13172</v>
      </c>
      <c r="R1442" s="5">
        <v>8521.0</v>
      </c>
      <c r="S1442" s="5" t="s">
        <v>69</v>
      </c>
      <c r="T1442" s="5">
        <v>7.0</v>
      </c>
      <c r="U1442" s="5" t="s">
        <v>93</v>
      </c>
      <c r="V1442" s="5" t="s">
        <v>13173</v>
      </c>
      <c r="W1442" s="5" t="s">
        <v>55</v>
      </c>
      <c r="X1442" s="5" t="s">
        <v>13174</v>
      </c>
      <c r="Y1442" s="5" t="s">
        <v>13175</v>
      </c>
      <c r="Z1442" s="5" t="s">
        <v>13176</v>
      </c>
      <c r="AA1442" s="5" t="s">
        <v>260</v>
      </c>
      <c r="AB1442" s="5" t="s">
        <v>52</v>
      </c>
      <c r="AC1442" s="5" t="s">
        <v>10639</v>
      </c>
      <c r="AD1442" s="5" t="s">
        <v>10640</v>
      </c>
      <c r="AE1442" s="5" t="s">
        <v>10641</v>
      </c>
      <c r="AF1442" s="5" t="s">
        <v>863</v>
      </c>
      <c r="AG1442" s="5">
        <v>90061.0</v>
      </c>
      <c r="AH1442" s="5" t="s">
        <v>10642</v>
      </c>
      <c r="AI1442" s="5" t="s">
        <v>102</v>
      </c>
      <c r="AJ1442" s="5" t="s">
        <v>102</v>
      </c>
      <c r="AK1442" s="5" t="s">
        <v>13177</v>
      </c>
    </row>
    <row r="1443" ht="15.75" customHeight="1">
      <c r="A1443" s="5" t="s">
        <v>13178</v>
      </c>
      <c r="B1443" s="5" t="s">
        <v>13179</v>
      </c>
      <c r="C1443" s="5" t="s">
        <v>102</v>
      </c>
      <c r="D1443" s="6">
        <v>43624.0</v>
      </c>
      <c r="E1443" s="5">
        <v>38130.0</v>
      </c>
      <c r="F1443" s="5">
        <v>17332.0</v>
      </c>
      <c r="G1443" s="5" t="s">
        <v>170</v>
      </c>
      <c r="H1443" s="5" t="s">
        <v>45</v>
      </c>
      <c r="I1443" s="5" t="s">
        <v>13180</v>
      </c>
      <c r="J1443" s="5" t="s">
        <v>170</v>
      </c>
      <c r="K1443" s="5" t="s">
        <v>13181</v>
      </c>
      <c r="L1443" s="5" t="s">
        <v>13182</v>
      </c>
      <c r="M1443" s="5" t="s">
        <v>102</v>
      </c>
      <c r="N1443" s="5">
        <v>61201.0</v>
      </c>
      <c r="O1443" s="5">
        <v>1.0</v>
      </c>
      <c r="P1443" s="5" t="s">
        <v>13183</v>
      </c>
      <c r="Q1443" s="5">
        <v>4510.0</v>
      </c>
      <c r="R1443" s="5">
        <v>23.0</v>
      </c>
      <c r="S1443" s="5" t="s">
        <v>53</v>
      </c>
      <c r="T1443" s="5">
        <v>40.0</v>
      </c>
      <c r="U1443" s="5" t="s">
        <v>93</v>
      </c>
      <c r="V1443" s="5" t="s">
        <v>13184</v>
      </c>
      <c r="W1443" s="5" t="s">
        <v>52</v>
      </c>
      <c r="X1443" s="5" t="s">
        <v>52</v>
      </c>
      <c r="Y1443" s="5" t="s">
        <v>13185</v>
      </c>
      <c r="Z1443" s="5" t="s">
        <v>13186</v>
      </c>
      <c r="AA1443" s="5" t="s">
        <v>235</v>
      </c>
      <c r="AB1443" s="5" t="s">
        <v>283</v>
      </c>
      <c r="AC1443" s="5" t="s">
        <v>216</v>
      </c>
      <c r="AD1443" s="5" t="s">
        <v>217</v>
      </c>
      <c r="AE1443" s="5" t="s">
        <v>218</v>
      </c>
      <c r="AF1443" s="5" t="s">
        <v>52</v>
      </c>
      <c r="AG1443" s="5" t="s">
        <v>52</v>
      </c>
      <c r="AH1443" s="5" t="s">
        <v>52</v>
      </c>
      <c r="AI1443" s="5" t="s">
        <v>102</v>
      </c>
      <c r="AJ1443" s="5" t="s">
        <v>102</v>
      </c>
      <c r="AK1443" s="5" t="s">
        <v>4053</v>
      </c>
    </row>
    <row r="1444" ht="15.75" customHeight="1">
      <c r="A1444" s="5" t="s">
        <v>13187</v>
      </c>
      <c r="B1444" s="5" t="s">
        <v>13188</v>
      </c>
      <c r="C1444" s="5" t="s">
        <v>12666</v>
      </c>
      <c r="D1444" s="6">
        <v>43624.0</v>
      </c>
      <c r="E1444" s="5">
        <v>101625.0</v>
      </c>
      <c r="F1444" s="5">
        <v>46193.0</v>
      </c>
      <c r="G1444" s="5" t="s">
        <v>226</v>
      </c>
      <c r="H1444" s="5" t="s">
        <v>205</v>
      </c>
      <c r="I1444" s="5" t="s">
        <v>12718</v>
      </c>
      <c r="J1444" s="5" t="s">
        <v>228</v>
      </c>
      <c r="K1444" s="5" t="s">
        <v>13189</v>
      </c>
      <c r="L1444" s="5" t="s">
        <v>13190</v>
      </c>
      <c r="M1444" s="5" t="s">
        <v>13191</v>
      </c>
      <c r="N1444" s="5">
        <v>949.0</v>
      </c>
      <c r="O1444" s="5">
        <v>2.0</v>
      </c>
      <c r="P1444" s="5" t="s">
        <v>13192</v>
      </c>
      <c r="Q1444" s="5" t="s">
        <v>2195</v>
      </c>
      <c r="R1444" s="5">
        <v>73.0</v>
      </c>
      <c r="S1444" s="5" t="s">
        <v>1386</v>
      </c>
      <c r="T1444" s="5">
        <v>0.0</v>
      </c>
      <c r="U1444" s="5" t="s">
        <v>70</v>
      </c>
      <c r="V1444" s="5" t="s">
        <v>13193</v>
      </c>
      <c r="W1444" s="5" t="s">
        <v>52</v>
      </c>
      <c r="X1444" s="5" t="s">
        <v>52</v>
      </c>
      <c r="Y1444" s="5" t="s">
        <v>13194</v>
      </c>
      <c r="Z1444" s="5" t="s">
        <v>13195</v>
      </c>
      <c r="AA1444" s="5" t="s">
        <v>180</v>
      </c>
      <c r="AB1444" s="5" t="s">
        <v>52</v>
      </c>
      <c r="AC1444" s="5" t="s">
        <v>3974</v>
      </c>
      <c r="AD1444" s="5" t="s">
        <v>3975</v>
      </c>
      <c r="AE1444" s="5" t="s">
        <v>183</v>
      </c>
      <c r="AF1444" s="5" t="s">
        <v>52</v>
      </c>
      <c r="AG1444" s="5" t="s">
        <v>3976</v>
      </c>
      <c r="AH1444" s="5" t="s">
        <v>3977</v>
      </c>
      <c r="AI1444" s="5" t="s">
        <v>13196</v>
      </c>
      <c r="AJ1444" s="5" t="s">
        <v>13197</v>
      </c>
      <c r="AK1444" s="5" t="s">
        <v>13198</v>
      </c>
    </row>
    <row r="1445" ht="15.75" customHeight="1">
      <c r="A1445" s="5" t="s">
        <v>13199</v>
      </c>
      <c r="B1445" s="5" t="s">
        <v>13200</v>
      </c>
      <c r="C1445" s="5" t="s">
        <v>13201</v>
      </c>
      <c r="D1445" s="6">
        <v>43622.0</v>
      </c>
      <c r="E1445" s="5">
        <v>619058.0</v>
      </c>
      <c r="F1445" s="5">
        <v>281390.0</v>
      </c>
      <c r="G1445" s="5" t="s">
        <v>963</v>
      </c>
      <c r="H1445" s="5" t="s">
        <v>149</v>
      </c>
      <c r="I1445" s="5" t="s">
        <v>13202</v>
      </c>
      <c r="J1445" s="5" t="s">
        <v>965</v>
      </c>
      <c r="K1445" s="5" t="s">
        <v>12459</v>
      </c>
      <c r="L1445" s="5" t="s">
        <v>13203</v>
      </c>
      <c r="M1445" s="5" t="s">
        <v>13204</v>
      </c>
      <c r="N1445" s="5">
        <v>77058.0</v>
      </c>
      <c r="O1445" s="5">
        <v>12.0</v>
      </c>
      <c r="P1445" s="5" t="s">
        <v>13205</v>
      </c>
      <c r="Q1445" s="5" t="s">
        <v>52</v>
      </c>
      <c r="R1445" s="5">
        <v>12.0</v>
      </c>
      <c r="S1445" s="5" t="s">
        <v>69</v>
      </c>
      <c r="T1445" s="5">
        <v>240.0</v>
      </c>
      <c r="U1445" s="5" t="s">
        <v>70</v>
      </c>
      <c r="V1445" s="5" t="s">
        <v>13206</v>
      </c>
      <c r="W1445" s="5" t="s">
        <v>71</v>
      </c>
      <c r="X1445" s="5" t="s">
        <v>52</v>
      </c>
      <c r="Y1445" s="5" t="s">
        <v>12127</v>
      </c>
      <c r="Z1445" s="5" t="s">
        <v>13207</v>
      </c>
      <c r="AA1445" s="5" t="s">
        <v>13208</v>
      </c>
      <c r="AB1445" s="5" t="s">
        <v>52</v>
      </c>
      <c r="AC1445" s="5" t="s">
        <v>72</v>
      </c>
      <c r="AD1445" s="5" t="s">
        <v>73</v>
      </c>
      <c r="AE1445" s="5" t="s">
        <v>74</v>
      </c>
      <c r="AF1445" s="5" t="s">
        <v>75</v>
      </c>
      <c r="AG1445" s="5" t="s">
        <v>76</v>
      </c>
      <c r="AH1445" s="5" t="s">
        <v>77</v>
      </c>
      <c r="AI1445" s="5" t="s">
        <v>13200</v>
      </c>
      <c r="AJ1445" s="5" t="s">
        <v>13209</v>
      </c>
      <c r="AK1445" s="5" t="s">
        <v>2594</v>
      </c>
    </row>
    <row r="1446" ht="15.75" customHeight="1">
      <c r="A1446" s="5" t="s">
        <v>13210</v>
      </c>
      <c r="B1446" s="5" t="s">
        <v>6102</v>
      </c>
      <c r="C1446" s="5" t="s">
        <v>13211</v>
      </c>
      <c r="D1446" s="6">
        <v>43621.0</v>
      </c>
      <c r="E1446" s="5">
        <v>11510.0</v>
      </c>
      <c r="F1446" s="5">
        <v>5232.0</v>
      </c>
      <c r="G1446" s="5" t="s">
        <v>435</v>
      </c>
      <c r="H1446" s="5" t="s">
        <v>189</v>
      </c>
      <c r="I1446" s="5" t="s">
        <v>4143</v>
      </c>
      <c r="J1446" s="5" t="s">
        <v>424</v>
      </c>
      <c r="K1446" s="5" t="s">
        <v>13212</v>
      </c>
      <c r="L1446" s="5" t="s">
        <v>13213</v>
      </c>
      <c r="M1446" s="5" t="s">
        <v>13214</v>
      </c>
      <c r="N1446" s="5">
        <v>60666.0</v>
      </c>
      <c r="O1446" s="5">
        <v>1.0</v>
      </c>
      <c r="P1446" s="5" t="s">
        <v>13215</v>
      </c>
      <c r="Q1446" s="5" t="s">
        <v>91</v>
      </c>
      <c r="R1446" s="5">
        <v>25.0</v>
      </c>
      <c r="S1446" s="5" t="s">
        <v>53</v>
      </c>
      <c r="T1446" s="5">
        <v>50.0</v>
      </c>
      <c r="U1446" s="5" t="s">
        <v>70</v>
      </c>
      <c r="V1446" s="5" t="s">
        <v>13216</v>
      </c>
      <c r="W1446" s="5" t="s">
        <v>71</v>
      </c>
      <c r="X1446" s="5" t="s">
        <v>52</v>
      </c>
      <c r="Y1446" s="5" t="s">
        <v>13217</v>
      </c>
      <c r="Z1446" s="5" t="s">
        <v>13218</v>
      </c>
      <c r="AA1446" s="5" t="s">
        <v>730</v>
      </c>
      <c r="AB1446" s="5" t="s">
        <v>52</v>
      </c>
      <c r="AC1446" s="5" t="s">
        <v>72</v>
      </c>
      <c r="AD1446" s="5" t="s">
        <v>73</v>
      </c>
      <c r="AE1446" s="5" t="s">
        <v>74</v>
      </c>
      <c r="AF1446" s="5" t="s">
        <v>75</v>
      </c>
      <c r="AG1446" s="5" t="s">
        <v>76</v>
      </c>
      <c r="AH1446" s="5" t="s">
        <v>77</v>
      </c>
      <c r="AI1446" s="5" t="s">
        <v>6102</v>
      </c>
      <c r="AJ1446" s="5" t="s">
        <v>13219</v>
      </c>
      <c r="AK1446" s="5" t="s">
        <v>144</v>
      </c>
    </row>
    <row r="1447" ht="15.75" customHeight="1">
      <c r="A1447" s="5" t="s">
        <v>13220</v>
      </c>
      <c r="B1447" s="5" t="s">
        <v>13221</v>
      </c>
      <c r="C1447" s="5" t="s">
        <v>13222</v>
      </c>
      <c r="D1447" s="6">
        <v>43618.0</v>
      </c>
      <c r="E1447" s="5">
        <v>246598.0</v>
      </c>
      <c r="F1447" s="5">
        <v>112090.0</v>
      </c>
      <c r="G1447" s="5" t="s">
        <v>1103</v>
      </c>
      <c r="H1447" s="5" t="s">
        <v>459</v>
      </c>
      <c r="I1447" s="5" t="s">
        <v>13223</v>
      </c>
      <c r="J1447" s="5" t="s">
        <v>191</v>
      </c>
      <c r="K1447" s="5" t="s">
        <v>4708</v>
      </c>
      <c r="L1447" s="5" t="s">
        <v>13224</v>
      </c>
      <c r="M1447" s="5" t="s">
        <v>13225</v>
      </c>
      <c r="N1447" s="5" t="s">
        <v>52</v>
      </c>
      <c r="O1447" s="5">
        <v>5.0</v>
      </c>
      <c r="P1447" s="5" t="s">
        <v>13226</v>
      </c>
      <c r="Q1447" s="5" t="s">
        <v>508</v>
      </c>
      <c r="R1447" s="5">
        <v>78.0</v>
      </c>
      <c r="S1447" s="5" t="s">
        <v>374</v>
      </c>
      <c r="T1447" s="5">
        <v>102.0</v>
      </c>
      <c r="U1447" s="5" t="s">
        <v>93</v>
      </c>
      <c r="V1447" s="5" t="s">
        <v>13227</v>
      </c>
      <c r="W1447" s="5" t="s">
        <v>52</v>
      </c>
      <c r="X1447" s="5" t="s">
        <v>52</v>
      </c>
      <c r="Y1447" s="5" t="s">
        <v>13228</v>
      </c>
      <c r="Z1447" s="5" t="s">
        <v>13229</v>
      </c>
      <c r="AA1447" s="5" t="s">
        <v>200</v>
      </c>
      <c r="AB1447" s="5" t="s">
        <v>52</v>
      </c>
      <c r="AC1447" s="5" t="s">
        <v>11980</v>
      </c>
      <c r="AD1447" s="5" t="s">
        <v>11981</v>
      </c>
      <c r="AE1447" s="5" t="s">
        <v>218</v>
      </c>
      <c r="AF1447" s="5" t="s">
        <v>52</v>
      </c>
      <c r="AG1447" s="5" t="s">
        <v>11982</v>
      </c>
      <c r="AH1447" s="5" t="s">
        <v>11983</v>
      </c>
      <c r="AI1447" s="5" t="s">
        <v>13230</v>
      </c>
      <c r="AJ1447" s="5" t="s">
        <v>13231</v>
      </c>
      <c r="AK1447" s="5" t="s">
        <v>300</v>
      </c>
    </row>
    <row r="1448" ht="15.75" customHeight="1">
      <c r="A1448" s="5" t="s">
        <v>13232</v>
      </c>
      <c r="B1448" s="5" t="s">
        <v>13233</v>
      </c>
      <c r="C1448" s="5" t="s">
        <v>13234</v>
      </c>
      <c r="D1448" s="6">
        <v>43616.0</v>
      </c>
      <c r="E1448" s="5">
        <v>110.0</v>
      </c>
      <c r="F1448" s="5">
        <v>50.0</v>
      </c>
      <c r="G1448" s="5" t="s">
        <v>963</v>
      </c>
      <c r="H1448" s="5" t="s">
        <v>45</v>
      </c>
      <c r="I1448" s="5" t="s">
        <v>13235</v>
      </c>
      <c r="J1448" s="5" t="s">
        <v>965</v>
      </c>
      <c r="K1448" s="5" t="s">
        <v>13236</v>
      </c>
      <c r="L1448" s="5" t="s">
        <v>13237</v>
      </c>
      <c r="M1448" s="5" t="s">
        <v>13238</v>
      </c>
      <c r="N1448" s="5">
        <v>7.50748124E8</v>
      </c>
      <c r="O1448" s="5">
        <v>1.0</v>
      </c>
      <c r="P1448" s="5" t="s">
        <v>13239</v>
      </c>
      <c r="Q1448" s="5">
        <v>4500.0</v>
      </c>
      <c r="R1448" s="5">
        <v>20.0</v>
      </c>
      <c r="S1448" s="5" t="s">
        <v>69</v>
      </c>
      <c r="T1448" s="5">
        <v>0.0</v>
      </c>
      <c r="U1448" s="5" t="s">
        <v>52</v>
      </c>
      <c r="V1448" s="5" t="s">
        <v>13240</v>
      </c>
      <c r="W1448" s="5" t="s">
        <v>55</v>
      </c>
      <c r="X1448" s="5" t="s">
        <v>13241</v>
      </c>
      <c r="Y1448" s="5" t="s">
        <v>13242</v>
      </c>
      <c r="Z1448" s="5" t="s">
        <v>13243</v>
      </c>
      <c r="AA1448" s="5" t="s">
        <v>1426</v>
      </c>
      <c r="AB1448" s="5" t="s">
        <v>52</v>
      </c>
      <c r="AC1448" s="5" t="s">
        <v>13244</v>
      </c>
      <c r="AD1448" s="5" t="s">
        <v>13245</v>
      </c>
      <c r="AE1448" s="5" t="s">
        <v>379</v>
      </c>
      <c r="AF1448" s="5" t="s">
        <v>265</v>
      </c>
      <c r="AG1448" s="5">
        <v>33156.0</v>
      </c>
      <c r="AH1448" s="5" t="s">
        <v>13246</v>
      </c>
      <c r="AI1448" s="5" t="s">
        <v>102</v>
      </c>
      <c r="AJ1448" s="5" t="s">
        <v>102</v>
      </c>
      <c r="AK1448" s="5" t="s">
        <v>13247</v>
      </c>
    </row>
    <row r="1449" ht="15.75" customHeight="1">
      <c r="A1449" s="5" t="s">
        <v>13248</v>
      </c>
      <c r="B1449" s="5" t="s">
        <v>13249</v>
      </c>
      <c r="C1449" s="5" t="s">
        <v>13250</v>
      </c>
      <c r="D1449" s="6">
        <v>43615.0</v>
      </c>
      <c r="E1449" s="5">
        <v>17937.0</v>
      </c>
      <c r="F1449" s="5">
        <v>8153.0</v>
      </c>
      <c r="G1449" s="5" t="s">
        <v>170</v>
      </c>
      <c r="H1449" s="5" t="s">
        <v>171</v>
      </c>
      <c r="I1449" s="5" t="s">
        <v>11960</v>
      </c>
      <c r="J1449" s="5" t="s">
        <v>170</v>
      </c>
      <c r="K1449" s="5" t="s">
        <v>13251</v>
      </c>
      <c r="L1449" s="5" t="s">
        <v>13252</v>
      </c>
      <c r="M1449" s="5" t="s">
        <v>13253</v>
      </c>
      <c r="N1449" s="5">
        <v>3885.0</v>
      </c>
      <c r="O1449" s="5">
        <v>1.0</v>
      </c>
      <c r="P1449" s="5" t="s">
        <v>13254</v>
      </c>
      <c r="Q1449" s="5">
        <v>4500.0</v>
      </c>
      <c r="R1449" s="5">
        <v>315.0</v>
      </c>
      <c r="S1449" s="5" t="s">
        <v>115</v>
      </c>
      <c r="T1449" s="5">
        <v>0.0</v>
      </c>
      <c r="U1449" s="5" t="s">
        <v>70</v>
      </c>
      <c r="V1449" s="5" t="s">
        <v>13255</v>
      </c>
      <c r="W1449" s="5" t="s">
        <v>52</v>
      </c>
      <c r="X1449" s="5" t="s">
        <v>52</v>
      </c>
      <c r="Y1449" s="5" t="s">
        <v>13256</v>
      </c>
      <c r="Z1449" s="5" t="s">
        <v>13257</v>
      </c>
      <c r="AA1449" s="5" t="s">
        <v>119</v>
      </c>
      <c r="AB1449" s="5" t="s">
        <v>283</v>
      </c>
      <c r="AC1449" s="5" t="s">
        <v>1230</v>
      </c>
      <c r="AD1449" s="5" t="s">
        <v>1231</v>
      </c>
      <c r="AE1449" s="5" t="s">
        <v>52</v>
      </c>
      <c r="AF1449" s="5" t="s">
        <v>52</v>
      </c>
      <c r="AG1449" s="5" t="s">
        <v>52</v>
      </c>
      <c r="AH1449" s="5" t="s">
        <v>1232</v>
      </c>
      <c r="AI1449" s="5" t="s">
        <v>3549</v>
      </c>
      <c r="AJ1449" s="5" t="s">
        <v>13258</v>
      </c>
      <c r="AK1449" s="5" t="s">
        <v>525</v>
      </c>
    </row>
    <row r="1450" ht="15.75" customHeight="1">
      <c r="A1450" s="5" t="s">
        <v>13259</v>
      </c>
      <c r="B1450" s="5" t="s">
        <v>12725</v>
      </c>
      <c r="C1450" s="5" t="s">
        <v>7350</v>
      </c>
      <c r="D1450" s="6">
        <v>43614.0</v>
      </c>
      <c r="E1450" s="5">
        <v>267494.0</v>
      </c>
      <c r="F1450" s="5">
        <v>121588.0</v>
      </c>
      <c r="G1450" s="5" t="s">
        <v>1419</v>
      </c>
      <c r="H1450" s="5" t="s">
        <v>480</v>
      </c>
      <c r="I1450" s="5" t="s">
        <v>12846</v>
      </c>
      <c r="J1450" s="5" t="s">
        <v>256</v>
      </c>
      <c r="K1450" s="5" t="s">
        <v>4172</v>
      </c>
      <c r="L1450" s="5" t="s">
        <v>13260</v>
      </c>
      <c r="M1450" s="5" t="s">
        <v>7352</v>
      </c>
      <c r="N1450" s="5" t="s">
        <v>52</v>
      </c>
      <c r="O1450" s="5">
        <v>5.0</v>
      </c>
      <c r="P1450" s="5" t="s">
        <v>13261</v>
      </c>
      <c r="Q1450" s="5" t="s">
        <v>4176</v>
      </c>
      <c r="R1450" s="5">
        <v>467.0</v>
      </c>
      <c r="S1450" s="5" t="s">
        <v>1077</v>
      </c>
      <c r="T1450" s="5">
        <v>1.0</v>
      </c>
      <c r="U1450" s="5" t="s">
        <v>70</v>
      </c>
      <c r="V1450" s="5" t="s">
        <v>13262</v>
      </c>
      <c r="W1450" s="5" t="s">
        <v>52</v>
      </c>
      <c r="X1450" s="5" t="s">
        <v>52</v>
      </c>
      <c r="Y1450" s="5" t="s">
        <v>13263</v>
      </c>
      <c r="Z1450" s="5" t="s">
        <v>13264</v>
      </c>
      <c r="AA1450" s="5" t="s">
        <v>235</v>
      </c>
      <c r="AB1450" s="5" t="s">
        <v>52</v>
      </c>
      <c r="AC1450" s="5" t="s">
        <v>5289</v>
      </c>
      <c r="AD1450" s="5" t="s">
        <v>5290</v>
      </c>
      <c r="AE1450" s="5" t="s">
        <v>5291</v>
      </c>
      <c r="AF1450" s="5" t="s">
        <v>52</v>
      </c>
      <c r="AG1450" s="5" t="s">
        <v>52</v>
      </c>
      <c r="AH1450" s="5" t="s">
        <v>52</v>
      </c>
      <c r="AI1450" s="5" t="s">
        <v>12725</v>
      </c>
      <c r="AJ1450" s="5" t="s">
        <v>12938</v>
      </c>
      <c r="AK1450" s="5" t="s">
        <v>3481</v>
      </c>
    </row>
    <row r="1451" ht="15.75" customHeight="1">
      <c r="A1451" s="5" t="s">
        <v>13265</v>
      </c>
      <c r="B1451" s="5" t="s">
        <v>13007</v>
      </c>
      <c r="C1451" s="5" t="s">
        <v>13007</v>
      </c>
      <c r="D1451" s="6">
        <v>43614.0</v>
      </c>
      <c r="E1451" s="5">
        <v>56764.0</v>
      </c>
      <c r="F1451" s="5">
        <v>25802.0</v>
      </c>
      <c r="G1451" s="5" t="s">
        <v>1419</v>
      </c>
      <c r="H1451" s="5" t="s">
        <v>480</v>
      </c>
      <c r="I1451" s="5" t="s">
        <v>12846</v>
      </c>
      <c r="J1451" s="5" t="s">
        <v>256</v>
      </c>
      <c r="K1451" s="5" t="s">
        <v>3485</v>
      </c>
      <c r="L1451" s="5" t="s">
        <v>13008</v>
      </c>
      <c r="M1451" s="5" t="s">
        <v>13008</v>
      </c>
      <c r="N1451" s="5" t="s">
        <v>52</v>
      </c>
      <c r="O1451" s="5">
        <v>1.0</v>
      </c>
      <c r="P1451" s="5" t="s">
        <v>13266</v>
      </c>
      <c r="Q1451" s="5" t="s">
        <v>91</v>
      </c>
      <c r="R1451" s="5">
        <v>47.0</v>
      </c>
      <c r="S1451" s="5" t="s">
        <v>1077</v>
      </c>
      <c r="T1451" s="5">
        <v>0.0</v>
      </c>
      <c r="U1451" s="5" t="s">
        <v>70</v>
      </c>
      <c r="V1451" s="5" t="s">
        <v>13267</v>
      </c>
      <c r="W1451" s="5" t="s">
        <v>52</v>
      </c>
      <c r="X1451" s="5" t="s">
        <v>52</v>
      </c>
      <c r="Y1451" s="5" t="s">
        <v>13263</v>
      </c>
      <c r="Z1451" s="5">
        <v>781834.0</v>
      </c>
      <c r="AA1451" s="5" t="s">
        <v>235</v>
      </c>
      <c r="AB1451" s="5" t="s">
        <v>52</v>
      </c>
      <c r="AC1451" s="5" t="s">
        <v>5289</v>
      </c>
      <c r="AD1451" s="5" t="s">
        <v>5290</v>
      </c>
      <c r="AE1451" s="5" t="s">
        <v>5291</v>
      </c>
      <c r="AF1451" s="5" t="s">
        <v>52</v>
      </c>
      <c r="AG1451" s="5" t="s">
        <v>52</v>
      </c>
      <c r="AH1451" s="5" t="s">
        <v>52</v>
      </c>
      <c r="AI1451" s="5" t="s">
        <v>13268</v>
      </c>
      <c r="AJ1451" s="5" t="s">
        <v>13269</v>
      </c>
      <c r="AK1451" s="5" t="s">
        <v>3481</v>
      </c>
    </row>
    <row r="1452" ht="15.75" customHeight="1">
      <c r="A1452" s="5" t="s">
        <v>12851</v>
      </c>
      <c r="B1452" s="5" t="s">
        <v>13270</v>
      </c>
      <c r="C1452" s="5" t="s">
        <v>204</v>
      </c>
      <c r="D1452" s="6">
        <v>43611.0</v>
      </c>
      <c r="E1452" s="5">
        <v>39600.0</v>
      </c>
      <c r="F1452" s="5">
        <v>18000.0</v>
      </c>
      <c r="G1452" s="5" t="s">
        <v>226</v>
      </c>
      <c r="H1452" s="5" t="s">
        <v>205</v>
      </c>
      <c r="I1452" s="5" t="s">
        <v>12852</v>
      </c>
      <c r="J1452" s="5" t="s">
        <v>228</v>
      </c>
      <c r="K1452" s="5" t="s">
        <v>48</v>
      </c>
      <c r="L1452" s="5" t="s">
        <v>13271</v>
      </c>
      <c r="M1452" s="5" t="s">
        <v>13272</v>
      </c>
      <c r="N1452" s="5" t="s">
        <v>13273</v>
      </c>
      <c r="O1452" s="5">
        <v>1.0</v>
      </c>
      <c r="P1452" s="5" t="s">
        <v>13274</v>
      </c>
      <c r="Q1452" s="5">
        <v>4510.0</v>
      </c>
      <c r="R1452" s="5">
        <v>720.0</v>
      </c>
      <c r="S1452" s="5" t="s">
        <v>115</v>
      </c>
      <c r="T1452" s="5">
        <v>0.0</v>
      </c>
      <c r="U1452" s="5" t="s">
        <v>52</v>
      </c>
      <c r="V1452" s="5" t="s">
        <v>13275</v>
      </c>
      <c r="W1452" s="5" t="s">
        <v>52</v>
      </c>
      <c r="X1452" s="5" t="s">
        <v>52</v>
      </c>
      <c r="Y1452" s="5" t="s">
        <v>13276</v>
      </c>
      <c r="Z1452" s="5" t="s">
        <v>13277</v>
      </c>
      <c r="AA1452" s="5" t="s">
        <v>59</v>
      </c>
      <c r="AB1452" s="5" t="s">
        <v>52</v>
      </c>
      <c r="AC1452" s="5" t="s">
        <v>181</v>
      </c>
      <c r="AD1452" s="5" t="s">
        <v>182</v>
      </c>
      <c r="AE1452" s="5" t="s">
        <v>183</v>
      </c>
      <c r="AF1452" s="5" t="s">
        <v>52</v>
      </c>
      <c r="AG1452" s="5" t="s">
        <v>52</v>
      </c>
      <c r="AH1452" s="5" t="s">
        <v>184</v>
      </c>
      <c r="AI1452" s="5" t="s">
        <v>13270</v>
      </c>
      <c r="AJ1452" s="5" t="s">
        <v>13271</v>
      </c>
      <c r="AK1452" s="5" t="s">
        <v>9795</v>
      </c>
    </row>
    <row r="1453" ht="15.75" customHeight="1">
      <c r="A1453" s="5" t="s">
        <v>13278</v>
      </c>
      <c r="B1453" s="5" t="s">
        <v>13279</v>
      </c>
      <c r="C1453" s="5" t="s">
        <v>13280</v>
      </c>
      <c r="D1453" s="6">
        <v>43611.0</v>
      </c>
      <c r="E1453" s="5">
        <v>53460.0</v>
      </c>
      <c r="F1453" s="5">
        <v>24300.0</v>
      </c>
      <c r="G1453" s="5" t="s">
        <v>2469</v>
      </c>
      <c r="H1453" s="5" t="s">
        <v>459</v>
      </c>
      <c r="I1453" s="5" t="s">
        <v>7675</v>
      </c>
      <c r="J1453" s="5" t="s">
        <v>2471</v>
      </c>
      <c r="K1453" s="5" t="s">
        <v>207</v>
      </c>
      <c r="L1453" s="5" t="s">
        <v>13281</v>
      </c>
      <c r="M1453" s="5" t="s">
        <v>13282</v>
      </c>
      <c r="N1453" s="5" t="s">
        <v>52</v>
      </c>
      <c r="O1453" s="5">
        <v>1.0</v>
      </c>
      <c r="P1453" s="5" t="s">
        <v>13283</v>
      </c>
      <c r="Q1453" s="5">
        <v>4510.0</v>
      </c>
      <c r="R1453" s="5">
        <v>112.0</v>
      </c>
      <c r="S1453" s="5" t="s">
        <v>53</v>
      </c>
      <c r="T1453" s="5">
        <v>36.0</v>
      </c>
      <c r="U1453" s="5" t="s">
        <v>93</v>
      </c>
      <c r="V1453" s="5" t="s">
        <v>13284</v>
      </c>
      <c r="W1453" s="5" t="s">
        <v>52</v>
      </c>
      <c r="X1453" s="5" t="s">
        <v>52</v>
      </c>
      <c r="Y1453" s="5" t="s">
        <v>13285</v>
      </c>
      <c r="Z1453" s="5" t="s">
        <v>13286</v>
      </c>
      <c r="AA1453" s="5" t="s">
        <v>200</v>
      </c>
      <c r="AB1453" s="5" t="s">
        <v>52</v>
      </c>
      <c r="AC1453" s="5" t="s">
        <v>216</v>
      </c>
      <c r="AD1453" s="5" t="s">
        <v>217</v>
      </c>
      <c r="AE1453" s="5" t="s">
        <v>218</v>
      </c>
      <c r="AF1453" s="5" t="s">
        <v>52</v>
      </c>
      <c r="AG1453" s="5" t="s">
        <v>52</v>
      </c>
      <c r="AH1453" s="5" t="s">
        <v>52</v>
      </c>
      <c r="AI1453" s="5" t="s">
        <v>13279</v>
      </c>
      <c r="AJ1453" s="5" t="s">
        <v>13281</v>
      </c>
      <c r="AK1453" s="5" t="s">
        <v>1770</v>
      </c>
    </row>
    <row r="1454" ht="15.75" customHeight="1">
      <c r="A1454" s="5" t="s">
        <v>13287</v>
      </c>
      <c r="B1454" s="5" t="s">
        <v>13288</v>
      </c>
      <c r="C1454" s="5" t="s">
        <v>7350</v>
      </c>
      <c r="D1454" s="6">
        <v>43610.0</v>
      </c>
      <c r="E1454" s="5">
        <v>234619.0</v>
      </c>
      <c r="F1454" s="5">
        <v>106645.0</v>
      </c>
      <c r="G1454" s="5" t="s">
        <v>1419</v>
      </c>
      <c r="H1454" s="5" t="s">
        <v>480</v>
      </c>
      <c r="I1454" s="5" t="s">
        <v>12472</v>
      </c>
      <c r="J1454" s="5" t="s">
        <v>256</v>
      </c>
      <c r="K1454" s="5" t="s">
        <v>4277</v>
      </c>
      <c r="L1454" s="5" t="s">
        <v>13289</v>
      </c>
      <c r="M1454" s="5" t="s">
        <v>7660</v>
      </c>
      <c r="N1454" s="5" t="s">
        <v>52</v>
      </c>
      <c r="O1454" s="5">
        <v>4.0</v>
      </c>
      <c r="P1454" s="5" t="s">
        <v>13290</v>
      </c>
      <c r="Q1454" s="5" t="s">
        <v>4280</v>
      </c>
      <c r="R1454" s="5">
        <v>412.0</v>
      </c>
      <c r="S1454" s="5" t="s">
        <v>1077</v>
      </c>
      <c r="T1454" s="5">
        <v>0.0</v>
      </c>
      <c r="U1454" s="5" t="s">
        <v>70</v>
      </c>
      <c r="V1454" s="5" t="s">
        <v>13291</v>
      </c>
      <c r="W1454" s="5" t="s">
        <v>52</v>
      </c>
      <c r="X1454" s="5" t="s">
        <v>52</v>
      </c>
      <c r="Y1454" s="5" t="s">
        <v>13292</v>
      </c>
      <c r="Z1454" s="5" t="s">
        <v>13293</v>
      </c>
      <c r="AA1454" s="5" t="s">
        <v>1553</v>
      </c>
      <c r="AB1454" s="5" t="s">
        <v>52</v>
      </c>
      <c r="AC1454" s="5" t="s">
        <v>5289</v>
      </c>
      <c r="AD1454" s="5" t="s">
        <v>5290</v>
      </c>
      <c r="AE1454" s="5" t="s">
        <v>5291</v>
      </c>
      <c r="AF1454" s="5" t="s">
        <v>52</v>
      </c>
      <c r="AG1454" s="5" t="s">
        <v>52</v>
      </c>
      <c r="AH1454" s="5" t="s">
        <v>52</v>
      </c>
      <c r="AI1454" s="5" t="s">
        <v>13288</v>
      </c>
      <c r="AJ1454" s="5" t="s">
        <v>13294</v>
      </c>
      <c r="AK1454" s="5" t="s">
        <v>3481</v>
      </c>
    </row>
    <row r="1455" ht="15.75" customHeight="1">
      <c r="A1455" s="5" t="s">
        <v>13295</v>
      </c>
      <c r="B1455" s="5" t="s">
        <v>1702</v>
      </c>
      <c r="C1455" s="5" t="s">
        <v>13296</v>
      </c>
      <c r="D1455" s="6">
        <v>43610.0</v>
      </c>
      <c r="E1455" s="5">
        <v>294105.0</v>
      </c>
      <c r="F1455" s="5">
        <v>133684.0</v>
      </c>
      <c r="G1455" s="5" t="s">
        <v>2481</v>
      </c>
      <c r="H1455" s="5" t="s">
        <v>149</v>
      </c>
      <c r="I1455" s="5" t="s">
        <v>13297</v>
      </c>
      <c r="J1455" s="5" t="s">
        <v>532</v>
      </c>
      <c r="K1455" s="5" t="s">
        <v>13298</v>
      </c>
      <c r="L1455" s="5" t="s">
        <v>13299</v>
      </c>
      <c r="M1455" s="5" t="s">
        <v>13300</v>
      </c>
      <c r="N1455" s="5">
        <v>10018.0</v>
      </c>
      <c r="O1455" s="5">
        <v>5.0</v>
      </c>
      <c r="P1455" s="5" t="s">
        <v>13301</v>
      </c>
      <c r="Q1455" s="5" t="s">
        <v>2739</v>
      </c>
      <c r="R1455" s="5">
        <v>46.0</v>
      </c>
      <c r="S1455" s="5" t="s">
        <v>53</v>
      </c>
      <c r="T1455" s="5">
        <v>44.0</v>
      </c>
      <c r="U1455" s="5" t="s">
        <v>93</v>
      </c>
      <c r="V1455" s="5" t="s">
        <v>13302</v>
      </c>
      <c r="W1455" s="5" t="s">
        <v>71</v>
      </c>
      <c r="X1455" s="5" t="s">
        <v>52</v>
      </c>
      <c r="Y1455" s="5" t="s">
        <v>13303</v>
      </c>
      <c r="Z1455" s="5" t="s">
        <v>13304</v>
      </c>
      <c r="AA1455" s="5" t="s">
        <v>260</v>
      </c>
      <c r="AB1455" s="5" t="s">
        <v>52</v>
      </c>
      <c r="AC1455" s="5" t="s">
        <v>216</v>
      </c>
      <c r="AD1455" s="5" t="s">
        <v>217</v>
      </c>
      <c r="AE1455" s="5" t="s">
        <v>218</v>
      </c>
      <c r="AF1455" s="5" t="s">
        <v>52</v>
      </c>
      <c r="AG1455" s="5" t="s">
        <v>52</v>
      </c>
      <c r="AH1455" s="5" t="s">
        <v>52</v>
      </c>
      <c r="AI1455" s="5" t="s">
        <v>1702</v>
      </c>
      <c r="AJ1455" s="5" t="s">
        <v>13299</v>
      </c>
      <c r="AK1455" s="5" t="s">
        <v>3639</v>
      </c>
    </row>
    <row r="1456" ht="15.75" customHeight="1">
      <c r="A1456" s="5" t="s">
        <v>13305</v>
      </c>
      <c r="B1456" s="5" t="s">
        <v>12365</v>
      </c>
      <c r="C1456" s="5" t="s">
        <v>12365</v>
      </c>
      <c r="D1456" s="6">
        <v>43607.0</v>
      </c>
      <c r="E1456" s="5">
        <v>114048.0</v>
      </c>
      <c r="F1456" s="5">
        <v>51840.0</v>
      </c>
      <c r="G1456" s="5" t="s">
        <v>1419</v>
      </c>
      <c r="H1456" s="5" t="s">
        <v>480</v>
      </c>
      <c r="I1456" s="5" t="s">
        <v>13306</v>
      </c>
      <c r="J1456" s="5" t="s">
        <v>256</v>
      </c>
      <c r="K1456" s="5" t="s">
        <v>13307</v>
      </c>
      <c r="L1456" s="5" t="s">
        <v>13308</v>
      </c>
      <c r="M1456" s="5" t="s">
        <v>13308</v>
      </c>
      <c r="N1456" s="5" t="s">
        <v>52</v>
      </c>
      <c r="O1456" s="5">
        <v>2.0</v>
      </c>
      <c r="P1456" s="5" t="s">
        <v>13309</v>
      </c>
      <c r="Q1456" s="5" t="s">
        <v>3475</v>
      </c>
      <c r="R1456" s="5">
        <v>99.0</v>
      </c>
      <c r="S1456" s="5" t="s">
        <v>1077</v>
      </c>
      <c r="T1456" s="5">
        <v>0.0</v>
      </c>
      <c r="U1456" s="5" t="s">
        <v>70</v>
      </c>
      <c r="V1456" s="5" t="s">
        <v>13310</v>
      </c>
      <c r="W1456" s="5" t="s">
        <v>52</v>
      </c>
      <c r="X1456" s="5" t="s">
        <v>52</v>
      </c>
      <c r="Y1456" s="5" t="s">
        <v>5599</v>
      </c>
      <c r="Z1456" s="5" t="s">
        <v>13311</v>
      </c>
      <c r="AA1456" s="5" t="s">
        <v>260</v>
      </c>
      <c r="AB1456" s="5" t="s">
        <v>52</v>
      </c>
      <c r="AC1456" s="5" t="s">
        <v>5289</v>
      </c>
      <c r="AD1456" s="5" t="s">
        <v>5290</v>
      </c>
      <c r="AE1456" s="5" t="s">
        <v>5291</v>
      </c>
      <c r="AF1456" s="5" t="s">
        <v>52</v>
      </c>
      <c r="AG1456" s="5" t="s">
        <v>52</v>
      </c>
      <c r="AH1456" s="5" t="s">
        <v>52</v>
      </c>
      <c r="AI1456" s="5" t="s">
        <v>6203</v>
      </c>
      <c r="AJ1456" s="5" t="s">
        <v>13312</v>
      </c>
      <c r="AK1456" s="5" t="s">
        <v>3481</v>
      </c>
    </row>
    <row r="1457" ht="15.75" customHeight="1">
      <c r="A1457" s="5" t="s">
        <v>13259</v>
      </c>
      <c r="B1457" s="5" t="s">
        <v>12725</v>
      </c>
      <c r="C1457" s="5" t="s">
        <v>7350</v>
      </c>
      <c r="D1457" s="6">
        <v>43607.0</v>
      </c>
      <c r="E1457" s="5">
        <v>273227.0</v>
      </c>
      <c r="F1457" s="5">
        <v>124194.0</v>
      </c>
      <c r="G1457" s="5" t="s">
        <v>1419</v>
      </c>
      <c r="H1457" s="5" t="s">
        <v>480</v>
      </c>
      <c r="I1457" s="5" t="s">
        <v>13306</v>
      </c>
      <c r="J1457" s="5" t="s">
        <v>256</v>
      </c>
      <c r="K1457" s="5" t="s">
        <v>4172</v>
      </c>
      <c r="L1457" s="5" t="s">
        <v>12934</v>
      </c>
      <c r="M1457" s="5" t="s">
        <v>7660</v>
      </c>
      <c r="N1457" s="5" t="s">
        <v>52</v>
      </c>
      <c r="O1457" s="5">
        <v>5.0</v>
      </c>
      <c r="P1457" s="5" t="s">
        <v>13313</v>
      </c>
      <c r="Q1457" s="5" t="s">
        <v>4176</v>
      </c>
      <c r="R1457" s="5">
        <v>477.0</v>
      </c>
      <c r="S1457" s="5" t="s">
        <v>1077</v>
      </c>
      <c r="T1457" s="5">
        <v>1.0</v>
      </c>
      <c r="U1457" s="5" t="s">
        <v>70</v>
      </c>
      <c r="V1457" s="5" t="s">
        <v>13314</v>
      </c>
      <c r="W1457" s="5" t="s">
        <v>52</v>
      </c>
      <c r="X1457" s="5" t="s">
        <v>52</v>
      </c>
      <c r="Y1457" s="5" t="s">
        <v>5599</v>
      </c>
      <c r="Z1457" s="5" t="s">
        <v>13315</v>
      </c>
      <c r="AA1457" s="5" t="s">
        <v>260</v>
      </c>
      <c r="AB1457" s="5" t="s">
        <v>52</v>
      </c>
      <c r="AC1457" s="5" t="s">
        <v>5289</v>
      </c>
      <c r="AD1457" s="5" t="s">
        <v>5290</v>
      </c>
      <c r="AE1457" s="5" t="s">
        <v>5291</v>
      </c>
      <c r="AF1457" s="5" t="s">
        <v>52</v>
      </c>
      <c r="AG1457" s="5" t="s">
        <v>52</v>
      </c>
      <c r="AH1457" s="5" t="s">
        <v>52</v>
      </c>
      <c r="AI1457" s="5" t="s">
        <v>12725</v>
      </c>
      <c r="AJ1457" s="5" t="s">
        <v>12938</v>
      </c>
      <c r="AK1457" s="5" t="s">
        <v>3481</v>
      </c>
    </row>
    <row r="1458" ht="15.75" customHeight="1">
      <c r="A1458" s="5" t="s">
        <v>13316</v>
      </c>
      <c r="B1458" s="5" t="s">
        <v>13317</v>
      </c>
      <c r="C1458" s="5" t="s">
        <v>13317</v>
      </c>
      <c r="D1458" s="6">
        <v>43607.0</v>
      </c>
      <c r="E1458" s="5">
        <v>113681.0</v>
      </c>
      <c r="F1458" s="5">
        <v>51673.0</v>
      </c>
      <c r="G1458" s="5" t="s">
        <v>1419</v>
      </c>
      <c r="H1458" s="5" t="s">
        <v>480</v>
      </c>
      <c r="I1458" s="5" t="s">
        <v>13306</v>
      </c>
      <c r="J1458" s="5" t="s">
        <v>256</v>
      </c>
      <c r="K1458" s="5" t="s">
        <v>13318</v>
      </c>
      <c r="L1458" s="5" t="s">
        <v>13319</v>
      </c>
      <c r="M1458" s="5" t="s">
        <v>13319</v>
      </c>
      <c r="N1458" s="5" t="s">
        <v>52</v>
      </c>
      <c r="O1458" s="5">
        <v>2.0</v>
      </c>
      <c r="P1458" s="5" t="s">
        <v>13320</v>
      </c>
      <c r="Q1458" s="5" t="s">
        <v>3475</v>
      </c>
      <c r="R1458" s="5">
        <v>185.0</v>
      </c>
      <c r="S1458" s="5" t="s">
        <v>1077</v>
      </c>
      <c r="T1458" s="5">
        <v>0.0</v>
      </c>
      <c r="U1458" s="5" t="s">
        <v>70</v>
      </c>
      <c r="V1458" s="5" t="s">
        <v>13321</v>
      </c>
      <c r="W1458" s="5" t="s">
        <v>52</v>
      </c>
      <c r="X1458" s="5" t="s">
        <v>52</v>
      </c>
      <c r="Y1458" s="5" t="s">
        <v>5599</v>
      </c>
      <c r="Z1458" s="5" t="s">
        <v>13322</v>
      </c>
      <c r="AA1458" s="5" t="s">
        <v>260</v>
      </c>
      <c r="AB1458" s="5" t="s">
        <v>52</v>
      </c>
      <c r="AC1458" s="5" t="s">
        <v>5289</v>
      </c>
      <c r="AD1458" s="5" t="s">
        <v>5290</v>
      </c>
      <c r="AE1458" s="5" t="s">
        <v>5291</v>
      </c>
      <c r="AF1458" s="5" t="s">
        <v>52</v>
      </c>
      <c r="AG1458" s="5" t="s">
        <v>52</v>
      </c>
      <c r="AH1458" s="5" t="s">
        <v>52</v>
      </c>
      <c r="AI1458" s="5" t="s">
        <v>13323</v>
      </c>
      <c r="AJ1458" s="5" t="s">
        <v>13324</v>
      </c>
      <c r="AK1458" s="5" t="s">
        <v>3481</v>
      </c>
    </row>
    <row r="1459" ht="15.75" customHeight="1">
      <c r="A1459" s="5" t="s">
        <v>13325</v>
      </c>
      <c r="B1459" s="5" t="s">
        <v>13326</v>
      </c>
      <c r="C1459" s="5" t="s">
        <v>13327</v>
      </c>
      <c r="D1459" s="6">
        <v>43604.0</v>
      </c>
      <c r="E1459" s="5">
        <v>38335.0</v>
      </c>
      <c r="F1459" s="5">
        <v>17425.0</v>
      </c>
      <c r="G1459" s="5" t="s">
        <v>226</v>
      </c>
      <c r="H1459" s="5" t="s">
        <v>2784</v>
      </c>
      <c r="I1459" s="5" t="s">
        <v>7799</v>
      </c>
      <c r="J1459" s="5" t="s">
        <v>228</v>
      </c>
      <c r="K1459" s="5" t="s">
        <v>13328</v>
      </c>
      <c r="L1459" s="5" t="s">
        <v>13329</v>
      </c>
      <c r="M1459" s="5" t="s">
        <v>13330</v>
      </c>
      <c r="N1459" s="5">
        <v>10601.0</v>
      </c>
      <c r="O1459" s="5">
        <v>1.0</v>
      </c>
      <c r="P1459" s="5" t="s">
        <v>13331</v>
      </c>
      <c r="Q1459" s="5">
        <v>4510.0</v>
      </c>
      <c r="R1459" s="5">
        <v>250.0</v>
      </c>
      <c r="S1459" s="5" t="s">
        <v>196</v>
      </c>
      <c r="T1459" s="5">
        <v>0.0</v>
      </c>
      <c r="U1459" s="5" t="s">
        <v>70</v>
      </c>
      <c r="V1459" s="5" t="s">
        <v>13332</v>
      </c>
      <c r="W1459" s="5" t="s">
        <v>52</v>
      </c>
      <c r="X1459" s="5" t="s">
        <v>52</v>
      </c>
      <c r="Y1459" s="5" t="s">
        <v>13333</v>
      </c>
      <c r="Z1459" s="5" t="s">
        <v>13334</v>
      </c>
      <c r="AA1459" s="5" t="s">
        <v>2743</v>
      </c>
      <c r="AB1459" s="5" t="s">
        <v>52</v>
      </c>
      <c r="AC1459" s="5" t="s">
        <v>3974</v>
      </c>
      <c r="AD1459" s="5" t="s">
        <v>3975</v>
      </c>
      <c r="AE1459" s="5" t="s">
        <v>183</v>
      </c>
      <c r="AF1459" s="5" t="s">
        <v>52</v>
      </c>
      <c r="AG1459" s="5" t="s">
        <v>3976</v>
      </c>
      <c r="AH1459" s="5" t="s">
        <v>3977</v>
      </c>
      <c r="AI1459" s="5" t="s">
        <v>13335</v>
      </c>
      <c r="AJ1459" s="5" t="s">
        <v>13336</v>
      </c>
      <c r="AK1459" s="5" t="s">
        <v>13337</v>
      </c>
    </row>
    <row r="1460" ht="15.75" customHeight="1">
      <c r="A1460" s="5" t="s">
        <v>13338</v>
      </c>
      <c r="B1460" s="5" t="s">
        <v>13339</v>
      </c>
      <c r="C1460" s="5" t="s">
        <v>10899</v>
      </c>
      <c r="D1460" s="6">
        <v>43604.0</v>
      </c>
      <c r="E1460" s="5">
        <v>304502.0</v>
      </c>
      <c r="F1460" s="5">
        <v>138410.0</v>
      </c>
      <c r="G1460" s="5" t="s">
        <v>327</v>
      </c>
      <c r="H1460" s="5" t="s">
        <v>459</v>
      </c>
      <c r="I1460" s="5" t="s">
        <v>13340</v>
      </c>
      <c r="J1460" s="5" t="s">
        <v>191</v>
      </c>
      <c r="K1460" s="5" t="s">
        <v>1171</v>
      </c>
      <c r="L1460" s="5" t="s">
        <v>13341</v>
      </c>
      <c r="M1460" s="5" t="s">
        <v>10901</v>
      </c>
      <c r="N1460" s="5" t="s">
        <v>52</v>
      </c>
      <c r="O1460" s="5">
        <v>6.0</v>
      </c>
      <c r="P1460" s="5" t="s">
        <v>13342</v>
      </c>
      <c r="Q1460" s="5" t="s">
        <v>8967</v>
      </c>
      <c r="R1460" s="5">
        <v>54.0</v>
      </c>
      <c r="S1460" s="5" t="s">
        <v>374</v>
      </c>
      <c r="T1460" s="5">
        <v>118.0</v>
      </c>
      <c r="U1460" s="5" t="s">
        <v>93</v>
      </c>
      <c r="V1460" s="5" t="s">
        <v>13343</v>
      </c>
      <c r="W1460" s="5" t="s">
        <v>52</v>
      </c>
      <c r="X1460" s="5" t="s">
        <v>52</v>
      </c>
      <c r="Y1460" s="5" t="s">
        <v>13344</v>
      </c>
      <c r="Z1460" s="5" t="s">
        <v>13345</v>
      </c>
      <c r="AA1460" s="5" t="s">
        <v>200</v>
      </c>
      <c r="AB1460" s="5" t="s">
        <v>52</v>
      </c>
      <c r="AC1460" s="5" t="s">
        <v>11980</v>
      </c>
      <c r="AD1460" s="5" t="s">
        <v>11981</v>
      </c>
      <c r="AE1460" s="5" t="s">
        <v>218</v>
      </c>
      <c r="AF1460" s="5" t="s">
        <v>52</v>
      </c>
      <c r="AG1460" s="5" t="s">
        <v>11982</v>
      </c>
      <c r="AH1460" s="5" t="s">
        <v>11983</v>
      </c>
      <c r="AI1460" s="5" t="s">
        <v>13339</v>
      </c>
      <c r="AJ1460" s="5" t="s">
        <v>13341</v>
      </c>
      <c r="AK1460" s="5" t="s">
        <v>300</v>
      </c>
    </row>
    <row r="1461" ht="15.75" customHeight="1">
      <c r="A1461" s="5" t="s">
        <v>13346</v>
      </c>
      <c r="B1461" s="5" t="s">
        <v>13347</v>
      </c>
      <c r="C1461" s="5" t="s">
        <v>13348</v>
      </c>
      <c r="D1461" s="6">
        <v>43604.0</v>
      </c>
      <c r="E1461" s="5">
        <v>527714.0</v>
      </c>
      <c r="F1461" s="5">
        <v>239870.0</v>
      </c>
      <c r="G1461" s="5" t="s">
        <v>327</v>
      </c>
      <c r="H1461" s="5" t="s">
        <v>459</v>
      </c>
      <c r="I1461" s="5" t="s">
        <v>13340</v>
      </c>
      <c r="J1461" s="5" t="s">
        <v>191</v>
      </c>
      <c r="K1461" s="5" t="s">
        <v>3796</v>
      </c>
      <c r="L1461" s="5" t="s">
        <v>13349</v>
      </c>
      <c r="M1461" s="5" t="s">
        <v>13350</v>
      </c>
      <c r="N1461" s="5" t="s">
        <v>52</v>
      </c>
      <c r="O1461" s="5">
        <v>10.0</v>
      </c>
      <c r="P1461" s="5" t="s">
        <v>13351</v>
      </c>
      <c r="Q1461" s="5" t="s">
        <v>3993</v>
      </c>
      <c r="R1461" s="5">
        <v>116.0</v>
      </c>
      <c r="S1461" s="5" t="s">
        <v>374</v>
      </c>
      <c r="T1461" s="5">
        <v>197.0</v>
      </c>
      <c r="U1461" s="5" t="s">
        <v>93</v>
      </c>
      <c r="V1461" s="5" t="s">
        <v>13352</v>
      </c>
      <c r="W1461" s="5" t="s">
        <v>52</v>
      </c>
      <c r="X1461" s="5" t="s">
        <v>52</v>
      </c>
      <c r="Y1461" s="5" t="s">
        <v>13344</v>
      </c>
      <c r="Z1461" s="5" t="s">
        <v>13353</v>
      </c>
      <c r="AA1461" s="5" t="s">
        <v>200</v>
      </c>
      <c r="AB1461" s="5" t="s">
        <v>52</v>
      </c>
      <c r="AC1461" s="5" t="s">
        <v>11980</v>
      </c>
      <c r="AD1461" s="5" t="s">
        <v>11981</v>
      </c>
      <c r="AE1461" s="5" t="s">
        <v>218</v>
      </c>
      <c r="AF1461" s="5" t="s">
        <v>52</v>
      </c>
      <c r="AG1461" s="5" t="s">
        <v>11982</v>
      </c>
      <c r="AH1461" s="5" t="s">
        <v>11983</v>
      </c>
      <c r="AI1461" s="5" t="s">
        <v>13354</v>
      </c>
      <c r="AJ1461" s="5" t="s">
        <v>13355</v>
      </c>
      <c r="AK1461" s="5" t="s">
        <v>300</v>
      </c>
    </row>
    <row r="1462" ht="15.75" customHeight="1">
      <c r="A1462" s="5" t="s">
        <v>13356</v>
      </c>
      <c r="B1462" s="5" t="s">
        <v>13354</v>
      </c>
      <c r="C1462" s="5" t="s">
        <v>13357</v>
      </c>
      <c r="D1462" s="6">
        <v>43604.0</v>
      </c>
      <c r="E1462" s="5">
        <v>507760.0</v>
      </c>
      <c r="F1462" s="5">
        <v>230800.0</v>
      </c>
      <c r="G1462" s="5" t="s">
        <v>327</v>
      </c>
      <c r="H1462" s="5" t="s">
        <v>459</v>
      </c>
      <c r="I1462" s="5" t="s">
        <v>13340</v>
      </c>
      <c r="J1462" s="5" t="s">
        <v>191</v>
      </c>
      <c r="K1462" s="5" t="s">
        <v>2684</v>
      </c>
      <c r="L1462" s="5" t="s">
        <v>13355</v>
      </c>
      <c r="M1462" s="5" t="s">
        <v>13358</v>
      </c>
      <c r="N1462" s="5" t="s">
        <v>52</v>
      </c>
      <c r="O1462" s="5">
        <v>10.0</v>
      </c>
      <c r="P1462" s="5" t="s">
        <v>13359</v>
      </c>
      <c r="Q1462" s="5" t="s">
        <v>3993</v>
      </c>
      <c r="R1462" s="5">
        <v>93.0</v>
      </c>
      <c r="S1462" s="5" t="s">
        <v>374</v>
      </c>
      <c r="T1462" s="5">
        <v>185.0</v>
      </c>
      <c r="U1462" s="5" t="s">
        <v>93</v>
      </c>
      <c r="V1462" s="5" t="s">
        <v>13360</v>
      </c>
      <c r="W1462" s="5" t="s">
        <v>52</v>
      </c>
      <c r="X1462" s="5" t="s">
        <v>52</v>
      </c>
      <c r="Y1462" s="5" t="s">
        <v>13344</v>
      </c>
      <c r="Z1462" s="5" t="s">
        <v>13361</v>
      </c>
      <c r="AA1462" s="5" t="s">
        <v>200</v>
      </c>
      <c r="AB1462" s="5" t="s">
        <v>52</v>
      </c>
      <c r="AC1462" s="5" t="s">
        <v>11980</v>
      </c>
      <c r="AD1462" s="5" t="s">
        <v>11981</v>
      </c>
      <c r="AE1462" s="5" t="s">
        <v>218</v>
      </c>
      <c r="AF1462" s="5" t="s">
        <v>52</v>
      </c>
      <c r="AG1462" s="5" t="s">
        <v>11982</v>
      </c>
      <c r="AH1462" s="5" t="s">
        <v>11983</v>
      </c>
      <c r="AI1462" s="5" t="s">
        <v>13354</v>
      </c>
      <c r="AJ1462" s="5" t="s">
        <v>13355</v>
      </c>
      <c r="AK1462" s="5" t="s">
        <v>300</v>
      </c>
    </row>
    <row r="1463" ht="15.75" customHeight="1">
      <c r="A1463" s="5" t="s">
        <v>13362</v>
      </c>
      <c r="B1463" s="5" t="s">
        <v>13363</v>
      </c>
      <c r="C1463" s="5" t="s">
        <v>13364</v>
      </c>
      <c r="D1463" s="6">
        <v>43603.0</v>
      </c>
      <c r="E1463" s="5">
        <v>56584.0</v>
      </c>
      <c r="F1463" s="5">
        <v>25720.0</v>
      </c>
      <c r="G1463" s="5" t="s">
        <v>2389</v>
      </c>
      <c r="H1463" s="5" t="s">
        <v>1069</v>
      </c>
      <c r="I1463" s="5" t="s">
        <v>13365</v>
      </c>
      <c r="J1463" s="5" t="s">
        <v>2391</v>
      </c>
      <c r="K1463" s="5" t="s">
        <v>4708</v>
      </c>
      <c r="L1463" s="5" t="s">
        <v>13366</v>
      </c>
      <c r="M1463" s="5" t="s">
        <v>13367</v>
      </c>
      <c r="N1463" s="5" t="s">
        <v>52</v>
      </c>
      <c r="O1463" s="5">
        <v>2.0</v>
      </c>
      <c r="P1463" s="5" t="s">
        <v>13368</v>
      </c>
      <c r="Q1463" s="5" t="s">
        <v>2195</v>
      </c>
      <c r="R1463" s="5">
        <v>4403.0</v>
      </c>
      <c r="S1463" s="5" t="s">
        <v>69</v>
      </c>
      <c r="T1463" s="5">
        <v>131.0</v>
      </c>
      <c r="U1463" s="5" t="s">
        <v>93</v>
      </c>
      <c r="V1463" s="5" t="s">
        <v>13369</v>
      </c>
      <c r="W1463" s="5" t="s">
        <v>52</v>
      </c>
      <c r="X1463" s="5" t="s">
        <v>52</v>
      </c>
      <c r="Y1463" s="5" t="s">
        <v>13370</v>
      </c>
      <c r="Z1463" s="5" t="s">
        <v>13371</v>
      </c>
      <c r="AA1463" s="5" t="s">
        <v>200</v>
      </c>
      <c r="AB1463" s="5" t="s">
        <v>52</v>
      </c>
      <c r="AC1463" s="5" t="s">
        <v>216</v>
      </c>
      <c r="AD1463" s="5" t="s">
        <v>217</v>
      </c>
      <c r="AE1463" s="5" t="s">
        <v>218</v>
      </c>
      <c r="AF1463" s="5" t="s">
        <v>52</v>
      </c>
      <c r="AG1463" s="5" t="s">
        <v>52</v>
      </c>
      <c r="AH1463" s="5" t="s">
        <v>52</v>
      </c>
      <c r="AI1463" s="5" t="s">
        <v>13363</v>
      </c>
      <c r="AJ1463" s="5" t="s">
        <v>13366</v>
      </c>
      <c r="AK1463" s="5" t="s">
        <v>13372</v>
      </c>
    </row>
    <row r="1464" ht="15.75" customHeight="1">
      <c r="A1464" s="5" t="s">
        <v>13373</v>
      </c>
      <c r="B1464" s="5" t="s">
        <v>13374</v>
      </c>
      <c r="C1464" s="5" t="s">
        <v>13375</v>
      </c>
      <c r="D1464" s="6">
        <v>43602.0</v>
      </c>
      <c r="E1464" s="5">
        <v>4838.0</v>
      </c>
      <c r="F1464" s="5">
        <v>2199.0</v>
      </c>
      <c r="G1464" s="5" t="s">
        <v>634</v>
      </c>
      <c r="H1464" s="5" t="s">
        <v>480</v>
      </c>
      <c r="I1464" s="5" t="s">
        <v>10918</v>
      </c>
      <c r="J1464" s="5" t="s">
        <v>274</v>
      </c>
      <c r="K1464" s="5" t="s">
        <v>13376</v>
      </c>
      <c r="L1464" s="5" t="s">
        <v>13377</v>
      </c>
      <c r="M1464" s="5" t="s">
        <v>13378</v>
      </c>
      <c r="N1464" s="5">
        <v>60623.0</v>
      </c>
      <c r="O1464" s="5">
        <v>1.0</v>
      </c>
      <c r="P1464" s="5" t="s">
        <v>13379</v>
      </c>
      <c r="Q1464" s="5" t="s">
        <v>3516</v>
      </c>
      <c r="R1464" s="5">
        <v>221.0</v>
      </c>
      <c r="S1464" s="5" t="s">
        <v>69</v>
      </c>
      <c r="T1464" s="5">
        <v>0.0</v>
      </c>
      <c r="U1464" s="5" t="s">
        <v>52</v>
      </c>
      <c r="V1464" s="5" t="s">
        <v>13380</v>
      </c>
      <c r="W1464" s="5" t="s">
        <v>55</v>
      </c>
      <c r="X1464" s="5" t="s">
        <v>13381</v>
      </c>
      <c r="Y1464" s="5" t="s">
        <v>10292</v>
      </c>
      <c r="Z1464" s="5" t="s">
        <v>13382</v>
      </c>
      <c r="AA1464" s="5" t="s">
        <v>2743</v>
      </c>
      <c r="AB1464" s="5" t="s">
        <v>52</v>
      </c>
      <c r="AC1464" s="5" t="s">
        <v>13383</v>
      </c>
      <c r="AD1464" s="5" t="s">
        <v>52</v>
      </c>
      <c r="AE1464" s="5" t="s">
        <v>52</v>
      </c>
      <c r="AF1464" s="5" t="s">
        <v>52</v>
      </c>
      <c r="AG1464" s="5" t="s">
        <v>52</v>
      </c>
      <c r="AH1464" s="5" t="s">
        <v>52</v>
      </c>
      <c r="AI1464" s="5" t="s">
        <v>13374</v>
      </c>
      <c r="AJ1464" s="5" t="s">
        <v>13377</v>
      </c>
      <c r="AK1464" s="5" t="s">
        <v>13177</v>
      </c>
    </row>
    <row r="1465" ht="15.75" customHeight="1">
      <c r="A1465" s="5" t="s">
        <v>13384</v>
      </c>
      <c r="B1465" s="5" t="s">
        <v>13385</v>
      </c>
      <c r="C1465" s="5" t="s">
        <v>1844</v>
      </c>
      <c r="D1465" s="6">
        <v>43602.0</v>
      </c>
      <c r="E1465" s="5">
        <v>203027.0</v>
      </c>
      <c r="F1465" s="5">
        <v>92285.0</v>
      </c>
      <c r="G1465" s="5" t="s">
        <v>1419</v>
      </c>
      <c r="H1465" s="5" t="s">
        <v>480</v>
      </c>
      <c r="I1465" s="5" t="s">
        <v>10918</v>
      </c>
      <c r="J1465" s="5" t="s">
        <v>256</v>
      </c>
      <c r="K1465" s="5" t="s">
        <v>13386</v>
      </c>
      <c r="L1465" s="5" t="s">
        <v>13387</v>
      </c>
      <c r="M1465" s="5" t="s">
        <v>13388</v>
      </c>
      <c r="N1465" s="5" t="s">
        <v>52</v>
      </c>
      <c r="O1465" s="5">
        <v>4.0</v>
      </c>
      <c r="P1465" s="5" t="s">
        <v>13389</v>
      </c>
      <c r="Q1465" s="5" t="s">
        <v>691</v>
      </c>
      <c r="R1465" s="5">
        <v>171.0</v>
      </c>
      <c r="S1465" s="5" t="s">
        <v>115</v>
      </c>
      <c r="T1465" s="5">
        <v>0.0</v>
      </c>
      <c r="U1465" s="5" t="s">
        <v>52</v>
      </c>
      <c r="V1465" s="5" t="s">
        <v>13390</v>
      </c>
      <c r="W1465" s="5" t="s">
        <v>52</v>
      </c>
      <c r="X1465" s="5" t="s">
        <v>52</v>
      </c>
      <c r="Y1465" s="5" t="s">
        <v>8410</v>
      </c>
      <c r="Z1465" s="5" t="s">
        <v>13391</v>
      </c>
      <c r="AA1465" s="5" t="s">
        <v>2743</v>
      </c>
      <c r="AB1465" s="5" t="s">
        <v>52</v>
      </c>
      <c r="AC1465" s="5" t="s">
        <v>181</v>
      </c>
      <c r="AD1465" s="5" t="s">
        <v>182</v>
      </c>
      <c r="AE1465" s="5" t="s">
        <v>183</v>
      </c>
      <c r="AF1465" s="5" t="s">
        <v>52</v>
      </c>
      <c r="AG1465" s="5" t="s">
        <v>52</v>
      </c>
      <c r="AH1465" s="5" t="s">
        <v>184</v>
      </c>
      <c r="AI1465" s="5" t="s">
        <v>13385</v>
      </c>
      <c r="AJ1465" s="5" t="s">
        <v>13387</v>
      </c>
      <c r="AK1465" s="5" t="s">
        <v>4648</v>
      </c>
    </row>
    <row r="1466" ht="15.75" customHeight="1">
      <c r="A1466" s="5" t="s">
        <v>13392</v>
      </c>
      <c r="B1466" s="5" t="s">
        <v>12380</v>
      </c>
      <c r="C1466" s="5" t="s">
        <v>1844</v>
      </c>
      <c r="D1466" s="6">
        <v>43602.0</v>
      </c>
      <c r="E1466" s="5">
        <v>271234.0</v>
      </c>
      <c r="F1466" s="5">
        <v>123288.0</v>
      </c>
      <c r="G1466" s="5" t="s">
        <v>1419</v>
      </c>
      <c r="H1466" s="5" t="s">
        <v>480</v>
      </c>
      <c r="I1466" s="5" t="s">
        <v>10918</v>
      </c>
      <c r="J1466" s="5" t="s">
        <v>256</v>
      </c>
      <c r="K1466" s="5" t="s">
        <v>13393</v>
      </c>
      <c r="L1466" s="5" t="s">
        <v>13394</v>
      </c>
      <c r="M1466" s="5" t="s">
        <v>13388</v>
      </c>
      <c r="N1466" s="5" t="s">
        <v>52</v>
      </c>
      <c r="O1466" s="5">
        <v>5.0</v>
      </c>
      <c r="P1466" s="5" t="s">
        <v>13395</v>
      </c>
      <c r="Q1466" s="5" t="s">
        <v>508</v>
      </c>
      <c r="R1466" s="5">
        <v>668.0</v>
      </c>
      <c r="S1466" s="5" t="s">
        <v>115</v>
      </c>
      <c r="T1466" s="5">
        <v>0.0</v>
      </c>
      <c r="U1466" s="5" t="s">
        <v>52</v>
      </c>
      <c r="V1466" s="5" t="s">
        <v>13396</v>
      </c>
      <c r="W1466" s="5" t="s">
        <v>52</v>
      </c>
      <c r="X1466" s="5" t="s">
        <v>52</v>
      </c>
      <c r="Y1466" s="5" t="s">
        <v>8410</v>
      </c>
      <c r="Z1466" s="5" t="s">
        <v>13397</v>
      </c>
      <c r="AA1466" s="5" t="s">
        <v>2743</v>
      </c>
      <c r="AB1466" s="5" t="s">
        <v>52</v>
      </c>
      <c r="AC1466" s="5" t="s">
        <v>181</v>
      </c>
      <c r="AD1466" s="5" t="s">
        <v>182</v>
      </c>
      <c r="AE1466" s="5" t="s">
        <v>183</v>
      </c>
      <c r="AF1466" s="5" t="s">
        <v>52</v>
      </c>
      <c r="AG1466" s="5" t="s">
        <v>52</v>
      </c>
      <c r="AH1466" s="5" t="s">
        <v>184</v>
      </c>
      <c r="AI1466" s="5" t="s">
        <v>12380</v>
      </c>
      <c r="AJ1466" s="5" t="s">
        <v>13394</v>
      </c>
      <c r="AK1466" s="5" t="s">
        <v>4648</v>
      </c>
    </row>
    <row r="1467" ht="15.75" customHeight="1">
      <c r="A1467" s="5" t="s">
        <v>13398</v>
      </c>
      <c r="B1467" s="5" t="s">
        <v>12365</v>
      </c>
      <c r="C1467" s="5" t="s">
        <v>12365</v>
      </c>
      <c r="D1467" s="6">
        <v>43602.0</v>
      </c>
      <c r="E1467" s="5">
        <v>57090.0</v>
      </c>
      <c r="F1467" s="5">
        <v>25950.0</v>
      </c>
      <c r="G1467" s="5" t="s">
        <v>1419</v>
      </c>
      <c r="H1467" s="5" t="s">
        <v>480</v>
      </c>
      <c r="I1467" s="5" t="s">
        <v>10918</v>
      </c>
      <c r="J1467" s="5" t="s">
        <v>256</v>
      </c>
      <c r="K1467" s="5" t="s">
        <v>13399</v>
      </c>
      <c r="L1467" s="5" t="s">
        <v>13400</v>
      </c>
      <c r="M1467" s="5" t="s">
        <v>13400</v>
      </c>
      <c r="N1467" s="5" t="s">
        <v>52</v>
      </c>
      <c r="O1467" s="5">
        <v>1.0</v>
      </c>
      <c r="P1467" s="5" t="s">
        <v>13401</v>
      </c>
      <c r="Q1467" s="5" t="s">
        <v>91</v>
      </c>
      <c r="R1467" s="5">
        <v>43.0</v>
      </c>
      <c r="S1467" s="5" t="s">
        <v>1077</v>
      </c>
      <c r="T1467" s="5">
        <v>0.0</v>
      </c>
      <c r="U1467" s="5" t="s">
        <v>70</v>
      </c>
      <c r="V1467" s="5" t="s">
        <v>13402</v>
      </c>
      <c r="W1467" s="5" t="s">
        <v>52</v>
      </c>
      <c r="X1467" s="5" t="s">
        <v>52</v>
      </c>
      <c r="Y1467" s="5" t="s">
        <v>8410</v>
      </c>
      <c r="Z1467" s="5">
        <v>3064.0</v>
      </c>
      <c r="AA1467" s="5" t="s">
        <v>2743</v>
      </c>
      <c r="AB1467" s="5" t="s">
        <v>52</v>
      </c>
      <c r="AC1467" s="5" t="s">
        <v>5289</v>
      </c>
      <c r="AD1467" s="5" t="s">
        <v>5290</v>
      </c>
      <c r="AE1467" s="5" t="s">
        <v>5291</v>
      </c>
      <c r="AF1467" s="5" t="s">
        <v>52</v>
      </c>
      <c r="AG1467" s="5" t="s">
        <v>52</v>
      </c>
      <c r="AH1467" s="5" t="s">
        <v>52</v>
      </c>
      <c r="AI1467" s="5" t="s">
        <v>13403</v>
      </c>
      <c r="AJ1467" s="5" t="s">
        <v>13404</v>
      </c>
      <c r="AK1467" s="5" t="s">
        <v>3481</v>
      </c>
    </row>
    <row r="1468" ht="15.75" customHeight="1">
      <c r="A1468" s="5" t="s">
        <v>13405</v>
      </c>
      <c r="B1468" s="5" t="s">
        <v>13317</v>
      </c>
      <c r="C1468" s="5" t="s">
        <v>13317</v>
      </c>
      <c r="D1468" s="6">
        <v>43602.0</v>
      </c>
      <c r="E1468" s="5">
        <v>142850.0</v>
      </c>
      <c r="F1468" s="5">
        <v>64932.0</v>
      </c>
      <c r="G1468" s="5" t="s">
        <v>1419</v>
      </c>
      <c r="H1468" s="5" t="s">
        <v>480</v>
      </c>
      <c r="I1468" s="5" t="s">
        <v>10918</v>
      </c>
      <c r="J1468" s="5" t="s">
        <v>256</v>
      </c>
      <c r="K1468" s="5" t="s">
        <v>13406</v>
      </c>
      <c r="L1468" s="5" t="s">
        <v>13319</v>
      </c>
      <c r="M1468" s="5" t="s">
        <v>13319</v>
      </c>
      <c r="N1468" s="5" t="s">
        <v>52</v>
      </c>
      <c r="O1468" s="5">
        <v>3.0</v>
      </c>
      <c r="P1468" s="5" t="s">
        <v>13407</v>
      </c>
      <c r="Q1468" s="5" t="s">
        <v>3360</v>
      </c>
      <c r="R1468" s="5">
        <v>254.0</v>
      </c>
      <c r="S1468" s="5" t="s">
        <v>1077</v>
      </c>
      <c r="T1468" s="5">
        <v>0.0</v>
      </c>
      <c r="U1468" s="5" t="s">
        <v>70</v>
      </c>
      <c r="V1468" s="5" t="s">
        <v>13408</v>
      </c>
      <c r="W1468" s="5" t="s">
        <v>52</v>
      </c>
      <c r="X1468" s="5" t="s">
        <v>52</v>
      </c>
      <c r="Y1468" s="5" t="s">
        <v>8410</v>
      </c>
      <c r="Z1468" s="5" t="s">
        <v>13409</v>
      </c>
      <c r="AA1468" s="5" t="s">
        <v>2743</v>
      </c>
      <c r="AB1468" s="5" t="s">
        <v>52</v>
      </c>
      <c r="AC1468" s="5" t="s">
        <v>5289</v>
      </c>
      <c r="AD1468" s="5" t="s">
        <v>5290</v>
      </c>
      <c r="AE1468" s="5" t="s">
        <v>5291</v>
      </c>
      <c r="AF1468" s="5" t="s">
        <v>52</v>
      </c>
      <c r="AG1468" s="5" t="s">
        <v>52</v>
      </c>
      <c r="AH1468" s="5" t="s">
        <v>52</v>
      </c>
      <c r="AI1468" s="5" t="s">
        <v>13323</v>
      </c>
      <c r="AJ1468" s="5" t="s">
        <v>13324</v>
      </c>
      <c r="AK1468" s="5" t="s">
        <v>3481</v>
      </c>
    </row>
    <row r="1469" ht="15.75" customHeight="1">
      <c r="A1469" s="5" t="s">
        <v>13410</v>
      </c>
      <c r="B1469" s="5" t="s">
        <v>12365</v>
      </c>
      <c r="C1469" s="5" t="s">
        <v>12365</v>
      </c>
      <c r="D1469" s="6">
        <v>43602.0</v>
      </c>
      <c r="E1469" s="5">
        <v>114215.0</v>
      </c>
      <c r="F1469" s="5">
        <v>51916.0</v>
      </c>
      <c r="G1469" s="5" t="s">
        <v>1419</v>
      </c>
      <c r="H1469" s="5" t="s">
        <v>480</v>
      </c>
      <c r="I1469" s="5" t="s">
        <v>10918</v>
      </c>
      <c r="J1469" s="5" t="s">
        <v>256</v>
      </c>
      <c r="K1469" s="5" t="s">
        <v>3471</v>
      </c>
      <c r="L1469" s="5" t="s">
        <v>13411</v>
      </c>
      <c r="M1469" s="5" t="s">
        <v>13411</v>
      </c>
      <c r="N1469" s="5" t="s">
        <v>52</v>
      </c>
      <c r="O1469" s="5">
        <v>2.0</v>
      </c>
      <c r="P1469" s="5" t="s">
        <v>13412</v>
      </c>
      <c r="Q1469" s="5" t="s">
        <v>3475</v>
      </c>
      <c r="R1469" s="5">
        <v>69.0</v>
      </c>
      <c r="S1469" s="5" t="s">
        <v>1077</v>
      </c>
      <c r="T1469" s="5">
        <v>0.0</v>
      </c>
      <c r="U1469" s="5" t="s">
        <v>70</v>
      </c>
      <c r="V1469" s="5" t="s">
        <v>13413</v>
      </c>
      <c r="W1469" s="5" t="s">
        <v>52</v>
      </c>
      <c r="X1469" s="5" t="s">
        <v>52</v>
      </c>
      <c r="Y1469" s="5" t="s">
        <v>8410</v>
      </c>
      <c r="Z1469" s="5" t="s">
        <v>13414</v>
      </c>
      <c r="AA1469" s="5" t="s">
        <v>2743</v>
      </c>
      <c r="AB1469" s="5" t="s">
        <v>52</v>
      </c>
      <c r="AC1469" s="5" t="s">
        <v>5289</v>
      </c>
      <c r="AD1469" s="5" t="s">
        <v>5290</v>
      </c>
      <c r="AE1469" s="5" t="s">
        <v>5291</v>
      </c>
      <c r="AF1469" s="5" t="s">
        <v>52</v>
      </c>
      <c r="AG1469" s="5" t="s">
        <v>52</v>
      </c>
      <c r="AH1469" s="5" t="s">
        <v>52</v>
      </c>
      <c r="AI1469" s="5" t="s">
        <v>13415</v>
      </c>
      <c r="AJ1469" s="5" t="s">
        <v>13416</v>
      </c>
      <c r="AK1469" s="5" t="s">
        <v>3481</v>
      </c>
    </row>
    <row r="1470" ht="15.75" customHeight="1">
      <c r="A1470" s="5" t="s">
        <v>13417</v>
      </c>
      <c r="B1470" s="5" t="s">
        <v>13418</v>
      </c>
      <c r="C1470" s="5" t="s">
        <v>13418</v>
      </c>
      <c r="D1470" s="6">
        <v>43601.0</v>
      </c>
      <c r="E1470" s="5">
        <v>158972.0</v>
      </c>
      <c r="F1470" s="5">
        <v>72260.0</v>
      </c>
      <c r="G1470" s="5" t="s">
        <v>1419</v>
      </c>
      <c r="H1470" s="5" t="s">
        <v>1534</v>
      </c>
      <c r="I1470" s="5" t="s">
        <v>13419</v>
      </c>
      <c r="J1470" s="5" t="s">
        <v>256</v>
      </c>
      <c r="K1470" s="5" t="s">
        <v>13420</v>
      </c>
      <c r="L1470" s="5" t="s">
        <v>13421</v>
      </c>
      <c r="M1470" s="5" t="s">
        <v>13421</v>
      </c>
      <c r="N1470" s="5" t="s">
        <v>52</v>
      </c>
      <c r="O1470" s="5">
        <v>3.0</v>
      </c>
      <c r="P1470" s="5" t="s">
        <v>13422</v>
      </c>
      <c r="Q1470" s="5" t="s">
        <v>13423</v>
      </c>
      <c r="R1470" s="5">
        <v>542.0</v>
      </c>
      <c r="S1470" s="5" t="s">
        <v>115</v>
      </c>
      <c r="T1470" s="5">
        <v>0.0</v>
      </c>
      <c r="U1470" s="5" t="s">
        <v>52</v>
      </c>
      <c r="V1470" s="5" t="s">
        <v>13424</v>
      </c>
      <c r="W1470" s="5" t="s">
        <v>52</v>
      </c>
      <c r="X1470" s="5" t="s">
        <v>52</v>
      </c>
      <c r="Y1470" s="5" t="s">
        <v>13425</v>
      </c>
      <c r="Z1470" s="5" t="s">
        <v>13426</v>
      </c>
      <c r="AA1470" s="5" t="s">
        <v>3114</v>
      </c>
      <c r="AB1470" s="5" t="s">
        <v>52</v>
      </c>
      <c r="AC1470" s="5" t="s">
        <v>3589</v>
      </c>
      <c r="AD1470" s="5" t="s">
        <v>3590</v>
      </c>
      <c r="AE1470" s="5" t="s">
        <v>3591</v>
      </c>
      <c r="AF1470" s="5" t="s">
        <v>52</v>
      </c>
      <c r="AG1470" s="5" t="s">
        <v>52</v>
      </c>
      <c r="AH1470" s="5" t="s">
        <v>3592</v>
      </c>
      <c r="AI1470" s="5" t="s">
        <v>13427</v>
      </c>
      <c r="AJ1470" s="5" t="s">
        <v>13428</v>
      </c>
      <c r="AK1470" s="5" t="s">
        <v>13429</v>
      </c>
    </row>
    <row r="1471" ht="15.75" customHeight="1">
      <c r="A1471" s="5" t="s">
        <v>13430</v>
      </c>
      <c r="B1471" s="5" t="s">
        <v>13431</v>
      </c>
      <c r="C1471" s="5" t="s">
        <v>13432</v>
      </c>
      <c r="D1471" s="6">
        <v>43594.0</v>
      </c>
      <c r="E1471" s="5">
        <v>202389.0</v>
      </c>
      <c r="F1471" s="5">
        <v>91995.0</v>
      </c>
      <c r="G1471" s="5" t="s">
        <v>3935</v>
      </c>
      <c r="H1471" s="5" t="s">
        <v>290</v>
      </c>
      <c r="I1471" s="5" t="s">
        <v>12131</v>
      </c>
      <c r="J1471" s="5" t="s">
        <v>872</v>
      </c>
      <c r="K1471" s="5" t="s">
        <v>2392</v>
      </c>
      <c r="L1471" s="5" t="s">
        <v>13433</v>
      </c>
      <c r="M1471" s="5" t="s">
        <v>13434</v>
      </c>
      <c r="N1471" s="5">
        <v>30326.0</v>
      </c>
      <c r="O1471" s="5">
        <v>5.0</v>
      </c>
      <c r="P1471" s="5" t="s">
        <v>13435</v>
      </c>
      <c r="Q1471" s="5" t="s">
        <v>2739</v>
      </c>
      <c r="R1471" s="5">
        <v>10.0</v>
      </c>
      <c r="S1471" s="5" t="s">
        <v>53</v>
      </c>
      <c r="T1471" s="5">
        <v>1.0</v>
      </c>
      <c r="U1471" s="5" t="s">
        <v>93</v>
      </c>
      <c r="V1471" s="5" t="s">
        <v>13436</v>
      </c>
      <c r="W1471" s="5" t="s">
        <v>55</v>
      </c>
      <c r="X1471" s="5" t="s">
        <v>13437</v>
      </c>
      <c r="Y1471" s="5" t="s">
        <v>13333</v>
      </c>
      <c r="Z1471" s="5" t="s">
        <v>13438</v>
      </c>
      <c r="AA1471" s="5" t="s">
        <v>235</v>
      </c>
      <c r="AB1471" s="5" t="s">
        <v>52</v>
      </c>
      <c r="AC1471" s="5" t="s">
        <v>3141</v>
      </c>
      <c r="AD1471" s="5" t="s">
        <v>3142</v>
      </c>
      <c r="AE1471" s="5" t="s">
        <v>162</v>
      </c>
      <c r="AF1471" s="5" t="s">
        <v>52</v>
      </c>
      <c r="AG1471" s="5" t="s">
        <v>52</v>
      </c>
      <c r="AH1471" s="5" t="s">
        <v>3143</v>
      </c>
      <c r="AI1471" s="5" t="s">
        <v>13439</v>
      </c>
      <c r="AJ1471" s="5" t="s">
        <v>13440</v>
      </c>
      <c r="AK1471" s="5" t="s">
        <v>13441</v>
      </c>
    </row>
    <row r="1472" ht="15.75" customHeight="1">
      <c r="A1472" s="5" t="s">
        <v>13442</v>
      </c>
      <c r="B1472" s="5" t="s">
        <v>13443</v>
      </c>
      <c r="C1472" s="5" t="s">
        <v>13444</v>
      </c>
      <c r="D1472" s="6">
        <v>43594.0</v>
      </c>
      <c r="E1472" s="5">
        <v>13532.0</v>
      </c>
      <c r="F1472" s="5">
        <v>6151.0</v>
      </c>
      <c r="G1472" s="5" t="s">
        <v>3378</v>
      </c>
      <c r="H1472" s="5" t="s">
        <v>171</v>
      </c>
      <c r="I1472" s="5" t="s">
        <v>13445</v>
      </c>
      <c r="J1472" s="5" t="s">
        <v>3378</v>
      </c>
      <c r="K1472" s="5" t="s">
        <v>13446</v>
      </c>
      <c r="L1472" s="5" t="s">
        <v>13447</v>
      </c>
      <c r="M1472" s="5" t="s">
        <v>13448</v>
      </c>
      <c r="N1472" s="5">
        <v>29715.0</v>
      </c>
      <c r="O1472" s="5">
        <v>2.0</v>
      </c>
      <c r="P1472" s="5" t="s">
        <v>13449</v>
      </c>
      <c r="Q1472" s="5" t="s">
        <v>13450</v>
      </c>
      <c r="R1472" s="5">
        <v>1305.0</v>
      </c>
      <c r="S1472" s="5" t="s">
        <v>69</v>
      </c>
      <c r="T1472" s="5">
        <v>79.0</v>
      </c>
      <c r="U1472" s="5" t="s">
        <v>93</v>
      </c>
      <c r="V1472" s="5" t="s">
        <v>13451</v>
      </c>
      <c r="W1472" s="5" t="s">
        <v>52</v>
      </c>
      <c r="X1472" s="5" t="s">
        <v>52</v>
      </c>
      <c r="Y1472" s="5" t="s">
        <v>13452</v>
      </c>
      <c r="Z1472" s="5" t="s">
        <v>13453</v>
      </c>
      <c r="AA1472" s="5" t="s">
        <v>119</v>
      </c>
      <c r="AB1472" s="5" t="s">
        <v>52</v>
      </c>
      <c r="AC1472" s="5" t="s">
        <v>565</v>
      </c>
      <c r="AD1472" s="5" t="s">
        <v>566</v>
      </c>
      <c r="AE1472" s="5" t="s">
        <v>567</v>
      </c>
      <c r="AF1472" s="5" t="s">
        <v>52</v>
      </c>
      <c r="AG1472" s="5" t="s">
        <v>52</v>
      </c>
      <c r="AH1472" s="5" t="s">
        <v>568</v>
      </c>
      <c r="AI1472" s="5" t="s">
        <v>3549</v>
      </c>
      <c r="AJ1472" s="5" t="s">
        <v>13454</v>
      </c>
      <c r="AK1472" s="5" t="s">
        <v>162</v>
      </c>
    </row>
    <row r="1473" ht="15.75" customHeight="1">
      <c r="A1473" s="5" t="s">
        <v>13455</v>
      </c>
      <c r="B1473" s="5" t="s">
        <v>13456</v>
      </c>
      <c r="C1473" s="5" t="s">
        <v>13456</v>
      </c>
      <c r="D1473" s="6">
        <v>43593.0</v>
      </c>
      <c r="E1473" s="5">
        <v>57050.0</v>
      </c>
      <c r="F1473" s="5">
        <v>25932.0</v>
      </c>
      <c r="G1473" s="5" t="s">
        <v>1419</v>
      </c>
      <c r="H1473" s="5" t="s">
        <v>480</v>
      </c>
      <c r="I1473" s="5" t="s">
        <v>9871</v>
      </c>
      <c r="J1473" s="5" t="s">
        <v>256</v>
      </c>
      <c r="K1473" s="5" t="s">
        <v>3485</v>
      </c>
      <c r="L1473" s="5" t="s">
        <v>13457</v>
      </c>
      <c r="M1473" s="5" t="s">
        <v>13457</v>
      </c>
      <c r="N1473" s="5" t="s">
        <v>52</v>
      </c>
      <c r="O1473" s="5">
        <v>1.0</v>
      </c>
      <c r="P1473" s="5" t="s">
        <v>13458</v>
      </c>
      <c r="Q1473" s="5" t="s">
        <v>91</v>
      </c>
      <c r="R1473" s="5">
        <v>53.0</v>
      </c>
      <c r="S1473" s="5" t="s">
        <v>1077</v>
      </c>
      <c r="T1473" s="5">
        <v>0.0</v>
      </c>
      <c r="U1473" s="5" t="s">
        <v>70</v>
      </c>
      <c r="V1473" s="5" t="s">
        <v>13459</v>
      </c>
      <c r="W1473" s="5" t="s">
        <v>52</v>
      </c>
      <c r="X1473" s="5" t="s">
        <v>52</v>
      </c>
      <c r="Y1473" s="5" t="s">
        <v>3490</v>
      </c>
      <c r="Z1473" s="5">
        <v>1017833.0</v>
      </c>
      <c r="AA1473" s="5" t="s">
        <v>2743</v>
      </c>
      <c r="AB1473" s="5" t="s">
        <v>52</v>
      </c>
      <c r="AC1473" s="5" t="s">
        <v>5289</v>
      </c>
      <c r="AD1473" s="5" t="s">
        <v>5290</v>
      </c>
      <c r="AE1473" s="5" t="s">
        <v>5291</v>
      </c>
      <c r="AF1473" s="5" t="s">
        <v>52</v>
      </c>
      <c r="AG1473" s="5" t="s">
        <v>52</v>
      </c>
      <c r="AH1473" s="5" t="s">
        <v>52</v>
      </c>
      <c r="AI1473" s="5" t="s">
        <v>8177</v>
      </c>
      <c r="AJ1473" s="5" t="s">
        <v>13460</v>
      </c>
      <c r="AK1473" s="5" t="s">
        <v>3481</v>
      </c>
    </row>
    <row r="1474" ht="15.75" customHeight="1">
      <c r="A1474" s="5" t="s">
        <v>13461</v>
      </c>
      <c r="B1474" s="5" t="s">
        <v>12365</v>
      </c>
      <c r="C1474" s="5" t="s">
        <v>12365</v>
      </c>
      <c r="D1474" s="6">
        <v>43593.0</v>
      </c>
      <c r="E1474" s="5">
        <v>57288.0</v>
      </c>
      <c r="F1474" s="5">
        <v>26040.0</v>
      </c>
      <c r="G1474" s="5" t="s">
        <v>1419</v>
      </c>
      <c r="H1474" s="5" t="s">
        <v>480</v>
      </c>
      <c r="I1474" s="5" t="s">
        <v>9871</v>
      </c>
      <c r="J1474" s="5" t="s">
        <v>256</v>
      </c>
      <c r="K1474" s="5" t="s">
        <v>13399</v>
      </c>
      <c r="L1474" s="5" t="s">
        <v>13400</v>
      </c>
      <c r="M1474" s="5" t="s">
        <v>13400</v>
      </c>
      <c r="N1474" s="5" t="s">
        <v>52</v>
      </c>
      <c r="O1474" s="5">
        <v>1.0</v>
      </c>
      <c r="P1474" s="5" t="s">
        <v>13462</v>
      </c>
      <c r="Q1474" s="5" t="s">
        <v>91</v>
      </c>
      <c r="R1474" s="5">
        <v>50.0</v>
      </c>
      <c r="S1474" s="5" t="s">
        <v>1077</v>
      </c>
      <c r="T1474" s="5">
        <v>0.0</v>
      </c>
      <c r="U1474" s="5" t="s">
        <v>70</v>
      </c>
      <c r="V1474" s="5" t="s">
        <v>13463</v>
      </c>
      <c r="W1474" s="5" t="s">
        <v>52</v>
      </c>
      <c r="X1474" s="5" t="s">
        <v>52</v>
      </c>
      <c r="Y1474" s="5" t="s">
        <v>3490</v>
      </c>
      <c r="Z1474" s="5">
        <v>3063.0</v>
      </c>
      <c r="AA1474" s="5" t="s">
        <v>2743</v>
      </c>
      <c r="AB1474" s="5" t="s">
        <v>52</v>
      </c>
      <c r="AC1474" s="5" t="s">
        <v>5289</v>
      </c>
      <c r="AD1474" s="5" t="s">
        <v>5290</v>
      </c>
      <c r="AE1474" s="5" t="s">
        <v>5291</v>
      </c>
      <c r="AF1474" s="5" t="s">
        <v>52</v>
      </c>
      <c r="AG1474" s="5" t="s">
        <v>52</v>
      </c>
      <c r="AH1474" s="5" t="s">
        <v>52</v>
      </c>
      <c r="AI1474" s="5" t="s">
        <v>6203</v>
      </c>
      <c r="AJ1474" s="5" t="s">
        <v>13464</v>
      </c>
      <c r="AK1474" s="5" t="s">
        <v>3481</v>
      </c>
    </row>
    <row r="1475" ht="15.75" customHeight="1">
      <c r="A1475" s="5" t="s">
        <v>13465</v>
      </c>
      <c r="B1475" s="5" t="s">
        <v>13007</v>
      </c>
      <c r="C1475" s="5" t="s">
        <v>13007</v>
      </c>
      <c r="D1475" s="6">
        <v>43591.0</v>
      </c>
      <c r="E1475" s="5">
        <v>227693.0</v>
      </c>
      <c r="F1475" s="5">
        <v>103497.0</v>
      </c>
      <c r="G1475" s="5" t="s">
        <v>1419</v>
      </c>
      <c r="H1475" s="5" t="s">
        <v>480</v>
      </c>
      <c r="I1475" s="5" t="s">
        <v>12016</v>
      </c>
      <c r="J1475" s="5" t="s">
        <v>256</v>
      </c>
      <c r="K1475" s="5" t="s">
        <v>4277</v>
      </c>
      <c r="L1475" s="5" t="s">
        <v>13008</v>
      </c>
      <c r="M1475" s="5" t="s">
        <v>13008</v>
      </c>
      <c r="N1475" s="5" t="s">
        <v>52</v>
      </c>
      <c r="O1475" s="5">
        <v>4.0</v>
      </c>
      <c r="P1475" s="5" t="s">
        <v>13466</v>
      </c>
      <c r="Q1475" s="5" t="s">
        <v>4280</v>
      </c>
      <c r="R1475" s="5">
        <v>186.0</v>
      </c>
      <c r="S1475" s="5" t="s">
        <v>1077</v>
      </c>
      <c r="T1475" s="5">
        <v>0.0</v>
      </c>
      <c r="U1475" s="5" t="s">
        <v>70</v>
      </c>
      <c r="V1475" s="5" t="s">
        <v>13467</v>
      </c>
      <c r="W1475" s="5" t="s">
        <v>52</v>
      </c>
      <c r="X1475" s="5" t="s">
        <v>52</v>
      </c>
      <c r="Y1475" s="5" t="s">
        <v>5618</v>
      </c>
      <c r="Z1475" s="5" t="s">
        <v>13468</v>
      </c>
      <c r="AA1475" s="5" t="s">
        <v>180</v>
      </c>
      <c r="AB1475" s="5" t="s">
        <v>52</v>
      </c>
      <c r="AC1475" s="5" t="s">
        <v>5289</v>
      </c>
      <c r="AD1475" s="5" t="s">
        <v>5290</v>
      </c>
      <c r="AE1475" s="5" t="s">
        <v>5291</v>
      </c>
      <c r="AF1475" s="5" t="s">
        <v>52</v>
      </c>
      <c r="AG1475" s="5" t="s">
        <v>52</v>
      </c>
      <c r="AH1475" s="5" t="s">
        <v>52</v>
      </c>
      <c r="AI1475" s="5" t="s">
        <v>6203</v>
      </c>
      <c r="AJ1475" s="5" t="s">
        <v>7901</v>
      </c>
      <c r="AK1475" s="5" t="s">
        <v>3481</v>
      </c>
    </row>
    <row r="1476" ht="15.75" customHeight="1">
      <c r="A1476" s="5" t="s">
        <v>13469</v>
      </c>
      <c r="B1476" s="5" t="s">
        <v>13007</v>
      </c>
      <c r="C1476" s="5" t="s">
        <v>13007</v>
      </c>
      <c r="D1476" s="6">
        <v>43591.0</v>
      </c>
      <c r="E1476" s="5">
        <v>112504.0</v>
      </c>
      <c r="F1476" s="5">
        <v>51138.0</v>
      </c>
      <c r="G1476" s="5" t="s">
        <v>1419</v>
      </c>
      <c r="H1476" s="5" t="s">
        <v>480</v>
      </c>
      <c r="I1476" s="5" t="s">
        <v>12016</v>
      </c>
      <c r="J1476" s="5" t="s">
        <v>256</v>
      </c>
      <c r="K1476" s="5" t="s">
        <v>3471</v>
      </c>
      <c r="L1476" s="5" t="s">
        <v>13008</v>
      </c>
      <c r="M1476" s="5" t="s">
        <v>13008</v>
      </c>
      <c r="N1476" s="5" t="s">
        <v>52</v>
      </c>
      <c r="O1476" s="5">
        <v>2.0</v>
      </c>
      <c r="P1476" s="5" t="s">
        <v>13470</v>
      </c>
      <c r="Q1476" s="5" t="s">
        <v>3475</v>
      </c>
      <c r="R1476" s="5">
        <v>96.0</v>
      </c>
      <c r="S1476" s="5" t="s">
        <v>1077</v>
      </c>
      <c r="T1476" s="5">
        <v>0.0</v>
      </c>
      <c r="U1476" s="5" t="s">
        <v>70</v>
      </c>
      <c r="V1476" s="5" t="s">
        <v>13471</v>
      </c>
      <c r="W1476" s="5" t="s">
        <v>52</v>
      </c>
      <c r="X1476" s="5" t="s">
        <v>52</v>
      </c>
      <c r="Y1476" s="5" t="s">
        <v>5618</v>
      </c>
      <c r="Z1476" s="5" t="s">
        <v>13472</v>
      </c>
      <c r="AA1476" s="5" t="s">
        <v>180</v>
      </c>
      <c r="AB1476" s="5" t="s">
        <v>52</v>
      </c>
      <c r="AC1476" s="5" t="s">
        <v>5289</v>
      </c>
      <c r="AD1476" s="5" t="s">
        <v>5290</v>
      </c>
      <c r="AE1476" s="5" t="s">
        <v>5291</v>
      </c>
      <c r="AF1476" s="5" t="s">
        <v>52</v>
      </c>
      <c r="AG1476" s="5" t="s">
        <v>52</v>
      </c>
      <c r="AH1476" s="5" t="s">
        <v>52</v>
      </c>
      <c r="AI1476" s="5" t="s">
        <v>13473</v>
      </c>
      <c r="AJ1476" s="5" t="s">
        <v>13474</v>
      </c>
      <c r="AK1476" s="5" t="s">
        <v>3481</v>
      </c>
    </row>
    <row r="1477" ht="15.75" customHeight="1">
      <c r="A1477" s="5" t="s">
        <v>13475</v>
      </c>
      <c r="B1477" s="5" t="s">
        <v>13456</v>
      </c>
      <c r="C1477" s="5" t="s">
        <v>13456</v>
      </c>
      <c r="D1477" s="6">
        <v>43591.0</v>
      </c>
      <c r="E1477" s="5">
        <v>41800.0</v>
      </c>
      <c r="F1477" s="5">
        <v>19000.0</v>
      </c>
      <c r="G1477" s="5" t="s">
        <v>1419</v>
      </c>
      <c r="H1477" s="5" t="s">
        <v>480</v>
      </c>
      <c r="I1477" s="5" t="s">
        <v>12016</v>
      </c>
      <c r="J1477" s="5" t="s">
        <v>256</v>
      </c>
      <c r="K1477" s="5" t="s">
        <v>3485</v>
      </c>
      <c r="L1477" s="5" t="s">
        <v>13457</v>
      </c>
      <c r="M1477" s="5" t="s">
        <v>13457</v>
      </c>
      <c r="N1477" s="5" t="s">
        <v>52</v>
      </c>
      <c r="O1477" s="5">
        <v>1.0</v>
      </c>
      <c r="P1477" s="5" t="s">
        <v>13476</v>
      </c>
      <c r="Q1477" s="5" t="s">
        <v>91</v>
      </c>
      <c r="R1477" s="5">
        <v>50.0</v>
      </c>
      <c r="S1477" s="5" t="s">
        <v>1077</v>
      </c>
      <c r="T1477" s="5">
        <v>0.0</v>
      </c>
      <c r="U1477" s="5" t="s">
        <v>70</v>
      </c>
      <c r="V1477" s="5" t="s">
        <v>13477</v>
      </c>
      <c r="W1477" s="5" t="s">
        <v>52</v>
      </c>
      <c r="X1477" s="5" t="s">
        <v>52</v>
      </c>
      <c r="Y1477" s="5" t="s">
        <v>5618</v>
      </c>
      <c r="Z1477" s="5">
        <v>560897.0</v>
      </c>
      <c r="AA1477" s="5" t="s">
        <v>180</v>
      </c>
      <c r="AB1477" s="5" t="s">
        <v>52</v>
      </c>
      <c r="AC1477" s="5" t="s">
        <v>5289</v>
      </c>
      <c r="AD1477" s="5" t="s">
        <v>5290</v>
      </c>
      <c r="AE1477" s="5" t="s">
        <v>5291</v>
      </c>
      <c r="AF1477" s="5" t="s">
        <v>52</v>
      </c>
      <c r="AG1477" s="5" t="s">
        <v>52</v>
      </c>
      <c r="AH1477" s="5" t="s">
        <v>52</v>
      </c>
      <c r="AI1477" s="5" t="s">
        <v>8177</v>
      </c>
      <c r="AJ1477" s="5" t="s">
        <v>13460</v>
      </c>
      <c r="AK1477" s="5" t="s">
        <v>3481</v>
      </c>
    </row>
    <row r="1478" ht="15.75" customHeight="1">
      <c r="A1478" s="5" t="s">
        <v>13478</v>
      </c>
      <c r="B1478" s="5" t="s">
        <v>13479</v>
      </c>
      <c r="C1478" s="5" t="s">
        <v>13480</v>
      </c>
      <c r="D1478" s="6">
        <v>43591.0</v>
      </c>
      <c r="E1478" s="5">
        <v>11018.0</v>
      </c>
      <c r="F1478" s="5">
        <v>5008.0</v>
      </c>
      <c r="G1478" s="5" t="s">
        <v>2212</v>
      </c>
      <c r="H1478" s="5" t="s">
        <v>189</v>
      </c>
      <c r="I1478" s="5" t="s">
        <v>6158</v>
      </c>
      <c r="J1478" s="5" t="s">
        <v>2214</v>
      </c>
      <c r="K1478" s="5" t="s">
        <v>1086</v>
      </c>
      <c r="L1478" s="5" t="s">
        <v>13481</v>
      </c>
      <c r="M1478" s="5" t="s">
        <v>13482</v>
      </c>
      <c r="N1478" s="5" t="s">
        <v>52</v>
      </c>
      <c r="O1478" s="5">
        <v>1.0</v>
      </c>
      <c r="P1478" s="5" t="s">
        <v>13483</v>
      </c>
      <c r="Q1478" s="5">
        <v>2210.0</v>
      </c>
      <c r="R1478" s="5">
        <v>8.0</v>
      </c>
      <c r="S1478" s="5" t="s">
        <v>374</v>
      </c>
      <c r="T1478" s="5">
        <v>9.0</v>
      </c>
      <c r="U1478" s="5" t="s">
        <v>93</v>
      </c>
      <c r="V1478" s="5" t="s">
        <v>13484</v>
      </c>
      <c r="W1478" s="5" t="s">
        <v>52</v>
      </c>
      <c r="X1478" s="5" t="s">
        <v>52</v>
      </c>
      <c r="Y1478" s="5" t="s">
        <v>13485</v>
      </c>
      <c r="Z1478" s="5" t="s">
        <v>13486</v>
      </c>
      <c r="AA1478" s="5" t="s">
        <v>260</v>
      </c>
      <c r="AB1478" s="5" t="s">
        <v>52</v>
      </c>
      <c r="AC1478" s="5" t="s">
        <v>216</v>
      </c>
      <c r="AD1478" s="5" t="s">
        <v>217</v>
      </c>
      <c r="AE1478" s="5" t="s">
        <v>218</v>
      </c>
      <c r="AF1478" s="5" t="s">
        <v>52</v>
      </c>
      <c r="AG1478" s="5" t="s">
        <v>52</v>
      </c>
      <c r="AH1478" s="5" t="s">
        <v>52</v>
      </c>
      <c r="AI1478" s="5" t="s">
        <v>13479</v>
      </c>
      <c r="AJ1478" s="5" t="s">
        <v>13481</v>
      </c>
      <c r="AK1478" s="5" t="s">
        <v>13487</v>
      </c>
    </row>
    <row r="1479" ht="15.75" customHeight="1">
      <c r="A1479" s="5" t="s">
        <v>13488</v>
      </c>
      <c r="B1479" s="5" t="s">
        <v>577</v>
      </c>
      <c r="C1479" s="5" t="s">
        <v>13489</v>
      </c>
      <c r="D1479" s="6">
        <v>43588.0</v>
      </c>
      <c r="E1479" s="5">
        <v>9708.0</v>
      </c>
      <c r="F1479" s="5">
        <v>4413.0</v>
      </c>
      <c r="G1479" s="5" t="s">
        <v>13490</v>
      </c>
      <c r="H1479" s="5" t="s">
        <v>272</v>
      </c>
      <c r="I1479" s="5" t="s">
        <v>7854</v>
      </c>
      <c r="J1479" s="5" t="s">
        <v>4533</v>
      </c>
      <c r="K1479" s="5" t="s">
        <v>3217</v>
      </c>
      <c r="L1479" s="5" t="s">
        <v>13491</v>
      </c>
      <c r="M1479" s="5" t="s">
        <v>13492</v>
      </c>
      <c r="N1479" s="5" t="s">
        <v>52</v>
      </c>
      <c r="O1479" s="5">
        <v>1.0</v>
      </c>
      <c r="P1479" s="5" t="s">
        <v>13493</v>
      </c>
      <c r="Q1479" s="5" t="s">
        <v>244</v>
      </c>
      <c r="R1479" s="5">
        <v>4522.0</v>
      </c>
      <c r="S1479" s="5" t="s">
        <v>115</v>
      </c>
      <c r="T1479" s="5">
        <v>7.0</v>
      </c>
      <c r="U1479" s="5" t="s">
        <v>70</v>
      </c>
      <c r="V1479" s="5" t="s">
        <v>13494</v>
      </c>
      <c r="W1479" s="5" t="s">
        <v>52</v>
      </c>
      <c r="X1479" s="5" t="s">
        <v>52</v>
      </c>
      <c r="Y1479" s="5" t="s">
        <v>13485</v>
      </c>
      <c r="Z1479" s="5" t="s">
        <v>13495</v>
      </c>
      <c r="AA1479" s="5" t="s">
        <v>260</v>
      </c>
      <c r="AB1479" s="5" t="s">
        <v>52</v>
      </c>
      <c r="AC1479" s="5" t="s">
        <v>72</v>
      </c>
      <c r="AD1479" s="5" t="s">
        <v>73</v>
      </c>
      <c r="AE1479" s="5" t="s">
        <v>74</v>
      </c>
      <c r="AF1479" s="5" t="s">
        <v>75</v>
      </c>
      <c r="AG1479" s="5" t="s">
        <v>76</v>
      </c>
      <c r="AH1479" s="5" t="s">
        <v>77</v>
      </c>
      <c r="AI1479" s="5" t="s">
        <v>2309</v>
      </c>
      <c r="AJ1479" s="5" t="s">
        <v>3604</v>
      </c>
      <c r="AK1479" s="5" t="s">
        <v>13496</v>
      </c>
    </row>
    <row r="1480" ht="15.75" customHeight="1">
      <c r="A1480" s="5" t="s">
        <v>13497</v>
      </c>
      <c r="B1480" s="5" t="s">
        <v>13498</v>
      </c>
      <c r="C1480" s="5" t="s">
        <v>13499</v>
      </c>
      <c r="D1480" s="6">
        <v>43588.0</v>
      </c>
      <c r="E1480" s="5">
        <v>182096.0</v>
      </c>
      <c r="F1480" s="5">
        <v>82771.0</v>
      </c>
      <c r="G1480" s="5" t="s">
        <v>13500</v>
      </c>
      <c r="H1480" s="5" t="s">
        <v>1534</v>
      </c>
      <c r="I1480" s="5" t="s">
        <v>13501</v>
      </c>
      <c r="J1480" s="5" t="s">
        <v>256</v>
      </c>
      <c r="K1480" s="5" t="s">
        <v>13502</v>
      </c>
      <c r="L1480" s="5" t="s">
        <v>13503</v>
      </c>
      <c r="M1480" s="5" t="s">
        <v>13504</v>
      </c>
      <c r="N1480" s="5" t="s">
        <v>13505</v>
      </c>
      <c r="O1480" s="5">
        <v>1.0</v>
      </c>
      <c r="P1480" s="5" t="s">
        <v>4315</v>
      </c>
      <c r="Q1480" s="5" t="s">
        <v>52</v>
      </c>
      <c r="R1480" s="5">
        <v>34.0</v>
      </c>
      <c r="S1480" s="5" t="s">
        <v>53</v>
      </c>
      <c r="T1480" s="5">
        <v>104.0</v>
      </c>
      <c r="U1480" s="5" t="s">
        <v>93</v>
      </c>
      <c r="V1480" s="5" t="s">
        <v>13506</v>
      </c>
      <c r="W1480" s="5" t="s">
        <v>52</v>
      </c>
      <c r="X1480" s="5" t="s">
        <v>52</v>
      </c>
      <c r="Y1480" s="5" t="s">
        <v>11903</v>
      </c>
      <c r="Z1480" s="5" t="s">
        <v>52</v>
      </c>
      <c r="AA1480" s="5" t="s">
        <v>1498</v>
      </c>
      <c r="AB1480" s="5" t="s">
        <v>52</v>
      </c>
      <c r="AC1480" s="5" t="s">
        <v>13507</v>
      </c>
      <c r="AD1480" s="5" t="s">
        <v>13508</v>
      </c>
      <c r="AE1480" s="5" t="s">
        <v>13509</v>
      </c>
      <c r="AF1480" s="5" t="s">
        <v>13510</v>
      </c>
      <c r="AG1480" s="5">
        <v>98063.0</v>
      </c>
      <c r="AH1480" s="5" t="s">
        <v>13511</v>
      </c>
      <c r="AI1480" s="5" t="s">
        <v>13498</v>
      </c>
      <c r="AJ1480" s="5" t="s">
        <v>13512</v>
      </c>
      <c r="AK1480" s="5" t="s">
        <v>13513</v>
      </c>
    </row>
    <row r="1481" ht="15.75" customHeight="1">
      <c r="A1481" s="5" t="s">
        <v>13514</v>
      </c>
      <c r="B1481" s="5" t="s">
        <v>13515</v>
      </c>
      <c r="C1481" s="5" t="s">
        <v>13516</v>
      </c>
      <c r="D1481" s="6">
        <v>43586.0</v>
      </c>
      <c r="E1481" s="5">
        <v>103598.0</v>
      </c>
      <c r="F1481" s="5">
        <v>47090.0</v>
      </c>
      <c r="G1481" s="5" t="s">
        <v>963</v>
      </c>
      <c r="H1481" s="5" t="s">
        <v>131</v>
      </c>
      <c r="I1481" s="5" t="s">
        <v>13517</v>
      </c>
      <c r="J1481" s="5" t="s">
        <v>965</v>
      </c>
      <c r="K1481" s="5" t="s">
        <v>13518</v>
      </c>
      <c r="L1481" s="5" t="s">
        <v>13519</v>
      </c>
      <c r="M1481" s="5" t="s">
        <v>13520</v>
      </c>
      <c r="N1481" s="5">
        <v>77015.0</v>
      </c>
      <c r="O1481" s="5">
        <v>2.0</v>
      </c>
      <c r="P1481" s="5" t="s">
        <v>13521</v>
      </c>
      <c r="Q1481" s="5" t="s">
        <v>13522</v>
      </c>
      <c r="R1481" s="5">
        <v>2.0</v>
      </c>
      <c r="S1481" s="5" t="s">
        <v>115</v>
      </c>
      <c r="T1481" s="5">
        <v>0.0</v>
      </c>
      <c r="U1481" s="5" t="s">
        <v>70</v>
      </c>
      <c r="V1481" s="5" t="s">
        <v>13523</v>
      </c>
      <c r="W1481" s="5" t="s">
        <v>71</v>
      </c>
      <c r="X1481" s="5" t="s">
        <v>52</v>
      </c>
      <c r="Y1481" s="5" t="s">
        <v>13524</v>
      </c>
      <c r="Z1481" s="5" t="s">
        <v>13525</v>
      </c>
      <c r="AA1481" s="5" t="s">
        <v>162</v>
      </c>
      <c r="AB1481" s="5" t="s">
        <v>52</v>
      </c>
      <c r="AC1481" s="5" t="s">
        <v>398</v>
      </c>
      <c r="AD1481" s="5" t="s">
        <v>399</v>
      </c>
      <c r="AE1481" s="5" t="s">
        <v>400</v>
      </c>
      <c r="AF1481" s="5" t="s">
        <v>401</v>
      </c>
      <c r="AG1481" s="5">
        <v>23502.0</v>
      </c>
      <c r="AH1481" s="5" t="s">
        <v>402</v>
      </c>
      <c r="AI1481" s="5" t="s">
        <v>13515</v>
      </c>
      <c r="AJ1481" s="5" t="s">
        <v>13526</v>
      </c>
      <c r="AK1481" s="5" t="s">
        <v>12595</v>
      </c>
    </row>
    <row r="1482" ht="15.75" customHeight="1">
      <c r="A1482" s="5" t="s">
        <v>13527</v>
      </c>
      <c r="B1482" s="5" t="s">
        <v>13528</v>
      </c>
      <c r="C1482" s="5" t="s">
        <v>13529</v>
      </c>
      <c r="D1482" s="6">
        <v>43585.0</v>
      </c>
      <c r="E1482" s="5">
        <v>126696.0</v>
      </c>
      <c r="F1482" s="5">
        <v>57589.0</v>
      </c>
      <c r="G1482" s="5" t="s">
        <v>1683</v>
      </c>
      <c r="H1482" s="5" t="s">
        <v>480</v>
      </c>
      <c r="I1482" s="5" t="s">
        <v>2968</v>
      </c>
      <c r="J1482" s="5" t="s">
        <v>1685</v>
      </c>
      <c r="K1482" s="5" t="s">
        <v>13530</v>
      </c>
      <c r="L1482" s="5" t="s">
        <v>13531</v>
      </c>
      <c r="M1482" s="5" t="s">
        <v>13532</v>
      </c>
      <c r="N1482" s="5">
        <v>90670.0</v>
      </c>
      <c r="O1482" s="5">
        <v>3.0</v>
      </c>
      <c r="P1482" s="5" t="s">
        <v>13533</v>
      </c>
      <c r="Q1482" s="5" t="s">
        <v>13534</v>
      </c>
      <c r="R1482" s="5">
        <v>30.0</v>
      </c>
      <c r="S1482" s="5" t="s">
        <v>53</v>
      </c>
      <c r="T1482" s="5">
        <v>1.0</v>
      </c>
      <c r="U1482" s="5" t="s">
        <v>93</v>
      </c>
      <c r="V1482" s="5" t="s">
        <v>13535</v>
      </c>
      <c r="W1482" s="5" t="s">
        <v>55</v>
      </c>
      <c r="X1482" s="5" t="s">
        <v>13536</v>
      </c>
      <c r="Y1482" s="5" t="s">
        <v>13537</v>
      </c>
      <c r="Z1482" s="5" t="s">
        <v>13538</v>
      </c>
      <c r="AA1482" s="5" t="s">
        <v>260</v>
      </c>
      <c r="AB1482" s="5" t="s">
        <v>52</v>
      </c>
      <c r="AC1482" s="5" t="s">
        <v>3141</v>
      </c>
      <c r="AD1482" s="5" t="s">
        <v>3142</v>
      </c>
      <c r="AE1482" s="5" t="s">
        <v>162</v>
      </c>
      <c r="AF1482" s="5" t="s">
        <v>52</v>
      </c>
      <c r="AG1482" s="5" t="s">
        <v>52</v>
      </c>
      <c r="AH1482" s="5" t="s">
        <v>3143</v>
      </c>
      <c r="AI1482" s="5" t="s">
        <v>13539</v>
      </c>
      <c r="AJ1482" s="5" t="s">
        <v>13540</v>
      </c>
      <c r="AK1482" s="5" t="s">
        <v>13541</v>
      </c>
    </row>
    <row r="1483" ht="15.75" customHeight="1">
      <c r="A1483" s="5" t="s">
        <v>13542</v>
      </c>
      <c r="B1483" s="5" t="s">
        <v>10656</v>
      </c>
      <c r="C1483" s="5" t="s">
        <v>13543</v>
      </c>
      <c r="D1483" s="6">
        <v>43585.0</v>
      </c>
      <c r="E1483" s="5">
        <v>126696.0</v>
      </c>
      <c r="F1483" s="5">
        <v>57589.0</v>
      </c>
      <c r="G1483" s="5" t="s">
        <v>1683</v>
      </c>
      <c r="H1483" s="5" t="s">
        <v>480</v>
      </c>
      <c r="I1483" s="5" t="s">
        <v>2968</v>
      </c>
      <c r="J1483" s="5" t="s">
        <v>1685</v>
      </c>
      <c r="K1483" s="5" t="s">
        <v>13544</v>
      </c>
      <c r="L1483" s="5" t="s">
        <v>10659</v>
      </c>
      <c r="M1483" s="5" t="s">
        <v>13545</v>
      </c>
      <c r="N1483" s="5">
        <v>90501.0</v>
      </c>
      <c r="O1483" s="5">
        <v>3.0</v>
      </c>
      <c r="P1483" s="5" t="s">
        <v>13533</v>
      </c>
      <c r="Q1483" s="5" t="s">
        <v>13534</v>
      </c>
      <c r="R1483" s="5">
        <v>30.0</v>
      </c>
      <c r="S1483" s="5" t="s">
        <v>53</v>
      </c>
      <c r="T1483" s="5">
        <v>180.0</v>
      </c>
      <c r="U1483" s="5" t="s">
        <v>93</v>
      </c>
      <c r="V1483" s="5" t="s">
        <v>13536</v>
      </c>
      <c r="W1483" s="5" t="s">
        <v>71</v>
      </c>
      <c r="X1483" s="5" t="s">
        <v>52</v>
      </c>
      <c r="Y1483" s="5" t="s">
        <v>13546</v>
      </c>
      <c r="Z1483" s="5" t="s">
        <v>13538</v>
      </c>
      <c r="AA1483" s="5" t="s">
        <v>260</v>
      </c>
      <c r="AB1483" s="5" t="s">
        <v>52</v>
      </c>
      <c r="AC1483" s="5" t="s">
        <v>216</v>
      </c>
      <c r="AD1483" s="5" t="s">
        <v>217</v>
      </c>
      <c r="AE1483" s="5" t="s">
        <v>218</v>
      </c>
      <c r="AF1483" s="5" t="s">
        <v>52</v>
      </c>
      <c r="AG1483" s="5" t="s">
        <v>52</v>
      </c>
      <c r="AH1483" s="5" t="s">
        <v>52</v>
      </c>
      <c r="AI1483" s="5" t="s">
        <v>10656</v>
      </c>
      <c r="AJ1483" s="5" t="s">
        <v>10659</v>
      </c>
      <c r="AK1483" s="5" t="s">
        <v>13547</v>
      </c>
    </row>
    <row r="1484" ht="15.75" customHeight="1">
      <c r="A1484" s="5" t="s">
        <v>13548</v>
      </c>
      <c r="B1484" s="5" t="s">
        <v>13549</v>
      </c>
      <c r="C1484" s="5" t="s">
        <v>13550</v>
      </c>
      <c r="D1484" s="6">
        <v>43582.0</v>
      </c>
      <c r="E1484" s="5">
        <v>11805.0</v>
      </c>
      <c r="F1484" s="5">
        <v>5366.0</v>
      </c>
      <c r="G1484" s="5" t="s">
        <v>13551</v>
      </c>
      <c r="H1484" s="5" t="s">
        <v>45</v>
      </c>
      <c r="I1484" s="5" t="s">
        <v>8964</v>
      </c>
      <c r="J1484" s="5" t="s">
        <v>424</v>
      </c>
      <c r="K1484" s="5" t="s">
        <v>13552</v>
      </c>
      <c r="L1484" s="5" t="s">
        <v>13553</v>
      </c>
      <c r="M1484" s="5" t="s">
        <v>13554</v>
      </c>
      <c r="N1484" s="5">
        <v>48423.0</v>
      </c>
      <c r="O1484" s="5">
        <v>1.0</v>
      </c>
      <c r="P1484" s="5" t="s">
        <v>13555</v>
      </c>
      <c r="Q1484" s="5" t="s">
        <v>52</v>
      </c>
      <c r="R1484" s="5">
        <v>17.0</v>
      </c>
      <c r="S1484" s="5" t="s">
        <v>53</v>
      </c>
      <c r="T1484" s="5">
        <v>0.0</v>
      </c>
      <c r="U1484" s="5" t="s">
        <v>52</v>
      </c>
      <c r="V1484" s="5" t="s">
        <v>13556</v>
      </c>
      <c r="W1484" s="5" t="s">
        <v>55</v>
      </c>
      <c r="X1484" s="5" t="s">
        <v>13557</v>
      </c>
      <c r="Y1484" s="5">
        <v>10.0</v>
      </c>
      <c r="Z1484" s="5" t="s">
        <v>13558</v>
      </c>
      <c r="AA1484" s="5" t="s">
        <v>2743</v>
      </c>
      <c r="AB1484" s="5" t="s">
        <v>52</v>
      </c>
      <c r="AC1484" s="5" t="s">
        <v>13559</v>
      </c>
      <c r="AD1484" s="5" t="s">
        <v>13560</v>
      </c>
      <c r="AE1484" s="5" t="s">
        <v>13561</v>
      </c>
      <c r="AF1484" s="5" t="s">
        <v>75</v>
      </c>
      <c r="AG1484" s="5">
        <v>8816.0</v>
      </c>
      <c r="AH1484" s="5" t="s">
        <v>13562</v>
      </c>
      <c r="AI1484" s="5" t="s">
        <v>102</v>
      </c>
      <c r="AJ1484" s="5" t="s">
        <v>102</v>
      </c>
      <c r="AK1484" s="5" t="s">
        <v>672</v>
      </c>
    </row>
    <row r="1485" ht="15.75" customHeight="1">
      <c r="A1485" s="5" t="s">
        <v>13563</v>
      </c>
      <c r="B1485" s="5" t="s">
        <v>13564</v>
      </c>
      <c r="C1485" s="5" t="s">
        <v>13565</v>
      </c>
      <c r="D1485" s="6">
        <v>43580.0</v>
      </c>
      <c r="E1485" s="5">
        <v>26517.0</v>
      </c>
      <c r="F1485" s="5">
        <v>12053.0</v>
      </c>
      <c r="G1485" s="5" t="s">
        <v>579</v>
      </c>
      <c r="H1485" s="5" t="s">
        <v>1792</v>
      </c>
      <c r="I1485" s="5" t="s">
        <v>13566</v>
      </c>
      <c r="J1485" s="5" t="s">
        <v>581</v>
      </c>
      <c r="K1485" s="5" t="s">
        <v>13567</v>
      </c>
      <c r="L1485" s="5" t="s">
        <v>13568</v>
      </c>
      <c r="M1485" s="5" t="s">
        <v>13569</v>
      </c>
      <c r="N1485" s="5">
        <v>15520.0</v>
      </c>
      <c r="O1485" s="5">
        <v>1.0</v>
      </c>
      <c r="P1485" s="5" t="s">
        <v>13570</v>
      </c>
      <c r="Q1485" s="5">
        <v>4510.0</v>
      </c>
      <c r="R1485" s="5">
        <v>37.0</v>
      </c>
      <c r="S1485" s="5" t="s">
        <v>53</v>
      </c>
      <c r="T1485" s="5">
        <v>24.0</v>
      </c>
      <c r="U1485" s="5" t="s">
        <v>93</v>
      </c>
      <c r="V1485" s="5" t="s">
        <v>13571</v>
      </c>
      <c r="W1485" s="5" t="s">
        <v>71</v>
      </c>
      <c r="X1485" s="5" t="s">
        <v>52</v>
      </c>
      <c r="Y1485" s="5" t="s">
        <v>13572</v>
      </c>
      <c r="Z1485" s="5" t="s">
        <v>13573</v>
      </c>
      <c r="AA1485" s="5" t="s">
        <v>59</v>
      </c>
      <c r="AB1485" s="5" t="s">
        <v>52</v>
      </c>
      <c r="AC1485" s="5" t="s">
        <v>216</v>
      </c>
      <c r="AD1485" s="5" t="s">
        <v>217</v>
      </c>
      <c r="AE1485" s="5" t="s">
        <v>218</v>
      </c>
      <c r="AF1485" s="5" t="s">
        <v>52</v>
      </c>
      <c r="AG1485" s="5" t="s">
        <v>52</v>
      </c>
      <c r="AH1485" s="5" t="s">
        <v>52</v>
      </c>
      <c r="AI1485" s="5" t="s">
        <v>13564</v>
      </c>
      <c r="AJ1485" s="5" t="s">
        <v>13568</v>
      </c>
      <c r="AK1485" s="5" t="s">
        <v>1573</v>
      </c>
    </row>
    <row r="1486" ht="15.75" customHeight="1">
      <c r="A1486" s="5" t="s">
        <v>13574</v>
      </c>
      <c r="B1486" s="5" t="s">
        <v>3666</v>
      </c>
      <c r="C1486" s="5" t="s">
        <v>13575</v>
      </c>
      <c r="D1486" s="6">
        <v>43578.0</v>
      </c>
      <c r="E1486" s="5">
        <v>1584.0</v>
      </c>
      <c r="F1486" s="5">
        <v>720.0</v>
      </c>
      <c r="G1486" s="5" t="s">
        <v>3378</v>
      </c>
      <c r="H1486" s="5" t="s">
        <v>171</v>
      </c>
      <c r="I1486" s="5" t="s">
        <v>5489</v>
      </c>
      <c r="J1486" s="5" t="s">
        <v>3378</v>
      </c>
      <c r="K1486" s="5" t="s">
        <v>13576</v>
      </c>
      <c r="L1486" s="5" t="s">
        <v>13577</v>
      </c>
      <c r="M1486" s="5" t="s">
        <v>13578</v>
      </c>
      <c r="N1486" s="5" t="s">
        <v>13579</v>
      </c>
      <c r="O1486" s="5">
        <v>1.0</v>
      </c>
      <c r="P1486" s="5" t="s">
        <v>13580</v>
      </c>
      <c r="Q1486" s="5" t="s">
        <v>244</v>
      </c>
      <c r="R1486" s="5">
        <v>110.0</v>
      </c>
      <c r="S1486" s="5" t="s">
        <v>69</v>
      </c>
      <c r="T1486" s="5">
        <v>6.0</v>
      </c>
      <c r="U1486" s="5" t="s">
        <v>70</v>
      </c>
      <c r="V1486" s="5" t="s">
        <v>13581</v>
      </c>
      <c r="W1486" s="5" t="s">
        <v>52</v>
      </c>
      <c r="X1486" s="5" t="s">
        <v>52</v>
      </c>
      <c r="Y1486" s="5" t="s">
        <v>13582</v>
      </c>
      <c r="Z1486" s="5" t="s">
        <v>13583</v>
      </c>
      <c r="AA1486" s="5" t="s">
        <v>260</v>
      </c>
      <c r="AB1486" s="5" t="s">
        <v>52</v>
      </c>
      <c r="AC1486" s="5" t="s">
        <v>72</v>
      </c>
      <c r="AD1486" s="5" t="s">
        <v>73</v>
      </c>
      <c r="AE1486" s="5" t="s">
        <v>74</v>
      </c>
      <c r="AF1486" s="5" t="s">
        <v>75</v>
      </c>
      <c r="AG1486" s="5" t="s">
        <v>76</v>
      </c>
      <c r="AH1486" s="5" t="s">
        <v>77</v>
      </c>
      <c r="AI1486" s="5" t="s">
        <v>248</v>
      </c>
      <c r="AJ1486" s="5" t="s">
        <v>13584</v>
      </c>
      <c r="AK1486" s="5" t="s">
        <v>525</v>
      </c>
    </row>
    <row r="1487" ht="15.75" customHeight="1">
      <c r="A1487" s="5" t="s">
        <v>13585</v>
      </c>
      <c r="B1487" s="5" t="s">
        <v>13586</v>
      </c>
      <c r="C1487" s="5" t="s">
        <v>1844</v>
      </c>
      <c r="D1487" s="6">
        <v>43577.0</v>
      </c>
      <c r="E1487" s="5">
        <v>161480.0</v>
      </c>
      <c r="F1487" s="5">
        <v>73400.0</v>
      </c>
      <c r="G1487" s="5" t="s">
        <v>1419</v>
      </c>
      <c r="H1487" s="5" t="s">
        <v>480</v>
      </c>
      <c r="I1487" s="5" t="s">
        <v>13306</v>
      </c>
      <c r="J1487" s="5" t="s">
        <v>256</v>
      </c>
      <c r="K1487" s="5" t="s">
        <v>13587</v>
      </c>
      <c r="L1487" s="5" t="s">
        <v>13588</v>
      </c>
      <c r="M1487" s="5" t="s">
        <v>13388</v>
      </c>
      <c r="N1487" s="5" t="s">
        <v>52</v>
      </c>
      <c r="O1487" s="5">
        <v>3.0</v>
      </c>
      <c r="P1487" s="5" t="s">
        <v>13589</v>
      </c>
      <c r="Q1487" s="5" t="s">
        <v>2662</v>
      </c>
      <c r="R1487" s="5">
        <v>149.0</v>
      </c>
      <c r="S1487" s="5" t="s">
        <v>115</v>
      </c>
      <c r="T1487" s="5">
        <v>0.0</v>
      </c>
      <c r="U1487" s="5" t="s">
        <v>52</v>
      </c>
      <c r="V1487" s="5" t="s">
        <v>13590</v>
      </c>
      <c r="W1487" s="5" t="s">
        <v>52</v>
      </c>
      <c r="X1487" s="5" t="s">
        <v>52</v>
      </c>
      <c r="Y1487" s="5" t="s">
        <v>5599</v>
      </c>
      <c r="Z1487" s="5" t="s">
        <v>13591</v>
      </c>
      <c r="AA1487" s="5" t="s">
        <v>260</v>
      </c>
      <c r="AB1487" s="5" t="s">
        <v>52</v>
      </c>
      <c r="AC1487" s="5" t="s">
        <v>181</v>
      </c>
      <c r="AD1487" s="5" t="s">
        <v>182</v>
      </c>
      <c r="AE1487" s="5" t="s">
        <v>183</v>
      </c>
      <c r="AF1487" s="5" t="s">
        <v>52</v>
      </c>
      <c r="AG1487" s="5" t="s">
        <v>52</v>
      </c>
      <c r="AH1487" s="5" t="s">
        <v>184</v>
      </c>
      <c r="AI1487" s="5" t="s">
        <v>13586</v>
      </c>
      <c r="AJ1487" s="5" t="s">
        <v>13588</v>
      </c>
      <c r="AK1487" s="5" t="s">
        <v>4648</v>
      </c>
    </row>
    <row r="1488" ht="15.75" customHeight="1">
      <c r="A1488" s="5" t="s">
        <v>13592</v>
      </c>
      <c r="B1488" s="5" t="s">
        <v>12480</v>
      </c>
      <c r="C1488" s="5" t="s">
        <v>12481</v>
      </c>
      <c r="D1488" s="6">
        <v>43574.0</v>
      </c>
      <c r="E1488" s="5">
        <v>6560.0</v>
      </c>
      <c r="F1488" s="5">
        <v>2982.0</v>
      </c>
      <c r="G1488" s="5" t="s">
        <v>719</v>
      </c>
      <c r="H1488" s="5" t="s">
        <v>1534</v>
      </c>
      <c r="I1488" s="5" t="s">
        <v>13593</v>
      </c>
      <c r="J1488" s="5" t="s">
        <v>274</v>
      </c>
      <c r="K1488" s="5" t="s">
        <v>12483</v>
      </c>
      <c r="L1488" s="5" t="s">
        <v>12552</v>
      </c>
      <c r="M1488" s="5" t="s">
        <v>12485</v>
      </c>
      <c r="N1488" s="5">
        <v>10003.0</v>
      </c>
      <c r="O1488" s="5">
        <v>1.0</v>
      </c>
      <c r="P1488" s="5" t="s">
        <v>13594</v>
      </c>
      <c r="Q1488" s="5" t="s">
        <v>13595</v>
      </c>
      <c r="R1488" s="5">
        <v>577.0</v>
      </c>
      <c r="S1488" s="5" t="s">
        <v>69</v>
      </c>
      <c r="T1488" s="5">
        <v>0.0</v>
      </c>
      <c r="U1488" s="5" t="s">
        <v>52</v>
      </c>
      <c r="V1488" s="5" t="s">
        <v>13596</v>
      </c>
      <c r="W1488" s="5" t="s">
        <v>55</v>
      </c>
      <c r="X1488" s="5" t="s">
        <v>13597</v>
      </c>
      <c r="Y1488" s="5" t="s">
        <v>6864</v>
      </c>
      <c r="Z1488" s="5" t="s">
        <v>13598</v>
      </c>
      <c r="AA1488" s="5" t="s">
        <v>730</v>
      </c>
      <c r="AB1488" s="5" t="s">
        <v>52</v>
      </c>
      <c r="AC1488" s="5" t="s">
        <v>12490</v>
      </c>
      <c r="AD1488" s="5" t="s">
        <v>12491</v>
      </c>
      <c r="AE1488" s="5" t="s">
        <v>52</v>
      </c>
      <c r="AF1488" s="5" t="s">
        <v>52</v>
      </c>
      <c r="AG1488" s="5" t="s">
        <v>52</v>
      </c>
      <c r="AH1488" s="5" t="s">
        <v>52</v>
      </c>
      <c r="AI1488" s="5" t="s">
        <v>12480</v>
      </c>
      <c r="AJ1488" s="5" t="s">
        <v>12552</v>
      </c>
      <c r="AK1488" s="5" t="s">
        <v>12492</v>
      </c>
    </row>
    <row r="1489" ht="15.75" customHeight="1">
      <c r="A1489" s="5" t="s">
        <v>13599</v>
      </c>
      <c r="B1489" s="5" t="s">
        <v>11760</v>
      </c>
      <c r="C1489" s="5" t="s">
        <v>13600</v>
      </c>
      <c r="D1489" s="6">
        <v>43574.0</v>
      </c>
      <c r="E1489" s="5">
        <v>37987.0</v>
      </c>
      <c r="F1489" s="5">
        <v>17267.0</v>
      </c>
      <c r="G1489" s="5" t="s">
        <v>2440</v>
      </c>
      <c r="H1489" s="5" t="s">
        <v>480</v>
      </c>
      <c r="I1489" s="5" t="s">
        <v>13601</v>
      </c>
      <c r="J1489" s="5" t="s">
        <v>2442</v>
      </c>
      <c r="K1489" s="5" t="s">
        <v>13602</v>
      </c>
      <c r="L1489" s="5" t="s">
        <v>13603</v>
      </c>
      <c r="M1489" s="5" t="s">
        <v>13604</v>
      </c>
      <c r="N1489" s="5">
        <v>97348.0</v>
      </c>
      <c r="O1489" s="5">
        <v>1.0</v>
      </c>
      <c r="P1489" s="5" t="s">
        <v>13605</v>
      </c>
      <c r="Q1489" s="5">
        <v>4510.0</v>
      </c>
      <c r="R1489" s="5">
        <v>754.0</v>
      </c>
      <c r="S1489" s="5" t="s">
        <v>196</v>
      </c>
      <c r="T1489" s="5">
        <v>0.0</v>
      </c>
      <c r="U1489" s="5" t="s">
        <v>70</v>
      </c>
      <c r="V1489" s="5" t="s">
        <v>13606</v>
      </c>
      <c r="W1489" s="5" t="s">
        <v>52</v>
      </c>
      <c r="X1489" s="5" t="s">
        <v>52</v>
      </c>
      <c r="Y1489" s="5" t="s">
        <v>13607</v>
      </c>
      <c r="Z1489" s="5" t="s">
        <v>13608</v>
      </c>
      <c r="AA1489" s="5" t="s">
        <v>2743</v>
      </c>
      <c r="AB1489" s="5" t="s">
        <v>52</v>
      </c>
      <c r="AC1489" s="5" t="s">
        <v>3974</v>
      </c>
      <c r="AD1489" s="5" t="s">
        <v>3975</v>
      </c>
      <c r="AE1489" s="5" t="s">
        <v>183</v>
      </c>
      <c r="AF1489" s="5" t="s">
        <v>52</v>
      </c>
      <c r="AG1489" s="5" t="s">
        <v>3976</v>
      </c>
      <c r="AH1489" s="5" t="s">
        <v>3977</v>
      </c>
      <c r="AI1489" s="5" t="s">
        <v>11760</v>
      </c>
      <c r="AJ1489" s="5" t="s">
        <v>13609</v>
      </c>
      <c r="AK1489" s="5" t="s">
        <v>13610</v>
      </c>
    </row>
    <row r="1490" ht="15.75" customHeight="1">
      <c r="A1490" s="5" t="s">
        <v>13611</v>
      </c>
      <c r="B1490" s="5" t="s">
        <v>13612</v>
      </c>
      <c r="C1490" s="5" t="s">
        <v>13613</v>
      </c>
      <c r="D1490" s="6">
        <v>43573.0</v>
      </c>
      <c r="E1490" s="5">
        <v>143880.0</v>
      </c>
      <c r="F1490" s="5">
        <v>65400.0</v>
      </c>
      <c r="G1490" s="5" t="s">
        <v>2293</v>
      </c>
      <c r="H1490" s="5" t="s">
        <v>171</v>
      </c>
      <c r="I1490" s="5" t="s">
        <v>13614</v>
      </c>
      <c r="J1490" s="5" t="s">
        <v>2295</v>
      </c>
      <c r="K1490" s="5" t="s">
        <v>13615</v>
      </c>
      <c r="L1490" s="5" t="s">
        <v>13616</v>
      </c>
      <c r="M1490" s="5" t="s">
        <v>13617</v>
      </c>
      <c r="N1490" s="5">
        <v>90245.0</v>
      </c>
      <c r="O1490" s="5">
        <v>3.0</v>
      </c>
      <c r="P1490" s="5" t="s">
        <v>13618</v>
      </c>
      <c r="Q1490" s="5" t="s">
        <v>13619</v>
      </c>
      <c r="R1490" s="5">
        <v>240.0</v>
      </c>
      <c r="S1490" s="5" t="s">
        <v>115</v>
      </c>
      <c r="T1490" s="5">
        <v>0.0</v>
      </c>
      <c r="U1490" s="5" t="s">
        <v>52</v>
      </c>
      <c r="V1490" s="5" t="s">
        <v>13620</v>
      </c>
      <c r="W1490" s="5" t="s">
        <v>71</v>
      </c>
      <c r="X1490" s="5" t="s">
        <v>52</v>
      </c>
      <c r="Y1490" s="5" t="s">
        <v>13621</v>
      </c>
      <c r="Z1490" s="5" t="s">
        <v>13622</v>
      </c>
      <c r="AA1490" s="5" t="s">
        <v>260</v>
      </c>
      <c r="AB1490" s="5" t="s">
        <v>52</v>
      </c>
      <c r="AC1490" s="5" t="s">
        <v>181</v>
      </c>
      <c r="AD1490" s="5" t="s">
        <v>182</v>
      </c>
      <c r="AE1490" s="5" t="s">
        <v>183</v>
      </c>
      <c r="AF1490" s="5" t="s">
        <v>52</v>
      </c>
      <c r="AG1490" s="5" t="s">
        <v>52</v>
      </c>
      <c r="AH1490" s="5" t="s">
        <v>184</v>
      </c>
      <c r="AI1490" s="5" t="s">
        <v>13612</v>
      </c>
      <c r="AJ1490" s="5" t="s">
        <v>13616</v>
      </c>
      <c r="AK1490" s="5" t="s">
        <v>3932</v>
      </c>
    </row>
    <row r="1491" ht="15.75" customHeight="1">
      <c r="A1491" s="5" t="s">
        <v>13623</v>
      </c>
      <c r="B1491" s="5" t="s">
        <v>577</v>
      </c>
      <c r="C1491" s="5" t="s">
        <v>13624</v>
      </c>
      <c r="D1491" s="6">
        <v>43572.0</v>
      </c>
      <c r="E1491" s="5">
        <v>12168.0</v>
      </c>
      <c r="F1491" s="5">
        <v>5531.0</v>
      </c>
      <c r="G1491" s="5" t="s">
        <v>556</v>
      </c>
      <c r="H1491" s="5" t="s">
        <v>149</v>
      </c>
      <c r="I1491" s="5" t="s">
        <v>13625</v>
      </c>
      <c r="J1491" s="5" t="s">
        <v>558</v>
      </c>
      <c r="K1491" s="5" t="s">
        <v>13626</v>
      </c>
      <c r="L1491" s="5" t="s">
        <v>6450</v>
      </c>
      <c r="M1491" s="5" t="s">
        <v>13627</v>
      </c>
      <c r="N1491" s="5" t="s">
        <v>52</v>
      </c>
      <c r="O1491" s="5">
        <v>1.0</v>
      </c>
      <c r="P1491" s="5" t="s">
        <v>13628</v>
      </c>
      <c r="Q1491" s="5" t="s">
        <v>211</v>
      </c>
      <c r="R1491" s="5">
        <v>1816.0</v>
      </c>
      <c r="S1491" s="5" t="s">
        <v>115</v>
      </c>
      <c r="T1491" s="5">
        <v>22.0</v>
      </c>
      <c r="U1491" s="5" t="s">
        <v>93</v>
      </c>
      <c r="V1491" s="5" t="s">
        <v>13629</v>
      </c>
      <c r="W1491" s="5" t="s">
        <v>52</v>
      </c>
      <c r="X1491" s="5" t="s">
        <v>52</v>
      </c>
      <c r="Y1491" s="5" t="s">
        <v>13630</v>
      </c>
      <c r="Z1491" s="5" t="s">
        <v>13631</v>
      </c>
      <c r="AA1491" s="5" t="s">
        <v>59</v>
      </c>
      <c r="AB1491" s="5" t="s">
        <v>52</v>
      </c>
      <c r="AC1491" s="5" t="s">
        <v>565</v>
      </c>
      <c r="AD1491" s="5" t="s">
        <v>566</v>
      </c>
      <c r="AE1491" s="5" t="s">
        <v>567</v>
      </c>
      <c r="AF1491" s="5" t="s">
        <v>52</v>
      </c>
      <c r="AG1491" s="5" t="s">
        <v>52</v>
      </c>
      <c r="AH1491" s="5" t="s">
        <v>568</v>
      </c>
      <c r="AI1491" s="5" t="s">
        <v>6456</v>
      </c>
      <c r="AJ1491" s="5" t="s">
        <v>6457</v>
      </c>
      <c r="AK1491" s="5" t="s">
        <v>1714</v>
      </c>
    </row>
    <row r="1492" ht="15.75" customHeight="1">
      <c r="A1492" s="5" t="s">
        <v>13632</v>
      </c>
      <c r="B1492" s="5" t="s">
        <v>13633</v>
      </c>
      <c r="C1492" s="5" t="s">
        <v>13280</v>
      </c>
      <c r="D1492" s="6">
        <v>43571.0</v>
      </c>
      <c r="E1492" s="5">
        <v>48048.0</v>
      </c>
      <c r="F1492" s="5">
        <v>21840.0</v>
      </c>
      <c r="G1492" s="5" t="s">
        <v>2469</v>
      </c>
      <c r="H1492" s="5" t="s">
        <v>459</v>
      </c>
      <c r="I1492" s="5" t="s">
        <v>13634</v>
      </c>
      <c r="J1492" s="5" t="s">
        <v>2471</v>
      </c>
      <c r="K1492" s="5" t="s">
        <v>207</v>
      </c>
      <c r="L1492" s="5" t="s">
        <v>13635</v>
      </c>
      <c r="M1492" s="5" t="s">
        <v>13282</v>
      </c>
      <c r="N1492" s="5" t="s">
        <v>52</v>
      </c>
      <c r="O1492" s="5">
        <v>1.0</v>
      </c>
      <c r="P1492" s="5" t="s">
        <v>13636</v>
      </c>
      <c r="Q1492" s="5">
        <v>4510.0</v>
      </c>
      <c r="R1492" s="5">
        <v>112.0</v>
      </c>
      <c r="S1492" s="5" t="s">
        <v>53</v>
      </c>
      <c r="T1492" s="5">
        <v>36.0</v>
      </c>
      <c r="U1492" s="5" t="s">
        <v>93</v>
      </c>
      <c r="V1492" s="5" t="s">
        <v>13637</v>
      </c>
      <c r="W1492" s="5" t="s">
        <v>52</v>
      </c>
      <c r="X1492" s="5" t="s">
        <v>52</v>
      </c>
      <c r="Y1492" s="5" t="s">
        <v>13638</v>
      </c>
      <c r="Z1492" s="5" t="s">
        <v>13639</v>
      </c>
      <c r="AA1492" s="5" t="s">
        <v>235</v>
      </c>
      <c r="AB1492" s="5" t="s">
        <v>52</v>
      </c>
      <c r="AC1492" s="5" t="s">
        <v>216</v>
      </c>
      <c r="AD1492" s="5" t="s">
        <v>217</v>
      </c>
      <c r="AE1492" s="5" t="s">
        <v>218</v>
      </c>
      <c r="AF1492" s="5" t="s">
        <v>52</v>
      </c>
      <c r="AG1492" s="5" t="s">
        <v>52</v>
      </c>
      <c r="AH1492" s="5" t="s">
        <v>52</v>
      </c>
      <c r="AI1492" s="5" t="s">
        <v>13633</v>
      </c>
      <c r="AJ1492" s="5" t="s">
        <v>13635</v>
      </c>
      <c r="AK1492" s="5" t="s">
        <v>1770</v>
      </c>
    </row>
    <row r="1493" ht="15.75" customHeight="1">
      <c r="A1493" s="5" t="s">
        <v>13640</v>
      </c>
      <c r="B1493" s="5" t="s">
        <v>13641</v>
      </c>
      <c r="C1493" s="5" t="s">
        <v>13642</v>
      </c>
      <c r="D1493" s="6">
        <v>43571.0</v>
      </c>
      <c r="E1493" s="5">
        <v>9042.0</v>
      </c>
      <c r="F1493" s="5">
        <v>4110.0</v>
      </c>
      <c r="G1493" s="5" t="s">
        <v>2389</v>
      </c>
      <c r="H1493" s="5" t="s">
        <v>3215</v>
      </c>
      <c r="I1493" s="5" t="s">
        <v>9942</v>
      </c>
      <c r="J1493" s="5" t="s">
        <v>2391</v>
      </c>
      <c r="K1493" s="5" t="s">
        <v>1086</v>
      </c>
      <c r="L1493" s="5" t="s">
        <v>13643</v>
      </c>
      <c r="M1493" s="5" t="s">
        <v>13644</v>
      </c>
      <c r="N1493" s="5">
        <v>32703.0</v>
      </c>
      <c r="O1493" s="5">
        <v>1.0</v>
      </c>
      <c r="P1493" s="5" t="s">
        <v>13645</v>
      </c>
      <c r="Q1493" s="5">
        <v>4510.0</v>
      </c>
      <c r="R1493" s="5">
        <v>154.0</v>
      </c>
      <c r="S1493" s="5" t="s">
        <v>374</v>
      </c>
      <c r="T1493" s="5">
        <v>0.0</v>
      </c>
      <c r="U1493" s="5" t="s">
        <v>52</v>
      </c>
      <c r="V1493" s="5" t="s">
        <v>13646</v>
      </c>
      <c r="W1493" s="5" t="s">
        <v>52</v>
      </c>
      <c r="X1493" s="5" t="s">
        <v>52</v>
      </c>
      <c r="Y1493" s="5" t="s">
        <v>13572</v>
      </c>
      <c r="Z1493" s="5" t="s">
        <v>13647</v>
      </c>
      <c r="AA1493" s="5" t="s">
        <v>1177</v>
      </c>
      <c r="AB1493" s="5" t="s">
        <v>52</v>
      </c>
      <c r="AC1493" s="5" t="s">
        <v>216</v>
      </c>
      <c r="AD1493" s="5" t="s">
        <v>217</v>
      </c>
      <c r="AE1493" s="5" t="s">
        <v>218</v>
      </c>
      <c r="AF1493" s="5" t="s">
        <v>52</v>
      </c>
      <c r="AG1493" s="5" t="s">
        <v>52</v>
      </c>
      <c r="AH1493" s="5" t="s">
        <v>52</v>
      </c>
      <c r="AI1493" s="5" t="s">
        <v>13648</v>
      </c>
      <c r="AJ1493" s="5" t="s">
        <v>13649</v>
      </c>
      <c r="AK1493" s="5" t="s">
        <v>13372</v>
      </c>
    </row>
    <row r="1494" ht="15.75" customHeight="1">
      <c r="A1494" s="5" t="s">
        <v>13650</v>
      </c>
      <c r="B1494" s="5" t="s">
        <v>12365</v>
      </c>
      <c r="C1494" s="5" t="s">
        <v>12365</v>
      </c>
      <c r="D1494" s="6">
        <v>43570.0</v>
      </c>
      <c r="E1494" s="5">
        <v>47916.0</v>
      </c>
      <c r="F1494" s="5">
        <v>21780.0</v>
      </c>
      <c r="G1494" s="5" t="s">
        <v>1419</v>
      </c>
      <c r="H1494" s="5" t="s">
        <v>480</v>
      </c>
      <c r="I1494" s="5" t="s">
        <v>13651</v>
      </c>
      <c r="J1494" s="5" t="s">
        <v>256</v>
      </c>
      <c r="K1494" s="5" t="s">
        <v>3485</v>
      </c>
      <c r="L1494" s="5" t="s">
        <v>13400</v>
      </c>
      <c r="M1494" s="5" t="s">
        <v>13400</v>
      </c>
      <c r="N1494" s="5" t="s">
        <v>52</v>
      </c>
      <c r="O1494" s="5">
        <v>1.0</v>
      </c>
      <c r="P1494" s="5" t="s">
        <v>13652</v>
      </c>
      <c r="Q1494" s="5" t="s">
        <v>91</v>
      </c>
      <c r="R1494" s="5">
        <v>64.0</v>
      </c>
      <c r="S1494" s="5" t="s">
        <v>1077</v>
      </c>
      <c r="T1494" s="5">
        <v>0.0</v>
      </c>
      <c r="U1494" s="5" t="s">
        <v>70</v>
      </c>
      <c r="V1494" s="5" t="s">
        <v>13653</v>
      </c>
      <c r="W1494" s="5" t="s">
        <v>52</v>
      </c>
      <c r="X1494" s="5" t="s">
        <v>52</v>
      </c>
      <c r="Y1494" s="5" t="s">
        <v>13654</v>
      </c>
      <c r="Z1494" s="5">
        <v>2420.0</v>
      </c>
      <c r="AA1494" s="5" t="s">
        <v>13655</v>
      </c>
      <c r="AB1494" s="5" t="s">
        <v>52</v>
      </c>
      <c r="AC1494" s="5" t="s">
        <v>5289</v>
      </c>
      <c r="AD1494" s="5" t="s">
        <v>5290</v>
      </c>
      <c r="AE1494" s="5" t="s">
        <v>5291</v>
      </c>
      <c r="AF1494" s="5" t="s">
        <v>52</v>
      </c>
      <c r="AG1494" s="5" t="s">
        <v>52</v>
      </c>
      <c r="AH1494" s="5" t="s">
        <v>52</v>
      </c>
      <c r="AI1494" s="5" t="s">
        <v>6203</v>
      </c>
      <c r="AJ1494" s="5" t="s">
        <v>13312</v>
      </c>
      <c r="AK1494" s="5" t="s">
        <v>6358</v>
      </c>
    </row>
    <row r="1495" ht="15.75" customHeight="1">
      <c r="A1495" s="5" t="s">
        <v>13656</v>
      </c>
      <c r="B1495" s="5" t="s">
        <v>12365</v>
      </c>
      <c r="C1495" s="5" t="s">
        <v>12365</v>
      </c>
      <c r="D1495" s="6">
        <v>43570.0</v>
      </c>
      <c r="E1495" s="5">
        <v>115280.0</v>
      </c>
      <c r="F1495" s="5">
        <v>52400.0</v>
      </c>
      <c r="G1495" s="5" t="s">
        <v>1419</v>
      </c>
      <c r="H1495" s="5" t="s">
        <v>480</v>
      </c>
      <c r="I1495" s="5" t="s">
        <v>13651</v>
      </c>
      <c r="J1495" s="5" t="s">
        <v>256</v>
      </c>
      <c r="K1495" s="5" t="s">
        <v>13307</v>
      </c>
      <c r="L1495" s="5" t="s">
        <v>13657</v>
      </c>
      <c r="M1495" s="5" t="s">
        <v>13657</v>
      </c>
      <c r="N1495" s="5" t="s">
        <v>52</v>
      </c>
      <c r="O1495" s="5">
        <v>2.0</v>
      </c>
      <c r="P1495" s="5" t="s">
        <v>13658</v>
      </c>
      <c r="Q1495" s="5" t="s">
        <v>3475</v>
      </c>
      <c r="R1495" s="5">
        <v>91.0</v>
      </c>
      <c r="S1495" s="5" t="s">
        <v>1077</v>
      </c>
      <c r="T1495" s="5">
        <v>0.0</v>
      </c>
      <c r="U1495" s="5" t="s">
        <v>70</v>
      </c>
      <c r="V1495" s="5" t="s">
        <v>13659</v>
      </c>
      <c r="W1495" s="5" t="s">
        <v>52</v>
      </c>
      <c r="X1495" s="5" t="s">
        <v>52</v>
      </c>
      <c r="Y1495" s="5" t="s">
        <v>13654</v>
      </c>
      <c r="Z1495" s="5" t="s">
        <v>13660</v>
      </c>
      <c r="AA1495" s="5" t="s">
        <v>13655</v>
      </c>
      <c r="AB1495" s="5" t="s">
        <v>52</v>
      </c>
      <c r="AC1495" s="5" t="s">
        <v>5289</v>
      </c>
      <c r="AD1495" s="5" t="s">
        <v>5290</v>
      </c>
      <c r="AE1495" s="5" t="s">
        <v>5291</v>
      </c>
      <c r="AF1495" s="5" t="s">
        <v>52</v>
      </c>
      <c r="AG1495" s="5" t="s">
        <v>52</v>
      </c>
      <c r="AH1495" s="5" t="s">
        <v>52</v>
      </c>
      <c r="AI1495" s="5" t="s">
        <v>6203</v>
      </c>
      <c r="AJ1495" s="5" t="s">
        <v>13464</v>
      </c>
      <c r="AK1495" s="5" t="s">
        <v>3481</v>
      </c>
    </row>
    <row r="1496" ht="15.75" customHeight="1">
      <c r="A1496" s="5" t="s">
        <v>13661</v>
      </c>
      <c r="B1496" s="5" t="s">
        <v>13317</v>
      </c>
      <c r="C1496" s="5" t="s">
        <v>13317</v>
      </c>
      <c r="D1496" s="6">
        <v>43570.0</v>
      </c>
      <c r="E1496" s="5">
        <v>113540.0</v>
      </c>
      <c r="F1496" s="5">
        <v>51609.0</v>
      </c>
      <c r="G1496" s="5" t="s">
        <v>1419</v>
      </c>
      <c r="H1496" s="5" t="s">
        <v>480</v>
      </c>
      <c r="I1496" s="5" t="s">
        <v>13651</v>
      </c>
      <c r="J1496" s="5" t="s">
        <v>256</v>
      </c>
      <c r="K1496" s="5" t="s">
        <v>13662</v>
      </c>
      <c r="L1496" s="5" t="s">
        <v>13319</v>
      </c>
      <c r="M1496" s="5" t="s">
        <v>13319</v>
      </c>
      <c r="N1496" s="5" t="s">
        <v>52</v>
      </c>
      <c r="O1496" s="5">
        <v>2.0</v>
      </c>
      <c r="P1496" s="5" t="s">
        <v>13663</v>
      </c>
      <c r="Q1496" s="5" t="s">
        <v>3475</v>
      </c>
      <c r="R1496" s="5">
        <v>194.0</v>
      </c>
      <c r="S1496" s="5" t="s">
        <v>1077</v>
      </c>
      <c r="T1496" s="5">
        <v>0.0</v>
      </c>
      <c r="U1496" s="5" t="s">
        <v>70</v>
      </c>
      <c r="V1496" s="5" t="s">
        <v>13664</v>
      </c>
      <c r="W1496" s="5" t="s">
        <v>52</v>
      </c>
      <c r="X1496" s="5" t="s">
        <v>52</v>
      </c>
      <c r="Y1496" s="5" t="s">
        <v>13654</v>
      </c>
      <c r="Z1496" s="5" t="s">
        <v>13665</v>
      </c>
      <c r="AA1496" s="5" t="s">
        <v>13655</v>
      </c>
      <c r="AB1496" s="5" t="s">
        <v>52</v>
      </c>
      <c r="AC1496" s="5" t="s">
        <v>5289</v>
      </c>
      <c r="AD1496" s="5" t="s">
        <v>5290</v>
      </c>
      <c r="AE1496" s="5" t="s">
        <v>5291</v>
      </c>
      <c r="AF1496" s="5" t="s">
        <v>52</v>
      </c>
      <c r="AG1496" s="5" t="s">
        <v>52</v>
      </c>
      <c r="AH1496" s="5" t="s">
        <v>52</v>
      </c>
      <c r="AI1496" s="5" t="s">
        <v>13323</v>
      </c>
      <c r="AJ1496" s="5" t="s">
        <v>13666</v>
      </c>
      <c r="AK1496" s="5" t="s">
        <v>3481</v>
      </c>
    </row>
    <row r="1497" ht="15.75" customHeight="1">
      <c r="A1497" s="5" t="s">
        <v>13667</v>
      </c>
      <c r="B1497" s="5" t="s">
        <v>13270</v>
      </c>
      <c r="C1497" s="5" t="s">
        <v>204</v>
      </c>
      <c r="D1497" s="6">
        <v>43569.0</v>
      </c>
      <c r="E1497" s="5">
        <v>74230.0</v>
      </c>
      <c r="F1497" s="5">
        <v>33741.0</v>
      </c>
      <c r="G1497" s="5" t="s">
        <v>226</v>
      </c>
      <c r="H1497" s="5" t="s">
        <v>205</v>
      </c>
      <c r="I1497" s="5" t="s">
        <v>12852</v>
      </c>
      <c r="J1497" s="5" t="s">
        <v>228</v>
      </c>
      <c r="K1497" s="5" t="s">
        <v>13668</v>
      </c>
      <c r="L1497" s="5" t="s">
        <v>13271</v>
      </c>
      <c r="M1497" s="5" t="s">
        <v>13669</v>
      </c>
      <c r="N1497" s="5" t="s">
        <v>13273</v>
      </c>
      <c r="O1497" s="5">
        <v>2.0</v>
      </c>
      <c r="P1497" s="5" t="s">
        <v>13670</v>
      </c>
      <c r="Q1497" s="5" t="s">
        <v>2195</v>
      </c>
      <c r="R1497" s="5">
        <v>6336.0</v>
      </c>
      <c r="S1497" s="5" t="s">
        <v>115</v>
      </c>
      <c r="T1497" s="5">
        <v>0.0</v>
      </c>
      <c r="U1497" s="5" t="s">
        <v>52</v>
      </c>
      <c r="V1497" s="5" t="s">
        <v>13671</v>
      </c>
      <c r="W1497" s="5" t="s">
        <v>52</v>
      </c>
      <c r="X1497" s="5" t="s">
        <v>52</v>
      </c>
      <c r="Y1497" s="5" t="s">
        <v>13672</v>
      </c>
      <c r="Z1497" s="5" t="s">
        <v>13673</v>
      </c>
      <c r="AA1497" s="5" t="s">
        <v>59</v>
      </c>
      <c r="AB1497" s="5" t="s">
        <v>52</v>
      </c>
      <c r="AC1497" s="5" t="s">
        <v>181</v>
      </c>
      <c r="AD1497" s="5" t="s">
        <v>182</v>
      </c>
      <c r="AE1497" s="5" t="s">
        <v>183</v>
      </c>
      <c r="AF1497" s="5" t="s">
        <v>52</v>
      </c>
      <c r="AG1497" s="5" t="s">
        <v>52</v>
      </c>
      <c r="AH1497" s="5" t="s">
        <v>184</v>
      </c>
      <c r="AI1497" s="5" t="s">
        <v>13270</v>
      </c>
      <c r="AJ1497" s="5" t="s">
        <v>13271</v>
      </c>
      <c r="AK1497" s="5" t="s">
        <v>9795</v>
      </c>
    </row>
    <row r="1498" ht="15.75" customHeight="1">
      <c r="A1498" s="5" t="s">
        <v>13674</v>
      </c>
      <c r="B1498" s="5" t="s">
        <v>10034</v>
      </c>
      <c r="C1498" s="5" t="s">
        <v>9870</v>
      </c>
      <c r="D1498" s="6">
        <v>43567.0</v>
      </c>
      <c r="E1498" s="5">
        <v>56203.0</v>
      </c>
      <c r="F1498" s="5">
        <v>25547.0</v>
      </c>
      <c r="G1498" s="5" t="s">
        <v>1419</v>
      </c>
      <c r="H1498" s="5" t="s">
        <v>480</v>
      </c>
      <c r="I1498" s="5" t="s">
        <v>7276</v>
      </c>
      <c r="J1498" s="5" t="s">
        <v>256</v>
      </c>
      <c r="K1498" s="5" t="s">
        <v>11368</v>
      </c>
      <c r="L1498" s="5" t="s">
        <v>10034</v>
      </c>
      <c r="M1498" s="5" t="s">
        <v>13675</v>
      </c>
      <c r="N1498" s="5" t="s">
        <v>52</v>
      </c>
      <c r="O1498" s="5">
        <v>1.0</v>
      </c>
      <c r="P1498" s="5" t="s">
        <v>13676</v>
      </c>
      <c r="Q1498" s="5" t="s">
        <v>91</v>
      </c>
      <c r="R1498" s="5">
        <v>36.0</v>
      </c>
      <c r="S1498" s="5" t="s">
        <v>1077</v>
      </c>
      <c r="T1498" s="5">
        <v>19.0</v>
      </c>
      <c r="U1498" s="5" t="s">
        <v>93</v>
      </c>
      <c r="V1498" s="5" t="s">
        <v>13677</v>
      </c>
      <c r="W1498" s="5" t="s">
        <v>52</v>
      </c>
      <c r="X1498" s="5" t="s">
        <v>52</v>
      </c>
      <c r="Y1498" s="5" t="s">
        <v>13678</v>
      </c>
      <c r="Z1498" s="5">
        <v>781883.0</v>
      </c>
      <c r="AA1498" s="5" t="s">
        <v>260</v>
      </c>
      <c r="AB1498" s="5" t="s">
        <v>52</v>
      </c>
      <c r="AC1498" s="5" t="s">
        <v>565</v>
      </c>
      <c r="AD1498" s="5" t="s">
        <v>566</v>
      </c>
      <c r="AE1498" s="5" t="s">
        <v>567</v>
      </c>
      <c r="AF1498" s="5" t="s">
        <v>52</v>
      </c>
      <c r="AG1498" s="5" t="s">
        <v>52</v>
      </c>
      <c r="AH1498" s="5" t="s">
        <v>568</v>
      </c>
      <c r="AI1498" s="5" t="s">
        <v>9877</v>
      </c>
      <c r="AJ1498" s="5" t="s">
        <v>13679</v>
      </c>
      <c r="AK1498" s="5" t="s">
        <v>1428</v>
      </c>
    </row>
    <row r="1499" ht="15.75" customHeight="1">
      <c r="A1499" s="5" t="s">
        <v>13680</v>
      </c>
      <c r="B1499" s="5" t="s">
        <v>9870</v>
      </c>
      <c r="C1499" s="5" t="s">
        <v>9870</v>
      </c>
      <c r="D1499" s="6">
        <v>43563.0</v>
      </c>
      <c r="E1499" s="5">
        <v>170603.0</v>
      </c>
      <c r="F1499" s="5">
        <v>77547.0</v>
      </c>
      <c r="G1499" s="5" t="s">
        <v>1419</v>
      </c>
      <c r="H1499" s="5" t="s">
        <v>480</v>
      </c>
      <c r="I1499" s="5" t="s">
        <v>12472</v>
      </c>
      <c r="J1499" s="5" t="s">
        <v>256</v>
      </c>
      <c r="K1499" s="5" t="s">
        <v>4021</v>
      </c>
      <c r="L1499" s="5" t="s">
        <v>13681</v>
      </c>
      <c r="M1499" s="5" t="s">
        <v>13681</v>
      </c>
      <c r="N1499" s="5" t="s">
        <v>52</v>
      </c>
      <c r="O1499" s="5">
        <v>3.0</v>
      </c>
      <c r="P1499" s="5" t="s">
        <v>13682</v>
      </c>
      <c r="Q1499" s="5" t="s">
        <v>3360</v>
      </c>
      <c r="R1499" s="5">
        <v>148.0</v>
      </c>
      <c r="S1499" s="5" t="s">
        <v>1077</v>
      </c>
      <c r="T1499" s="5">
        <v>0.0</v>
      </c>
      <c r="U1499" s="5" t="s">
        <v>70</v>
      </c>
      <c r="V1499" s="5" t="s">
        <v>13683</v>
      </c>
      <c r="W1499" s="5" t="s">
        <v>52</v>
      </c>
      <c r="X1499" s="5" t="s">
        <v>52</v>
      </c>
      <c r="Y1499" s="5" t="s">
        <v>4450</v>
      </c>
      <c r="Z1499" s="5" t="s">
        <v>13684</v>
      </c>
      <c r="AA1499" s="5" t="s">
        <v>1553</v>
      </c>
      <c r="AB1499" s="5" t="s">
        <v>52</v>
      </c>
      <c r="AC1499" s="5" t="s">
        <v>5289</v>
      </c>
      <c r="AD1499" s="5" t="s">
        <v>5290</v>
      </c>
      <c r="AE1499" s="5" t="s">
        <v>5291</v>
      </c>
      <c r="AF1499" s="5" t="s">
        <v>52</v>
      </c>
      <c r="AG1499" s="5" t="s">
        <v>52</v>
      </c>
      <c r="AH1499" s="5" t="s">
        <v>52</v>
      </c>
      <c r="AI1499" s="5" t="s">
        <v>8177</v>
      </c>
      <c r="AJ1499" s="5" t="s">
        <v>13685</v>
      </c>
      <c r="AK1499" s="5" t="s">
        <v>3481</v>
      </c>
    </row>
    <row r="1500" ht="15.75" customHeight="1">
      <c r="A1500" s="5" t="s">
        <v>13686</v>
      </c>
      <c r="B1500" s="5" t="s">
        <v>13456</v>
      </c>
      <c r="C1500" s="5" t="s">
        <v>13456</v>
      </c>
      <c r="D1500" s="6">
        <v>43563.0</v>
      </c>
      <c r="E1500" s="5">
        <v>41800.0</v>
      </c>
      <c r="F1500" s="5">
        <v>19000.0</v>
      </c>
      <c r="G1500" s="5" t="s">
        <v>1419</v>
      </c>
      <c r="H1500" s="5" t="s">
        <v>480</v>
      </c>
      <c r="I1500" s="5" t="s">
        <v>12472</v>
      </c>
      <c r="J1500" s="5" t="s">
        <v>256</v>
      </c>
      <c r="K1500" s="5" t="s">
        <v>3485</v>
      </c>
      <c r="L1500" s="5" t="s">
        <v>13457</v>
      </c>
      <c r="M1500" s="5" t="s">
        <v>13457</v>
      </c>
      <c r="N1500" s="5" t="s">
        <v>52</v>
      </c>
      <c r="O1500" s="5">
        <v>1.0</v>
      </c>
      <c r="P1500" s="5" t="s">
        <v>13687</v>
      </c>
      <c r="Q1500" s="5" t="s">
        <v>91</v>
      </c>
      <c r="R1500" s="5">
        <v>50.0</v>
      </c>
      <c r="S1500" s="5" t="s">
        <v>1077</v>
      </c>
      <c r="T1500" s="5">
        <v>0.0</v>
      </c>
      <c r="U1500" s="5" t="s">
        <v>70</v>
      </c>
      <c r="V1500" s="5" t="s">
        <v>13688</v>
      </c>
      <c r="W1500" s="5" t="s">
        <v>52</v>
      </c>
      <c r="X1500" s="5" t="s">
        <v>52</v>
      </c>
      <c r="Y1500" s="5" t="s">
        <v>4450</v>
      </c>
      <c r="Z1500" s="5">
        <v>428884.0</v>
      </c>
      <c r="AA1500" s="5" t="s">
        <v>1553</v>
      </c>
      <c r="AB1500" s="5" t="s">
        <v>52</v>
      </c>
      <c r="AC1500" s="5" t="s">
        <v>5289</v>
      </c>
      <c r="AD1500" s="5" t="s">
        <v>5290</v>
      </c>
      <c r="AE1500" s="5" t="s">
        <v>5291</v>
      </c>
      <c r="AF1500" s="5" t="s">
        <v>52</v>
      </c>
      <c r="AG1500" s="5" t="s">
        <v>52</v>
      </c>
      <c r="AH1500" s="5" t="s">
        <v>52</v>
      </c>
      <c r="AI1500" s="5" t="s">
        <v>8177</v>
      </c>
      <c r="AJ1500" s="5" t="s">
        <v>13460</v>
      </c>
      <c r="AK1500" s="5" t="s">
        <v>3481</v>
      </c>
    </row>
    <row r="1501" ht="15.75" customHeight="1">
      <c r="A1501" s="5" t="s">
        <v>13689</v>
      </c>
      <c r="B1501" s="5" t="s">
        <v>13690</v>
      </c>
      <c r="C1501" s="5" t="s">
        <v>13691</v>
      </c>
      <c r="D1501" s="6">
        <v>43562.0</v>
      </c>
      <c r="E1501" s="5">
        <v>12628.0</v>
      </c>
      <c r="F1501" s="5">
        <v>5740.0</v>
      </c>
      <c r="G1501" s="5" t="s">
        <v>2101</v>
      </c>
      <c r="H1501" s="5" t="s">
        <v>171</v>
      </c>
      <c r="I1501" s="5" t="s">
        <v>13692</v>
      </c>
      <c r="J1501" s="5" t="s">
        <v>558</v>
      </c>
      <c r="K1501" s="5" t="s">
        <v>13693</v>
      </c>
      <c r="L1501" s="5" t="s">
        <v>13694</v>
      </c>
      <c r="M1501" s="5" t="s">
        <v>13695</v>
      </c>
      <c r="N1501" s="5">
        <v>90248.0</v>
      </c>
      <c r="O1501" s="5">
        <v>1.0</v>
      </c>
      <c r="P1501" s="5" t="s">
        <v>13696</v>
      </c>
      <c r="Q1501" s="5" t="s">
        <v>52</v>
      </c>
      <c r="R1501" s="5">
        <v>1400.0</v>
      </c>
      <c r="S1501" s="5" t="s">
        <v>69</v>
      </c>
      <c r="T1501" s="5">
        <v>68.0</v>
      </c>
      <c r="U1501" s="5" t="s">
        <v>93</v>
      </c>
      <c r="V1501" s="5" t="s">
        <v>13697</v>
      </c>
      <c r="W1501" s="5" t="s">
        <v>71</v>
      </c>
      <c r="X1501" s="5" t="s">
        <v>52</v>
      </c>
      <c r="Y1501" s="5" t="s">
        <v>13698</v>
      </c>
      <c r="Z1501" s="5" t="s">
        <v>13699</v>
      </c>
      <c r="AA1501" s="5" t="s">
        <v>235</v>
      </c>
      <c r="AB1501" s="5" t="s">
        <v>52</v>
      </c>
      <c r="AC1501" s="5" t="s">
        <v>565</v>
      </c>
      <c r="AD1501" s="5" t="s">
        <v>566</v>
      </c>
      <c r="AE1501" s="5" t="s">
        <v>567</v>
      </c>
      <c r="AF1501" s="5" t="s">
        <v>52</v>
      </c>
      <c r="AG1501" s="5" t="s">
        <v>52</v>
      </c>
      <c r="AH1501" s="5" t="s">
        <v>568</v>
      </c>
      <c r="AI1501" s="5" t="s">
        <v>2164</v>
      </c>
      <c r="AJ1501" s="5" t="s">
        <v>2164</v>
      </c>
      <c r="AK1501" s="5" t="s">
        <v>8621</v>
      </c>
    </row>
    <row r="1502" ht="15.75" customHeight="1">
      <c r="A1502" s="5" t="s">
        <v>13700</v>
      </c>
      <c r="B1502" s="5" t="s">
        <v>10963</v>
      </c>
      <c r="C1502" s="5" t="s">
        <v>204</v>
      </c>
      <c r="D1502" s="6">
        <v>43562.0</v>
      </c>
      <c r="E1502" s="5">
        <v>32868.0</v>
      </c>
      <c r="F1502" s="5">
        <v>14940.0</v>
      </c>
      <c r="G1502" s="5" t="s">
        <v>226</v>
      </c>
      <c r="H1502" s="5" t="s">
        <v>205</v>
      </c>
      <c r="I1502" s="5" t="s">
        <v>12650</v>
      </c>
      <c r="J1502" s="5" t="s">
        <v>228</v>
      </c>
      <c r="K1502" s="5" t="s">
        <v>7613</v>
      </c>
      <c r="L1502" s="5" t="s">
        <v>13701</v>
      </c>
      <c r="M1502" s="5" t="s">
        <v>13669</v>
      </c>
      <c r="N1502" s="5">
        <v>179.0</v>
      </c>
      <c r="O1502" s="5">
        <v>1.0</v>
      </c>
      <c r="P1502" s="5" t="s">
        <v>13702</v>
      </c>
      <c r="Q1502" s="5">
        <v>4510.0</v>
      </c>
      <c r="R1502" s="5">
        <v>648.0</v>
      </c>
      <c r="S1502" s="5" t="s">
        <v>115</v>
      </c>
      <c r="T1502" s="5">
        <v>0.0</v>
      </c>
      <c r="U1502" s="5" t="s">
        <v>52</v>
      </c>
      <c r="V1502" s="5" t="s">
        <v>13703</v>
      </c>
      <c r="W1502" s="5" t="s">
        <v>52</v>
      </c>
      <c r="X1502" s="5" t="s">
        <v>52</v>
      </c>
      <c r="Y1502" s="5" t="s">
        <v>13704</v>
      </c>
      <c r="Z1502" s="5" t="s">
        <v>13705</v>
      </c>
      <c r="AA1502" s="5" t="s">
        <v>235</v>
      </c>
      <c r="AB1502" s="5" t="s">
        <v>52</v>
      </c>
      <c r="AC1502" s="5" t="s">
        <v>181</v>
      </c>
      <c r="AD1502" s="5" t="s">
        <v>182</v>
      </c>
      <c r="AE1502" s="5" t="s">
        <v>183</v>
      </c>
      <c r="AF1502" s="5" t="s">
        <v>52</v>
      </c>
      <c r="AG1502" s="5" t="s">
        <v>52</v>
      </c>
      <c r="AH1502" s="5" t="s">
        <v>184</v>
      </c>
      <c r="AI1502" s="5" t="s">
        <v>10963</v>
      </c>
      <c r="AJ1502" s="5" t="s">
        <v>13706</v>
      </c>
      <c r="AK1502" s="5" t="s">
        <v>9795</v>
      </c>
    </row>
    <row r="1503" ht="15.75" customHeight="1">
      <c r="A1503" s="5" t="s">
        <v>13707</v>
      </c>
      <c r="B1503" s="5" t="s">
        <v>13708</v>
      </c>
      <c r="C1503" s="5" t="s">
        <v>13709</v>
      </c>
      <c r="D1503" s="6">
        <v>43559.0</v>
      </c>
      <c r="E1503" s="5">
        <v>9724.0</v>
      </c>
      <c r="F1503" s="5">
        <v>4420.0</v>
      </c>
      <c r="G1503" s="5" t="s">
        <v>3935</v>
      </c>
      <c r="H1503" s="5" t="s">
        <v>366</v>
      </c>
      <c r="I1503" s="5" t="s">
        <v>13710</v>
      </c>
      <c r="J1503" s="5" t="s">
        <v>872</v>
      </c>
      <c r="K1503" s="5" t="s">
        <v>966</v>
      </c>
      <c r="L1503" s="5" t="s">
        <v>13711</v>
      </c>
      <c r="M1503" s="5" t="s">
        <v>13712</v>
      </c>
      <c r="N1503" s="5">
        <v>11581.0</v>
      </c>
      <c r="O1503" s="5">
        <v>1.0</v>
      </c>
      <c r="P1503" s="5" t="s">
        <v>13713</v>
      </c>
      <c r="Q1503" s="5">
        <v>4310.0</v>
      </c>
      <c r="R1503" s="5">
        <v>16.0</v>
      </c>
      <c r="S1503" s="5" t="s">
        <v>115</v>
      </c>
      <c r="T1503" s="5">
        <v>0.0</v>
      </c>
      <c r="U1503" s="5" t="s">
        <v>52</v>
      </c>
      <c r="V1503" s="5" t="s">
        <v>13714</v>
      </c>
      <c r="W1503" s="5" t="s">
        <v>71</v>
      </c>
      <c r="X1503" s="5" t="s">
        <v>52</v>
      </c>
      <c r="Y1503" s="5" t="s">
        <v>13715</v>
      </c>
      <c r="Z1503" s="5">
        <v>105254.0</v>
      </c>
      <c r="AA1503" s="5" t="s">
        <v>235</v>
      </c>
      <c r="AB1503" s="5" t="s">
        <v>52</v>
      </c>
      <c r="AC1503" s="5" t="s">
        <v>181</v>
      </c>
      <c r="AD1503" s="5" t="s">
        <v>182</v>
      </c>
      <c r="AE1503" s="5" t="s">
        <v>183</v>
      </c>
      <c r="AF1503" s="5" t="s">
        <v>52</v>
      </c>
      <c r="AG1503" s="5" t="s">
        <v>52</v>
      </c>
      <c r="AH1503" s="5" t="s">
        <v>184</v>
      </c>
      <c r="AI1503" s="5" t="s">
        <v>13708</v>
      </c>
      <c r="AJ1503" s="5" t="s">
        <v>13711</v>
      </c>
      <c r="AK1503" s="5" t="s">
        <v>10915</v>
      </c>
    </row>
    <row r="1504" ht="15.75" customHeight="1">
      <c r="A1504" s="5" t="s">
        <v>13707</v>
      </c>
      <c r="B1504" s="5" t="s">
        <v>13716</v>
      </c>
      <c r="C1504" s="5" t="s">
        <v>13717</v>
      </c>
      <c r="D1504" s="6">
        <v>43559.0</v>
      </c>
      <c r="E1504" s="5">
        <v>9724.0</v>
      </c>
      <c r="F1504" s="5">
        <v>4420.0</v>
      </c>
      <c r="G1504" s="5" t="s">
        <v>3935</v>
      </c>
      <c r="H1504" s="5" t="s">
        <v>366</v>
      </c>
      <c r="I1504" s="5" t="s">
        <v>13710</v>
      </c>
      <c r="J1504" s="5" t="s">
        <v>872</v>
      </c>
      <c r="K1504" s="5" t="s">
        <v>966</v>
      </c>
      <c r="L1504" s="5" t="s">
        <v>13718</v>
      </c>
      <c r="M1504" s="5" t="s">
        <v>13719</v>
      </c>
      <c r="N1504" s="5">
        <v>10017.0</v>
      </c>
      <c r="O1504" s="5">
        <v>1.0</v>
      </c>
      <c r="P1504" s="5" t="s">
        <v>13713</v>
      </c>
      <c r="Q1504" s="5">
        <v>4310.0</v>
      </c>
      <c r="R1504" s="5">
        <v>16.0</v>
      </c>
      <c r="S1504" s="5" t="s">
        <v>115</v>
      </c>
      <c r="T1504" s="5">
        <v>0.0</v>
      </c>
      <c r="U1504" s="5" t="s">
        <v>52</v>
      </c>
      <c r="V1504" s="5" t="s">
        <v>13720</v>
      </c>
      <c r="W1504" s="5" t="s">
        <v>55</v>
      </c>
      <c r="X1504" s="5" t="s">
        <v>13714</v>
      </c>
      <c r="Y1504" s="5" t="s">
        <v>13715</v>
      </c>
      <c r="Z1504" s="5">
        <v>105254.0</v>
      </c>
      <c r="AA1504" s="5" t="s">
        <v>235</v>
      </c>
      <c r="AB1504" s="5" t="s">
        <v>52</v>
      </c>
      <c r="AC1504" s="5" t="s">
        <v>181</v>
      </c>
      <c r="AD1504" s="5" t="s">
        <v>182</v>
      </c>
      <c r="AE1504" s="5" t="s">
        <v>183</v>
      </c>
      <c r="AF1504" s="5" t="s">
        <v>52</v>
      </c>
      <c r="AG1504" s="5" t="s">
        <v>52</v>
      </c>
      <c r="AH1504" s="5" t="s">
        <v>184</v>
      </c>
      <c r="AI1504" s="5" t="s">
        <v>13708</v>
      </c>
      <c r="AJ1504" s="5" t="s">
        <v>13711</v>
      </c>
      <c r="AK1504" s="5" t="s">
        <v>10915</v>
      </c>
    </row>
    <row r="1505" ht="15.75" customHeight="1">
      <c r="A1505" s="5" t="s">
        <v>13721</v>
      </c>
      <c r="B1505" s="5" t="s">
        <v>13722</v>
      </c>
      <c r="C1505" s="5" t="s">
        <v>13722</v>
      </c>
      <c r="D1505" s="6">
        <v>43558.0</v>
      </c>
      <c r="E1505" s="5">
        <v>226585.0</v>
      </c>
      <c r="F1505" s="5">
        <v>102993.0</v>
      </c>
      <c r="G1505" s="5" t="s">
        <v>1419</v>
      </c>
      <c r="H1505" s="5" t="s">
        <v>480</v>
      </c>
      <c r="I1505" s="5" t="s">
        <v>6992</v>
      </c>
      <c r="J1505" s="5" t="s">
        <v>256</v>
      </c>
      <c r="K1505" s="5" t="s">
        <v>13723</v>
      </c>
      <c r="L1505" s="5" t="s">
        <v>13724</v>
      </c>
      <c r="M1505" s="5" t="s">
        <v>13724</v>
      </c>
      <c r="N1505" s="5" t="s">
        <v>52</v>
      </c>
      <c r="O1505" s="5">
        <v>4.0</v>
      </c>
      <c r="P1505" s="5" t="s">
        <v>13725</v>
      </c>
      <c r="Q1505" s="5" t="s">
        <v>4280</v>
      </c>
      <c r="R1505" s="5">
        <v>254.0</v>
      </c>
      <c r="S1505" s="5" t="s">
        <v>1077</v>
      </c>
      <c r="T1505" s="5">
        <v>0.0</v>
      </c>
      <c r="U1505" s="5" t="s">
        <v>70</v>
      </c>
      <c r="V1505" s="5" t="s">
        <v>13726</v>
      </c>
      <c r="W1505" s="5" t="s">
        <v>52</v>
      </c>
      <c r="X1505" s="5" t="s">
        <v>52</v>
      </c>
      <c r="Y1505" s="5" t="s">
        <v>4178</v>
      </c>
      <c r="Z1505" s="5" t="s">
        <v>13727</v>
      </c>
      <c r="AA1505" s="5" t="s">
        <v>119</v>
      </c>
      <c r="AB1505" s="5" t="s">
        <v>52</v>
      </c>
      <c r="AC1505" s="5" t="s">
        <v>5289</v>
      </c>
      <c r="AD1505" s="5" t="s">
        <v>5290</v>
      </c>
      <c r="AE1505" s="5" t="s">
        <v>5291</v>
      </c>
      <c r="AF1505" s="5" t="s">
        <v>52</v>
      </c>
      <c r="AG1505" s="5" t="s">
        <v>52</v>
      </c>
      <c r="AH1505" s="5" t="s">
        <v>52</v>
      </c>
      <c r="AI1505" s="5" t="s">
        <v>13728</v>
      </c>
      <c r="AJ1505" s="5" t="s">
        <v>13729</v>
      </c>
      <c r="AK1505" s="5" t="s">
        <v>3481</v>
      </c>
    </row>
    <row r="1506" ht="15.75" customHeight="1">
      <c r="A1506" s="5" t="s">
        <v>13730</v>
      </c>
      <c r="B1506" s="5" t="s">
        <v>9870</v>
      </c>
      <c r="C1506" s="5" t="s">
        <v>9870</v>
      </c>
      <c r="D1506" s="6">
        <v>43556.0</v>
      </c>
      <c r="E1506" s="5">
        <v>227636.0</v>
      </c>
      <c r="F1506" s="5">
        <v>103471.0</v>
      </c>
      <c r="G1506" s="5" t="s">
        <v>1419</v>
      </c>
      <c r="H1506" s="5" t="s">
        <v>480</v>
      </c>
      <c r="I1506" s="5" t="s">
        <v>3925</v>
      </c>
      <c r="J1506" s="5" t="s">
        <v>256</v>
      </c>
      <c r="K1506" s="5" t="s">
        <v>4277</v>
      </c>
      <c r="L1506" s="5" t="s">
        <v>13731</v>
      </c>
      <c r="M1506" s="5" t="s">
        <v>13731</v>
      </c>
      <c r="N1506" s="5" t="s">
        <v>52</v>
      </c>
      <c r="O1506" s="5">
        <v>4.0</v>
      </c>
      <c r="P1506" s="5" t="s">
        <v>13732</v>
      </c>
      <c r="Q1506" s="5" t="s">
        <v>4280</v>
      </c>
      <c r="R1506" s="5">
        <v>174.0</v>
      </c>
      <c r="S1506" s="5" t="s">
        <v>1077</v>
      </c>
      <c r="T1506" s="5">
        <v>0.0</v>
      </c>
      <c r="U1506" s="5" t="s">
        <v>70</v>
      </c>
      <c r="V1506" s="5" t="s">
        <v>13733</v>
      </c>
      <c r="W1506" s="5" t="s">
        <v>52</v>
      </c>
      <c r="X1506" s="5" t="s">
        <v>52</v>
      </c>
      <c r="Y1506" s="5" t="s">
        <v>4273</v>
      </c>
      <c r="Z1506" s="5" t="s">
        <v>13734</v>
      </c>
      <c r="AA1506" s="5" t="s">
        <v>260</v>
      </c>
      <c r="AB1506" s="5" t="s">
        <v>52</v>
      </c>
      <c r="AC1506" s="5" t="s">
        <v>5289</v>
      </c>
      <c r="AD1506" s="5" t="s">
        <v>5290</v>
      </c>
      <c r="AE1506" s="5" t="s">
        <v>5291</v>
      </c>
      <c r="AF1506" s="5" t="s">
        <v>52</v>
      </c>
      <c r="AG1506" s="5" t="s">
        <v>52</v>
      </c>
      <c r="AH1506" s="5" t="s">
        <v>52</v>
      </c>
      <c r="AI1506" s="5" t="s">
        <v>13735</v>
      </c>
      <c r="AJ1506" s="5" t="s">
        <v>13736</v>
      </c>
      <c r="AK1506" s="5" t="s">
        <v>3481</v>
      </c>
    </row>
    <row r="1507" ht="15.75" customHeight="1">
      <c r="A1507" s="5" t="s">
        <v>13737</v>
      </c>
      <c r="B1507" s="5" t="s">
        <v>6545</v>
      </c>
      <c r="C1507" s="5" t="s">
        <v>6546</v>
      </c>
      <c r="D1507" s="6">
        <v>43556.0</v>
      </c>
      <c r="E1507" s="5">
        <v>12364.0</v>
      </c>
      <c r="F1507" s="5">
        <v>5620.0</v>
      </c>
      <c r="G1507" s="5" t="s">
        <v>579</v>
      </c>
      <c r="H1507" s="5" t="s">
        <v>1792</v>
      </c>
      <c r="I1507" s="5" t="s">
        <v>1284</v>
      </c>
      <c r="J1507" s="5" t="s">
        <v>581</v>
      </c>
      <c r="K1507" s="5" t="s">
        <v>4507</v>
      </c>
      <c r="L1507" s="5" t="s">
        <v>6547</v>
      </c>
      <c r="M1507" s="5" t="s">
        <v>6548</v>
      </c>
      <c r="N1507" s="5">
        <v>10604.0</v>
      </c>
      <c r="O1507" s="5">
        <v>1.0</v>
      </c>
      <c r="P1507" s="5" t="s">
        <v>13738</v>
      </c>
      <c r="Q1507" s="5">
        <v>4510.0</v>
      </c>
      <c r="R1507" s="5">
        <v>6380.0</v>
      </c>
      <c r="S1507" s="5" t="s">
        <v>374</v>
      </c>
      <c r="T1507" s="5">
        <v>46.0</v>
      </c>
      <c r="U1507" s="5" t="s">
        <v>93</v>
      </c>
      <c r="V1507" s="5" t="s">
        <v>13739</v>
      </c>
      <c r="W1507" s="5" t="s">
        <v>52</v>
      </c>
      <c r="X1507" s="5" t="s">
        <v>52</v>
      </c>
      <c r="Y1507" s="5" t="s">
        <v>13740</v>
      </c>
      <c r="Z1507" s="5">
        <v>110949.0</v>
      </c>
      <c r="AA1507" s="5" t="s">
        <v>235</v>
      </c>
      <c r="AB1507" s="5" t="s">
        <v>52</v>
      </c>
      <c r="AC1507" s="5" t="s">
        <v>216</v>
      </c>
      <c r="AD1507" s="5" t="s">
        <v>217</v>
      </c>
      <c r="AE1507" s="5" t="s">
        <v>218</v>
      </c>
      <c r="AF1507" s="5" t="s">
        <v>52</v>
      </c>
      <c r="AG1507" s="5" t="s">
        <v>52</v>
      </c>
      <c r="AH1507" s="5" t="s">
        <v>52</v>
      </c>
      <c r="AI1507" s="5" t="s">
        <v>13741</v>
      </c>
      <c r="AJ1507" s="5" t="s">
        <v>13742</v>
      </c>
      <c r="AK1507" s="5" t="s">
        <v>1573</v>
      </c>
    </row>
    <row r="1508" ht="15.75" customHeight="1">
      <c r="A1508" s="5" t="s">
        <v>13743</v>
      </c>
      <c r="B1508" s="5" t="s">
        <v>13744</v>
      </c>
      <c r="C1508" s="5" t="s">
        <v>12365</v>
      </c>
      <c r="D1508" s="6">
        <v>43555.0</v>
      </c>
      <c r="E1508" s="5">
        <v>64595.0</v>
      </c>
      <c r="F1508" s="5">
        <v>29361.0</v>
      </c>
      <c r="G1508" s="5" t="s">
        <v>1419</v>
      </c>
      <c r="H1508" s="5" t="s">
        <v>480</v>
      </c>
      <c r="I1508" s="5" t="s">
        <v>8918</v>
      </c>
      <c r="J1508" s="5" t="s">
        <v>256</v>
      </c>
      <c r="K1508" s="5" t="s">
        <v>13745</v>
      </c>
      <c r="L1508" s="5" t="s">
        <v>13746</v>
      </c>
      <c r="M1508" s="5" t="s">
        <v>13747</v>
      </c>
      <c r="N1508" s="5" t="s">
        <v>52</v>
      </c>
      <c r="O1508" s="5">
        <v>1.0</v>
      </c>
      <c r="P1508" s="5" t="s">
        <v>13748</v>
      </c>
      <c r="Q1508" s="5">
        <v>4500.0</v>
      </c>
      <c r="R1508" s="5">
        <v>36.0</v>
      </c>
      <c r="S1508" s="5" t="s">
        <v>1077</v>
      </c>
      <c r="T1508" s="5">
        <v>671.0</v>
      </c>
      <c r="U1508" s="5" t="s">
        <v>158</v>
      </c>
      <c r="V1508" s="5" t="s">
        <v>13749</v>
      </c>
      <c r="W1508" s="5" t="s">
        <v>52</v>
      </c>
      <c r="X1508" s="5" t="s">
        <v>52</v>
      </c>
      <c r="Y1508" s="5" t="s">
        <v>1118</v>
      </c>
      <c r="Z1508" s="5">
        <v>3008.0</v>
      </c>
      <c r="AA1508" s="5" t="s">
        <v>604</v>
      </c>
      <c r="AB1508" s="5" t="s">
        <v>52</v>
      </c>
      <c r="AC1508" s="5" t="s">
        <v>163</v>
      </c>
      <c r="AD1508" s="5" t="s">
        <v>164</v>
      </c>
      <c r="AE1508" s="5" t="s">
        <v>165</v>
      </c>
      <c r="AF1508" s="5" t="s">
        <v>52</v>
      </c>
      <c r="AG1508" s="5" t="s">
        <v>52</v>
      </c>
      <c r="AH1508" s="5" t="s">
        <v>52</v>
      </c>
      <c r="AI1508" s="5" t="s">
        <v>13744</v>
      </c>
      <c r="AJ1508" s="5" t="s">
        <v>13750</v>
      </c>
      <c r="AK1508" s="5" t="s">
        <v>5337</v>
      </c>
    </row>
    <row r="1509" ht="15.75" customHeight="1">
      <c r="A1509" s="5" t="s">
        <v>13751</v>
      </c>
      <c r="B1509" s="5" t="s">
        <v>13270</v>
      </c>
      <c r="C1509" s="5" t="s">
        <v>204</v>
      </c>
      <c r="D1509" s="6">
        <v>43555.0</v>
      </c>
      <c r="E1509" s="5">
        <v>35200.0</v>
      </c>
      <c r="F1509" s="5">
        <v>16000.0</v>
      </c>
      <c r="G1509" s="5" t="s">
        <v>226</v>
      </c>
      <c r="H1509" s="5" t="s">
        <v>205</v>
      </c>
      <c r="I1509" s="5" t="s">
        <v>9507</v>
      </c>
      <c r="J1509" s="5" t="s">
        <v>228</v>
      </c>
      <c r="K1509" s="5" t="s">
        <v>7613</v>
      </c>
      <c r="L1509" s="5" t="s">
        <v>13271</v>
      </c>
      <c r="M1509" s="5" t="s">
        <v>9788</v>
      </c>
      <c r="N1509" s="5" t="s">
        <v>13273</v>
      </c>
      <c r="O1509" s="5">
        <v>1.0</v>
      </c>
      <c r="P1509" s="5" t="s">
        <v>13752</v>
      </c>
      <c r="Q1509" s="5">
        <v>4510.0</v>
      </c>
      <c r="R1509" s="5">
        <v>3861.0</v>
      </c>
      <c r="S1509" s="5" t="s">
        <v>115</v>
      </c>
      <c r="T1509" s="5">
        <v>0.0</v>
      </c>
      <c r="U1509" s="5" t="s">
        <v>52</v>
      </c>
      <c r="V1509" s="5" t="s">
        <v>13753</v>
      </c>
      <c r="W1509" s="5" t="s">
        <v>52</v>
      </c>
      <c r="X1509" s="5" t="s">
        <v>52</v>
      </c>
      <c r="Y1509" s="5" t="s">
        <v>13754</v>
      </c>
      <c r="Z1509" s="5" t="s">
        <v>13755</v>
      </c>
      <c r="AA1509" s="5" t="s">
        <v>235</v>
      </c>
      <c r="AB1509" s="5" t="s">
        <v>52</v>
      </c>
      <c r="AC1509" s="5" t="s">
        <v>181</v>
      </c>
      <c r="AD1509" s="5" t="s">
        <v>182</v>
      </c>
      <c r="AE1509" s="5" t="s">
        <v>183</v>
      </c>
      <c r="AF1509" s="5" t="s">
        <v>52</v>
      </c>
      <c r="AG1509" s="5" t="s">
        <v>52</v>
      </c>
      <c r="AH1509" s="5" t="s">
        <v>184</v>
      </c>
      <c r="AI1509" s="5" t="s">
        <v>13270</v>
      </c>
      <c r="AJ1509" s="5" t="s">
        <v>13271</v>
      </c>
      <c r="AK1509" s="5" t="s">
        <v>9795</v>
      </c>
    </row>
    <row r="1510" ht="15.75" customHeight="1">
      <c r="A1510" s="5" t="s">
        <v>13751</v>
      </c>
      <c r="B1510" s="5" t="s">
        <v>13270</v>
      </c>
      <c r="C1510" s="5" t="s">
        <v>204</v>
      </c>
      <c r="D1510" s="6">
        <v>43555.0</v>
      </c>
      <c r="E1510" s="5">
        <v>42471.0</v>
      </c>
      <c r="F1510" s="5">
        <v>19305.0</v>
      </c>
      <c r="G1510" s="5" t="s">
        <v>226</v>
      </c>
      <c r="H1510" s="5" t="s">
        <v>205</v>
      </c>
      <c r="I1510" s="5" t="s">
        <v>9507</v>
      </c>
      <c r="J1510" s="5" t="s">
        <v>228</v>
      </c>
      <c r="K1510" s="5" t="s">
        <v>7613</v>
      </c>
      <c r="L1510" s="5" t="s">
        <v>13271</v>
      </c>
      <c r="M1510" s="5" t="s">
        <v>13669</v>
      </c>
      <c r="N1510" s="5" t="s">
        <v>13273</v>
      </c>
      <c r="O1510" s="5">
        <v>1.0</v>
      </c>
      <c r="P1510" s="5" t="s">
        <v>13756</v>
      </c>
      <c r="Q1510" s="5">
        <v>4510.0</v>
      </c>
      <c r="R1510" s="5">
        <v>3861.0</v>
      </c>
      <c r="S1510" s="5" t="s">
        <v>115</v>
      </c>
      <c r="T1510" s="5">
        <v>0.0</v>
      </c>
      <c r="U1510" s="5" t="s">
        <v>52</v>
      </c>
      <c r="V1510" s="5" t="s">
        <v>13757</v>
      </c>
      <c r="W1510" s="5" t="s">
        <v>52</v>
      </c>
      <c r="X1510" s="5" t="s">
        <v>52</v>
      </c>
      <c r="Y1510" s="5" t="s">
        <v>13754</v>
      </c>
      <c r="Z1510" s="5" t="s">
        <v>13758</v>
      </c>
      <c r="AA1510" s="5" t="s">
        <v>235</v>
      </c>
      <c r="AB1510" s="5" t="s">
        <v>52</v>
      </c>
      <c r="AC1510" s="5" t="s">
        <v>181</v>
      </c>
      <c r="AD1510" s="5" t="s">
        <v>182</v>
      </c>
      <c r="AE1510" s="5" t="s">
        <v>183</v>
      </c>
      <c r="AF1510" s="5" t="s">
        <v>52</v>
      </c>
      <c r="AG1510" s="5" t="s">
        <v>52</v>
      </c>
      <c r="AH1510" s="5" t="s">
        <v>184</v>
      </c>
      <c r="AI1510" s="5" t="s">
        <v>13270</v>
      </c>
      <c r="AJ1510" s="5" t="s">
        <v>13271</v>
      </c>
      <c r="AK1510" s="5" t="s">
        <v>9795</v>
      </c>
    </row>
    <row r="1511" ht="15.75" customHeight="1">
      <c r="A1511" s="5" t="s">
        <v>13759</v>
      </c>
      <c r="B1511" s="5" t="s">
        <v>13760</v>
      </c>
      <c r="C1511" s="5" t="s">
        <v>13761</v>
      </c>
      <c r="D1511" s="6">
        <v>43554.0</v>
      </c>
      <c r="E1511" s="5">
        <v>19151.0</v>
      </c>
      <c r="F1511" s="5">
        <v>8705.0</v>
      </c>
      <c r="G1511" s="5" t="s">
        <v>4673</v>
      </c>
      <c r="H1511" s="5" t="s">
        <v>2784</v>
      </c>
      <c r="I1511" s="5" t="s">
        <v>8252</v>
      </c>
      <c r="J1511" s="5" t="s">
        <v>3808</v>
      </c>
      <c r="K1511" s="5" t="s">
        <v>13762</v>
      </c>
      <c r="L1511" s="5" t="s">
        <v>13763</v>
      </c>
      <c r="M1511" s="5" t="s">
        <v>13764</v>
      </c>
      <c r="N1511" s="5">
        <v>94066.0</v>
      </c>
      <c r="O1511" s="5">
        <v>2.0</v>
      </c>
      <c r="P1511" s="5" t="s">
        <v>13765</v>
      </c>
      <c r="Q1511" s="5" t="s">
        <v>11395</v>
      </c>
      <c r="R1511" s="5">
        <v>783.0</v>
      </c>
      <c r="S1511" s="5" t="s">
        <v>69</v>
      </c>
      <c r="T1511" s="5">
        <v>0.0</v>
      </c>
      <c r="U1511" s="5" t="s">
        <v>52</v>
      </c>
      <c r="V1511" s="5" t="s">
        <v>13766</v>
      </c>
      <c r="W1511" s="5" t="s">
        <v>71</v>
      </c>
      <c r="X1511" s="5" t="s">
        <v>52</v>
      </c>
      <c r="Y1511" s="5" t="s">
        <v>13767</v>
      </c>
      <c r="Z1511" s="5" t="s">
        <v>13768</v>
      </c>
      <c r="AA1511" s="5" t="s">
        <v>1831</v>
      </c>
      <c r="AB1511" s="5" t="s">
        <v>52</v>
      </c>
      <c r="AC1511" s="5" t="s">
        <v>3589</v>
      </c>
      <c r="AD1511" s="5" t="s">
        <v>3590</v>
      </c>
      <c r="AE1511" s="5" t="s">
        <v>3591</v>
      </c>
      <c r="AF1511" s="5" t="s">
        <v>52</v>
      </c>
      <c r="AG1511" s="5" t="s">
        <v>52</v>
      </c>
      <c r="AH1511" s="5" t="s">
        <v>3592</v>
      </c>
      <c r="AI1511" s="5" t="s">
        <v>13760</v>
      </c>
      <c r="AJ1511" s="5" t="s">
        <v>13769</v>
      </c>
      <c r="AK1511" s="5" t="s">
        <v>13770</v>
      </c>
    </row>
    <row r="1512" ht="15.75" customHeight="1">
      <c r="A1512" s="5" t="s">
        <v>13771</v>
      </c>
      <c r="B1512" s="5" t="s">
        <v>13188</v>
      </c>
      <c r="C1512" s="5" t="s">
        <v>12666</v>
      </c>
      <c r="D1512" s="6">
        <v>43554.0</v>
      </c>
      <c r="E1512" s="5">
        <v>102100.0</v>
      </c>
      <c r="F1512" s="5">
        <v>46409.0</v>
      </c>
      <c r="G1512" s="5" t="s">
        <v>226</v>
      </c>
      <c r="H1512" s="5" t="s">
        <v>205</v>
      </c>
      <c r="I1512" s="5" t="s">
        <v>12718</v>
      </c>
      <c r="J1512" s="5" t="s">
        <v>228</v>
      </c>
      <c r="K1512" s="5" t="s">
        <v>13772</v>
      </c>
      <c r="L1512" s="5" t="s">
        <v>13190</v>
      </c>
      <c r="M1512" s="5" t="s">
        <v>13191</v>
      </c>
      <c r="N1512" s="5">
        <v>949.0</v>
      </c>
      <c r="O1512" s="5">
        <v>2.0</v>
      </c>
      <c r="P1512" s="5" t="s">
        <v>13773</v>
      </c>
      <c r="Q1512" s="5" t="s">
        <v>2195</v>
      </c>
      <c r="R1512" s="5">
        <v>83.0</v>
      </c>
      <c r="S1512" s="5" t="s">
        <v>1386</v>
      </c>
      <c r="T1512" s="5">
        <v>0.0</v>
      </c>
      <c r="U1512" s="5" t="s">
        <v>70</v>
      </c>
      <c r="V1512" s="5" t="s">
        <v>13774</v>
      </c>
      <c r="W1512" s="5" t="s">
        <v>52</v>
      </c>
      <c r="X1512" s="5" t="s">
        <v>52</v>
      </c>
      <c r="Y1512" s="5" t="s">
        <v>13607</v>
      </c>
      <c r="Z1512" s="5" t="s">
        <v>13775</v>
      </c>
      <c r="AA1512" s="5" t="s">
        <v>180</v>
      </c>
      <c r="AB1512" s="5" t="s">
        <v>52</v>
      </c>
      <c r="AC1512" s="5" t="s">
        <v>3974</v>
      </c>
      <c r="AD1512" s="5" t="s">
        <v>3975</v>
      </c>
      <c r="AE1512" s="5" t="s">
        <v>183</v>
      </c>
      <c r="AF1512" s="5" t="s">
        <v>52</v>
      </c>
      <c r="AG1512" s="5" t="s">
        <v>3976</v>
      </c>
      <c r="AH1512" s="5" t="s">
        <v>3977</v>
      </c>
      <c r="AI1512" s="5" t="s">
        <v>13188</v>
      </c>
      <c r="AJ1512" s="5" t="s">
        <v>13776</v>
      </c>
      <c r="AK1512" s="5" t="s">
        <v>13198</v>
      </c>
    </row>
    <row r="1513" ht="15.75" customHeight="1">
      <c r="A1513" s="5" t="s">
        <v>13777</v>
      </c>
      <c r="B1513" s="5" t="s">
        <v>13778</v>
      </c>
      <c r="C1513" s="5" t="s">
        <v>13779</v>
      </c>
      <c r="D1513" s="6">
        <v>43549.0</v>
      </c>
      <c r="E1513" s="5">
        <v>49205.0</v>
      </c>
      <c r="F1513" s="5">
        <v>22366.0</v>
      </c>
      <c r="G1513" s="5" t="s">
        <v>170</v>
      </c>
      <c r="H1513" s="5" t="s">
        <v>480</v>
      </c>
      <c r="I1513" s="5" t="s">
        <v>1183</v>
      </c>
      <c r="J1513" s="5" t="s">
        <v>170</v>
      </c>
      <c r="K1513" s="5" t="s">
        <v>744</v>
      </c>
      <c r="L1513" s="5" t="s">
        <v>13780</v>
      </c>
      <c r="M1513" s="5" t="s">
        <v>13781</v>
      </c>
      <c r="N1513" s="5">
        <v>90601.0</v>
      </c>
      <c r="O1513" s="5">
        <v>1.0</v>
      </c>
      <c r="P1513" s="5" t="s">
        <v>13782</v>
      </c>
      <c r="Q1513" s="5" t="s">
        <v>13131</v>
      </c>
      <c r="R1513" s="5">
        <v>13.0</v>
      </c>
      <c r="S1513" s="5" t="s">
        <v>115</v>
      </c>
      <c r="T1513" s="5">
        <v>0.0</v>
      </c>
      <c r="U1513" s="5" t="s">
        <v>70</v>
      </c>
      <c r="V1513" s="5" t="s">
        <v>13783</v>
      </c>
      <c r="W1513" s="5" t="s">
        <v>71</v>
      </c>
      <c r="X1513" s="5" t="s">
        <v>52</v>
      </c>
      <c r="Y1513" s="5" t="s">
        <v>13784</v>
      </c>
      <c r="Z1513" s="5" t="s">
        <v>13785</v>
      </c>
      <c r="AA1513" s="5" t="s">
        <v>59</v>
      </c>
      <c r="AB1513" s="5" t="s">
        <v>52</v>
      </c>
      <c r="AC1513" s="5" t="s">
        <v>1230</v>
      </c>
      <c r="AD1513" s="5" t="s">
        <v>1231</v>
      </c>
      <c r="AE1513" s="5" t="s">
        <v>52</v>
      </c>
      <c r="AF1513" s="5" t="s">
        <v>52</v>
      </c>
      <c r="AG1513" s="5" t="s">
        <v>52</v>
      </c>
      <c r="AH1513" s="5" t="s">
        <v>1232</v>
      </c>
      <c r="AI1513" s="5" t="s">
        <v>13778</v>
      </c>
      <c r="AJ1513" s="5" t="s">
        <v>13780</v>
      </c>
      <c r="AK1513" s="5" t="s">
        <v>13786</v>
      </c>
    </row>
    <row r="1514" ht="15.75" customHeight="1">
      <c r="A1514" s="5" t="s">
        <v>13787</v>
      </c>
      <c r="B1514" s="5" t="s">
        <v>13788</v>
      </c>
      <c r="C1514" s="5" t="s">
        <v>13789</v>
      </c>
      <c r="D1514" s="6">
        <v>43549.0</v>
      </c>
      <c r="E1514" s="5">
        <v>41067.0</v>
      </c>
      <c r="F1514" s="5">
        <v>18667.0</v>
      </c>
      <c r="G1514" s="5" t="s">
        <v>13790</v>
      </c>
      <c r="H1514" s="5" t="s">
        <v>480</v>
      </c>
      <c r="I1514" s="5" t="s">
        <v>1183</v>
      </c>
      <c r="J1514" s="5" t="s">
        <v>5844</v>
      </c>
      <c r="K1514" s="5" t="s">
        <v>13791</v>
      </c>
      <c r="L1514" s="5" t="s">
        <v>13792</v>
      </c>
      <c r="M1514" s="5" t="s">
        <v>13793</v>
      </c>
      <c r="N1514" s="5">
        <v>21234.0</v>
      </c>
      <c r="O1514" s="5">
        <v>1.0</v>
      </c>
      <c r="P1514" s="5" t="s">
        <v>13782</v>
      </c>
      <c r="Q1514" s="5" t="s">
        <v>13131</v>
      </c>
      <c r="R1514" s="5">
        <v>13.0</v>
      </c>
      <c r="S1514" s="5" t="s">
        <v>855</v>
      </c>
      <c r="T1514" s="5">
        <v>0.0</v>
      </c>
      <c r="U1514" s="5" t="s">
        <v>93</v>
      </c>
      <c r="V1514" s="5" t="s">
        <v>13794</v>
      </c>
      <c r="W1514" s="5" t="s">
        <v>55</v>
      </c>
      <c r="X1514" s="5" t="s">
        <v>13783</v>
      </c>
      <c r="Y1514" s="5" t="s">
        <v>13795</v>
      </c>
      <c r="Z1514" s="5" t="s">
        <v>13785</v>
      </c>
      <c r="AA1514" s="5" t="s">
        <v>59</v>
      </c>
      <c r="AB1514" s="5" t="s">
        <v>52</v>
      </c>
      <c r="AC1514" s="5" t="s">
        <v>13796</v>
      </c>
      <c r="AD1514" s="5" t="s">
        <v>13797</v>
      </c>
      <c r="AE1514" s="5" t="s">
        <v>13798</v>
      </c>
      <c r="AF1514" s="5" t="s">
        <v>863</v>
      </c>
      <c r="AG1514" s="5">
        <v>90601.0</v>
      </c>
      <c r="AH1514" s="5" t="s">
        <v>13799</v>
      </c>
      <c r="AI1514" s="5" t="s">
        <v>13800</v>
      </c>
      <c r="AJ1514" s="5" t="s">
        <v>13801</v>
      </c>
      <c r="AK1514" s="5" t="s">
        <v>13802</v>
      </c>
    </row>
    <row r="1515" ht="15.75" customHeight="1">
      <c r="A1515" s="5" t="s">
        <v>13803</v>
      </c>
      <c r="B1515" s="5" t="s">
        <v>12365</v>
      </c>
      <c r="C1515" s="5" t="s">
        <v>12365</v>
      </c>
      <c r="D1515" s="6">
        <v>43549.0</v>
      </c>
      <c r="E1515" s="5">
        <v>45430.0</v>
      </c>
      <c r="F1515" s="5">
        <v>20650.0</v>
      </c>
      <c r="G1515" s="5" t="s">
        <v>1419</v>
      </c>
      <c r="H1515" s="5" t="s">
        <v>480</v>
      </c>
      <c r="I1515" s="5" t="s">
        <v>13804</v>
      </c>
      <c r="J1515" s="5" t="s">
        <v>256</v>
      </c>
      <c r="K1515" s="5" t="s">
        <v>3485</v>
      </c>
      <c r="L1515" s="5" t="s">
        <v>13805</v>
      </c>
      <c r="M1515" s="5" t="s">
        <v>13805</v>
      </c>
      <c r="N1515" s="5" t="s">
        <v>52</v>
      </c>
      <c r="O1515" s="5">
        <v>1.0</v>
      </c>
      <c r="P1515" s="5" t="s">
        <v>13806</v>
      </c>
      <c r="Q1515" s="5" t="s">
        <v>91</v>
      </c>
      <c r="R1515" s="5">
        <v>55.0</v>
      </c>
      <c r="S1515" s="5" t="s">
        <v>1077</v>
      </c>
      <c r="T1515" s="5">
        <v>0.0</v>
      </c>
      <c r="U1515" s="5" t="s">
        <v>70</v>
      </c>
      <c r="V1515" s="5" t="s">
        <v>13807</v>
      </c>
      <c r="W1515" s="5" t="s">
        <v>52</v>
      </c>
      <c r="X1515" s="5" t="s">
        <v>52</v>
      </c>
      <c r="Y1515" s="5" t="s">
        <v>13808</v>
      </c>
      <c r="Z1515" s="5">
        <v>2413.0</v>
      </c>
      <c r="AA1515" s="5" t="s">
        <v>2743</v>
      </c>
      <c r="AB1515" s="5" t="s">
        <v>52</v>
      </c>
      <c r="AC1515" s="5" t="s">
        <v>5289</v>
      </c>
      <c r="AD1515" s="5" t="s">
        <v>5290</v>
      </c>
      <c r="AE1515" s="5" t="s">
        <v>5291</v>
      </c>
      <c r="AF1515" s="5" t="s">
        <v>52</v>
      </c>
      <c r="AG1515" s="5" t="s">
        <v>52</v>
      </c>
      <c r="AH1515" s="5" t="s">
        <v>52</v>
      </c>
      <c r="AI1515" s="5" t="s">
        <v>9265</v>
      </c>
      <c r="AJ1515" s="5" t="s">
        <v>13809</v>
      </c>
      <c r="AK1515" s="5" t="s">
        <v>6358</v>
      </c>
    </row>
    <row r="1516" ht="15.75" customHeight="1">
      <c r="A1516" s="5" t="s">
        <v>13810</v>
      </c>
      <c r="B1516" s="5" t="s">
        <v>13811</v>
      </c>
      <c r="C1516" s="5" t="s">
        <v>13812</v>
      </c>
      <c r="D1516" s="6">
        <v>43548.0</v>
      </c>
      <c r="E1516" s="5">
        <v>44092.0</v>
      </c>
      <c r="F1516" s="5">
        <v>20042.0</v>
      </c>
      <c r="G1516" s="5" t="s">
        <v>706</v>
      </c>
      <c r="H1516" s="5" t="s">
        <v>272</v>
      </c>
      <c r="I1516" s="5" t="s">
        <v>4716</v>
      </c>
      <c r="J1516" s="5" t="s">
        <v>274</v>
      </c>
      <c r="K1516" s="5" t="s">
        <v>391</v>
      </c>
      <c r="L1516" s="5" t="s">
        <v>13813</v>
      </c>
      <c r="M1516" s="5" t="s">
        <v>13814</v>
      </c>
      <c r="N1516" s="5">
        <v>44116.0</v>
      </c>
      <c r="O1516" s="5">
        <v>1.0</v>
      </c>
      <c r="P1516" s="5" t="s">
        <v>13815</v>
      </c>
      <c r="Q1516" s="5" t="s">
        <v>3508</v>
      </c>
      <c r="R1516" s="5">
        <v>1.0</v>
      </c>
      <c r="S1516" s="5" t="s">
        <v>69</v>
      </c>
      <c r="T1516" s="5">
        <v>20.0</v>
      </c>
      <c r="U1516" s="5" t="s">
        <v>70</v>
      </c>
      <c r="V1516" s="5" t="s">
        <v>13816</v>
      </c>
      <c r="W1516" s="5" t="s">
        <v>71</v>
      </c>
      <c r="X1516" s="5" t="s">
        <v>52</v>
      </c>
      <c r="Y1516" s="5" t="s">
        <v>13817</v>
      </c>
      <c r="Z1516" s="5">
        <v>105776.0</v>
      </c>
      <c r="AA1516" s="5" t="s">
        <v>604</v>
      </c>
      <c r="AB1516" s="5" t="s">
        <v>52</v>
      </c>
      <c r="AC1516" s="5" t="s">
        <v>72</v>
      </c>
      <c r="AD1516" s="5" t="s">
        <v>73</v>
      </c>
      <c r="AE1516" s="5" t="s">
        <v>74</v>
      </c>
      <c r="AF1516" s="5" t="s">
        <v>75</v>
      </c>
      <c r="AG1516" s="5" t="s">
        <v>76</v>
      </c>
      <c r="AH1516" s="5" t="s">
        <v>77</v>
      </c>
      <c r="AI1516" s="5" t="s">
        <v>13811</v>
      </c>
      <c r="AJ1516" s="5" t="s">
        <v>13818</v>
      </c>
      <c r="AK1516" s="5" t="s">
        <v>715</v>
      </c>
    </row>
    <row r="1517" ht="15.75" customHeight="1">
      <c r="A1517" s="5" t="s">
        <v>13819</v>
      </c>
      <c r="B1517" s="5" t="s">
        <v>13820</v>
      </c>
      <c r="C1517" s="5" t="s">
        <v>13821</v>
      </c>
      <c r="D1517" s="6">
        <v>43544.0</v>
      </c>
      <c r="E1517" s="5">
        <v>14183.0</v>
      </c>
      <c r="F1517" s="5">
        <v>6447.0</v>
      </c>
      <c r="G1517" s="5" t="s">
        <v>1395</v>
      </c>
      <c r="H1517" s="5" t="s">
        <v>84</v>
      </c>
      <c r="I1517" s="5" t="s">
        <v>3404</v>
      </c>
      <c r="J1517" s="5" t="s">
        <v>532</v>
      </c>
      <c r="K1517" s="5" t="s">
        <v>13822</v>
      </c>
      <c r="L1517" s="5" t="s">
        <v>13823</v>
      </c>
      <c r="M1517" s="5" t="s">
        <v>13824</v>
      </c>
      <c r="N1517" s="5" t="s">
        <v>52</v>
      </c>
      <c r="O1517" s="5">
        <v>1.0</v>
      </c>
      <c r="P1517" s="5" t="s">
        <v>13825</v>
      </c>
      <c r="Q1517" s="5" t="s">
        <v>13826</v>
      </c>
      <c r="R1517" s="5">
        <v>7.0</v>
      </c>
      <c r="S1517" s="5" t="s">
        <v>115</v>
      </c>
      <c r="T1517" s="5">
        <v>0.0</v>
      </c>
      <c r="U1517" s="5" t="s">
        <v>52</v>
      </c>
      <c r="V1517" s="5" t="s">
        <v>13827</v>
      </c>
      <c r="W1517" s="5" t="s">
        <v>71</v>
      </c>
      <c r="X1517" s="5" t="s">
        <v>52</v>
      </c>
      <c r="Y1517" s="5" t="s">
        <v>13828</v>
      </c>
      <c r="Z1517" s="5" t="s">
        <v>52</v>
      </c>
      <c r="AA1517" s="5" t="s">
        <v>59</v>
      </c>
      <c r="AB1517" s="5" t="s">
        <v>52</v>
      </c>
      <c r="AC1517" s="5" t="s">
        <v>181</v>
      </c>
      <c r="AD1517" s="5" t="s">
        <v>182</v>
      </c>
      <c r="AE1517" s="5" t="s">
        <v>183</v>
      </c>
      <c r="AF1517" s="5" t="s">
        <v>52</v>
      </c>
      <c r="AG1517" s="5" t="s">
        <v>52</v>
      </c>
      <c r="AH1517" s="5" t="s">
        <v>184</v>
      </c>
      <c r="AI1517" s="5" t="s">
        <v>13820</v>
      </c>
      <c r="AJ1517" s="5" t="s">
        <v>13823</v>
      </c>
      <c r="AK1517" s="5" t="s">
        <v>13829</v>
      </c>
    </row>
    <row r="1518" ht="15.75" customHeight="1">
      <c r="A1518" s="5" t="s">
        <v>13830</v>
      </c>
      <c r="B1518" s="5" t="s">
        <v>10731</v>
      </c>
      <c r="C1518" s="5" t="s">
        <v>204</v>
      </c>
      <c r="D1518" s="6">
        <v>43541.0</v>
      </c>
      <c r="E1518" s="5">
        <v>84680.0</v>
      </c>
      <c r="F1518" s="5">
        <v>38491.0</v>
      </c>
      <c r="G1518" s="5" t="s">
        <v>226</v>
      </c>
      <c r="H1518" s="5" t="s">
        <v>205</v>
      </c>
      <c r="I1518" s="5" t="s">
        <v>13831</v>
      </c>
      <c r="J1518" s="5" t="s">
        <v>228</v>
      </c>
      <c r="K1518" s="5" t="s">
        <v>9786</v>
      </c>
      <c r="L1518" s="5" t="s">
        <v>13832</v>
      </c>
      <c r="M1518" s="5" t="s">
        <v>12633</v>
      </c>
      <c r="N1518" s="5" t="s">
        <v>10734</v>
      </c>
      <c r="O1518" s="5">
        <v>2.0</v>
      </c>
      <c r="P1518" s="5" t="s">
        <v>13833</v>
      </c>
      <c r="Q1518" s="5" t="s">
        <v>2195</v>
      </c>
      <c r="R1518" s="5">
        <v>7029.0</v>
      </c>
      <c r="S1518" s="5" t="s">
        <v>115</v>
      </c>
      <c r="T1518" s="5">
        <v>0.0</v>
      </c>
      <c r="U1518" s="5" t="s">
        <v>52</v>
      </c>
      <c r="V1518" s="5" t="s">
        <v>13834</v>
      </c>
      <c r="W1518" s="5" t="s">
        <v>52</v>
      </c>
      <c r="X1518" s="5" t="s">
        <v>52</v>
      </c>
      <c r="Y1518" s="5" t="s">
        <v>13835</v>
      </c>
      <c r="Z1518" s="5" t="s">
        <v>13836</v>
      </c>
      <c r="AA1518" s="5" t="s">
        <v>119</v>
      </c>
      <c r="AB1518" s="5" t="s">
        <v>52</v>
      </c>
      <c r="AC1518" s="5" t="s">
        <v>181</v>
      </c>
      <c r="AD1518" s="5" t="s">
        <v>182</v>
      </c>
      <c r="AE1518" s="5" t="s">
        <v>183</v>
      </c>
      <c r="AF1518" s="5" t="s">
        <v>52</v>
      </c>
      <c r="AG1518" s="5" t="s">
        <v>52</v>
      </c>
      <c r="AH1518" s="5" t="s">
        <v>184</v>
      </c>
      <c r="AI1518" s="5" t="s">
        <v>10731</v>
      </c>
      <c r="AJ1518" s="5" t="s">
        <v>13832</v>
      </c>
      <c r="AK1518" s="5" t="s">
        <v>9795</v>
      </c>
    </row>
    <row r="1519" ht="15.75" customHeight="1">
      <c r="A1519" s="5" t="s">
        <v>13837</v>
      </c>
      <c r="B1519" s="5" t="s">
        <v>13838</v>
      </c>
      <c r="C1519" s="5" t="s">
        <v>204</v>
      </c>
      <c r="D1519" s="6">
        <v>43541.0</v>
      </c>
      <c r="E1519" s="5">
        <v>52800.0</v>
      </c>
      <c r="F1519" s="5">
        <v>24000.0</v>
      </c>
      <c r="G1519" s="5" t="s">
        <v>226</v>
      </c>
      <c r="H1519" s="5" t="s">
        <v>205</v>
      </c>
      <c r="I1519" s="5" t="s">
        <v>13831</v>
      </c>
      <c r="J1519" s="5" t="s">
        <v>228</v>
      </c>
      <c r="K1519" s="5" t="s">
        <v>173</v>
      </c>
      <c r="L1519" s="5" t="s">
        <v>13839</v>
      </c>
      <c r="M1519" s="5" t="s">
        <v>12633</v>
      </c>
      <c r="N1519" s="5">
        <v>685.0</v>
      </c>
      <c r="O1519" s="5">
        <v>1.0</v>
      </c>
      <c r="P1519" s="5" t="s">
        <v>13840</v>
      </c>
      <c r="Q1519" s="5">
        <v>4510.0</v>
      </c>
      <c r="R1519" s="5">
        <v>3104.0</v>
      </c>
      <c r="S1519" s="5" t="s">
        <v>115</v>
      </c>
      <c r="T1519" s="5">
        <v>0.0</v>
      </c>
      <c r="U1519" s="5" t="s">
        <v>52</v>
      </c>
      <c r="V1519" s="5" t="s">
        <v>13841</v>
      </c>
      <c r="W1519" s="5" t="s">
        <v>52</v>
      </c>
      <c r="X1519" s="5" t="s">
        <v>52</v>
      </c>
      <c r="Y1519" s="5" t="s">
        <v>13835</v>
      </c>
      <c r="Z1519" s="5" t="s">
        <v>13842</v>
      </c>
      <c r="AA1519" s="5" t="s">
        <v>119</v>
      </c>
      <c r="AB1519" s="5" t="s">
        <v>52</v>
      </c>
      <c r="AC1519" s="5" t="s">
        <v>181</v>
      </c>
      <c r="AD1519" s="5" t="s">
        <v>182</v>
      </c>
      <c r="AE1519" s="5" t="s">
        <v>183</v>
      </c>
      <c r="AF1519" s="5" t="s">
        <v>52</v>
      </c>
      <c r="AG1519" s="5" t="s">
        <v>52</v>
      </c>
      <c r="AH1519" s="5" t="s">
        <v>184</v>
      </c>
      <c r="AI1519" s="5" t="s">
        <v>13838</v>
      </c>
      <c r="AJ1519" s="5" t="s">
        <v>13839</v>
      </c>
      <c r="AK1519" s="5" t="s">
        <v>9795</v>
      </c>
    </row>
    <row r="1520" ht="15.75" customHeight="1">
      <c r="A1520" s="5" t="s">
        <v>13843</v>
      </c>
      <c r="B1520" s="5" t="s">
        <v>9479</v>
      </c>
      <c r="C1520" s="5" t="s">
        <v>12750</v>
      </c>
      <c r="D1520" s="6">
        <v>43541.0</v>
      </c>
      <c r="E1520" s="5">
        <v>2816.0</v>
      </c>
      <c r="F1520" s="5">
        <v>1280.0</v>
      </c>
      <c r="G1520" s="5" t="s">
        <v>479</v>
      </c>
      <c r="H1520" s="5" t="s">
        <v>3215</v>
      </c>
      <c r="I1520" s="5" t="s">
        <v>9321</v>
      </c>
      <c r="J1520" s="5" t="s">
        <v>274</v>
      </c>
      <c r="K1520" s="5" t="s">
        <v>9481</v>
      </c>
      <c r="L1520" s="5" t="s">
        <v>13844</v>
      </c>
      <c r="M1520" s="5" t="s">
        <v>12752</v>
      </c>
      <c r="N1520" s="5">
        <v>32226.0</v>
      </c>
      <c r="O1520" s="5">
        <v>1.0</v>
      </c>
      <c r="P1520" s="5" t="s">
        <v>13845</v>
      </c>
      <c r="Q1520" s="5">
        <v>2200.0</v>
      </c>
      <c r="R1520" s="5">
        <v>121.0</v>
      </c>
      <c r="S1520" s="5" t="s">
        <v>69</v>
      </c>
      <c r="T1520" s="5">
        <v>0.0</v>
      </c>
      <c r="U1520" s="5" t="s">
        <v>52</v>
      </c>
      <c r="V1520" s="5" t="s">
        <v>13846</v>
      </c>
      <c r="W1520" s="5" t="s">
        <v>55</v>
      </c>
      <c r="X1520" s="5" t="s">
        <v>13847</v>
      </c>
      <c r="Y1520" s="5" t="s">
        <v>13848</v>
      </c>
      <c r="Z1520" s="5" t="s">
        <v>13849</v>
      </c>
      <c r="AA1520" s="5" t="s">
        <v>119</v>
      </c>
      <c r="AB1520" s="5" t="s">
        <v>52</v>
      </c>
      <c r="AC1520" s="5" t="s">
        <v>3225</v>
      </c>
      <c r="AD1520" s="5" t="s">
        <v>3226</v>
      </c>
      <c r="AE1520" s="5" t="s">
        <v>3227</v>
      </c>
      <c r="AF1520" s="5" t="s">
        <v>52</v>
      </c>
      <c r="AG1520" s="5" t="s">
        <v>52</v>
      </c>
      <c r="AH1520" s="5" t="s">
        <v>3228</v>
      </c>
      <c r="AI1520" s="5" t="s">
        <v>9479</v>
      </c>
      <c r="AJ1520" s="5" t="s">
        <v>13844</v>
      </c>
      <c r="AK1520" s="5" t="s">
        <v>404</v>
      </c>
    </row>
    <row r="1521" ht="15.75" customHeight="1">
      <c r="A1521" s="5" t="s">
        <v>13850</v>
      </c>
      <c r="B1521" s="5" t="s">
        <v>13586</v>
      </c>
      <c r="C1521" s="5" t="s">
        <v>1844</v>
      </c>
      <c r="D1521" s="6">
        <v>43540.0</v>
      </c>
      <c r="E1521" s="5">
        <v>212474.0</v>
      </c>
      <c r="F1521" s="5">
        <v>96579.0</v>
      </c>
      <c r="G1521" s="5" t="s">
        <v>1419</v>
      </c>
      <c r="H1521" s="5" t="s">
        <v>480</v>
      </c>
      <c r="I1521" s="5" t="s">
        <v>9871</v>
      </c>
      <c r="J1521" s="5" t="s">
        <v>256</v>
      </c>
      <c r="K1521" s="5" t="s">
        <v>13386</v>
      </c>
      <c r="L1521" s="5" t="s">
        <v>13588</v>
      </c>
      <c r="M1521" s="5" t="s">
        <v>13851</v>
      </c>
      <c r="N1521" s="5" t="s">
        <v>52</v>
      </c>
      <c r="O1521" s="5">
        <v>4.0</v>
      </c>
      <c r="P1521" s="5" t="s">
        <v>13852</v>
      </c>
      <c r="Q1521" s="5" t="s">
        <v>691</v>
      </c>
      <c r="R1521" s="5">
        <v>168.0</v>
      </c>
      <c r="S1521" s="5" t="s">
        <v>115</v>
      </c>
      <c r="T1521" s="5">
        <v>0.0</v>
      </c>
      <c r="U1521" s="5" t="s">
        <v>52</v>
      </c>
      <c r="V1521" s="5" t="s">
        <v>13853</v>
      </c>
      <c r="W1521" s="5" t="s">
        <v>52</v>
      </c>
      <c r="X1521" s="5" t="s">
        <v>52</v>
      </c>
      <c r="Y1521" s="5" t="s">
        <v>13854</v>
      </c>
      <c r="Z1521" s="5" t="s">
        <v>13855</v>
      </c>
      <c r="AA1521" s="5" t="s">
        <v>2743</v>
      </c>
      <c r="AB1521" s="5" t="s">
        <v>52</v>
      </c>
      <c r="AC1521" s="5" t="s">
        <v>181</v>
      </c>
      <c r="AD1521" s="5" t="s">
        <v>182</v>
      </c>
      <c r="AE1521" s="5" t="s">
        <v>183</v>
      </c>
      <c r="AF1521" s="5" t="s">
        <v>52</v>
      </c>
      <c r="AG1521" s="5" t="s">
        <v>52</v>
      </c>
      <c r="AH1521" s="5" t="s">
        <v>184</v>
      </c>
      <c r="AI1521" s="5" t="s">
        <v>13586</v>
      </c>
      <c r="AJ1521" s="5" t="s">
        <v>13588</v>
      </c>
      <c r="AK1521" s="5" t="s">
        <v>4648</v>
      </c>
    </row>
    <row r="1522" ht="15.75" customHeight="1">
      <c r="A1522" s="5" t="s">
        <v>13856</v>
      </c>
      <c r="B1522" s="5" t="s">
        <v>13586</v>
      </c>
      <c r="C1522" s="5" t="s">
        <v>1844</v>
      </c>
      <c r="D1522" s="6">
        <v>43540.0</v>
      </c>
      <c r="E1522" s="5">
        <v>109890.0</v>
      </c>
      <c r="F1522" s="5">
        <v>49950.0</v>
      </c>
      <c r="G1522" s="5" t="s">
        <v>1419</v>
      </c>
      <c r="H1522" s="5" t="s">
        <v>480</v>
      </c>
      <c r="I1522" s="5" t="s">
        <v>9871</v>
      </c>
      <c r="J1522" s="5" t="s">
        <v>256</v>
      </c>
      <c r="K1522" s="5" t="s">
        <v>13857</v>
      </c>
      <c r="L1522" s="5" t="s">
        <v>13588</v>
      </c>
      <c r="M1522" s="5" t="s">
        <v>13851</v>
      </c>
      <c r="N1522" s="5" t="s">
        <v>52</v>
      </c>
      <c r="O1522" s="5">
        <v>2.0</v>
      </c>
      <c r="P1522" s="5" t="s">
        <v>13858</v>
      </c>
      <c r="Q1522" s="5" t="s">
        <v>2195</v>
      </c>
      <c r="R1522" s="5">
        <v>93.0</v>
      </c>
      <c r="S1522" s="5" t="s">
        <v>115</v>
      </c>
      <c r="T1522" s="5">
        <v>0.0</v>
      </c>
      <c r="U1522" s="5" t="s">
        <v>52</v>
      </c>
      <c r="V1522" s="5" t="s">
        <v>13859</v>
      </c>
      <c r="W1522" s="5" t="s">
        <v>52</v>
      </c>
      <c r="X1522" s="5" t="s">
        <v>52</v>
      </c>
      <c r="Y1522" s="5" t="s">
        <v>13854</v>
      </c>
      <c r="Z1522" s="5" t="s">
        <v>13860</v>
      </c>
      <c r="AA1522" s="5" t="s">
        <v>2743</v>
      </c>
      <c r="AB1522" s="5" t="s">
        <v>52</v>
      </c>
      <c r="AC1522" s="5" t="s">
        <v>181</v>
      </c>
      <c r="AD1522" s="5" t="s">
        <v>182</v>
      </c>
      <c r="AE1522" s="5" t="s">
        <v>183</v>
      </c>
      <c r="AF1522" s="5" t="s">
        <v>52</v>
      </c>
      <c r="AG1522" s="5" t="s">
        <v>52</v>
      </c>
      <c r="AH1522" s="5" t="s">
        <v>184</v>
      </c>
      <c r="AI1522" s="5" t="s">
        <v>13586</v>
      </c>
      <c r="AJ1522" s="5" t="s">
        <v>13588</v>
      </c>
      <c r="AK1522" s="5" t="s">
        <v>4648</v>
      </c>
    </row>
    <row r="1523" ht="15.75" customHeight="1">
      <c r="A1523" s="5" t="s">
        <v>13861</v>
      </c>
      <c r="B1523" s="5" t="s">
        <v>9870</v>
      </c>
      <c r="C1523" s="5" t="s">
        <v>9870</v>
      </c>
      <c r="D1523" s="6">
        <v>43540.0</v>
      </c>
      <c r="E1523" s="5">
        <v>227583.0</v>
      </c>
      <c r="F1523" s="5">
        <v>103447.0</v>
      </c>
      <c r="G1523" s="5" t="s">
        <v>1419</v>
      </c>
      <c r="H1523" s="5" t="s">
        <v>480</v>
      </c>
      <c r="I1523" s="5" t="s">
        <v>9871</v>
      </c>
      <c r="J1523" s="5" t="s">
        <v>256</v>
      </c>
      <c r="K1523" s="5" t="s">
        <v>4277</v>
      </c>
      <c r="L1523" s="5" t="s">
        <v>9874</v>
      </c>
      <c r="M1523" s="5" t="s">
        <v>9874</v>
      </c>
      <c r="N1523" s="5" t="s">
        <v>52</v>
      </c>
      <c r="O1523" s="5">
        <v>4.0</v>
      </c>
      <c r="P1523" s="5" t="s">
        <v>13862</v>
      </c>
      <c r="Q1523" s="5" t="s">
        <v>4280</v>
      </c>
      <c r="R1523" s="5">
        <v>160.0</v>
      </c>
      <c r="S1523" s="5" t="s">
        <v>1077</v>
      </c>
      <c r="T1523" s="5">
        <v>0.0</v>
      </c>
      <c r="U1523" s="5" t="s">
        <v>70</v>
      </c>
      <c r="V1523" s="5" t="s">
        <v>13863</v>
      </c>
      <c r="W1523" s="5" t="s">
        <v>52</v>
      </c>
      <c r="X1523" s="5" t="s">
        <v>52</v>
      </c>
      <c r="Y1523" s="5" t="s">
        <v>13854</v>
      </c>
      <c r="Z1523" s="5" t="s">
        <v>13864</v>
      </c>
      <c r="AA1523" s="5" t="s">
        <v>2743</v>
      </c>
      <c r="AB1523" s="5" t="s">
        <v>52</v>
      </c>
      <c r="AC1523" s="5" t="s">
        <v>5289</v>
      </c>
      <c r="AD1523" s="5" t="s">
        <v>5290</v>
      </c>
      <c r="AE1523" s="5" t="s">
        <v>5291</v>
      </c>
      <c r="AF1523" s="5" t="s">
        <v>52</v>
      </c>
      <c r="AG1523" s="5" t="s">
        <v>52</v>
      </c>
      <c r="AH1523" s="5" t="s">
        <v>52</v>
      </c>
      <c r="AI1523" s="5" t="s">
        <v>8177</v>
      </c>
      <c r="AJ1523" s="5" t="s">
        <v>13865</v>
      </c>
      <c r="AK1523" s="5" t="s">
        <v>3481</v>
      </c>
    </row>
    <row r="1524" ht="15.75" customHeight="1">
      <c r="A1524" s="5" t="s">
        <v>13866</v>
      </c>
      <c r="B1524" s="5" t="s">
        <v>13317</v>
      </c>
      <c r="C1524" s="5" t="s">
        <v>13317</v>
      </c>
      <c r="D1524" s="6">
        <v>43540.0</v>
      </c>
      <c r="E1524" s="5">
        <v>226252.0</v>
      </c>
      <c r="F1524" s="5">
        <v>102842.0</v>
      </c>
      <c r="G1524" s="5" t="s">
        <v>1419</v>
      </c>
      <c r="H1524" s="5" t="s">
        <v>480</v>
      </c>
      <c r="I1524" s="5" t="s">
        <v>9871</v>
      </c>
      <c r="J1524" s="5" t="s">
        <v>256</v>
      </c>
      <c r="K1524" s="5" t="s">
        <v>13867</v>
      </c>
      <c r="L1524" s="5" t="s">
        <v>13319</v>
      </c>
      <c r="M1524" s="5" t="s">
        <v>13319</v>
      </c>
      <c r="N1524" s="5" t="s">
        <v>52</v>
      </c>
      <c r="O1524" s="5">
        <v>4.0</v>
      </c>
      <c r="P1524" s="5" t="s">
        <v>13868</v>
      </c>
      <c r="Q1524" s="5" t="s">
        <v>4280</v>
      </c>
      <c r="R1524" s="5">
        <v>384.0</v>
      </c>
      <c r="S1524" s="5" t="s">
        <v>1077</v>
      </c>
      <c r="T1524" s="5">
        <v>0.0</v>
      </c>
      <c r="U1524" s="5" t="s">
        <v>70</v>
      </c>
      <c r="V1524" s="5" t="s">
        <v>13869</v>
      </c>
      <c r="W1524" s="5" t="s">
        <v>52</v>
      </c>
      <c r="X1524" s="5" t="s">
        <v>52</v>
      </c>
      <c r="Y1524" s="5" t="s">
        <v>13854</v>
      </c>
      <c r="Z1524" s="5" t="s">
        <v>13870</v>
      </c>
      <c r="AA1524" s="5" t="s">
        <v>2743</v>
      </c>
      <c r="AB1524" s="5" t="s">
        <v>52</v>
      </c>
      <c r="AC1524" s="5" t="s">
        <v>5289</v>
      </c>
      <c r="AD1524" s="5" t="s">
        <v>5290</v>
      </c>
      <c r="AE1524" s="5" t="s">
        <v>5291</v>
      </c>
      <c r="AF1524" s="5" t="s">
        <v>52</v>
      </c>
      <c r="AG1524" s="5" t="s">
        <v>52</v>
      </c>
      <c r="AH1524" s="5" t="s">
        <v>52</v>
      </c>
      <c r="AI1524" s="5" t="s">
        <v>13323</v>
      </c>
      <c r="AJ1524" s="5" t="s">
        <v>13666</v>
      </c>
      <c r="AK1524" s="5" t="s">
        <v>3481</v>
      </c>
    </row>
    <row r="1525" ht="15.75" customHeight="1">
      <c r="A1525" s="5" t="s">
        <v>13871</v>
      </c>
      <c r="B1525" s="5" t="s">
        <v>13872</v>
      </c>
      <c r="C1525" s="5" t="s">
        <v>102</v>
      </c>
      <c r="D1525" s="6">
        <v>43540.0</v>
      </c>
      <c r="E1525" s="5">
        <v>44088.0</v>
      </c>
      <c r="F1525" s="5">
        <v>20040.0</v>
      </c>
      <c r="G1525" s="5" t="s">
        <v>579</v>
      </c>
      <c r="H1525" s="5" t="s">
        <v>290</v>
      </c>
      <c r="I1525" s="5" t="s">
        <v>1793</v>
      </c>
      <c r="J1525" s="5" t="s">
        <v>581</v>
      </c>
      <c r="K1525" s="5" t="s">
        <v>744</v>
      </c>
      <c r="L1525" s="5" t="s">
        <v>13873</v>
      </c>
      <c r="M1525" s="5" t="s">
        <v>102</v>
      </c>
      <c r="N1525" s="5" t="s">
        <v>52</v>
      </c>
      <c r="O1525" s="5">
        <v>1.0</v>
      </c>
      <c r="P1525" s="5" t="s">
        <v>13874</v>
      </c>
      <c r="Q1525" s="5">
        <v>2210.0</v>
      </c>
      <c r="R1525" s="5">
        <v>20.0</v>
      </c>
      <c r="S1525" s="5" t="s">
        <v>53</v>
      </c>
      <c r="T1525" s="5">
        <v>0.0</v>
      </c>
      <c r="U1525" s="5" t="s">
        <v>52</v>
      </c>
      <c r="V1525" s="5" t="s">
        <v>13875</v>
      </c>
      <c r="W1525" s="5" t="s">
        <v>52</v>
      </c>
      <c r="X1525" s="5" t="s">
        <v>52</v>
      </c>
      <c r="Y1525" s="5" t="s">
        <v>13876</v>
      </c>
      <c r="Z1525" s="5">
        <v>797046.0</v>
      </c>
      <c r="AA1525" s="5" t="s">
        <v>260</v>
      </c>
      <c r="AB1525" s="5" t="s">
        <v>52</v>
      </c>
      <c r="AC1525" s="5" t="s">
        <v>216</v>
      </c>
      <c r="AD1525" s="5" t="s">
        <v>217</v>
      </c>
      <c r="AE1525" s="5" t="s">
        <v>218</v>
      </c>
      <c r="AF1525" s="5" t="s">
        <v>52</v>
      </c>
      <c r="AG1525" s="5" t="s">
        <v>52</v>
      </c>
      <c r="AH1525" s="5" t="s">
        <v>52</v>
      </c>
      <c r="AI1525" s="5" t="s">
        <v>13872</v>
      </c>
      <c r="AJ1525" s="5" t="s">
        <v>13873</v>
      </c>
      <c r="AK1525" s="5" t="s">
        <v>13877</v>
      </c>
    </row>
    <row r="1526" ht="15.75" customHeight="1">
      <c r="A1526" s="5" t="s">
        <v>13878</v>
      </c>
      <c r="B1526" s="5" t="s">
        <v>13879</v>
      </c>
      <c r="C1526" s="5" t="s">
        <v>13880</v>
      </c>
      <c r="D1526" s="6">
        <v>43539.0</v>
      </c>
      <c r="E1526" s="5">
        <v>95920.0</v>
      </c>
      <c r="F1526" s="5">
        <v>43600.0</v>
      </c>
      <c r="G1526" s="5" t="s">
        <v>107</v>
      </c>
      <c r="H1526" s="5" t="s">
        <v>189</v>
      </c>
      <c r="I1526" s="5" t="s">
        <v>13881</v>
      </c>
      <c r="J1526" s="5" t="s">
        <v>109</v>
      </c>
      <c r="K1526" s="5" t="s">
        <v>2507</v>
      </c>
      <c r="L1526" s="5" t="s">
        <v>13882</v>
      </c>
      <c r="M1526" s="5" t="s">
        <v>13883</v>
      </c>
      <c r="N1526" s="5">
        <v>44116.0</v>
      </c>
      <c r="O1526" s="5">
        <v>2.0</v>
      </c>
      <c r="P1526" s="5" t="s">
        <v>13884</v>
      </c>
      <c r="Q1526" s="5" t="s">
        <v>13885</v>
      </c>
      <c r="R1526" s="5">
        <v>2.0</v>
      </c>
      <c r="S1526" s="5" t="s">
        <v>115</v>
      </c>
      <c r="T1526" s="5">
        <v>0.0</v>
      </c>
      <c r="U1526" s="5" t="s">
        <v>52</v>
      </c>
      <c r="V1526" s="5" t="s">
        <v>13886</v>
      </c>
      <c r="W1526" s="5" t="s">
        <v>71</v>
      </c>
      <c r="X1526" s="5" t="s">
        <v>52</v>
      </c>
      <c r="Y1526" s="5" t="s">
        <v>9259</v>
      </c>
      <c r="Z1526" s="5" t="s">
        <v>13887</v>
      </c>
      <c r="AA1526" s="5" t="s">
        <v>162</v>
      </c>
      <c r="AB1526" s="5" t="s">
        <v>52</v>
      </c>
      <c r="AC1526" s="5" t="s">
        <v>181</v>
      </c>
      <c r="AD1526" s="5" t="s">
        <v>182</v>
      </c>
      <c r="AE1526" s="5" t="s">
        <v>183</v>
      </c>
      <c r="AF1526" s="5" t="s">
        <v>52</v>
      </c>
      <c r="AG1526" s="5" t="s">
        <v>52</v>
      </c>
      <c r="AH1526" s="5" t="s">
        <v>184</v>
      </c>
      <c r="AI1526" s="5" t="s">
        <v>13879</v>
      </c>
      <c r="AJ1526" s="5" t="s">
        <v>13882</v>
      </c>
      <c r="AK1526" s="5" t="s">
        <v>5545</v>
      </c>
    </row>
    <row r="1527" ht="15.75" customHeight="1">
      <c r="A1527" s="5" t="s">
        <v>13878</v>
      </c>
      <c r="B1527" s="5" t="s">
        <v>13888</v>
      </c>
      <c r="C1527" s="5" t="s">
        <v>13889</v>
      </c>
      <c r="D1527" s="6">
        <v>43539.0</v>
      </c>
      <c r="E1527" s="5">
        <v>95920.0</v>
      </c>
      <c r="F1527" s="5">
        <v>43600.0</v>
      </c>
      <c r="G1527" s="5" t="s">
        <v>107</v>
      </c>
      <c r="H1527" s="5" t="s">
        <v>189</v>
      </c>
      <c r="I1527" s="5" t="s">
        <v>13881</v>
      </c>
      <c r="J1527" s="5" t="s">
        <v>109</v>
      </c>
      <c r="K1527" s="5" t="s">
        <v>2507</v>
      </c>
      <c r="L1527" s="5" t="s">
        <v>13890</v>
      </c>
      <c r="M1527" s="5" t="s">
        <v>13891</v>
      </c>
      <c r="N1527" s="5">
        <v>77012.0</v>
      </c>
      <c r="O1527" s="5">
        <v>2.0</v>
      </c>
      <c r="P1527" s="5" t="s">
        <v>13884</v>
      </c>
      <c r="Q1527" s="5" t="s">
        <v>13885</v>
      </c>
      <c r="R1527" s="5">
        <v>2.0</v>
      </c>
      <c r="S1527" s="5" t="s">
        <v>115</v>
      </c>
      <c r="T1527" s="5">
        <v>0.0</v>
      </c>
      <c r="U1527" s="5" t="s">
        <v>52</v>
      </c>
      <c r="V1527" s="5" t="s">
        <v>13892</v>
      </c>
      <c r="W1527" s="5" t="s">
        <v>55</v>
      </c>
      <c r="X1527" s="5" t="s">
        <v>13886</v>
      </c>
      <c r="Y1527" s="5" t="s">
        <v>9259</v>
      </c>
      <c r="Z1527" s="5" t="s">
        <v>13887</v>
      </c>
      <c r="AA1527" s="5" t="s">
        <v>162</v>
      </c>
      <c r="AB1527" s="5" t="s">
        <v>52</v>
      </c>
      <c r="AC1527" s="5" t="s">
        <v>181</v>
      </c>
      <c r="AD1527" s="5" t="s">
        <v>182</v>
      </c>
      <c r="AE1527" s="5" t="s">
        <v>183</v>
      </c>
      <c r="AF1527" s="5" t="s">
        <v>52</v>
      </c>
      <c r="AG1527" s="5" t="s">
        <v>52</v>
      </c>
      <c r="AH1527" s="5" t="s">
        <v>184</v>
      </c>
      <c r="AI1527" s="5" t="s">
        <v>102</v>
      </c>
      <c r="AJ1527" s="5" t="s">
        <v>102</v>
      </c>
      <c r="AK1527" s="5" t="s">
        <v>5545</v>
      </c>
    </row>
    <row r="1528" ht="15.75" customHeight="1">
      <c r="A1528" s="5" t="s">
        <v>13893</v>
      </c>
      <c r="B1528" s="5" t="s">
        <v>3552</v>
      </c>
      <c r="C1528" s="5" t="s">
        <v>1407</v>
      </c>
      <c r="D1528" s="6">
        <v>43534.0</v>
      </c>
      <c r="E1528" s="5">
        <v>52897.0</v>
      </c>
      <c r="F1528" s="5">
        <v>24044.0</v>
      </c>
      <c r="G1528" s="5" t="s">
        <v>170</v>
      </c>
      <c r="H1528" s="5" t="s">
        <v>366</v>
      </c>
      <c r="I1528" s="5" t="s">
        <v>13894</v>
      </c>
      <c r="J1528" s="5" t="s">
        <v>170</v>
      </c>
      <c r="K1528" s="5" t="s">
        <v>207</v>
      </c>
      <c r="L1528" s="5" t="s">
        <v>13895</v>
      </c>
      <c r="M1528" s="5" t="s">
        <v>13896</v>
      </c>
      <c r="N1528" s="5">
        <v>33178.0</v>
      </c>
      <c r="O1528" s="5">
        <v>3.0</v>
      </c>
      <c r="P1528" s="5" t="s">
        <v>13897</v>
      </c>
      <c r="Q1528" s="5" t="s">
        <v>2229</v>
      </c>
      <c r="R1528" s="5">
        <v>251.0</v>
      </c>
      <c r="S1528" s="5" t="s">
        <v>115</v>
      </c>
      <c r="T1528" s="5">
        <v>1.0</v>
      </c>
      <c r="U1528" s="5" t="s">
        <v>70</v>
      </c>
      <c r="V1528" s="5" t="s">
        <v>13898</v>
      </c>
      <c r="W1528" s="5" t="s">
        <v>52</v>
      </c>
      <c r="X1528" s="5" t="s">
        <v>52</v>
      </c>
      <c r="Y1528" s="5" t="s">
        <v>13899</v>
      </c>
      <c r="Z1528" s="5" t="s">
        <v>13900</v>
      </c>
      <c r="AA1528" s="5" t="s">
        <v>119</v>
      </c>
      <c r="AB1528" s="5" t="s">
        <v>52</v>
      </c>
      <c r="AC1528" s="5" t="s">
        <v>398</v>
      </c>
      <c r="AD1528" s="5" t="s">
        <v>399</v>
      </c>
      <c r="AE1528" s="5" t="s">
        <v>400</v>
      </c>
      <c r="AF1528" s="5" t="s">
        <v>401</v>
      </c>
      <c r="AG1528" s="5">
        <v>23502.0</v>
      </c>
      <c r="AH1528" s="5" t="s">
        <v>402</v>
      </c>
      <c r="AI1528" s="5" t="s">
        <v>13901</v>
      </c>
      <c r="AJ1528" s="5" t="s">
        <v>13902</v>
      </c>
      <c r="AK1528" s="5" t="s">
        <v>502</v>
      </c>
    </row>
    <row r="1529" ht="15.75" customHeight="1">
      <c r="A1529" s="5" t="s">
        <v>13903</v>
      </c>
      <c r="B1529" s="5" t="s">
        <v>13270</v>
      </c>
      <c r="C1529" s="5" t="s">
        <v>204</v>
      </c>
      <c r="D1529" s="6">
        <v>43534.0</v>
      </c>
      <c r="E1529" s="5">
        <v>46200.0</v>
      </c>
      <c r="F1529" s="5">
        <v>21000.0</v>
      </c>
      <c r="G1529" s="5" t="s">
        <v>226</v>
      </c>
      <c r="H1529" s="5" t="s">
        <v>205</v>
      </c>
      <c r="I1529" s="5" t="s">
        <v>12630</v>
      </c>
      <c r="J1529" s="5" t="s">
        <v>228</v>
      </c>
      <c r="K1529" s="5" t="s">
        <v>13904</v>
      </c>
      <c r="L1529" s="5" t="s">
        <v>13271</v>
      </c>
      <c r="M1529" s="5" t="s">
        <v>13905</v>
      </c>
      <c r="N1529" s="5" t="s">
        <v>13273</v>
      </c>
      <c r="O1529" s="5">
        <v>1.0</v>
      </c>
      <c r="P1529" s="5" t="s">
        <v>13906</v>
      </c>
      <c r="Q1529" s="5">
        <v>4510.0</v>
      </c>
      <c r="R1529" s="5">
        <v>4026.0</v>
      </c>
      <c r="S1529" s="5" t="s">
        <v>115</v>
      </c>
      <c r="T1529" s="5">
        <v>0.0</v>
      </c>
      <c r="U1529" s="5" t="s">
        <v>52</v>
      </c>
      <c r="V1529" s="5" t="s">
        <v>13907</v>
      </c>
      <c r="W1529" s="5" t="s">
        <v>52</v>
      </c>
      <c r="X1529" s="5" t="s">
        <v>52</v>
      </c>
      <c r="Y1529" s="5" t="s">
        <v>13908</v>
      </c>
      <c r="Z1529" s="5" t="s">
        <v>13909</v>
      </c>
      <c r="AA1529" s="5" t="s">
        <v>59</v>
      </c>
      <c r="AB1529" s="5" t="s">
        <v>52</v>
      </c>
      <c r="AC1529" s="5" t="s">
        <v>181</v>
      </c>
      <c r="AD1529" s="5" t="s">
        <v>182</v>
      </c>
      <c r="AE1529" s="5" t="s">
        <v>183</v>
      </c>
      <c r="AF1529" s="5" t="s">
        <v>52</v>
      </c>
      <c r="AG1529" s="5" t="s">
        <v>52</v>
      </c>
      <c r="AH1529" s="5" t="s">
        <v>184</v>
      </c>
      <c r="AI1529" s="5" t="s">
        <v>13270</v>
      </c>
      <c r="AJ1529" s="5" t="s">
        <v>13271</v>
      </c>
      <c r="AK1529" s="5" t="s">
        <v>9795</v>
      </c>
    </row>
    <row r="1530" ht="15.75" customHeight="1">
      <c r="A1530" s="5" t="s">
        <v>13910</v>
      </c>
      <c r="B1530" s="5" t="s">
        <v>13911</v>
      </c>
      <c r="C1530" s="5" t="s">
        <v>13912</v>
      </c>
      <c r="D1530" s="6">
        <v>43534.0</v>
      </c>
      <c r="E1530" s="5">
        <v>37541.0</v>
      </c>
      <c r="F1530" s="5">
        <v>17064.0</v>
      </c>
      <c r="G1530" s="5" t="s">
        <v>2389</v>
      </c>
      <c r="H1530" s="5" t="s">
        <v>13913</v>
      </c>
      <c r="I1530" s="5" t="s">
        <v>1770</v>
      </c>
      <c r="J1530" s="5" t="s">
        <v>2391</v>
      </c>
      <c r="K1530" s="5" t="s">
        <v>13914</v>
      </c>
      <c r="L1530" s="5" t="s">
        <v>13915</v>
      </c>
      <c r="M1530" s="5" t="s">
        <v>13916</v>
      </c>
      <c r="N1530" s="5">
        <v>8037.0</v>
      </c>
      <c r="O1530" s="5">
        <v>1.0</v>
      </c>
      <c r="P1530" s="5" t="s">
        <v>13917</v>
      </c>
      <c r="Q1530" s="5">
        <v>4532.0</v>
      </c>
      <c r="R1530" s="5">
        <v>4403.0</v>
      </c>
      <c r="S1530" s="5" t="s">
        <v>92</v>
      </c>
      <c r="T1530" s="5">
        <v>60.0</v>
      </c>
      <c r="U1530" s="5" t="s">
        <v>93</v>
      </c>
      <c r="V1530" s="5" t="s">
        <v>13918</v>
      </c>
      <c r="W1530" s="5" t="s">
        <v>52</v>
      </c>
      <c r="X1530" s="5" t="s">
        <v>52</v>
      </c>
      <c r="Y1530" s="5" t="s">
        <v>13919</v>
      </c>
      <c r="Z1530" s="5" t="s">
        <v>13920</v>
      </c>
      <c r="AA1530" s="5" t="s">
        <v>235</v>
      </c>
      <c r="AB1530" s="5" t="s">
        <v>52</v>
      </c>
      <c r="AC1530" s="5" t="s">
        <v>216</v>
      </c>
      <c r="AD1530" s="5" t="s">
        <v>217</v>
      </c>
      <c r="AE1530" s="5" t="s">
        <v>218</v>
      </c>
      <c r="AF1530" s="5" t="s">
        <v>52</v>
      </c>
      <c r="AG1530" s="5" t="s">
        <v>52</v>
      </c>
      <c r="AH1530" s="5" t="s">
        <v>52</v>
      </c>
      <c r="AI1530" s="5" t="s">
        <v>6456</v>
      </c>
      <c r="AJ1530" s="5" t="s">
        <v>2098</v>
      </c>
      <c r="AK1530" s="5" t="s">
        <v>1770</v>
      </c>
    </row>
    <row r="1531" ht="15.75" customHeight="1">
      <c r="A1531" s="5" t="s">
        <v>13921</v>
      </c>
      <c r="B1531" s="5" t="s">
        <v>13922</v>
      </c>
      <c r="C1531" s="5" t="s">
        <v>13923</v>
      </c>
      <c r="D1531" s="6">
        <v>43533.0</v>
      </c>
      <c r="E1531" s="5">
        <v>132056.0</v>
      </c>
      <c r="F1531" s="5">
        <v>60025.0</v>
      </c>
      <c r="G1531" s="5" t="s">
        <v>13924</v>
      </c>
      <c r="H1531" s="5" t="s">
        <v>1792</v>
      </c>
      <c r="I1531" s="5" t="s">
        <v>13925</v>
      </c>
      <c r="J1531" s="5" t="s">
        <v>2442</v>
      </c>
      <c r="K1531" s="5" t="s">
        <v>1461</v>
      </c>
      <c r="L1531" s="5" t="s">
        <v>13926</v>
      </c>
      <c r="M1531" s="5" t="s">
        <v>13927</v>
      </c>
      <c r="N1531" s="5" t="s">
        <v>13928</v>
      </c>
      <c r="O1531" s="5">
        <v>3.0</v>
      </c>
      <c r="P1531" s="5" t="s">
        <v>13929</v>
      </c>
      <c r="Q1531" s="5" t="s">
        <v>1465</v>
      </c>
      <c r="R1531" s="5">
        <v>80.0</v>
      </c>
      <c r="S1531" s="5" t="s">
        <v>53</v>
      </c>
      <c r="T1531" s="5">
        <v>0.0</v>
      </c>
      <c r="U1531" s="5" t="s">
        <v>70</v>
      </c>
      <c r="V1531" s="5" t="s">
        <v>13930</v>
      </c>
      <c r="W1531" s="5" t="s">
        <v>71</v>
      </c>
      <c r="X1531" s="5" t="s">
        <v>52</v>
      </c>
      <c r="Y1531" s="5" t="s">
        <v>13931</v>
      </c>
      <c r="Z1531" s="5" t="s">
        <v>13932</v>
      </c>
      <c r="AA1531" s="5" t="s">
        <v>1426</v>
      </c>
      <c r="AB1531" s="5" t="s">
        <v>52</v>
      </c>
      <c r="AC1531" s="5" t="s">
        <v>72</v>
      </c>
      <c r="AD1531" s="5" t="s">
        <v>73</v>
      </c>
      <c r="AE1531" s="5" t="s">
        <v>74</v>
      </c>
      <c r="AF1531" s="5" t="s">
        <v>75</v>
      </c>
      <c r="AG1531" s="5" t="s">
        <v>76</v>
      </c>
      <c r="AH1531" s="5" t="s">
        <v>77</v>
      </c>
      <c r="AI1531" s="5" t="s">
        <v>13922</v>
      </c>
      <c r="AJ1531" s="5" t="s">
        <v>13933</v>
      </c>
      <c r="AK1531" s="5" t="s">
        <v>13934</v>
      </c>
    </row>
    <row r="1532" ht="15.75" customHeight="1">
      <c r="A1532" s="5" t="s">
        <v>13935</v>
      </c>
      <c r="B1532" s="5" t="s">
        <v>13936</v>
      </c>
      <c r="C1532" s="5" t="s">
        <v>5359</v>
      </c>
      <c r="D1532" s="6">
        <v>43530.0</v>
      </c>
      <c r="E1532" s="5">
        <v>39257.0</v>
      </c>
      <c r="F1532" s="5">
        <v>17844.0</v>
      </c>
      <c r="G1532" s="5" t="s">
        <v>870</v>
      </c>
      <c r="H1532" s="5" t="s">
        <v>45</v>
      </c>
      <c r="I1532" s="5" t="s">
        <v>3442</v>
      </c>
      <c r="J1532" s="5" t="s">
        <v>872</v>
      </c>
      <c r="K1532" s="5" t="s">
        <v>391</v>
      </c>
      <c r="L1532" s="5" t="s">
        <v>13937</v>
      </c>
      <c r="M1532" s="5" t="s">
        <v>13938</v>
      </c>
      <c r="N1532" s="5" t="s">
        <v>52</v>
      </c>
      <c r="O1532" s="5">
        <v>1.0</v>
      </c>
      <c r="P1532" s="5" t="s">
        <v>13939</v>
      </c>
      <c r="Q1532" s="5" t="s">
        <v>138</v>
      </c>
      <c r="R1532" s="5">
        <v>1197.0</v>
      </c>
      <c r="S1532" s="5" t="s">
        <v>92</v>
      </c>
      <c r="T1532" s="5">
        <v>0.0</v>
      </c>
      <c r="U1532" s="5" t="s">
        <v>70</v>
      </c>
      <c r="V1532" s="5" t="s">
        <v>13940</v>
      </c>
      <c r="W1532" s="5" t="s">
        <v>52</v>
      </c>
      <c r="X1532" s="5" t="s">
        <v>52</v>
      </c>
      <c r="Y1532" s="5" t="s">
        <v>13941</v>
      </c>
      <c r="Z1532" s="5" t="s">
        <v>13942</v>
      </c>
      <c r="AA1532" s="5" t="s">
        <v>260</v>
      </c>
      <c r="AB1532" s="5" t="s">
        <v>52</v>
      </c>
      <c r="AC1532" s="5" t="s">
        <v>72</v>
      </c>
      <c r="AD1532" s="5" t="s">
        <v>73</v>
      </c>
      <c r="AE1532" s="5" t="s">
        <v>74</v>
      </c>
      <c r="AF1532" s="5" t="s">
        <v>75</v>
      </c>
      <c r="AG1532" s="5" t="s">
        <v>76</v>
      </c>
      <c r="AH1532" s="5" t="s">
        <v>77</v>
      </c>
      <c r="AI1532" s="5" t="s">
        <v>12153</v>
      </c>
      <c r="AJ1532" s="5" t="s">
        <v>12154</v>
      </c>
      <c r="AK1532" s="5" t="s">
        <v>3211</v>
      </c>
    </row>
    <row r="1533" ht="15.75" customHeight="1">
      <c r="A1533" s="5" t="s">
        <v>13943</v>
      </c>
      <c r="B1533" s="5" t="s">
        <v>13944</v>
      </c>
      <c r="C1533" s="5" t="s">
        <v>13945</v>
      </c>
      <c r="D1533" s="6">
        <v>43527.0</v>
      </c>
      <c r="E1533" s="5">
        <v>973311.0</v>
      </c>
      <c r="F1533" s="5">
        <v>442414.0</v>
      </c>
      <c r="G1533" s="5" t="s">
        <v>148</v>
      </c>
      <c r="H1533" s="5" t="s">
        <v>205</v>
      </c>
      <c r="I1533" s="5" t="s">
        <v>13946</v>
      </c>
      <c r="J1533" s="5" t="s">
        <v>151</v>
      </c>
      <c r="K1533" s="5" t="s">
        <v>13947</v>
      </c>
      <c r="L1533" s="5" t="s">
        <v>13948</v>
      </c>
      <c r="M1533" s="5" t="s">
        <v>13949</v>
      </c>
      <c r="N1533" s="5" t="s">
        <v>52</v>
      </c>
      <c r="O1533" s="5">
        <v>18.0</v>
      </c>
      <c r="P1533" s="5" t="s">
        <v>13950</v>
      </c>
      <c r="Q1533" s="5" t="s">
        <v>13951</v>
      </c>
      <c r="R1533" s="5">
        <v>189.0</v>
      </c>
      <c r="S1533" s="5" t="s">
        <v>115</v>
      </c>
      <c r="T1533" s="5">
        <v>3.0</v>
      </c>
      <c r="U1533" s="5" t="s">
        <v>70</v>
      </c>
      <c r="V1533" s="5" t="s">
        <v>13952</v>
      </c>
      <c r="W1533" s="5" t="s">
        <v>52</v>
      </c>
      <c r="X1533" s="5" t="s">
        <v>52</v>
      </c>
      <c r="Y1533" s="5" t="s">
        <v>13953</v>
      </c>
      <c r="Z1533" s="5" t="s">
        <v>13954</v>
      </c>
      <c r="AA1533" s="5" t="s">
        <v>200</v>
      </c>
      <c r="AB1533" s="5" t="s">
        <v>52</v>
      </c>
      <c r="AC1533" s="5" t="s">
        <v>398</v>
      </c>
      <c r="AD1533" s="5" t="s">
        <v>399</v>
      </c>
      <c r="AE1533" s="5" t="s">
        <v>400</v>
      </c>
      <c r="AF1533" s="5" t="s">
        <v>401</v>
      </c>
      <c r="AG1533" s="5">
        <v>23502.0</v>
      </c>
      <c r="AH1533" s="5" t="s">
        <v>402</v>
      </c>
      <c r="AI1533" s="5" t="s">
        <v>13955</v>
      </c>
      <c r="AJ1533" s="5" t="s">
        <v>13956</v>
      </c>
      <c r="AK1533" s="5" t="s">
        <v>4683</v>
      </c>
    </row>
    <row r="1534" ht="15.75" customHeight="1">
      <c r="A1534" s="5" t="s">
        <v>13957</v>
      </c>
      <c r="B1534" s="5" t="s">
        <v>13944</v>
      </c>
      <c r="C1534" s="5" t="s">
        <v>13945</v>
      </c>
      <c r="D1534" s="6">
        <v>43527.0</v>
      </c>
      <c r="E1534" s="5">
        <v>483472.0</v>
      </c>
      <c r="F1534" s="5">
        <v>219760.0</v>
      </c>
      <c r="G1534" s="5" t="s">
        <v>148</v>
      </c>
      <c r="H1534" s="5" t="s">
        <v>205</v>
      </c>
      <c r="I1534" s="5" t="s">
        <v>13946</v>
      </c>
      <c r="J1534" s="5" t="s">
        <v>151</v>
      </c>
      <c r="K1534" s="5" t="s">
        <v>13958</v>
      </c>
      <c r="L1534" s="5" t="s">
        <v>13959</v>
      </c>
      <c r="M1534" s="5" t="s">
        <v>13960</v>
      </c>
      <c r="N1534" s="5">
        <v>739.0</v>
      </c>
      <c r="O1534" s="5">
        <v>9.0</v>
      </c>
      <c r="P1534" s="5" t="s">
        <v>13961</v>
      </c>
      <c r="Q1534" s="5" t="s">
        <v>13962</v>
      </c>
      <c r="R1534" s="5">
        <v>180.0</v>
      </c>
      <c r="S1534" s="5" t="s">
        <v>115</v>
      </c>
      <c r="T1534" s="5">
        <v>1.0</v>
      </c>
      <c r="U1534" s="5" t="s">
        <v>70</v>
      </c>
      <c r="V1534" s="5" t="s">
        <v>13963</v>
      </c>
      <c r="W1534" s="5" t="s">
        <v>52</v>
      </c>
      <c r="X1534" s="5" t="s">
        <v>52</v>
      </c>
      <c r="Y1534" s="5" t="s">
        <v>13953</v>
      </c>
      <c r="Z1534" s="5" t="s">
        <v>13964</v>
      </c>
      <c r="AA1534" s="5" t="s">
        <v>200</v>
      </c>
      <c r="AB1534" s="5" t="s">
        <v>52</v>
      </c>
      <c r="AC1534" s="5" t="s">
        <v>398</v>
      </c>
      <c r="AD1534" s="5" t="s">
        <v>399</v>
      </c>
      <c r="AE1534" s="5" t="s">
        <v>400</v>
      </c>
      <c r="AF1534" s="5" t="s">
        <v>401</v>
      </c>
      <c r="AG1534" s="5">
        <v>23502.0</v>
      </c>
      <c r="AH1534" s="5" t="s">
        <v>402</v>
      </c>
      <c r="AI1534" s="5" t="s">
        <v>13955</v>
      </c>
      <c r="AJ1534" s="5" t="s">
        <v>13965</v>
      </c>
      <c r="AK1534" s="5" t="s">
        <v>4683</v>
      </c>
    </row>
    <row r="1535" ht="15.75" customHeight="1">
      <c r="A1535" s="5" t="s">
        <v>13966</v>
      </c>
      <c r="B1535" s="5" t="s">
        <v>12480</v>
      </c>
      <c r="C1535" s="5" t="s">
        <v>12481</v>
      </c>
      <c r="D1535" s="6">
        <v>43525.0</v>
      </c>
      <c r="E1535" s="5">
        <v>6763.0</v>
      </c>
      <c r="F1535" s="5">
        <v>3074.0</v>
      </c>
      <c r="G1535" s="5" t="s">
        <v>719</v>
      </c>
      <c r="H1535" s="5" t="s">
        <v>149</v>
      </c>
      <c r="I1535" s="5" t="s">
        <v>6821</v>
      </c>
      <c r="J1535" s="5" t="s">
        <v>274</v>
      </c>
      <c r="K1535" s="5" t="s">
        <v>12483</v>
      </c>
      <c r="L1535" s="5" t="s">
        <v>12552</v>
      </c>
      <c r="M1535" s="5" t="s">
        <v>12485</v>
      </c>
      <c r="N1535" s="5">
        <v>10003.0</v>
      </c>
      <c r="O1535" s="5">
        <v>1.0</v>
      </c>
      <c r="P1535" s="5" t="s">
        <v>13967</v>
      </c>
      <c r="Q1535" s="5" t="s">
        <v>11204</v>
      </c>
      <c r="R1535" s="5">
        <v>555.0</v>
      </c>
      <c r="S1535" s="5" t="s">
        <v>69</v>
      </c>
      <c r="T1535" s="5">
        <v>0.0</v>
      </c>
      <c r="U1535" s="5" t="s">
        <v>52</v>
      </c>
      <c r="V1535" s="5" t="s">
        <v>13968</v>
      </c>
      <c r="W1535" s="5" t="s">
        <v>55</v>
      </c>
      <c r="X1535" s="5" t="s">
        <v>13969</v>
      </c>
      <c r="Y1535" s="5" t="s">
        <v>3334</v>
      </c>
      <c r="Z1535" s="5" t="s">
        <v>13970</v>
      </c>
      <c r="AA1535" s="5" t="s">
        <v>2743</v>
      </c>
      <c r="AB1535" s="5" t="s">
        <v>52</v>
      </c>
      <c r="AC1535" s="5" t="s">
        <v>12490</v>
      </c>
      <c r="AD1535" s="5" t="s">
        <v>12491</v>
      </c>
      <c r="AE1535" s="5" t="s">
        <v>52</v>
      </c>
      <c r="AF1535" s="5" t="s">
        <v>52</v>
      </c>
      <c r="AG1535" s="5" t="s">
        <v>52</v>
      </c>
      <c r="AH1535" s="5" t="s">
        <v>52</v>
      </c>
      <c r="AI1535" s="5" t="s">
        <v>12480</v>
      </c>
      <c r="AJ1535" s="5" t="s">
        <v>12552</v>
      </c>
      <c r="AK1535" s="5" t="s">
        <v>12492</v>
      </c>
    </row>
    <row r="1536" ht="15.75" customHeight="1">
      <c r="A1536" s="5" t="s">
        <v>13971</v>
      </c>
      <c r="B1536" s="5" t="s">
        <v>13972</v>
      </c>
      <c r="C1536" s="5" t="s">
        <v>1844</v>
      </c>
      <c r="D1536" s="6">
        <v>43525.0</v>
      </c>
      <c r="E1536" s="5">
        <v>105589.0</v>
      </c>
      <c r="F1536" s="5">
        <v>47995.0</v>
      </c>
      <c r="G1536" s="5" t="s">
        <v>1419</v>
      </c>
      <c r="H1536" s="5" t="s">
        <v>480</v>
      </c>
      <c r="I1536" s="5" t="s">
        <v>3925</v>
      </c>
      <c r="J1536" s="5" t="s">
        <v>256</v>
      </c>
      <c r="K1536" s="5" t="s">
        <v>4507</v>
      </c>
      <c r="L1536" s="5" t="s">
        <v>13973</v>
      </c>
      <c r="M1536" s="5" t="s">
        <v>13974</v>
      </c>
      <c r="N1536" s="5" t="s">
        <v>52</v>
      </c>
      <c r="O1536" s="5">
        <v>2.0</v>
      </c>
      <c r="P1536" s="5" t="s">
        <v>13975</v>
      </c>
      <c r="Q1536" s="5" t="s">
        <v>2195</v>
      </c>
      <c r="R1536" s="5">
        <v>177.0</v>
      </c>
      <c r="S1536" s="5" t="s">
        <v>115</v>
      </c>
      <c r="T1536" s="5">
        <v>0.0</v>
      </c>
      <c r="U1536" s="5" t="s">
        <v>52</v>
      </c>
      <c r="V1536" s="5" t="s">
        <v>13976</v>
      </c>
      <c r="W1536" s="5" t="s">
        <v>52</v>
      </c>
      <c r="X1536" s="5" t="s">
        <v>52</v>
      </c>
      <c r="Y1536" s="5" t="s">
        <v>4273</v>
      </c>
      <c r="Z1536" s="5" t="s">
        <v>13977</v>
      </c>
      <c r="AA1536" s="5" t="s">
        <v>260</v>
      </c>
      <c r="AB1536" s="5" t="s">
        <v>52</v>
      </c>
      <c r="AC1536" s="5" t="s">
        <v>181</v>
      </c>
      <c r="AD1536" s="5" t="s">
        <v>182</v>
      </c>
      <c r="AE1536" s="5" t="s">
        <v>183</v>
      </c>
      <c r="AF1536" s="5" t="s">
        <v>52</v>
      </c>
      <c r="AG1536" s="5" t="s">
        <v>52</v>
      </c>
      <c r="AH1536" s="5" t="s">
        <v>184</v>
      </c>
      <c r="AI1536" s="5" t="s">
        <v>13972</v>
      </c>
      <c r="AJ1536" s="5" t="s">
        <v>13973</v>
      </c>
      <c r="AK1536" s="5" t="s">
        <v>4648</v>
      </c>
    </row>
    <row r="1537" ht="15.75" customHeight="1">
      <c r="A1537" s="5" t="s">
        <v>13978</v>
      </c>
      <c r="B1537" s="5" t="s">
        <v>12458</v>
      </c>
      <c r="C1537" s="5" t="s">
        <v>9609</v>
      </c>
      <c r="D1537" s="6">
        <v>43524.0</v>
      </c>
      <c r="E1537" s="5">
        <v>1068823.0</v>
      </c>
      <c r="F1537" s="5">
        <v>485829.0</v>
      </c>
      <c r="G1537" s="5" t="s">
        <v>1419</v>
      </c>
      <c r="H1537" s="5" t="s">
        <v>480</v>
      </c>
      <c r="I1537" s="5" t="s">
        <v>13979</v>
      </c>
      <c r="J1537" s="5" t="s">
        <v>256</v>
      </c>
      <c r="K1537" s="5" t="s">
        <v>13980</v>
      </c>
      <c r="L1537" s="5" t="s">
        <v>13981</v>
      </c>
      <c r="M1537" s="5" t="s">
        <v>13982</v>
      </c>
      <c r="N1537" s="5" t="s">
        <v>13983</v>
      </c>
      <c r="O1537" s="5">
        <v>20.0</v>
      </c>
      <c r="P1537" s="5" t="s">
        <v>13984</v>
      </c>
      <c r="Q1537" s="5" t="s">
        <v>13985</v>
      </c>
      <c r="R1537" s="5">
        <v>110.0</v>
      </c>
      <c r="S1537" s="5" t="s">
        <v>115</v>
      </c>
      <c r="T1537" s="5">
        <v>0.0</v>
      </c>
      <c r="U1537" s="5" t="s">
        <v>70</v>
      </c>
      <c r="V1537" s="5" t="s">
        <v>13986</v>
      </c>
      <c r="W1537" s="5" t="s">
        <v>52</v>
      </c>
      <c r="X1537" s="5" t="s">
        <v>52</v>
      </c>
      <c r="Y1537" s="5" t="s">
        <v>13987</v>
      </c>
      <c r="Z1537" s="5" t="s">
        <v>13988</v>
      </c>
      <c r="AA1537" s="5" t="s">
        <v>604</v>
      </c>
      <c r="AB1537" s="5" t="s">
        <v>52</v>
      </c>
      <c r="AC1537" s="5" t="s">
        <v>72</v>
      </c>
      <c r="AD1537" s="5" t="s">
        <v>73</v>
      </c>
      <c r="AE1537" s="5" t="s">
        <v>74</v>
      </c>
      <c r="AF1537" s="5" t="s">
        <v>75</v>
      </c>
      <c r="AG1537" s="5" t="s">
        <v>76</v>
      </c>
      <c r="AH1537" s="5" t="s">
        <v>77</v>
      </c>
      <c r="AI1537" s="5" t="s">
        <v>13989</v>
      </c>
      <c r="AJ1537" s="5" t="s">
        <v>13990</v>
      </c>
      <c r="AK1537" s="5" t="s">
        <v>4069</v>
      </c>
    </row>
    <row r="1538" ht="15.75" customHeight="1">
      <c r="A1538" s="5" t="s">
        <v>13991</v>
      </c>
      <c r="B1538" s="5" t="s">
        <v>13992</v>
      </c>
      <c r="C1538" s="5" t="s">
        <v>13993</v>
      </c>
      <c r="D1538" s="6">
        <v>43522.0</v>
      </c>
      <c r="E1538" s="5">
        <v>9706.0</v>
      </c>
      <c r="F1538" s="5">
        <v>4412.0</v>
      </c>
      <c r="G1538" s="5" t="s">
        <v>2941</v>
      </c>
      <c r="H1538" s="5" t="s">
        <v>45</v>
      </c>
      <c r="I1538" s="5" t="s">
        <v>2020</v>
      </c>
      <c r="J1538" s="5" t="s">
        <v>424</v>
      </c>
      <c r="K1538" s="5" t="s">
        <v>391</v>
      </c>
      <c r="L1538" s="5" t="s">
        <v>13994</v>
      </c>
      <c r="M1538" s="5" t="s">
        <v>13995</v>
      </c>
      <c r="N1538" s="5">
        <v>8830.0</v>
      </c>
      <c r="O1538" s="5">
        <v>1.0</v>
      </c>
      <c r="P1538" s="5" t="s">
        <v>13996</v>
      </c>
      <c r="Q1538" s="5" t="s">
        <v>279</v>
      </c>
      <c r="R1538" s="5">
        <v>911.0</v>
      </c>
      <c r="S1538" s="5" t="s">
        <v>53</v>
      </c>
      <c r="T1538" s="5">
        <v>20.0</v>
      </c>
      <c r="U1538" s="5" t="s">
        <v>70</v>
      </c>
      <c r="V1538" s="5" t="s">
        <v>13997</v>
      </c>
      <c r="W1538" s="5" t="s">
        <v>71</v>
      </c>
      <c r="X1538" s="5" t="s">
        <v>52</v>
      </c>
      <c r="Y1538" s="5">
        <v>1902.0</v>
      </c>
      <c r="Z1538" s="5" t="s">
        <v>13998</v>
      </c>
      <c r="AA1538" s="5" t="s">
        <v>730</v>
      </c>
      <c r="AB1538" s="5" t="s">
        <v>52</v>
      </c>
      <c r="AC1538" s="5" t="s">
        <v>72</v>
      </c>
      <c r="AD1538" s="5" t="s">
        <v>73</v>
      </c>
      <c r="AE1538" s="5" t="s">
        <v>74</v>
      </c>
      <c r="AF1538" s="5" t="s">
        <v>75</v>
      </c>
      <c r="AG1538" s="5" t="s">
        <v>76</v>
      </c>
      <c r="AH1538" s="5" t="s">
        <v>77</v>
      </c>
      <c r="AI1538" s="5" t="s">
        <v>13992</v>
      </c>
      <c r="AJ1538" s="5" t="s">
        <v>13999</v>
      </c>
      <c r="AK1538" s="5" t="s">
        <v>14000</v>
      </c>
    </row>
    <row r="1539" ht="15.75" customHeight="1">
      <c r="A1539" s="5" t="s">
        <v>14001</v>
      </c>
      <c r="B1539" s="5" t="s">
        <v>14002</v>
      </c>
      <c r="C1539" s="5" t="s">
        <v>14003</v>
      </c>
      <c r="D1539" s="6">
        <v>43522.0</v>
      </c>
      <c r="E1539" s="5">
        <v>630828.0</v>
      </c>
      <c r="F1539" s="5">
        <v>286740.0</v>
      </c>
      <c r="G1539" s="5" t="s">
        <v>327</v>
      </c>
      <c r="H1539" s="5" t="s">
        <v>45</v>
      </c>
      <c r="I1539" s="5" t="s">
        <v>14004</v>
      </c>
      <c r="J1539" s="5" t="s">
        <v>191</v>
      </c>
      <c r="K1539" s="5" t="s">
        <v>7317</v>
      </c>
      <c r="L1539" s="5" t="s">
        <v>14005</v>
      </c>
      <c r="M1539" s="5" t="s">
        <v>14006</v>
      </c>
      <c r="N1539" s="5" t="s">
        <v>52</v>
      </c>
      <c r="O1539" s="5">
        <v>12.0</v>
      </c>
      <c r="P1539" s="5" t="s">
        <v>14007</v>
      </c>
      <c r="Q1539" s="5" t="s">
        <v>14008</v>
      </c>
      <c r="R1539" s="5">
        <v>113.0</v>
      </c>
      <c r="S1539" s="5" t="s">
        <v>374</v>
      </c>
      <c r="T1539" s="5">
        <v>231.0</v>
      </c>
      <c r="U1539" s="5" t="s">
        <v>93</v>
      </c>
      <c r="V1539" s="5" t="s">
        <v>14009</v>
      </c>
      <c r="W1539" s="5" t="s">
        <v>52</v>
      </c>
      <c r="X1539" s="5" t="s">
        <v>52</v>
      </c>
      <c r="Y1539" s="5" t="s">
        <v>14010</v>
      </c>
      <c r="Z1539" s="5" t="s">
        <v>14011</v>
      </c>
      <c r="AA1539" s="5" t="s">
        <v>235</v>
      </c>
      <c r="AB1539" s="5" t="s">
        <v>52</v>
      </c>
      <c r="AC1539" s="5" t="s">
        <v>11980</v>
      </c>
      <c r="AD1539" s="5" t="s">
        <v>11981</v>
      </c>
      <c r="AE1539" s="5" t="s">
        <v>218</v>
      </c>
      <c r="AF1539" s="5" t="s">
        <v>52</v>
      </c>
      <c r="AG1539" s="5" t="s">
        <v>11982</v>
      </c>
      <c r="AH1539" s="5" t="s">
        <v>11983</v>
      </c>
      <c r="AI1539" s="5" t="s">
        <v>14012</v>
      </c>
      <c r="AJ1539" s="5" t="s">
        <v>14013</v>
      </c>
      <c r="AK1539" s="5" t="s">
        <v>300</v>
      </c>
    </row>
    <row r="1540" ht="15.75" customHeight="1">
      <c r="A1540" s="5" t="s">
        <v>14014</v>
      </c>
      <c r="B1540" s="5" t="s">
        <v>14015</v>
      </c>
      <c r="C1540" s="5" t="s">
        <v>14016</v>
      </c>
      <c r="D1540" s="6">
        <v>43521.0</v>
      </c>
      <c r="E1540" s="5">
        <v>5522.0</v>
      </c>
      <c r="F1540" s="5">
        <v>2510.0</v>
      </c>
      <c r="G1540" s="5" t="s">
        <v>634</v>
      </c>
      <c r="H1540" s="5" t="s">
        <v>171</v>
      </c>
      <c r="I1540" s="5" t="s">
        <v>6417</v>
      </c>
      <c r="J1540" s="5" t="s">
        <v>274</v>
      </c>
      <c r="K1540" s="5" t="s">
        <v>14017</v>
      </c>
      <c r="L1540" s="5" t="s">
        <v>14018</v>
      </c>
      <c r="M1540" s="5" t="s">
        <v>14019</v>
      </c>
      <c r="N1540" s="5">
        <v>90031.0</v>
      </c>
      <c r="O1540" s="5">
        <v>1.0</v>
      </c>
      <c r="P1540" s="5" t="s">
        <v>14020</v>
      </c>
      <c r="Q1540" s="5" t="s">
        <v>4202</v>
      </c>
      <c r="R1540" s="5">
        <v>533.0</v>
      </c>
      <c r="S1540" s="5" t="s">
        <v>69</v>
      </c>
      <c r="T1540" s="5">
        <v>21.0</v>
      </c>
      <c r="U1540" s="5" t="s">
        <v>93</v>
      </c>
      <c r="V1540" s="5" t="s">
        <v>14021</v>
      </c>
      <c r="W1540" s="5" t="s">
        <v>52</v>
      </c>
      <c r="X1540" s="5" t="s">
        <v>52</v>
      </c>
      <c r="Y1540" s="5" t="s">
        <v>14022</v>
      </c>
      <c r="Z1540" s="5" t="s">
        <v>14023</v>
      </c>
      <c r="AA1540" s="5" t="s">
        <v>59</v>
      </c>
      <c r="AB1540" s="5" t="s">
        <v>52</v>
      </c>
      <c r="AC1540" s="5" t="s">
        <v>565</v>
      </c>
      <c r="AD1540" s="5" t="s">
        <v>566</v>
      </c>
      <c r="AE1540" s="5" t="s">
        <v>567</v>
      </c>
      <c r="AF1540" s="5" t="s">
        <v>52</v>
      </c>
      <c r="AG1540" s="5" t="s">
        <v>52</v>
      </c>
      <c r="AH1540" s="5" t="s">
        <v>568</v>
      </c>
      <c r="AI1540" s="5" t="s">
        <v>14024</v>
      </c>
      <c r="AJ1540" s="5" t="s">
        <v>14025</v>
      </c>
      <c r="AK1540" s="5" t="s">
        <v>2044</v>
      </c>
    </row>
    <row r="1541" ht="15.75" customHeight="1">
      <c r="A1541" s="5" t="s">
        <v>14026</v>
      </c>
      <c r="B1541" s="5" t="s">
        <v>14027</v>
      </c>
      <c r="C1541" s="5" t="s">
        <v>13945</v>
      </c>
      <c r="D1541" s="6">
        <v>43519.0</v>
      </c>
      <c r="E1541" s="5">
        <v>1135748.0</v>
      </c>
      <c r="F1541" s="5">
        <v>516249.0</v>
      </c>
      <c r="G1541" s="5" t="s">
        <v>148</v>
      </c>
      <c r="H1541" s="5" t="s">
        <v>205</v>
      </c>
      <c r="I1541" s="5" t="s">
        <v>14028</v>
      </c>
      <c r="J1541" s="5" t="s">
        <v>151</v>
      </c>
      <c r="K1541" s="5" t="s">
        <v>14029</v>
      </c>
      <c r="L1541" s="5" t="s">
        <v>14030</v>
      </c>
      <c r="M1541" s="5" t="s">
        <v>14031</v>
      </c>
      <c r="N1541" s="5">
        <v>739.0</v>
      </c>
      <c r="O1541" s="5">
        <v>21.0</v>
      </c>
      <c r="P1541" s="5" t="s">
        <v>14032</v>
      </c>
      <c r="Q1541" s="5" t="s">
        <v>14033</v>
      </c>
      <c r="R1541" s="5">
        <v>192.0</v>
      </c>
      <c r="S1541" s="5" t="s">
        <v>115</v>
      </c>
      <c r="T1541" s="5">
        <v>4.0</v>
      </c>
      <c r="U1541" s="5" t="s">
        <v>70</v>
      </c>
      <c r="V1541" s="5" t="s">
        <v>14034</v>
      </c>
      <c r="W1541" s="5" t="s">
        <v>52</v>
      </c>
      <c r="X1541" s="5" t="s">
        <v>52</v>
      </c>
      <c r="Y1541" s="5" t="s">
        <v>14035</v>
      </c>
      <c r="Z1541" s="5" t="s">
        <v>14036</v>
      </c>
      <c r="AA1541" s="5" t="s">
        <v>235</v>
      </c>
      <c r="AB1541" s="5" t="s">
        <v>52</v>
      </c>
      <c r="AC1541" s="5" t="s">
        <v>398</v>
      </c>
      <c r="AD1541" s="5" t="s">
        <v>399</v>
      </c>
      <c r="AE1541" s="5" t="s">
        <v>400</v>
      </c>
      <c r="AF1541" s="5" t="s">
        <v>401</v>
      </c>
      <c r="AG1541" s="5">
        <v>23502.0</v>
      </c>
      <c r="AH1541" s="5" t="s">
        <v>402</v>
      </c>
      <c r="AI1541" s="5" t="s">
        <v>14037</v>
      </c>
      <c r="AJ1541" s="5" t="s">
        <v>14038</v>
      </c>
      <c r="AK1541" s="5" t="s">
        <v>4683</v>
      </c>
    </row>
    <row r="1542" ht="15.75" customHeight="1">
      <c r="A1542" s="5" t="s">
        <v>14039</v>
      </c>
      <c r="B1542" s="5" t="s">
        <v>3483</v>
      </c>
      <c r="C1542" s="5" t="s">
        <v>3484</v>
      </c>
      <c r="D1542" s="6">
        <v>43518.0</v>
      </c>
      <c r="E1542" s="5">
        <v>200380.0</v>
      </c>
      <c r="F1542" s="5">
        <v>91082.0</v>
      </c>
      <c r="G1542" s="5" t="s">
        <v>1419</v>
      </c>
      <c r="H1542" s="5" t="s">
        <v>480</v>
      </c>
      <c r="I1542" s="5" t="s">
        <v>13651</v>
      </c>
      <c r="J1542" s="5" t="s">
        <v>256</v>
      </c>
      <c r="K1542" s="5" t="s">
        <v>4277</v>
      </c>
      <c r="L1542" s="5" t="s">
        <v>6197</v>
      </c>
      <c r="M1542" s="5" t="s">
        <v>3487</v>
      </c>
      <c r="N1542" s="5" t="s">
        <v>52</v>
      </c>
      <c r="O1542" s="5">
        <v>4.0</v>
      </c>
      <c r="P1542" s="5" t="s">
        <v>14040</v>
      </c>
      <c r="Q1542" s="5" t="s">
        <v>4280</v>
      </c>
      <c r="R1542" s="5">
        <v>199.0</v>
      </c>
      <c r="S1542" s="5" t="s">
        <v>1077</v>
      </c>
      <c r="T1542" s="5">
        <v>0.0</v>
      </c>
      <c r="U1542" s="5" t="s">
        <v>70</v>
      </c>
      <c r="V1542" s="5" t="s">
        <v>14041</v>
      </c>
      <c r="W1542" s="5" t="s">
        <v>52</v>
      </c>
      <c r="X1542" s="5" t="s">
        <v>52</v>
      </c>
      <c r="Y1542" s="5" t="s">
        <v>4204</v>
      </c>
      <c r="Z1542" s="5" t="s">
        <v>14042</v>
      </c>
      <c r="AA1542" s="5" t="s">
        <v>13655</v>
      </c>
      <c r="AB1542" s="5" t="s">
        <v>52</v>
      </c>
      <c r="AC1542" s="5" t="s">
        <v>5289</v>
      </c>
      <c r="AD1542" s="5" t="s">
        <v>5290</v>
      </c>
      <c r="AE1542" s="5" t="s">
        <v>5291</v>
      </c>
      <c r="AF1542" s="5" t="s">
        <v>52</v>
      </c>
      <c r="AG1542" s="5" t="s">
        <v>52</v>
      </c>
      <c r="AH1542" s="5" t="s">
        <v>52</v>
      </c>
      <c r="AI1542" s="5" t="s">
        <v>3483</v>
      </c>
      <c r="AJ1542" s="5" t="s">
        <v>6201</v>
      </c>
      <c r="AK1542" s="5" t="s">
        <v>3481</v>
      </c>
    </row>
    <row r="1543" ht="15.75" customHeight="1">
      <c r="A1543" s="5" t="s">
        <v>14043</v>
      </c>
      <c r="B1543" s="5" t="s">
        <v>9609</v>
      </c>
      <c r="C1543" s="5" t="s">
        <v>9609</v>
      </c>
      <c r="D1543" s="6">
        <v>43518.0</v>
      </c>
      <c r="E1543" s="5">
        <v>594748.0</v>
      </c>
      <c r="F1543" s="5">
        <v>270340.0</v>
      </c>
      <c r="G1543" s="5" t="s">
        <v>1419</v>
      </c>
      <c r="H1543" s="5" t="s">
        <v>480</v>
      </c>
      <c r="I1543" s="5" t="s">
        <v>13651</v>
      </c>
      <c r="J1543" s="5" t="s">
        <v>256</v>
      </c>
      <c r="K1543" s="5" t="s">
        <v>12703</v>
      </c>
      <c r="L1543" s="5" t="s">
        <v>14044</v>
      </c>
      <c r="M1543" s="5" t="s">
        <v>14044</v>
      </c>
      <c r="N1543" s="5" t="s">
        <v>52</v>
      </c>
      <c r="O1543" s="5">
        <v>11.0</v>
      </c>
      <c r="P1543" s="5" t="s">
        <v>14045</v>
      </c>
      <c r="Q1543" s="5" t="s">
        <v>14046</v>
      </c>
      <c r="R1543" s="5">
        <v>97.0</v>
      </c>
      <c r="S1543" s="5" t="s">
        <v>115</v>
      </c>
      <c r="T1543" s="5">
        <v>0.0</v>
      </c>
      <c r="U1543" s="5" t="s">
        <v>70</v>
      </c>
      <c r="V1543" s="5" t="s">
        <v>14047</v>
      </c>
      <c r="W1543" s="5" t="s">
        <v>52</v>
      </c>
      <c r="X1543" s="5" t="s">
        <v>52</v>
      </c>
      <c r="Y1543" s="5" t="s">
        <v>4204</v>
      </c>
      <c r="Z1543" s="5" t="s">
        <v>14048</v>
      </c>
      <c r="AA1543" s="5" t="s">
        <v>13655</v>
      </c>
      <c r="AB1543" s="5" t="s">
        <v>52</v>
      </c>
      <c r="AC1543" s="5" t="s">
        <v>5289</v>
      </c>
      <c r="AD1543" s="5" t="s">
        <v>5290</v>
      </c>
      <c r="AE1543" s="5" t="s">
        <v>5291</v>
      </c>
      <c r="AF1543" s="5" t="s">
        <v>52</v>
      </c>
      <c r="AG1543" s="5" t="s">
        <v>52</v>
      </c>
      <c r="AH1543" s="5" t="s">
        <v>52</v>
      </c>
      <c r="AI1543" s="5" t="s">
        <v>12468</v>
      </c>
      <c r="AJ1543" s="5" t="s">
        <v>14049</v>
      </c>
      <c r="AK1543" s="5" t="s">
        <v>10162</v>
      </c>
    </row>
    <row r="1544" ht="15.75" customHeight="1">
      <c r="A1544" s="5" t="s">
        <v>14050</v>
      </c>
      <c r="B1544" s="5" t="s">
        <v>14051</v>
      </c>
      <c r="C1544" s="5" t="s">
        <v>14052</v>
      </c>
      <c r="D1544" s="6">
        <v>43515.0</v>
      </c>
      <c r="E1544" s="5">
        <v>46376.0</v>
      </c>
      <c r="F1544" s="5">
        <v>21080.0</v>
      </c>
      <c r="G1544" s="5" t="s">
        <v>1321</v>
      </c>
      <c r="H1544" s="5" t="s">
        <v>2784</v>
      </c>
      <c r="I1544" s="5" t="s">
        <v>5612</v>
      </c>
      <c r="J1544" s="5" t="s">
        <v>1322</v>
      </c>
      <c r="K1544" s="5" t="s">
        <v>12178</v>
      </c>
      <c r="L1544" s="5" t="s">
        <v>14053</v>
      </c>
      <c r="M1544" s="5" t="s">
        <v>14054</v>
      </c>
      <c r="N1544" s="5">
        <v>94510.0</v>
      </c>
      <c r="O1544" s="5">
        <v>1.0</v>
      </c>
      <c r="P1544" s="5" t="s">
        <v>14055</v>
      </c>
      <c r="Q1544" s="5" t="s">
        <v>52</v>
      </c>
      <c r="R1544" s="5">
        <v>20.0</v>
      </c>
      <c r="S1544" s="5" t="s">
        <v>53</v>
      </c>
      <c r="T1544" s="5">
        <v>0.0</v>
      </c>
      <c r="U1544" s="5" t="s">
        <v>52</v>
      </c>
      <c r="V1544" s="5" t="s">
        <v>14056</v>
      </c>
      <c r="W1544" s="5" t="s">
        <v>55</v>
      </c>
      <c r="X1544" s="5" t="s">
        <v>14057</v>
      </c>
      <c r="Y1544" s="5" t="s">
        <v>14058</v>
      </c>
      <c r="Z1544" s="5">
        <v>1175147.0</v>
      </c>
      <c r="AA1544" s="5" t="s">
        <v>260</v>
      </c>
      <c r="AB1544" s="5" t="s">
        <v>52</v>
      </c>
      <c r="AC1544" s="5" t="s">
        <v>2042</v>
      </c>
      <c r="AD1544" s="5" t="s">
        <v>2043</v>
      </c>
      <c r="AE1544" s="5" t="s">
        <v>52</v>
      </c>
      <c r="AF1544" s="5" t="s">
        <v>52</v>
      </c>
      <c r="AG1544" s="5" t="s">
        <v>52</v>
      </c>
      <c r="AH1544" s="5" t="s">
        <v>52</v>
      </c>
      <c r="AI1544" s="5" t="s">
        <v>102</v>
      </c>
      <c r="AJ1544" s="5" t="s">
        <v>102</v>
      </c>
      <c r="AK1544" s="5" t="s">
        <v>14059</v>
      </c>
    </row>
    <row r="1545" ht="15.75" customHeight="1">
      <c r="A1545" s="5" t="s">
        <v>14060</v>
      </c>
      <c r="B1545" s="5" t="s">
        <v>14061</v>
      </c>
      <c r="C1545" s="5" t="s">
        <v>14062</v>
      </c>
      <c r="D1545" s="6">
        <v>43513.0</v>
      </c>
      <c r="E1545" s="5">
        <v>121524.0</v>
      </c>
      <c r="F1545" s="5">
        <v>55238.0</v>
      </c>
      <c r="G1545" s="5" t="s">
        <v>3378</v>
      </c>
      <c r="H1545" s="5" t="s">
        <v>45</v>
      </c>
      <c r="I1545" s="5" t="s">
        <v>14063</v>
      </c>
      <c r="J1545" s="5" t="s">
        <v>3378</v>
      </c>
      <c r="K1545" s="5" t="s">
        <v>1031</v>
      </c>
      <c r="L1545" s="5" t="s">
        <v>14064</v>
      </c>
      <c r="M1545" s="5" t="s">
        <v>14065</v>
      </c>
      <c r="N1545" s="5" t="s">
        <v>14066</v>
      </c>
      <c r="O1545" s="5">
        <v>5.0</v>
      </c>
      <c r="P1545" s="5" t="s">
        <v>14067</v>
      </c>
      <c r="Q1545" s="5" t="s">
        <v>1116</v>
      </c>
      <c r="R1545" s="5">
        <v>4403.0</v>
      </c>
      <c r="S1545" s="5" t="s">
        <v>115</v>
      </c>
      <c r="T1545" s="5">
        <v>3.0</v>
      </c>
      <c r="U1545" s="5" t="s">
        <v>70</v>
      </c>
      <c r="V1545" s="5" t="s">
        <v>14068</v>
      </c>
      <c r="W1545" s="5" t="s">
        <v>52</v>
      </c>
      <c r="X1545" s="5" t="s">
        <v>52</v>
      </c>
      <c r="Y1545" s="5" t="s">
        <v>14069</v>
      </c>
      <c r="Z1545" s="5" t="s">
        <v>14070</v>
      </c>
      <c r="AA1545" s="5" t="s">
        <v>119</v>
      </c>
      <c r="AB1545" s="5" t="s">
        <v>52</v>
      </c>
      <c r="AC1545" s="5" t="s">
        <v>398</v>
      </c>
      <c r="AD1545" s="5" t="s">
        <v>399</v>
      </c>
      <c r="AE1545" s="5" t="s">
        <v>400</v>
      </c>
      <c r="AF1545" s="5" t="s">
        <v>401</v>
      </c>
      <c r="AG1545" s="5">
        <v>23502.0</v>
      </c>
      <c r="AH1545" s="5" t="s">
        <v>402</v>
      </c>
      <c r="AI1545" s="5" t="s">
        <v>14071</v>
      </c>
      <c r="AJ1545" s="5" t="s">
        <v>14072</v>
      </c>
      <c r="AK1545" s="5" t="s">
        <v>11270</v>
      </c>
    </row>
    <row r="1546" ht="15.75" customHeight="1">
      <c r="A1546" s="5" t="s">
        <v>14073</v>
      </c>
      <c r="B1546" s="5" t="s">
        <v>1144</v>
      </c>
      <c r="C1546" s="5" t="s">
        <v>204</v>
      </c>
      <c r="D1546" s="6">
        <v>43513.0</v>
      </c>
      <c r="E1546" s="5">
        <v>47309.0</v>
      </c>
      <c r="F1546" s="5">
        <v>21504.0</v>
      </c>
      <c r="G1546" s="5" t="s">
        <v>226</v>
      </c>
      <c r="H1546" s="5" t="s">
        <v>205</v>
      </c>
      <c r="I1546" s="5" t="s">
        <v>9507</v>
      </c>
      <c r="J1546" s="5" t="s">
        <v>228</v>
      </c>
      <c r="K1546" s="5" t="s">
        <v>13904</v>
      </c>
      <c r="L1546" s="5" t="s">
        <v>14074</v>
      </c>
      <c r="M1546" s="5" t="s">
        <v>13905</v>
      </c>
      <c r="N1546" s="5" t="s">
        <v>9789</v>
      </c>
      <c r="O1546" s="5">
        <v>1.0</v>
      </c>
      <c r="P1546" s="5" t="s">
        <v>14075</v>
      </c>
      <c r="Q1546" s="5">
        <v>4510.0</v>
      </c>
      <c r="R1546" s="5">
        <v>840.0</v>
      </c>
      <c r="S1546" s="5" t="s">
        <v>115</v>
      </c>
      <c r="T1546" s="5">
        <v>0.0</v>
      </c>
      <c r="U1546" s="5" t="s">
        <v>52</v>
      </c>
      <c r="V1546" s="5" t="s">
        <v>14076</v>
      </c>
      <c r="W1546" s="5" t="s">
        <v>52</v>
      </c>
      <c r="X1546" s="5" t="s">
        <v>52</v>
      </c>
      <c r="Y1546" s="5" t="s">
        <v>14077</v>
      </c>
      <c r="Z1546" s="5" t="s">
        <v>14078</v>
      </c>
      <c r="AA1546" s="5" t="s">
        <v>235</v>
      </c>
      <c r="AB1546" s="5" t="s">
        <v>52</v>
      </c>
      <c r="AC1546" s="5" t="s">
        <v>181</v>
      </c>
      <c r="AD1546" s="5" t="s">
        <v>182</v>
      </c>
      <c r="AE1546" s="5" t="s">
        <v>183</v>
      </c>
      <c r="AF1546" s="5" t="s">
        <v>52</v>
      </c>
      <c r="AG1546" s="5" t="s">
        <v>52</v>
      </c>
      <c r="AH1546" s="5" t="s">
        <v>184</v>
      </c>
      <c r="AI1546" s="5" t="s">
        <v>1144</v>
      </c>
      <c r="AJ1546" s="5" t="s">
        <v>14074</v>
      </c>
      <c r="AK1546" s="5" t="s">
        <v>9795</v>
      </c>
    </row>
    <row r="1547" ht="15.75" customHeight="1">
      <c r="A1547" s="5" t="s">
        <v>14079</v>
      </c>
      <c r="B1547" s="5" t="s">
        <v>9479</v>
      </c>
      <c r="C1547" s="5" t="s">
        <v>12750</v>
      </c>
      <c r="D1547" s="6">
        <v>43512.0</v>
      </c>
      <c r="E1547" s="5">
        <v>2730.0</v>
      </c>
      <c r="F1547" s="5">
        <v>1241.0</v>
      </c>
      <c r="G1547" s="5" t="s">
        <v>479</v>
      </c>
      <c r="H1547" s="5" t="s">
        <v>272</v>
      </c>
      <c r="I1547" s="5" t="s">
        <v>10278</v>
      </c>
      <c r="J1547" s="5" t="s">
        <v>274</v>
      </c>
      <c r="K1547" s="5" t="s">
        <v>9481</v>
      </c>
      <c r="L1547" s="5" t="s">
        <v>12751</v>
      </c>
      <c r="M1547" s="5" t="s">
        <v>12752</v>
      </c>
      <c r="N1547" s="5">
        <v>90723.0</v>
      </c>
      <c r="O1547" s="5">
        <v>1.0</v>
      </c>
      <c r="P1547" s="5" t="s">
        <v>14080</v>
      </c>
      <c r="Q1547" s="5" t="s">
        <v>3516</v>
      </c>
      <c r="R1547" s="5">
        <v>112.0</v>
      </c>
      <c r="S1547" s="5" t="s">
        <v>69</v>
      </c>
      <c r="T1547" s="5">
        <v>0.0</v>
      </c>
      <c r="U1547" s="5" t="s">
        <v>52</v>
      </c>
      <c r="V1547" s="5" t="s">
        <v>14081</v>
      </c>
      <c r="W1547" s="5" t="s">
        <v>55</v>
      </c>
      <c r="X1547" s="5" t="s">
        <v>14082</v>
      </c>
      <c r="Y1547" s="5">
        <v>1901.0</v>
      </c>
      <c r="Z1547" s="5" t="s">
        <v>14083</v>
      </c>
      <c r="AA1547" s="5" t="s">
        <v>260</v>
      </c>
      <c r="AB1547" s="5" t="s">
        <v>52</v>
      </c>
      <c r="AC1547" s="5" t="s">
        <v>3225</v>
      </c>
      <c r="AD1547" s="5" t="s">
        <v>3226</v>
      </c>
      <c r="AE1547" s="5" t="s">
        <v>3227</v>
      </c>
      <c r="AF1547" s="5" t="s">
        <v>52</v>
      </c>
      <c r="AG1547" s="5" t="s">
        <v>52</v>
      </c>
      <c r="AH1547" s="5" t="s">
        <v>3228</v>
      </c>
      <c r="AI1547" s="5" t="s">
        <v>9479</v>
      </c>
      <c r="AJ1547" s="5" t="s">
        <v>12751</v>
      </c>
      <c r="AK1547" s="5" t="s">
        <v>404</v>
      </c>
    </row>
    <row r="1548" ht="15.75" customHeight="1">
      <c r="A1548" s="5" t="s">
        <v>14084</v>
      </c>
      <c r="B1548" s="5" t="s">
        <v>14085</v>
      </c>
      <c r="C1548" s="5" t="s">
        <v>3529</v>
      </c>
      <c r="D1548" s="6">
        <v>43511.0</v>
      </c>
      <c r="E1548" s="5">
        <v>160523.0</v>
      </c>
      <c r="F1548" s="5">
        <v>72965.0</v>
      </c>
      <c r="G1548" s="5" t="s">
        <v>1419</v>
      </c>
      <c r="H1548" s="5" t="s">
        <v>480</v>
      </c>
      <c r="I1548" s="5" t="s">
        <v>6992</v>
      </c>
      <c r="J1548" s="5" t="s">
        <v>256</v>
      </c>
      <c r="K1548" s="5" t="s">
        <v>14086</v>
      </c>
      <c r="L1548" s="5" t="s">
        <v>14087</v>
      </c>
      <c r="M1548" s="5" t="s">
        <v>14088</v>
      </c>
      <c r="N1548" s="5" t="s">
        <v>52</v>
      </c>
      <c r="O1548" s="5">
        <v>3.0</v>
      </c>
      <c r="P1548" s="5" t="s">
        <v>14089</v>
      </c>
      <c r="Q1548" s="5" t="s">
        <v>2662</v>
      </c>
      <c r="R1548" s="5">
        <v>246.0</v>
      </c>
      <c r="S1548" s="5" t="s">
        <v>115</v>
      </c>
      <c r="T1548" s="5">
        <v>0.0</v>
      </c>
      <c r="U1548" s="5" t="s">
        <v>52</v>
      </c>
      <c r="V1548" s="5" t="s">
        <v>14090</v>
      </c>
      <c r="W1548" s="5" t="s">
        <v>52</v>
      </c>
      <c r="X1548" s="5" t="s">
        <v>52</v>
      </c>
      <c r="Y1548" s="5" t="s">
        <v>3614</v>
      </c>
      <c r="Z1548" s="5" t="s">
        <v>14091</v>
      </c>
      <c r="AA1548" s="5" t="s">
        <v>119</v>
      </c>
      <c r="AB1548" s="5" t="s">
        <v>52</v>
      </c>
      <c r="AC1548" s="5" t="s">
        <v>181</v>
      </c>
      <c r="AD1548" s="5" t="s">
        <v>182</v>
      </c>
      <c r="AE1548" s="5" t="s">
        <v>183</v>
      </c>
      <c r="AF1548" s="5" t="s">
        <v>52</v>
      </c>
      <c r="AG1548" s="5" t="s">
        <v>52</v>
      </c>
      <c r="AH1548" s="5" t="s">
        <v>184</v>
      </c>
      <c r="AI1548" s="5" t="s">
        <v>14085</v>
      </c>
      <c r="AJ1548" s="5" t="s">
        <v>14087</v>
      </c>
      <c r="AK1548" s="5" t="s">
        <v>4648</v>
      </c>
    </row>
    <row r="1549" ht="15.75" customHeight="1">
      <c r="A1549" s="5" t="s">
        <v>14092</v>
      </c>
      <c r="B1549" s="5" t="s">
        <v>5603</v>
      </c>
      <c r="C1549" s="5" t="s">
        <v>5603</v>
      </c>
      <c r="D1549" s="6">
        <v>43511.0</v>
      </c>
      <c r="E1549" s="5">
        <v>227702.0</v>
      </c>
      <c r="F1549" s="5">
        <v>103501.0</v>
      </c>
      <c r="G1549" s="5" t="s">
        <v>1419</v>
      </c>
      <c r="H1549" s="5" t="s">
        <v>480</v>
      </c>
      <c r="I1549" s="5" t="s">
        <v>6992</v>
      </c>
      <c r="J1549" s="5" t="s">
        <v>256</v>
      </c>
      <c r="K1549" s="5" t="s">
        <v>4277</v>
      </c>
      <c r="L1549" s="5" t="s">
        <v>14093</v>
      </c>
      <c r="M1549" s="5" t="s">
        <v>14093</v>
      </c>
      <c r="N1549" s="5" t="s">
        <v>52</v>
      </c>
      <c r="O1549" s="5">
        <v>4.0</v>
      </c>
      <c r="P1549" s="5" t="s">
        <v>14094</v>
      </c>
      <c r="Q1549" s="5" t="s">
        <v>4280</v>
      </c>
      <c r="R1549" s="5">
        <v>227.0</v>
      </c>
      <c r="S1549" s="5" t="s">
        <v>1077</v>
      </c>
      <c r="T1549" s="5">
        <v>0.0</v>
      </c>
      <c r="U1549" s="5" t="s">
        <v>70</v>
      </c>
      <c r="V1549" s="5" t="s">
        <v>14095</v>
      </c>
      <c r="W1549" s="5" t="s">
        <v>52</v>
      </c>
      <c r="X1549" s="5" t="s">
        <v>52</v>
      </c>
      <c r="Y1549" s="5" t="s">
        <v>3614</v>
      </c>
      <c r="Z1549" s="5" t="s">
        <v>14096</v>
      </c>
      <c r="AA1549" s="5" t="s">
        <v>119</v>
      </c>
      <c r="AB1549" s="5" t="s">
        <v>52</v>
      </c>
      <c r="AC1549" s="5" t="s">
        <v>5289</v>
      </c>
      <c r="AD1549" s="5" t="s">
        <v>5290</v>
      </c>
      <c r="AE1549" s="5" t="s">
        <v>5291</v>
      </c>
      <c r="AF1549" s="5" t="s">
        <v>52</v>
      </c>
      <c r="AG1549" s="5" t="s">
        <v>52</v>
      </c>
      <c r="AH1549" s="5" t="s">
        <v>52</v>
      </c>
      <c r="AI1549" s="5" t="s">
        <v>7256</v>
      </c>
      <c r="AJ1549" s="5" t="s">
        <v>14097</v>
      </c>
      <c r="AK1549" s="5" t="s">
        <v>3481</v>
      </c>
    </row>
    <row r="1550" ht="15.75" customHeight="1">
      <c r="A1550" s="5" t="s">
        <v>14098</v>
      </c>
      <c r="B1550" s="5" t="s">
        <v>14099</v>
      </c>
      <c r="C1550" s="5" t="s">
        <v>14100</v>
      </c>
      <c r="D1550" s="6">
        <v>43510.0</v>
      </c>
      <c r="E1550" s="5">
        <v>30468.0</v>
      </c>
      <c r="F1550" s="5">
        <v>13849.0</v>
      </c>
      <c r="G1550" s="5" t="s">
        <v>3378</v>
      </c>
      <c r="H1550" s="5" t="s">
        <v>171</v>
      </c>
      <c r="I1550" s="5" t="s">
        <v>14101</v>
      </c>
      <c r="J1550" s="5" t="s">
        <v>3378</v>
      </c>
      <c r="K1550" s="5" t="s">
        <v>14102</v>
      </c>
      <c r="L1550" s="5" t="s">
        <v>14103</v>
      </c>
      <c r="M1550" s="5" t="s">
        <v>14104</v>
      </c>
      <c r="N1550" s="5">
        <v>34471.0</v>
      </c>
      <c r="O1550" s="5">
        <v>1.0</v>
      </c>
      <c r="P1550" s="5" t="s">
        <v>14105</v>
      </c>
      <c r="Q1550" s="5">
        <v>4500.0</v>
      </c>
      <c r="R1550" s="5">
        <v>1098.0</v>
      </c>
      <c r="S1550" s="5" t="s">
        <v>115</v>
      </c>
      <c r="T1550" s="5">
        <v>0.0</v>
      </c>
      <c r="U1550" s="5" t="s">
        <v>70</v>
      </c>
      <c r="V1550" s="5" t="s">
        <v>14106</v>
      </c>
      <c r="W1550" s="5" t="s">
        <v>52</v>
      </c>
      <c r="X1550" s="5" t="s">
        <v>52</v>
      </c>
      <c r="Y1550" s="5" t="s">
        <v>14107</v>
      </c>
      <c r="Z1550" s="5" t="s">
        <v>14108</v>
      </c>
      <c r="AA1550" s="5" t="s">
        <v>119</v>
      </c>
      <c r="AB1550" s="5" t="s">
        <v>52</v>
      </c>
      <c r="AC1550" s="5" t="s">
        <v>398</v>
      </c>
      <c r="AD1550" s="5" t="s">
        <v>399</v>
      </c>
      <c r="AE1550" s="5" t="s">
        <v>400</v>
      </c>
      <c r="AF1550" s="5" t="s">
        <v>401</v>
      </c>
      <c r="AG1550" s="5">
        <v>23502.0</v>
      </c>
      <c r="AH1550" s="5" t="s">
        <v>402</v>
      </c>
      <c r="AI1550" s="5" t="s">
        <v>14109</v>
      </c>
      <c r="AJ1550" s="5" t="s">
        <v>14110</v>
      </c>
      <c r="AK1550" s="5" t="s">
        <v>14111</v>
      </c>
    </row>
    <row r="1551" ht="15.75" customHeight="1">
      <c r="A1551" s="5" t="s">
        <v>14112</v>
      </c>
      <c r="B1551" s="5" t="s">
        <v>14113</v>
      </c>
      <c r="C1551" s="5" t="s">
        <v>14114</v>
      </c>
      <c r="D1551" s="6">
        <v>43507.0</v>
      </c>
      <c r="E1551" s="5">
        <v>39147.0</v>
      </c>
      <c r="F1551" s="5">
        <v>17794.0</v>
      </c>
      <c r="G1551" s="5" t="s">
        <v>963</v>
      </c>
      <c r="H1551" s="5" t="s">
        <v>189</v>
      </c>
      <c r="I1551" s="5" t="s">
        <v>14115</v>
      </c>
      <c r="J1551" s="5" t="s">
        <v>965</v>
      </c>
      <c r="K1551" s="5" t="s">
        <v>14116</v>
      </c>
      <c r="L1551" s="5" t="s">
        <v>14117</v>
      </c>
      <c r="M1551" s="5" t="s">
        <v>14118</v>
      </c>
      <c r="N1551" s="5">
        <v>92614.0</v>
      </c>
      <c r="O1551" s="5">
        <v>1.0</v>
      </c>
      <c r="P1551" s="5" t="s">
        <v>14119</v>
      </c>
      <c r="Q1551" s="5" t="s">
        <v>244</v>
      </c>
      <c r="R1551" s="5">
        <v>24.0</v>
      </c>
      <c r="S1551" s="5" t="s">
        <v>53</v>
      </c>
      <c r="T1551" s="5">
        <v>22.0</v>
      </c>
      <c r="U1551" s="5" t="s">
        <v>70</v>
      </c>
      <c r="V1551" s="5" t="s">
        <v>14120</v>
      </c>
      <c r="W1551" s="5" t="s">
        <v>71</v>
      </c>
      <c r="X1551" s="5" t="s">
        <v>52</v>
      </c>
      <c r="Y1551" s="5" t="s">
        <v>14121</v>
      </c>
      <c r="Z1551" s="5" t="s">
        <v>14122</v>
      </c>
      <c r="AA1551" s="5" t="s">
        <v>260</v>
      </c>
      <c r="AB1551" s="5" t="s">
        <v>52</v>
      </c>
      <c r="AC1551" s="5" t="s">
        <v>72</v>
      </c>
      <c r="AD1551" s="5" t="s">
        <v>73</v>
      </c>
      <c r="AE1551" s="5" t="s">
        <v>74</v>
      </c>
      <c r="AF1551" s="5" t="s">
        <v>75</v>
      </c>
      <c r="AG1551" s="5" t="s">
        <v>76</v>
      </c>
      <c r="AH1551" s="5" t="s">
        <v>77</v>
      </c>
      <c r="AI1551" s="5" t="s">
        <v>14123</v>
      </c>
      <c r="AJ1551" s="5" t="s">
        <v>14124</v>
      </c>
      <c r="AK1551" s="5" t="s">
        <v>2594</v>
      </c>
    </row>
    <row r="1552" ht="15.75" customHeight="1">
      <c r="A1552" s="5" t="s">
        <v>14125</v>
      </c>
      <c r="B1552" s="5" t="s">
        <v>14027</v>
      </c>
      <c r="C1552" s="5" t="s">
        <v>13945</v>
      </c>
      <c r="D1552" s="6">
        <v>43504.0</v>
      </c>
      <c r="E1552" s="5">
        <v>1135374.0</v>
      </c>
      <c r="F1552" s="5">
        <v>516079.0</v>
      </c>
      <c r="G1552" s="5" t="s">
        <v>148</v>
      </c>
      <c r="H1552" s="5" t="s">
        <v>205</v>
      </c>
      <c r="I1552" s="5" t="s">
        <v>14126</v>
      </c>
      <c r="J1552" s="5" t="s">
        <v>151</v>
      </c>
      <c r="K1552" s="5" t="s">
        <v>14127</v>
      </c>
      <c r="L1552" s="5" t="s">
        <v>14128</v>
      </c>
      <c r="M1552" s="5" t="s">
        <v>14129</v>
      </c>
      <c r="N1552" s="5">
        <v>739.0</v>
      </c>
      <c r="O1552" s="5">
        <v>21.0</v>
      </c>
      <c r="P1552" s="5" t="s">
        <v>14130</v>
      </c>
      <c r="Q1552" s="5" t="s">
        <v>14033</v>
      </c>
      <c r="R1552" s="5">
        <v>192.0</v>
      </c>
      <c r="S1552" s="5" t="s">
        <v>115</v>
      </c>
      <c r="T1552" s="5">
        <v>4.0</v>
      </c>
      <c r="U1552" s="5" t="s">
        <v>70</v>
      </c>
      <c r="V1552" s="5" t="s">
        <v>14131</v>
      </c>
      <c r="W1552" s="5" t="s">
        <v>52</v>
      </c>
      <c r="X1552" s="5" t="s">
        <v>52</v>
      </c>
      <c r="Y1552" s="5" t="s">
        <v>14132</v>
      </c>
      <c r="Z1552" s="5" t="s">
        <v>14133</v>
      </c>
      <c r="AA1552" s="5" t="s">
        <v>200</v>
      </c>
      <c r="AB1552" s="5" t="s">
        <v>52</v>
      </c>
      <c r="AC1552" s="5" t="s">
        <v>398</v>
      </c>
      <c r="AD1552" s="5" t="s">
        <v>399</v>
      </c>
      <c r="AE1552" s="5" t="s">
        <v>400</v>
      </c>
      <c r="AF1552" s="5" t="s">
        <v>401</v>
      </c>
      <c r="AG1552" s="5">
        <v>23502.0</v>
      </c>
      <c r="AH1552" s="5" t="s">
        <v>402</v>
      </c>
      <c r="AI1552" s="5" t="s">
        <v>14037</v>
      </c>
      <c r="AJ1552" s="5" t="s">
        <v>14038</v>
      </c>
      <c r="AK1552" s="5" t="s">
        <v>4683</v>
      </c>
    </row>
    <row r="1553" ht="15.75" customHeight="1">
      <c r="A1553" s="5" t="s">
        <v>14134</v>
      </c>
      <c r="B1553" s="5" t="s">
        <v>14027</v>
      </c>
      <c r="C1553" s="5" t="s">
        <v>13945</v>
      </c>
      <c r="D1553" s="6">
        <v>43497.0</v>
      </c>
      <c r="E1553" s="5">
        <v>1242597.0</v>
      </c>
      <c r="F1553" s="5">
        <v>564817.0</v>
      </c>
      <c r="G1553" s="5" t="s">
        <v>148</v>
      </c>
      <c r="H1553" s="5" t="s">
        <v>205</v>
      </c>
      <c r="I1553" s="5" t="s">
        <v>12909</v>
      </c>
      <c r="J1553" s="5" t="s">
        <v>151</v>
      </c>
      <c r="K1553" s="5" t="s">
        <v>14135</v>
      </c>
      <c r="L1553" s="5" t="s">
        <v>14030</v>
      </c>
      <c r="M1553" s="5" t="s">
        <v>14136</v>
      </c>
      <c r="N1553" s="5">
        <v>739.0</v>
      </c>
      <c r="O1553" s="5">
        <v>23.0</v>
      </c>
      <c r="P1553" s="5" t="s">
        <v>14137</v>
      </c>
      <c r="Q1553" s="5" t="s">
        <v>14138</v>
      </c>
      <c r="R1553" s="5">
        <v>251.0</v>
      </c>
      <c r="S1553" s="5" t="s">
        <v>115</v>
      </c>
      <c r="T1553" s="5">
        <v>4.0</v>
      </c>
      <c r="U1553" s="5" t="s">
        <v>70</v>
      </c>
      <c r="V1553" s="5" t="s">
        <v>14139</v>
      </c>
      <c r="W1553" s="5" t="s">
        <v>52</v>
      </c>
      <c r="X1553" s="5" t="s">
        <v>52</v>
      </c>
      <c r="Y1553" s="5" t="s">
        <v>14140</v>
      </c>
      <c r="Z1553" s="5" t="s">
        <v>14141</v>
      </c>
      <c r="AA1553" s="5" t="s">
        <v>1177</v>
      </c>
      <c r="AB1553" s="5" t="s">
        <v>52</v>
      </c>
      <c r="AC1553" s="5" t="s">
        <v>398</v>
      </c>
      <c r="AD1553" s="5" t="s">
        <v>399</v>
      </c>
      <c r="AE1553" s="5" t="s">
        <v>400</v>
      </c>
      <c r="AF1553" s="5" t="s">
        <v>401</v>
      </c>
      <c r="AG1553" s="5">
        <v>23502.0</v>
      </c>
      <c r="AH1553" s="5" t="s">
        <v>402</v>
      </c>
      <c r="AI1553" s="5" t="s">
        <v>14037</v>
      </c>
      <c r="AJ1553" s="5" t="s">
        <v>14038</v>
      </c>
      <c r="AK1553" s="5" t="s">
        <v>4683</v>
      </c>
    </row>
    <row r="1554" ht="15.75" customHeight="1">
      <c r="A1554" s="5" t="s">
        <v>14142</v>
      </c>
      <c r="B1554" s="5" t="s">
        <v>14027</v>
      </c>
      <c r="C1554" s="5" t="s">
        <v>13945</v>
      </c>
      <c r="D1554" s="6">
        <v>43497.0</v>
      </c>
      <c r="E1554" s="5">
        <v>1242476.0</v>
      </c>
      <c r="F1554" s="5">
        <v>564762.0</v>
      </c>
      <c r="G1554" s="5" t="s">
        <v>148</v>
      </c>
      <c r="H1554" s="5" t="s">
        <v>205</v>
      </c>
      <c r="I1554" s="5" t="s">
        <v>12909</v>
      </c>
      <c r="J1554" s="5" t="s">
        <v>151</v>
      </c>
      <c r="K1554" s="5" t="s">
        <v>14143</v>
      </c>
      <c r="L1554" s="5" t="s">
        <v>14144</v>
      </c>
      <c r="M1554" s="5" t="s">
        <v>14031</v>
      </c>
      <c r="N1554" s="5">
        <v>739.0</v>
      </c>
      <c r="O1554" s="5">
        <v>23.0</v>
      </c>
      <c r="P1554" s="5" t="s">
        <v>14145</v>
      </c>
      <c r="Q1554" s="5" t="s">
        <v>14138</v>
      </c>
      <c r="R1554" s="5">
        <v>251.0</v>
      </c>
      <c r="S1554" s="5" t="s">
        <v>115</v>
      </c>
      <c r="T1554" s="5">
        <v>4.0</v>
      </c>
      <c r="U1554" s="5" t="s">
        <v>70</v>
      </c>
      <c r="V1554" s="5" t="s">
        <v>14146</v>
      </c>
      <c r="W1554" s="5" t="s">
        <v>52</v>
      </c>
      <c r="X1554" s="5" t="s">
        <v>52</v>
      </c>
      <c r="Y1554" s="5" t="s">
        <v>14140</v>
      </c>
      <c r="Z1554" s="5" t="s">
        <v>14147</v>
      </c>
      <c r="AA1554" s="5" t="s">
        <v>1177</v>
      </c>
      <c r="AB1554" s="5" t="s">
        <v>52</v>
      </c>
      <c r="AC1554" s="5" t="s">
        <v>398</v>
      </c>
      <c r="AD1554" s="5" t="s">
        <v>399</v>
      </c>
      <c r="AE1554" s="5" t="s">
        <v>400</v>
      </c>
      <c r="AF1554" s="5" t="s">
        <v>401</v>
      </c>
      <c r="AG1554" s="5">
        <v>23502.0</v>
      </c>
      <c r="AH1554" s="5" t="s">
        <v>402</v>
      </c>
      <c r="AI1554" s="5" t="s">
        <v>14037</v>
      </c>
      <c r="AJ1554" s="5" t="s">
        <v>14148</v>
      </c>
      <c r="AK1554" s="5" t="s">
        <v>4683</v>
      </c>
    </row>
    <row r="1555" ht="15.75" customHeight="1">
      <c r="A1555" s="5" t="s">
        <v>14149</v>
      </c>
      <c r="B1555" s="5" t="s">
        <v>14150</v>
      </c>
      <c r="C1555" s="5" t="s">
        <v>14151</v>
      </c>
      <c r="D1555" s="6">
        <v>43496.0</v>
      </c>
      <c r="E1555" s="5">
        <v>35860.0</v>
      </c>
      <c r="F1555" s="5">
        <v>16300.0</v>
      </c>
      <c r="G1555" s="5" t="s">
        <v>4518</v>
      </c>
      <c r="H1555" s="5" t="s">
        <v>459</v>
      </c>
      <c r="I1555" s="5" t="s">
        <v>14152</v>
      </c>
      <c r="J1555" s="5" t="s">
        <v>4520</v>
      </c>
      <c r="K1555" s="5" t="s">
        <v>744</v>
      </c>
      <c r="L1555" s="5" t="s">
        <v>14153</v>
      </c>
      <c r="M1555" s="5" t="s">
        <v>14154</v>
      </c>
      <c r="N1555" s="5">
        <v>19363.0</v>
      </c>
      <c r="O1555" s="5">
        <v>1.0</v>
      </c>
      <c r="P1555" s="5" t="s">
        <v>14155</v>
      </c>
      <c r="Q1555" s="5">
        <v>2200.0</v>
      </c>
      <c r="R1555" s="5">
        <v>460.0</v>
      </c>
      <c r="S1555" s="5" t="s">
        <v>115</v>
      </c>
      <c r="T1555" s="5">
        <v>0.0</v>
      </c>
      <c r="U1555" s="5" t="s">
        <v>70</v>
      </c>
      <c r="V1555" s="5" t="s">
        <v>14156</v>
      </c>
      <c r="W1555" s="5" t="s">
        <v>55</v>
      </c>
      <c r="X1555" s="5" t="s">
        <v>14157</v>
      </c>
      <c r="Y1555" s="5" t="s">
        <v>14158</v>
      </c>
      <c r="Z1555" s="5">
        <v>452733.0</v>
      </c>
      <c r="AA1555" s="5" t="s">
        <v>235</v>
      </c>
      <c r="AB1555" s="5" t="s">
        <v>52</v>
      </c>
      <c r="AC1555" s="5" t="s">
        <v>2791</v>
      </c>
      <c r="AD1555" s="5" t="s">
        <v>2792</v>
      </c>
      <c r="AE1555" s="5" t="s">
        <v>52</v>
      </c>
      <c r="AF1555" s="5" t="s">
        <v>52</v>
      </c>
      <c r="AG1555" s="5">
        <v>79118.0</v>
      </c>
      <c r="AH1555" s="5" t="s">
        <v>2793</v>
      </c>
      <c r="AI1555" s="5" t="s">
        <v>102</v>
      </c>
      <c r="AJ1555" s="5" t="s">
        <v>102</v>
      </c>
      <c r="AK1555" s="5" t="s">
        <v>4528</v>
      </c>
    </row>
    <row r="1556" ht="15.75" customHeight="1">
      <c r="A1556" s="5" t="s">
        <v>14159</v>
      </c>
      <c r="B1556" s="5" t="s">
        <v>13357</v>
      </c>
      <c r="C1556" s="5" t="s">
        <v>13348</v>
      </c>
      <c r="D1556" s="6">
        <v>43493.0</v>
      </c>
      <c r="E1556" s="5">
        <v>491260.0</v>
      </c>
      <c r="F1556" s="5">
        <v>223300.0</v>
      </c>
      <c r="G1556" s="5" t="s">
        <v>327</v>
      </c>
      <c r="H1556" s="5" t="s">
        <v>459</v>
      </c>
      <c r="I1556" s="5" t="s">
        <v>8820</v>
      </c>
      <c r="J1556" s="5" t="s">
        <v>191</v>
      </c>
      <c r="K1556" s="5" t="s">
        <v>1336</v>
      </c>
      <c r="L1556" s="5" t="s">
        <v>14160</v>
      </c>
      <c r="M1556" s="5" t="s">
        <v>13350</v>
      </c>
      <c r="N1556" s="5" t="s">
        <v>52</v>
      </c>
      <c r="O1556" s="5">
        <v>10.0</v>
      </c>
      <c r="P1556" s="5" t="s">
        <v>14161</v>
      </c>
      <c r="Q1556" s="5" t="s">
        <v>3993</v>
      </c>
      <c r="R1556" s="5">
        <v>95.0</v>
      </c>
      <c r="S1556" s="5" t="s">
        <v>374</v>
      </c>
      <c r="T1556" s="5">
        <v>192.0</v>
      </c>
      <c r="U1556" s="5" t="s">
        <v>93</v>
      </c>
      <c r="V1556" s="5" t="s">
        <v>14162</v>
      </c>
      <c r="W1556" s="5" t="s">
        <v>52</v>
      </c>
      <c r="X1556" s="5" t="s">
        <v>52</v>
      </c>
      <c r="Y1556" s="5" t="s">
        <v>14163</v>
      </c>
      <c r="Z1556" s="5" t="s">
        <v>14164</v>
      </c>
      <c r="AA1556" s="5" t="s">
        <v>200</v>
      </c>
      <c r="AB1556" s="5" t="s">
        <v>52</v>
      </c>
      <c r="AC1556" s="5" t="s">
        <v>11980</v>
      </c>
      <c r="AD1556" s="5" t="s">
        <v>11981</v>
      </c>
      <c r="AE1556" s="5" t="s">
        <v>218</v>
      </c>
      <c r="AF1556" s="5" t="s">
        <v>52</v>
      </c>
      <c r="AG1556" s="5" t="s">
        <v>11982</v>
      </c>
      <c r="AH1556" s="5" t="s">
        <v>11983</v>
      </c>
      <c r="AI1556" s="5" t="s">
        <v>14165</v>
      </c>
      <c r="AJ1556" s="5" t="s">
        <v>14166</v>
      </c>
      <c r="AK1556" s="5" t="s">
        <v>300</v>
      </c>
    </row>
    <row r="1557" ht="15.75" customHeight="1">
      <c r="A1557" s="5" t="s">
        <v>14167</v>
      </c>
      <c r="B1557" s="5" t="s">
        <v>13357</v>
      </c>
      <c r="C1557" s="5" t="s">
        <v>13348</v>
      </c>
      <c r="D1557" s="6">
        <v>43493.0</v>
      </c>
      <c r="E1557" s="5">
        <v>508332.0</v>
      </c>
      <c r="F1557" s="5">
        <v>231060.0</v>
      </c>
      <c r="G1557" s="5" t="s">
        <v>327</v>
      </c>
      <c r="H1557" s="5" t="s">
        <v>459</v>
      </c>
      <c r="I1557" s="5" t="s">
        <v>8820</v>
      </c>
      <c r="J1557" s="5" t="s">
        <v>191</v>
      </c>
      <c r="K1557" s="5" t="s">
        <v>1336</v>
      </c>
      <c r="L1557" s="5" t="s">
        <v>14160</v>
      </c>
      <c r="M1557" s="5" t="s">
        <v>13350</v>
      </c>
      <c r="N1557" s="5" t="s">
        <v>52</v>
      </c>
      <c r="O1557" s="5">
        <v>10.0</v>
      </c>
      <c r="P1557" s="5" t="s">
        <v>14168</v>
      </c>
      <c r="Q1557" s="5" t="s">
        <v>3993</v>
      </c>
      <c r="R1557" s="5">
        <v>108.0</v>
      </c>
      <c r="S1557" s="5" t="s">
        <v>374</v>
      </c>
      <c r="T1557" s="5">
        <v>191.0</v>
      </c>
      <c r="U1557" s="5" t="s">
        <v>93</v>
      </c>
      <c r="V1557" s="5" t="s">
        <v>14169</v>
      </c>
      <c r="W1557" s="5" t="s">
        <v>52</v>
      </c>
      <c r="X1557" s="5" t="s">
        <v>52</v>
      </c>
      <c r="Y1557" s="5" t="s">
        <v>14163</v>
      </c>
      <c r="Z1557" s="5" t="s">
        <v>14170</v>
      </c>
      <c r="AA1557" s="5" t="s">
        <v>200</v>
      </c>
      <c r="AB1557" s="5" t="s">
        <v>52</v>
      </c>
      <c r="AC1557" s="5" t="s">
        <v>11980</v>
      </c>
      <c r="AD1557" s="5" t="s">
        <v>11981</v>
      </c>
      <c r="AE1557" s="5" t="s">
        <v>218</v>
      </c>
      <c r="AF1557" s="5" t="s">
        <v>52</v>
      </c>
      <c r="AG1557" s="5" t="s">
        <v>11982</v>
      </c>
      <c r="AH1557" s="5" t="s">
        <v>11983</v>
      </c>
      <c r="AI1557" s="5" t="s">
        <v>14165</v>
      </c>
      <c r="AJ1557" s="5" t="s">
        <v>14166</v>
      </c>
      <c r="AK1557" s="5" t="s">
        <v>300</v>
      </c>
    </row>
    <row r="1558" ht="15.75" customHeight="1">
      <c r="A1558" s="5" t="s">
        <v>14171</v>
      </c>
      <c r="B1558" s="5" t="s">
        <v>13357</v>
      </c>
      <c r="C1558" s="5" t="s">
        <v>13348</v>
      </c>
      <c r="D1558" s="6">
        <v>43493.0</v>
      </c>
      <c r="E1558" s="5">
        <v>155254.0</v>
      </c>
      <c r="F1558" s="5">
        <v>70570.0</v>
      </c>
      <c r="G1558" s="5" t="s">
        <v>327</v>
      </c>
      <c r="H1558" s="5" t="s">
        <v>459</v>
      </c>
      <c r="I1558" s="5" t="s">
        <v>8820</v>
      </c>
      <c r="J1558" s="5" t="s">
        <v>191</v>
      </c>
      <c r="K1558" s="5" t="s">
        <v>7072</v>
      </c>
      <c r="L1558" s="5" t="s">
        <v>14160</v>
      </c>
      <c r="M1558" s="5" t="s">
        <v>13350</v>
      </c>
      <c r="N1558" s="5" t="s">
        <v>52</v>
      </c>
      <c r="O1558" s="5">
        <v>3.0</v>
      </c>
      <c r="P1558" s="5" t="s">
        <v>14172</v>
      </c>
      <c r="Q1558" s="5" t="s">
        <v>2662</v>
      </c>
      <c r="R1558" s="5">
        <v>28.0</v>
      </c>
      <c r="S1558" s="5" t="s">
        <v>374</v>
      </c>
      <c r="T1558" s="5">
        <v>58.0</v>
      </c>
      <c r="U1558" s="5" t="s">
        <v>93</v>
      </c>
      <c r="V1558" s="5" t="s">
        <v>14173</v>
      </c>
      <c r="W1558" s="5" t="s">
        <v>52</v>
      </c>
      <c r="X1558" s="5" t="s">
        <v>52</v>
      </c>
      <c r="Y1558" s="5" t="s">
        <v>14163</v>
      </c>
      <c r="Z1558" s="5" t="s">
        <v>14174</v>
      </c>
      <c r="AA1558" s="5" t="s">
        <v>200</v>
      </c>
      <c r="AB1558" s="5" t="s">
        <v>52</v>
      </c>
      <c r="AC1558" s="5" t="s">
        <v>11980</v>
      </c>
      <c r="AD1558" s="5" t="s">
        <v>11981</v>
      </c>
      <c r="AE1558" s="5" t="s">
        <v>218</v>
      </c>
      <c r="AF1558" s="5" t="s">
        <v>52</v>
      </c>
      <c r="AG1558" s="5" t="s">
        <v>11982</v>
      </c>
      <c r="AH1558" s="5" t="s">
        <v>11983</v>
      </c>
      <c r="AI1558" s="5" t="s">
        <v>14165</v>
      </c>
      <c r="AJ1558" s="5" t="s">
        <v>14166</v>
      </c>
      <c r="AK1558" s="5" t="s">
        <v>300</v>
      </c>
    </row>
    <row r="1559" ht="15.75" customHeight="1">
      <c r="A1559" s="5" t="s">
        <v>14175</v>
      </c>
      <c r="B1559" s="5" t="s">
        <v>14176</v>
      </c>
      <c r="C1559" s="5" t="s">
        <v>14177</v>
      </c>
      <c r="D1559" s="6">
        <v>43493.0</v>
      </c>
      <c r="E1559" s="5">
        <v>482284.0</v>
      </c>
      <c r="F1559" s="5">
        <v>219220.0</v>
      </c>
      <c r="G1559" s="5" t="s">
        <v>327</v>
      </c>
      <c r="H1559" s="5" t="s">
        <v>459</v>
      </c>
      <c r="I1559" s="5" t="s">
        <v>8820</v>
      </c>
      <c r="J1559" s="5" t="s">
        <v>191</v>
      </c>
      <c r="K1559" s="5" t="s">
        <v>14178</v>
      </c>
      <c r="L1559" s="5" t="s">
        <v>14179</v>
      </c>
      <c r="M1559" s="5" t="s">
        <v>14180</v>
      </c>
      <c r="N1559" s="5" t="s">
        <v>52</v>
      </c>
      <c r="O1559" s="5">
        <v>10.0</v>
      </c>
      <c r="P1559" s="5" t="s">
        <v>14181</v>
      </c>
      <c r="Q1559" s="5" t="s">
        <v>14182</v>
      </c>
      <c r="R1559" s="5">
        <v>139.0</v>
      </c>
      <c r="S1559" s="5" t="s">
        <v>374</v>
      </c>
      <c r="T1559" s="5">
        <v>200.0</v>
      </c>
      <c r="U1559" s="5" t="s">
        <v>93</v>
      </c>
      <c r="V1559" s="5" t="s">
        <v>14183</v>
      </c>
      <c r="W1559" s="5" t="s">
        <v>52</v>
      </c>
      <c r="X1559" s="5" t="s">
        <v>52</v>
      </c>
      <c r="Y1559" s="5" t="s">
        <v>14163</v>
      </c>
      <c r="Z1559" s="5" t="s">
        <v>14184</v>
      </c>
      <c r="AA1559" s="5" t="s">
        <v>200</v>
      </c>
      <c r="AB1559" s="5" t="s">
        <v>52</v>
      </c>
      <c r="AC1559" s="5" t="s">
        <v>11980</v>
      </c>
      <c r="AD1559" s="5" t="s">
        <v>11981</v>
      </c>
      <c r="AE1559" s="5" t="s">
        <v>218</v>
      </c>
      <c r="AF1559" s="5" t="s">
        <v>52</v>
      </c>
      <c r="AG1559" s="5" t="s">
        <v>11982</v>
      </c>
      <c r="AH1559" s="5" t="s">
        <v>11983</v>
      </c>
      <c r="AI1559" s="5" t="s">
        <v>14012</v>
      </c>
      <c r="AJ1559" s="5" t="s">
        <v>14013</v>
      </c>
      <c r="AK1559" s="5" t="s">
        <v>300</v>
      </c>
    </row>
    <row r="1560" ht="15.75" customHeight="1">
      <c r="A1560" s="5" t="s">
        <v>14185</v>
      </c>
      <c r="B1560" s="5" t="s">
        <v>14186</v>
      </c>
      <c r="C1560" s="5" t="s">
        <v>14187</v>
      </c>
      <c r="D1560" s="6">
        <v>43493.0</v>
      </c>
      <c r="E1560" s="5">
        <v>4550.0</v>
      </c>
      <c r="F1560" s="5">
        <v>2068.0</v>
      </c>
      <c r="G1560" s="5" t="s">
        <v>107</v>
      </c>
      <c r="H1560" s="5" t="s">
        <v>189</v>
      </c>
      <c r="I1560" s="5" t="s">
        <v>14188</v>
      </c>
      <c r="J1560" s="5" t="s">
        <v>109</v>
      </c>
      <c r="K1560" s="5" t="s">
        <v>14189</v>
      </c>
      <c r="L1560" s="5" t="s">
        <v>14190</v>
      </c>
      <c r="M1560" s="5" t="s">
        <v>14191</v>
      </c>
      <c r="N1560" s="5">
        <v>85023.0</v>
      </c>
      <c r="O1560" s="5">
        <v>1.0</v>
      </c>
      <c r="P1560" s="5" t="s">
        <v>4315</v>
      </c>
      <c r="Q1560" s="5" t="s">
        <v>52</v>
      </c>
      <c r="R1560" s="5">
        <v>1.0</v>
      </c>
      <c r="S1560" s="5" t="s">
        <v>115</v>
      </c>
      <c r="T1560" s="5">
        <v>0.0</v>
      </c>
      <c r="U1560" s="5" t="s">
        <v>52</v>
      </c>
      <c r="V1560" s="5" t="s">
        <v>14192</v>
      </c>
      <c r="W1560" s="5" t="s">
        <v>52</v>
      </c>
      <c r="X1560" s="5" t="s">
        <v>52</v>
      </c>
      <c r="Y1560" s="5">
        <v>818.0</v>
      </c>
      <c r="Z1560" s="5" t="s">
        <v>52</v>
      </c>
      <c r="AA1560" s="5" t="s">
        <v>14193</v>
      </c>
      <c r="AB1560" s="5" t="s">
        <v>52</v>
      </c>
      <c r="AC1560" s="5" t="s">
        <v>7591</v>
      </c>
      <c r="AD1560" s="5" t="s">
        <v>7592</v>
      </c>
      <c r="AE1560" s="5" t="s">
        <v>7593</v>
      </c>
      <c r="AF1560" s="5" t="s">
        <v>52</v>
      </c>
      <c r="AG1560" s="5" t="s">
        <v>7594</v>
      </c>
      <c r="AH1560" s="5" t="s">
        <v>7595</v>
      </c>
      <c r="AI1560" s="5" t="s">
        <v>14194</v>
      </c>
      <c r="AJ1560" s="5" t="s">
        <v>14195</v>
      </c>
      <c r="AK1560" s="5" t="s">
        <v>14196</v>
      </c>
    </row>
    <row r="1561" ht="15.75" customHeight="1">
      <c r="A1561" s="5" t="s">
        <v>14197</v>
      </c>
      <c r="B1561" s="5" t="s">
        <v>5828</v>
      </c>
      <c r="C1561" s="5" t="s">
        <v>14198</v>
      </c>
      <c r="D1561" s="6">
        <v>43492.0</v>
      </c>
      <c r="E1561" s="5">
        <v>37239.0</v>
      </c>
      <c r="F1561" s="5">
        <v>16927.0</v>
      </c>
      <c r="G1561" s="5" t="s">
        <v>3935</v>
      </c>
      <c r="H1561" s="5" t="s">
        <v>45</v>
      </c>
      <c r="I1561" s="5" t="s">
        <v>778</v>
      </c>
      <c r="J1561" s="5" t="s">
        <v>872</v>
      </c>
      <c r="K1561" s="5" t="s">
        <v>14199</v>
      </c>
      <c r="L1561" s="5" t="s">
        <v>14200</v>
      </c>
      <c r="M1561" s="5" t="s">
        <v>14201</v>
      </c>
      <c r="N1561" s="5">
        <v>28277.0</v>
      </c>
      <c r="O1561" s="5">
        <v>1.0</v>
      </c>
      <c r="P1561" s="5" t="s">
        <v>14202</v>
      </c>
      <c r="Q1561" s="5" t="s">
        <v>52</v>
      </c>
      <c r="R1561" s="5">
        <v>260.0</v>
      </c>
      <c r="S1561" s="5" t="s">
        <v>53</v>
      </c>
      <c r="T1561" s="5">
        <v>0.0</v>
      </c>
      <c r="U1561" s="5" t="s">
        <v>70</v>
      </c>
      <c r="V1561" s="5" t="s">
        <v>14203</v>
      </c>
      <c r="W1561" s="5" t="s">
        <v>71</v>
      </c>
      <c r="X1561" s="5" t="s">
        <v>52</v>
      </c>
      <c r="Y1561" s="5" t="s">
        <v>14204</v>
      </c>
      <c r="Z1561" s="5" t="s">
        <v>14205</v>
      </c>
      <c r="AA1561" s="5" t="s">
        <v>235</v>
      </c>
      <c r="AB1561" s="5" t="s">
        <v>283</v>
      </c>
      <c r="AC1561" s="5" t="s">
        <v>5289</v>
      </c>
      <c r="AD1561" s="5" t="s">
        <v>5290</v>
      </c>
      <c r="AE1561" s="5" t="s">
        <v>5291</v>
      </c>
      <c r="AF1561" s="5" t="s">
        <v>52</v>
      </c>
      <c r="AG1561" s="5" t="s">
        <v>52</v>
      </c>
      <c r="AH1561" s="5" t="s">
        <v>52</v>
      </c>
      <c r="AI1561" s="5" t="s">
        <v>5828</v>
      </c>
      <c r="AJ1561" s="5" t="s">
        <v>14200</v>
      </c>
      <c r="AK1561" s="5" t="s">
        <v>7408</v>
      </c>
    </row>
    <row r="1562" ht="15.75" customHeight="1">
      <c r="A1562" s="5" t="s">
        <v>14206</v>
      </c>
      <c r="B1562" s="5" t="s">
        <v>14207</v>
      </c>
      <c r="C1562" s="5" t="s">
        <v>14208</v>
      </c>
      <c r="D1562" s="6">
        <v>43492.0</v>
      </c>
      <c r="E1562" s="5">
        <v>5300.0</v>
      </c>
      <c r="F1562" s="5">
        <v>2409.0</v>
      </c>
      <c r="G1562" s="5" t="s">
        <v>4073</v>
      </c>
      <c r="H1562" s="5" t="s">
        <v>171</v>
      </c>
      <c r="I1562" s="5" t="s">
        <v>7173</v>
      </c>
      <c r="J1562" s="5" t="s">
        <v>2214</v>
      </c>
      <c r="K1562" s="5" t="s">
        <v>14209</v>
      </c>
      <c r="L1562" s="5" t="s">
        <v>14210</v>
      </c>
      <c r="M1562" s="5" t="s">
        <v>14211</v>
      </c>
      <c r="N1562" s="5">
        <v>90058.0</v>
      </c>
      <c r="O1562" s="5">
        <v>1.0</v>
      </c>
      <c r="P1562" s="5" t="s">
        <v>14212</v>
      </c>
      <c r="Q1562" s="5" t="s">
        <v>52</v>
      </c>
      <c r="R1562" s="5">
        <v>100.0</v>
      </c>
      <c r="S1562" s="5" t="s">
        <v>69</v>
      </c>
      <c r="T1562" s="5">
        <v>0.0</v>
      </c>
      <c r="U1562" s="5" t="s">
        <v>70</v>
      </c>
      <c r="V1562" s="5" t="s">
        <v>14213</v>
      </c>
      <c r="W1562" s="5" t="s">
        <v>55</v>
      </c>
      <c r="X1562" s="5" t="s">
        <v>14214</v>
      </c>
      <c r="Y1562" s="5" t="s">
        <v>14215</v>
      </c>
      <c r="Z1562" s="5" t="s">
        <v>14216</v>
      </c>
      <c r="AA1562" s="5" t="s">
        <v>235</v>
      </c>
      <c r="AB1562" s="5" t="s">
        <v>52</v>
      </c>
      <c r="AC1562" s="5" t="s">
        <v>12977</v>
      </c>
      <c r="AD1562" s="5" t="s">
        <v>12978</v>
      </c>
      <c r="AE1562" s="5" t="s">
        <v>12979</v>
      </c>
      <c r="AF1562" s="5" t="s">
        <v>52</v>
      </c>
      <c r="AG1562" s="5">
        <v>1092.0</v>
      </c>
      <c r="AH1562" s="5" t="s">
        <v>12980</v>
      </c>
      <c r="AI1562" s="5" t="s">
        <v>14217</v>
      </c>
      <c r="AJ1562" s="5" t="s">
        <v>14218</v>
      </c>
      <c r="AK1562" s="5" t="s">
        <v>1111</v>
      </c>
    </row>
    <row r="1563" ht="15.75" customHeight="1">
      <c r="A1563" s="5" t="s">
        <v>14219</v>
      </c>
      <c r="B1563" s="5" t="s">
        <v>14220</v>
      </c>
      <c r="C1563" s="5" t="s">
        <v>14221</v>
      </c>
      <c r="D1563" s="6">
        <v>43490.0</v>
      </c>
      <c r="E1563" s="5">
        <v>25821.0</v>
      </c>
      <c r="F1563" s="5">
        <v>11737.0</v>
      </c>
      <c r="G1563" s="5" t="s">
        <v>3378</v>
      </c>
      <c r="H1563" s="5" t="s">
        <v>366</v>
      </c>
      <c r="I1563" s="5" t="s">
        <v>14222</v>
      </c>
      <c r="J1563" s="5" t="s">
        <v>3378</v>
      </c>
      <c r="K1563" s="5" t="s">
        <v>14223</v>
      </c>
      <c r="L1563" s="5" t="s">
        <v>14224</v>
      </c>
      <c r="M1563" s="5" t="s">
        <v>14225</v>
      </c>
      <c r="N1563" s="5">
        <v>33326.0</v>
      </c>
      <c r="O1563" s="5">
        <v>2.0</v>
      </c>
      <c r="P1563" s="5" t="s">
        <v>14226</v>
      </c>
      <c r="Q1563" s="5" t="s">
        <v>14227</v>
      </c>
      <c r="R1563" s="5">
        <v>4635.0</v>
      </c>
      <c r="S1563" s="5" t="s">
        <v>69</v>
      </c>
      <c r="T1563" s="5">
        <v>0.0</v>
      </c>
      <c r="U1563" s="5" t="s">
        <v>52</v>
      </c>
      <c r="V1563" s="5" t="s">
        <v>14228</v>
      </c>
      <c r="W1563" s="5" t="s">
        <v>55</v>
      </c>
      <c r="X1563" s="5" t="s">
        <v>14229</v>
      </c>
      <c r="Y1563" s="5" t="s">
        <v>14230</v>
      </c>
      <c r="Z1563" s="5" t="s">
        <v>14231</v>
      </c>
      <c r="AA1563" s="5" t="s">
        <v>180</v>
      </c>
      <c r="AB1563" s="5" t="s">
        <v>52</v>
      </c>
      <c r="AC1563" s="5" t="s">
        <v>14232</v>
      </c>
      <c r="AD1563" s="5" t="s">
        <v>14233</v>
      </c>
      <c r="AE1563" s="5" t="s">
        <v>735</v>
      </c>
      <c r="AF1563" s="5" t="s">
        <v>52</v>
      </c>
      <c r="AG1563" s="5">
        <v>200010.0</v>
      </c>
      <c r="AH1563" s="5" t="s">
        <v>14234</v>
      </c>
      <c r="AI1563" s="5" t="s">
        <v>102</v>
      </c>
      <c r="AJ1563" s="5" t="s">
        <v>102</v>
      </c>
      <c r="AK1563" s="5" t="s">
        <v>7712</v>
      </c>
    </row>
    <row r="1564" ht="15.75" customHeight="1">
      <c r="A1564" s="5" t="s">
        <v>14235</v>
      </c>
      <c r="B1564" s="5" t="s">
        <v>13722</v>
      </c>
      <c r="C1564" s="5" t="s">
        <v>13722</v>
      </c>
      <c r="D1564" s="6">
        <v>43487.0</v>
      </c>
      <c r="E1564" s="5">
        <v>113474.0</v>
      </c>
      <c r="F1564" s="5">
        <v>51579.0</v>
      </c>
      <c r="G1564" s="5" t="s">
        <v>1419</v>
      </c>
      <c r="H1564" s="5" t="s">
        <v>480</v>
      </c>
      <c r="I1564" s="5" t="s">
        <v>13804</v>
      </c>
      <c r="J1564" s="5" t="s">
        <v>256</v>
      </c>
      <c r="K1564" s="5" t="s">
        <v>14236</v>
      </c>
      <c r="L1564" s="5" t="s">
        <v>14237</v>
      </c>
      <c r="M1564" s="5" t="s">
        <v>14237</v>
      </c>
      <c r="N1564" s="5" t="s">
        <v>52</v>
      </c>
      <c r="O1564" s="5">
        <v>2.0</v>
      </c>
      <c r="P1564" s="5" t="s">
        <v>14238</v>
      </c>
      <c r="Q1564" s="5" t="s">
        <v>3475</v>
      </c>
      <c r="R1564" s="5">
        <v>133.0</v>
      </c>
      <c r="S1564" s="5" t="s">
        <v>1077</v>
      </c>
      <c r="T1564" s="5">
        <v>0.0</v>
      </c>
      <c r="U1564" s="5" t="s">
        <v>70</v>
      </c>
      <c r="V1564" s="5" t="s">
        <v>14239</v>
      </c>
      <c r="W1564" s="5" t="s">
        <v>52</v>
      </c>
      <c r="X1564" s="5" t="s">
        <v>52</v>
      </c>
      <c r="Y1564" s="5" t="s">
        <v>14240</v>
      </c>
      <c r="Z1564" s="5" t="s">
        <v>14241</v>
      </c>
      <c r="AA1564" s="5" t="s">
        <v>2743</v>
      </c>
      <c r="AB1564" s="5" t="s">
        <v>52</v>
      </c>
      <c r="AC1564" s="5" t="s">
        <v>5289</v>
      </c>
      <c r="AD1564" s="5" t="s">
        <v>5290</v>
      </c>
      <c r="AE1564" s="5" t="s">
        <v>5291</v>
      </c>
      <c r="AF1564" s="5" t="s">
        <v>52</v>
      </c>
      <c r="AG1564" s="5" t="s">
        <v>52</v>
      </c>
      <c r="AH1564" s="5" t="s">
        <v>52</v>
      </c>
      <c r="AI1564" s="5" t="s">
        <v>14242</v>
      </c>
      <c r="AJ1564" s="5" t="s">
        <v>14243</v>
      </c>
      <c r="AK1564" s="5" t="s">
        <v>3481</v>
      </c>
    </row>
    <row r="1565" ht="15.75" customHeight="1">
      <c r="A1565" s="5" t="s">
        <v>14244</v>
      </c>
      <c r="B1565" s="5" t="s">
        <v>12658</v>
      </c>
      <c r="C1565" s="5" t="s">
        <v>204</v>
      </c>
      <c r="D1565" s="6">
        <v>43486.0</v>
      </c>
      <c r="E1565" s="5">
        <v>50974.0</v>
      </c>
      <c r="F1565" s="5">
        <v>23170.0</v>
      </c>
      <c r="G1565" s="5" t="s">
        <v>226</v>
      </c>
      <c r="H1565" s="5" t="s">
        <v>205</v>
      </c>
      <c r="I1565" s="5" t="s">
        <v>14245</v>
      </c>
      <c r="J1565" s="5" t="s">
        <v>228</v>
      </c>
      <c r="K1565" s="5" t="s">
        <v>7613</v>
      </c>
      <c r="L1565" s="5" t="s">
        <v>14246</v>
      </c>
      <c r="M1565" s="5" t="s">
        <v>14247</v>
      </c>
      <c r="N1565" s="5">
        <v>667.0</v>
      </c>
      <c r="O1565" s="5">
        <v>1.0</v>
      </c>
      <c r="P1565" s="5" t="s">
        <v>14248</v>
      </c>
      <c r="Q1565" s="5">
        <v>4510.0</v>
      </c>
      <c r="R1565" s="5">
        <v>3861.0</v>
      </c>
      <c r="S1565" s="5" t="s">
        <v>115</v>
      </c>
      <c r="T1565" s="5">
        <v>0.0</v>
      </c>
      <c r="U1565" s="5" t="s">
        <v>52</v>
      </c>
      <c r="V1565" s="5" t="s">
        <v>14249</v>
      </c>
      <c r="W1565" s="5" t="s">
        <v>52</v>
      </c>
      <c r="X1565" s="5" t="s">
        <v>52</v>
      </c>
      <c r="Y1565" s="5" t="s">
        <v>14250</v>
      </c>
      <c r="Z1565" s="5" t="s">
        <v>14251</v>
      </c>
      <c r="AA1565" s="5" t="s">
        <v>1426</v>
      </c>
      <c r="AB1565" s="5" t="s">
        <v>52</v>
      </c>
      <c r="AC1565" s="5" t="s">
        <v>181</v>
      </c>
      <c r="AD1565" s="5" t="s">
        <v>182</v>
      </c>
      <c r="AE1565" s="5" t="s">
        <v>183</v>
      </c>
      <c r="AF1565" s="5" t="s">
        <v>52</v>
      </c>
      <c r="AG1565" s="5" t="s">
        <v>52</v>
      </c>
      <c r="AH1565" s="5" t="s">
        <v>184</v>
      </c>
      <c r="AI1565" s="5" t="s">
        <v>12658</v>
      </c>
      <c r="AJ1565" s="5" t="s">
        <v>12663</v>
      </c>
      <c r="AK1565" s="5" t="s">
        <v>9795</v>
      </c>
    </row>
    <row r="1566" ht="15.75" customHeight="1">
      <c r="A1566" s="5" t="s">
        <v>14252</v>
      </c>
      <c r="B1566" s="5" t="s">
        <v>14253</v>
      </c>
      <c r="C1566" s="5" t="s">
        <v>14254</v>
      </c>
      <c r="D1566" s="6">
        <v>43485.0</v>
      </c>
      <c r="E1566" s="5">
        <v>31226.0</v>
      </c>
      <c r="F1566" s="5">
        <v>14194.0</v>
      </c>
      <c r="G1566" s="5" t="s">
        <v>634</v>
      </c>
      <c r="H1566" s="5" t="s">
        <v>171</v>
      </c>
      <c r="I1566" s="5" t="s">
        <v>12945</v>
      </c>
      <c r="J1566" s="5" t="s">
        <v>274</v>
      </c>
      <c r="K1566" s="5" t="s">
        <v>391</v>
      </c>
      <c r="L1566" s="5" t="s">
        <v>14255</v>
      </c>
      <c r="M1566" s="5" t="s">
        <v>14256</v>
      </c>
      <c r="N1566" s="5">
        <v>60563.0</v>
      </c>
      <c r="O1566" s="5">
        <v>1.0</v>
      </c>
      <c r="P1566" s="5" t="s">
        <v>14257</v>
      </c>
      <c r="Q1566" s="5" t="s">
        <v>1519</v>
      </c>
      <c r="R1566" s="5">
        <v>3673.0</v>
      </c>
      <c r="S1566" s="5" t="s">
        <v>69</v>
      </c>
      <c r="T1566" s="5">
        <v>56.0</v>
      </c>
      <c r="U1566" s="5" t="s">
        <v>70</v>
      </c>
      <c r="V1566" s="5" t="s">
        <v>14258</v>
      </c>
      <c r="W1566" s="5" t="s">
        <v>52</v>
      </c>
      <c r="X1566" s="5" t="s">
        <v>52</v>
      </c>
      <c r="Y1566" s="5" t="s">
        <v>14259</v>
      </c>
      <c r="Z1566" s="5" t="s">
        <v>14260</v>
      </c>
      <c r="AA1566" s="5" t="s">
        <v>8480</v>
      </c>
      <c r="AB1566" s="5" t="s">
        <v>283</v>
      </c>
      <c r="AC1566" s="5" t="s">
        <v>72</v>
      </c>
      <c r="AD1566" s="5" t="s">
        <v>73</v>
      </c>
      <c r="AE1566" s="5" t="s">
        <v>74</v>
      </c>
      <c r="AF1566" s="5" t="s">
        <v>75</v>
      </c>
      <c r="AG1566" s="5" t="s">
        <v>76</v>
      </c>
      <c r="AH1566" s="5" t="s">
        <v>77</v>
      </c>
      <c r="AI1566" s="5" t="s">
        <v>14261</v>
      </c>
      <c r="AJ1566" s="5" t="s">
        <v>14262</v>
      </c>
      <c r="AK1566" s="5" t="s">
        <v>1874</v>
      </c>
    </row>
    <row r="1567" ht="15.75" customHeight="1">
      <c r="A1567" s="5" t="s">
        <v>14263</v>
      </c>
      <c r="B1567" s="5" t="s">
        <v>14264</v>
      </c>
      <c r="C1567" s="5" t="s">
        <v>102</v>
      </c>
      <c r="D1567" s="6">
        <v>43485.0</v>
      </c>
      <c r="E1567" s="5">
        <v>10580.0</v>
      </c>
      <c r="F1567" s="5">
        <v>4809.0</v>
      </c>
      <c r="G1567" s="5" t="s">
        <v>3935</v>
      </c>
      <c r="H1567" s="5" t="s">
        <v>45</v>
      </c>
      <c r="I1567" s="5" t="s">
        <v>11357</v>
      </c>
      <c r="J1567" s="5" t="s">
        <v>872</v>
      </c>
      <c r="K1567" s="5" t="s">
        <v>14265</v>
      </c>
      <c r="L1567" s="5" t="s">
        <v>14266</v>
      </c>
      <c r="M1567" s="5" t="s">
        <v>102</v>
      </c>
      <c r="N1567" s="5" t="s">
        <v>14267</v>
      </c>
      <c r="O1567" s="5">
        <v>1.0</v>
      </c>
      <c r="P1567" s="5" t="s">
        <v>14268</v>
      </c>
      <c r="Q1567" s="5">
        <v>4532.0</v>
      </c>
      <c r="R1567" s="5">
        <v>7.0</v>
      </c>
      <c r="S1567" s="5" t="s">
        <v>115</v>
      </c>
      <c r="T1567" s="5">
        <v>0.0</v>
      </c>
      <c r="U1567" s="5" t="s">
        <v>52</v>
      </c>
      <c r="V1567" s="5" t="s">
        <v>14269</v>
      </c>
      <c r="W1567" s="5" t="s">
        <v>52</v>
      </c>
      <c r="X1567" s="5" t="s">
        <v>52</v>
      </c>
      <c r="Y1567" s="5" t="s">
        <v>5599</v>
      </c>
      <c r="Z1567" s="5">
        <v>161595.0</v>
      </c>
      <c r="AA1567" s="5" t="s">
        <v>881</v>
      </c>
      <c r="AB1567" s="5" t="s">
        <v>52</v>
      </c>
      <c r="AC1567" s="5" t="s">
        <v>181</v>
      </c>
      <c r="AD1567" s="5" t="s">
        <v>182</v>
      </c>
      <c r="AE1567" s="5" t="s">
        <v>183</v>
      </c>
      <c r="AF1567" s="5" t="s">
        <v>52</v>
      </c>
      <c r="AG1567" s="5" t="s">
        <v>52</v>
      </c>
      <c r="AH1567" s="5" t="s">
        <v>184</v>
      </c>
      <c r="AI1567" s="5" t="s">
        <v>102</v>
      </c>
      <c r="AJ1567" s="5" t="s">
        <v>102</v>
      </c>
      <c r="AK1567" s="5" t="s">
        <v>14270</v>
      </c>
    </row>
    <row r="1568" ht="15.75" customHeight="1">
      <c r="A1568" s="5" t="s">
        <v>14271</v>
      </c>
      <c r="B1568" s="5" t="s">
        <v>14027</v>
      </c>
      <c r="C1568" s="5" t="s">
        <v>13945</v>
      </c>
      <c r="D1568" s="6">
        <v>43483.0</v>
      </c>
      <c r="E1568" s="5">
        <v>1242331.0</v>
      </c>
      <c r="F1568" s="5">
        <v>564696.0</v>
      </c>
      <c r="G1568" s="5" t="s">
        <v>148</v>
      </c>
      <c r="H1568" s="5" t="s">
        <v>205</v>
      </c>
      <c r="I1568" s="5" t="s">
        <v>14028</v>
      </c>
      <c r="J1568" s="5" t="s">
        <v>151</v>
      </c>
      <c r="K1568" s="5" t="s">
        <v>14143</v>
      </c>
      <c r="L1568" s="5" t="s">
        <v>14272</v>
      </c>
      <c r="M1568" s="5" t="s">
        <v>14273</v>
      </c>
      <c r="N1568" s="5">
        <v>739.0</v>
      </c>
      <c r="O1568" s="5">
        <v>23.0</v>
      </c>
      <c r="P1568" s="5" t="s">
        <v>14274</v>
      </c>
      <c r="Q1568" s="5" t="s">
        <v>14138</v>
      </c>
      <c r="R1568" s="5">
        <v>251.0</v>
      </c>
      <c r="S1568" s="5" t="s">
        <v>115</v>
      </c>
      <c r="T1568" s="5">
        <v>4.0</v>
      </c>
      <c r="U1568" s="5" t="s">
        <v>70</v>
      </c>
      <c r="V1568" s="5" t="s">
        <v>14275</v>
      </c>
      <c r="W1568" s="5" t="s">
        <v>52</v>
      </c>
      <c r="X1568" s="5" t="s">
        <v>52</v>
      </c>
      <c r="Y1568" s="5" t="s">
        <v>14276</v>
      </c>
      <c r="Z1568" s="5" t="s">
        <v>14277</v>
      </c>
      <c r="AA1568" s="5" t="s">
        <v>235</v>
      </c>
      <c r="AB1568" s="5" t="s">
        <v>52</v>
      </c>
      <c r="AC1568" s="5" t="s">
        <v>398</v>
      </c>
      <c r="AD1568" s="5" t="s">
        <v>399</v>
      </c>
      <c r="AE1568" s="5" t="s">
        <v>400</v>
      </c>
      <c r="AF1568" s="5" t="s">
        <v>401</v>
      </c>
      <c r="AG1568" s="5">
        <v>23502.0</v>
      </c>
      <c r="AH1568" s="5" t="s">
        <v>402</v>
      </c>
      <c r="AI1568" s="5" t="s">
        <v>14037</v>
      </c>
      <c r="AJ1568" s="5" t="s">
        <v>14038</v>
      </c>
      <c r="AK1568" s="5" t="s">
        <v>4683</v>
      </c>
    </row>
    <row r="1569" ht="15.75" customHeight="1">
      <c r="A1569" s="5" t="s">
        <v>14278</v>
      </c>
      <c r="B1569" s="5" t="s">
        <v>3483</v>
      </c>
      <c r="C1569" s="5" t="s">
        <v>3484</v>
      </c>
      <c r="D1569" s="6">
        <v>43480.0</v>
      </c>
      <c r="E1569" s="5">
        <v>190918.0</v>
      </c>
      <c r="F1569" s="5">
        <v>86781.0</v>
      </c>
      <c r="G1569" s="5" t="s">
        <v>1419</v>
      </c>
      <c r="H1569" s="5" t="s">
        <v>480</v>
      </c>
      <c r="I1569" s="5" t="s">
        <v>14279</v>
      </c>
      <c r="J1569" s="5" t="s">
        <v>256</v>
      </c>
      <c r="K1569" s="5" t="s">
        <v>4277</v>
      </c>
      <c r="L1569" s="5" t="s">
        <v>6197</v>
      </c>
      <c r="M1569" s="5" t="s">
        <v>10148</v>
      </c>
      <c r="N1569" s="5" t="s">
        <v>52</v>
      </c>
      <c r="O1569" s="5">
        <v>4.0</v>
      </c>
      <c r="P1569" s="5" t="s">
        <v>14280</v>
      </c>
      <c r="Q1569" s="5" t="s">
        <v>4280</v>
      </c>
      <c r="R1569" s="5">
        <v>185.0</v>
      </c>
      <c r="S1569" s="5" t="s">
        <v>1077</v>
      </c>
      <c r="T1569" s="5">
        <v>0.0</v>
      </c>
      <c r="U1569" s="5" t="s">
        <v>70</v>
      </c>
      <c r="V1569" s="5" t="s">
        <v>14281</v>
      </c>
      <c r="W1569" s="5" t="s">
        <v>52</v>
      </c>
      <c r="X1569" s="5" t="s">
        <v>52</v>
      </c>
      <c r="Y1569" s="5" t="s">
        <v>7484</v>
      </c>
      <c r="Z1569" s="5" t="s">
        <v>14282</v>
      </c>
      <c r="AA1569" s="5" t="s">
        <v>162</v>
      </c>
      <c r="AB1569" s="5" t="s">
        <v>52</v>
      </c>
      <c r="AC1569" s="5" t="s">
        <v>5289</v>
      </c>
      <c r="AD1569" s="5" t="s">
        <v>5290</v>
      </c>
      <c r="AE1569" s="5" t="s">
        <v>5291</v>
      </c>
      <c r="AF1569" s="5" t="s">
        <v>52</v>
      </c>
      <c r="AG1569" s="5" t="s">
        <v>52</v>
      </c>
      <c r="AH1569" s="5" t="s">
        <v>52</v>
      </c>
      <c r="AI1569" s="5" t="s">
        <v>3483</v>
      </c>
      <c r="AJ1569" s="5" t="s">
        <v>6201</v>
      </c>
      <c r="AK1569" s="5" t="s">
        <v>3481</v>
      </c>
    </row>
    <row r="1570" ht="15.75" customHeight="1">
      <c r="A1570" s="5" t="s">
        <v>14283</v>
      </c>
      <c r="B1570" s="5" t="s">
        <v>14284</v>
      </c>
      <c r="C1570" s="5" t="s">
        <v>14285</v>
      </c>
      <c r="D1570" s="6">
        <v>43480.0</v>
      </c>
      <c r="E1570" s="5">
        <v>44880.0</v>
      </c>
      <c r="F1570" s="5">
        <v>20400.0</v>
      </c>
      <c r="G1570" s="5" t="s">
        <v>327</v>
      </c>
      <c r="H1570" s="5" t="s">
        <v>272</v>
      </c>
      <c r="I1570" s="5" t="s">
        <v>14286</v>
      </c>
      <c r="J1570" s="5" t="s">
        <v>191</v>
      </c>
      <c r="K1570" s="5" t="s">
        <v>14287</v>
      </c>
      <c r="L1570" s="5" t="s">
        <v>14288</v>
      </c>
      <c r="M1570" s="5" t="s">
        <v>14289</v>
      </c>
      <c r="N1570" s="5">
        <v>90501.0</v>
      </c>
      <c r="O1570" s="5">
        <v>1.0</v>
      </c>
      <c r="P1570" s="5" t="s">
        <v>14290</v>
      </c>
      <c r="Q1570" s="5" t="s">
        <v>52</v>
      </c>
      <c r="R1570" s="5">
        <v>592.0</v>
      </c>
      <c r="S1570" s="5" t="s">
        <v>53</v>
      </c>
      <c r="T1570" s="5">
        <v>30.0</v>
      </c>
      <c r="U1570" s="5" t="s">
        <v>93</v>
      </c>
      <c r="V1570" s="5" t="s">
        <v>14291</v>
      </c>
      <c r="W1570" s="5" t="s">
        <v>71</v>
      </c>
      <c r="X1570" s="5" t="s">
        <v>52</v>
      </c>
      <c r="Y1570" s="5" t="s">
        <v>14292</v>
      </c>
      <c r="Z1570" s="5" t="s">
        <v>14293</v>
      </c>
      <c r="AA1570" s="5" t="s">
        <v>200</v>
      </c>
      <c r="AB1570" s="5" t="s">
        <v>52</v>
      </c>
      <c r="AC1570" s="5" t="s">
        <v>216</v>
      </c>
      <c r="AD1570" s="5" t="s">
        <v>217</v>
      </c>
      <c r="AE1570" s="5" t="s">
        <v>218</v>
      </c>
      <c r="AF1570" s="5" t="s">
        <v>52</v>
      </c>
      <c r="AG1570" s="5" t="s">
        <v>52</v>
      </c>
      <c r="AH1570" s="5" t="s">
        <v>52</v>
      </c>
      <c r="AI1570" s="5" t="s">
        <v>14284</v>
      </c>
      <c r="AJ1570" s="5" t="s">
        <v>14288</v>
      </c>
      <c r="AK1570" s="5" t="s">
        <v>1391</v>
      </c>
    </row>
    <row r="1571" ht="15.75" customHeight="1">
      <c r="A1571" s="5" t="s">
        <v>14294</v>
      </c>
      <c r="B1571" s="5" t="s">
        <v>14295</v>
      </c>
      <c r="C1571" s="5" t="s">
        <v>14296</v>
      </c>
      <c r="D1571" s="6">
        <v>43477.0</v>
      </c>
      <c r="E1571" s="5">
        <v>17153.0</v>
      </c>
      <c r="F1571" s="5">
        <v>7797.0</v>
      </c>
      <c r="G1571" s="5" t="s">
        <v>1652</v>
      </c>
      <c r="H1571" s="5" t="s">
        <v>3215</v>
      </c>
      <c r="I1571" s="5" t="s">
        <v>14297</v>
      </c>
      <c r="J1571" s="5" t="s">
        <v>274</v>
      </c>
      <c r="K1571" s="5" t="s">
        <v>14298</v>
      </c>
      <c r="L1571" s="5" t="s">
        <v>14299</v>
      </c>
      <c r="M1571" s="5" t="s">
        <v>14300</v>
      </c>
      <c r="N1571" s="5">
        <v>60062.0</v>
      </c>
      <c r="O1571" s="5">
        <v>1.0</v>
      </c>
      <c r="P1571" s="5" t="s">
        <v>14301</v>
      </c>
      <c r="Q1571" s="5" t="s">
        <v>91</v>
      </c>
      <c r="R1571" s="5">
        <v>1677.0</v>
      </c>
      <c r="S1571" s="5" t="s">
        <v>69</v>
      </c>
      <c r="T1571" s="5">
        <v>0.0</v>
      </c>
      <c r="U1571" s="5" t="s">
        <v>93</v>
      </c>
      <c r="V1571" s="5" t="s">
        <v>14302</v>
      </c>
      <c r="W1571" s="5" t="s">
        <v>55</v>
      </c>
      <c r="X1571" s="5" t="s">
        <v>14303</v>
      </c>
      <c r="Y1571" s="5" t="s">
        <v>14304</v>
      </c>
      <c r="Z1571" s="5" t="s">
        <v>14305</v>
      </c>
      <c r="AA1571" s="5" t="s">
        <v>1831</v>
      </c>
      <c r="AB1571" s="5" t="s">
        <v>52</v>
      </c>
      <c r="AC1571" s="5" t="s">
        <v>14306</v>
      </c>
      <c r="AD1571" s="5" t="s">
        <v>14307</v>
      </c>
      <c r="AE1571" s="5" t="s">
        <v>14308</v>
      </c>
      <c r="AF1571" s="5" t="s">
        <v>52</v>
      </c>
      <c r="AG1571" s="5" t="s">
        <v>52</v>
      </c>
      <c r="AH1571" s="5" t="s">
        <v>14309</v>
      </c>
      <c r="AI1571" s="5" t="s">
        <v>14295</v>
      </c>
      <c r="AJ1571" s="5" t="s">
        <v>14299</v>
      </c>
      <c r="AK1571" s="5" t="s">
        <v>14310</v>
      </c>
    </row>
    <row r="1572" ht="15.75" customHeight="1">
      <c r="A1572" s="5" t="s">
        <v>14311</v>
      </c>
      <c r="B1572" s="5" t="s">
        <v>14312</v>
      </c>
      <c r="C1572" s="5" t="s">
        <v>14307</v>
      </c>
      <c r="D1572" s="6">
        <v>43477.0</v>
      </c>
      <c r="E1572" s="5">
        <v>17153.0</v>
      </c>
      <c r="F1572" s="5">
        <v>7797.0</v>
      </c>
      <c r="G1572" s="5" t="s">
        <v>1652</v>
      </c>
      <c r="H1572" s="5" t="s">
        <v>3215</v>
      </c>
      <c r="I1572" s="5" t="s">
        <v>14297</v>
      </c>
      <c r="J1572" s="5" t="s">
        <v>274</v>
      </c>
      <c r="K1572" s="5" t="s">
        <v>14313</v>
      </c>
      <c r="L1572" s="5" t="s">
        <v>14314</v>
      </c>
      <c r="M1572" s="5" t="s">
        <v>14315</v>
      </c>
      <c r="N1572" s="5" t="s">
        <v>52</v>
      </c>
      <c r="O1572" s="5">
        <v>1.0</v>
      </c>
      <c r="P1572" s="5" t="s">
        <v>14301</v>
      </c>
      <c r="Q1572" s="5" t="s">
        <v>91</v>
      </c>
      <c r="R1572" s="5">
        <v>1677.0</v>
      </c>
      <c r="S1572" s="5" t="s">
        <v>69</v>
      </c>
      <c r="T1572" s="5">
        <v>66.0</v>
      </c>
      <c r="U1572" s="5" t="s">
        <v>93</v>
      </c>
      <c r="V1572" s="5" t="s">
        <v>14303</v>
      </c>
      <c r="W1572" s="5" t="s">
        <v>71</v>
      </c>
      <c r="X1572" s="5" t="s">
        <v>52</v>
      </c>
      <c r="Y1572" s="5" t="s">
        <v>14304</v>
      </c>
      <c r="Z1572" s="5" t="s">
        <v>14305</v>
      </c>
      <c r="AA1572" s="5" t="s">
        <v>1831</v>
      </c>
      <c r="AB1572" s="5" t="s">
        <v>52</v>
      </c>
      <c r="AC1572" s="5" t="s">
        <v>565</v>
      </c>
      <c r="AD1572" s="5" t="s">
        <v>566</v>
      </c>
      <c r="AE1572" s="5" t="s">
        <v>567</v>
      </c>
      <c r="AF1572" s="5" t="s">
        <v>52</v>
      </c>
      <c r="AG1572" s="5" t="s">
        <v>52</v>
      </c>
      <c r="AH1572" s="5" t="s">
        <v>568</v>
      </c>
      <c r="AI1572" s="5" t="s">
        <v>14312</v>
      </c>
      <c r="AJ1572" s="5" t="s">
        <v>14314</v>
      </c>
      <c r="AK1572" s="5" t="s">
        <v>1666</v>
      </c>
    </row>
    <row r="1573" ht="15.75" customHeight="1">
      <c r="A1573" s="5" t="s">
        <v>14316</v>
      </c>
      <c r="B1573" s="5" t="s">
        <v>14317</v>
      </c>
      <c r="C1573" s="5" t="s">
        <v>102</v>
      </c>
      <c r="D1573" s="6">
        <v>43476.0</v>
      </c>
      <c r="E1573" s="5">
        <v>25478.0</v>
      </c>
      <c r="F1573" s="5">
        <v>11581.0</v>
      </c>
      <c r="G1573" s="5" t="s">
        <v>556</v>
      </c>
      <c r="H1573" s="5" t="s">
        <v>272</v>
      </c>
      <c r="I1573" s="5" t="s">
        <v>14318</v>
      </c>
      <c r="J1573" s="5" t="s">
        <v>558</v>
      </c>
      <c r="K1573" s="5" t="s">
        <v>14319</v>
      </c>
      <c r="L1573" s="5" t="s">
        <v>14320</v>
      </c>
      <c r="M1573" s="5" t="s">
        <v>102</v>
      </c>
      <c r="N1573" s="5" t="s">
        <v>52</v>
      </c>
      <c r="O1573" s="5">
        <v>5.0</v>
      </c>
      <c r="P1573" s="5" t="s">
        <v>14321</v>
      </c>
      <c r="Q1573" s="5" t="s">
        <v>4176</v>
      </c>
      <c r="R1573" s="5">
        <v>2596.0</v>
      </c>
      <c r="S1573" s="5" t="s">
        <v>69</v>
      </c>
      <c r="T1573" s="5">
        <v>0.0</v>
      </c>
      <c r="U1573" s="5" t="s">
        <v>52</v>
      </c>
      <c r="V1573" s="5" t="s">
        <v>14322</v>
      </c>
      <c r="W1573" s="5" t="s">
        <v>52</v>
      </c>
      <c r="X1573" s="5" t="s">
        <v>52</v>
      </c>
      <c r="Y1573" s="5" t="s">
        <v>14323</v>
      </c>
      <c r="Z1573" s="5" t="s">
        <v>14324</v>
      </c>
      <c r="AA1573" s="5" t="s">
        <v>260</v>
      </c>
      <c r="AB1573" s="5" t="s">
        <v>52</v>
      </c>
      <c r="AC1573" s="5" t="s">
        <v>3589</v>
      </c>
      <c r="AD1573" s="5" t="s">
        <v>3590</v>
      </c>
      <c r="AE1573" s="5" t="s">
        <v>3591</v>
      </c>
      <c r="AF1573" s="5" t="s">
        <v>52</v>
      </c>
      <c r="AG1573" s="5" t="s">
        <v>52</v>
      </c>
      <c r="AH1573" s="5" t="s">
        <v>3592</v>
      </c>
      <c r="AI1573" s="5" t="s">
        <v>102</v>
      </c>
      <c r="AJ1573" s="5" t="s">
        <v>102</v>
      </c>
      <c r="AK1573" s="5" t="s">
        <v>10231</v>
      </c>
    </row>
    <row r="1574" ht="15.75" customHeight="1">
      <c r="A1574" s="5" t="s">
        <v>14325</v>
      </c>
      <c r="B1574" s="5" t="s">
        <v>11112</v>
      </c>
      <c r="C1574" s="5" t="s">
        <v>5359</v>
      </c>
      <c r="D1574" s="6">
        <v>43473.0</v>
      </c>
      <c r="E1574" s="5">
        <v>42381.0</v>
      </c>
      <c r="F1574" s="5">
        <v>19264.0</v>
      </c>
      <c r="G1574" s="5" t="s">
        <v>900</v>
      </c>
      <c r="H1574" s="5" t="s">
        <v>149</v>
      </c>
      <c r="I1574" s="5" t="s">
        <v>14326</v>
      </c>
      <c r="J1574" s="5" t="s">
        <v>872</v>
      </c>
      <c r="K1574" s="5" t="s">
        <v>14327</v>
      </c>
      <c r="L1574" s="5" t="s">
        <v>14328</v>
      </c>
      <c r="M1574" s="5" t="s">
        <v>14329</v>
      </c>
      <c r="N1574" s="5">
        <v>90031.0</v>
      </c>
      <c r="O1574" s="5">
        <v>1.0</v>
      </c>
      <c r="P1574" s="5" t="s">
        <v>14330</v>
      </c>
      <c r="Q1574" s="5">
        <v>4510.0</v>
      </c>
      <c r="R1574" s="5">
        <v>1120.0</v>
      </c>
      <c r="S1574" s="5" t="s">
        <v>115</v>
      </c>
      <c r="T1574" s="5">
        <v>0.0</v>
      </c>
      <c r="U1574" s="5" t="s">
        <v>52</v>
      </c>
      <c r="V1574" s="5" t="s">
        <v>14331</v>
      </c>
      <c r="W1574" s="5" t="s">
        <v>52</v>
      </c>
      <c r="X1574" s="5" t="s">
        <v>52</v>
      </c>
      <c r="Y1574" s="5" t="s">
        <v>5599</v>
      </c>
      <c r="Z1574" s="5" t="s">
        <v>14332</v>
      </c>
      <c r="AA1574" s="5" t="s">
        <v>14333</v>
      </c>
      <c r="AB1574" s="5" t="s">
        <v>52</v>
      </c>
      <c r="AC1574" s="5" t="s">
        <v>181</v>
      </c>
      <c r="AD1574" s="5" t="s">
        <v>182</v>
      </c>
      <c r="AE1574" s="5" t="s">
        <v>183</v>
      </c>
      <c r="AF1574" s="5" t="s">
        <v>52</v>
      </c>
      <c r="AG1574" s="5" t="s">
        <v>52</v>
      </c>
      <c r="AH1574" s="5" t="s">
        <v>184</v>
      </c>
      <c r="AI1574" s="5" t="s">
        <v>11121</v>
      </c>
      <c r="AJ1574" s="5" t="s">
        <v>11122</v>
      </c>
      <c r="AK1574" s="5" t="s">
        <v>11123</v>
      </c>
    </row>
    <row r="1575" ht="15.75" customHeight="1">
      <c r="A1575" s="5" t="s">
        <v>14334</v>
      </c>
      <c r="B1575" s="5" t="s">
        <v>14335</v>
      </c>
      <c r="C1575" s="5" t="s">
        <v>14336</v>
      </c>
      <c r="D1575" s="6">
        <v>43471.0</v>
      </c>
      <c r="E1575" s="5">
        <v>27837.0</v>
      </c>
      <c r="F1575" s="5">
        <v>12653.0</v>
      </c>
      <c r="G1575" s="5" t="s">
        <v>422</v>
      </c>
      <c r="H1575" s="5" t="s">
        <v>45</v>
      </c>
      <c r="I1575" s="5" t="s">
        <v>6935</v>
      </c>
      <c r="J1575" s="5" t="s">
        <v>424</v>
      </c>
      <c r="K1575" s="5" t="s">
        <v>14337</v>
      </c>
      <c r="L1575" s="5" t="s">
        <v>14338</v>
      </c>
      <c r="M1575" s="5" t="s">
        <v>14339</v>
      </c>
      <c r="N1575" s="5" t="s">
        <v>52</v>
      </c>
      <c r="O1575" s="5">
        <v>1.0</v>
      </c>
      <c r="P1575" s="5" t="s">
        <v>14340</v>
      </c>
      <c r="Q1575" s="5">
        <v>2210.0</v>
      </c>
      <c r="R1575" s="5">
        <v>15.0</v>
      </c>
      <c r="S1575" s="5" t="s">
        <v>53</v>
      </c>
      <c r="T1575" s="5">
        <v>25.0</v>
      </c>
      <c r="U1575" s="5" t="s">
        <v>93</v>
      </c>
      <c r="V1575" s="5" t="s">
        <v>14341</v>
      </c>
      <c r="W1575" s="5" t="s">
        <v>52</v>
      </c>
      <c r="X1575" s="5" t="s">
        <v>52</v>
      </c>
      <c r="Y1575" s="5" t="s">
        <v>14342</v>
      </c>
      <c r="Z1575" s="5" t="s">
        <v>14343</v>
      </c>
      <c r="AA1575" s="5" t="s">
        <v>162</v>
      </c>
      <c r="AB1575" s="5" t="s">
        <v>1051</v>
      </c>
      <c r="AC1575" s="5" t="s">
        <v>216</v>
      </c>
      <c r="AD1575" s="5" t="s">
        <v>217</v>
      </c>
      <c r="AE1575" s="5" t="s">
        <v>218</v>
      </c>
      <c r="AF1575" s="5" t="s">
        <v>52</v>
      </c>
      <c r="AG1575" s="5" t="s">
        <v>52</v>
      </c>
      <c r="AH1575" s="5" t="s">
        <v>52</v>
      </c>
      <c r="AI1575" s="5" t="s">
        <v>14344</v>
      </c>
      <c r="AJ1575" s="5" t="s">
        <v>14345</v>
      </c>
      <c r="AK1575" s="5" t="s">
        <v>928</v>
      </c>
    </row>
    <row r="1576" ht="15.75" customHeight="1">
      <c r="A1576" s="5" t="s">
        <v>14346</v>
      </c>
      <c r="B1576" s="5" t="s">
        <v>14347</v>
      </c>
      <c r="C1576" s="5" t="s">
        <v>14348</v>
      </c>
      <c r="D1576" s="6">
        <v>43470.0</v>
      </c>
      <c r="E1576" s="5">
        <v>18322.0</v>
      </c>
      <c r="F1576" s="5">
        <v>8328.0</v>
      </c>
      <c r="G1576" s="5" t="s">
        <v>1683</v>
      </c>
      <c r="H1576" s="5" t="s">
        <v>45</v>
      </c>
      <c r="I1576" s="5" t="s">
        <v>14349</v>
      </c>
      <c r="J1576" s="5" t="s">
        <v>1685</v>
      </c>
      <c r="K1576" s="5" t="s">
        <v>207</v>
      </c>
      <c r="L1576" s="5" t="s">
        <v>12561</v>
      </c>
      <c r="M1576" s="5" t="s">
        <v>14350</v>
      </c>
      <c r="N1576" s="5">
        <v>7001.0</v>
      </c>
      <c r="O1576" s="5">
        <v>1.0</v>
      </c>
      <c r="P1576" s="5" t="s">
        <v>14351</v>
      </c>
      <c r="Q1576" s="5" t="s">
        <v>52</v>
      </c>
      <c r="R1576" s="5">
        <v>2246.0</v>
      </c>
      <c r="S1576" s="5" t="s">
        <v>374</v>
      </c>
      <c r="T1576" s="5">
        <v>0.0</v>
      </c>
      <c r="U1576" s="5" t="s">
        <v>52</v>
      </c>
      <c r="V1576" s="5" t="s">
        <v>14352</v>
      </c>
      <c r="W1576" s="5" t="s">
        <v>71</v>
      </c>
      <c r="X1576" s="5" t="s">
        <v>52</v>
      </c>
      <c r="Y1576" s="5" t="s">
        <v>14353</v>
      </c>
      <c r="Z1576" s="5" t="s">
        <v>14354</v>
      </c>
      <c r="AA1576" s="5" t="s">
        <v>260</v>
      </c>
      <c r="AB1576" s="5" t="s">
        <v>52</v>
      </c>
      <c r="AC1576" s="5" t="s">
        <v>11980</v>
      </c>
      <c r="AD1576" s="5" t="s">
        <v>11981</v>
      </c>
      <c r="AE1576" s="5" t="s">
        <v>218</v>
      </c>
      <c r="AF1576" s="5" t="s">
        <v>52</v>
      </c>
      <c r="AG1576" s="5" t="s">
        <v>11982</v>
      </c>
      <c r="AH1576" s="5" t="s">
        <v>11983</v>
      </c>
      <c r="AI1576" s="5" t="s">
        <v>14347</v>
      </c>
      <c r="AJ1576" s="5" t="s">
        <v>12561</v>
      </c>
      <c r="AK1576" s="5" t="s">
        <v>14355</v>
      </c>
    </row>
    <row r="1577" ht="15.75" customHeight="1">
      <c r="A1577" s="5" t="s">
        <v>14356</v>
      </c>
      <c r="B1577" s="5" t="s">
        <v>14357</v>
      </c>
      <c r="C1577" s="5" t="s">
        <v>14358</v>
      </c>
      <c r="D1577" s="6">
        <v>43469.0</v>
      </c>
      <c r="E1577" s="5">
        <v>248436.0</v>
      </c>
      <c r="F1577" s="5">
        <v>112925.0</v>
      </c>
      <c r="G1577" s="5" t="s">
        <v>2389</v>
      </c>
      <c r="H1577" s="5" t="s">
        <v>1792</v>
      </c>
      <c r="I1577" s="5" t="s">
        <v>14359</v>
      </c>
      <c r="J1577" s="5" t="s">
        <v>2391</v>
      </c>
      <c r="K1577" s="5" t="s">
        <v>1846</v>
      </c>
      <c r="L1577" s="5" t="s">
        <v>14360</v>
      </c>
      <c r="M1577" s="5" t="s">
        <v>14361</v>
      </c>
      <c r="N1577" s="5">
        <v>28697.0</v>
      </c>
      <c r="O1577" s="5">
        <v>4.0</v>
      </c>
      <c r="P1577" s="5" t="s">
        <v>14362</v>
      </c>
      <c r="Q1577" s="5" t="s">
        <v>666</v>
      </c>
      <c r="R1577" s="5">
        <v>57.0</v>
      </c>
      <c r="S1577" s="5" t="s">
        <v>53</v>
      </c>
      <c r="T1577" s="5">
        <v>6201.0</v>
      </c>
      <c r="U1577" s="5" t="s">
        <v>158</v>
      </c>
      <c r="V1577" s="5" t="s">
        <v>14363</v>
      </c>
      <c r="W1577" s="5" t="s">
        <v>52</v>
      </c>
      <c r="X1577" s="5" t="s">
        <v>52</v>
      </c>
      <c r="Y1577" s="5" t="s">
        <v>14364</v>
      </c>
      <c r="Z1577" s="5" t="s">
        <v>14365</v>
      </c>
      <c r="AA1577" s="5" t="s">
        <v>260</v>
      </c>
      <c r="AB1577" s="5" t="s">
        <v>52</v>
      </c>
      <c r="AC1577" s="5" t="s">
        <v>163</v>
      </c>
      <c r="AD1577" s="5" t="s">
        <v>164</v>
      </c>
      <c r="AE1577" s="5" t="s">
        <v>165</v>
      </c>
      <c r="AF1577" s="5" t="s">
        <v>52</v>
      </c>
      <c r="AG1577" s="5" t="s">
        <v>52</v>
      </c>
      <c r="AH1577" s="5" t="s">
        <v>52</v>
      </c>
      <c r="AI1577" s="5" t="s">
        <v>14366</v>
      </c>
      <c r="AJ1577" s="5" t="s">
        <v>14367</v>
      </c>
      <c r="AK1577" s="5" t="s">
        <v>2580</v>
      </c>
    </row>
    <row r="1578" ht="15.75" customHeight="1">
      <c r="A1578" s="5" t="s">
        <v>14368</v>
      </c>
      <c r="B1578" s="5" t="s">
        <v>14027</v>
      </c>
      <c r="C1578" s="5" t="s">
        <v>13945</v>
      </c>
      <c r="D1578" s="6">
        <v>43469.0</v>
      </c>
      <c r="E1578" s="5">
        <v>1235586.0</v>
      </c>
      <c r="F1578" s="5">
        <v>561630.0</v>
      </c>
      <c r="G1578" s="5" t="s">
        <v>148</v>
      </c>
      <c r="H1578" s="5" t="s">
        <v>205</v>
      </c>
      <c r="I1578" s="5" t="s">
        <v>14126</v>
      </c>
      <c r="J1578" s="5" t="s">
        <v>151</v>
      </c>
      <c r="K1578" s="5" t="s">
        <v>14369</v>
      </c>
      <c r="L1578" s="5" t="s">
        <v>14370</v>
      </c>
      <c r="M1578" s="5" t="s">
        <v>14371</v>
      </c>
      <c r="N1578" s="5">
        <v>739.0</v>
      </c>
      <c r="O1578" s="5">
        <v>23.0</v>
      </c>
      <c r="P1578" s="5" t="s">
        <v>14372</v>
      </c>
      <c r="Q1578" s="5" t="s">
        <v>14138</v>
      </c>
      <c r="R1578" s="5">
        <v>460.0</v>
      </c>
      <c r="S1578" s="5" t="s">
        <v>115</v>
      </c>
      <c r="T1578" s="5">
        <v>4.0</v>
      </c>
      <c r="U1578" s="5" t="s">
        <v>70</v>
      </c>
      <c r="V1578" s="5" t="s">
        <v>14373</v>
      </c>
      <c r="W1578" s="5" t="s">
        <v>52</v>
      </c>
      <c r="X1578" s="5" t="s">
        <v>52</v>
      </c>
      <c r="Y1578" s="5" t="s">
        <v>14374</v>
      </c>
      <c r="Z1578" s="5" t="s">
        <v>14375</v>
      </c>
      <c r="AA1578" s="5" t="s">
        <v>200</v>
      </c>
      <c r="AB1578" s="5" t="s">
        <v>52</v>
      </c>
      <c r="AC1578" s="5" t="s">
        <v>398</v>
      </c>
      <c r="AD1578" s="5" t="s">
        <v>399</v>
      </c>
      <c r="AE1578" s="5" t="s">
        <v>400</v>
      </c>
      <c r="AF1578" s="5" t="s">
        <v>401</v>
      </c>
      <c r="AG1578" s="5">
        <v>23502.0</v>
      </c>
      <c r="AH1578" s="5" t="s">
        <v>402</v>
      </c>
      <c r="AI1578" s="5" t="s">
        <v>14037</v>
      </c>
      <c r="AJ1578" s="5" t="s">
        <v>14038</v>
      </c>
      <c r="AK1578" s="5" t="s">
        <v>4683</v>
      </c>
    </row>
    <row r="1579" ht="15.75" customHeight="1">
      <c r="A1579" s="5" t="s">
        <v>14376</v>
      </c>
      <c r="B1579" s="5" t="s">
        <v>13007</v>
      </c>
      <c r="C1579" s="5" t="s">
        <v>13007</v>
      </c>
      <c r="D1579" s="6">
        <v>43465.0</v>
      </c>
      <c r="E1579" s="5">
        <v>170771.0</v>
      </c>
      <c r="F1579" s="5">
        <v>77623.0</v>
      </c>
      <c r="G1579" s="5" t="s">
        <v>1419</v>
      </c>
      <c r="H1579" s="5" t="s">
        <v>480</v>
      </c>
      <c r="I1579" s="5" t="s">
        <v>13651</v>
      </c>
      <c r="J1579" s="5" t="s">
        <v>256</v>
      </c>
      <c r="K1579" s="5" t="s">
        <v>4021</v>
      </c>
      <c r="L1579" s="5" t="s">
        <v>13008</v>
      </c>
      <c r="M1579" s="5" t="s">
        <v>13008</v>
      </c>
      <c r="N1579" s="5" t="s">
        <v>52</v>
      </c>
      <c r="O1579" s="5">
        <v>3.0</v>
      </c>
      <c r="P1579" s="5" t="s">
        <v>14377</v>
      </c>
      <c r="Q1579" s="5" t="s">
        <v>3360</v>
      </c>
      <c r="R1579" s="5">
        <v>142.0</v>
      </c>
      <c r="S1579" s="5" t="s">
        <v>1077</v>
      </c>
      <c r="T1579" s="5">
        <v>0.0</v>
      </c>
      <c r="U1579" s="5" t="s">
        <v>70</v>
      </c>
      <c r="V1579" s="5" t="s">
        <v>14378</v>
      </c>
      <c r="W1579" s="5" t="s">
        <v>52</v>
      </c>
      <c r="X1579" s="5" t="s">
        <v>52</v>
      </c>
      <c r="Y1579" s="5" t="s">
        <v>11792</v>
      </c>
      <c r="Z1579" s="5" t="s">
        <v>14379</v>
      </c>
      <c r="AA1579" s="5" t="s">
        <v>13655</v>
      </c>
      <c r="AB1579" s="5" t="s">
        <v>52</v>
      </c>
      <c r="AC1579" s="5" t="s">
        <v>5289</v>
      </c>
      <c r="AD1579" s="5" t="s">
        <v>5290</v>
      </c>
      <c r="AE1579" s="5" t="s">
        <v>5291</v>
      </c>
      <c r="AF1579" s="5" t="s">
        <v>52</v>
      </c>
      <c r="AG1579" s="5" t="s">
        <v>52</v>
      </c>
      <c r="AH1579" s="5" t="s">
        <v>52</v>
      </c>
      <c r="AI1579" s="5" t="s">
        <v>14380</v>
      </c>
      <c r="AJ1579" s="5" t="s">
        <v>14381</v>
      </c>
      <c r="AK1579" s="5" t="s">
        <v>3481</v>
      </c>
    </row>
    <row r="1580" ht="15.75" customHeight="1">
      <c r="A1580" s="5" t="s">
        <v>14382</v>
      </c>
      <c r="B1580" s="5" t="s">
        <v>14383</v>
      </c>
      <c r="C1580" s="5" t="s">
        <v>14384</v>
      </c>
      <c r="D1580" s="6">
        <v>43464.0</v>
      </c>
      <c r="E1580" s="5">
        <v>163051.0</v>
      </c>
      <c r="F1580" s="5">
        <v>74114.0</v>
      </c>
      <c r="G1580" s="5" t="s">
        <v>1683</v>
      </c>
      <c r="H1580" s="5" t="s">
        <v>45</v>
      </c>
      <c r="I1580" s="5" t="s">
        <v>5653</v>
      </c>
      <c r="J1580" s="5" t="s">
        <v>1685</v>
      </c>
      <c r="K1580" s="5" t="s">
        <v>2684</v>
      </c>
      <c r="L1580" s="5" t="s">
        <v>14385</v>
      </c>
      <c r="M1580" s="5" t="s">
        <v>14386</v>
      </c>
      <c r="N1580" s="5">
        <v>47708.0</v>
      </c>
      <c r="O1580" s="5">
        <v>3.0</v>
      </c>
      <c r="P1580" s="5" t="s">
        <v>14387</v>
      </c>
      <c r="Q1580" s="5" t="s">
        <v>14388</v>
      </c>
      <c r="R1580" s="5">
        <v>63.0</v>
      </c>
      <c r="S1580" s="5" t="s">
        <v>53</v>
      </c>
      <c r="T1580" s="5">
        <v>0.0</v>
      </c>
      <c r="U1580" s="5" t="s">
        <v>52</v>
      </c>
      <c r="V1580" s="5" t="s">
        <v>14389</v>
      </c>
      <c r="W1580" s="5" t="s">
        <v>52</v>
      </c>
      <c r="X1580" s="5" t="s">
        <v>52</v>
      </c>
      <c r="Y1580" s="5" t="s">
        <v>14390</v>
      </c>
      <c r="Z1580" s="5" t="s">
        <v>14391</v>
      </c>
      <c r="AA1580" s="5" t="s">
        <v>730</v>
      </c>
      <c r="AB1580" s="5" t="s">
        <v>52</v>
      </c>
      <c r="AC1580" s="5" t="s">
        <v>216</v>
      </c>
      <c r="AD1580" s="5" t="s">
        <v>217</v>
      </c>
      <c r="AE1580" s="5" t="s">
        <v>218</v>
      </c>
      <c r="AF1580" s="5" t="s">
        <v>52</v>
      </c>
      <c r="AG1580" s="5" t="s">
        <v>52</v>
      </c>
      <c r="AH1580" s="5" t="s">
        <v>52</v>
      </c>
      <c r="AI1580" s="5" t="s">
        <v>14392</v>
      </c>
      <c r="AJ1580" s="5" t="s">
        <v>14393</v>
      </c>
      <c r="AK1580" s="5" t="s">
        <v>14394</v>
      </c>
    </row>
    <row r="1581" ht="15.75" customHeight="1">
      <c r="A1581" s="5" t="s">
        <v>14395</v>
      </c>
      <c r="B1581" s="5" t="s">
        <v>10731</v>
      </c>
      <c r="C1581" s="5" t="s">
        <v>204</v>
      </c>
      <c r="D1581" s="6">
        <v>43464.0</v>
      </c>
      <c r="E1581" s="5">
        <v>94312.0</v>
      </c>
      <c r="F1581" s="5">
        <v>42869.0</v>
      </c>
      <c r="G1581" s="5" t="s">
        <v>226</v>
      </c>
      <c r="H1581" s="5" t="s">
        <v>205</v>
      </c>
      <c r="I1581" s="5" t="s">
        <v>14396</v>
      </c>
      <c r="J1581" s="5" t="s">
        <v>228</v>
      </c>
      <c r="K1581" s="5" t="s">
        <v>14397</v>
      </c>
      <c r="L1581" s="5" t="s">
        <v>13832</v>
      </c>
      <c r="M1581" s="5" t="s">
        <v>13905</v>
      </c>
      <c r="N1581" s="5" t="s">
        <v>10734</v>
      </c>
      <c r="O1581" s="5">
        <v>2.0</v>
      </c>
      <c r="P1581" s="5" t="s">
        <v>14398</v>
      </c>
      <c r="Q1581" s="5" t="s">
        <v>2195</v>
      </c>
      <c r="R1581" s="5">
        <v>7029.0</v>
      </c>
      <c r="S1581" s="5" t="s">
        <v>115</v>
      </c>
      <c r="T1581" s="5">
        <v>0.0</v>
      </c>
      <c r="U1581" s="5" t="s">
        <v>52</v>
      </c>
      <c r="V1581" s="5" t="s">
        <v>14399</v>
      </c>
      <c r="W1581" s="5" t="s">
        <v>52</v>
      </c>
      <c r="X1581" s="5" t="s">
        <v>52</v>
      </c>
      <c r="Y1581" s="5" t="s">
        <v>14400</v>
      </c>
      <c r="Z1581" s="5" t="s">
        <v>14401</v>
      </c>
      <c r="AA1581" s="5" t="s">
        <v>59</v>
      </c>
      <c r="AB1581" s="5" t="s">
        <v>52</v>
      </c>
      <c r="AC1581" s="5" t="s">
        <v>181</v>
      </c>
      <c r="AD1581" s="5" t="s">
        <v>182</v>
      </c>
      <c r="AE1581" s="5" t="s">
        <v>183</v>
      </c>
      <c r="AF1581" s="5" t="s">
        <v>52</v>
      </c>
      <c r="AG1581" s="5" t="s">
        <v>52</v>
      </c>
      <c r="AH1581" s="5" t="s">
        <v>184</v>
      </c>
      <c r="AI1581" s="5" t="s">
        <v>10731</v>
      </c>
      <c r="AJ1581" s="5" t="s">
        <v>13832</v>
      </c>
      <c r="AK1581" s="5" t="s">
        <v>9795</v>
      </c>
    </row>
    <row r="1582" ht="15.75" customHeight="1">
      <c r="A1582" s="5" t="s">
        <v>14402</v>
      </c>
      <c r="B1582" s="5" t="s">
        <v>13270</v>
      </c>
      <c r="C1582" s="5" t="s">
        <v>204</v>
      </c>
      <c r="D1582" s="6">
        <v>43464.0</v>
      </c>
      <c r="E1582" s="5">
        <v>179313.0</v>
      </c>
      <c r="F1582" s="5">
        <v>81506.0</v>
      </c>
      <c r="G1582" s="5" t="s">
        <v>226</v>
      </c>
      <c r="H1582" s="5" t="s">
        <v>205</v>
      </c>
      <c r="I1582" s="5" t="s">
        <v>14396</v>
      </c>
      <c r="J1582" s="5" t="s">
        <v>228</v>
      </c>
      <c r="K1582" s="5" t="s">
        <v>14403</v>
      </c>
      <c r="L1582" s="5" t="s">
        <v>14404</v>
      </c>
      <c r="M1582" s="5" t="s">
        <v>13905</v>
      </c>
      <c r="N1582" s="5" t="s">
        <v>13273</v>
      </c>
      <c r="O1582" s="5">
        <v>4.0</v>
      </c>
      <c r="P1582" s="5" t="s">
        <v>14405</v>
      </c>
      <c r="Q1582" s="5" t="s">
        <v>691</v>
      </c>
      <c r="R1582" s="5">
        <v>10224.0</v>
      </c>
      <c r="S1582" s="5" t="s">
        <v>115</v>
      </c>
      <c r="T1582" s="5">
        <v>0.0</v>
      </c>
      <c r="U1582" s="5" t="s">
        <v>52</v>
      </c>
      <c r="V1582" s="5" t="s">
        <v>14406</v>
      </c>
      <c r="W1582" s="5" t="s">
        <v>52</v>
      </c>
      <c r="X1582" s="5" t="s">
        <v>52</v>
      </c>
      <c r="Y1582" s="5" t="s">
        <v>14400</v>
      </c>
      <c r="Z1582" s="5" t="s">
        <v>14407</v>
      </c>
      <c r="AA1582" s="5" t="s">
        <v>59</v>
      </c>
      <c r="AB1582" s="5" t="s">
        <v>52</v>
      </c>
      <c r="AC1582" s="5" t="s">
        <v>181</v>
      </c>
      <c r="AD1582" s="5" t="s">
        <v>182</v>
      </c>
      <c r="AE1582" s="5" t="s">
        <v>183</v>
      </c>
      <c r="AF1582" s="5" t="s">
        <v>52</v>
      </c>
      <c r="AG1582" s="5" t="s">
        <v>52</v>
      </c>
      <c r="AH1582" s="5" t="s">
        <v>184</v>
      </c>
      <c r="AI1582" s="5" t="s">
        <v>13270</v>
      </c>
      <c r="AJ1582" s="5" t="s">
        <v>14404</v>
      </c>
      <c r="AK1582" s="5" t="s">
        <v>9795</v>
      </c>
    </row>
    <row r="1583" ht="15.75" customHeight="1">
      <c r="A1583" s="5" t="s">
        <v>14408</v>
      </c>
      <c r="B1583" s="5" t="s">
        <v>14409</v>
      </c>
      <c r="C1583" s="5" t="s">
        <v>14410</v>
      </c>
      <c r="D1583" s="6">
        <v>43463.0</v>
      </c>
      <c r="E1583" s="5">
        <v>20968.0</v>
      </c>
      <c r="F1583" s="5">
        <v>9531.0</v>
      </c>
      <c r="G1583" s="5" t="s">
        <v>4673</v>
      </c>
      <c r="H1583" s="5" t="s">
        <v>45</v>
      </c>
      <c r="I1583" s="5" t="s">
        <v>14411</v>
      </c>
      <c r="J1583" s="5" t="s">
        <v>3808</v>
      </c>
      <c r="K1583" s="5" t="s">
        <v>14412</v>
      </c>
      <c r="L1583" s="5" t="s">
        <v>14413</v>
      </c>
      <c r="M1583" s="5" t="s">
        <v>14414</v>
      </c>
      <c r="N1583" s="5">
        <v>8810.0</v>
      </c>
      <c r="O1583" s="5">
        <v>2.0</v>
      </c>
      <c r="P1583" s="5" t="s">
        <v>14415</v>
      </c>
      <c r="Q1583" s="5" t="s">
        <v>14416</v>
      </c>
      <c r="R1583" s="5">
        <v>4403.0</v>
      </c>
      <c r="S1583" s="5" t="s">
        <v>69</v>
      </c>
      <c r="T1583" s="5">
        <v>0.0</v>
      </c>
      <c r="U1583" s="5" t="s">
        <v>52</v>
      </c>
      <c r="V1583" s="5" t="s">
        <v>14417</v>
      </c>
      <c r="W1583" s="5" t="s">
        <v>52</v>
      </c>
      <c r="X1583" s="5" t="s">
        <v>52</v>
      </c>
      <c r="Y1583" s="5" t="s">
        <v>14418</v>
      </c>
      <c r="Z1583" s="5" t="s">
        <v>14419</v>
      </c>
      <c r="AA1583" s="5" t="s">
        <v>604</v>
      </c>
      <c r="AB1583" s="5" t="s">
        <v>52</v>
      </c>
      <c r="AC1583" s="5" t="s">
        <v>3589</v>
      </c>
      <c r="AD1583" s="5" t="s">
        <v>3590</v>
      </c>
      <c r="AE1583" s="5" t="s">
        <v>3591</v>
      </c>
      <c r="AF1583" s="5" t="s">
        <v>52</v>
      </c>
      <c r="AG1583" s="5" t="s">
        <v>52</v>
      </c>
      <c r="AH1583" s="5" t="s">
        <v>3592</v>
      </c>
      <c r="AI1583" s="5" t="s">
        <v>14409</v>
      </c>
      <c r="AJ1583" s="5" t="s">
        <v>14420</v>
      </c>
      <c r="AK1583" s="5" t="s">
        <v>14421</v>
      </c>
    </row>
    <row r="1584" ht="15.75" customHeight="1">
      <c r="A1584" s="5" t="s">
        <v>14422</v>
      </c>
      <c r="B1584" s="5" t="s">
        <v>14423</v>
      </c>
      <c r="C1584" s="5" t="s">
        <v>14424</v>
      </c>
      <c r="D1584" s="6">
        <v>43462.0</v>
      </c>
      <c r="E1584" s="5">
        <v>103615.0</v>
      </c>
      <c r="F1584" s="5">
        <v>47098.0</v>
      </c>
      <c r="G1584" s="5" t="s">
        <v>130</v>
      </c>
      <c r="H1584" s="5" t="s">
        <v>131</v>
      </c>
      <c r="I1584" s="5" t="s">
        <v>14425</v>
      </c>
      <c r="J1584" s="5" t="s">
        <v>133</v>
      </c>
      <c r="K1584" s="5" t="s">
        <v>14426</v>
      </c>
      <c r="L1584" s="5" t="s">
        <v>14427</v>
      </c>
      <c r="M1584" s="5" t="s">
        <v>14428</v>
      </c>
      <c r="N1584" s="5">
        <v>21076.0</v>
      </c>
      <c r="O1584" s="5">
        <v>3.0</v>
      </c>
      <c r="P1584" s="5" t="s">
        <v>14429</v>
      </c>
      <c r="Q1584" s="5" t="s">
        <v>14430</v>
      </c>
      <c r="R1584" s="5">
        <v>4.0</v>
      </c>
      <c r="S1584" s="5" t="s">
        <v>53</v>
      </c>
      <c r="T1584" s="5">
        <v>60.0</v>
      </c>
      <c r="U1584" s="5" t="s">
        <v>70</v>
      </c>
      <c r="V1584" s="5" t="s">
        <v>14431</v>
      </c>
      <c r="W1584" s="5" t="s">
        <v>71</v>
      </c>
      <c r="X1584" s="5" t="s">
        <v>52</v>
      </c>
      <c r="Y1584" s="5" t="s">
        <v>14432</v>
      </c>
      <c r="Z1584" s="5" t="s">
        <v>14433</v>
      </c>
      <c r="AA1584" s="5" t="s">
        <v>260</v>
      </c>
      <c r="AB1584" s="5" t="s">
        <v>52</v>
      </c>
      <c r="AC1584" s="5" t="s">
        <v>72</v>
      </c>
      <c r="AD1584" s="5" t="s">
        <v>73</v>
      </c>
      <c r="AE1584" s="5" t="s">
        <v>74</v>
      </c>
      <c r="AF1584" s="5" t="s">
        <v>75</v>
      </c>
      <c r="AG1584" s="5" t="s">
        <v>76</v>
      </c>
      <c r="AH1584" s="5" t="s">
        <v>77</v>
      </c>
      <c r="AI1584" s="5" t="s">
        <v>14423</v>
      </c>
      <c r="AJ1584" s="5" t="s">
        <v>14434</v>
      </c>
      <c r="AK1584" s="5" t="s">
        <v>144</v>
      </c>
    </row>
    <row r="1585" ht="15.75" customHeight="1">
      <c r="A1585" s="5" t="s">
        <v>14435</v>
      </c>
      <c r="B1585" s="5" t="s">
        <v>14436</v>
      </c>
      <c r="C1585" s="5" t="s">
        <v>14437</v>
      </c>
      <c r="D1585" s="6">
        <v>43462.0</v>
      </c>
      <c r="E1585" s="5">
        <v>103615.0</v>
      </c>
      <c r="F1585" s="5">
        <v>47098.0</v>
      </c>
      <c r="G1585" s="5" t="s">
        <v>130</v>
      </c>
      <c r="H1585" s="5" t="s">
        <v>131</v>
      </c>
      <c r="I1585" s="5" t="s">
        <v>14425</v>
      </c>
      <c r="J1585" s="5" t="s">
        <v>133</v>
      </c>
      <c r="K1585" s="5" t="s">
        <v>14438</v>
      </c>
      <c r="L1585" s="5" t="s">
        <v>14439</v>
      </c>
      <c r="M1585" s="5" t="s">
        <v>14440</v>
      </c>
      <c r="N1585" s="5" t="s">
        <v>14441</v>
      </c>
      <c r="O1585" s="5">
        <v>3.0</v>
      </c>
      <c r="P1585" s="5" t="s">
        <v>14429</v>
      </c>
      <c r="Q1585" s="5" t="s">
        <v>14430</v>
      </c>
      <c r="R1585" s="5">
        <v>4.0</v>
      </c>
      <c r="S1585" s="5" t="s">
        <v>53</v>
      </c>
      <c r="T1585" s="5">
        <v>60.0</v>
      </c>
      <c r="U1585" s="5" t="s">
        <v>70</v>
      </c>
      <c r="V1585" s="5" t="s">
        <v>14442</v>
      </c>
      <c r="W1585" s="5" t="s">
        <v>55</v>
      </c>
      <c r="X1585" s="5" t="s">
        <v>14431</v>
      </c>
      <c r="Y1585" s="5" t="s">
        <v>14432</v>
      </c>
      <c r="Z1585" s="5" t="s">
        <v>14433</v>
      </c>
      <c r="AA1585" s="5" t="s">
        <v>260</v>
      </c>
      <c r="AB1585" s="5" t="s">
        <v>52</v>
      </c>
      <c r="AC1585" s="5" t="s">
        <v>72</v>
      </c>
      <c r="AD1585" s="5" t="s">
        <v>73</v>
      </c>
      <c r="AE1585" s="5" t="s">
        <v>74</v>
      </c>
      <c r="AF1585" s="5" t="s">
        <v>75</v>
      </c>
      <c r="AG1585" s="5" t="s">
        <v>76</v>
      </c>
      <c r="AH1585" s="5" t="s">
        <v>77</v>
      </c>
      <c r="AI1585" s="5" t="s">
        <v>14443</v>
      </c>
      <c r="AJ1585" s="5" t="s">
        <v>14444</v>
      </c>
      <c r="AK1585" s="5" t="s">
        <v>144</v>
      </c>
    </row>
    <row r="1586" ht="15.75" customHeight="1">
      <c r="A1586" s="5" t="s">
        <v>14445</v>
      </c>
      <c r="B1586" s="5" t="s">
        <v>14027</v>
      </c>
      <c r="C1586" s="5" t="s">
        <v>13945</v>
      </c>
      <c r="D1586" s="6">
        <v>43462.0</v>
      </c>
      <c r="E1586" s="5">
        <v>1234409.0</v>
      </c>
      <c r="F1586" s="5">
        <v>561095.0</v>
      </c>
      <c r="G1586" s="5" t="s">
        <v>148</v>
      </c>
      <c r="H1586" s="5" t="s">
        <v>205</v>
      </c>
      <c r="I1586" s="5" t="s">
        <v>12909</v>
      </c>
      <c r="J1586" s="5" t="s">
        <v>151</v>
      </c>
      <c r="K1586" s="5" t="s">
        <v>14446</v>
      </c>
      <c r="L1586" s="5" t="s">
        <v>14030</v>
      </c>
      <c r="M1586" s="5" t="s">
        <v>14447</v>
      </c>
      <c r="N1586" s="5">
        <v>739.0</v>
      </c>
      <c r="O1586" s="5">
        <v>23.0</v>
      </c>
      <c r="P1586" s="5" t="s">
        <v>14448</v>
      </c>
      <c r="Q1586" s="5" t="s">
        <v>14138</v>
      </c>
      <c r="R1586" s="5">
        <v>460.0</v>
      </c>
      <c r="S1586" s="5" t="s">
        <v>115</v>
      </c>
      <c r="T1586" s="5">
        <v>4.0</v>
      </c>
      <c r="U1586" s="5" t="s">
        <v>70</v>
      </c>
      <c r="V1586" s="5" t="s">
        <v>14449</v>
      </c>
      <c r="W1586" s="5" t="s">
        <v>52</v>
      </c>
      <c r="X1586" s="5" t="s">
        <v>52</v>
      </c>
      <c r="Y1586" s="5" t="s">
        <v>14450</v>
      </c>
      <c r="Z1586" s="5" t="s">
        <v>14451</v>
      </c>
      <c r="AA1586" s="5" t="s">
        <v>1177</v>
      </c>
      <c r="AB1586" s="5" t="s">
        <v>52</v>
      </c>
      <c r="AC1586" s="5" t="s">
        <v>398</v>
      </c>
      <c r="AD1586" s="5" t="s">
        <v>399</v>
      </c>
      <c r="AE1586" s="5" t="s">
        <v>400</v>
      </c>
      <c r="AF1586" s="5" t="s">
        <v>401</v>
      </c>
      <c r="AG1586" s="5">
        <v>23502.0</v>
      </c>
      <c r="AH1586" s="5" t="s">
        <v>402</v>
      </c>
      <c r="AI1586" s="5" t="s">
        <v>13955</v>
      </c>
      <c r="AJ1586" s="5" t="s">
        <v>13956</v>
      </c>
      <c r="AK1586" s="5" t="s">
        <v>4683</v>
      </c>
    </row>
    <row r="1587" ht="15.75" customHeight="1">
      <c r="A1587" s="5" t="s">
        <v>14452</v>
      </c>
      <c r="B1587" s="5" t="s">
        <v>14027</v>
      </c>
      <c r="C1587" s="5" t="s">
        <v>13945</v>
      </c>
      <c r="D1587" s="6">
        <v>43462.0</v>
      </c>
      <c r="E1587" s="5">
        <v>1235212.0</v>
      </c>
      <c r="F1587" s="5">
        <v>561460.0</v>
      </c>
      <c r="G1587" s="5" t="s">
        <v>148</v>
      </c>
      <c r="H1587" s="5" t="s">
        <v>205</v>
      </c>
      <c r="I1587" s="5" t="s">
        <v>12909</v>
      </c>
      <c r="J1587" s="5" t="s">
        <v>151</v>
      </c>
      <c r="K1587" s="5" t="s">
        <v>14453</v>
      </c>
      <c r="L1587" s="5" t="s">
        <v>14030</v>
      </c>
      <c r="M1587" s="5" t="s">
        <v>14273</v>
      </c>
      <c r="N1587" s="5">
        <v>739.0</v>
      </c>
      <c r="O1587" s="5">
        <v>23.0</v>
      </c>
      <c r="P1587" s="5" t="s">
        <v>14454</v>
      </c>
      <c r="Q1587" s="5" t="s">
        <v>14138</v>
      </c>
      <c r="R1587" s="5">
        <v>460.0</v>
      </c>
      <c r="S1587" s="5" t="s">
        <v>115</v>
      </c>
      <c r="T1587" s="5">
        <v>4.0</v>
      </c>
      <c r="U1587" s="5" t="s">
        <v>70</v>
      </c>
      <c r="V1587" s="5" t="s">
        <v>14455</v>
      </c>
      <c r="W1587" s="5" t="s">
        <v>52</v>
      </c>
      <c r="X1587" s="5" t="s">
        <v>52</v>
      </c>
      <c r="Y1587" s="5" t="s">
        <v>14450</v>
      </c>
      <c r="Z1587" s="5" t="s">
        <v>14456</v>
      </c>
      <c r="AA1587" s="5" t="s">
        <v>1177</v>
      </c>
      <c r="AB1587" s="5" t="s">
        <v>52</v>
      </c>
      <c r="AC1587" s="5" t="s">
        <v>398</v>
      </c>
      <c r="AD1587" s="5" t="s">
        <v>399</v>
      </c>
      <c r="AE1587" s="5" t="s">
        <v>400</v>
      </c>
      <c r="AF1587" s="5" t="s">
        <v>401</v>
      </c>
      <c r="AG1587" s="5">
        <v>23502.0</v>
      </c>
      <c r="AH1587" s="5" t="s">
        <v>402</v>
      </c>
      <c r="AI1587" s="5" t="s">
        <v>14037</v>
      </c>
      <c r="AJ1587" s="5" t="s">
        <v>14038</v>
      </c>
      <c r="AK1587" s="5" t="s">
        <v>4683</v>
      </c>
    </row>
    <row r="1588" ht="15.75" customHeight="1">
      <c r="A1588" s="5" t="s">
        <v>14457</v>
      </c>
      <c r="B1588" s="5" t="s">
        <v>14458</v>
      </c>
      <c r="C1588" s="5" t="s">
        <v>14459</v>
      </c>
      <c r="D1588" s="6">
        <v>43457.0</v>
      </c>
      <c r="E1588" s="5">
        <v>17561.0</v>
      </c>
      <c r="F1588" s="5">
        <v>7982.0</v>
      </c>
      <c r="G1588" s="5" t="s">
        <v>634</v>
      </c>
      <c r="H1588" s="5" t="s">
        <v>1792</v>
      </c>
      <c r="I1588" s="5" t="s">
        <v>14460</v>
      </c>
      <c r="J1588" s="5" t="s">
        <v>274</v>
      </c>
      <c r="K1588" s="5" t="s">
        <v>391</v>
      </c>
      <c r="L1588" s="5" t="s">
        <v>14461</v>
      </c>
      <c r="M1588" s="5" t="s">
        <v>14462</v>
      </c>
      <c r="N1588" s="5">
        <v>29301.0</v>
      </c>
      <c r="O1588" s="5">
        <v>1.0</v>
      </c>
      <c r="P1588" s="5" t="s">
        <v>14463</v>
      </c>
      <c r="Q1588" s="5">
        <v>4500.0</v>
      </c>
      <c r="R1588" s="5">
        <v>65.0</v>
      </c>
      <c r="S1588" s="5" t="s">
        <v>115</v>
      </c>
      <c r="T1588" s="5">
        <v>2401.0</v>
      </c>
      <c r="U1588" s="5" t="s">
        <v>158</v>
      </c>
      <c r="V1588" s="5" t="s">
        <v>14464</v>
      </c>
      <c r="W1588" s="5" t="s">
        <v>52</v>
      </c>
      <c r="X1588" s="5" t="s">
        <v>52</v>
      </c>
      <c r="Y1588" s="5" t="s">
        <v>14465</v>
      </c>
      <c r="Z1588" s="5" t="s">
        <v>14466</v>
      </c>
      <c r="AA1588" s="5" t="s">
        <v>604</v>
      </c>
      <c r="AB1588" s="5" t="s">
        <v>52</v>
      </c>
      <c r="AC1588" s="5" t="s">
        <v>163</v>
      </c>
      <c r="AD1588" s="5" t="s">
        <v>164</v>
      </c>
      <c r="AE1588" s="5" t="s">
        <v>165</v>
      </c>
      <c r="AF1588" s="5" t="s">
        <v>52</v>
      </c>
      <c r="AG1588" s="5" t="s">
        <v>52</v>
      </c>
      <c r="AH1588" s="5" t="s">
        <v>52</v>
      </c>
      <c r="AI1588" s="5" t="s">
        <v>9155</v>
      </c>
      <c r="AJ1588" s="5" t="s">
        <v>14467</v>
      </c>
      <c r="AK1588" s="5" t="s">
        <v>6057</v>
      </c>
    </row>
    <row r="1589" ht="15.75" customHeight="1">
      <c r="A1589" s="5" t="s">
        <v>14468</v>
      </c>
      <c r="B1589" s="5" t="s">
        <v>64</v>
      </c>
      <c r="C1589" s="5" t="s">
        <v>14469</v>
      </c>
      <c r="D1589" s="6">
        <v>43457.0</v>
      </c>
      <c r="E1589" s="5">
        <v>37334.0</v>
      </c>
      <c r="F1589" s="5">
        <v>16970.0</v>
      </c>
      <c r="G1589" s="5" t="s">
        <v>107</v>
      </c>
      <c r="H1589" s="5" t="s">
        <v>290</v>
      </c>
      <c r="I1589" s="5" t="s">
        <v>14470</v>
      </c>
      <c r="J1589" s="5" t="s">
        <v>109</v>
      </c>
      <c r="K1589" s="5" t="s">
        <v>14471</v>
      </c>
      <c r="L1589" s="5" t="s">
        <v>14472</v>
      </c>
      <c r="M1589" s="5" t="s">
        <v>14473</v>
      </c>
      <c r="N1589" s="5">
        <v>41005.0</v>
      </c>
      <c r="O1589" s="5">
        <v>1.0</v>
      </c>
      <c r="P1589" s="5" t="s">
        <v>14474</v>
      </c>
      <c r="Q1589" s="5">
        <v>4532.0</v>
      </c>
      <c r="R1589" s="5">
        <v>4403.0</v>
      </c>
      <c r="S1589" s="5" t="s">
        <v>69</v>
      </c>
      <c r="T1589" s="5">
        <v>65.0</v>
      </c>
      <c r="U1589" s="5" t="s">
        <v>93</v>
      </c>
      <c r="V1589" s="5" t="s">
        <v>14475</v>
      </c>
      <c r="W1589" s="5" t="s">
        <v>71</v>
      </c>
      <c r="X1589" s="5" t="s">
        <v>52</v>
      </c>
      <c r="Y1589" s="5" t="s">
        <v>14353</v>
      </c>
      <c r="Z1589" s="5">
        <v>1081112.0</v>
      </c>
      <c r="AA1589" s="5" t="s">
        <v>260</v>
      </c>
      <c r="AB1589" s="5" t="s">
        <v>52</v>
      </c>
      <c r="AC1589" s="5" t="s">
        <v>216</v>
      </c>
      <c r="AD1589" s="5" t="s">
        <v>217</v>
      </c>
      <c r="AE1589" s="5" t="s">
        <v>218</v>
      </c>
      <c r="AF1589" s="5" t="s">
        <v>52</v>
      </c>
      <c r="AG1589" s="5" t="s">
        <v>52</v>
      </c>
      <c r="AH1589" s="5" t="s">
        <v>52</v>
      </c>
      <c r="AI1589" s="5" t="s">
        <v>64</v>
      </c>
      <c r="AJ1589" s="5" t="s">
        <v>14472</v>
      </c>
      <c r="AK1589" s="5" t="s">
        <v>14476</v>
      </c>
    </row>
    <row r="1590" ht="15.75" customHeight="1">
      <c r="A1590" s="5" t="s">
        <v>14477</v>
      </c>
      <c r="B1590" s="5" t="s">
        <v>14478</v>
      </c>
      <c r="C1590" s="5" t="s">
        <v>14479</v>
      </c>
      <c r="D1590" s="6">
        <v>43454.0</v>
      </c>
      <c r="E1590" s="5">
        <v>7335.0</v>
      </c>
      <c r="F1590" s="5">
        <v>3334.0</v>
      </c>
      <c r="G1590" s="5" t="s">
        <v>579</v>
      </c>
      <c r="H1590" s="5" t="s">
        <v>1792</v>
      </c>
      <c r="I1590" s="5" t="s">
        <v>14480</v>
      </c>
      <c r="J1590" s="5" t="s">
        <v>581</v>
      </c>
      <c r="K1590" s="5" t="s">
        <v>744</v>
      </c>
      <c r="L1590" s="5" t="s">
        <v>14481</v>
      </c>
      <c r="M1590" s="5" t="s">
        <v>14482</v>
      </c>
      <c r="N1590" s="5" t="s">
        <v>52</v>
      </c>
      <c r="O1590" s="5">
        <v>1.0</v>
      </c>
      <c r="P1590" s="5" t="s">
        <v>14483</v>
      </c>
      <c r="Q1590" s="5">
        <v>2200.0</v>
      </c>
      <c r="R1590" s="5">
        <v>543.0</v>
      </c>
      <c r="S1590" s="5" t="s">
        <v>115</v>
      </c>
      <c r="T1590" s="5">
        <v>0.0</v>
      </c>
      <c r="U1590" s="5" t="s">
        <v>70</v>
      </c>
      <c r="V1590" s="5" t="s">
        <v>14484</v>
      </c>
      <c r="W1590" s="5" t="s">
        <v>55</v>
      </c>
      <c r="X1590" s="5" t="s">
        <v>14485</v>
      </c>
      <c r="Y1590" s="5" t="s">
        <v>14486</v>
      </c>
      <c r="Z1590" s="5">
        <v>28838.0</v>
      </c>
      <c r="AA1590" s="5" t="s">
        <v>260</v>
      </c>
      <c r="AB1590" s="5" t="s">
        <v>52</v>
      </c>
      <c r="AC1590" s="5" t="s">
        <v>398</v>
      </c>
      <c r="AD1590" s="5" t="s">
        <v>399</v>
      </c>
      <c r="AE1590" s="5" t="s">
        <v>400</v>
      </c>
      <c r="AF1590" s="5" t="s">
        <v>401</v>
      </c>
      <c r="AG1590" s="5">
        <v>23502.0</v>
      </c>
      <c r="AH1590" s="5" t="s">
        <v>402</v>
      </c>
      <c r="AI1590" s="5" t="s">
        <v>102</v>
      </c>
      <c r="AJ1590" s="5" t="s">
        <v>102</v>
      </c>
      <c r="AK1590" s="5" t="s">
        <v>1573</v>
      </c>
    </row>
    <row r="1591" ht="15.75" customHeight="1">
      <c r="A1591" s="5" t="s">
        <v>14487</v>
      </c>
      <c r="B1591" s="5" t="s">
        <v>14027</v>
      </c>
      <c r="C1591" s="5" t="s">
        <v>13945</v>
      </c>
      <c r="D1591" s="6">
        <v>43449.0</v>
      </c>
      <c r="E1591" s="5">
        <v>1235652.0</v>
      </c>
      <c r="F1591" s="5">
        <v>561660.0</v>
      </c>
      <c r="G1591" s="5" t="s">
        <v>148</v>
      </c>
      <c r="H1591" s="5" t="s">
        <v>205</v>
      </c>
      <c r="I1591" s="5" t="s">
        <v>14028</v>
      </c>
      <c r="J1591" s="5" t="s">
        <v>151</v>
      </c>
      <c r="K1591" s="5" t="s">
        <v>14488</v>
      </c>
      <c r="L1591" s="5" t="s">
        <v>14489</v>
      </c>
      <c r="M1591" s="5" t="s">
        <v>14136</v>
      </c>
      <c r="N1591" s="5" t="s">
        <v>52</v>
      </c>
      <c r="O1591" s="5">
        <v>23.0</v>
      </c>
      <c r="P1591" s="5" t="s">
        <v>14490</v>
      </c>
      <c r="Q1591" s="5" t="s">
        <v>14138</v>
      </c>
      <c r="R1591" s="5">
        <v>460.0</v>
      </c>
      <c r="S1591" s="5" t="s">
        <v>115</v>
      </c>
      <c r="T1591" s="5">
        <v>5.0</v>
      </c>
      <c r="U1591" s="5" t="s">
        <v>70</v>
      </c>
      <c r="V1591" s="5" t="s">
        <v>14491</v>
      </c>
      <c r="W1591" s="5" t="s">
        <v>52</v>
      </c>
      <c r="X1591" s="5" t="s">
        <v>52</v>
      </c>
      <c r="Y1591" s="5" t="s">
        <v>14492</v>
      </c>
      <c r="Z1591" s="5" t="s">
        <v>14493</v>
      </c>
      <c r="AA1591" s="5" t="s">
        <v>235</v>
      </c>
      <c r="AB1591" s="5" t="s">
        <v>52</v>
      </c>
      <c r="AC1591" s="5" t="s">
        <v>398</v>
      </c>
      <c r="AD1591" s="5" t="s">
        <v>399</v>
      </c>
      <c r="AE1591" s="5" t="s">
        <v>400</v>
      </c>
      <c r="AF1591" s="5" t="s">
        <v>401</v>
      </c>
      <c r="AG1591" s="5">
        <v>23502.0</v>
      </c>
      <c r="AH1591" s="5" t="s">
        <v>402</v>
      </c>
      <c r="AI1591" s="5" t="s">
        <v>13955</v>
      </c>
      <c r="AJ1591" s="5" t="s">
        <v>14494</v>
      </c>
      <c r="AK1591" s="5" t="s">
        <v>4683</v>
      </c>
    </row>
    <row r="1592" ht="15.75" customHeight="1">
      <c r="A1592" s="5" t="s">
        <v>14495</v>
      </c>
      <c r="B1592" s="5" t="s">
        <v>14496</v>
      </c>
      <c r="C1592" s="5" t="s">
        <v>14497</v>
      </c>
      <c r="D1592" s="6">
        <v>43448.0</v>
      </c>
      <c r="E1592" s="5">
        <v>35640.0</v>
      </c>
      <c r="F1592" s="5">
        <v>16200.0</v>
      </c>
      <c r="G1592" s="5" t="s">
        <v>659</v>
      </c>
      <c r="H1592" s="5" t="s">
        <v>45</v>
      </c>
      <c r="I1592" s="5" t="s">
        <v>8872</v>
      </c>
      <c r="J1592" s="5" t="s">
        <v>661</v>
      </c>
      <c r="K1592" s="5" t="s">
        <v>14498</v>
      </c>
      <c r="L1592" s="5" t="s">
        <v>14499</v>
      </c>
      <c r="M1592" s="5" t="s">
        <v>14500</v>
      </c>
      <c r="N1592" s="5">
        <v>50316.0</v>
      </c>
      <c r="O1592" s="5">
        <v>1.0</v>
      </c>
      <c r="P1592" s="5" t="s">
        <v>14501</v>
      </c>
      <c r="Q1592" s="5">
        <v>2210.0</v>
      </c>
      <c r="R1592" s="5">
        <v>72.0</v>
      </c>
      <c r="S1592" s="5" t="s">
        <v>14502</v>
      </c>
      <c r="T1592" s="5">
        <v>20.0</v>
      </c>
      <c r="U1592" s="5" t="s">
        <v>93</v>
      </c>
      <c r="V1592" s="5" t="s">
        <v>14503</v>
      </c>
      <c r="W1592" s="5" t="s">
        <v>52</v>
      </c>
      <c r="X1592" s="5" t="s">
        <v>52</v>
      </c>
      <c r="Y1592" s="5" t="s">
        <v>14504</v>
      </c>
      <c r="Z1592" s="5" t="s">
        <v>14505</v>
      </c>
      <c r="AA1592" s="5" t="s">
        <v>162</v>
      </c>
      <c r="AB1592" s="5" t="s">
        <v>283</v>
      </c>
      <c r="AC1592" s="5" t="s">
        <v>216</v>
      </c>
      <c r="AD1592" s="5" t="s">
        <v>217</v>
      </c>
      <c r="AE1592" s="5" t="s">
        <v>218</v>
      </c>
      <c r="AF1592" s="5" t="s">
        <v>52</v>
      </c>
      <c r="AG1592" s="5" t="s">
        <v>52</v>
      </c>
      <c r="AH1592" s="5" t="s">
        <v>52</v>
      </c>
      <c r="AI1592" s="5" t="s">
        <v>14496</v>
      </c>
      <c r="AJ1592" s="5" t="s">
        <v>14499</v>
      </c>
      <c r="AK1592" s="5" t="s">
        <v>3306</v>
      </c>
    </row>
    <row r="1593" ht="15.75" customHeight="1">
      <c r="A1593" s="5" t="s">
        <v>14506</v>
      </c>
      <c r="B1593" s="5" t="s">
        <v>14507</v>
      </c>
      <c r="C1593" s="5" t="s">
        <v>8386</v>
      </c>
      <c r="D1593" s="6">
        <v>43445.0</v>
      </c>
      <c r="E1593" s="5">
        <v>12252.0</v>
      </c>
      <c r="F1593" s="5">
        <v>5569.0</v>
      </c>
      <c r="G1593" s="5" t="s">
        <v>579</v>
      </c>
      <c r="H1593" s="5" t="s">
        <v>45</v>
      </c>
      <c r="I1593" s="5" t="s">
        <v>12336</v>
      </c>
      <c r="J1593" s="5" t="s">
        <v>581</v>
      </c>
      <c r="K1593" s="5" t="s">
        <v>14508</v>
      </c>
      <c r="L1593" s="5" t="s">
        <v>14509</v>
      </c>
      <c r="M1593" s="5" t="s">
        <v>14510</v>
      </c>
      <c r="N1593" s="5">
        <v>72764.0</v>
      </c>
      <c r="O1593" s="5">
        <v>1.0</v>
      </c>
      <c r="P1593" s="5" t="s">
        <v>14511</v>
      </c>
      <c r="Q1593" s="5" t="s">
        <v>244</v>
      </c>
      <c r="R1593" s="5">
        <v>19.0</v>
      </c>
      <c r="S1593" s="5" t="s">
        <v>115</v>
      </c>
      <c r="T1593" s="5">
        <v>0.0</v>
      </c>
      <c r="U1593" s="5" t="s">
        <v>93</v>
      </c>
      <c r="V1593" s="5" t="s">
        <v>14512</v>
      </c>
      <c r="W1593" s="5" t="s">
        <v>55</v>
      </c>
      <c r="X1593" s="5" t="s">
        <v>14513</v>
      </c>
      <c r="Y1593" s="5" t="s">
        <v>14390</v>
      </c>
      <c r="Z1593" s="5" t="s">
        <v>14514</v>
      </c>
      <c r="AA1593" s="5" t="s">
        <v>235</v>
      </c>
      <c r="AB1593" s="5" t="s">
        <v>52</v>
      </c>
      <c r="AC1593" s="5" t="s">
        <v>3141</v>
      </c>
      <c r="AD1593" s="5" t="s">
        <v>3142</v>
      </c>
      <c r="AE1593" s="5" t="s">
        <v>162</v>
      </c>
      <c r="AF1593" s="5" t="s">
        <v>52</v>
      </c>
      <c r="AG1593" s="5" t="s">
        <v>52</v>
      </c>
      <c r="AH1593" s="5" t="s">
        <v>3143</v>
      </c>
      <c r="AI1593" s="5" t="s">
        <v>14507</v>
      </c>
      <c r="AJ1593" s="5" t="s">
        <v>14509</v>
      </c>
      <c r="AK1593" s="5" t="s">
        <v>14515</v>
      </c>
    </row>
    <row r="1594" ht="15.75" customHeight="1">
      <c r="A1594" s="5" t="s">
        <v>14516</v>
      </c>
      <c r="B1594" s="5" t="s">
        <v>14517</v>
      </c>
      <c r="C1594" s="5" t="s">
        <v>14518</v>
      </c>
      <c r="D1594" s="6">
        <v>43444.0</v>
      </c>
      <c r="E1594" s="5">
        <v>150377.0</v>
      </c>
      <c r="F1594" s="5">
        <v>68353.0</v>
      </c>
      <c r="G1594" s="5" t="s">
        <v>634</v>
      </c>
      <c r="H1594" s="5" t="s">
        <v>366</v>
      </c>
      <c r="I1594" s="5" t="s">
        <v>3759</v>
      </c>
      <c r="J1594" s="5" t="s">
        <v>274</v>
      </c>
      <c r="K1594" s="5" t="s">
        <v>494</v>
      </c>
      <c r="L1594" s="5" t="s">
        <v>14519</v>
      </c>
      <c r="M1594" s="5" t="s">
        <v>14520</v>
      </c>
      <c r="N1594" s="5">
        <v>33023.0</v>
      </c>
      <c r="O1594" s="5">
        <v>4.0</v>
      </c>
      <c r="P1594" s="5" t="s">
        <v>14521</v>
      </c>
      <c r="Q1594" s="5" t="s">
        <v>14522</v>
      </c>
      <c r="R1594" s="5">
        <v>2860.0</v>
      </c>
      <c r="S1594" s="5" t="s">
        <v>69</v>
      </c>
      <c r="T1594" s="5">
        <v>227.0</v>
      </c>
      <c r="U1594" s="5" t="s">
        <v>70</v>
      </c>
      <c r="V1594" s="5" t="s">
        <v>14523</v>
      </c>
      <c r="W1594" s="5" t="s">
        <v>55</v>
      </c>
      <c r="X1594" s="5" t="s">
        <v>14524</v>
      </c>
      <c r="Y1594" s="5" t="s">
        <v>14525</v>
      </c>
      <c r="Z1594" s="5" t="s">
        <v>14526</v>
      </c>
      <c r="AA1594" s="5" t="s">
        <v>604</v>
      </c>
      <c r="AB1594" s="5" t="s">
        <v>52</v>
      </c>
      <c r="AC1594" s="5" t="s">
        <v>5521</v>
      </c>
      <c r="AD1594" s="5" t="s">
        <v>5522</v>
      </c>
      <c r="AE1594" s="5" t="s">
        <v>5523</v>
      </c>
      <c r="AF1594" s="5" t="s">
        <v>52</v>
      </c>
      <c r="AG1594" s="5" t="s">
        <v>52</v>
      </c>
      <c r="AH1594" s="5" t="s">
        <v>5524</v>
      </c>
      <c r="AI1594" s="5" t="s">
        <v>14517</v>
      </c>
      <c r="AJ1594" s="5" t="s">
        <v>14519</v>
      </c>
      <c r="AK1594" s="5" t="s">
        <v>13177</v>
      </c>
    </row>
    <row r="1595" ht="15.75" customHeight="1">
      <c r="A1595" s="5" t="s">
        <v>14527</v>
      </c>
      <c r="B1595" s="5" t="s">
        <v>14517</v>
      </c>
      <c r="C1595" s="5" t="s">
        <v>14518</v>
      </c>
      <c r="D1595" s="6">
        <v>43444.0</v>
      </c>
      <c r="E1595" s="5">
        <v>168401.0</v>
      </c>
      <c r="F1595" s="5">
        <v>76546.0</v>
      </c>
      <c r="G1595" s="5" t="s">
        <v>634</v>
      </c>
      <c r="H1595" s="5" t="s">
        <v>366</v>
      </c>
      <c r="I1595" s="5" t="s">
        <v>3759</v>
      </c>
      <c r="J1595" s="5" t="s">
        <v>274</v>
      </c>
      <c r="K1595" s="5" t="s">
        <v>494</v>
      </c>
      <c r="L1595" s="5" t="s">
        <v>14519</v>
      </c>
      <c r="M1595" s="5" t="s">
        <v>14520</v>
      </c>
      <c r="N1595" s="5">
        <v>33023.0</v>
      </c>
      <c r="O1595" s="5">
        <v>4.0</v>
      </c>
      <c r="P1595" s="5" t="s">
        <v>14528</v>
      </c>
      <c r="Q1595" s="5" t="s">
        <v>14529</v>
      </c>
      <c r="R1595" s="5">
        <v>3866.0</v>
      </c>
      <c r="S1595" s="5" t="s">
        <v>69</v>
      </c>
      <c r="T1595" s="5">
        <v>264.0</v>
      </c>
      <c r="U1595" s="5" t="s">
        <v>70</v>
      </c>
      <c r="V1595" s="5" t="s">
        <v>14530</v>
      </c>
      <c r="W1595" s="5" t="s">
        <v>55</v>
      </c>
      <c r="X1595" s="5" t="s">
        <v>14531</v>
      </c>
      <c r="Y1595" s="5" t="s">
        <v>14525</v>
      </c>
      <c r="Z1595" s="5" t="s">
        <v>14532</v>
      </c>
      <c r="AA1595" s="5" t="s">
        <v>604</v>
      </c>
      <c r="AB1595" s="5" t="s">
        <v>52</v>
      </c>
      <c r="AC1595" s="5" t="s">
        <v>5521</v>
      </c>
      <c r="AD1595" s="5" t="s">
        <v>5522</v>
      </c>
      <c r="AE1595" s="5" t="s">
        <v>5523</v>
      </c>
      <c r="AF1595" s="5" t="s">
        <v>52</v>
      </c>
      <c r="AG1595" s="5" t="s">
        <v>52</v>
      </c>
      <c r="AH1595" s="5" t="s">
        <v>5524</v>
      </c>
      <c r="AI1595" s="5" t="s">
        <v>14517</v>
      </c>
      <c r="AJ1595" s="5" t="s">
        <v>14519</v>
      </c>
      <c r="AK1595" s="5" t="s">
        <v>13177</v>
      </c>
    </row>
    <row r="1596" ht="15.75" customHeight="1">
      <c r="A1596" s="5" t="s">
        <v>14533</v>
      </c>
      <c r="B1596" s="5" t="s">
        <v>10835</v>
      </c>
      <c r="C1596" s="5" t="s">
        <v>14534</v>
      </c>
      <c r="D1596" s="6">
        <v>43444.0</v>
      </c>
      <c r="E1596" s="5">
        <v>168399.0</v>
      </c>
      <c r="F1596" s="5">
        <v>76545.0</v>
      </c>
      <c r="G1596" s="5" t="s">
        <v>634</v>
      </c>
      <c r="H1596" s="5" t="s">
        <v>366</v>
      </c>
      <c r="I1596" s="5" t="s">
        <v>3759</v>
      </c>
      <c r="J1596" s="5" t="s">
        <v>274</v>
      </c>
      <c r="K1596" s="5" t="s">
        <v>14535</v>
      </c>
      <c r="L1596" s="5" t="s">
        <v>14536</v>
      </c>
      <c r="M1596" s="5" t="s">
        <v>14537</v>
      </c>
      <c r="N1596" s="5">
        <v>33172.0</v>
      </c>
      <c r="O1596" s="5">
        <v>4.0</v>
      </c>
      <c r="P1596" s="5" t="s">
        <v>14528</v>
      </c>
      <c r="Q1596" s="5" t="s">
        <v>14529</v>
      </c>
      <c r="R1596" s="5">
        <v>3866.0</v>
      </c>
      <c r="S1596" s="5" t="s">
        <v>69</v>
      </c>
      <c r="T1596" s="5">
        <v>263.0</v>
      </c>
      <c r="U1596" s="5" t="s">
        <v>93</v>
      </c>
      <c r="V1596" s="5" t="s">
        <v>14531</v>
      </c>
      <c r="W1596" s="5" t="s">
        <v>71</v>
      </c>
      <c r="X1596" s="5" t="s">
        <v>52</v>
      </c>
      <c r="Y1596" s="5" t="s">
        <v>14525</v>
      </c>
      <c r="Z1596" s="5" t="s">
        <v>14532</v>
      </c>
      <c r="AA1596" s="5" t="s">
        <v>604</v>
      </c>
      <c r="AB1596" s="5" t="s">
        <v>52</v>
      </c>
      <c r="AC1596" s="5" t="s">
        <v>216</v>
      </c>
      <c r="AD1596" s="5" t="s">
        <v>217</v>
      </c>
      <c r="AE1596" s="5" t="s">
        <v>218</v>
      </c>
      <c r="AF1596" s="5" t="s">
        <v>52</v>
      </c>
      <c r="AG1596" s="5" t="s">
        <v>52</v>
      </c>
      <c r="AH1596" s="5" t="s">
        <v>52</v>
      </c>
      <c r="AI1596" s="5" t="s">
        <v>10835</v>
      </c>
      <c r="AJ1596" s="5" t="s">
        <v>14536</v>
      </c>
      <c r="AK1596" s="5" t="s">
        <v>1874</v>
      </c>
    </row>
    <row r="1597" ht="15.75" customHeight="1">
      <c r="A1597" s="5" t="s">
        <v>14538</v>
      </c>
      <c r="B1597" s="5" t="s">
        <v>10835</v>
      </c>
      <c r="C1597" s="5" t="s">
        <v>14539</v>
      </c>
      <c r="D1597" s="6">
        <v>43444.0</v>
      </c>
      <c r="E1597" s="5">
        <v>150374.0</v>
      </c>
      <c r="F1597" s="5">
        <v>68352.0</v>
      </c>
      <c r="G1597" s="5" t="s">
        <v>634</v>
      </c>
      <c r="H1597" s="5" t="s">
        <v>366</v>
      </c>
      <c r="I1597" s="5" t="s">
        <v>3759</v>
      </c>
      <c r="J1597" s="5" t="s">
        <v>274</v>
      </c>
      <c r="K1597" s="5" t="s">
        <v>14540</v>
      </c>
      <c r="L1597" s="5" t="s">
        <v>14536</v>
      </c>
      <c r="M1597" s="5" t="s">
        <v>14541</v>
      </c>
      <c r="N1597" s="5">
        <v>33172.0</v>
      </c>
      <c r="O1597" s="5">
        <v>4.0</v>
      </c>
      <c r="P1597" s="5" t="s">
        <v>14521</v>
      </c>
      <c r="Q1597" s="5" t="s">
        <v>14522</v>
      </c>
      <c r="R1597" s="5">
        <v>2860.0</v>
      </c>
      <c r="S1597" s="5" t="s">
        <v>69</v>
      </c>
      <c r="T1597" s="5">
        <v>226.0</v>
      </c>
      <c r="U1597" s="5" t="s">
        <v>93</v>
      </c>
      <c r="V1597" s="5" t="s">
        <v>14524</v>
      </c>
      <c r="W1597" s="5" t="s">
        <v>71</v>
      </c>
      <c r="X1597" s="5" t="s">
        <v>52</v>
      </c>
      <c r="Y1597" s="5" t="s">
        <v>14525</v>
      </c>
      <c r="Z1597" s="5" t="s">
        <v>14526</v>
      </c>
      <c r="AA1597" s="5" t="s">
        <v>604</v>
      </c>
      <c r="AB1597" s="5" t="s">
        <v>52</v>
      </c>
      <c r="AC1597" s="5" t="s">
        <v>216</v>
      </c>
      <c r="AD1597" s="5" t="s">
        <v>217</v>
      </c>
      <c r="AE1597" s="5" t="s">
        <v>218</v>
      </c>
      <c r="AF1597" s="5" t="s">
        <v>52</v>
      </c>
      <c r="AG1597" s="5" t="s">
        <v>52</v>
      </c>
      <c r="AH1597" s="5" t="s">
        <v>52</v>
      </c>
      <c r="AI1597" s="5" t="s">
        <v>10835</v>
      </c>
      <c r="AJ1597" s="5" t="s">
        <v>14536</v>
      </c>
      <c r="AK1597" s="5" t="s">
        <v>1874</v>
      </c>
    </row>
    <row r="1598" ht="15.75" customHeight="1">
      <c r="A1598" s="5" t="s">
        <v>14542</v>
      </c>
      <c r="B1598" s="5" t="s">
        <v>13270</v>
      </c>
      <c r="C1598" s="5" t="s">
        <v>204</v>
      </c>
      <c r="D1598" s="6">
        <v>43444.0</v>
      </c>
      <c r="E1598" s="5">
        <v>37400.0</v>
      </c>
      <c r="F1598" s="5">
        <v>17000.0</v>
      </c>
      <c r="G1598" s="5" t="s">
        <v>226</v>
      </c>
      <c r="H1598" s="5" t="s">
        <v>205</v>
      </c>
      <c r="I1598" s="5" t="s">
        <v>12630</v>
      </c>
      <c r="J1598" s="5" t="s">
        <v>228</v>
      </c>
      <c r="K1598" s="5" t="s">
        <v>14543</v>
      </c>
      <c r="L1598" s="5" t="s">
        <v>14404</v>
      </c>
      <c r="M1598" s="5" t="s">
        <v>13905</v>
      </c>
      <c r="N1598" s="5" t="s">
        <v>13273</v>
      </c>
      <c r="O1598" s="5">
        <v>1.0</v>
      </c>
      <c r="P1598" s="5" t="s">
        <v>14544</v>
      </c>
      <c r="Q1598" s="5">
        <v>4510.0</v>
      </c>
      <c r="R1598" s="5">
        <v>3686.0</v>
      </c>
      <c r="S1598" s="5" t="s">
        <v>115</v>
      </c>
      <c r="T1598" s="5">
        <v>0.0</v>
      </c>
      <c r="U1598" s="5" t="s">
        <v>52</v>
      </c>
      <c r="V1598" s="5" t="s">
        <v>14545</v>
      </c>
      <c r="W1598" s="5" t="s">
        <v>52</v>
      </c>
      <c r="X1598" s="5" t="s">
        <v>52</v>
      </c>
      <c r="Y1598" s="5" t="s">
        <v>14546</v>
      </c>
      <c r="Z1598" s="5" t="s">
        <v>14547</v>
      </c>
      <c r="AA1598" s="5" t="s">
        <v>59</v>
      </c>
      <c r="AB1598" s="5" t="s">
        <v>52</v>
      </c>
      <c r="AC1598" s="5" t="s">
        <v>181</v>
      </c>
      <c r="AD1598" s="5" t="s">
        <v>182</v>
      </c>
      <c r="AE1598" s="5" t="s">
        <v>183</v>
      </c>
      <c r="AF1598" s="5" t="s">
        <v>52</v>
      </c>
      <c r="AG1598" s="5" t="s">
        <v>52</v>
      </c>
      <c r="AH1598" s="5" t="s">
        <v>184</v>
      </c>
      <c r="AI1598" s="5" t="s">
        <v>13270</v>
      </c>
      <c r="AJ1598" s="5" t="s">
        <v>14404</v>
      </c>
      <c r="AK1598" s="5" t="s">
        <v>9795</v>
      </c>
    </row>
    <row r="1599" ht="15.75" customHeight="1">
      <c r="A1599" s="5" t="s">
        <v>14548</v>
      </c>
      <c r="B1599" s="5" t="s">
        <v>14549</v>
      </c>
      <c r="C1599" s="5" t="s">
        <v>5359</v>
      </c>
      <c r="D1599" s="6">
        <v>43443.0</v>
      </c>
      <c r="E1599" s="5">
        <v>41622.0</v>
      </c>
      <c r="F1599" s="5">
        <v>18919.0</v>
      </c>
      <c r="G1599" s="5" t="s">
        <v>900</v>
      </c>
      <c r="H1599" s="5" t="s">
        <v>45</v>
      </c>
      <c r="I1599" s="5" t="s">
        <v>14550</v>
      </c>
      <c r="J1599" s="5" t="s">
        <v>872</v>
      </c>
      <c r="K1599" s="5" t="s">
        <v>173</v>
      </c>
      <c r="L1599" s="5" t="s">
        <v>14551</v>
      </c>
      <c r="M1599" s="5" t="s">
        <v>14329</v>
      </c>
      <c r="N1599" s="5">
        <v>7452.0</v>
      </c>
      <c r="O1599" s="5">
        <v>1.0</v>
      </c>
      <c r="P1599" s="5" t="s">
        <v>14552</v>
      </c>
      <c r="Q1599" s="5">
        <v>4510.0</v>
      </c>
      <c r="R1599" s="5">
        <v>1100.0</v>
      </c>
      <c r="S1599" s="5" t="s">
        <v>115</v>
      </c>
      <c r="T1599" s="5">
        <v>0.0</v>
      </c>
      <c r="U1599" s="5" t="s">
        <v>52</v>
      </c>
      <c r="V1599" s="5" t="s">
        <v>14553</v>
      </c>
      <c r="W1599" s="5" t="s">
        <v>52</v>
      </c>
      <c r="X1599" s="5" t="s">
        <v>52</v>
      </c>
      <c r="Y1599" s="5" t="s">
        <v>9049</v>
      </c>
      <c r="Z1599" s="5" t="s">
        <v>14554</v>
      </c>
      <c r="AA1599" s="5" t="s">
        <v>162</v>
      </c>
      <c r="AB1599" s="5" t="s">
        <v>52</v>
      </c>
      <c r="AC1599" s="5" t="s">
        <v>181</v>
      </c>
      <c r="AD1599" s="5" t="s">
        <v>182</v>
      </c>
      <c r="AE1599" s="5" t="s">
        <v>183</v>
      </c>
      <c r="AF1599" s="5" t="s">
        <v>52</v>
      </c>
      <c r="AG1599" s="5" t="s">
        <v>52</v>
      </c>
      <c r="AH1599" s="5" t="s">
        <v>184</v>
      </c>
      <c r="AI1599" s="5" t="s">
        <v>14549</v>
      </c>
      <c r="AJ1599" s="5" t="s">
        <v>14551</v>
      </c>
      <c r="AK1599" s="5" t="s">
        <v>11123</v>
      </c>
    </row>
    <row r="1600" ht="15.75" customHeight="1">
      <c r="A1600" s="5" t="s">
        <v>14555</v>
      </c>
      <c r="B1600" s="5" t="s">
        <v>14556</v>
      </c>
      <c r="C1600" s="5" t="s">
        <v>14557</v>
      </c>
      <c r="D1600" s="6">
        <v>43442.0</v>
      </c>
      <c r="E1600" s="5">
        <v>14498.0</v>
      </c>
      <c r="F1600" s="5">
        <v>6590.0</v>
      </c>
      <c r="G1600" s="5" t="s">
        <v>634</v>
      </c>
      <c r="H1600" s="5" t="s">
        <v>1534</v>
      </c>
      <c r="I1600" s="5" t="s">
        <v>14558</v>
      </c>
      <c r="J1600" s="5" t="s">
        <v>274</v>
      </c>
      <c r="K1600" s="5" t="s">
        <v>14559</v>
      </c>
      <c r="L1600" s="5" t="s">
        <v>14560</v>
      </c>
      <c r="M1600" s="5" t="s">
        <v>14561</v>
      </c>
      <c r="N1600" s="5">
        <v>97210.0</v>
      </c>
      <c r="O1600" s="5">
        <v>1.0</v>
      </c>
      <c r="P1600" s="5" t="s">
        <v>14562</v>
      </c>
      <c r="Q1600" s="5" t="s">
        <v>244</v>
      </c>
      <c r="R1600" s="5">
        <v>1003.0</v>
      </c>
      <c r="S1600" s="5" t="s">
        <v>69</v>
      </c>
      <c r="T1600" s="5">
        <v>0.0</v>
      </c>
      <c r="U1600" s="5" t="s">
        <v>52</v>
      </c>
      <c r="V1600" s="5" t="s">
        <v>14563</v>
      </c>
      <c r="W1600" s="5" t="s">
        <v>55</v>
      </c>
      <c r="X1600" s="5" t="s">
        <v>14564</v>
      </c>
      <c r="Y1600" s="5" t="s">
        <v>14565</v>
      </c>
      <c r="Z1600" s="5" t="s">
        <v>14566</v>
      </c>
      <c r="AA1600" s="5" t="s">
        <v>1426</v>
      </c>
      <c r="AB1600" s="5" t="s">
        <v>52</v>
      </c>
      <c r="AC1600" s="5" t="s">
        <v>14567</v>
      </c>
      <c r="AD1600" s="5" t="s">
        <v>14568</v>
      </c>
      <c r="AE1600" s="5" t="s">
        <v>14569</v>
      </c>
      <c r="AF1600" s="5" t="s">
        <v>13510</v>
      </c>
      <c r="AG1600" s="5">
        <v>98155.0</v>
      </c>
      <c r="AH1600" s="5" t="s">
        <v>14570</v>
      </c>
      <c r="AI1600" s="5" t="s">
        <v>102</v>
      </c>
      <c r="AJ1600" s="5" t="s">
        <v>102</v>
      </c>
      <c r="AK1600" s="5" t="s">
        <v>1874</v>
      </c>
    </row>
    <row r="1601" ht="15.75" customHeight="1">
      <c r="A1601" s="5" t="s">
        <v>14571</v>
      </c>
      <c r="B1601" s="5" t="s">
        <v>14572</v>
      </c>
      <c r="C1601" s="5" t="s">
        <v>14573</v>
      </c>
      <c r="D1601" s="6">
        <v>43442.0</v>
      </c>
      <c r="E1601" s="5">
        <v>22990.0</v>
      </c>
      <c r="F1601" s="5">
        <v>10450.0</v>
      </c>
      <c r="G1601" s="5" t="s">
        <v>634</v>
      </c>
      <c r="H1601" s="5" t="s">
        <v>1534</v>
      </c>
      <c r="I1601" s="5" t="s">
        <v>14558</v>
      </c>
      <c r="J1601" s="5" t="s">
        <v>274</v>
      </c>
      <c r="K1601" s="5" t="s">
        <v>14574</v>
      </c>
      <c r="L1601" s="5" t="s">
        <v>14575</v>
      </c>
      <c r="M1601" s="5" t="s">
        <v>14576</v>
      </c>
      <c r="N1601" s="5">
        <v>90703.0</v>
      </c>
      <c r="O1601" s="5">
        <v>1.0</v>
      </c>
      <c r="P1601" s="5" t="s">
        <v>14562</v>
      </c>
      <c r="Q1601" s="5" t="s">
        <v>244</v>
      </c>
      <c r="R1601" s="5">
        <v>1003.0</v>
      </c>
      <c r="S1601" s="5" t="s">
        <v>115</v>
      </c>
      <c r="T1601" s="5">
        <v>0.0</v>
      </c>
      <c r="U1601" s="5" t="s">
        <v>70</v>
      </c>
      <c r="V1601" s="5" t="s">
        <v>14564</v>
      </c>
      <c r="W1601" s="5" t="s">
        <v>71</v>
      </c>
      <c r="X1601" s="5" t="s">
        <v>52</v>
      </c>
      <c r="Y1601" s="5" t="s">
        <v>14577</v>
      </c>
      <c r="Z1601" s="5" t="s">
        <v>14566</v>
      </c>
      <c r="AA1601" s="5" t="s">
        <v>1426</v>
      </c>
      <c r="AB1601" s="5" t="s">
        <v>283</v>
      </c>
      <c r="AC1601" s="5" t="s">
        <v>1230</v>
      </c>
      <c r="AD1601" s="5" t="s">
        <v>1231</v>
      </c>
      <c r="AE1601" s="5" t="s">
        <v>52</v>
      </c>
      <c r="AF1601" s="5" t="s">
        <v>52</v>
      </c>
      <c r="AG1601" s="5" t="s">
        <v>52</v>
      </c>
      <c r="AH1601" s="5" t="s">
        <v>1232</v>
      </c>
      <c r="AI1601" s="5" t="s">
        <v>14572</v>
      </c>
      <c r="AJ1601" s="5" t="s">
        <v>14575</v>
      </c>
      <c r="AK1601" s="5" t="s">
        <v>1874</v>
      </c>
    </row>
    <row r="1602" ht="15.75" customHeight="1">
      <c r="A1602" s="5" t="s">
        <v>14578</v>
      </c>
      <c r="B1602" s="5" t="s">
        <v>13944</v>
      </c>
      <c r="C1602" s="5" t="s">
        <v>14579</v>
      </c>
      <c r="D1602" s="6">
        <v>43441.0</v>
      </c>
      <c r="E1602" s="5">
        <v>1234695.0</v>
      </c>
      <c r="F1602" s="5">
        <v>561225.0</v>
      </c>
      <c r="G1602" s="5" t="s">
        <v>148</v>
      </c>
      <c r="H1602" s="5" t="s">
        <v>205</v>
      </c>
      <c r="I1602" s="5" t="s">
        <v>14580</v>
      </c>
      <c r="J1602" s="5" t="s">
        <v>151</v>
      </c>
      <c r="K1602" s="5" t="s">
        <v>14581</v>
      </c>
      <c r="L1602" s="5" t="s">
        <v>14582</v>
      </c>
      <c r="M1602" s="5" t="s">
        <v>14583</v>
      </c>
      <c r="N1602" s="5">
        <v>739.0</v>
      </c>
      <c r="O1602" s="5">
        <v>23.0</v>
      </c>
      <c r="P1602" s="5" t="s">
        <v>14584</v>
      </c>
      <c r="Q1602" s="5" t="s">
        <v>14138</v>
      </c>
      <c r="R1602" s="5">
        <v>460.0</v>
      </c>
      <c r="S1602" s="5" t="s">
        <v>115</v>
      </c>
      <c r="T1602" s="5">
        <v>5.0</v>
      </c>
      <c r="U1602" s="5" t="s">
        <v>70</v>
      </c>
      <c r="V1602" s="5" t="s">
        <v>14585</v>
      </c>
      <c r="W1602" s="5" t="s">
        <v>52</v>
      </c>
      <c r="X1602" s="5" t="s">
        <v>52</v>
      </c>
      <c r="Y1602" s="5" t="s">
        <v>14586</v>
      </c>
      <c r="Z1602" s="5" t="s">
        <v>14587</v>
      </c>
      <c r="AA1602" s="5" t="s">
        <v>1177</v>
      </c>
      <c r="AB1602" s="5" t="s">
        <v>52</v>
      </c>
      <c r="AC1602" s="5" t="s">
        <v>398</v>
      </c>
      <c r="AD1602" s="5" t="s">
        <v>399</v>
      </c>
      <c r="AE1602" s="5" t="s">
        <v>400</v>
      </c>
      <c r="AF1602" s="5" t="s">
        <v>401</v>
      </c>
      <c r="AG1602" s="5">
        <v>23502.0</v>
      </c>
      <c r="AH1602" s="5" t="s">
        <v>402</v>
      </c>
      <c r="AI1602" s="5" t="s">
        <v>13955</v>
      </c>
      <c r="AJ1602" s="5" t="s">
        <v>14588</v>
      </c>
      <c r="AK1602" s="5" t="s">
        <v>4683</v>
      </c>
    </row>
    <row r="1603" ht="15.75" customHeight="1">
      <c r="A1603" s="5" t="s">
        <v>14589</v>
      </c>
      <c r="B1603" s="5" t="s">
        <v>14590</v>
      </c>
      <c r="C1603" s="5" t="s">
        <v>14591</v>
      </c>
      <c r="D1603" s="6">
        <v>43440.0</v>
      </c>
      <c r="E1603" s="5">
        <v>42185.0</v>
      </c>
      <c r="F1603" s="5">
        <v>19175.0</v>
      </c>
      <c r="G1603" s="5" t="s">
        <v>3029</v>
      </c>
      <c r="H1603" s="5" t="s">
        <v>171</v>
      </c>
      <c r="I1603" s="5" t="s">
        <v>14592</v>
      </c>
      <c r="J1603" s="5" t="s">
        <v>1504</v>
      </c>
      <c r="K1603" s="5" t="s">
        <v>3217</v>
      </c>
      <c r="L1603" s="5" t="s">
        <v>14593</v>
      </c>
      <c r="M1603" s="5" t="s">
        <v>14594</v>
      </c>
      <c r="N1603" s="5" t="s">
        <v>52</v>
      </c>
      <c r="O1603" s="5">
        <v>1.0</v>
      </c>
      <c r="P1603" s="5" t="s">
        <v>14595</v>
      </c>
      <c r="Q1603" s="5">
        <v>4500.0</v>
      </c>
      <c r="R1603" s="5">
        <v>4403.0</v>
      </c>
      <c r="S1603" s="5" t="s">
        <v>115</v>
      </c>
      <c r="T1603" s="5">
        <v>0.0</v>
      </c>
      <c r="U1603" s="5" t="s">
        <v>70</v>
      </c>
      <c r="V1603" s="5" t="s">
        <v>14596</v>
      </c>
      <c r="W1603" s="5" t="s">
        <v>52</v>
      </c>
      <c r="X1603" s="5" t="s">
        <v>52</v>
      </c>
      <c r="Y1603" s="5" t="s">
        <v>14597</v>
      </c>
      <c r="Z1603" s="5" t="s">
        <v>14598</v>
      </c>
      <c r="AA1603" s="5" t="s">
        <v>119</v>
      </c>
      <c r="AB1603" s="5" t="s">
        <v>52</v>
      </c>
      <c r="AC1603" s="5" t="s">
        <v>398</v>
      </c>
      <c r="AD1603" s="5" t="s">
        <v>399</v>
      </c>
      <c r="AE1603" s="5" t="s">
        <v>400</v>
      </c>
      <c r="AF1603" s="5" t="s">
        <v>401</v>
      </c>
      <c r="AG1603" s="5">
        <v>23502.0</v>
      </c>
      <c r="AH1603" s="5" t="s">
        <v>402</v>
      </c>
      <c r="AI1603" s="5" t="s">
        <v>14590</v>
      </c>
      <c r="AJ1603" s="5" t="s">
        <v>14593</v>
      </c>
      <c r="AK1603" s="5" t="s">
        <v>1511</v>
      </c>
    </row>
    <row r="1604" ht="15.75" customHeight="1">
      <c r="A1604" s="5" t="s">
        <v>14599</v>
      </c>
      <c r="B1604" s="5" t="s">
        <v>9479</v>
      </c>
      <c r="C1604" s="5" t="s">
        <v>12750</v>
      </c>
      <c r="D1604" s="6">
        <v>43440.0</v>
      </c>
      <c r="E1604" s="5">
        <v>2446.0</v>
      </c>
      <c r="F1604" s="5">
        <v>1112.0</v>
      </c>
      <c r="G1604" s="5" t="s">
        <v>479</v>
      </c>
      <c r="H1604" s="5" t="s">
        <v>272</v>
      </c>
      <c r="I1604" s="5" t="s">
        <v>13045</v>
      </c>
      <c r="J1604" s="5" t="s">
        <v>274</v>
      </c>
      <c r="K1604" s="5" t="s">
        <v>9481</v>
      </c>
      <c r="L1604" s="5" t="s">
        <v>12751</v>
      </c>
      <c r="M1604" s="5" t="s">
        <v>12752</v>
      </c>
      <c r="N1604" s="5">
        <v>90723.0</v>
      </c>
      <c r="O1604" s="5">
        <v>1.0</v>
      </c>
      <c r="P1604" s="5" t="s">
        <v>14600</v>
      </c>
      <c r="Q1604" s="5" t="s">
        <v>3516</v>
      </c>
      <c r="R1604" s="5">
        <v>100.0</v>
      </c>
      <c r="S1604" s="5" t="s">
        <v>69</v>
      </c>
      <c r="T1604" s="5">
        <v>0.0</v>
      </c>
      <c r="U1604" s="5" t="s">
        <v>52</v>
      </c>
      <c r="V1604" s="5" t="s">
        <v>14601</v>
      </c>
      <c r="W1604" s="5" t="s">
        <v>55</v>
      </c>
      <c r="X1604" s="5" t="s">
        <v>14602</v>
      </c>
      <c r="Y1604" s="5">
        <v>1808.0</v>
      </c>
      <c r="Z1604" s="5" t="s">
        <v>14603</v>
      </c>
      <c r="AA1604" s="5" t="s">
        <v>260</v>
      </c>
      <c r="AB1604" s="5" t="s">
        <v>52</v>
      </c>
      <c r="AC1604" s="5" t="s">
        <v>3225</v>
      </c>
      <c r="AD1604" s="5" t="s">
        <v>3226</v>
      </c>
      <c r="AE1604" s="5" t="s">
        <v>3227</v>
      </c>
      <c r="AF1604" s="5" t="s">
        <v>52</v>
      </c>
      <c r="AG1604" s="5" t="s">
        <v>52</v>
      </c>
      <c r="AH1604" s="5" t="s">
        <v>3228</v>
      </c>
      <c r="AI1604" s="5" t="s">
        <v>9479</v>
      </c>
      <c r="AJ1604" s="5" t="s">
        <v>13050</v>
      </c>
      <c r="AK1604" s="5" t="s">
        <v>404</v>
      </c>
    </row>
    <row r="1605" ht="15.75" customHeight="1">
      <c r="A1605" s="5" t="s">
        <v>14604</v>
      </c>
      <c r="B1605" s="5" t="s">
        <v>14517</v>
      </c>
      <c r="C1605" s="5" t="s">
        <v>14518</v>
      </c>
      <c r="D1605" s="6">
        <v>43437.0</v>
      </c>
      <c r="E1605" s="5">
        <v>39769.0</v>
      </c>
      <c r="F1605" s="5">
        <v>18077.0</v>
      </c>
      <c r="G1605" s="5" t="s">
        <v>634</v>
      </c>
      <c r="H1605" s="5" t="s">
        <v>366</v>
      </c>
      <c r="I1605" s="5" t="s">
        <v>14605</v>
      </c>
      <c r="J1605" s="5" t="s">
        <v>274</v>
      </c>
      <c r="K1605" s="5" t="s">
        <v>391</v>
      </c>
      <c r="L1605" s="5" t="s">
        <v>14519</v>
      </c>
      <c r="M1605" s="5" t="s">
        <v>14520</v>
      </c>
      <c r="N1605" s="5">
        <v>33023.0</v>
      </c>
      <c r="O1605" s="5">
        <v>1.0</v>
      </c>
      <c r="P1605" s="5" t="s">
        <v>14606</v>
      </c>
      <c r="Q1605" s="5">
        <v>4310.0</v>
      </c>
      <c r="R1605" s="5">
        <v>663.0</v>
      </c>
      <c r="S1605" s="5" t="s">
        <v>69</v>
      </c>
      <c r="T1605" s="5">
        <v>60.0</v>
      </c>
      <c r="U1605" s="5" t="s">
        <v>70</v>
      </c>
      <c r="V1605" s="5" t="s">
        <v>14607</v>
      </c>
      <c r="W1605" s="5" t="s">
        <v>55</v>
      </c>
      <c r="X1605" s="5" t="s">
        <v>14608</v>
      </c>
      <c r="Y1605" s="5" t="s">
        <v>14609</v>
      </c>
      <c r="Z1605" s="5" t="s">
        <v>14610</v>
      </c>
      <c r="AA1605" s="5" t="s">
        <v>59</v>
      </c>
      <c r="AB1605" s="5" t="s">
        <v>52</v>
      </c>
      <c r="AC1605" s="5" t="s">
        <v>5521</v>
      </c>
      <c r="AD1605" s="5" t="s">
        <v>5522</v>
      </c>
      <c r="AE1605" s="5" t="s">
        <v>5523</v>
      </c>
      <c r="AF1605" s="5" t="s">
        <v>52</v>
      </c>
      <c r="AG1605" s="5" t="s">
        <v>52</v>
      </c>
      <c r="AH1605" s="5" t="s">
        <v>5524</v>
      </c>
      <c r="AI1605" s="5" t="s">
        <v>14517</v>
      </c>
      <c r="AJ1605" s="5" t="s">
        <v>14519</v>
      </c>
      <c r="AK1605" s="5" t="s">
        <v>13177</v>
      </c>
    </row>
    <row r="1606" ht="15.75" customHeight="1">
      <c r="A1606" s="5" t="s">
        <v>14611</v>
      </c>
      <c r="B1606" s="5" t="s">
        <v>10835</v>
      </c>
      <c r="C1606" s="5" t="s">
        <v>2953</v>
      </c>
      <c r="D1606" s="6">
        <v>43437.0</v>
      </c>
      <c r="E1606" s="5">
        <v>39767.0</v>
      </c>
      <c r="F1606" s="5">
        <v>18076.0</v>
      </c>
      <c r="G1606" s="5" t="s">
        <v>634</v>
      </c>
      <c r="H1606" s="5" t="s">
        <v>366</v>
      </c>
      <c r="I1606" s="5" t="s">
        <v>14605</v>
      </c>
      <c r="J1606" s="5" t="s">
        <v>274</v>
      </c>
      <c r="K1606" s="5" t="s">
        <v>3297</v>
      </c>
      <c r="L1606" s="5" t="s">
        <v>14536</v>
      </c>
      <c r="M1606" s="5" t="s">
        <v>14537</v>
      </c>
      <c r="N1606" s="5">
        <v>33172.0</v>
      </c>
      <c r="O1606" s="5">
        <v>1.0</v>
      </c>
      <c r="P1606" s="5" t="s">
        <v>14606</v>
      </c>
      <c r="Q1606" s="5">
        <v>4310.0</v>
      </c>
      <c r="R1606" s="5">
        <v>663.0</v>
      </c>
      <c r="S1606" s="5" t="s">
        <v>69</v>
      </c>
      <c r="T1606" s="5">
        <v>59.0</v>
      </c>
      <c r="U1606" s="5" t="s">
        <v>93</v>
      </c>
      <c r="V1606" s="5" t="s">
        <v>14608</v>
      </c>
      <c r="W1606" s="5" t="s">
        <v>71</v>
      </c>
      <c r="X1606" s="5" t="s">
        <v>52</v>
      </c>
      <c r="Y1606" s="5" t="s">
        <v>14609</v>
      </c>
      <c r="Z1606" s="5" t="s">
        <v>14610</v>
      </c>
      <c r="AA1606" s="5" t="s">
        <v>59</v>
      </c>
      <c r="AB1606" s="5" t="s">
        <v>52</v>
      </c>
      <c r="AC1606" s="5" t="s">
        <v>216</v>
      </c>
      <c r="AD1606" s="5" t="s">
        <v>217</v>
      </c>
      <c r="AE1606" s="5" t="s">
        <v>218</v>
      </c>
      <c r="AF1606" s="5" t="s">
        <v>52</v>
      </c>
      <c r="AG1606" s="5" t="s">
        <v>52</v>
      </c>
      <c r="AH1606" s="5" t="s">
        <v>52</v>
      </c>
      <c r="AI1606" s="5" t="s">
        <v>10835</v>
      </c>
      <c r="AJ1606" s="5" t="s">
        <v>14536</v>
      </c>
      <c r="AK1606" s="5" t="s">
        <v>1874</v>
      </c>
    </row>
    <row r="1607" ht="15.75" customHeight="1">
      <c r="A1607" s="5" t="s">
        <v>14612</v>
      </c>
      <c r="B1607" s="5" t="s">
        <v>5603</v>
      </c>
      <c r="C1607" s="5" t="s">
        <v>5603</v>
      </c>
      <c r="D1607" s="6">
        <v>43435.0</v>
      </c>
      <c r="E1607" s="5">
        <v>113221.0</v>
      </c>
      <c r="F1607" s="5">
        <v>51464.0</v>
      </c>
      <c r="G1607" s="5" t="s">
        <v>1419</v>
      </c>
      <c r="H1607" s="5" t="s">
        <v>480</v>
      </c>
      <c r="I1607" s="5" t="s">
        <v>13804</v>
      </c>
      <c r="J1607" s="5" t="s">
        <v>256</v>
      </c>
      <c r="K1607" s="5" t="s">
        <v>3471</v>
      </c>
      <c r="L1607" s="5" t="s">
        <v>14613</v>
      </c>
      <c r="M1607" s="5" t="s">
        <v>14613</v>
      </c>
      <c r="N1607" s="5" t="s">
        <v>52</v>
      </c>
      <c r="O1607" s="5">
        <v>2.0</v>
      </c>
      <c r="P1607" s="5" t="s">
        <v>14614</v>
      </c>
      <c r="Q1607" s="5" t="s">
        <v>3475</v>
      </c>
      <c r="R1607" s="5">
        <v>103.0</v>
      </c>
      <c r="S1607" s="5" t="s">
        <v>1077</v>
      </c>
      <c r="T1607" s="5">
        <v>0.0</v>
      </c>
      <c r="U1607" s="5" t="s">
        <v>70</v>
      </c>
      <c r="V1607" s="5" t="s">
        <v>14615</v>
      </c>
      <c r="W1607" s="5" t="s">
        <v>52</v>
      </c>
      <c r="X1607" s="5" t="s">
        <v>52</v>
      </c>
      <c r="Y1607" s="5" t="s">
        <v>4990</v>
      </c>
      <c r="Z1607" s="5" t="s">
        <v>14616</v>
      </c>
      <c r="AA1607" s="5" t="s">
        <v>2743</v>
      </c>
      <c r="AB1607" s="5" t="s">
        <v>52</v>
      </c>
      <c r="AC1607" s="5" t="s">
        <v>5289</v>
      </c>
      <c r="AD1607" s="5" t="s">
        <v>5290</v>
      </c>
      <c r="AE1607" s="5" t="s">
        <v>5291</v>
      </c>
      <c r="AF1607" s="5" t="s">
        <v>52</v>
      </c>
      <c r="AG1607" s="5" t="s">
        <v>52</v>
      </c>
      <c r="AH1607" s="5" t="s">
        <v>52</v>
      </c>
      <c r="AI1607" s="5" t="s">
        <v>13972</v>
      </c>
      <c r="AJ1607" s="5" t="s">
        <v>14617</v>
      </c>
      <c r="AK1607" s="5" t="s">
        <v>3481</v>
      </c>
    </row>
    <row r="1608" ht="15.75" customHeight="1">
      <c r="A1608" s="5" t="s">
        <v>14618</v>
      </c>
      <c r="B1608" s="5" t="s">
        <v>14619</v>
      </c>
      <c r="C1608" s="5" t="s">
        <v>14620</v>
      </c>
      <c r="D1608" s="6">
        <v>43433.0</v>
      </c>
      <c r="E1608" s="5">
        <v>43582.0</v>
      </c>
      <c r="F1608" s="5">
        <v>19810.0</v>
      </c>
      <c r="G1608" s="5" t="s">
        <v>634</v>
      </c>
      <c r="H1608" s="5" t="s">
        <v>272</v>
      </c>
      <c r="I1608" s="5" t="s">
        <v>14621</v>
      </c>
      <c r="J1608" s="5" t="s">
        <v>274</v>
      </c>
      <c r="K1608" s="5" t="s">
        <v>391</v>
      </c>
      <c r="L1608" s="5" t="s">
        <v>14622</v>
      </c>
      <c r="M1608" s="5" t="s">
        <v>14623</v>
      </c>
      <c r="N1608" s="5" t="s">
        <v>52</v>
      </c>
      <c r="O1608" s="5">
        <v>1.0</v>
      </c>
      <c r="P1608" s="5" t="s">
        <v>14624</v>
      </c>
      <c r="Q1608" s="5">
        <v>4500.0</v>
      </c>
      <c r="R1608" s="5">
        <v>4403.0</v>
      </c>
      <c r="S1608" s="5" t="s">
        <v>115</v>
      </c>
      <c r="T1608" s="5">
        <v>0.0</v>
      </c>
      <c r="U1608" s="5" t="s">
        <v>70</v>
      </c>
      <c r="V1608" s="5" t="s">
        <v>14625</v>
      </c>
      <c r="W1608" s="5" t="s">
        <v>52</v>
      </c>
      <c r="X1608" s="5" t="s">
        <v>52</v>
      </c>
      <c r="Y1608" s="5" t="s">
        <v>14626</v>
      </c>
      <c r="Z1608" s="5" t="s">
        <v>14627</v>
      </c>
      <c r="AA1608" s="5" t="s">
        <v>162</v>
      </c>
      <c r="AB1608" s="5" t="s">
        <v>52</v>
      </c>
      <c r="AC1608" s="5" t="s">
        <v>398</v>
      </c>
      <c r="AD1608" s="5" t="s">
        <v>399</v>
      </c>
      <c r="AE1608" s="5" t="s">
        <v>400</v>
      </c>
      <c r="AF1608" s="5" t="s">
        <v>401</v>
      </c>
      <c r="AG1608" s="5">
        <v>23502.0</v>
      </c>
      <c r="AH1608" s="5" t="s">
        <v>402</v>
      </c>
      <c r="AI1608" s="5" t="s">
        <v>14619</v>
      </c>
      <c r="AJ1608" s="5" t="s">
        <v>14628</v>
      </c>
      <c r="AK1608" s="5" t="s">
        <v>1874</v>
      </c>
    </row>
    <row r="1609" ht="15.75" customHeight="1">
      <c r="A1609" s="5" t="s">
        <v>14629</v>
      </c>
      <c r="B1609" s="5" t="s">
        <v>14630</v>
      </c>
      <c r="C1609" s="5" t="s">
        <v>14631</v>
      </c>
      <c r="D1609" s="6">
        <v>43432.0</v>
      </c>
      <c r="E1609" s="5">
        <v>70682.0</v>
      </c>
      <c r="F1609" s="5">
        <v>32128.0</v>
      </c>
      <c r="G1609" s="5" t="s">
        <v>3935</v>
      </c>
      <c r="H1609" s="5" t="s">
        <v>366</v>
      </c>
      <c r="I1609" s="5" t="s">
        <v>13710</v>
      </c>
      <c r="J1609" s="5" t="s">
        <v>872</v>
      </c>
      <c r="K1609" s="5" t="s">
        <v>14632</v>
      </c>
      <c r="L1609" s="5" t="s">
        <v>14633</v>
      </c>
      <c r="M1609" s="5" t="s">
        <v>14634</v>
      </c>
      <c r="N1609" s="5">
        <v>90500.0</v>
      </c>
      <c r="O1609" s="5">
        <v>2.0</v>
      </c>
      <c r="P1609" s="5" t="s">
        <v>14635</v>
      </c>
      <c r="Q1609" s="5" t="s">
        <v>14636</v>
      </c>
      <c r="R1609" s="5">
        <v>28.0</v>
      </c>
      <c r="S1609" s="5" t="s">
        <v>115</v>
      </c>
      <c r="T1609" s="5">
        <v>0.0</v>
      </c>
      <c r="U1609" s="5" t="s">
        <v>52</v>
      </c>
      <c r="V1609" s="5" t="s">
        <v>14637</v>
      </c>
      <c r="W1609" s="5" t="s">
        <v>52</v>
      </c>
      <c r="X1609" s="5" t="s">
        <v>52</v>
      </c>
      <c r="Y1609" s="5" t="s">
        <v>14638</v>
      </c>
      <c r="Z1609" s="5" t="s">
        <v>14639</v>
      </c>
      <c r="AA1609" s="5" t="s">
        <v>235</v>
      </c>
      <c r="AB1609" s="5" t="s">
        <v>52</v>
      </c>
      <c r="AC1609" s="5" t="s">
        <v>181</v>
      </c>
      <c r="AD1609" s="5" t="s">
        <v>182</v>
      </c>
      <c r="AE1609" s="5" t="s">
        <v>183</v>
      </c>
      <c r="AF1609" s="5" t="s">
        <v>52</v>
      </c>
      <c r="AG1609" s="5" t="s">
        <v>52</v>
      </c>
      <c r="AH1609" s="5" t="s">
        <v>184</v>
      </c>
      <c r="AI1609" s="5" t="s">
        <v>14630</v>
      </c>
      <c r="AJ1609" s="5" t="s">
        <v>14633</v>
      </c>
      <c r="AK1609" s="5" t="s">
        <v>10915</v>
      </c>
    </row>
    <row r="1610" ht="15.75" customHeight="1">
      <c r="A1610" s="5" t="s">
        <v>14640</v>
      </c>
      <c r="B1610" s="5" t="s">
        <v>14641</v>
      </c>
      <c r="C1610" s="5" t="s">
        <v>14642</v>
      </c>
      <c r="D1610" s="6">
        <v>43432.0</v>
      </c>
      <c r="E1610" s="5">
        <v>18590.0</v>
      </c>
      <c r="F1610" s="5">
        <v>8450.0</v>
      </c>
      <c r="G1610" s="5" t="s">
        <v>148</v>
      </c>
      <c r="H1610" s="5" t="s">
        <v>205</v>
      </c>
      <c r="I1610" s="5" t="s">
        <v>14643</v>
      </c>
      <c r="J1610" s="5" t="s">
        <v>151</v>
      </c>
      <c r="K1610" s="5" t="s">
        <v>11599</v>
      </c>
      <c r="L1610" s="5" t="s">
        <v>14644</v>
      </c>
      <c r="M1610" s="5" t="s">
        <v>14645</v>
      </c>
      <c r="N1610" s="5">
        <v>677.0</v>
      </c>
      <c r="O1610" s="5">
        <v>1.0</v>
      </c>
      <c r="P1610" s="5" t="s">
        <v>14646</v>
      </c>
      <c r="Q1610" s="5">
        <v>4510.0</v>
      </c>
      <c r="R1610" s="5">
        <v>560.0</v>
      </c>
      <c r="S1610" s="5" t="s">
        <v>69</v>
      </c>
      <c r="T1610" s="5">
        <v>68.0</v>
      </c>
      <c r="U1610" s="5" t="s">
        <v>93</v>
      </c>
      <c r="V1610" s="5" t="s">
        <v>14647</v>
      </c>
      <c r="W1610" s="5" t="s">
        <v>52</v>
      </c>
      <c r="X1610" s="5" t="s">
        <v>52</v>
      </c>
      <c r="Y1610" s="5">
        <v>96.0</v>
      </c>
      <c r="Z1610" s="5" t="s">
        <v>14648</v>
      </c>
      <c r="AA1610" s="5" t="s">
        <v>2669</v>
      </c>
      <c r="AB1610" s="5" t="s">
        <v>52</v>
      </c>
      <c r="AC1610" s="5" t="s">
        <v>216</v>
      </c>
      <c r="AD1610" s="5" t="s">
        <v>217</v>
      </c>
      <c r="AE1610" s="5" t="s">
        <v>218</v>
      </c>
      <c r="AF1610" s="5" t="s">
        <v>52</v>
      </c>
      <c r="AG1610" s="5" t="s">
        <v>52</v>
      </c>
      <c r="AH1610" s="5" t="s">
        <v>52</v>
      </c>
      <c r="AI1610" s="5" t="s">
        <v>14649</v>
      </c>
      <c r="AJ1610" s="5" t="s">
        <v>14650</v>
      </c>
      <c r="AK1610" s="5" t="s">
        <v>14651</v>
      </c>
    </row>
    <row r="1611" ht="15.75" customHeight="1">
      <c r="A1611" s="5" t="s">
        <v>14652</v>
      </c>
      <c r="B1611" s="5" t="s">
        <v>6102</v>
      </c>
      <c r="C1611" s="5" t="s">
        <v>14653</v>
      </c>
      <c r="D1611" s="6">
        <v>43430.0</v>
      </c>
      <c r="E1611" s="5">
        <v>42268.0</v>
      </c>
      <c r="F1611" s="5">
        <v>19213.0</v>
      </c>
      <c r="G1611" s="5" t="s">
        <v>435</v>
      </c>
      <c r="H1611" s="5" t="s">
        <v>45</v>
      </c>
      <c r="I1611" s="5" t="s">
        <v>3685</v>
      </c>
      <c r="J1611" s="5" t="s">
        <v>424</v>
      </c>
      <c r="K1611" s="5" t="s">
        <v>14654</v>
      </c>
      <c r="L1611" s="5" t="s">
        <v>14655</v>
      </c>
      <c r="M1611" s="5" t="s">
        <v>14656</v>
      </c>
      <c r="N1611" s="5" t="s">
        <v>14657</v>
      </c>
      <c r="O1611" s="5">
        <v>1.0</v>
      </c>
      <c r="P1611" s="5" t="s">
        <v>14658</v>
      </c>
      <c r="Q1611" s="5" t="s">
        <v>244</v>
      </c>
      <c r="R1611" s="5">
        <v>306.0</v>
      </c>
      <c r="S1611" s="5" t="s">
        <v>69</v>
      </c>
      <c r="T1611" s="5">
        <v>37.0</v>
      </c>
      <c r="U1611" s="5" t="s">
        <v>70</v>
      </c>
      <c r="V1611" s="5" t="s">
        <v>14659</v>
      </c>
      <c r="W1611" s="5" t="s">
        <v>71</v>
      </c>
      <c r="X1611" s="5" t="s">
        <v>52</v>
      </c>
      <c r="Y1611" s="5">
        <v>1810.0</v>
      </c>
      <c r="Z1611" s="5" t="s">
        <v>14660</v>
      </c>
      <c r="AA1611" s="5" t="s">
        <v>730</v>
      </c>
      <c r="AB1611" s="5" t="s">
        <v>283</v>
      </c>
      <c r="AC1611" s="5" t="s">
        <v>72</v>
      </c>
      <c r="AD1611" s="5" t="s">
        <v>73</v>
      </c>
      <c r="AE1611" s="5" t="s">
        <v>74</v>
      </c>
      <c r="AF1611" s="5" t="s">
        <v>75</v>
      </c>
      <c r="AG1611" s="5" t="s">
        <v>76</v>
      </c>
      <c r="AH1611" s="5" t="s">
        <v>77</v>
      </c>
      <c r="AI1611" s="5" t="s">
        <v>6102</v>
      </c>
      <c r="AJ1611" s="5" t="s">
        <v>14661</v>
      </c>
      <c r="AK1611" s="5" t="s">
        <v>144</v>
      </c>
    </row>
    <row r="1612" ht="15.75" customHeight="1">
      <c r="A1612" s="5" t="s">
        <v>14662</v>
      </c>
      <c r="B1612" s="5" t="s">
        <v>4346</v>
      </c>
      <c r="C1612" s="5" t="s">
        <v>14663</v>
      </c>
      <c r="D1612" s="6">
        <v>43428.0</v>
      </c>
      <c r="E1612" s="5">
        <v>2.0</v>
      </c>
      <c r="F1612" s="5">
        <v>1.0</v>
      </c>
      <c r="G1612" s="5" t="s">
        <v>2481</v>
      </c>
      <c r="H1612" s="5" t="s">
        <v>1069</v>
      </c>
      <c r="I1612" s="5" t="s">
        <v>12759</v>
      </c>
      <c r="J1612" s="5" t="s">
        <v>532</v>
      </c>
      <c r="K1612" s="5" t="s">
        <v>14664</v>
      </c>
      <c r="L1612" s="5" t="s">
        <v>14665</v>
      </c>
      <c r="M1612" s="5" t="s">
        <v>14666</v>
      </c>
      <c r="N1612" s="5">
        <v>33172.0</v>
      </c>
      <c r="O1612" s="5">
        <v>1.0</v>
      </c>
      <c r="P1612" s="5" t="s">
        <v>14667</v>
      </c>
      <c r="Q1612" s="5">
        <v>2210.0</v>
      </c>
      <c r="R1612" s="5">
        <v>1.0</v>
      </c>
      <c r="S1612" s="5" t="s">
        <v>115</v>
      </c>
      <c r="T1612" s="5">
        <v>0.0</v>
      </c>
      <c r="U1612" s="5" t="s">
        <v>52</v>
      </c>
      <c r="V1612" s="5" t="s">
        <v>14668</v>
      </c>
      <c r="W1612" s="5" t="s">
        <v>71</v>
      </c>
      <c r="X1612" s="5" t="s">
        <v>52</v>
      </c>
      <c r="Y1612" s="5" t="s">
        <v>11186</v>
      </c>
      <c r="Z1612" s="5" t="s">
        <v>14669</v>
      </c>
      <c r="AA1612" s="5" t="s">
        <v>235</v>
      </c>
      <c r="AB1612" s="5" t="s">
        <v>52</v>
      </c>
      <c r="AC1612" s="5" t="s">
        <v>181</v>
      </c>
      <c r="AD1612" s="5" t="s">
        <v>182</v>
      </c>
      <c r="AE1612" s="5" t="s">
        <v>183</v>
      </c>
      <c r="AF1612" s="5" t="s">
        <v>52</v>
      </c>
      <c r="AG1612" s="5" t="s">
        <v>52</v>
      </c>
      <c r="AH1612" s="5" t="s">
        <v>184</v>
      </c>
      <c r="AI1612" s="5" t="s">
        <v>4346</v>
      </c>
      <c r="AJ1612" s="5" t="s">
        <v>14665</v>
      </c>
      <c r="AK1612" s="5" t="s">
        <v>3413</v>
      </c>
    </row>
    <row r="1613" ht="15.75" customHeight="1">
      <c r="A1613" s="5" t="s">
        <v>14670</v>
      </c>
      <c r="B1613" s="5" t="s">
        <v>14671</v>
      </c>
      <c r="C1613" s="5" t="s">
        <v>3240</v>
      </c>
      <c r="D1613" s="6">
        <v>43428.0</v>
      </c>
      <c r="E1613" s="5">
        <v>29054.0</v>
      </c>
      <c r="F1613" s="5">
        <v>13206.0</v>
      </c>
      <c r="G1613" s="5" t="s">
        <v>3241</v>
      </c>
      <c r="H1613" s="5" t="s">
        <v>3242</v>
      </c>
      <c r="I1613" s="5" t="s">
        <v>7777</v>
      </c>
      <c r="J1613" s="5" t="s">
        <v>2214</v>
      </c>
      <c r="K1613" s="5" t="s">
        <v>14672</v>
      </c>
      <c r="L1613" s="5" t="s">
        <v>14673</v>
      </c>
      <c r="M1613" s="5" t="s">
        <v>7780</v>
      </c>
      <c r="N1613" s="5">
        <v>27401.0</v>
      </c>
      <c r="O1613" s="5">
        <v>1.0</v>
      </c>
      <c r="P1613" s="5" t="s">
        <v>14674</v>
      </c>
      <c r="Q1613" s="5" t="s">
        <v>91</v>
      </c>
      <c r="R1613" s="5">
        <v>1368.0</v>
      </c>
      <c r="S1613" s="5" t="s">
        <v>115</v>
      </c>
      <c r="T1613" s="5">
        <v>0.0</v>
      </c>
      <c r="U1613" s="5" t="s">
        <v>158</v>
      </c>
      <c r="V1613" s="5" t="s">
        <v>14675</v>
      </c>
      <c r="W1613" s="5" t="s">
        <v>52</v>
      </c>
      <c r="X1613" s="5" t="s">
        <v>52</v>
      </c>
      <c r="Y1613" s="5">
        <v>3979.0</v>
      </c>
      <c r="Z1613" s="5" t="s">
        <v>14676</v>
      </c>
      <c r="AA1613" s="5" t="s">
        <v>1831</v>
      </c>
      <c r="AB1613" s="5" t="s">
        <v>52</v>
      </c>
      <c r="AC1613" s="5" t="s">
        <v>3250</v>
      </c>
      <c r="AD1613" s="5" t="s">
        <v>3251</v>
      </c>
      <c r="AE1613" s="5" t="s">
        <v>3252</v>
      </c>
      <c r="AF1613" s="5" t="s">
        <v>265</v>
      </c>
      <c r="AG1613" s="5">
        <v>32406.0</v>
      </c>
      <c r="AH1613" s="5" t="s">
        <v>3253</v>
      </c>
      <c r="AI1613" s="5" t="s">
        <v>14677</v>
      </c>
      <c r="AJ1613" s="5" t="s">
        <v>7784</v>
      </c>
      <c r="AK1613" s="5" t="s">
        <v>3256</v>
      </c>
    </row>
    <row r="1614" ht="15.75" customHeight="1">
      <c r="A1614" s="5" t="s">
        <v>14678</v>
      </c>
      <c r="B1614" s="5" t="s">
        <v>2596</v>
      </c>
      <c r="C1614" s="5" t="s">
        <v>9376</v>
      </c>
      <c r="D1614" s="6">
        <v>43427.0</v>
      </c>
      <c r="E1614" s="5">
        <v>9687.0</v>
      </c>
      <c r="F1614" s="5">
        <v>4403.0</v>
      </c>
      <c r="G1614" s="5" t="s">
        <v>963</v>
      </c>
      <c r="H1614" s="5" t="s">
        <v>171</v>
      </c>
      <c r="I1614" s="5" t="s">
        <v>14679</v>
      </c>
      <c r="J1614" s="5" t="s">
        <v>965</v>
      </c>
      <c r="K1614" s="5" t="s">
        <v>14680</v>
      </c>
      <c r="L1614" s="5" t="s">
        <v>14681</v>
      </c>
      <c r="M1614" s="5" t="s">
        <v>14682</v>
      </c>
      <c r="N1614" s="5" t="s">
        <v>52</v>
      </c>
      <c r="O1614" s="5">
        <v>1.0</v>
      </c>
      <c r="P1614" s="5" t="s">
        <v>14683</v>
      </c>
      <c r="Q1614" s="5" t="s">
        <v>91</v>
      </c>
      <c r="R1614" s="5">
        <v>37.0</v>
      </c>
      <c r="S1614" s="5" t="s">
        <v>69</v>
      </c>
      <c r="T1614" s="5">
        <v>0.0</v>
      </c>
      <c r="U1614" s="5" t="s">
        <v>52</v>
      </c>
      <c r="V1614" s="5" t="s">
        <v>14684</v>
      </c>
      <c r="W1614" s="5" t="s">
        <v>71</v>
      </c>
      <c r="X1614" s="5" t="s">
        <v>52</v>
      </c>
      <c r="Y1614" s="5" t="s">
        <v>14685</v>
      </c>
      <c r="Z1614" s="5" t="s">
        <v>14686</v>
      </c>
      <c r="AA1614" s="5" t="s">
        <v>1426</v>
      </c>
      <c r="AB1614" s="5" t="s">
        <v>52</v>
      </c>
      <c r="AC1614" s="5" t="s">
        <v>3589</v>
      </c>
      <c r="AD1614" s="5" t="s">
        <v>3590</v>
      </c>
      <c r="AE1614" s="5" t="s">
        <v>3591</v>
      </c>
      <c r="AF1614" s="5" t="s">
        <v>52</v>
      </c>
      <c r="AG1614" s="5" t="s">
        <v>52</v>
      </c>
      <c r="AH1614" s="5" t="s">
        <v>3592</v>
      </c>
      <c r="AI1614" s="5" t="s">
        <v>2596</v>
      </c>
      <c r="AJ1614" s="5" t="s">
        <v>14687</v>
      </c>
      <c r="AK1614" s="5" t="s">
        <v>6484</v>
      </c>
    </row>
    <row r="1615" ht="15.75" customHeight="1">
      <c r="A1615" s="5" t="s">
        <v>14688</v>
      </c>
      <c r="B1615" s="5" t="s">
        <v>14689</v>
      </c>
      <c r="C1615" s="5" t="s">
        <v>14690</v>
      </c>
      <c r="D1615" s="6">
        <v>43420.0</v>
      </c>
      <c r="E1615" s="5">
        <v>56263.0</v>
      </c>
      <c r="F1615" s="5">
        <v>25574.0</v>
      </c>
      <c r="G1615" s="5" t="s">
        <v>706</v>
      </c>
      <c r="H1615" s="5" t="s">
        <v>1534</v>
      </c>
      <c r="I1615" s="5" t="s">
        <v>14691</v>
      </c>
      <c r="J1615" s="5" t="s">
        <v>274</v>
      </c>
      <c r="K1615" s="5" t="s">
        <v>14692</v>
      </c>
      <c r="L1615" s="5" t="s">
        <v>14693</v>
      </c>
      <c r="M1615" s="5" t="s">
        <v>14694</v>
      </c>
      <c r="N1615" s="5" t="s">
        <v>52</v>
      </c>
      <c r="O1615" s="5">
        <v>2.0</v>
      </c>
      <c r="P1615" s="5" t="s">
        <v>14695</v>
      </c>
      <c r="Q1615" s="5" t="s">
        <v>52</v>
      </c>
      <c r="R1615" s="5">
        <v>4270.0</v>
      </c>
      <c r="S1615" s="5" t="s">
        <v>69</v>
      </c>
      <c r="T1615" s="5">
        <v>141.0</v>
      </c>
      <c r="U1615" s="5" t="s">
        <v>93</v>
      </c>
      <c r="V1615" s="5" t="s">
        <v>14696</v>
      </c>
      <c r="W1615" s="5" t="s">
        <v>71</v>
      </c>
      <c r="X1615" s="5" t="s">
        <v>52</v>
      </c>
      <c r="Y1615" s="5" t="s">
        <v>14697</v>
      </c>
      <c r="Z1615" s="5" t="s">
        <v>14698</v>
      </c>
      <c r="AA1615" s="5" t="s">
        <v>1426</v>
      </c>
      <c r="AB1615" s="5" t="s">
        <v>52</v>
      </c>
      <c r="AC1615" s="5" t="s">
        <v>565</v>
      </c>
      <c r="AD1615" s="5" t="s">
        <v>566</v>
      </c>
      <c r="AE1615" s="5" t="s">
        <v>567</v>
      </c>
      <c r="AF1615" s="5" t="s">
        <v>52</v>
      </c>
      <c r="AG1615" s="5" t="s">
        <v>52</v>
      </c>
      <c r="AH1615" s="5" t="s">
        <v>568</v>
      </c>
      <c r="AI1615" s="5" t="s">
        <v>14699</v>
      </c>
      <c r="AJ1615" s="5" t="s">
        <v>14700</v>
      </c>
      <c r="AK1615" s="5" t="s">
        <v>1555</v>
      </c>
    </row>
    <row r="1616" ht="15.75" customHeight="1">
      <c r="A1616" s="5" t="s">
        <v>14701</v>
      </c>
      <c r="B1616" s="5" t="s">
        <v>14702</v>
      </c>
      <c r="C1616" s="5" t="s">
        <v>102</v>
      </c>
      <c r="D1616" s="6">
        <v>43416.0</v>
      </c>
      <c r="E1616" s="5">
        <v>17827.0</v>
      </c>
      <c r="F1616" s="5">
        <v>8103.0</v>
      </c>
      <c r="G1616" s="5" t="s">
        <v>435</v>
      </c>
      <c r="H1616" s="5" t="s">
        <v>149</v>
      </c>
      <c r="I1616" s="5" t="s">
        <v>2571</v>
      </c>
      <c r="J1616" s="5" t="s">
        <v>424</v>
      </c>
      <c r="K1616" s="5" t="s">
        <v>14703</v>
      </c>
      <c r="L1616" s="5" t="s">
        <v>14704</v>
      </c>
      <c r="M1616" s="5" t="s">
        <v>102</v>
      </c>
      <c r="N1616" s="5" t="s">
        <v>52</v>
      </c>
      <c r="O1616" s="5">
        <v>1.0</v>
      </c>
      <c r="P1616" s="5" t="s">
        <v>14705</v>
      </c>
      <c r="Q1616" s="5">
        <v>4500.0</v>
      </c>
      <c r="R1616" s="5">
        <v>167.0</v>
      </c>
      <c r="S1616" s="5" t="s">
        <v>115</v>
      </c>
      <c r="T1616" s="5">
        <v>0.0</v>
      </c>
      <c r="U1616" s="5" t="s">
        <v>70</v>
      </c>
      <c r="V1616" s="5" t="s">
        <v>14706</v>
      </c>
      <c r="W1616" s="5" t="s">
        <v>52</v>
      </c>
      <c r="X1616" s="5" t="s">
        <v>52</v>
      </c>
      <c r="Y1616" s="5" t="s">
        <v>14707</v>
      </c>
      <c r="Z1616" s="5" t="s">
        <v>14708</v>
      </c>
      <c r="AA1616" s="5" t="s">
        <v>235</v>
      </c>
      <c r="AB1616" s="5" t="s">
        <v>52</v>
      </c>
      <c r="AC1616" s="5" t="s">
        <v>398</v>
      </c>
      <c r="AD1616" s="5" t="s">
        <v>399</v>
      </c>
      <c r="AE1616" s="5" t="s">
        <v>400</v>
      </c>
      <c r="AF1616" s="5" t="s">
        <v>401</v>
      </c>
      <c r="AG1616" s="5">
        <v>23502.0</v>
      </c>
      <c r="AH1616" s="5" t="s">
        <v>402</v>
      </c>
      <c r="AI1616" s="5" t="s">
        <v>14702</v>
      </c>
      <c r="AJ1616" s="5" t="s">
        <v>14709</v>
      </c>
      <c r="AK1616" s="5" t="s">
        <v>655</v>
      </c>
    </row>
    <row r="1617" ht="15.75" customHeight="1">
      <c r="A1617" s="5" t="s">
        <v>14710</v>
      </c>
      <c r="B1617" s="5" t="s">
        <v>13270</v>
      </c>
      <c r="C1617" s="5" t="s">
        <v>204</v>
      </c>
      <c r="D1617" s="6">
        <v>43416.0</v>
      </c>
      <c r="E1617" s="5">
        <v>97988.0</v>
      </c>
      <c r="F1617" s="5">
        <v>44540.0</v>
      </c>
      <c r="G1617" s="5" t="s">
        <v>226</v>
      </c>
      <c r="H1617" s="5" t="s">
        <v>205</v>
      </c>
      <c r="I1617" s="5" t="s">
        <v>13831</v>
      </c>
      <c r="J1617" s="5" t="s">
        <v>228</v>
      </c>
      <c r="K1617" s="5" t="s">
        <v>14711</v>
      </c>
      <c r="L1617" s="5" t="s">
        <v>13271</v>
      </c>
      <c r="M1617" s="5" t="s">
        <v>14712</v>
      </c>
      <c r="N1617" s="5" t="s">
        <v>13273</v>
      </c>
      <c r="O1617" s="5">
        <v>2.0</v>
      </c>
      <c r="P1617" s="5" t="s">
        <v>14713</v>
      </c>
      <c r="Q1617" s="5" t="s">
        <v>2195</v>
      </c>
      <c r="R1617" s="5">
        <v>6336.0</v>
      </c>
      <c r="S1617" s="5" t="s">
        <v>115</v>
      </c>
      <c r="T1617" s="5">
        <v>0.0</v>
      </c>
      <c r="U1617" s="5" t="s">
        <v>52</v>
      </c>
      <c r="V1617" s="5" t="s">
        <v>14714</v>
      </c>
      <c r="W1617" s="5" t="s">
        <v>52</v>
      </c>
      <c r="X1617" s="5" t="s">
        <v>52</v>
      </c>
      <c r="Y1617" s="5" t="s">
        <v>14715</v>
      </c>
      <c r="Z1617" s="5" t="s">
        <v>14716</v>
      </c>
      <c r="AA1617" s="5" t="s">
        <v>119</v>
      </c>
      <c r="AB1617" s="5" t="s">
        <v>52</v>
      </c>
      <c r="AC1617" s="5" t="s">
        <v>181</v>
      </c>
      <c r="AD1617" s="5" t="s">
        <v>182</v>
      </c>
      <c r="AE1617" s="5" t="s">
        <v>183</v>
      </c>
      <c r="AF1617" s="5" t="s">
        <v>52</v>
      </c>
      <c r="AG1617" s="5" t="s">
        <v>52</v>
      </c>
      <c r="AH1617" s="5" t="s">
        <v>184</v>
      </c>
      <c r="AI1617" s="5" t="s">
        <v>13270</v>
      </c>
      <c r="AJ1617" s="5" t="s">
        <v>13271</v>
      </c>
      <c r="AK1617" s="5" t="s">
        <v>9795</v>
      </c>
    </row>
    <row r="1618" ht="15.75" customHeight="1">
      <c r="A1618" s="5" t="s">
        <v>14717</v>
      </c>
      <c r="B1618" s="5" t="s">
        <v>4776</v>
      </c>
      <c r="C1618" s="5" t="s">
        <v>14718</v>
      </c>
      <c r="D1618" s="6">
        <v>43413.0</v>
      </c>
      <c r="E1618" s="5">
        <v>8930.0</v>
      </c>
      <c r="F1618" s="5">
        <v>4059.0</v>
      </c>
      <c r="G1618" s="5" t="s">
        <v>719</v>
      </c>
      <c r="H1618" s="5" t="s">
        <v>272</v>
      </c>
      <c r="I1618" s="5" t="s">
        <v>4586</v>
      </c>
      <c r="J1618" s="5" t="s">
        <v>274</v>
      </c>
      <c r="K1618" s="5" t="s">
        <v>14719</v>
      </c>
      <c r="L1618" s="5" t="s">
        <v>14720</v>
      </c>
      <c r="M1618" s="5" t="s">
        <v>14721</v>
      </c>
      <c r="N1618" s="5">
        <v>18914.0</v>
      </c>
      <c r="O1618" s="5">
        <v>1.0</v>
      </c>
      <c r="P1618" s="5" t="s">
        <v>14722</v>
      </c>
      <c r="Q1618" s="5">
        <v>4510.0</v>
      </c>
      <c r="R1618" s="5">
        <v>683.0</v>
      </c>
      <c r="S1618" s="5" t="s">
        <v>69</v>
      </c>
      <c r="T1618" s="5">
        <v>64.0</v>
      </c>
      <c r="U1618" s="5" t="s">
        <v>93</v>
      </c>
      <c r="V1618" s="5" t="s">
        <v>14723</v>
      </c>
      <c r="W1618" s="5" t="s">
        <v>71</v>
      </c>
      <c r="X1618" s="5" t="s">
        <v>52</v>
      </c>
      <c r="Y1618" s="5" t="s">
        <v>14724</v>
      </c>
      <c r="Z1618" s="5" t="s">
        <v>14725</v>
      </c>
      <c r="AA1618" s="5" t="s">
        <v>604</v>
      </c>
      <c r="AB1618" s="5" t="s">
        <v>283</v>
      </c>
      <c r="AC1618" s="5" t="s">
        <v>216</v>
      </c>
      <c r="AD1618" s="5" t="s">
        <v>217</v>
      </c>
      <c r="AE1618" s="5" t="s">
        <v>218</v>
      </c>
      <c r="AF1618" s="5" t="s">
        <v>52</v>
      </c>
      <c r="AG1618" s="5" t="s">
        <v>52</v>
      </c>
      <c r="AH1618" s="5" t="s">
        <v>52</v>
      </c>
      <c r="AI1618" s="5" t="s">
        <v>4776</v>
      </c>
      <c r="AJ1618" s="5" t="s">
        <v>14720</v>
      </c>
      <c r="AK1618" s="5" t="s">
        <v>14726</v>
      </c>
    </row>
    <row r="1619" ht="15.75" customHeight="1">
      <c r="A1619" s="5" t="s">
        <v>14717</v>
      </c>
      <c r="B1619" s="5" t="s">
        <v>4776</v>
      </c>
      <c r="C1619" s="5" t="s">
        <v>14718</v>
      </c>
      <c r="D1619" s="6">
        <v>43413.0</v>
      </c>
      <c r="E1619" s="5">
        <v>8294.0</v>
      </c>
      <c r="F1619" s="5">
        <v>3770.0</v>
      </c>
      <c r="G1619" s="5" t="s">
        <v>719</v>
      </c>
      <c r="H1619" s="5" t="s">
        <v>272</v>
      </c>
      <c r="I1619" s="5" t="s">
        <v>4586</v>
      </c>
      <c r="J1619" s="5" t="s">
        <v>274</v>
      </c>
      <c r="K1619" s="5" t="s">
        <v>14719</v>
      </c>
      <c r="L1619" s="5" t="s">
        <v>14720</v>
      </c>
      <c r="M1619" s="5" t="s">
        <v>14721</v>
      </c>
      <c r="N1619" s="5">
        <v>18914.0</v>
      </c>
      <c r="O1619" s="5">
        <v>1.0</v>
      </c>
      <c r="P1619" s="5" t="s">
        <v>14727</v>
      </c>
      <c r="Q1619" s="5">
        <v>4510.0</v>
      </c>
      <c r="R1619" s="5">
        <v>1300.0</v>
      </c>
      <c r="S1619" s="5" t="s">
        <v>69</v>
      </c>
      <c r="T1619" s="5">
        <v>62.0</v>
      </c>
      <c r="U1619" s="5" t="s">
        <v>93</v>
      </c>
      <c r="V1619" s="5" t="s">
        <v>14728</v>
      </c>
      <c r="W1619" s="5" t="s">
        <v>71</v>
      </c>
      <c r="X1619" s="5" t="s">
        <v>52</v>
      </c>
      <c r="Y1619" s="5" t="s">
        <v>14724</v>
      </c>
      <c r="Z1619" s="5" t="s">
        <v>14729</v>
      </c>
      <c r="AA1619" s="5" t="s">
        <v>604</v>
      </c>
      <c r="AB1619" s="5" t="s">
        <v>283</v>
      </c>
      <c r="AC1619" s="5" t="s">
        <v>216</v>
      </c>
      <c r="AD1619" s="5" t="s">
        <v>217</v>
      </c>
      <c r="AE1619" s="5" t="s">
        <v>218</v>
      </c>
      <c r="AF1619" s="5" t="s">
        <v>52</v>
      </c>
      <c r="AG1619" s="5" t="s">
        <v>52</v>
      </c>
      <c r="AH1619" s="5" t="s">
        <v>52</v>
      </c>
      <c r="AI1619" s="5" t="s">
        <v>4776</v>
      </c>
      <c r="AJ1619" s="5" t="s">
        <v>14720</v>
      </c>
      <c r="AK1619" s="5" t="s">
        <v>14726</v>
      </c>
    </row>
    <row r="1620" ht="15.75" customHeight="1">
      <c r="A1620" s="5" t="s">
        <v>14730</v>
      </c>
      <c r="B1620" s="5" t="s">
        <v>14731</v>
      </c>
      <c r="C1620" s="5" t="s">
        <v>14732</v>
      </c>
      <c r="D1620" s="6">
        <v>43413.0</v>
      </c>
      <c r="E1620" s="5">
        <v>9687.0</v>
      </c>
      <c r="F1620" s="5">
        <v>4403.0</v>
      </c>
      <c r="G1620" s="5" t="s">
        <v>963</v>
      </c>
      <c r="H1620" s="5" t="s">
        <v>2784</v>
      </c>
      <c r="I1620" s="5" t="s">
        <v>4747</v>
      </c>
      <c r="J1620" s="5" t="s">
        <v>965</v>
      </c>
      <c r="K1620" s="5" t="s">
        <v>14733</v>
      </c>
      <c r="L1620" s="5" t="s">
        <v>14734</v>
      </c>
      <c r="M1620" s="5" t="s">
        <v>14735</v>
      </c>
      <c r="N1620" s="5">
        <v>98032.0</v>
      </c>
      <c r="O1620" s="5">
        <v>1.0</v>
      </c>
      <c r="P1620" s="5" t="s">
        <v>14736</v>
      </c>
      <c r="Q1620" s="5" t="s">
        <v>91</v>
      </c>
      <c r="R1620" s="5">
        <v>9.0</v>
      </c>
      <c r="S1620" s="5" t="s">
        <v>14737</v>
      </c>
      <c r="T1620" s="5">
        <v>0.0</v>
      </c>
      <c r="U1620" s="5" t="s">
        <v>70</v>
      </c>
      <c r="V1620" s="5" t="s">
        <v>14738</v>
      </c>
      <c r="W1620" s="5" t="s">
        <v>55</v>
      </c>
      <c r="X1620" s="5" t="s">
        <v>14739</v>
      </c>
      <c r="Y1620" s="5">
        <v>5.0</v>
      </c>
      <c r="Z1620" s="5" t="s">
        <v>14740</v>
      </c>
      <c r="AA1620" s="5" t="s">
        <v>730</v>
      </c>
      <c r="AB1620" s="5" t="s">
        <v>52</v>
      </c>
      <c r="AC1620" s="5" t="s">
        <v>1230</v>
      </c>
      <c r="AD1620" s="5" t="s">
        <v>1231</v>
      </c>
      <c r="AE1620" s="5" t="s">
        <v>52</v>
      </c>
      <c r="AF1620" s="5" t="s">
        <v>52</v>
      </c>
      <c r="AG1620" s="5" t="s">
        <v>52</v>
      </c>
      <c r="AH1620" s="5" t="s">
        <v>1232</v>
      </c>
      <c r="AI1620" s="5" t="s">
        <v>14731</v>
      </c>
      <c r="AJ1620" s="5" t="s">
        <v>14734</v>
      </c>
      <c r="AK1620" s="5" t="s">
        <v>14741</v>
      </c>
    </row>
    <row r="1621" ht="15.75" customHeight="1">
      <c r="A1621" s="5" t="s">
        <v>14742</v>
      </c>
      <c r="B1621" s="5" t="s">
        <v>7674</v>
      </c>
      <c r="C1621" s="5" t="s">
        <v>1612</v>
      </c>
      <c r="D1621" s="6">
        <v>43412.0</v>
      </c>
      <c r="E1621" s="5">
        <v>39604.0</v>
      </c>
      <c r="F1621" s="5">
        <v>18002.0</v>
      </c>
      <c r="G1621" s="5" t="s">
        <v>2389</v>
      </c>
      <c r="H1621" s="5" t="s">
        <v>189</v>
      </c>
      <c r="I1621" s="5" t="s">
        <v>14743</v>
      </c>
      <c r="J1621" s="5" t="s">
        <v>2391</v>
      </c>
      <c r="K1621" s="5" t="s">
        <v>1086</v>
      </c>
      <c r="L1621" s="5" t="s">
        <v>7676</v>
      </c>
      <c r="M1621" s="5" t="s">
        <v>14744</v>
      </c>
      <c r="N1621" s="5">
        <v>93401.0</v>
      </c>
      <c r="O1621" s="5">
        <v>1.0</v>
      </c>
      <c r="P1621" s="5" t="s">
        <v>14745</v>
      </c>
      <c r="Q1621" s="5">
        <v>4510.0</v>
      </c>
      <c r="R1621" s="5">
        <v>17142.0</v>
      </c>
      <c r="S1621" s="5" t="s">
        <v>53</v>
      </c>
      <c r="T1621" s="5">
        <v>66.0</v>
      </c>
      <c r="U1621" s="5" t="s">
        <v>93</v>
      </c>
      <c r="V1621" s="5" t="s">
        <v>14746</v>
      </c>
      <c r="W1621" s="5" t="s">
        <v>52</v>
      </c>
      <c r="X1621" s="5" t="s">
        <v>52</v>
      </c>
      <c r="Y1621" s="5" t="s">
        <v>14747</v>
      </c>
      <c r="Z1621" s="5">
        <v>1.71868178E8</v>
      </c>
      <c r="AA1621" s="5" t="s">
        <v>2743</v>
      </c>
      <c r="AB1621" s="5" t="s">
        <v>283</v>
      </c>
      <c r="AC1621" s="5" t="s">
        <v>216</v>
      </c>
      <c r="AD1621" s="5" t="s">
        <v>217</v>
      </c>
      <c r="AE1621" s="5" t="s">
        <v>218</v>
      </c>
      <c r="AF1621" s="5" t="s">
        <v>52</v>
      </c>
      <c r="AG1621" s="5" t="s">
        <v>52</v>
      </c>
      <c r="AH1621" s="5" t="s">
        <v>52</v>
      </c>
      <c r="AI1621" s="5" t="s">
        <v>7674</v>
      </c>
      <c r="AJ1621" s="5" t="s">
        <v>7676</v>
      </c>
      <c r="AK1621" s="5" t="s">
        <v>79</v>
      </c>
    </row>
    <row r="1622" ht="15.75" customHeight="1">
      <c r="A1622" s="5" t="s">
        <v>14748</v>
      </c>
      <c r="B1622" s="5" t="s">
        <v>3020</v>
      </c>
      <c r="C1622" s="5" t="s">
        <v>12505</v>
      </c>
      <c r="D1622" s="6">
        <v>43411.0</v>
      </c>
      <c r="E1622" s="5">
        <v>10065.0</v>
      </c>
      <c r="F1622" s="5">
        <v>4575.0</v>
      </c>
      <c r="G1622" s="5" t="s">
        <v>579</v>
      </c>
      <c r="H1622" s="5" t="s">
        <v>1069</v>
      </c>
      <c r="I1622" s="5" t="s">
        <v>350</v>
      </c>
      <c r="J1622" s="5" t="s">
        <v>581</v>
      </c>
      <c r="K1622" s="5" t="s">
        <v>14749</v>
      </c>
      <c r="L1622" s="5" t="s">
        <v>12507</v>
      </c>
      <c r="M1622" s="5" t="s">
        <v>12508</v>
      </c>
      <c r="N1622" s="5">
        <v>33134.0</v>
      </c>
      <c r="O1622" s="5">
        <v>1.0</v>
      </c>
      <c r="P1622" s="5" t="s">
        <v>14750</v>
      </c>
      <c r="Q1622" s="5">
        <v>4510.0</v>
      </c>
      <c r="R1622" s="5">
        <v>49.0</v>
      </c>
      <c r="S1622" s="5" t="s">
        <v>53</v>
      </c>
      <c r="T1622" s="5">
        <v>0.0</v>
      </c>
      <c r="U1622" s="5" t="s">
        <v>52</v>
      </c>
      <c r="V1622" s="5" t="s">
        <v>14751</v>
      </c>
      <c r="W1622" s="5" t="s">
        <v>52</v>
      </c>
      <c r="X1622" s="5" t="s">
        <v>52</v>
      </c>
      <c r="Y1622" s="5" t="s">
        <v>14752</v>
      </c>
      <c r="Z1622" s="5" t="s">
        <v>14753</v>
      </c>
      <c r="AA1622" s="5" t="s">
        <v>604</v>
      </c>
      <c r="AB1622" s="5" t="s">
        <v>52</v>
      </c>
      <c r="AC1622" s="5" t="s">
        <v>216</v>
      </c>
      <c r="AD1622" s="5" t="s">
        <v>217</v>
      </c>
      <c r="AE1622" s="5" t="s">
        <v>218</v>
      </c>
      <c r="AF1622" s="5" t="s">
        <v>52</v>
      </c>
      <c r="AG1622" s="5" t="s">
        <v>52</v>
      </c>
      <c r="AH1622" s="5" t="s">
        <v>52</v>
      </c>
      <c r="AI1622" s="5" t="s">
        <v>3008</v>
      </c>
      <c r="AJ1622" s="5" t="s">
        <v>12507</v>
      </c>
      <c r="AK1622" s="5" t="s">
        <v>1573</v>
      </c>
    </row>
    <row r="1623" ht="15.75" customHeight="1">
      <c r="A1623" s="5" t="s">
        <v>14754</v>
      </c>
      <c r="B1623" s="5" t="s">
        <v>14755</v>
      </c>
      <c r="C1623" s="5" t="s">
        <v>1612</v>
      </c>
      <c r="D1623" s="6">
        <v>43410.0</v>
      </c>
      <c r="E1623" s="5">
        <v>6967.0</v>
      </c>
      <c r="F1623" s="5">
        <v>3167.0</v>
      </c>
      <c r="G1623" s="5" t="s">
        <v>107</v>
      </c>
      <c r="H1623" s="5" t="s">
        <v>530</v>
      </c>
      <c r="I1623" s="5" t="s">
        <v>9359</v>
      </c>
      <c r="J1623" s="5" t="s">
        <v>109</v>
      </c>
      <c r="K1623" s="5" t="s">
        <v>1059</v>
      </c>
      <c r="L1623" s="5" t="s">
        <v>14756</v>
      </c>
      <c r="M1623" s="5" t="s">
        <v>14757</v>
      </c>
      <c r="N1623" s="5">
        <v>2048.0</v>
      </c>
      <c r="O1623" s="5">
        <v>1.0</v>
      </c>
      <c r="P1623" s="5" t="s">
        <v>14758</v>
      </c>
      <c r="Q1623" s="5">
        <v>2210.0</v>
      </c>
      <c r="R1623" s="5">
        <v>509.0</v>
      </c>
      <c r="S1623" s="5" t="s">
        <v>53</v>
      </c>
      <c r="T1623" s="5">
        <v>27.0</v>
      </c>
      <c r="U1623" s="5" t="s">
        <v>93</v>
      </c>
      <c r="V1623" s="5" t="s">
        <v>14759</v>
      </c>
      <c r="W1623" s="5" t="s">
        <v>52</v>
      </c>
      <c r="X1623" s="5" t="s">
        <v>52</v>
      </c>
      <c r="Y1623" s="5" t="s">
        <v>14760</v>
      </c>
      <c r="Z1623" s="5">
        <v>1.71714185E8</v>
      </c>
      <c r="AA1623" s="5" t="s">
        <v>235</v>
      </c>
      <c r="AB1623" s="5" t="s">
        <v>52</v>
      </c>
      <c r="AC1623" s="5" t="s">
        <v>216</v>
      </c>
      <c r="AD1623" s="5" t="s">
        <v>217</v>
      </c>
      <c r="AE1623" s="5" t="s">
        <v>218</v>
      </c>
      <c r="AF1623" s="5" t="s">
        <v>52</v>
      </c>
      <c r="AG1623" s="5" t="s">
        <v>52</v>
      </c>
      <c r="AH1623" s="5" t="s">
        <v>52</v>
      </c>
      <c r="AI1623" s="5" t="s">
        <v>64</v>
      </c>
      <c r="AJ1623" s="5" t="s">
        <v>14761</v>
      </c>
      <c r="AK1623" s="5" t="s">
        <v>79</v>
      </c>
    </row>
    <row r="1624" ht="15.75" customHeight="1">
      <c r="A1624" s="5" t="s">
        <v>14762</v>
      </c>
      <c r="B1624" s="5" t="s">
        <v>14755</v>
      </c>
      <c r="C1624" s="5" t="s">
        <v>1612</v>
      </c>
      <c r="D1624" s="6">
        <v>43410.0</v>
      </c>
      <c r="E1624" s="5">
        <v>21347.0</v>
      </c>
      <c r="F1624" s="5">
        <v>9703.0</v>
      </c>
      <c r="G1624" s="5" t="s">
        <v>107</v>
      </c>
      <c r="H1624" s="5" t="s">
        <v>530</v>
      </c>
      <c r="I1624" s="5" t="s">
        <v>9359</v>
      </c>
      <c r="J1624" s="5" t="s">
        <v>109</v>
      </c>
      <c r="K1624" s="5" t="s">
        <v>1059</v>
      </c>
      <c r="L1624" s="5" t="s">
        <v>14756</v>
      </c>
      <c r="M1624" s="5" t="s">
        <v>14757</v>
      </c>
      <c r="N1624" s="5">
        <v>2048.0</v>
      </c>
      <c r="O1624" s="5">
        <v>1.0</v>
      </c>
      <c r="P1624" s="5" t="s">
        <v>14763</v>
      </c>
      <c r="Q1624" s="5">
        <v>2210.0</v>
      </c>
      <c r="R1624" s="5">
        <v>924.0</v>
      </c>
      <c r="S1624" s="5" t="s">
        <v>53</v>
      </c>
      <c r="T1624" s="5">
        <v>28.0</v>
      </c>
      <c r="U1624" s="5" t="s">
        <v>93</v>
      </c>
      <c r="V1624" s="5" t="s">
        <v>14764</v>
      </c>
      <c r="W1624" s="5" t="s">
        <v>52</v>
      </c>
      <c r="X1624" s="5" t="s">
        <v>52</v>
      </c>
      <c r="Y1624" s="5" t="s">
        <v>14760</v>
      </c>
      <c r="Z1624" s="5">
        <v>1.71714167E8</v>
      </c>
      <c r="AA1624" s="5" t="s">
        <v>235</v>
      </c>
      <c r="AB1624" s="5" t="s">
        <v>52</v>
      </c>
      <c r="AC1624" s="5" t="s">
        <v>216</v>
      </c>
      <c r="AD1624" s="5" t="s">
        <v>217</v>
      </c>
      <c r="AE1624" s="5" t="s">
        <v>218</v>
      </c>
      <c r="AF1624" s="5" t="s">
        <v>52</v>
      </c>
      <c r="AG1624" s="5" t="s">
        <v>52</v>
      </c>
      <c r="AH1624" s="5" t="s">
        <v>52</v>
      </c>
      <c r="AI1624" s="5" t="s">
        <v>64</v>
      </c>
      <c r="AJ1624" s="5" t="s">
        <v>14761</v>
      </c>
      <c r="AK1624" s="5" t="s">
        <v>79</v>
      </c>
    </row>
    <row r="1625" ht="15.75" customHeight="1">
      <c r="A1625" s="5" t="s">
        <v>14765</v>
      </c>
      <c r="B1625" s="5" t="s">
        <v>3337</v>
      </c>
      <c r="C1625" s="5" t="s">
        <v>14766</v>
      </c>
      <c r="D1625" s="6">
        <v>43409.0</v>
      </c>
      <c r="E1625" s="5">
        <v>41023.0</v>
      </c>
      <c r="F1625" s="5">
        <v>18647.0</v>
      </c>
      <c r="G1625" s="5" t="s">
        <v>579</v>
      </c>
      <c r="H1625" s="5" t="s">
        <v>1792</v>
      </c>
      <c r="I1625" s="5" t="s">
        <v>14480</v>
      </c>
      <c r="J1625" s="5" t="s">
        <v>581</v>
      </c>
      <c r="K1625" s="5" t="s">
        <v>14767</v>
      </c>
      <c r="L1625" s="5" t="s">
        <v>14768</v>
      </c>
      <c r="M1625" s="5" t="s">
        <v>14769</v>
      </c>
      <c r="N1625" s="5">
        <v>28217.0</v>
      </c>
      <c r="O1625" s="5">
        <v>1.0</v>
      </c>
      <c r="P1625" s="5" t="s">
        <v>14770</v>
      </c>
      <c r="Q1625" s="5">
        <v>4500.0</v>
      </c>
      <c r="R1625" s="5">
        <v>44.0</v>
      </c>
      <c r="S1625" s="5" t="s">
        <v>115</v>
      </c>
      <c r="T1625" s="5">
        <v>0.0</v>
      </c>
      <c r="U1625" s="5" t="s">
        <v>70</v>
      </c>
      <c r="V1625" s="5" t="s">
        <v>14771</v>
      </c>
      <c r="W1625" s="5" t="s">
        <v>71</v>
      </c>
      <c r="X1625" s="5" t="s">
        <v>52</v>
      </c>
      <c r="Y1625" s="5" t="s">
        <v>14772</v>
      </c>
      <c r="Z1625" s="5" t="s">
        <v>14773</v>
      </c>
      <c r="AA1625" s="5" t="s">
        <v>260</v>
      </c>
      <c r="AB1625" s="5" t="s">
        <v>52</v>
      </c>
      <c r="AC1625" s="5" t="s">
        <v>398</v>
      </c>
      <c r="AD1625" s="5" t="s">
        <v>399</v>
      </c>
      <c r="AE1625" s="5" t="s">
        <v>400</v>
      </c>
      <c r="AF1625" s="5" t="s">
        <v>401</v>
      </c>
      <c r="AG1625" s="5">
        <v>23502.0</v>
      </c>
      <c r="AH1625" s="5" t="s">
        <v>402</v>
      </c>
      <c r="AI1625" s="5" t="s">
        <v>3337</v>
      </c>
      <c r="AJ1625" s="5" t="s">
        <v>14768</v>
      </c>
      <c r="AK1625" s="5" t="s">
        <v>1573</v>
      </c>
    </row>
    <row r="1626" ht="15.75" customHeight="1">
      <c r="A1626" s="5" t="s">
        <v>14774</v>
      </c>
      <c r="B1626" s="5" t="s">
        <v>13270</v>
      </c>
      <c r="C1626" s="5" t="s">
        <v>204</v>
      </c>
      <c r="D1626" s="6">
        <v>43408.0</v>
      </c>
      <c r="E1626" s="5">
        <v>82214.0</v>
      </c>
      <c r="F1626" s="5">
        <v>37370.0</v>
      </c>
      <c r="G1626" s="5" t="s">
        <v>226</v>
      </c>
      <c r="H1626" s="5" t="s">
        <v>205</v>
      </c>
      <c r="I1626" s="5" t="s">
        <v>12630</v>
      </c>
      <c r="J1626" s="5" t="s">
        <v>228</v>
      </c>
      <c r="K1626" s="5" t="s">
        <v>9786</v>
      </c>
      <c r="L1626" s="5" t="s">
        <v>13271</v>
      </c>
      <c r="M1626" s="5" t="s">
        <v>14712</v>
      </c>
      <c r="N1626" s="5" t="s">
        <v>13273</v>
      </c>
      <c r="O1626" s="5">
        <v>2.0</v>
      </c>
      <c r="P1626" s="5" t="s">
        <v>14775</v>
      </c>
      <c r="Q1626" s="5" t="s">
        <v>2195</v>
      </c>
      <c r="R1626" s="5">
        <v>6336.0</v>
      </c>
      <c r="S1626" s="5" t="s">
        <v>115</v>
      </c>
      <c r="T1626" s="5">
        <v>0.0</v>
      </c>
      <c r="U1626" s="5" t="s">
        <v>52</v>
      </c>
      <c r="V1626" s="5" t="s">
        <v>14776</v>
      </c>
      <c r="W1626" s="5" t="s">
        <v>52</v>
      </c>
      <c r="X1626" s="5" t="s">
        <v>52</v>
      </c>
      <c r="Y1626" s="5" t="s">
        <v>14777</v>
      </c>
      <c r="Z1626" s="5" t="s">
        <v>14778</v>
      </c>
      <c r="AA1626" s="5" t="s">
        <v>59</v>
      </c>
      <c r="AB1626" s="5" t="s">
        <v>52</v>
      </c>
      <c r="AC1626" s="5" t="s">
        <v>181</v>
      </c>
      <c r="AD1626" s="5" t="s">
        <v>182</v>
      </c>
      <c r="AE1626" s="5" t="s">
        <v>183</v>
      </c>
      <c r="AF1626" s="5" t="s">
        <v>52</v>
      </c>
      <c r="AG1626" s="5" t="s">
        <v>52</v>
      </c>
      <c r="AH1626" s="5" t="s">
        <v>184</v>
      </c>
      <c r="AI1626" s="5" t="s">
        <v>13270</v>
      </c>
      <c r="AJ1626" s="5" t="s">
        <v>13271</v>
      </c>
      <c r="AK1626" s="5" t="s">
        <v>9795</v>
      </c>
    </row>
    <row r="1627" ht="15.75" customHeight="1">
      <c r="A1627" s="5" t="s">
        <v>14779</v>
      </c>
      <c r="B1627" s="5" t="s">
        <v>13944</v>
      </c>
      <c r="C1627" s="5" t="s">
        <v>14579</v>
      </c>
      <c r="D1627" s="6">
        <v>43407.0</v>
      </c>
      <c r="E1627" s="5">
        <v>1234728.0</v>
      </c>
      <c r="F1627" s="5">
        <v>561240.0</v>
      </c>
      <c r="G1627" s="5" t="s">
        <v>148</v>
      </c>
      <c r="H1627" s="5" t="s">
        <v>205</v>
      </c>
      <c r="I1627" s="5" t="s">
        <v>14580</v>
      </c>
      <c r="J1627" s="5" t="s">
        <v>151</v>
      </c>
      <c r="K1627" s="5" t="s">
        <v>14780</v>
      </c>
      <c r="L1627" s="5" t="s">
        <v>14781</v>
      </c>
      <c r="M1627" s="5" t="s">
        <v>14583</v>
      </c>
      <c r="N1627" s="5">
        <v>739.0</v>
      </c>
      <c r="O1627" s="5">
        <v>23.0</v>
      </c>
      <c r="P1627" s="5" t="s">
        <v>14782</v>
      </c>
      <c r="Q1627" s="5" t="s">
        <v>14138</v>
      </c>
      <c r="R1627" s="5">
        <v>460.0</v>
      </c>
      <c r="S1627" s="5" t="s">
        <v>115</v>
      </c>
      <c r="T1627" s="5">
        <v>5.0</v>
      </c>
      <c r="U1627" s="5" t="s">
        <v>70</v>
      </c>
      <c r="V1627" s="5" t="s">
        <v>14783</v>
      </c>
      <c r="W1627" s="5" t="s">
        <v>52</v>
      </c>
      <c r="X1627" s="5" t="s">
        <v>52</v>
      </c>
      <c r="Y1627" s="5" t="s">
        <v>14784</v>
      </c>
      <c r="Z1627" s="5" t="s">
        <v>14785</v>
      </c>
      <c r="AA1627" s="5" t="s">
        <v>1177</v>
      </c>
      <c r="AB1627" s="5" t="s">
        <v>52</v>
      </c>
      <c r="AC1627" s="5" t="s">
        <v>398</v>
      </c>
      <c r="AD1627" s="5" t="s">
        <v>399</v>
      </c>
      <c r="AE1627" s="5" t="s">
        <v>400</v>
      </c>
      <c r="AF1627" s="5" t="s">
        <v>401</v>
      </c>
      <c r="AG1627" s="5">
        <v>23502.0</v>
      </c>
      <c r="AH1627" s="5" t="s">
        <v>402</v>
      </c>
      <c r="AI1627" s="5" t="s">
        <v>14786</v>
      </c>
      <c r="AJ1627" s="5" t="s">
        <v>14787</v>
      </c>
      <c r="AK1627" s="5" t="s">
        <v>4683</v>
      </c>
    </row>
    <row r="1628" ht="15.75" customHeight="1">
      <c r="A1628" s="5" t="s">
        <v>14788</v>
      </c>
      <c r="B1628" s="5" t="s">
        <v>6555</v>
      </c>
      <c r="C1628" s="5" t="s">
        <v>9834</v>
      </c>
      <c r="D1628" s="6">
        <v>43407.0</v>
      </c>
      <c r="E1628" s="5">
        <v>83274.0</v>
      </c>
      <c r="F1628" s="5">
        <v>37852.0</v>
      </c>
      <c r="G1628" s="5" t="s">
        <v>107</v>
      </c>
      <c r="H1628" s="5" t="s">
        <v>290</v>
      </c>
      <c r="I1628" s="5" t="s">
        <v>14789</v>
      </c>
      <c r="J1628" s="5" t="s">
        <v>109</v>
      </c>
      <c r="K1628" s="5" t="s">
        <v>14790</v>
      </c>
      <c r="L1628" s="5" t="s">
        <v>14791</v>
      </c>
      <c r="M1628" s="5" t="s">
        <v>9838</v>
      </c>
      <c r="N1628" s="5">
        <v>7701.0</v>
      </c>
      <c r="O1628" s="5">
        <v>2.0</v>
      </c>
      <c r="P1628" s="5" t="s">
        <v>14792</v>
      </c>
      <c r="Q1628" s="5" t="s">
        <v>156</v>
      </c>
      <c r="R1628" s="5">
        <v>40.0</v>
      </c>
      <c r="S1628" s="5" t="s">
        <v>115</v>
      </c>
      <c r="T1628" s="5">
        <v>1.0</v>
      </c>
      <c r="U1628" s="5" t="s">
        <v>93</v>
      </c>
      <c r="V1628" s="5" t="s">
        <v>14793</v>
      </c>
      <c r="W1628" s="5" t="s">
        <v>71</v>
      </c>
      <c r="X1628" s="5" t="s">
        <v>52</v>
      </c>
      <c r="Y1628" s="5" t="s">
        <v>14794</v>
      </c>
      <c r="Z1628" s="5" t="s">
        <v>14795</v>
      </c>
      <c r="AA1628" s="5" t="s">
        <v>1426</v>
      </c>
      <c r="AB1628" s="5" t="s">
        <v>52</v>
      </c>
      <c r="AC1628" s="5" t="s">
        <v>120</v>
      </c>
      <c r="AD1628" s="5" t="s">
        <v>121</v>
      </c>
      <c r="AE1628" s="5" t="s">
        <v>122</v>
      </c>
      <c r="AF1628" s="5" t="s">
        <v>75</v>
      </c>
      <c r="AG1628" s="5">
        <v>8830.0</v>
      </c>
      <c r="AH1628" s="5" t="s">
        <v>123</v>
      </c>
      <c r="AI1628" s="5" t="s">
        <v>6555</v>
      </c>
      <c r="AJ1628" s="5" t="s">
        <v>14791</v>
      </c>
      <c r="AK1628" s="5" t="s">
        <v>126</v>
      </c>
    </row>
    <row r="1629" ht="15.75" customHeight="1">
      <c r="A1629" s="5" t="s">
        <v>14788</v>
      </c>
      <c r="B1629" s="5" t="s">
        <v>14796</v>
      </c>
      <c r="C1629" s="5" t="s">
        <v>14797</v>
      </c>
      <c r="D1629" s="6">
        <v>43407.0</v>
      </c>
      <c r="E1629" s="5">
        <v>83274.0</v>
      </c>
      <c r="F1629" s="5">
        <v>37852.0</v>
      </c>
      <c r="G1629" s="5" t="s">
        <v>107</v>
      </c>
      <c r="H1629" s="5" t="s">
        <v>290</v>
      </c>
      <c r="I1629" s="5" t="s">
        <v>14789</v>
      </c>
      <c r="J1629" s="5" t="s">
        <v>109</v>
      </c>
      <c r="K1629" s="5" t="s">
        <v>14790</v>
      </c>
      <c r="L1629" s="5" t="s">
        <v>14798</v>
      </c>
      <c r="M1629" s="5" t="s">
        <v>14799</v>
      </c>
      <c r="N1629" s="5">
        <v>21901.0</v>
      </c>
      <c r="O1629" s="5">
        <v>2.0</v>
      </c>
      <c r="P1629" s="5" t="s">
        <v>14792</v>
      </c>
      <c r="Q1629" s="5" t="s">
        <v>156</v>
      </c>
      <c r="R1629" s="5">
        <v>40.0</v>
      </c>
      <c r="S1629" s="5" t="s">
        <v>115</v>
      </c>
      <c r="T1629" s="5">
        <v>1.0</v>
      </c>
      <c r="U1629" s="5" t="s">
        <v>93</v>
      </c>
      <c r="V1629" s="5" t="s">
        <v>14800</v>
      </c>
      <c r="W1629" s="5" t="s">
        <v>55</v>
      </c>
      <c r="X1629" s="5" t="s">
        <v>14793</v>
      </c>
      <c r="Y1629" s="5" t="s">
        <v>14794</v>
      </c>
      <c r="Z1629" s="5" t="s">
        <v>14795</v>
      </c>
      <c r="AA1629" s="5" t="s">
        <v>1426</v>
      </c>
      <c r="AB1629" s="5" t="s">
        <v>52</v>
      </c>
      <c r="AC1629" s="5" t="s">
        <v>120</v>
      </c>
      <c r="AD1629" s="5" t="s">
        <v>121</v>
      </c>
      <c r="AE1629" s="5" t="s">
        <v>122</v>
      </c>
      <c r="AF1629" s="5" t="s">
        <v>75</v>
      </c>
      <c r="AG1629" s="5">
        <v>8830.0</v>
      </c>
      <c r="AH1629" s="5" t="s">
        <v>123</v>
      </c>
      <c r="AI1629" s="5" t="s">
        <v>6555</v>
      </c>
      <c r="AJ1629" s="5" t="s">
        <v>14791</v>
      </c>
      <c r="AK1629" s="5" t="s">
        <v>126</v>
      </c>
    </row>
    <row r="1630" ht="15.75" customHeight="1">
      <c r="A1630" s="5" t="s">
        <v>14801</v>
      </c>
      <c r="B1630" s="5" t="s">
        <v>14802</v>
      </c>
      <c r="C1630" s="5" t="s">
        <v>102</v>
      </c>
      <c r="D1630" s="6">
        <v>43406.0</v>
      </c>
      <c r="E1630" s="5">
        <v>9689.0</v>
      </c>
      <c r="F1630" s="5">
        <v>4404.0</v>
      </c>
      <c r="G1630" s="5" t="s">
        <v>479</v>
      </c>
      <c r="H1630" s="5" t="s">
        <v>1792</v>
      </c>
      <c r="I1630" s="5" t="s">
        <v>14803</v>
      </c>
      <c r="J1630" s="5" t="s">
        <v>274</v>
      </c>
      <c r="K1630" s="5" t="s">
        <v>14804</v>
      </c>
      <c r="L1630" s="5" t="s">
        <v>14805</v>
      </c>
      <c r="M1630" s="5" t="s">
        <v>102</v>
      </c>
      <c r="N1630" s="5">
        <v>37323.0</v>
      </c>
      <c r="O1630" s="5">
        <v>1.0</v>
      </c>
      <c r="P1630" s="5" t="s">
        <v>14806</v>
      </c>
      <c r="Q1630" s="5" t="s">
        <v>91</v>
      </c>
      <c r="R1630" s="5">
        <v>228.0</v>
      </c>
      <c r="S1630" s="5" t="s">
        <v>69</v>
      </c>
      <c r="T1630" s="5">
        <v>0.0</v>
      </c>
      <c r="U1630" s="5" t="s">
        <v>52</v>
      </c>
      <c r="V1630" s="5" t="s">
        <v>14807</v>
      </c>
      <c r="W1630" s="5" t="s">
        <v>52</v>
      </c>
      <c r="X1630" s="5" t="s">
        <v>52</v>
      </c>
      <c r="Y1630" s="5" t="s">
        <v>4109</v>
      </c>
      <c r="Z1630" s="5" t="s">
        <v>14808</v>
      </c>
      <c r="AA1630" s="5" t="s">
        <v>235</v>
      </c>
      <c r="AB1630" s="5" t="s">
        <v>283</v>
      </c>
      <c r="AC1630" s="5" t="s">
        <v>3589</v>
      </c>
      <c r="AD1630" s="5" t="s">
        <v>3590</v>
      </c>
      <c r="AE1630" s="5" t="s">
        <v>3591</v>
      </c>
      <c r="AF1630" s="5" t="s">
        <v>52</v>
      </c>
      <c r="AG1630" s="5" t="s">
        <v>52</v>
      </c>
      <c r="AH1630" s="5" t="s">
        <v>3592</v>
      </c>
      <c r="AI1630" s="5" t="s">
        <v>102</v>
      </c>
      <c r="AJ1630" s="5" t="s">
        <v>102</v>
      </c>
      <c r="AK1630" s="5" t="s">
        <v>14809</v>
      </c>
    </row>
    <row r="1631" ht="15.75" customHeight="1">
      <c r="A1631" s="5" t="s">
        <v>14810</v>
      </c>
      <c r="B1631" s="5" t="s">
        <v>14811</v>
      </c>
      <c r="C1631" s="5" t="s">
        <v>14812</v>
      </c>
      <c r="D1631" s="6">
        <v>43405.0</v>
      </c>
      <c r="E1631" s="5">
        <v>221826.0</v>
      </c>
      <c r="F1631" s="5">
        <v>100830.0</v>
      </c>
      <c r="G1631" s="5" t="s">
        <v>5370</v>
      </c>
      <c r="H1631" s="5" t="s">
        <v>272</v>
      </c>
      <c r="I1631" s="5" t="s">
        <v>14813</v>
      </c>
      <c r="J1631" s="5" t="s">
        <v>274</v>
      </c>
      <c r="K1631" s="5" t="s">
        <v>14814</v>
      </c>
      <c r="L1631" s="5" t="s">
        <v>14815</v>
      </c>
      <c r="M1631" s="5" t="s">
        <v>14816</v>
      </c>
      <c r="N1631" s="5" t="s">
        <v>52</v>
      </c>
      <c r="O1631" s="5">
        <v>1.0</v>
      </c>
      <c r="P1631" s="5" t="s">
        <v>4315</v>
      </c>
      <c r="Q1631" s="5" t="s">
        <v>52</v>
      </c>
      <c r="R1631" s="5">
        <v>30.0</v>
      </c>
      <c r="S1631" s="5" t="s">
        <v>1386</v>
      </c>
      <c r="T1631" s="5">
        <v>0.0</v>
      </c>
      <c r="U1631" s="5" t="s">
        <v>52</v>
      </c>
      <c r="V1631" s="5" t="s">
        <v>14817</v>
      </c>
      <c r="W1631" s="5" t="s">
        <v>52</v>
      </c>
      <c r="X1631" s="5" t="s">
        <v>52</v>
      </c>
      <c r="Y1631" s="5">
        <v>118.0</v>
      </c>
      <c r="Z1631" s="5" t="s">
        <v>52</v>
      </c>
      <c r="AA1631" s="5" t="s">
        <v>59</v>
      </c>
      <c r="AB1631" s="5" t="s">
        <v>52</v>
      </c>
      <c r="AC1631" s="5" t="s">
        <v>7591</v>
      </c>
      <c r="AD1631" s="5" t="s">
        <v>7592</v>
      </c>
      <c r="AE1631" s="5" t="s">
        <v>7593</v>
      </c>
      <c r="AF1631" s="5" t="s">
        <v>52</v>
      </c>
      <c r="AG1631" s="5" t="s">
        <v>7594</v>
      </c>
      <c r="AH1631" s="5" t="s">
        <v>7595</v>
      </c>
      <c r="AI1631" s="5" t="s">
        <v>14811</v>
      </c>
      <c r="AJ1631" s="5" t="s">
        <v>14815</v>
      </c>
      <c r="AK1631" s="5" t="s">
        <v>14818</v>
      </c>
    </row>
    <row r="1632" ht="15.75" customHeight="1">
      <c r="A1632" s="5" t="s">
        <v>14819</v>
      </c>
      <c r="B1632" s="5" t="s">
        <v>4346</v>
      </c>
      <c r="C1632" s="5" t="s">
        <v>4347</v>
      </c>
      <c r="D1632" s="6">
        <v>43404.0</v>
      </c>
      <c r="E1632" s="5">
        <v>33394.0</v>
      </c>
      <c r="F1632" s="5">
        <v>15179.0</v>
      </c>
      <c r="G1632" s="5" t="s">
        <v>3378</v>
      </c>
      <c r="H1632" s="5" t="s">
        <v>272</v>
      </c>
      <c r="I1632" s="5" t="s">
        <v>12448</v>
      </c>
      <c r="J1632" s="5" t="s">
        <v>3378</v>
      </c>
      <c r="K1632" s="5" t="s">
        <v>14820</v>
      </c>
      <c r="L1632" s="5" t="s">
        <v>9534</v>
      </c>
      <c r="M1632" s="5" t="s">
        <v>14821</v>
      </c>
      <c r="N1632" s="5">
        <v>78557.0</v>
      </c>
      <c r="O1632" s="5">
        <v>1.0</v>
      </c>
      <c r="P1632" s="5" t="s">
        <v>14822</v>
      </c>
      <c r="Q1632" s="5">
        <v>2200.0</v>
      </c>
      <c r="R1632" s="5">
        <v>828.0</v>
      </c>
      <c r="S1632" s="5" t="s">
        <v>69</v>
      </c>
      <c r="T1632" s="5">
        <v>28.0</v>
      </c>
      <c r="U1632" s="5" t="s">
        <v>70</v>
      </c>
      <c r="V1632" s="5" t="s">
        <v>14823</v>
      </c>
      <c r="W1632" s="5" t="s">
        <v>71</v>
      </c>
      <c r="X1632" s="5" t="s">
        <v>52</v>
      </c>
      <c r="Y1632" s="5">
        <v>64.0</v>
      </c>
      <c r="Z1632" s="5" t="s">
        <v>14824</v>
      </c>
      <c r="AA1632" s="5" t="s">
        <v>162</v>
      </c>
      <c r="AB1632" s="5" t="s">
        <v>283</v>
      </c>
      <c r="AC1632" s="5" t="s">
        <v>1230</v>
      </c>
      <c r="AD1632" s="5" t="s">
        <v>1231</v>
      </c>
      <c r="AE1632" s="5" t="s">
        <v>52</v>
      </c>
      <c r="AF1632" s="5" t="s">
        <v>52</v>
      </c>
      <c r="AG1632" s="5" t="s">
        <v>52</v>
      </c>
      <c r="AH1632" s="5" t="s">
        <v>1232</v>
      </c>
      <c r="AI1632" s="5" t="s">
        <v>4346</v>
      </c>
      <c r="AJ1632" s="5" t="s">
        <v>6665</v>
      </c>
      <c r="AK1632" s="5" t="s">
        <v>14825</v>
      </c>
    </row>
    <row r="1633" ht="15.75" customHeight="1">
      <c r="A1633" s="5" t="s">
        <v>14826</v>
      </c>
      <c r="B1633" s="5" t="s">
        <v>14827</v>
      </c>
      <c r="C1633" s="5" t="s">
        <v>14828</v>
      </c>
      <c r="D1633" s="6">
        <v>43404.0</v>
      </c>
      <c r="E1633" s="5">
        <v>20151.0</v>
      </c>
      <c r="F1633" s="5">
        <v>9160.0</v>
      </c>
      <c r="G1633" s="5" t="s">
        <v>634</v>
      </c>
      <c r="H1633" s="5" t="s">
        <v>171</v>
      </c>
      <c r="I1633" s="5" t="s">
        <v>12297</v>
      </c>
      <c r="J1633" s="5" t="s">
        <v>274</v>
      </c>
      <c r="K1633" s="5" t="s">
        <v>14829</v>
      </c>
      <c r="L1633" s="5" t="s">
        <v>14830</v>
      </c>
      <c r="M1633" s="5" t="s">
        <v>14831</v>
      </c>
      <c r="N1633" s="5" t="s">
        <v>14832</v>
      </c>
      <c r="O1633" s="5">
        <v>1.0</v>
      </c>
      <c r="P1633" s="5" t="s">
        <v>14833</v>
      </c>
      <c r="Q1633" s="5">
        <v>4500.0</v>
      </c>
      <c r="R1633" s="5">
        <v>1598.0</v>
      </c>
      <c r="S1633" s="5" t="s">
        <v>69</v>
      </c>
      <c r="T1633" s="5">
        <v>67.0</v>
      </c>
      <c r="U1633" s="5" t="s">
        <v>70</v>
      </c>
      <c r="V1633" s="5" t="s">
        <v>14834</v>
      </c>
      <c r="W1633" s="5" t="s">
        <v>71</v>
      </c>
      <c r="X1633" s="5" t="s">
        <v>52</v>
      </c>
      <c r="Y1633" s="5" t="s">
        <v>14835</v>
      </c>
      <c r="Z1633" s="5" t="s">
        <v>14836</v>
      </c>
      <c r="AA1633" s="5" t="s">
        <v>235</v>
      </c>
      <c r="AB1633" s="5" t="s">
        <v>52</v>
      </c>
      <c r="AC1633" s="5" t="s">
        <v>72</v>
      </c>
      <c r="AD1633" s="5" t="s">
        <v>73</v>
      </c>
      <c r="AE1633" s="5" t="s">
        <v>74</v>
      </c>
      <c r="AF1633" s="5" t="s">
        <v>75</v>
      </c>
      <c r="AG1633" s="5" t="s">
        <v>76</v>
      </c>
      <c r="AH1633" s="5" t="s">
        <v>77</v>
      </c>
      <c r="AI1633" s="5" t="s">
        <v>14827</v>
      </c>
      <c r="AJ1633" s="5" t="s">
        <v>14837</v>
      </c>
      <c r="AK1633" s="5" t="s">
        <v>1874</v>
      </c>
    </row>
    <row r="1634" ht="15.75" customHeight="1">
      <c r="A1634" s="5" t="s">
        <v>14838</v>
      </c>
      <c r="B1634" s="5" t="s">
        <v>14839</v>
      </c>
      <c r="C1634" s="5" t="s">
        <v>14839</v>
      </c>
      <c r="D1634" s="6">
        <v>43402.0</v>
      </c>
      <c r="E1634" s="5">
        <v>5823.0</v>
      </c>
      <c r="F1634" s="5">
        <v>2647.0</v>
      </c>
      <c r="G1634" s="5" t="s">
        <v>963</v>
      </c>
      <c r="H1634" s="5" t="s">
        <v>171</v>
      </c>
      <c r="I1634" s="5" t="s">
        <v>2721</v>
      </c>
      <c r="J1634" s="5" t="s">
        <v>965</v>
      </c>
      <c r="K1634" s="5" t="s">
        <v>14840</v>
      </c>
      <c r="L1634" s="5" t="s">
        <v>14841</v>
      </c>
      <c r="M1634" s="5" t="s">
        <v>14842</v>
      </c>
      <c r="N1634" s="5" t="s">
        <v>9276</v>
      </c>
      <c r="O1634" s="5">
        <v>1.0</v>
      </c>
      <c r="P1634" s="5" t="s">
        <v>14843</v>
      </c>
      <c r="Q1634" s="5" t="s">
        <v>91</v>
      </c>
      <c r="R1634" s="5">
        <v>5.0</v>
      </c>
      <c r="S1634" s="5" t="s">
        <v>14844</v>
      </c>
      <c r="T1634" s="5">
        <v>0.0</v>
      </c>
      <c r="U1634" s="5" t="s">
        <v>70</v>
      </c>
      <c r="V1634" s="5" t="s">
        <v>14845</v>
      </c>
      <c r="W1634" s="5" t="s">
        <v>55</v>
      </c>
      <c r="X1634" s="5" t="s">
        <v>14846</v>
      </c>
      <c r="Y1634" s="5">
        <v>4.0</v>
      </c>
      <c r="Z1634" s="5" t="s">
        <v>14847</v>
      </c>
      <c r="AA1634" s="5" t="s">
        <v>730</v>
      </c>
      <c r="AB1634" s="5" t="s">
        <v>52</v>
      </c>
      <c r="AC1634" s="5" t="s">
        <v>1230</v>
      </c>
      <c r="AD1634" s="5" t="s">
        <v>1231</v>
      </c>
      <c r="AE1634" s="5" t="s">
        <v>52</v>
      </c>
      <c r="AF1634" s="5" t="s">
        <v>52</v>
      </c>
      <c r="AG1634" s="5" t="s">
        <v>52</v>
      </c>
      <c r="AH1634" s="5" t="s">
        <v>1232</v>
      </c>
      <c r="AI1634" s="5" t="s">
        <v>11831</v>
      </c>
      <c r="AJ1634" s="5" t="s">
        <v>14848</v>
      </c>
      <c r="AK1634" s="5" t="s">
        <v>14849</v>
      </c>
    </row>
    <row r="1635" ht="15.75" customHeight="1">
      <c r="A1635" s="5" t="s">
        <v>14850</v>
      </c>
      <c r="B1635" s="5" t="s">
        <v>5603</v>
      </c>
      <c r="C1635" s="5" t="s">
        <v>5603</v>
      </c>
      <c r="D1635" s="6">
        <v>43402.0</v>
      </c>
      <c r="E1635" s="5">
        <v>113331.0</v>
      </c>
      <c r="F1635" s="5">
        <v>51514.0</v>
      </c>
      <c r="G1635" s="5" t="s">
        <v>1419</v>
      </c>
      <c r="H1635" s="5" t="s">
        <v>480</v>
      </c>
      <c r="I1635" s="5" t="s">
        <v>13651</v>
      </c>
      <c r="J1635" s="5" t="s">
        <v>256</v>
      </c>
      <c r="K1635" s="5" t="s">
        <v>3471</v>
      </c>
      <c r="L1635" s="5" t="s">
        <v>14093</v>
      </c>
      <c r="M1635" s="5" t="s">
        <v>14093</v>
      </c>
      <c r="N1635" s="5" t="s">
        <v>52</v>
      </c>
      <c r="O1635" s="5">
        <v>2.0</v>
      </c>
      <c r="P1635" s="5" t="s">
        <v>14851</v>
      </c>
      <c r="Q1635" s="5" t="s">
        <v>3475</v>
      </c>
      <c r="R1635" s="5">
        <v>127.0</v>
      </c>
      <c r="S1635" s="5" t="s">
        <v>1077</v>
      </c>
      <c r="T1635" s="5">
        <v>0.0</v>
      </c>
      <c r="U1635" s="5" t="s">
        <v>70</v>
      </c>
      <c r="V1635" s="5" t="s">
        <v>14852</v>
      </c>
      <c r="W1635" s="5" t="s">
        <v>52</v>
      </c>
      <c r="X1635" s="5" t="s">
        <v>52</v>
      </c>
      <c r="Y1635" s="5" t="s">
        <v>6907</v>
      </c>
      <c r="Z1635" s="5" t="s">
        <v>14853</v>
      </c>
      <c r="AA1635" s="5" t="s">
        <v>13655</v>
      </c>
      <c r="AB1635" s="5" t="s">
        <v>52</v>
      </c>
      <c r="AC1635" s="5" t="s">
        <v>5289</v>
      </c>
      <c r="AD1635" s="5" t="s">
        <v>5290</v>
      </c>
      <c r="AE1635" s="5" t="s">
        <v>5291</v>
      </c>
      <c r="AF1635" s="5" t="s">
        <v>52</v>
      </c>
      <c r="AG1635" s="5" t="s">
        <v>52</v>
      </c>
      <c r="AH1635" s="5" t="s">
        <v>52</v>
      </c>
      <c r="AI1635" s="5" t="s">
        <v>7256</v>
      </c>
      <c r="AJ1635" s="5" t="s">
        <v>14854</v>
      </c>
      <c r="AK1635" s="5" t="s">
        <v>3481</v>
      </c>
    </row>
    <row r="1636" ht="15.75" customHeight="1">
      <c r="A1636" s="5" t="s">
        <v>14855</v>
      </c>
      <c r="B1636" s="5" t="s">
        <v>14856</v>
      </c>
      <c r="C1636" s="5" t="s">
        <v>14857</v>
      </c>
      <c r="D1636" s="6">
        <v>43398.0</v>
      </c>
      <c r="E1636" s="5">
        <v>21419.0</v>
      </c>
      <c r="F1636" s="5">
        <v>9736.0</v>
      </c>
      <c r="G1636" s="5" t="s">
        <v>170</v>
      </c>
      <c r="H1636" s="5" t="s">
        <v>45</v>
      </c>
      <c r="I1636" s="5" t="s">
        <v>14858</v>
      </c>
      <c r="J1636" s="5" t="s">
        <v>170</v>
      </c>
      <c r="K1636" s="5" t="s">
        <v>14859</v>
      </c>
      <c r="L1636" s="5" t="s">
        <v>14860</v>
      </c>
      <c r="M1636" s="5" t="s">
        <v>14861</v>
      </c>
      <c r="N1636" s="5">
        <v>17055.0</v>
      </c>
      <c r="O1636" s="5">
        <v>1.0</v>
      </c>
      <c r="P1636" s="5" t="s">
        <v>14862</v>
      </c>
      <c r="Q1636" s="5">
        <v>4310.0</v>
      </c>
      <c r="R1636" s="5">
        <v>176.0</v>
      </c>
      <c r="S1636" s="5" t="s">
        <v>69</v>
      </c>
      <c r="T1636" s="5">
        <v>0.0</v>
      </c>
      <c r="U1636" s="5" t="s">
        <v>93</v>
      </c>
      <c r="V1636" s="5" t="s">
        <v>14863</v>
      </c>
      <c r="W1636" s="5" t="s">
        <v>55</v>
      </c>
      <c r="X1636" s="5" t="s">
        <v>14864</v>
      </c>
      <c r="Y1636" s="5" t="s">
        <v>2592</v>
      </c>
      <c r="Z1636" s="5" t="s">
        <v>14865</v>
      </c>
      <c r="AA1636" s="5" t="s">
        <v>260</v>
      </c>
      <c r="AB1636" s="5" t="s">
        <v>52</v>
      </c>
      <c r="AC1636" s="5" t="s">
        <v>8594</v>
      </c>
      <c r="AD1636" s="5" t="s">
        <v>8595</v>
      </c>
      <c r="AE1636" s="5" t="s">
        <v>8596</v>
      </c>
      <c r="AF1636" s="5" t="s">
        <v>52</v>
      </c>
      <c r="AG1636" s="5">
        <v>2100.0</v>
      </c>
      <c r="AH1636" s="5" t="s">
        <v>8597</v>
      </c>
      <c r="AI1636" s="5" t="s">
        <v>14866</v>
      </c>
      <c r="AJ1636" s="5" t="s">
        <v>14867</v>
      </c>
      <c r="AK1636" s="5" t="s">
        <v>250</v>
      </c>
    </row>
    <row r="1637" ht="15.75" customHeight="1">
      <c r="A1637" s="5" t="s">
        <v>14868</v>
      </c>
      <c r="B1637" s="5" t="s">
        <v>14869</v>
      </c>
      <c r="C1637" s="5" t="s">
        <v>14870</v>
      </c>
      <c r="D1637" s="6">
        <v>43398.0</v>
      </c>
      <c r="E1637" s="5">
        <v>21347.0</v>
      </c>
      <c r="F1637" s="5">
        <v>9703.0</v>
      </c>
      <c r="G1637" s="5" t="s">
        <v>170</v>
      </c>
      <c r="H1637" s="5" t="s">
        <v>45</v>
      </c>
      <c r="I1637" s="5" t="s">
        <v>14858</v>
      </c>
      <c r="J1637" s="5" t="s">
        <v>170</v>
      </c>
      <c r="K1637" s="5" t="s">
        <v>14871</v>
      </c>
      <c r="L1637" s="5" t="s">
        <v>14872</v>
      </c>
      <c r="M1637" s="5" t="s">
        <v>14873</v>
      </c>
      <c r="N1637" s="5">
        <v>11422.0</v>
      </c>
      <c r="O1637" s="5">
        <v>1.0</v>
      </c>
      <c r="P1637" s="5" t="s">
        <v>14862</v>
      </c>
      <c r="Q1637" s="5">
        <v>4310.0</v>
      </c>
      <c r="R1637" s="5">
        <v>176.0</v>
      </c>
      <c r="S1637" s="5" t="s">
        <v>115</v>
      </c>
      <c r="T1637" s="5">
        <v>0.0</v>
      </c>
      <c r="U1637" s="5" t="s">
        <v>52</v>
      </c>
      <c r="V1637" s="5" t="s">
        <v>14864</v>
      </c>
      <c r="W1637" s="5" t="s">
        <v>71</v>
      </c>
      <c r="X1637" s="5" t="s">
        <v>52</v>
      </c>
      <c r="Y1637" s="5" t="s">
        <v>2592</v>
      </c>
      <c r="Z1637" s="5" t="s">
        <v>14865</v>
      </c>
      <c r="AA1637" s="5" t="s">
        <v>260</v>
      </c>
      <c r="AB1637" s="5" t="s">
        <v>52</v>
      </c>
      <c r="AC1637" s="5" t="s">
        <v>181</v>
      </c>
      <c r="AD1637" s="5" t="s">
        <v>182</v>
      </c>
      <c r="AE1637" s="5" t="s">
        <v>183</v>
      </c>
      <c r="AF1637" s="5" t="s">
        <v>52</v>
      </c>
      <c r="AG1637" s="5" t="s">
        <v>52</v>
      </c>
      <c r="AH1637" s="5" t="s">
        <v>184</v>
      </c>
      <c r="AI1637" s="5" t="s">
        <v>14869</v>
      </c>
      <c r="AJ1637" s="5" t="s">
        <v>14872</v>
      </c>
      <c r="AK1637" s="5" t="s">
        <v>14874</v>
      </c>
    </row>
    <row r="1638" ht="15.75" customHeight="1">
      <c r="A1638" s="5" t="s">
        <v>14875</v>
      </c>
      <c r="B1638" s="5" t="s">
        <v>7829</v>
      </c>
      <c r="C1638" s="5" t="s">
        <v>14876</v>
      </c>
      <c r="D1638" s="6">
        <v>43396.0</v>
      </c>
      <c r="E1638" s="5">
        <v>188760.0</v>
      </c>
      <c r="F1638" s="5">
        <v>85800.0</v>
      </c>
      <c r="G1638" s="5" t="s">
        <v>579</v>
      </c>
      <c r="H1638" s="5" t="s">
        <v>45</v>
      </c>
      <c r="I1638" s="5" t="s">
        <v>14877</v>
      </c>
      <c r="J1638" s="5" t="s">
        <v>581</v>
      </c>
      <c r="K1638" s="5" t="s">
        <v>14878</v>
      </c>
      <c r="L1638" s="5" t="s">
        <v>14879</v>
      </c>
      <c r="M1638" s="5" t="s">
        <v>14880</v>
      </c>
      <c r="N1638" s="5">
        <v>8837.0</v>
      </c>
      <c r="O1638" s="5">
        <v>12.0</v>
      </c>
      <c r="P1638" s="5" t="s">
        <v>14881</v>
      </c>
      <c r="Q1638" s="5" t="s">
        <v>3885</v>
      </c>
      <c r="R1638" s="5">
        <v>76006.0</v>
      </c>
      <c r="S1638" s="5" t="s">
        <v>115</v>
      </c>
      <c r="T1638" s="5">
        <v>0.0</v>
      </c>
      <c r="U1638" s="5" t="s">
        <v>52</v>
      </c>
      <c r="V1638" s="5" t="s">
        <v>14882</v>
      </c>
      <c r="W1638" s="5" t="s">
        <v>71</v>
      </c>
      <c r="X1638" s="5" t="s">
        <v>52</v>
      </c>
      <c r="Y1638" s="5" t="s">
        <v>14883</v>
      </c>
      <c r="Z1638" s="5" t="s">
        <v>14884</v>
      </c>
      <c r="AA1638" s="5" t="s">
        <v>119</v>
      </c>
      <c r="AB1638" s="5" t="s">
        <v>52</v>
      </c>
      <c r="AC1638" s="5" t="s">
        <v>181</v>
      </c>
      <c r="AD1638" s="5" t="s">
        <v>182</v>
      </c>
      <c r="AE1638" s="5" t="s">
        <v>183</v>
      </c>
      <c r="AF1638" s="5" t="s">
        <v>52</v>
      </c>
      <c r="AG1638" s="5" t="s">
        <v>52</v>
      </c>
      <c r="AH1638" s="5" t="s">
        <v>184</v>
      </c>
      <c r="AI1638" s="5" t="s">
        <v>7829</v>
      </c>
      <c r="AJ1638" s="5" t="s">
        <v>14879</v>
      </c>
      <c r="AK1638" s="5" t="s">
        <v>14885</v>
      </c>
    </row>
    <row r="1639" ht="15.75" customHeight="1">
      <c r="A1639" s="5" t="s">
        <v>14886</v>
      </c>
      <c r="B1639" s="5" t="s">
        <v>14887</v>
      </c>
      <c r="C1639" s="5" t="s">
        <v>14888</v>
      </c>
      <c r="D1639" s="6">
        <v>43392.0</v>
      </c>
      <c r="E1639" s="5">
        <v>36817.0</v>
      </c>
      <c r="F1639" s="5">
        <v>16735.0</v>
      </c>
      <c r="G1639" s="5" t="s">
        <v>634</v>
      </c>
      <c r="H1639" s="5" t="s">
        <v>272</v>
      </c>
      <c r="I1639" s="5" t="s">
        <v>10608</v>
      </c>
      <c r="J1639" s="5" t="s">
        <v>274</v>
      </c>
      <c r="K1639" s="5" t="s">
        <v>391</v>
      </c>
      <c r="L1639" s="5" t="s">
        <v>14889</v>
      </c>
      <c r="M1639" s="5" t="s">
        <v>14890</v>
      </c>
      <c r="N1639" s="5">
        <v>11580.0</v>
      </c>
      <c r="O1639" s="5">
        <v>1.0</v>
      </c>
      <c r="P1639" s="5" t="s">
        <v>14891</v>
      </c>
      <c r="Q1639" s="5" t="s">
        <v>279</v>
      </c>
      <c r="R1639" s="5">
        <v>4403.0</v>
      </c>
      <c r="S1639" s="5" t="s">
        <v>69</v>
      </c>
      <c r="T1639" s="5">
        <v>64.0</v>
      </c>
      <c r="U1639" s="5" t="s">
        <v>70</v>
      </c>
      <c r="V1639" s="5" t="s">
        <v>14892</v>
      </c>
      <c r="W1639" s="5" t="s">
        <v>71</v>
      </c>
      <c r="X1639" s="5" t="s">
        <v>52</v>
      </c>
      <c r="Y1639" s="5" t="s">
        <v>14893</v>
      </c>
      <c r="Z1639" s="5" t="s">
        <v>14894</v>
      </c>
      <c r="AA1639" s="5" t="s">
        <v>260</v>
      </c>
      <c r="AB1639" s="5" t="s">
        <v>52</v>
      </c>
      <c r="AC1639" s="5" t="s">
        <v>72</v>
      </c>
      <c r="AD1639" s="5" t="s">
        <v>73</v>
      </c>
      <c r="AE1639" s="5" t="s">
        <v>74</v>
      </c>
      <c r="AF1639" s="5" t="s">
        <v>75</v>
      </c>
      <c r="AG1639" s="5" t="s">
        <v>76</v>
      </c>
      <c r="AH1639" s="5" t="s">
        <v>77</v>
      </c>
      <c r="AI1639" s="5" t="s">
        <v>14887</v>
      </c>
      <c r="AJ1639" s="5" t="s">
        <v>14895</v>
      </c>
      <c r="AK1639" s="5" t="s">
        <v>2235</v>
      </c>
    </row>
    <row r="1640" ht="15.75" customHeight="1">
      <c r="A1640" s="5" t="s">
        <v>14896</v>
      </c>
      <c r="B1640" s="5" t="s">
        <v>13024</v>
      </c>
      <c r="C1640" s="5" t="s">
        <v>14897</v>
      </c>
      <c r="D1640" s="6">
        <v>43390.0</v>
      </c>
      <c r="E1640" s="5">
        <v>41461.0</v>
      </c>
      <c r="F1640" s="5">
        <v>18846.0</v>
      </c>
      <c r="G1640" s="5" t="s">
        <v>963</v>
      </c>
      <c r="H1640" s="5" t="s">
        <v>189</v>
      </c>
      <c r="I1640" s="5" t="s">
        <v>12589</v>
      </c>
      <c r="J1640" s="5" t="s">
        <v>965</v>
      </c>
      <c r="K1640" s="5" t="s">
        <v>14898</v>
      </c>
      <c r="L1640" s="5" t="s">
        <v>13025</v>
      </c>
      <c r="M1640" s="5" t="s">
        <v>14899</v>
      </c>
      <c r="N1640" s="5">
        <v>77571.0</v>
      </c>
      <c r="O1640" s="5">
        <v>1.0</v>
      </c>
      <c r="P1640" s="5" t="s">
        <v>14900</v>
      </c>
      <c r="Q1640" s="5">
        <v>4310.0</v>
      </c>
      <c r="R1640" s="5">
        <v>900.0</v>
      </c>
      <c r="S1640" s="5" t="s">
        <v>196</v>
      </c>
      <c r="T1640" s="5">
        <v>34.0</v>
      </c>
      <c r="U1640" s="5" t="s">
        <v>93</v>
      </c>
      <c r="V1640" s="5" t="s">
        <v>14901</v>
      </c>
      <c r="W1640" s="5" t="s">
        <v>52</v>
      </c>
      <c r="X1640" s="5" t="s">
        <v>52</v>
      </c>
      <c r="Y1640" s="5" t="s">
        <v>14902</v>
      </c>
      <c r="Z1640" s="5" t="s">
        <v>14903</v>
      </c>
      <c r="AA1640" s="5" t="s">
        <v>260</v>
      </c>
      <c r="AB1640" s="5" t="s">
        <v>52</v>
      </c>
      <c r="AC1640" s="5" t="s">
        <v>216</v>
      </c>
      <c r="AD1640" s="5" t="s">
        <v>217</v>
      </c>
      <c r="AE1640" s="5" t="s">
        <v>218</v>
      </c>
      <c r="AF1640" s="5" t="s">
        <v>52</v>
      </c>
      <c r="AG1640" s="5" t="s">
        <v>52</v>
      </c>
      <c r="AH1640" s="5" t="s">
        <v>52</v>
      </c>
      <c r="AI1640" s="5" t="s">
        <v>11557</v>
      </c>
      <c r="AJ1640" s="5" t="s">
        <v>11558</v>
      </c>
      <c r="AK1640" s="5" t="s">
        <v>11559</v>
      </c>
    </row>
    <row r="1641" ht="15.75" customHeight="1">
      <c r="A1641" s="5" t="s">
        <v>14904</v>
      </c>
      <c r="B1641" s="5" t="s">
        <v>13024</v>
      </c>
      <c r="C1641" s="5" t="s">
        <v>14897</v>
      </c>
      <c r="D1641" s="6">
        <v>43390.0</v>
      </c>
      <c r="E1641" s="5">
        <v>41461.0</v>
      </c>
      <c r="F1641" s="5">
        <v>18846.0</v>
      </c>
      <c r="G1641" s="5" t="s">
        <v>963</v>
      </c>
      <c r="H1641" s="5" t="s">
        <v>189</v>
      </c>
      <c r="I1641" s="5" t="s">
        <v>12589</v>
      </c>
      <c r="J1641" s="5" t="s">
        <v>965</v>
      </c>
      <c r="K1641" s="5" t="s">
        <v>14898</v>
      </c>
      <c r="L1641" s="5" t="s">
        <v>13025</v>
      </c>
      <c r="M1641" s="5" t="s">
        <v>14899</v>
      </c>
      <c r="N1641" s="5">
        <v>77571.0</v>
      </c>
      <c r="O1641" s="5">
        <v>1.0</v>
      </c>
      <c r="P1641" s="5" t="s">
        <v>14905</v>
      </c>
      <c r="Q1641" s="5">
        <v>4310.0</v>
      </c>
      <c r="R1641" s="5">
        <v>900.0</v>
      </c>
      <c r="S1641" s="5" t="s">
        <v>196</v>
      </c>
      <c r="T1641" s="5">
        <v>34.0</v>
      </c>
      <c r="U1641" s="5" t="s">
        <v>93</v>
      </c>
      <c r="V1641" s="5" t="s">
        <v>14906</v>
      </c>
      <c r="W1641" s="5" t="s">
        <v>52</v>
      </c>
      <c r="X1641" s="5" t="s">
        <v>52</v>
      </c>
      <c r="Y1641" s="5" t="s">
        <v>14902</v>
      </c>
      <c r="Z1641" s="5" t="s">
        <v>14903</v>
      </c>
      <c r="AA1641" s="5" t="s">
        <v>260</v>
      </c>
      <c r="AB1641" s="5" t="s">
        <v>52</v>
      </c>
      <c r="AC1641" s="5" t="s">
        <v>216</v>
      </c>
      <c r="AD1641" s="5" t="s">
        <v>217</v>
      </c>
      <c r="AE1641" s="5" t="s">
        <v>218</v>
      </c>
      <c r="AF1641" s="5" t="s">
        <v>52</v>
      </c>
      <c r="AG1641" s="5" t="s">
        <v>52</v>
      </c>
      <c r="AH1641" s="5" t="s">
        <v>52</v>
      </c>
      <c r="AI1641" s="5" t="s">
        <v>11557</v>
      </c>
      <c r="AJ1641" s="5" t="s">
        <v>11558</v>
      </c>
      <c r="AK1641" s="5" t="s">
        <v>11559</v>
      </c>
    </row>
    <row r="1642" ht="15.75" customHeight="1">
      <c r="A1642" s="5" t="s">
        <v>14907</v>
      </c>
      <c r="B1642" s="5" t="s">
        <v>14908</v>
      </c>
      <c r="C1642" s="5" t="s">
        <v>102</v>
      </c>
      <c r="D1642" s="6">
        <v>43389.0</v>
      </c>
      <c r="E1642" s="5">
        <v>28208.0</v>
      </c>
      <c r="F1642" s="5">
        <v>12822.0</v>
      </c>
      <c r="G1642" s="5" t="s">
        <v>2440</v>
      </c>
      <c r="H1642" s="5" t="s">
        <v>459</v>
      </c>
      <c r="I1642" s="5" t="s">
        <v>11148</v>
      </c>
      <c r="J1642" s="5" t="s">
        <v>2442</v>
      </c>
      <c r="K1642" s="5" t="s">
        <v>744</v>
      </c>
      <c r="L1642" s="5" t="s">
        <v>14909</v>
      </c>
      <c r="M1642" s="5" t="s">
        <v>102</v>
      </c>
      <c r="N1642" s="5">
        <v>60451.0</v>
      </c>
      <c r="O1642" s="5">
        <v>1.0</v>
      </c>
      <c r="P1642" s="5" t="s">
        <v>14910</v>
      </c>
      <c r="Q1642" s="5">
        <v>4510.0</v>
      </c>
      <c r="R1642" s="5">
        <v>32.0</v>
      </c>
      <c r="S1642" s="5" t="s">
        <v>53</v>
      </c>
      <c r="T1642" s="5">
        <v>0.0</v>
      </c>
      <c r="U1642" s="5" t="s">
        <v>70</v>
      </c>
      <c r="V1642" s="5" t="s">
        <v>14911</v>
      </c>
      <c r="W1642" s="5" t="s">
        <v>52</v>
      </c>
      <c r="X1642" s="5" t="s">
        <v>52</v>
      </c>
      <c r="Y1642" s="5" t="s">
        <v>14912</v>
      </c>
      <c r="Z1642" s="5" t="s">
        <v>14913</v>
      </c>
      <c r="AA1642" s="5" t="s">
        <v>59</v>
      </c>
      <c r="AB1642" s="5" t="s">
        <v>283</v>
      </c>
      <c r="AC1642" s="5" t="s">
        <v>3974</v>
      </c>
      <c r="AD1642" s="5" t="s">
        <v>3975</v>
      </c>
      <c r="AE1642" s="5" t="s">
        <v>183</v>
      </c>
      <c r="AF1642" s="5" t="s">
        <v>52</v>
      </c>
      <c r="AG1642" s="5" t="s">
        <v>3976</v>
      </c>
      <c r="AH1642" s="5" t="s">
        <v>3977</v>
      </c>
      <c r="AI1642" s="5" t="s">
        <v>102</v>
      </c>
      <c r="AJ1642" s="5" t="s">
        <v>102</v>
      </c>
      <c r="AK1642" s="5" t="s">
        <v>13610</v>
      </c>
    </row>
    <row r="1643" ht="15.75" customHeight="1">
      <c r="A1643" s="5" t="s">
        <v>14914</v>
      </c>
      <c r="B1643" s="5" t="s">
        <v>1144</v>
      </c>
      <c r="C1643" s="5" t="s">
        <v>204</v>
      </c>
      <c r="D1643" s="6">
        <v>43389.0</v>
      </c>
      <c r="E1643" s="5">
        <v>182162.0</v>
      </c>
      <c r="F1643" s="5">
        <v>82801.0</v>
      </c>
      <c r="G1643" s="5" t="s">
        <v>226</v>
      </c>
      <c r="H1643" s="5" t="s">
        <v>205</v>
      </c>
      <c r="I1643" s="5" t="s">
        <v>9507</v>
      </c>
      <c r="J1643" s="5" t="s">
        <v>228</v>
      </c>
      <c r="K1643" s="5" t="s">
        <v>14915</v>
      </c>
      <c r="L1643" s="5" t="s">
        <v>14916</v>
      </c>
      <c r="M1643" s="5" t="s">
        <v>14917</v>
      </c>
      <c r="N1643" s="5" t="s">
        <v>9789</v>
      </c>
      <c r="O1643" s="5">
        <v>3.0</v>
      </c>
      <c r="P1643" s="5" t="s">
        <v>14918</v>
      </c>
      <c r="Q1643" s="5" t="s">
        <v>2662</v>
      </c>
      <c r="R1643" s="5">
        <v>10152.0</v>
      </c>
      <c r="S1643" s="5" t="s">
        <v>115</v>
      </c>
      <c r="T1643" s="5">
        <v>0.0</v>
      </c>
      <c r="U1643" s="5" t="s">
        <v>52</v>
      </c>
      <c r="V1643" s="5" t="s">
        <v>14919</v>
      </c>
      <c r="W1643" s="5" t="s">
        <v>52</v>
      </c>
      <c r="X1643" s="5" t="s">
        <v>52</v>
      </c>
      <c r="Y1643" s="5" t="s">
        <v>14920</v>
      </c>
      <c r="Z1643" s="5" t="s">
        <v>14921</v>
      </c>
      <c r="AA1643" s="5" t="s">
        <v>235</v>
      </c>
      <c r="AB1643" s="5" t="s">
        <v>52</v>
      </c>
      <c r="AC1643" s="5" t="s">
        <v>181</v>
      </c>
      <c r="AD1643" s="5" t="s">
        <v>182</v>
      </c>
      <c r="AE1643" s="5" t="s">
        <v>183</v>
      </c>
      <c r="AF1643" s="5" t="s">
        <v>52</v>
      </c>
      <c r="AG1643" s="5" t="s">
        <v>52</v>
      </c>
      <c r="AH1643" s="5" t="s">
        <v>184</v>
      </c>
      <c r="AI1643" s="5" t="s">
        <v>1144</v>
      </c>
      <c r="AJ1643" s="5" t="s">
        <v>14916</v>
      </c>
      <c r="AK1643" s="5" t="s">
        <v>9795</v>
      </c>
    </row>
    <row r="1644" ht="15.75" customHeight="1">
      <c r="A1644" s="5" t="s">
        <v>14922</v>
      </c>
      <c r="B1644" s="5" t="s">
        <v>9479</v>
      </c>
      <c r="C1644" s="5" t="s">
        <v>12750</v>
      </c>
      <c r="D1644" s="6">
        <v>43383.0</v>
      </c>
      <c r="E1644" s="5">
        <v>238.0</v>
      </c>
      <c r="F1644" s="5">
        <v>108.0</v>
      </c>
      <c r="G1644" s="5" t="s">
        <v>479</v>
      </c>
      <c r="H1644" s="5" t="s">
        <v>3215</v>
      </c>
      <c r="I1644" s="5" t="s">
        <v>14923</v>
      </c>
      <c r="J1644" s="5" t="s">
        <v>274</v>
      </c>
      <c r="K1644" s="5" t="s">
        <v>9481</v>
      </c>
      <c r="L1644" s="5" t="s">
        <v>13844</v>
      </c>
      <c r="M1644" s="5" t="s">
        <v>12752</v>
      </c>
      <c r="N1644" s="5">
        <v>32226.0</v>
      </c>
      <c r="O1644" s="5">
        <v>1.0</v>
      </c>
      <c r="P1644" s="5" t="s">
        <v>14924</v>
      </c>
      <c r="Q1644" s="5">
        <v>2200.0</v>
      </c>
      <c r="R1644" s="5">
        <v>10.0</v>
      </c>
      <c r="S1644" s="5" t="s">
        <v>69</v>
      </c>
      <c r="T1644" s="5">
        <v>0.0</v>
      </c>
      <c r="U1644" s="5" t="s">
        <v>52</v>
      </c>
      <c r="V1644" s="5" t="s">
        <v>14925</v>
      </c>
      <c r="W1644" s="5" t="s">
        <v>55</v>
      </c>
      <c r="X1644" s="5" t="s">
        <v>14926</v>
      </c>
      <c r="Y1644" s="5" t="s">
        <v>14927</v>
      </c>
      <c r="Z1644" s="5" t="s">
        <v>14928</v>
      </c>
      <c r="AA1644" s="5" t="s">
        <v>59</v>
      </c>
      <c r="AB1644" s="5" t="s">
        <v>52</v>
      </c>
      <c r="AC1644" s="5" t="s">
        <v>3225</v>
      </c>
      <c r="AD1644" s="5" t="s">
        <v>3226</v>
      </c>
      <c r="AE1644" s="5" t="s">
        <v>3227</v>
      </c>
      <c r="AF1644" s="5" t="s">
        <v>52</v>
      </c>
      <c r="AG1644" s="5" t="s">
        <v>52</v>
      </c>
      <c r="AH1644" s="5" t="s">
        <v>3228</v>
      </c>
      <c r="AI1644" s="5" t="s">
        <v>9479</v>
      </c>
      <c r="AJ1644" s="5" t="s">
        <v>13844</v>
      </c>
      <c r="AK1644" s="5" t="s">
        <v>404</v>
      </c>
    </row>
    <row r="1645" ht="15.75" customHeight="1">
      <c r="A1645" s="5" t="s">
        <v>14929</v>
      </c>
      <c r="B1645" s="5" t="s">
        <v>3230</v>
      </c>
      <c r="C1645" s="5" t="s">
        <v>3231</v>
      </c>
      <c r="D1645" s="6">
        <v>43383.0</v>
      </c>
      <c r="E1645" s="5">
        <v>45118.0</v>
      </c>
      <c r="F1645" s="5">
        <v>20508.0</v>
      </c>
      <c r="G1645" s="5" t="s">
        <v>479</v>
      </c>
      <c r="H1645" s="5" t="s">
        <v>3215</v>
      </c>
      <c r="I1645" s="5" t="s">
        <v>14923</v>
      </c>
      <c r="J1645" s="5" t="s">
        <v>274</v>
      </c>
      <c r="K1645" s="5" t="s">
        <v>14930</v>
      </c>
      <c r="L1645" s="5" t="s">
        <v>3233</v>
      </c>
      <c r="M1645" s="5" t="s">
        <v>14931</v>
      </c>
      <c r="N1645" s="5">
        <v>30354.0</v>
      </c>
      <c r="O1645" s="5">
        <v>1.0</v>
      </c>
      <c r="P1645" s="5" t="s">
        <v>14924</v>
      </c>
      <c r="Q1645" s="5">
        <v>2200.0</v>
      </c>
      <c r="R1645" s="5">
        <v>88.0</v>
      </c>
      <c r="S1645" s="5" t="s">
        <v>53</v>
      </c>
      <c r="T1645" s="5">
        <v>24.0</v>
      </c>
      <c r="U1645" s="5" t="s">
        <v>93</v>
      </c>
      <c r="V1645" s="5" t="s">
        <v>14926</v>
      </c>
      <c r="W1645" s="5" t="s">
        <v>71</v>
      </c>
      <c r="X1645" s="5" t="s">
        <v>52</v>
      </c>
      <c r="Y1645" s="5" t="s">
        <v>14927</v>
      </c>
      <c r="Z1645" s="5" t="s">
        <v>14928</v>
      </c>
      <c r="AA1645" s="5" t="s">
        <v>59</v>
      </c>
      <c r="AB1645" s="5" t="s">
        <v>52</v>
      </c>
      <c r="AC1645" s="5" t="s">
        <v>216</v>
      </c>
      <c r="AD1645" s="5" t="s">
        <v>217</v>
      </c>
      <c r="AE1645" s="5" t="s">
        <v>218</v>
      </c>
      <c r="AF1645" s="5" t="s">
        <v>52</v>
      </c>
      <c r="AG1645" s="5" t="s">
        <v>52</v>
      </c>
      <c r="AH1645" s="5" t="s">
        <v>52</v>
      </c>
      <c r="AI1645" s="5" t="s">
        <v>3230</v>
      </c>
      <c r="AJ1645" s="5" t="s">
        <v>3233</v>
      </c>
      <c r="AK1645" s="5" t="s">
        <v>404</v>
      </c>
    </row>
    <row r="1646" ht="15.75" customHeight="1">
      <c r="A1646" s="5" t="s">
        <v>14932</v>
      </c>
      <c r="B1646" s="5" t="s">
        <v>14933</v>
      </c>
      <c r="C1646" s="5" t="s">
        <v>326</v>
      </c>
      <c r="D1646" s="6">
        <v>43383.0</v>
      </c>
      <c r="E1646" s="5">
        <v>44.0</v>
      </c>
      <c r="F1646" s="5">
        <v>20.0</v>
      </c>
      <c r="G1646" s="5" t="s">
        <v>2767</v>
      </c>
      <c r="H1646" s="5" t="s">
        <v>84</v>
      </c>
      <c r="I1646" s="5" t="s">
        <v>10019</v>
      </c>
      <c r="J1646" s="5" t="s">
        <v>532</v>
      </c>
      <c r="K1646" s="5" t="s">
        <v>14934</v>
      </c>
      <c r="L1646" s="5" t="s">
        <v>14935</v>
      </c>
      <c r="M1646" s="5" t="s">
        <v>14936</v>
      </c>
      <c r="N1646" s="5">
        <v>33178.0</v>
      </c>
      <c r="O1646" s="5">
        <v>1.0</v>
      </c>
      <c r="P1646" s="5" t="s">
        <v>14937</v>
      </c>
      <c r="Q1646" s="5">
        <v>2210.0</v>
      </c>
      <c r="R1646" s="5">
        <v>1.0</v>
      </c>
      <c r="S1646" s="5" t="s">
        <v>115</v>
      </c>
      <c r="T1646" s="5">
        <v>0.0</v>
      </c>
      <c r="U1646" s="5" t="s">
        <v>52</v>
      </c>
      <c r="V1646" s="5" t="s">
        <v>14938</v>
      </c>
      <c r="W1646" s="5" t="s">
        <v>71</v>
      </c>
      <c r="X1646" s="5" t="s">
        <v>52</v>
      </c>
      <c r="Y1646" s="5" t="s">
        <v>14939</v>
      </c>
      <c r="Z1646" s="5" t="s">
        <v>14940</v>
      </c>
      <c r="AA1646" s="5" t="s">
        <v>162</v>
      </c>
      <c r="AB1646" s="5" t="s">
        <v>52</v>
      </c>
      <c r="AC1646" s="5" t="s">
        <v>181</v>
      </c>
      <c r="AD1646" s="5" t="s">
        <v>182</v>
      </c>
      <c r="AE1646" s="5" t="s">
        <v>183</v>
      </c>
      <c r="AF1646" s="5" t="s">
        <v>52</v>
      </c>
      <c r="AG1646" s="5" t="s">
        <v>52</v>
      </c>
      <c r="AH1646" s="5" t="s">
        <v>184</v>
      </c>
      <c r="AI1646" s="5" t="s">
        <v>14933</v>
      </c>
      <c r="AJ1646" s="5" t="s">
        <v>14935</v>
      </c>
      <c r="AK1646" s="5" t="s">
        <v>6634</v>
      </c>
    </row>
    <row r="1647" ht="15.75" customHeight="1">
      <c r="A1647" s="5" t="s">
        <v>14932</v>
      </c>
      <c r="B1647" s="5" t="s">
        <v>14941</v>
      </c>
      <c r="C1647" s="5" t="s">
        <v>14942</v>
      </c>
      <c r="D1647" s="6">
        <v>43383.0</v>
      </c>
      <c r="E1647" s="5">
        <v>44.0</v>
      </c>
      <c r="F1647" s="5">
        <v>20.0</v>
      </c>
      <c r="G1647" s="5" t="s">
        <v>2767</v>
      </c>
      <c r="H1647" s="5" t="s">
        <v>84</v>
      </c>
      <c r="I1647" s="5" t="s">
        <v>10019</v>
      </c>
      <c r="J1647" s="5" t="s">
        <v>532</v>
      </c>
      <c r="K1647" s="5" t="s">
        <v>14934</v>
      </c>
      <c r="L1647" s="5" t="s">
        <v>14943</v>
      </c>
      <c r="M1647" s="5" t="s">
        <v>14944</v>
      </c>
      <c r="N1647" s="5">
        <v>45036.0</v>
      </c>
      <c r="O1647" s="5">
        <v>1.0</v>
      </c>
      <c r="P1647" s="5" t="s">
        <v>14937</v>
      </c>
      <c r="Q1647" s="5">
        <v>2210.0</v>
      </c>
      <c r="R1647" s="5">
        <v>1.0</v>
      </c>
      <c r="S1647" s="5" t="s">
        <v>115</v>
      </c>
      <c r="T1647" s="5">
        <v>0.0</v>
      </c>
      <c r="U1647" s="5" t="s">
        <v>52</v>
      </c>
      <c r="V1647" s="5" t="s">
        <v>14945</v>
      </c>
      <c r="W1647" s="5" t="s">
        <v>55</v>
      </c>
      <c r="X1647" s="5" t="s">
        <v>14938</v>
      </c>
      <c r="Y1647" s="5" t="s">
        <v>14939</v>
      </c>
      <c r="Z1647" s="5" t="s">
        <v>14940</v>
      </c>
      <c r="AA1647" s="5" t="s">
        <v>162</v>
      </c>
      <c r="AB1647" s="5" t="s">
        <v>52</v>
      </c>
      <c r="AC1647" s="5" t="s">
        <v>181</v>
      </c>
      <c r="AD1647" s="5" t="s">
        <v>182</v>
      </c>
      <c r="AE1647" s="5" t="s">
        <v>183</v>
      </c>
      <c r="AF1647" s="5" t="s">
        <v>52</v>
      </c>
      <c r="AG1647" s="5" t="s">
        <v>52</v>
      </c>
      <c r="AH1647" s="5" t="s">
        <v>184</v>
      </c>
      <c r="AI1647" s="5" t="s">
        <v>14941</v>
      </c>
      <c r="AJ1647" s="5" t="s">
        <v>14943</v>
      </c>
      <c r="AK1647" s="5" t="s">
        <v>6634</v>
      </c>
    </row>
    <row r="1648" ht="15.75" customHeight="1">
      <c r="A1648" s="5" t="s">
        <v>14946</v>
      </c>
      <c r="B1648" s="5" t="s">
        <v>9870</v>
      </c>
      <c r="C1648" s="5" t="s">
        <v>9870</v>
      </c>
      <c r="D1648" s="6">
        <v>43383.0</v>
      </c>
      <c r="E1648" s="5">
        <v>112145.0</v>
      </c>
      <c r="F1648" s="5">
        <v>50975.0</v>
      </c>
      <c r="G1648" s="5" t="s">
        <v>1419</v>
      </c>
      <c r="H1648" s="5" t="s">
        <v>480</v>
      </c>
      <c r="I1648" s="5" t="s">
        <v>14947</v>
      </c>
      <c r="J1648" s="5" t="s">
        <v>256</v>
      </c>
      <c r="K1648" s="5" t="s">
        <v>3471</v>
      </c>
      <c r="L1648" s="5" t="s">
        <v>14948</v>
      </c>
      <c r="M1648" s="5" t="s">
        <v>14948</v>
      </c>
      <c r="N1648" s="5" t="s">
        <v>52</v>
      </c>
      <c r="O1648" s="5">
        <v>2.0</v>
      </c>
      <c r="P1648" s="5" t="s">
        <v>14949</v>
      </c>
      <c r="Q1648" s="5" t="s">
        <v>3475</v>
      </c>
      <c r="R1648" s="5">
        <v>68.0</v>
      </c>
      <c r="S1648" s="5" t="s">
        <v>1077</v>
      </c>
      <c r="T1648" s="5">
        <v>0.0</v>
      </c>
      <c r="U1648" s="5" t="s">
        <v>70</v>
      </c>
      <c r="V1648" s="5" t="s">
        <v>14950</v>
      </c>
      <c r="W1648" s="5" t="s">
        <v>52</v>
      </c>
      <c r="X1648" s="5" t="s">
        <v>52</v>
      </c>
      <c r="Y1648" s="5" t="s">
        <v>879</v>
      </c>
      <c r="Z1648" s="5" t="s">
        <v>14951</v>
      </c>
      <c r="AA1648" s="5" t="s">
        <v>2743</v>
      </c>
      <c r="AB1648" s="5" t="s">
        <v>52</v>
      </c>
      <c r="AC1648" s="5" t="s">
        <v>5289</v>
      </c>
      <c r="AD1648" s="5" t="s">
        <v>5290</v>
      </c>
      <c r="AE1648" s="5" t="s">
        <v>5291</v>
      </c>
      <c r="AF1648" s="5" t="s">
        <v>52</v>
      </c>
      <c r="AG1648" s="5" t="s">
        <v>52</v>
      </c>
      <c r="AH1648" s="5" t="s">
        <v>52</v>
      </c>
      <c r="AI1648" s="5" t="s">
        <v>13735</v>
      </c>
      <c r="AJ1648" s="5" t="s">
        <v>14952</v>
      </c>
      <c r="AK1648" s="5" t="s">
        <v>3481</v>
      </c>
    </row>
    <row r="1649" ht="15.75" customHeight="1">
      <c r="A1649" s="5" t="s">
        <v>14953</v>
      </c>
      <c r="B1649" s="5" t="s">
        <v>14954</v>
      </c>
      <c r="C1649" s="5" t="s">
        <v>14955</v>
      </c>
      <c r="D1649" s="6">
        <v>43381.0</v>
      </c>
      <c r="E1649" s="5">
        <v>20833.0</v>
      </c>
      <c r="F1649" s="5">
        <v>9470.0</v>
      </c>
      <c r="G1649" s="5" t="s">
        <v>766</v>
      </c>
      <c r="H1649" s="5" t="s">
        <v>45</v>
      </c>
      <c r="I1649" s="5" t="s">
        <v>14956</v>
      </c>
      <c r="J1649" s="5" t="s">
        <v>768</v>
      </c>
      <c r="K1649" s="5" t="s">
        <v>391</v>
      </c>
      <c r="L1649" s="5" t="s">
        <v>14957</v>
      </c>
      <c r="M1649" s="5" t="s">
        <v>14958</v>
      </c>
      <c r="N1649" s="5" t="s">
        <v>52</v>
      </c>
      <c r="O1649" s="5">
        <v>1.0</v>
      </c>
      <c r="P1649" s="5" t="s">
        <v>14959</v>
      </c>
      <c r="Q1649" s="5" t="s">
        <v>244</v>
      </c>
      <c r="R1649" s="5">
        <v>686.0</v>
      </c>
      <c r="S1649" s="5" t="s">
        <v>69</v>
      </c>
      <c r="T1649" s="5">
        <v>63.0</v>
      </c>
      <c r="U1649" s="5" t="s">
        <v>70</v>
      </c>
      <c r="V1649" s="5" t="s">
        <v>14960</v>
      </c>
      <c r="W1649" s="5" t="s">
        <v>52</v>
      </c>
      <c r="X1649" s="5" t="s">
        <v>52</v>
      </c>
      <c r="Y1649" s="5">
        <v>1808.0</v>
      </c>
      <c r="Z1649" s="5" t="s">
        <v>14961</v>
      </c>
      <c r="AA1649" s="5" t="s">
        <v>2743</v>
      </c>
      <c r="AB1649" s="5" t="s">
        <v>52</v>
      </c>
      <c r="AC1649" s="5" t="s">
        <v>12545</v>
      </c>
      <c r="AD1649" s="5" t="s">
        <v>12546</v>
      </c>
      <c r="AE1649" s="5" t="s">
        <v>74</v>
      </c>
      <c r="AF1649" s="5" t="s">
        <v>75</v>
      </c>
      <c r="AG1649" s="5" t="s">
        <v>76</v>
      </c>
      <c r="AH1649" s="5" t="s">
        <v>12547</v>
      </c>
      <c r="AI1649" s="5" t="s">
        <v>14962</v>
      </c>
      <c r="AJ1649" s="5" t="s">
        <v>14963</v>
      </c>
      <c r="AK1649" s="5" t="s">
        <v>776</v>
      </c>
    </row>
    <row r="1650" ht="15.75" customHeight="1">
      <c r="A1650" s="5" t="s">
        <v>14964</v>
      </c>
      <c r="B1650" s="5" t="s">
        <v>14965</v>
      </c>
      <c r="C1650" s="5" t="s">
        <v>14966</v>
      </c>
      <c r="D1650" s="6">
        <v>43376.0</v>
      </c>
      <c r="E1650" s="5">
        <v>17822.0</v>
      </c>
      <c r="F1650" s="5">
        <v>8101.0</v>
      </c>
      <c r="G1650" s="5" t="s">
        <v>107</v>
      </c>
      <c r="H1650" s="5" t="s">
        <v>530</v>
      </c>
      <c r="I1650" s="5" t="s">
        <v>9359</v>
      </c>
      <c r="J1650" s="5" t="s">
        <v>109</v>
      </c>
      <c r="K1650" s="5" t="s">
        <v>207</v>
      </c>
      <c r="L1650" s="5" t="s">
        <v>14967</v>
      </c>
      <c r="M1650" s="5" t="s">
        <v>14757</v>
      </c>
      <c r="N1650" s="5">
        <v>2048.0</v>
      </c>
      <c r="O1650" s="5">
        <v>1.0</v>
      </c>
      <c r="P1650" s="5" t="s">
        <v>14968</v>
      </c>
      <c r="Q1650" s="5">
        <v>2210.0</v>
      </c>
      <c r="R1650" s="5">
        <v>780.0</v>
      </c>
      <c r="S1650" s="5" t="s">
        <v>53</v>
      </c>
      <c r="T1650" s="5">
        <v>25.0</v>
      </c>
      <c r="U1650" s="5" t="s">
        <v>93</v>
      </c>
      <c r="V1650" s="5" t="s">
        <v>14969</v>
      </c>
      <c r="W1650" s="5" t="s">
        <v>52</v>
      </c>
      <c r="X1650" s="5" t="s">
        <v>52</v>
      </c>
      <c r="Y1650" s="5" t="s">
        <v>14970</v>
      </c>
      <c r="Z1650" s="5" t="s">
        <v>14971</v>
      </c>
      <c r="AA1650" s="5" t="s">
        <v>235</v>
      </c>
      <c r="AB1650" s="5" t="s">
        <v>52</v>
      </c>
      <c r="AC1650" s="5" t="s">
        <v>216</v>
      </c>
      <c r="AD1650" s="5" t="s">
        <v>217</v>
      </c>
      <c r="AE1650" s="5" t="s">
        <v>218</v>
      </c>
      <c r="AF1650" s="5" t="s">
        <v>52</v>
      </c>
      <c r="AG1650" s="5" t="s">
        <v>52</v>
      </c>
      <c r="AH1650" s="5" t="s">
        <v>52</v>
      </c>
      <c r="AI1650" s="5" t="s">
        <v>64</v>
      </c>
      <c r="AJ1650" s="5" t="s">
        <v>14761</v>
      </c>
      <c r="AK1650" s="5" t="s">
        <v>79</v>
      </c>
    </row>
    <row r="1651" ht="15.75" customHeight="1">
      <c r="A1651" s="5" t="s">
        <v>14972</v>
      </c>
      <c r="B1651" s="5" t="s">
        <v>3483</v>
      </c>
      <c r="C1651" s="5" t="s">
        <v>3484</v>
      </c>
      <c r="D1651" s="6">
        <v>43376.0</v>
      </c>
      <c r="E1651" s="5">
        <v>52474.0</v>
      </c>
      <c r="F1651" s="5">
        <v>23852.0</v>
      </c>
      <c r="G1651" s="5" t="s">
        <v>1419</v>
      </c>
      <c r="H1651" s="5" t="s">
        <v>480</v>
      </c>
      <c r="I1651" s="5" t="s">
        <v>13804</v>
      </c>
      <c r="J1651" s="5" t="s">
        <v>256</v>
      </c>
      <c r="K1651" s="5" t="s">
        <v>13399</v>
      </c>
      <c r="L1651" s="5" t="s">
        <v>6197</v>
      </c>
      <c r="M1651" s="5" t="s">
        <v>10148</v>
      </c>
      <c r="N1651" s="5" t="s">
        <v>52</v>
      </c>
      <c r="O1651" s="5">
        <v>1.0</v>
      </c>
      <c r="P1651" s="5" t="s">
        <v>14973</v>
      </c>
      <c r="Q1651" s="5" t="s">
        <v>91</v>
      </c>
      <c r="R1651" s="5">
        <v>44.0</v>
      </c>
      <c r="S1651" s="5" t="s">
        <v>1077</v>
      </c>
      <c r="T1651" s="5">
        <v>0.0</v>
      </c>
      <c r="U1651" s="5" t="s">
        <v>70</v>
      </c>
      <c r="V1651" s="5" t="s">
        <v>14974</v>
      </c>
      <c r="W1651" s="5" t="s">
        <v>52</v>
      </c>
      <c r="X1651" s="5" t="s">
        <v>52</v>
      </c>
      <c r="Y1651" s="5" t="s">
        <v>4647</v>
      </c>
      <c r="Z1651" s="5">
        <v>782122.0</v>
      </c>
      <c r="AA1651" s="5" t="s">
        <v>2743</v>
      </c>
      <c r="AB1651" s="5" t="s">
        <v>52</v>
      </c>
      <c r="AC1651" s="5" t="s">
        <v>5289</v>
      </c>
      <c r="AD1651" s="5" t="s">
        <v>5290</v>
      </c>
      <c r="AE1651" s="5" t="s">
        <v>5291</v>
      </c>
      <c r="AF1651" s="5" t="s">
        <v>52</v>
      </c>
      <c r="AG1651" s="5" t="s">
        <v>52</v>
      </c>
      <c r="AH1651" s="5" t="s">
        <v>52</v>
      </c>
      <c r="AI1651" s="5" t="s">
        <v>3483</v>
      </c>
      <c r="AJ1651" s="5" t="s">
        <v>6201</v>
      </c>
      <c r="AK1651" s="5" t="s">
        <v>3481</v>
      </c>
    </row>
    <row r="1652" ht="15.75" customHeight="1">
      <c r="A1652" s="5" t="s">
        <v>14975</v>
      </c>
      <c r="B1652" s="5" t="s">
        <v>14976</v>
      </c>
      <c r="C1652" s="5" t="s">
        <v>204</v>
      </c>
      <c r="D1652" s="6">
        <v>43373.0</v>
      </c>
      <c r="E1652" s="5">
        <v>49738.0</v>
      </c>
      <c r="F1652" s="5">
        <v>22608.0</v>
      </c>
      <c r="G1652" s="5" t="s">
        <v>226</v>
      </c>
      <c r="H1652" s="5" t="s">
        <v>205</v>
      </c>
      <c r="I1652" s="5" t="s">
        <v>12630</v>
      </c>
      <c r="J1652" s="5" t="s">
        <v>228</v>
      </c>
      <c r="K1652" s="5" t="s">
        <v>4112</v>
      </c>
      <c r="L1652" s="5" t="s">
        <v>14977</v>
      </c>
      <c r="M1652" s="5" t="s">
        <v>14917</v>
      </c>
      <c r="N1652" s="5">
        <v>959.0</v>
      </c>
      <c r="O1652" s="5">
        <v>1.0</v>
      </c>
      <c r="P1652" s="5" t="s">
        <v>14978</v>
      </c>
      <c r="Q1652" s="5">
        <v>4510.0</v>
      </c>
      <c r="R1652" s="5">
        <v>1584.0</v>
      </c>
      <c r="S1652" s="5" t="s">
        <v>115</v>
      </c>
      <c r="T1652" s="5">
        <v>0.0</v>
      </c>
      <c r="U1652" s="5" t="s">
        <v>52</v>
      </c>
      <c r="V1652" s="5" t="s">
        <v>14979</v>
      </c>
      <c r="W1652" s="5" t="s">
        <v>52</v>
      </c>
      <c r="X1652" s="5" t="s">
        <v>52</v>
      </c>
      <c r="Y1652" s="5" t="s">
        <v>14980</v>
      </c>
      <c r="Z1652" s="5" t="s">
        <v>14981</v>
      </c>
      <c r="AA1652" s="5" t="s">
        <v>59</v>
      </c>
      <c r="AB1652" s="5" t="s">
        <v>52</v>
      </c>
      <c r="AC1652" s="5" t="s">
        <v>181</v>
      </c>
      <c r="AD1652" s="5" t="s">
        <v>182</v>
      </c>
      <c r="AE1652" s="5" t="s">
        <v>183</v>
      </c>
      <c r="AF1652" s="5" t="s">
        <v>52</v>
      </c>
      <c r="AG1652" s="5" t="s">
        <v>52</v>
      </c>
      <c r="AH1652" s="5" t="s">
        <v>184</v>
      </c>
      <c r="AI1652" s="5" t="s">
        <v>14976</v>
      </c>
      <c r="AJ1652" s="5" t="s">
        <v>14982</v>
      </c>
      <c r="AK1652" s="5" t="s">
        <v>9795</v>
      </c>
    </row>
    <row r="1653" ht="15.75" customHeight="1">
      <c r="A1653" s="5" t="s">
        <v>14983</v>
      </c>
      <c r="B1653" s="5" t="s">
        <v>14984</v>
      </c>
      <c r="C1653" s="5" t="s">
        <v>14985</v>
      </c>
      <c r="D1653" s="6">
        <v>43372.0</v>
      </c>
      <c r="E1653" s="5">
        <v>16997.0</v>
      </c>
      <c r="F1653" s="5">
        <v>7726.0</v>
      </c>
      <c r="G1653" s="5" t="s">
        <v>435</v>
      </c>
      <c r="H1653" s="5" t="s">
        <v>131</v>
      </c>
      <c r="I1653" s="5" t="s">
        <v>12579</v>
      </c>
      <c r="J1653" s="5" t="s">
        <v>424</v>
      </c>
      <c r="K1653" s="5" t="s">
        <v>14986</v>
      </c>
      <c r="L1653" s="5" t="s">
        <v>14987</v>
      </c>
      <c r="M1653" s="5" t="s">
        <v>14988</v>
      </c>
      <c r="N1653" s="5">
        <v>29401.0</v>
      </c>
      <c r="O1653" s="5">
        <v>1.0</v>
      </c>
      <c r="P1653" s="5" t="s">
        <v>14989</v>
      </c>
      <c r="Q1653" s="5" t="s">
        <v>466</v>
      </c>
      <c r="R1653" s="5">
        <v>964.0</v>
      </c>
      <c r="S1653" s="5" t="s">
        <v>115</v>
      </c>
      <c r="T1653" s="5">
        <v>0.0</v>
      </c>
      <c r="U1653" s="5" t="s">
        <v>52</v>
      </c>
      <c r="V1653" s="5" t="s">
        <v>14990</v>
      </c>
      <c r="W1653" s="5" t="s">
        <v>71</v>
      </c>
      <c r="X1653" s="5" t="s">
        <v>52</v>
      </c>
      <c r="Y1653" s="5">
        <v>8135.0</v>
      </c>
      <c r="Z1653" s="5">
        <v>2179252.0</v>
      </c>
      <c r="AA1653" s="5" t="s">
        <v>260</v>
      </c>
      <c r="AB1653" s="5" t="s">
        <v>283</v>
      </c>
      <c r="AC1653" s="5" t="s">
        <v>181</v>
      </c>
      <c r="AD1653" s="5" t="s">
        <v>182</v>
      </c>
      <c r="AE1653" s="5" t="s">
        <v>183</v>
      </c>
      <c r="AF1653" s="5" t="s">
        <v>52</v>
      </c>
      <c r="AG1653" s="5" t="s">
        <v>52</v>
      </c>
      <c r="AH1653" s="5" t="s">
        <v>184</v>
      </c>
      <c r="AI1653" s="5" t="s">
        <v>14984</v>
      </c>
      <c r="AJ1653" s="5" t="s">
        <v>14987</v>
      </c>
      <c r="AK1653" s="5" t="s">
        <v>444</v>
      </c>
    </row>
    <row r="1654" ht="15.75" customHeight="1">
      <c r="A1654" s="5" t="s">
        <v>14991</v>
      </c>
      <c r="B1654" s="5" t="s">
        <v>14992</v>
      </c>
      <c r="C1654" s="5" t="s">
        <v>14993</v>
      </c>
      <c r="D1654" s="6">
        <v>43372.0</v>
      </c>
      <c r="E1654" s="5">
        <v>88000.0</v>
      </c>
      <c r="F1654" s="5">
        <v>40000.0</v>
      </c>
      <c r="G1654" s="5" t="s">
        <v>2212</v>
      </c>
      <c r="H1654" s="5" t="s">
        <v>189</v>
      </c>
      <c r="I1654" s="5" t="s">
        <v>4766</v>
      </c>
      <c r="J1654" s="5" t="s">
        <v>2214</v>
      </c>
      <c r="K1654" s="5" t="s">
        <v>14994</v>
      </c>
      <c r="L1654" s="5" t="s">
        <v>14995</v>
      </c>
      <c r="M1654" s="5" t="s">
        <v>14996</v>
      </c>
      <c r="N1654" s="5">
        <v>76600.0</v>
      </c>
      <c r="O1654" s="5">
        <v>2.0</v>
      </c>
      <c r="P1654" s="5" t="s">
        <v>14997</v>
      </c>
      <c r="Q1654" s="5" t="s">
        <v>9100</v>
      </c>
      <c r="R1654" s="5">
        <v>913.0</v>
      </c>
      <c r="S1654" s="5" t="s">
        <v>115</v>
      </c>
      <c r="T1654" s="5">
        <v>0.0</v>
      </c>
      <c r="U1654" s="5" t="s">
        <v>52</v>
      </c>
      <c r="V1654" s="5" t="s">
        <v>14998</v>
      </c>
      <c r="W1654" s="5" t="s">
        <v>71</v>
      </c>
      <c r="X1654" s="5" t="s">
        <v>52</v>
      </c>
      <c r="Y1654" s="5" t="s">
        <v>11497</v>
      </c>
      <c r="Z1654" s="5" t="s">
        <v>14999</v>
      </c>
      <c r="AA1654" s="5" t="s">
        <v>235</v>
      </c>
      <c r="AB1654" s="5" t="s">
        <v>52</v>
      </c>
      <c r="AC1654" s="5" t="s">
        <v>181</v>
      </c>
      <c r="AD1654" s="5" t="s">
        <v>182</v>
      </c>
      <c r="AE1654" s="5" t="s">
        <v>183</v>
      </c>
      <c r="AF1654" s="5" t="s">
        <v>52</v>
      </c>
      <c r="AG1654" s="5" t="s">
        <v>52</v>
      </c>
      <c r="AH1654" s="5" t="s">
        <v>184</v>
      </c>
      <c r="AI1654" s="5" t="s">
        <v>14992</v>
      </c>
      <c r="AJ1654" s="5" t="s">
        <v>14995</v>
      </c>
      <c r="AK1654" s="5" t="s">
        <v>8682</v>
      </c>
    </row>
    <row r="1655" ht="15.75" customHeight="1">
      <c r="A1655" s="5" t="s">
        <v>15000</v>
      </c>
      <c r="B1655" s="5" t="s">
        <v>15001</v>
      </c>
      <c r="C1655" s="5" t="s">
        <v>15002</v>
      </c>
      <c r="D1655" s="6">
        <v>43371.0</v>
      </c>
      <c r="E1655" s="5">
        <v>4301.0</v>
      </c>
      <c r="F1655" s="5">
        <v>1955.0</v>
      </c>
      <c r="G1655" s="5" t="s">
        <v>719</v>
      </c>
      <c r="H1655" s="5" t="s">
        <v>272</v>
      </c>
      <c r="I1655" s="5" t="s">
        <v>7854</v>
      </c>
      <c r="J1655" s="5" t="s">
        <v>274</v>
      </c>
      <c r="K1655" s="5" t="s">
        <v>3297</v>
      </c>
      <c r="L1655" s="5" t="s">
        <v>15003</v>
      </c>
      <c r="M1655" s="5" t="s">
        <v>15004</v>
      </c>
      <c r="N1655" s="5">
        <v>7071.0</v>
      </c>
      <c r="O1655" s="5">
        <v>1.0</v>
      </c>
      <c r="P1655" s="5" t="s">
        <v>15005</v>
      </c>
      <c r="Q1655" s="5">
        <v>9400.0</v>
      </c>
      <c r="R1655" s="5">
        <v>202.0</v>
      </c>
      <c r="S1655" s="5" t="s">
        <v>69</v>
      </c>
      <c r="T1655" s="5">
        <v>14.0</v>
      </c>
      <c r="U1655" s="5" t="s">
        <v>93</v>
      </c>
      <c r="V1655" s="5" t="s">
        <v>15006</v>
      </c>
      <c r="W1655" s="5" t="s">
        <v>52</v>
      </c>
      <c r="X1655" s="5" t="s">
        <v>52</v>
      </c>
      <c r="Y1655" s="5" t="s">
        <v>15007</v>
      </c>
      <c r="Z1655" s="5" t="s">
        <v>15008</v>
      </c>
      <c r="AA1655" s="5" t="s">
        <v>260</v>
      </c>
      <c r="AB1655" s="5" t="s">
        <v>52</v>
      </c>
      <c r="AC1655" s="5" t="s">
        <v>216</v>
      </c>
      <c r="AD1655" s="5" t="s">
        <v>217</v>
      </c>
      <c r="AE1655" s="5" t="s">
        <v>218</v>
      </c>
      <c r="AF1655" s="5" t="s">
        <v>52</v>
      </c>
      <c r="AG1655" s="5" t="s">
        <v>52</v>
      </c>
      <c r="AH1655" s="5" t="s">
        <v>52</v>
      </c>
      <c r="AI1655" s="5" t="s">
        <v>15009</v>
      </c>
      <c r="AJ1655" s="5" t="s">
        <v>15010</v>
      </c>
      <c r="AK1655" s="5" t="s">
        <v>735</v>
      </c>
    </row>
    <row r="1656" ht="15.75" customHeight="1">
      <c r="A1656" s="5" t="s">
        <v>15011</v>
      </c>
      <c r="B1656" s="5" t="s">
        <v>9870</v>
      </c>
      <c r="C1656" s="5" t="s">
        <v>9870</v>
      </c>
      <c r="D1656" s="6">
        <v>43367.0</v>
      </c>
      <c r="E1656" s="5">
        <v>56940.0</v>
      </c>
      <c r="F1656" s="5">
        <v>25882.0</v>
      </c>
      <c r="G1656" s="5" t="s">
        <v>1419</v>
      </c>
      <c r="H1656" s="5" t="s">
        <v>480</v>
      </c>
      <c r="I1656" s="5" t="s">
        <v>15012</v>
      </c>
      <c r="J1656" s="5" t="s">
        <v>256</v>
      </c>
      <c r="K1656" s="5" t="s">
        <v>3485</v>
      </c>
      <c r="L1656" s="5" t="s">
        <v>9874</v>
      </c>
      <c r="M1656" s="5" t="s">
        <v>9874</v>
      </c>
      <c r="N1656" s="5" t="s">
        <v>52</v>
      </c>
      <c r="O1656" s="5">
        <v>1.0</v>
      </c>
      <c r="P1656" s="5" t="s">
        <v>15013</v>
      </c>
      <c r="Q1656" s="5" t="s">
        <v>91</v>
      </c>
      <c r="R1656" s="5">
        <v>37.0</v>
      </c>
      <c r="S1656" s="5" t="s">
        <v>1077</v>
      </c>
      <c r="T1656" s="5">
        <v>0.0</v>
      </c>
      <c r="U1656" s="5" t="s">
        <v>70</v>
      </c>
      <c r="V1656" s="5" t="s">
        <v>15014</v>
      </c>
      <c r="W1656" s="5" t="s">
        <v>52</v>
      </c>
      <c r="X1656" s="5" t="s">
        <v>52</v>
      </c>
      <c r="Y1656" s="5" t="s">
        <v>15015</v>
      </c>
      <c r="Z1656" s="5">
        <v>782137.0</v>
      </c>
      <c r="AA1656" s="5" t="s">
        <v>2743</v>
      </c>
      <c r="AB1656" s="5" t="s">
        <v>52</v>
      </c>
      <c r="AC1656" s="5" t="s">
        <v>5289</v>
      </c>
      <c r="AD1656" s="5" t="s">
        <v>5290</v>
      </c>
      <c r="AE1656" s="5" t="s">
        <v>5291</v>
      </c>
      <c r="AF1656" s="5" t="s">
        <v>52</v>
      </c>
      <c r="AG1656" s="5" t="s">
        <v>52</v>
      </c>
      <c r="AH1656" s="5" t="s">
        <v>52</v>
      </c>
      <c r="AI1656" s="5" t="s">
        <v>8177</v>
      </c>
      <c r="AJ1656" s="5" t="s">
        <v>13460</v>
      </c>
      <c r="AK1656" s="5" t="s">
        <v>3481</v>
      </c>
    </row>
    <row r="1657" ht="15.75" customHeight="1">
      <c r="A1657" s="5" t="s">
        <v>15016</v>
      </c>
      <c r="B1657" s="5" t="s">
        <v>15017</v>
      </c>
      <c r="C1657" s="5" t="s">
        <v>15018</v>
      </c>
      <c r="D1657" s="6">
        <v>43363.0</v>
      </c>
      <c r="E1657" s="5">
        <v>59180.0</v>
      </c>
      <c r="F1657" s="5">
        <v>26900.0</v>
      </c>
      <c r="G1657" s="5" t="s">
        <v>2481</v>
      </c>
      <c r="H1657" s="5" t="s">
        <v>1792</v>
      </c>
      <c r="I1657" s="5" t="s">
        <v>15019</v>
      </c>
      <c r="J1657" s="5" t="s">
        <v>532</v>
      </c>
      <c r="K1657" s="5" t="s">
        <v>744</v>
      </c>
      <c r="L1657" s="5" t="s">
        <v>15020</v>
      </c>
      <c r="M1657" s="5" t="s">
        <v>15021</v>
      </c>
      <c r="N1657" s="5">
        <v>33178.0</v>
      </c>
      <c r="O1657" s="5">
        <v>1.0</v>
      </c>
      <c r="P1657" s="5" t="s">
        <v>15022</v>
      </c>
      <c r="Q1657" s="5">
        <v>2200.0</v>
      </c>
      <c r="R1657" s="5">
        <v>8.0</v>
      </c>
      <c r="S1657" s="5" t="s">
        <v>1386</v>
      </c>
      <c r="T1657" s="5">
        <v>0.0</v>
      </c>
      <c r="U1657" s="5" t="s">
        <v>70</v>
      </c>
      <c r="V1657" s="5" t="s">
        <v>15023</v>
      </c>
      <c r="W1657" s="5" t="s">
        <v>71</v>
      </c>
      <c r="X1657" s="5" t="s">
        <v>52</v>
      </c>
      <c r="Y1657" s="5" t="s">
        <v>12722</v>
      </c>
      <c r="Z1657" s="5" t="s">
        <v>15024</v>
      </c>
      <c r="AA1657" s="5" t="s">
        <v>59</v>
      </c>
      <c r="AB1657" s="5" t="s">
        <v>52</v>
      </c>
      <c r="AC1657" s="5" t="s">
        <v>3974</v>
      </c>
      <c r="AD1657" s="5" t="s">
        <v>3975</v>
      </c>
      <c r="AE1657" s="5" t="s">
        <v>183</v>
      </c>
      <c r="AF1657" s="5" t="s">
        <v>52</v>
      </c>
      <c r="AG1657" s="5" t="s">
        <v>3976</v>
      </c>
      <c r="AH1657" s="5" t="s">
        <v>3977</v>
      </c>
      <c r="AI1657" s="5" t="s">
        <v>15017</v>
      </c>
      <c r="AJ1657" s="5" t="s">
        <v>15025</v>
      </c>
      <c r="AK1657" s="5" t="s">
        <v>15026</v>
      </c>
    </row>
    <row r="1658" ht="15.75" customHeight="1">
      <c r="A1658" s="5" t="s">
        <v>15027</v>
      </c>
      <c r="B1658" s="5" t="s">
        <v>5841</v>
      </c>
      <c r="C1658" s="5" t="s">
        <v>15028</v>
      </c>
      <c r="D1658" s="6">
        <v>43363.0</v>
      </c>
      <c r="E1658" s="5">
        <v>271.0</v>
      </c>
      <c r="F1658" s="5">
        <v>123.0</v>
      </c>
      <c r="G1658" s="5" t="s">
        <v>1028</v>
      </c>
      <c r="H1658" s="5" t="s">
        <v>45</v>
      </c>
      <c r="I1658" s="5" t="s">
        <v>2658</v>
      </c>
      <c r="J1658" s="5" t="s">
        <v>1030</v>
      </c>
      <c r="K1658" s="5" t="s">
        <v>207</v>
      </c>
      <c r="L1658" s="5" t="s">
        <v>15029</v>
      </c>
      <c r="M1658" s="5" t="s">
        <v>15030</v>
      </c>
      <c r="N1658" s="5">
        <v>94105.0</v>
      </c>
      <c r="O1658" s="5">
        <v>1.0</v>
      </c>
      <c r="P1658" s="5" t="s">
        <v>15031</v>
      </c>
      <c r="Q1658" s="5">
        <v>4510.0</v>
      </c>
      <c r="R1658" s="5">
        <v>27.0</v>
      </c>
      <c r="S1658" s="5" t="s">
        <v>69</v>
      </c>
      <c r="T1658" s="5">
        <v>0.0</v>
      </c>
      <c r="U1658" s="5" t="s">
        <v>52</v>
      </c>
      <c r="V1658" s="5" t="s">
        <v>15032</v>
      </c>
      <c r="W1658" s="5" t="s">
        <v>52</v>
      </c>
      <c r="X1658" s="5" t="s">
        <v>52</v>
      </c>
      <c r="Y1658" s="5" t="s">
        <v>15033</v>
      </c>
      <c r="Z1658" s="5">
        <v>1.801146E8</v>
      </c>
      <c r="AA1658" s="5" t="s">
        <v>200</v>
      </c>
      <c r="AB1658" s="5" t="s">
        <v>52</v>
      </c>
      <c r="AC1658" s="5" t="s">
        <v>216</v>
      </c>
      <c r="AD1658" s="5" t="s">
        <v>217</v>
      </c>
      <c r="AE1658" s="5" t="s">
        <v>218</v>
      </c>
      <c r="AF1658" s="5" t="s">
        <v>52</v>
      </c>
      <c r="AG1658" s="5" t="s">
        <v>52</v>
      </c>
      <c r="AH1658" s="5" t="s">
        <v>52</v>
      </c>
      <c r="AI1658" s="5" t="s">
        <v>248</v>
      </c>
      <c r="AJ1658" s="5" t="s">
        <v>15034</v>
      </c>
      <c r="AK1658" s="5" t="s">
        <v>165</v>
      </c>
    </row>
    <row r="1659" ht="15.75" customHeight="1">
      <c r="A1659" s="5" t="s">
        <v>15035</v>
      </c>
      <c r="B1659" s="5" t="s">
        <v>15036</v>
      </c>
      <c r="C1659" s="5" t="s">
        <v>15037</v>
      </c>
      <c r="D1659" s="6">
        <v>43362.0</v>
      </c>
      <c r="E1659" s="5">
        <v>12822.0</v>
      </c>
      <c r="F1659" s="5">
        <v>5828.0</v>
      </c>
      <c r="G1659" s="5" t="s">
        <v>170</v>
      </c>
      <c r="H1659" s="5" t="s">
        <v>45</v>
      </c>
      <c r="I1659" s="5" t="s">
        <v>5152</v>
      </c>
      <c r="J1659" s="5" t="s">
        <v>170</v>
      </c>
      <c r="K1659" s="5" t="s">
        <v>1171</v>
      </c>
      <c r="L1659" s="5" t="s">
        <v>15038</v>
      </c>
      <c r="M1659" s="5" t="s">
        <v>15039</v>
      </c>
      <c r="N1659" s="5">
        <v>53032.0</v>
      </c>
      <c r="O1659" s="5">
        <v>1.0</v>
      </c>
      <c r="P1659" s="5" t="s">
        <v>15040</v>
      </c>
      <c r="Q1659" s="5">
        <v>4510.0</v>
      </c>
      <c r="R1659" s="5">
        <v>44.0</v>
      </c>
      <c r="S1659" s="5" t="s">
        <v>53</v>
      </c>
      <c r="T1659" s="5">
        <v>0.0</v>
      </c>
      <c r="U1659" s="5" t="s">
        <v>52</v>
      </c>
      <c r="V1659" s="5" t="s">
        <v>15041</v>
      </c>
      <c r="W1659" s="5" t="s">
        <v>52</v>
      </c>
      <c r="X1659" s="5" t="s">
        <v>52</v>
      </c>
      <c r="Y1659" s="5" t="s">
        <v>15042</v>
      </c>
      <c r="Z1659" s="5" t="s">
        <v>15043</v>
      </c>
      <c r="AA1659" s="5" t="s">
        <v>604</v>
      </c>
      <c r="AB1659" s="5" t="s">
        <v>283</v>
      </c>
      <c r="AC1659" s="5" t="s">
        <v>216</v>
      </c>
      <c r="AD1659" s="5" t="s">
        <v>217</v>
      </c>
      <c r="AE1659" s="5" t="s">
        <v>218</v>
      </c>
      <c r="AF1659" s="5" t="s">
        <v>52</v>
      </c>
      <c r="AG1659" s="5" t="s">
        <v>52</v>
      </c>
      <c r="AH1659" s="5" t="s">
        <v>52</v>
      </c>
      <c r="AI1659" s="5" t="s">
        <v>15044</v>
      </c>
      <c r="AJ1659" s="5" t="s">
        <v>15045</v>
      </c>
      <c r="AK1659" s="5" t="s">
        <v>4053</v>
      </c>
    </row>
    <row r="1660" ht="15.75" customHeight="1">
      <c r="A1660" s="5" t="s">
        <v>15046</v>
      </c>
      <c r="B1660" s="5" t="s">
        <v>15047</v>
      </c>
      <c r="C1660" s="5" t="s">
        <v>15048</v>
      </c>
      <c r="D1660" s="6">
        <v>43362.0</v>
      </c>
      <c r="E1660" s="5">
        <v>20159.0</v>
      </c>
      <c r="F1660" s="5">
        <v>9163.0</v>
      </c>
      <c r="G1660" s="5" t="s">
        <v>3935</v>
      </c>
      <c r="H1660" s="5" t="s">
        <v>290</v>
      </c>
      <c r="I1660" s="5" t="s">
        <v>15049</v>
      </c>
      <c r="J1660" s="5" t="s">
        <v>872</v>
      </c>
      <c r="K1660" s="5" t="s">
        <v>15050</v>
      </c>
      <c r="L1660" s="5" t="s">
        <v>15051</v>
      </c>
      <c r="M1660" s="5" t="s">
        <v>15052</v>
      </c>
      <c r="N1660" s="5">
        <v>17050.0</v>
      </c>
      <c r="O1660" s="5">
        <v>1.0</v>
      </c>
      <c r="P1660" s="5" t="s">
        <v>15053</v>
      </c>
      <c r="Q1660" s="5" t="s">
        <v>138</v>
      </c>
      <c r="R1660" s="5">
        <v>4396.0</v>
      </c>
      <c r="S1660" s="5" t="s">
        <v>374</v>
      </c>
      <c r="T1660" s="5">
        <v>45.0</v>
      </c>
      <c r="U1660" s="5" t="s">
        <v>70</v>
      </c>
      <c r="V1660" s="5" t="s">
        <v>15054</v>
      </c>
      <c r="W1660" s="5" t="s">
        <v>52</v>
      </c>
      <c r="X1660" s="5" t="s">
        <v>52</v>
      </c>
      <c r="Y1660" s="5" t="s">
        <v>15055</v>
      </c>
      <c r="Z1660" s="5">
        <v>109072.0</v>
      </c>
      <c r="AA1660" s="5" t="s">
        <v>119</v>
      </c>
      <c r="AB1660" s="5" t="s">
        <v>52</v>
      </c>
      <c r="AC1660" s="5" t="s">
        <v>72</v>
      </c>
      <c r="AD1660" s="5" t="s">
        <v>73</v>
      </c>
      <c r="AE1660" s="5" t="s">
        <v>74</v>
      </c>
      <c r="AF1660" s="5" t="s">
        <v>75</v>
      </c>
      <c r="AG1660" s="5" t="s">
        <v>76</v>
      </c>
      <c r="AH1660" s="5" t="s">
        <v>77</v>
      </c>
      <c r="AI1660" s="5" t="s">
        <v>15056</v>
      </c>
      <c r="AJ1660" s="5" t="s">
        <v>15057</v>
      </c>
      <c r="AK1660" s="5" t="s">
        <v>4766</v>
      </c>
    </row>
    <row r="1661" ht="15.75" customHeight="1">
      <c r="A1661" s="5" t="s">
        <v>15058</v>
      </c>
      <c r="B1661" s="5" t="s">
        <v>14976</v>
      </c>
      <c r="C1661" s="5" t="s">
        <v>204</v>
      </c>
      <c r="D1661" s="6">
        <v>43359.0</v>
      </c>
      <c r="E1661" s="5">
        <v>47520.0</v>
      </c>
      <c r="F1661" s="5">
        <v>21600.0</v>
      </c>
      <c r="G1661" s="5" t="s">
        <v>226</v>
      </c>
      <c r="H1661" s="5" t="s">
        <v>205</v>
      </c>
      <c r="I1661" s="5" t="s">
        <v>12650</v>
      </c>
      <c r="J1661" s="5" t="s">
        <v>228</v>
      </c>
      <c r="K1661" s="5" t="s">
        <v>7613</v>
      </c>
      <c r="L1661" s="5" t="s">
        <v>14977</v>
      </c>
      <c r="M1661" s="5" t="s">
        <v>12633</v>
      </c>
      <c r="N1661" s="5">
        <v>959.0</v>
      </c>
      <c r="O1661" s="5">
        <v>1.0</v>
      </c>
      <c r="P1661" s="5" t="s">
        <v>15059</v>
      </c>
      <c r="Q1661" s="5">
        <v>4510.0</v>
      </c>
      <c r="R1661" s="5">
        <v>720.0</v>
      </c>
      <c r="S1661" s="5" t="s">
        <v>115</v>
      </c>
      <c r="T1661" s="5">
        <v>0.0</v>
      </c>
      <c r="U1661" s="5" t="s">
        <v>52</v>
      </c>
      <c r="V1661" s="5" t="s">
        <v>15060</v>
      </c>
      <c r="W1661" s="5" t="s">
        <v>52</v>
      </c>
      <c r="X1661" s="5" t="s">
        <v>52</v>
      </c>
      <c r="Y1661" s="5" t="s">
        <v>15061</v>
      </c>
      <c r="Z1661" s="5" t="s">
        <v>15062</v>
      </c>
      <c r="AA1661" s="5" t="s">
        <v>235</v>
      </c>
      <c r="AB1661" s="5" t="s">
        <v>52</v>
      </c>
      <c r="AC1661" s="5" t="s">
        <v>181</v>
      </c>
      <c r="AD1661" s="5" t="s">
        <v>182</v>
      </c>
      <c r="AE1661" s="5" t="s">
        <v>183</v>
      </c>
      <c r="AF1661" s="5" t="s">
        <v>52</v>
      </c>
      <c r="AG1661" s="5" t="s">
        <v>52</v>
      </c>
      <c r="AH1661" s="5" t="s">
        <v>184</v>
      </c>
      <c r="AI1661" s="5" t="s">
        <v>14976</v>
      </c>
      <c r="AJ1661" s="5" t="s">
        <v>15063</v>
      </c>
      <c r="AK1661" s="5" t="s">
        <v>9795</v>
      </c>
    </row>
    <row r="1662" ht="15.75" customHeight="1">
      <c r="A1662" s="5" t="s">
        <v>15064</v>
      </c>
      <c r="B1662" s="5" t="s">
        <v>1144</v>
      </c>
      <c r="C1662" s="5" t="s">
        <v>204</v>
      </c>
      <c r="D1662" s="6">
        <v>43359.0</v>
      </c>
      <c r="E1662" s="5">
        <v>115122.0</v>
      </c>
      <c r="F1662" s="5">
        <v>52328.0</v>
      </c>
      <c r="G1662" s="5" t="s">
        <v>226</v>
      </c>
      <c r="H1662" s="5" t="s">
        <v>205</v>
      </c>
      <c r="I1662" s="5" t="s">
        <v>12650</v>
      </c>
      <c r="J1662" s="5" t="s">
        <v>228</v>
      </c>
      <c r="K1662" s="5" t="s">
        <v>13668</v>
      </c>
      <c r="L1662" s="5" t="s">
        <v>15065</v>
      </c>
      <c r="M1662" s="5" t="s">
        <v>12633</v>
      </c>
      <c r="N1662" s="5" t="s">
        <v>9789</v>
      </c>
      <c r="O1662" s="5">
        <v>2.0</v>
      </c>
      <c r="P1662" s="5" t="s">
        <v>15066</v>
      </c>
      <c r="Q1662" s="5" t="s">
        <v>2195</v>
      </c>
      <c r="R1662" s="5">
        <v>6696.0</v>
      </c>
      <c r="S1662" s="5" t="s">
        <v>115</v>
      </c>
      <c r="T1662" s="5">
        <v>0.0</v>
      </c>
      <c r="U1662" s="5" t="s">
        <v>52</v>
      </c>
      <c r="V1662" s="5" t="s">
        <v>15067</v>
      </c>
      <c r="W1662" s="5" t="s">
        <v>52</v>
      </c>
      <c r="X1662" s="5" t="s">
        <v>52</v>
      </c>
      <c r="Y1662" s="5" t="s">
        <v>15061</v>
      </c>
      <c r="Z1662" s="5" t="s">
        <v>15068</v>
      </c>
      <c r="AA1662" s="5" t="s">
        <v>235</v>
      </c>
      <c r="AB1662" s="5" t="s">
        <v>52</v>
      </c>
      <c r="AC1662" s="5" t="s">
        <v>181</v>
      </c>
      <c r="AD1662" s="5" t="s">
        <v>182</v>
      </c>
      <c r="AE1662" s="5" t="s">
        <v>183</v>
      </c>
      <c r="AF1662" s="5" t="s">
        <v>52</v>
      </c>
      <c r="AG1662" s="5" t="s">
        <v>52</v>
      </c>
      <c r="AH1662" s="5" t="s">
        <v>184</v>
      </c>
      <c r="AI1662" s="5" t="s">
        <v>1144</v>
      </c>
      <c r="AJ1662" s="5" t="s">
        <v>15065</v>
      </c>
      <c r="AK1662" s="5" t="s">
        <v>9795</v>
      </c>
    </row>
    <row r="1663" ht="15.75" customHeight="1">
      <c r="A1663" s="5" t="s">
        <v>15069</v>
      </c>
      <c r="B1663" s="5" t="s">
        <v>15047</v>
      </c>
      <c r="C1663" s="5" t="s">
        <v>15048</v>
      </c>
      <c r="D1663" s="6">
        <v>43356.0</v>
      </c>
      <c r="E1663" s="5">
        <v>40306.0</v>
      </c>
      <c r="F1663" s="5">
        <v>18321.0</v>
      </c>
      <c r="G1663" s="5" t="s">
        <v>3935</v>
      </c>
      <c r="H1663" s="5" t="s">
        <v>290</v>
      </c>
      <c r="I1663" s="5" t="s">
        <v>15070</v>
      </c>
      <c r="J1663" s="5" t="s">
        <v>872</v>
      </c>
      <c r="K1663" s="5" t="s">
        <v>15071</v>
      </c>
      <c r="L1663" s="5" t="s">
        <v>15072</v>
      </c>
      <c r="M1663" s="5" t="s">
        <v>15052</v>
      </c>
      <c r="N1663" s="5">
        <v>17050.0</v>
      </c>
      <c r="O1663" s="5">
        <v>2.0</v>
      </c>
      <c r="P1663" s="5" t="s">
        <v>15073</v>
      </c>
      <c r="Q1663" s="5" t="s">
        <v>15074</v>
      </c>
      <c r="R1663" s="5">
        <v>8791.0</v>
      </c>
      <c r="S1663" s="5" t="s">
        <v>374</v>
      </c>
      <c r="T1663" s="5">
        <v>90.0</v>
      </c>
      <c r="U1663" s="5" t="s">
        <v>70</v>
      </c>
      <c r="V1663" s="5" t="s">
        <v>15075</v>
      </c>
      <c r="W1663" s="5" t="s">
        <v>52</v>
      </c>
      <c r="X1663" s="5" t="s">
        <v>52</v>
      </c>
      <c r="Y1663" s="5" t="s">
        <v>15076</v>
      </c>
      <c r="Z1663" s="5" t="s">
        <v>15077</v>
      </c>
      <c r="AA1663" s="5" t="s">
        <v>59</v>
      </c>
      <c r="AB1663" s="5" t="s">
        <v>52</v>
      </c>
      <c r="AC1663" s="5" t="s">
        <v>72</v>
      </c>
      <c r="AD1663" s="5" t="s">
        <v>73</v>
      </c>
      <c r="AE1663" s="5" t="s">
        <v>74</v>
      </c>
      <c r="AF1663" s="5" t="s">
        <v>75</v>
      </c>
      <c r="AG1663" s="5" t="s">
        <v>76</v>
      </c>
      <c r="AH1663" s="5" t="s">
        <v>77</v>
      </c>
      <c r="AI1663" s="5" t="s">
        <v>15056</v>
      </c>
      <c r="AJ1663" s="5" t="s">
        <v>15057</v>
      </c>
      <c r="AK1663" s="5" t="s">
        <v>4766</v>
      </c>
    </row>
    <row r="1664" ht="15.75" customHeight="1">
      <c r="A1664" s="5" t="s">
        <v>15078</v>
      </c>
      <c r="B1664" s="5" t="s">
        <v>9479</v>
      </c>
      <c r="C1664" s="5" t="s">
        <v>12750</v>
      </c>
      <c r="D1664" s="6">
        <v>43353.0</v>
      </c>
      <c r="E1664" s="5">
        <v>2394.0</v>
      </c>
      <c r="F1664" s="5">
        <v>1088.0</v>
      </c>
      <c r="G1664" s="5" t="s">
        <v>479</v>
      </c>
      <c r="H1664" s="5" t="s">
        <v>272</v>
      </c>
      <c r="I1664" s="5" t="s">
        <v>13045</v>
      </c>
      <c r="J1664" s="5" t="s">
        <v>274</v>
      </c>
      <c r="K1664" s="5" t="s">
        <v>9481</v>
      </c>
      <c r="L1664" s="5" t="s">
        <v>12751</v>
      </c>
      <c r="M1664" s="5" t="s">
        <v>12752</v>
      </c>
      <c r="N1664" s="5">
        <v>90723.0</v>
      </c>
      <c r="O1664" s="5">
        <v>1.0</v>
      </c>
      <c r="P1664" s="5" t="s">
        <v>15079</v>
      </c>
      <c r="Q1664" s="5" t="s">
        <v>3516</v>
      </c>
      <c r="R1664" s="5">
        <v>98.0</v>
      </c>
      <c r="S1664" s="5" t="s">
        <v>69</v>
      </c>
      <c r="T1664" s="5">
        <v>0.0</v>
      </c>
      <c r="U1664" s="5" t="s">
        <v>52</v>
      </c>
      <c r="V1664" s="5" t="s">
        <v>15080</v>
      </c>
      <c r="W1664" s="5" t="s">
        <v>55</v>
      </c>
      <c r="X1664" s="5" t="s">
        <v>15081</v>
      </c>
      <c r="Y1664" s="5">
        <v>1806.0</v>
      </c>
      <c r="Z1664" s="5" t="s">
        <v>15082</v>
      </c>
      <c r="AA1664" s="5" t="s">
        <v>260</v>
      </c>
      <c r="AB1664" s="5" t="s">
        <v>52</v>
      </c>
      <c r="AC1664" s="5" t="s">
        <v>3225</v>
      </c>
      <c r="AD1664" s="5" t="s">
        <v>3226</v>
      </c>
      <c r="AE1664" s="5" t="s">
        <v>3227</v>
      </c>
      <c r="AF1664" s="5" t="s">
        <v>52</v>
      </c>
      <c r="AG1664" s="5" t="s">
        <v>52</v>
      </c>
      <c r="AH1664" s="5" t="s">
        <v>3228</v>
      </c>
      <c r="AI1664" s="5" t="s">
        <v>9479</v>
      </c>
      <c r="AJ1664" s="5" t="s">
        <v>12751</v>
      </c>
      <c r="AK1664" s="5" t="s">
        <v>404</v>
      </c>
    </row>
    <row r="1665" ht="15.75" customHeight="1">
      <c r="A1665" s="5" t="s">
        <v>15083</v>
      </c>
      <c r="B1665" s="5" t="s">
        <v>1144</v>
      </c>
      <c r="C1665" s="5" t="s">
        <v>204</v>
      </c>
      <c r="D1665" s="6">
        <v>43352.0</v>
      </c>
      <c r="E1665" s="5">
        <v>175212.0</v>
      </c>
      <c r="F1665" s="5">
        <v>79642.0</v>
      </c>
      <c r="G1665" s="5" t="s">
        <v>226</v>
      </c>
      <c r="H1665" s="5" t="s">
        <v>205</v>
      </c>
      <c r="I1665" s="5" t="s">
        <v>9507</v>
      </c>
      <c r="J1665" s="5" t="s">
        <v>228</v>
      </c>
      <c r="K1665" s="5" t="s">
        <v>15084</v>
      </c>
      <c r="L1665" s="5" t="s">
        <v>15065</v>
      </c>
      <c r="M1665" s="5" t="s">
        <v>12633</v>
      </c>
      <c r="N1665" s="5" t="s">
        <v>9789</v>
      </c>
      <c r="O1665" s="5">
        <v>3.0</v>
      </c>
      <c r="P1665" s="5" t="s">
        <v>15085</v>
      </c>
      <c r="Q1665" s="5" t="s">
        <v>2662</v>
      </c>
      <c r="R1665" s="5">
        <v>7968.0</v>
      </c>
      <c r="S1665" s="5" t="s">
        <v>115</v>
      </c>
      <c r="T1665" s="5">
        <v>0.0</v>
      </c>
      <c r="U1665" s="5" t="s">
        <v>52</v>
      </c>
      <c r="V1665" s="5" t="s">
        <v>15086</v>
      </c>
      <c r="W1665" s="5" t="s">
        <v>52</v>
      </c>
      <c r="X1665" s="5" t="s">
        <v>52</v>
      </c>
      <c r="Y1665" s="5" t="s">
        <v>15087</v>
      </c>
      <c r="Z1665" s="5" t="s">
        <v>15088</v>
      </c>
      <c r="AA1665" s="5" t="s">
        <v>235</v>
      </c>
      <c r="AB1665" s="5" t="s">
        <v>52</v>
      </c>
      <c r="AC1665" s="5" t="s">
        <v>181</v>
      </c>
      <c r="AD1665" s="5" t="s">
        <v>182</v>
      </c>
      <c r="AE1665" s="5" t="s">
        <v>183</v>
      </c>
      <c r="AF1665" s="5" t="s">
        <v>52</v>
      </c>
      <c r="AG1665" s="5" t="s">
        <v>52</v>
      </c>
      <c r="AH1665" s="5" t="s">
        <v>184</v>
      </c>
      <c r="AI1665" s="5" t="s">
        <v>1144</v>
      </c>
      <c r="AJ1665" s="5" t="s">
        <v>15065</v>
      </c>
      <c r="AK1665" s="5" t="s">
        <v>9795</v>
      </c>
    </row>
    <row r="1666" ht="15.75" customHeight="1">
      <c r="A1666" s="5" t="s">
        <v>15089</v>
      </c>
      <c r="B1666" s="5" t="s">
        <v>15090</v>
      </c>
      <c r="C1666" s="5" t="s">
        <v>15091</v>
      </c>
      <c r="D1666" s="6">
        <v>43350.0</v>
      </c>
      <c r="E1666" s="5">
        <v>32791.0</v>
      </c>
      <c r="F1666" s="5">
        <v>14905.0</v>
      </c>
      <c r="G1666" s="5" t="s">
        <v>15092</v>
      </c>
      <c r="H1666" s="5" t="s">
        <v>290</v>
      </c>
      <c r="I1666" s="5" t="s">
        <v>15093</v>
      </c>
      <c r="J1666" s="5" t="s">
        <v>7490</v>
      </c>
      <c r="K1666" s="5" t="s">
        <v>1059</v>
      </c>
      <c r="L1666" s="5" t="s">
        <v>15094</v>
      </c>
      <c r="M1666" s="5" t="s">
        <v>15095</v>
      </c>
      <c r="N1666" s="5">
        <v>22602.0</v>
      </c>
      <c r="O1666" s="5">
        <v>4.0</v>
      </c>
      <c r="P1666" s="5" t="s">
        <v>15096</v>
      </c>
      <c r="Q1666" s="5" t="s">
        <v>691</v>
      </c>
      <c r="R1666" s="5">
        <v>2519.0</v>
      </c>
      <c r="S1666" s="5" t="s">
        <v>374</v>
      </c>
      <c r="T1666" s="5">
        <v>0.0</v>
      </c>
      <c r="U1666" s="5" t="s">
        <v>70</v>
      </c>
      <c r="V1666" s="5" t="s">
        <v>15097</v>
      </c>
      <c r="W1666" s="5" t="s">
        <v>52</v>
      </c>
      <c r="X1666" s="5" t="s">
        <v>52</v>
      </c>
      <c r="Y1666" s="5" t="s">
        <v>15076</v>
      </c>
      <c r="Z1666" s="5" t="s">
        <v>15098</v>
      </c>
      <c r="AA1666" s="5" t="s">
        <v>235</v>
      </c>
      <c r="AB1666" s="5" t="s">
        <v>52</v>
      </c>
      <c r="AC1666" s="5" t="s">
        <v>3974</v>
      </c>
      <c r="AD1666" s="5" t="s">
        <v>3975</v>
      </c>
      <c r="AE1666" s="5" t="s">
        <v>183</v>
      </c>
      <c r="AF1666" s="5" t="s">
        <v>52</v>
      </c>
      <c r="AG1666" s="5" t="s">
        <v>3976</v>
      </c>
      <c r="AH1666" s="5" t="s">
        <v>3977</v>
      </c>
      <c r="AI1666" s="5" t="s">
        <v>15099</v>
      </c>
      <c r="AJ1666" s="5" t="s">
        <v>15100</v>
      </c>
      <c r="AK1666" s="5" t="s">
        <v>15101</v>
      </c>
    </row>
    <row r="1667" ht="15.75" customHeight="1">
      <c r="A1667" s="5" t="s">
        <v>15102</v>
      </c>
      <c r="B1667" s="5" t="s">
        <v>10745</v>
      </c>
      <c r="C1667" s="5" t="s">
        <v>15103</v>
      </c>
      <c r="D1667" s="6">
        <v>43348.0</v>
      </c>
      <c r="E1667" s="5">
        <v>38647.0</v>
      </c>
      <c r="F1667" s="5">
        <v>17567.0</v>
      </c>
      <c r="G1667" s="5" t="s">
        <v>107</v>
      </c>
      <c r="H1667" s="5" t="s">
        <v>45</v>
      </c>
      <c r="I1667" s="5" t="s">
        <v>15093</v>
      </c>
      <c r="J1667" s="5" t="s">
        <v>109</v>
      </c>
      <c r="K1667" s="5" t="s">
        <v>7212</v>
      </c>
      <c r="L1667" s="5" t="s">
        <v>15104</v>
      </c>
      <c r="M1667" s="5" t="s">
        <v>15105</v>
      </c>
      <c r="N1667" s="5">
        <v>19103.0</v>
      </c>
      <c r="O1667" s="5">
        <v>1.0</v>
      </c>
      <c r="P1667" s="5" t="s">
        <v>15106</v>
      </c>
      <c r="Q1667" s="5">
        <v>4510.0</v>
      </c>
      <c r="R1667" s="5">
        <v>61.0</v>
      </c>
      <c r="S1667" s="5" t="s">
        <v>53</v>
      </c>
      <c r="T1667" s="5">
        <v>37.0</v>
      </c>
      <c r="U1667" s="5" t="s">
        <v>93</v>
      </c>
      <c r="V1667" s="5" t="s">
        <v>15107</v>
      </c>
      <c r="W1667" s="5" t="s">
        <v>71</v>
      </c>
      <c r="X1667" s="5" t="s">
        <v>52</v>
      </c>
      <c r="Y1667" s="5" t="s">
        <v>15076</v>
      </c>
      <c r="Z1667" s="5" t="s">
        <v>15108</v>
      </c>
      <c r="AA1667" s="5" t="s">
        <v>235</v>
      </c>
      <c r="AB1667" s="5" t="s">
        <v>283</v>
      </c>
      <c r="AC1667" s="5" t="s">
        <v>216</v>
      </c>
      <c r="AD1667" s="5" t="s">
        <v>217</v>
      </c>
      <c r="AE1667" s="5" t="s">
        <v>218</v>
      </c>
      <c r="AF1667" s="5" t="s">
        <v>52</v>
      </c>
      <c r="AG1667" s="5" t="s">
        <v>52</v>
      </c>
      <c r="AH1667" s="5" t="s">
        <v>52</v>
      </c>
      <c r="AI1667" s="5" t="s">
        <v>10745</v>
      </c>
      <c r="AJ1667" s="5" t="s">
        <v>15104</v>
      </c>
      <c r="AK1667" s="5" t="s">
        <v>336</v>
      </c>
    </row>
    <row r="1668" ht="15.75" customHeight="1">
      <c r="A1668" s="5" t="s">
        <v>15109</v>
      </c>
      <c r="B1668" s="5" t="s">
        <v>14954</v>
      </c>
      <c r="C1668" s="5" t="s">
        <v>102</v>
      </c>
      <c r="D1668" s="6">
        <v>43339.0</v>
      </c>
      <c r="E1668" s="5">
        <v>2649.0</v>
      </c>
      <c r="F1668" s="5">
        <v>1204.0</v>
      </c>
      <c r="G1668" s="5" t="s">
        <v>766</v>
      </c>
      <c r="H1668" s="5" t="s">
        <v>45</v>
      </c>
      <c r="I1668" s="5" t="s">
        <v>2332</v>
      </c>
      <c r="J1668" s="5" t="s">
        <v>768</v>
      </c>
      <c r="K1668" s="5" t="s">
        <v>15110</v>
      </c>
      <c r="L1668" s="5" t="s">
        <v>15111</v>
      </c>
      <c r="M1668" s="5" t="s">
        <v>102</v>
      </c>
      <c r="N1668" s="5" t="s">
        <v>15112</v>
      </c>
      <c r="O1668" s="5">
        <v>1.0</v>
      </c>
      <c r="P1668" s="5" t="s">
        <v>15113</v>
      </c>
      <c r="Q1668" s="5" t="s">
        <v>1563</v>
      </c>
      <c r="R1668" s="5">
        <v>65.0</v>
      </c>
      <c r="S1668" s="5" t="s">
        <v>69</v>
      </c>
      <c r="T1668" s="5">
        <v>4.0</v>
      </c>
      <c r="U1668" s="5" t="s">
        <v>70</v>
      </c>
      <c r="V1668" s="5" t="s">
        <v>15114</v>
      </c>
      <c r="W1668" s="5" t="s">
        <v>52</v>
      </c>
      <c r="X1668" s="5" t="s">
        <v>52</v>
      </c>
      <c r="Y1668" s="5">
        <v>1808.0</v>
      </c>
      <c r="Z1668" s="5" t="s">
        <v>15115</v>
      </c>
      <c r="AA1668" s="5" t="s">
        <v>730</v>
      </c>
      <c r="AB1668" s="5" t="s">
        <v>52</v>
      </c>
      <c r="AC1668" s="5" t="s">
        <v>72</v>
      </c>
      <c r="AD1668" s="5" t="s">
        <v>73</v>
      </c>
      <c r="AE1668" s="5" t="s">
        <v>74</v>
      </c>
      <c r="AF1668" s="5" t="s">
        <v>75</v>
      </c>
      <c r="AG1668" s="5" t="s">
        <v>76</v>
      </c>
      <c r="AH1668" s="5" t="s">
        <v>77</v>
      </c>
      <c r="AI1668" s="5" t="s">
        <v>102</v>
      </c>
      <c r="AJ1668" s="5" t="s">
        <v>102</v>
      </c>
      <c r="AK1668" s="5" t="s">
        <v>776</v>
      </c>
    </row>
    <row r="1669" ht="15.75" customHeight="1">
      <c r="A1669" s="5" t="s">
        <v>15116</v>
      </c>
      <c r="B1669" s="5" t="s">
        <v>15117</v>
      </c>
      <c r="C1669" s="5" t="s">
        <v>15048</v>
      </c>
      <c r="D1669" s="6">
        <v>43336.0</v>
      </c>
      <c r="E1669" s="5">
        <v>40355.0</v>
      </c>
      <c r="F1669" s="5">
        <v>18343.0</v>
      </c>
      <c r="G1669" s="5" t="s">
        <v>2967</v>
      </c>
      <c r="H1669" s="5" t="s">
        <v>290</v>
      </c>
      <c r="I1669" s="5" t="s">
        <v>15118</v>
      </c>
      <c r="J1669" s="5" t="s">
        <v>1460</v>
      </c>
      <c r="K1669" s="5" t="s">
        <v>15119</v>
      </c>
      <c r="L1669" s="5" t="s">
        <v>15120</v>
      </c>
      <c r="M1669" s="5" t="s">
        <v>15052</v>
      </c>
      <c r="N1669" s="5">
        <v>80020.0</v>
      </c>
      <c r="O1669" s="5">
        <v>2.0</v>
      </c>
      <c r="P1669" s="5" t="s">
        <v>15121</v>
      </c>
      <c r="Q1669" s="5" t="s">
        <v>15074</v>
      </c>
      <c r="R1669" s="5">
        <v>8801.0</v>
      </c>
      <c r="S1669" s="5" t="s">
        <v>374</v>
      </c>
      <c r="T1669" s="5">
        <v>90.0</v>
      </c>
      <c r="U1669" s="5" t="s">
        <v>70</v>
      </c>
      <c r="V1669" s="5" t="s">
        <v>15122</v>
      </c>
      <c r="W1669" s="5" t="s">
        <v>52</v>
      </c>
      <c r="X1669" s="5" t="s">
        <v>52</v>
      </c>
      <c r="Y1669" s="5" t="s">
        <v>15123</v>
      </c>
      <c r="Z1669" s="5" t="s">
        <v>15124</v>
      </c>
      <c r="AA1669" s="5" t="s">
        <v>260</v>
      </c>
      <c r="AB1669" s="5" t="s">
        <v>52</v>
      </c>
      <c r="AC1669" s="5" t="s">
        <v>72</v>
      </c>
      <c r="AD1669" s="5" t="s">
        <v>73</v>
      </c>
      <c r="AE1669" s="5" t="s">
        <v>74</v>
      </c>
      <c r="AF1669" s="5" t="s">
        <v>75</v>
      </c>
      <c r="AG1669" s="5" t="s">
        <v>76</v>
      </c>
      <c r="AH1669" s="5" t="s">
        <v>77</v>
      </c>
      <c r="AI1669" s="5" t="s">
        <v>15056</v>
      </c>
      <c r="AJ1669" s="5" t="s">
        <v>15057</v>
      </c>
      <c r="AK1669" s="5" t="s">
        <v>4766</v>
      </c>
    </row>
    <row r="1670" ht="15.75" customHeight="1">
      <c r="A1670" s="5" t="s">
        <v>15125</v>
      </c>
      <c r="B1670" s="5" t="s">
        <v>15126</v>
      </c>
      <c r="C1670" s="5" t="s">
        <v>15127</v>
      </c>
      <c r="D1670" s="6">
        <v>43335.0</v>
      </c>
      <c r="E1670" s="5">
        <v>56817.0</v>
      </c>
      <c r="F1670" s="5">
        <v>25826.0</v>
      </c>
      <c r="G1670" s="5" t="s">
        <v>634</v>
      </c>
      <c r="H1670" s="5" t="s">
        <v>272</v>
      </c>
      <c r="I1670" s="5" t="s">
        <v>15128</v>
      </c>
      <c r="J1670" s="5" t="s">
        <v>274</v>
      </c>
      <c r="K1670" s="5" t="s">
        <v>15129</v>
      </c>
      <c r="L1670" s="5" t="s">
        <v>15130</v>
      </c>
      <c r="M1670" s="5" t="s">
        <v>15131</v>
      </c>
      <c r="N1670" s="5">
        <v>2818.0</v>
      </c>
      <c r="O1670" s="5">
        <v>3.0</v>
      </c>
      <c r="P1670" s="5" t="s">
        <v>15132</v>
      </c>
      <c r="Q1670" s="5" t="s">
        <v>15133</v>
      </c>
      <c r="R1670" s="5">
        <v>6996.0</v>
      </c>
      <c r="S1670" s="5" t="s">
        <v>69</v>
      </c>
      <c r="T1670" s="5">
        <v>1.0</v>
      </c>
      <c r="U1670" s="5" t="s">
        <v>93</v>
      </c>
      <c r="V1670" s="5" t="s">
        <v>15134</v>
      </c>
      <c r="W1670" s="5" t="s">
        <v>55</v>
      </c>
      <c r="X1670" s="5" t="s">
        <v>15135</v>
      </c>
      <c r="Y1670" s="5" t="s">
        <v>9102</v>
      </c>
      <c r="Z1670" s="5" t="s">
        <v>15136</v>
      </c>
      <c r="AA1670" s="5" t="s">
        <v>162</v>
      </c>
      <c r="AB1670" s="5" t="s">
        <v>52</v>
      </c>
      <c r="AC1670" s="5" t="s">
        <v>3141</v>
      </c>
      <c r="AD1670" s="5" t="s">
        <v>3142</v>
      </c>
      <c r="AE1670" s="5" t="s">
        <v>162</v>
      </c>
      <c r="AF1670" s="5" t="s">
        <v>52</v>
      </c>
      <c r="AG1670" s="5" t="s">
        <v>52</v>
      </c>
      <c r="AH1670" s="5" t="s">
        <v>3143</v>
      </c>
      <c r="AI1670" s="5" t="s">
        <v>102</v>
      </c>
      <c r="AJ1670" s="5" t="s">
        <v>102</v>
      </c>
      <c r="AK1670" s="5" t="s">
        <v>1874</v>
      </c>
    </row>
    <row r="1671" ht="15.75" customHeight="1">
      <c r="A1671" s="5" t="s">
        <v>15137</v>
      </c>
      <c r="B1671" s="5" t="s">
        <v>5603</v>
      </c>
      <c r="C1671" s="5" t="s">
        <v>5603</v>
      </c>
      <c r="D1671" s="6">
        <v>43334.0</v>
      </c>
      <c r="E1671" s="5">
        <v>56745.0</v>
      </c>
      <c r="F1671" s="5">
        <v>25793.0</v>
      </c>
      <c r="G1671" s="5" t="s">
        <v>1419</v>
      </c>
      <c r="H1671" s="5" t="s">
        <v>480</v>
      </c>
      <c r="I1671" s="5" t="s">
        <v>14947</v>
      </c>
      <c r="J1671" s="5" t="s">
        <v>256</v>
      </c>
      <c r="K1671" s="5" t="s">
        <v>3485</v>
      </c>
      <c r="L1671" s="5" t="s">
        <v>14613</v>
      </c>
      <c r="M1671" s="5" t="s">
        <v>14613</v>
      </c>
      <c r="N1671" s="5" t="s">
        <v>52</v>
      </c>
      <c r="O1671" s="5">
        <v>1.0</v>
      </c>
      <c r="P1671" s="5" t="s">
        <v>15138</v>
      </c>
      <c r="Q1671" s="5" t="s">
        <v>91</v>
      </c>
      <c r="R1671" s="5">
        <v>66.0</v>
      </c>
      <c r="S1671" s="5" t="s">
        <v>1077</v>
      </c>
      <c r="T1671" s="5">
        <v>0.0</v>
      </c>
      <c r="U1671" s="5" t="s">
        <v>70</v>
      </c>
      <c r="V1671" s="5" t="s">
        <v>15139</v>
      </c>
      <c r="W1671" s="5" t="s">
        <v>52</v>
      </c>
      <c r="X1671" s="5" t="s">
        <v>52</v>
      </c>
      <c r="Y1671" s="5" t="s">
        <v>8366</v>
      </c>
      <c r="Z1671" s="5">
        <v>782211.0</v>
      </c>
      <c r="AA1671" s="5" t="s">
        <v>2743</v>
      </c>
      <c r="AB1671" s="5" t="s">
        <v>52</v>
      </c>
      <c r="AC1671" s="5" t="s">
        <v>5289</v>
      </c>
      <c r="AD1671" s="5" t="s">
        <v>5290</v>
      </c>
      <c r="AE1671" s="5" t="s">
        <v>5291</v>
      </c>
      <c r="AF1671" s="5" t="s">
        <v>52</v>
      </c>
      <c r="AG1671" s="5" t="s">
        <v>52</v>
      </c>
      <c r="AH1671" s="5" t="s">
        <v>52</v>
      </c>
      <c r="AI1671" s="5" t="s">
        <v>13972</v>
      </c>
      <c r="AJ1671" s="5" t="s">
        <v>15140</v>
      </c>
      <c r="AK1671" s="5" t="s">
        <v>3481</v>
      </c>
    </row>
    <row r="1672" ht="15.75" customHeight="1">
      <c r="A1672" s="5" t="s">
        <v>15141</v>
      </c>
      <c r="B1672" s="5" t="s">
        <v>5603</v>
      </c>
      <c r="C1672" s="5" t="s">
        <v>5603</v>
      </c>
      <c r="D1672" s="6">
        <v>43334.0</v>
      </c>
      <c r="E1672" s="5">
        <v>170821.0</v>
      </c>
      <c r="F1672" s="5">
        <v>77646.0</v>
      </c>
      <c r="G1672" s="5" t="s">
        <v>1419</v>
      </c>
      <c r="H1672" s="5" t="s">
        <v>480</v>
      </c>
      <c r="I1672" s="5" t="s">
        <v>14947</v>
      </c>
      <c r="J1672" s="5" t="s">
        <v>256</v>
      </c>
      <c r="K1672" s="5" t="s">
        <v>4021</v>
      </c>
      <c r="L1672" s="5" t="s">
        <v>14093</v>
      </c>
      <c r="M1672" s="5" t="s">
        <v>14093</v>
      </c>
      <c r="N1672" s="5" t="s">
        <v>52</v>
      </c>
      <c r="O1672" s="5">
        <v>3.0</v>
      </c>
      <c r="P1672" s="5" t="s">
        <v>15142</v>
      </c>
      <c r="Q1672" s="5" t="s">
        <v>3360</v>
      </c>
      <c r="R1672" s="5">
        <v>185.0</v>
      </c>
      <c r="S1672" s="5" t="s">
        <v>1077</v>
      </c>
      <c r="T1672" s="5">
        <v>0.0</v>
      </c>
      <c r="U1672" s="5" t="s">
        <v>70</v>
      </c>
      <c r="V1672" s="5" t="s">
        <v>15143</v>
      </c>
      <c r="W1672" s="5" t="s">
        <v>52</v>
      </c>
      <c r="X1672" s="5" t="s">
        <v>52</v>
      </c>
      <c r="Y1672" s="5" t="s">
        <v>8366</v>
      </c>
      <c r="Z1672" s="5" t="s">
        <v>15144</v>
      </c>
      <c r="AA1672" s="5" t="s">
        <v>2743</v>
      </c>
      <c r="AB1672" s="5" t="s">
        <v>52</v>
      </c>
      <c r="AC1672" s="5" t="s">
        <v>5289</v>
      </c>
      <c r="AD1672" s="5" t="s">
        <v>5290</v>
      </c>
      <c r="AE1672" s="5" t="s">
        <v>5291</v>
      </c>
      <c r="AF1672" s="5" t="s">
        <v>52</v>
      </c>
      <c r="AG1672" s="5" t="s">
        <v>52</v>
      </c>
      <c r="AH1672" s="5" t="s">
        <v>52</v>
      </c>
      <c r="AI1672" s="5" t="s">
        <v>7256</v>
      </c>
      <c r="AJ1672" s="5" t="s">
        <v>14097</v>
      </c>
      <c r="AK1672" s="5" t="s">
        <v>3481</v>
      </c>
    </row>
    <row r="1673" ht="15.75" customHeight="1">
      <c r="A1673" s="5" t="s">
        <v>15145</v>
      </c>
      <c r="B1673" s="5" t="s">
        <v>5382</v>
      </c>
      <c r="C1673" s="5" t="s">
        <v>102</v>
      </c>
      <c r="D1673" s="6">
        <v>43329.0</v>
      </c>
      <c r="E1673" s="5">
        <v>208371.0</v>
      </c>
      <c r="F1673" s="5">
        <v>94714.0</v>
      </c>
      <c r="G1673" s="5" t="s">
        <v>634</v>
      </c>
      <c r="H1673" s="5" t="s">
        <v>480</v>
      </c>
      <c r="I1673" s="5" t="s">
        <v>1008</v>
      </c>
      <c r="J1673" s="5" t="s">
        <v>274</v>
      </c>
      <c r="K1673" s="5" t="s">
        <v>15146</v>
      </c>
      <c r="L1673" s="5" t="s">
        <v>15147</v>
      </c>
      <c r="M1673" s="5" t="s">
        <v>102</v>
      </c>
      <c r="N1673" s="5" t="s">
        <v>5387</v>
      </c>
      <c r="O1673" s="5">
        <v>10.0</v>
      </c>
      <c r="P1673" s="5" t="s">
        <v>15148</v>
      </c>
      <c r="Q1673" s="5" t="s">
        <v>304</v>
      </c>
      <c r="R1673" s="5">
        <v>6668.0</v>
      </c>
      <c r="S1673" s="5" t="s">
        <v>115</v>
      </c>
      <c r="T1673" s="5">
        <v>5.0</v>
      </c>
      <c r="U1673" s="5" t="s">
        <v>70</v>
      </c>
      <c r="V1673" s="5" t="s">
        <v>15149</v>
      </c>
      <c r="W1673" s="5" t="s">
        <v>52</v>
      </c>
      <c r="X1673" s="5" t="s">
        <v>52</v>
      </c>
      <c r="Y1673" s="5" t="s">
        <v>15150</v>
      </c>
      <c r="Z1673" s="5" t="s">
        <v>15151</v>
      </c>
      <c r="AA1673" s="5" t="s">
        <v>59</v>
      </c>
      <c r="AB1673" s="5" t="s">
        <v>52</v>
      </c>
      <c r="AC1673" s="5" t="s">
        <v>398</v>
      </c>
      <c r="AD1673" s="5" t="s">
        <v>399</v>
      </c>
      <c r="AE1673" s="5" t="s">
        <v>400</v>
      </c>
      <c r="AF1673" s="5" t="s">
        <v>401</v>
      </c>
      <c r="AG1673" s="5">
        <v>23502.0</v>
      </c>
      <c r="AH1673" s="5" t="s">
        <v>402</v>
      </c>
      <c r="AI1673" s="5" t="s">
        <v>6974</v>
      </c>
      <c r="AJ1673" s="5" t="s">
        <v>15152</v>
      </c>
      <c r="AK1673" s="5" t="s">
        <v>1874</v>
      </c>
    </row>
    <row r="1674" ht="15.75" customHeight="1">
      <c r="A1674" s="5" t="s">
        <v>15153</v>
      </c>
      <c r="B1674" s="5" t="s">
        <v>14590</v>
      </c>
      <c r="C1674" s="5" t="s">
        <v>15154</v>
      </c>
      <c r="D1674" s="6">
        <v>43328.0</v>
      </c>
      <c r="E1674" s="5">
        <v>37061.0</v>
      </c>
      <c r="F1674" s="5">
        <v>16846.0</v>
      </c>
      <c r="G1674" s="5" t="s">
        <v>15155</v>
      </c>
      <c r="H1674" s="5" t="s">
        <v>171</v>
      </c>
      <c r="I1674" s="5" t="s">
        <v>15156</v>
      </c>
      <c r="J1674" s="5" t="s">
        <v>965</v>
      </c>
      <c r="K1674" s="5" t="s">
        <v>12689</v>
      </c>
      <c r="L1674" s="5" t="s">
        <v>15157</v>
      </c>
      <c r="M1674" s="5" t="s">
        <v>15158</v>
      </c>
      <c r="N1674" s="5" t="s">
        <v>52</v>
      </c>
      <c r="O1674" s="5">
        <v>1.0</v>
      </c>
      <c r="P1674" s="5" t="s">
        <v>15159</v>
      </c>
      <c r="Q1674" s="5" t="s">
        <v>91</v>
      </c>
      <c r="R1674" s="5">
        <v>4403.0</v>
      </c>
      <c r="S1674" s="5" t="s">
        <v>69</v>
      </c>
      <c r="T1674" s="5">
        <v>0.0</v>
      </c>
      <c r="U1674" s="5" t="s">
        <v>52</v>
      </c>
      <c r="V1674" s="5" t="s">
        <v>15160</v>
      </c>
      <c r="W1674" s="5" t="s">
        <v>52</v>
      </c>
      <c r="X1674" s="5" t="s">
        <v>52</v>
      </c>
      <c r="Y1674" s="5" t="s">
        <v>8210</v>
      </c>
      <c r="Z1674" s="5" t="s">
        <v>15161</v>
      </c>
      <c r="AA1674" s="5" t="s">
        <v>59</v>
      </c>
      <c r="AB1674" s="5" t="s">
        <v>52</v>
      </c>
      <c r="AC1674" s="5" t="s">
        <v>3589</v>
      </c>
      <c r="AD1674" s="5" t="s">
        <v>3590</v>
      </c>
      <c r="AE1674" s="5" t="s">
        <v>3591</v>
      </c>
      <c r="AF1674" s="5" t="s">
        <v>52</v>
      </c>
      <c r="AG1674" s="5" t="s">
        <v>52</v>
      </c>
      <c r="AH1674" s="5" t="s">
        <v>3592</v>
      </c>
      <c r="AI1674" s="5" t="s">
        <v>14590</v>
      </c>
      <c r="AJ1674" s="5" t="s">
        <v>15162</v>
      </c>
      <c r="AK1674" s="5" t="s">
        <v>15163</v>
      </c>
    </row>
    <row r="1675" ht="15.75" customHeight="1">
      <c r="A1675" s="5" t="s">
        <v>15164</v>
      </c>
      <c r="B1675" s="5" t="s">
        <v>14965</v>
      </c>
      <c r="C1675" s="5" t="s">
        <v>14966</v>
      </c>
      <c r="D1675" s="6">
        <v>43325.0</v>
      </c>
      <c r="E1675" s="5">
        <v>12474.0</v>
      </c>
      <c r="F1675" s="5">
        <v>5670.0</v>
      </c>
      <c r="G1675" s="5" t="s">
        <v>107</v>
      </c>
      <c r="H1675" s="5" t="s">
        <v>530</v>
      </c>
      <c r="I1675" s="5" t="s">
        <v>7667</v>
      </c>
      <c r="J1675" s="5" t="s">
        <v>109</v>
      </c>
      <c r="K1675" s="5" t="s">
        <v>1059</v>
      </c>
      <c r="L1675" s="5" t="s">
        <v>15165</v>
      </c>
      <c r="M1675" s="5" t="s">
        <v>15166</v>
      </c>
      <c r="N1675" s="5">
        <v>2048.0</v>
      </c>
      <c r="O1675" s="5">
        <v>1.0</v>
      </c>
      <c r="P1675" s="5" t="s">
        <v>15167</v>
      </c>
      <c r="Q1675" s="5">
        <v>2210.0</v>
      </c>
      <c r="R1675" s="5">
        <v>745.0</v>
      </c>
      <c r="S1675" s="5" t="s">
        <v>69</v>
      </c>
      <c r="T1675" s="5">
        <v>27.0</v>
      </c>
      <c r="U1675" s="5" t="s">
        <v>93</v>
      </c>
      <c r="V1675" s="5" t="s">
        <v>15168</v>
      </c>
      <c r="W1675" s="5" t="s">
        <v>52</v>
      </c>
      <c r="X1675" s="5" t="s">
        <v>52</v>
      </c>
      <c r="Y1675" s="5" t="s">
        <v>15123</v>
      </c>
      <c r="Z1675" s="5">
        <v>1.7170606E8</v>
      </c>
      <c r="AA1675" s="5" t="s">
        <v>235</v>
      </c>
      <c r="AB1675" s="5" t="s">
        <v>52</v>
      </c>
      <c r="AC1675" s="5" t="s">
        <v>11980</v>
      </c>
      <c r="AD1675" s="5" t="s">
        <v>11981</v>
      </c>
      <c r="AE1675" s="5" t="s">
        <v>218</v>
      </c>
      <c r="AF1675" s="5" t="s">
        <v>52</v>
      </c>
      <c r="AG1675" s="5" t="s">
        <v>11982</v>
      </c>
      <c r="AH1675" s="5" t="s">
        <v>11983</v>
      </c>
      <c r="AI1675" s="5" t="s">
        <v>64</v>
      </c>
      <c r="AJ1675" s="5" t="s">
        <v>14761</v>
      </c>
      <c r="AK1675" s="5" t="s">
        <v>79</v>
      </c>
    </row>
    <row r="1676" ht="15.75" customHeight="1">
      <c r="A1676" s="5" t="s">
        <v>15169</v>
      </c>
      <c r="B1676" s="5" t="s">
        <v>15170</v>
      </c>
      <c r="C1676" s="5" t="s">
        <v>15171</v>
      </c>
      <c r="D1676" s="6">
        <v>43321.0</v>
      </c>
      <c r="E1676" s="5">
        <v>581.0</v>
      </c>
      <c r="F1676" s="5">
        <v>264.0</v>
      </c>
      <c r="G1676" s="5" t="s">
        <v>963</v>
      </c>
      <c r="H1676" s="5" t="s">
        <v>45</v>
      </c>
      <c r="I1676" s="5" t="s">
        <v>1420</v>
      </c>
      <c r="J1676" s="5" t="s">
        <v>965</v>
      </c>
      <c r="K1676" s="5" t="s">
        <v>744</v>
      </c>
      <c r="L1676" s="5" t="s">
        <v>15172</v>
      </c>
      <c r="M1676" s="5" t="s">
        <v>15173</v>
      </c>
      <c r="N1676" s="5" t="s">
        <v>52</v>
      </c>
      <c r="O1676" s="5">
        <v>1.0</v>
      </c>
      <c r="P1676" s="5" t="s">
        <v>15174</v>
      </c>
      <c r="Q1676" s="5" t="s">
        <v>15175</v>
      </c>
      <c r="R1676" s="5">
        <v>12.0</v>
      </c>
      <c r="S1676" s="5" t="s">
        <v>69</v>
      </c>
      <c r="T1676" s="5">
        <v>0.0</v>
      </c>
      <c r="U1676" s="5" t="s">
        <v>52</v>
      </c>
      <c r="V1676" s="5" t="s">
        <v>15176</v>
      </c>
      <c r="W1676" s="5" t="s">
        <v>55</v>
      </c>
      <c r="X1676" s="5" t="s">
        <v>15177</v>
      </c>
      <c r="Y1676" s="5">
        <v>174.0</v>
      </c>
      <c r="Z1676" s="5" t="s">
        <v>15178</v>
      </c>
      <c r="AA1676" s="5" t="s">
        <v>260</v>
      </c>
      <c r="AB1676" s="5" t="s">
        <v>52</v>
      </c>
      <c r="AC1676" s="5" t="s">
        <v>15179</v>
      </c>
      <c r="AD1676" s="5" t="s">
        <v>15180</v>
      </c>
      <c r="AE1676" s="5" t="s">
        <v>52</v>
      </c>
      <c r="AF1676" s="5" t="s">
        <v>52</v>
      </c>
      <c r="AG1676" s="5" t="s">
        <v>52</v>
      </c>
      <c r="AH1676" s="5" t="s">
        <v>52</v>
      </c>
      <c r="AI1676" s="5" t="s">
        <v>15170</v>
      </c>
      <c r="AJ1676" s="5" t="s">
        <v>15172</v>
      </c>
      <c r="AK1676" s="5" t="s">
        <v>6484</v>
      </c>
    </row>
    <row r="1677" ht="15.75" customHeight="1">
      <c r="A1677" s="5" t="s">
        <v>15181</v>
      </c>
      <c r="B1677" s="5" t="s">
        <v>4346</v>
      </c>
      <c r="C1677" s="5" t="s">
        <v>4347</v>
      </c>
      <c r="D1677" s="6">
        <v>43317.0</v>
      </c>
      <c r="E1677" s="5">
        <v>31986.0</v>
      </c>
      <c r="F1677" s="5">
        <v>14539.0</v>
      </c>
      <c r="G1677" s="5" t="s">
        <v>492</v>
      </c>
      <c r="H1677" s="5" t="s">
        <v>272</v>
      </c>
      <c r="I1677" s="5" t="s">
        <v>15182</v>
      </c>
      <c r="J1677" s="5" t="s">
        <v>274</v>
      </c>
      <c r="K1677" s="5" t="s">
        <v>15183</v>
      </c>
      <c r="L1677" s="5" t="s">
        <v>9534</v>
      </c>
      <c r="M1677" s="5" t="s">
        <v>14821</v>
      </c>
      <c r="N1677" s="5">
        <v>78557.0</v>
      </c>
      <c r="O1677" s="5">
        <v>1.0</v>
      </c>
      <c r="P1677" s="5" t="s">
        <v>15184</v>
      </c>
      <c r="Q1677" s="5" t="s">
        <v>4202</v>
      </c>
      <c r="R1677" s="5">
        <v>893.0</v>
      </c>
      <c r="S1677" s="5" t="s">
        <v>69</v>
      </c>
      <c r="T1677" s="5">
        <v>28.0</v>
      </c>
      <c r="U1677" s="5" t="s">
        <v>70</v>
      </c>
      <c r="V1677" s="5" t="s">
        <v>15185</v>
      </c>
      <c r="W1677" s="5" t="s">
        <v>71</v>
      </c>
      <c r="X1677" s="5" t="s">
        <v>52</v>
      </c>
      <c r="Y1677" s="5">
        <v>4.0</v>
      </c>
      <c r="Z1677" s="5" t="s">
        <v>15186</v>
      </c>
      <c r="AA1677" s="5" t="s">
        <v>162</v>
      </c>
      <c r="AB1677" s="5" t="s">
        <v>283</v>
      </c>
      <c r="AC1677" s="5" t="s">
        <v>1230</v>
      </c>
      <c r="AD1677" s="5" t="s">
        <v>1231</v>
      </c>
      <c r="AE1677" s="5" t="s">
        <v>52</v>
      </c>
      <c r="AF1677" s="5" t="s">
        <v>52</v>
      </c>
      <c r="AG1677" s="5" t="s">
        <v>52</v>
      </c>
      <c r="AH1677" s="5" t="s">
        <v>1232</v>
      </c>
      <c r="AI1677" s="5" t="s">
        <v>4346</v>
      </c>
      <c r="AJ1677" s="5" t="s">
        <v>6665</v>
      </c>
      <c r="AK1677" s="5" t="s">
        <v>14825</v>
      </c>
    </row>
    <row r="1678" ht="15.75" customHeight="1">
      <c r="A1678" s="5" t="s">
        <v>15187</v>
      </c>
      <c r="B1678" s="5" t="s">
        <v>12860</v>
      </c>
      <c r="C1678" s="5" t="s">
        <v>12861</v>
      </c>
      <c r="D1678" s="6">
        <v>43316.0</v>
      </c>
      <c r="E1678" s="5">
        <v>9742.0</v>
      </c>
      <c r="F1678" s="5">
        <v>4428.0</v>
      </c>
      <c r="G1678" s="5" t="s">
        <v>412</v>
      </c>
      <c r="H1678" s="5" t="s">
        <v>189</v>
      </c>
      <c r="I1678" s="5" t="s">
        <v>2376</v>
      </c>
      <c r="J1678" s="5" t="s">
        <v>414</v>
      </c>
      <c r="K1678" s="5" t="s">
        <v>15188</v>
      </c>
      <c r="L1678" s="5" t="s">
        <v>12863</v>
      </c>
      <c r="M1678" s="5" t="s">
        <v>12864</v>
      </c>
      <c r="N1678" s="5">
        <v>75067.0</v>
      </c>
      <c r="O1678" s="5">
        <v>1.0</v>
      </c>
      <c r="P1678" s="5" t="s">
        <v>15189</v>
      </c>
      <c r="Q1678" s="5" t="s">
        <v>244</v>
      </c>
      <c r="R1678" s="5">
        <v>4403.0</v>
      </c>
      <c r="S1678" s="5" t="s">
        <v>92</v>
      </c>
      <c r="T1678" s="5">
        <v>0.0</v>
      </c>
      <c r="U1678" s="5" t="s">
        <v>93</v>
      </c>
      <c r="V1678" s="5" t="s">
        <v>15190</v>
      </c>
      <c r="W1678" s="5" t="s">
        <v>55</v>
      </c>
      <c r="X1678" s="5" t="s">
        <v>15191</v>
      </c>
      <c r="Y1678" s="5" t="s">
        <v>15192</v>
      </c>
      <c r="Z1678" s="5" t="s">
        <v>15193</v>
      </c>
      <c r="AA1678" s="5" t="s">
        <v>730</v>
      </c>
      <c r="AB1678" s="5" t="s">
        <v>52</v>
      </c>
      <c r="AC1678" s="5" t="s">
        <v>3141</v>
      </c>
      <c r="AD1678" s="5" t="s">
        <v>3142</v>
      </c>
      <c r="AE1678" s="5" t="s">
        <v>162</v>
      </c>
      <c r="AF1678" s="5" t="s">
        <v>52</v>
      </c>
      <c r="AG1678" s="5" t="s">
        <v>52</v>
      </c>
      <c r="AH1678" s="5" t="s">
        <v>3143</v>
      </c>
      <c r="AI1678" s="5" t="s">
        <v>102</v>
      </c>
      <c r="AJ1678" s="5" t="s">
        <v>102</v>
      </c>
      <c r="AK1678" s="5" t="s">
        <v>941</v>
      </c>
    </row>
    <row r="1679" ht="15.75" customHeight="1">
      <c r="A1679" s="5" t="s">
        <v>15194</v>
      </c>
      <c r="B1679" s="5" t="s">
        <v>15195</v>
      </c>
      <c r="C1679" s="5" t="s">
        <v>5359</v>
      </c>
      <c r="D1679" s="6">
        <v>43315.0</v>
      </c>
      <c r="E1679" s="5">
        <v>41523.0</v>
      </c>
      <c r="F1679" s="5">
        <v>18874.0</v>
      </c>
      <c r="G1679" s="5" t="s">
        <v>900</v>
      </c>
      <c r="H1679" s="5" t="s">
        <v>2784</v>
      </c>
      <c r="I1679" s="5" t="s">
        <v>15196</v>
      </c>
      <c r="J1679" s="5" t="s">
        <v>872</v>
      </c>
      <c r="K1679" s="5" t="s">
        <v>15197</v>
      </c>
      <c r="L1679" s="5" t="s">
        <v>15198</v>
      </c>
      <c r="M1679" s="5" t="s">
        <v>2917</v>
      </c>
      <c r="N1679" s="5">
        <v>80246.0</v>
      </c>
      <c r="O1679" s="5">
        <v>1.0</v>
      </c>
      <c r="P1679" s="5" t="s">
        <v>15199</v>
      </c>
      <c r="Q1679" s="5">
        <v>4532.0</v>
      </c>
      <c r="R1679" s="5">
        <v>1304.0</v>
      </c>
      <c r="S1679" s="5" t="s">
        <v>69</v>
      </c>
      <c r="T1679" s="5">
        <v>0.0</v>
      </c>
      <c r="U1679" s="5" t="s">
        <v>52</v>
      </c>
      <c r="V1679" s="5" t="s">
        <v>15200</v>
      </c>
      <c r="W1679" s="5" t="s">
        <v>52</v>
      </c>
      <c r="X1679" s="5" t="s">
        <v>52</v>
      </c>
      <c r="Y1679" s="5" t="s">
        <v>15201</v>
      </c>
      <c r="Z1679" s="5" t="s">
        <v>15202</v>
      </c>
      <c r="AA1679" s="5" t="s">
        <v>200</v>
      </c>
      <c r="AB1679" s="5" t="s">
        <v>52</v>
      </c>
      <c r="AC1679" s="5" t="s">
        <v>216</v>
      </c>
      <c r="AD1679" s="5" t="s">
        <v>217</v>
      </c>
      <c r="AE1679" s="5" t="s">
        <v>218</v>
      </c>
      <c r="AF1679" s="5" t="s">
        <v>52</v>
      </c>
      <c r="AG1679" s="5" t="s">
        <v>52</v>
      </c>
      <c r="AH1679" s="5" t="s">
        <v>52</v>
      </c>
      <c r="AI1679" s="5" t="s">
        <v>15195</v>
      </c>
      <c r="AJ1679" s="5" t="s">
        <v>15198</v>
      </c>
      <c r="AK1679" s="5" t="s">
        <v>13022</v>
      </c>
    </row>
    <row r="1680" ht="15.75" customHeight="1">
      <c r="A1680" s="5" t="s">
        <v>15203</v>
      </c>
      <c r="B1680" s="5" t="s">
        <v>15204</v>
      </c>
      <c r="C1680" s="5" t="s">
        <v>15205</v>
      </c>
      <c r="D1680" s="6">
        <v>43311.0</v>
      </c>
      <c r="E1680" s="5">
        <v>32250.0</v>
      </c>
      <c r="F1680" s="5">
        <v>14659.0</v>
      </c>
      <c r="G1680" s="5" t="s">
        <v>107</v>
      </c>
      <c r="H1680" s="5" t="s">
        <v>530</v>
      </c>
      <c r="I1680" s="5" t="s">
        <v>1284</v>
      </c>
      <c r="J1680" s="5" t="s">
        <v>109</v>
      </c>
      <c r="K1680" s="5" t="s">
        <v>15206</v>
      </c>
      <c r="L1680" s="5" t="s">
        <v>15207</v>
      </c>
      <c r="M1680" s="5" t="s">
        <v>15208</v>
      </c>
      <c r="N1680" s="5" t="s">
        <v>52</v>
      </c>
      <c r="O1680" s="5">
        <v>1.0</v>
      </c>
      <c r="P1680" s="5" t="s">
        <v>15209</v>
      </c>
      <c r="Q1680" s="5">
        <v>2210.0</v>
      </c>
      <c r="R1680" s="5">
        <v>320.0</v>
      </c>
      <c r="S1680" s="5" t="s">
        <v>5790</v>
      </c>
      <c r="T1680" s="5">
        <v>26.0</v>
      </c>
      <c r="U1680" s="5" t="s">
        <v>93</v>
      </c>
      <c r="V1680" s="5" t="s">
        <v>15210</v>
      </c>
      <c r="W1680" s="5" t="s">
        <v>52</v>
      </c>
      <c r="X1680" s="5" t="s">
        <v>52</v>
      </c>
      <c r="Y1680" s="5" t="s">
        <v>15192</v>
      </c>
      <c r="Z1680" s="5" t="s">
        <v>15211</v>
      </c>
      <c r="AA1680" s="5" t="s">
        <v>235</v>
      </c>
      <c r="AB1680" s="5" t="s">
        <v>52</v>
      </c>
      <c r="AC1680" s="5" t="s">
        <v>11980</v>
      </c>
      <c r="AD1680" s="5" t="s">
        <v>11981</v>
      </c>
      <c r="AE1680" s="5" t="s">
        <v>218</v>
      </c>
      <c r="AF1680" s="5" t="s">
        <v>52</v>
      </c>
      <c r="AG1680" s="5" t="s">
        <v>11982</v>
      </c>
      <c r="AH1680" s="5" t="s">
        <v>11983</v>
      </c>
      <c r="AI1680" s="5" t="s">
        <v>15212</v>
      </c>
      <c r="AJ1680" s="5" t="s">
        <v>15213</v>
      </c>
      <c r="AK1680" s="5" t="s">
        <v>776</v>
      </c>
    </row>
    <row r="1681" ht="15.75" customHeight="1">
      <c r="A1681" s="5" t="s">
        <v>15214</v>
      </c>
      <c r="B1681" s="5" t="s">
        <v>10034</v>
      </c>
      <c r="C1681" s="5" t="s">
        <v>12365</v>
      </c>
      <c r="D1681" s="6">
        <v>43308.0</v>
      </c>
      <c r="E1681" s="5">
        <v>56980.0</v>
      </c>
      <c r="F1681" s="5">
        <v>25900.0</v>
      </c>
      <c r="G1681" s="5" t="s">
        <v>1419</v>
      </c>
      <c r="H1681" s="5" t="s">
        <v>480</v>
      </c>
      <c r="I1681" s="5" t="s">
        <v>3831</v>
      </c>
      <c r="J1681" s="5" t="s">
        <v>256</v>
      </c>
      <c r="K1681" s="5" t="s">
        <v>15215</v>
      </c>
      <c r="L1681" s="5" t="s">
        <v>10034</v>
      </c>
      <c r="M1681" s="5" t="s">
        <v>15216</v>
      </c>
      <c r="N1681" s="5" t="s">
        <v>52</v>
      </c>
      <c r="O1681" s="5">
        <v>1.0</v>
      </c>
      <c r="P1681" s="5" t="s">
        <v>15217</v>
      </c>
      <c r="Q1681" s="5" t="s">
        <v>211</v>
      </c>
      <c r="R1681" s="5">
        <v>23.0</v>
      </c>
      <c r="S1681" s="5" t="s">
        <v>1077</v>
      </c>
      <c r="T1681" s="5">
        <v>23.0</v>
      </c>
      <c r="U1681" s="5" t="s">
        <v>93</v>
      </c>
      <c r="V1681" s="5" t="s">
        <v>15218</v>
      </c>
      <c r="W1681" s="5" t="s">
        <v>52</v>
      </c>
      <c r="X1681" s="5" t="s">
        <v>52</v>
      </c>
      <c r="Y1681" s="5" t="s">
        <v>15219</v>
      </c>
      <c r="Z1681" s="5">
        <v>3279.0</v>
      </c>
      <c r="AA1681" s="5" t="s">
        <v>162</v>
      </c>
      <c r="AB1681" s="5" t="s">
        <v>52</v>
      </c>
      <c r="AC1681" s="5" t="s">
        <v>565</v>
      </c>
      <c r="AD1681" s="5" t="s">
        <v>566</v>
      </c>
      <c r="AE1681" s="5" t="s">
        <v>567</v>
      </c>
      <c r="AF1681" s="5" t="s">
        <v>52</v>
      </c>
      <c r="AG1681" s="5" t="s">
        <v>52</v>
      </c>
      <c r="AH1681" s="5" t="s">
        <v>568</v>
      </c>
      <c r="AI1681" s="5" t="s">
        <v>4663</v>
      </c>
      <c r="AJ1681" s="5" t="s">
        <v>15220</v>
      </c>
      <c r="AK1681" s="5" t="s">
        <v>1428</v>
      </c>
    </row>
    <row r="1682" ht="15.75" customHeight="1">
      <c r="A1682" s="5" t="s">
        <v>15221</v>
      </c>
      <c r="B1682" s="5" t="s">
        <v>15222</v>
      </c>
      <c r="C1682" s="5" t="s">
        <v>15223</v>
      </c>
      <c r="D1682" s="6">
        <v>43307.0</v>
      </c>
      <c r="E1682" s="5">
        <v>11026.0</v>
      </c>
      <c r="F1682" s="5">
        <v>5012.0</v>
      </c>
      <c r="G1682" s="5" t="s">
        <v>15224</v>
      </c>
      <c r="H1682" s="5" t="s">
        <v>1069</v>
      </c>
      <c r="I1682" s="5" t="s">
        <v>1913</v>
      </c>
      <c r="J1682" s="5" t="s">
        <v>15225</v>
      </c>
      <c r="K1682" s="5" t="s">
        <v>15226</v>
      </c>
      <c r="L1682" s="5" t="s">
        <v>15227</v>
      </c>
      <c r="M1682" s="5" t="s">
        <v>15228</v>
      </c>
      <c r="N1682" s="5">
        <v>21230.0</v>
      </c>
      <c r="O1682" s="5">
        <v>1.0</v>
      </c>
      <c r="P1682" s="5" t="s">
        <v>15229</v>
      </c>
      <c r="Q1682" s="5">
        <v>4510.0</v>
      </c>
      <c r="R1682" s="5">
        <v>654.0</v>
      </c>
      <c r="S1682" s="5" t="s">
        <v>69</v>
      </c>
      <c r="T1682" s="5">
        <v>28.0</v>
      </c>
      <c r="U1682" s="5" t="s">
        <v>71</v>
      </c>
      <c r="V1682" s="5" t="s">
        <v>15230</v>
      </c>
      <c r="W1682" s="5" t="s">
        <v>52</v>
      </c>
      <c r="X1682" s="5" t="s">
        <v>52</v>
      </c>
      <c r="Y1682" s="5" t="s">
        <v>15231</v>
      </c>
      <c r="Z1682" s="5" t="s">
        <v>15232</v>
      </c>
      <c r="AA1682" s="5" t="s">
        <v>1177</v>
      </c>
      <c r="AB1682" s="5" t="s">
        <v>52</v>
      </c>
      <c r="AC1682" s="5" t="s">
        <v>1924</v>
      </c>
      <c r="AD1682" s="5" t="s">
        <v>1925</v>
      </c>
      <c r="AE1682" s="5" t="s">
        <v>544</v>
      </c>
      <c r="AF1682" s="5" t="s">
        <v>265</v>
      </c>
      <c r="AG1682" s="5">
        <v>32203.0</v>
      </c>
      <c r="AH1682" s="5" t="s">
        <v>1926</v>
      </c>
      <c r="AI1682" s="5" t="s">
        <v>15233</v>
      </c>
      <c r="AJ1682" s="5" t="s">
        <v>15234</v>
      </c>
      <c r="AK1682" s="5" t="s">
        <v>15235</v>
      </c>
    </row>
    <row r="1683" ht="15.75" customHeight="1">
      <c r="A1683" s="5" t="s">
        <v>15236</v>
      </c>
      <c r="B1683" s="5" t="s">
        <v>15237</v>
      </c>
      <c r="C1683" s="5" t="s">
        <v>15238</v>
      </c>
      <c r="D1683" s="6">
        <v>43304.0</v>
      </c>
      <c r="E1683" s="5">
        <v>91208.0</v>
      </c>
      <c r="F1683" s="5">
        <v>41458.0</v>
      </c>
      <c r="G1683" s="5" t="s">
        <v>412</v>
      </c>
      <c r="H1683" s="5" t="s">
        <v>45</v>
      </c>
      <c r="I1683" s="5" t="s">
        <v>871</v>
      </c>
      <c r="J1683" s="5" t="s">
        <v>414</v>
      </c>
      <c r="K1683" s="5" t="s">
        <v>15239</v>
      </c>
      <c r="L1683" s="5" t="s">
        <v>15240</v>
      </c>
      <c r="M1683" s="5" t="s">
        <v>15241</v>
      </c>
      <c r="N1683" s="5" t="s">
        <v>52</v>
      </c>
      <c r="O1683" s="5">
        <v>2.0</v>
      </c>
      <c r="P1683" s="5" t="s">
        <v>15242</v>
      </c>
      <c r="Q1683" s="5" t="s">
        <v>3475</v>
      </c>
      <c r="R1683" s="5">
        <v>30.0</v>
      </c>
      <c r="S1683" s="5" t="s">
        <v>53</v>
      </c>
      <c r="T1683" s="5">
        <v>88.0</v>
      </c>
      <c r="U1683" s="5" t="s">
        <v>93</v>
      </c>
      <c r="V1683" s="5" t="s">
        <v>15243</v>
      </c>
      <c r="W1683" s="5" t="s">
        <v>52</v>
      </c>
      <c r="X1683" s="5" t="s">
        <v>52</v>
      </c>
      <c r="Y1683" s="5" t="s">
        <v>15244</v>
      </c>
      <c r="Z1683" s="5" t="s">
        <v>15245</v>
      </c>
      <c r="AA1683" s="5" t="s">
        <v>881</v>
      </c>
      <c r="AB1683" s="5" t="s">
        <v>52</v>
      </c>
      <c r="AC1683" s="5" t="s">
        <v>565</v>
      </c>
      <c r="AD1683" s="5" t="s">
        <v>566</v>
      </c>
      <c r="AE1683" s="5" t="s">
        <v>567</v>
      </c>
      <c r="AF1683" s="5" t="s">
        <v>52</v>
      </c>
      <c r="AG1683" s="5" t="s">
        <v>52</v>
      </c>
      <c r="AH1683" s="5" t="s">
        <v>568</v>
      </c>
      <c r="AI1683" s="5" t="s">
        <v>15237</v>
      </c>
      <c r="AJ1683" s="5" t="s">
        <v>15240</v>
      </c>
      <c r="AK1683" s="5" t="s">
        <v>15246</v>
      </c>
    </row>
    <row r="1684" ht="15.75" customHeight="1">
      <c r="A1684" s="5" t="s">
        <v>15247</v>
      </c>
      <c r="B1684" s="5" t="s">
        <v>15248</v>
      </c>
      <c r="C1684" s="5" t="s">
        <v>15249</v>
      </c>
      <c r="D1684" s="6">
        <v>43304.0</v>
      </c>
      <c r="E1684" s="5">
        <v>53255.0</v>
      </c>
      <c r="F1684" s="5">
        <v>24207.0</v>
      </c>
      <c r="G1684" s="5" t="s">
        <v>412</v>
      </c>
      <c r="H1684" s="5" t="s">
        <v>45</v>
      </c>
      <c r="I1684" s="5" t="s">
        <v>871</v>
      </c>
      <c r="J1684" s="5" t="s">
        <v>414</v>
      </c>
      <c r="K1684" s="5" t="s">
        <v>15250</v>
      </c>
      <c r="L1684" s="5" t="s">
        <v>15251</v>
      </c>
      <c r="M1684" s="5" t="s">
        <v>15252</v>
      </c>
      <c r="N1684" s="5">
        <v>10018.0</v>
      </c>
      <c r="O1684" s="5">
        <v>1.0</v>
      </c>
      <c r="P1684" s="5" t="s">
        <v>15253</v>
      </c>
      <c r="Q1684" s="5" t="s">
        <v>91</v>
      </c>
      <c r="R1684" s="5">
        <v>24.0</v>
      </c>
      <c r="S1684" s="5" t="s">
        <v>53</v>
      </c>
      <c r="T1684" s="5">
        <v>50.0</v>
      </c>
      <c r="U1684" s="5" t="s">
        <v>93</v>
      </c>
      <c r="V1684" s="5" t="s">
        <v>15254</v>
      </c>
      <c r="W1684" s="5" t="s">
        <v>52</v>
      </c>
      <c r="X1684" s="5" t="s">
        <v>52</v>
      </c>
      <c r="Y1684" s="5" t="s">
        <v>15244</v>
      </c>
      <c r="Z1684" s="5">
        <v>632107.0</v>
      </c>
      <c r="AA1684" s="5" t="s">
        <v>881</v>
      </c>
      <c r="AB1684" s="5" t="s">
        <v>52</v>
      </c>
      <c r="AC1684" s="5" t="s">
        <v>565</v>
      </c>
      <c r="AD1684" s="5" t="s">
        <v>566</v>
      </c>
      <c r="AE1684" s="5" t="s">
        <v>567</v>
      </c>
      <c r="AF1684" s="5" t="s">
        <v>52</v>
      </c>
      <c r="AG1684" s="5" t="s">
        <v>52</v>
      </c>
      <c r="AH1684" s="5" t="s">
        <v>568</v>
      </c>
      <c r="AI1684" s="5" t="s">
        <v>15248</v>
      </c>
      <c r="AJ1684" s="5" t="s">
        <v>15251</v>
      </c>
      <c r="AK1684" s="5" t="s">
        <v>15246</v>
      </c>
    </row>
    <row r="1685" ht="15.75" customHeight="1">
      <c r="A1685" s="5" t="s">
        <v>15255</v>
      </c>
      <c r="B1685" s="5" t="s">
        <v>15256</v>
      </c>
      <c r="C1685" s="5" t="s">
        <v>14177</v>
      </c>
      <c r="D1685" s="6">
        <v>43303.0</v>
      </c>
      <c r="E1685" s="5">
        <v>416658.0</v>
      </c>
      <c r="F1685" s="5">
        <v>189390.0</v>
      </c>
      <c r="G1685" s="5" t="s">
        <v>327</v>
      </c>
      <c r="H1685" s="5" t="s">
        <v>459</v>
      </c>
      <c r="I1685" s="5" t="s">
        <v>15257</v>
      </c>
      <c r="J1685" s="5" t="s">
        <v>191</v>
      </c>
      <c r="K1685" s="5" t="s">
        <v>7143</v>
      </c>
      <c r="L1685" s="5" t="s">
        <v>15258</v>
      </c>
      <c r="M1685" s="5" t="s">
        <v>14180</v>
      </c>
      <c r="N1685" s="5" t="s">
        <v>52</v>
      </c>
      <c r="O1685" s="5">
        <v>8.0</v>
      </c>
      <c r="P1685" s="5" t="s">
        <v>15259</v>
      </c>
      <c r="Q1685" s="5" t="s">
        <v>15260</v>
      </c>
      <c r="R1685" s="5">
        <v>85.0</v>
      </c>
      <c r="S1685" s="5" t="s">
        <v>374</v>
      </c>
      <c r="T1685" s="5">
        <v>160.0</v>
      </c>
      <c r="U1685" s="5" t="s">
        <v>93</v>
      </c>
      <c r="V1685" s="5" t="s">
        <v>15261</v>
      </c>
      <c r="W1685" s="5" t="s">
        <v>52</v>
      </c>
      <c r="X1685" s="5" t="s">
        <v>52</v>
      </c>
      <c r="Y1685" s="5" t="s">
        <v>15262</v>
      </c>
      <c r="Z1685" s="5" t="s">
        <v>15263</v>
      </c>
      <c r="AA1685" s="5" t="s">
        <v>235</v>
      </c>
      <c r="AB1685" s="5" t="s">
        <v>52</v>
      </c>
      <c r="AC1685" s="5" t="s">
        <v>11980</v>
      </c>
      <c r="AD1685" s="5" t="s">
        <v>11981</v>
      </c>
      <c r="AE1685" s="5" t="s">
        <v>218</v>
      </c>
      <c r="AF1685" s="5" t="s">
        <v>52</v>
      </c>
      <c r="AG1685" s="5" t="s">
        <v>11982</v>
      </c>
      <c r="AH1685" s="5" t="s">
        <v>11983</v>
      </c>
      <c r="AI1685" s="5" t="s">
        <v>14012</v>
      </c>
      <c r="AJ1685" s="5" t="s">
        <v>14013</v>
      </c>
      <c r="AK1685" s="5" t="s">
        <v>300</v>
      </c>
    </row>
    <row r="1686" ht="15.75" customHeight="1">
      <c r="A1686" s="5" t="s">
        <v>15264</v>
      </c>
      <c r="B1686" s="5" t="s">
        <v>15265</v>
      </c>
      <c r="C1686" s="5" t="s">
        <v>14177</v>
      </c>
      <c r="D1686" s="6">
        <v>43303.0</v>
      </c>
      <c r="E1686" s="5">
        <v>465454.0</v>
      </c>
      <c r="F1686" s="5">
        <v>211570.0</v>
      </c>
      <c r="G1686" s="5" t="s">
        <v>327</v>
      </c>
      <c r="H1686" s="5" t="s">
        <v>459</v>
      </c>
      <c r="I1686" s="5" t="s">
        <v>15257</v>
      </c>
      <c r="J1686" s="5" t="s">
        <v>191</v>
      </c>
      <c r="K1686" s="5" t="s">
        <v>3796</v>
      </c>
      <c r="L1686" s="5" t="s">
        <v>15266</v>
      </c>
      <c r="M1686" s="5" t="s">
        <v>14180</v>
      </c>
      <c r="N1686" s="5" t="s">
        <v>52</v>
      </c>
      <c r="O1686" s="5">
        <v>9.0</v>
      </c>
      <c r="P1686" s="5" t="s">
        <v>15267</v>
      </c>
      <c r="Q1686" s="5" t="s">
        <v>15268</v>
      </c>
      <c r="R1686" s="5">
        <v>94.0</v>
      </c>
      <c r="S1686" s="5" t="s">
        <v>374</v>
      </c>
      <c r="T1686" s="5">
        <v>179.0</v>
      </c>
      <c r="U1686" s="5" t="s">
        <v>93</v>
      </c>
      <c r="V1686" s="5" t="s">
        <v>15269</v>
      </c>
      <c r="W1686" s="5" t="s">
        <v>52</v>
      </c>
      <c r="X1686" s="5" t="s">
        <v>52</v>
      </c>
      <c r="Y1686" s="5" t="s">
        <v>15262</v>
      </c>
      <c r="Z1686" s="5" t="s">
        <v>15270</v>
      </c>
      <c r="AA1686" s="5" t="s">
        <v>235</v>
      </c>
      <c r="AB1686" s="5" t="s">
        <v>52</v>
      </c>
      <c r="AC1686" s="5" t="s">
        <v>11980</v>
      </c>
      <c r="AD1686" s="5" t="s">
        <v>11981</v>
      </c>
      <c r="AE1686" s="5" t="s">
        <v>218</v>
      </c>
      <c r="AF1686" s="5" t="s">
        <v>52</v>
      </c>
      <c r="AG1686" s="5" t="s">
        <v>11982</v>
      </c>
      <c r="AH1686" s="5" t="s">
        <v>11983</v>
      </c>
      <c r="AI1686" s="5" t="s">
        <v>15265</v>
      </c>
      <c r="AJ1686" s="5" t="s">
        <v>15266</v>
      </c>
      <c r="AK1686" s="5" t="s">
        <v>300</v>
      </c>
    </row>
    <row r="1687" ht="15.75" customHeight="1">
      <c r="A1687" s="5" t="s">
        <v>15271</v>
      </c>
      <c r="B1687" s="5" t="s">
        <v>3483</v>
      </c>
      <c r="C1687" s="5" t="s">
        <v>3484</v>
      </c>
      <c r="D1687" s="6">
        <v>43302.0</v>
      </c>
      <c r="E1687" s="5">
        <v>229253.0</v>
      </c>
      <c r="F1687" s="5">
        <v>104206.0</v>
      </c>
      <c r="G1687" s="5" t="s">
        <v>1419</v>
      </c>
      <c r="H1687" s="5" t="s">
        <v>480</v>
      </c>
      <c r="I1687" s="5" t="s">
        <v>15272</v>
      </c>
      <c r="J1687" s="5" t="s">
        <v>256</v>
      </c>
      <c r="K1687" s="5" t="s">
        <v>4277</v>
      </c>
      <c r="L1687" s="5" t="s">
        <v>15273</v>
      </c>
      <c r="M1687" s="5" t="s">
        <v>3487</v>
      </c>
      <c r="N1687" s="5" t="s">
        <v>52</v>
      </c>
      <c r="O1687" s="5">
        <v>4.0</v>
      </c>
      <c r="P1687" s="5" t="s">
        <v>15274</v>
      </c>
      <c r="Q1687" s="5" t="s">
        <v>4280</v>
      </c>
      <c r="R1687" s="5">
        <v>334.0</v>
      </c>
      <c r="S1687" s="5" t="s">
        <v>1077</v>
      </c>
      <c r="T1687" s="5">
        <v>0.0</v>
      </c>
      <c r="U1687" s="5" t="s">
        <v>70</v>
      </c>
      <c r="V1687" s="5" t="s">
        <v>15275</v>
      </c>
      <c r="W1687" s="5" t="s">
        <v>52</v>
      </c>
      <c r="X1687" s="5" t="s">
        <v>52</v>
      </c>
      <c r="Y1687" s="5" t="s">
        <v>5467</v>
      </c>
      <c r="Z1687" s="5" t="s">
        <v>15276</v>
      </c>
      <c r="AA1687" s="5" t="s">
        <v>2743</v>
      </c>
      <c r="AB1687" s="5" t="s">
        <v>52</v>
      </c>
      <c r="AC1687" s="5" t="s">
        <v>5289</v>
      </c>
      <c r="AD1687" s="5" t="s">
        <v>5290</v>
      </c>
      <c r="AE1687" s="5" t="s">
        <v>5291</v>
      </c>
      <c r="AF1687" s="5" t="s">
        <v>52</v>
      </c>
      <c r="AG1687" s="5" t="s">
        <v>52</v>
      </c>
      <c r="AH1687" s="5" t="s">
        <v>52</v>
      </c>
      <c r="AI1687" s="5" t="s">
        <v>3483</v>
      </c>
      <c r="AJ1687" s="5" t="s">
        <v>15277</v>
      </c>
      <c r="AK1687" s="5" t="s">
        <v>3481</v>
      </c>
    </row>
    <row r="1688" ht="15.75" customHeight="1">
      <c r="A1688" s="5" t="s">
        <v>15278</v>
      </c>
      <c r="B1688" s="5" t="s">
        <v>15279</v>
      </c>
      <c r="C1688" s="5" t="s">
        <v>15280</v>
      </c>
      <c r="D1688" s="6">
        <v>43297.0</v>
      </c>
      <c r="E1688" s="5">
        <v>59112.0</v>
      </c>
      <c r="F1688" s="5">
        <v>26869.0</v>
      </c>
      <c r="G1688" s="5" t="s">
        <v>870</v>
      </c>
      <c r="H1688" s="5" t="s">
        <v>45</v>
      </c>
      <c r="I1688" s="5" t="s">
        <v>15281</v>
      </c>
      <c r="J1688" s="5" t="s">
        <v>872</v>
      </c>
      <c r="K1688" s="5" t="s">
        <v>744</v>
      </c>
      <c r="L1688" s="5" t="s">
        <v>15282</v>
      </c>
      <c r="M1688" s="5" t="s">
        <v>15283</v>
      </c>
      <c r="N1688" s="5" t="s">
        <v>52</v>
      </c>
      <c r="O1688" s="5">
        <v>1.0</v>
      </c>
      <c r="P1688" s="5" t="s">
        <v>15284</v>
      </c>
      <c r="Q1688" s="5" t="s">
        <v>52</v>
      </c>
      <c r="R1688" s="5">
        <v>35.0</v>
      </c>
      <c r="S1688" s="5" t="s">
        <v>115</v>
      </c>
      <c r="T1688" s="5">
        <v>0.0</v>
      </c>
      <c r="U1688" s="5" t="s">
        <v>70</v>
      </c>
      <c r="V1688" s="5" t="s">
        <v>15285</v>
      </c>
      <c r="W1688" s="5" t="s">
        <v>71</v>
      </c>
      <c r="X1688" s="5" t="s">
        <v>52</v>
      </c>
      <c r="Y1688" s="5" t="s">
        <v>15286</v>
      </c>
      <c r="Z1688" s="5" t="s">
        <v>15287</v>
      </c>
      <c r="AA1688" s="5" t="s">
        <v>200</v>
      </c>
      <c r="AB1688" s="5" t="s">
        <v>52</v>
      </c>
      <c r="AC1688" s="5" t="s">
        <v>398</v>
      </c>
      <c r="AD1688" s="5" t="s">
        <v>399</v>
      </c>
      <c r="AE1688" s="5" t="s">
        <v>400</v>
      </c>
      <c r="AF1688" s="5" t="s">
        <v>401</v>
      </c>
      <c r="AG1688" s="5">
        <v>23502.0</v>
      </c>
      <c r="AH1688" s="5" t="s">
        <v>402</v>
      </c>
      <c r="AI1688" s="5" t="s">
        <v>15288</v>
      </c>
      <c r="AJ1688" s="5" t="s">
        <v>15289</v>
      </c>
      <c r="AK1688" s="5" t="s">
        <v>15290</v>
      </c>
    </row>
    <row r="1689" ht="15.75" customHeight="1">
      <c r="A1689" s="5" t="s">
        <v>15291</v>
      </c>
      <c r="B1689" s="5" t="s">
        <v>13270</v>
      </c>
      <c r="C1689" s="5" t="s">
        <v>204</v>
      </c>
      <c r="D1689" s="6">
        <v>43296.0</v>
      </c>
      <c r="E1689" s="5">
        <v>48761.0</v>
      </c>
      <c r="F1689" s="5">
        <v>22164.0</v>
      </c>
      <c r="G1689" s="5" t="s">
        <v>226</v>
      </c>
      <c r="H1689" s="5" t="s">
        <v>205</v>
      </c>
      <c r="I1689" s="5" t="s">
        <v>15292</v>
      </c>
      <c r="J1689" s="5" t="s">
        <v>228</v>
      </c>
      <c r="K1689" s="5" t="s">
        <v>14543</v>
      </c>
      <c r="L1689" s="5" t="s">
        <v>14404</v>
      </c>
      <c r="M1689" s="5" t="s">
        <v>13905</v>
      </c>
      <c r="N1689" s="5" t="s">
        <v>13273</v>
      </c>
      <c r="O1689" s="5">
        <v>1.0</v>
      </c>
      <c r="P1689" s="5" t="s">
        <v>15293</v>
      </c>
      <c r="Q1689" s="5">
        <v>4510.0</v>
      </c>
      <c r="R1689" s="5">
        <v>2640.0</v>
      </c>
      <c r="S1689" s="5" t="s">
        <v>115</v>
      </c>
      <c r="T1689" s="5">
        <v>0.0</v>
      </c>
      <c r="U1689" s="5" t="s">
        <v>52</v>
      </c>
      <c r="V1689" s="5" t="s">
        <v>15294</v>
      </c>
      <c r="W1689" s="5" t="s">
        <v>52</v>
      </c>
      <c r="X1689" s="5" t="s">
        <v>52</v>
      </c>
      <c r="Y1689" s="5" t="s">
        <v>15295</v>
      </c>
      <c r="Z1689" s="5" t="s">
        <v>15296</v>
      </c>
      <c r="AA1689" s="5" t="s">
        <v>180</v>
      </c>
      <c r="AB1689" s="5" t="s">
        <v>52</v>
      </c>
      <c r="AC1689" s="5" t="s">
        <v>181</v>
      </c>
      <c r="AD1689" s="5" t="s">
        <v>182</v>
      </c>
      <c r="AE1689" s="5" t="s">
        <v>183</v>
      </c>
      <c r="AF1689" s="5" t="s">
        <v>52</v>
      </c>
      <c r="AG1689" s="5" t="s">
        <v>52</v>
      </c>
      <c r="AH1689" s="5" t="s">
        <v>184</v>
      </c>
      <c r="AI1689" s="5" t="s">
        <v>13270</v>
      </c>
      <c r="AJ1689" s="5" t="s">
        <v>14404</v>
      </c>
      <c r="AK1689" s="5" t="s">
        <v>9795</v>
      </c>
    </row>
    <row r="1690" ht="15.75" customHeight="1">
      <c r="A1690" s="5" t="s">
        <v>15297</v>
      </c>
      <c r="B1690" s="5" t="s">
        <v>13270</v>
      </c>
      <c r="C1690" s="5" t="s">
        <v>204</v>
      </c>
      <c r="D1690" s="6">
        <v>43296.0</v>
      </c>
      <c r="E1690" s="5">
        <v>99475.0</v>
      </c>
      <c r="F1690" s="5">
        <v>45216.0</v>
      </c>
      <c r="G1690" s="5" t="s">
        <v>226</v>
      </c>
      <c r="H1690" s="5" t="s">
        <v>205</v>
      </c>
      <c r="I1690" s="5" t="s">
        <v>15292</v>
      </c>
      <c r="J1690" s="5" t="s">
        <v>228</v>
      </c>
      <c r="K1690" s="5" t="s">
        <v>15298</v>
      </c>
      <c r="L1690" s="5" t="s">
        <v>14404</v>
      </c>
      <c r="M1690" s="5" t="s">
        <v>13905</v>
      </c>
      <c r="N1690" s="5" t="s">
        <v>13273</v>
      </c>
      <c r="O1690" s="5">
        <v>2.0</v>
      </c>
      <c r="P1690" s="5" t="s">
        <v>15299</v>
      </c>
      <c r="Q1690" s="5" t="s">
        <v>2195</v>
      </c>
      <c r="R1690" s="5">
        <v>5808.0</v>
      </c>
      <c r="S1690" s="5" t="s">
        <v>115</v>
      </c>
      <c r="T1690" s="5">
        <v>0.0</v>
      </c>
      <c r="U1690" s="5" t="s">
        <v>52</v>
      </c>
      <c r="V1690" s="5" t="s">
        <v>15300</v>
      </c>
      <c r="W1690" s="5" t="s">
        <v>52</v>
      </c>
      <c r="X1690" s="5" t="s">
        <v>52</v>
      </c>
      <c r="Y1690" s="5" t="s">
        <v>15295</v>
      </c>
      <c r="Z1690" s="5" t="s">
        <v>15301</v>
      </c>
      <c r="AA1690" s="5" t="s">
        <v>180</v>
      </c>
      <c r="AB1690" s="5" t="s">
        <v>52</v>
      </c>
      <c r="AC1690" s="5" t="s">
        <v>181</v>
      </c>
      <c r="AD1690" s="5" t="s">
        <v>182</v>
      </c>
      <c r="AE1690" s="5" t="s">
        <v>183</v>
      </c>
      <c r="AF1690" s="5" t="s">
        <v>52</v>
      </c>
      <c r="AG1690" s="5" t="s">
        <v>52</v>
      </c>
      <c r="AH1690" s="5" t="s">
        <v>184</v>
      </c>
      <c r="AI1690" s="5" t="s">
        <v>13270</v>
      </c>
      <c r="AJ1690" s="5" t="s">
        <v>14404</v>
      </c>
      <c r="AK1690" s="5" t="s">
        <v>9795</v>
      </c>
    </row>
    <row r="1691" ht="15.75" customHeight="1">
      <c r="A1691" s="5" t="s">
        <v>15302</v>
      </c>
      <c r="B1691" s="5" t="s">
        <v>15303</v>
      </c>
      <c r="C1691" s="5" t="s">
        <v>15304</v>
      </c>
      <c r="D1691" s="6">
        <v>43296.0</v>
      </c>
      <c r="E1691" s="5">
        <v>45408.0</v>
      </c>
      <c r="F1691" s="5">
        <v>20640.0</v>
      </c>
      <c r="G1691" s="5" t="s">
        <v>422</v>
      </c>
      <c r="H1691" s="5" t="s">
        <v>45</v>
      </c>
      <c r="I1691" s="5" t="s">
        <v>12223</v>
      </c>
      <c r="J1691" s="5" t="s">
        <v>424</v>
      </c>
      <c r="K1691" s="5" t="s">
        <v>15305</v>
      </c>
      <c r="L1691" s="5" t="s">
        <v>15306</v>
      </c>
      <c r="M1691" s="5" t="s">
        <v>15307</v>
      </c>
      <c r="N1691" s="5">
        <v>7080.0</v>
      </c>
      <c r="O1691" s="5">
        <v>1.0</v>
      </c>
      <c r="P1691" s="5" t="s">
        <v>15308</v>
      </c>
      <c r="Q1691" s="5">
        <v>2210.0</v>
      </c>
      <c r="R1691" s="5">
        <v>7.0</v>
      </c>
      <c r="S1691" s="5" t="s">
        <v>53</v>
      </c>
      <c r="T1691" s="5">
        <v>0.0</v>
      </c>
      <c r="U1691" s="5" t="s">
        <v>52</v>
      </c>
      <c r="V1691" s="5" t="s">
        <v>15309</v>
      </c>
      <c r="W1691" s="5" t="s">
        <v>71</v>
      </c>
      <c r="X1691" s="5" t="s">
        <v>52</v>
      </c>
      <c r="Y1691" s="5" t="s">
        <v>15310</v>
      </c>
      <c r="Z1691" s="5" t="s">
        <v>15311</v>
      </c>
      <c r="AA1691" s="5" t="s">
        <v>260</v>
      </c>
      <c r="AB1691" s="5" t="s">
        <v>283</v>
      </c>
      <c r="AC1691" s="5" t="s">
        <v>216</v>
      </c>
      <c r="AD1691" s="5" t="s">
        <v>217</v>
      </c>
      <c r="AE1691" s="5" t="s">
        <v>218</v>
      </c>
      <c r="AF1691" s="5" t="s">
        <v>52</v>
      </c>
      <c r="AG1691" s="5" t="s">
        <v>52</v>
      </c>
      <c r="AH1691" s="5" t="s">
        <v>52</v>
      </c>
      <c r="AI1691" s="5" t="s">
        <v>15303</v>
      </c>
      <c r="AJ1691" s="5" t="s">
        <v>15306</v>
      </c>
      <c r="AK1691" s="5" t="s">
        <v>928</v>
      </c>
    </row>
    <row r="1692" ht="15.75" customHeight="1">
      <c r="A1692" s="5" t="s">
        <v>15312</v>
      </c>
      <c r="B1692" s="5" t="s">
        <v>15117</v>
      </c>
      <c r="C1692" s="5" t="s">
        <v>15048</v>
      </c>
      <c r="D1692" s="6">
        <v>43294.0</v>
      </c>
      <c r="E1692" s="5">
        <v>40268.0</v>
      </c>
      <c r="F1692" s="5">
        <v>18304.0</v>
      </c>
      <c r="G1692" s="5" t="s">
        <v>3935</v>
      </c>
      <c r="H1692" s="5" t="s">
        <v>290</v>
      </c>
      <c r="I1692" s="5" t="s">
        <v>15118</v>
      </c>
      <c r="J1692" s="5" t="s">
        <v>872</v>
      </c>
      <c r="K1692" s="5" t="s">
        <v>15313</v>
      </c>
      <c r="L1692" s="5" t="s">
        <v>15314</v>
      </c>
      <c r="M1692" s="5" t="s">
        <v>15052</v>
      </c>
      <c r="N1692" s="5">
        <v>80020.0</v>
      </c>
      <c r="O1692" s="5">
        <v>2.0</v>
      </c>
      <c r="P1692" s="5" t="s">
        <v>15315</v>
      </c>
      <c r="Q1692" s="5" t="s">
        <v>15074</v>
      </c>
      <c r="R1692" s="5">
        <v>8782.0</v>
      </c>
      <c r="S1692" s="5" t="s">
        <v>374</v>
      </c>
      <c r="T1692" s="5">
        <v>90.0</v>
      </c>
      <c r="U1692" s="5" t="s">
        <v>70</v>
      </c>
      <c r="V1692" s="5" t="s">
        <v>15316</v>
      </c>
      <c r="W1692" s="5" t="s">
        <v>52</v>
      </c>
      <c r="X1692" s="5" t="s">
        <v>52</v>
      </c>
      <c r="Y1692" s="5" t="s">
        <v>15317</v>
      </c>
      <c r="Z1692" s="5" t="s">
        <v>15318</v>
      </c>
      <c r="AA1692" s="5" t="s">
        <v>260</v>
      </c>
      <c r="AB1692" s="5" t="s">
        <v>52</v>
      </c>
      <c r="AC1692" s="5" t="s">
        <v>72</v>
      </c>
      <c r="AD1692" s="5" t="s">
        <v>73</v>
      </c>
      <c r="AE1692" s="5" t="s">
        <v>74</v>
      </c>
      <c r="AF1692" s="5" t="s">
        <v>75</v>
      </c>
      <c r="AG1692" s="5" t="s">
        <v>76</v>
      </c>
      <c r="AH1692" s="5" t="s">
        <v>77</v>
      </c>
      <c r="AI1692" s="5" t="s">
        <v>15056</v>
      </c>
      <c r="AJ1692" s="5" t="s">
        <v>15057</v>
      </c>
      <c r="AK1692" s="5" t="s">
        <v>4766</v>
      </c>
    </row>
    <row r="1693" ht="15.75" customHeight="1">
      <c r="A1693" s="5" t="s">
        <v>15319</v>
      </c>
      <c r="B1693" s="5" t="s">
        <v>12733</v>
      </c>
      <c r="C1693" s="5" t="s">
        <v>15320</v>
      </c>
      <c r="D1693" s="6">
        <v>43293.0</v>
      </c>
      <c r="E1693" s="5">
        <v>170590.0</v>
      </c>
      <c r="F1693" s="5">
        <v>77541.0</v>
      </c>
      <c r="G1693" s="5" t="s">
        <v>1419</v>
      </c>
      <c r="H1693" s="5" t="s">
        <v>480</v>
      </c>
      <c r="I1693" s="5" t="s">
        <v>15321</v>
      </c>
      <c r="J1693" s="5" t="s">
        <v>256</v>
      </c>
      <c r="K1693" s="5" t="s">
        <v>4021</v>
      </c>
      <c r="L1693" s="5" t="s">
        <v>15322</v>
      </c>
      <c r="M1693" s="5" t="s">
        <v>15323</v>
      </c>
      <c r="N1693" s="5" t="s">
        <v>52</v>
      </c>
      <c r="O1693" s="5">
        <v>3.0</v>
      </c>
      <c r="P1693" s="5" t="s">
        <v>15324</v>
      </c>
      <c r="Q1693" s="5" t="s">
        <v>3360</v>
      </c>
      <c r="R1693" s="5">
        <v>289.0</v>
      </c>
      <c r="S1693" s="5" t="s">
        <v>1077</v>
      </c>
      <c r="T1693" s="5">
        <v>0.0</v>
      </c>
      <c r="U1693" s="5" t="s">
        <v>70</v>
      </c>
      <c r="V1693" s="5" t="s">
        <v>15325</v>
      </c>
      <c r="W1693" s="5" t="s">
        <v>52</v>
      </c>
      <c r="X1693" s="5" t="s">
        <v>52</v>
      </c>
      <c r="Y1693" s="5" t="s">
        <v>11470</v>
      </c>
      <c r="Z1693" s="5" t="s">
        <v>15326</v>
      </c>
      <c r="AA1693" s="5" t="s">
        <v>2743</v>
      </c>
      <c r="AB1693" s="5" t="s">
        <v>52</v>
      </c>
      <c r="AC1693" s="5" t="s">
        <v>5289</v>
      </c>
      <c r="AD1693" s="5" t="s">
        <v>5290</v>
      </c>
      <c r="AE1693" s="5" t="s">
        <v>5291</v>
      </c>
      <c r="AF1693" s="5" t="s">
        <v>52</v>
      </c>
      <c r="AG1693" s="5" t="s">
        <v>52</v>
      </c>
      <c r="AH1693" s="5" t="s">
        <v>52</v>
      </c>
      <c r="AI1693" s="5" t="s">
        <v>12733</v>
      </c>
      <c r="AJ1693" s="5" t="s">
        <v>15327</v>
      </c>
      <c r="AK1693" s="5" t="s">
        <v>15328</v>
      </c>
    </row>
    <row r="1694" ht="15.75" customHeight="1">
      <c r="A1694" s="5" t="s">
        <v>15329</v>
      </c>
      <c r="B1694" s="5" t="s">
        <v>15330</v>
      </c>
      <c r="C1694" s="5" t="s">
        <v>9376</v>
      </c>
      <c r="D1694" s="6">
        <v>43292.0</v>
      </c>
      <c r="E1694" s="5">
        <v>261560.0</v>
      </c>
      <c r="F1694" s="5">
        <v>118891.0</v>
      </c>
      <c r="G1694" s="5" t="s">
        <v>963</v>
      </c>
      <c r="H1694" s="5" t="s">
        <v>171</v>
      </c>
      <c r="I1694" s="5" t="s">
        <v>15331</v>
      </c>
      <c r="J1694" s="5" t="s">
        <v>965</v>
      </c>
      <c r="K1694" s="5" t="s">
        <v>15332</v>
      </c>
      <c r="L1694" s="5" t="s">
        <v>15333</v>
      </c>
      <c r="M1694" s="5" t="s">
        <v>15334</v>
      </c>
      <c r="N1694" s="5">
        <v>30092.0</v>
      </c>
      <c r="O1694" s="5">
        <v>6.0</v>
      </c>
      <c r="P1694" s="5" t="s">
        <v>15335</v>
      </c>
      <c r="Q1694" s="5" t="s">
        <v>15336</v>
      </c>
      <c r="R1694" s="5">
        <v>180.0</v>
      </c>
      <c r="S1694" s="5" t="s">
        <v>196</v>
      </c>
      <c r="T1694" s="5">
        <v>175.0</v>
      </c>
      <c r="U1694" s="5" t="s">
        <v>70</v>
      </c>
      <c r="V1694" s="5" t="s">
        <v>15337</v>
      </c>
      <c r="W1694" s="5" t="s">
        <v>71</v>
      </c>
      <c r="X1694" s="5" t="s">
        <v>52</v>
      </c>
      <c r="Y1694" s="5" t="s">
        <v>5377</v>
      </c>
      <c r="Z1694" s="5" t="s">
        <v>15338</v>
      </c>
      <c r="AA1694" s="5" t="s">
        <v>260</v>
      </c>
      <c r="AB1694" s="5" t="s">
        <v>283</v>
      </c>
      <c r="AC1694" s="5" t="s">
        <v>4510</v>
      </c>
      <c r="AD1694" s="5" t="s">
        <v>4511</v>
      </c>
      <c r="AE1694" s="5" t="s">
        <v>3481</v>
      </c>
      <c r="AF1694" s="5" t="s">
        <v>3425</v>
      </c>
      <c r="AG1694" s="5" t="s">
        <v>4512</v>
      </c>
      <c r="AH1694" s="5" t="s">
        <v>4513</v>
      </c>
      <c r="AI1694" s="5" t="s">
        <v>15330</v>
      </c>
      <c r="AJ1694" s="5" t="s">
        <v>15333</v>
      </c>
      <c r="AK1694" s="5" t="s">
        <v>3065</v>
      </c>
    </row>
    <row r="1695" ht="15.75" customHeight="1">
      <c r="A1695" s="5" t="s">
        <v>15329</v>
      </c>
      <c r="B1695" s="5" t="s">
        <v>15339</v>
      </c>
      <c r="C1695" s="5" t="s">
        <v>15340</v>
      </c>
      <c r="D1695" s="6">
        <v>43292.0</v>
      </c>
      <c r="E1695" s="5">
        <v>261560.0</v>
      </c>
      <c r="F1695" s="5">
        <v>118891.0</v>
      </c>
      <c r="G1695" s="5" t="s">
        <v>963</v>
      </c>
      <c r="H1695" s="5" t="s">
        <v>171</v>
      </c>
      <c r="I1695" s="5" t="s">
        <v>15331</v>
      </c>
      <c r="J1695" s="5" t="s">
        <v>965</v>
      </c>
      <c r="K1695" s="5" t="s">
        <v>15332</v>
      </c>
      <c r="L1695" s="5" t="s">
        <v>15341</v>
      </c>
      <c r="M1695" s="5" t="s">
        <v>15342</v>
      </c>
      <c r="N1695" s="5">
        <v>30305.0</v>
      </c>
      <c r="O1695" s="5">
        <v>6.0</v>
      </c>
      <c r="P1695" s="5" t="s">
        <v>15335</v>
      </c>
      <c r="Q1695" s="5" t="s">
        <v>15336</v>
      </c>
      <c r="R1695" s="5">
        <v>180.0</v>
      </c>
      <c r="S1695" s="5" t="s">
        <v>196</v>
      </c>
      <c r="T1695" s="5">
        <v>175.0</v>
      </c>
      <c r="U1695" s="5" t="s">
        <v>70</v>
      </c>
      <c r="V1695" s="5" t="s">
        <v>15343</v>
      </c>
      <c r="W1695" s="5" t="s">
        <v>55</v>
      </c>
      <c r="X1695" s="5" t="s">
        <v>15337</v>
      </c>
      <c r="Y1695" s="5" t="s">
        <v>5377</v>
      </c>
      <c r="Z1695" s="5" t="s">
        <v>15338</v>
      </c>
      <c r="AA1695" s="5" t="s">
        <v>260</v>
      </c>
      <c r="AB1695" s="5" t="s">
        <v>52</v>
      </c>
      <c r="AC1695" s="5" t="s">
        <v>4510</v>
      </c>
      <c r="AD1695" s="5" t="s">
        <v>4511</v>
      </c>
      <c r="AE1695" s="5" t="s">
        <v>3481</v>
      </c>
      <c r="AF1695" s="5" t="s">
        <v>3425</v>
      </c>
      <c r="AG1695" s="5" t="s">
        <v>4512</v>
      </c>
      <c r="AH1695" s="5" t="s">
        <v>4513</v>
      </c>
      <c r="AI1695" s="5" t="s">
        <v>15344</v>
      </c>
      <c r="AJ1695" s="5" t="s">
        <v>15345</v>
      </c>
      <c r="AK1695" s="5" t="s">
        <v>3065</v>
      </c>
    </row>
    <row r="1696" ht="15.75" customHeight="1">
      <c r="A1696" s="5" t="s">
        <v>15346</v>
      </c>
      <c r="B1696" s="5" t="s">
        <v>15347</v>
      </c>
      <c r="C1696" s="5" t="s">
        <v>15348</v>
      </c>
      <c r="D1696" s="6">
        <v>43291.0</v>
      </c>
      <c r="E1696" s="5">
        <v>13308.0</v>
      </c>
      <c r="F1696" s="5">
        <v>6049.0</v>
      </c>
      <c r="G1696" s="5" t="s">
        <v>963</v>
      </c>
      <c r="H1696" s="5" t="s">
        <v>45</v>
      </c>
      <c r="I1696" s="5" t="s">
        <v>3751</v>
      </c>
      <c r="J1696" s="5" t="s">
        <v>965</v>
      </c>
      <c r="K1696" s="5" t="s">
        <v>15349</v>
      </c>
      <c r="L1696" s="5" t="s">
        <v>15350</v>
      </c>
      <c r="M1696" s="5" t="s">
        <v>15351</v>
      </c>
      <c r="N1696" s="5">
        <v>7407.0</v>
      </c>
      <c r="O1696" s="5">
        <v>1.0</v>
      </c>
      <c r="P1696" s="5" t="s">
        <v>15352</v>
      </c>
      <c r="Q1696" s="5" t="s">
        <v>91</v>
      </c>
      <c r="R1696" s="5">
        <v>112.0</v>
      </c>
      <c r="S1696" s="5" t="s">
        <v>69</v>
      </c>
      <c r="T1696" s="5">
        <v>0.0</v>
      </c>
      <c r="U1696" s="5" t="s">
        <v>70</v>
      </c>
      <c r="V1696" s="5" t="s">
        <v>15353</v>
      </c>
      <c r="W1696" s="5" t="s">
        <v>71</v>
      </c>
      <c r="X1696" s="5" t="s">
        <v>52</v>
      </c>
      <c r="Y1696" s="5" t="s">
        <v>4138</v>
      </c>
      <c r="Z1696" s="5" t="s">
        <v>15354</v>
      </c>
      <c r="AA1696" s="5" t="s">
        <v>1553</v>
      </c>
      <c r="AB1696" s="5" t="s">
        <v>52</v>
      </c>
      <c r="AC1696" s="5" t="s">
        <v>5289</v>
      </c>
      <c r="AD1696" s="5" t="s">
        <v>5290</v>
      </c>
      <c r="AE1696" s="5" t="s">
        <v>5291</v>
      </c>
      <c r="AF1696" s="5" t="s">
        <v>52</v>
      </c>
      <c r="AG1696" s="5" t="s">
        <v>52</v>
      </c>
      <c r="AH1696" s="5" t="s">
        <v>52</v>
      </c>
      <c r="AI1696" s="5" t="s">
        <v>15347</v>
      </c>
      <c r="AJ1696" s="5" t="s">
        <v>15355</v>
      </c>
      <c r="AK1696" s="5" t="s">
        <v>3065</v>
      </c>
    </row>
    <row r="1697" ht="15.75" customHeight="1">
      <c r="A1697" s="5" t="s">
        <v>15356</v>
      </c>
      <c r="B1697" s="5" t="s">
        <v>13270</v>
      </c>
      <c r="C1697" s="5" t="s">
        <v>204</v>
      </c>
      <c r="D1697" s="6">
        <v>43291.0</v>
      </c>
      <c r="E1697" s="5">
        <v>196891.0</v>
      </c>
      <c r="F1697" s="5">
        <v>89496.0</v>
      </c>
      <c r="G1697" s="5" t="s">
        <v>226</v>
      </c>
      <c r="H1697" s="5" t="s">
        <v>205</v>
      </c>
      <c r="I1697" s="5" t="s">
        <v>12650</v>
      </c>
      <c r="J1697" s="5" t="s">
        <v>228</v>
      </c>
      <c r="K1697" s="5" t="s">
        <v>15357</v>
      </c>
      <c r="L1697" s="5" t="s">
        <v>14404</v>
      </c>
      <c r="M1697" s="5" t="s">
        <v>13905</v>
      </c>
      <c r="N1697" s="5" t="s">
        <v>13273</v>
      </c>
      <c r="O1697" s="5">
        <v>4.0</v>
      </c>
      <c r="P1697" s="5" t="s">
        <v>15358</v>
      </c>
      <c r="Q1697" s="5" t="s">
        <v>691</v>
      </c>
      <c r="R1697" s="5">
        <v>11238.0</v>
      </c>
      <c r="S1697" s="5" t="s">
        <v>115</v>
      </c>
      <c r="T1697" s="5">
        <v>0.0</v>
      </c>
      <c r="U1697" s="5" t="s">
        <v>52</v>
      </c>
      <c r="V1697" s="5" t="s">
        <v>15359</v>
      </c>
      <c r="W1697" s="5" t="s">
        <v>52</v>
      </c>
      <c r="X1697" s="5" t="s">
        <v>52</v>
      </c>
      <c r="Y1697" s="5" t="s">
        <v>15360</v>
      </c>
      <c r="Z1697" s="5" t="s">
        <v>15361</v>
      </c>
      <c r="AA1697" s="5" t="s">
        <v>235</v>
      </c>
      <c r="AB1697" s="5" t="s">
        <v>52</v>
      </c>
      <c r="AC1697" s="5" t="s">
        <v>181</v>
      </c>
      <c r="AD1697" s="5" t="s">
        <v>182</v>
      </c>
      <c r="AE1697" s="5" t="s">
        <v>183</v>
      </c>
      <c r="AF1697" s="5" t="s">
        <v>52</v>
      </c>
      <c r="AG1697" s="5" t="s">
        <v>52</v>
      </c>
      <c r="AH1697" s="5" t="s">
        <v>184</v>
      </c>
      <c r="AI1697" s="5" t="s">
        <v>13270</v>
      </c>
      <c r="AJ1697" s="5" t="s">
        <v>14404</v>
      </c>
      <c r="AK1697" s="5" t="s">
        <v>9795</v>
      </c>
    </row>
    <row r="1698" ht="15.75" customHeight="1">
      <c r="A1698" s="5" t="s">
        <v>15362</v>
      </c>
      <c r="B1698" s="5" t="s">
        <v>13479</v>
      </c>
      <c r="C1698" s="5" t="s">
        <v>15363</v>
      </c>
      <c r="D1698" s="6">
        <v>43290.0</v>
      </c>
      <c r="E1698" s="5">
        <v>11015.0</v>
      </c>
      <c r="F1698" s="5">
        <v>5007.0</v>
      </c>
      <c r="G1698" s="5" t="s">
        <v>2212</v>
      </c>
      <c r="H1698" s="5" t="s">
        <v>189</v>
      </c>
      <c r="I1698" s="5" t="s">
        <v>15364</v>
      </c>
      <c r="J1698" s="5" t="s">
        <v>2214</v>
      </c>
      <c r="K1698" s="5" t="s">
        <v>173</v>
      </c>
      <c r="L1698" s="5" t="s">
        <v>15365</v>
      </c>
      <c r="M1698" s="5" t="s">
        <v>15366</v>
      </c>
      <c r="N1698" s="5" t="s">
        <v>52</v>
      </c>
      <c r="O1698" s="5">
        <v>1.0</v>
      </c>
      <c r="P1698" s="5" t="s">
        <v>15367</v>
      </c>
      <c r="Q1698" s="5">
        <v>2200.0</v>
      </c>
      <c r="R1698" s="5">
        <v>8.0</v>
      </c>
      <c r="S1698" s="5" t="s">
        <v>115</v>
      </c>
      <c r="T1698" s="5">
        <v>0.0</v>
      </c>
      <c r="U1698" s="5" t="s">
        <v>52</v>
      </c>
      <c r="V1698" s="5" t="s">
        <v>15368</v>
      </c>
      <c r="W1698" s="5" t="s">
        <v>52</v>
      </c>
      <c r="X1698" s="5" t="s">
        <v>52</v>
      </c>
      <c r="Y1698" s="5" t="s">
        <v>15369</v>
      </c>
      <c r="Z1698" s="5" t="s">
        <v>15370</v>
      </c>
      <c r="AA1698" s="5" t="s">
        <v>235</v>
      </c>
      <c r="AB1698" s="5" t="s">
        <v>52</v>
      </c>
      <c r="AC1698" s="5" t="s">
        <v>181</v>
      </c>
      <c r="AD1698" s="5" t="s">
        <v>182</v>
      </c>
      <c r="AE1698" s="5" t="s">
        <v>183</v>
      </c>
      <c r="AF1698" s="5" t="s">
        <v>52</v>
      </c>
      <c r="AG1698" s="5" t="s">
        <v>52</v>
      </c>
      <c r="AH1698" s="5" t="s">
        <v>184</v>
      </c>
      <c r="AI1698" s="5" t="s">
        <v>13479</v>
      </c>
      <c r="AJ1698" s="5" t="s">
        <v>15365</v>
      </c>
      <c r="AK1698" s="5" t="s">
        <v>13487</v>
      </c>
    </row>
    <row r="1699" ht="15.75" customHeight="1">
      <c r="A1699" s="5" t="s">
        <v>15371</v>
      </c>
      <c r="B1699" s="5" t="s">
        <v>15372</v>
      </c>
      <c r="C1699" s="5" t="s">
        <v>14003</v>
      </c>
      <c r="D1699" s="6">
        <v>43287.0</v>
      </c>
      <c r="E1699" s="5">
        <v>270006.0</v>
      </c>
      <c r="F1699" s="5">
        <v>122730.0</v>
      </c>
      <c r="G1699" s="5" t="s">
        <v>327</v>
      </c>
      <c r="H1699" s="5" t="s">
        <v>459</v>
      </c>
      <c r="I1699" s="5" t="s">
        <v>8820</v>
      </c>
      <c r="J1699" s="5" t="s">
        <v>191</v>
      </c>
      <c r="K1699" s="5" t="s">
        <v>1086</v>
      </c>
      <c r="L1699" s="5" t="s">
        <v>15373</v>
      </c>
      <c r="M1699" s="5" t="s">
        <v>14006</v>
      </c>
      <c r="N1699" s="5" t="s">
        <v>52</v>
      </c>
      <c r="O1699" s="5">
        <v>5.0</v>
      </c>
      <c r="P1699" s="5" t="s">
        <v>15374</v>
      </c>
      <c r="Q1699" s="5" t="s">
        <v>508</v>
      </c>
      <c r="R1699" s="5">
        <v>73.0</v>
      </c>
      <c r="S1699" s="5" t="s">
        <v>374</v>
      </c>
      <c r="T1699" s="5">
        <v>98.0</v>
      </c>
      <c r="U1699" s="5" t="s">
        <v>93</v>
      </c>
      <c r="V1699" s="5" t="s">
        <v>15375</v>
      </c>
      <c r="W1699" s="5" t="s">
        <v>52</v>
      </c>
      <c r="X1699" s="5" t="s">
        <v>52</v>
      </c>
      <c r="Y1699" s="5" t="s">
        <v>15376</v>
      </c>
      <c r="Z1699" s="5" t="s">
        <v>15377</v>
      </c>
      <c r="AA1699" s="5" t="s">
        <v>200</v>
      </c>
      <c r="AB1699" s="5" t="s">
        <v>52</v>
      </c>
      <c r="AC1699" s="5" t="s">
        <v>11980</v>
      </c>
      <c r="AD1699" s="5" t="s">
        <v>11981</v>
      </c>
      <c r="AE1699" s="5" t="s">
        <v>218</v>
      </c>
      <c r="AF1699" s="5" t="s">
        <v>52</v>
      </c>
      <c r="AG1699" s="5" t="s">
        <v>11982</v>
      </c>
      <c r="AH1699" s="5" t="s">
        <v>11983</v>
      </c>
      <c r="AI1699" s="5" t="s">
        <v>15372</v>
      </c>
      <c r="AJ1699" s="5" t="s">
        <v>15373</v>
      </c>
      <c r="AK1699" s="5" t="s">
        <v>300</v>
      </c>
    </row>
    <row r="1700" ht="15.75" customHeight="1">
      <c r="A1700" s="5" t="s">
        <v>15378</v>
      </c>
      <c r="B1700" s="5" t="s">
        <v>15379</v>
      </c>
      <c r="C1700" s="5" t="s">
        <v>14177</v>
      </c>
      <c r="D1700" s="6">
        <v>43287.0</v>
      </c>
      <c r="E1700" s="5">
        <v>158906.0</v>
      </c>
      <c r="F1700" s="5">
        <v>72230.0</v>
      </c>
      <c r="G1700" s="5" t="s">
        <v>327</v>
      </c>
      <c r="H1700" s="5" t="s">
        <v>459</v>
      </c>
      <c r="I1700" s="5" t="s">
        <v>8820</v>
      </c>
      <c r="J1700" s="5" t="s">
        <v>191</v>
      </c>
      <c r="K1700" s="5" t="s">
        <v>1086</v>
      </c>
      <c r="L1700" s="5" t="s">
        <v>15380</v>
      </c>
      <c r="M1700" s="5" t="s">
        <v>14180</v>
      </c>
      <c r="N1700" s="5" t="s">
        <v>52</v>
      </c>
      <c r="O1700" s="5">
        <v>3.0</v>
      </c>
      <c r="P1700" s="5" t="s">
        <v>15381</v>
      </c>
      <c r="Q1700" s="5" t="s">
        <v>15382</v>
      </c>
      <c r="R1700" s="5">
        <v>28.0</v>
      </c>
      <c r="S1700" s="5" t="s">
        <v>374</v>
      </c>
      <c r="T1700" s="5">
        <v>60.0</v>
      </c>
      <c r="U1700" s="5" t="s">
        <v>93</v>
      </c>
      <c r="V1700" s="5" t="s">
        <v>15383</v>
      </c>
      <c r="W1700" s="5" t="s">
        <v>52</v>
      </c>
      <c r="X1700" s="5" t="s">
        <v>52</v>
      </c>
      <c r="Y1700" s="5" t="s">
        <v>15376</v>
      </c>
      <c r="Z1700" s="5" t="s">
        <v>15384</v>
      </c>
      <c r="AA1700" s="5" t="s">
        <v>200</v>
      </c>
      <c r="AB1700" s="5" t="s">
        <v>52</v>
      </c>
      <c r="AC1700" s="5" t="s">
        <v>11980</v>
      </c>
      <c r="AD1700" s="5" t="s">
        <v>11981</v>
      </c>
      <c r="AE1700" s="5" t="s">
        <v>218</v>
      </c>
      <c r="AF1700" s="5" t="s">
        <v>52</v>
      </c>
      <c r="AG1700" s="5" t="s">
        <v>11982</v>
      </c>
      <c r="AH1700" s="5" t="s">
        <v>11983</v>
      </c>
      <c r="AI1700" s="5" t="s">
        <v>14012</v>
      </c>
      <c r="AJ1700" s="5" t="s">
        <v>14013</v>
      </c>
      <c r="AK1700" s="5" t="s">
        <v>300</v>
      </c>
    </row>
    <row r="1701" ht="15.75" customHeight="1">
      <c r="A1701" s="5" t="s">
        <v>15385</v>
      </c>
      <c r="B1701" s="5" t="s">
        <v>15256</v>
      </c>
      <c r="C1701" s="5" t="s">
        <v>14177</v>
      </c>
      <c r="D1701" s="6">
        <v>43287.0</v>
      </c>
      <c r="E1701" s="5">
        <v>100474.0</v>
      </c>
      <c r="F1701" s="5">
        <v>45670.0</v>
      </c>
      <c r="G1701" s="5" t="s">
        <v>327</v>
      </c>
      <c r="H1701" s="5" t="s">
        <v>459</v>
      </c>
      <c r="I1701" s="5" t="s">
        <v>8820</v>
      </c>
      <c r="J1701" s="5" t="s">
        <v>191</v>
      </c>
      <c r="K1701" s="5" t="s">
        <v>1031</v>
      </c>
      <c r="L1701" s="5" t="s">
        <v>15258</v>
      </c>
      <c r="M1701" s="5" t="s">
        <v>14180</v>
      </c>
      <c r="N1701" s="5" t="s">
        <v>52</v>
      </c>
      <c r="O1701" s="5">
        <v>2.0</v>
      </c>
      <c r="P1701" s="5" t="s">
        <v>15386</v>
      </c>
      <c r="Q1701" s="5" t="s">
        <v>2195</v>
      </c>
      <c r="R1701" s="5">
        <v>18.0</v>
      </c>
      <c r="S1701" s="5" t="s">
        <v>374</v>
      </c>
      <c r="T1701" s="5">
        <v>39.0</v>
      </c>
      <c r="U1701" s="5" t="s">
        <v>93</v>
      </c>
      <c r="V1701" s="5" t="s">
        <v>15387</v>
      </c>
      <c r="W1701" s="5" t="s">
        <v>52</v>
      </c>
      <c r="X1701" s="5" t="s">
        <v>52</v>
      </c>
      <c r="Y1701" s="5" t="s">
        <v>15376</v>
      </c>
      <c r="Z1701" s="5" t="s">
        <v>15388</v>
      </c>
      <c r="AA1701" s="5" t="s">
        <v>200</v>
      </c>
      <c r="AB1701" s="5" t="s">
        <v>52</v>
      </c>
      <c r="AC1701" s="5" t="s">
        <v>11980</v>
      </c>
      <c r="AD1701" s="5" t="s">
        <v>11981</v>
      </c>
      <c r="AE1701" s="5" t="s">
        <v>218</v>
      </c>
      <c r="AF1701" s="5" t="s">
        <v>52</v>
      </c>
      <c r="AG1701" s="5" t="s">
        <v>11982</v>
      </c>
      <c r="AH1701" s="5" t="s">
        <v>11983</v>
      </c>
      <c r="AI1701" s="5" t="s">
        <v>14012</v>
      </c>
      <c r="AJ1701" s="5" t="s">
        <v>14013</v>
      </c>
      <c r="AK1701" s="5" t="s">
        <v>300</v>
      </c>
    </row>
    <row r="1702" ht="15.75" customHeight="1">
      <c r="A1702" s="5" t="s">
        <v>15389</v>
      </c>
      <c r="B1702" s="5" t="s">
        <v>15390</v>
      </c>
      <c r="C1702" s="5" t="s">
        <v>1196</v>
      </c>
      <c r="D1702" s="6">
        <v>43287.0</v>
      </c>
      <c r="E1702" s="5">
        <v>321772.0</v>
      </c>
      <c r="F1702" s="5">
        <v>146260.0</v>
      </c>
      <c r="G1702" s="5" t="s">
        <v>327</v>
      </c>
      <c r="H1702" s="5" t="s">
        <v>459</v>
      </c>
      <c r="I1702" s="5" t="s">
        <v>8820</v>
      </c>
      <c r="J1702" s="5" t="s">
        <v>191</v>
      </c>
      <c r="K1702" s="5" t="s">
        <v>7072</v>
      </c>
      <c r="L1702" s="5" t="s">
        <v>15391</v>
      </c>
      <c r="M1702" s="5" t="s">
        <v>1198</v>
      </c>
      <c r="N1702" s="5" t="s">
        <v>52</v>
      </c>
      <c r="O1702" s="5">
        <v>6.0</v>
      </c>
      <c r="P1702" s="5" t="s">
        <v>15392</v>
      </c>
      <c r="Q1702" s="5" t="s">
        <v>8967</v>
      </c>
      <c r="R1702" s="5">
        <v>44.0</v>
      </c>
      <c r="S1702" s="5" t="s">
        <v>374</v>
      </c>
      <c r="T1702" s="5">
        <v>123.0</v>
      </c>
      <c r="U1702" s="5" t="s">
        <v>93</v>
      </c>
      <c r="V1702" s="5" t="s">
        <v>15393</v>
      </c>
      <c r="W1702" s="5" t="s">
        <v>52</v>
      </c>
      <c r="X1702" s="5" t="s">
        <v>52</v>
      </c>
      <c r="Y1702" s="5" t="s">
        <v>15376</v>
      </c>
      <c r="Z1702" s="5" t="s">
        <v>15394</v>
      </c>
      <c r="AA1702" s="5" t="s">
        <v>200</v>
      </c>
      <c r="AB1702" s="5" t="s">
        <v>52</v>
      </c>
      <c r="AC1702" s="5" t="s">
        <v>11980</v>
      </c>
      <c r="AD1702" s="5" t="s">
        <v>11981</v>
      </c>
      <c r="AE1702" s="5" t="s">
        <v>218</v>
      </c>
      <c r="AF1702" s="5" t="s">
        <v>52</v>
      </c>
      <c r="AG1702" s="5" t="s">
        <v>11982</v>
      </c>
      <c r="AH1702" s="5" t="s">
        <v>11983</v>
      </c>
      <c r="AI1702" s="5" t="s">
        <v>15390</v>
      </c>
      <c r="AJ1702" s="5" t="s">
        <v>15391</v>
      </c>
      <c r="AK1702" s="5" t="s">
        <v>300</v>
      </c>
    </row>
    <row r="1703" ht="15.75" customHeight="1">
      <c r="A1703" s="5" t="s">
        <v>15395</v>
      </c>
      <c r="B1703" s="5" t="s">
        <v>6102</v>
      </c>
      <c r="C1703" s="5" t="s">
        <v>6102</v>
      </c>
      <c r="D1703" s="6">
        <v>43286.0</v>
      </c>
      <c r="E1703" s="5">
        <v>39820.0</v>
      </c>
      <c r="F1703" s="5">
        <v>18100.0</v>
      </c>
      <c r="G1703" s="5" t="s">
        <v>44</v>
      </c>
      <c r="H1703" s="5" t="s">
        <v>45</v>
      </c>
      <c r="I1703" s="5" t="s">
        <v>15396</v>
      </c>
      <c r="J1703" s="5" t="s">
        <v>47</v>
      </c>
      <c r="K1703" s="5" t="s">
        <v>1614</v>
      </c>
      <c r="L1703" s="5" t="s">
        <v>15397</v>
      </c>
      <c r="M1703" s="5" t="s">
        <v>15398</v>
      </c>
      <c r="N1703" s="5">
        <v>90278.0</v>
      </c>
      <c r="O1703" s="5">
        <v>1.0</v>
      </c>
      <c r="P1703" s="5" t="s">
        <v>15399</v>
      </c>
      <c r="Q1703" s="5">
        <v>4310.0</v>
      </c>
      <c r="R1703" s="5">
        <v>16670.0</v>
      </c>
      <c r="S1703" s="5" t="s">
        <v>53</v>
      </c>
      <c r="T1703" s="5">
        <v>50.0</v>
      </c>
      <c r="U1703" s="5" t="s">
        <v>93</v>
      </c>
      <c r="V1703" s="5" t="s">
        <v>15400</v>
      </c>
      <c r="W1703" s="5" t="s">
        <v>71</v>
      </c>
      <c r="X1703" s="5" t="s">
        <v>52</v>
      </c>
      <c r="Y1703" s="5" t="s">
        <v>15401</v>
      </c>
      <c r="Z1703" s="5">
        <v>1.71649782E8</v>
      </c>
      <c r="AA1703" s="5" t="s">
        <v>235</v>
      </c>
      <c r="AB1703" s="5" t="s">
        <v>283</v>
      </c>
      <c r="AC1703" s="5" t="s">
        <v>11980</v>
      </c>
      <c r="AD1703" s="5" t="s">
        <v>11981</v>
      </c>
      <c r="AE1703" s="5" t="s">
        <v>218</v>
      </c>
      <c r="AF1703" s="5" t="s">
        <v>52</v>
      </c>
      <c r="AG1703" s="5" t="s">
        <v>11982</v>
      </c>
      <c r="AH1703" s="5" t="s">
        <v>11983</v>
      </c>
      <c r="AI1703" s="5" t="s">
        <v>6102</v>
      </c>
      <c r="AJ1703" s="5" t="s">
        <v>15397</v>
      </c>
      <c r="AK1703" s="5" t="s">
        <v>79</v>
      </c>
    </row>
    <row r="1704" ht="15.75" customHeight="1">
      <c r="A1704" s="5" t="s">
        <v>15402</v>
      </c>
      <c r="B1704" s="5" t="s">
        <v>4346</v>
      </c>
      <c r="C1704" s="5" t="s">
        <v>4347</v>
      </c>
      <c r="D1704" s="6">
        <v>43282.0</v>
      </c>
      <c r="E1704" s="5">
        <v>34848.0</v>
      </c>
      <c r="F1704" s="5">
        <v>15840.0</v>
      </c>
      <c r="G1704" s="5" t="s">
        <v>492</v>
      </c>
      <c r="H1704" s="5" t="s">
        <v>272</v>
      </c>
      <c r="I1704" s="5" t="s">
        <v>15403</v>
      </c>
      <c r="J1704" s="5" t="s">
        <v>274</v>
      </c>
      <c r="K1704" s="5" t="s">
        <v>15404</v>
      </c>
      <c r="L1704" s="5" t="s">
        <v>15405</v>
      </c>
      <c r="M1704" s="5" t="s">
        <v>15406</v>
      </c>
      <c r="N1704" s="5">
        <v>78557.0</v>
      </c>
      <c r="O1704" s="5">
        <v>1.0</v>
      </c>
      <c r="P1704" s="5" t="s">
        <v>15407</v>
      </c>
      <c r="Q1704" s="5">
        <v>2200.0</v>
      </c>
      <c r="R1704" s="5">
        <v>793.0</v>
      </c>
      <c r="S1704" s="5" t="s">
        <v>115</v>
      </c>
      <c r="T1704" s="5">
        <v>0.0</v>
      </c>
      <c r="U1704" s="5" t="s">
        <v>70</v>
      </c>
      <c r="V1704" s="5" t="s">
        <v>15408</v>
      </c>
      <c r="W1704" s="5" t="s">
        <v>71</v>
      </c>
      <c r="X1704" s="5" t="s">
        <v>52</v>
      </c>
      <c r="Y1704" s="5" t="s">
        <v>15409</v>
      </c>
      <c r="Z1704" s="5" t="s">
        <v>15410</v>
      </c>
      <c r="AA1704" s="5" t="s">
        <v>59</v>
      </c>
      <c r="AB1704" s="5" t="s">
        <v>283</v>
      </c>
      <c r="AC1704" s="5" t="s">
        <v>398</v>
      </c>
      <c r="AD1704" s="5" t="s">
        <v>399</v>
      </c>
      <c r="AE1704" s="5" t="s">
        <v>400</v>
      </c>
      <c r="AF1704" s="5" t="s">
        <v>401</v>
      </c>
      <c r="AG1704" s="5">
        <v>23502.0</v>
      </c>
      <c r="AH1704" s="5" t="s">
        <v>402</v>
      </c>
      <c r="AI1704" s="5" t="s">
        <v>4346</v>
      </c>
      <c r="AJ1704" s="5" t="s">
        <v>15411</v>
      </c>
      <c r="AK1704" s="5" t="s">
        <v>9539</v>
      </c>
    </row>
    <row r="1705" ht="15.75" customHeight="1">
      <c r="A1705" s="5" t="s">
        <v>15412</v>
      </c>
      <c r="B1705" s="5" t="s">
        <v>15413</v>
      </c>
      <c r="C1705" s="5" t="s">
        <v>15414</v>
      </c>
      <c r="D1705" s="6">
        <v>43282.0</v>
      </c>
      <c r="E1705" s="5">
        <v>13488.0</v>
      </c>
      <c r="F1705" s="5">
        <v>6131.0</v>
      </c>
      <c r="G1705" s="5" t="s">
        <v>2101</v>
      </c>
      <c r="H1705" s="5" t="s">
        <v>2784</v>
      </c>
      <c r="I1705" s="5" t="s">
        <v>15415</v>
      </c>
      <c r="J1705" s="5" t="s">
        <v>558</v>
      </c>
      <c r="K1705" s="5" t="s">
        <v>15416</v>
      </c>
      <c r="L1705" s="5" t="s">
        <v>15417</v>
      </c>
      <c r="M1705" s="5" t="s">
        <v>15418</v>
      </c>
      <c r="N1705" s="5">
        <v>94105.0</v>
      </c>
      <c r="O1705" s="5">
        <v>1.0</v>
      </c>
      <c r="P1705" s="5" t="s">
        <v>15419</v>
      </c>
      <c r="Q1705" s="5" t="s">
        <v>441</v>
      </c>
      <c r="R1705" s="5">
        <v>771.0</v>
      </c>
      <c r="S1705" s="5" t="s">
        <v>69</v>
      </c>
      <c r="T1705" s="5">
        <v>51.0</v>
      </c>
      <c r="U1705" s="5" t="s">
        <v>70</v>
      </c>
      <c r="V1705" s="5" t="s">
        <v>15420</v>
      </c>
      <c r="W1705" s="5" t="s">
        <v>52</v>
      </c>
      <c r="X1705" s="5" t="s">
        <v>52</v>
      </c>
      <c r="Y1705" s="5">
        <v>70.0</v>
      </c>
      <c r="Z1705" s="5">
        <v>106330.0</v>
      </c>
      <c r="AA1705" s="5" t="s">
        <v>260</v>
      </c>
      <c r="AB1705" s="5" t="s">
        <v>52</v>
      </c>
      <c r="AC1705" s="5" t="s">
        <v>1230</v>
      </c>
      <c r="AD1705" s="5" t="s">
        <v>1231</v>
      </c>
      <c r="AE1705" s="5" t="s">
        <v>52</v>
      </c>
      <c r="AF1705" s="5" t="s">
        <v>52</v>
      </c>
      <c r="AG1705" s="5" t="s">
        <v>52</v>
      </c>
      <c r="AH1705" s="5" t="s">
        <v>1232</v>
      </c>
      <c r="AI1705" s="5" t="s">
        <v>15413</v>
      </c>
      <c r="AJ1705" s="5" t="s">
        <v>15421</v>
      </c>
      <c r="AK1705" s="5" t="s">
        <v>15422</v>
      </c>
    </row>
    <row r="1706" ht="15.75" customHeight="1">
      <c r="A1706" s="5" t="s">
        <v>15423</v>
      </c>
      <c r="B1706" s="5" t="s">
        <v>11089</v>
      </c>
      <c r="C1706" s="5" t="s">
        <v>204</v>
      </c>
      <c r="D1706" s="6">
        <v>43282.0</v>
      </c>
      <c r="E1706" s="5">
        <v>60826.0</v>
      </c>
      <c r="F1706" s="5">
        <v>27648.0</v>
      </c>
      <c r="G1706" s="5" t="s">
        <v>226</v>
      </c>
      <c r="H1706" s="5" t="s">
        <v>205</v>
      </c>
      <c r="I1706" s="5" t="s">
        <v>9507</v>
      </c>
      <c r="J1706" s="5" t="s">
        <v>228</v>
      </c>
      <c r="K1706" s="5" t="s">
        <v>7613</v>
      </c>
      <c r="L1706" s="5" t="s">
        <v>15424</v>
      </c>
      <c r="M1706" s="5" t="s">
        <v>12633</v>
      </c>
      <c r="N1706" s="5">
        <v>705.0</v>
      </c>
      <c r="O1706" s="5">
        <v>1.0</v>
      </c>
      <c r="P1706" s="5" t="s">
        <v>15425</v>
      </c>
      <c r="Q1706" s="5">
        <v>4510.0</v>
      </c>
      <c r="R1706" s="5">
        <v>3456.0</v>
      </c>
      <c r="S1706" s="5" t="s">
        <v>115</v>
      </c>
      <c r="T1706" s="5">
        <v>0.0</v>
      </c>
      <c r="U1706" s="5" t="s">
        <v>52</v>
      </c>
      <c r="V1706" s="5" t="s">
        <v>15426</v>
      </c>
      <c r="W1706" s="5" t="s">
        <v>52</v>
      </c>
      <c r="X1706" s="5" t="s">
        <v>52</v>
      </c>
      <c r="Y1706" s="5" t="s">
        <v>15427</v>
      </c>
      <c r="Z1706" s="5" t="s">
        <v>15428</v>
      </c>
      <c r="AA1706" s="5" t="s">
        <v>235</v>
      </c>
      <c r="AB1706" s="5" t="s">
        <v>52</v>
      </c>
      <c r="AC1706" s="5" t="s">
        <v>181</v>
      </c>
      <c r="AD1706" s="5" t="s">
        <v>182</v>
      </c>
      <c r="AE1706" s="5" t="s">
        <v>183</v>
      </c>
      <c r="AF1706" s="5" t="s">
        <v>52</v>
      </c>
      <c r="AG1706" s="5" t="s">
        <v>52</v>
      </c>
      <c r="AH1706" s="5" t="s">
        <v>184</v>
      </c>
      <c r="AI1706" s="5" t="s">
        <v>11089</v>
      </c>
      <c r="AJ1706" s="5" t="s">
        <v>15429</v>
      </c>
      <c r="AK1706" s="5" t="s">
        <v>9795</v>
      </c>
    </row>
    <row r="1707" ht="15.75" customHeight="1">
      <c r="A1707" s="5" t="s">
        <v>15430</v>
      </c>
      <c r="B1707" s="5" t="s">
        <v>1144</v>
      </c>
      <c r="C1707" s="5" t="s">
        <v>204</v>
      </c>
      <c r="D1707" s="6">
        <v>43282.0</v>
      </c>
      <c r="E1707" s="5">
        <v>59305.0</v>
      </c>
      <c r="F1707" s="5">
        <v>26957.0</v>
      </c>
      <c r="G1707" s="5" t="s">
        <v>226</v>
      </c>
      <c r="H1707" s="5" t="s">
        <v>205</v>
      </c>
      <c r="I1707" s="5" t="s">
        <v>9507</v>
      </c>
      <c r="J1707" s="5" t="s">
        <v>228</v>
      </c>
      <c r="K1707" s="5" t="s">
        <v>13904</v>
      </c>
      <c r="L1707" s="5" t="s">
        <v>14074</v>
      </c>
      <c r="M1707" s="5" t="s">
        <v>13905</v>
      </c>
      <c r="N1707" s="5" t="s">
        <v>9789</v>
      </c>
      <c r="O1707" s="5">
        <v>1.0</v>
      </c>
      <c r="P1707" s="5" t="s">
        <v>15431</v>
      </c>
      <c r="Q1707" s="5">
        <v>4510.0</v>
      </c>
      <c r="R1707" s="5">
        <v>3456.0</v>
      </c>
      <c r="S1707" s="5" t="s">
        <v>115</v>
      </c>
      <c r="T1707" s="5">
        <v>0.0</v>
      </c>
      <c r="U1707" s="5" t="s">
        <v>52</v>
      </c>
      <c r="V1707" s="5" t="s">
        <v>15432</v>
      </c>
      <c r="W1707" s="5" t="s">
        <v>52</v>
      </c>
      <c r="X1707" s="5" t="s">
        <v>52</v>
      </c>
      <c r="Y1707" s="5" t="s">
        <v>15427</v>
      </c>
      <c r="Z1707" s="5" t="s">
        <v>15433</v>
      </c>
      <c r="AA1707" s="5" t="s">
        <v>235</v>
      </c>
      <c r="AB1707" s="5" t="s">
        <v>52</v>
      </c>
      <c r="AC1707" s="5" t="s">
        <v>181</v>
      </c>
      <c r="AD1707" s="5" t="s">
        <v>182</v>
      </c>
      <c r="AE1707" s="5" t="s">
        <v>183</v>
      </c>
      <c r="AF1707" s="5" t="s">
        <v>52</v>
      </c>
      <c r="AG1707" s="5" t="s">
        <v>52</v>
      </c>
      <c r="AH1707" s="5" t="s">
        <v>184</v>
      </c>
      <c r="AI1707" s="5" t="s">
        <v>1144</v>
      </c>
      <c r="AJ1707" s="5" t="s">
        <v>15434</v>
      </c>
      <c r="AK1707" s="5" t="s">
        <v>9795</v>
      </c>
    </row>
    <row r="1708" ht="15.75" customHeight="1">
      <c r="A1708" s="5" t="s">
        <v>15435</v>
      </c>
      <c r="B1708" s="5" t="s">
        <v>15436</v>
      </c>
      <c r="C1708" s="5" t="s">
        <v>15437</v>
      </c>
      <c r="D1708" s="6">
        <v>43280.0</v>
      </c>
      <c r="E1708" s="5">
        <v>24020.0</v>
      </c>
      <c r="F1708" s="5">
        <v>10918.0</v>
      </c>
      <c r="G1708" s="5" t="s">
        <v>963</v>
      </c>
      <c r="H1708" s="5" t="s">
        <v>2784</v>
      </c>
      <c r="I1708" s="5" t="s">
        <v>14318</v>
      </c>
      <c r="J1708" s="5" t="s">
        <v>965</v>
      </c>
      <c r="K1708" s="5" t="s">
        <v>15438</v>
      </c>
      <c r="L1708" s="5" t="s">
        <v>15439</v>
      </c>
      <c r="M1708" s="5" t="s">
        <v>15440</v>
      </c>
      <c r="N1708" s="5">
        <v>91765.0</v>
      </c>
      <c r="O1708" s="5">
        <v>2.0</v>
      </c>
      <c r="P1708" s="5" t="s">
        <v>15441</v>
      </c>
      <c r="Q1708" s="5" t="s">
        <v>9991</v>
      </c>
      <c r="R1708" s="5">
        <v>3314.0</v>
      </c>
      <c r="S1708" s="5" t="s">
        <v>69</v>
      </c>
      <c r="T1708" s="5">
        <v>0.0</v>
      </c>
      <c r="U1708" s="5" t="s">
        <v>52</v>
      </c>
      <c r="V1708" s="5" t="s">
        <v>15442</v>
      </c>
      <c r="W1708" s="5" t="s">
        <v>71</v>
      </c>
      <c r="X1708" s="5" t="s">
        <v>52</v>
      </c>
      <c r="Y1708" s="5" t="s">
        <v>15443</v>
      </c>
      <c r="Z1708" s="5" t="s">
        <v>15444</v>
      </c>
      <c r="AA1708" s="5" t="s">
        <v>260</v>
      </c>
      <c r="AB1708" s="5" t="s">
        <v>52</v>
      </c>
      <c r="AC1708" s="5" t="s">
        <v>3589</v>
      </c>
      <c r="AD1708" s="5" t="s">
        <v>3590</v>
      </c>
      <c r="AE1708" s="5" t="s">
        <v>3591</v>
      </c>
      <c r="AF1708" s="5" t="s">
        <v>52</v>
      </c>
      <c r="AG1708" s="5" t="s">
        <v>52</v>
      </c>
      <c r="AH1708" s="5" t="s">
        <v>3592</v>
      </c>
      <c r="AI1708" s="5" t="s">
        <v>15436</v>
      </c>
      <c r="AJ1708" s="5" t="s">
        <v>15445</v>
      </c>
      <c r="AK1708" s="5" t="s">
        <v>15446</v>
      </c>
    </row>
    <row r="1709" ht="15.75" customHeight="1">
      <c r="A1709" s="5" t="s">
        <v>15447</v>
      </c>
      <c r="B1709" s="5" t="s">
        <v>5603</v>
      </c>
      <c r="C1709" s="5" t="s">
        <v>5603</v>
      </c>
      <c r="D1709" s="6">
        <v>43279.0</v>
      </c>
      <c r="E1709" s="5">
        <v>271088.0</v>
      </c>
      <c r="F1709" s="5">
        <v>123222.0</v>
      </c>
      <c r="G1709" s="5" t="s">
        <v>1419</v>
      </c>
      <c r="H1709" s="5" t="s">
        <v>480</v>
      </c>
      <c r="I1709" s="5" t="s">
        <v>13804</v>
      </c>
      <c r="J1709" s="5" t="s">
        <v>256</v>
      </c>
      <c r="K1709" s="5" t="s">
        <v>4172</v>
      </c>
      <c r="L1709" s="5" t="s">
        <v>15448</v>
      </c>
      <c r="M1709" s="5" t="s">
        <v>15448</v>
      </c>
      <c r="N1709" s="5" t="s">
        <v>52</v>
      </c>
      <c r="O1709" s="5">
        <v>5.0</v>
      </c>
      <c r="P1709" s="5" t="s">
        <v>15449</v>
      </c>
      <c r="Q1709" s="5" t="s">
        <v>4176</v>
      </c>
      <c r="R1709" s="5">
        <v>291.0</v>
      </c>
      <c r="S1709" s="5" t="s">
        <v>1077</v>
      </c>
      <c r="T1709" s="5">
        <v>1.0</v>
      </c>
      <c r="U1709" s="5" t="s">
        <v>70</v>
      </c>
      <c r="V1709" s="5" t="s">
        <v>15450</v>
      </c>
      <c r="W1709" s="5" t="s">
        <v>52</v>
      </c>
      <c r="X1709" s="5" t="s">
        <v>52</v>
      </c>
      <c r="Y1709" s="5" t="s">
        <v>14883</v>
      </c>
      <c r="Z1709" s="5" t="s">
        <v>15451</v>
      </c>
      <c r="AA1709" s="5" t="s">
        <v>2743</v>
      </c>
      <c r="AB1709" s="5" t="s">
        <v>52</v>
      </c>
      <c r="AC1709" s="5" t="s">
        <v>5289</v>
      </c>
      <c r="AD1709" s="5" t="s">
        <v>5290</v>
      </c>
      <c r="AE1709" s="5" t="s">
        <v>5291</v>
      </c>
      <c r="AF1709" s="5" t="s">
        <v>52</v>
      </c>
      <c r="AG1709" s="5" t="s">
        <v>52</v>
      </c>
      <c r="AH1709" s="5" t="s">
        <v>52</v>
      </c>
      <c r="AI1709" s="5" t="s">
        <v>7256</v>
      </c>
      <c r="AJ1709" s="5" t="s">
        <v>14097</v>
      </c>
      <c r="AK1709" s="5" t="s">
        <v>3481</v>
      </c>
    </row>
    <row r="1710" ht="15.75" customHeight="1">
      <c r="A1710" s="5" t="s">
        <v>15452</v>
      </c>
      <c r="B1710" s="5" t="s">
        <v>5603</v>
      </c>
      <c r="C1710" s="5" t="s">
        <v>5603</v>
      </c>
      <c r="D1710" s="6">
        <v>43279.0</v>
      </c>
      <c r="E1710" s="5">
        <v>50026.0</v>
      </c>
      <c r="F1710" s="5">
        <v>22739.0</v>
      </c>
      <c r="G1710" s="5" t="s">
        <v>1419</v>
      </c>
      <c r="H1710" s="5" t="s">
        <v>480</v>
      </c>
      <c r="I1710" s="5" t="s">
        <v>13804</v>
      </c>
      <c r="J1710" s="5" t="s">
        <v>256</v>
      </c>
      <c r="K1710" s="5" t="s">
        <v>3485</v>
      </c>
      <c r="L1710" s="5" t="s">
        <v>14613</v>
      </c>
      <c r="M1710" s="5" t="s">
        <v>14613</v>
      </c>
      <c r="N1710" s="5" t="s">
        <v>52</v>
      </c>
      <c r="O1710" s="5">
        <v>1.0</v>
      </c>
      <c r="P1710" s="5" t="s">
        <v>15453</v>
      </c>
      <c r="Q1710" s="5" t="s">
        <v>91</v>
      </c>
      <c r="R1710" s="5">
        <v>51.0</v>
      </c>
      <c r="S1710" s="5" t="s">
        <v>1077</v>
      </c>
      <c r="T1710" s="5">
        <v>0.0</v>
      </c>
      <c r="U1710" s="5" t="s">
        <v>70</v>
      </c>
      <c r="V1710" s="5" t="s">
        <v>15454</v>
      </c>
      <c r="W1710" s="5" t="s">
        <v>52</v>
      </c>
      <c r="X1710" s="5" t="s">
        <v>52</v>
      </c>
      <c r="Y1710" s="5" t="s">
        <v>14883</v>
      </c>
      <c r="Z1710" s="5">
        <v>781451.0</v>
      </c>
      <c r="AA1710" s="5" t="s">
        <v>2743</v>
      </c>
      <c r="AB1710" s="5" t="s">
        <v>52</v>
      </c>
      <c r="AC1710" s="5" t="s">
        <v>5289</v>
      </c>
      <c r="AD1710" s="5" t="s">
        <v>5290</v>
      </c>
      <c r="AE1710" s="5" t="s">
        <v>5291</v>
      </c>
      <c r="AF1710" s="5" t="s">
        <v>52</v>
      </c>
      <c r="AG1710" s="5" t="s">
        <v>52</v>
      </c>
      <c r="AH1710" s="5" t="s">
        <v>52</v>
      </c>
      <c r="AI1710" s="5" t="s">
        <v>13972</v>
      </c>
      <c r="AJ1710" s="5" t="s">
        <v>15455</v>
      </c>
      <c r="AK1710" s="5" t="s">
        <v>3481</v>
      </c>
    </row>
    <row r="1711" ht="15.75" customHeight="1">
      <c r="A1711" s="5" t="s">
        <v>15456</v>
      </c>
      <c r="B1711" s="5" t="s">
        <v>5603</v>
      </c>
      <c r="C1711" s="5" t="s">
        <v>5603</v>
      </c>
      <c r="D1711" s="6">
        <v>43273.0</v>
      </c>
      <c r="E1711" s="5">
        <v>153208.0</v>
      </c>
      <c r="F1711" s="5">
        <v>69640.0</v>
      </c>
      <c r="G1711" s="5" t="s">
        <v>1419</v>
      </c>
      <c r="H1711" s="5" t="s">
        <v>480</v>
      </c>
      <c r="I1711" s="5" t="s">
        <v>15012</v>
      </c>
      <c r="J1711" s="5" t="s">
        <v>256</v>
      </c>
      <c r="K1711" s="5" t="s">
        <v>4021</v>
      </c>
      <c r="L1711" s="5" t="s">
        <v>15457</v>
      </c>
      <c r="M1711" s="5" t="s">
        <v>15457</v>
      </c>
      <c r="N1711" s="5" t="s">
        <v>52</v>
      </c>
      <c r="O1711" s="5">
        <v>3.0</v>
      </c>
      <c r="P1711" s="5" t="s">
        <v>15458</v>
      </c>
      <c r="Q1711" s="5" t="s">
        <v>3360</v>
      </c>
      <c r="R1711" s="5">
        <v>160.0</v>
      </c>
      <c r="S1711" s="5" t="s">
        <v>1077</v>
      </c>
      <c r="T1711" s="5">
        <v>0.0</v>
      </c>
      <c r="U1711" s="5" t="s">
        <v>70</v>
      </c>
      <c r="V1711" s="5" t="s">
        <v>15459</v>
      </c>
      <c r="W1711" s="5" t="s">
        <v>52</v>
      </c>
      <c r="X1711" s="5" t="s">
        <v>52</v>
      </c>
      <c r="Y1711" s="5" t="s">
        <v>5467</v>
      </c>
      <c r="Z1711" s="5" t="s">
        <v>15460</v>
      </c>
      <c r="AA1711" s="5" t="s">
        <v>2743</v>
      </c>
      <c r="AB1711" s="5" t="s">
        <v>52</v>
      </c>
      <c r="AC1711" s="5" t="s">
        <v>5289</v>
      </c>
      <c r="AD1711" s="5" t="s">
        <v>5290</v>
      </c>
      <c r="AE1711" s="5" t="s">
        <v>5291</v>
      </c>
      <c r="AF1711" s="5" t="s">
        <v>52</v>
      </c>
      <c r="AG1711" s="5" t="s">
        <v>52</v>
      </c>
      <c r="AH1711" s="5" t="s">
        <v>52</v>
      </c>
      <c r="AI1711" s="5" t="s">
        <v>13972</v>
      </c>
      <c r="AJ1711" s="5" t="s">
        <v>15455</v>
      </c>
      <c r="AK1711" s="5" t="s">
        <v>3481</v>
      </c>
    </row>
    <row r="1712" ht="15.75" customHeight="1">
      <c r="A1712" s="5" t="s">
        <v>15461</v>
      </c>
      <c r="B1712" s="5" t="s">
        <v>15279</v>
      </c>
      <c r="C1712" s="5" t="s">
        <v>15280</v>
      </c>
      <c r="D1712" s="6">
        <v>43269.0</v>
      </c>
      <c r="E1712" s="5">
        <v>59660.0</v>
      </c>
      <c r="F1712" s="5">
        <v>27118.0</v>
      </c>
      <c r="G1712" s="5" t="s">
        <v>870</v>
      </c>
      <c r="H1712" s="5" t="s">
        <v>45</v>
      </c>
      <c r="I1712" s="5" t="s">
        <v>15462</v>
      </c>
      <c r="J1712" s="5" t="s">
        <v>872</v>
      </c>
      <c r="K1712" s="5" t="s">
        <v>744</v>
      </c>
      <c r="L1712" s="5" t="s">
        <v>15282</v>
      </c>
      <c r="M1712" s="5" t="s">
        <v>15283</v>
      </c>
      <c r="N1712" s="5" t="s">
        <v>52</v>
      </c>
      <c r="O1712" s="5">
        <v>1.0</v>
      </c>
      <c r="P1712" s="5" t="s">
        <v>15463</v>
      </c>
      <c r="Q1712" s="5">
        <v>4250.0</v>
      </c>
      <c r="R1712" s="5">
        <v>39.0</v>
      </c>
      <c r="S1712" s="5" t="s">
        <v>115</v>
      </c>
      <c r="T1712" s="5">
        <v>0.0</v>
      </c>
      <c r="U1712" s="5" t="s">
        <v>70</v>
      </c>
      <c r="V1712" s="5" t="s">
        <v>15464</v>
      </c>
      <c r="W1712" s="5" t="s">
        <v>71</v>
      </c>
      <c r="X1712" s="5" t="s">
        <v>52</v>
      </c>
      <c r="Y1712" s="5" t="s">
        <v>15465</v>
      </c>
      <c r="Z1712" s="5" t="s">
        <v>15466</v>
      </c>
      <c r="AA1712" s="5" t="s">
        <v>235</v>
      </c>
      <c r="AB1712" s="5" t="s">
        <v>52</v>
      </c>
      <c r="AC1712" s="5" t="s">
        <v>398</v>
      </c>
      <c r="AD1712" s="5" t="s">
        <v>399</v>
      </c>
      <c r="AE1712" s="5" t="s">
        <v>400</v>
      </c>
      <c r="AF1712" s="5" t="s">
        <v>401</v>
      </c>
      <c r="AG1712" s="5">
        <v>23502.0</v>
      </c>
      <c r="AH1712" s="5" t="s">
        <v>402</v>
      </c>
      <c r="AI1712" s="5" t="s">
        <v>15288</v>
      </c>
      <c r="AJ1712" s="5" t="s">
        <v>15289</v>
      </c>
      <c r="AK1712" s="5" t="s">
        <v>15290</v>
      </c>
    </row>
    <row r="1713" ht="15.75" customHeight="1">
      <c r="A1713" s="5" t="s">
        <v>15467</v>
      </c>
      <c r="B1713" s="5" t="s">
        <v>15468</v>
      </c>
      <c r="C1713" s="5" t="s">
        <v>15469</v>
      </c>
      <c r="D1713" s="6">
        <v>43265.0</v>
      </c>
      <c r="E1713" s="5">
        <v>22314.0</v>
      </c>
      <c r="F1713" s="5">
        <v>10143.0</v>
      </c>
      <c r="G1713" s="5" t="s">
        <v>271</v>
      </c>
      <c r="H1713" s="5" t="s">
        <v>480</v>
      </c>
      <c r="I1713" s="5" t="s">
        <v>15470</v>
      </c>
      <c r="J1713" s="5" t="s">
        <v>274</v>
      </c>
      <c r="K1713" s="5" t="s">
        <v>15471</v>
      </c>
      <c r="L1713" s="5" t="s">
        <v>15472</v>
      </c>
      <c r="M1713" s="5" t="s">
        <v>15473</v>
      </c>
      <c r="N1713" s="5">
        <v>98327.0</v>
      </c>
      <c r="O1713" s="5">
        <v>1.0</v>
      </c>
      <c r="P1713" s="5" t="s">
        <v>15474</v>
      </c>
      <c r="Q1713" s="5" t="s">
        <v>244</v>
      </c>
      <c r="R1713" s="5">
        <v>1166.0</v>
      </c>
      <c r="S1713" s="5" t="s">
        <v>69</v>
      </c>
      <c r="T1713" s="5">
        <v>65.0</v>
      </c>
      <c r="U1713" s="5" t="s">
        <v>70</v>
      </c>
      <c r="V1713" s="5" t="s">
        <v>15475</v>
      </c>
      <c r="W1713" s="5" t="s">
        <v>52</v>
      </c>
      <c r="X1713" s="5" t="s">
        <v>52</v>
      </c>
      <c r="Y1713" s="5" t="s">
        <v>15476</v>
      </c>
      <c r="Z1713" s="5" t="s">
        <v>15477</v>
      </c>
      <c r="AA1713" s="5" t="s">
        <v>119</v>
      </c>
      <c r="AB1713" s="5" t="s">
        <v>52</v>
      </c>
      <c r="AC1713" s="5" t="s">
        <v>72</v>
      </c>
      <c r="AD1713" s="5" t="s">
        <v>73</v>
      </c>
      <c r="AE1713" s="5" t="s">
        <v>74</v>
      </c>
      <c r="AF1713" s="5" t="s">
        <v>75</v>
      </c>
      <c r="AG1713" s="5" t="s">
        <v>76</v>
      </c>
      <c r="AH1713" s="5" t="s">
        <v>77</v>
      </c>
      <c r="AI1713" s="5" t="s">
        <v>15468</v>
      </c>
      <c r="AJ1713" s="5" t="s">
        <v>15478</v>
      </c>
      <c r="AK1713" s="5" t="s">
        <v>15479</v>
      </c>
    </row>
    <row r="1714" ht="15.75" customHeight="1">
      <c r="A1714" s="5" t="s">
        <v>15480</v>
      </c>
      <c r="B1714" s="5" t="s">
        <v>5603</v>
      </c>
      <c r="C1714" s="5" t="s">
        <v>5603</v>
      </c>
      <c r="D1714" s="6">
        <v>43265.0</v>
      </c>
      <c r="E1714" s="5">
        <v>220037.0</v>
      </c>
      <c r="F1714" s="5">
        <v>100017.0</v>
      </c>
      <c r="G1714" s="5" t="s">
        <v>1419</v>
      </c>
      <c r="H1714" s="5" t="s">
        <v>480</v>
      </c>
      <c r="I1714" s="5" t="s">
        <v>15481</v>
      </c>
      <c r="J1714" s="5" t="s">
        <v>256</v>
      </c>
      <c r="K1714" s="5" t="s">
        <v>4277</v>
      </c>
      <c r="L1714" s="5" t="s">
        <v>15448</v>
      </c>
      <c r="M1714" s="5" t="s">
        <v>15448</v>
      </c>
      <c r="N1714" s="5" t="s">
        <v>52</v>
      </c>
      <c r="O1714" s="5">
        <v>4.0</v>
      </c>
      <c r="P1714" s="5" t="s">
        <v>15482</v>
      </c>
      <c r="Q1714" s="5" t="s">
        <v>4280</v>
      </c>
      <c r="R1714" s="5">
        <v>234.0</v>
      </c>
      <c r="S1714" s="5" t="s">
        <v>1077</v>
      </c>
      <c r="T1714" s="5">
        <v>0.0</v>
      </c>
      <c r="U1714" s="5" t="s">
        <v>70</v>
      </c>
      <c r="V1714" s="5" t="s">
        <v>15483</v>
      </c>
      <c r="W1714" s="5" t="s">
        <v>52</v>
      </c>
      <c r="X1714" s="5" t="s">
        <v>52</v>
      </c>
      <c r="Y1714" s="5" t="s">
        <v>879</v>
      </c>
      <c r="Z1714" s="5" t="s">
        <v>15484</v>
      </c>
      <c r="AA1714" s="5" t="s">
        <v>2743</v>
      </c>
      <c r="AB1714" s="5" t="s">
        <v>52</v>
      </c>
      <c r="AC1714" s="5" t="s">
        <v>5289</v>
      </c>
      <c r="AD1714" s="5" t="s">
        <v>5290</v>
      </c>
      <c r="AE1714" s="5" t="s">
        <v>5291</v>
      </c>
      <c r="AF1714" s="5" t="s">
        <v>52</v>
      </c>
      <c r="AG1714" s="5" t="s">
        <v>52</v>
      </c>
      <c r="AH1714" s="5" t="s">
        <v>52</v>
      </c>
      <c r="AI1714" s="5" t="s">
        <v>7256</v>
      </c>
      <c r="AJ1714" s="5" t="s">
        <v>14097</v>
      </c>
      <c r="AK1714" s="5" t="s">
        <v>3481</v>
      </c>
    </row>
    <row r="1715" ht="15.75" customHeight="1">
      <c r="A1715" s="5" t="s">
        <v>15485</v>
      </c>
      <c r="B1715" s="5" t="s">
        <v>15279</v>
      </c>
      <c r="C1715" s="5" t="s">
        <v>15280</v>
      </c>
      <c r="D1715" s="6">
        <v>43262.0</v>
      </c>
      <c r="E1715" s="5">
        <v>56663.0</v>
      </c>
      <c r="F1715" s="5">
        <v>25756.0</v>
      </c>
      <c r="G1715" s="5" t="s">
        <v>870</v>
      </c>
      <c r="H1715" s="5" t="s">
        <v>45</v>
      </c>
      <c r="I1715" s="5" t="s">
        <v>15486</v>
      </c>
      <c r="J1715" s="5" t="s">
        <v>872</v>
      </c>
      <c r="K1715" s="5" t="s">
        <v>744</v>
      </c>
      <c r="L1715" s="5" t="s">
        <v>15282</v>
      </c>
      <c r="M1715" s="5" t="s">
        <v>15283</v>
      </c>
      <c r="N1715" s="5" t="s">
        <v>52</v>
      </c>
      <c r="O1715" s="5">
        <v>1.0</v>
      </c>
      <c r="P1715" s="5" t="s">
        <v>15487</v>
      </c>
      <c r="Q1715" s="5">
        <v>4250.0</v>
      </c>
      <c r="R1715" s="5">
        <v>24.0</v>
      </c>
      <c r="S1715" s="5" t="s">
        <v>115</v>
      </c>
      <c r="T1715" s="5">
        <v>0.0</v>
      </c>
      <c r="U1715" s="5" t="s">
        <v>70</v>
      </c>
      <c r="V1715" s="5" t="s">
        <v>15488</v>
      </c>
      <c r="W1715" s="5" t="s">
        <v>71</v>
      </c>
      <c r="X1715" s="5" t="s">
        <v>52</v>
      </c>
      <c r="Y1715" s="5" t="s">
        <v>15489</v>
      </c>
      <c r="Z1715" s="5" t="s">
        <v>15490</v>
      </c>
      <c r="AA1715" s="5" t="s">
        <v>1426</v>
      </c>
      <c r="AB1715" s="5" t="s">
        <v>52</v>
      </c>
      <c r="AC1715" s="5" t="s">
        <v>398</v>
      </c>
      <c r="AD1715" s="5" t="s">
        <v>399</v>
      </c>
      <c r="AE1715" s="5" t="s">
        <v>400</v>
      </c>
      <c r="AF1715" s="5" t="s">
        <v>401</v>
      </c>
      <c r="AG1715" s="5">
        <v>23502.0</v>
      </c>
      <c r="AH1715" s="5" t="s">
        <v>402</v>
      </c>
      <c r="AI1715" s="5" t="s">
        <v>15288</v>
      </c>
      <c r="AJ1715" s="5" t="s">
        <v>15289</v>
      </c>
      <c r="AK1715" s="5" t="s">
        <v>2922</v>
      </c>
    </row>
    <row r="1716" ht="15.75" customHeight="1">
      <c r="A1716" s="5" t="s">
        <v>15491</v>
      </c>
      <c r="B1716" s="5" t="s">
        <v>15492</v>
      </c>
      <c r="C1716" s="5" t="s">
        <v>15493</v>
      </c>
      <c r="D1716" s="6">
        <v>43261.0</v>
      </c>
      <c r="E1716" s="5">
        <v>13125.0</v>
      </c>
      <c r="F1716" s="5">
        <v>5966.0</v>
      </c>
      <c r="G1716" s="5" t="s">
        <v>107</v>
      </c>
      <c r="H1716" s="5" t="s">
        <v>189</v>
      </c>
      <c r="I1716" s="5" t="s">
        <v>10502</v>
      </c>
      <c r="J1716" s="5" t="s">
        <v>109</v>
      </c>
      <c r="K1716" s="5" t="s">
        <v>15494</v>
      </c>
      <c r="L1716" s="5" t="s">
        <v>15495</v>
      </c>
      <c r="M1716" s="5" t="s">
        <v>15496</v>
      </c>
      <c r="N1716" s="5">
        <v>28273.0</v>
      </c>
      <c r="O1716" s="5">
        <v>1.0</v>
      </c>
      <c r="P1716" s="5" t="s">
        <v>15497</v>
      </c>
      <c r="Q1716" s="5">
        <v>4510.0</v>
      </c>
      <c r="R1716" s="5">
        <v>4.0</v>
      </c>
      <c r="S1716" s="5" t="s">
        <v>53</v>
      </c>
      <c r="T1716" s="5">
        <v>25.0</v>
      </c>
      <c r="U1716" s="5" t="s">
        <v>93</v>
      </c>
      <c r="V1716" s="5" t="s">
        <v>15498</v>
      </c>
      <c r="W1716" s="5" t="s">
        <v>71</v>
      </c>
      <c r="X1716" s="5" t="s">
        <v>52</v>
      </c>
      <c r="Y1716" s="5" t="s">
        <v>15499</v>
      </c>
      <c r="Z1716" s="5">
        <v>691045.0</v>
      </c>
      <c r="AA1716" s="5" t="s">
        <v>730</v>
      </c>
      <c r="AB1716" s="5" t="s">
        <v>52</v>
      </c>
      <c r="AC1716" s="5" t="s">
        <v>216</v>
      </c>
      <c r="AD1716" s="5" t="s">
        <v>217</v>
      </c>
      <c r="AE1716" s="5" t="s">
        <v>218</v>
      </c>
      <c r="AF1716" s="5" t="s">
        <v>52</v>
      </c>
      <c r="AG1716" s="5" t="s">
        <v>52</v>
      </c>
      <c r="AH1716" s="5" t="s">
        <v>52</v>
      </c>
      <c r="AI1716" s="5" t="s">
        <v>15492</v>
      </c>
      <c r="AJ1716" s="5" t="s">
        <v>15495</v>
      </c>
      <c r="AK1716" s="5" t="s">
        <v>126</v>
      </c>
    </row>
    <row r="1717" ht="15.75" customHeight="1">
      <c r="A1717" s="5" t="s">
        <v>15500</v>
      </c>
      <c r="B1717" s="5" t="s">
        <v>12272</v>
      </c>
      <c r="C1717" s="5" t="s">
        <v>12273</v>
      </c>
      <c r="D1717" s="6">
        <v>43261.0</v>
      </c>
      <c r="E1717" s="5">
        <v>10212.0</v>
      </c>
      <c r="F1717" s="5">
        <v>4642.0</v>
      </c>
      <c r="G1717" s="5" t="s">
        <v>15501</v>
      </c>
      <c r="H1717" s="5" t="s">
        <v>45</v>
      </c>
      <c r="I1717" s="5" t="s">
        <v>15502</v>
      </c>
      <c r="J1717" s="5" t="s">
        <v>7490</v>
      </c>
      <c r="K1717" s="5" t="s">
        <v>391</v>
      </c>
      <c r="L1717" s="5" t="s">
        <v>15503</v>
      </c>
      <c r="M1717" s="5" t="s">
        <v>15504</v>
      </c>
      <c r="N1717" s="5" t="s">
        <v>12276</v>
      </c>
      <c r="O1717" s="5">
        <v>1.0</v>
      </c>
      <c r="P1717" s="5" t="s">
        <v>15505</v>
      </c>
      <c r="Q1717" s="5" t="s">
        <v>244</v>
      </c>
      <c r="R1717" s="5">
        <v>552.0</v>
      </c>
      <c r="S1717" s="5" t="s">
        <v>53</v>
      </c>
      <c r="T1717" s="5">
        <v>0.0</v>
      </c>
      <c r="U1717" s="5" t="s">
        <v>70</v>
      </c>
      <c r="V1717" s="5" t="s">
        <v>15506</v>
      </c>
      <c r="W1717" s="5" t="s">
        <v>52</v>
      </c>
      <c r="X1717" s="5" t="s">
        <v>52</v>
      </c>
      <c r="Y1717" s="5">
        <v>1808.0</v>
      </c>
      <c r="Z1717" s="5" t="s">
        <v>15507</v>
      </c>
      <c r="AA1717" s="5" t="s">
        <v>235</v>
      </c>
      <c r="AB1717" s="5" t="s">
        <v>52</v>
      </c>
      <c r="AC1717" s="5" t="s">
        <v>72</v>
      </c>
      <c r="AD1717" s="5" t="s">
        <v>73</v>
      </c>
      <c r="AE1717" s="5" t="s">
        <v>74</v>
      </c>
      <c r="AF1717" s="5" t="s">
        <v>75</v>
      </c>
      <c r="AG1717" s="5" t="s">
        <v>76</v>
      </c>
      <c r="AH1717" s="5" t="s">
        <v>77</v>
      </c>
      <c r="AI1717" s="5" t="s">
        <v>15508</v>
      </c>
      <c r="AJ1717" s="5" t="s">
        <v>15509</v>
      </c>
      <c r="AK1717" s="5" t="s">
        <v>589</v>
      </c>
    </row>
    <row r="1718" ht="15.75" customHeight="1">
      <c r="A1718" s="5" t="s">
        <v>15510</v>
      </c>
      <c r="B1718" s="5" t="s">
        <v>15511</v>
      </c>
      <c r="C1718" s="5" t="s">
        <v>15512</v>
      </c>
      <c r="D1718" s="6">
        <v>43255.0</v>
      </c>
      <c r="E1718" s="5">
        <v>42430.0</v>
      </c>
      <c r="F1718" s="5">
        <v>19286.0</v>
      </c>
      <c r="G1718" s="5" t="s">
        <v>130</v>
      </c>
      <c r="H1718" s="5" t="s">
        <v>45</v>
      </c>
      <c r="I1718" s="5" t="s">
        <v>3322</v>
      </c>
      <c r="J1718" s="5" t="s">
        <v>133</v>
      </c>
      <c r="K1718" s="5" t="s">
        <v>391</v>
      </c>
      <c r="L1718" s="5" t="s">
        <v>15513</v>
      </c>
      <c r="M1718" s="5" t="s">
        <v>15514</v>
      </c>
      <c r="N1718" s="5">
        <v>8514.0</v>
      </c>
      <c r="O1718" s="5">
        <v>1.0</v>
      </c>
      <c r="P1718" s="5" t="s">
        <v>15515</v>
      </c>
      <c r="Q1718" s="5" t="s">
        <v>279</v>
      </c>
      <c r="R1718" s="5">
        <v>24.0</v>
      </c>
      <c r="S1718" s="5" t="s">
        <v>855</v>
      </c>
      <c r="T1718" s="5">
        <v>20.0</v>
      </c>
      <c r="U1718" s="5" t="s">
        <v>70</v>
      </c>
      <c r="V1718" s="5" t="s">
        <v>15516</v>
      </c>
      <c r="W1718" s="5" t="s">
        <v>52</v>
      </c>
      <c r="X1718" s="5" t="s">
        <v>52</v>
      </c>
      <c r="Y1718" s="5">
        <v>1806.0</v>
      </c>
      <c r="Z1718" s="5" t="s">
        <v>15517</v>
      </c>
      <c r="AA1718" s="5" t="s">
        <v>730</v>
      </c>
      <c r="AB1718" s="5" t="s">
        <v>52</v>
      </c>
      <c r="AC1718" s="5" t="s">
        <v>72</v>
      </c>
      <c r="AD1718" s="5" t="s">
        <v>73</v>
      </c>
      <c r="AE1718" s="5" t="s">
        <v>74</v>
      </c>
      <c r="AF1718" s="5" t="s">
        <v>75</v>
      </c>
      <c r="AG1718" s="5" t="s">
        <v>76</v>
      </c>
      <c r="AH1718" s="5" t="s">
        <v>77</v>
      </c>
      <c r="AI1718" s="5" t="s">
        <v>15518</v>
      </c>
      <c r="AJ1718" s="5" t="s">
        <v>15519</v>
      </c>
      <c r="AK1718" s="5" t="s">
        <v>15520</v>
      </c>
    </row>
    <row r="1719" ht="15.75" customHeight="1">
      <c r="A1719" s="5" t="s">
        <v>15058</v>
      </c>
      <c r="B1719" s="5" t="s">
        <v>13270</v>
      </c>
      <c r="C1719" s="5" t="s">
        <v>204</v>
      </c>
      <c r="D1719" s="6">
        <v>43254.0</v>
      </c>
      <c r="E1719" s="5">
        <v>39600.0</v>
      </c>
      <c r="F1719" s="5">
        <v>18000.0</v>
      </c>
      <c r="G1719" s="5" t="s">
        <v>226</v>
      </c>
      <c r="H1719" s="5" t="s">
        <v>205</v>
      </c>
      <c r="I1719" s="5" t="s">
        <v>12650</v>
      </c>
      <c r="J1719" s="5" t="s">
        <v>228</v>
      </c>
      <c r="K1719" s="5" t="s">
        <v>7613</v>
      </c>
      <c r="L1719" s="5" t="s">
        <v>15521</v>
      </c>
      <c r="M1719" s="5" t="s">
        <v>12633</v>
      </c>
      <c r="N1719" s="5" t="s">
        <v>13273</v>
      </c>
      <c r="O1719" s="5">
        <v>1.0</v>
      </c>
      <c r="P1719" s="5" t="s">
        <v>15522</v>
      </c>
      <c r="Q1719" s="5">
        <v>4510.0</v>
      </c>
      <c r="R1719" s="5">
        <v>720.0</v>
      </c>
      <c r="S1719" s="5" t="s">
        <v>115</v>
      </c>
      <c r="T1719" s="5">
        <v>0.0</v>
      </c>
      <c r="U1719" s="5" t="s">
        <v>52</v>
      </c>
      <c r="V1719" s="5" t="s">
        <v>15523</v>
      </c>
      <c r="W1719" s="5" t="s">
        <v>52</v>
      </c>
      <c r="X1719" s="5" t="s">
        <v>52</v>
      </c>
      <c r="Y1719" s="5" t="s">
        <v>15524</v>
      </c>
      <c r="Z1719" s="5" t="s">
        <v>15525</v>
      </c>
      <c r="AA1719" s="5" t="s">
        <v>235</v>
      </c>
      <c r="AB1719" s="5" t="s">
        <v>52</v>
      </c>
      <c r="AC1719" s="5" t="s">
        <v>181</v>
      </c>
      <c r="AD1719" s="5" t="s">
        <v>182</v>
      </c>
      <c r="AE1719" s="5" t="s">
        <v>183</v>
      </c>
      <c r="AF1719" s="5" t="s">
        <v>52</v>
      </c>
      <c r="AG1719" s="5" t="s">
        <v>52</v>
      </c>
      <c r="AH1719" s="5" t="s">
        <v>184</v>
      </c>
      <c r="AI1719" s="5" t="s">
        <v>13270</v>
      </c>
      <c r="AJ1719" s="5" t="s">
        <v>15521</v>
      </c>
      <c r="AK1719" s="5" t="s">
        <v>9795</v>
      </c>
    </row>
    <row r="1720" ht="15.75" customHeight="1">
      <c r="A1720" s="5" t="s">
        <v>15526</v>
      </c>
      <c r="B1720" s="5" t="s">
        <v>1144</v>
      </c>
      <c r="C1720" s="5" t="s">
        <v>204</v>
      </c>
      <c r="D1720" s="6">
        <v>43254.0</v>
      </c>
      <c r="E1720" s="5">
        <v>59272.0</v>
      </c>
      <c r="F1720" s="5">
        <v>26942.0</v>
      </c>
      <c r="G1720" s="5" t="s">
        <v>226</v>
      </c>
      <c r="H1720" s="5" t="s">
        <v>205</v>
      </c>
      <c r="I1720" s="5" t="s">
        <v>12650</v>
      </c>
      <c r="J1720" s="5" t="s">
        <v>228</v>
      </c>
      <c r="K1720" s="5" t="s">
        <v>8370</v>
      </c>
      <c r="L1720" s="5" t="s">
        <v>14916</v>
      </c>
      <c r="M1720" s="5" t="s">
        <v>12633</v>
      </c>
      <c r="N1720" s="5" t="s">
        <v>9789</v>
      </c>
      <c r="O1720" s="5">
        <v>1.0</v>
      </c>
      <c r="P1720" s="5" t="s">
        <v>15527</v>
      </c>
      <c r="Q1720" s="5">
        <v>4510.0</v>
      </c>
      <c r="R1720" s="5">
        <v>3018.0</v>
      </c>
      <c r="S1720" s="5" t="s">
        <v>115</v>
      </c>
      <c r="T1720" s="5">
        <v>0.0</v>
      </c>
      <c r="U1720" s="5" t="s">
        <v>52</v>
      </c>
      <c r="V1720" s="5" t="s">
        <v>15528</v>
      </c>
      <c r="W1720" s="5" t="s">
        <v>52</v>
      </c>
      <c r="X1720" s="5" t="s">
        <v>52</v>
      </c>
      <c r="Y1720" s="5" t="s">
        <v>15524</v>
      </c>
      <c r="Z1720" s="5" t="s">
        <v>15529</v>
      </c>
      <c r="AA1720" s="5" t="s">
        <v>235</v>
      </c>
      <c r="AB1720" s="5" t="s">
        <v>52</v>
      </c>
      <c r="AC1720" s="5" t="s">
        <v>181</v>
      </c>
      <c r="AD1720" s="5" t="s">
        <v>182</v>
      </c>
      <c r="AE1720" s="5" t="s">
        <v>183</v>
      </c>
      <c r="AF1720" s="5" t="s">
        <v>52</v>
      </c>
      <c r="AG1720" s="5" t="s">
        <v>52</v>
      </c>
      <c r="AH1720" s="5" t="s">
        <v>184</v>
      </c>
      <c r="AI1720" s="5" t="s">
        <v>1144</v>
      </c>
      <c r="AJ1720" s="5" t="s">
        <v>14916</v>
      </c>
      <c r="AK1720" s="5" t="s">
        <v>9795</v>
      </c>
    </row>
    <row r="1721" ht="15.75" customHeight="1">
      <c r="A1721" s="5" t="s">
        <v>15530</v>
      </c>
      <c r="B1721" s="5" t="s">
        <v>13270</v>
      </c>
      <c r="C1721" s="5" t="s">
        <v>204</v>
      </c>
      <c r="D1721" s="6">
        <v>43254.0</v>
      </c>
      <c r="E1721" s="5">
        <v>36300.0</v>
      </c>
      <c r="F1721" s="5">
        <v>16500.0</v>
      </c>
      <c r="G1721" s="5" t="s">
        <v>226</v>
      </c>
      <c r="H1721" s="5" t="s">
        <v>205</v>
      </c>
      <c r="I1721" s="5" t="s">
        <v>12650</v>
      </c>
      <c r="J1721" s="5" t="s">
        <v>228</v>
      </c>
      <c r="K1721" s="5" t="s">
        <v>8370</v>
      </c>
      <c r="L1721" s="5" t="s">
        <v>15521</v>
      </c>
      <c r="M1721" s="5" t="s">
        <v>12633</v>
      </c>
      <c r="N1721" s="5" t="s">
        <v>13273</v>
      </c>
      <c r="O1721" s="5">
        <v>1.0</v>
      </c>
      <c r="P1721" s="5" t="s">
        <v>15531</v>
      </c>
      <c r="Q1721" s="5">
        <v>4510.0</v>
      </c>
      <c r="R1721" s="5">
        <v>3168.0</v>
      </c>
      <c r="S1721" s="5" t="s">
        <v>115</v>
      </c>
      <c r="T1721" s="5">
        <v>0.0</v>
      </c>
      <c r="U1721" s="5" t="s">
        <v>52</v>
      </c>
      <c r="V1721" s="5" t="s">
        <v>15532</v>
      </c>
      <c r="W1721" s="5" t="s">
        <v>52</v>
      </c>
      <c r="X1721" s="5" t="s">
        <v>52</v>
      </c>
      <c r="Y1721" s="5" t="s">
        <v>15524</v>
      </c>
      <c r="Z1721" s="5" t="s">
        <v>15533</v>
      </c>
      <c r="AA1721" s="5" t="s">
        <v>235</v>
      </c>
      <c r="AB1721" s="5" t="s">
        <v>52</v>
      </c>
      <c r="AC1721" s="5" t="s">
        <v>181</v>
      </c>
      <c r="AD1721" s="5" t="s">
        <v>182</v>
      </c>
      <c r="AE1721" s="5" t="s">
        <v>183</v>
      </c>
      <c r="AF1721" s="5" t="s">
        <v>52</v>
      </c>
      <c r="AG1721" s="5" t="s">
        <v>52</v>
      </c>
      <c r="AH1721" s="5" t="s">
        <v>184</v>
      </c>
      <c r="AI1721" s="5" t="s">
        <v>13270</v>
      </c>
      <c r="AJ1721" s="5" t="s">
        <v>15521</v>
      </c>
      <c r="AK1721" s="5" t="s">
        <v>9795</v>
      </c>
    </row>
    <row r="1722" ht="15.75" customHeight="1">
      <c r="A1722" s="5" t="s">
        <v>15534</v>
      </c>
      <c r="B1722" s="5" t="s">
        <v>9870</v>
      </c>
      <c r="C1722" s="5" t="s">
        <v>9870</v>
      </c>
      <c r="D1722" s="6">
        <v>43253.0</v>
      </c>
      <c r="E1722" s="5">
        <v>113265.0</v>
      </c>
      <c r="F1722" s="5">
        <v>51484.0</v>
      </c>
      <c r="G1722" s="5" t="s">
        <v>1419</v>
      </c>
      <c r="H1722" s="5" t="s">
        <v>480</v>
      </c>
      <c r="I1722" s="5" t="s">
        <v>15272</v>
      </c>
      <c r="J1722" s="5" t="s">
        <v>256</v>
      </c>
      <c r="K1722" s="5" t="s">
        <v>15535</v>
      </c>
      <c r="L1722" s="5" t="s">
        <v>9874</v>
      </c>
      <c r="M1722" s="5" t="s">
        <v>9874</v>
      </c>
      <c r="N1722" s="5" t="s">
        <v>52</v>
      </c>
      <c r="O1722" s="5">
        <v>2.0</v>
      </c>
      <c r="P1722" s="5" t="s">
        <v>15536</v>
      </c>
      <c r="Q1722" s="5" t="s">
        <v>3475</v>
      </c>
      <c r="R1722" s="5">
        <v>102.0</v>
      </c>
      <c r="S1722" s="5" t="s">
        <v>1077</v>
      </c>
      <c r="T1722" s="5">
        <v>0.0</v>
      </c>
      <c r="U1722" s="5" t="s">
        <v>70</v>
      </c>
      <c r="V1722" s="5" t="s">
        <v>15537</v>
      </c>
      <c r="W1722" s="5" t="s">
        <v>52</v>
      </c>
      <c r="X1722" s="5" t="s">
        <v>52</v>
      </c>
      <c r="Y1722" s="5" t="s">
        <v>8366</v>
      </c>
      <c r="Z1722" s="5" t="s">
        <v>15538</v>
      </c>
      <c r="AA1722" s="5" t="s">
        <v>2743</v>
      </c>
      <c r="AB1722" s="5" t="s">
        <v>52</v>
      </c>
      <c r="AC1722" s="5" t="s">
        <v>5289</v>
      </c>
      <c r="AD1722" s="5" t="s">
        <v>5290</v>
      </c>
      <c r="AE1722" s="5" t="s">
        <v>5291</v>
      </c>
      <c r="AF1722" s="5" t="s">
        <v>52</v>
      </c>
      <c r="AG1722" s="5" t="s">
        <v>52</v>
      </c>
      <c r="AH1722" s="5" t="s">
        <v>52</v>
      </c>
      <c r="AI1722" s="5" t="s">
        <v>14242</v>
      </c>
      <c r="AJ1722" s="5" t="s">
        <v>15539</v>
      </c>
      <c r="AK1722" s="5" t="s">
        <v>3481</v>
      </c>
    </row>
    <row r="1723" ht="15.75" customHeight="1">
      <c r="A1723" s="5" t="s">
        <v>15540</v>
      </c>
      <c r="B1723" s="5" t="s">
        <v>9870</v>
      </c>
      <c r="C1723" s="5" t="s">
        <v>9870</v>
      </c>
      <c r="D1723" s="6">
        <v>43253.0</v>
      </c>
      <c r="E1723" s="5">
        <v>165354.0</v>
      </c>
      <c r="F1723" s="5">
        <v>75161.0</v>
      </c>
      <c r="G1723" s="5" t="s">
        <v>1419</v>
      </c>
      <c r="H1723" s="5" t="s">
        <v>480</v>
      </c>
      <c r="I1723" s="5" t="s">
        <v>15272</v>
      </c>
      <c r="J1723" s="5" t="s">
        <v>256</v>
      </c>
      <c r="K1723" s="5" t="s">
        <v>15541</v>
      </c>
      <c r="L1723" s="5" t="s">
        <v>9874</v>
      </c>
      <c r="M1723" s="5" t="s">
        <v>9874</v>
      </c>
      <c r="N1723" s="5" t="s">
        <v>52</v>
      </c>
      <c r="O1723" s="5">
        <v>3.0</v>
      </c>
      <c r="P1723" s="5" t="s">
        <v>15542</v>
      </c>
      <c r="Q1723" s="5" t="s">
        <v>3360</v>
      </c>
      <c r="R1723" s="5">
        <v>143.0</v>
      </c>
      <c r="S1723" s="5" t="s">
        <v>1077</v>
      </c>
      <c r="T1723" s="5">
        <v>0.0</v>
      </c>
      <c r="U1723" s="5" t="s">
        <v>70</v>
      </c>
      <c r="V1723" s="5" t="s">
        <v>15543</v>
      </c>
      <c r="W1723" s="5" t="s">
        <v>52</v>
      </c>
      <c r="X1723" s="5" t="s">
        <v>52</v>
      </c>
      <c r="Y1723" s="5" t="s">
        <v>8366</v>
      </c>
      <c r="Z1723" s="5" t="s">
        <v>15544</v>
      </c>
      <c r="AA1723" s="5" t="s">
        <v>2743</v>
      </c>
      <c r="AB1723" s="5" t="s">
        <v>52</v>
      </c>
      <c r="AC1723" s="5" t="s">
        <v>5289</v>
      </c>
      <c r="AD1723" s="5" t="s">
        <v>5290</v>
      </c>
      <c r="AE1723" s="5" t="s">
        <v>5291</v>
      </c>
      <c r="AF1723" s="5" t="s">
        <v>52</v>
      </c>
      <c r="AG1723" s="5" t="s">
        <v>52</v>
      </c>
      <c r="AH1723" s="5" t="s">
        <v>52</v>
      </c>
      <c r="AI1723" s="5" t="s">
        <v>13735</v>
      </c>
      <c r="AJ1723" s="5" t="s">
        <v>13736</v>
      </c>
      <c r="AK1723" s="5" t="s">
        <v>3481</v>
      </c>
    </row>
    <row r="1724" ht="15.75" customHeight="1">
      <c r="A1724" s="5" t="s">
        <v>15545</v>
      </c>
      <c r="B1724" s="5" t="s">
        <v>15546</v>
      </c>
      <c r="C1724" s="5" t="s">
        <v>102</v>
      </c>
      <c r="D1724" s="6">
        <v>43253.0</v>
      </c>
      <c r="E1724" s="5">
        <v>397828.0</v>
      </c>
      <c r="F1724" s="5">
        <v>180831.0</v>
      </c>
      <c r="G1724" s="5" t="s">
        <v>1419</v>
      </c>
      <c r="H1724" s="5" t="s">
        <v>480</v>
      </c>
      <c r="I1724" s="5" t="s">
        <v>15272</v>
      </c>
      <c r="J1724" s="5" t="s">
        <v>256</v>
      </c>
      <c r="K1724" s="5" t="s">
        <v>6680</v>
      </c>
      <c r="L1724" s="5" t="s">
        <v>15547</v>
      </c>
      <c r="M1724" s="5" t="s">
        <v>102</v>
      </c>
      <c r="N1724" s="5" t="s">
        <v>52</v>
      </c>
      <c r="O1724" s="5">
        <v>7.0</v>
      </c>
      <c r="P1724" s="5" t="s">
        <v>15548</v>
      </c>
      <c r="Q1724" s="5" t="s">
        <v>5301</v>
      </c>
      <c r="R1724" s="5">
        <v>410.0</v>
      </c>
      <c r="S1724" s="5" t="s">
        <v>1077</v>
      </c>
      <c r="T1724" s="5">
        <v>1.0</v>
      </c>
      <c r="U1724" s="5" t="s">
        <v>70</v>
      </c>
      <c r="V1724" s="5" t="s">
        <v>15549</v>
      </c>
      <c r="W1724" s="5" t="s">
        <v>52</v>
      </c>
      <c r="X1724" s="5" t="s">
        <v>52</v>
      </c>
      <c r="Y1724" s="5" t="s">
        <v>8366</v>
      </c>
      <c r="Z1724" s="5" t="s">
        <v>15550</v>
      </c>
      <c r="AA1724" s="5" t="s">
        <v>2743</v>
      </c>
      <c r="AB1724" s="5" t="s">
        <v>52</v>
      </c>
      <c r="AC1724" s="5" t="s">
        <v>5289</v>
      </c>
      <c r="AD1724" s="5" t="s">
        <v>5290</v>
      </c>
      <c r="AE1724" s="5" t="s">
        <v>5291</v>
      </c>
      <c r="AF1724" s="5" t="s">
        <v>52</v>
      </c>
      <c r="AG1724" s="5" t="s">
        <v>52</v>
      </c>
      <c r="AH1724" s="5" t="s">
        <v>52</v>
      </c>
      <c r="AI1724" s="5" t="s">
        <v>102</v>
      </c>
      <c r="AJ1724" s="5" t="s">
        <v>102</v>
      </c>
      <c r="AK1724" s="5" t="s">
        <v>4479</v>
      </c>
    </row>
    <row r="1725" ht="15.75" customHeight="1">
      <c r="A1725" s="5" t="s">
        <v>15551</v>
      </c>
      <c r="B1725" s="5" t="s">
        <v>15552</v>
      </c>
      <c r="C1725" s="5" t="s">
        <v>1394</v>
      </c>
      <c r="D1725" s="6">
        <v>43251.0</v>
      </c>
      <c r="E1725" s="5">
        <v>59349.0</v>
      </c>
      <c r="F1725" s="5">
        <v>26977.0</v>
      </c>
      <c r="G1725" s="5" t="s">
        <v>2481</v>
      </c>
      <c r="H1725" s="5" t="s">
        <v>131</v>
      </c>
      <c r="I1725" s="5" t="s">
        <v>14359</v>
      </c>
      <c r="J1725" s="5" t="s">
        <v>532</v>
      </c>
      <c r="K1725" s="5" t="s">
        <v>7072</v>
      </c>
      <c r="L1725" s="5" t="s">
        <v>15553</v>
      </c>
      <c r="M1725" s="5" t="s">
        <v>15554</v>
      </c>
      <c r="N1725" s="5">
        <v>28208.0</v>
      </c>
      <c r="O1725" s="5">
        <v>1.0</v>
      </c>
      <c r="P1725" s="5" t="s">
        <v>15555</v>
      </c>
      <c r="Q1725" s="5">
        <v>2210.0</v>
      </c>
      <c r="R1725" s="5">
        <v>65.0</v>
      </c>
      <c r="S1725" s="5" t="s">
        <v>53</v>
      </c>
      <c r="T1725" s="5">
        <v>9.0</v>
      </c>
      <c r="U1725" s="5" t="s">
        <v>93</v>
      </c>
      <c r="V1725" s="5" t="s">
        <v>15556</v>
      </c>
      <c r="W1725" s="5" t="s">
        <v>71</v>
      </c>
      <c r="X1725" s="5" t="s">
        <v>52</v>
      </c>
      <c r="Y1725" s="5" t="s">
        <v>15557</v>
      </c>
      <c r="Z1725" s="5" t="s">
        <v>15558</v>
      </c>
      <c r="AA1725" s="5" t="s">
        <v>260</v>
      </c>
      <c r="AB1725" s="5" t="s">
        <v>52</v>
      </c>
      <c r="AC1725" s="5" t="s">
        <v>11980</v>
      </c>
      <c r="AD1725" s="5" t="s">
        <v>11981</v>
      </c>
      <c r="AE1725" s="5" t="s">
        <v>218</v>
      </c>
      <c r="AF1725" s="5" t="s">
        <v>52</v>
      </c>
      <c r="AG1725" s="5" t="s">
        <v>11982</v>
      </c>
      <c r="AH1725" s="5" t="s">
        <v>11983</v>
      </c>
      <c r="AI1725" s="5" t="s">
        <v>15552</v>
      </c>
      <c r="AJ1725" s="5" t="s">
        <v>15553</v>
      </c>
      <c r="AK1725" s="5" t="s">
        <v>3639</v>
      </c>
    </row>
    <row r="1726" ht="15.75" customHeight="1">
      <c r="A1726" s="5" t="s">
        <v>15559</v>
      </c>
      <c r="B1726" s="5" t="s">
        <v>15560</v>
      </c>
      <c r="C1726" s="5" t="s">
        <v>15561</v>
      </c>
      <c r="D1726" s="6">
        <v>43249.0</v>
      </c>
      <c r="E1726" s="5">
        <v>9687.0</v>
      </c>
      <c r="F1726" s="5">
        <v>4403.0</v>
      </c>
      <c r="G1726" s="5" t="s">
        <v>634</v>
      </c>
      <c r="H1726" s="5" t="s">
        <v>131</v>
      </c>
      <c r="I1726" s="5" t="s">
        <v>15562</v>
      </c>
      <c r="J1726" s="5" t="s">
        <v>274</v>
      </c>
      <c r="K1726" s="5" t="s">
        <v>15563</v>
      </c>
      <c r="L1726" s="5" t="s">
        <v>15564</v>
      </c>
      <c r="M1726" s="5" t="s">
        <v>15565</v>
      </c>
      <c r="N1726" s="5">
        <v>24055.0</v>
      </c>
      <c r="O1726" s="5">
        <v>1.0</v>
      </c>
      <c r="P1726" s="5" t="s">
        <v>15566</v>
      </c>
      <c r="Q1726" s="5" t="s">
        <v>91</v>
      </c>
      <c r="R1726" s="5">
        <v>624.0</v>
      </c>
      <c r="S1726" s="5" t="s">
        <v>69</v>
      </c>
      <c r="T1726" s="5">
        <v>0.0</v>
      </c>
      <c r="U1726" s="5" t="s">
        <v>52</v>
      </c>
      <c r="V1726" s="5" t="s">
        <v>15567</v>
      </c>
      <c r="W1726" s="5" t="s">
        <v>52</v>
      </c>
      <c r="X1726" s="5" t="s">
        <v>52</v>
      </c>
      <c r="Y1726" s="5" t="s">
        <v>15568</v>
      </c>
      <c r="Z1726" s="5" t="s">
        <v>15569</v>
      </c>
      <c r="AA1726" s="5" t="s">
        <v>604</v>
      </c>
      <c r="AB1726" s="5" t="s">
        <v>52</v>
      </c>
      <c r="AC1726" s="5" t="s">
        <v>3589</v>
      </c>
      <c r="AD1726" s="5" t="s">
        <v>3590</v>
      </c>
      <c r="AE1726" s="5" t="s">
        <v>3591</v>
      </c>
      <c r="AF1726" s="5" t="s">
        <v>52</v>
      </c>
      <c r="AG1726" s="5" t="s">
        <v>52</v>
      </c>
      <c r="AH1726" s="5" t="s">
        <v>3592</v>
      </c>
      <c r="AI1726" s="5" t="s">
        <v>15560</v>
      </c>
      <c r="AJ1726" s="5" t="s">
        <v>15564</v>
      </c>
      <c r="AK1726" s="5" t="s">
        <v>12305</v>
      </c>
    </row>
    <row r="1727" ht="15.75" customHeight="1">
      <c r="A1727" s="5" t="s">
        <v>15570</v>
      </c>
      <c r="B1727" s="5" t="s">
        <v>10555</v>
      </c>
      <c r="C1727" s="5" t="s">
        <v>102</v>
      </c>
      <c r="D1727" s="6">
        <v>43248.0</v>
      </c>
      <c r="E1727" s="5">
        <v>20916.0</v>
      </c>
      <c r="F1727" s="5">
        <v>9507.0</v>
      </c>
      <c r="G1727" s="5" t="s">
        <v>2941</v>
      </c>
      <c r="H1727" s="5" t="s">
        <v>45</v>
      </c>
      <c r="I1727" s="5" t="s">
        <v>4897</v>
      </c>
      <c r="J1727" s="5" t="s">
        <v>424</v>
      </c>
      <c r="K1727" s="5" t="s">
        <v>15571</v>
      </c>
      <c r="L1727" s="5" t="s">
        <v>15572</v>
      </c>
      <c r="M1727" s="5" t="s">
        <v>102</v>
      </c>
      <c r="N1727" s="5">
        <v>38654.0</v>
      </c>
      <c r="O1727" s="5">
        <v>1.0</v>
      </c>
      <c r="P1727" s="5" t="s">
        <v>15573</v>
      </c>
      <c r="Q1727" s="5" t="s">
        <v>244</v>
      </c>
      <c r="R1727" s="5">
        <v>1202.0</v>
      </c>
      <c r="S1727" s="5" t="s">
        <v>69</v>
      </c>
      <c r="T1727" s="5">
        <v>67.0</v>
      </c>
      <c r="U1727" s="5" t="s">
        <v>70</v>
      </c>
      <c r="V1727" s="5" t="s">
        <v>15574</v>
      </c>
      <c r="W1727" s="5" t="s">
        <v>52</v>
      </c>
      <c r="X1727" s="5" t="s">
        <v>52</v>
      </c>
      <c r="Y1727" s="5">
        <v>1806.0</v>
      </c>
      <c r="Z1727" s="5" t="s">
        <v>15575</v>
      </c>
      <c r="AA1727" s="5" t="s">
        <v>730</v>
      </c>
      <c r="AB1727" s="5" t="s">
        <v>52</v>
      </c>
      <c r="AC1727" s="5" t="s">
        <v>72</v>
      </c>
      <c r="AD1727" s="5" t="s">
        <v>73</v>
      </c>
      <c r="AE1727" s="5" t="s">
        <v>74</v>
      </c>
      <c r="AF1727" s="5" t="s">
        <v>75</v>
      </c>
      <c r="AG1727" s="5" t="s">
        <v>76</v>
      </c>
      <c r="AH1727" s="5" t="s">
        <v>77</v>
      </c>
      <c r="AI1727" s="5" t="s">
        <v>102</v>
      </c>
      <c r="AJ1727" s="5" t="s">
        <v>102</v>
      </c>
      <c r="AK1727" s="5" t="s">
        <v>15576</v>
      </c>
    </row>
    <row r="1728" ht="15.75" customHeight="1">
      <c r="A1728" s="5" t="s">
        <v>15577</v>
      </c>
      <c r="B1728" s="5" t="s">
        <v>9479</v>
      </c>
      <c r="C1728" s="5" t="s">
        <v>12750</v>
      </c>
      <c r="D1728" s="6">
        <v>43248.0</v>
      </c>
      <c r="E1728" s="5">
        <v>2856.0</v>
      </c>
      <c r="F1728" s="5">
        <v>1298.0</v>
      </c>
      <c r="G1728" s="5" t="s">
        <v>479</v>
      </c>
      <c r="H1728" s="5" t="s">
        <v>272</v>
      </c>
      <c r="I1728" s="5" t="s">
        <v>11137</v>
      </c>
      <c r="J1728" s="5" t="s">
        <v>274</v>
      </c>
      <c r="K1728" s="5" t="s">
        <v>15578</v>
      </c>
      <c r="L1728" s="5" t="s">
        <v>13844</v>
      </c>
      <c r="M1728" s="5" t="s">
        <v>12752</v>
      </c>
      <c r="N1728" s="5">
        <v>32226.0</v>
      </c>
      <c r="O1728" s="5">
        <v>1.0</v>
      </c>
      <c r="P1728" s="5" t="s">
        <v>15579</v>
      </c>
      <c r="Q1728" s="5">
        <v>2210.0</v>
      </c>
      <c r="R1728" s="5">
        <v>130.0</v>
      </c>
      <c r="S1728" s="5" t="s">
        <v>69</v>
      </c>
      <c r="T1728" s="5">
        <v>0.0</v>
      </c>
      <c r="U1728" s="5" t="s">
        <v>52</v>
      </c>
      <c r="V1728" s="5" t="s">
        <v>15580</v>
      </c>
      <c r="W1728" s="5" t="s">
        <v>55</v>
      </c>
      <c r="X1728" s="5" t="s">
        <v>15581</v>
      </c>
      <c r="Y1728" s="5" t="s">
        <v>15582</v>
      </c>
      <c r="Z1728" s="5" t="s">
        <v>15583</v>
      </c>
      <c r="AA1728" s="5" t="s">
        <v>59</v>
      </c>
      <c r="AB1728" s="5" t="s">
        <v>52</v>
      </c>
      <c r="AC1728" s="5" t="s">
        <v>3225</v>
      </c>
      <c r="AD1728" s="5" t="s">
        <v>3226</v>
      </c>
      <c r="AE1728" s="5" t="s">
        <v>3227</v>
      </c>
      <c r="AF1728" s="5" t="s">
        <v>52</v>
      </c>
      <c r="AG1728" s="5" t="s">
        <v>52</v>
      </c>
      <c r="AH1728" s="5" t="s">
        <v>3228</v>
      </c>
      <c r="AI1728" s="5" t="s">
        <v>102</v>
      </c>
      <c r="AJ1728" s="5" t="s">
        <v>102</v>
      </c>
      <c r="AK1728" s="5" t="s">
        <v>404</v>
      </c>
    </row>
    <row r="1729" ht="15.75" customHeight="1">
      <c r="A1729" s="5" t="s">
        <v>15584</v>
      </c>
      <c r="B1729" s="5" t="s">
        <v>3230</v>
      </c>
      <c r="C1729" s="5" t="s">
        <v>3231</v>
      </c>
      <c r="D1729" s="6">
        <v>43248.0</v>
      </c>
      <c r="E1729" s="5">
        <v>33964.0</v>
      </c>
      <c r="F1729" s="5">
        <v>15438.0</v>
      </c>
      <c r="G1729" s="5" t="s">
        <v>479</v>
      </c>
      <c r="H1729" s="5" t="s">
        <v>272</v>
      </c>
      <c r="I1729" s="5" t="s">
        <v>11137</v>
      </c>
      <c r="J1729" s="5" t="s">
        <v>274</v>
      </c>
      <c r="K1729" s="5" t="s">
        <v>15585</v>
      </c>
      <c r="L1729" s="5" t="s">
        <v>3233</v>
      </c>
      <c r="M1729" s="5" t="s">
        <v>15586</v>
      </c>
      <c r="N1729" s="5">
        <v>30354.0</v>
      </c>
      <c r="O1729" s="5">
        <v>1.0</v>
      </c>
      <c r="P1729" s="5" t="s">
        <v>15579</v>
      </c>
      <c r="Q1729" s="5">
        <v>2210.0</v>
      </c>
      <c r="R1729" s="5">
        <v>173.0</v>
      </c>
      <c r="S1729" s="5" t="s">
        <v>53</v>
      </c>
      <c r="T1729" s="5">
        <v>21.0</v>
      </c>
      <c r="U1729" s="5" t="s">
        <v>93</v>
      </c>
      <c r="V1729" s="5" t="s">
        <v>15581</v>
      </c>
      <c r="W1729" s="5" t="s">
        <v>71</v>
      </c>
      <c r="X1729" s="5" t="s">
        <v>52</v>
      </c>
      <c r="Y1729" s="5" t="s">
        <v>15582</v>
      </c>
      <c r="Z1729" s="5" t="s">
        <v>15583</v>
      </c>
      <c r="AA1729" s="5" t="s">
        <v>59</v>
      </c>
      <c r="AB1729" s="5" t="s">
        <v>52</v>
      </c>
      <c r="AC1729" s="5" t="s">
        <v>216</v>
      </c>
      <c r="AD1729" s="5" t="s">
        <v>217</v>
      </c>
      <c r="AE1729" s="5" t="s">
        <v>218</v>
      </c>
      <c r="AF1729" s="5" t="s">
        <v>52</v>
      </c>
      <c r="AG1729" s="5" t="s">
        <v>52</v>
      </c>
      <c r="AH1729" s="5" t="s">
        <v>52</v>
      </c>
      <c r="AI1729" s="5" t="s">
        <v>3230</v>
      </c>
      <c r="AJ1729" s="5" t="s">
        <v>3233</v>
      </c>
      <c r="AK1729" s="5" t="s">
        <v>404</v>
      </c>
    </row>
    <row r="1730" ht="15.75" customHeight="1">
      <c r="A1730" s="5" t="s">
        <v>15587</v>
      </c>
      <c r="B1730" s="5" t="s">
        <v>15588</v>
      </c>
      <c r="C1730" s="5" t="s">
        <v>15589</v>
      </c>
      <c r="D1730" s="6">
        <v>43247.0</v>
      </c>
      <c r="E1730" s="5">
        <v>43908.0</v>
      </c>
      <c r="F1730" s="5">
        <v>19958.0</v>
      </c>
      <c r="G1730" s="5" t="s">
        <v>2389</v>
      </c>
      <c r="H1730" s="5" t="s">
        <v>1792</v>
      </c>
      <c r="I1730" s="5" t="s">
        <v>1085</v>
      </c>
      <c r="J1730" s="5" t="s">
        <v>2391</v>
      </c>
      <c r="K1730" s="5" t="s">
        <v>7072</v>
      </c>
      <c r="L1730" s="5" t="s">
        <v>15590</v>
      </c>
      <c r="M1730" s="5" t="s">
        <v>15591</v>
      </c>
      <c r="N1730" s="5" t="s">
        <v>52</v>
      </c>
      <c r="O1730" s="5">
        <v>1.0</v>
      </c>
      <c r="P1730" s="5" t="s">
        <v>15592</v>
      </c>
      <c r="Q1730" s="5">
        <v>4510.0</v>
      </c>
      <c r="R1730" s="5">
        <v>20.0</v>
      </c>
      <c r="S1730" s="5" t="s">
        <v>1077</v>
      </c>
      <c r="T1730" s="5">
        <v>20.0</v>
      </c>
      <c r="U1730" s="5" t="s">
        <v>93</v>
      </c>
      <c r="V1730" s="5" t="s">
        <v>15593</v>
      </c>
      <c r="W1730" s="5" t="s">
        <v>52</v>
      </c>
      <c r="X1730" s="5" t="s">
        <v>52</v>
      </c>
      <c r="Y1730" s="5" t="s">
        <v>15594</v>
      </c>
      <c r="Z1730" s="5">
        <v>123.0</v>
      </c>
      <c r="AA1730" s="5" t="s">
        <v>260</v>
      </c>
      <c r="AB1730" s="5" t="s">
        <v>52</v>
      </c>
      <c r="AC1730" s="5" t="s">
        <v>11980</v>
      </c>
      <c r="AD1730" s="5" t="s">
        <v>11981</v>
      </c>
      <c r="AE1730" s="5" t="s">
        <v>218</v>
      </c>
      <c r="AF1730" s="5" t="s">
        <v>52</v>
      </c>
      <c r="AG1730" s="5" t="s">
        <v>11982</v>
      </c>
      <c r="AH1730" s="5" t="s">
        <v>11983</v>
      </c>
      <c r="AI1730" s="5" t="s">
        <v>15595</v>
      </c>
      <c r="AJ1730" s="5" t="s">
        <v>15596</v>
      </c>
      <c r="AK1730" s="5" t="s">
        <v>400</v>
      </c>
    </row>
    <row r="1731" ht="15.75" customHeight="1">
      <c r="A1731" s="5" t="s">
        <v>15597</v>
      </c>
      <c r="B1731" s="5" t="s">
        <v>15598</v>
      </c>
      <c r="C1731" s="5" t="s">
        <v>15599</v>
      </c>
      <c r="D1731" s="6">
        <v>43244.0</v>
      </c>
      <c r="E1731" s="5">
        <v>43908.0</v>
      </c>
      <c r="F1731" s="5">
        <v>19958.0</v>
      </c>
      <c r="G1731" s="5" t="s">
        <v>412</v>
      </c>
      <c r="H1731" s="5" t="s">
        <v>131</v>
      </c>
      <c r="I1731" s="5" t="s">
        <v>15600</v>
      </c>
      <c r="J1731" s="5" t="s">
        <v>414</v>
      </c>
      <c r="K1731" s="5" t="s">
        <v>15601</v>
      </c>
      <c r="L1731" s="5" t="s">
        <v>15602</v>
      </c>
      <c r="M1731" s="5" t="s">
        <v>15603</v>
      </c>
      <c r="N1731" s="5">
        <v>24521.0</v>
      </c>
      <c r="O1731" s="5">
        <v>1.0</v>
      </c>
      <c r="P1731" s="5" t="s">
        <v>15604</v>
      </c>
      <c r="Q1731" s="5" t="s">
        <v>211</v>
      </c>
      <c r="R1731" s="5">
        <v>27.0</v>
      </c>
      <c r="S1731" s="5" t="s">
        <v>1077</v>
      </c>
      <c r="T1731" s="5">
        <v>8.0</v>
      </c>
      <c r="U1731" s="5" t="s">
        <v>93</v>
      </c>
      <c r="V1731" s="5" t="s">
        <v>15605</v>
      </c>
      <c r="W1731" s="5" t="s">
        <v>52</v>
      </c>
      <c r="X1731" s="5" t="s">
        <v>52</v>
      </c>
      <c r="Y1731" s="5" t="s">
        <v>10982</v>
      </c>
      <c r="Z1731" s="5">
        <v>798.0</v>
      </c>
      <c r="AA1731" s="5" t="s">
        <v>162</v>
      </c>
      <c r="AB1731" s="5" t="s">
        <v>52</v>
      </c>
      <c r="AC1731" s="5" t="s">
        <v>565</v>
      </c>
      <c r="AD1731" s="5" t="s">
        <v>566</v>
      </c>
      <c r="AE1731" s="5" t="s">
        <v>567</v>
      </c>
      <c r="AF1731" s="5" t="s">
        <v>52</v>
      </c>
      <c r="AG1731" s="5" t="s">
        <v>52</v>
      </c>
      <c r="AH1731" s="5" t="s">
        <v>568</v>
      </c>
      <c r="AI1731" s="5" t="s">
        <v>15606</v>
      </c>
      <c r="AJ1731" s="5" t="s">
        <v>15607</v>
      </c>
      <c r="AK1731" s="5" t="s">
        <v>5671</v>
      </c>
    </row>
    <row r="1732" ht="15.75" customHeight="1">
      <c r="A1732" s="5" t="s">
        <v>15608</v>
      </c>
      <c r="B1732" s="5" t="s">
        <v>15609</v>
      </c>
      <c r="C1732" s="5" t="s">
        <v>15610</v>
      </c>
      <c r="D1732" s="6">
        <v>43243.0</v>
      </c>
      <c r="E1732" s="5">
        <v>44057.0</v>
      </c>
      <c r="F1732" s="5">
        <v>20026.0</v>
      </c>
      <c r="G1732" s="5" t="s">
        <v>3867</v>
      </c>
      <c r="H1732" s="5" t="s">
        <v>189</v>
      </c>
      <c r="I1732" s="5" t="s">
        <v>6158</v>
      </c>
      <c r="J1732" s="5" t="s">
        <v>532</v>
      </c>
      <c r="K1732" s="5" t="s">
        <v>15611</v>
      </c>
      <c r="L1732" s="5" t="s">
        <v>15612</v>
      </c>
      <c r="M1732" s="5" t="s">
        <v>15613</v>
      </c>
      <c r="N1732" s="5">
        <v>77029.0</v>
      </c>
      <c r="O1732" s="5">
        <v>1.0</v>
      </c>
      <c r="P1732" s="5" t="s">
        <v>15614</v>
      </c>
      <c r="Q1732" s="5">
        <v>4510.0</v>
      </c>
      <c r="R1732" s="5">
        <v>22.0</v>
      </c>
      <c r="S1732" s="5" t="s">
        <v>53</v>
      </c>
      <c r="T1732" s="5">
        <v>56.0</v>
      </c>
      <c r="U1732" s="5" t="s">
        <v>93</v>
      </c>
      <c r="V1732" s="5" t="s">
        <v>15615</v>
      </c>
      <c r="W1732" s="5" t="s">
        <v>52</v>
      </c>
      <c r="X1732" s="5" t="s">
        <v>52</v>
      </c>
      <c r="Y1732" s="5" t="s">
        <v>15616</v>
      </c>
      <c r="Z1732" s="5" t="s">
        <v>15617</v>
      </c>
      <c r="AA1732" s="5" t="s">
        <v>260</v>
      </c>
      <c r="AB1732" s="5" t="s">
        <v>52</v>
      </c>
      <c r="AC1732" s="5" t="s">
        <v>11980</v>
      </c>
      <c r="AD1732" s="5" t="s">
        <v>11981</v>
      </c>
      <c r="AE1732" s="5" t="s">
        <v>218</v>
      </c>
      <c r="AF1732" s="5" t="s">
        <v>52</v>
      </c>
      <c r="AG1732" s="5" t="s">
        <v>11982</v>
      </c>
      <c r="AH1732" s="5" t="s">
        <v>11983</v>
      </c>
      <c r="AI1732" s="5" t="s">
        <v>15618</v>
      </c>
      <c r="AJ1732" s="5" t="s">
        <v>15619</v>
      </c>
      <c r="AK1732" s="5" t="s">
        <v>336</v>
      </c>
    </row>
    <row r="1733" ht="15.75" customHeight="1">
      <c r="A1733" s="5" t="s">
        <v>15620</v>
      </c>
      <c r="B1733" s="5" t="s">
        <v>15621</v>
      </c>
      <c r="C1733" s="5" t="s">
        <v>15622</v>
      </c>
      <c r="D1733" s="6">
        <v>43242.0</v>
      </c>
      <c r="E1733" s="5">
        <v>15054.0</v>
      </c>
      <c r="F1733" s="5">
        <v>6843.0</v>
      </c>
      <c r="G1733" s="5" t="s">
        <v>659</v>
      </c>
      <c r="H1733" s="5" t="s">
        <v>45</v>
      </c>
      <c r="I1733" s="5" t="s">
        <v>15623</v>
      </c>
      <c r="J1733" s="5" t="s">
        <v>661</v>
      </c>
      <c r="K1733" s="5" t="s">
        <v>462</v>
      </c>
      <c r="L1733" s="5" t="s">
        <v>15624</v>
      </c>
      <c r="M1733" s="5" t="s">
        <v>15625</v>
      </c>
      <c r="N1733" s="5" t="s">
        <v>52</v>
      </c>
      <c r="O1733" s="5">
        <v>1.0</v>
      </c>
      <c r="P1733" s="5" t="s">
        <v>15626</v>
      </c>
      <c r="Q1733" s="5">
        <v>2200.0</v>
      </c>
      <c r="R1733" s="5">
        <v>677.0</v>
      </c>
      <c r="S1733" s="5" t="s">
        <v>69</v>
      </c>
      <c r="T1733" s="5">
        <v>0.0</v>
      </c>
      <c r="U1733" s="5" t="s">
        <v>158</v>
      </c>
      <c r="V1733" s="5" t="s">
        <v>15627</v>
      </c>
      <c r="W1733" s="5" t="s">
        <v>52</v>
      </c>
      <c r="X1733" s="5" t="s">
        <v>52</v>
      </c>
      <c r="Y1733" s="5" t="s">
        <v>15628</v>
      </c>
      <c r="Z1733" s="5" t="s">
        <v>15629</v>
      </c>
      <c r="AA1733" s="5" t="s">
        <v>5043</v>
      </c>
      <c r="AB1733" s="5" t="s">
        <v>52</v>
      </c>
      <c r="AC1733" s="5" t="s">
        <v>163</v>
      </c>
      <c r="AD1733" s="5" t="s">
        <v>164</v>
      </c>
      <c r="AE1733" s="5" t="s">
        <v>165</v>
      </c>
      <c r="AF1733" s="5" t="s">
        <v>52</v>
      </c>
      <c r="AG1733" s="5" t="s">
        <v>52</v>
      </c>
      <c r="AH1733" s="5" t="s">
        <v>52</v>
      </c>
      <c r="AI1733" s="5" t="s">
        <v>15630</v>
      </c>
      <c r="AJ1733" s="5" t="s">
        <v>15631</v>
      </c>
      <c r="AK1733" s="5" t="s">
        <v>15632</v>
      </c>
    </row>
    <row r="1734" ht="15.75" customHeight="1">
      <c r="A1734" s="5" t="s">
        <v>15633</v>
      </c>
      <c r="B1734" s="5" t="s">
        <v>15634</v>
      </c>
      <c r="C1734" s="5" t="s">
        <v>14177</v>
      </c>
      <c r="D1734" s="6">
        <v>43241.0</v>
      </c>
      <c r="E1734" s="5">
        <v>487696.0</v>
      </c>
      <c r="F1734" s="5">
        <v>221680.0</v>
      </c>
      <c r="G1734" s="5" t="s">
        <v>327</v>
      </c>
      <c r="H1734" s="5" t="s">
        <v>459</v>
      </c>
      <c r="I1734" s="5" t="s">
        <v>15257</v>
      </c>
      <c r="J1734" s="5" t="s">
        <v>191</v>
      </c>
      <c r="K1734" s="5" t="s">
        <v>1253</v>
      </c>
      <c r="L1734" s="5" t="s">
        <v>15635</v>
      </c>
      <c r="M1734" s="5" t="s">
        <v>14180</v>
      </c>
      <c r="N1734" s="5" t="s">
        <v>52</v>
      </c>
      <c r="O1734" s="5">
        <v>10.0</v>
      </c>
      <c r="P1734" s="5" t="s">
        <v>15636</v>
      </c>
      <c r="Q1734" s="5" t="s">
        <v>15637</v>
      </c>
      <c r="R1734" s="5">
        <v>140.0</v>
      </c>
      <c r="S1734" s="5" t="s">
        <v>374</v>
      </c>
      <c r="T1734" s="5">
        <v>200.0</v>
      </c>
      <c r="U1734" s="5" t="s">
        <v>93</v>
      </c>
      <c r="V1734" s="5" t="s">
        <v>15638</v>
      </c>
      <c r="W1734" s="5" t="s">
        <v>52</v>
      </c>
      <c r="X1734" s="5" t="s">
        <v>52</v>
      </c>
      <c r="Y1734" s="5" t="s">
        <v>15557</v>
      </c>
      <c r="Z1734" s="5" t="s">
        <v>15639</v>
      </c>
      <c r="AA1734" s="5" t="s">
        <v>235</v>
      </c>
      <c r="AB1734" s="5" t="s">
        <v>52</v>
      </c>
      <c r="AC1734" s="5" t="s">
        <v>11980</v>
      </c>
      <c r="AD1734" s="5" t="s">
        <v>11981</v>
      </c>
      <c r="AE1734" s="5" t="s">
        <v>218</v>
      </c>
      <c r="AF1734" s="5" t="s">
        <v>52</v>
      </c>
      <c r="AG1734" s="5" t="s">
        <v>11982</v>
      </c>
      <c r="AH1734" s="5" t="s">
        <v>11983</v>
      </c>
      <c r="AI1734" s="5" t="s">
        <v>14165</v>
      </c>
      <c r="AJ1734" s="5" t="s">
        <v>14166</v>
      </c>
      <c r="AK1734" s="5" t="s">
        <v>300</v>
      </c>
    </row>
    <row r="1735" ht="15.75" customHeight="1">
      <c r="A1735" s="5" t="s">
        <v>15640</v>
      </c>
      <c r="B1735" s="5" t="s">
        <v>15641</v>
      </c>
      <c r="C1735" s="5" t="s">
        <v>15642</v>
      </c>
      <c r="D1735" s="6">
        <v>43241.0</v>
      </c>
      <c r="E1735" s="5">
        <v>802472.0</v>
      </c>
      <c r="F1735" s="5">
        <v>364760.0</v>
      </c>
      <c r="G1735" s="5" t="s">
        <v>327</v>
      </c>
      <c r="H1735" s="5" t="s">
        <v>459</v>
      </c>
      <c r="I1735" s="5" t="s">
        <v>15257</v>
      </c>
      <c r="J1735" s="5" t="s">
        <v>191</v>
      </c>
      <c r="K1735" s="5" t="s">
        <v>8466</v>
      </c>
      <c r="L1735" s="5" t="s">
        <v>15643</v>
      </c>
      <c r="M1735" s="5" t="s">
        <v>15644</v>
      </c>
      <c r="N1735" s="5" t="s">
        <v>52</v>
      </c>
      <c r="O1735" s="5">
        <v>16.0</v>
      </c>
      <c r="P1735" s="5" t="s">
        <v>15645</v>
      </c>
      <c r="Q1735" s="5" t="s">
        <v>7691</v>
      </c>
      <c r="R1735" s="5">
        <v>164.0</v>
      </c>
      <c r="S1735" s="5" t="s">
        <v>374</v>
      </c>
      <c r="T1735" s="5">
        <v>339.0</v>
      </c>
      <c r="U1735" s="5" t="s">
        <v>93</v>
      </c>
      <c r="V1735" s="5" t="s">
        <v>15646</v>
      </c>
      <c r="W1735" s="5" t="s">
        <v>52</v>
      </c>
      <c r="X1735" s="5" t="s">
        <v>52</v>
      </c>
      <c r="Y1735" s="5" t="s">
        <v>15557</v>
      </c>
      <c r="Z1735" s="5" t="s">
        <v>15647</v>
      </c>
      <c r="AA1735" s="5" t="s">
        <v>235</v>
      </c>
      <c r="AB1735" s="5" t="s">
        <v>52</v>
      </c>
      <c r="AC1735" s="5" t="s">
        <v>11980</v>
      </c>
      <c r="AD1735" s="5" t="s">
        <v>11981</v>
      </c>
      <c r="AE1735" s="5" t="s">
        <v>218</v>
      </c>
      <c r="AF1735" s="5" t="s">
        <v>52</v>
      </c>
      <c r="AG1735" s="5" t="s">
        <v>11982</v>
      </c>
      <c r="AH1735" s="5" t="s">
        <v>11983</v>
      </c>
      <c r="AI1735" s="5" t="s">
        <v>15648</v>
      </c>
      <c r="AJ1735" s="5" t="s">
        <v>15649</v>
      </c>
      <c r="AK1735" s="5" t="s">
        <v>300</v>
      </c>
    </row>
    <row r="1736" ht="15.75" customHeight="1">
      <c r="A1736" s="5" t="s">
        <v>15650</v>
      </c>
      <c r="B1736" s="5" t="s">
        <v>9870</v>
      </c>
      <c r="C1736" s="5" t="s">
        <v>9870</v>
      </c>
      <c r="D1736" s="6">
        <v>43240.0</v>
      </c>
      <c r="E1736" s="5">
        <v>170808.0</v>
      </c>
      <c r="F1736" s="5">
        <v>77640.0</v>
      </c>
      <c r="G1736" s="5" t="s">
        <v>1419</v>
      </c>
      <c r="H1736" s="5" t="s">
        <v>480</v>
      </c>
      <c r="I1736" s="5" t="s">
        <v>14947</v>
      </c>
      <c r="J1736" s="5" t="s">
        <v>256</v>
      </c>
      <c r="K1736" s="5" t="s">
        <v>15651</v>
      </c>
      <c r="L1736" s="5" t="s">
        <v>9874</v>
      </c>
      <c r="M1736" s="5" t="s">
        <v>9874</v>
      </c>
      <c r="N1736" s="5" t="s">
        <v>52</v>
      </c>
      <c r="O1736" s="5">
        <v>3.0</v>
      </c>
      <c r="P1736" s="5" t="s">
        <v>15652</v>
      </c>
      <c r="Q1736" s="5" t="s">
        <v>3360</v>
      </c>
      <c r="R1736" s="5">
        <v>153.0</v>
      </c>
      <c r="S1736" s="5" t="s">
        <v>1077</v>
      </c>
      <c r="T1736" s="5">
        <v>0.0</v>
      </c>
      <c r="U1736" s="5" t="s">
        <v>70</v>
      </c>
      <c r="V1736" s="5" t="s">
        <v>15653</v>
      </c>
      <c r="W1736" s="5" t="s">
        <v>52</v>
      </c>
      <c r="X1736" s="5" t="s">
        <v>52</v>
      </c>
      <c r="Y1736" s="5" t="s">
        <v>2641</v>
      </c>
      <c r="Z1736" s="5" t="s">
        <v>15654</v>
      </c>
      <c r="AA1736" s="5" t="s">
        <v>2743</v>
      </c>
      <c r="AB1736" s="5" t="s">
        <v>52</v>
      </c>
      <c r="AC1736" s="5" t="s">
        <v>5289</v>
      </c>
      <c r="AD1736" s="5" t="s">
        <v>5290</v>
      </c>
      <c r="AE1736" s="5" t="s">
        <v>5291</v>
      </c>
      <c r="AF1736" s="5" t="s">
        <v>52</v>
      </c>
      <c r="AG1736" s="5" t="s">
        <v>52</v>
      </c>
      <c r="AH1736" s="5" t="s">
        <v>52</v>
      </c>
      <c r="AI1736" s="5" t="s">
        <v>8177</v>
      </c>
      <c r="AJ1736" s="5" t="s">
        <v>13865</v>
      </c>
      <c r="AK1736" s="5" t="s">
        <v>3481</v>
      </c>
    </row>
    <row r="1737" ht="15.75" customHeight="1">
      <c r="A1737" s="5" t="s">
        <v>15655</v>
      </c>
      <c r="B1737" s="5" t="s">
        <v>6956</v>
      </c>
      <c r="C1737" s="5" t="s">
        <v>15656</v>
      </c>
      <c r="D1737" s="6">
        <v>43237.0</v>
      </c>
      <c r="E1737" s="5">
        <v>42294.0</v>
      </c>
      <c r="F1737" s="5">
        <v>19225.0</v>
      </c>
      <c r="G1737" s="5" t="s">
        <v>2481</v>
      </c>
      <c r="H1737" s="5" t="s">
        <v>131</v>
      </c>
      <c r="I1737" s="5" t="s">
        <v>10339</v>
      </c>
      <c r="J1737" s="5" t="s">
        <v>532</v>
      </c>
      <c r="K1737" s="5" t="s">
        <v>15657</v>
      </c>
      <c r="L1737" s="5" t="s">
        <v>15658</v>
      </c>
      <c r="M1737" s="5" t="s">
        <v>15659</v>
      </c>
      <c r="N1737" s="5">
        <v>29456.0</v>
      </c>
      <c r="O1737" s="5">
        <v>1.0</v>
      </c>
      <c r="P1737" s="5" t="s">
        <v>15660</v>
      </c>
      <c r="Q1737" s="5" t="s">
        <v>91</v>
      </c>
      <c r="R1737" s="5">
        <v>47.0</v>
      </c>
      <c r="S1737" s="5" t="s">
        <v>53</v>
      </c>
      <c r="T1737" s="5">
        <v>966.0</v>
      </c>
      <c r="U1737" s="5" t="s">
        <v>158</v>
      </c>
      <c r="V1737" s="5" t="s">
        <v>15661</v>
      </c>
      <c r="W1737" s="5" t="s">
        <v>71</v>
      </c>
      <c r="X1737" s="5" t="s">
        <v>52</v>
      </c>
      <c r="Y1737" s="5" t="s">
        <v>15662</v>
      </c>
      <c r="Z1737" s="5" t="s">
        <v>15663</v>
      </c>
      <c r="AA1737" s="5" t="s">
        <v>9547</v>
      </c>
      <c r="AB1737" s="5" t="s">
        <v>52</v>
      </c>
      <c r="AC1737" s="5" t="s">
        <v>163</v>
      </c>
      <c r="AD1737" s="5" t="s">
        <v>164</v>
      </c>
      <c r="AE1737" s="5" t="s">
        <v>165</v>
      </c>
      <c r="AF1737" s="5" t="s">
        <v>52</v>
      </c>
      <c r="AG1737" s="5" t="s">
        <v>52</v>
      </c>
      <c r="AH1737" s="5" t="s">
        <v>52</v>
      </c>
      <c r="AI1737" s="5" t="s">
        <v>15664</v>
      </c>
      <c r="AJ1737" s="5" t="s">
        <v>15665</v>
      </c>
      <c r="AK1737" s="5" t="s">
        <v>15666</v>
      </c>
    </row>
    <row r="1738" ht="15.75" customHeight="1">
      <c r="A1738" s="5" t="s">
        <v>15667</v>
      </c>
      <c r="B1738" s="5" t="s">
        <v>15668</v>
      </c>
      <c r="C1738" s="5" t="s">
        <v>15669</v>
      </c>
      <c r="D1738" s="6">
        <v>43237.0</v>
      </c>
      <c r="E1738" s="5">
        <v>168531.0</v>
      </c>
      <c r="F1738" s="5">
        <v>76605.0</v>
      </c>
      <c r="G1738" s="5" t="s">
        <v>412</v>
      </c>
      <c r="H1738" s="5" t="s">
        <v>530</v>
      </c>
      <c r="I1738" s="5" t="s">
        <v>15670</v>
      </c>
      <c r="J1738" s="5" t="s">
        <v>414</v>
      </c>
      <c r="K1738" s="5" t="s">
        <v>15671</v>
      </c>
      <c r="L1738" s="5" t="s">
        <v>15672</v>
      </c>
      <c r="M1738" s="5" t="s">
        <v>15673</v>
      </c>
      <c r="N1738" s="5">
        <v>91324.0</v>
      </c>
      <c r="O1738" s="5">
        <v>4.0</v>
      </c>
      <c r="P1738" s="5" t="s">
        <v>15674</v>
      </c>
      <c r="Q1738" s="5" t="s">
        <v>52</v>
      </c>
      <c r="R1738" s="5">
        <v>6490.0</v>
      </c>
      <c r="S1738" s="5" t="s">
        <v>8751</v>
      </c>
      <c r="T1738" s="5">
        <v>1.0</v>
      </c>
      <c r="U1738" s="5" t="s">
        <v>93</v>
      </c>
      <c r="V1738" s="5" t="s">
        <v>15675</v>
      </c>
      <c r="W1738" s="5" t="s">
        <v>55</v>
      </c>
      <c r="X1738" s="5" t="s">
        <v>15676</v>
      </c>
      <c r="Y1738" s="5" t="s">
        <v>15677</v>
      </c>
      <c r="Z1738" s="5" t="s">
        <v>15678</v>
      </c>
      <c r="AA1738" s="5" t="s">
        <v>235</v>
      </c>
      <c r="AB1738" s="5" t="s">
        <v>52</v>
      </c>
      <c r="AC1738" s="5" t="s">
        <v>3141</v>
      </c>
      <c r="AD1738" s="5" t="s">
        <v>3142</v>
      </c>
      <c r="AE1738" s="5" t="s">
        <v>162</v>
      </c>
      <c r="AF1738" s="5" t="s">
        <v>52</v>
      </c>
      <c r="AG1738" s="5" t="s">
        <v>52</v>
      </c>
      <c r="AH1738" s="5" t="s">
        <v>3143</v>
      </c>
      <c r="AI1738" s="5" t="s">
        <v>15668</v>
      </c>
      <c r="AJ1738" s="5" t="s">
        <v>15679</v>
      </c>
      <c r="AK1738" s="5" t="s">
        <v>941</v>
      </c>
    </row>
    <row r="1739" ht="15.75" customHeight="1">
      <c r="A1739" s="5" t="s">
        <v>15680</v>
      </c>
      <c r="B1739" s="5" t="s">
        <v>10656</v>
      </c>
      <c r="C1739" s="5" t="s">
        <v>15669</v>
      </c>
      <c r="D1739" s="6">
        <v>43237.0</v>
      </c>
      <c r="E1739" s="5">
        <v>168531.0</v>
      </c>
      <c r="F1739" s="5">
        <v>76605.0</v>
      </c>
      <c r="G1739" s="5" t="s">
        <v>412</v>
      </c>
      <c r="H1739" s="5" t="s">
        <v>530</v>
      </c>
      <c r="I1739" s="5" t="s">
        <v>9359</v>
      </c>
      <c r="J1739" s="5" t="s">
        <v>414</v>
      </c>
      <c r="K1739" s="5" t="s">
        <v>15681</v>
      </c>
      <c r="L1739" s="5" t="s">
        <v>10659</v>
      </c>
      <c r="M1739" s="5" t="s">
        <v>15682</v>
      </c>
      <c r="N1739" s="5">
        <v>90501.0</v>
      </c>
      <c r="O1739" s="5">
        <v>4.0</v>
      </c>
      <c r="P1739" s="5" t="s">
        <v>15674</v>
      </c>
      <c r="Q1739" s="5" t="s">
        <v>52</v>
      </c>
      <c r="R1739" s="5">
        <v>6490.0</v>
      </c>
      <c r="S1739" s="5" t="s">
        <v>6065</v>
      </c>
      <c r="T1739" s="5">
        <v>100.0</v>
      </c>
      <c r="U1739" s="5" t="s">
        <v>93</v>
      </c>
      <c r="V1739" s="5" t="s">
        <v>15676</v>
      </c>
      <c r="W1739" s="5" t="s">
        <v>71</v>
      </c>
      <c r="X1739" s="5" t="s">
        <v>52</v>
      </c>
      <c r="Y1739" s="5" t="s">
        <v>15683</v>
      </c>
      <c r="Z1739" s="5" t="s">
        <v>15678</v>
      </c>
      <c r="AA1739" s="5" t="s">
        <v>235</v>
      </c>
      <c r="AB1739" s="5" t="s">
        <v>52</v>
      </c>
      <c r="AC1739" s="5" t="s">
        <v>11980</v>
      </c>
      <c r="AD1739" s="5" t="s">
        <v>11981</v>
      </c>
      <c r="AE1739" s="5" t="s">
        <v>218</v>
      </c>
      <c r="AF1739" s="5" t="s">
        <v>52</v>
      </c>
      <c r="AG1739" s="5" t="s">
        <v>11982</v>
      </c>
      <c r="AH1739" s="5" t="s">
        <v>11983</v>
      </c>
      <c r="AI1739" s="5" t="s">
        <v>10656</v>
      </c>
      <c r="AJ1739" s="5" t="s">
        <v>10659</v>
      </c>
      <c r="AK1739" s="5" t="s">
        <v>165</v>
      </c>
    </row>
    <row r="1740" ht="15.75" customHeight="1">
      <c r="A1740" s="5" t="s">
        <v>15684</v>
      </c>
      <c r="B1740" s="5" t="s">
        <v>15685</v>
      </c>
      <c r="C1740" s="5" t="s">
        <v>15686</v>
      </c>
      <c r="D1740" s="6">
        <v>43236.0</v>
      </c>
      <c r="E1740" s="5">
        <v>9687.0</v>
      </c>
      <c r="F1740" s="5">
        <v>4403.0</v>
      </c>
      <c r="G1740" s="5" t="s">
        <v>2481</v>
      </c>
      <c r="H1740" s="5" t="s">
        <v>84</v>
      </c>
      <c r="I1740" s="5" t="s">
        <v>15687</v>
      </c>
      <c r="J1740" s="5" t="s">
        <v>532</v>
      </c>
      <c r="K1740" s="5" t="s">
        <v>15688</v>
      </c>
      <c r="L1740" s="5" t="s">
        <v>15689</v>
      </c>
      <c r="M1740" s="5" t="s">
        <v>15690</v>
      </c>
      <c r="N1740" s="5">
        <v>30813.0</v>
      </c>
      <c r="O1740" s="5">
        <v>1.0</v>
      </c>
      <c r="P1740" s="5" t="s">
        <v>15691</v>
      </c>
      <c r="Q1740" s="5" t="s">
        <v>52</v>
      </c>
      <c r="R1740" s="5">
        <v>2.0</v>
      </c>
      <c r="S1740" s="5" t="s">
        <v>53</v>
      </c>
      <c r="T1740" s="5">
        <v>0.0</v>
      </c>
      <c r="U1740" s="5" t="s">
        <v>52</v>
      </c>
      <c r="V1740" s="5" t="s">
        <v>15692</v>
      </c>
      <c r="W1740" s="5" t="s">
        <v>55</v>
      </c>
      <c r="X1740" s="5" t="s">
        <v>15693</v>
      </c>
      <c r="Y1740" s="5" t="s">
        <v>15694</v>
      </c>
      <c r="Z1740" s="5" t="s">
        <v>15695</v>
      </c>
      <c r="AA1740" s="5" t="s">
        <v>235</v>
      </c>
      <c r="AB1740" s="5" t="s">
        <v>52</v>
      </c>
      <c r="AC1740" s="5" t="s">
        <v>695</v>
      </c>
      <c r="AD1740" s="5" t="s">
        <v>696</v>
      </c>
      <c r="AE1740" s="5" t="s">
        <v>697</v>
      </c>
      <c r="AF1740" s="5" t="s">
        <v>75</v>
      </c>
      <c r="AG1740" s="5">
        <v>7102.0</v>
      </c>
      <c r="AH1740" s="5" t="s">
        <v>698</v>
      </c>
      <c r="AI1740" s="5" t="s">
        <v>15696</v>
      </c>
      <c r="AJ1740" s="5" t="s">
        <v>15697</v>
      </c>
      <c r="AK1740" s="5" t="s">
        <v>2492</v>
      </c>
    </row>
    <row r="1741" ht="15.75" customHeight="1">
      <c r="A1741" s="5" t="s">
        <v>15698</v>
      </c>
      <c r="B1741" s="5" t="s">
        <v>3402</v>
      </c>
      <c r="C1741" s="5" t="s">
        <v>15699</v>
      </c>
      <c r="D1741" s="6">
        <v>43235.0</v>
      </c>
      <c r="E1741" s="5">
        <v>53561.0</v>
      </c>
      <c r="F1741" s="5">
        <v>24346.0</v>
      </c>
      <c r="G1741" s="5" t="s">
        <v>579</v>
      </c>
      <c r="H1741" s="5" t="s">
        <v>189</v>
      </c>
      <c r="I1741" s="5" t="s">
        <v>12188</v>
      </c>
      <c r="J1741" s="5" t="s">
        <v>581</v>
      </c>
      <c r="K1741" s="5" t="s">
        <v>15700</v>
      </c>
      <c r="L1741" s="5" t="s">
        <v>15701</v>
      </c>
      <c r="M1741" s="5" t="s">
        <v>15702</v>
      </c>
      <c r="N1741" s="5">
        <v>7102.0</v>
      </c>
      <c r="O1741" s="5">
        <v>1.0</v>
      </c>
      <c r="P1741" s="5" t="s">
        <v>15703</v>
      </c>
      <c r="Q1741" s="5" t="s">
        <v>91</v>
      </c>
      <c r="R1741" s="5">
        <v>199.0</v>
      </c>
      <c r="S1741" s="5" t="s">
        <v>53</v>
      </c>
      <c r="T1741" s="5">
        <v>0.0</v>
      </c>
      <c r="U1741" s="5" t="s">
        <v>70</v>
      </c>
      <c r="V1741" s="5" t="s">
        <v>15704</v>
      </c>
      <c r="W1741" s="5" t="s">
        <v>71</v>
      </c>
      <c r="X1741" s="5" t="s">
        <v>52</v>
      </c>
      <c r="Y1741" s="5" t="s">
        <v>9965</v>
      </c>
      <c r="Z1741" s="5" t="s">
        <v>15705</v>
      </c>
      <c r="AA1741" s="5" t="s">
        <v>730</v>
      </c>
      <c r="AB1741" s="5" t="s">
        <v>283</v>
      </c>
      <c r="AC1741" s="5" t="s">
        <v>5289</v>
      </c>
      <c r="AD1741" s="5" t="s">
        <v>5290</v>
      </c>
      <c r="AE1741" s="5" t="s">
        <v>5291</v>
      </c>
      <c r="AF1741" s="5" t="s">
        <v>52</v>
      </c>
      <c r="AG1741" s="5" t="s">
        <v>52</v>
      </c>
      <c r="AH1741" s="5" t="s">
        <v>52</v>
      </c>
      <c r="AI1741" s="5" t="s">
        <v>102</v>
      </c>
      <c r="AJ1741" s="5" t="s">
        <v>102</v>
      </c>
      <c r="AK1741" s="5" t="s">
        <v>1314</v>
      </c>
    </row>
    <row r="1742" ht="15.75" customHeight="1">
      <c r="A1742" s="5" t="s">
        <v>15706</v>
      </c>
      <c r="B1742" s="5" t="s">
        <v>10731</v>
      </c>
      <c r="C1742" s="5" t="s">
        <v>204</v>
      </c>
      <c r="D1742" s="6">
        <v>43234.0</v>
      </c>
      <c r="E1742" s="5">
        <v>62726.0</v>
      </c>
      <c r="F1742" s="5">
        <v>28512.0</v>
      </c>
      <c r="G1742" s="5" t="s">
        <v>226</v>
      </c>
      <c r="H1742" s="5" t="s">
        <v>205</v>
      </c>
      <c r="I1742" s="5" t="s">
        <v>15707</v>
      </c>
      <c r="J1742" s="5" t="s">
        <v>228</v>
      </c>
      <c r="K1742" s="5" t="s">
        <v>15708</v>
      </c>
      <c r="L1742" s="5" t="s">
        <v>13832</v>
      </c>
      <c r="M1742" s="5" t="s">
        <v>9788</v>
      </c>
      <c r="N1742" s="5" t="s">
        <v>10734</v>
      </c>
      <c r="O1742" s="5">
        <v>1.0</v>
      </c>
      <c r="P1742" s="5" t="s">
        <v>15709</v>
      </c>
      <c r="Q1742" s="5">
        <v>4510.0</v>
      </c>
      <c r="R1742" s="5">
        <v>3564.0</v>
      </c>
      <c r="S1742" s="5" t="s">
        <v>115</v>
      </c>
      <c r="T1742" s="5">
        <v>0.0</v>
      </c>
      <c r="U1742" s="5" t="s">
        <v>52</v>
      </c>
      <c r="V1742" s="5" t="s">
        <v>15710</v>
      </c>
      <c r="W1742" s="5" t="s">
        <v>52</v>
      </c>
      <c r="X1742" s="5" t="s">
        <v>52</v>
      </c>
      <c r="Y1742" s="5" t="s">
        <v>15711</v>
      </c>
      <c r="Z1742" s="5" t="s">
        <v>15712</v>
      </c>
      <c r="AA1742" s="5" t="s">
        <v>59</v>
      </c>
      <c r="AB1742" s="5" t="s">
        <v>52</v>
      </c>
      <c r="AC1742" s="5" t="s">
        <v>181</v>
      </c>
      <c r="AD1742" s="5" t="s">
        <v>182</v>
      </c>
      <c r="AE1742" s="5" t="s">
        <v>183</v>
      </c>
      <c r="AF1742" s="5" t="s">
        <v>52</v>
      </c>
      <c r="AG1742" s="5" t="s">
        <v>52</v>
      </c>
      <c r="AH1742" s="5" t="s">
        <v>184</v>
      </c>
      <c r="AI1742" s="5" t="s">
        <v>10731</v>
      </c>
      <c r="AJ1742" s="5" t="s">
        <v>13832</v>
      </c>
      <c r="AK1742" s="5" t="s">
        <v>9795</v>
      </c>
    </row>
    <row r="1743" ht="15.75" customHeight="1">
      <c r="A1743" s="5" t="s">
        <v>15713</v>
      </c>
      <c r="B1743" s="5" t="s">
        <v>252</v>
      </c>
      <c r="C1743" s="5" t="s">
        <v>252</v>
      </c>
      <c r="D1743" s="6">
        <v>43231.0</v>
      </c>
      <c r="E1743" s="5">
        <v>42541.0</v>
      </c>
      <c r="F1743" s="5">
        <v>19337.0</v>
      </c>
      <c r="G1743" s="5" t="s">
        <v>253</v>
      </c>
      <c r="H1743" s="5" t="s">
        <v>254</v>
      </c>
      <c r="I1743" s="5" t="s">
        <v>15714</v>
      </c>
      <c r="J1743" s="5" t="s">
        <v>256</v>
      </c>
      <c r="K1743" s="5" t="s">
        <v>15715</v>
      </c>
      <c r="L1743" s="5" t="s">
        <v>2068</v>
      </c>
      <c r="M1743" s="5" t="s">
        <v>2069</v>
      </c>
      <c r="N1743" s="5" t="s">
        <v>52</v>
      </c>
      <c r="O1743" s="5">
        <v>1.0</v>
      </c>
      <c r="P1743" s="5" t="s">
        <v>15715</v>
      </c>
      <c r="Q1743" s="5" t="s">
        <v>211</v>
      </c>
      <c r="R1743" s="5">
        <v>270.0</v>
      </c>
      <c r="S1743" s="5" t="s">
        <v>115</v>
      </c>
      <c r="T1743" s="5">
        <v>0.0</v>
      </c>
      <c r="U1743" s="5" t="s">
        <v>52</v>
      </c>
      <c r="V1743" s="5" t="s">
        <v>15716</v>
      </c>
      <c r="W1743" s="5" t="s">
        <v>52</v>
      </c>
      <c r="X1743" s="5" t="s">
        <v>52</v>
      </c>
      <c r="Y1743" s="5">
        <v>112.0</v>
      </c>
      <c r="Z1743" s="5" t="s">
        <v>15717</v>
      </c>
      <c r="AA1743" s="5" t="s">
        <v>235</v>
      </c>
      <c r="AB1743" s="5" t="s">
        <v>261</v>
      </c>
      <c r="AC1743" s="5" t="s">
        <v>262</v>
      </c>
      <c r="AD1743" s="5" t="s">
        <v>263</v>
      </c>
      <c r="AE1743" s="5" t="s">
        <v>264</v>
      </c>
      <c r="AF1743" s="5" t="s">
        <v>265</v>
      </c>
      <c r="AG1743" s="5" t="s">
        <v>266</v>
      </c>
      <c r="AH1743" s="5" t="s">
        <v>267</v>
      </c>
      <c r="AI1743" s="5" t="s">
        <v>102</v>
      </c>
      <c r="AJ1743" s="5" t="s">
        <v>102</v>
      </c>
      <c r="AK1743" s="5">
        <v>13841.0</v>
      </c>
    </row>
    <row r="1744" ht="15.75" customHeight="1">
      <c r="A1744" s="5" t="s">
        <v>15718</v>
      </c>
      <c r="B1744" s="5" t="s">
        <v>15719</v>
      </c>
      <c r="C1744" s="5" t="s">
        <v>15720</v>
      </c>
      <c r="D1744" s="6">
        <v>43231.0</v>
      </c>
      <c r="E1744" s="5">
        <v>57112.0</v>
      </c>
      <c r="F1744" s="5">
        <v>25960.0</v>
      </c>
      <c r="G1744" s="5" t="s">
        <v>412</v>
      </c>
      <c r="H1744" s="5" t="s">
        <v>530</v>
      </c>
      <c r="I1744" s="5" t="s">
        <v>7667</v>
      </c>
      <c r="J1744" s="5" t="s">
        <v>414</v>
      </c>
      <c r="K1744" s="5" t="s">
        <v>12689</v>
      </c>
      <c r="L1744" s="5" t="s">
        <v>15721</v>
      </c>
      <c r="M1744" s="5" t="s">
        <v>15722</v>
      </c>
      <c r="N1744" s="5">
        <v>3602.0</v>
      </c>
      <c r="O1744" s="5">
        <v>1.0</v>
      </c>
      <c r="P1744" s="5" t="s">
        <v>15723</v>
      </c>
      <c r="Q1744" s="5">
        <v>4363.0</v>
      </c>
      <c r="R1744" s="5">
        <v>14.0</v>
      </c>
      <c r="S1744" s="5" t="s">
        <v>53</v>
      </c>
      <c r="T1744" s="5">
        <v>0.0</v>
      </c>
      <c r="U1744" s="5" t="s">
        <v>52</v>
      </c>
      <c r="V1744" s="5" t="s">
        <v>15724</v>
      </c>
      <c r="W1744" s="5" t="s">
        <v>55</v>
      </c>
      <c r="X1744" s="5" t="s">
        <v>15725</v>
      </c>
      <c r="Y1744" s="5" t="s">
        <v>15726</v>
      </c>
      <c r="Z1744" s="5" t="s">
        <v>52</v>
      </c>
      <c r="AA1744" s="5" t="s">
        <v>235</v>
      </c>
      <c r="AB1744" s="5" t="s">
        <v>52</v>
      </c>
      <c r="AC1744" s="5" t="s">
        <v>4164</v>
      </c>
      <c r="AD1744" s="5" t="s">
        <v>4165</v>
      </c>
      <c r="AE1744" s="5" t="s">
        <v>4166</v>
      </c>
      <c r="AF1744" s="5" t="s">
        <v>4167</v>
      </c>
      <c r="AG1744" s="5">
        <v>55347.0</v>
      </c>
      <c r="AH1744" s="5" t="s">
        <v>4168</v>
      </c>
      <c r="AI1744" s="5" t="s">
        <v>102</v>
      </c>
      <c r="AJ1744" s="5" t="s">
        <v>102</v>
      </c>
      <c r="AK1744" s="5" t="s">
        <v>15727</v>
      </c>
    </row>
    <row r="1745" ht="15.75" customHeight="1">
      <c r="A1745" s="5" t="s">
        <v>15728</v>
      </c>
      <c r="B1745" s="5" t="s">
        <v>15279</v>
      </c>
      <c r="C1745" s="5" t="s">
        <v>15280</v>
      </c>
      <c r="D1745" s="6">
        <v>43229.0</v>
      </c>
      <c r="E1745" s="5">
        <v>34386.0</v>
      </c>
      <c r="F1745" s="5">
        <v>15630.0</v>
      </c>
      <c r="G1745" s="5" t="s">
        <v>870</v>
      </c>
      <c r="H1745" s="5" t="s">
        <v>45</v>
      </c>
      <c r="I1745" s="5" t="s">
        <v>15462</v>
      </c>
      <c r="J1745" s="5" t="s">
        <v>872</v>
      </c>
      <c r="K1745" s="5" t="s">
        <v>744</v>
      </c>
      <c r="L1745" s="5" t="s">
        <v>15282</v>
      </c>
      <c r="M1745" s="5" t="s">
        <v>15283</v>
      </c>
      <c r="N1745" s="5" t="s">
        <v>52</v>
      </c>
      <c r="O1745" s="5">
        <v>1.0</v>
      </c>
      <c r="P1745" s="5" t="s">
        <v>15729</v>
      </c>
      <c r="Q1745" s="5">
        <v>4250.0</v>
      </c>
      <c r="R1745" s="5">
        <v>16.0</v>
      </c>
      <c r="S1745" s="5" t="s">
        <v>115</v>
      </c>
      <c r="T1745" s="5">
        <v>0.0</v>
      </c>
      <c r="U1745" s="5" t="s">
        <v>70</v>
      </c>
      <c r="V1745" s="5" t="s">
        <v>15730</v>
      </c>
      <c r="W1745" s="5" t="s">
        <v>71</v>
      </c>
      <c r="X1745" s="5" t="s">
        <v>52</v>
      </c>
      <c r="Y1745" s="5" t="s">
        <v>15731</v>
      </c>
      <c r="Z1745" s="5" t="s">
        <v>15732</v>
      </c>
      <c r="AA1745" s="5" t="s">
        <v>235</v>
      </c>
      <c r="AB1745" s="5" t="s">
        <v>52</v>
      </c>
      <c r="AC1745" s="5" t="s">
        <v>398</v>
      </c>
      <c r="AD1745" s="5" t="s">
        <v>399</v>
      </c>
      <c r="AE1745" s="5" t="s">
        <v>400</v>
      </c>
      <c r="AF1745" s="5" t="s">
        <v>401</v>
      </c>
      <c r="AG1745" s="5">
        <v>23502.0</v>
      </c>
      <c r="AH1745" s="5" t="s">
        <v>402</v>
      </c>
      <c r="AI1745" s="5" t="s">
        <v>15288</v>
      </c>
      <c r="AJ1745" s="5" t="s">
        <v>15289</v>
      </c>
      <c r="AK1745" s="5" t="s">
        <v>2922</v>
      </c>
    </row>
    <row r="1746" ht="15.75" customHeight="1">
      <c r="A1746" s="5" t="s">
        <v>15733</v>
      </c>
      <c r="B1746" s="5" t="s">
        <v>13270</v>
      </c>
      <c r="C1746" s="5" t="s">
        <v>204</v>
      </c>
      <c r="D1746" s="6">
        <v>43227.0</v>
      </c>
      <c r="E1746" s="5">
        <v>47520.0</v>
      </c>
      <c r="F1746" s="5">
        <v>21600.0</v>
      </c>
      <c r="G1746" s="5" t="s">
        <v>226</v>
      </c>
      <c r="H1746" s="5" t="s">
        <v>205</v>
      </c>
      <c r="I1746" s="5" t="s">
        <v>15292</v>
      </c>
      <c r="J1746" s="5" t="s">
        <v>228</v>
      </c>
      <c r="K1746" s="5" t="s">
        <v>15708</v>
      </c>
      <c r="L1746" s="5" t="s">
        <v>14404</v>
      </c>
      <c r="M1746" s="5" t="s">
        <v>13905</v>
      </c>
      <c r="N1746" s="5" t="s">
        <v>13273</v>
      </c>
      <c r="O1746" s="5">
        <v>1.0</v>
      </c>
      <c r="P1746" s="5" t="s">
        <v>15734</v>
      </c>
      <c r="Q1746" s="5">
        <v>4510.0</v>
      </c>
      <c r="R1746" s="5">
        <v>720.0</v>
      </c>
      <c r="S1746" s="5" t="s">
        <v>115</v>
      </c>
      <c r="T1746" s="5">
        <v>0.0</v>
      </c>
      <c r="U1746" s="5" t="s">
        <v>52</v>
      </c>
      <c r="V1746" s="5" t="s">
        <v>15735</v>
      </c>
      <c r="W1746" s="5" t="s">
        <v>52</v>
      </c>
      <c r="X1746" s="5" t="s">
        <v>52</v>
      </c>
      <c r="Y1746" s="5" t="s">
        <v>15736</v>
      </c>
      <c r="Z1746" s="5" t="s">
        <v>15737</v>
      </c>
      <c r="AA1746" s="5" t="s">
        <v>180</v>
      </c>
      <c r="AB1746" s="5" t="s">
        <v>52</v>
      </c>
      <c r="AC1746" s="5" t="s">
        <v>181</v>
      </c>
      <c r="AD1746" s="5" t="s">
        <v>182</v>
      </c>
      <c r="AE1746" s="5" t="s">
        <v>183</v>
      </c>
      <c r="AF1746" s="5" t="s">
        <v>52</v>
      </c>
      <c r="AG1746" s="5" t="s">
        <v>52</v>
      </c>
      <c r="AH1746" s="5" t="s">
        <v>184</v>
      </c>
      <c r="AI1746" s="5" t="s">
        <v>13270</v>
      </c>
      <c r="AJ1746" s="5" t="s">
        <v>14404</v>
      </c>
      <c r="AK1746" s="5" t="s">
        <v>9795</v>
      </c>
    </row>
    <row r="1747" ht="15.75" customHeight="1">
      <c r="A1747" s="5" t="s">
        <v>15738</v>
      </c>
      <c r="B1747" s="5" t="s">
        <v>2776</v>
      </c>
      <c r="C1747" s="5" t="s">
        <v>204</v>
      </c>
      <c r="D1747" s="6">
        <v>43227.0</v>
      </c>
      <c r="E1747" s="5">
        <v>43283.0</v>
      </c>
      <c r="F1747" s="5">
        <v>19674.0</v>
      </c>
      <c r="G1747" s="5" t="s">
        <v>226</v>
      </c>
      <c r="H1747" s="5" t="s">
        <v>205</v>
      </c>
      <c r="I1747" s="5" t="s">
        <v>15292</v>
      </c>
      <c r="J1747" s="5" t="s">
        <v>228</v>
      </c>
      <c r="K1747" s="5" t="s">
        <v>15739</v>
      </c>
      <c r="L1747" s="5" t="s">
        <v>15740</v>
      </c>
      <c r="M1747" s="5" t="s">
        <v>13905</v>
      </c>
      <c r="N1747" s="5" t="s">
        <v>15741</v>
      </c>
      <c r="O1747" s="5">
        <v>1.0</v>
      </c>
      <c r="P1747" s="5" t="s">
        <v>15742</v>
      </c>
      <c r="Q1747" s="5">
        <v>4510.0</v>
      </c>
      <c r="R1747" s="5">
        <v>1782.0</v>
      </c>
      <c r="S1747" s="5" t="s">
        <v>115</v>
      </c>
      <c r="T1747" s="5">
        <v>0.0</v>
      </c>
      <c r="U1747" s="5" t="s">
        <v>52</v>
      </c>
      <c r="V1747" s="5" t="s">
        <v>15743</v>
      </c>
      <c r="W1747" s="5" t="s">
        <v>52</v>
      </c>
      <c r="X1747" s="5" t="s">
        <v>52</v>
      </c>
      <c r="Y1747" s="5" t="s">
        <v>15736</v>
      </c>
      <c r="Z1747" s="5" t="s">
        <v>15744</v>
      </c>
      <c r="AA1747" s="5" t="s">
        <v>180</v>
      </c>
      <c r="AB1747" s="5" t="s">
        <v>52</v>
      </c>
      <c r="AC1747" s="5" t="s">
        <v>181</v>
      </c>
      <c r="AD1747" s="5" t="s">
        <v>182</v>
      </c>
      <c r="AE1747" s="5" t="s">
        <v>183</v>
      </c>
      <c r="AF1747" s="5" t="s">
        <v>52</v>
      </c>
      <c r="AG1747" s="5" t="s">
        <v>52</v>
      </c>
      <c r="AH1747" s="5" t="s">
        <v>184</v>
      </c>
      <c r="AI1747" s="5" t="s">
        <v>2776</v>
      </c>
      <c r="AJ1747" s="5" t="s">
        <v>15740</v>
      </c>
      <c r="AK1747" s="5" t="s">
        <v>9795</v>
      </c>
    </row>
    <row r="1748" ht="15.75" customHeight="1">
      <c r="A1748" s="5" t="s">
        <v>15745</v>
      </c>
      <c r="B1748" s="5" t="s">
        <v>13270</v>
      </c>
      <c r="C1748" s="5" t="s">
        <v>204</v>
      </c>
      <c r="D1748" s="6">
        <v>43227.0</v>
      </c>
      <c r="E1748" s="5">
        <v>34848.0</v>
      </c>
      <c r="F1748" s="5">
        <v>15840.0</v>
      </c>
      <c r="G1748" s="5" t="s">
        <v>226</v>
      </c>
      <c r="H1748" s="5" t="s">
        <v>205</v>
      </c>
      <c r="I1748" s="5" t="s">
        <v>15292</v>
      </c>
      <c r="J1748" s="5" t="s">
        <v>228</v>
      </c>
      <c r="K1748" s="5" t="s">
        <v>15708</v>
      </c>
      <c r="L1748" s="5" t="s">
        <v>14404</v>
      </c>
      <c r="M1748" s="5" t="s">
        <v>13905</v>
      </c>
      <c r="N1748" s="5" t="s">
        <v>13273</v>
      </c>
      <c r="O1748" s="5">
        <v>1.0</v>
      </c>
      <c r="P1748" s="5" t="s">
        <v>15746</v>
      </c>
      <c r="Q1748" s="5">
        <v>4510.0</v>
      </c>
      <c r="R1748" s="5">
        <v>3168.0</v>
      </c>
      <c r="S1748" s="5" t="s">
        <v>115</v>
      </c>
      <c r="T1748" s="5">
        <v>0.0</v>
      </c>
      <c r="U1748" s="5" t="s">
        <v>52</v>
      </c>
      <c r="V1748" s="5" t="s">
        <v>15747</v>
      </c>
      <c r="W1748" s="5" t="s">
        <v>52</v>
      </c>
      <c r="X1748" s="5" t="s">
        <v>52</v>
      </c>
      <c r="Y1748" s="5" t="s">
        <v>15736</v>
      </c>
      <c r="Z1748" s="5" t="s">
        <v>15748</v>
      </c>
      <c r="AA1748" s="5" t="s">
        <v>180</v>
      </c>
      <c r="AB1748" s="5" t="s">
        <v>52</v>
      </c>
      <c r="AC1748" s="5" t="s">
        <v>181</v>
      </c>
      <c r="AD1748" s="5" t="s">
        <v>182</v>
      </c>
      <c r="AE1748" s="5" t="s">
        <v>183</v>
      </c>
      <c r="AF1748" s="5" t="s">
        <v>52</v>
      </c>
      <c r="AG1748" s="5" t="s">
        <v>52</v>
      </c>
      <c r="AH1748" s="5" t="s">
        <v>184</v>
      </c>
      <c r="AI1748" s="5" t="s">
        <v>13270</v>
      </c>
      <c r="AJ1748" s="5" t="s">
        <v>14404</v>
      </c>
      <c r="AK1748" s="5" t="s">
        <v>9795</v>
      </c>
    </row>
    <row r="1749" ht="15.75" customHeight="1">
      <c r="A1749" s="5" t="s">
        <v>15749</v>
      </c>
      <c r="B1749" s="5" t="s">
        <v>13270</v>
      </c>
      <c r="C1749" s="5" t="s">
        <v>204</v>
      </c>
      <c r="D1749" s="6">
        <v>43227.0</v>
      </c>
      <c r="E1749" s="5">
        <v>42471.0</v>
      </c>
      <c r="F1749" s="5">
        <v>19305.0</v>
      </c>
      <c r="G1749" s="5" t="s">
        <v>226</v>
      </c>
      <c r="H1749" s="5" t="s">
        <v>205</v>
      </c>
      <c r="I1749" s="5" t="s">
        <v>15292</v>
      </c>
      <c r="J1749" s="5" t="s">
        <v>228</v>
      </c>
      <c r="K1749" s="5" t="s">
        <v>15708</v>
      </c>
      <c r="L1749" s="5" t="s">
        <v>14404</v>
      </c>
      <c r="M1749" s="5" t="s">
        <v>13905</v>
      </c>
      <c r="N1749" s="5" t="s">
        <v>13273</v>
      </c>
      <c r="O1749" s="5">
        <v>1.0</v>
      </c>
      <c r="P1749" s="5" t="s">
        <v>15750</v>
      </c>
      <c r="Q1749" s="5">
        <v>4510.0</v>
      </c>
      <c r="R1749" s="5">
        <v>3861.0</v>
      </c>
      <c r="S1749" s="5" t="s">
        <v>115</v>
      </c>
      <c r="T1749" s="5">
        <v>0.0</v>
      </c>
      <c r="U1749" s="5" t="s">
        <v>52</v>
      </c>
      <c r="V1749" s="5" t="s">
        <v>15751</v>
      </c>
      <c r="W1749" s="5" t="s">
        <v>52</v>
      </c>
      <c r="X1749" s="5" t="s">
        <v>52</v>
      </c>
      <c r="Y1749" s="5" t="s">
        <v>15736</v>
      </c>
      <c r="Z1749" s="5" t="s">
        <v>15752</v>
      </c>
      <c r="AA1749" s="5" t="s">
        <v>180</v>
      </c>
      <c r="AB1749" s="5" t="s">
        <v>52</v>
      </c>
      <c r="AC1749" s="5" t="s">
        <v>181</v>
      </c>
      <c r="AD1749" s="5" t="s">
        <v>182</v>
      </c>
      <c r="AE1749" s="5" t="s">
        <v>183</v>
      </c>
      <c r="AF1749" s="5" t="s">
        <v>52</v>
      </c>
      <c r="AG1749" s="5" t="s">
        <v>52</v>
      </c>
      <c r="AH1749" s="5" t="s">
        <v>184</v>
      </c>
      <c r="AI1749" s="5" t="s">
        <v>13270</v>
      </c>
      <c r="AJ1749" s="5" t="s">
        <v>14404</v>
      </c>
      <c r="AK1749" s="5" t="s">
        <v>9795</v>
      </c>
    </row>
    <row r="1750" ht="15.75" customHeight="1">
      <c r="A1750" s="5" t="s">
        <v>15753</v>
      </c>
      <c r="B1750" s="5" t="s">
        <v>1144</v>
      </c>
      <c r="C1750" s="5" t="s">
        <v>204</v>
      </c>
      <c r="D1750" s="6">
        <v>43227.0</v>
      </c>
      <c r="E1750" s="5">
        <v>62040.0</v>
      </c>
      <c r="F1750" s="5">
        <v>28200.0</v>
      </c>
      <c r="G1750" s="5" t="s">
        <v>226</v>
      </c>
      <c r="H1750" s="5" t="s">
        <v>205</v>
      </c>
      <c r="I1750" s="5" t="s">
        <v>15292</v>
      </c>
      <c r="J1750" s="5" t="s">
        <v>228</v>
      </c>
      <c r="K1750" s="5" t="s">
        <v>13904</v>
      </c>
      <c r="L1750" s="5" t="s">
        <v>14074</v>
      </c>
      <c r="M1750" s="5" t="s">
        <v>13905</v>
      </c>
      <c r="N1750" s="5" t="s">
        <v>9789</v>
      </c>
      <c r="O1750" s="5">
        <v>1.0</v>
      </c>
      <c r="P1750" s="5" t="s">
        <v>15754</v>
      </c>
      <c r="Q1750" s="5">
        <v>4510.0</v>
      </c>
      <c r="R1750" s="5">
        <v>3564.0</v>
      </c>
      <c r="S1750" s="5" t="s">
        <v>115</v>
      </c>
      <c r="T1750" s="5">
        <v>0.0</v>
      </c>
      <c r="U1750" s="5" t="s">
        <v>52</v>
      </c>
      <c r="V1750" s="5" t="s">
        <v>15755</v>
      </c>
      <c r="W1750" s="5" t="s">
        <v>52</v>
      </c>
      <c r="X1750" s="5" t="s">
        <v>52</v>
      </c>
      <c r="Y1750" s="5" t="s">
        <v>15736</v>
      </c>
      <c r="Z1750" s="5" t="s">
        <v>15756</v>
      </c>
      <c r="AA1750" s="5" t="s">
        <v>180</v>
      </c>
      <c r="AB1750" s="5" t="s">
        <v>52</v>
      </c>
      <c r="AC1750" s="5" t="s">
        <v>181</v>
      </c>
      <c r="AD1750" s="5" t="s">
        <v>182</v>
      </c>
      <c r="AE1750" s="5" t="s">
        <v>183</v>
      </c>
      <c r="AF1750" s="5" t="s">
        <v>52</v>
      </c>
      <c r="AG1750" s="5" t="s">
        <v>52</v>
      </c>
      <c r="AH1750" s="5" t="s">
        <v>184</v>
      </c>
      <c r="AI1750" s="5" t="s">
        <v>1144</v>
      </c>
      <c r="AJ1750" s="5" t="s">
        <v>14074</v>
      </c>
      <c r="AK1750" s="5" t="s">
        <v>9795</v>
      </c>
    </row>
    <row r="1751" ht="15.75" customHeight="1">
      <c r="A1751" s="5" t="s">
        <v>15757</v>
      </c>
      <c r="B1751" s="5" t="s">
        <v>15758</v>
      </c>
      <c r="C1751" s="5" t="s">
        <v>15759</v>
      </c>
      <c r="D1751" s="6">
        <v>43226.0</v>
      </c>
      <c r="E1751" s="5">
        <v>9706.0</v>
      </c>
      <c r="F1751" s="5">
        <v>4412.0</v>
      </c>
      <c r="G1751" s="5" t="s">
        <v>634</v>
      </c>
      <c r="H1751" s="5" t="s">
        <v>189</v>
      </c>
      <c r="I1751" s="5" t="s">
        <v>13566</v>
      </c>
      <c r="J1751" s="5" t="s">
        <v>274</v>
      </c>
      <c r="K1751" s="5" t="s">
        <v>15760</v>
      </c>
      <c r="L1751" s="5" t="s">
        <v>15761</v>
      </c>
      <c r="M1751" s="5" t="s">
        <v>15762</v>
      </c>
      <c r="N1751" s="5" t="s">
        <v>15763</v>
      </c>
      <c r="O1751" s="5">
        <v>1.0</v>
      </c>
      <c r="P1751" s="5" t="s">
        <v>15764</v>
      </c>
      <c r="Q1751" s="5" t="s">
        <v>244</v>
      </c>
      <c r="R1751" s="5">
        <v>1530.0</v>
      </c>
      <c r="S1751" s="5" t="s">
        <v>69</v>
      </c>
      <c r="T1751" s="5">
        <v>62.0</v>
      </c>
      <c r="U1751" s="5" t="s">
        <v>70</v>
      </c>
      <c r="V1751" s="5" t="s">
        <v>15765</v>
      </c>
      <c r="W1751" s="5" t="s">
        <v>52</v>
      </c>
      <c r="X1751" s="5" t="s">
        <v>52</v>
      </c>
      <c r="Y1751" s="5" t="s">
        <v>15766</v>
      </c>
      <c r="Z1751" s="5" t="s">
        <v>15767</v>
      </c>
      <c r="AA1751" s="5" t="s">
        <v>604</v>
      </c>
      <c r="AB1751" s="5" t="s">
        <v>52</v>
      </c>
      <c r="AC1751" s="5" t="s">
        <v>72</v>
      </c>
      <c r="AD1751" s="5" t="s">
        <v>73</v>
      </c>
      <c r="AE1751" s="5" t="s">
        <v>74</v>
      </c>
      <c r="AF1751" s="5" t="s">
        <v>75</v>
      </c>
      <c r="AG1751" s="5" t="s">
        <v>76</v>
      </c>
      <c r="AH1751" s="5" t="s">
        <v>77</v>
      </c>
      <c r="AI1751" s="5" t="s">
        <v>15768</v>
      </c>
      <c r="AJ1751" s="5" t="s">
        <v>15769</v>
      </c>
      <c r="AK1751" s="5" t="s">
        <v>1874</v>
      </c>
    </row>
    <row r="1752" ht="15.75" customHeight="1">
      <c r="A1752" s="5" t="s">
        <v>15770</v>
      </c>
      <c r="B1752" s="5" t="s">
        <v>4776</v>
      </c>
      <c r="C1752" s="5" t="s">
        <v>15771</v>
      </c>
      <c r="D1752" s="6">
        <v>43223.0</v>
      </c>
      <c r="E1752" s="5">
        <v>9385.0</v>
      </c>
      <c r="F1752" s="5">
        <v>4266.0</v>
      </c>
      <c r="G1752" s="5" t="s">
        <v>719</v>
      </c>
      <c r="H1752" s="5" t="s">
        <v>272</v>
      </c>
      <c r="I1752" s="5" t="s">
        <v>4716</v>
      </c>
      <c r="J1752" s="5" t="s">
        <v>274</v>
      </c>
      <c r="K1752" s="5" t="s">
        <v>15772</v>
      </c>
      <c r="L1752" s="5" t="s">
        <v>14720</v>
      </c>
      <c r="M1752" s="5" t="s">
        <v>15773</v>
      </c>
      <c r="N1752" s="5">
        <v>18914.0</v>
      </c>
      <c r="O1752" s="5">
        <v>1.0</v>
      </c>
      <c r="P1752" s="5" t="s">
        <v>15774</v>
      </c>
      <c r="Q1752" s="5" t="s">
        <v>52</v>
      </c>
      <c r="R1752" s="5">
        <v>925.0</v>
      </c>
      <c r="S1752" s="5" t="s">
        <v>69</v>
      </c>
      <c r="T1752" s="5">
        <v>61.0</v>
      </c>
      <c r="U1752" s="5" t="s">
        <v>93</v>
      </c>
      <c r="V1752" s="5" t="s">
        <v>15775</v>
      </c>
      <c r="W1752" s="5" t="s">
        <v>71</v>
      </c>
      <c r="X1752" s="5" t="s">
        <v>52</v>
      </c>
      <c r="Y1752" s="5" t="s">
        <v>15776</v>
      </c>
      <c r="Z1752" s="5" t="s">
        <v>15777</v>
      </c>
      <c r="AA1752" s="5" t="s">
        <v>604</v>
      </c>
      <c r="AB1752" s="5" t="s">
        <v>283</v>
      </c>
      <c r="AC1752" s="5" t="s">
        <v>11980</v>
      </c>
      <c r="AD1752" s="5" t="s">
        <v>11981</v>
      </c>
      <c r="AE1752" s="5" t="s">
        <v>218</v>
      </c>
      <c r="AF1752" s="5" t="s">
        <v>52</v>
      </c>
      <c r="AG1752" s="5" t="s">
        <v>11982</v>
      </c>
      <c r="AH1752" s="5" t="s">
        <v>11983</v>
      </c>
      <c r="AI1752" s="5" t="s">
        <v>4776</v>
      </c>
      <c r="AJ1752" s="5" t="s">
        <v>14720</v>
      </c>
      <c r="AK1752" s="5" t="s">
        <v>14726</v>
      </c>
    </row>
    <row r="1753" ht="15.75" customHeight="1">
      <c r="A1753" s="5" t="s">
        <v>15778</v>
      </c>
      <c r="B1753" s="5" t="s">
        <v>4346</v>
      </c>
      <c r="C1753" s="5" t="s">
        <v>6396</v>
      </c>
      <c r="D1753" s="6">
        <v>43222.0</v>
      </c>
      <c r="E1753" s="5">
        <v>129781.0</v>
      </c>
      <c r="F1753" s="5">
        <v>58991.0</v>
      </c>
      <c r="G1753" s="5" t="s">
        <v>435</v>
      </c>
      <c r="H1753" s="5" t="s">
        <v>189</v>
      </c>
      <c r="I1753" s="5" t="s">
        <v>2020</v>
      </c>
      <c r="J1753" s="5" t="s">
        <v>424</v>
      </c>
      <c r="K1753" s="5" t="s">
        <v>15779</v>
      </c>
      <c r="L1753" s="5" t="s">
        <v>15780</v>
      </c>
      <c r="M1753" s="5" t="s">
        <v>15781</v>
      </c>
      <c r="N1753" s="5">
        <v>77338.0</v>
      </c>
      <c r="O1753" s="5">
        <v>4.0</v>
      </c>
      <c r="P1753" s="5" t="s">
        <v>15782</v>
      </c>
      <c r="Q1753" s="5" t="s">
        <v>15783</v>
      </c>
      <c r="R1753" s="5">
        <v>67.0</v>
      </c>
      <c r="S1753" s="5" t="s">
        <v>53</v>
      </c>
      <c r="T1753" s="5">
        <v>92.0</v>
      </c>
      <c r="U1753" s="5" t="s">
        <v>70</v>
      </c>
      <c r="V1753" s="5" t="s">
        <v>15784</v>
      </c>
      <c r="W1753" s="5" t="s">
        <v>71</v>
      </c>
      <c r="X1753" s="5" t="s">
        <v>52</v>
      </c>
      <c r="Y1753" s="5">
        <v>1806.0</v>
      </c>
      <c r="Z1753" s="5" t="s">
        <v>15785</v>
      </c>
      <c r="AA1753" s="5" t="s">
        <v>730</v>
      </c>
      <c r="AB1753" s="5" t="s">
        <v>52</v>
      </c>
      <c r="AC1753" s="5" t="s">
        <v>72</v>
      </c>
      <c r="AD1753" s="5" t="s">
        <v>73</v>
      </c>
      <c r="AE1753" s="5" t="s">
        <v>74</v>
      </c>
      <c r="AF1753" s="5" t="s">
        <v>75</v>
      </c>
      <c r="AG1753" s="5" t="s">
        <v>76</v>
      </c>
      <c r="AH1753" s="5" t="s">
        <v>77</v>
      </c>
      <c r="AI1753" s="5" t="s">
        <v>4346</v>
      </c>
      <c r="AJ1753" s="5" t="s">
        <v>15786</v>
      </c>
      <c r="AK1753" s="5" t="s">
        <v>15787</v>
      </c>
    </row>
    <row r="1754" ht="15.75" customHeight="1">
      <c r="A1754" s="5" t="s">
        <v>15788</v>
      </c>
      <c r="B1754" s="5" t="s">
        <v>14965</v>
      </c>
      <c r="C1754" s="5" t="s">
        <v>14966</v>
      </c>
      <c r="D1754" s="6">
        <v>43221.0</v>
      </c>
      <c r="E1754" s="5">
        <v>19800.0</v>
      </c>
      <c r="F1754" s="5">
        <v>9000.0</v>
      </c>
      <c r="G1754" s="5" t="s">
        <v>107</v>
      </c>
      <c r="H1754" s="5" t="s">
        <v>530</v>
      </c>
      <c r="I1754" s="5" t="s">
        <v>549</v>
      </c>
      <c r="J1754" s="5" t="s">
        <v>109</v>
      </c>
      <c r="K1754" s="5" t="s">
        <v>1031</v>
      </c>
      <c r="L1754" s="5" t="s">
        <v>15165</v>
      </c>
      <c r="M1754" s="5" t="s">
        <v>15166</v>
      </c>
      <c r="N1754" s="5">
        <v>2048.0</v>
      </c>
      <c r="O1754" s="5">
        <v>1.0</v>
      </c>
      <c r="P1754" s="5" t="s">
        <v>15789</v>
      </c>
      <c r="Q1754" s="5">
        <v>2210.0</v>
      </c>
      <c r="R1754" s="5">
        <v>821.0</v>
      </c>
      <c r="S1754" s="5" t="s">
        <v>53</v>
      </c>
      <c r="T1754" s="5">
        <v>28.0</v>
      </c>
      <c r="U1754" s="5" t="s">
        <v>93</v>
      </c>
      <c r="V1754" s="5" t="s">
        <v>15790</v>
      </c>
      <c r="W1754" s="5" t="s">
        <v>52</v>
      </c>
      <c r="X1754" s="5" t="s">
        <v>52</v>
      </c>
      <c r="Y1754" s="5" t="s">
        <v>15791</v>
      </c>
      <c r="Z1754" s="5">
        <v>1.7165129E8</v>
      </c>
      <c r="AA1754" s="5" t="s">
        <v>235</v>
      </c>
      <c r="AB1754" s="5" t="s">
        <v>52</v>
      </c>
      <c r="AC1754" s="5" t="s">
        <v>11980</v>
      </c>
      <c r="AD1754" s="5" t="s">
        <v>11981</v>
      </c>
      <c r="AE1754" s="5" t="s">
        <v>218</v>
      </c>
      <c r="AF1754" s="5" t="s">
        <v>52</v>
      </c>
      <c r="AG1754" s="5" t="s">
        <v>11982</v>
      </c>
      <c r="AH1754" s="5" t="s">
        <v>11983</v>
      </c>
      <c r="AI1754" s="5" t="s">
        <v>64</v>
      </c>
      <c r="AJ1754" s="5" t="s">
        <v>14761</v>
      </c>
      <c r="AK1754" s="5" t="s">
        <v>79</v>
      </c>
    </row>
    <row r="1755" ht="15.75" customHeight="1">
      <c r="A1755" s="5" t="s">
        <v>15792</v>
      </c>
      <c r="B1755" s="5" t="s">
        <v>1144</v>
      </c>
      <c r="C1755" s="5" t="s">
        <v>204</v>
      </c>
      <c r="D1755" s="6">
        <v>43220.0</v>
      </c>
      <c r="E1755" s="5">
        <v>62726.0</v>
      </c>
      <c r="F1755" s="5">
        <v>28512.0</v>
      </c>
      <c r="G1755" s="5" t="s">
        <v>226</v>
      </c>
      <c r="H1755" s="5" t="s">
        <v>205</v>
      </c>
      <c r="I1755" s="5" t="s">
        <v>12650</v>
      </c>
      <c r="J1755" s="5" t="s">
        <v>228</v>
      </c>
      <c r="K1755" s="5" t="s">
        <v>15708</v>
      </c>
      <c r="L1755" s="5" t="s">
        <v>14916</v>
      </c>
      <c r="M1755" s="5" t="s">
        <v>13905</v>
      </c>
      <c r="N1755" s="5" t="s">
        <v>9789</v>
      </c>
      <c r="O1755" s="5">
        <v>1.0</v>
      </c>
      <c r="P1755" s="5" t="s">
        <v>15793</v>
      </c>
      <c r="Q1755" s="5">
        <v>4510.0</v>
      </c>
      <c r="R1755" s="5">
        <v>3564.0</v>
      </c>
      <c r="S1755" s="5" t="s">
        <v>115</v>
      </c>
      <c r="T1755" s="5">
        <v>0.0</v>
      </c>
      <c r="U1755" s="5" t="s">
        <v>52</v>
      </c>
      <c r="V1755" s="5" t="s">
        <v>15794</v>
      </c>
      <c r="W1755" s="5" t="s">
        <v>52</v>
      </c>
      <c r="X1755" s="5" t="s">
        <v>52</v>
      </c>
      <c r="Y1755" s="5" t="s">
        <v>15795</v>
      </c>
      <c r="Z1755" s="5" t="s">
        <v>52</v>
      </c>
      <c r="AA1755" s="5" t="s">
        <v>235</v>
      </c>
      <c r="AB1755" s="5" t="s">
        <v>52</v>
      </c>
      <c r="AC1755" s="5" t="s">
        <v>181</v>
      </c>
      <c r="AD1755" s="5" t="s">
        <v>182</v>
      </c>
      <c r="AE1755" s="5" t="s">
        <v>183</v>
      </c>
      <c r="AF1755" s="5" t="s">
        <v>52</v>
      </c>
      <c r="AG1755" s="5" t="s">
        <v>52</v>
      </c>
      <c r="AH1755" s="5" t="s">
        <v>184</v>
      </c>
      <c r="AI1755" s="5" t="s">
        <v>1144</v>
      </c>
      <c r="AJ1755" s="5" t="s">
        <v>14916</v>
      </c>
      <c r="AK1755" s="5" t="s">
        <v>9795</v>
      </c>
    </row>
    <row r="1756" ht="15.75" customHeight="1">
      <c r="A1756" s="5" t="s">
        <v>15796</v>
      </c>
      <c r="B1756" s="5" t="s">
        <v>15797</v>
      </c>
      <c r="C1756" s="5" t="s">
        <v>15798</v>
      </c>
      <c r="D1756" s="6">
        <v>43218.0</v>
      </c>
      <c r="E1756" s="5">
        <v>3227.0</v>
      </c>
      <c r="F1756" s="5">
        <v>1467.0</v>
      </c>
      <c r="G1756" s="5" t="s">
        <v>963</v>
      </c>
      <c r="H1756" s="5" t="s">
        <v>480</v>
      </c>
      <c r="I1756" s="5" t="s">
        <v>15799</v>
      </c>
      <c r="J1756" s="5" t="s">
        <v>965</v>
      </c>
      <c r="K1756" s="5" t="s">
        <v>15800</v>
      </c>
      <c r="L1756" s="5" t="s">
        <v>15801</v>
      </c>
      <c r="M1756" s="5" t="s">
        <v>15802</v>
      </c>
      <c r="N1756" s="5" t="s">
        <v>52</v>
      </c>
      <c r="O1756" s="5">
        <v>1.0</v>
      </c>
      <c r="P1756" s="5" t="s">
        <v>15803</v>
      </c>
      <c r="Q1756" s="5" t="s">
        <v>2185</v>
      </c>
      <c r="R1756" s="5">
        <v>18.0</v>
      </c>
      <c r="S1756" s="5" t="s">
        <v>69</v>
      </c>
      <c r="T1756" s="5">
        <v>0.0</v>
      </c>
      <c r="U1756" s="5" t="s">
        <v>52</v>
      </c>
      <c r="V1756" s="5" t="s">
        <v>15804</v>
      </c>
      <c r="W1756" s="5" t="s">
        <v>55</v>
      </c>
      <c r="X1756" s="5" t="s">
        <v>15805</v>
      </c>
      <c r="Y1756" s="5" t="s">
        <v>10062</v>
      </c>
      <c r="Z1756" s="5" t="s">
        <v>15806</v>
      </c>
      <c r="AA1756" s="5" t="s">
        <v>59</v>
      </c>
      <c r="AB1756" s="5" t="s">
        <v>52</v>
      </c>
      <c r="AC1756" s="5" t="s">
        <v>8164</v>
      </c>
      <c r="AD1756" s="5" t="s">
        <v>8165</v>
      </c>
      <c r="AE1756" s="5" t="s">
        <v>8166</v>
      </c>
      <c r="AF1756" s="5" t="s">
        <v>2670</v>
      </c>
      <c r="AG1756" s="5">
        <v>10005.0</v>
      </c>
      <c r="AH1756" s="5" t="s">
        <v>8167</v>
      </c>
      <c r="AI1756" s="5" t="s">
        <v>102</v>
      </c>
      <c r="AJ1756" s="5" t="s">
        <v>102</v>
      </c>
      <c r="AK1756" s="5" t="s">
        <v>2594</v>
      </c>
    </row>
    <row r="1757" ht="15.75" customHeight="1">
      <c r="A1757" s="5" t="s">
        <v>15807</v>
      </c>
      <c r="B1757" s="5" t="s">
        <v>3483</v>
      </c>
      <c r="C1757" s="5" t="s">
        <v>3484</v>
      </c>
      <c r="D1757" s="6">
        <v>43216.0</v>
      </c>
      <c r="E1757" s="5">
        <v>226391.0</v>
      </c>
      <c r="F1757" s="5">
        <v>102905.0</v>
      </c>
      <c r="G1757" s="5" t="s">
        <v>1419</v>
      </c>
      <c r="H1757" s="5" t="s">
        <v>480</v>
      </c>
      <c r="I1757" s="5" t="s">
        <v>15808</v>
      </c>
      <c r="J1757" s="5" t="s">
        <v>256</v>
      </c>
      <c r="K1757" s="5" t="s">
        <v>4277</v>
      </c>
      <c r="L1757" s="5" t="s">
        <v>15809</v>
      </c>
      <c r="M1757" s="5" t="s">
        <v>3487</v>
      </c>
      <c r="N1757" s="5" t="s">
        <v>52</v>
      </c>
      <c r="O1757" s="5">
        <v>4.0</v>
      </c>
      <c r="P1757" s="5" t="s">
        <v>15810</v>
      </c>
      <c r="Q1757" s="5" t="s">
        <v>4280</v>
      </c>
      <c r="R1757" s="5">
        <v>457.0</v>
      </c>
      <c r="S1757" s="5" t="s">
        <v>1077</v>
      </c>
      <c r="T1757" s="5">
        <v>0.0</v>
      </c>
      <c r="U1757" s="5" t="s">
        <v>70</v>
      </c>
      <c r="V1757" s="5" t="s">
        <v>15811</v>
      </c>
      <c r="W1757" s="5" t="s">
        <v>52</v>
      </c>
      <c r="X1757" s="5" t="s">
        <v>52</v>
      </c>
      <c r="Y1757" s="5" t="s">
        <v>6352</v>
      </c>
      <c r="Z1757" s="5" t="s">
        <v>15812</v>
      </c>
      <c r="AA1757" s="5" t="s">
        <v>2743</v>
      </c>
      <c r="AB1757" s="5" t="s">
        <v>52</v>
      </c>
      <c r="AC1757" s="5" t="s">
        <v>5289</v>
      </c>
      <c r="AD1757" s="5" t="s">
        <v>5290</v>
      </c>
      <c r="AE1757" s="5" t="s">
        <v>5291</v>
      </c>
      <c r="AF1757" s="5" t="s">
        <v>52</v>
      </c>
      <c r="AG1757" s="5" t="s">
        <v>52</v>
      </c>
      <c r="AH1757" s="5" t="s">
        <v>52</v>
      </c>
      <c r="AI1757" s="5" t="s">
        <v>3483</v>
      </c>
      <c r="AJ1757" s="5" t="s">
        <v>15813</v>
      </c>
      <c r="AK1757" s="5" t="s">
        <v>3481</v>
      </c>
    </row>
    <row r="1758" ht="15.75" customHeight="1">
      <c r="A1758" s="5" t="s">
        <v>15814</v>
      </c>
      <c r="B1758" s="5" t="s">
        <v>14992</v>
      </c>
      <c r="C1758" s="5" t="s">
        <v>14993</v>
      </c>
      <c r="D1758" s="6">
        <v>43215.0</v>
      </c>
      <c r="E1758" s="5">
        <v>93280.0</v>
      </c>
      <c r="F1758" s="5">
        <v>42400.0</v>
      </c>
      <c r="G1758" s="5" t="s">
        <v>2212</v>
      </c>
      <c r="H1758" s="5" t="s">
        <v>189</v>
      </c>
      <c r="I1758" s="5" t="s">
        <v>15815</v>
      </c>
      <c r="J1758" s="5" t="s">
        <v>2214</v>
      </c>
      <c r="K1758" s="5" t="s">
        <v>4507</v>
      </c>
      <c r="L1758" s="5" t="s">
        <v>15816</v>
      </c>
      <c r="M1758" s="5" t="s">
        <v>15817</v>
      </c>
      <c r="N1758" s="5">
        <v>76600.0</v>
      </c>
      <c r="O1758" s="5">
        <v>2.0</v>
      </c>
      <c r="P1758" s="5" t="s">
        <v>15818</v>
      </c>
      <c r="Q1758" s="5" t="s">
        <v>3236</v>
      </c>
      <c r="R1758" s="5">
        <v>401.0</v>
      </c>
      <c r="S1758" s="5" t="s">
        <v>115</v>
      </c>
      <c r="T1758" s="5">
        <v>0.0</v>
      </c>
      <c r="U1758" s="5" t="s">
        <v>70</v>
      </c>
      <c r="V1758" s="5" t="s">
        <v>15819</v>
      </c>
      <c r="W1758" s="5" t="s">
        <v>71</v>
      </c>
      <c r="X1758" s="5" t="s">
        <v>52</v>
      </c>
      <c r="Y1758" s="5" t="s">
        <v>15820</v>
      </c>
      <c r="Z1758" s="5" t="s">
        <v>15821</v>
      </c>
      <c r="AA1758" s="5" t="s">
        <v>235</v>
      </c>
      <c r="AB1758" s="5" t="s">
        <v>52</v>
      </c>
      <c r="AC1758" s="5" t="s">
        <v>398</v>
      </c>
      <c r="AD1758" s="5" t="s">
        <v>399</v>
      </c>
      <c r="AE1758" s="5" t="s">
        <v>400</v>
      </c>
      <c r="AF1758" s="5" t="s">
        <v>401</v>
      </c>
      <c r="AG1758" s="5">
        <v>23502.0</v>
      </c>
      <c r="AH1758" s="5" t="s">
        <v>402</v>
      </c>
      <c r="AI1758" s="5" t="s">
        <v>14992</v>
      </c>
      <c r="AJ1758" s="5" t="s">
        <v>15822</v>
      </c>
      <c r="AK1758" s="5" t="s">
        <v>2223</v>
      </c>
    </row>
    <row r="1759" ht="15.75" customHeight="1">
      <c r="A1759" s="5" t="s">
        <v>15823</v>
      </c>
      <c r="B1759" s="5" t="s">
        <v>14992</v>
      </c>
      <c r="C1759" s="5" t="s">
        <v>14993</v>
      </c>
      <c r="D1759" s="6">
        <v>43215.0</v>
      </c>
      <c r="E1759" s="5">
        <v>83600.0</v>
      </c>
      <c r="F1759" s="5">
        <v>38000.0</v>
      </c>
      <c r="G1759" s="5" t="s">
        <v>2212</v>
      </c>
      <c r="H1759" s="5" t="s">
        <v>189</v>
      </c>
      <c r="I1759" s="5" t="s">
        <v>15815</v>
      </c>
      <c r="J1759" s="5" t="s">
        <v>2214</v>
      </c>
      <c r="K1759" s="5" t="s">
        <v>4507</v>
      </c>
      <c r="L1759" s="5" t="s">
        <v>15824</v>
      </c>
      <c r="M1759" s="5" t="s">
        <v>15825</v>
      </c>
      <c r="N1759" s="5">
        <v>76600.0</v>
      </c>
      <c r="O1759" s="5">
        <v>2.0</v>
      </c>
      <c r="P1759" s="5" t="s">
        <v>15818</v>
      </c>
      <c r="Q1759" s="5" t="s">
        <v>3236</v>
      </c>
      <c r="R1759" s="5">
        <v>401.0</v>
      </c>
      <c r="S1759" s="5" t="s">
        <v>115</v>
      </c>
      <c r="T1759" s="5">
        <v>0.0</v>
      </c>
      <c r="U1759" s="5" t="s">
        <v>70</v>
      </c>
      <c r="V1759" s="5" t="s">
        <v>15826</v>
      </c>
      <c r="W1759" s="5" t="s">
        <v>55</v>
      </c>
      <c r="X1759" s="5" t="s">
        <v>15819</v>
      </c>
      <c r="Y1759" s="5" t="s">
        <v>15820</v>
      </c>
      <c r="Z1759" s="5" t="s">
        <v>15821</v>
      </c>
      <c r="AA1759" s="5" t="s">
        <v>235</v>
      </c>
      <c r="AB1759" s="5" t="s">
        <v>52</v>
      </c>
      <c r="AC1759" s="5" t="s">
        <v>398</v>
      </c>
      <c r="AD1759" s="5" t="s">
        <v>399</v>
      </c>
      <c r="AE1759" s="5" t="s">
        <v>400</v>
      </c>
      <c r="AF1759" s="5" t="s">
        <v>401</v>
      </c>
      <c r="AG1759" s="5">
        <v>23502.0</v>
      </c>
      <c r="AH1759" s="5" t="s">
        <v>402</v>
      </c>
      <c r="AI1759" s="5" t="s">
        <v>102</v>
      </c>
      <c r="AJ1759" s="5" t="s">
        <v>102</v>
      </c>
      <c r="AK1759" s="5" t="s">
        <v>2223</v>
      </c>
    </row>
    <row r="1760" ht="15.75" customHeight="1">
      <c r="A1760" s="5" t="s">
        <v>15827</v>
      </c>
      <c r="B1760" s="5" t="s">
        <v>15828</v>
      </c>
      <c r="C1760" s="5" t="s">
        <v>15829</v>
      </c>
      <c r="D1760" s="6">
        <v>43214.0</v>
      </c>
      <c r="E1760" s="5">
        <v>41703.0</v>
      </c>
      <c r="F1760" s="5">
        <v>18956.0</v>
      </c>
      <c r="G1760" s="5" t="s">
        <v>556</v>
      </c>
      <c r="H1760" s="5" t="s">
        <v>45</v>
      </c>
      <c r="I1760" s="5" t="s">
        <v>15830</v>
      </c>
      <c r="J1760" s="5" t="s">
        <v>558</v>
      </c>
      <c r="K1760" s="5" t="s">
        <v>15831</v>
      </c>
      <c r="L1760" s="5" t="s">
        <v>15832</v>
      </c>
      <c r="M1760" s="5" t="s">
        <v>15833</v>
      </c>
      <c r="N1760" s="5" t="s">
        <v>52</v>
      </c>
      <c r="O1760" s="5">
        <v>1.0</v>
      </c>
      <c r="P1760" s="5" t="s">
        <v>15834</v>
      </c>
      <c r="Q1760" s="5">
        <v>4500.0</v>
      </c>
      <c r="R1760" s="5">
        <v>1695.0</v>
      </c>
      <c r="S1760" s="5" t="s">
        <v>69</v>
      </c>
      <c r="T1760" s="5">
        <v>62.0</v>
      </c>
      <c r="U1760" s="5" t="s">
        <v>93</v>
      </c>
      <c r="V1760" s="5" t="s">
        <v>15835</v>
      </c>
      <c r="W1760" s="5" t="s">
        <v>71</v>
      </c>
      <c r="X1760" s="5" t="s">
        <v>52</v>
      </c>
      <c r="Y1760" s="5" t="s">
        <v>12874</v>
      </c>
      <c r="Z1760" s="5" t="s">
        <v>15836</v>
      </c>
      <c r="AA1760" s="5" t="s">
        <v>2743</v>
      </c>
      <c r="AB1760" s="5" t="s">
        <v>52</v>
      </c>
      <c r="AC1760" s="5" t="s">
        <v>15837</v>
      </c>
      <c r="AD1760" s="5" t="s">
        <v>15838</v>
      </c>
      <c r="AE1760" s="5" t="s">
        <v>2166</v>
      </c>
      <c r="AF1760" s="5" t="s">
        <v>52</v>
      </c>
      <c r="AG1760" s="5" t="s">
        <v>52</v>
      </c>
      <c r="AH1760" s="5" t="s">
        <v>15839</v>
      </c>
      <c r="AI1760" s="5" t="s">
        <v>15828</v>
      </c>
      <c r="AJ1760" s="5" t="s">
        <v>15832</v>
      </c>
      <c r="AK1760" s="5" t="s">
        <v>15840</v>
      </c>
    </row>
    <row r="1761" ht="15.75" customHeight="1">
      <c r="A1761" s="5" t="s">
        <v>15841</v>
      </c>
      <c r="B1761" s="5" t="s">
        <v>15546</v>
      </c>
      <c r="C1761" s="5" t="s">
        <v>15546</v>
      </c>
      <c r="D1761" s="6">
        <v>43213.0</v>
      </c>
      <c r="E1761" s="5">
        <v>114030.0</v>
      </c>
      <c r="F1761" s="5">
        <v>51832.0</v>
      </c>
      <c r="G1761" s="5" t="s">
        <v>1419</v>
      </c>
      <c r="H1761" s="5" t="s">
        <v>480</v>
      </c>
      <c r="I1761" s="5" t="s">
        <v>15321</v>
      </c>
      <c r="J1761" s="5" t="s">
        <v>256</v>
      </c>
      <c r="K1761" s="5" t="s">
        <v>3471</v>
      </c>
      <c r="L1761" s="5" t="s">
        <v>15547</v>
      </c>
      <c r="M1761" s="5" t="s">
        <v>15547</v>
      </c>
      <c r="N1761" s="5" t="s">
        <v>52</v>
      </c>
      <c r="O1761" s="5">
        <v>2.0</v>
      </c>
      <c r="P1761" s="5" t="s">
        <v>15842</v>
      </c>
      <c r="Q1761" s="5" t="s">
        <v>3475</v>
      </c>
      <c r="R1761" s="5">
        <v>154.0</v>
      </c>
      <c r="S1761" s="5" t="s">
        <v>1077</v>
      </c>
      <c r="T1761" s="5">
        <v>0.0</v>
      </c>
      <c r="U1761" s="5" t="s">
        <v>70</v>
      </c>
      <c r="V1761" s="5" t="s">
        <v>15843</v>
      </c>
      <c r="W1761" s="5" t="s">
        <v>52</v>
      </c>
      <c r="X1761" s="5" t="s">
        <v>52</v>
      </c>
      <c r="Y1761" s="5" t="s">
        <v>6672</v>
      </c>
      <c r="Z1761" s="5" t="s">
        <v>15844</v>
      </c>
      <c r="AA1761" s="5" t="s">
        <v>2743</v>
      </c>
      <c r="AB1761" s="5" t="s">
        <v>52</v>
      </c>
      <c r="AC1761" s="5" t="s">
        <v>5289</v>
      </c>
      <c r="AD1761" s="5" t="s">
        <v>5290</v>
      </c>
      <c r="AE1761" s="5" t="s">
        <v>5291</v>
      </c>
      <c r="AF1761" s="5" t="s">
        <v>52</v>
      </c>
      <c r="AG1761" s="5" t="s">
        <v>52</v>
      </c>
      <c r="AH1761" s="5" t="s">
        <v>52</v>
      </c>
      <c r="AI1761" s="5" t="s">
        <v>14242</v>
      </c>
      <c r="AJ1761" s="5" t="s">
        <v>15845</v>
      </c>
      <c r="AK1761" s="5" t="s">
        <v>4479</v>
      </c>
    </row>
    <row r="1762" ht="15.75" customHeight="1">
      <c r="A1762" s="5" t="s">
        <v>15846</v>
      </c>
      <c r="B1762" s="5" t="s">
        <v>15847</v>
      </c>
      <c r="C1762" s="5" t="s">
        <v>15848</v>
      </c>
      <c r="D1762" s="6">
        <v>43212.0</v>
      </c>
      <c r="E1762" s="5">
        <v>1679524.0</v>
      </c>
      <c r="F1762" s="5">
        <v>763420.0</v>
      </c>
      <c r="G1762" s="5" t="s">
        <v>1419</v>
      </c>
      <c r="H1762" s="5" t="s">
        <v>480</v>
      </c>
      <c r="I1762" s="5" t="s">
        <v>15849</v>
      </c>
      <c r="J1762" s="5" t="s">
        <v>256</v>
      </c>
      <c r="K1762" s="5" t="s">
        <v>7533</v>
      </c>
      <c r="L1762" s="5" t="s">
        <v>15850</v>
      </c>
      <c r="M1762" s="5" t="s">
        <v>15851</v>
      </c>
      <c r="N1762" s="5" t="s">
        <v>52</v>
      </c>
      <c r="O1762" s="5">
        <v>32.0</v>
      </c>
      <c r="P1762" s="5" t="s">
        <v>15852</v>
      </c>
      <c r="Q1762" s="5" t="s">
        <v>15853</v>
      </c>
      <c r="R1762" s="5">
        <v>689.0</v>
      </c>
      <c r="S1762" s="5" t="s">
        <v>53</v>
      </c>
      <c r="T1762" s="5">
        <v>1297.0</v>
      </c>
      <c r="U1762" s="5" t="s">
        <v>93</v>
      </c>
      <c r="V1762" s="5" t="s">
        <v>15854</v>
      </c>
      <c r="W1762" s="5" t="s">
        <v>52</v>
      </c>
      <c r="X1762" s="5" t="s">
        <v>52</v>
      </c>
      <c r="Y1762" s="5" t="s">
        <v>15855</v>
      </c>
      <c r="Z1762" s="5" t="s">
        <v>15856</v>
      </c>
      <c r="AA1762" s="5" t="s">
        <v>260</v>
      </c>
      <c r="AB1762" s="5" t="s">
        <v>52</v>
      </c>
      <c r="AC1762" s="5" t="s">
        <v>11980</v>
      </c>
      <c r="AD1762" s="5" t="s">
        <v>11981</v>
      </c>
      <c r="AE1762" s="5" t="s">
        <v>218</v>
      </c>
      <c r="AF1762" s="5" t="s">
        <v>52</v>
      </c>
      <c r="AG1762" s="5" t="s">
        <v>11982</v>
      </c>
      <c r="AH1762" s="5" t="s">
        <v>11983</v>
      </c>
      <c r="AI1762" s="5" t="s">
        <v>15847</v>
      </c>
      <c r="AJ1762" s="5" t="s">
        <v>15850</v>
      </c>
      <c r="AK1762" s="5" t="s">
        <v>4069</v>
      </c>
    </row>
    <row r="1763" ht="15.75" customHeight="1">
      <c r="A1763" s="5" t="s">
        <v>15857</v>
      </c>
      <c r="B1763" s="5" t="s">
        <v>15858</v>
      </c>
      <c r="C1763" s="5" t="s">
        <v>204</v>
      </c>
      <c r="D1763" s="6">
        <v>43210.0</v>
      </c>
      <c r="E1763" s="5">
        <v>26136.0</v>
      </c>
      <c r="F1763" s="5">
        <v>11880.0</v>
      </c>
      <c r="G1763" s="5" t="s">
        <v>226</v>
      </c>
      <c r="H1763" s="5" t="s">
        <v>205</v>
      </c>
      <c r="I1763" s="5" t="s">
        <v>15859</v>
      </c>
      <c r="J1763" s="5" t="s">
        <v>228</v>
      </c>
      <c r="K1763" s="5" t="s">
        <v>8370</v>
      </c>
      <c r="L1763" s="5" t="s">
        <v>15860</v>
      </c>
      <c r="M1763" s="5" t="s">
        <v>12633</v>
      </c>
      <c r="N1763" s="5">
        <v>927.0</v>
      </c>
      <c r="O1763" s="5">
        <v>1.0</v>
      </c>
      <c r="P1763" s="5" t="s">
        <v>15861</v>
      </c>
      <c r="Q1763" s="5">
        <v>4510.0</v>
      </c>
      <c r="R1763" s="5">
        <v>3168.0</v>
      </c>
      <c r="S1763" s="5" t="s">
        <v>115</v>
      </c>
      <c r="T1763" s="5">
        <v>0.0</v>
      </c>
      <c r="U1763" s="5" t="s">
        <v>52</v>
      </c>
      <c r="V1763" s="5" t="s">
        <v>15862</v>
      </c>
      <c r="W1763" s="5" t="s">
        <v>52</v>
      </c>
      <c r="X1763" s="5" t="s">
        <v>52</v>
      </c>
      <c r="Y1763" s="5">
        <v>19.0</v>
      </c>
      <c r="Z1763" s="5" t="s">
        <v>15863</v>
      </c>
      <c r="AA1763" s="5" t="s">
        <v>235</v>
      </c>
      <c r="AB1763" s="5" t="s">
        <v>52</v>
      </c>
      <c r="AC1763" s="5" t="s">
        <v>181</v>
      </c>
      <c r="AD1763" s="5" t="s">
        <v>182</v>
      </c>
      <c r="AE1763" s="5" t="s">
        <v>183</v>
      </c>
      <c r="AF1763" s="5" t="s">
        <v>52</v>
      </c>
      <c r="AG1763" s="5" t="s">
        <v>52</v>
      </c>
      <c r="AH1763" s="5" t="s">
        <v>184</v>
      </c>
      <c r="AI1763" s="5" t="s">
        <v>15858</v>
      </c>
      <c r="AJ1763" s="5" t="s">
        <v>15864</v>
      </c>
      <c r="AK1763" s="5" t="s">
        <v>9795</v>
      </c>
    </row>
    <row r="1764" ht="15.75" customHeight="1">
      <c r="A1764" s="5" t="s">
        <v>15865</v>
      </c>
      <c r="B1764" s="5" t="s">
        <v>15866</v>
      </c>
      <c r="C1764" s="5" t="s">
        <v>15867</v>
      </c>
      <c r="D1764" s="6">
        <v>43210.0</v>
      </c>
      <c r="E1764" s="5">
        <v>155100.0</v>
      </c>
      <c r="F1764" s="5">
        <v>70500.0</v>
      </c>
      <c r="G1764" s="5" t="s">
        <v>2967</v>
      </c>
      <c r="H1764" s="5" t="s">
        <v>45</v>
      </c>
      <c r="I1764" s="5" t="s">
        <v>15868</v>
      </c>
      <c r="J1764" s="5" t="s">
        <v>1460</v>
      </c>
      <c r="K1764" s="5" t="s">
        <v>1336</v>
      </c>
      <c r="L1764" s="5" t="s">
        <v>15869</v>
      </c>
      <c r="M1764" s="5" t="s">
        <v>15870</v>
      </c>
      <c r="N1764" s="5">
        <v>7410.0</v>
      </c>
      <c r="O1764" s="5">
        <v>3.0</v>
      </c>
      <c r="P1764" s="5" t="s">
        <v>15871</v>
      </c>
      <c r="Q1764" s="5" t="s">
        <v>52</v>
      </c>
      <c r="R1764" s="5">
        <v>75.0</v>
      </c>
      <c r="S1764" s="5" t="s">
        <v>53</v>
      </c>
      <c r="T1764" s="5">
        <v>0.0</v>
      </c>
      <c r="U1764" s="5" t="s">
        <v>52</v>
      </c>
      <c r="V1764" s="5" t="s">
        <v>15872</v>
      </c>
      <c r="W1764" s="5" t="s">
        <v>71</v>
      </c>
      <c r="X1764" s="5" t="s">
        <v>52</v>
      </c>
      <c r="Y1764" s="5" t="s">
        <v>15873</v>
      </c>
      <c r="Z1764" s="5" t="s">
        <v>15874</v>
      </c>
      <c r="AA1764" s="5" t="s">
        <v>260</v>
      </c>
      <c r="AB1764" s="5" t="s">
        <v>52</v>
      </c>
      <c r="AC1764" s="5" t="s">
        <v>11980</v>
      </c>
      <c r="AD1764" s="5" t="s">
        <v>11981</v>
      </c>
      <c r="AE1764" s="5" t="s">
        <v>218</v>
      </c>
      <c r="AF1764" s="5" t="s">
        <v>52</v>
      </c>
      <c r="AG1764" s="5" t="s">
        <v>11982</v>
      </c>
      <c r="AH1764" s="5" t="s">
        <v>11983</v>
      </c>
      <c r="AI1764" s="5" t="s">
        <v>15866</v>
      </c>
      <c r="AJ1764" s="5" t="s">
        <v>15869</v>
      </c>
      <c r="AK1764" s="5" t="s">
        <v>2340</v>
      </c>
    </row>
    <row r="1765" ht="15.75" customHeight="1">
      <c r="A1765" s="5" t="s">
        <v>15875</v>
      </c>
      <c r="B1765" s="5" t="s">
        <v>9479</v>
      </c>
      <c r="C1765" s="5" t="s">
        <v>12750</v>
      </c>
      <c r="D1765" s="6">
        <v>43208.0</v>
      </c>
      <c r="E1765" s="5">
        <v>475.0</v>
      </c>
      <c r="F1765" s="5">
        <v>216.0</v>
      </c>
      <c r="G1765" s="5" t="s">
        <v>479</v>
      </c>
      <c r="H1765" s="5" t="s">
        <v>189</v>
      </c>
      <c r="I1765" s="5" t="s">
        <v>15876</v>
      </c>
      <c r="J1765" s="5" t="s">
        <v>274</v>
      </c>
      <c r="K1765" s="5" t="s">
        <v>15578</v>
      </c>
      <c r="L1765" s="5" t="s">
        <v>15877</v>
      </c>
      <c r="M1765" s="5" t="s">
        <v>12752</v>
      </c>
      <c r="N1765" s="5">
        <v>77029.0</v>
      </c>
      <c r="O1765" s="5">
        <v>1.0</v>
      </c>
      <c r="P1765" s="5" t="s">
        <v>15878</v>
      </c>
      <c r="Q1765" s="5">
        <v>2200.0</v>
      </c>
      <c r="R1765" s="5">
        <v>20.0</v>
      </c>
      <c r="S1765" s="5" t="s">
        <v>69</v>
      </c>
      <c r="T1765" s="5">
        <v>0.0</v>
      </c>
      <c r="U1765" s="5" t="s">
        <v>52</v>
      </c>
      <c r="V1765" s="5" t="s">
        <v>15879</v>
      </c>
      <c r="W1765" s="5" t="s">
        <v>55</v>
      </c>
      <c r="X1765" s="5" t="s">
        <v>15880</v>
      </c>
      <c r="Y1765" s="5" t="s">
        <v>15881</v>
      </c>
      <c r="Z1765" s="5" t="s">
        <v>15882</v>
      </c>
      <c r="AA1765" s="5" t="s">
        <v>235</v>
      </c>
      <c r="AB1765" s="5" t="s">
        <v>52</v>
      </c>
      <c r="AC1765" s="5" t="s">
        <v>3225</v>
      </c>
      <c r="AD1765" s="5" t="s">
        <v>3226</v>
      </c>
      <c r="AE1765" s="5" t="s">
        <v>3227</v>
      </c>
      <c r="AF1765" s="5" t="s">
        <v>52</v>
      </c>
      <c r="AG1765" s="5" t="s">
        <v>52</v>
      </c>
      <c r="AH1765" s="5" t="s">
        <v>3228</v>
      </c>
      <c r="AI1765" s="5" t="s">
        <v>9479</v>
      </c>
      <c r="AJ1765" s="5" t="s">
        <v>15877</v>
      </c>
      <c r="AK1765" s="5" t="s">
        <v>404</v>
      </c>
    </row>
    <row r="1766" ht="15.75" customHeight="1">
      <c r="A1766" s="5" t="s">
        <v>15883</v>
      </c>
      <c r="B1766" s="5" t="s">
        <v>3230</v>
      </c>
      <c r="C1766" s="5" t="s">
        <v>3231</v>
      </c>
      <c r="D1766" s="6">
        <v>43208.0</v>
      </c>
      <c r="E1766" s="5">
        <v>44695.0</v>
      </c>
      <c r="F1766" s="5">
        <v>20316.0</v>
      </c>
      <c r="G1766" s="5" t="s">
        <v>963</v>
      </c>
      <c r="H1766" s="5" t="s">
        <v>189</v>
      </c>
      <c r="I1766" s="5" t="s">
        <v>15876</v>
      </c>
      <c r="J1766" s="5" t="s">
        <v>965</v>
      </c>
      <c r="K1766" s="5" t="s">
        <v>15884</v>
      </c>
      <c r="L1766" s="5" t="s">
        <v>3233</v>
      </c>
      <c r="M1766" s="5" t="s">
        <v>15586</v>
      </c>
      <c r="N1766" s="5">
        <v>30354.0</v>
      </c>
      <c r="O1766" s="5">
        <v>1.0</v>
      </c>
      <c r="P1766" s="5" t="s">
        <v>15878</v>
      </c>
      <c r="Q1766" s="5">
        <v>2200.0</v>
      </c>
      <c r="R1766" s="5">
        <v>46.0</v>
      </c>
      <c r="S1766" s="5" t="s">
        <v>53</v>
      </c>
      <c r="T1766" s="5">
        <v>20.0</v>
      </c>
      <c r="U1766" s="5" t="s">
        <v>93</v>
      </c>
      <c r="V1766" s="5" t="s">
        <v>15880</v>
      </c>
      <c r="W1766" s="5" t="s">
        <v>71</v>
      </c>
      <c r="X1766" s="5" t="s">
        <v>52</v>
      </c>
      <c r="Y1766" s="5" t="s">
        <v>15885</v>
      </c>
      <c r="Z1766" s="5" t="s">
        <v>15882</v>
      </c>
      <c r="AA1766" s="5" t="s">
        <v>235</v>
      </c>
      <c r="AB1766" s="5" t="s">
        <v>52</v>
      </c>
      <c r="AC1766" s="5" t="s">
        <v>11980</v>
      </c>
      <c r="AD1766" s="5" t="s">
        <v>11981</v>
      </c>
      <c r="AE1766" s="5" t="s">
        <v>218</v>
      </c>
      <c r="AF1766" s="5" t="s">
        <v>52</v>
      </c>
      <c r="AG1766" s="5" t="s">
        <v>11982</v>
      </c>
      <c r="AH1766" s="5" t="s">
        <v>11983</v>
      </c>
      <c r="AI1766" s="5" t="s">
        <v>3230</v>
      </c>
      <c r="AJ1766" s="5" t="s">
        <v>3233</v>
      </c>
      <c r="AK1766" s="5" t="s">
        <v>404</v>
      </c>
    </row>
    <row r="1767" ht="15.75" customHeight="1">
      <c r="A1767" s="5" t="s">
        <v>15886</v>
      </c>
      <c r="B1767" s="5" t="s">
        <v>11112</v>
      </c>
      <c r="C1767" s="5" t="s">
        <v>9767</v>
      </c>
      <c r="D1767" s="6">
        <v>43208.0</v>
      </c>
      <c r="E1767" s="5">
        <v>41580.0</v>
      </c>
      <c r="F1767" s="5">
        <v>18900.0</v>
      </c>
      <c r="G1767" s="5" t="s">
        <v>900</v>
      </c>
      <c r="H1767" s="5" t="s">
        <v>189</v>
      </c>
      <c r="I1767" s="5" t="s">
        <v>15887</v>
      </c>
      <c r="J1767" s="5" t="s">
        <v>872</v>
      </c>
      <c r="K1767" s="5" t="s">
        <v>15888</v>
      </c>
      <c r="L1767" s="5" t="s">
        <v>15889</v>
      </c>
      <c r="M1767" s="5" t="s">
        <v>2917</v>
      </c>
      <c r="N1767" s="5">
        <v>90031.0</v>
      </c>
      <c r="O1767" s="5">
        <v>1.0</v>
      </c>
      <c r="P1767" s="5" t="s">
        <v>15890</v>
      </c>
      <c r="Q1767" s="5">
        <v>4510.0</v>
      </c>
      <c r="R1767" s="5">
        <v>1119.0</v>
      </c>
      <c r="S1767" s="5" t="s">
        <v>92</v>
      </c>
      <c r="T1767" s="5">
        <v>0.0</v>
      </c>
      <c r="U1767" s="5" t="s">
        <v>52</v>
      </c>
      <c r="V1767" s="5" t="s">
        <v>15891</v>
      </c>
      <c r="W1767" s="5" t="s">
        <v>52</v>
      </c>
      <c r="X1767" s="5" t="s">
        <v>52</v>
      </c>
      <c r="Y1767" s="5" t="s">
        <v>15892</v>
      </c>
      <c r="Z1767" s="5" t="s">
        <v>15893</v>
      </c>
      <c r="AA1767" s="5" t="s">
        <v>119</v>
      </c>
      <c r="AB1767" s="5" t="s">
        <v>52</v>
      </c>
      <c r="AC1767" s="5" t="s">
        <v>11980</v>
      </c>
      <c r="AD1767" s="5" t="s">
        <v>11981</v>
      </c>
      <c r="AE1767" s="5" t="s">
        <v>218</v>
      </c>
      <c r="AF1767" s="5" t="s">
        <v>52</v>
      </c>
      <c r="AG1767" s="5" t="s">
        <v>11982</v>
      </c>
      <c r="AH1767" s="5" t="s">
        <v>11983</v>
      </c>
      <c r="AI1767" s="5" t="s">
        <v>15894</v>
      </c>
      <c r="AJ1767" s="5" t="s">
        <v>15895</v>
      </c>
      <c r="AK1767" s="5" t="s">
        <v>13022</v>
      </c>
    </row>
    <row r="1768" ht="15.75" customHeight="1">
      <c r="A1768" s="5" t="s">
        <v>15896</v>
      </c>
      <c r="B1768" s="5" t="s">
        <v>15897</v>
      </c>
      <c r="C1768" s="5" t="s">
        <v>15898</v>
      </c>
      <c r="D1768" s="6">
        <v>43207.0</v>
      </c>
      <c r="E1768" s="5">
        <v>58678.0</v>
      </c>
      <c r="F1768" s="5">
        <v>26672.0</v>
      </c>
      <c r="G1768" s="5" t="s">
        <v>4585</v>
      </c>
      <c r="H1768" s="5" t="s">
        <v>171</v>
      </c>
      <c r="I1768" s="5" t="s">
        <v>15899</v>
      </c>
      <c r="J1768" s="5" t="s">
        <v>274</v>
      </c>
      <c r="K1768" s="5" t="s">
        <v>15900</v>
      </c>
      <c r="L1768" s="5" t="s">
        <v>15901</v>
      </c>
      <c r="M1768" s="5" t="s">
        <v>15902</v>
      </c>
      <c r="N1768" s="5">
        <v>91745.0</v>
      </c>
      <c r="O1768" s="5">
        <v>5.0</v>
      </c>
      <c r="P1768" s="5" t="s">
        <v>15903</v>
      </c>
      <c r="Q1768" s="5" t="s">
        <v>15904</v>
      </c>
      <c r="R1768" s="5">
        <v>5183.0</v>
      </c>
      <c r="S1768" s="5" t="s">
        <v>69</v>
      </c>
      <c r="T1768" s="5">
        <v>342.0</v>
      </c>
      <c r="U1768" s="5" t="s">
        <v>93</v>
      </c>
      <c r="V1768" s="5" t="s">
        <v>15905</v>
      </c>
      <c r="W1768" s="5" t="s">
        <v>71</v>
      </c>
      <c r="X1768" s="5" t="s">
        <v>52</v>
      </c>
      <c r="Y1768" s="5" t="s">
        <v>15906</v>
      </c>
      <c r="Z1768" s="5" t="s">
        <v>15907</v>
      </c>
      <c r="AA1768" s="5" t="s">
        <v>260</v>
      </c>
      <c r="AB1768" s="5" t="s">
        <v>52</v>
      </c>
      <c r="AC1768" s="5" t="s">
        <v>11980</v>
      </c>
      <c r="AD1768" s="5" t="s">
        <v>11981</v>
      </c>
      <c r="AE1768" s="5" t="s">
        <v>218</v>
      </c>
      <c r="AF1768" s="5" t="s">
        <v>52</v>
      </c>
      <c r="AG1768" s="5" t="s">
        <v>11982</v>
      </c>
      <c r="AH1768" s="5" t="s">
        <v>11983</v>
      </c>
      <c r="AI1768" s="5" t="s">
        <v>15908</v>
      </c>
      <c r="AJ1768" s="5" t="s">
        <v>15909</v>
      </c>
      <c r="AK1768" s="5" t="s">
        <v>7862</v>
      </c>
    </row>
    <row r="1769" ht="15.75" customHeight="1">
      <c r="A1769" s="5" t="s">
        <v>15910</v>
      </c>
      <c r="B1769" s="5" t="s">
        <v>15911</v>
      </c>
      <c r="C1769" s="5" t="s">
        <v>15912</v>
      </c>
      <c r="D1769" s="6">
        <v>43207.0</v>
      </c>
      <c r="E1769" s="5">
        <v>28642.0</v>
      </c>
      <c r="F1769" s="5">
        <v>13019.0</v>
      </c>
      <c r="G1769" s="5" t="s">
        <v>1912</v>
      </c>
      <c r="H1769" s="5" t="s">
        <v>1069</v>
      </c>
      <c r="I1769" s="5" t="s">
        <v>15913</v>
      </c>
      <c r="J1769" s="5" t="s">
        <v>1914</v>
      </c>
      <c r="K1769" s="5" t="s">
        <v>15914</v>
      </c>
      <c r="L1769" s="5" t="s">
        <v>15915</v>
      </c>
      <c r="M1769" s="5" t="s">
        <v>15916</v>
      </c>
      <c r="N1769" s="5">
        <v>27105.0</v>
      </c>
      <c r="O1769" s="5">
        <v>1.0</v>
      </c>
      <c r="P1769" s="5" t="s">
        <v>15917</v>
      </c>
      <c r="Q1769" s="5">
        <v>9510.0</v>
      </c>
      <c r="R1769" s="5">
        <v>1532.0</v>
      </c>
      <c r="S1769" s="5" t="s">
        <v>53</v>
      </c>
      <c r="T1769" s="5">
        <v>0.0</v>
      </c>
      <c r="U1769" s="5" t="s">
        <v>1920</v>
      </c>
      <c r="V1769" s="5" t="s">
        <v>15918</v>
      </c>
      <c r="W1769" s="5" t="s">
        <v>52</v>
      </c>
      <c r="X1769" s="5" t="s">
        <v>52</v>
      </c>
      <c r="Y1769" s="5" t="s">
        <v>15919</v>
      </c>
      <c r="Z1769" s="5" t="s">
        <v>15920</v>
      </c>
      <c r="AA1769" s="5" t="s">
        <v>235</v>
      </c>
      <c r="AB1769" s="5" t="s">
        <v>52</v>
      </c>
      <c r="AC1769" s="5" t="s">
        <v>1924</v>
      </c>
      <c r="AD1769" s="5" t="s">
        <v>1925</v>
      </c>
      <c r="AE1769" s="5" t="s">
        <v>544</v>
      </c>
      <c r="AF1769" s="5" t="s">
        <v>265</v>
      </c>
      <c r="AG1769" s="5">
        <v>32203.0</v>
      </c>
      <c r="AH1769" s="5" t="s">
        <v>1926</v>
      </c>
      <c r="AI1769" s="5" t="s">
        <v>15921</v>
      </c>
      <c r="AJ1769" s="5" t="s">
        <v>15922</v>
      </c>
      <c r="AK1769" s="5" t="s">
        <v>1929</v>
      </c>
    </row>
    <row r="1770" ht="15.75" customHeight="1">
      <c r="A1770" s="5" t="s">
        <v>15923</v>
      </c>
      <c r="B1770" s="5" t="s">
        <v>15858</v>
      </c>
      <c r="C1770" s="5" t="s">
        <v>204</v>
      </c>
      <c r="D1770" s="6">
        <v>43201.0</v>
      </c>
      <c r="E1770" s="5">
        <v>26484.0</v>
      </c>
      <c r="F1770" s="5">
        <v>12038.0</v>
      </c>
      <c r="G1770" s="5" t="s">
        <v>226</v>
      </c>
      <c r="H1770" s="5" t="s">
        <v>205</v>
      </c>
      <c r="I1770" s="5" t="s">
        <v>15924</v>
      </c>
      <c r="J1770" s="5" t="s">
        <v>228</v>
      </c>
      <c r="K1770" s="5" t="s">
        <v>15708</v>
      </c>
      <c r="L1770" s="5" t="s">
        <v>15925</v>
      </c>
      <c r="M1770" s="5" t="s">
        <v>9788</v>
      </c>
      <c r="N1770" s="5">
        <v>927.0</v>
      </c>
      <c r="O1770" s="5">
        <v>1.0</v>
      </c>
      <c r="P1770" s="5" t="s">
        <v>15926</v>
      </c>
      <c r="Q1770" s="5">
        <v>4510.0</v>
      </c>
      <c r="R1770" s="5">
        <v>3168.0</v>
      </c>
      <c r="S1770" s="5" t="s">
        <v>115</v>
      </c>
      <c r="T1770" s="5">
        <v>0.0</v>
      </c>
      <c r="U1770" s="5" t="s">
        <v>52</v>
      </c>
      <c r="V1770" s="5" t="s">
        <v>15927</v>
      </c>
      <c r="W1770" s="5" t="s">
        <v>52</v>
      </c>
      <c r="X1770" s="5" t="s">
        <v>52</v>
      </c>
      <c r="Y1770" s="5" t="s">
        <v>15928</v>
      </c>
      <c r="Z1770" s="5" t="s">
        <v>52</v>
      </c>
      <c r="AA1770" s="5" t="s">
        <v>59</v>
      </c>
      <c r="AB1770" s="5" t="s">
        <v>52</v>
      </c>
      <c r="AC1770" s="5" t="s">
        <v>181</v>
      </c>
      <c r="AD1770" s="5" t="s">
        <v>182</v>
      </c>
      <c r="AE1770" s="5" t="s">
        <v>183</v>
      </c>
      <c r="AF1770" s="5" t="s">
        <v>52</v>
      </c>
      <c r="AG1770" s="5" t="s">
        <v>52</v>
      </c>
      <c r="AH1770" s="5" t="s">
        <v>184</v>
      </c>
      <c r="AI1770" s="5" t="s">
        <v>15858</v>
      </c>
      <c r="AJ1770" s="5" t="s">
        <v>15925</v>
      </c>
      <c r="AK1770" s="5" t="s">
        <v>9795</v>
      </c>
    </row>
    <row r="1771" ht="15.75" customHeight="1">
      <c r="A1771" s="5" t="s">
        <v>15929</v>
      </c>
      <c r="B1771" s="5" t="s">
        <v>10731</v>
      </c>
      <c r="C1771" s="5" t="s">
        <v>204</v>
      </c>
      <c r="D1771" s="6">
        <v>43201.0</v>
      </c>
      <c r="E1771" s="5">
        <v>72019.0</v>
      </c>
      <c r="F1771" s="5">
        <v>32736.0</v>
      </c>
      <c r="G1771" s="5" t="s">
        <v>226</v>
      </c>
      <c r="H1771" s="5" t="s">
        <v>205</v>
      </c>
      <c r="I1771" s="5" t="s">
        <v>15924</v>
      </c>
      <c r="J1771" s="5" t="s">
        <v>228</v>
      </c>
      <c r="K1771" s="5" t="s">
        <v>15930</v>
      </c>
      <c r="L1771" s="5" t="s">
        <v>13832</v>
      </c>
      <c r="M1771" s="5" t="s">
        <v>15931</v>
      </c>
      <c r="N1771" s="5" t="s">
        <v>10734</v>
      </c>
      <c r="O1771" s="5">
        <v>2.0</v>
      </c>
      <c r="P1771" s="5" t="s">
        <v>15932</v>
      </c>
      <c r="Q1771" s="5" t="s">
        <v>2195</v>
      </c>
      <c r="R1771" s="5">
        <v>4008.0</v>
      </c>
      <c r="S1771" s="5" t="s">
        <v>115</v>
      </c>
      <c r="T1771" s="5">
        <v>0.0</v>
      </c>
      <c r="U1771" s="5" t="s">
        <v>52</v>
      </c>
      <c r="V1771" s="5" t="s">
        <v>15933</v>
      </c>
      <c r="W1771" s="5" t="s">
        <v>52</v>
      </c>
      <c r="X1771" s="5" t="s">
        <v>52</v>
      </c>
      <c r="Y1771" s="5" t="s">
        <v>15928</v>
      </c>
      <c r="Z1771" s="5" t="s">
        <v>52</v>
      </c>
      <c r="AA1771" s="5" t="s">
        <v>59</v>
      </c>
      <c r="AB1771" s="5" t="s">
        <v>52</v>
      </c>
      <c r="AC1771" s="5" t="s">
        <v>181</v>
      </c>
      <c r="AD1771" s="5" t="s">
        <v>182</v>
      </c>
      <c r="AE1771" s="5" t="s">
        <v>183</v>
      </c>
      <c r="AF1771" s="5" t="s">
        <v>52</v>
      </c>
      <c r="AG1771" s="5" t="s">
        <v>52</v>
      </c>
      <c r="AH1771" s="5" t="s">
        <v>184</v>
      </c>
      <c r="AI1771" s="5" t="s">
        <v>10731</v>
      </c>
      <c r="AJ1771" s="5" t="s">
        <v>13832</v>
      </c>
      <c r="AK1771" s="5" t="s">
        <v>9795</v>
      </c>
    </row>
    <row r="1772" ht="15.75" customHeight="1">
      <c r="A1772" s="5" t="s">
        <v>15934</v>
      </c>
      <c r="B1772" s="5" t="s">
        <v>15935</v>
      </c>
      <c r="C1772" s="5" t="s">
        <v>102</v>
      </c>
      <c r="D1772" s="6">
        <v>43201.0</v>
      </c>
      <c r="E1772" s="5">
        <v>81655.0</v>
      </c>
      <c r="F1772" s="5">
        <v>37116.0</v>
      </c>
      <c r="G1772" s="5" t="s">
        <v>963</v>
      </c>
      <c r="H1772" s="5" t="s">
        <v>272</v>
      </c>
      <c r="I1772" s="5" t="s">
        <v>15936</v>
      </c>
      <c r="J1772" s="5" t="s">
        <v>965</v>
      </c>
      <c r="K1772" s="5" t="s">
        <v>15937</v>
      </c>
      <c r="L1772" s="5" t="s">
        <v>15938</v>
      </c>
      <c r="M1772" s="5" t="s">
        <v>102</v>
      </c>
      <c r="N1772" s="5">
        <v>77058.0</v>
      </c>
      <c r="O1772" s="5">
        <v>2.0</v>
      </c>
      <c r="P1772" s="5" t="s">
        <v>15939</v>
      </c>
      <c r="Q1772" s="5" t="s">
        <v>15940</v>
      </c>
      <c r="R1772" s="5">
        <v>1800.0</v>
      </c>
      <c r="S1772" s="5" t="s">
        <v>196</v>
      </c>
      <c r="T1772" s="5">
        <v>54.0</v>
      </c>
      <c r="U1772" s="5" t="s">
        <v>93</v>
      </c>
      <c r="V1772" s="5" t="s">
        <v>15941</v>
      </c>
      <c r="W1772" s="5" t="s">
        <v>52</v>
      </c>
      <c r="X1772" s="5" t="s">
        <v>52</v>
      </c>
      <c r="Y1772" s="5" t="s">
        <v>15942</v>
      </c>
      <c r="Z1772" s="5" t="s">
        <v>15943</v>
      </c>
      <c r="AA1772" s="5" t="s">
        <v>260</v>
      </c>
      <c r="AB1772" s="5" t="s">
        <v>283</v>
      </c>
      <c r="AC1772" s="5" t="s">
        <v>9092</v>
      </c>
      <c r="AD1772" s="5" t="s">
        <v>9093</v>
      </c>
      <c r="AE1772" s="5" t="s">
        <v>2166</v>
      </c>
      <c r="AF1772" s="5" t="s">
        <v>52</v>
      </c>
      <c r="AG1772" s="5" t="s">
        <v>52</v>
      </c>
      <c r="AH1772" s="5" t="s">
        <v>52</v>
      </c>
      <c r="AI1772" s="5" t="s">
        <v>102</v>
      </c>
      <c r="AJ1772" s="5" t="s">
        <v>102</v>
      </c>
      <c r="AK1772" s="5" t="s">
        <v>15944</v>
      </c>
    </row>
    <row r="1773" ht="15.75" customHeight="1">
      <c r="A1773" s="5" t="s">
        <v>15945</v>
      </c>
      <c r="B1773" s="5" t="s">
        <v>15946</v>
      </c>
      <c r="C1773" s="5" t="s">
        <v>15947</v>
      </c>
      <c r="D1773" s="6">
        <v>43194.0</v>
      </c>
      <c r="E1773" s="5">
        <v>50688.0</v>
      </c>
      <c r="F1773" s="5">
        <v>23040.0</v>
      </c>
      <c r="G1773" s="5" t="s">
        <v>870</v>
      </c>
      <c r="H1773" s="5" t="s">
        <v>131</v>
      </c>
      <c r="I1773" s="5" t="s">
        <v>15948</v>
      </c>
      <c r="J1773" s="5" t="s">
        <v>872</v>
      </c>
      <c r="K1773" s="5" t="s">
        <v>15949</v>
      </c>
      <c r="L1773" s="5" t="s">
        <v>15950</v>
      </c>
      <c r="M1773" s="5" t="s">
        <v>15951</v>
      </c>
      <c r="N1773" s="5">
        <v>61265.0</v>
      </c>
      <c r="O1773" s="5">
        <v>1.0</v>
      </c>
      <c r="P1773" s="5" t="s">
        <v>15952</v>
      </c>
      <c r="Q1773" s="5" t="s">
        <v>441</v>
      </c>
      <c r="R1773" s="5">
        <v>18.0</v>
      </c>
      <c r="S1773" s="5" t="s">
        <v>115</v>
      </c>
      <c r="T1773" s="5">
        <v>0.0</v>
      </c>
      <c r="U1773" s="5" t="s">
        <v>70</v>
      </c>
      <c r="V1773" s="5" t="s">
        <v>15953</v>
      </c>
      <c r="W1773" s="5" t="s">
        <v>71</v>
      </c>
      <c r="X1773" s="5" t="s">
        <v>52</v>
      </c>
      <c r="Y1773" s="5" t="s">
        <v>15954</v>
      </c>
      <c r="Z1773" s="5" t="s">
        <v>15955</v>
      </c>
      <c r="AA1773" s="5" t="s">
        <v>200</v>
      </c>
      <c r="AB1773" s="5" t="s">
        <v>283</v>
      </c>
      <c r="AC1773" s="5" t="s">
        <v>398</v>
      </c>
      <c r="AD1773" s="5" t="s">
        <v>399</v>
      </c>
      <c r="AE1773" s="5" t="s">
        <v>400</v>
      </c>
      <c r="AF1773" s="5" t="s">
        <v>401</v>
      </c>
      <c r="AG1773" s="5">
        <v>23502.0</v>
      </c>
      <c r="AH1773" s="5" t="s">
        <v>402</v>
      </c>
      <c r="AI1773" s="5" t="s">
        <v>15956</v>
      </c>
      <c r="AJ1773" s="5" t="s">
        <v>15957</v>
      </c>
      <c r="AK1773" s="5" t="s">
        <v>2922</v>
      </c>
    </row>
    <row r="1774" ht="15.75" customHeight="1">
      <c r="A1774" s="5" t="s">
        <v>15958</v>
      </c>
      <c r="B1774" s="5" t="s">
        <v>15959</v>
      </c>
      <c r="C1774" s="5" t="s">
        <v>15960</v>
      </c>
      <c r="D1774" s="6">
        <v>43194.0</v>
      </c>
      <c r="E1774" s="5">
        <v>64654.0</v>
      </c>
      <c r="F1774" s="5">
        <v>29388.0</v>
      </c>
      <c r="G1774" s="5" t="s">
        <v>4797</v>
      </c>
      <c r="H1774" s="5" t="s">
        <v>272</v>
      </c>
      <c r="I1774" s="5" t="s">
        <v>15961</v>
      </c>
      <c r="J1774" s="5" t="s">
        <v>2156</v>
      </c>
      <c r="K1774" s="5" t="s">
        <v>15958</v>
      </c>
      <c r="L1774" s="5" t="s">
        <v>15962</v>
      </c>
      <c r="M1774" s="5" t="s">
        <v>15963</v>
      </c>
      <c r="N1774" s="5">
        <v>90746.0</v>
      </c>
      <c r="O1774" s="5">
        <v>2.0</v>
      </c>
      <c r="P1774" s="5" t="s">
        <v>15964</v>
      </c>
      <c r="Q1774" s="5" t="s">
        <v>3236</v>
      </c>
      <c r="R1774" s="5">
        <v>4403.0</v>
      </c>
      <c r="S1774" s="5" t="s">
        <v>115</v>
      </c>
      <c r="T1774" s="5">
        <v>26.0</v>
      </c>
      <c r="U1774" s="5" t="s">
        <v>93</v>
      </c>
      <c r="V1774" s="5" t="s">
        <v>15965</v>
      </c>
      <c r="W1774" s="5" t="s">
        <v>71</v>
      </c>
      <c r="X1774" s="5" t="s">
        <v>52</v>
      </c>
      <c r="Y1774" s="5" t="s">
        <v>8347</v>
      </c>
      <c r="Z1774" s="5" t="s">
        <v>15966</v>
      </c>
      <c r="AA1774" s="5" t="s">
        <v>260</v>
      </c>
      <c r="AB1774" s="5" t="s">
        <v>283</v>
      </c>
      <c r="AC1774" s="5" t="s">
        <v>15837</v>
      </c>
      <c r="AD1774" s="5" t="s">
        <v>15838</v>
      </c>
      <c r="AE1774" s="5" t="s">
        <v>2166</v>
      </c>
      <c r="AF1774" s="5" t="s">
        <v>52</v>
      </c>
      <c r="AG1774" s="5" t="s">
        <v>52</v>
      </c>
      <c r="AH1774" s="5" t="s">
        <v>15839</v>
      </c>
      <c r="AI1774" s="5" t="s">
        <v>2164</v>
      </c>
      <c r="AJ1774" s="5" t="s">
        <v>12178</v>
      </c>
      <c r="AK1774" s="5" t="s">
        <v>15967</v>
      </c>
    </row>
    <row r="1775" ht="15.75" customHeight="1">
      <c r="A1775" s="5" t="s">
        <v>15968</v>
      </c>
      <c r="B1775" s="5" t="s">
        <v>15969</v>
      </c>
      <c r="C1775" s="5" t="s">
        <v>14285</v>
      </c>
      <c r="D1775" s="6">
        <v>43193.0</v>
      </c>
      <c r="E1775" s="5">
        <v>48112.0</v>
      </c>
      <c r="F1775" s="5">
        <v>21869.0</v>
      </c>
      <c r="G1775" s="5" t="s">
        <v>188</v>
      </c>
      <c r="H1775" s="5" t="s">
        <v>3215</v>
      </c>
      <c r="I1775" s="5" t="s">
        <v>15970</v>
      </c>
      <c r="J1775" s="5" t="s">
        <v>191</v>
      </c>
      <c r="K1775" s="5" t="s">
        <v>15971</v>
      </c>
      <c r="L1775" s="5" t="s">
        <v>15972</v>
      </c>
      <c r="M1775" s="5" t="s">
        <v>15973</v>
      </c>
      <c r="N1775" s="5">
        <v>19600.0</v>
      </c>
      <c r="O1775" s="5">
        <v>1.0</v>
      </c>
      <c r="P1775" s="5" t="s">
        <v>15974</v>
      </c>
      <c r="Q1775" s="5" t="s">
        <v>52</v>
      </c>
      <c r="R1775" s="5">
        <v>14.0</v>
      </c>
      <c r="S1775" s="5" t="s">
        <v>53</v>
      </c>
      <c r="T1775" s="5">
        <v>19.0</v>
      </c>
      <c r="U1775" s="5" t="s">
        <v>93</v>
      </c>
      <c r="V1775" s="5" t="s">
        <v>15975</v>
      </c>
      <c r="W1775" s="5" t="s">
        <v>71</v>
      </c>
      <c r="X1775" s="5" t="s">
        <v>52</v>
      </c>
      <c r="Y1775" s="5" t="s">
        <v>6367</v>
      </c>
      <c r="Z1775" s="5" t="s">
        <v>15976</v>
      </c>
      <c r="AA1775" s="5" t="s">
        <v>180</v>
      </c>
      <c r="AB1775" s="5" t="s">
        <v>52</v>
      </c>
      <c r="AC1775" s="5" t="s">
        <v>15837</v>
      </c>
      <c r="AD1775" s="5" t="s">
        <v>15838</v>
      </c>
      <c r="AE1775" s="5" t="s">
        <v>2166</v>
      </c>
      <c r="AF1775" s="5" t="s">
        <v>52</v>
      </c>
      <c r="AG1775" s="5" t="s">
        <v>52</v>
      </c>
      <c r="AH1775" s="5" t="s">
        <v>15839</v>
      </c>
      <c r="AI1775" s="5" t="s">
        <v>15969</v>
      </c>
      <c r="AJ1775" s="5" t="s">
        <v>15972</v>
      </c>
      <c r="AK1775" s="5" t="s">
        <v>15977</v>
      </c>
    </row>
    <row r="1776" ht="15.75" customHeight="1">
      <c r="A1776" s="5" t="s">
        <v>15978</v>
      </c>
      <c r="B1776" s="5" t="s">
        <v>13024</v>
      </c>
      <c r="C1776" s="5" t="s">
        <v>14897</v>
      </c>
      <c r="D1776" s="6">
        <v>43192.0</v>
      </c>
      <c r="E1776" s="5">
        <v>41461.0</v>
      </c>
      <c r="F1776" s="5">
        <v>18846.0</v>
      </c>
      <c r="G1776" s="5" t="s">
        <v>963</v>
      </c>
      <c r="H1776" s="5" t="s">
        <v>189</v>
      </c>
      <c r="I1776" s="5" t="s">
        <v>10019</v>
      </c>
      <c r="J1776" s="5" t="s">
        <v>965</v>
      </c>
      <c r="K1776" s="5" t="s">
        <v>14898</v>
      </c>
      <c r="L1776" s="5" t="s">
        <v>13025</v>
      </c>
      <c r="M1776" s="5" t="s">
        <v>14899</v>
      </c>
      <c r="N1776" s="5">
        <v>77571.0</v>
      </c>
      <c r="O1776" s="5">
        <v>1.0</v>
      </c>
      <c r="P1776" s="5" t="s">
        <v>15979</v>
      </c>
      <c r="Q1776" s="5">
        <v>4310.0</v>
      </c>
      <c r="R1776" s="5">
        <v>900.0</v>
      </c>
      <c r="S1776" s="5" t="s">
        <v>196</v>
      </c>
      <c r="T1776" s="5">
        <v>34.0</v>
      </c>
      <c r="U1776" s="5" t="s">
        <v>93</v>
      </c>
      <c r="V1776" s="5" t="s">
        <v>15980</v>
      </c>
      <c r="W1776" s="5" t="s">
        <v>52</v>
      </c>
      <c r="X1776" s="5" t="s">
        <v>52</v>
      </c>
      <c r="Y1776" s="5" t="s">
        <v>15981</v>
      </c>
      <c r="Z1776" s="5" t="s">
        <v>15982</v>
      </c>
      <c r="AA1776" s="5" t="s">
        <v>162</v>
      </c>
      <c r="AB1776" s="5" t="s">
        <v>52</v>
      </c>
      <c r="AC1776" s="5" t="s">
        <v>11980</v>
      </c>
      <c r="AD1776" s="5" t="s">
        <v>11981</v>
      </c>
      <c r="AE1776" s="5" t="s">
        <v>218</v>
      </c>
      <c r="AF1776" s="5" t="s">
        <v>52</v>
      </c>
      <c r="AG1776" s="5" t="s">
        <v>11982</v>
      </c>
      <c r="AH1776" s="5" t="s">
        <v>11983</v>
      </c>
      <c r="AI1776" s="5" t="s">
        <v>11557</v>
      </c>
      <c r="AJ1776" s="5" t="s">
        <v>11558</v>
      </c>
      <c r="AK1776" s="5" t="s">
        <v>11559</v>
      </c>
    </row>
    <row r="1777" ht="15.75" customHeight="1">
      <c r="A1777" s="5" t="s">
        <v>15983</v>
      </c>
      <c r="B1777" s="5" t="s">
        <v>577</v>
      </c>
      <c r="C1777" s="5" t="s">
        <v>15984</v>
      </c>
      <c r="D1777" s="6">
        <v>43191.0</v>
      </c>
      <c r="E1777" s="5">
        <v>12872.0</v>
      </c>
      <c r="F1777" s="5">
        <v>5851.0</v>
      </c>
      <c r="G1777" s="5" t="s">
        <v>719</v>
      </c>
      <c r="H1777" s="5" t="s">
        <v>272</v>
      </c>
      <c r="I1777" s="5" t="s">
        <v>15985</v>
      </c>
      <c r="J1777" s="5" t="s">
        <v>274</v>
      </c>
      <c r="K1777" s="5" t="s">
        <v>15986</v>
      </c>
      <c r="L1777" s="5" t="s">
        <v>2091</v>
      </c>
      <c r="M1777" s="5" t="s">
        <v>15987</v>
      </c>
      <c r="N1777" s="5">
        <v>93243.0</v>
      </c>
      <c r="O1777" s="5">
        <v>1.0</v>
      </c>
      <c r="P1777" s="5" t="s">
        <v>15988</v>
      </c>
      <c r="Q1777" s="5">
        <v>4510.0</v>
      </c>
      <c r="R1777" s="5">
        <v>49.0</v>
      </c>
      <c r="S1777" s="5" t="s">
        <v>53</v>
      </c>
      <c r="T1777" s="5">
        <v>57.0</v>
      </c>
      <c r="U1777" s="5" t="s">
        <v>93</v>
      </c>
      <c r="V1777" s="5" t="s">
        <v>15989</v>
      </c>
      <c r="W1777" s="5" t="s">
        <v>52</v>
      </c>
      <c r="X1777" s="5" t="s">
        <v>52</v>
      </c>
      <c r="Y1777" s="5" t="s">
        <v>15990</v>
      </c>
      <c r="Z1777" s="5" t="s">
        <v>15991</v>
      </c>
      <c r="AA1777" s="5" t="s">
        <v>260</v>
      </c>
      <c r="AB1777" s="5" t="s">
        <v>52</v>
      </c>
      <c r="AC1777" s="5" t="s">
        <v>11980</v>
      </c>
      <c r="AD1777" s="5" t="s">
        <v>11981</v>
      </c>
      <c r="AE1777" s="5" t="s">
        <v>218</v>
      </c>
      <c r="AF1777" s="5" t="s">
        <v>52</v>
      </c>
      <c r="AG1777" s="5" t="s">
        <v>11982</v>
      </c>
      <c r="AH1777" s="5" t="s">
        <v>11983</v>
      </c>
      <c r="AI1777" s="5" t="s">
        <v>6456</v>
      </c>
      <c r="AJ1777" s="5" t="s">
        <v>2098</v>
      </c>
      <c r="AK1777" s="5" t="s">
        <v>735</v>
      </c>
    </row>
    <row r="1778" ht="15.75" customHeight="1">
      <c r="A1778" s="5" t="s">
        <v>15992</v>
      </c>
      <c r="B1778" s="5" t="s">
        <v>15993</v>
      </c>
      <c r="C1778" s="5" t="s">
        <v>15994</v>
      </c>
      <c r="D1778" s="6">
        <v>43187.0</v>
      </c>
      <c r="E1778" s="5">
        <v>319572.0</v>
      </c>
      <c r="F1778" s="5">
        <v>145260.0</v>
      </c>
      <c r="G1778" s="5" t="s">
        <v>253</v>
      </c>
      <c r="H1778" s="5" t="s">
        <v>45</v>
      </c>
      <c r="I1778" s="5" t="s">
        <v>15995</v>
      </c>
      <c r="J1778" s="5" t="s">
        <v>256</v>
      </c>
      <c r="K1778" s="5" t="s">
        <v>15996</v>
      </c>
      <c r="L1778" s="5" t="s">
        <v>15997</v>
      </c>
      <c r="M1778" s="5" t="s">
        <v>15998</v>
      </c>
      <c r="N1778" s="5" t="s">
        <v>52</v>
      </c>
      <c r="O1778" s="5">
        <v>5.0</v>
      </c>
      <c r="P1778" s="5" t="s">
        <v>15999</v>
      </c>
      <c r="Q1778" s="5" t="s">
        <v>16000</v>
      </c>
      <c r="R1778" s="5">
        <v>462.0</v>
      </c>
      <c r="S1778" s="5" t="s">
        <v>115</v>
      </c>
      <c r="T1778" s="5">
        <v>0.0</v>
      </c>
      <c r="U1778" s="5" t="s">
        <v>70</v>
      </c>
      <c r="V1778" s="5" t="s">
        <v>16001</v>
      </c>
      <c r="W1778" s="5" t="s">
        <v>52</v>
      </c>
      <c r="X1778" s="5" t="s">
        <v>52</v>
      </c>
      <c r="Y1778" s="5" t="s">
        <v>16002</v>
      </c>
      <c r="Z1778" s="5" t="s">
        <v>16003</v>
      </c>
      <c r="AA1778" s="5" t="s">
        <v>881</v>
      </c>
      <c r="AB1778" s="5" t="s">
        <v>52</v>
      </c>
      <c r="AC1778" s="5" t="s">
        <v>398</v>
      </c>
      <c r="AD1778" s="5" t="s">
        <v>399</v>
      </c>
      <c r="AE1778" s="5" t="s">
        <v>400</v>
      </c>
      <c r="AF1778" s="5" t="s">
        <v>401</v>
      </c>
      <c r="AG1778" s="5">
        <v>23502.0</v>
      </c>
      <c r="AH1778" s="5" t="s">
        <v>402</v>
      </c>
      <c r="AI1778" s="5" t="s">
        <v>15993</v>
      </c>
      <c r="AJ1778" s="5" t="s">
        <v>16004</v>
      </c>
      <c r="AK1778" s="5" t="s">
        <v>16005</v>
      </c>
    </row>
    <row r="1779" ht="15.75" customHeight="1">
      <c r="A1779" s="5" t="s">
        <v>16006</v>
      </c>
      <c r="B1779" s="5" t="s">
        <v>9479</v>
      </c>
      <c r="C1779" s="5" t="s">
        <v>12750</v>
      </c>
      <c r="D1779" s="6">
        <v>43184.0</v>
      </c>
      <c r="E1779" s="5">
        <v>950.0</v>
      </c>
      <c r="F1779" s="5">
        <v>432.0</v>
      </c>
      <c r="G1779" s="5" t="s">
        <v>479</v>
      </c>
      <c r="H1779" s="5" t="s">
        <v>272</v>
      </c>
      <c r="I1779" s="5" t="s">
        <v>16007</v>
      </c>
      <c r="J1779" s="5" t="s">
        <v>274</v>
      </c>
      <c r="K1779" s="5" t="s">
        <v>15578</v>
      </c>
      <c r="L1779" s="5" t="s">
        <v>13844</v>
      </c>
      <c r="M1779" s="5" t="s">
        <v>12752</v>
      </c>
      <c r="N1779" s="5">
        <v>32226.0</v>
      </c>
      <c r="O1779" s="5">
        <v>1.0</v>
      </c>
      <c r="P1779" s="5" t="s">
        <v>16008</v>
      </c>
      <c r="Q1779" s="5">
        <v>2210.0</v>
      </c>
      <c r="R1779" s="5">
        <v>40.0</v>
      </c>
      <c r="S1779" s="5" t="s">
        <v>69</v>
      </c>
      <c r="T1779" s="5">
        <v>0.0</v>
      </c>
      <c r="U1779" s="5" t="s">
        <v>52</v>
      </c>
      <c r="V1779" s="5" t="s">
        <v>16009</v>
      </c>
      <c r="W1779" s="5" t="s">
        <v>55</v>
      </c>
      <c r="X1779" s="5" t="s">
        <v>16010</v>
      </c>
      <c r="Y1779" s="5" t="s">
        <v>15990</v>
      </c>
      <c r="Z1779" s="5" t="s">
        <v>16011</v>
      </c>
      <c r="AA1779" s="5" t="s">
        <v>604</v>
      </c>
      <c r="AB1779" s="5" t="s">
        <v>52</v>
      </c>
      <c r="AC1779" s="5" t="s">
        <v>3225</v>
      </c>
      <c r="AD1779" s="5" t="s">
        <v>3226</v>
      </c>
      <c r="AE1779" s="5" t="s">
        <v>3227</v>
      </c>
      <c r="AF1779" s="5" t="s">
        <v>52</v>
      </c>
      <c r="AG1779" s="5" t="s">
        <v>52</v>
      </c>
      <c r="AH1779" s="5" t="s">
        <v>3228</v>
      </c>
      <c r="AI1779" s="5" t="s">
        <v>102</v>
      </c>
      <c r="AJ1779" s="5" t="s">
        <v>102</v>
      </c>
      <c r="AK1779" s="5" t="s">
        <v>404</v>
      </c>
    </row>
    <row r="1780" ht="15.75" customHeight="1">
      <c r="A1780" s="5" t="s">
        <v>16012</v>
      </c>
      <c r="B1780" s="5" t="s">
        <v>16013</v>
      </c>
      <c r="C1780" s="5" t="s">
        <v>16014</v>
      </c>
      <c r="D1780" s="6">
        <v>43179.0</v>
      </c>
      <c r="E1780" s="5">
        <v>24006.0</v>
      </c>
      <c r="F1780" s="5">
        <v>10912.0</v>
      </c>
      <c r="G1780" s="5" t="s">
        <v>634</v>
      </c>
      <c r="H1780" s="5" t="s">
        <v>366</v>
      </c>
      <c r="I1780" s="5" t="s">
        <v>16015</v>
      </c>
      <c r="J1780" s="5" t="s">
        <v>274</v>
      </c>
      <c r="K1780" s="5" t="s">
        <v>16016</v>
      </c>
      <c r="L1780" s="5" t="s">
        <v>16017</v>
      </c>
      <c r="M1780" s="5" t="s">
        <v>16018</v>
      </c>
      <c r="N1780" s="5">
        <v>29401.0</v>
      </c>
      <c r="O1780" s="5">
        <v>2.0</v>
      </c>
      <c r="P1780" s="5" t="s">
        <v>16019</v>
      </c>
      <c r="Q1780" s="5" t="s">
        <v>16020</v>
      </c>
      <c r="R1780" s="5">
        <v>1304.0</v>
      </c>
      <c r="S1780" s="5" t="s">
        <v>69</v>
      </c>
      <c r="T1780" s="5">
        <v>104.0</v>
      </c>
      <c r="U1780" s="5" t="s">
        <v>70</v>
      </c>
      <c r="V1780" s="5" t="s">
        <v>16021</v>
      </c>
      <c r="W1780" s="5" t="s">
        <v>71</v>
      </c>
      <c r="X1780" s="5" t="s">
        <v>52</v>
      </c>
      <c r="Y1780" s="5" t="s">
        <v>16022</v>
      </c>
      <c r="Z1780" s="5" t="s">
        <v>16023</v>
      </c>
      <c r="AA1780" s="5" t="s">
        <v>235</v>
      </c>
      <c r="AB1780" s="5" t="s">
        <v>52</v>
      </c>
      <c r="AC1780" s="5" t="s">
        <v>72</v>
      </c>
      <c r="AD1780" s="5" t="s">
        <v>73</v>
      </c>
      <c r="AE1780" s="5" t="s">
        <v>74</v>
      </c>
      <c r="AF1780" s="5" t="s">
        <v>75</v>
      </c>
      <c r="AG1780" s="5" t="s">
        <v>76</v>
      </c>
      <c r="AH1780" s="5" t="s">
        <v>77</v>
      </c>
      <c r="AI1780" s="5" t="s">
        <v>16024</v>
      </c>
      <c r="AJ1780" s="5" t="s">
        <v>16025</v>
      </c>
      <c r="AK1780" s="5" t="s">
        <v>1874</v>
      </c>
    </row>
    <row r="1781" ht="15.75" customHeight="1">
      <c r="A1781" s="5" t="s">
        <v>16026</v>
      </c>
      <c r="B1781" s="5" t="s">
        <v>13024</v>
      </c>
      <c r="C1781" s="5" t="s">
        <v>14897</v>
      </c>
      <c r="D1781" s="6">
        <v>43178.0</v>
      </c>
      <c r="E1781" s="5">
        <v>41461.0</v>
      </c>
      <c r="F1781" s="5">
        <v>18846.0</v>
      </c>
      <c r="G1781" s="5" t="s">
        <v>963</v>
      </c>
      <c r="H1781" s="5" t="s">
        <v>189</v>
      </c>
      <c r="I1781" s="5" t="s">
        <v>16027</v>
      </c>
      <c r="J1781" s="5" t="s">
        <v>965</v>
      </c>
      <c r="K1781" s="5" t="s">
        <v>16028</v>
      </c>
      <c r="L1781" s="5" t="s">
        <v>13025</v>
      </c>
      <c r="M1781" s="5" t="s">
        <v>14899</v>
      </c>
      <c r="N1781" s="5">
        <v>77571.0</v>
      </c>
      <c r="O1781" s="5">
        <v>1.0</v>
      </c>
      <c r="P1781" s="5" t="s">
        <v>16029</v>
      </c>
      <c r="Q1781" s="5">
        <v>4310.0</v>
      </c>
      <c r="R1781" s="5">
        <v>900.0</v>
      </c>
      <c r="S1781" s="5" t="s">
        <v>196</v>
      </c>
      <c r="T1781" s="5">
        <v>34.0</v>
      </c>
      <c r="U1781" s="5" t="s">
        <v>93</v>
      </c>
      <c r="V1781" s="5" t="s">
        <v>16030</v>
      </c>
      <c r="W1781" s="5" t="s">
        <v>52</v>
      </c>
      <c r="X1781" s="5" t="s">
        <v>52</v>
      </c>
      <c r="Y1781" s="5" t="s">
        <v>16031</v>
      </c>
      <c r="Z1781" s="5" t="s">
        <v>16032</v>
      </c>
      <c r="AA1781" s="5" t="s">
        <v>260</v>
      </c>
      <c r="AB1781" s="5" t="s">
        <v>52</v>
      </c>
      <c r="AC1781" s="5" t="s">
        <v>11980</v>
      </c>
      <c r="AD1781" s="5" t="s">
        <v>11981</v>
      </c>
      <c r="AE1781" s="5" t="s">
        <v>218</v>
      </c>
      <c r="AF1781" s="5" t="s">
        <v>52</v>
      </c>
      <c r="AG1781" s="5" t="s">
        <v>11982</v>
      </c>
      <c r="AH1781" s="5" t="s">
        <v>11983</v>
      </c>
      <c r="AI1781" s="5" t="s">
        <v>11557</v>
      </c>
      <c r="AJ1781" s="5" t="s">
        <v>11558</v>
      </c>
      <c r="AK1781" s="5" t="s">
        <v>11559</v>
      </c>
    </row>
    <row r="1782" ht="15.75" customHeight="1">
      <c r="A1782" s="5" t="s">
        <v>16033</v>
      </c>
      <c r="B1782" s="5" t="s">
        <v>16034</v>
      </c>
      <c r="C1782" s="5" t="s">
        <v>16035</v>
      </c>
      <c r="D1782" s="6">
        <v>43178.0</v>
      </c>
      <c r="E1782" s="5">
        <v>43569.0</v>
      </c>
      <c r="F1782" s="5">
        <v>19804.0</v>
      </c>
      <c r="G1782" s="5" t="s">
        <v>2389</v>
      </c>
      <c r="H1782" s="5" t="s">
        <v>1792</v>
      </c>
      <c r="I1782" s="5" t="s">
        <v>1085</v>
      </c>
      <c r="J1782" s="5" t="s">
        <v>2391</v>
      </c>
      <c r="K1782" s="5" t="s">
        <v>4708</v>
      </c>
      <c r="L1782" s="5" t="s">
        <v>16036</v>
      </c>
      <c r="M1782" s="5" t="s">
        <v>16037</v>
      </c>
      <c r="N1782" s="5" t="s">
        <v>52</v>
      </c>
      <c r="O1782" s="5">
        <v>1.0</v>
      </c>
      <c r="P1782" s="5" t="s">
        <v>16038</v>
      </c>
      <c r="Q1782" s="5">
        <v>4510.0</v>
      </c>
      <c r="R1782" s="5">
        <v>25.0</v>
      </c>
      <c r="S1782" s="5" t="s">
        <v>1077</v>
      </c>
      <c r="T1782" s="5">
        <v>20.0</v>
      </c>
      <c r="U1782" s="5" t="s">
        <v>93</v>
      </c>
      <c r="V1782" s="5" t="s">
        <v>16039</v>
      </c>
      <c r="W1782" s="5" t="s">
        <v>52</v>
      </c>
      <c r="X1782" s="5" t="s">
        <v>52</v>
      </c>
      <c r="Y1782" s="5" t="s">
        <v>16040</v>
      </c>
      <c r="Z1782" s="5" t="s">
        <v>16041</v>
      </c>
      <c r="AA1782" s="5" t="s">
        <v>260</v>
      </c>
      <c r="AB1782" s="5" t="s">
        <v>52</v>
      </c>
      <c r="AC1782" s="5" t="s">
        <v>11980</v>
      </c>
      <c r="AD1782" s="5" t="s">
        <v>11981</v>
      </c>
      <c r="AE1782" s="5" t="s">
        <v>218</v>
      </c>
      <c r="AF1782" s="5" t="s">
        <v>52</v>
      </c>
      <c r="AG1782" s="5" t="s">
        <v>11982</v>
      </c>
      <c r="AH1782" s="5" t="s">
        <v>11983</v>
      </c>
      <c r="AI1782" s="5" t="s">
        <v>16042</v>
      </c>
      <c r="AJ1782" s="5" t="s">
        <v>16043</v>
      </c>
      <c r="AK1782" s="5" t="s">
        <v>16044</v>
      </c>
    </row>
    <row r="1783" ht="15.75" customHeight="1">
      <c r="A1783" s="5" t="s">
        <v>16045</v>
      </c>
      <c r="B1783" s="5" t="s">
        <v>16046</v>
      </c>
      <c r="C1783" s="5" t="s">
        <v>16047</v>
      </c>
      <c r="D1783" s="6">
        <v>43177.0</v>
      </c>
      <c r="E1783" s="5">
        <v>60406.0</v>
      </c>
      <c r="F1783" s="5">
        <v>27457.0</v>
      </c>
      <c r="G1783" s="5" t="s">
        <v>579</v>
      </c>
      <c r="H1783" s="5" t="s">
        <v>1792</v>
      </c>
      <c r="I1783" s="5" t="s">
        <v>8955</v>
      </c>
      <c r="J1783" s="5" t="s">
        <v>581</v>
      </c>
      <c r="K1783" s="5" t="s">
        <v>192</v>
      </c>
      <c r="L1783" s="5" t="s">
        <v>16048</v>
      </c>
      <c r="M1783" s="5" t="s">
        <v>16049</v>
      </c>
      <c r="N1783" s="5">
        <v>6500.0</v>
      </c>
      <c r="O1783" s="5">
        <v>2.0</v>
      </c>
      <c r="P1783" s="5" t="s">
        <v>16050</v>
      </c>
      <c r="Q1783" s="5" t="s">
        <v>16020</v>
      </c>
      <c r="R1783" s="5">
        <v>40.0</v>
      </c>
      <c r="S1783" s="5" t="s">
        <v>53</v>
      </c>
      <c r="T1783" s="5">
        <v>120.0</v>
      </c>
      <c r="U1783" s="5" t="s">
        <v>70</v>
      </c>
      <c r="V1783" s="5" t="s">
        <v>16051</v>
      </c>
      <c r="W1783" s="5" t="s">
        <v>52</v>
      </c>
      <c r="X1783" s="5" t="s">
        <v>52</v>
      </c>
      <c r="Y1783" s="5" t="s">
        <v>16052</v>
      </c>
      <c r="Z1783" s="5" t="s">
        <v>16053</v>
      </c>
      <c r="AA1783" s="5" t="s">
        <v>2743</v>
      </c>
      <c r="AB1783" s="5" t="s">
        <v>52</v>
      </c>
      <c r="AC1783" s="5" t="s">
        <v>72</v>
      </c>
      <c r="AD1783" s="5" t="s">
        <v>73</v>
      </c>
      <c r="AE1783" s="5" t="s">
        <v>74</v>
      </c>
      <c r="AF1783" s="5" t="s">
        <v>75</v>
      </c>
      <c r="AG1783" s="5" t="s">
        <v>76</v>
      </c>
      <c r="AH1783" s="5" t="s">
        <v>77</v>
      </c>
      <c r="AI1783" s="5" t="s">
        <v>16046</v>
      </c>
      <c r="AJ1783" s="5" t="s">
        <v>16054</v>
      </c>
      <c r="AK1783" s="5" t="s">
        <v>1573</v>
      </c>
    </row>
    <row r="1784" ht="15.75" customHeight="1">
      <c r="A1784" s="5" t="s">
        <v>16055</v>
      </c>
      <c r="B1784" s="5" t="s">
        <v>16056</v>
      </c>
      <c r="C1784" s="5" t="s">
        <v>16057</v>
      </c>
      <c r="D1784" s="6">
        <v>43176.0</v>
      </c>
      <c r="E1784" s="5">
        <v>6967.0</v>
      </c>
      <c r="F1784" s="5">
        <v>3167.0</v>
      </c>
      <c r="G1784" s="5" t="s">
        <v>435</v>
      </c>
      <c r="H1784" s="5" t="s">
        <v>45</v>
      </c>
      <c r="I1784" s="5" t="s">
        <v>10172</v>
      </c>
      <c r="J1784" s="5" t="s">
        <v>424</v>
      </c>
      <c r="K1784" s="5" t="s">
        <v>16058</v>
      </c>
      <c r="L1784" s="5" t="s">
        <v>16059</v>
      </c>
      <c r="M1784" s="5" t="s">
        <v>16060</v>
      </c>
      <c r="N1784" s="5" t="s">
        <v>52</v>
      </c>
      <c r="O1784" s="5">
        <v>1.0</v>
      </c>
      <c r="P1784" s="5" t="s">
        <v>16061</v>
      </c>
      <c r="Q1784" s="5" t="s">
        <v>3516</v>
      </c>
      <c r="R1784" s="5">
        <v>573.0</v>
      </c>
      <c r="S1784" s="5" t="s">
        <v>115</v>
      </c>
      <c r="T1784" s="5">
        <v>0.0</v>
      </c>
      <c r="U1784" s="5" t="s">
        <v>52</v>
      </c>
      <c r="V1784" s="5" t="s">
        <v>16062</v>
      </c>
      <c r="W1784" s="5" t="s">
        <v>71</v>
      </c>
      <c r="X1784" s="5" t="s">
        <v>52</v>
      </c>
      <c r="Y1784" s="5">
        <v>8107.0</v>
      </c>
      <c r="Z1784" s="5" t="s">
        <v>16063</v>
      </c>
      <c r="AA1784" s="5" t="s">
        <v>235</v>
      </c>
      <c r="AB1784" s="5" t="s">
        <v>52</v>
      </c>
      <c r="AC1784" s="5" t="s">
        <v>181</v>
      </c>
      <c r="AD1784" s="5" t="s">
        <v>182</v>
      </c>
      <c r="AE1784" s="5" t="s">
        <v>183</v>
      </c>
      <c r="AF1784" s="5" t="s">
        <v>52</v>
      </c>
      <c r="AG1784" s="5" t="s">
        <v>52</v>
      </c>
      <c r="AH1784" s="5" t="s">
        <v>184</v>
      </c>
      <c r="AI1784" s="5" t="s">
        <v>16056</v>
      </c>
      <c r="AJ1784" s="5" t="s">
        <v>16059</v>
      </c>
      <c r="AK1784" s="5" t="s">
        <v>444</v>
      </c>
    </row>
    <row r="1785" ht="15.75" customHeight="1">
      <c r="A1785" s="5" t="s">
        <v>16064</v>
      </c>
      <c r="B1785" s="5" t="s">
        <v>15117</v>
      </c>
      <c r="C1785" s="5" t="s">
        <v>15048</v>
      </c>
      <c r="D1785" s="6">
        <v>43173.0</v>
      </c>
      <c r="E1785" s="5">
        <v>33569.0</v>
      </c>
      <c r="F1785" s="5">
        <v>15259.0</v>
      </c>
      <c r="G1785" s="5" t="s">
        <v>3935</v>
      </c>
      <c r="H1785" s="5" t="s">
        <v>290</v>
      </c>
      <c r="I1785" s="5" t="s">
        <v>10793</v>
      </c>
      <c r="J1785" s="5" t="s">
        <v>872</v>
      </c>
      <c r="K1785" s="5" t="s">
        <v>16065</v>
      </c>
      <c r="L1785" s="5" t="s">
        <v>15120</v>
      </c>
      <c r="M1785" s="5" t="s">
        <v>15052</v>
      </c>
      <c r="N1785" s="5">
        <v>80020.0</v>
      </c>
      <c r="O1785" s="5">
        <v>2.0</v>
      </c>
      <c r="P1785" s="5" t="s">
        <v>16066</v>
      </c>
      <c r="Q1785" s="5" t="s">
        <v>15074</v>
      </c>
      <c r="R1785" s="5">
        <v>7321.0</v>
      </c>
      <c r="S1785" s="5" t="s">
        <v>374</v>
      </c>
      <c r="T1785" s="5">
        <v>75.0</v>
      </c>
      <c r="U1785" s="5" t="s">
        <v>70</v>
      </c>
      <c r="V1785" s="5" t="s">
        <v>16067</v>
      </c>
      <c r="W1785" s="5" t="s">
        <v>52</v>
      </c>
      <c r="X1785" s="5" t="s">
        <v>52</v>
      </c>
      <c r="Y1785" s="5" t="s">
        <v>16068</v>
      </c>
      <c r="Z1785" s="5" t="s">
        <v>16069</v>
      </c>
      <c r="AA1785" s="5" t="s">
        <v>119</v>
      </c>
      <c r="AB1785" s="5" t="s">
        <v>52</v>
      </c>
      <c r="AC1785" s="5" t="s">
        <v>72</v>
      </c>
      <c r="AD1785" s="5" t="s">
        <v>73</v>
      </c>
      <c r="AE1785" s="5" t="s">
        <v>74</v>
      </c>
      <c r="AF1785" s="5" t="s">
        <v>75</v>
      </c>
      <c r="AG1785" s="5" t="s">
        <v>76</v>
      </c>
      <c r="AH1785" s="5" t="s">
        <v>77</v>
      </c>
      <c r="AI1785" s="5" t="s">
        <v>15056</v>
      </c>
      <c r="AJ1785" s="5" t="s">
        <v>15057</v>
      </c>
      <c r="AK1785" s="5" t="s">
        <v>4766</v>
      </c>
    </row>
    <row r="1786" ht="15.75" customHeight="1">
      <c r="A1786" s="5" t="s">
        <v>16070</v>
      </c>
      <c r="B1786" s="5" t="s">
        <v>5603</v>
      </c>
      <c r="C1786" s="5" t="s">
        <v>5603</v>
      </c>
      <c r="D1786" s="6">
        <v>43173.0</v>
      </c>
      <c r="E1786" s="5">
        <v>390221.0</v>
      </c>
      <c r="F1786" s="5">
        <v>177373.0</v>
      </c>
      <c r="G1786" s="5" t="s">
        <v>1419</v>
      </c>
      <c r="H1786" s="5" t="s">
        <v>480</v>
      </c>
      <c r="I1786" s="5" t="s">
        <v>15808</v>
      </c>
      <c r="J1786" s="5" t="s">
        <v>256</v>
      </c>
      <c r="K1786" s="5" t="s">
        <v>6680</v>
      </c>
      <c r="L1786" s="5" t="s">
        <v>15448</v>
      </c>
      <c r="M1786" s="5" t="s">
        <v>15448</v>
      </c>
      <c r="N1786" s="5" t="s">
        <v>52</v>
      </c>
      <c r="O1786" s="5">
        <v>7.0</v>
      </c>
      <c r="P1786" s="5" t="s">
        <v>16071</v>
      </c>
      <c r="Q1786" s="5" t="s">
        <v>5301</v>
      </c>
      <c r="R1786" s="5">
        <v>436.0</v>
      </c>
      <c r="S1786" s="5" t="s">
        <v>1077</v>
      </c>
      <c r="T1786" s="5">
        <v>1.0</v>
      </c>
      <c r="U1786" s="5" t="s">
        <v>70</v>
      </c>
      <c r="V1786" s="5" t="s">
        <v>16072</v>
      </c>
      <c r="W1786" s="5" t="s">
        <v>52</v>
      </c>
      <c r="X1786" s="5" t="s">
        <v>52</v>
      </c>
      <c r="Y1786" s="5" t="s">
        <v>5467</v>
      </c>
      <c r="Z1786" s="5" t="s">
        <v>16073</v>
      </c>
      <c r="AA1786" s="5" t="s">
        <v>2743</v>
      </c>
      <c r="AB1786" s="5" t="s">
        <v>52</v>
      </c>
      <c r="AC1786" s="5" t="s">
        <v>5289</v>
      </c>
      <c r="AD1786" s="5" t="s">
        <v>5290</v>
      </c>
      <c r="AE1786" s="5" t="s">
        <v>5291</v>
      </c>
      <c r="AF1786" s="5" t="s">
        <v>52</v>
      </c>
      <c r="AG1786" s="5" t="s">
        <v>52</v>
      </c>
      <c r="AH1786" s="5" t="s">
        <v>52</v>
      </c>
      <c r="AI1786" s="5" t="s">
        <v>7256</v>
      </c>
      <c r="AJ1786" s="5" t="s">
        <v>14097</v>
      </c>
      <c r="AK1786" s="5" t="s">
        <v>3481</v>
      </c>
    </row>
    <row r="1787" ht="15.75" customHeight="1">
      <c r="A1787" s="5" t="s">
        <v>16074</v>
      </c>
      <c r="B1787" s="5" t="s">
        <v>16075</v>
      </c>
      <c r="C1787" s="5" t="s">
        <v>1844</v>
      </c>
      <c r="D1787" s="6">
        <v>43172.0</v>
      </c>
      <c r="E1787" s="5">
        <v>51700.0</v>
      </c>
      <c r="F1787" s="5">
        <v>23500.0</v>
      </c>
      <c r="G1787" s="5" t="s">
        <v>2389</v>
      </c>
      <c r="H1787" s="5" t="s">
        <v>1792</v>
      </c>
      <c r="I1787" s="5" t="s">
        <v>16076</v>
      </c>
      <c r="J1787" s="5" t="s">
        <v>2391</v>
      </c>
      <c r="K1787" s="5" t="s">
        <v>207</v>
      </c>
      <c r="L1787" s="5" t="s">
        <v>16077</v>
      </c>
      <c r="M1787" s="5" t="s">
        <v>16078</v>
      </c>
      <c r="N1787" s="5">
        <v>74000.0</v>
      </c>
      <c r="O1787" s="5">
        <v>1.0</v>
      </c>
      <c r="P1787" s="5" t="s">
        <v>16079</v>
      </c>
      <c r="Q1787" s="5">
        <v>4510.0</v>
      </c>
      <c r="R1787" s="5">
        <v>26.0</v>
      </c>
      <c r="S1787" s="5" t="s">
        <v>1077</v>
      </c>
      <c r="T1787" s="5">
        <v>0.0</v>
      </c>
      <c r="U1787" s="5" t="s">
        <v>52</v>
      </c>
      <c r="V1787" s="5" t="s">
        <v>16080</v>
      </c>
      <c r="W1787" s="5" t="s">
        <v>52</v>
      </c>
      <c r="X1787" s="5" t="s">
        <v>52</v>
      </c>
      <c r="Y1787" s="5" t="s">
        <v>16081</v>
      </c>
      <c r="Z1787" s="5">
        <v>3822021.0</v>
      </c>
      <c r="AA1787" s="5" t="s">
        <v>2743</v>
      </c>
      <c r="AB1787" s="5" t="s">
        <v>52</v>
      </c>
      <c r="AC1787" s="5" t="s">
        <v>11980</v>
      </c>
      <c r="AD1787" s="5" t="s">
        <v>11981</v>
      </c>
      <c r="AE1787" s="5" t="s">
        <v>218</v>
      </c>
      <c r="AF1787" s="5" t="s">
        <v>52</v>
      </c>
      <c r="AG1787" s="5" t="s">
        <v>11982</v>
      </c>
      <c r="AH1787" s="5" t="s">
        <v>11983</v>
      </c>
      <c r="AI1787" s="5" t="s">
        <v>16075</v>
      </c>
      <c r="AJ1787" s="5" t="s">
        <v>16077</v>
      </c>
      <c r="AK1787" s="5" t="s">
        <v>8904</v>
      </c>
    </row>
    <row r="1788" ht="15.75" customHeight="1">
      <c r="A1788" s="5" t="s">
        <v>16082</v>
      </c>
      <c r="B1788" s="5" t="s">
        <v>11089</v>
      </c>
      <c r="C1788" s="5" t="s">
        <v>204</v>
      </c>
      <c r="D1788" s="6">
        <v>43170.0</v>
      </c>
      <c r="E1788" s="5">
        <v>43908.0</v>
      </c>
      <c r="F1788" s="5">
        <v>19958.0</v>
      </c>
      <c r="G1788" s="5" t="s">
        <v>226</v>
      </c>
      <c r="H1788" s="5" t="s">
        <v>205</v>
      </c>
      <c r="I1788" s="5" t="s">
        <v>13831</v>
      </c>
      <c r="J1788" s="5" t="s">
        <v>228</v>
      </c>
      <c r="K1788" s="5" t="s">
        <v>16083</v>
      </c>
      <c r="L1788" s="5" t="s">
        <v>16084</v>
      </c>
      <c r="M1788" s="5" t="s">
        <v>9788</v>
      </c>
      <c r="N1788" s="5">
        <v>705.0</v>
      </c>
      <c r="O1788" s="5">
        <v>1.0</v>
      </c>
      <c r="P1788" s="5" t="s">
        <v>16085</v>
      </c>
      <c r="Q1788" s="5">
        <v>4510.0</v>
      </c>
      <c r="R1788" s="5">
        <v>3564.0</v>
      </c>
      <c r="S1788" s="5" t="s">
        <v>115</v>
      </c>
      <c r="T1788" s="5">
        <v>0.0</v>
      </c>
      <c r="U1788" s="5" t="s">
        <v>52</v>
      </c>
      <c r="V1788" s="5" t="s">
        <v>16086</v>
      </c>
      <c r="W1788" s="5" t="s">
        <v>52</v>
      </c>
      <c r="X1788" s="5" t="s">
        <v>52</v>
      </c>
      <c r="Y1788" s="5" t="s">
        <v>16087</v>
      </c>
      <c r="Z1788" s="5" t="s">
        <v>16088</v>
      </c>
      <c r="AA1788" s="5" t="s">
        <v>119</v>
      </c>
      <c r="AB1788" s="5" t="s">
        <v>52</v>
      </c>
      <c r="AC1788" s="5" t="s">
        <v>181</v>
      </c>
      <c r="AD1788" s="5" t="s">
        <v>182</v>
      </c>
      <c r="AE1788" s="5" t="s">
        <v>183</v>
      </c>
      <c r="AF1788" s="5" t="s">
        <v>52</v>
      </c>
      <c r="AG1788" s="5" t="s">
        <v>52</v>
      </c>
      <c r="AH1788" s="5" t="s">
        <v>184</v>
      </c>
      <c r="AI1788" s="5" t="s">
        <v>11089</v>
      </c>
      <c r="AJ1788" s="5" t="s">
        <v>16084</v>
      </c>
      <c r="AK1788" s="5" t="s">
        <v>9795</v>
      </c>
    </row>
    <row r="1789" ht="15.75" customHeight="1">
      <c r="A1789" s="5" t="s">
        <v>16089</v>
      </c>
      <c r="B1789" s="5" t="s">
        <v>14261</v>
      </c>
      <c r="C1789" s="5" t="s">
        <v>15699</v>
      </c>
      <c r="D1789" s="6">
        <v>43170.0</v>
      </c>
      <c r="E1789" s="5">
        <v>40183.0</v>
      </c>
      <c r="F1789" s="5">
        <v>18265.0</v>
      </c>
      <c r="G1789" s="5" t="s">
        <v>579</v>
      </c>
      <c r="H1789" s="5" t="s">
        <v>84</v>
      </c>
      <c r="I1789" s="5" t="s">
        <v>16090</v>
      </c>
      <c r="J1789" s="5" t="s">
        <v>581</v>
      </c>
      <c r="K1789" s="5" t="s">
        <v>16091</v>
      </c>
      <c r="L1789" s="5" t="s">
        <v>16092</v>
      </c>
      <c r="M1789" s="5" t="s">
        <v>16093</v>
      </c>
      <c r="N1789" s="5">
        <v>44130.0</v>
      </c>
      <c r="O1789" s="5">
        <v>1.0</v>
      </c>
      <c r="P1789" s="5" t="s">
        <v>16094</v>
      </c>
      <c r="Q1789" s="5" t="s">
        <v>91</v>
      </c>
      <c r="R1789" s="5">
        <v>830.0</v>
      </c>
      <c r="S1789" s="5" t="s">
        <v>196</v>
      </c>
      <c r="T1789" s="5">
        <v>0.0</v>
      </c>
      <c r="U1789" s="5" t="s">
        <v>70</v>
      </c>
      <c r="V1789" s="5" t="s">
        <v>16095</v>
      </c>
      <c r="W1789" s="5" t="s">
        <v>71</v>
      </c>
      <c r="X1789" s="5" t="s">
        <v>52</v>
      </c>
      <c r="Y1789" s="5" t="s">
        <v>5467</v>
      </c>
      <c r="Z1789" s="5" t="s">
        <v>16096</v>
      </c>
      <c r="AA1789" s="5" t="s">
        <v>235</v>
      </c>
      <c r="AB1789" s="5" t="s">
        <v>52</v>
      </c>
      <c r="AC1789" s="5" t="s">
        <v>5289</v>
      </c>
      <c r="AD1789" s="5" t="s">
        <v>5290</v>
      </c>
      <c r="AE1789" s="5" t="s">
        <v>5291</v>
      </c>
      <c r="AF1789" s="5" t="s">
        <v>52</v>
      </c>
      <c r="AG1789" s="5" t="s">
        <v>52</v>
      </c>
      <c r="AH1789" s="5" t="s">
        <v>52</v>
      </c>
      <c r="AI1789" s="5" t="s">
        <v>14261</v>
      </c>
      <c r="AJ1789" s="5" t="s">
        <v>16097</v>
      </c>
      <c r="AK1789" s="5" t="s">
        <v>1314</v>
      </c>
    </row>
    <row r="1790" ht="15.75" customHeight="1">
      <c r="A1790" s="5" t="s">
        <v>16098</v>
      </c>
      <c r="B1790" s="5" t="s">
        <v>16099</v>
      </c>
      <c r="C1790" s="5" t="s">
        <v>16100</v>
      </c>
      <c r="D1790" s="6">
        <v>43167.0</v>
      </c>
      <c r="E1790" s="5">
        <v>618750.0</v>
      </c>
      <c r="F1790" s="5">
        <v>281250.0</v>
      </c>
      <c r="G1790" s="5" t="s">
        <v>16101</v>
      </c>
      <c r="H1790" s="5" t="s">
        <v>366</v>
      </c>
      <c r="I1790" s="5" t="s">
        <v>16102</v>
      </c>
      <c r="J1790" s="5" t="s">
        <v>228</v>
      </c>
      <c r="K1790" s="5" t="s">
        <v>16103</v>
      </c>
      <c r="L1790" s="5" t="s">
        <v>16104</v>
      </c>
      <c r="M1790" s="5" t="s">
        <v>16105</v>
      </c>
      <c r="N1790" s="5">
        <v>33323.0</v>
      </c>
      <c r="O1790" s="5">
        <v>14.0</v>
      </c>
      <c r="P1790" s="5" t="s">
        <v>16106</v>
      </c>
      <c r="Q1790" s="5" t="s">
        <v>52</v>
      </c>
      <c r="R1790" s="5">
        <v>98.0</v>
      </c>
      <c r="S1790" s="5" t="s">
        <v>115</v>
      </c>
      <c r="T1790" s="5">
        <v>0.0</v>
      </c>
      <c r="U1790" s="5" t="s">
        <v>52</v>
      </c>
      <c r="V1790" s="5" t="s">
        <v>16107</v>
      </c>
      <c r="W1790" s="5" t="s">
        <v>52</v>
      </c>
      <c r="X1790" s="5" t="s">
        <v>52</v>
      </c>
      <c r="Y1790" s="5">
        <v>66.0</v>
      </c>
      <c r="Z1790" s="5" t="s">
        <v>16108</v>
      </c>
      <c r="AA1790" s="5" t="s">
        <v>235</v>
      </c>
      <c r="AB1790" s="5" t="s">
        <v>52</v>
      </c>
      <c r="AC1790" s="5" t="s">
        <v>377</v>
      </c>
      <c r="AD1790" s="5" t="s">
        <v>378</v>
      </c>
      <c r="AE1790" s="5" t="s">
        <v>379</v>
      </c>
      <c r="AF1790" s="5" t="s">
        <v>265</v>
      </c>
      <c r="AG1790" s="5">
        <v>33166.0</v>
      </c>
      <c r="AH1790" s="5" t="s">
        <v>380</v>
      </c>
      <c r="AI1790" s="5" t="s">
        <v>16099</v>
      </c>
      <c r="AJ1790" s="5" t="s">
        <v>16104</v>
      </c>
      <c r="AK1790" s="5" t="s">
        <v>16109</v>
      </c>
    </row>
    <row r="1791" ht="15.75" customHeight="1">
      <c r="A1791" s="5" t="s">
        <v>16110</v>
      </c>
      <c r="B1791" s="5" t="s">
        <v>16111</v>
      </c>
      <c r="C1791" s="5" t="s">
        <v>16112</v>
      </c>
      <c r="D1791" s="6">
        <v>43166.0</v>
      </c>
      <c r="E1791" s="5">
        <v>70714.0</v>
      </c>
      <c r="F1791" s="5">
        <v>32143.0</v>
      </c>
      <c r="G1791" s="5" t="s">
        <v>1912</v>
      </c>
      <c r="H1791" s="5" t="s">
        <v>1069</v>
      </c>
      <c r="I1791" s="5" t="s">
        <v>16113</v>
      </c>
      <c r="J1791" s="5" t="s">
        <v>1914</v>
      </c>
      <c r="K1791" s="5" t="s">
        <v>16114</v>
      </c>
      <c r="L1791" s="5" t="s">
        <v>16115</v>
      </c>
      <c r="M1791" s="5" t="s">
        <v>16116</v>
      </c>
      <c r="N1791" s="5">
        <v>27105.0</v>
      </c>
      <c r="O1791" s="5">
        <v>2.0</v>
      </c>
      <c r="P1791" s="5" t="s">
        <v>16117</v>
      </c>
      <c r="Q1791" s="5" t="s">
        <v>16118</v>
      </c>
      <c r="R1791" s="5">
        <v>2461.0</v>
      </c>
      <c r="S1791" s="5" t="s">
        <v>53</v>
      </c>
      <c r="T1791" s="5">
        <v>0.0</v>
      </c>
      <c r="U1791" s="5" t="s">
        <v>1920</v>
      </c>
      <c r="V1791" s="5" t="s">
        <v>16119</v>
      </c>
      <c r="W1791" s="5" t="s">
        <v>52</v>
      </c>
      <c r="X1791" s="5" t="s">
        <v>52</v>
      </c>
      <c r="Y1791" s="5" t="s">
        <v>16120</v>
      </c>
      <c r="Z1791" s="5" t="s">
        <v>16121</v>
      </c>
      <c r="AA1791" s="5" t="s">
        <v>1177</v>
      </c>
      <c r="AB1791" s="5" t="s">
        <v>52</v>
      </c>
      <c r="AC1791" s="5" t="s">
        <v>1924</v>
      </c>
      <c r="AD1791" s="5" t="s">
        <v>1925</v>
      </c>
      <c r="AE1791" s="5" t="s">
        <v>544</v>
      </c>
      <c r="AF1791" s="5" t="s">
        <v>265</v>
      </c>
      <c r="AG1791" s="5">
        <v>32203.0</v>
      </c>
      <c r="AH1791" s="5" t="s">
        <v>1926</v>
      </c>
      <c r="AI1791" s="5" t="s">
        <v>15921</v>
      </c>
      <c r="AJ1791" s="5" t="s">
        <v>15922</v>
      </c>
      <c r="AK1791" s="5" t="s">
        <v>1929</v>
      </c>
    </row>
    <row r="1792" ht="15.75" customHeight="1">
      <c r="A1792" s="5" t="s">
        <v>16122</v>
      </c>
      <c r="B1792" s="5" t="s">
        <v>16123</v>
      </c>
      <c r="C1792" s="5" t="s">
        <v>16124</v>
      </c>
      <c r="D1792" s="6">
        <v>43158.0</v>
      </c>
      <c r="E1792" s="5">
        <v>453316.0</v>
      </c>
      <c r="F1792" s="5">
        <v>206053.0</v>
      </c>
      <c r="G1792" s="5" t="s">
        <v>107</v>
      </c>
      <c r="H1792" s="5" t="s">
        <v>16125</v>
      </c>
      <c r="I1792" s="5" t="s">
        <v>16126</v>
      </c>
      <c r="J1792" s="5" t="s">
        <v>109</v>
      </c>
      <c r="K1792" s="5" t="s">
        <v>16127</v>
      </c>
      <c r="L1792" s="5" t="s">
        <v>16128</v>
      </c>
      <c r="M1792" s="5" t="s">
        <v>16129</v>
      </c>
      <c r="N1792" s="5">
        <v>7974.0</v>
      </c>
      <c r="O1792" s="5">
        <v>7.0</v>
      </c>
      <c r="P1792" s="5" t="s">
        <v>16130</v>
      </c>
      <c r="Q1792" s="5" t="s">
        <v>52</v>
      </c>
      <c r="R1792" s="5">
        <v>52.0</v>
      </c>
      <c r="S1792" s="5" t="s">
        <v>53</v>
      </c>
      <c r="T1792" s="5">
        <v>0.0</v>
      </c>
      <c r="U1792" s="5" t="s">
        <v>52</v>
      </c>
      <c r="V1792" s="5" t="s">
        <v>16131</v>
      </c>
      <c r="W1792" s="5" t="s">
        <v>52</v>
      </c>
      <c r="X1792" s="5" t="s">
        <v>52</v>
      </c>
      <c r="Y1792" s="5" t="s">
        <v>16132</v>
      </c>
      <c r="Z1792" s="5" t="s">
        <v>16133</v>
      </c>
      <c r="AA1792" s="5" t="s">
        <v>235</v>
      </c>
      <c r="AB1792" s="5" t="s">
        <v>52</v>
      </c>
      <c r="AC1792" s="5" t="s">
        <v>11842</v>
      </c>
      <c r="AD1792" s="5" t="s">
        <v>11843</v>
      </c>
      <c r="AE1792" s="5" t="s">
        <v>11844</v>
      </c>
      <c r="AF1792" s="5" t="s">
        <v>401</v>
      </c>
      <c r="AG1792" s="5">
        <v>23231.0</v>
      </c>
      <c r="AH1792" s="5" t="s">
        <v>11845</v>
      </c>
      <c r="AI1792" s="5" t="s">
        <v>16134</v>
      </c>
      <c r="AJ1792" s="5" t="s">
        <v>16135</v>
      </c>
      <c r="AK1792" s="5" t="s">
        <v>3265</v>
      </c>
    </row>
    <row r="1793" ht="15.75" customHeight="1">
      <c r="A1793" s="5" t="s">
        <v>16136</v>
      </c>
      <c r="B1793" s="5" t="s">
        <v>15935</v>
      </c>
      <c r="C1793" s="5" t="s">
        <v>102</v>
      </c>
      <c r="D1793" s="6">
        <v>43156.0</v>
      </c>
      <c r="E1793" s="5">
        <v>81655.0</v>
      </c>
      <c r="F1793" s="5">
        <v>37116.0</v>
      </c>
      <c r="G1793" s="5" t="s">
        <v>963</v>
      </c>
      <c r="H1793" s="5" t="s">
        <v>272</v>
      </c>
      <c r="I1793" s="5" t="s">
        <v>15936</v>
      </c>
      <c r="J1793" s="5" t="s">
        <v>965</v>
      </c>
      <c r="K1793" s="5" t="s">
        <v>16137</v>
      </c>
      <c r="L1793" s="5" t="s">
        <v>15938</v>
      </c>
      <c r="M1793" s="5" t="s">
        <v>102</v>
      </c>
      <c r="N1793" s="5">
        <v>77058.0</v>
      </c>
      <c r="O1793" s="5">
        <v>2.0</v>
      </c>
      <c r="P1793" s="5" t="s">
        <v>16138</v>
      </c>
      <c r="Q1793" s="5" t="s">
        <v>15940</v>
      </c>
      <c r="R1793" s="5">
        <v>1800.0</v>
      </c>
      <c r="S1793" s="5" t="s">
        <v>196</v>
      </c>
      <c r="T1793" s="5">
        <v>54.0</v>
      </c>
      <c r="U1793" s="5" t="s">
        <v>93</v>
      </c>
      <c r="V1793" s="5" t="s">
        <v>16139</v>
      </c>
      <c r="W1793" s="5" t="s">
        <v>52</v>
      </c>
      <c r="X1793" s="5" t="s">
        <v>52</v>
      </c>
      <c r="Y1793" s="5" t="s">
        <v>1993</v>
      </c>
      <c r="Z1793" s="5" t="s">
        <v>16140</v>
      </c>
      <c r="AA1793" s="5" t="s">
        <v>260</v>
      </c>
      <c r="AB1793" s="5" t="s">
        <v>283</v>
      </c>
      <c r="AC1793" s="5" t="s">
        <v>9092</v>
      </c>
      <c r="AD1793" s="5" t="s">
        <v>9093</v>
      </c>
      <c r="AE1793" s="5" t="s">
        <v>2166</v>
      </c>
      <c r="AF1793" s="5" t="s">
        <v>52</v>
      </c>
      <c r="AG1793" s="5" t="s">
        <v>52</v>
      </c>
      <c r="AH1793" s="5" t="s">
        <v>52</v>
      </c>
      <c r="AI1793" s="5" t="s">
        <v>102</v>
      </c>
      <c r="AJ1793" s="5" t="s">
        <v>102</v>
      </c>
      <c r="AK1793" s="5" t="s">
        <v>15944</v>
      </c>
    </row>
    <row r="1794" ht="15.75" customHeight="1">
      <c r="A1794" s="5" t="s">
        <v>16141</v>
      </c>
      <c r="B1794" s="5" t="s">
        <v>16142</v>
      </c>
      <c r="C1794" s="5" t="s">
        <v>10851</v>
      </c>
      <c r="D1794" s="6">
        <v>43156.0</v>
      </c>
      <c r="E1794" s="5">
        <v>293788.0</v>
      </c>
      <c r="F1794" s="5">
        <v>133540.0</v>
      </c>
      <c r="G1794" s="5" t="s">
        <v>327</v>
      </c>
      <c r="H1794" s="5" t="s">
        <v>459</v>
      </c>
      <c r="I1794" s="5" t="s">
        <v>8820</v>
      </c>
      <c r="J1794" s="5" t="s">
        <v>191</v>
      </c>
      <c r="K1794" s="5" t="s">
        <v>1031</v>
      </c>
      <c r="L1794" s="5" t="s">
        <v>15643</v>
      </c>
      <c r="M1794" s="5" t="s">
        <v>10855</v>
      </c>
      <c r="N1794" s="5" t="s">
        <v>52</v>
      </c>
      <c r="O1794" s="5">
        <v>5.0</v>
      </c>
      <c r="P1794" s="5" t="s">
        <v>16143</v>
      </c>
      <c r="Q1794" s="5" t="s">
        <v>508</v>
      </c>
      <c r="R1794" s="5">
        <v>48.0</v>
      </c>
      <c r="S1794" s="5" t="s">
        <v>374</v>
      </c>
      <c r="T1794" s="5">
        <v>95.0</v>
      </c>
      <c r="U1794" s="5" t="s">
        <v>93</v>
      </c>
      <c r="V1794" s="5" t="s">
        <v>16144</v>
      </c>
      <c r="W1794" s="5" t="s">
        <v>52</v>
      </c>
      <c r="X1794" s="5" t="s">
        <v>52</v>
      </c>
      <c r="Y1794" s="5" t="s">
        <v>16145</v>
      </c>
      <c r="Z1794" s="5" t="s">
        <v>16146</v>
      </c>
      <c r="AA1794" s="5" t="s">
        <v>200</v>
      </c>
      <c r="AB1794" s="5" t="s">
        <v>52</v>
      </c>
      <c r="AC1794" s="5" t="s">
        <v>11980</v>
      </c>
      <c r="AD1794" s="5" t="s">
        <v>11981</v>
      </c>
      <c r="AE1794" s="5" t="s">
        <v>218</v>
      </c>
      <c r="AF1794" s="5" t="s">
        <v>52</v>
      </c>
      <c r="AG1794" s="5" t="s">
        <v>11982</v>
      </c>
      <c r="AH1794" s="5" t="s">
        <v>11983</v>
      </c>
      <c r="AI1794" s="5" t="s">
        <v>16147</v>
      </c>
      <c r="AJ1794" s="5" t="s">
        <v>16148</v>
      </c>
      <c r="AK1794" s="5" t="s">
        <v>300</v>
      </c>
    </row>
    <row r="1795" ht="15.75" customHeight="1">
      <c r="A1795" s="5" t="s">
        <v>16149</v>
      </c>
      <c r="B1795" s="5" t="s">
        <v>10034</v>
      </c>
      <c r="C1795" s="5" t="s">
        <v>102</v>
      </c>
      <c r="D1795" s="6">
        <v>43153.0</v>
      </c>
      <c r="E1795" s="5">
        <v>22757.0</v>
      </c>
      <c r="F1795" s="5">
        <v>10344.0</v>
      </c>
      <c r="G1795" s="5" t="s">
        <v>422</v>
      </c>
      <c r="H1795" s="5" t="s">
        <v>131</v>
      </c>
      <c r="I1795" s="5" t="s">
        <v>5809</v>
      </c>
      <c r="J1795" s="5" t="s">
        <v>424</v>
      </c>
      <c r="K1795" s="5" t="s">
        <v>16150</v>
      </c>
      <c r="L1795" s="5" t="s">
        <v>16151</v>
      </c>
      <c r="M1795" s="5" t="s">
        <v>102</v>
      </c>
      <c r="N1795" s="5" t="s">
        <v>52</v>
      </c>
      <c r="O1795" s="5">
        <v>1.0</v>
      </c>
      <c r="P1795" s="5" t="s">
        <v>16152</v>
      </c>
      <c r="Q1795" s="5">
        <v>4500.0</v>
      </c>
      <c r="R1795" s="5">
        <v>4403.0</v>
      </c>
      <c r="S1795" s="5" t="s">
        <v>115</v>
      </c>
      <c r="T1795" s="5">
        <v>0.0</v>
      </c>
      <c r="U1795" s="5" t="s">
        <v>70</v>
      </c>
      <c r="V1795" s="5" t="s">
        <v>16153</v>
      </c>
      <c r="W1795" s="5" t="s">
        <v>52</v>
      </c>
      <c r="X1795" s="5" t="s">
        <v>52</v>
      </c>
      <c r="Y1795" s="5" t="s">
        <v>16154</v>
      </c>
      <c r="Z1795" s="5" t="s">
        <v>16155</v>
      </c>
      <c r="AA1795" s="5" t="s">
        <v>119</v>
      </c>
      <c r="AB1795" s="5" t="s">
        <v>283</v>
      </c>
      <c r="AC1795" s="5" t="s">
        <v>398</v>
      </c>
      <c r="AD1795" s="5" t="s">
        <v>399</v>
      </c>
      <c r="AE1795" s="5" t="s">
        <v>400</v>
      </c>
      <c r="AF1795" s="5" t="s">
        <v>401</v>
      </c>
      <c r="AG1795" s="5">
        <v>23502.0</v>
      </c>
      <c r="AH1795" s="5" t="s">
        <v>402</v>
      </c>
      <c r="AI1795" s="5" t="s">
        <v>16156</v>
      </c>
      <c r="AJ1795" s="5" t="s">
        <v>16157</v>
      </c>
      <c r="AK1795" s="5" t="s">
        <v>16158</v>
      </c>
    </row>
    <row r="1796" ht="15.75" customHeight="1">
      <c r="A1796" s="5" t="s">
        <v>16159</v>
      </c>
      <c r="B1796" s="5" t="s">
        <v>16160</v>
      </c>
      <c r="C1796" s="5" t="s">
        <v>16161</v>
      </c>
      <c r="D1796" s="6">
        <v>43152.0</v>
      </c>
      <c r="E1796" s="5">
        <v>168716.0</v>
      </c>
      <c r="F1796" s="5">
        <v>76689.0</v>
      </c>
      <c r="G1796" s="5" t="s">
        <v>2389</v>
      </c>
      <c r="H1796" s="5" t="s">
        <v>1792</v>
      </c>
      <c r="I1796" s="5" t="s">
        <v>15868</v>
      </c>
      <c r="J1796" s="5" t="s">
        <v>2391</v>
      </c>
      <c r="K1796" s="5" t="s">
        <v>16162</v>
      </c>
      <c r="L1796" s="5" t="s">
        <v>16163</v>
      </c>
      <c r="M1796" s="5" t="s">
        <v>16164</v>
      </c>
      <c r="N1796" s="5" t="s">
        <v>52</v>
      </c>
      <c r="O1796" s="5">
        <v>3.0</v>
      </c>
      <c r="P1796" s="5" t="s">
        <v>16165</v>
      </c>
      <c r="Q1796" s="5" t="s">
        <v>16166</v>
      </c>
      <c r="R1796" s="5">
        <v>3.0</v>
      </c>
      <c r="S1796" s="5" t="s">
        <v>53</v>
      </c>
      <c r="T1796" s="5">
        <v>101.0</v>
      </c>
      <c r="U1796" s="5" t="s">
        <v>93</v>
      </c>
      <c r="V1796" s="5" t="s">
        <v>16167</v>
      </c>
      <c r="W1796" s="5" t="s">
        <v>52</v>
      </c>
      <c r="X1796" s="5" t="s">
        <v>52</v>
      </c>
      <c r="Y1796" s="5" t="s">
        <v>16168</v>
      </c>
      <c r="Z1796" s="5" t="s">
        <v>16169</v>
      </c>
      <c r="AA1796" s="5" t="s">
        <v>260</v>
      </c>
      <c r="AB1796" s="5" t="s">
        <v>52</v>
      </c>
      <c r="AC1796" s="5" t="s">
        <v>11980</v>
      </c>
      <c r="AD1796" s="5" t="s">
        <v>11981</v>
      </c>
      <c r="AE1796" s="5" t="s">
        <v>218</v>
      </c>
      <c r="AF1796" s="5" t="s">
        <v>52</v>
      </c>
      <c r="AG1796" s="5" t="s">
        <v>11982</v>
      </c>
      <c r="AH1796" s="5" t="s">
        <v>11983</v>
      </c>
      <c r="AI1796" s="5" t="s">
        <v>16170</v>
      </c>
      <c r="AJ1796" s="5" t="s">
        <v>16163</v>
      </c>
      <c r="AK1796" s="5" t="s">
        <v>6168</v>
      </c>
    </row>
    <row r="1797" ht="15.75" customHeight="1">
      <c r="A1797" s="5" t="s">
        <v>16171</v>
      </c>
      <c r="B1797" s="5" t="s">
        <v>16172</v>
      </c>
      <c r="C1797" s="5" t="s">
        <v>16173</v>
      </c>
      <c r="D1797" s="6">
        <v>43150.0</v>
      </c>
      <c r="E1797" s="5">
        <v>11931.0</v>
      </c>
      <c r="F1797" s="5">
        <v>5423.0</v>
      </c>
      <c r="G1797" s="5" t="s">
        <v>4585</v>
      </c>
      <c r="H1797" s="5" t="s">
        <v>45</v>
      </c>
      <c r="I1797" s="5" t="s">
        <v>16174</v>
      </c>
      <c r="J1797" s="5" t="s">
        <v>274</v>
      </c>
      <c r="K1797" s="5" t="s">
        <v>16175</v>
      </c>
      <c r="L1797" s="5" t="s">
        <v>16176</v>
      </c>
      <c r="M1797" s="5" t="s">
        <v>16177</v>
      </c>
      <c r="N1797" s="5">
        <v>6777.0</v>
      </c>
      <c r="O1797" s="5">
        <v>1.0</v>
      </c>
      <c r="P1797" s="5" t="s">
        <v>16178</v>
      </c>
      <c r="Q1797" s="5">
        <v>4500.0</v>
      </c>
      <c r="R1797" s="5">
        <v>369.0</v>
      </c>
      <c r="S1797" s="5" t="s">
        <v>69</v>
      </c>
      <c r="T1797" s="5">
        <v>0.0</v>
      </c>
      <c r="U1797" s="5" t="s">
        <v>93</v>
      </c>
      <c r="V1797" s="5" t="s">
        <v>16179</v>
      </c>
      <c r="W1797" s="5" t="s">
        <v>55</v>
      </c>
      <c r="X1797" s="5" t="s">
        <v>16180</v>
      </c>
      <c r="Y1797" s="5" t="s">
        <v>16181</v>
      </c>
      <c r="Z1797" s="5" t="s">
        <v>16182</v>
      </c>
      <c r="AA1797" s="5" t="s">
        <v>1426</v>
      </c>
      <c r="AB1797" s="5" t="s">
        <v>52</v>
      </c>
      <c r="AC1797" s="5" t="s">
        <v>3141</v>
      </c>
      <c r="AD1797" s="5" t="s">
        <v>3142</v>
      </c>
      <c r="AE1797" s="5" t="s">
        <v>162</v>
      </c>
      <c r="AF1797" s="5" t="s">
        <v>52</v>
      </c>
      <c r="AG1797" s="5" t="s">
        <v>52</v>
      </c>
      <c r="AH1797" s="5" t="s">
        <v>3143</v>
      </c>
      <c r="AI1797" s="5" t="s">
        <v>102</v>
      </c>
      <c r="AJ1797" s="5" t="s">
        <v>102</v>
      </c>
      <c r="AK1797" s="5" t="s">
        <v>7862</v>
      </c>
    </row>
    <row r="1798" ht="15.75" customHeight="1">
      <c r="A1798" s="5" t="s">
        <v>16183</v>
      </c>
      <c r="B1798" s="5" t="s">
        <v>15828</v>
      </c>
      <c r="C1798" s="5" t="s">
        <v>15829</v>
      </c>
      <c r="D1798" s="6">
        <v>43150.0</v>
      </c>
      <c r="E1798" s="5">
        <v>32749.0</v>
      </c>
      <c r="F1798" s="5">
        <v>14886.0</v>
      </c>
      <c r="G1798" s="5" t="s">
        <v>556</v>
      </c>
      <c r="H1798" s="5" t="s">
        <v>45</v>
      </c>
      <c r="I1798" s="5" t="s">
        <v>16184</v>
      </c>
      <c r="J1798" s="5" t="s">
        <v>558</v>
      </c>
      <c r="K1798" s="5" t="s">
        <v>16185</v>
      </c>
      <c r="L1798" s="5" t="s">
        <v>15832</v>
      </c>
      <c r="M1798" s="5" t="s">
        <v>16186</v>
      </c>
      <c r="N1798" s="5" t="s">
        <v>52</v>
      </c>
      <c r="O1798" s="5">
        <v>1.0</v>
      </c>
      <c r="P1798" s="5" t="s">
        <v>16187</v>
      </c>
      <c r="Q1798" s="5">
        <v>4500.0</v>
      </c>
      <c r="R1798" s="5">
        <v>1885.0</v>
      </c>
      <c r="S1798" s="5" t="s">
        <v>115</v>
      </c>
      <c r="T1798" s="5">
        <v>63.0</v>
      </c>
      <c r="U1798" s="5" t="s">
        <v>93</v>
      </c>
      <c r="V1798" s="5" t="s">
        <v>16188</v>
      </c>
      <c r="W1798" s="5" t="s">
        <v>71</v>
      </c>
      <c r="X1798" s="5" t="s">
        <v>52</v>
      </c>
      <c r="Y1798" s="5" t="s">
        <v>2698</v>
      </c>
      <c r="Z1798" s="5" t="s">
        <v>16189</v>
      </c>
      <c r="AA1798" s="5" t="s">
        <v>119</v>
      </c>
      <c r="AB1798" s="5" t="s">
        <v>283</v>
      </c>
      <c r="AC1798" s="5" t="s">
        <v>15837</v>
      </c>
      <c r="AD1798" s="5" t="s">
        <v>15838</v>
      </c>
      <c r="AE1798" s="5" t="s">
        <v>2166</v>
      </c>
      <c r="AF1798" s="5" t="s">
        <v>52</v>
      </c>
      <c r="AG1798" s="5" t="s">
        <v>52</v>
      </c>
      <c r="AH1798" s="5" t="s">
        <v>15839</v>
      </c>
      <c r="AI1798" s="5" t="s">
        <v>15828</v>
      </c>
      <c r="AJ1798" s="5" t="s">
        <v>15832</v>
      </c>
      <c r="AK1798" s="5" t="s">
        <v>16190</v>
      </c>
    </row>
    <row r="1799" ht="15.75" customHeight="1">
      <c r="A1799" s="5" t="s">
        <v>16191</v>
      </c>
      <c r="B1799" s="5" t="s">
        <v>13270</v>
      </c>
      <c r="C1799" s="5" t="s">
        <v>204</v>
      </c>
      <c r="D1799" s="6">
        <v>43150.0</v>
      </c>
      <c r="E1799" s="5">
        <v>65978.0</v>
      </c>
      <c r="F1799" s="5">
        <v>29990.0</v>
      </c>
      <c r="G1799" s="5" t="s">
        <v>226</v>
      </c>
      <c r="H1799" s="5" t="s">
        <v>205</v>
      </c>
      <c r="I1799" s="5" t="s">
        <v>12650</v>
      </c>
      <c r="J1799" s="5" t="s">
        <v>228</v>
      </c>
      <c r="K1799" s="5" t="s">
        <v>14397</v>
      </c>
      <c r="L1799" s="5" t="s">
        <v>14404</v>
      </c>
      <c r="M1799" s="5" t="s">
        <v>13905</v>
      </c>
      <c r="N1799" s="5" t="s">
        <v>13273</v>
      </c>
      <c r="O1799" s="5">
        <v>2.0</v>
      </c>
      <c r="P1799" s="5" t="s">
        <v>16192</v>
      </c>
      <c r="Q1799" s="5" t="s">
        <v>2195</v>
      </c>
      <c r="R1799" s="5">
        <v>6336.0</v>
      </c>
      <c r="S1799" s="5" t="s">
        <v>115</v>
      </c>
      <c r="T1799" s="5">
        <v>0.0</v>
      </c>
      <c r="U1799" s="5" t="s">
        <v>52</v>
      </c>
      <c r="V1799" s="5" t="s">
        <v>16193</v>
      </c>
      <c r="W1799" s="5" t="s">
        <v>52</v>
      </c>
      <c r="X1799" s="5" t="s">
        <v>52</v>
      </c>
      <c r="Y1799" s="5" t="s">
        <v>16194</v>
      </c>
      <c r="Z1799" s="5" t="s">
        <v>16195</v>
      </c>
      <c r="AA1799" s="5" t="s">
        <v>235</v>
      </c>
      <c r="AB1799" s="5" t="s">
        <v>52</v>
      </c>
      <c r="AC1799" s="5" t="s">
        <v>181</v>
      </c>
      <c r="AD1799" s="5" t="s">
        <v>182</v>
      </c>
      <c r="AE1799" s="5" t="s">
        <v>183</v>
      </c>
      <c r="AF1799" s="5" t="s">
        <v>52</v>
      </c>
      <c r="AG1799" s="5" t="s">
        <v>52</v>
      </c>
      <c r="AH1799" s="5" t="s">
        <v>184</v>
      </c>
      <c r="AI1799" s="5" t="s">
        <v>13270</v>
      </c>
      <c r="AJ1799" s="5" t="s">
        <v>14404</v>
      </c>
      <c r="AK1799" s="5" t="s">
        <v>9795</v>
      </c>
    </row>
    <row r="1800" ht="15.75" customHeight="1">
      <c r="A1800" s="5" t="s">
        <v>16196</v>
      </c>
      <c r="B1800" s="5" t="s">
        <v>16197</v>
      </c>
      <c r="C1800" s="5" t="s">
        <v>16198</v>
      </c>
      <c r="D1800" s="6">
        <v>43149.0</v>
      </c>
      <c r="E1800" s="5">
        <v>267190.0</v>
      </c>
      <c r="F1800" s="5">
        <v>121450.0</v>
      </c>
      <c r="G1800" s="5" t="s">
        <v>327</v>
      </c>
      <c r="H1800" s="5" t="s">
        <v>459</v>
      </c>
      <c r="I1800" s="5" t="s">
        <v>10677</v>
      </c>
      <c r="J1800" s="5" t="s">
        <v>191</v>
      </c>
      <c r="K1800" s="5" t="s">
        <v>3796</v>
      </c>
      <c r="L1800" s="5" t="s">
        <v>16199</v>
      </c>
      <c r="M1800" s="5" t="s">
        <v>16200</v>
      </c>
      <c r="N1800" s="5" t="s">
        <v>52</v>
      </c>
      <c r="O1800" s="5">
        <v>5.0</v>
      </c>
      <c r="P1800" s="5" t="s">
        <v>16201</v>
      </c>
      <c r="Q1800" s="5" t="s">
        <v>16202</v>
      </c>
      <c r="R1800" s="5">
        <v>39.0</v>
      </c>
      <c r="S1800" s="5" t="s">
        <v>374</v>
      </c>
      <c r="T1800" s="5">
        <v>94.0</v>
      </c>
      <c r="U1800" s="5" t="s">
        <v>93</v>
      </c>
      <c r="V1800" s="5" t="s">
        <v>16203</v>
      </c>
      <c r="W1800" s="5" t="s">
        <v>52</v>
      </c>
      <c r="X1800" s="5" t="s">
        <v>52</v>
      </c>
      <c r="Y1800" s="5" t="s">
        <v>16204</v>
      </c>
      <c r="Z1800" s="5" t="s">
        <v>16205</v>
      </c>
      <c r="AA1800" s="5" t="s">
        <v>260</v>
      </c>
      <c r="AB1800" s="5" t="s">
        <v>52</v>
      </c>
      <c r="AC1800" s="5" t="s">
        <v>11980</v>
      </c>
      <c r="AD1800" s="5" t="s">
        <v>11981</v>
      </c>
      <c r="AE1800" s="5" t="s">
        <v>218</v>
      </c>
      <c r="AF1800" s="5" t="s">
        <v>52</v>
      </c>
      <c r="AG1800" s="5" t="s">
        <v>11982</v>
      </c>
      <c r="AH1800" s="5" t="s">
        <v>11983</v>
      </c>
      <c r="AI1800" s="5" t="s">
        <v>16197</v>
      </c>
      <c r="AJ1800" s="5" t="s">
        <v>16199</v>
      </c>
      <c r="AK1800" s="5" t="s">
        <v>300</v>
      </c>
    </row>
    <row r="1801" ht="15.75" customHeight="1">
      <c r="A1801" s="5" t="s">
        <v>16206</v>
      </c>
      <c r="B1801" s="5" t="s">
        <v>13354</v>
      </c>
      <c r="C1801" s="5" t="s">
        <v>16198</v>
      </c>
      <c r="D1801" s="6">
        <v>43149.0</v>
      </c>
      <c r="E1801" s="5">
        <v>260898.0</v>
      </c>
      <c r="F1801" s="5">
        <v>118590.0</v>
      </c>
      <c r="G1801" s="5" t="s">
        <v>327</v>
      </c>
      <c r="H1801" s="5" t="s">
        <v>459</v>
      </c>
      <c r="I1801" s="5" t="s">
        <v>10677</v>
      </c>
      <c r="J1801" s="5" t="s">
        <v>191</v>
      </c>
      <c r="K1801" s="5" t="s">
        <v>3796</v>
      </c>
      <c r="L1801" s="5" t="s">
        <v>13355</v>
      </c>
      <c r="M1801" s="5" t="s">
        <v>16200</v>
      </c>
      <c r="N1801" s="5" t="s">
        <v>52</v>
      </c>
      <c r="O1801" s="5">
        <v>5.0</v>
      </c>
      <c r="P1801" s="5" t="s">
        <v>16207</v>
      </c>
      <c r="Q1801" s="5" t="s">
        <v>16208</v>
      </c>
      <c r="R1801" s="5">
        <v>39.0</v>
      </c>
      <c r="S1801" s="5" t="s">
        <v>374</v>
      </c>
      <c r="T1801" s="5">
        <v>91.0</v>
      </c>
      <c r="U1801" s="5" t="s">
        <v>93</v>
      </c>
      <c r="V1801" s="5" t="s">
        <v>16209</v>
      </c>
      <c r="W1801" s="5" t="s">
        <v>52</v>
      </c>
      <c r="X1801" s="5" t="s">
        <v>52</v>
      </c>
      <c r="Y1801" s="5" t="s">
        <v>16204</v>
      </c>
      <c r="Z1801" s="5" t="s">
        <v>16210</v>
      </c>
      <c r="AA1801" s="5" t="s">
        <v>260</v>
      </c>
      <c r="AB1801" s="5" t="s">
        <v>52</v>
      </c>
      <c r="AC1801" s="5" t="s">
        <v>11980</v>
      </c>
      <c r="AD1801" s="5" t="s">
        <v>11981</v>
      </c>
      <c r="AE1801" s="5" t="s">
        <v>218</v>
      </c>
      <c r="AF1801" s="5" t="s">
        <v>52</v>
      </c>
      <c r="AG1801" s="5" t="s">
        <v>11982</v>
      </c>
      <c r="AH1801" s="5" t="s">
        <v>11983</v>
      </c>
      <c r="AI1801" s="5" t="s">
        <v>13354</v>
      </c>
      <c r="AJ1801" s="5" t="s">
        <v>13355</v>
      </c>
      <c r="AK1801" s="5" t="s">
        <v>300</v>
      </c>
    </row>
    <row r="1802" ht="15.75" customHeight="1">
      <c r="A1802" s="5" t="s">
        <v>16211</v>
      </c>
      <c r="B1802" s="5" t="s">
        <v>9184</v>
      </c>
      <c r="C1802" s="5" t="s">
        <v>10879</v>
      </c>
      <c r="D1802" s="6">
        <v>43149.0</v>
      </c>
      <c r="E1802" s="5">
        <v>249370.0</v>
      </c>
      <c r="F1802" s="5">
        <v>113350.0</v>
      </c>
      <c r="G1802" s="5" t="s">
        <v>327</v>
      </c>
      <c r="H1802" s="5" t="s">
        <v>459</v>
      </c>
      <c r="I1802" s="5" t="s">
        <v>10677</v>
      </c>
      <c r="J1802" s="5" t="s">
        <v>191</v>
      </c>
      <c r="K1802" s="5" t="s">
        <v>1171</v>
      </c>
      <c r="L1802" s="5" t="s">
        <v>16212</v>
      </c>
      <c r="M1802" s="5" t="s">
        <v>10881</v>
      </c>
      <c r="N1802" s="5" t="s">
        <v>52</v>
      </c>
      <c r="O1802" s="5">
        <v>6.0</v>
      </c>
      <c r="P1802" s="5" t="s">
        <v>16213</v>
      </c>
      <c r="Q1802" s="5" t="s">
        <v>8967</v>
      </c>
      <c r="R1802" s="5">
        <v>62.0</v>
      </c>
      <c r="S1802" s="5" t="s">
        <v>374</v>
      </c>
      <c r="T1802" s="5">
        <v>119.0</v>
      </c>
      <c r="U1802" s="5" t="s">
        <v>93</v>
      </c>
      <c r="V1802" s="5" t="s">
        <v>16214</v>
      </c>
      <c r="W1802" s="5" t="s">
        <v>52</v>
      </c>
      <c r="X1802" s="5" t="s">
        <v>52</v>
      </c>
      <c r="Y1802" s="5" t="s">
        <v>16204</v>
      </c>
      <c r="Z1802" s="5" t="s">
        <v>16215</v>
      </c>
      <c r="AA1802" s="5" t="s">
        <v>260</v>
      </c>
      <c r="AB1802" s="5" t="s">
        <v>52</v>
      </c>
      <c r="AC1802" s="5" t="s">
        <v>11980</v>
      </c>
      <c r="AD1802" s="5" t="s">
        <v>11981</v>
      </c>
      <c r="AE1802" s="5" t="s">
        <v>218</v>
      </c>
      <c r="AF1802" s="5" t="s">
        <v>52</v>
      </c>
      <c r="AG1802" s="5" t="s">
        <v>11982</v>
      </c>
      <c r="AH1802" s="5" t="s">
        <v>11983</v>
      </c>
      <c r="AI1802" s="5" t="s">
        <v>9184</v>
      </c>
      <c r="AJ1802" s="5" t="s">
        <v>16212</v>
      </c>
      <c r="AK1802" s="5" t="s">
        <v>300</v>
      </c>
    </row>
    <row r="1803" ht="15.75" customHeight="1">
      <c r="A1803" s="5" t="s">
        <v>16216</v>
      </c>
      <c r="B1803" s="5" t="s">
        <v>16217</v>
      </c>
      <c r="C1803" s="5" t="s">
        <v>13348</v>
      </c>
      <c r="D1803" s="6">
        <v>43149.0</v>
      </c>
      <c r="E1803" s="5">
        <v>559262.0</v>
      </c>
      <c r="F1803" s="5">
        <v>254210.0</v>
      </c>
      <c r="G1803" s="5" t="s">
        <v>327</v>
      </c>
      <c r="H1803" s="5" t="s">
        <v>459</v>
      </c>
      <c r="I1803" s="5" t="s">
        <v>10677</v>
      </c>
      <c r="J1803" s="5" t="s">
        <v>191</v>
      </c>
      <c r="K1803" s="5" t="s">
        <v>7212</v>
      </c>
      <c r="L1803" s="5" t="s">
        <v>16218</v>
      </c>
      <c r="M1803" s="5" t="s">
        <v>13350</v>
      </c>
      <c r="N1803" s="5" t="s">
        <v>52</v>
      </c>
      <c r="O1803" s="5">
        <v>10.0</v>
      </c>
      <c r="P1803" s="5" t="s">
        <v>16219</v>
      </c>
      <c r="Q1803" s="5" t="s">
        <v>3993</v>
      </c>
      <c r="R1803" s="5">
        <v>100.0</v>
      </c>
      <c r="S1803" s="5" t="s">
        <v>374</v>
      </c>
      <c r="T1803" s="5">
        <v>197.0</v>
      </c>
      <c r="U1803" s="5" t="s">
        <v>93</v>
      </c>
      <c r="V1803" s="5" t="s">
        <v>16220</v>
      </c>
      <c r="W1803" s="5" t="s">
        <v>52</v>
      </c>
      <c r="X1803" s="5" t="s">
        <v>52</v>
      </c>
      <c r="Y1803" s="5" t="s">
        <v>16204</v>
      </c>
      <c r="Z1803" s="5" t="s">
        <v>16221</v>
      </c>
      <c r="AA1803" s="5" t="s">
        <v>260</v>
      </c>
      <c r="AB1803" s="5" t="s">
        <v>52</v>
      </c>
      <c r="AC1803" s="5" t="s">
        <v>11980</v>
      </c>
      <c r="AD1803" s="5" t="s">
        <v>11981</v>
      </c>
      <c r="AE1803" s="5" t="s">
        <v>218</v>
      </c>
      <c r="AF1803" s="5" t="s">
        <v>52</v>
      </c>
      <c r="AG1803" s="5" t="s">
        <v>11982</v>
      </c>
      <c r="AH1803" s="5" t="s">
        <v>11983</v>
      </c>
      <c r="AI1803" s="5" t="s">
        <v>16222</v>
      </c>
      <c r="AJ1803" s="5" t="s">
        <v>16223</v>
      </c>
      <c r="AK1803" s="5" t="s">
        <v>300</v>
      </c>
    </row>
    <row r="1804" ht="15.75" customHeight="1">
      <c r="A1804" s="5" t="s">
        <v>16224</v>
      </c>
      <c r="B1804" s="5" t="s">
        <v>16225</v>
      </c>
      <c r="C1804" s="5" t="s">
        <v>16198</v>
      </c>
      <c r="D1804" s="6">
        <v>43149.0</v>
      </c>
      <c r="E1804" s="5">
        <v>266486.0</v>
      </c>
      <c r="F1804" s="5">
        <v>121130.0</v>
      </c>
      <c r="G1804" s="5" t="s">
        <v>327</v>
      </c>
      <c r="H1804" s="5" t="s">
        <v>459</v>
      </c>
      <c r="I1804" s="5" t="s">
        <v>10677</v>
      </c>
      <c r="J1804" s="5" t="s">
        <v>191</v>
      </c>
      <c r="K1804" s="5" t="s">
        <v>7072</v>
      </c>
      <c r="L1804" s="5" t="s">
        <v>16226</v>
      </c>
      <c r="M1804" s="5" t="s">
        <v>16200</v>
      </c>
      <c r="N1804" s="5" t="s">
        <v>52</v>
      </c>
      <c r="O1804" s="5">
        <v>5.0</v>
      </c>
      <c r="P1804" s="5" t="s">
        <v>16227</v>
      </c>
      <c r="Q1804" s="5" t="s">
        <v>508</v>
      </c>
      <c r="R1804" s="5">
        <v>29.0</v>
      </c>
      <c r="S1804" s="5" t="s">
        <v>374</v>
      </c>
      <c r="T1804" s="5">
        <v>92.0</v>
      </c>
      <c r="U1804" s="5" t="s">
        <v>93</v>
      </c>
      <c r="V1804" s="5" t="s">
        <v>16228</v>
      </c>
      <c r="W1804" s="5" t="s">
        <v>52</v>
      </c>
      <c r="X1804" s="5" t="s">
        <v>52</v>
      </c>
      <c r="Y1804" s="5" t="s">
        <v>16204</v>
      </c>
      <c r="Z1804" s="5" t="s">
        <v>16229</v>
      </c>
      <c r="AA1804" s="5" t="s">
        <v>260</v>
      </c>
      <c r="AB1804" s="5" t="s">
        <v>52</v>
      </c>
      <c r="AC1804" s="5" t="s">
        <v>11980</v>
      </c>
      <c r="AD1804" s="5" t="s">
        <v>11981</v>
      </c>
      <c r="AE1804" s="5" t="s">
        <v>218</v>
      </c>
      <c r="AF1804" s="5" t="s">
        <v>52</v>
      </c>
      <c r="AG1804" s="5" t="s">
        <v>11982</v>
      </c>
      <c r="AH1804" s="5" t="s">
        <v>11983</v>
      </c>
      <c r="AI1804" s="5" t="s">
        <v>16230</v>
      </c>
      <c r="AJ1804" s="5" t="s">
        <v>16231</v>
      </c>
      <c r="AK1804" s="5" t="s">
        <v>300</v>
      </c>
    </row>
    <row r="1805" ht="15.75" customHeight="1">
      <c r="A1805" s="5" t="s">
        <v>16232</v>
      </c>
      <c r="B1805" s="5" t="s">
        <v>16217</v>
      </c>
      <c r="C1805" s="5" t="s">
        <v>13348</v>
      </c>
      <c r="D1805" s="6">
        <v>43149.0</v>
      </c>
      <c r="E1805" s="5">
        <v>547688.0</v>
      </c>
      <c r="F1805" s="5">
        <v>248949.0</v>
      </c>
      <c r="G1805" s="5" t="s">
        <v>327</v>
      </c>
      <c r="H1805" s="5" t="s">
        <v>459</v>
      </c>
      <c r="I1805" s="5" t="s">
        <v>10677</v>
      </c>
      <c r="J1805" s="5" t="s">
        <v>191</v>
      </c>
      <c r="K1805" s="5" t="s">
        <v>7212</v>
      </c>
      <c r="L1805" s="5" t="s">
        <v>16218</v>
      </c>
      <c r="M1805" s="5" t="s">
        <v>13350</v>
      </c>
      <c r="N1805" s="5" t="s">
        <v>52</v>
      </c>
      <c r="O1805" s="5">
        <v>10.0</v>
      </c>
      <c r="P1805" s="5" t="s">
        <v>16233</v>
      </c>
      <c r="Q1805" s="5" t="s">
        <v>3993</v>
      </c>
      <c r="R1805" s="5">
        <v>114.0</v>
      </c>
      <c r="S1805" s="5" t="s">
        <v>374</v>
      </c>
      <c r="T1805" s="5">
        <v>201.0</v>
      </c>
      <c r="U1805" s="5" t="s">
        <v>93</v>
      </c>
      <c r="V1805" s="5" t="s">
        <v>16234</v>
      </c>
      <c r="W1805" s="5" t="s">
        <v>52</v>
      </c>
      <c r="X1805" s="5" t="s">
        <v>52</v>
      </c>
      <c r="Y1805" s="5" t="s">
        <v>16204</v>
      </c>
      <c r="Z1805" s="5" t="s">
        <v>16235</v>
      </c>
      <c r="AA1805" s="5" t="s">
        <v>260</v>
      </c>
      <c r="AB1805" s="5" t="s">
        <v>52</v>
      </c>
      <c r="AC1805" s="5" t="s">
        <v>11980</v>
      </c>
      <c r="AD1805" s="5" t="s">
        <v>11981</v>
      </c>
      <c r="AE1805" s="5" t="s">
        <v>218</v>
      </c>
      <c r="AF1805" s="5" t="s">
        <v>52</v>
      </c>
      <c r="AG1805" s="5" t="s">
        <v>11982</v>
      </c>
      <c r="AH1805" s="5" t="s">
        <v>11983</v>
      </c>
      <c r="AI1805" s="5" t="s">
        <v>16222</v>
      </c>
      <c r="AJ1805" s="5" t="s">
        <v>16223</v>
      </c>
      <c r="AK1805" s="5" t="s">
        <v>300</v>
      </c>
    </row>
    <row r="1806" ht="15.75" customHeight="1">
      <c r="A1806" s="5" t="s">
        <v>16236</v>
      </c>
      <c r="B1806" s="5" t="s">
        <v>13270</v>
      </c>
      <c r="C1806" s="5" t="s">
        <v>204</v>
      </c>
      <c r="D1806" s="6">
        <v>43149.0</v>
      </c>
      <c r="E1806" s="5">
        <v>51427.0</v>
      </c>
      <c r="F1806" s="5">
        <v>23376.0</v>
      </c>
      <c r="G1806" s="5" t="s">
        <v>226</v>
      </c>
      <c r="H1806" s="5" t="s">
        <v>205</v>
      </c>
      <c r="I1806" s="5" t="s">
        <v>15859</v>
      </c>
      <c r="J1806" s="5" t="s">
        <v>228</v>
      </c>
      <c r="K1806" s="5" t="s">
        <v>1536</v>
      </c>
      <c r="L1806" s="5" t="s">
        <v>16237</v>
      </c>
      <c r="M1806" s="5" t="s">
        <v>16238</v>
      </c>
      <c r="N1806" s="5">
        <v>960.0</v>
      </c>
      <c r="O1806" s="5">
        <v>1.0</v>
      </c>
      <c r="P1806" s="5" t="s">
        <v>16239</v>
      </c>
      <c r="Q1806" s="5">
        <v>4510.0</v>
      </c>
      <c r="R1806" s="5">
        <v>3216.0</v>
      </c>
      <c r="S1806" s="5" t="s">
        <v>53</v>
      </c>
      <c r="T1806" s="5">
        <v>0.0</v>
      </c>
      <c r="U1806" s="5" t="s">
        <v>70</v>
      </c>
      <c r="V1806" s="5" t="s">
        <v>16240</v>
      </c>
      <c r="W1806" s="5" t="s">
        <v>52</v>
      </c>
      <c r="X1806" s="5" t="s">
        <v>52</v>
      </c>
      <c r="Y1806" s="5" t="s">
        <v>14939</v>
      </c>
      <c r="Z1806" s="5" t="s">
        <v>16241</v>
      </c>
      <c r="AA1806" s="5" t="s">
        <v>235</v>
      </c>
      <c r="AB1806" s="5" t="s">
        <v>52</v>
      </c>
      <c r="AC1806" s="5" t="s">
        <v>3974</v>
      </c>
      <c r="AD1806" s="5" t="s">
        <v>3975</v>
      </c>
      <c r="AE1806" s="5" t="s">
        <v>183</v>
      </c>
      <c r="AF1806" s="5" t="s">
        <v>52</v>
      </c>
      <c r="AG1806" s="5" t="s">
        <v>3976</v>
      </c>
      <c r="AH1806" s="5" t="s">
        <v>3977</v>
      </c>
      <c r="AI1806" s="5" t="s">
        <v>13270</v>
      </c>
      <c r="AJ1806" s="5" t="s">
        <v>16242</v>
      </c>
      <c r="AK1806" s="5" t="s">
        <v>11190</v>
      </c>
    </row>
    <row r="1807" ht="15.75" customHeight="1">
      <c r="A1807" s="5" t="s">
        <v>16243</v>
      </c>
      <c r="B1807" s="5" t="s">
        <v>1144</v>
      </c>
      <c r="C1807" s="5" t="s">
        <v>204</v>
      </c>
      <c r="D1807" s="6">
        <v>43149.0</v>
      </c>
      <c r="E1807" s="5">
        <v>51280.0</v>
      </c>
      <c r="F1807" s="5">
        <v>23309.0</v>
      </c>
      <c r="G1807" s="5" t="s">
        <v>226</v>
      </c>
      <c r="H1807" s="5" t="s">
        <v>205</v>
      </c>
      <c r="I1807" s="5" t="s">
        <v>15859</v>
      </c>
      <c r="J1807" s="5" t="s">
        <v>228</v>
      </c>
      <c r="K1807" s="5" t="s">
        <v>1536</v>
      </c>
      <c r="L1807" s="5" t="s">
        <v>16244</v>
      </c>
      <c r="M1807" s="5" t="s">
        <v>16245</v>
      </c>
      <c r="N1807" s="5">
        <v>985.0</v>
      </c>
      <c r="O1807" s="5">
        <v>1.0</v>
      </c>
      <c r="P1807" s="5" t="s">
        <v>16246</v>
      </c>
      <c r="Q1807" s="5">
        <v>4510.0</v>
      </c>
      <c r="R1807" s="5">
        <v>3564.0</v>
      </c>
      <c r="S1807" s="5" t="s">
        <v>53</v>
      </c>
      <c r="T1807" s="5">
        <v>0.0</v>
      </c>
      <c r="U1807" s="5" t="s">
        <v>70</v>
      </c>
      <c r="V1807" s="5" t="s">
        <v>16247</v>
      </c>
      <c r="W1807" s="5" t="s">
        <v>52</v>
      </c>
      <c r="X1807" s="5" t="s">
        <v>52</v>
      </c>
      <c r="Y1807" s="5" t="s">
        <v>14939</v>
      </c>
      <c r="Z1807" s="5" t="s">
        <v>16248</v>
      </c>
      <c r="AA1807" s="5" t="s">
        <v>235</v>
      </c>
      <c r="AB1807" s="5" t="s">
        <v>52</v>
      </c>
      <c r="AC1807" s="5" t="s">
        <v>3974</v>
      </c>
      <c r="AD1807" s="5" t="s">
        <v>3975</v>
      </c>
      <c r="AE1807" s="5" t="s">
        <v>183</v>
      </c>
      <c r="AF1807" s="5" t="s">
        <v>52</v>
      </c>
      <c r="AG1807" s="5" t="s">
        <v>3976</v>
      </c>
      <c r="AH1807" s="5" t="s">
        <v>3977</v>
      </c>
      <c r="AI1807" s="5" t="s">
        <v>1144</v>
      </c>
      <c r="AJ1807" s="5" t="s">
        <v>16249</v>
      </c>
      <c r="AK1807" s="5" t="s">
        <v>11190</v>
      </c>
    </row>
    <row r="1808" ht="15.75" customHeight="1">
      <c r="A1808" s="5" t="s">
        <v>16250</v>
      </c>
      <c r="B1808" s="5" t="s">
        <v>15828</v>
      </c>
      <c r="C1808" s="5" t="s">
        <v>16251</v>
      </c>
      <c r="D1808" s="6">
        <v>43144.0</v>
      </c>
      <c r="E1808" s="5">
        <v>57264.0</v>
      </c>
      <c r="F1808" s="5">
        <v>26029.0</v>
      </c>
      <c r="G1808" s="5" t="s">
        <v>556</v>
      </c>
      <c r="H1808" s="5" t="s">
        <v>45</v>
      </c>
      <c r="I1808" s="5" t="s">
        <v>12871</v>
      </c>
      <c r="J1808" s="5" t="s">
        <v>558</v>
      </c>
      <c r="K1808" s="5" t="s">
        <v>16252</v>
      </c>
      <c r="L1808" s="5" t="s">
        <v>15832</v>
      </c>
      <c r="M1808" s="5" t="s">
        <v>16253</v>
      </c>
      <c r="N1808" s="5" t="s">
        <v>52</v>
      </c>
      <c r="O1808" s="5">
        <v>1.0</v>
      </c>
      <c r="P1808" s="5" t="s">
        <v>16254</v>
      </c>
      <c r="Q1808" s="5">
        <v>4500.0</v>
      </c>
      <c r="R1808" s="5">
        <v>1352.0</v>
      </c>
      <c r="S1808" s="5" t="s">
        <v>115</v>
      </c>
      <c r="T1808" s="5">
        <v>61.0</v>
      </c>
      <c r="U1808" s="5" t="s">
        <v>93</v>
      </c>
      <c r="V1808" s="5" t="s">
        <v>16255</v>
      </c>
      <c r="W1808" s="5" t="s">
        <v>71</v>
      </c>
      <c r="X1808" s="5" t="s">
        <v>52</v>
      </c>
      <c r="Y1808" s="5" t="s">
        <v>16256</v>
      </c>
      <c r="Z1808" s="5" t="s">
        <v>16257</v>
      </c>
      <c r="AA1808" s="5" t="s">
        <v>162</v>
      </c>
      <c r="AB1808" s="5" t="s">
        <v>52</v>
      </c>
      <c r="AC1808" s="5" t="s">
        <v>15837</v>
      </c>
      <c r="AD1808" s="5" t="s">
        <v>15838</v>
      </c>
      <c r="AE1808" s="5" t="s">
        <v>2166</v>
      </c>
      <c r="AF1808" s="5" t="s">
        <v>52</v>
      </c>
      <c r="AG1808" s="5" t="s">
        <v>52</v>
      </c>
      <c r="AH1808" s="5" t="s">
        <v>15839</v>
      </c>
      <c r="AI1808" s="5" t="s">
        <v>15828</v>
      </c>
      <c r="AJ1808" s="5" t="s">
        <v>15832</v>
      </c>
      <c r="AK1808" s="5" t="s">
        <v>15840</v>
      </c>
    </row>
    <row r="1809" ht="15.75" customHeight="1">
      <c r="A1809" s="5" t="s">
        <v>16258</v>
      </c>
      <c r="B1809" s="5" t="s">
        <v>16259</v>
      </c>
      <c r="C1809" s="5" t="s">
        <v>16260</v>
      </c>
      <c r="D1809" s="6">
        <v>43144.0</v>
      </c>
      <c r="E1809" s="5">
        <v>4156.0</v>
      </c>
      <c r="F1809" s="5">
        <v>1889.0</v>
      </c>
      <c r="G1809" s="5" t="s">
        <v>170</v>
      </c>
      <c r="H1809" s="5" t="s">
        <v>45</v>
      </c>
      <c r="I1809" s="5" t="s">
        <v>12871</v>
      </c>
      <c r="J1809" s="5" t="s">
        <v>170</v>
      </c>
      <c r="K1809" s="5" t="s">
        <v>16261</v>
      </c>
      <c r="L1809" s="5" t="s">
        <v>16262</v>
      </c>
      <c r="M1809" s="5" t="s">
        <v>16263</v>
      </c>
      <c r="N1809" s="5">
        <v>11096.0</v>
      </c>
      <c r="O1809" s="5">
        <v>1.0</v>
      </c>
      <c r="P1809" s="5" t="s">
        <v>16264</v>
      </c>
      <c r="Q1809" s="5" t="s">
        <v>3516</v>
      </c>
      <c r="R1809" s="5">
        <v>294.0</v>
      </c>
      <c r="S1809" s="5" t="s">
        <v>69</v>
      </c>
      <c r="T1809" s="5">
        <v>17.0</v>
      </c>
      <c r="U1809" s="5" t="s">
        <v>93</v>
      </c>
      <c r="V1809" s="5" t="s">
        <v>16265</v>
      </c>
      <c r="W1809" s="5" t="s">
        <v>71</v>
      </c>
      <c r="X1809" s="5" t="s">
        <v>52</v>
      </c>
      <c r="Y1809" s="5" t="s">
        <v>16256</v>
      </c>
      <c r="Z1809" s="5" t="s">
        <v>16266</v>
      </c>
      <c r="AA1809" s="5" t="s">
        <v>162</v>
      </c>
      <c r="AB1809" s="5" t="s">
        <v>52</v>
      </c>
      <c r="AC1809" s="5" t="s">
        <v>9092</v>
      </c>
      <c r="AD1809" s="5" t="s">
        <v>9093</v>
      </c>
      <c r="AE1809" s="5" t="s">
        <v>2166</v>
      </c>
      <c r="AF1809" s="5" t="s">
        <v>52</v>
      </c>
      <c r="AG1809" s="5" t="s">
        <v>52</v>
      </c>
      <c r="AH1809" s="5" t="s">
        <v>52</v>
      </c>
      <c r="AI1809" s="5" t="s">
        <v>16259</v>
      </c>
      <c r="AJ1809" s="5" t="s">
        <v>16262</v>
      </c>
      <c r="AK1809" s="5" t="s">
        <v>2556</v>
      </c>
    </row>
    <row r="1810" ht="15.75" customHeight="1">
      <c r="A1810" s="5" t="s">
        <v>16267</v>
      </c>
      <c r="B1810" s="5" t="s">
        <v>16268</v>
      </c>
      <c r="C1810" s="5" t="s">
        <v>16269</v>
      </c>
      <c r="D1810" s="6">
        <v>43144.0</v>
      </c>
      <c r="E1810" s="5">
        <v>462.0</v>
      </c>
      <c r="F1810" s="5">
        <v>210.0</v>
      </c>
      <c r="G1810" s="5" t="s">
        <v>634</v>
      </c>
      <c r="H1810" s="5" t="s">
        <v>171</v>
      </c>
      <c r="I1810" s="5" t="s">
        <v>12639</v>
      </c>
      <c r="J1810" s="5" t="s">
        <v>274</v>
      </c>
      <c r="K1810" s="5" t="s">
        <v>16270</v>
      </c>
      <c r="L1810" s="5" t="s">
        <v>16271</v>
      </c>
      <c r="M1810" s="5" t="s">
        <v>16272</v>
      </c>
      <c r="N1810" s="5">
        <v>12576.0</v>
      </c>
      <c r="O1810" s="5">
        <v>1.0</v>
      </c>
      <c r="P1810" s="5" t="s">
        <v>16273</v>
      </c>
      <c r="Q1810" s="5" t="s">
        <v>3835</v>
      </c>
      <c r="R1810" s="5">
        <v>13.0</v>
      </c>
      <c r="S1810" s="5" t="s">
        <v>69</v>
      </c>
      <c r="T1810" s="5">
        <v>1.0</v>
      </c>
      <c r="U1810" s="5" t="s">
        <v>70</v>
      </c>
      <c r="V1810" s="5" t="s">
        <v>16274</v>
      </c>
      <c r="W1810" s="5" t="s">
        <v>55</v>
      </c>
      <c r="X1810" s="5" t="s">
        <v>16275</v>
      </c>
      <c r="Y1810" s="5" t="s">
        <v>11914</v>
      </c>
      <c r="Z1810" s="5" t="s">
        <v>16276</v>
      </c>
      <c r="AA1810" s="5" t="s">
        <v>162</v>
      </c>
      <c r="AB1810" s="5" t="s">
        <v>52</v>
      </c>
      <c r="AC1810" s="5" t="s">
        <v>16277</v>
      </c>
      <c r="AD1810" s="5" t="s">
        <v>16278</v>
      </c>
      <c r="AE1810" s="5" t="s">
        <v>13798</v>
      </c>
      <c r="AF1810" s="5" t="s">
        <v>863</v>
      </c>
      <c r="AG1810" s="5">
        <v>91746.0</v>
      </c>
      <c r="AH1810" s="5" t="s">
        <v>16279</v>
      </c>
      <c r="AI1810" s="5" t="s">
        <v>16268</v>
      </c>
      <c r="AJ1810" s="5" t="s">
        <v>16280</v>
      </c>
      <c r="AK1810" s="5" t="s">
        <v>5408</v>
      </c>
    </row>
    <row r="1811" ht="15.75" customHeight="1">
      <c r="A1811" s="5" t="s">
        <v>16281</v>
      </c>
      <c r="B1811" s="5" t="s">
        <v>16217</v>
      </c>
      <c r="C1811" s="5" t="s">
        <v>13348</v>
      </c>
      <c r="D1811" s="6">
        <v>43144.0</v>
      </c>
      <c r="E1811" s="5">
        <v>543488.0</v>
      </c>
      <c r="F1811" s="5">
        <v>247040.0</v>
      </c>
      <c r="G1811" s="5" t="s">
        <v>327</v>
      </c>
      <c r="H1811" s="5" t="s">
        <v>459</v>
      </c>
      <c r="I1811" s="5" t="s">
        <v>7675</v>
      </c>
      <c r="J1811" s="5" t="s">
        <v>191</v>
      </c>
      <c r="K1811" s="5" t="s">
        <v>7212</v>
      </c>
      <c r="L1811" s="5" t="s">
        <v>16218</v>
      </c>
      <c r="M1811" s="5" t="s">
        <v>13350</v>
      </c>
      <c r="N1811" s="5" t="s">
        <v>52</v>
      </c>
      <c r="O1811" s="5">
        <v>10.0</v>
      </c>
      <c r="P1811" s="5" t="s">
        <v>16282</v>
      </c>
      <c r="Q1811" s="5" t="s">
        <v>16283</v>
      </c>
      <c r="R1811" s="5">
        <v>92.0</v>
      </c>
      <c r="S1811" s="5" t="s">
        <v>374</v>
      </c>
      <c r="T1811" s="5">
        <v>195.0</v>
      </c>
      <c r="U1811" s="5" t="s">
        <v>93</v>
      </c>
      <c r="V1811" s="5" t="s">
        <v>16284</v>
      </c>
      <c r="W1811" s="5" t="s">
        <v>52</v>
      </c>
      <c r="X1811" s="5" t="s">
        <v>52</v>
      </c>
      <c r="Y1811" s="5" t="s">
        <v>16285</v>
      </c>
      <c r="Z1811" s="5" t="s">
        <v>16286</v>
      </c>
      <c r="AA1811" s="5" t="s">
        <v>200</v>
      </c>
      <c r="AB1811" s="5" t="s">
        <v>52</v>
      </c>
      <c r="AC1811" s="5" t="s">
        <v>11980</v>
      </c>
      <c r="AD1811" s="5" t="s">
        <v>11981</v>
      </c>
      <c r="AE1811" s="5" t="s">
        <v>218</v>
      </c>
      <c r="AF1811" s="5" t="s">
        <v>52</v>
      </c>
      <c r="AG1811" s="5" t="s">
        <v>11982</v>
      </c>
      <c r="AH1811" s="5" t="s">
        <v>11983</v>
      </c>
      <c r="AI1811" s="5" t="s">
        <v>16222</v>
      </c>
      <c r="AJ1811" s="5" t="s">
        <v>16223</v>
      </c>
      <c r="AK1811" s="5" t="s">
        <v>300</v>
      </c>
    </row>
    <row r="1812" ht="15.75" customHeight="1">
      <c r="A1812" s="5" t="s">
        <v>16287</v>
      </c>
      <c r="B1812" s="5" t="s">
        <v>9184</v>
      </c>
      <c r="C1812" s="5" t="s">
        <v>14177</v>
      </c>
      <c r="D1812" s="6">
        <v>43144.0</v>
      </c>
      <c r="E1812" s="5">
        <v>248996.0</v>
      </c>
      <c r="F1812" s="5">
        <v>113180.0</v>
      </c>
      <c r="G1812" s="5" t="s">
        <v>327</v>
      </c>
      <c r="H1812" s="5" t="s">
        <v>459</v>
      </c>
      <c r="I1812" s="5" t="s">
        <v>7675</v>
      </c>
      <c r="J1812" s="5" t="s">
        <v>191</v>
      </c>
      <c r="K1812" s="5" t="s">
        <v>1824</v>
      </c>
      <c r="L1812" s="5" t="s">
        <v>16212</v>
      </c>
      <c r="M1812" s="5" t="s">
        <v>14180</v>
      </c>
      <c r="N1812" s="5" t="s">
        <v>52</v>
      </c>
      <c r="O1812" s="5">
        <v>5.0</v>
      </c>
      <c r="P1812" s="5" t="s">
        <v>16288</v>
      </c>
      <c r="Q1812" s="5" t="s">
        <v>508</v>
      </c>
      <c r="R1812" s="5">
        <v>51.0</v>
      </c>
      <c r="S1812" s="5" t="s">
        <v>374</v>
      </c>
      <c r="T1812" s="5">
        <v>97.0</v>
      </c>
      <c r="U1812" s="5" t="s">
        <v>93</v>
      </c>
      <c r="V1812" s="5" t="s">
        <v>16289</v>
      </c>
      <c r="W1812" s="5" t="s">
        <v>52</v>
      </c>
      <c r="X1812" s="5" t="s">
        <v>52</v>
      </c>
      <c r="Y1812" s="5" t="s">
        <v>16285</v>
      </c>
      <c r="Z1812" s="5" t="s">
        <v>16290</v>
      </c>
      <c r="AA1812" s="5" t="s">
        <v>200</v>
      </c>
      <c r="AB1812" s="5" t="s">
        <v>52</v>
      </c>
      <c r="AC1812" s="5" t="s">
        <v>11980</v>
      </c>
      <c r="AD1812" s="5" t="s">
        <v>11981</v>
      </c>
      <c r="AE1812" s="5" t="s">
        <v>218</v>
      </c>
      <c r="AF1812" s="5" t="s">
        <v>52</v>
      </c>
      <c r="AG1812" s="5" t="s">
        <v>11982</v>
      </c>
      <c r="AH1812" s="5" t="s">
        <v>11983</v>
      </c>
      <c r="AI1812" s="5" t="s">
        <v>9184</v>
      </c>
      <c r="AJ1812" s="5" t="s">
        <v>16212</v>
      </c>
      <c r="AK1812" s="5" t="s">
        <v>300</v>
      </c>
    </row>
    <row r="1813" ht="15.75" customHeight="1">
      <c r="A1813" s="5" t="s">
        <v>16291</v>
      </c>
      <c r="B1813" s="5" t="s">
        <v>9184</v>
      </c>
      <c r="C1813" s="5" t="s">
        <v>10879</v>
      </c>
      <c r="D1813" s="6">
        <v>43144.0</v>
      </c>
      <c r="E1813" s="5">
        <v>517462.0</v>
      </c>
      <c r="F1813" s="5">
        <v>235210.0</v>
      </c>
      <c r="G1813" s="5" t="s">
        <v>327</v>
      </c>
      <c r="H1813" s="5" t="s">
        <v>459</v>
      </c>
      <c r="I1813" s="5" t="s">
        <v>7675</v>
      </c>
      <c r="J1813" s="5" t="s">
        <v>191</v>
      </c>
      <c r="K1813" s="5" t="s">
        <v>1253</v>
      </c>
      <c r="L1813" s="5" t="s">
        <v>16212</v>
      </c>
      <c r="M1813" s="5" t="s">
        <v>10881</v>
      </c>
      <c r="N1813" s="5" t="s">
        <v>52</v>
      </c>
      <c r="O1813" s="5">
        <v>10.0</v>
      </c>
      <c r="P1813" s="5" t="s">
        <v>16292</v>
      </c>
      <c r="Q1813" s="5" t="s">
        <v>16293</v>
      </c>
      <c r="R1813" s="5">
        <v>99.0</v>
      </c>
      <c r="S1813" s="5" t="s">
        <v>374</v>
      </c>
      <c r="T1813" s="5">
        <v>199.0</v>
      </c>
      <c r="U1813" s="5" t="s">
        <v>93</v>
      </c>
      <c r="V1813" s="5" t="s">
        <v>16294</v>
      </c>
      <c r="W1813" s="5" t="s">
        <v>52</v>
      </c>
      <c r="X1813" s="5" t="s">
        <v>52</v>
      </c>
      <c r="Y1813" s="5" t="s">
        <v>16285</v>
      </c>
      <c r="Z1813" s="5" t="s">
        <v>16295</v>
      </c>
      <c r="AA1813" s="5" t="s">
        <v>200</v>
      </c>
      <c r="AB1813" s="5" t="s">
        <v>52</v>
      </c>
      <c r="AC1813" s="5" t="s">
        <v>11980</v>
      </c>
      <c r="AD1813" s="5" t="s">
        <v>11981</v>
      </c>
      <c r="AE1813" s="5" t="s">
        <v>218</v>
      </c>
      <c r="AF1813" s="5" t="s">
        <v>52</v>
      </c>
      <c r="AG1813" s="5" t="s">
        <v>11982</v>
      </c>
      <c r="AH1813" s="5" t="s">
        <v>11983</v>
      </c>
      <c r="AI1813" s="5" t="s">
        <v>9184</v>
      </c>
      <c r="AJ1813" s="5" t="s">
        <v>16212</v>
      </c>
      <c r="AK1813" s="5" t="s">
        <v>300</v>
      </c>
    </row>
    <row r="1814" ht="15.75" customHeight="1">
      <c r="A1814" s="5" t="s">
        <v>16296</v>
      </c>
      <c r="B1814" s="5" t="s">
        <v>16217</v>
      </c>
      <c r="C1814" s="5" t="s">
        <v>13348</v>
      </c>
      <c r="D1814" s="6">
        <v>43144.0</v>
      </c>
      <c r="E1814" s="5">
        <v>558140.0</v>
      </c>
      <c r="F1814" s="5">
        <v>253700.0</v>
      </c>
      <c r="G1814" s="5" t="s">
        <v>327</v>
      </c>
      <c r="H1814" s="5" t="s">
        <v>459</v>
      </c>
      <c r="I1814" s="5" t="s">
        <v>7675</v>
      </c>
      <c r="J1814" s="5" t="s">
        <v>191</v>
      </c>
      <c r="K1814" s="5" t="s">
        <v>7212</v>
      </c>
      <c r="L1814" s="5" t="s">
        <v>16218</v>
      </c>
      <c r="M1814" s="5" t="s">
        <v>13350</v>
      </c>
      <c r="N1814" s="5" t="s">
        <v>52</v>
      </c>
      <c r="O1814" s="5">
        <v>10.0</v>
      </c>
      <c r="P1814" s="5" t="s">
        <v>16297</v>
      </c>
      <c r="Q1814" s="5" t="s">
        <v>3993</v>
      </c>
      <c r="R1814" s="5">
        <v>106.0</v>
      </c>
      <c r="S1814" s="5" t="s">
        <v>374</v>
      </c>
      <c r="T1814" s="5">
        <v>198.0</v>
      </c>
      <c r="U1814" s="5" t="s">
        <v>93</v>
      </c>
      <c r="V1814" s="5" t="s">
        <v>16298</v>
      </c>
      <c r="W1814" s="5" t="s">
        <v>52</v>
      </c>
      <c r="X1814" s="5" t="s">
        <v>52</v>
      </c>
      <c r="Y1814" s="5" t="s">
        <v>16285</v>
      </c>
      <c r="Z1814" s="5" t="s">
        <v>16299</v>
      </c>
      <c r="AA1814" s="5" t="s">
        <v>200</v>
      </c>
      <c r="AB1814" s="5" t="s">
        <v>52</v>
      </c>
      <c r="AC1814" s="5" t="s">
        <v>11980</v>
      </c>
      <c r="AD1814" s="5" t="s">
        <v>11981</v>
      </c>
      <c r="AE1814" s="5" t="s">
        <v>218</v>
      </c>
      <c r="AF1814" s="5" t="s">
        <v>52</v>
      </c>
      <c r="AG1814" s="5" t="s">
        <v>11982</v>
      </c>
      <c r="AH1814" s="5" t="s">
        <v>11983</v>
      </c>
      <c r="AI1814" s="5" t="s">
        <v>16222</v>
      </c>
      <c r="AJ1814" s="5" t="s">
        <v>16223</v>
      </c>
      <c r="AK1814" s="5" t="s">
        <v>300</v>
      </c>
    </row>
    <row r="1815" ht="15.75" customHeight="1">
      <c r="A1815" s="5" t="s">
        <v>16300</v>
      </c>
      <c r="B1815" s="5" t="s">
        <v>16142</v>
      </c>
      <c r="C1815" s="5" t="s">
        <v>13357</v>
      </c>
      <c r="D1815" s="6">
        <v>43144.0</v>
      </c>
      <c r="E1815" s="5">
        <v>768086.0</v>
      </c>
      <c r="F1815" s="5">
        <v>349130.0</v>
      </c>
      <c r="G1815" s="5" t="s">
        <v>327</v>
      </c>
      <c r="H1815" s="5" t="s">
        <v>459</v>
      </c>
      <c r="I1815" s="5" t="s">
        <v>7675</v>
      </c>
      <c r="J1815" s="5" t="s">
        <v>191</v>
      </c>
      <c r="K1815" s="5" t="s">
        <v>6031</v>
      </c>
      <c r="L1815" s="5" t="s">
        <v>16301</v>
      </c>
      <c r="M1815" s="5" t="s">
        <v>13358</v>
      </c>
      <c r="N1815" s="5" t="s">
        <v>52</v>
      </c>
      <c r="O1815" s="5">
        <v>15.0</v>
      </c>
      <c r="P1815" s="5" t="s">
        <v>16302</v>
      </c>
      <c r="Q1815" s="5" t="s">
        <v>16303</v>
      </c>
      <c r="R1815" s="5">
        <v>145.0</v>
      </c>
      <c r="S1815" s="5" t="s">
        <v>374</v>
      </c>
      <c r="T1815" s="5">
        <v>296.0</v>
      </c>
      <c r="U1815" s="5" t="s">
        <v>93</v>
      </c>
      <c r="V1815" s="5" t="s">
        <v>16304</v>
      </c>
      <c r="W1815" s="5" t="s">
        <v>52</v>
      </c>
      <c r="X1815" s="5" t="s">
        <v>52</v>
      </c>
      <c r="Y1815" s="5" t="s">
        <v>16285</v>
      </c>
      <c r="Z1815" s="5" t="s">
        <v>16305</v>
      </c>
      <c r="AA1815" s="5" t="s">
        <v>200</v>
      </c>
      <c r="AB1815" s="5" t="s">
        <v>52</v>
      </c>
      <c r="AC1815" s="5" t="s">
        <v>11980</v>
      </c>
      <c r="AD1815" s="5" t="s">
        <v>11981</v>
      </c>
      <c r="AE1815" s="5" t="s">
        <v>218</v>
      </c>
      <c r="AF1815" s="5" t="s">
        <v>52</v>
      </c>
      <c r="AG1815" s="5" t="s">
        <v>11982</v>
      </c>
      <c r="AH1815" s="5" t="s">
        <v>11983</v>
      </c>
      <c r="AI1815" s="5" t="s">
        <v>13354</v>
      </c>
      <c r="AJ1815" s="5" t="s">
        <v>13355</v>
      </c>
      <c r="AK1815" s="5" t="s">
        <v>300</v>
      </c>
    </row>
    <row r="1816" ht="15.75" customHeight="1">
      <c r="A1816" s="5" t="s">
        <v>16306</v>
      </c>
      <c r="B1816" s="5" t="s">
        <v>16307</v>
      </c>
      <c r="C1816" s="5" t="s">
        <v>16308</v>
      </c>
      <c r="D1816" s="6">
        <v>43139.0</v>
      </c>
      <c r="E1816" s="5">
        <v>14186.0</v>
      </c>
      <c r="F1816" s="5">
        <v>6448.0</v>
      </c>
      <c r="G1816" s="5" t="s">
        <v>479</v>
      </c>
      <c r="H1816" s="5" t="s">
        <v>45</v>
      </c>
      <c r="I1816" s="5" t="s">
        <v>4837</v>
      </c>
      <c r="J1816" s="5" t="s">
        <v>274</v>
      </c>
      <c r="K1816" s="5" t="s">
        <v>7717</v>
      </c>
      <c r="L1816" s="5" t="s">
        <v>16309</v>
      </c>
      <c r="M1816" s="5" t="s">
        <v>16310</v>
      </c>
      <c r="N1816" s="5">
        <v>10880.0</v>
      </c>
      <c r="O1816" s="5">
        <v>1.0</v>
      </c>
      <c r="P1816" s="5" t="s">
        <v>16311</v>
      </c>
      <c r="Q1816" s="5" t="s">
        <v>91</v>
      </c>
      <c r="R1816" s="5">
        <v>263.0</v>
      </c>
      <c r="S1816" s="5" t="s">
        <v>69</v>
      </c>
      <c r="T1816" s="5">
        <v>71.0</v>
      </c>
      <c r="U1816" s="5" t="s">
        <v>93</v>
      </c>
      <c r="V1816" s="5" t="s">
        <v>16312</v>
      </c>
      <c r="W1816" s="5" t="s">
        <v>52</v>
      </c>
      <c r="X1816" s="5" t="s">
        <v>52</v>
      </c>
      <c r="Y1816" s="5" t="s">
        <v>16313</v>
      </c>
      <c r="Z1816" s="5" t="s">
        <v>16314</v>
      </c>
      <c r="AA1816" s="5" t="s">
        <v>59</v>
      </c>
      <c r="AB1816" s="5" t="s">
        <v>52</v>
      </c>
      <c r="AC1816" s="5" t="s">
        <v>565</v>
      </c>
      <c r="AD1816" s="5" t="s">
        <v>566</v>
      </c>
      <c r="AE1816" s="5" t="s">
        <v>567</v>
      </c>
      <c r="AF1816" s="5" t="s">
        <v>52</v>
      </c>
      <c r="AG1816" s="5" t="s">
        <v>52</v>
      </c>
      <c r="AH1816" s="5" t="s">
        <v>568</v>
      </c>
      <c r="AI1816" s="5" t="s">
        <v>16307</v>
      </c>
      <c r="AJ1816" s="5" t="s">
        <v>16309</v>
      </c>
      <c r="AK1816" s="5" t="s">
        <v>14809</v>
      </c>
    </row>
    <row r="1817" ht="15.75" customHeight="1">
      <c r="A1817" s="5" t="s">
        <v>16315</v>
      </c>
      <c r="B1817" s="5" t="s">
        <v>15969</v>
      </c>
      <c r="C1817" s="5" t="s">
        <v>16316</v>
      </c>
      <c r="D1817" s="6">
        <v>43138.0</v>
      </c>
      <c r="E1817" s="5">
        <v>33554.0</v>
      </c>
      <c r="F1817" s="5">
        <v>15252.0</v>
      </c>
      <c r="G1817" s="5" t="s">
        <v>963</v>
      </c>
      <c r="H1817" s="5" t="s">
        <v>189</v>
      </c>
      <c r="I1817" s="5" t="s">
        <v>15876</v>
      </c>
      <c r="J1817" s="5" t="s">
        <v>965</v>
      </c>
      <c r="K1817" s="5" t="s">
        <v>391</v>
      </c>
      <c r="L1817" s="5" t="s">
        <v>16317</v>
      </c>
      <c r="M1817" s="5" t="s">
        <v>16318</v>
      </c>
      <c r="N1817" s="5">
        <v>90501.0</v>
      </c>
      <c r="O1817" s="5">
        <v>1.0</v>
      </c>
      <c r="P1817" s="5" t="s">
        <v>16319</v>
      </c>
      <c r="Q1817" s="5" t="s">
        <v>279</v>
      </c>
      <c r="R1817" s="5">
        <v>904.0</v>
      </c>
      <c r="S1817" s="5" t="s">
        <v>69</v>
      </c>
      <c r="T1817" s="5">
        <v>25.0</v>
      </c>
      <c r="U1817" s="5" t="s">
        <v>70</v>
      </c>
      <c r="V1817" s="5" t="s">
        <v>16320</v>
      </c>
      <c r="W1817" s="5" t="s">
        <v>71</v>
      </c>
      <c r="X1817" s="5" t="s">
        <v>52</v>
      </c>
      <c r="Y1817" s="5" t="s">
        <v>16321</v>
      </c>
      <c r="Z1817" s="5" t="s">
        <v>16322</v>
      </c>
      <c r="AA1817" s="5" t="s">
        <v>260</v>
      </c>
      <c r="AB1817" s="5" t="s">
        <v>52</v>
      </c>
      <c r="AC1817" s="5" t="s">
        <v>72</v>
      </c>
      <c r="AD1817" s="5" t="s">
        <v>73</v>
      </c>
      <c r="AE1817" s="5" t="s">
        <v>74</v>
      </c>
      <c r="AF1817" s="5" t="s">
        <v>75</v>
      </c>
      <c r="AG1817" s="5" t="s">
        <v>76</v>
      </c>
      <c r="AH1817" s="5" t="s">
        <v>77</v>
      </c>
      <c r="AI1817" s="5" t="s">
        <v>15969</v>
      </c>
      <c r="AJ1817" s="5" t="s">
        <v>16323</v>
      </c>
      <c r="AK1817" s="5" t="s">
        <v>16324</v>
      </c>
    </row>
    <row r="1818" ht="15.75" customHeight="1">
      <c r="A1818" s="5" t="s">
        <v>16325</v>
      </c>
      <c r="B1818" s="5" t="s">
        <v>16326</v>
      </c>
      <c r="C1818" s="5" t="s">
        <v>16327</v>
      </c>
      <c r="D1818" s="6">
        <v>43136.0</v>
      </c>
      <c r="E1818" s="5">
        <v>4290.0</v>
      </c>
      <c r="F1818" s="5">
        <v>1950.0</v>
      </c>
      <c r="G1818" s="5" t="s">
        <v>900</v>
      </c>
      <c r="H1818" s="5" t="s">
        <v>45</v>
      </c>
      <c r="I1818" s="5" t="s">
        <v>16328</v>
      </c>
      <c r="J1818" s="5" t="s">
        <v>872</v>
      </c>
      <c r="K1818" s="5" t="s">
        <v>16329</v>
      </c>
      <c r="L1818" s="5" t="s">
        <v>16330</v>
      </c>
      <c r="M1818" s="5" t="s">
        <v>16331</v>
      </c>
      <c r="N1818" s="5">
        <v>6831.0</v>
      </c>
      <c r="O1818" s="5">
        <v>1.0</v>
      </c>
      <c r="P1818" s="5" t="s">
        <v>16332</v>
      </c>
      <c r="Q1818" s="5" t="s">
        <v>4202</v>
      </c>
      <c r="R1818" s="5">
        <v>168.0</v>
      </c>
      <c r="S1818" s="5" t="s">
        <v>115</v>
      </c>
      <c r="T1818" s="5">
        <v>0.0</v>
      </c>
      <c r="U1818" s="5" t="s">
        <v>70</v>
      </c>
      <c r="V1818" s="5" t="s">
        <v>16333</v>
      </c>
      <c r="W1818" s="5" t="s">
        <v>52</v>
      </c>
      <c r="X1818" s="5" t="s">
        <v>52</v>
      </c>
      <c r="Y1818" s="5" t="s">
        <v>16334</v>
      </c>
      <c r="Z1818" s="5" t="s">
        <v>16335</v>
      </c>
      <c r="AA1818" s="5" t="s">
        <v>162</v>
      </c>
      <c r="AB1818" s="5" t="s">
        <v>52</v>
      </c>
      <c r="AC1818" s="5" t="s">
        <v>5289</v>
      </c>
      <c r="AD1818" s="5" t="s">
        <v>5290</v>
      </c>
      <c r="AE1818" s="5" t="s">
        <v>5291</v>
      </c>
      <c r="AF1818" s="5" t="s">
        <v>52</v>
      </c>
      <c r="AG1818" s="5" t="s">
        <v>52</v>
      </c>
      <c r="AH1818" s="5" t="s">
        <v>52</v>
      </c>
      <c r="AI1818" s="5" t="s">
        <v>16336</v>
      </c>
      <c r="AJ1818" s="5" t="s">
        <v>16337</v>
      </c>
      <c r="AK1818" s="5" t="s">
        <v>16338</v>
      </c>
    </row>
    <row r="1819" ht="15.75" customHeight="1">
      <c r="A1819" s="5" t="s">
        <v>16339</v>
      </c>
      <c r="B1819" s="5" t="s">
        <v>16340</v>
      </c>
      <c r="C1819" s="5" t="s">
        <v>16341</v>
      </c>
      <c r="D1819" s="6">
        <v>43133.0</v>
      </c>
      <c r="E1819" s="5">
        <v>83831.0</v>
      </c>
      <c r="F1819" s="5">
        <v>38105.0</v>
      </c>
      <c r="G1819" s="5" t="s">
        <v>706</v>
      </c>
      <c r="H1819" s="5" t="s">
        <v>149</v>
      </c>
      <c r="I1819" s="5" t="s">
        <v>16342</v>
      </c>
      <c r="J1819" s="5" t="s">
        <v>274</v>
      </c>
      <c r="K1819" s="5" t="s">
        <v>1461</v>
      </c>
      <c r="L1819" s="5" t="s">
        <v>16343</v>
      </c>
      <c r="M1819" s="5" t="s">
        <v>16344</v>
      </c>
      <c r="N1819" s="5" t="s">
        <v>52</v>
      </c>
      <c r="O1819" s="5">
        <v>3.0</v>
      </c>
      <c r="P1819" s="5" t="s">
        <v>16345</v>
      </c>
      <c r="Q1819" s="5" t="s">
        <v>2229</v>
      </c>
      <c r="R1819" s="5">
        <v>3587.0</v>
      </c>
      <c r="S1819" s="5" t="s">
        <v>69</v>
      </c>
      <c r="T1819" s="5">
        <v>6492.0</v>
      </c>
      <c r="U1819" s="5" t="s">
        <v>158</v>
      </c>
      <c r="V1819" s="5" t="s">
        <v>16346</v>
      </c>
      <c r="W1819" s="5" t="s">
        <v>71</v>
      </c>
      <c r="X1819" s="5" t="s">
        <v>52</v>
      </c>
      <c r="Y1819" s="5" t="s">
        <v>298</v>
      </c>
      <c r="Z1819" s="5" t="s">
        <v>16347</v>
      </c>
      <c r="AA1819" s="5" t="s">
        <v>235</v>
      </c>
      <c r="AB1819" s="5" t="s">
        <v>52</v>
      </c>
      <c r="AC1819" s="5" t="s">
        <v>163</v>
      </c>
      <c r="AD1819" s="5" t="s">
        <v>164</v>
      </c>
      <c r="AE1819" s="5" t="s">
        <v>165</v>
      </c>
      <c r="AF1819" s="5" t="s">
        <v>52</v>
      </c>
      <c r="AG1819" s="5" t="s">
        <v>52</v>
      </c>
      <c r="AH1819" s="5" t="s">
        <v>52</v>
      </c>
      <c r="AI1819" s="5" t="s">
        <v>16340</v>
      </c>
      <c r="AJ1819" s="5" t="s">
        <v>16343</v>
      </c>
      <c r="AK1819" s="5" t="s">
        <v>16348</v>
      </c>
    </row>
    <row r="1820" ht="15.75" customHeight="1">
      <c r="A1820" s="5" t="s">
        <v>16349</v>
      </c>
      <c r="B1820" s="5" t="s">
        <v>9479</v>
      </c>
      <c r="C1820" s="5" t="s">
        <v>12750</v>
      </c>
      <c r="D1820" s="6">
        <v>43129.0</v>
      </c>
      <c r="E1820" s="5">
        <v>1071.0</v>
      </c>
      <c r="F1820" s="5">
        <v>487.0</v>
      </c>
      <c r="G1820" s="5" t="s">
        <v>479</v>
      </c>
      <c r="H1820" s="5" t="s">
        <v>272</v>
      </c>
      <c r="I1820" s="5" t="s">
        <v>5152</v>
      </c>
      <c r="J1820" s="5" t="s">
        <v>274</v>
      </c>
      <c r="K1820" s="5" t="s">
        <v>15578</v>
      </c>
      <c r="L1820" s="5" t="s">
        <v>13844</v>
      </c>
      <c r="M1820" s="5" t="s">
        <v>12752</v>
      </c>
      <c r="N1820" s="5">
        <v>32226.0</v>
      </c>
      <c r="O1820" s="5">
        <v>1.0</v>
      </c>
      <c r="P1820" s="5" t="s">
        <v>16350</v>
      </c>
      <c r="Q1820" s="5">
        <v>2210.0</v>
      </c>
      <c r="R1820" s="5">
        <v>46.0</v>
      </c>
      <c r="S1820" s="5" t="s">
        <v>69</v>
      </c>
      <c r="T1820" s="5">
        <v>0.0</v>
      </c>
      <c r="U1820" s="5" t="s">
        <v>52</v>
      </c>
      <c r="V1820" s="5" t="s">
        <v>16351</v>
      </c>
      <c r="W1820" s="5" t="s">
        <v>55</v>
      </c>
      <c r="X1820" s="5" t="s">
        <v>16352</v>
      </c>
      <c r="Y1820" s="5" t="s">
        <v>16353</v>
      </c>
      <c r="Z1820" s="5" t="s">
        <v>16354</v>
      </c>
      <c r="AA1820" s="5" t="s">
        <v>604</v>
      </c>
      <c r="AB1820" s="5" t="s">
        <v>52</v>
      </c>
      <c r="AC1820" s="5" t="s">
        <v>3225</v>
      </c>
      <c r="AD1820" s="5" t="s">
        <v>3226</v>
      </c>
      <c r="AE1820" s="5" t="s">
        <v>3227</v>
      </c>
      <c r="AF1820" s="5" t="s">
        <v>52</v>
      </c>
      <c r="AG1820" s="5" t="s">
        <v>52</v>
      </c>
      <c r="AH1820" s="5" t="s">
        <v>3228</v>
      </c>
      <c r="AI1820" s="5" t="s">
        <v>102</v>
      </c>
      <c r="AJ1820" s="5" t="s">
        <v>102</v>
      </c>
      <c r="AK1820" s="5" t="s">
        <v>404</v>
      </c>
    </row>
    <row r="1821" ht="15.75" customHeight="1">
      <c r="A1821" s="5" t="s">
        <v>16355</v>
      </c>
      <c r="B1821" s="5" t="s">
        <v>16356</v>
      </c>
      <c r="C1821" s="5" t="s">
        <v>15771</v>
      </c>
      <c r="D1821" s="6">
        <v>43129.0</v>
      </c>
      <c r="E1821" s="5">
        <v>28246.0</v>
      </c>
      <c r="F1821" s="5">
        <v>12839.0</v>
      </c>
      <c r="G1821" s="5" t="s">
        <v>719</v>
      </c>
      <c r="H1821" s="5" t="s">
        <v>171</v>
      </c>
      <c r="I1821" s="5" t="s">
        <v>16357</v>
      </c>
      <c r="J1821" s="5" t="s">
        <v>274</v>
      </c>
      <c r="K1821" s="5" t="s">
        <v>16358</v>
      </c>
      <c r="L1821" s="5" t="s">
        <v>16359</v>
      </c>
      <c r="M1821" s="5" t="s">
        <v>16360</v>
      </c>
      <c r="N1821" s="5">
        <v>18914.0</v>
      </c>
      <c r="O1821" s="5">
        <v>1.0</v>
      </c>
      <c r="P1821" s="5" t="s">
        <v>16361</v>
      </c>
      <c r="Q1821" s="5" t="s">
        <v>52</v>
      </c>
      <c r="R1821" s="5">
        <v>1027.0</v>
      </c>
      <c r="S1821" s="5" t="s">
        <v>115</v>
      </c>
      <c r="T1821" s="5">
        <v>0.0</v>
      </c>
      <c r="U1821" s="5" t="s">
        <v>70</v>
      </c>
      <c r="V1821" s="5" t="s">
        <v>16362</v>
      </c>
      <c r="W1821" s="5" t="s">
        <v>71</v>
      </c>
      <c r="X1821" s="5" t="s">
        <v>52</v>
      </c>
      <c r="Y1821" s="5" t="s">
        <v>16363</v>
      </c>
      <c r="Z1821" s="5" t="s">
        <v>16364</v>
      </c>
      <c r="AA1821" s="5" t="s">
        <v>59</v>
      </c>
      <c r="AB1821" s="5" t="s">
        <v>283</v>
      </c>
      <c r="AC1821" s="5" t="s">
        <v>398</v>
      </c>
      <c r="AD1821" s="5" t="s">
        <v>399</v>
      </c>
      <c r="AE1821" s="5" t="s">
        <v>400</v>
      </c>
      <c r="AF1821" s="5" t="s">
        <v>401</v>
      </c>
      <c r="AG1821" s="5">
        <v>23502.0</v>
      </c>
      <c r="AH1821" s="5" t="s">
        <v>402</v>
      </c>
      <c r="AI1821" s="5" t="s">
        <v>16356</v>
      </c>
      <c r="AJ1821" s="5" t="s">
        <v>16365</v>
      </c>
      <c r="AK1821" s="5" t="s">
        <v>16366</v>
      </c>
    </row>
    <row r="1822" ht="15.75" customHeight="1">
      <c r="A1822" s="5" t="s">
        <v>16367</v>
      </c>
      <c r="B1822" s="5" t="s">
        <v>16368</v>
      </c>
      <c r="C1822" s="5" t="s">
        <v>16369</v>
      </c>
      <c r="D1822" s="6">
        <v>43128.0</v>
      </c>
      <c r="E1822" s="5">
        <v>17261.0</v>
      </c>
      <c r="F1822" s="5">
        <v>7846.0</v>
      </c>
      <c r="G1822" s="5" t="s">
        <v>706</v>
      </c>
      <c r="H1822" s="5" t="s">
        <v>530</v>
      </c>
      <c r="I1822" s="5" t="s">
        <v>14326</v>
      </c>
      <c r="J1822" s="5" t="s">
        <v>274</v>
      </c>
      <c r="K1822" s="5" t="s">
        <v>16370</v>
      </c>
      <c r="L1822" s="5" t="s">
        <v>16371</v>
      </c>
      <c r="M1822" s="5" t="s">
        <v>16372</v>
      </c>
      <c r="N1822" s="5">
        <v>52761.0</v>
      </c>
      <c r="O1822" s="5">
        <v>1.0</v>
      </c>
      <c r="P1822" s="5" t="s">
        <v>16373</v>
      </c>
      <c r="Q1822" s="5">
        <v>4500.0</v>
      </c>
      <c r="R1822" s="5">
        <v>721.0</v>
      </c>
      <c r="S1822" s="5" t="s">
        <v>69</v>
      </c>
      <c r="T1822" s="5">
        <v>0.0</v>
      </c>
      <c r="U1822" s="5" t="s">
        <v>93</v>
      </c>
      <c r="V1822" s="5" t="s">
        <v>16374</v>
      </c>
      <c r="W1822" s="5" t="s">
        <v>55</v>
      </c>
      <c r="X1822" s="5" t="s">
        <v>16375</v>
      </c>
      <c r="Y1822" s="5" t="s">
        <v>16376</v>
      </c>
      <c r="Z1822" s="5" t="s">
        <v>16377</v>
      </c>
      <c r="AA1822" s="5" t="s">
        <v>162</v>
      </c>
      <c r="AB1822" s="5" t="s">
        <v>52</v>
      </c>
      <c r="AC1822" s="5" t="s">
        <v>3141</v>
      </c>
      <c r="AD1822" s="5" t="s">
        <v>3142</v>
      </c>
      <c r="AE1822" s="5" t="s">
        <v>162</v>
      </c>
      <c r="AF1822" s="5" t="s">
        <v>52</v>
      </c>
      <c r="AG1822" s="5" t="s">
        <v>52</v>
      </c>
      <c r="AH1822" s="5" t="s">
        <v>3143</v>
      </c>
      <c r="AI1822" s="5" t="s">
        <v>102</v>
      </c>
      <c r="AJ1822" s="5" t="s">
        <v>102</v>
      </c>
      <c r="AK1822" s="5" t="s">
        <v>715</v>
      </c>
    </row>
    <row r="1823" ht="15.75" customHeight="1">
      <c r="A1823" s="5" t="s">
        <v>16378</v>
      </c>
      <c r="B1823" s="5" t="s">
        <v>16379</v>
      </c>
      <c r="C1823" s="5" t="s">
        <v>16380</v>
      </c>
      <c r="D1823" s="6">
        <v>43127.0</v>
      </c>
      <c r="E1823" s="5">
        <v>305426.0</v>
      </c>
      <c r="F1823" s="5">
        <v>138830.0</v>
      </c>
      <c r="G1823" s="5" t="s">
        <v>327</v>
      </c>
      <c r="H1823" s="5" t="s">
        <v>459</v>
      </c>
      <c r="I1823" s="5" t="s">
        <v>16381</v>
      </c>
      <c r="J1823" s="5" t="s">
        <v>191</v>
      </c>
      <c r="K1823" s="5" t="s">
        <v>3658</v>
      </c>
      <c r="L1823" s="5" t="s">
        <v>16382</v>
      </c>
      <c r="M1823" s="5" t="s">
        <v>16383</v>
      </c>
      <c r="N1823" s="5" t="s">
        <v>52</v>
      </c>
      <c r="O1823" s="5">
        <v>6.0</v>
      </c>
      <c r="P1823" s="5" t="s">
        <v>16384</v>
      </c>
      <c r="Q1823" s="5" t="s">
        <v>8967</v>
      </c>
      <c r="R1823" s="5">
        <v>91.0</v>
      </c>
      <c r="S1823" s="5" t="s">
        <v>374</v>
      </c>
      <c r="T1823" s="5">
        <v>119.0</v>
      </c>
      <c r="U1823" s="5" t="s">
        <v>93</v>
      </c>
      <c r="V1823" s="5" t="s">
        <v>16385</v>
      </c>
      <c r="W1823" s="5" t="s">
        <v>52</v>
      </c>
      <c r="X1823" s="5" t="s">
        <v>52</v>
      </c>
      <c r="Y1823" s="5" t="s">
        <v>16386</v>
      </c>
      <c r="Z1823" s="5" t="s">
        <v>16387</v>
      </c>
      <c r="AA1823" s="5" t="s">
        <v>200</v>
      </c>
      <c r="AB1823" s="5" t="s">
        <v>52</v>
      </c>
      <c r="AC1823" s="5" t="s">
        <v>11980</v>
      </c>
      <c r="AD1823" s="5" t="s">
        <v>11981</v>
      </c>
      <c r="AE1823" s="5" t="s">
        <v>218</v>
      </c>
      <c r="AF1823" s="5" t="s">
        <v>52</v>
      </c>
      <c r="AG1823" s="5" t="s">
        <v>11982</v>
      </c>
      <c r="AH1823" s="5" t="s">
        <v>11983</v>
      </c>
      <c r="AI1823" s="5" t="s">
        <v>16379</v>
      </c>
      <c r="AJ1823" s="5" t="s">
        <v>16382</v>
      </c>
      <c r="AK1823" s="5" t="s">
        <v>300</v>
      </c>
    </row>
    <row r="1824" ht="15.75" customHeight="1">
      <c r="A1824" s="5" t="s">
        <v>16388</v>
      </c>
      <c r="B1824" s="5" t="s">
        <v>16142</v>
      </c>
      <c r="C1824" s="5" t="s">
        <v>13357</v>
      </c>
      <c r="D1824" s="6">
        <v>43127.0</v>
      </c>
      <c r="E1824" s="5">
        <v>555896.0</v>
      </c>
      <c r="F1824" s="5">
        <v>252680.0</v>
      </c>
      <c r="G1824" s="5" t="s">
        <v>327</v>
      </c>
      <c r="H1824" s="5" t="s">
        <v>459</v>
      </c>
      <c r="I1824" s="5" t="s">
        <v>16381</v>
      </c>
      <c r="J1824" s="5" t="s">
        <v>191</v>
      </c>
      <c r="K1824" s="5" t="s">
        <v>8897</v>
      </c>
      <c r="L1824" s="5" t="s">
        <v>16389</v>
      </c>
      <c r="M1824" s="5" t="s">
        <v>13358</v>
      </c>
      <c r="N1824" s="5" t="s">
        <v>52</v>
      </c>
      <c r="O1824" s="5">
        <v>11.0</v>
      </c>
      <c r="P1824" s="5" t="s">
        <v>16390</v>
      </c>
      <c r="Q1824" s="5" t="s">
        <v>16391</v>
      </c>
      <c r="R1824" s="5">
        <v>81.0</v>
      </c>
      <c r="S1824" s="5" t="s">
        <v>374</v>
      </c>
      <c r="T1824" s="5">
        <v>213.0</v>
      </c>
      <c r="U1824" s="5" t="s">
        <v>93</v>
      </c>
      <c r="V1824" s="5" t="s">
        <v>16392</v>
      </c>
      <c r="W1824" s="5" t="s">
        <v>52</v>
      </c>
      <c r="X1824" s="5" t="s">
        <v>52</v>
      </c>
      <c r="Y1824" s="5" t="s">
        <v>16386</v>
      </c>
      <c r="Z1824" s="5" t="s">
        <v>16393</v>
      </c>
      <c r="AA1824" s="5" t="s">
        <v>200</v>
      </c>
      <c r="AB1824" s="5" t="s">
        <v>52</v>
      </c>
      <c r="AC1824" s="5" t="s">
        <v>11980</v>
      </c>
      <c r="AD1824" s="5" t="s">
        <v>11981</v>
      </c>
      <c r="AE1824" s="5" t="s">
        <v>218</v>
      </c>
      <c r="AF1824" s="5" t="s">
        <v>52</v>
      </c>
      <c r="AG1824" s="5" t="s">
        <v>11982</v>
      </c>
      <c r="AH1824" s="5" t="s">
        <v>11983</v>
      </c>
      <c r="AI1824" s="5" t="s">
        <v>13354</v>
      </c>
      <c r="AJ1824" s="5" t="s">
        <v>13355</v>
      </c>
      <c r="AK1824" s="5" t="s">
        <v>300</v>
      </c>
    </row>
    <row r="1825" ht="15.75" customHeight="1">
      <c r="A1825" s="5" t="s">
        <v>16394</v>
      </c>
      <c r="B1825" s="5" t="s">
        <v>16395</v>
      </c>
      <c r="C1825" s="5" t="s">
        <v>16380</v>
      </c>
      <c r="D1825" s="6">
        <v>43127.0</v>
      </c>
      <c r="E1825" s="5">
        <v>58036.0</v>
      </c>
      <c r="F1825" s="5">
        <v>26380.0</v>
      </c>
      <c r="G1825" s="5" t="s">
        <v>327</v>
      </c>
      <c r="H1825" s="5" t="s">
        <v>459</v>
      </c>
      <c r="I1825" s="5" t="s">
        <v>16381</v>
      </c>
      <c r="J1825" s="5" t="s">
        <v>191</v>
      </c>
      <c r="K1825" s="5" t="s">
        <v>5562</v>
      </c>
      <c r="L1825" s="5" t="s">
        <v>16396</v>
      </c>
      <c r="M1825" s="5" t="s">
        <v>16383</v>
      </c>
      <c r="N1825" s="5" t="s">
        <v>52</v>
      </c>
      <c r="O1825" s="5">
        <v>1.0</v>
      </c>
      <c r="P1825" s="5" t="s">
        <v>16397</v>
      </c>
      <c r="Q1825" s="5">
        <v>4510.0</v>
      </c>
      <c r="R1825" s="5">
        <v>8.0</v>
      </c>
      <c r="S1825" s="5" t="s">
        <v>374</v>
      </c>
      <c r="T1825" s="5">
        <v>19.0</v>
      </c>
      <c r="U1825" s="5" t="s">
        <v>93</v>
      </c>
      <c r="V1825" s="5" t="s">
        <v>16398</v>
      </c>
      <c r="W1825" s="5" t="s">
        <v>52</v>
      </c>
      <c r="X1825" s="5" t="s">
        <v>52</v>
      </c>
      <c r="Y1825" s="5" t="s">
        <v>16386</v>
      </c>
      <c r="Z1825" s="5" t="s">
        <v>16399</v>
      </c>
      <c r="AA1825" s="5" t="s">
        <v>200</v>
      </c>
      <c r="AB1825" s="5" t="s">
        <v>52</v>
      </c>
      <c r="AC1825" s="5" t="s">
        <v>11980</v>
      </c>
      <c r="AD1825" s="5" t="s">
        <v>11981</v>
      </c>
      <c r="AE1825" s="5" t="s">
        <v>218</v>
      </c>
      <c r="AF1825" s="5" t="s">
        <v>52</v>
      </c>
      <c r="AG1825" s="5" t="s">
        <v>11982</v>
      </c>
      <c r="AH1825" s="5" t="s">
        <v>11983</v>
      </c>
      <c r="AI1825" s="5" t="s">
        <v>16400</v>
      </c>
      <c r="AJ1825" s="5" t="s">
        <v>16401</v>
      </c>
      <c r="AK1825" s="5" t="s">
        <v>300</v>
      </c>
    </row>
    <row r="1826" ht="15.75" customHeight="1">
      <c r="A1826" s="5" t="s">
        <v>16402</v>
      </c>
      <c r="B1826" s="5" t="s">
        <v>16403</v>
      </c>
      <c r="C1826" s="5" t="s">
        <v>13357</v>
      </c>
      <c r="D1826" s="6">
        <v>43127.0</v>
      </c>
      <c r="E1826" s="5">
        <v>496034.0</v>
      </c>
      <c r="F1826" s="5">
        <v>225470.0</v>
      </c>
      <c r="G1826" s="5" t="s">
        <v>327</v>
      </c>
      <c r="H1826" s="5" t="s">
        <v>459</v>
      </c>
      <c r="I1826" s="5" t="s">
        <v>16381</v>
      </c>
      <c r="J1826" s="5" t="s">
        <v>191</v>
      </c>
      <c r="K1826" s="5" t="s">
        <v>8897</v>
      </c>
      <c r="L1826" s="5" t="s">
        <v>16389</v>
      </c>
      <c r="M1826" s="5" t="s">
        <v>13358</v>
      </c>
      <c r="N1826" s="5" t="s">
        <v>52</v>
      </c>
      <c r="O1826" s="5">
        <v>10.0</v>
      </c>
      <c r="P1826" s="5" t="s">
        <v>16404</v>
      </c>
      <c r="Q1826" s="5" t="s">
        <v>3993</v>
      </c>
      <c r="R1826" s="5">
        <v>89.0</v>
      </c>
      <c r="S1826" s="5" t="s">
        <v>374</v>
      </c>
      <c r="T1826" s="5">
        <v>192.0</v>
      </c>
      <c r="U1826" s="5" t="s">
        <v>93</v>
      </c>
      <c r="V1826" s="5" t="s">
        <v>16405</v>
      </c>
      <c r="W1826" s="5" t="s">
        <v>52</v>
      </c>
      <c r="X1826" s="5" t="s">
        <v>52</v>
      </c>
      <c r="Y1826" s="5" t="s">
        <v>16386</v>
      </c>
      <c r="Z1826" s="5" t="s">
        <v>16406</v>
      </c>
      <c r="AA1826" s="5" t="s">
        <v>200</v>
      </c>
      <c r="AB1826" s="5" t="s">
        <v>52</v>
      </c>
      <c r="AC1826" s="5" t="s">
        <v>11980</v>
      </c>
      <c r="AD1826" s="5" t="s">
        <v>11981</v>
      </c>
      <c r="AE1826" s="5" t="s">
        <v>218</v>
      </c>
      <c r="AF1826" s="5" t="s">
        <v>52</v>
      </c>
      <c r="AG1826" s="5" t="s">
        <v>11982</v>
      </c>
      <c r="AH1826" s="5" t="s">
        <v>11983</v>
      </c>
      <c r="AI1826" s="5" t="s">
        <v>16197</v>
      </c>
      <c r="AJ1826" s="5" t="s">
        <v>16199</v>
      </c>
      <c r="AK1826" s="5" t="s">
        <v>300</v>
      </c>
    </row>
    <row r="1827" ht="15.75" customHeight="1">
      <c r="A1827" s="5" t="s">
        <v>16407</v>
      </c>
      <c r="B1827" s="5" t="s">
        <v>4346</v>
      </c>
      <c r="C1827" s="5" t="s">
        <v>2414</v>
      </c>
      <c r="D1827" s="6">
        <v>43125.0</v>
      </c>
      <c r="E1827" s="5">
        <v>9708.0</v>
      </c>
      <c r="F1827" s="5">
        <v>4413.0</v>
      </c>
      <c r="G1827" s="5" t="s">
        <v>130</v>
      </c>
      <c r="H1827" s="5" t="s">
        <v>189</v>
      </c>
      <c r="I1827" s="5" t="s">
        <v>2020</v>
      </c>
      <c r="J1827" s="5" t="s">
        <v>133</v>
      </c>
      <c r="K1827" s="5" t="s">
        <v>16408</v>
      </c>
      <c r="L1827" s="5" t="s">
        <v>15780</v>
      </c>
      <c r="M1827" s="5" t="s">
        <v>16409</v>
      </c>
      <c r="N1827" s="5">
        <v>77338.0</v>
      </c>
      <c r="O1827" s="5">
        <v>1.0</v>
      </c>
      <c r="P1827" s="5" t="s">
        <v>16410</v>
      </c>
      <c r="Q1827" s="5" t="s">
        <v>279</v>
      </c>
      <c r="R1827" s="5">
        <v>155.0</v>
      </c>
      <c r="S1827" s="5" t="s">
        <v>53</v>
      </c>
      <c r="T1827" s="5">
        <v>25.0</v>
      </c>
      <c r="U1827" s="5" t="s">
        <v>70</v>
      </c>
      <c r="V1827" s="5" t="s">
        <v>16411</v>
      </c>
      <c r="W1827" s="5" t="s">
        <v>71</v>
      </c>
      <c r="X1827" s="5" t="s">
        <v>52</v>
      </c>
      <c r="Y1827" s="5">
        <v>1802.0</v>
      </c>
      <c r="Z1827" s="5" t="s">
        <v>16412</v>
      </c>
      <c r="AA1827" s="5" t="s">
        <v>730</v>
      </c>
      <c r="AB1827" s="5" t="s">
        <v>52</v>
      </c>
      <c r="AC1827" s="5" t="s">
        <v>72</v>
      </c>
      <c r="AD1827" s="5" t="s">
        <v>73</v>
      </c>
      <c r="AE1827" s="5" t="s">
        <v>74</v>
      </c>
      <c r="AF1827" s="5" t="s">
        <v>75</v>
      </c>
      <c r="AG1827" s="5" t="s">
        <v>76</v>
      </c>
      <c r="AH1827" s="5" t="s">
        <v>77</v>
      </c>
      <c r="AI1827" s="5" t="s">
        <v>4346</v>
      </c>
      <c r="AJ1827" s="5" t="s">
        <v>15786</v>
      </c>
      <c r="AK1827" s="5" t="s">
        <v>16413</v>
      </c>
    </row>
    <row r="1828" ht="15.75" customHeight="1">
      <c r="A1828" s="5" t="s">
        <v>16414</v>
      </c>
      <c r="B1828" s="5" t="s">
        <v>15828</v>
      </c>
      <c r="C1828" s="5" t="s">
        <v>16251</v>
      </c>
      <c r="D1828" s="6">
        <v>43124.0</v>
      </c>
      <c r="E1828" s="5">
        <v>39481.0</v>
      </c>
      <c r="F1828" s="5">
        <v>17946.0</v>
      </c>
      <c r="G1828" s="5" t="s">
        <v>556</v>
      </c>
      <c r="H1828" s="5" t="s">
        <v>45</v>
      </c>
      <c r="I1828" s="5" t="s">
        <v>8896</v>
      </c>
      <c r="J1828" s="5" t="s">
        <v>558</v>
      </c>
      <c r="K1828" s="5" t="s">
        <v>16415</v>
      </c>
      <c r="L1828" s="5" t="s">
        <v>15832</v>
      </c>
      <c r="M1828" s="5" t="s">
        <v>16416</v>
      </c>
      <c r="N1828" s="5" t="s">
        <v>52</v>
      </c>
      <c r="O1828" s="5">
        <v>1.0</v>
      </c>
      <c r="P1828" s="5" t="s">
        <v>16417</v>
      </c>
      <c r="Q1828" s="5">
        <v>4500.0</v>
      </c>
      <c r="R1828" s="5">
        <v>1211.0</v>
      </c>
      <c r="S1828" s="5" t="s">
        <v>115</v>
      </c>
      <c r="T1828" s="5">
        <v>61.0</v>
      </c>
      <c r="U1828" s="5" t="s">
        <v>93</v>
      </c>
      <c r="V1828" s="5" t="s">
        <v>16418</v>
      </c>
      <c r="W1828" s="5" t="s">
        <v>71</v>
      </c>
      <c r="X1828" s="5" t="s">
        <v>52</v>
      </c>
      <c r="Y1828" s="5" t="s">
        <v>2592</v>
      </c>
      <c r="Z1828" s="5" t="s">
        <v>16419</v>
      </c>
      <c r="AA1828" s="5" t="s">
        <v>200</v>
      </c>
      <c r="AB1828" s="5" t="s">
        <v>52</v>
      </c>
      <c r="AC1828" s="5" t="s">
        <v>15837</v>
      </c>
      <c r="AD1828" s="5" t="s">
        <v>15838</v>
      </c>
      <c r="AE1828" s="5" t="s">
        <v>2166</v>
      </c>
      <c r="AF1828" s="5" t="s">
        <v>52</v>
      </c>
      <c r="AG1828" s="5" t="s">
        <v>52</v>
      </c>
      <c r="AH1828" s="5" t="s">
        <v>15839</v>
      </c>
      <c r="AI1828" s="5" t="s">
        <v>15828</v>
      </c>
      <c r="AJ1828" s="5" t="s">
        <v>15832</v>
      </c>
      <c r="AK1828" s="5" t="s">
        <v>16190</v>
      </c>
    </row>
    <row r="1829" ht="15.75" customHeight="1">
      <c r="A1829" s="5" t="s">
        <v>16420</v>
      </c>
      <c r="B1829" s="5" t="s">
        <v>4346</v>
      </c>
      <c r="C1829" s="5" t="s">
        <v>16421</v>
      </c>
      <c r="D1829" s="6">
        <v>43122.0</v>
      </c>
      <c r="E1829" s="5">
        <v>41272.0</v>
      </c>
      <c r="F1829" s="5">
        <v>18760.0</v>
      </c>
      <c r="G1829" s="5" t="s">
        <v>16422</v>
      </c>
      <c r="H1829" s="5" t="s">
        <v>131</v>
      </c>
      <c r="I1829" s="5" t="s">
        <v>3530</v>
      </c>
      <c r="J1829" s="5" t="s">
        <v>86</v>
      </c>
      <c r="K1829" s="5" t="s">
        <v>16423</v>
      </c>
      <c r="L1829" s="5" t="s">
        <v>16424</v>
      </c>
      <c r="M1829" s="5" t="s">
        <v>16425</v>
      </c>
      <c r="N1829" s="5">
        <v>21061.0</v>
      </c>
      <c r="O1829" s="5">
        <v>1.0</v>
      </c>
      <c r="P1829" s="5" t="s">
        <v>16426</v>
      </c>
      <c r="Q1829" s="5">
        <v>4510.0</v>
      </c>
      <c r="R1829" s="5">
        <v>1629.0</v>
      </c>
      <c r="S1829" s="5" t="s">
        <v>115</v>
      </c>
      <c r="T1829" s="5">
        <v>0.0</v>
      </c>
      <c r="U1829" s="5" t="s">
        <v>52</v>
      </c>
      <c r="V1829" s="5" t="s">
        <v>16427</v>
      </c>
      <c r="W1829" s="5" t="s">
        <v>71</v>
      </c>
      <c r="X1829" s="5" t="s">
        <v>52</v>
      </c>
      <c r="Y1829" s="5" t="s">
        <v>16428</v>
      </c>
      <c r="Z1829" s="5">
        <v>7818562.0</v>
      </c>
      <c r="AA1829" s="5" t="s">
        <v>180</v>
      </c>
      <c r="AB1829" s="5" t="s">
        <v>52</v>
      </c>
      <c r="AC1829" s="5" t="s">
        <v>181</v>
      </c>
      <c r="AD1829" s="5" t="s">
        <v>182</v>
      </c>
      <c r="AE1829" s="5" t="s">
        <v>183</v>
      </c>
      <c r="AF1829" s="5" t="s">
        <v>52</v>
      </c>
      <c r="AG1829" s="5" t="s">
        <v>52</v>
      </c>
      <c r="AH1829" s="5" t="s">
        <v>184</v>
      </c>
      <c r="AI1829" s="5" t="s">
        <v>4346</v>
      </c>
      <c r="AJ1829" s="5" t="s">
        <v>16424</v>
      </c>
      <c r="AK1829" s="5" t="s">
        <v>16429</v>
      </c>
    </row>
    <row r="1830" ht="15.75" customHeight="1">
      <c r="A1830" s="5" t="s">
        <v>16243</v>
      </c>
      <c r="B1830" s="5" t="s">
        <v>1144</v>
      </c>
      <c r="C1830" s="5" t="s">
        <v>16430</v>
      </c>
      <c r="D1830" s="6">
        <v>43119.0</v>
      </c>
      <c r="E1830" s="5">
        <v>56408.0</v>
      </c>
      <c r="F1830" s="5">
        <v>25640.0</v>
      </c>
      <c r="G1830" s="5" t="s">
        <v>226</v>
      </c>
      <c r="H1830" s="5" t="s">
        <v>205</v>
      </c>
      <c r="I1830" s="5" t="s">
        <v>15859</v>
      </c>
      <c r="J1830" s="5" t="s">
        <v>228</v>
      </c>
      <c r="K1830" s="5" t="s">
        <v>1536</v>
      </c>
      <c r="L1830" s="5" t="s">
        <v>16244</v>
      </c>
      <c r="M1830" s="5" t="s">
        <v>16431</v>
      </c>
      <c r="N1830" s="5">
        <v>985.0</v>
      </c>
      <c r="O1830" s="5">
        <v>1.0</v>
      </c>
      <c r="P1830" s="5" t="s">
        <v>16432</v>
      </c>
      <c r="Q1830" s="5">
        <v>4510.0</v>
      </c>
      <c r="R1830" s="5">
        <v>3564.0</v>
      </c>
      <c r="S1830" s="5" t="s">
        <v>53</v>
      </c>
      <c r="T1830" s="5">
        <v>0.0</v>
      </c>
      <c r="U1830" s="5" t="s">
        <v>70</v>
      </c>
      <c r="V1830" s="5" t="s">
        <v>16433</v>
      </c>
      <c r="W1830" s="5" t="s">
        <v>52</v>
      </c>
      <c r="X1830" s="5" t="s">
        <v>52</v>
      </c>
      <c r="Y1830" s="5" t="s">
        <v>16434</v>
      </c>
      <c r="Z1830" s="5" t="s">
        <v>16435</v>
      </c>
      <c r="AA1830" s="5" t="s">
        <v>235</v>
      </c>
      <c r="AB1830" s="5" t="s">
        <v>52</v>
      </c>
      <c r="AC1830" s="5" t="s">
        <v>3974</v>
      </c>
      <c r="AD1830" s="5" t="s">
        <v>3975</v>
      </c>
      <c r="AE1830" s="5" t="s">
        <v>183</v>
      </c>
      <c r="AF1830" s="5" t="s">
        <v>52</v>
      </c>
      <c r="AG1830" s="5" t="s">
        <v>3976</v>
      </c>
      <c r="AH1830" s="5" t="s">
        <v>3977</v>
      </c>
      <c r="AI1830" s="5" t="s">
        <v>1144</v>
      </c>
      <c r="AJ1830" s="5" t="s">
        <v>16249</v>
      </c>
      <c r="AK1830" s="5" t="s">
        <v>11190</v>
      </c>
    </row>
    <row r="1831" ht="15.75" customHeight="1">
      <c r="A1831" s="5" t="s">
        <v>16436</v>
      </c>
      <c r="B1831" s="5" t="s">
        <v>13270</v>
      </c>
      <c r="C1831" s="5" t="s">
        <v>204</v>
      </c>
      <c r="D1831" s="6">
        <v>43119.0</v>
      </c>
      <c r="E1831" s="5">
        <v>82938.0</v>
      </c>
      <c r="F1831" s="5">
        <v>37699.0</v>
      </c>
      <c r="G1831" s="5" t="s">
        <v>226</v>
      </c>
      <c r="H1831" s="5" t="s">
        <v>205</v>
      </c>
      <c r="I1831" s="5" t="s">
        <v>15859</v>
      </c>
      <c r="J1831" s="5" t="s">
        <v>228</v>
      </c>
      <c r="K1831" s="5" t="s">
        <v>16437</v>
      </c>
      <c r="L1831" s="5" t="s">
        <v>16438</v>
      </c>
      <c r="M1831" s="5" t="s">
        <v>16238</v>
      </c>
      <c r="N1831" s="5">
        <v>952.0</v>
      </c>
      <c r="O1831" s="5">
        <v>2.0</v>
      </c>
      <c r="P1831" s="5" t="s">
        <v>16439</v>
      </c>
      <c r="Q1831" s="5" t="s">
        <v>2195</v>
      </c>
      <c r="R1831" s="5">
        <v>6336.0</v>
      </c>
      <c r="S1831" s="5" t="s">
        <v>53</v>
      </c>
      <c r="T1831" s="5">
        <v>0.0</v>
      </c>
      <c r="U1831" s="5" t="s">
        <v>70</v>
      </c>
      <c r="V1831" s="5" t="s">
        <v>16440</v>
      </c>
      <c r="W1831" s="5" t="s">
        <v>52</v>
      </c>
      <c r="X1831" s="5" t="s">
        <v>52</v>
      </c>
      <c r="Y1831" s="5" t="s">
        <v>16434</v>
      </c>
      <c r="Z1831" s="5" t="s">
        <v>16441</v>
      </c>
      <c r="AA1831" s="5" t="s">
        <v>235</v>
      </c>
      <c r="AB1831" s="5" t="s">
        <v>52</v>
      </c>
      <c r="AC1831" s="5" t="s">
        <v>3974</v>
      </c>
      <c r="AD1831" s="5" t="s">
        <v>3975</v>
      </c>
      <c r="AE1831" s="5" t="s">
        <v>183</v>
      </c>
      <c r="AF1831" s="5" t="s">
        <v>52</v>
      </c>
      <c r="AG1831" s="5" t="s">
        <v>3976</v>
      </c>
      <c r="AH1831" s="5" t="s">
        <v>3977</v>
      </c>
      <c r="AI1831" s="5" t="s">
        <v>13270</v>
      </c>
      <c r="AJ1831" s="5" t="s">
        <v>16242</v>
      </c>
      <c r="AK1831" s="5" t="s">
        <v>11190</v>
      </c>
    </row>
    <row r="1832" ht="15.75" customHeight="1">
      <c r="A1832" s="5" t="s">
        <v>16442</v>
      </c>
      <c r="B1832" s="5" t="s">
        <v>16443</v>
      </c>
      <c r="C1832" s="5" t="s">
        <v>16444</v>
      </c>
      <c r="D1832" s="6">
        <v>43119.0</v>
      </c>
      <c r="E1832" s="5">
        <v>184338.0</v>
      </c>
      <c r="F1832" s="5">
        <v>83790.0</v>
      </c>
      <c r="G1832" s="5" t="s">
        <v>556</v>
      </c>
      <c r="H1832" s="5" t="s">
        <v>480</v>
      </c>
      <c r="I1832" s="5" t="s">
        <v>16445</v>
      </c>
      <c r="J1832" s="5" t="s">
        <v>558</v>
      </c>
      <c r="K1832" s="5" t="s">
        <v>16446</v>
      </c>
      <c r="L1832" s="5" t="s">
        <v>16447</v>
      </c>
      <c r="M1832" s="5" t="s">
        <v>16448</v>
      </c>
      <c r="N1832" s="5" t="s">
        <v>52</v>
      </c>
      <c r="O1832" s="5">
        <v>5.0</v>
      </c>
      <c r="P1832" s="5" t="s">
        <v>16449</v>
      </c>
      <c r="Q1832" s="5" t="s">
        <v>52</v>
      </c>
      <c r="R1832" s="5">
        <v>4403.0</v>
      </c>
      <c r="S1832" s="5" t="s">
        <v>69</v>
      </c>
      <c r="T1832" s="5">
        <v>125.0</v>
      </c>
      <c r="U1832" s="5" t="s">
        <v>70</v>
      </c>
      <c r="V1832" s="5" t="s">
        <v>16450</v>
      </c>
      <c r="W1832" s="5" t="s">
        <v>71</v>
      </c>
      <c r="X1832" s="5" t="s">
        <v>52</v>
      </c>
      <c r="Y1832" s="5">
        <v>7.0</v>
      </c>
      <c r="Z1832" s="5" t="s">
        <v>16451</v>
      </c>
      <c r="AA1832" s="5" t="s">
        <v>1426</v>
      </c>
      <c r="AB1832" s="5" t="s">
        <v>52</v>
      </c>
      <c r="AC1832" s="5" t="s">
        <v>1230</v>
      </c>
      <c r="AD1832" s="5" t="s">
        <v>1231</v>
      </c>
      <c r="AE1832" s="5" t="s">
        <v>52</v>
      </c>
      <c r="AF1832" s="5" t="s">
        <v>52</v>
      </c>
      <c r="AG1832" s="5" t="s">
        <v>52</v>
      </c>
      <c r="AH1832" s="5" t="s">
        <v>1232</v>
      </c>
      <c r="AI1832" s="5" t="s">
        <v>102</v>
      </c>
      <c r="AJ1832" s="5" t="s">
        <v>102</v>
      </c>
      <c r="AK1832" s="5" t="s">
        <v>16452</v>
      </c>
    </row>
    <row r="1833" ht="15.75" customHeight="1">
      <c r="A1833" s="5" t="s">
        <v>16453</v>
      </c>
      <c r="B1833" s="5" t="s">
        <v>16454</v>
      </c>
      <c r="C1833" s="5" t="s">
        <v>16455</v>
      </c>
      <c r="D1833" s="6">
        <v>43118.0</v>
      </c>
      <c r="E1833" s="5">
        <v>201718.0</v>
      </c>
      <c r="F1833" s="5">
        <v>91690.0</v>
      </c>
      <c r="G1833" s="5" t="s">
        <v>2389</v>
      </c>
      <c r="H1833" s="5" t="s">
        <v>45</v>
      </c>
      <c r="I1833" s="5" t="s">
        <v>16456</v>
      </c>
      <c r="J1833" s="5" t="s">
        <v>2391</v>
      </c>
      <c r="K1833" s="5" t="s">
        <v>1171</v>
      </c>
      <c r="L1833" s="5" t="s">
        <v>16457</v>
      </c>
      <c r="M1833" s="5" t="s">
        <v>16458</v>
      </c>
      <c r="N1833" s="5" t="s">
        <v>52</v>
      </c>
      <c r="O1833" s="5">
        <v>4.0</v>
      </c>
      <c r="P1833" s="5" t="s">
        <v>16459</v>
      </c>
      <c r="Q1833" s="5" t="s">
        <v>16460</v>
      </c>
      <c r="R1833" s="5">
        <v>417.0</v>
      </c>
      <c r="S1833" s="5" t="s">
        <v>1077</v>
      </c>
      <c r="T1833" s="5">
        <v>76.0</v>
      </c>
      <c r="U1833" s="5" t="s">
        <v>93</v>
      </c>
      <c r="V1833" s="5" t="s">
        <v>16461</v>
      </c>
      <c r="W1833" s="5" t="s">
        <v>52</v>
      </c>
      <c r="X1833" s="5" t="s">
        <v>52</v>
      </c>
      <c r="Y1833" s="5" t="s">
        <v>16462</v>
      </c>
      <c r="Z1833" s="5" t="s">
        <v>16463</v>
      </c>
      <c r="AA1833" s="5" t="s">
        <v>604</v>
      </c>
      <c r="AB1833" s="5" t="s">
        <v>52</v>
      </c>
      <c r="AC1833" s="5" t="s">
        <v>11980</v>
      </c>
      <c r="AD1833" s="5" t="s">
        <v>11981</v>
      </c>
      <c r="AE1833" s="5" t="s">
        <v>218</v>
      </c>
      <c r="AF1833" s="5" t="s">
        <v>52</v>
      </c>
      <c r="AG1833" s="5" t="s">
        <v>11982</v>
      </c>
      <c r="AH1833" s="5" t="s">
        <v>11983</v>
      </c>
      <c r="AI1833" s="5" t="s">
        <v>16454</v>
      </c>
      <c r="AJ1833" s="5" t="s">
        <v>16457</v>
      </c>
      <c r="AK1833" s="5" t="s">
        <v>8904</v>
      </c>
    </row>
    <row r="1834" ht="15.75" customHeight="1">
      <c r="A1834" s="5" t="s">
        <v>16464</v>
      </c>
      <c r="B1834" s="5" t="s">
        <v>16465</v>
      </c>
      <c r="C1834" s="5" t="s">
        <v>16466</v>
      </c>
      <c r="D1834" s="6">
        <v>43115.0</v>
      </c>
      <c r="E1834" s="5">
        <v>49883.0</v>
      </c>
      <c r="F1834" s="5">
        <v>22674.0</v>
      </c>
      <c r="G1834" s="5" t="s">
        <v>7358</v>
      </c>
      <c r="H1834" s="5" t="s">
        <v>45</v>
      </c>
      <c r="I1834" s="5" t="s">
        <v>12022</v>
      </c>
      <c r="J1834" s="5" t="s">
        <v>47</v>
      </c>
      <c r="K1834" s="5" t="s">
        <v>192</v>
      </c>
      <c r="L1834" s="5" t="s">
        <v>16467</v>
      </c>
      <c r="M1834" s="5" t="s">
        <v>16468</v>
      </c>
      <c r="N1834" s="5" t="s">
        <v>16469</v>
      </c>
      <c r="O1834" s="5">
        <v>2.0</v>
      </c>
      <c r="P1834" s="5" t="s">
        <v>16470</v>
      </c>
      <c r="Q1834" s="5" t="s">
        <v>195</v>
      </c>
      <c r="R1834" s="5">
        <v>1764.0</v>
      </c>
      <c r="S1834" s="5" t="s">
        <v>69</v>
      </c>
      <c r="T1834" s="5">
        <v>103.0</v>
      </c>
      <c r="U1834" s="5" t="s">
        <v>70</v>
      </c>
      <c r="V1834" s="5" t="s">
        <v>16471</v>
      </c>
      <c r="W1834" s="5" t="s">
        <v>52</v>
      </c>
      <c r="X1834" s="5" t="s">
        <v>52</v>
      </c>
      <c r="Y1834" s="5" t="s">
        <v>16472</v>
      </c>
      <c r="Z1834" s="5" t="s">
        <v>16473</v>
      </c>
      <c r="AA1834" s="5" t="s">
        <v>59</v>
      </c>
      <c r="AB1834" s="5" t="s">
        <v>52</v>
      </c>
      <c r="AC1834" s="5" t="s">
        <v>72</v>
      </c>
      <c r="AD1834" s="5" t="s">
        <v>73</v>
      </c>
      <c r="AE1834" s="5" t="s">
        <v>74</v>
      </c>
      <c r="AF1834" s="5" t="s">
        <v>75</v>
      </c>
      <c r="AG1834" s="5" t="s">
        <v>76</v>
      </c>
      <c r="AH1834" s="5" t="s">
        <v>77</v>
      </c>
      <c r="AI1834" s="5" t="s">
        <v>3549</v>
      </c>
      <c r="AJ1834" s="5" t="s">
        <v>16474</v>
      </c>
      <c r="AK1834" s="5" t="s">
        <v>5795</v>
      </c>
    </row>
    <row r="1835" ht="15.75" customHeight="1">
      <c r="A1835" s="5" t="s">
        <v>16475</v>
      </c>
      <c r="B1835" s="5" t="s">
        <v>16476</v>
      </c>
      <c r="C1835" s="5" t="s">
        <v>16477</v>
      </c>
      <c r="D1835" s="6">
        <v>43115.0</v>
      </c>
      <c r="E1835" s="5">
        <v>14969.0</v>
      </c>
      <c r="F1835" s="5">
        <v>6804.0</v>
      </c>
      <c r="G1835" s="5" t="s">
        <v>7358</v>
      </c>
      <c r="H1835" s="5" t="s">
        <v>45</v>
      </c>
      <c r="I1835" s="5" t="s">
        <v>12022</v>
      </c>
      <c r="J1835" s="5" t="s">
        <v>47</v>
      </c>
      <c r="K1835" s="5" t="s">
        <v>391</v>
      </c>
      <c r="L1835" s="5" t="s">
        <v>16478</v>
      </c>
      <c r="M1835" s="5" t="s">
        <v>16479</v>
      </c>
      <c r="N1835" s="5" t="s">
        <v>16480</v>
      </c>
      <c r="O1835" s="5">
        <v>1.0</v>
      </c>
      <c r="P1835" s="5" t="s">
        <v>16481</v>
      </c>
      <c r="Q1835" s="5" t="s">
        <v>244</v>
      </c>
      <c r="R1835" s="5">
        <v>1.0</v>
      </c>
      <c r="S1835" s="5" t="s">
        <v>53</v>
      </c>
      <c r="T1835" s="5">
        <v>50.0</v>
      </c>
      <c r="U1835" s="5" t="s">
        <v>70</v>
      </c>
      <c r="V1835" s="5" t="s">
        <v>16482</v>
      </c>
      <c r="W1835" s="5" t="s">
        <v>52</v>
      </c>
      <c r="X1835" s="5" t="s">
        <v>52</v>
      </c>
      <c r="Y1835" s="5" t="s">
        <v>16472</v>
      </c>
      <c r="Z1835" s="5" t="s">
        <v>16483</v>
      </c>
      <c r="AA1835" s="5" t="s">
        <v>59</v>
      </c>
      <c r="AB1835" s="5" t="s">
        <v>52</v>
      </c>
      <c r="AC1835" s="5" t="s">
        <v>12545</v>
      </c>
      <c r="AD1835" s="5" t="s">
        <v>12546</v>
      </c>
      <c r="AE1835" s="5" t="s">
        <v>74</v>
      </c>
      <c r="AF1835" s="5" t="s">
        <v>75</v>
      </c>
      <c r="AG1835" s="5" t="s">
        <v>76</v>
      </c>
      <c r="AH1835" s="5" t="s">
        <v>12547</v>
      </c>
      <c r="AI1835" s="5" t="s">
        <v>16484</v>
      </c>
      <c r="AJ1835" s="5" t="s">
        <v>16485</v>
      </c>
      <c r="AK1835" s="5" t="s">
        <v>5795</v>
      </c>
    </row>
    <row r="1836" ht="15.75" customHeight="1">
      <c r="A1836" s="5" t="s">
        <v>16486</v>
      </c>
      <c r="B1836" s="5" t="s">
        <v>16487</v>
      </c>
      <c r="C1836" s="5" t="s">
        <v>16488</v>
      </c>
      <c r="D1836" s="6">
        <v>43114.0</v>
      </c>
      <c r="E1836" s="5">
        <v>241054.0</v>
      </c>
      <c r="F1836" s="5">
        <v>109570.0</v>
      </c>
      <c r="G1836" s="5" t="s">
        <v>327</v>
      </c>
      <c r="H1836" s="5" t="s">
        <v>459</v>
      </c>
      <c r="I1836" s="5" t="s">
        <v>15257</v>
      </c>
      <c r="J1836" s="5" t="s">
        <v>191</v>
      </c>
      <c r="K1836" s="5" t="s">
        <v>5274</v>
      </c>
      <c r="L1836" s="5" t="s">
        <v>16489</v>
      </c>
      <c r="M1836" s="5" t="s">
        <v>16490</v>
      </c>
      <c r="N1836" s="5" t="s">
        <v>52</v>
      </c>
      <c r="O1836" s="5">
        <v>4.0</v>
      </c>
      <c r="P1836" s="5" t="s">
        <v>16491</v>
      </c>
      <c r="Q1836" s="5" t="s">
        <v>691</v>
      </c>
      <c r="R1836" s="5">
        <v>226.0</v>
      </c>
      <c r="S1836" s="5" t="s">
        <v>374</v>
      </c>
      <c r="T1836" s="5">
        <v>101.0</v>
      </c>
      <c r="U1836" s="5" t="s">
        <v>93</v>
      </c>
      <c r="V1836" s="5" t="s">
        <v>16492</v>
      </c>
      <c r="W1836" s="5" t="s">
        <v>52</v>
      </c>
      <c r="X1836" s="5" t="s">
        <v>52</v>
      </c>
      <c r="Y1836" s="5" t="s">
        <v>16493</v>
      </c>
      <c r="Z1836" s="5" t="s">
        <v>16494</v>
      </c>
      <c r="AA1836" s="5" t="s">
        <v>235</v>
      </c>
      <c r="AB1836" s="5" t="s">
        <v>52</v>
      </c>
      <c r="AC1836" s="5" t="s">
        <v>11980</v>
      </c>
      <c r="AD1836" s="5" t="s">
        <v>11981</v>
      </c>
      <c r="AE1836" s="5" t="s">
        <v>218</v>
      </c>
      <c r="AF1836" s="5" t="s">
        <v>52</v>
      </c>
      <c r="AG1836" s="5" t="s">
        <v>11982</v>
      </c>
      <c r="AH1836" s="5" t="s">
        <v>11983</v>
      </c>
      <c r="AI1836" s="5" t="s">
        <v>16487</v>
      </c>
      <c r="AJ1836" s="5" t="s">
        <v>16489</v>
      </c>
      <c r="AK1836" s="5" t="s">
        <v>16495</v>
      </c>
    </row>
    <row r="1837" ht="15.75" customHeight="1">
      <c r="A1837" s="5" t="s">
        <v>16496</v>
      </c>
      <c r="B1837" s="5" t="s">
        <v>16487</v>
      </c>
      <c r="C1837" s="5" t="s">
        <v>16488</v>
      </c>
      <c r="D1837" s="6">
        <v>43114.0</v>
      </c>
      <c r="E1837" s="5">
        <v>241184.0</v>
      </c>
      <c r="F1837" s="5">
        <v>109629.0</v>
      </c>
      <c r="G1837" s="5" t="s">
        <v>327</v>
      </c>
      <c r="H1837" s="5" t="s">
        <v>459</v>
      </c>
      <c r="I1837" s="5" t="s">
        <v>15257</v>
      </c>
      <c r="J1837" s="5" t="s">
        <v>191</v>
      </c>
      <c r="K1837" s="5" t="s">
        <v>2392</v>
      </c>
      <c r="L1837" s="5" t="s">
        <v>16489</v>
      </c>
      <c r="M1837" s="5" t="s">
        <v>16490</v>
      </c>
      <c r="N1837" s="5" t="s">
        <v>52</v>
      </c>
      <c r="O1837" s="5">
        <v>4.0</v>
      </c>
      <c r="P1837" s="5" t="s">
        <v>16497</v>
      </c>
      <c r="Q1837" s="5" t="s">
        <v>691</v>
      </c>
      <c r="R1837" s="5">
        <v>246.0</v>
      </c>
      <c r="S1837" s="5" t="s">
        <v>374</v>
      </c>
      <c r="T1837" s="5">
        <v>98.0</v>
      </c>
      <c r="U1837" s="5" t="s">
        <v>93</v>
      </c>
      <c r="V1837" s="5" t="s">
        <v>16498</v>
      </c>
      <c r="W1837" s="5" t="s">
        <v>52</v>
      </c>
      <c r="X1837" s="5" t="s">
        <v>52</v>
      </c>
      <c r="Y1837" s="5" t="s">
        <v>16493</v>
      </c>
      <c r="Z1837" s="5" t="s">
        <v>16499</v>
      </c>
      <c r="AA1837" s="5" t="s">
        <v>235</v>
      </c>
      <c r="AB1837" s="5" t="s">
        <v>52</v>
      </c>
      <c r="AC1837" s="5" t="s">
        <v>11980</v>
      </c>
      <c r="AD1837" s="5" t="s">
        <v>11981</v>
      </c>
      <c r="AE1837" s="5" t="s">
        <v>218</v>
      </c>
      <c r="AF1837" s="5" t="s">
        <v>52</v>
      </c>
      <c r="AG1837" s="5" t="s">
        <v>11982</v>
      </c>
      <c r="AH1837" s="5" t="s">
        <v>11983</v>
      </c>
      <c r="AI1837" s="5" t="s">
        <v>16487</v>
      </c>
      <c r="AJ1837" s="5" t="s">
        <v>16489</v>
      </c>
      <c r="AK1837" s="5" t="s">
        <v>16495</v>
      </c>
    </row>
    <row r="1838" ht="15.75" customHeight="1">
      <c r="A1838" s="5" t="s">
        <v>16500</v>
      </c>
      <c r="B1838" s="5" t="s">
        <v>16487</v>
      </c>
      <c r="C1838" s="5" t="s">
        <v>16488</v>
      </c>
      <c r="D1838" s="6">
        <v>43114.0</v>
      </c>
      <c r="E1838" s="5">
        <v>328922.0</v>
      </c>
      <c r="F1838" s="5">
        <v>149510.0</v>
      </c>
      <c r="G1838" s="5" t="s">
        <v>327</v>
      </c>
      <c r="H1838" s="5" t="s">
        <v>459</v>
      </c>
      <c r="I1838" s="5" t="s">
        <v>15257</v>
      </c>
      <c r="J1838" s="5" t="s">
        <v>191</v>
      </c>
      <c r="K1838" s="5" t="s">
        <v>2684</v>
      </c>
      <c r="L1838" s="5" t="s">
        <v>16489</v>
      </c>
      <c r="M1838" s="5" t="s">
        <v>16490</v>
      </c>
      <c r="N1838" s="5" t="s">
        <v>52</v>
      </c>
      <c r="O1838" s="5">
        <v>6.0</v>
      </c>
      <c r="P1838" s="5" t="s">
        <v>16501</v>
      </c>
      <c r="Q1838" s="5" t="s">
        <v>8967</v>
      </c>
      <c r="R1838" s="5">
        <v>538.0</v>
      </c>
      <c r="S1838" s="5" t="s">
        <v>374</v>
      </c>
      <c r="T1838" s="5">
        <v>145.0</v>
      </c>
      <c r="U1838" s="5" t="s">
        <v>93</v>
      </c>
      <c r="V1838" s="5" t="s">
        <v>16502</v>
      </c>
      <c r="W1838" s="5" t="s">
        <v>52</v>
      </c>
      <c r="X1838" s="5" t="s">
        <v>52</v>
      </c>
      <c r="Y1838" s="5" t="s">
        <v>16493</v>
      </c>
      <c r="Z1838" s="5" t="s">
        <v>16503</v>
      </c>
      <c r="AA1838" s="5" t="s">
        <v>235</v>
      </c>
      <c r="AB1838" s="5" t="s">
        <v>52</v>
      </c>
      <c r="AC1838" s="5" t="s">
        <v>11980</v>
      </c>
      <c r="AD1838" s="5" t="s">
        <v>11981</v>
      </c>
      <c r="AE1838" s="5" t="s">
        <v>218</v>
      </c>
      <c r="AF1838" s="5" t="s">
        <v>52</v>
      </c>
      <c r="AG1838" s="5" t="s">
        <v>11982</v>
      </c>
      <c r="AH1838" s="5" t="s">
        <v>11983</v>
      </c>
      <c r="AI1838" s="5" t="s">
        <v>16487</v>
      </c>
      <c r="AJ1838" s="5" t="s">
        <v>16489</v>
      </c>
      <c r="AK1838" s="5" t="s">
        <v>16495</v>
      </c>
    </row>
    <row r="1839" ht="15.75" customHeight="1">
      <c r="A1839" s="5" t="s">
        <v>16504</v>
      </c>
      <c r="B1839" s="5" t="s">
        <v>16487</v>
      </c>
      <c r="C1839" s="5" t="s">
        <v>16488</v>
      </c>
      <c r="D1839" s="6">
        <v>43114.0</v>
      </c>
      <c r="E1839" s="5">
        <v>241184.0</v>
      </c>
      <c r="F1839" s="5">
        <v>109629.0</v>
      </c>
      <c r="G1839" s="5" t="s">
        <v>327</v>
      </c>
      <c r="H1839" s="5" t="s">
        <v>459</v>
      </c>
      <c r="I1839" s="5" t="s">
        <v>15257</v>
      </c>
      <c r="J1839" s="5" t="s">
        <v>191</v>
      </c>
      <c r="K1839" s="5" t="s">
        <v>2392</v>
      </c>
      <c r="L1839" s="5" t="s">
        <v>16489</v>
      </c>
      <c r="M1839" s="5" t="s">
        <v>16490</v>
      </c>
      <c r="N1839" s="5" t="s">
        <v>52</v>
      </c>
      <c r="O1839" s="5">
        <v>4.0</v>
      </c>
      <c r="P1839" s="5" t="s">
        <v>16505</v>
      </c>
      <c r="Q1839" s="5" t="s">
        <v>691</v>
      </c>
      <c r="R1839" s="5">
        <v>201.0</v>
      </c>
      <c r="S1839" s="5" t="s">
        <v>374</v>
      </c>
      <c r="T1839" s="5">
        <v>101.0</v>
      </c>
      <c r="U1839" s="5" t="s">
        <v>93</v>
      </c>
      <c r="V1839" s="5" t="s">
        <v>16506</v>
      </c>
      <c r="W1839" s="5" t="s">
        <v>52</v>
      </c>
      <c r="X1839" s="5" t="s">
        <v>52</v>
      </c>
      <c r="Y1839" s="5" t="s">
        <v>16493</v>
      </c>
      <c r="Z1839" s="5" t="s">
        <v>16507</v>
      </c>
      <c r="AA1839" s="5" t="s">
        <v>235</v>
      </c>
      <c r="AB1839" s="5" t="s">
        <v>52</v>
      </c>
      <c r="AC1839" s="5" t="s">
        <v>11980</v>
      </c>
      <c r="AD1839" s="5" t="s">
        <v>11981</v>
      </c>
      <c r="AE1839" s="5" t="s">
        <v>218</v>
      </c>
      <c r="AF1839" s="5" t="s">
        <v>52</v>
      </c>
      <c r="AG1839" s="5" t="s">
        <v>11982</v>
      </c>
      <c r="AH1839" s="5" t="s">
        <v>11983</v>
      </c>
      <c r="AI1839" s="5" t="s">
        <v>16487</v>
      </c>
      <c r="AJ1839" s="5" t="s">
        <v>16489</v>
      </c>
      <c r="AK1839" s="5" t="s">
        <v>2492</v>
      </c>
    </row>
    <row r="1840" ht="15.75" customHeight="1">
      <c r="A1840" s="5" t="s">
        <v>16508</v>
      </c>
      <c r="B1840" s="5" t="s">
        <v>16487</v>
      </c>
      <c r="C1840" s="5" t="s">
        <v>16488</v>
      </c>
      <c r="D1840" s="6">
        <v>43114.0</v>
      </c>
      <c r="E1840" s="5">
        <v>301079.0</v>
      </c>
      <c r="F1840" s="5">
        <v>136854.0</v>
      </c>
      <c r="G1840" s="5" t="s">
        <v>327</v>
      </c>
      <c r="H1840" s="5" t="s">
        <v>459</v>
      </c>
      <c r="I1840" s="5" t="s">
        <v>15257</v>
      </c>
      <c r="J1840" s="5" t="s">
        <v>191</v>
      </c>
      <c r="K1840" s="5" t="s">
        <v>3443</v>
      </c>
      <c r="L1840" s="5" t="s">
        <v>16489</v>
      </c>
      <c r="M1840" s="5" t="s">
        <v>16490</v>
      </c>
      <c r="N1840" s="5" t="s">
        <v>52</v>
      </c>
      <c r="O1840" s="5">
        <v>5.0</v>
      </c>
      <c r="P1840" s="5" t="s">
        <v>16509</v>
      </c>
      <c r="Q1840" s="5" t="s">
        <v>508</v>
      </c>
      <c r="R1840" s="5">
        <v>279.0</v>
      </c>
      <c r="S1840" s="5" t="s">
        <v>374</v>
      </c>
      <c r="T1840" s="5">
        <v>126.0</v>
      </c>
      <c r="U1840" s="5" t="s">
        <v>93</v>
      </c>
      <c r="V1840" s="5" t="s">
        <v>16510</v>
      </c>
      <c r="W1840" s="5" t="s">
        <v>52</v>
      </c>
      <c r="X1840" s="5" t="s">
        <v>52</v>
      </c>
      <c r="Y1840" s="5" t="s">
        <v>16493</v>
      </c>
      <c r="Z1840" s="5" t="s">
        <v>16511</v>
      </c>
      <c r="AA1840" s="5" t="s">
        <v>235</v>
      </c>
      <c r="AB1840" s="5" t="s">
        <v>52</v>
      </c>
      <c r="AC1840" s="5" t="s">
        <v>11980</v>
      </c>
      <c r="AD1840" s="5" t="s">
        <v>11981</v>
      </c>
      <c r="AE1840" s="5" t="s">
        <v>218</v>
      </c>
      <c r="AF1840" s="5" t="s">
        <v>52</v>
      </c>
      <c r="AG1840" s="5" t="s">
        <v>11982</v>
      </c>
      <c r="AH1840" s="5" t="s">
        <v>11983</v>
      </c>
      <c r="AI1840" s="5" t="s">
        <v>16487</v>
      </c>
      <c r="AJ1840" s="5" t="s">
        <v>16489</v>
      </c>
      <c r="AK1840" s="5" t="s">
        <v>16495</v>
      </c>
    </row>
    <row r="1841" ht="15.75" customHeight="1">
      <c r="A1841" s="5" t="s">
        <v>16512</v>
      </c>
      <c r="B1841" s="5" t="s">
        <v>16487</v>
      </c>
      <c r="C1841" s="5" t="s">
        <v>16488</v>
      </c>
      <c r="D1841" s="6">
        <v>43114.0</v>
      </c>
      <c r="E1841" s="5">
        <v>339944.0</v>
      </c>
      <c r="F1841" s="5">
        <v>154520.0</v>
      </c>
      <c r="G1841" s="5" t="s">
        <v>327</v>
      </c>
      <c r="H1841" s="5" t="s">
        <v>459</v>
      </c>
      <c r="I1841" s="5" t="s">
        <v>15257</v>
      </c>
      <c r="J1841" s="5" t="s">
        <v>191</v>
      </c>
      <c r="K1841" s="5" t="s">
        <v>8466</v>
      </c>
      <c r="L1841" s="5" t="s">
        <v>16489</v>
      </c>
      <c r="M1841" s="5" t="s">
        <v>16490</v>
      </c>
      <c r="N1841" s="5" t="s">
        <v>52</v>
      </c>
      <c r="O1841" s="5">
        <v>6.0</v>
      </c>
      <c r="P1841" s="5" t="s">
        <v>16513</v>
      </c>
      <c r="Q1841" s="5" t="s">
        <v>8967</v>
      </c>
      <c r="R1841" s="5">
        <v>746.0</v>
      </c>
      <c r="S1841" s="5" t="s">
        <v>374</v>
      </c>
      <c r="T1841" s="5">
        <v>153.0</v>
      </c>
      <c r="U1841" s="5" t="s">
        <v>93</v>
      </c>
      <c r="V1841" s="5" t="s">
        <v>16514</v>
      </c>
      <c r="W1841" s="5" t="s">
        <v>52</v>
      </c>
      <c r="X1841" s="5" t="s">
        <v>52</v>
      </c>
      <c r="Y1841" s="5" t="s">
        <v>16493</v>
      </c>
      <c r="Z1841" s="5" t="s">
        <v>16515</v>
      </c>
      <c r="AA1841" s="5" t="s">
        <v>235</v>
      </c>
      <c r="AB1841" s="5" t="s">
        <v>52</v>
      </c>
      <c r="AC1841" s="5" t="s">
        <v>11980</v>
      </c>
      <c r="AD1841" s="5" t="s">
        <v>11981</v>
      </c>
      <c r="AE1841" s="5" t="s">
        <v>218</v>
      </c>
      <c r="AF1841" s="5" t="s">
        <v>52</v>
      </c>
      <c r="AG1841" s="5" t="s">
        <v>11982</v>
      </c>
      <c r="AH1841" s="5" t="s">
        <v>11983</v>
      </c>
      <c r="AI1841" s="5" t="s">
        <v>16487</v>
      </c>
      <c r="AJ1841" s="5" t="s">
        <v>16489</v>
      </c>
      <c r="AK1841" s="5" t="s">
        <v>16495</v>
      </c>
    </row>
    <row r="1842" ht="15.75" customHeight="1">
      <c r="A1842" s="5" t="s">
        <v>16516</v>
      </c>
      <c r="B1842" s="5" t="s">
        <v>16487</v>
      </c>
      <c r="C1842" s="5" t="s">
        <v>16517</v>
      </c>
      <c r="D1842" s="6">
        <v>43114.0</v>
      </c>
      <c r="E1842" s="5">
        <v>240801.0</v>
      </c>
      <c r="F1842" s="5">
        <v>109455.0</v>
      </c>
      <c r="G1842" s="5" t="s">
        <v>327</v>
      </c>
      <c r="H1842" s="5" t="s">
        <v>459</v>
      </c>
      <c r="I1842" s="5" t="s">
        <v>15257</v>
      </c>
      <c r="J1842" s="5" t="s">
        <v>191</v>
      </c>
      <c r="K1842" s="5" t="s">
        <v>2392</v>
      </c>
      <c r="L1842" s="5" t="s">
        <v>16489</v>
      </c>
      <c r="M1842" s="5" t="s">
        <v>16518</v>
      </c>
      <c r="N1842" s="5" t="s">
        <v>52</v>
      </c>
      <c r="O1842" s="5">
        <v>4.0</v>
      </c>
      <c r="P1842" s="5" t="s">
        <v>16519</v>
      </c>
      <c r="Q1842" s="5" t="s">
        <v>691</v>
      </c>
      <c r="R1842" s="5">
        <v>251.0</v>
      </c>
      <c r="S1842" s="5" t="s">
        <v>374</v>
      </c>
      <c r="T1842" s="5">
        <v>97.0</v>
      </c>
      <c r="U1842" s="5" t="s">
        <v>93</v>
      </c>
      <c r="V1842" s="5" t="s">
        <v>16520</v>
      </c>
      <c r="W1842" s="5" t="s">
        <v>52</v>
      </c>
      <c r="X1842" s="5" t="s">
        <v>52</v>
      </c>
      <c r="Y1842" s="5" t="s">
        <v>16493</v>
      </c>
      <c r="Z1842" s="5" t="s">
        <v>16521</v>
      </c>
      <c r="AA1842" s="5" t="s">
        <v>235</v>
      </c>
      <c r="AB1842" s="5" t="s">
        <v>52</v>
      </c>
      <c r="AC1842" s="5" t="s">
        <v>11980</v>
      </c>
      <c r="AD1842" s="5" t="s">
        <v>11981</v>
      </c>
      <c r="AE1842" s="5" t="s">
        <v>218</v>
      </c>
      <c r="AF1842" s="5" t="s">
        <v>52</v>
      </c>
      <c r="AG1842" s="5" t="s">
        <v>11982</v>
      </c>
      <c r="AH1842" s="5" t="s">
        <v>11983</v>
      </c>
      <c r="AI1842" s="5" t="s">
        <v>16487</v>
      </c>
      <c r="AJ1842" s="5" t="s">
        <v>16489</v>
      </c>
      <c r="AK1842" s="5" t="s">
        <v>16495</v>
      </c>
    </row>
    <row r="1843" ht="15.75" customHeight="1">
      <c r="A1843" s="5" t="s">
        <v>16522</v>
      </c>
      <c r="B1843" s="5" t="s">
        <v>16523</v>
      </c>
      <c r="C1843" s="5" t="s">
        <v>16524</v>
      </c>
      <c r="D1843" s="6">
        <v>43112.0</v>
      </c>
      <c r="E1843" s="5">
        <v>215578.0</v>
      </c>
      <c r="F1843" s="5">
        <v>97990.0</v>
      </c>
      <c r="G1843" s="5" t="s">
        <v>148</v>
      </c>
      <c r="H1843" s="5" t="s">
        <v>205</v>
      </c>
      <c r="I1843" s="5" t="s">
        <v>16525</v>
      </c>
      <c r="J1843" s="5" t="s">
        <v>151</v>
      </c>
      <c r="K1843" s="5" t="s">
        <v>16526</v>
      </c>
      <c r="L1843" s="5" t="s">
        <v>16527</v>
      </c>
      <c r="M1843" s="5" t="s">
        <v>16528</v>
      </c>
      <c r="N1843" s="5">
        <v>771.0</v>
      </c>
      <c r="O1843" s="5">
        <v>4.0</v>
      </c>
      <c r="P1843" s="5" t="s">
        <v>16529</v>
      </c>
      <c r="Q1843" s="5" t="s">
        <v>16530</v>
      </c>
      <c r="R1843" s="5">
        <v>80.0</v>
      </c>
      <c r="S1843" s="5" t="s">
        <v>115</v>
      </c>
      <c r="T1843" s="5">
        <v>1.0</v>
      </c>
      <c r="U1843" s="5" t="s">
        <v>70</v>
      </c>
      <c r="V1843" s="5" t="s">
        <v>16531</v>
      </c>
      <c r="W1843" s="5" t="s">
        <v>52</v>
      </c>
      <c r="X1843" s="5" t="s">
        <v>52</v>
      </c>
      <c r="Y1843" s="5" t="s">
        <v>16532</v>
      </c>
      <c r="Z1843" s="5" t="s">
        <v>16533</v>
      </c>
      <c r="AA1843" s="5" t="s">
        <v>200</v>
      </c>
      <c r="AB1843" s="5" t="s">
        <v>52</v>
      </c>
      <c r="AC1843" s="5" t="s">
        <v>398</v>
      </c>
      <c r="AD1843" s="5" t="s">
        <v>399</v>
      </c>
      <c r="AE1843" s="5" t="s">
        <v>400</v>
      </c>
      <c r="AF1843" s="5" t="s">
        <v>401</v>
      </c>
      <c r="AG1843" s="5">
        <v>23502.0</v>
      </c>
      <c r="AH1843" s="5" t="s">
        <v>402</v>
      </c>
      <c r="AI1843" s="5" t="s">
        <v>16534</v>
      </c>
      <c r="AJ1843" s="5" t="s">
        <v>16535</v>
      </c>
      <c r="AK1843" s="5" t="s">
        <v>16536</v>
      </c>
    </row>
    <row r="1844" ht="15.75" customHeight="1">
      <c r="A1844" s="5" t="s">
        <v>16537</v>
      </c>
      <c r="B1844" s="5" t="s">
        <v>16538</v>
      </c>
      <c r="C1844" s="5" t="s">
        <v>16539</v>
      </c>
      <c r="D1844" s="6">
        <v>43110.0</v>
      </c>
      <c r="E1844" s="5">
        <v>26642.0</v>
      </c>
      <c r="F1844" s="5">
        <v>12110.0</v>
      </c>
      <c r="G1844" s="5" t="s">
        <v>634</v>
      </c>
      <c r="H1844" s="5" t="s">
        <v>171</v>
      </c>
      <c r="I1844" s="5" t="s">
        <v>15415</v>
      </c>
      <c r="J1844" s="5" t="s">
        <v>274</v>
      </c>
      <c r="K1844" s="5" t="s">
        <v>16540</v>
      </c>
      <c r="L1844" s="5" t="s">
        <v>16541</v>
      </c>
      <c r="M1844" s="5" t="s">
        <v>16542</v>
      </c>
      <c r="N1844" s="5" t="s">
        <v>52</v>
      </c>
      <c r="O1844" s="5">
        <v>2.0</v>
      </c>
      <c r="P1844" s="5" t="s">
        <v>16543</v>
      </c>
      <c r="Q1844" s="5" t="s">
        <v>114</v>
      </c>
      <c r="R1844" s="5">
        <v>1000.0</v>
      </c>
      <c r="S1844" s="5" t="s">
        <v>115</v>
      </c>
      <c r="T1844" s="5">
        <v>0.0</v>
      </c>
      <c r="U1844" s="5" t="s">
        <v>70</v>
      </c>
      <c r="V1844" s="5" t="s">
        <v>16544</v>
      </c>
      <c r="W1844" s="5" t="s">
        <v>52</v>
      </c>
      <c r="X1844" s="5" t="s">
        <v>52</v>
      </c>
      <c r="Y1844" s="5" t="s">
        <v>16545</v>
      </c>
      <c r="Z1844" s="5" t="s">
        <v>16546</v>
      </c>
      <c r="AA1844" s="5" t="s">
        <v>260</v>
      </c>
      <c r="AB1844" s="5" t="s">
        <v>52</v>
      </c>
      <c r="AC1844" s="5" t="s">
        <v>398</v>
      </c>
      <c r="AD1844" s="5" t="s">
        <v>399</v>
      </c>
      <c r="AE1844" s="5" t="s">
        <v>400</v>
      </c>
      <c r="AF1844" s="5" t="s">
        <v>401</v>
      </c>
      <c r="AG1844" s="5">
        <v>23502.0</v>
      </c>
      <c r="AH1844" s="5" t="s">
        <v>402</v>
      </c>
      <c r="AI1844" s="5" t="s">
        <v>16547</v>
      </c>
      <c r="AJ1844" s="5" t="s">
        <v>16548</v>
      </c>
      <c r="AK1844" s="5" t="s">
        <v>1874</v>
      </c>
    </row>
    <row r="1845" ht="15.75" customHeight="1">
      <c r="A1845" s="5" t="s">
        <v>16549</v>
      </c>
      <c r="B1845" s="5" t="s">
        <v>6567</v>
      </c>
      <c r="C1845" s="5" t="s">
        <v>16550</v>
      </c>
      <c r="D1845" s="6">
        <v>43107.0</v>
      </c>
      <c r="E1845" s="5">
        <v>136112.0</v>
      </c>
      <c r="F1845" s="5">
        <v>61869.0</v>
      </c>
      <c r="G1845" s="5" t="s">
        <v>2343</v>
      </c>
      <c r="H1845" s="5" t="s">
        <v>149</v>
      </c>
      <c r="I1845" s="5" t="s">
        <v>7082</v>
      </c>
      <c r="J1845" s="5" t="s">
        <v>1460</v>
      </c>
      <c r="K1845" s="5" t="s">
        <v>16551</v>
      </c>
      <c r="L1845" s="5" t="s">
        <v>16552</v>
      </c>
      <c r="M1845" s="5" t="s">
        <v>16553</v>
      </c>
      <c r="N1845" s="5">
        <v>38141.0</v>
      </c>
      <c r="O1845" s="5">
        <v>3.0</v>
      </c>
      <c r="P1845" s="5" t="s">
        <v>16554</v>
      </c>
      <c r="Q1845" s="5" t="s">
        <v>16555</v>
      </c>
      <c r="R1845" s="5">
        <v>4504.0</v>
      </c>
      <c r="S1845" s="5" t="s">
        <v>92</v>
      </c>
      <c r="T1845" s="5">
        <v>4239.0</v>
      </c>
      <c r="U1845" s="5" t="s">
        <v>158</v>
      </c>
      <c r="V1845" s="5" t="s">
        <v>16556</v>
      </c>
      <c r="W1845" s="5" t="s">
        <v>71</v>
      </c>
      <c r="X1845" s="5" t="s">
        <v>52</v>
      </c>
      <c r="Y1845" s="5" t="s">
        <v>16557</v>
      </c>
      <c r="Z1845" s="5" t="s">
        <v>16558</v>
      </c>
      <c r="AA1845" s="5" t="s">
        <v>235</v>
      </c>
      <c r="AB1845" s="5" t="s">
        <v>52</v>
      </c>
      <c r="AC1845" s="5" t="s">
        <v>163</v>
      </c>
      <c r="AD1845" s="5" t="s">
        <v>164</v>
      </c>
      <c r="AE1845" s="5" t="s">
        <v>165</v>
      </c>
      <c r="AF1845" s="5" t="s">
        <v>52</v>
      </c>
      <c r="AG1845" s="5" t="s">
        <v>52</v>
      </c>
      <c r="AH1845" s="5" t="s">
        <v>52</v>
      </c>
      <c r="AI1845" s="5" t="s">
        <v>6567</v>
      </c>
      <c r="AJ1845" s="5" t="s">
        <v>16552</v>
      </c>
      <c r="AK1845" s="5" t="s">
        <v>2352</v>
      </c>
    </row>
    <row r="1846" ht="15.75" customHeight="1">
      <c r="A1846" s="5" t="s">
        <v>16559</v>
      </c>
      <c r="B1846" s="5" t="s">
        <v>16395</v>
      </c>
      <c r="C1846" s="5" t="s">
        <v>16380</v>
      </c>
      <c r="D1846" s="6">
        <v>43107.0</v>
      </c>
      <c r="E1846" s="5">
        <v>241714.0</v>
      </c>
      <c r="F1846" s="5">
        <v>109870.0</v>
      </c>
      <c r="G1846" s="5" t="s">
        <v>327</v>
      </c>
      <c r="H1846" s="5" t="s">
        <v>459</v>
      </c>
      <c r="I1846" s="5" t="s">
        <v>16560</v>
      </c>
      <c r="J1846" s="5" t="s">
        <v>191</v>
      </c>
      <c r="K1846" s="5" t="s">
        <v>7072</v>
      </c>
      <c r="L1846" s="5" t="s">
        <v>16561</v>
      </c>
      <c r="M1846" s="5" t="s">
        <v>16383</v>
      </c>
      <c r="N1846" s="5" t="s">
        <v>52</v>
      </c>
      <c r="O1846" s="5">
        <v>5.0</v>
      </c>
      <c r="P1846" s="5" t="s">
        <v>16562</v>
      </c>
      <c r="Q1846" s="5" t="s">
        <v>508</v>
      </c>
      <c r="R1846" s="5">
        <v>47.0</v>
      </c>
      <c r="S1846" s="5" t="s">
        <v>374</v>
      </c>
      <c r="T1846" s="5">
        <v>99.0</v>
      </c>
      <c r="U1846" s="5" t="s">
        <v>93</v>
      </c>
      <c r="V1846" s="5" t="s">
        <v>16563</v>
      </c>
      <c r="W1846" s="5" t="s">
        <v>52</v>
      </c>
      <c r="X1846" s="5" t="s">
        <v>52</v>
      </c>
      <c r="Y1846" s="5" t="s">
        <v>16564</v>
      </c>
      <c r="Z1846" s="5" t="s">
        <v>16565</v>
      </c>
      <c r="AA1846" s="5" t="s">
        <v>260</v>
      </c>
      <c r="AB1846" s="5" t="s">
        <v>52</v>
      </c>
      <c r="AC1846" s="5" t="s">
        <v>11980</v>
      </c>
      <c r="AD1846" s="5" t="s">
        <v>11981</v>
      </c>
      <c r="AE1846" s="5" t="s">
        <v>218</v>
      </c>
      <c r="AF1846" s="5" t="s">
        <v>52</v>
      </c>
      <c r="AG1846" s="5" t="s">
        <v>11982</v>
      </c>
      <c r="AH1846" s="5" t="s">
        <v>11983</v>
      </c>
      <c r="AI1846" s="5" t="s">
        <v>16400</v>
      </c>
      <c r="AJ1846" s="5" t="s">
        <v>16401</v>
      </c>
      <c r="AK1846" s="5" t="s">
        <v>300</v>
      </c>
    </row>
    <row r="1847" ht="15.75" customHeight="1">
      <c r="A1847" s="5" t="s">
        <v>16566</v>
      </c>
      <c r="B1847" s="5" t="s">
        <v>16567</v>
      </c>
      <c r="C1847" s="5" t="s">
        <v>16380</v>
      </c>
      <c r="D1847" s="6">
        <v>43107.0</v>
      </c>
      <c r="E1847" s="5">
        <v>177298.0</v>
      </c>
      <c r="F1847" s="5">
        <v>80590.0</v>
      </c>
      <c r="G1847" s="5" t="s">
        <v>327</v>
      </c>
      <c r="H1847" s="5" t="s">
        <v>459</v>
      </c>
      <c r="I1847" s="5" t="s">
        <v>16560</v>
      </c>
      <c r="J1847" s="5" t="s">
        <v>191</v>
      </c>
      <c r="K1847" s="5" t="s">
        <v>7072</v>
      </c>
      <c r="L1847" s="5" t="s">
        <v>16568</v>
      </c>
      <c r="M1847" s="5" t="s">
        <v>16383</v>
      </c>
      <c r="N1847" s="5" t="s">
        <v>52</v>
      </c>
      <c r="O1847" s="5">
        <v>4.0</v>
      </c>
      <c r="P1847" s="5" t="s">
        <v>16569</v>
      </c>
      <c r="Q1847" s="5" t="s">
        <v>691</v>
      </c>
      <c r="R1847" s="5">
        <v>57.0</v>
      </c>
      <c r="S1847" s="5" t="s">
        <v>374</v>
      </c>
      <c r="T1847" s="5">
        <v>78.0</v>
      </c>
      <c r="U1847" s="5" t="s">
        <v>93</v>
      </c>
      <c r="V1847" s="5" t="s">
        <v>16570</v>
      </c>
      <c r="W1847" s="5" t="s">
        <v>52</v>
      </c>
      <c r="X1847" s="5" t="s">
        <v>52</v>
      </c>
      <c r="Y1847" s="5" t="s">
        <v>16564</v>
      </c>
      <c r="Z1847" s="5" t="s">
        <v>16571</v>
      </c>
      <c r="AA1847" s="5" t="s">
        <v>260</v>
      </c>
      <c r="AB1847" s="5" t="s">
        <v>52</v>
      </c>
      <c r="AC1847" s="5" t="s">
        <v>11980</v>
      </c>
      <c r="AD1847" s="5" t="s">
        <v>11981</v>
      </c>
      <c r="AE1847" s="5" t="s">
        <v>218</v>
      </c>
      <c r="AF1847" s="5" t="s">
        <v>52</v>
      </c>
      <c r="AG1847" s="5" t="s">
        <v>11982</v>
      </c>
      <c r="AH1847" s="5" t="s">
        <v>11983</v>
      </c>
      <c r="AI1847" s="5" t="s">
        <v>16379</v>
      </c>
      <c r="AJ1847" s="5" t="s">
        <v>16382</v>
      </c>
      <c r="AK1847" s="5" t="s">
        <v>300</v>
      </c>
    </row>
    <row r="1848" ht="15.75" customHeight="1">
      <c r="A1848" s="5" t="s">
        <v>16572</v>
      </c>
      <c r="B1848" s="5" t="s">
        <v>15256</v>
      </c>
      <c r="C1848" s="5" t="s">
        <v>14003</v>
      </c>
      <c r="D1848" s="6">
        <v>43107.0</v>
      </c>
      <c r="E1848" s="5">
        <v>247874.0</v>
      </c>
      <c r="F1848" s="5">
        <v>112670.0</v>
      </c>
      <c r="G1848" s="5" t="s">
        <v>327</v>
      </c>
      <c r="H1848" s="5" t="s">
        <v>459</v>
      </c>
      <c r="I1848" s="5" t="s">
        <v>16560</v>
      </c>
      <c r="J1848" s="5" t="s">
        <v>191</v>
      </c>
      <c r="K1848" s="5" t="s">
        <v>8466</v>
      </c>
      <c r="L1848" s="5" t="s">
        <v>15258</v>
      </c>
      <c r="M1848" s="5" t="s">
        <v>14006</v>
      </c>
      <c r="N1848" s="5" t="s">
        <v>52</v>
      </c>
      <c r="O1848" s="5">
        <v>5.0</v>
      </c>
      <c r="P1848" s="5" t="s">
        <v>16573</v>
      </c>
      <c r="Q1848" s="5" t="s">
        <v>16574</v>
      </c>
      <c r="R1848" s="5">
        <v>44.0</v>
      </c>
      <c r="S1848" s="5" t="s">
        <v>374</v>
      </c>
      <c r="T1848" s="5">
        <v>102.0</v>
      </c>
      <c r="U1848" s="5" t="s">
        <v>93</v>
      </c>
      <c r="V1848" s="5" t="s">
        <v>16575</v>
      </c>
      <c r="W1848" s="5" t="s">
        <v>52</v>
      </c>
      <c r="X1848" s="5" t="s">
        <v>52</v>
      </c>
      <c r="Y1848" s="5" t="s">
        <v>16564</v>
      </c>
      <c r="Z1848" s="5" t="s">
        <v>16576</v>
      </c>
      <c r="AA1848" s="5" t="s">
        <v>260</v>
      </c>
      <c r="AB1848" s="5" t="s">
        <v>52</v>
      </c>
      <c r="AC1848" s="5" t="s">
        <v>11980</v>
      </c>
      <c r="AD1848" s="5" t="s">
        <v>11981</v>
      </c>
      <c r="AE1848" s="5" t="s">
        <v>218</v>
      </c>
      <c r="AF1848" s="5" t="s">
        <v>52</v>
      </c>
      <c r="AG1848" s="5" t="s">
        <v>11982</v>
      </c>
      <c r="AH1848" s="5" t="s">
        <v>11983</v>
      </c>
      <c r="AI1848" s="5" t="s">
        <v>16577</v>
      </c>
      <c r="AJ1848" s="5" t="s">
        <v>16578</v>
      </c>
      <c r="AK1848" s="5" t="s">
        <v>300</v>
      </c>
    </row>
    <row r="1849" ht="15.75" customHeight="1">
      <c r="A1849" s="5" t="s">
        <v>16579</v>
      </c>
      <c r="B1849" s="5" t="s">
        <v>16580</v>
      </c>
      <c r="C1849" s="5" t="s">
        <v>16581</v>
      </c>
      <c r="D1849" s="6">
        <v>43105.0</v>
      </c>
      <c r="E1849" s="5">
        <v>41692.0</v>
      </c>
      <c r="F1849" s="5">
        <v>18951.0</v>
      </c>
      <c r="G1849" s="5" t="s">
        <v>1419</v>
      </c>
      <c r="H1849" s="5" t="s">
        <v>480</v>
      </c>
      <c r="I1849" s="5" t="s">
        <v>15481</v>
      </c>
      <c r="J1849" s="5" t="s">
        <v>256</v>
      </c>
      <c r="K1849" s="5" t="s">
        <v>966</v>
      </c>
      <c r="L1849" s="5" t="s">
        <v>16582</v>
      </c>
      <c r="M1849" s="5" t="s">
        <v>16583</v>
      </c>
      <c r="N1849" s="5" t="s">
        <v>52</v>
      </c>
      <c r="O1849" s="5">
        <v>1.0</v>
      </c>
      <c r="P1849" s="5" t="s">
        <v>16584</v>
      </c>
      <c r="Q1849" s="5">
        <v>4300.0</v>
      </c>
      <c r="R1849" s="5">
        <v>13.0</v>
      </c>
      <c r="S1849" s="5" t="s">
        <v>115</v>
      </c>
      <c r="T1849" s="5">
        <v>0.0</v>
      </c>
      <c r="U1849" s="5" t="s">
        <v>52</v>
      </c>
      <c r="V1849" s="5" t="s">
        <v>16585</v>
      </c>
      <c r="W1849" s="5" t="s">
        <v>52</v>
      </c>
      <c r="X1849" s="5" t="s">
        <v>52</v>
      </c>
      <c r="Y1849" s="5" t="s">
        <v>2641</v>
      </c>
      <c r="Z1849" s="5">
        <v>1.9893663E7</v>
      </c>
      <c r="AA1849" s="5" t="s">
        <v>2743</v>
      </c>
      <c r="AB1849" s="5" t="s">
        <v>52</v>
      </c>
      <c r="AC1849" s="5" t="s">
        <v>181</v>
      </c>
      <c r="AD1849" s="5" t="s">
        <v>182</v>
      </c>
      <c r="AE1849" s="5" t="s">
        <v>183</v>
      </c>
      <c r="AF1849" s="5" t="s">
        <v>52</v>
      </c>
      <c r="AG1849" s="5" t="s">
        <v>52</v>
      </c>
      <c r="AH1849" s="5" t="s">
        <v>184</v>
      </c>
      <c r="AI1849" s="5" t="s">
        <v>16580</v>
      </c>
      <c r="AJ1849" s="5" t="s">
        <v>16582</v>
      </c>
      <c r="AK1849" s="5" t="s">
        <v>4648</v>
      </c>
    </row>
    <row r="1850" ht="15.75" customHeight="1">
      <c r="A1850" s="5" t="s">
        <v>16586</v>
      </c>
      <c r="B1850" s="5" t="s">
        <v>13270</v>
      </c>
      <c r="C1850" s="5" t="s">
        <v>16430</v>
      </c>
      <c r="D1850" s="6">
        <v>43103.0</v>
      </c>
      <c r="E1850" s="5">
        <v>84746.0</v>
      </c>
      <c r="F1850" s="5">
        <v>38521.0</v>
      </c>
      <c r="G1850" s="5" t="s">
        <v>226</v>
      </c>
      <c r="H1850" s="5" t="s">
        <v>205</v>
      </c>
      <c r="I1850" s="5" t="s">
        <v>15859</v>
      </c>
      <c r="J1850" s="5" t="s">
        <v>228</v>
      </c>
      <c r="K1850" s="5" t="s">
        <v>16437</v>
      </c>
      <c r="L1850" s="5" t="s">
        <v>16438</v>
      </c>
      <c r="M1850" s="5" t="s">
        <v>16431</v>
      </c>
      <c r="N1850" s="5">
        <v>952.0</v>
      </c>
      <c r="O1850" s="5">
        <v>2.0</v>
      </c>
      <c r="P1850" s="5" t="s">
        <v>16587</v>
      </c>
      <c r="Q1850" s="5" t="s">
        <v>156</v>
      </c>
      <c r="R1850" s="5">
        <v>7029.0</v>
      </c>
      <c r="S1850" s="5" t="s">
        <v>53</v>
      </c>
      <c r="T1850" s="5">
        <v>0.0</v>
      </c>
      <c r="U1850" s="5" t="s">
        <v>70</v>
      </c>
      <c r="V1850" s="5" t="s">
        <v>16588</v>
      </c>
      <c r="W1850" s="5" t="s">
        <v>52</v>
      </c>
      <c r="X1850" s="5" t="s">
        <v>52</v>
      </c>
      <c r="Y1850" s="5" t="s">
        <v>16589</v>
      </c>
      <c r="Z1850" s="5" t="s">
        <v>16590</v>
      </c>
      <c r="AA1850" s="5" t="s">
        <v>235</v>
      </c>
      <c r="AB1850" s="5" t="s">
        <v>52</v>
      </c>
      <c r="AC1850" s="5" t="s">
        <v>3974</v>
      </c>
      <c r="AD1850" s="5" t="s">
        <v>3975</v>
      </c>
      <c r="AE1850" s="5" t="s">
        <v>183</v>
      </c>
      <c r="AF1850" s="5" t="s">
        <v>52</v>
      </c>
      <c r="AG1850" s="5" t="s">
        <v>3976</v>
      </c>
      <c r="AH1850" s="5" t="s">
        <v>3977</v>
      </c>
      <c r="AI1850" s="5" t="s">
        <v>13270</v>
      </c>
      <c r="AJ1850" s="5" t="s">
        <v>16591</v>
      </c>
      <c r="AK1850" s="5" t="s">
        <v>11190</v>
      </c>
    </row>
    <row r="1851" ht="15.75" customHeight="1">
      <c r="A1851" s="5" t="s">
        <v>16592</v>
      </c>
      <c r="B1851" s="5" t="s">
        <v>13270</v>
      </c>
      <c r="C1851" s="5" t="s">
        <v>16430</v>
      </c>
      <c r="D1851" s="6">
        <v>43103.0</v>
      </c>
      <c r="E1851" s="5">
        <v>27544.0</v>
      </c>
      <c r="F1851" s="5">
        <v>12520.0</v>
      </c>
      <c r="G1851" s="5" t="s">
        <v>226</v>
      </c>
      <c r="H1851" s="5" t="s">
        <v>205</v>
      </c>
      <c r="I1851" s="5" t="s">
        <v>15859</v>
      </c>
      <c r="J1851" s="5" t="s">
        <v>228</v>
      </c>
      <c r="K1851" s="5" t="s">
        <v>1536</v>
      </c>
      <c r="L1851" s="5" t="s">
        <v>16438</v>
      </c>
      <c r="M1851" s="5" t="s">
        <v>16431</v>
      </c>
      <c r="N1851" s="5">
        <v>952.0</v>
      </c>
      <c r="O1851" s="5">
        <v>1.0</v>
      </c>
      <c r="P1851" s="5" t="s">
        <v>16593</v>
      </c>
      <c r="Q1851" s="5">
        <v>4510.0</v>
      </c>
      <c r="R1851" s="5">
        <v>3525.0</v>
      </c>
      <c r="S1851" s="5" t="s">
        <v>53</v>
      </c>
      <c r="T1851" s="5">
        <v>0.0</v>
      </c>
      <c r="U1851" s="5" t="s">
        <v>70</v>
      </c>
      <c r="V1851" s="5" t="s">
        <v>16594</v>
      </c>
      <c r="W1851" s="5" t="s">
        <v>52</v>
      </c>
      <c r="X1851" s="5" t="s">
        <v>52</v>
      </c>
      <c r="Y1851" s="5" t="s">
        <v>16589</v>
      </c>
      <c r="Z1851" s="5" t="s">
        <v>16595</v>
      </c>
      <c r="AA1851" s="5" t="s">
        <v>235</v>
      </c>
      <c r="AB1851" s="5" t="s">
        <v>52</v>
      </c>
      <c r="AC1851" s="5" t="s">
        <v>3974</v>
      </c>
      <c r="AD1851" s="5" t="s">
        <v>3975</v>
      </c>
      <c r="AE1851" s="5" t="s">
        <v>183</v>
      </c>
      <c r="AF1851" s="5" t="s">
        <v>52</v>
      </c>
      <c r="AG1851" s="5" t="s">
        <v>3976</v>
      </c>
      <c r="AH1851" s="5" t="s">
        <v>3977</v>
      </c>
      <c r="AI1851" s="5" t="s">
        <v>13270</v>
      </c>
      <c r="AJ1851" s="5" t="s">
        <v>16591</v>
      </c>
      <c r="AK1851" s="5" t="s">
        <v>11190</v>
      </c>
    </row>
    <row r="1852" ht="15.75" customHeight="1">
      <c r="A1852" s="5" t="s">
        <v>16596</v>
      </c>
      <c r="B1852" s="5" t="s">
        <v>13270</v>
      </c>
      <c r="C1852" s="5" t="s">
        <v>204</v>
      </c>
      <c r="D1852" s="6">
        <v>43103.0</v>
      </c>
      <c r="E1852" s="5">
        <v>82898.0</v>
      </c>
      <c r="F1852" s="5">
        <v>37681.0</v>
      </c>
      <c r="G1852" s="5" t="s">
        <v>226</v>
      </c>
      <c r="H1852" s="5" t="s">
        <v>205</v>
      </c>
      <c r="I1852" s="5" t="s">
        <v>15859</v>
      </c>
      <c r="J1852" s="5" t="s">
        <v>228</v>
      </c>
      <c r="K1852" s="5" t="s">
        <v>16437</v>
      </c>
      <c r="L1852" s="5" t="s">
        <v>16438</v>
      </c>
      <c r="M1852" s="5" t="s">
        <v>16238</v>
      </c>
      <c r="N1852" s="5">
        <v>952.0</v>
      </c>
      <c r="O1852" s="5">
        <v>2.0</v>
      </c>
      <c r="P1852" s="5" t="s">
        <v>16597</v>
      </c>
      <c r="Q1852" s="5" t="s">
        <v>156</v>
      </c>
      <c r="R1852" s="5">
        <v>6741.0</v>
      </c>
      <c r="S1852" s="5" t="s">
        <v>53</v>
      </c>
      <c r="T1852" s="5">
        <v>0.0</v>
      </c>
      <c r="U1852" s="5" t="s">
        <v>70</v>
      </c>
      <c r="V1852" s="5" t="s">
        <v>16598</v>
      </c>
      <c r="W1852" s="5" t="s">
        <v>52</v>
      </c>
      <c r="X1852" s="5" t="s">
        <v>52</v>
      </c>
      <c r="Y1852" s="5" t="s">
        <v>16589</v>
      </c>
      <c r="Z1852" s="5" t="s">
        <v>16599</v>
      </c>
      <c r="AA1852" s="5" t="s">
        <v>235</v>
      </c>
      <c r="AB1852" s="5" t="s">
        <v>52</v>
      </c>
      <c r="AC1852" s="5" t="s">
        <v>3974</v>
      </c>
      <c r="AD1852" s="5" t="s">
        <v>3975</v>
      </c>
      <c r="AE1852" s="5" t="s">
        <v>183</v>
      </c>
      <c r="AF1852" s="5" t="s">
        <v>52</v>
      </c>
      <c r="AG1852" s="5" t="s">
        <v>3976</v>
      </c>
      <c r="AH1852" s="5" t="s">
        <v>3977</v>
      </c>
      <c r="AI1852" s="5" t="s">
        <v>13270</v>
      </c>
      <c r="AJ1852" s="5" t="s">
        <v>16591</v>
      </c>
      <c r="AK1852" s="5" t="s">
        <v>11190</v>
      </c>
    </row>
    <row r="1853" ht="15.75" customHeight="1">
      <c r="A1853" s="5" t="s">
        <v>16600</v>
      </c>
      <c r="B1853" s="5" t="s">
        <v>14965</v>
      </c>
      <c r="C1853" s="5" t="s">
        <v>14966</v>
      </c>
      <c r="D1853" s="6">
        <v>43102.0</v>
      </c>
      <c r="E1853" s="5">
        <v>19778.0</v>
      </c>
      <c r="F1853" s="5">
        <v>8990.0</v>
      </c>
      <c r="G1853" s="5" t="s">
        <v>107</v>
      </c>
      <c r="H1853" s="5" t="s">
        <v>530</v>
      </c>
      <c r="I1853" s="5" t="s">
        <v>4736</v>
      </c>
      <c r="J1853" s="5" t="s">
        <v>109</v>
      </c>
      <c r="K1853" s="5" t="s">
        <v>207</v>
      </c>
      <c r="L1853" s="5" t="s">
        <v>14756</v>
      </c>
      <c r="M1853" s="5" t="s">
        <v>16601</v>
      </c>
      <c r="N1853" s="5">
        <v>2048.0</v>
      </c>
      <c r="O1853" s="5">
        <v>1.0</v>
      </c>
      <c r="P1853" s="5" t="s">
        <v>16602</v>
      </c>
      <c r="Q1853" s="5">
        <v>2210.0</v>
      </c>
      <c r="R1853" s="5">
        <v>820.0</v>
      </c>
      <c r="S1853" s="5" t="s">
        <v>69</v>
      </c>
      <c r="T1853" s="5">
        <v>27.0</v>
      </c>
      <c r="U1853" s="5" t="s">
        <v>93</v>
      </c>
      <c r="V1853" s="5" t="s">
        <v>16603</v>
      </c>
      <c r="W1853" s="5" t="s">
        <v>52</v>
      </c>
      <c r="X1853" s="5" t="s">
        <v>52</v>
      </c>
      <c r="Y1853" s="5" t="s">
        <v>16604</v>
      </c>
      <c r="Z1853" s="5">
        <v>1.6152437E8</v>
      </c>
      <c r="AA1853" s="5" t="s">
        <v>235</v>
      </c>
      <c r="AB1853" s="5" t="s">
        <v>52</v>
      </c>
      <c r="AC1853" s="5" t="s">
        <v>11980</v>
      </c>
      <c r="AD1853" s="5" t="s">
        <v>11981</v>
      </c>
      <c r="AE1853" s="5" t="s">
        <v>218</v>
      </c>
      <c r="AF1853" s="5" t="s">
        <v>52</v>
      </c>
      <c r="AG1853" s="5" t="s">
        <v>11982</v>
      </c>
      <c r="AH1853" s="5" t="s">
        <v>11983</v>
      </c>
      <c r="AI1853" s="5" t="s">
        <v>64</v>
      </c>
      <c r="AJ1853" s="5" t="s">
        <v>14761</v>
      </c>
      <c r="AK1853" s="5" t="s">
        <v>79</v>
      </c>
    </row>
    <row r="1854" ht="15.75" customHeight="1">
      <c r="A1854" s="5" t="s">
        <v>16605</v>
      </c>
      <c r="B1854" s="5" t="s">
        <v>16606</v>
      </c>
      <c r="C1854" s="5" t="s">
        <v>16607</v>
      </c>
      <c r="D1854" s="6">
        <v>43087.0</v>
      </c>
      <c r="E1854" s="5">
        <v>31513.0</v>
      </c>
      <c r="F1854" s="5">
        <v>14324.0</v>
      </c>
      <c r="G1854" s="5" t="s">
        <v>556</v>
      </c>
      <c r="H1854" s="5" t="s">
        <v>45</v>
      </c>
      <c r="I1854" s="5" t="s">
        <v>16608</v>
      </c>
      <c r="J1854" s="5" t="s">
        <v>558</v>
      </c>
      <c r="K1854" s="5" t="s">
        <v>16609</v>
      </c>
      <c r="L1854" s="5" t="s">
        <v>16610</v>
      </c>
      <c r="M1854" s="5" t="s">
        <v>16611</v>
      </c>
      <c r="N1854" s="5" t="s">
        <v>52</v>
      </c>
      <c r="O1854" s="5">
        <v>1.0</v>
      </c>
      <c r="P1854" s="5" t="s">
        <v>16612</v>
      </c>
      <c r="Q1854" s="5" t="s">
        <v>52</v>
      </c>
      <c r="R1854" s="5">
        <v>1152.0</v>
      </c>
      <c r="S1854" s="5" t="s">
        <v>69</v>
      </c>
      <c r="T1854" s="5">
        <v>55.0</v>
      </c>
      <c r="U1854" s="5" t="s">
        <v>93</v>
      </c>
      <c r="V1854" s="5" t="s">
        <v>16613</v>
      </c>
      <c r="W1854" s="5" t="s">
        <v>71</v>
      </c>
      <c r="X1854" s="5" t="s">
        <v>52</v>
      </c>
      <c r="Y1854" s="5" t="s">
        <v>3519</v>
      </c>
      <c r="Z1854" s="5" t="s">
        <v>16614</v>
      </c>
      <c r="AA1854" s="5" t="s">
        <v>162</v>
      </c>
      <c r="AB1854" s="5" t="s">
        <v>52</v>
      </c>
      <c r="AC1854" s="5" t="s">
        <v>15837</v>
      </c>
      <c r="AD1854" s="5" t="s">
        <v>15838</v>
      </c>
      <c r="AE1854" s="5" t="s">
        <v>2166</v>
      </c>
      <c r="AF1854" s="5" t="s">
        <v>52</v>
      </c>
      <c r="AG1854" s="5" t="s">
        <v>52</v>
      </c>
      <c r="AH1854" s="5" t="s">
        <v>15839</v>
      </c>
      <c r="AI1854" s="5" t="s">
        <v>16606</v>
      </c>
      <c r="AJ1854" s="5" t="s">
        <v>16610</v>
      </c>
      <c r="AK1854" s="5" t="s">
        <v>16190</v>
      </c>
    </row>
    <row r="1855" ht="15.75" customHeight="1">
      <c r="A1855" s="5" t="s">
        <v>16615</v>
      </c>
      <c r="B1855" s="5" t="s">
        <v>16616</v>
      </c>
      <c r="C1855" s="5" t="s">
        <v>16617</v>
      </c>
      <c r="D1855" s="6">
        <v>43087.0</v>
      </c>
      <c r="E1855" s="5">
        <v>241538.0</v>
      </c>
      <c r="F1855" s="5">
        <v>109790.0</v>
      </c>
      <c r="G1855" s="5" t="s">
        <v>16618</v>
      </c>
      <c r="H1855" s="5" t="s">
        <v>205</v>
      </c>
      <c r="I1855" s="5" t="s">
        <v>16619</v>
      </c>
      <c r="J1855" s="5" t="s">
        <v>16620</v>
      </c>
      <c r="K1855" s="5" t="s">
        <v>16621</v>
      </c>
      <c r="L1855" s="5" t="s">
        <v>16622</v>
      </c>
      <c r="M1855" s="5" t="s">
        <v>16623</v>
      </c>
      <c r="N1855" s="5" t="s">
        <v>52</v>
      </c>
      <c r="O1855" s="5">
        <v>4.0</v>
      </c>
      <c r="P1855" s="5" t="s">
        <v>16624</v>
      </c>
      <c r="Q1855" s="5" t="s">
        <v>16625</v>
      </c>
      <c r="R1855" s="5">
        <v>4.0</v>
      </c>
      <c r="S1855" s="5" t="s">
        <v>115</v>
      </c>
      <c r="T1855" s="5">
        <v>2.0</v>
      </c>
      <c r="U1855" s="5" t="s">
        <v>70</v>
      </c>
      <c r="V1855" s="5" t="s">
        <v>16626</v>
      </c>
      <c r="W1855" s="5" t="s">
        <v>52</v>
      </c>
      <c r="X1855" s="5" t="s">
        <v>52</v>
      </c>
      <c r="Y1855" s="5" t="s">
        <v>16627</v>
      </c>
      <c r="Z1855" s="5" t="s">
        <v>16628</v>
      </c>
      <c r="AA1855" s="5" t="s">
        <v>16629</v>
      </c>
      <c r="AB1855" s="5" t="s">
        <v>52</v>
      </c>
      <c r="AC1855" s="5" t="s">
        <v>398</v>
      </c>
      <c r="AD1855" s="5" t="s">
        <v>399</v>
      </c>
      <c r="AE1855" s="5" t="s">
        <v>400</v>
      </c>
      <c r="AF1855" s="5" t="s">
        <v>401</v>
      </c>
      <c r="AG1855" s="5">
        <v>23502.0</v>
      </c>
      <c r="AH1855" s="5" t="s">
        <v>402</v>
      </c>
      <c r="AI1855" s="5" t="s">
        <v>16630</v>
      </c>
      <c r="AJ1855" s="5" t="s">
        <v>16631</v>
      </c>
      <c r="AK1855" s="5" t="s">
        <v>16632</v>
      </c>
    </row>
    <row r="1856" ht="15.75" customHeight="1">
      <c r="A1856" s="5" t="s">
        <v>16633</v>
      </c>
      <c r="B1856" s="5" t="s">
        <v>13270</v>
      </c>
      <c r="C1856" s="5" t="s">
        <v>16430</v>
      </c>
      <c r="D1856" s="6">
        <v>43086.0</v>
      </c>
      <c r="E1856" s="5">
        <v>110427.0</v>
      </c>
      <c r="F1856" s="5">
        <v>50194.0</v>
      </c>
      <c r="G1856" s="5" t="s">
        <v>226</v>
      </c>
      <c r="H1856" s="5" t="s">
        <v>205</v>
      </c>
      <c r="I1856" s="5" t="s">
        <v>12990</v>
      </c>
      <c r="J1856" s="5" t="s">
        <v>228</v>
      </c>
      <c r="K1856" s="5" t="s">
        <v>16437</v>
      </c>
      <c r="L1856" s="5" t="s">
        <v>16237</v>
      </c>
      <c r="M1856" s="5" t="s">
        <v>16431</v>
      </c>
      <c r="N1856" s="5">
        <v>960.0</v>
      </c>
      <c r="O1856" s="5">
        <v>2.0</v>
      </c>
      <c r="P1856" s="5" t="s">
        <v>16634</v>
      </c>
      <c r="Q1856" s="5" t="s">
        <v>2195</v>
      </c>
      <c r="R1856" s="5">
        <v>7722.0</v>
      </c>
      <c r="S1856" s="5" t="s">
        <v>53</v>
      </c>
      <c r="T1856" s="5">
        <v>0.0</v>
      </c>
      <c r="U1856" s="5" t="s">
        <v>70</v>
      </c>
      <c r="V1856" s="5" t="s">
        <v>16635</v>
      </c>
      <c r="W1856" s="5" t="s">
        <v>52</v>
      </c>
      <c r="X1856" s="5" t="s">
        <v>52</v>
      </c>
      <c r="Y1856" s="5" t="s">
        <v>16636</v>
      </c>
      <c r="Z1856" s="5" t="s">
        <v>16637</v>
      </c>
      <c r="AA1856" s="5" t="s">
        <v>59</v>
      </c>
      <c r="AB1856" s="5" t="s">
        <v>52</v>
      </c>
      <c r="AC1856" s="5" t="s">
        <v>3974</v>
      </c>
      <c r="AD1856" s="5" t="s">
        <v>3975</v>
      </c>
      <c r="AE1856" s="5" t="s">
        <v>183</v>
      </c>
      <c r="AF1856" s="5" t="s">
        <v>52</v>
      </c>
      <c r="AG1856" s="5" t="s">
        <v>3976</v>
      </c>
      <c r="AH1856" s="5" t="s">
        <v>3977</v>
      </c>
      <c r="AI1856" s="5" t="s">
        <v>13270</v>
      </c>
      <c r="AJ1856" s="5" t="s">
        <v>16591</v>
      </c>
      <c r="AK1856" s="5" t="s">
        <v>11190</v>
      </c>
    </row>
    <row r="1857" ht="15.75" customHeight="1">
      <c r="A1857" s="5" t="s">
        <v>16638</v>
      </c>
      <c r="B1857" s="5" t="s">
        <v>16639</v>
      </c>
      <c r="C1857" s="5" t="s">
        <v>16640</v>
      </c>
      <c r="D1857" s="6">
        <v>43081.0</v>
      </c>
      <c r="E1857" s="5">
        <v>17290.0</v>
      </c>
      <c r="F1857" s="5">
        <v>7859.0</v>
      </c>
      <c r="G1857" s="5" t="s">
        <v>422</v>
      </c>
      <c r="H1857" s="5" t="s">
        <v>45</v>
      </c>
      <c r="I1857" s="5" t="s">
        <v>16641</v>
      </c>
      <c r="J1857" s="5" t="s">
        <v>424</v>
      </c>
      <c r="K1857" s="5" t="s">
        <v>16642</v>
      </c>
      <c r="L1857" s="5" t="s">
        <v>16643</v>
      </c>
      <c r="M1857" s="5" t="s">
        <v>16644</v>
      </c>
      <c r="N1857" s="5">
        <v>64161.0</v>
      </c>
      <c r="O1857" s="5">
        <v>1.0</v>
      </c>
      <c r="P1857" s="5" t="s">
        <v>16645</v>
      </c>
      <c r="Q1857" s="5">
        <v>2210.0</v>
      </c>
      <c r="R1857" s="5">
        <v>466.0</v>
      </c>
      <c r="S1857" s="5" t="s">
        <v>69</v>
      </c>
      <c r="T1857" s="5">
        <v>24.0</v>
      </c>
      <c r="U1857" s="5" t="s">
        <v>93</v>
      </c>
      <c r="V1857" s="5" t="s">
        <v>16646</v>
      </c>
      <c r="W1857" s="5" t="s">
        <v>52</v>
      </c>
      <c r="X1857" s="5" t="s">
        <v>52</v>
      </c>
      <c r="Y1857" s="5" t="s">
        <v>16647</v>
      </c>
      <c r="Z1857" s="5" t="s">
        <v>16648</v>
      </c>
      <c r="AA1857" s="5" t="s">
        <v>260</v>
      </c>
      <c r="AB1857" s="5" t="s">
        <v>283</v>
      </c>
      <c r="AC1857" s="5" t="s">
        <v>11980</v>
      </c>
      <c r="AD1857" s="5" t="s">
        <v>11981</v>
      </c>
      <c r="AE1857" s="5" t="s">
        <v>218</v>
      </c>
      <c r="AF1857" s="5" t="s">
        <v>52</v>
      </c>
      <c r="AG1857" s="5" t="s">
        <v>11982</v>
      </c>
      <c r="AH1857" s="5" t="s">
        <v>11983</v>
      </c>
      <c r="AI1857" s="5" t="s">
        <v>16639</v>
      </c>
      <c r="AJ1857" s="5" t="s">
        <v>16643</v>
      </c>
      <c r="AK1857" s="5" t="s">
        <v>16649</v>
      </c>
    </row>
    <row r="1858" ht="15.75" customHeight="1">
      <c r="A1858" s="5" t="s">
        <v>16650</v>
      </c>
      <c r="B1858" s="5" t="s">
        <v>14954</v>
      </c>
      <c r="C1858" s="5" t="s">
        <v>102</v>
      </c>
      <c r="D1858" s="6">
        <v>43080.0</v>
      </c>
      <c r="E1858" s="5">
        <v>18686.0</v>
      </c>
      <c r="F1858" s="5">
        <v>8494.0</v>
      </c>
      <c r="G1858" s="5" t="s">
        <v>659</v>
      </c>
      <c r="H1858" s="5" t="s">
        <v>45</v>
      </c>
      <c r="I1858" s="5" t="s">
        <v>16651</v>
      </c>
      <c r="J1858" s="5" t="s">
        <v>661</v>
      </c>
      <c r="K1858" s="5" t="s">
        <v>16652</v>
      </c>
      <c r="L1858" s="5" t="s">
        <v>16653</v>
      </c>
      <c r="M1858" s="5" t="s">
        <v>102</v>
      </c>
      <c r="N1858" s="5" t="s">
        <v>16654</v>
      </c>
      <c r="O1858" s="5">
        <v>1.0</v>
      </c>
      <c r="P1858" s="5" t="s">
        <v>16655</v>
      </c>
      <c r="Q1858" s="5" t="s">
        <v>1519</v>
      </c>
      <c r="R1858" s="5">
        <v>1308.0</v>
      </c>
      <c r="S1858" s="5" t="s">
        <v>69</v>
      </c>
      <c r="T1858" s="5">
        <v>39.0</v>
      </c>
      <c r="U1858" s="5" t="s">
        <v>70</v>
      </c>
      <c r="V1858" s="5" t="s">
        <v>16656</v>
      </c>
      <c r="W1858" s="5" t="s">
        <v>52</v>
      </c>
      <c r="X1858" s="5" t="s">
        <v>52</v>
      </c>
      <c r="Y1858" s="5" t="s">
        <v>16657</v>
      </c>
      <c r="Z1858" s="5" t="s">
        <v>16658</v>
      </c>
      <c r="AA1858" s="5" t="s">
        <v>59</v>
      </c>
      <c r="AB1858" s="5" t="s">
        <v>283</v>
      </c>
      <c r="AC1858" s="5" t="s">
        <v>72</v>
      </c>
      <c r="AD1858" s="5" t="s">
        <v>73</v>
      </c>
      <c r="AE1858" s="5" t="s">
        <v>74</v>
      </c>
      <c r="AF1858" s="5" t="s">
        <v>75</v>
      </c>
      <c r="AG1858" s="5" t="s">
        <v>76</v>
      </c>
      <c r="AH1858" s="5" t="s">
        <v>77</v>
      </c>
      <c r="AI1858" s="5" t="s">
        <v>102</v>
      </c>
      <c r="AJ1858" s="5" t="s">
        <v>102</v>
      </c>
      <c r="AK1858" s="5" t="s">
        <v>525</v>
      </c>
    </row>
    <row r="1859" ht="15.75" customHeight="1">
      <c r="A1859" s="5" t="s">
        <v>16659</v>
      </c>
      <c r="B1859" s="5" t="s">
        <v>13024</v>
      </c>
      <c r="C1859" s="5" t="s">
        <v>16660</v>
      </c>
      <c r="D1859" s="6">
        <v>43079.0</v>
      </c>
      <c r="E1859" s="5">
        <v>41461.0</v>
      </c>
      <c r="F1859" s="5">
        <v>18846.0</v>
      </c>
      <c r="G1859" s="5" t="s">
        <v>963</v>
      </c>
      <c r="H1859" s="5" t="s">
        <v>189</v>
      </c>
      <c r="I1859" s="5" t="s">
        <v>16661</v>
      </c>
      <c r="J1859" s="5" t="s">
        <v>965</v>
      </c>
      <c r="K1859" s="5" t="s">
        <v>16028</v>
      </c>
      <c r="L1859" s="5" t="s">
        <v>13025</v>
      </c>
      <c r="M1859" s="5" t="s">
        <v>16662</v>
      </c>
      <c r="N1859" s="5">
        <v>77571.0</v>
      </c>
      <c r="O1859" s="5">
        <v>1.0</v>
      </c>
      <c r="P1859" s="5" t="s">
        <v>16663</v>
      </c>
      <c r="Q1859" s="5">
        <v>4510.0</v>
      </c>
      <c r="R1859" s="5">
        <v>900.0</v>
      </c>
      <c r="S1859" s="5" t="s">
        <v>196</v>
      </c>
      <c r="T1859" s="5">
        <v>34.0</v>
      </c>
      <c r="U1859" s="5" t="s">
        <v>93</v>
      </c>
      <c r="V1859" s="5" t="s">
        <v>16664</v>
      </c>
      <c r="W1859" s="5" t="s">
        <v>52</v>
      </c>
      <c r="X1859" s="5" t="s">
        <v>52</v>
      </c>
      <c r="Y1859" s="5" t="s">
        <v>16665</v>
      </c>
      <c r="Z1859" s="5" t="s">
        <v>16666</v>
      </c>
      <c r="AA1859" s="5" t="s">
        <v>260</v>
      </c>
      <c r="AB1859" s="5" t="s">
        <v>52</v>
      </c>
      <c r="AC1859" s="5" t="s">
        <v>11980</v>
      </c>
      <c r="AD1859" s="5" t="s">
        <v>11981</v>
      </c>
      <c r="AE1859" s="5" t="s">
        <v>218</v>
      </c>
      <c r="AF1859" s="5" t="s">
        <v>52</v>
      </c>
      <c r="AG1859" s="5" t="s">
        <v>11982</v>
      </c>
      <c r="AH1859" s="5" t="s">
        <v>11983</v>
      </c>
      <c r="AI1859" s="5" t="s">
        <v>11557</v>
      </c>
      <c r="AJ1859" s="5" t="s">
        <v>11558</v>
      </c>
      <c r="AK1859" s="5" t="s">
        <v>11559</v>
      </c>
    </row>
    <row r="1860" ht="15.75" customHeight="1">
      <c r="A1860" s="5" t="s">
        <v>16667</v>
      </c>
      <c r="B1860" s="5" t="s">
        <v>16668</v>
      </c>
      <c r="C1860" s="5" t="s">
        <v>16669</v>
      </c>
      <c r="D1860" s="6">
        <v>43077.0</v>
      </c>
      <c r="E1860" s="5">
        <v>10404.0</v>
      </c>
      <c r="F1860" s="5">
        <v>4729.0</v>
      </c>
      <c r="G1860" s="5" t="s">
        <v>3935</v>
      </c>
      <c r="H1860" s="5" t="s">
        <v>149</v>
      </c>
      <c r="I1860" s="5" t="s">
        <v>14550</v>
      </c>
      <c r="J1860" s="5" t="s">
        <v>872</v>
      </c>
      <c r="K1860" s="5" t="s">
        <v>4112</v>
      </c>
      <c r="L1860" s="5" t="s">
        <v>16670</v>
      </c>
      <c r="M1860" s="5" t="s">
        <v>16671</v>
      </c>
      <c r="N1860" s="5">
        <v>36207.0</v>
      </c>
      <c r="O1860" s="5">
        <v>1.0</v>
      </c>
      <c r="P1860" s="5" t="s">
        <v>16672</v>
      </c>
      <c r="Q1860" s="5">
        <v>4510.0</v>
      </c>
      <c r="R1860" s="5">
        <v>20.0</v>
      </c>
      <c r="S1860" s="5" t="s">
        <v>115</v>
      </c>
      <c r="T1860" s="5">
        <v>0.0</v>
      </c>
      <c r="U1860" s="5" t="s">
        <v>52</v>
      </c>
      <c r="V1860" s="5" t="s">
        <v>16673</v>
      </c>
      <c r="W1860" s="5" t="s">
        <v>52</v>
      </c>
      <c r="X1860" s="5" t="s">
        <v>52</v>
      </c>
      <c r="Y1860" s="5" t="s">
        <v>16674</v>
      </c>
      <c r="Z1860" s="5" t="s">
        <v>16675</v>
      </c>
      <c r="AA1860" s="5" t="s">
        <v>162</v>
      </c>
      <c r="AB1860" s="5" t="s">
        <v>283</v>
      </c>
      <c r="AC1860" s="5" t="s">
        <v>181</v>
      </c>
      <c r="AD1860" s="5" t="s">
        <v>182</v>
      </c>
      <c r="AE1860" s="5" t="s">
        <v>183</v>
      </c>
      <c r="AF1860" s="5" t="s">
        <v>52</v>
      </c>
      <c r="AG1860" s="5" t="s">
        <v>52</v>
      </c>
      <c r="AH1860" s="5" t="s">
        <v>184</v>
      </c>
      <c r="AI1860" s="5" t="s">
        <v>16676</v>
      </c>
      <c r="AJ1860" s="5" t="s">
        <v>16677</v>
      </c>
      <c r="AK1860" s="5" t="s">
        <v>16678</v>
      </c>
    </row>
    <row r="1861" ht="15.75" customHeight="1">
      <c r="A1861" s="5" t="s">
        <v>16679</v>
      </c>
      <c r="B1861" s="5" t="s">
        <v>16680</v>
      </c>
      <c r="C1861" s="5" t="s">
        <v>16681</v>
      </c>
      <c r="D1861" s="6">
        <v>43068.0</v>
      </c>
      <c r="E1861" s="5">
        <v>47366.0</v>
      </c>
      <c r="F1861" s="5">
        <v>21530.0</v>
      </c>
      <c r="G1861" s="5" t="s">
        <v>327</v>
      </c>
      <c r="H1861" s="5" t="s">
        <v>290</v>
      </c>
      <c r="I1861" s="5" t="s">
        <v>10339</v>
      </c>
      <c r="J1861" s="5" t="s">
        <v>191</v>
      </c>
      <c r="K1861" s="5" t="s">
        <v>1086</v>
      </c>
      <c r="L1861" s="5" t="s">
        <v>16682</v>
      </c>
      <c r="M1861" s="5" t="s">
        <v>16683</v>
      </c>
      <c r="N1861" s="5">
        <v>63005.0</v>
      </c>
      <c r="O1861" s="5">
        <v>1.0</v>
      </c>
      <c r="P1861" s="5" t="s">
        <v>16684</v>
      </c>
      <c r="Q1861" s="5">
        <v>2210.0</v>
      </c>
      <c r="R1861" s="5">
        <v>1068.0</v>
      </c>
      <c r="S1861" s="5" t="s">
        <v>92</v>
      </c>
      <c r="T1861" s="5">
        <v>0.0</v>
      </c>
      <c r="U1861" s="5" t="s">
        <v>52</v>
      </c>
      <c r="V1861" s="5" t="s">
        <v>16685</v>
      </c>
      <c r="W1861" s="5" t="s">
        <v>52</v>
      </c>
      <c r="X1861" s="5" t="s">
        <v>52</v>
      </c>
      <c r="Y1861" s="5" t="s">
        <v>16686</v>
      </c>
      <c r="Z1861" s="5" t="s">
        <v>16687</v>
      </c>
      <c r="AA1861" s="5" t="s">
        <v>2743</v>
      </c>
      <c r="AB1861" s="5" t="s">
        <v>52</v>
      </c>
      <c r="AC1861" s="5" t="s">
        <v>11980</v>
      </c>
      <c r="AD1861" s="5" t="s">
        <v>11981</v>
      </c>
      <c r="AE1861" s="5" t="s">
        <v>218</v>
      </c>
      <c r="AF1861" s="5" t="s">
        <v>52</v>
      </c>
      <c r="AG1861" s="5" t="s">
        <v>11982</v>
      </c>
      <c r="AH1861" s="5" t="s">
        <v>11983</v>
      </c>
      <c r="AI1861" s="5" t="s">
        <v>16680</v>
      </c>
      <c r="AJ1861" s="5" t="s">
        <v>16682</v>
      </c>
      <c r="AK1861" s="5" t="s">
        <v>16688</v>
      </c>
    </row>
    <row r="1862" ht="15.75" customHeight="1">
      <c r="A1862" s="5" t="s">
        <v>16689</v>
      </c>
      <c r="B1862" s="5" t="s">
        <v>16690</v>
      </c>
      <c r="C1862" s="5" t="s">
        <v>16691</v>
      </c>
      <c r="D1862" s="6">
        <v>43068.0</v>
      </c>
      <c r="E1862" s="5">
        <v>61859.0</v>
      </c>
      <c r="F1862" s="5">
        <v>28118.0</v>
      </c>
      <c r="G1862" s="5" t="s">
        <v>8441</v>
      </c>
      <c r="H1862" s="5" t="s">
        <v>366</v>
      </c>
      <c r="I1862" s="5" t="s">
        <v>16692</v>
      </c>
      <c r="J1862" s="5" t="s">
        <v>1914</v>
      </c>
      <c r="K1862" s="5" t="s">
        <v>462</v>
      </c>
      <c r="L1862" s="5" t="s">
        <v>6</v>
      </c>
      <c r="M1862" s="5" t="s">
        <v>16693</v>
      </c>
      <c r="N1862" s="5" t="s">
        <v>52</v>
      </c>
      <c r="O1862" s="5">
        <v>1.0</v>
      </c>
      <c r="P1862" s="5" t="s">
        <v>16694</v>
      </c>
      <c r="Q1862" s="5">
        <v>4500.0</v>
      </c>
      <c r="R1862" s="5">
        <v>14.0</v>
      </c>
      <c r="S1862" s="5" t="s">
        <v>1386</v>
      </c>
      <c r="T1862" s="5">
        <v>1345.0</v>
      </c>
      <c r="U1862" s="5" t="s">
        <v>158</v>
      </c>
      <c r="V1862" s="5" t="s">
        <v>16695</v>
      </c>
      <c r="W1862" s="5" t="s">
        <v>52</v>
      </c>
      <c r="X1862" s="5" t="s">
        <v>52</v>
      </c>
      <c r="Y1862" s="5" t="s">
        <v>8312</v>
      </c>
      <c r="Z1862" s="5">
        <v>7702471.0</v>
      </c>
      <c r="AA1862" s="5" t="s">
        <v>180</v>
      </c>
      <c r="AB1862" s="5" t="s">
        <v>52</v>
      </c>
      <c r="AC1862" s="5" t="s">
        <v>163</v>
      </c>
      <c r="AD1862" s="5" t="s">
        <v>164</v>
      </c>
      <c r="AE1862" s="5" t="s">
        <v>165</v>
      </c>
      <c r="AF1862" s="5" t="s">
        <v>52</v>
      </c>
      <c r="AG1862" s="5" t="s">
        <v>52</v>
      </c>
      <c r="AH1862" s="5" t="s">
        <v>52</v>
      </c>
      <c r="AI1862" s="5" t="s">
        <v>16696</v>
      </c>
      <c r="AJ1862" s="5" t="s">
        <v>16697</v>
      </c>
      <c r="AK1862" s="5" t="s">
        <v>16698</v>
      </c>
    </row>
    <row r="1863" ht="15.75" customHeight="1">
      <c r="A1863" s="5" t="s">
        <v>16699</v>
      </c>
      <c r="B1863" s="5" t="s">
        <v>6389</v>
      </c>
      <c r="C1863" s="5" t="s">
        <v>12878</v>
      </c>
      <c r="D1863" s="6">
        <v>43067.0</v>
      </c>
      <c r="E1863" s="5">
        <v>33132.0</v>
      </c>
      <c r="F1863" s="5">
        <v>15060.0</v>
      </c>
      <c r="G1863" s="5" t="s">
        <v>6377</v>
      </c>
      <c r="H1863" s="5" t="s">
        <v>45</v>
      </c>
      <c r="I1863" s="5" t="s">
        <v>16700</v>
      </c>
      <c r="J1863" s="5" t="s">
        <v>4533</v>
      </c>
      <c r="K1863" s="5" t="s">
        <v>3109</v>
      </c>
      <c r="L1863" s="5" t="s">
        <v>16701</v>
      </c>
      <c r="M1863" s="5" t="s">
        <v>16702</v>
      </c>
      <c r="N1863" s="5">
        <v>1801.0</v>
      </c>
      <c r="O1863" s="5">
        <v>1.0</v>
      </c>
      <c r="P1863" s="5" t="s">
        <v>16703</v>
      </c>
      <c r="Q1863" s="5">
        <v>4510.0</v>
      </c>
      <c r="R1863" s="5">
        <v>1024.0</v>
      </c>
      <c r="S1863" s="5" t="s">
        <v>115</v>
      </c>
      <c r="T1863" s="5">
        <v>0.0</v>
      </c>
      <c r="U1863" s="5" t="s">
        <v>52</v>
      </c>
      <c r="V1863" s="5" t="s">
        <v>16704</v>
      </c>
      <c r="W1863" s="5" t="s">
        <v>71</v>
      </c>
      <c r="X1863" s="5" t="s">
        <v>52</v>
      </c>
      <c r="Y1863" s="5">
        <v>7144.0</v>
      </c>
      <c r="Z1863" s="5" t="s">
        <v>16705</v>
      </c>
      <c r="AA1863" s="5" t="s">
        <v>119</v>
      </c>
      <c r="AB1863" s="5" t="s">
        <v>52</v>
      </c>
      <c r="AC1863" s="5" t="s">
        <v>181</v>
      </c>
      <c r="AD1863" s="5" t="s">
        <v>182</v>
      </c>
      <c r="AE1863" s="5" t="s">
        <v>183</v>
      </c>
      <c r="AF1863" s="5" t="s">
        <v>52</v>
      </c>
      <c r="AG1863" s="5" t="s">
        <v>52</v>
      </c>
      <c r="AH1863" s="5" t="s">
        <v>184</v>
      </c>
      <c r="AI1863" s="5" t="s">
        <v>6389</v>
      </c>
      <c r="AJ1863" s="5" t="s">
        <v>16701</v>
      </c>
      <c r="AK1863" s="5" t="s">
        <v>6885</v>
      </c>
    </row>
    <row r="1864" ht="15.75" customHeight="1">
      <c r="A1864" s="5" t="s">
        <v>16699</v>
      </c>
      <c r="B1864" s="5" t="s">
        <v>16706</v>
      </c>
      <c r="C1864" s="5" t="s">
        <v>12878</v>
      </c>
      <c r="D1864" s="6">
        <v>43067.0</v>
      </c>
      <c r="E1864" s="5">
        <v>33132.0</v>
      </c>
      <c r="F1864" s="5">
        <v>15060.0</v>
      </c>
      <c r="G1864" s="5" t="s">
        <v>6377</v>
      </c>
      <c r="H1864" s="5" t="s">
        <v>45</v>
      </c>
      <c r="I1864" s="5" t="s">
        <v>16700</v>
      </c>
      <c r="J1864" s="5" t="s">
        <v>4533</v>
      </c>
      <c r="K1864" s="5" t="s">
        <v>3109</v>
      </c>
      <c r="L1864" s="5" t="s">
        <v>16707</v>
      </c>
      <c r="M1864" s="5" t="s">
        <v>16708</v>
      </c>
      <c r="N1864" s="5">
        <v>4073.0</v>
      </c>
      <c r="O1864" s="5">
        <v>1.0</v>
      </c>
      <c r="P1864" s="5" t="s">
        <v>16703</v>
      </c>
      <c r="Q1864" s="5">
        <v>4510.0</v>
      </c>
      <c r="R1864" s="5">
        <v>1024.0</v>
      </c>
      <c r="S1864" s="5" t="s">
        <v>115</v>
      </c>
      <c r="T1864" s="5">
        <v>0.0</v>
      </c>
      <c r="U1864" s="5" t="s">
        <v>52</v>
      </c>
      <c r="V1864" s="5" t="s">
        <v>16709</v>
      </c>
      <c r="W1864" s="5" t="s">
        <v>55</v>
      </c>
      <c r="X1864" s="5" t="s">
        <v>16704</v>
      </c>
      <c r="Y1864" s="5">
        <v>7144.0</v>
      </c>
      <c r="Z1864" s="5" t="s">
        <v>16705</v>
      </c>
      <c r="AA1864" s="5" t="s">
        <v>119</v>
      </c>
      <c r="AB1864" s="5" t="s">
        <v>52</v>
      </c>
      <c r="AC1864" s="5" t="s">
        <v>181</v>
      </c>
      <c r="AD1864" s="5" t="s">
        <v>182</v>
      </c>
      <c r="AE1864" s="5" t="s">
        <v>183</v>
      </c>
      <c r="AF1864" s="5" t="s">
        <v>52</v>
      </c>
      <c r="AG1864" s="5" t="s">
        <v>52</v>
      </c>
      <c r="AH1864" s="5" t="s">
        <v>184</v>
      </c>
      <c r="AI1864" s="5" t="s">
        <v>16706</v>
      </c>
      <c r="AJ1864" s="5" t="s">
        <v>16707</v>
      </c>
      <c r="AK1864" s="5" t="s">
        <v>6885</v>
      </c>
    </row>
    <row r="1865" ht="15.75" customHeight="1">
      <c r="A1865" s="5" t="s">
        <v>16710</v>
      </c>
      <c r="B1865" s="5" t="s">
        <v>16711</v>
      </c>
      <c r="C1865" s="5" t="s">
        <v>16712</v>
      </c>
      <c r="D1865" s="6">
        <v>43067.0</v>
      </c>
      <c r="E1865" s="5">
        <v>5701.0</v>
      </c>
      <c r="F1865" s="5">
        <v>2591.0</v>
      </c>
      <c r="G1865" s="5" t="s">
        <v>1912</v>
      </c>
      <c r="H1865" s="5" t="s">
        <v>366</v>
      </c>
      <c r="I1865" s="5" t="s">
        <v>16713</v>
      </c>
      <c r="J1865" s="5" t="s">
        <v>1914</v>
      </c>
      <c r="K1865" s="5" t="s">
        <v>16714</v>
      </c>
      <c r="L1865" s="5" t="s">
        <v>16715</v>
      </c>
      <c r="M1865" s="5" t="s">
        <v>16716</v>
      </c>
      <c r="N1865" s="5" t="s">
        <v>16717</v>
      </c>
      <c r="O1865" s="5">
        <v>1.0</v>
      </c>
      <c r="P1865" s="5" t="s">
        <v>16718</v>
      </c>
      <c r="Q1865" s="5" t="s">
        <v>52</v>
      </c>
      <c r="R1865" s="5">
        <v>866.0</v>
      </c>
      <c r="S1865" s="5" t="s">
        <v>374</v>
      </c>
      <c r="T1865" s="5">
        <v>0.0</v>
      </c>
      <c r="U1865" s="5" t="s">
        <v>52</v>
      </c>
      <c r="V1865" s="5" t="s">
        <v>16719</v>
      </c>
      <c r="W1865" s="5" t="s">
        <v>52</v>
      </c>
      <c r="X1865" s="5" t="s">
        <v>52</v>
      </c>
      <c r="Y1865" s="5">
        <v>254.0</v>
      </c>
      <c r="Z1865" s="5" t="s">
        <v>16720</v>
      </c>
      <c r="AA1865" s="5" t="s">
        <v>235</v>
      </c>
      <c r="AB1865" s="5" t="s">
        <v>52</v>
      </c>
      <c r="AC1865" s="5" t="s">
        <v>377</v>
      </c>
      <c r="AD1865" s="5" t="s">
        <v>378</v>
      </c>
      <c r="AE1865" s="5" t="s">
        <v>379</v>
      </c>
      <c r="AF1865" s="5" t="s">
        <v>265</v>
      </c>
      <c r="AG1865" s="5">
        <v>33166.0</v>
      </c>
      <c r="AH1865" s="5" t="s">
        <v>380</v>
      </c>
      <c r="AI1865" s="5" t="s">
        <v>16721</v>
      </c>
      <c r="AJ1865" s="5" t="s">
        <v>16722</v>
      </c>
      <c r="AK1865" s="5" t="s">
        <v>16723</v>
      </c>
    </row>
    <row r="1866" ht="15.75" customHeight="1">
      <c r="A1866" s="5" t="s">
        <v>16724</v>
      </c>
      <c r="B1866" s="5" t="s">
        <v>16725</v>
      </c>
      <c r="C1866" s="5" t="s">
        <v>16726</v>
      </c>
      <c r="D1866" s="6">
        <v>43064.0</v>
      </c>
      <c r="E1866" s="5">
        <v>22086.0</v>
      </c>
      <c r="F1866" s="5">
        <v>10039.0</v>
      </c>
      <c r="G1866" s="5" t="s">
        <v>579</v>
      </c>
      <c r="H1866" s="5" t="s">
        <v>45</v>
      </c>
      <c r="I1866" s="5" t="s">
        <v>16727</v>
      </c>
      <c r="J1866" s="5" t="s">
        <v>581</v>
      </c>
      <c r="K1866" s="5" t="s">
        <v>16728</v>
      </c>
      <c r="L1866" s="5" t="s">
        <v>16729</v>
      </c>
      <c r="M1866" s="5" t="s">
        <v>16730</v>
      </c>
      <c r="N1866" s="5">
        <v>7072.0</v>
      </c>
      <c r="O1866" s="5">
        <v>1.0</v>
      </c>
      <c r="P1866" s="5" t="s">
        <v>16731</v>
      </c>
      <c r="Q1866" s="5" t="s">
        <v>52</v>
      </c>
      <c r="R1866" s="5">
        <v>2507.0</v>
      </c>
      <c r="S1866" s="5" t="s">
        <v>115</v>
      </c>
      <c r="T1866" s="5">
        <v>44.0</v>
      </c>
      <c r="U1866" s="5" t="s">
        <v>93</v>
      </c>
      <c r="V1866" s="5" t="s">
        <v>16732</v>
      </c>
      <c r="W1866" s="5" t="s">
        <v>71</v>
      </c>
      <c r="X1866" s="5" t="s">
        <v>52</v>
      </c>
      <c r="Y1866" s="5" t="s">
        <v>13075</v>
      </c>
      <c r="Z1866" s="5">
        <v>14172.0</v>
      </c>
      <c r="AA1866" s="5" t="s">
        <v>162</v>
      </c>
      <c r="AB1866" s="5" t="s">
        <v>52</v>
      </c>
      <c r="AC1866" s="5" t="s">
        <v>9092</v>
      </c>
      <c r="AD1866" s="5" t="s">
        <v>9093</v>
      </c>
      <c r="AE1866" s="5" t="s">
        <v>2166</v>
      </c>
      <c r="AF1866" s="5" t="s">
        <v>52</v>
      </c>
      <c r="AG1866" s="5" t="s">
        <v>52</v>
      </c>
      <c r="AH1866" s="5" t="s">
        <v>52</v>
      </c>
      <c r="AI1866" s="5" t="s">
        <v>16733</v>
      </c>
      <c r="AJ1866" s="5" t="s">
        <v>16734</v>
      </c>
      <c r="AK1866" s="5" t="s">
        <v>16735</v>
      </c>
    </row>
    <row r="1867" ht="15.75" customHeight="1">
      <c r="A1867" s="5" t="s">
        <v>16736</v>
      </c>
      <c r="B1867" s="5" t="s">
        <v>16737</v>
      </c>
      <c r="C1867" s="5" t="s">
        <v>16738</v>
      </c>
      <c r="D1867" s="6">
        <v>43061.0</v>
      </c>
      <c r="E1867" s="5">
        <v>15165.0</v>
      </c>
      <c r="F1867" s="5">
        <v>6893.0</v>
      </c>
      <c r="G1867" s="5" t="s">
        <v>3378</v>
      </c>
      <c r="H1867" s="5" t="s">
        <v>272</v>
      </c>
      <c r="I1867" s="5" t="s">
        <v>16739</v>
      </c>
      <c r="J1867" s="5" t="s">
        <v>3378</v>
      </c>
      <c r="K1867" s="5" t="s">
        <v>16740</v>
      </c>
      <c r="L1867" s="5" t="s">
        <v>16741</v>
      </c>
      <c r="M1867" s="5" t="s">
        <v>16742</v>
      </c>
      <c r="N1867" s="5">
        <v>45242.0</v>
      </c>
      <c r="O1867" s="5">
        <v>1.0</v>
      </c>
      <c r="P1867" s="5" t="s">
        <v>16743</v>
      </c>
      <c r="Q1867" s="5" t="s">
        <v>923</v>
      </c>
      <c r="R1867" s="5">
        <v>491.0</v>
      </c>
      <c r="S1867" s="5" t="s">
        <v>69</v>
      </c>
      <c r="T1867" s="5">
        <v>0.0</v>
      </c>
      <c r="U1867" s="5" t="s">
        <v>93</v>
      </c>
      <c r="V1867" s="5" t="s">
        <v>16744</v>
      </c>
      <c r="W1867" s="5" t="s">
        <v>55</v>
      </c>
      <c r="X1867" s="5" t="s">
        <v>16745</v>
      </c>
      <c r="Y1867" s="5" t="s">
        <v>11009</v>
      </c>
      <c r="Z1867" s="5" t="s">
        <v>16746</v>
      </c>
      <c r="AA1867" s="5" t="s">
        <v>162</v>
      </c>
      <c r="AB1867" s="5" t="s">
        <v>52</v>
      </c>
      <c r="AC1867" s="5" t="s">
        <v>3141</v>
      </c>
      <c r="AD1867" s="5" t="s">
        <v>3142</v>
      </c>
      <c r="AE1867" s="5" t="s">
        <v>162</v>
      </c>
      <c r="AF1867" s="5" t="s">
        <v>52</v>
      </c>
      <c r="AG1867" s="5" t="s">
        <v>52</v>
      </c>
      <c r="AH1867" s="5" t="s">
        <v>3143</v>
      </c>
      <c r="AI1867" s="5" t="s">
        <v>102</v>
      </c>
      <c r="AJ1867" s="5" t="s">
        <v>102</v>
      </c>
      <c r="AK1867" s="5" t="s">
        <v>162</v>
      </c>
    </row>
    <row r="1868" ht="15.75" customHeight="1">
      <c r="A1868" s="5" t="s">
        <v>16747</v>
      </c>
      <c r="B1868" s="5" t="s">
        <v>16748</v>
      </c>
      <c r="C1868" s="5" t="s">
        <v>16749</v>
      </c>
      <c r="D1868" s="6">
        <v>43060.0</v>
      </c>
      <c r="E1868" s="5">
        <v>89938.0</v>
      </c>
      <c r="F1868" s="5">
        <v>40881.0</v>
      </c>
      <c r="G1868" s="5" t="s">
        <v>170</v>
      </c>
      <c r="H1868" s="5" t="s">
        <v>3215</v>
      </c>
      <c r="I1868" s="5" t="s">
        <v>16750</v>
      </c>
      <c r="J1868" s="5" t="s">
        <v>170</v>
      </c>
      <c r="K1868" s="5" t="s">
        <v>16751</v>
      </c>
      <c r="L1868" s="5" t="s">
        <v>16752</v>
      </c>
      <c r="M1868" s="5" t="s">
        <v>16753</v>
      </c>
      <c r="N1868" s="5">
        <v>32218.0</v>
      </c>
      <c r="O1868" s="5">
        <v>7.0</v>
      </c>
      <c r="P1868" s="5" t="s">
        <v>16754</v>
      </c>
      <c r="Q1868" s="5" t="s">
        <v>16755</v>
      </c>
      <c r="R1868" s="5">
        <v>4403.0</v>
      </c>
      <c r="S1868" s="5" t="s">
        <v>69</v>
      </c>
      <c r="T1868" s="5">
        <v>482.0</v>
      </c>
      <c r="U1868" s="5" t="s">
        <v>93</v>
      </c>
      <c r="V1868" s="5" t="s">
        <v>16756</v>
      </c>
      <c r="W1868" s="5" t="s">
        <v>52</v>
      </c>
      <c r="X1868" s="5" t="s">
        <v>52</v>
      </c>
      <c r="Y1868" s="5" t="s">
        <v>11009</v>
      </c>
      <c r="Z1868" s="5" t="s">
        <v>16757</v>
      </c>
      <c r="AA1868" s="5" t="s">
        <v>162</v>
      </c>
      <c r="AB1868" s="5" t="s">
        <v>52</v>
      </c>
      <c r="AC1868" s="5" t="s">
        <v>15837</v>
      </c>
      <c r="AD1868" s="5" t="s">
        <v>15838</v>
      </c>
      <c r="AE1868" s="5" t="s">
        <v>2166</v>
      </c>
      <c r="AF1868" s="5" t="s">
        <v>52</v>
      </c>
      <c r="AG1868" s="5" t="s">
        <v>52</v>
      </c>
      <c r="AH1868" s="5" t="s">
        <v>15839</v>
      </c>
      <c r="AI1868" s="5" t="s">
        <v>6102</v>
      </c>
      <c r="AJ1868" s="5" t="s">
        <v>16758</v>
      </c>
      <c r="AK1868" s="5" t="s">
        <v>16759</v>
      </c>
    </row>
    <row r="1869" ht="15.75" customHeight="1">
      <c r="A1869" s="5" t="s">
        <v>16760</v>
      </c>
      <c r="B1869" s="5" t="s">
        <v>16761</v>
      </c>
      <c r="C1869" s="5" t="s">
        <v>12365</v>
      </c>
      <c r="D1869" s="6">
        <v>43060.0</v>
      </c>
      <c r="E1869" s="5">
        <v>57904.0</v>
      </c>
      <c r="F1869" s="5">
        <v>26320.0</v>
      </c>
      <c r="G1869" s="5" t="s">
        <v>1419</v>
      </c>
      <c r="H1869" s="5" t="s">
        <v>480</v>
      </c>
      <c r="I1869" s="5" t="s">
        <v>15321</v>
      </c>
      <c r="J1869" s="5" t="s">
        <v>256</v>
      </c>
      <c r="K1869" s="5" t="s">
        <v>48</v>
      </c>
      <c r="L1869" s="5" t="s">
        <v>16762</v>
      </c>
      <c r="M1869" s="5" t="s">
        <v>16763</v>
      </c>
      <c r="N1869" s="5" t="s">
        <v>52</v>
      </c>
      <c r="O1869" s="5">
        <v>1.0</v>
      </c>
      <c r="P1869" s="5" t="s">
        <v>16764</v>
      </c>
      <c r="Q1869" s="5">
        <v>4510.0</v>
      </c>
      <c r="R1869" s="5">
        <v>125.0</v>
      </c>
      <c r="S1869" s="5" t="s">
        <v>115</v>
      </c>
      <c r="T1869" s="5">
        <v>0.0</v>
      </c>
      <c r="U1869" s="5" t="s">
        <v>52</v>
      </c>
      <c r="V1869" s="5" t="s">
        <v>16765</v>
      </c>
      <c r="W1869" s="5" t="s">
        <v>52</v>
      </c>
      <c r="X1869" s="5" t="s">
        <v>52</v>
      </c>
      <c r="Y1869" s="5" t="s">
        <v>5541</v>
      </c>
      <c r="Z1869" s="5">
        <v>25906.0</v>
      </c>
      <c r="AA1869" s="5" t="s">
        <v>2743</v>
      </c>
      <c r="AB1869" s="5" t="s">
        <v>52</v>
      </c>
      <c r="AC1869" s="5" t="s">
        <v>181</v>
      </c>
      <c r="AD1869" s="5" t="s">
        <v>182</v>
      </c>
      <c r="AE1869" s="5" t="s">
        <v>183</v>
      </c>
      <c r="AF1869" s="5" t="s">
        <v>52</v>
      </c>
      <c r="AG1869" s="5" t="s">
        <v>52</v>
      </c>
      <c r="AH1869" s="5" t="s">
        <v>184</v>
      </c>
      <c r="AI1869" s="5" t="s">
        <v>16761</v>
      </c>
      <c r="AJ1869" s="5" t="s">
        <v>16762</v>
      </c>
      <c r="AK1869" s="5" t="s">
        <v>3891</v>
      </c>
    </row>
    <row r="1870" ht="15.75" customHeight="1">
      <c r="A1870" s="5" t="s">
        <v>16766</v>
      </c>
      <c r="B1870" s="5" t="s">
        <v>16767</v>
      </c>
      <c r="C1870" s="5" t="s">
        <v>102</v>
      </c>
      <c r="D1870" s="6">
        <v>43059.0</v>
      </c>
      <c r="E1870" s="5">
        <v>10846.0</v>
      </c>
      <c r="F1870" s="5">
        <v>4930.0</v>
      </c>
      <c r="G1870" s="5" t="s">
        <v>766</v>
      </c>
      <c r="H1870" s="5" t="s">
        <v>45</v>
      </c>
      <c r="I1870" s="5" t="s">
        <v>5172</v>
      </c>
      <c r="J1870" s="5" t="s">
        <v>768</v>
      </c>
      <c r="K1870" s="5" t="s">
        <v>391</v>
      </c>
      <c r="L1870" s="5" t="s">
        <v>16768</v>
      </c>
      <c r="M1870" s="5" t="s">
        <v>102</v>
      </c>
      <c r="N1870" s="5" t="s">
        <v>16769</v>
      </c>
      <c r="O1870" s="5">
        <v>1.0</v>
      </c>
      <c r="P1870" s="5" t="s">
        <v>16770</v>
      </c>
      <c r="Q1870" s="5" t="s">
        <v>279</v>
      </c>
      <c r="R1870" s="5">
        <v>457.0</v>
      </c>
      <c r="S1870" s="5" t="s">
        <v>69</v>
      </c>
      <c r="T1870" s="5">
        <v>27.0</v>
      </c>
      <c r="U1870" s="5" t="s">
        <v>70</v>
      </c>
      <c r="V1870" s="5" t="s">
        <v>16771</v>
      </c>
      <c r="W1870" s="5" t="s">
        <v>52</v>
      </c>
      <c r="X1870" s="5" t="s">
        <v>52</v>
      </c>
      <c r="Y1870" s="5">
        <v>1708.0</v>
      </c>
      <c r="Z1870" s="5" t="s">
        <v>16772</v>
      </c>
      <c r="AA1870" s="5" t="s">
        <v>730</v>
      </c>
      <c r="AB1870" s="5" t="s">
        <v>52</v>
      </c>
      <c r="AC1870" s="5" t="s">
        <v>72</v>
      </c>
      <c r="AD1870" s="5" t="s">
        <v>73</v>
      </c>
      <c r="AE1870" s="5" t="s">
        <v>74</v>
      </c>
      <c r="AF1870" s="5" t="s">
        <v>75</v>
      </c>
      <c r="AG1870" s="5" t="s">
        <v>76</v>
      </c>
      <c r="AH1870" s="5" t="s">
        <v>77</v>
      </c>
      <c r="AI1870" s="5" t="s">
        <v>102</v>
      </c>
      <c r="AJ1870" s="5" t="s">
        <v>102</v>
      </c>
      <c r="AK1870" s="5" t="s">
        <v>776</v>
      </c>
    </row>
    <row r="1871" ht="15.75" customHeight="1">
      <c r="A1871" s="5" t="s">
        <v>16773</v>
      </c>
      <c r="B1871" s="5" t="s">
        <v>16774</v>
      </c>
      <c r="C1871" s="5" t="s">
        <v>16775</v>
      </c>
      <c r="D1871" s="6">
        <v>43059.0</v>
      </c>
      <c r="E1871" s="5">
        <v>22079.0</v>
      </c>
      <c r="F1871" s="5">
        <v>10036.0</v>
      </c>
      <c r="G1871" s="5" t="s">
        <v>2469</v>
      </c>
      <c r="H1871" s="5" t="s">
        <v>1069</v>
      </c>
      <c r="I1871" s="5" t="s">
        <v>16776</v>
      </c>
      <c r="J1871" s="5" t="s">
        <v>2471</v>
      </c>
      <c r="K1871" s="5" t="s">
        <v>16777</v>
      </c>
      <c r="L1871" s="5" t="s">
        <v>16778</v>
      </c>
      <c r="M1871" s="5" t="s">
        <v>16779</v>
      </c>
      <c r="N1871" s="5">
        <v>33147.0</v>
      </c>
      <c r="O1871" s="5">
        <v>1.0</v>
      </c>
      <c r="P1871" s="5" t="s">
        <v>16780</v>
      </c>
      <c r="Q1871" s="5" t="s">
        <v>441</v>
      </c>
      <c r="R1871" s="5">
        <v>743.0</v>
      </c>
      <c r="S1871" s="5" t="s">
        <v>115</v>
      </c>
      <c r="T1871" s="5">
        <v>0.0</v>
      </c>
      <c r="U1871" s="5" t="s">
        <v>52</v>
      </c>
      <c r="V1871" s="5" t="s">
        <v>16781</v>
      </c>
      <c r="W1871" s="5" t="s">
        <v>71</v>
      </c>
      <c r="X1871" s="5" t="s">
        <v>52</v>
      </c>
      <c r="Y1871" s="5" t="s">
        <v>16782</v>
      </c>
      <c r="Z1871" s="5" t="s">
        <v>16783</v>
      </c>
      <c r="AA1871" s="5" t="s">
        <v>235</v>
      </c>
      <c r="AB1871" s="5" t="s">
        <v>52</v>
      </c>
      <c r="AC1871" s="5" t="s">
        <v>181</v>
      </c>
      <c r="AD1871" s="5" t="s">
        <v>182</v>
      </c>
      <c r="AE1871" s="5" t="s">
        <v>183</v>
      </c>
      <c r="AF1871" s="5" t="s">
        <v>52</v>
      </c>
      <c r="AG1871" s="5" t="s">
        <v>52</v>
      </c>
      <c r="AH1871" s="5" t="s">
        <v>184</v>
      </c>
      <c r="AI1871" s="5" t="s">
        <v>16774</v>
      </c>
      <c r="AJ1871" s="5" t="s">
        <v>16784</v>
      </c>
      <c r="AK1871" s="5" t="s">
        <v>16785</v>
      </c>
    </row>
    <row r="1872" ht="15.75" customHeight="1">
      <c r="A1872" s="5" t="s">
        <v>16786</v>
      </c>
      <c r="B1872" s="5" t="s">
        <v>16523</v>
      </c>
      <c r="C1872" s="5" t="s">
        <v>16524</v>
      </c>
      <c r="D1872" s="6">
        <v>43059.0</v>
      </c>
      <c r="E1872" s="5">
        <v>870474.0</v>
      </c>
      <c r="F1872" s="5">
        <v>395670.0</v>
      </c>
      <c r="G1872" s="5" t="s">
        <v>148</v>
      </c>
      <c r="H1872" s="5" t="s">
        <v>205</v>
      </c>
      <c r="I1872" s="5" t="s">
        <v>16787</v>
      </c>
      <c r="J1872" s="5" t="s">
        <v>151</v>
      </c>
      <c r="K1872" s="5" t="s">
        <v>16788</v>
      </c>
      <c r="L1872" s="5" t="s">
        <v>16527</v>
      </c>
      <c r="M1872" s="5" t="s">
        <v>16789</v>
      </c>
      <c r="N1872" s="5">
        <v>771.0</v>
      </c>
      <c r="O1872" s="5">
        <v>16.0</v>
      </c>
      <c r="P1872" s="5" t="s">
        <v>16790</v>
      </c>
      <c r="Q1872" s="5" t="s">
        <v>16791</v>
      </c>
      <c r="R1872" s="5">
        <v>16.0</v>
      </c>
      <c r="S1872" s="5" t="s">
        <v>115</v>
      </c>
      <c r="T1872" s="5">
        <v>4.0</v>
      </c>
      <c r="U1872" s="5" t="s">
        <v>70</v>
      </c>
      <c r="V1872" s="5" t="s">
        <v>16792</v>
      </c>
      <c r="W1872" s="5" t="s">
        <v>52</v>
      </c>
      <c r="X1872" s="5" t="s">
        <v>52</v>
      </c>
      <c r="Y1872" s="5" t="s">
        <v>16793</v>
      </c>
      <c r="Z1872" s="5" t="s">
        <v>16794</v>
      </c>
      <c r="AA1872" s="5" t="s">
        <v>1177</v>
      </c>
      <c r="AB1872" s="5" t="s">
        <v>52</v>
      </c>
      <c r="AC1872" s="5" t="s">
        <v>398</v>
      </c>
      <c r="AD1872" s="5" t="s">
        <v>399</v>
      </c>
      <c r="AE1872" s="5" t="s">
        <v>400</v>
      </c>
      <c r="AF1872" s="5" t="s">
        <v>401</v>
      </c>
      <c r="AG1872" s="5">
        <v>23502.0</v>
      </c>
      <c r="AH1872" s="5" t="s">
        <v>402</v>
      </c>
      <c r="AI1872" s="5" t="s">
        <v>16534</v>
      </c>
      <c r="AJ1872" s="5" t="s">
        <v>16535</v>
      </c>
      <c r="AK1872" s="5" t="s">
        <v>16536</v>
      </c>
    </row>
    <row r="1873" ht="15.75" customHeight="1">
      <c r="A1873" s="5" t="s">
        <v>16795</v>
      </c>
      <c r="B1873" s="5" t="s">
        <v>14869</v>
      </c>
      <c r="C1873" s="5" t="s">
        <v>14870</v>
      </c>
      <c r="D1873" s="6">
        <v>43053.0</v>
      </c>
      <c r="E1873" s="5">
        <v>40630.0</v>
      </c>
      <c r="F1873" s="5">
        <v>18468.0</v>
      </c>
      <c r="G1873" s="5" t="s">
        <v>170</v>
      </c>
      <c r="H1873" s="5" t="s">
        <v>45</v>
      </c>
      <c r="I1873" s="5" t="s">
        <v>16750</v>
      </c>
      <c r="J1873" s="5" t="s">
        <v>170</v>
      </c>
      <c r="K1873" s="5" t="s">
        <v>16796</v>
      </c>
      <c r="L1873" s="5" t="s">
        <v>14872</v>
      </c>
      <c r="M1873" s="5" t="s">
        <v>14873</v>
      </c>
      <c r="N1873" s="5">
        <v>11422.0</v>
      </c>
      <c r="O1873" s="5">
        <v>2.0</v>
      </c>
      <c r="P1873" s="5" t="s">
        <v>16797</v>
      </c>
      <c r="Q1873" s="5" t="s">
        <v>14636</v>
      </c>
      <c r="R1873" s="5">
        <v>316.0</v>
      </c>
      <c r="S1873" s="5" t="s">
        <v>115</v>
      </c>
      <c r="T1873" s="5">
        <v>0.0</v>
      </c>
      <c r="U1873" s="5" t="s">
        <v>52</v>
      </c>
      <c r="V1873" s="5" t="s">
        <v>16798</v>
      </c>
      <c r="W1873" s="5" t="s">
        <v>71</v>
      </c>
      <c r="X1873" s="5" t="s">
        <v>52</v>
      </c>
      <c r="Y1873" s="5" t="s">
        <v>11009</v>
      </c>
      <c r="Z1873" s="5" t="s">
        <v>16799</v>
      </c>
      <c r="AA1873" s="5" t="s">
        <v>162</v>
      </c>
      <c r="AB1873" s="5" t="s">
        <v>52</v>
      </c>
      <c r="AC1873" s="5" t="s">
        <v>181</v>
      </c>
      <c r="AD1873" s="5" t="s">
        <v>182</v>
      </c>
      <c r="AE1873" s="5" t="s">
        <v>183</v>
      </c>
      <c r="AF1873" s="5" t="s">
        <v>52</v>
      </c>
      <c r="AG1873" s="5" t="s">
        <v>52</v>
      </c>
      <c r="AH1873" s="5" t="s">
        <v>184</v>
      </c>
      <c r="AI1873" s="5" t="s">
        <v>14869</v>
      </c>
      <c r="AJ1873" s="5" t="s">
        <v>14872</v>
      </c>
      <c r="AK1873" s="5" t="s">
        <v>14874</v>
      </c>
    </row>
    <row r="1874" ht="15.75" customHeight="1">
      <c r="A1874" s="5" t="s">
        <v>16800</v>
      </c>
      <c r="B1874" s="5" t="s">
        <v>13024</v>
      </c>
      <c r="C1874" s="5" t="s">
        <v>16660</v>
      </c>
      <c r="D1874" s="6">
        <v>43052.0</v>
      </c>
      <c r="E1874" s="5">
        <v>41461.0</v>
      </c>
      <c r="F1874" s="5">
        <v>18846.0</v>
      </c>
      <c r="G1874" s="5" t="s">
        <v>706</v>
      </c>
      <c r="H1874" s="5" t="s">
        <v>189</v>
      </c>
      <c r="I1874" s="5" t="s">
        <v>10019</v>
      </c>
      <c r="J1874" s="5" t="s">
        <v>274</v>
      </c>
      <c r="K1874" s="5" t="s">
        <v>14898</v>
      </c>
      <c r="L1874" s="5" t="s">
        <v>13025</v>
      </c>
      <c r="M1874" s="5" t="s">
        <v>16801</v>
      </c>
      <c r="N1874" s="5">
        <v>77571.0</v>
      </c>
      <c r="O1874" s="5">
        <v>1.0</v>
      </c>
      <c r="P1874" s="5" t="s">
        <v>16802</v>
      </c>
      <c r="Q1874" s="5">
        <v>4310.0</v>
      </c>
      <c r="R1874" s="5">
        <v>900.0</v>
      </c>
      <c r="S1874" s="5" t="s">
        <v>196</v>
      </c>
      <c r="T1874" s="5">
        <v>34.0</v>
      </c>
      <c r="U1874" s="5" t="s">
        <v>93</v>
      </c>
      <c r="V1874" s="5" t="s">
        <v>16803</v>
      </c>
      <c r="W1874" s="5" t="s">
        <v>52</v>
      </c>
      <c r="X1874" s="5" t="s">
        <v>52</v>
      </c>
      <c r="Y1874" s="5" t="s">
        <v>16804</v>
      </c>
      <c r="Z1874" s="5" t="s">
        <v>16805</v>
      </c>
      <c r="AA1874" s="5" t="s">
        <v>162</v>
      </c>
      <c r="AB1874" s="5" t="s">
        <v>52</v>
      </c>
      <c r="AC1874" s="5" t="s">
        <v>11980</v>
      </c>
      <c r="AD1874" s="5" t="s">
        <v>11981</v>
      </c>
      <c r="AE1874" s="5" t="s">
        <v>218</v>
      </c>
      <c r="AF1874" s="5" t="s">
        <v>52</v>
      </c>
      <c r="AG1874" s="5" t="s">
        <v>11982</v>
      </c>
      <c r="AH1874" s="5" t="s">
        <v>11983</v>
      </c>
      <c r="AI1874" s="5" t="s">
        <v>11557</v>
      </c>
      <c r="AJ1874" s="5" t="s">
        <v>11558</v>
      </c>
      <c r="AK1874" s="5" t="s">
        <v>11559</v>
      </c>
    </row>
    <row r="1875" ht="15.75" customHeight="1">
      <c r="A1875" s="5" t="s">
        <v>16806</v>
      </c>
      <c r="B1875" s="5" t="s">
        <v>16807</v>
      </c>
      <c r="C1875" s="5" t="s">
        <v>16808</v>
      </c>
      <c r="D1875" s="6">
        <v>43050.0</v>
      </c>
      <c r="E1875" s="5">
        <v>148117.0</v>
      </c>
      <c r="F1875" s="5">
        <v>67326.0</v>
      </c>
      <c r="G1875" s="5" t="s">
        <v>2154</v>
      </c>
      <c r="H1875" s="5" t="s">
        <v>272</v>
      </c>
      <c r="I1875" s="5" t="s">
        <v>16809</v>
      </c>
      <c r="J1875" s="5" t="s">
        <v>2156</v>
      </c>
      <c r="K1875" s="5" t="s">
        <v>16810</v>
      </c>
      <c r="L1875" s="5" t="s">
        <v>16811</v>
      </c>
      <c r="M1875" s="5" t="s">
        <v>16812</v>
      </c>
      <c r="N1875" s="5">
        <v>12839.0</v>
      </c>
      <c r="O1875" s="5">
        <v>5.0</v>
      </c>
      <c r="P1875" s="5" t="s">
        <v>16813</v>
      </c>
      <c r="Q1875" s="5" t="s">
        <v>16814</v>
      </c>
      <c r="R1875" s="5">
        <v>4403.0</v>
      </c>
      <c r="S1875" s="5" t="s">
        <v>53</v>
      </c>
      <c r="T1875" s="5">
        <v>125.0</v>
      </c>
      <c r="U1875" s="5" t="s">
        <v>93</v>
      </c>
      <c r="V1875" s="5" t="s">
        <v>16815</v>
      </c>
      <c r="W1875" s="5" t="s">
        <v>71</v>
      </c>
      <c r="X1875" s="5" t="s">
        <v>52</v>
      </c>
      <c r="Y1875" s="5" t="s">
        <v>9664</v>
      </c>
      <c r="Z1875" s="5" t="s">
        <v>16816</v>
      </c>
      <c r="AA1875" s="5" t="s">
        <v>260</v>
      </c>
      <c r="AB1875" s="5" t="s">
        <v>52</v>
      </c>
      <c r="AC1875" s="5" t="s">
        <v>15837</v>
      </c>
      <c r="AD1875" s="5" t="s">
        <v>15838</v>
      </c>
      <c r="AE1875" s="5" t="s">
        <v>2166</v>
      </c>
      <c r="AF1875" s="5" t="s">
        <v>52</v>
      </c>
      <c r="AG1875" s="5" t="s">
        <v>52</v>
      </c>
      <c r="AH1875" s="5" t="s">
        <v>15839</v>
      </c>
      <c r="AI1875" s="5" t="s">
        <v>16817</v>
      </c>
      <c r="AJ1875" s="5" t="s">
        <v>12178</v>
      </c>
      <c r="AK1875" s="5" t="s">
        <v>16818</v>
      </c>
    </row>
    <row r="1876" ht="15.75" customHeight="1">
      <c r="A1876" s="5" t="s">
        <v>16806</v>
      </c>
      <c r="B1876" s="5" t="s">
        <v>16819</v>
      </c>
      <c r="C1876" s="5" t="s">
        <v>16820</v>
      </c>
      <c r="D1876" s="6">
        <v>43050.0</v>
      </c>
      <c r="E1876" s="5">
        <v>148117.0</v>
      </c>
      <c r="F1876" s="5">
        <v>67326.0</v>
      </c>
      <c r="G1876" s="5" t="s">
        <v>2154</v>
      </c>
      <c r="H1876" s="5" t="s">
        <v>272</v>
      </c>
      <c r="I1876" s="5" t="s">
        <v>16809</v>
      </c>
      <c r="J1876" s="5" t="s">
        <v>2156</v>
      </c>
      <c r="K1876" s="5" t="s">
        <v>16810</v>
      </c>
      <c r="L1876" s="5" t="s">
        <v>16821</v>
      </c>
      <c r="M1876" s="5" t="s">
        <v>16822</v>
      </c>
      <c r="N1876" s="5" t="s">
        <v>52</v>
      </c>
      <c r="O1876" s="5">
        <v>5.0</v>
      </c>
      <c r="P1876" s="5" t="s">
        <v>16813</v>
      </c>
      <c r="Q1876" s="5" t="s">
        <v>16814</v>
      </c>
      <c r="R1876" s="5">
        <v>4403.0</v>
      </c>
      <c r="S1876" s="5" t="s">
        <v>53</v>
      </c>
      <c r="T1876" s="5">
        <v>125.0</v>
      </c>
      <c r="U1876" s="5" t="s">
        <v>93</v>
      </c>
      <c r="V1876" s="5" t="s">
        <v>16823</v>
      </c>
      <c r="W1876" s="5" t="s">
        <v>55</v>
      </c>
      <c r="X1876" s="5" t="s">
        <v>16815</v>
      </c>
      <c r="Y1876" s="5" t="s">
        <v>9664</v>
      </c>
      <c r="Z1876" s="5" t="s">
        <v>16816</v>
      </c>
      <c r="AA1876" s="5" t="s">
        <v>260</v>
      </c>
      <c r="AB1876" s="5" t="s">
        <v>52</v>
      </c>
      <c r="AC1876" s="5" t="s">
        <v>15837</v>
      </c>
      <c r="AD1876" s="5" t="s">
        <v>15838</v>
      </c>
      <c r="AE1876" s="5" t="s">
        <v>2166</v>
      </c>
      <c r="AF1876" s="5" t="s">
        <v>52</v>
      </c>
      <c r="AG1876" s="5" t="s">
        <v>52</v>
      </c>
      <c r="AH1876" s="5" t="s">
        <v>15839</v>
      </c>
      <c r="AI1876" s="5" t="s">
        <v>16807</v>
      </c>
      <c r="AJ1876" s="5" t="s">
        <v>16824</v>
      </c>
      <c r="AK1876" s="5" t="s">
        <v>16818</v>
      </c>
    </row>
    <row r="1877" ht="15.75" customHeight="1">
      <c r="A1877" s="5" t="s">
        <v>16825</v>
      </c>
      <c r="B1877" s="5" t="s">
        <v>16737</v>
      </c>
      <c r="C1877" s="5" t="s">
        <v>16738</v>
      </c>
      <c r="D1877" s="6">
        <v>43049.0</v>
      </c>
      <c r="E1877" s="5">
        <v>17569.0</v>
      </c>
      <c r="F1877" s="5">
        <v>7986.0</v>
      </c>
      <c r="G1877" s="5" t="s">
        <v>3378</v>
      </c>
      <c r="H1877" s="5" t="s">
        <v>272</v>
      </c>
      <c r="I1877" s="5" t="s">
        <v>16826</v>
      </c>
      <c r="J1877" s="5" t="s">
        <v>3378</v>
      </c>
      <c r="K1877" s="5" t="s">
        <v>16827</v>
      </c>
      <c r="L1877" s="5" t="s">
        <v>16741</v>
      </c>
      <c r="M1877" s="5" t="s">
        <v>16742</v>
      </c>
      <c r="N1877" s="5">
        <v>45242.0</v>
      </c>
      <c r="O1877" s="5">
        <v>1.0</v>
      </c>
      <c r="P1877" s="5" t="s">
        <v>16828</v>
      </c>
      <c r="Q1877" s="5">
        <v>2200.0</v>
      </c>
      <c r="R1877" s="5">
        <v>467.0</v>
      </c>
      <c r="S1877" s="5" t="s">
        <v>69</v>
      </c>
      <c r="T1877" s="5">
        <v>0.0</v>
      </c>
      <c r="U1877" s="5" t="s">
        <v>93</v>
      </c>
      <c r="V1877" s="5" t="s">
        <v>16829</v>
      </c>
      <c r="W1877" s="5" t="s">
        <v>55</v>
      </c>
      <c r="X1877" s="5" t="s">
        <v>16830</v>
      </c>
      <c r="Y1877" s="5" t="s">
        <v>3112</v>
      </c>
      <c r="Z1877" s="5">
        <v>3605626.0</v>
      </c>
      <c r="AA1877" s="5" t="s">
        <v>162</v>
      </c>
      <c r="AB1877" s="5" t="s">
        <v>52</v>
      </c>
      <c r="AC1877" s="5" t="s">
        <v>3141</v>
      </c>
      <c r="AD1877" s="5" t="s">
        <v>3142</v>
      </c>
      <c r="AE1877" s="5" t="s">
        <v>162</v>
      </c>
      <c r="AF1877" s="5" t="s">
        <v>52</v>
      </c>
      <c r="AG1877" s="5" t="s">
        <v>52</v>
      </c>
      <c r="AH1877" s="5" t="s">
        <v>3143</v>
      </c>
      <c r="AI1877" s="5" t="s">
        <v>102</v>
      </c>
      <c r="AJ1877" s="5" t="s">
        <v>102</v>
      </c>
      <c r="AK1877" s="5" t="s">
        <v>162</v>
      </c>
    </row>
    <row r="1878" ht="15.75" customHeight="1">
      <c r="A1878" s="5" t="s">
        <v>16831</v>
      </c>
      <c r="B1878" s="5" t="s">
        <v>16832</v>
      </c>
      <c r="C1878" s="5" t="s">
        <v>16833</v>
      </c>
      <c r="D1878" s="6">
        <v>43048.0</v>
      </c>
      <c r="E1878" s="5">
        <v>148523.0</v>
      </c>
      <c r="F1878" s="5">
        <v>67510.0</v>
      </c>
      <c r="G1878" s="5" t="s">
        <v>579</v>
      </c>
      <c r="H1878" s="5" t="s">
        <v>1792</v>
      </c>
      <c r="I1878" s="5" t="s">
        <v>16834</v>
      </c>
      <c r="J1878" s="5" t="s">
        <v>581</v>
      </c>
      <c r="K1878" s="5" t="s">
        <v>1461</v>
      </c>
      <c r="L1878" s="5" t="s">
        <v>16835</v>
      </c>
      <c r="M1878" s="5" t="s">
        <v>16836</v>
      </c>
      <c r="N1878" s="5" t="s">
        <v>16837</v>
      </c>
      <c r="O1878" s="5">
        <v>3.0</v>
      </c>
      <c r="P1878" s="5" t="s">
        <v>16838</v>
      </c>
      <c r="Q1878" s="5" t="s">
        <v>8045</v>
      </c>
      <c r="R1878" s="5">
        <v>66.0</v>
      </c>
      <c r="S1878" s="5" t="s">
        <v>53</v>
      </c>
      <c r="T1878" s="5">
        <v>69.0</v>
      </c>
      <c r="U1878" s="5" t="s">
        <v>70</v>
      </c>
      <c r="V1878" s="5" t="s">
        <v>16839</v>
      </c>
      <c r="W1878" s="5" t="s">
        <v>71</v>
      </c>
      <c r="X1878" s="5" t="s">
        <v>52</v>
      </c>
      <c r="Y1878" s="5" t="s">
        <v>16840</v>
      </c>
      <c r="Z1878" s="5" t="s">
        <v>16841</v>
      </c>
      <c r="AA1878" s="5" t="s">
        <v>200</v>
      </c>
      <c r="AB1878" s="5" t="s">
        <v>52</v>
      </c>
      <c r="AC1878" s="5" t="s">
        <v>72</v>
      </c>
      <c r="AD1878" s="5" t="s">
        <v>73</v>
      </c>
      <c r="AE1878" s="5" t="s">
        <v>74</v>
      </c>
      <c r="AF1878" s="5" t="s">
        <v>75</v>
      </c>
      <c r="AG1878" s="5" t="s">
        <v>76</v>
      </c>
      <c r="AH1878" s="5" t="s">
        <v>77</v>
      </c>
      <c r="AI1878" s="5" t="s">
        <v>16832</v>
      </c>
      <c r="AJ1878" s="5" t="s">
        <v>16842</v>
      </c>
      <c r="AK1878" s="5" t="s">
        <v>1573</v>
      </c>
    </row>
    <row r="1879" ht="15.75" customHeight="1">
      <c r="A1879" s="5" t="s">
        <v>16843</v>
      </c>
      <c r="B1879" s="5" t="s">
        <v>16844</v>
      </c>
      <c r="C1879" s="5" t="s">
        <v>16845</v>
      </c>
      <c r="D1879" s="6">
        <v>43046.0</v>
      </c>
      <c r="E1879" s="5">
        <v>43094.0</v>
      </c>
      <c r="F1879" s="5">
        <v>19588.0</v>
      </c>
      <c r="G1879" s="5" t="s">
        <v>4310</v>
      </c>
      <c r="H1879" s="5" t="s">
        <v>272</v>
      </c>
      <c r="I1879" s="5" t="s">
        <v>16846</v>
      </c>
      <c r="J1879" s="5" t="s">
        <v>872</v>
      </c>
      <c r="K1879" s="5" t="s">
        <v>1059</v>
      </c>
      <c r="L1879" s="5" t="s">
        <v>16847</v>
      </c>
      <c r="M1879" s="5" t="s">
        <v>16848</v>
      </c>
      <c r="N1879" s="5">
        <v>93243.0</v>
      </c>
      <c r="O1879" s="5">
        <v>1.0</v>
      </c>
      <c r="P1879" s="5" t="s">
        <v>16849</v>
      </c>
      <c r="Q1879" s="5">
        <v>4510.0</v>
      </c>
      <c r="R1879" s="5">
        <v>46.0</v>
      </c>
      <c r="S1879" s="5" t="s">
        <v>53</v>
      </c>
      <c r="T1879" s="5">
        <v>0.0</v>
      </c>
      <c r="U1879" s="5" t="s">
        <v>52</v>
      </c>
      <c r="V1879" s="5" t="s">
        <v>16850</v>
      </c>
      <c r="W1879" s="5" t="s">
        <v>52</v>
      </c>
      <c r="X1879" s="5" t="s">
        <v>52</v>
      </c>
      <c r="Y1879" s="5" t="s">
        <v>16851</v>
      </c>
      <c r="Z1879" s="5" t="s">
        <v>16852</v>
      </c>
      <c r="AA1879" s="5" t="s">
        <v>162</v>
      </c>
      <c r="AB1879" s="5" t="s">
        <v>52</v>
      </c>
      <c r="AC1879" s="5" t="s">
        <v>11980</v>
      </c>
      <c r="AD1879" s="5" t="s">
        <v>11981</v>
      </c>
      <c r="AE1879" s="5" t="s">
        <v>218</v>
      </c>
      <c r="AF1879" s="5" t="s">
        <v>52</v>
      </c>
      <c r="AG1879" s="5" t="s">
        <v>11982</v>
      </c>
      <c r="AH1879" s="5" t="s">
        <v>11983</v>
      </c>
      <c r="AI1879" s="5" t="s">
        <v>6456</v>
      </c>
      <c r="AJ1879" s="5" t="s">
        <v>16853</v>
      </c>
      <c r="AK1879" s="5" t="s">
        <v>16854</v>
      </c>
    </row>
    <row r="1880" ht="15.75" customHeight="1">
      <c r="A1880" s="5" t="s">
        <v>16855</v>
      </c>
      <c r="B1880" s="5" t="s">
        <v>16856</v>
      </c>
      <c r="C1880" s="5" t="s">
        <v>16857</v>
      </c>
      <c r="D1880" s="6">
        <v>43045.0</v>
      </c>
      <c r="E1880" s="5">
        <v>18515.0</v>
      </c>
      <c r="F1880" s="5">
        <v>8416.0</v>
      </c>
      <c r="G1880" s="5" t="s">
        <v>634</v>
      </c>
      <c r="H1880" s="5" t="s">
        <v>171</v>
      </c>
      <c r="I1880" s="5" t="s">
        <v>3541</v>
      </c>
      <c r="J1880" s="5" t="s">
        <v>274</v>
      </c>
      <c r="K1880" s="5" t="s">
        <v>391</v>
      </c>
      <c r="L1880" s="5" t="s">
        <v>16858</v>
      </c>
      <c r="M1880" s="5" t="s">
        <v>16859</v>
      </c>
      <c r="N1880" s="5">
        <v>45240.0</v>
      </c>
      <c r="O1880" s="5">
        <v>1.0</v>
      </c>
      <c r="P1880" s="5" t="s">
        <v>16860</v>
      </c>
      <c r="Q1880" s="5" t="s">
        <v>3835</v>
      </c>
      <c r="R1880" s="5">
        <v>13.0</v>
      </c>
      <c r="S1880" s="5" t="s">
        <v>53</v>
      </c>
      <c r="T1880" s="5">
        <v>60.0</v>
      </c>
      <c r="U1880" s="5" t="s">
        <v>70</v>
      </c>
      <c r="V1880" s="5" t="s">
        <v>16861</v>
      </c>
      <c r="W1880" s="5" t="s">
        <v>55</v>
      </c>
      <c r="X1880" s="5" t="s">
        <v>16862</v>
      </c>
      <c r="Y1880" s="5" t="s">
        <v>16863</v>
      </c>
      <c r="Z1880" s="5" t="s">
        <v>16864</v>
      </c>
      <c r="AA1880" s="5" t="s">
        <v>1426</v>
      </c>
      <c r="AB1880" s="5" t="s">
        <v>52</v>
      </c>
      <c r="AC1880" s="5" t="s">
        <v>9150</v>
      </c>
      <c r="AD1880" s="5" t="s">
        <v>9151</v>
      </c>
      <c r="AE1880" s="5" t="s">
        <v>9152</v>
      </c>
      <c r="AF1880" s="5" t="s">
        <v>9153</v>
      </c>
      <c r="AG1880" s="5">
        <v>30030.0</v>
      </c>
      <c r="AH1880" s="5" t="s">
        <v>9154</v>
      </c>
      <c r="AI1880" s="5" t="s">
        <v>16856</v>
      </c>
      <c r="AJ1880" s="5" t="s">
        <v>16865</v>
      </c>
      <c r="AK1880" s="5" t="s">
        <v>1874</v>
      </c>
    </row>
    <row r="1881" ht="15.75" customHeight="1">
      <c r="A1881" s="5" t="s">
        <v>16866</v>
      </c>
      <c r="B1881" s="5" t="s">
        <v>16867</v>
      </c>
      <c r="C1881" s="5" t="s">
        <v>16868</v>
      </c>
      <c r="D1881" s="6">
        <v>43045.0</v>
      </c>
      <c r="E1881" s="5">
        <v>18515.0</v>
      </c>
      <c r="F1881" s="5">
        <v>8416.0</v>
      </c>
      <c r="G1881" s="5" t="s">
        <v>634</v>
      </c>
      <c r="H1881" s="5" t="s">
        <v>171</v>
      </c>
      <c r="I1881" s="5" t="s">
        <v>3541</v>
      </c>
      <c r="J1881" s="5" t="s">
        <v>274</v>
      </c>
      <c r="K1881" s="5" t="s">
        <v>14840</v>
      </c>
      <c r="L1881" s="5" t="s">
        <v>16869</v>
      </c>
      <c r="M1881" s="5" t="s">
        <v>16870</v>
      </c>
      <c r="N1881" s="5" t="s">
        <v>52</v>
      </c>
      <c r="O1881" s="5">
        <v>1.0</v>
      </c>
      <c r="P1881" s="5" t="s">
        <v>16860</v>
      </c>
      <c r="Q1881" s="5" t="s">
        <v>3835</v>
      </c>
      <c r="R1881" s="5">
        <v>13.0</v>
      </c>
      <c r="S1881" s="5" t="s">
        <v>53</v>
      </c>
      <c r="T1881" s="5">
        <v>59.0</v>
      </c>
      <c r="U1881" s="5" t="s">
        <v>70</v>
      </c>
      <c r="V1881" s="5" t="s">
        <v>16862</v>
      </c>
      <c r="W1881" s="5" t="s">
        <v>71</v>
      </c>
      <c r="X1881" s="5" t="s">
        <v>52</v>
      </c>
      <c r="Y1881" s="5">
        <v>249.0</v>
      </c>
      <c r="Z1881" s="5" t="s">
        <v>16864</v>
      </c>
      <c r="AA1881" s="5" t="s">
        <v>1426</v>
      </c>
      <c r="AB1881" s="5" t="s">
        <v>283</v>
      </c>
      <c r="AC1881" s="5" t="s">
        <v>1230</v>
      </c>
      <c r="AD1881" s="5" t="s">
        <v>1231</v>
      </c>
      <c r="AE1881" s="5" t="s">
        <v>52</v>
      </c>
      <c r="AF1881" s="5" t="s">
        <v>52</v>
      </c>
      <c r="AG1881" s="5" t="s">
        <v>52</v>
      </c>
      <c r="AH1881" s="5" t="s">
        <v>1232</v>
      </c>
      <c r="AI1881" s="5" t="s">
        <v>16871</v>
      </c>
      <c r="AJ1881" s="5" t="s">
        <v>16872</v>
      </c>
      <c r="AK1881" s="5" t="s">
        <v>16873</v>
      </c>
    </row>
    <row r="1882" ht="15.75" customHeight="1">
      <c r="A1882" s="5" t="s">
        <v>16874</v>
      </c>
      <c r="B1882" s="5" t="s">
        <v>11089</v>
      </c>
      <c r="C1882" s="5" t="s">
        <v>204</v>
      </c>
      <c r="D1882" s="6">
        <v>43043.0</v>
      </c>
      <c r="E1882" s="5">
        <v>57024.0</v>
      </c>
      <c r="F1882" s="5">
        <v>25920.0</v>
      </c>
      <c r="G1882" s="5" t="s">
        <v>226</v>
      </c>
      <c r="H1882" s="5" t="s">
        <v>205</v>
      </c>
      <c r="I1882" s="5" t="s">
        <v>12990</v>
      </c>
      <c r="J1882" s="5" t="s">
        <v>228</v>
      </c>
      <c r="K1882" s="5" t="s">
        <v>1536</v>
      </c>
      <c r="L1882" s="5" t="s">
        <v>16875</v>
      </c>
      <c r="M1882" s="5" t="s">
        <v>16238</v>
      </c>
      <c r="N1882" s="5">
        <v>705.0</v>
      </c>
      <c r="O1882" s="5">
        <v>1.0</v>
      </c>
      <c r="P1882" s="5" t="s">
        <v>16876</v>
      </c>
      <c r="Q1882" s="5">
        <v>4510.0</v>
      </c>
      <c r="R1882" s="5">
        <v>2880.0</v>
      </c>
      <c r="S1882" s="5" t="s">
        <v>53</v>
      </c>
      <c r="T1882" s="5">
        <v>0.0</v>
      </c>
      <c r="U1882" s="5" t="s">
        <v>70</v>
      </c>
      <c r="V1882" s="5" t="s">
        <v>16877</v>
      </c>
      <c r="W1882" s="5" t="s">
        <v>52</v>
      </c>
      <c r="X1882" s="5" t="s">
        <v>52</v>
      </c>
      <c r="Y1882" s="5" t="s">
        <v>16878</v>
      </c>
      <c r="Z1882" s="5" t="s">
        <v>16879</v>
      </c>
      <c r="AA1882" s="5" t="s">
        <v>59</v>
      </c>
      <c r="AB1882" s="5" t="s">
        <v>52</v>
      </c>
      <c r="AC1882" s="5" t="s">
        <v>3974</v>
      </c>
      <c r="AD1882" s="5" t="s">
        <v>3975</v>
      </c>
      <c r="AE1882" s="5" t="s">
        <v>183</v>
      </c>
      <c r="AF1882" s="5" t="s">
        <v>52</v>
      </c>
      <c r="AG1882" s="5" t="s">
        <v>3976</v>
      </c>
      <c r="AH1882" s="5" t="s">
        <v>3977</v>
      </c>
      <c r="AI1882" s="5" t="s">
        <v>11089</v>
      </c>
      <c r="AJ1882" s="5" t="s">
        <v>16880</v>
      </c>
      <c r="AK1882" s="5" t="s">
        <v>11190</v>
      </c>
    </row>
    <row r="1883" ht="15.75" customHeight="1">
      <c r="A1883" s="5" t="s">
        <v>16881</v>
      </c>
      <c r="B1883" s="5" t="s">
        <v>2776</v>
      </c>
      <c r="C1883" s="5" t="s">
        <v>204</v>
      </c>
      <c r="D1883" s="6">
        <v>43043.0</v>
      </c>
      <c r="E1883" s="5">
        <v>54943.0</v>
      </c>
      <c r="F1883" s="5">
        <v>24974.0</v>
      </c>
      <c r="G1883" s="5" t="s">
        <v>226</v>
      </c>
      <c r="H1883" s="5" t="s">
        <v>205</v>
      </c>
      <c r="I1883" s="5" t="s">
        <v>12990</v>
      </c>
      <c r="J1883" s="5" t="s">
        <v>228</v>
      </c>
      <c r="K1883" s="5" t="s">
        <v>744</v>
      </c>
      <c r="L1883" s="5" t="s">
        <v>16882</v>
      </c>
      <c r="M1883" s="5" t="s">
        <v>16883</v>
      </c>
      <c r="N1883" s="5">
        <v>698.0</v>
      </c>
      <c r="O1883" s="5">
        <v>1.0</v>
      </c>
      <c r="P1883" s="5" t="s">
        <v>16884</v>
      </c>
      <c r="Q1883" s="5">
        <v>4510.0</v>
      </c>
      <c r="R1883" s="5">
        <v>1818.0</v>
      </c>
      <c r="S1883" s="5" t="s">
        <v>53</v>
      </c>
      <c r="T1883" s="5">
        <v>0.0</v>
      </c>
      <c r="U1883" s="5" t="s">
        <v>70</v>
      </c>
      <c r="V1883" s="5" t="s">
        <v>16885</v>
      </c>
      <c r="W1883" s="5" t="s">
        <v>52</v>
      </c>
      <c r="X1883" s="5" t="s">
        <v>52</v>
      </c>
      <c r="Y1883" s="5" t="s">
        <v>16878</v>
      </c>
      <c r="Z1883" s="5" t="s">
        <v>16886</v>
      </c>
      <c r="AA1883" s="5" t="s">
        <v>59</v>
      </c>
      <c r="AB1883" s="5" t="s">
        <v>52</v>
      </c>
      <c r="AC1883" s="5" t="s">
        <v>3974</v>
      </c>
      <c r="AD1883" s="5" t="s">
        <v>3975</v>
      </c>
      <c r="AE1883" s="5" t="s">
        <v>183</v>
      </c>
      <c r="AF1883" s="5" t="s">
        <v>52</v>
      </c>
      <c r="AG1883" s="5" t="s">
        <v>3976</v>
      </c>
      <c r="AH1883" s="5" t="s">
        <v>3977</v>
      </c>
      <c r="AI1883" s="5" t="s">
        <v>2776</v>
      </c>
      <c r="AJ1883" s="5" t="s">
        <v>16887</v>
      </c>
      <c r="AK1883" s="5" t="s">
        <v>11190</v>
      </c>
    </row>
    <row r="1884" ht="15.75" customHeight="1">
      <c r="A1884" s="5" t="s">
        <v>16888</v>
      </c>
      <c r="B1884" s="5" t="s">
        <v>16889</v>
      </c>
      <c r="C1884" s="5" t="s">
        <v>16890</v>
      </c>
      <c r="D1884" s="6">
        <v>43038.0</v>
      </c>
      <c r="E1884" s="5">
        <v>55220.0</v>
      </c>
      <c r="F1884" s="5">
        <v>25100.0</v>
      </c>
      <c r="G1884" s="5" t="s">
        <v>1419</v>
      </c>
      <c r="H1884" s="5" t="s">
        <v>171</v>
      </c>
      <c r="I1884" s="5" t="s">
        <v>16891</v>
      </c>
      <c r="J1884" s="5" t="s">
        <v>256</v>
      </c>
      <c r="K1884" s="5" t="s">
        <v>744</v>
      </c>
      <c r="L1884" s="5" t="s">
        <v>16892</v>
      </c>
      <c r="M1884" s="5" t="s">
        <v>16893</v>
      </c>
      <c r="N1884" s="5" t="s">
        <v>52</v>
      </c>
      <c r="O1884" s="5">
        <v>1.0</v>
      </c>
      <c r="P1884" s="5" t="s">
        <v>16894</v>
      </c>
      <c r="Q1884" s="5">
        <v>4500.0</v>
      </c>
      <c r="R1884" s="5">
        <v>20.0</v>
      </c>
      <c r="S1884" s="5" t="s">
        <v>115</v>
      </c>
      <c r="T1884" s="5">
        <v>0.0</v>
      </c>
      <c r="U1884" s="5" t="s">
        <v>70</v>
      </c>
      <c r="V1884" s="5" t="s">
        <v>16895</v>
      </c>
      <c r="W1884" s="5" t="s">
        <v>52</v>
      </c>
      <c r="X1884" s="5" t="s">
        <v>52</v>
      </c>
      <c r="Y1884" s="5" t="s">
        <v>16896</v>
      </c>
      <c r="Z1884" s="5">
        <v>850578.0</v>
      </c>
      <c r="AA1884" s="5" t="s">
        <v>881</v>
      </c>
      <c r="AB1884" s="5" t="s">
        <v>52</v>
      </c>
      <c r="AC1884" s="5" t="s">
        <v>398</v>
      </c>
      <c r="AD1884" s="5" t="s">
        <v>399</v>
      </c>
      <c r="AE1884" s="5" t="s">
        <v>400</v>
      </c>
      <c r="AF1884" s="5" t="s">
        <v>401</v>
      </c>
      <c r="AG1884" s="5">
        <v>23502.0</v>
      </c>
      <c r="AH1884" s="5" t="s">
        <v>402</v>
      </c>
      <c r="AI1884" s="5" t="s">
        <v>16889</v>
      </c>
      <c r="AJ1884" s="5" t="s">
        <v>16897</v>
      </c>
      <c r="AK1884" s="5" t="s">
        <v>1727</v>
      </c>
    </row>
    <row r="1885" ht="15.75" customHeight="1">
      <c r="A1885" s="5" t="s">
        <v>16898</v>
      </c>
      <c r="B1885" s="5" t="s">
        <v>16899</v>
      </c>
      <c r="C1885" s="5" t="s">
        <v>16455</v>
      </c>
      <c r="D1885" s="6">
        <v>43037.0</v>
      </c>
      <c r="E1885" s="5">
        <v>196645.0</v>
      </c>
      <c r="F1885" s="5">
        <v>89384.0</v>
      </c>
      <c r="G1885" s="5" t="s">
        <v>1419</v>
      </c>
      <c r="H1885" s="5" t="s">
        <v>480</v>
      </c>
      <c r="I1885" s="5" t="s">
        <v>16900</v>
      </c>
      <c r="J1885" s="5" t="s">
        <v>256</v>
      </c>
      <c r="K1885" s="5" t="s">
        <v>9652</v>
      </c>
      <c r="L1885" s="5" t="s">
        <v>16901</v>
      </c>
      <c r="M1885" s="5" t="s">
        <v>16902</v>
      </c>
      <c r="N1885" s="5" t="s">
        <v>52</v>
      </c>
      <c r="O1885" s="5">
        <v>4.0</v>
      </c>
      <c r="P1885" s="5" t="s">
        <v>16903</v>
      </c>
      <c r="Q1885" s="5" t="s">
        <v>691</v>
      </c>
      <c r="R1885" s="5">
        <v>232.0</v>
      </c>
      <c r="S1885" s="5" t="s">
        <v>115</v>
      </c>
      <c r="T1885" s="5">
        <v>0.0</v>
      </c>
      <c r="U1885" s="5" t="s">
        <v>52</v>
      </c>
      <c r="V1885" s="5" t="s">
        <v>16904</v>
      </c>
      <c r="W1885" s="5" t="s">
        <v>52</v>
      </c>
      <c r="X1885" s="5" t="s">
        <v>52</v>
      </c>
      <c r="Y1885" s="5" t="s">
        <v>4273</v>
      </c>
      <c r="Z1885" s="5" t="s">
        <v>16905</v>
      </c>
      <c r="AA1885" s="5" t="s">
        <v>119</v>
      </c>
      <c r="AB1885" s="5" t="s">
        <v>52</v>
      </c>
      <c r="AC1885" s="5" t="s">
        <v>181</v>
      </c>
      <c r="AD1885" s="5" t="s">
        <v>182</v>
      </c>
      <c r="AE1885" s="5" t="s">
        <v>183</v>
      </c>
      <c r="AF1885" s="5" t="s">
        <v>52</v>
      </c>
      <c r="AG1885" s="5" t="s">
        <v>52</v>
      </c>
      <c r="AH1885" s="5" t="s">
        <v>184</v>
      </c>
      <c r="AI1885" s="5" t="s">
        <v>16899</v>
      </c>
      <c r="AJ1885" s="5" t="s">
        <v>16901</v>
      </c>
      <c r="AK1885" s="5" t="s">
        <v>4648</v>
      </c>
    </row>
    <row r="1886" ht="15.75" customHeight="1">
      <c r="A1886" s="5" t="s">
        <v>16906</v>
      </c>
      <c r="B1886" s="5" t="s">
        <v>16907</v>
      </c>
      <c r="C1886" s="5" t="s">
        <v>16908</v>
      </c>
      <c r="D1886" s="6">
        <v>43027.0</v>
      </c>
      <c r="E1886" s="5">
        <v>27977.0</v>
      </c>
      <c r="F1886" s="5">
        <v>12717.0</v>
      </c>
      <c r="G1886" s="5" t="s">
        <v>2212</v>
      </c>
      <c r="H1886" s="5" t="s">
        <v>189</v>
      </c>
      <c r="I1886" s="5" t="s">
        <v>16909</v>
      </c>
      <c r="J1886" s="5" t="s">
        <v>2214</v>
      </c>
      <c r="K1886" s="5" t="s">
        <v>3217</v>
      </c>
      <c r="L1886" s="5" t="s">
        <v>16910</v>
      </c>
      <c r="M1886" s="5" t="s">
        <v>16911</v>
      </c>
      <c r="N1886" s="5" t="s">
        <v>52</v>
      </c>
      <c r="O1886" s="5">
        <v>1.0</v>
      </c>
      <c r="P1886" s="5" t="s">
        <v>16912</v>
      </c>
      <c r="Q1886" s="5">
        <v>4500.0</v>
      </c>
      <c r="R1886" s="5">
        <v>41.0</v>
      </c>
      <c r="S1886" s="5" t="s">
        <v>115</v>
      </c>
      <c r="T1886" s="5">
        <v>0.0</v>
      </c>
      <c r="U1886" s="5" t="s">
        <v>70</v>
      </c>
      <c r="V1886" s="5" t="s">
        <v>16913</v>
      </c>
      <c r="W1886" s="5" t="s">
        <v>71</v>
      </c>
      <c r="X1886" s="5" t="s">
        <v>52</v>
      </c>
      <c r="Y1886" s="5" t="s">
        <v>16914</v>
      </c>
      <c r="Z1886" s="5" t="s">
        <v>16915</v>
      </c>
      <c r="AA1886" s="5" t="s">
        <v>200</v>
      </c>
      <c r="AB1886" s="5" t="s">
        <v>52</v>
      </c>
      <c r="AC1886" s="5" t="s">
        <v>398</v>
      </c>
      <c r="AD1886" s="5" t="s">
        <v>399</v>
      </c>
      <c r="AE1886" s="5" t="s">
        <v>400</v>
      </c>
      <c r="AF1886" s="5" t="s">
        <v>401</v>
      </c>
      <c r="AG1886" s="5">
        <v>23502.0</v>
      </c>
      <c r="AH1886" s="5" t="s">
        <v>402</v>
      </c>
      <c r="AI1886" s="5" t="s">
        <v>16907</v>
      </c>
      <c r="AJ1886" s="5" t="s">
        <v>16916</v>
      </c>
      <c r="AK1886" s="5" t="s">
        <v>16917</v>
      </c>
    </row>
    <row r="1887" ht="15.75" customHeight="1">
      <c r="A1887" s="5" t="s">
        <v>16918</v>
      </c>
      <c r="B1887" s="5" t="s">
        <v>10034</v>
      </c>
      <c r="C1887" s="5" t="s">
        <v>16919</v>
      </c>
      <c r="D1887" s="6">
        <v>43027.0</v>
      </c>
      <c r="E1887" s="5">
        <v>183440.0</v>
      </c>
      <c r="F1887" s="5">
        <v>83382.0</v>
      </c>
      <c r="G1887" s="5" t="s">
        <v>8441</v>
      </c>
      <c r="H1887" s="5" t="s">
        <v>366</v>
      </c>
      <c r="I1887" s="5" t="s">
        <v>3180</v>
      </c>
      <c r="J1887" s="5" t="s">
        <v>1914</v>
      </c>
      <c r="K1887" s="5" t="s">
        <v>16920</v>
      </c>
      <c r="L1887" s="5" t="s">
        <v>16921</v>
      </c>
      <c r="M1887" s="5" t="s">
        <v>16922</v>
      </c>
      <c r="N1887" s="5">
        <v>36551.0</v>
      </c>
      <c r="O1887" s="5">
        <v>3.0</v>
      </c>
      <c r="P1887" s="5" t="s">
        <v>16923</v>
      </c>
      <c r="Q1887" s="5" t="s">
        <v>2229</v>
      </c>
      <c r="R1887" s="5">
        <v>50.0</v>
      </c>
      <c r="S1887" s="5" t="s">
        <v>1386</v>
      </c>
      <c r="T1887" s="5">
        <v>4240.0</v>
      </c>
      <c r="U1887" s="5" t="s">
        <v>158</v>
      </c>
      <c r="V1887" s="5" t="s">
        <v>16924</v>
      </c>
      <c r="W1887" s="5" t="s">
        <v>52</v>
      </c>
      <c r="X1887" s="5" t="s">
        <v>52</v>
      </c>
      <c r="Y1887" s="5" t="s">
        <v>16925</v>
      </c>
      <c r="Z1887" s="5" t="s">
        <v>16926</v>
      </c>
      <c r="AA1887" s="5" t="s">
        <v>200</v>
      </c>
      <c r="AB1887" s="5" t="s">
        <v>52</v>
      </c>
      <c r="AC1887" s="5" t="s">
        <v>163</v>
      </c>
      <c r="AD1887" s="5" t="s">
        <v>164</v>
      </c>
      <c r="AE1887" s="5" t="s">
        <v>165</v>
      </c>
      <c r="AF1887" s="5" t="s">
        <v>52</v>
      </c>
      <c r="AG1887" s="5" t="s">
        <v>52</v>
      </c>
      <c r="AH1887" s="5" t="s">
        <v>52</v>
      </c>
      <c r="AI1887" s="5" t="s">
        <v>16927</v>
      </c>
      <c r="AJ1887" s="5" t="s">
        <v>16928</v>
      </c>
      <c r="AK1887" s="5" t="s">
        <v>6168</v>
      </c>
    </row>
    <row r="1888" ht="15.75" customHeight="1">
      <c r="A1888" s="5" t="s">
        <v>16929</v>
      </c>
      <c r="B1888" s="5" t="s">
        <v>16930</v>
      </c>
      <c r="C1888" s="5" t="s">
        <v>16931</v>
      </c>
      <c r="D1888" s="6">
        <v>43025.0</v>
      </c>
      <c r="E1888" s="5">
        <v>64475.0</v>
      </c>
      <c r="F1888" s="5">
        <v>29307.0</v>
      </c>
      <c r="G1888" s="5" t="s">
        <v>634</v>
      </c>
      <c r="H1888" s="5" t="s">
        <v>171</v>
      </c>
      <c r="I1888" s="5" t="s">
        <v>4586</v>
      </c>
      <c r="J1888" s="5" t="s">
        <v>274</v>
      </c>
      <c r="K1888" s="5" t="s">
        <v>16932</v>
      </c>
      <c r="L1888" s="5" t="s">
        <v>16933</v>
      </c>
      <c r="M1888" s="5" t="s">
        <v>16934</v>
      </c>
      <c r="N1888" s="5">
        <v>76063.0</v>
      </c>
      <c r="O1888" s="5">
        <v>5.0</v>
      </c>
      <c r="P1888" s="5" t="s">
        <v>16935</v>
      </c>
      <c r="Q1888" s="5" t="s">
        <v>1596</v>
      </c>
      <c r="R1888" s="5">
        <v>4368.0</v>
      </c>
      <c r="S1888" s="5" t="s">
        <v>69</v>
      </c>
      <c r="T1888" s="5">
        <v>333.0</v>
      </c>
      <c r="U1888" s="5" t="s">
        <v>70</v>
      </c>
      <c r="V1888" s="5" t="s">
        <v>16936</v>
      </c>
      <c r="W1888" s="5" t="s">
        <v>52</v>
      </c>
      <c r="X1888" s="5" t="s">
        <v>52</v>
      </c>
      <c r="Y1888" s="5" t="s">
        <v>16937</v>
      </c>
      <c r="Z1888" s="5" t="s">
        <v>16938</v>
      </c>
      <c r="AA1888" s="5" t="s">
        <v>180</v>
      </c>
      <c r="AB1888" s="5" t="s">
        <v>283</v>
      </c>
      <c r="AC1888" s="5" t="s">
        <v>72</v>
      </c>
      <c r="AD1888" s="5" t="s">
        <v>73</v>
      </c>
      <c r="AE1888" s="5" t="s">
        <v>74</v>
      </c>
      <c r="AF1888" s="5" t="s">
        <v>75</v>
      </c>
      <c r="AG1888" s="5" t="s">
        <v>76</v>
      </c>
      <c r="AH1888" s="5" t="s">
        <v>77</v>
      </c>
      <c r="AI1888" s="5" t="s">
        <v>15468</v>
      </c>
      <c r="AJ1888" s="5" t="s">
        <v>16939</v>
      </c>
      <c r="AK1888" s="5" t="s">
        <v>1874</v>
      </c>
    </row>
    <row r="1889" ht="15.75" customHeight="1">
      <c r="A1889" s="5" t="s">
        <v>16940</v>
      </c>
      <c r="B1889" s="5" t="s">
        <v>16941</v>
      </c>
      <c r="C1889" s="5" t="s">
        <v>16942</v>
      </c>
      <c r="D1889" s="6">
        <v>43023.0</v>
      </c>
      <c r="E1889" s="5">
        <v>15864.0</v>
      </c>
      <c r="F1889" s="5">
        <v>7211.0</v>
      </c>
      <c r="G1889" s="5" t="s">
        <v>2293</v>
      </c>
      <c r="H1889" s="5" t="s">
        <v>171</v>
      </c>
      <c r="I1889" s="5" t="s">
        <v>1490</v>
      </c>
      <c r="J1889" s="5" t="s">
        <v>2295</v>
      </c>
      <c r="K1889" s="5" t="s">
        <v>16943</v>
      </c>
      <c r="L1889" s="5" t="s">
        <v>16944</v>
      </c>
      <c r="M1889" s="5" t="s">
        <v>16945</v>
      </c>
      <c r="N1889" s="5">
        <v>20191.0</v>
      </c>
      <c r="O1889" s="5">
        <v>1.0</v>
      </c>
      <c r="P1889" s="5" t="s">
        <v>16946</v>
      </c>
      <c r="Q1889" s="5">
        <v>4510.0</v>
      </c>
      <c r="R1889" s="5">
        <v>1090.0</v>
      </c>
      <c r="S1889" s="5" t="s">
        <v>115</v>
      </c>
      <c r="T1889" s="5">
        <v>0.0</v>
      </c>
      <c r="U1889" s="5" t="s">
        <v>70</v>
      </c>
      <c r="V1889" s="5" t="s">
        <v>16947</v>
      </c>
      <c r="W1889" s="5" t="s">
        <v>55</v>
      </c>
      <c r="X1889" s="5" t="s">
        <v>16948</v>
      </c>
      <c r="Y1889" s="5" t="s">
        <v>10292</v>
      </c>
      <c r="Z1889" s="5" t="s">
        <v>16949</v>
      </c>
      <c r="AA1889" s="5" t="s">
        <v>1498</v>
      </c>
      <c r="AB1889" s="5" t="s">
        <v>52</v>
      </c>
      <c r="AC1889" s="5" t="s">
        <v>6736</v>
      </c>
      <c r="AD1889" s="5" t="s">
        <v>6737</v>
      </c>
      <c r="AE1889" s="5" t="s">
        <v>6738</v>
      </c>
      <c r="AF1889" s="5" t="s">
        <v>52</v>
      </c>
      <c r="AG1889" s="5" t="s">
        <v>52</v>
      </c>
      <c r="AH1889" s="5" t="s">
        <v>6739</v>
      </c>
      <c r="AI1889" s="5" t="s">
        <v>102</v>
      </c>
      <c r="AJ1889" s="5" t="s">
        <v>102</v>
      </c>
      <c r="AK1889" s="5" t="s">
        <v>16950</v>
      </c>
    </row>
    <row r="1890" ht="15.75" customHeight="1">
      <c r="A1890" s="5" t="s">
        <v>16951</v>
      </c>
      <c r="B1890" s="5" t="s">
        <v>16952</v>
      </c>
      <c r="C1890" s="5" t="s">
        <v>16953</v>
      </c>
      <c r="D1890" s="6">
        <v>43023.0</v>
      </c>
      <c r="E1890" s="5">
        <v>15864.0</v>
      </c>
      <c r="F1890" s="5">
        <v>7211.0</v>
      </c>
      <c r="G1890" s="5" t="s">
        <v>2293</v>
      </c>
      <c r="H1890" s="5" t="s">
        <v>171</v>
      </c>
      <c r="I1890" s="5" t="s">
        <v>1490</v>
      </c>
      <c r="J1890" s="5" t="s">
        <v>2295</v>
      </c>
      <c r="K1890" s="5" t="s">
        <v>16954</v>
      </c>
      <c r="L1890" s="5" t="s">
        <v>16955</v>
      </c>
      <c r="M1890" s="5" t="s">
        <v>16956</v>
      </c>
      <c r="N1890" s="5">
        <v>30349.0</v>
      </c>
      <c r="O1890" s="5">
        <v>1.0</v>
      </c>
      <c r="P1890" s="5" t="s">
        <v>16946</v>
      </c>
      <c r="Q1890" s="5">
        <v>4510.0</v>
      </c>
      <c r="R1890" s="5">
        <v>1090.0</v>
      </c>
      <c r="S1890" s="5" t="s">
        <v>115</v>
      </c>
      <c r="T1890" s="5">
        <v>0.0</v>
      </c>
      <c r="U1890" s="5" t="s">
        <v>52</v>
      </c>
      <c r="V1890" s="5" t="s">
        <v>16948</v>
      </c>
      <c r="W1890" s="5" t="s">
        <v>71</v>
      </c>
      <c r="X1890" s="5" t="s">
        <v>52</v>
      </c>
      <c r="Y1890" s="5" t="s">
        <v>10292</v>
      </c>
      <c r="Z1890" s="5" t="s">
        <v>16949</v>
      </c>
      <c r="AA1890" s="5" t="s">
        <v>1498</v>
      </c>
      <c r="AB1890" s="5" t="s">
        <v>52</v>
      </c>
      <c r="AC1890" s="5" t="s">
        <v>181</v>
      </c>
      <c r="AD1890" s="5" t="s">
        <v>182</v>
      </c>
      <c r="AE1890" s="5" t="s">
        <v>183</v>
      </c>
      <c r="AF1890" s="5" t="s">
        <v>52</v>
      </c>
      <c r="AG1890" s="5" t="s">
        <v>52</v>
      </c>
      <c r="AH1890" s="5" t="s">
        <v>184</v>
      </c>
      <c r="AI1890" s="5" t="s">
        <v>16957</v>
      </c>
      <c r="AJ1890" s="5" t="s">
        <v>16958</v>
      </c>
      <c r="AK1890" s="5" t="s">
        <v>3932</v>
      </c>
    </row>
    <row r="1891" ht="15.75" customHeight="1">
      <c r="A1891" s="5" t="s">
        <v>16959</v>
      </c>
      <c r="B1891" s="5" t="s">
        <v>16960</v>
      </c>
      <c r="C1891" s="5" t="s">
        <v>102</v>
      </c>
      <c r="D1891" s="6">
        <v>43020.0</v>
      </c>
      <c r="E1891" s="5">
        <v>24490.0</v>
      </c>
      <c r="F1891" s="5">
        <v>11132.0</v>
      </c>
      <c r="G1891" s="5" t="s">
        <v>1068</v>
      </c>
      <c r="H1891" s="5" t="s">
        <v>1069</v>
      </c>
      <c r="I1891" s="5" t="s">
        <v>16961</v>
      </c>
      <c r="J1891" s="5" t="s">
        <v>1071</v>
      </c>
      <c r="K1891" s="5" t="s">
        <v>16962</v>
      </c>
      <c r="L1891" s="5" t="s">
        <v>16963</v>
      </c>
      <c r="M1891" s="5" t="s">
        <v>102</v>
      </c>
      <c r="N1891" s="5">
        <v>31794.0</v>
      </c>
      <c r="O1891" s="5">
        <v>1.0</v>
      </c>
      <c r="P1891" s="5" t="s">
        <v>16964</v>
      </c>
      <c r="Q1891" s="5">
        <v>9510.0</v>
      </c>
      <c r="R1891" s="5">
        <v>4403.0</v>
      </c>
      <c r="S1891" s="5" t="s">
        <v>69</v>
      </c>
      <c r="T1891" s="5">
        <v>0.0</v>
      </c>
      <c r="U1891" s="5" t="s">
        <v>71</v>
      </c>
      <c r="V1891" s="5" t="s">
        <v>16965</v>
      </c>
      <c r="W1891" s="5" t="s">
        <v>52</v>
      </c>
      <c r="X1891" s="5" t="s">
        <v>52</v>
      </c>
      <c r="Y1891" s="5" t="s">
        <v>16966</v>
      </c>
      <c r="Z1891" s="5" t="s">
        <v>16967</v>
      </c>
      <c r="AA1891" s="5" t="s">
        <v>1177</v>
      </c>
      <c r="AB1891" s="5" t="s">
        <v>52</v>
      </c>
      <c r="AC1891" s="5" t="s">
        <v>1924</v>
      </c>
      <c r="AD1891" s="5" t="s">
        <v>1925</v>
      </c>
      <c r="AE1891" s="5" t="s">
        <v>544</v>
      </c>
      <c r="AF1891" s="5" t="s">
        <v>265</v>
      </c>
      <c r="AG1891" s="5">
        <v>32203.0</v>
      </c>
      <c r="AH1891" s="5" t="s">
        <v>1926</v>
      </c>
      <c r="AI1891" s="5" t="s">
        <v>102</v>
      </c>
      <c r="AJ1891" s="5" t="s">
        <v>102</v>
      </c>
      <c r="AK1891" s="5" t="s">
        <v>16968</v>
      </c>
    </row>
    <row r="1892" ht="15.75" customHeight="1">
      <c r="A1892" s="5" t="s">
        <v>16969</v>
      </c>
      <c r="B1892" s="5" t="s">
        <v>13270</v>
      </c>
      <c r="C1892" s="5" t="s">
        <v>16430</v>
      </c>
      <c r="D1892" s="6">
        <v>43019.0</v>
      </c>
      <c r="E1892" s="5">
        <v>52800.0</v>
      </c>
      <c r="F1892" s="5">
        <v>24000.0</v>
      </c>
      <c r="G1892" s="5" t="s">
        <v>226</v>
      </c>
      <c r="H1892" s="5" t="s">
        <v>205</v>
      </c>
      <c r="I1892" s="5" t="s">
        <v>16970</v>
      </c>
      <c r="J1892" s="5" t="s">
        <v>228</v>
      </c>
      <c r="K1892" s="5" t="s">
        <v>1536</v>
      </c>
      <c r="L1892" s="5" t="s">
        <v>16237</v>
      </c>
      <c r="M1892" s="5" t="s">
        <v>16431</v>
      </c>
      <c r="N1892" s="5">
        <v>960.0</v>
      </c>
      <c r="O1892" s="5">
        <v>1.0</v>
      </c>
      <c r="P1892" s="5" t="s">
        <v>16971</v>
      </c>
      <c r="Q1892" s="5">
        <v>4510.0</v>
      </c>
      <c r="R1892" s="5">
        <v>3490.0</v>
      </c>
      <c r="S1892" s="5" t="s">
        <v>53</v>
      </c>
      <c r="T1892" s="5">
        <v>0.0</v>
      </c>
      <c r="U1892" s="5" t="s">
        <v>70</v>
      </c>
      <c r="V1892" s="5" t="s">
        <v>16972</v>
      </c>
      <c r="W1892" s="5" t="s">
        <v>52</v>
      </c>
      <c r="X1892" s="5" t="s">
        <v>52</v>
      </c>
      <c r="Y1892" s="5" t="s">
        <v>12722</v>
      </c>
      <c r="Z1892" s="5" t="s">
        <v>16973</v>
      </c>
      <c r="AA1892" s="5" t="s">
        <v>59</v>
      </c>
      <c r="AB1892" s="5" t="s">
        <v>52</v>
      </c>
      <c r="AC1892" s="5" t="s">
        <v>3974</v>
      </c>
      <c r="AD1892" s="5" t="s">
        <v>3975</v>
      </c>
      <c r="AE1892" s="5" t="s">
        <v>183</v>
      </c>
      <c r="AF1892" s="5" t="s">
        <v>52</v>
      </c>
      <c r="AG1892" s="5" t="s">
        <v>3976</v>
      </c>
      <c r="AH1892" s="5" t="s">
        <v>3977</v>
      </c>
      <c r="AI1892" s="5" t="s">
        <v>13270</v>
      </c>
      <c r="AJ1892" s="5" t="s">
        <v>16591</v>
      </c>
      <c r="AK1892" s="5" t="s">
        <v>11190</v>
      </c>
    </row>
    <row r="1893" ht="15.75" customHeight="1">
      <c r="A1893" s="5" t="s">
        <v>16974</v>
      </c>
      <c r="B1893" s="5" t="s">
        <v>13270</v>
      </c>
      <c r="C1893" s="5" t="s">
        <v>16430</v>
      </c>
      <c r="D1893" s="6">
        <v>43019.0</v>
      </c>
      <c r="E1893" s="5">
        <v>52800.0</v>
      </c>
      <c r="F1893" s="5">
        <v>24000.0</v>
      </c>
      <c r="G1893" s="5" t="s">
        <v>226</v>
      </c>
      <c r="H1893" s="5" t="s">
        <v>205</v>
      </c>
      <c r="I1893" s="5" t="s">
        <v>16970</v>
      </c>
      <c r="J1893" s="5" t="s">
        <v>228</v>
      </c>
      <c r="K1893" s="5" t="s">
        <v>1536</v>
      </c>
      <c r="L1893" s="5" t="s">
        <v>16237</v>
      </c>
      <c r="M1893" s="5" t="s">
        <v>16431</v>
      </c>
      <c r="N1893" s="5">
        <v>960.0</v>
      </c>
      <c r="O1893" s="5">
        <v>1.0</v>
      </c>
      <c r="P1893" s="5" t="s">
        <v>16975</v>
      </c>
      <c r="Q1893" s="5">
        <v>4510.0</v>
      </c>
      <c r="R1893" s="5">
        <v>3200.0</v>
      </c>
      <c r="S1893" s="5" t="s">
        <v>53</v>
      </c>
      <c r="T1893" s="5">
        <v>0.0</v>
      </c>
      <c r="U1893" s="5" t="s">
        <v>70</v>
      </c>
      <c r="V1893" s="5" t="s">
        <v>16976</v>
      </c>
      <c r="W1893" s="5" t="s">
        <v>52</v>
      </c>
      <c r="X1893" s="5" t="s">
        <v>52</v>
      </c>
      <c r="Y1893" s="5" t="s">
        <v>12722</v>
      </c>
      <c r="Z1893" s="5" t="s">
        <v>16977</v>
      </c>
      <c r="AA1893" s="5" t="s">
        <v>59</v>
      </c>
      <c r="AB1893" s="5" t="s">
        <v>52</v>
      </c>
      <c r="AC1893" s="5" t="s">
        <v>3974</v>
      </c>
      <c r="AD1893" s="5" t="s">
        <v>3975</v>
      </c>
      <c r="AE1893" s="5" t="s">
        <v>183</v>
      </c>
      <c r="AF1893" s="5" t="s">
        <v>52</v>
      </c>
      <c r="AG1893" s="5" t="s">
        <v>3976</v>
      </c>
      <c r="AH1893" s="5" t="s">
        <v>3977</v>
      </c>
      <c r="AI1893" s="5" t="s">
        <v>13270</v>
      </c>
      <c r="AJ1893" s="5" t="s">
        <v>16591</v>
      </c>
      <c r="AK1893" s="5" t="s">
        <v>11190</v>
      </c>
    </row>
    <row r="1894" ht="15.75" customHeight="1">
      <c r="A1894" s="5" t="s">
        <v>16978</v>
      </c>
      <c r="B1894" s="5" t="s">
        <v>16979</v>
      </c>
      <c r="C1894" s="5" t="s">
        <v>102</v>
      </c>
      <c r="D1894" s="6">
        <v>43019.0</v>
      </c>
      <c r="E1894" s="5">
        <v>37363.0</v>
      </c>
      <c r="F1894" s="5">
        <v>16983.0</v>
      </c>
      <c r="G1894" s="5" t="s">
        <v>579</v>
      </c>
      <c r="H1894" s="5" t="s">
        <v>1792</v>
      </c>
      <c r="I1894" s="5" t="s">
        <v>11165</v>
      </c>
      <c r="J1894" s="5" t="s">
        <v>581</v>
      </c>
      <c r="K1894" s="5" t="s">
        <v>16980</v>
      </c>
      <c r="L1894" s="5" t="s">
        <v>16981</v>
      </c>
      <c r="M1894" s="5" t="s">
        <v>102</v>
      </c>
      <c r="N1894" s="5">
        <v>29418.0</v>
      </c>
      <c r="O1894" s="5">
        <v>1.0</v>
      </c>
      <c r="P1894" s="5" t="s">
        <v>16982</v>
      </c>
      <c r="Q1894" s="5">
        <v>4532.0</v>
      </c>
      <c r="R1894" s="5">
        <v>1057.0</v>
      </c>
      <c r="S1894" s="5" t="s">
        <v>115</v>
      </c>
      <c r="T1894" s="5">
        <v>0.0</v>
      </c>
      <c r="U1894" s="5" t="s">
        <v>52</v>
      </c>
      <c r="V1894" s="5" t="s">
        <v>16983</v>
      </c>
      <c r="W1894" s="5" t="s">
        <v>52</v>
      </c>
      <c r="X1894" s="5" t="s">
        <v>52</v>
      </c>
      <c r="Y1894" s="5" t="s">
        <v>3490</v>
      </c>
      <c r="Z1894" s="5" t="s">
        <v>16984</v>
      </c>
      <c r="AA1894" s="5" t="s">
        <v>730</v>
      </c>
      <c r="AB1894" s="5" t="s">
        <v>52</v>
      </c>
      <c r="AC1894" s="5" t="s">
        <v>181</v>
      </c>
      <c r="AD1894" s="5" t="s">
        <v>182</v>
      </c>
      <c r="AE1894" s="5" t="s">
        <v>183</v>
      </c>
      <c r="AF1894" s="5" t="s">
        <v>52</v>
      </c>
      <c r="AG1894" s="5" t="s">
        <v>52</v>
      </c>
      <c r="AH1894" s="5" t="s">
        <v>184</v>
      </c>
      <c r="AI1894" s="5" t="s">
        <v>16985</v>
      </c>
      <c r="AJ1894" s="5" t="s">
        <v>16986</v>
      </c>
      <c r="AK1894" s="5" t="s">
        <v>14885</v>
      </c>
    </row>
    <row r="1895" ht="15.75" customHeight="1">
      <c r="A1895" s="5" t="s">
        <v>16987</v>
      </c>
      <c r="B1895" s="5" t="s">
        <v>16988</v>
      </c>
      <c r="C1895" s="5" t="s">
        <v>16989</v>
      </c>
      <c r="D1895" s="6">
        <v>43019.0</v>
      </c>
      <c r="E1895" s="5">
        <v>488985.0</v>
      </c>
      <c r="F1895" s="5">
        <v>222266.0</v>
      </c>
      <c r="G1895" s="5" t="s">
        <v>1419</v>
      </c>
      <c r="H1895" s="5" t="s">
        <v>480</v>
      </c>
      <c r="I1895" s="5" t="s">
        <v>15849</v>
      </c>
      <c r="J1895" s="5" t="s">
        <v>256</v>
      </c>
      <c r="K1895" s="5" t="s">
        <v>9890</v>
      </c>
      <c r="L1895" s="5" t="s">
        <v>16990</v>
      </c>
      <c r="M1895" s="5" t="s">
        <v>16991</v>
      </c>
      <c r="N1895" s="5" t="s">
        <v>16992</v>
      </c>
      <c r="O1895" s="5">
        <v>11.0</v>
      </c>
      <c r="P1895" s="5" t="s">
        <v>16993</v>
      </c>
      <c r="Q1895" s="5" t="s">
        <v>16994</v>
      </c>
      <c r="R1895" s="5">
        <v>65.0</v>
      </c>
      <c r="S1895" s="5" t="s">
        <v>115</v>
      </c>
      <c r="T1895" s="5">
        <v>332.0</v>
      </c>
      <c r="U1895" s="5" t="s">
        <v>70</v>
      </c>
      <c r="V1895" s="5" t="s">
        <v>16995</v>
      </c>
      <c r="W1895" s="5" t="s">
        <v>52</v>
      </c>
      <c r="X1895" s="5" t="s">
        <v>52</v>
      </c>
      <c r="Y1895" s="5" t="s">
        <v>16937</v>
      </c>
      <c r="Z1895" s="5" t="s">
        <v>16996</v>
      </c>
      <c r="AA1895" s="5" t="s">
        <v>260</v>
      </c>
      <c r="AB1895" s="5" t="s">
        <v>52</v>
      </c>
      <c r="AC1895" s="5" t="s">
        <v>72</v>
      </c>
      <c r="AD1895" s="5" t="s">
        <v>73</v>
      </c>
      <c r="AE1895" s="5" t="s">
        <v>74</v>
      </c>
      <c r="AF1895" s="5" t="s">
        <v>75</v>
      </c>
      <c r="AG1895" s="5" t="s">
        <v>76</v>
      </c>
      <c r="AH1895" s="5" t="s">
        <v>77</v>
      </c>
      <c r="AI1895" s="5" t="s">
        <v>16997</v>
      </c>
      <c r="AJ1895" s="5" t="s">
        <v>16998</v>
      </c>
      <c r="AK1895" s="5" t="s">
        <v>4069</v>
      </c>
    </row>
    <row r="1896" ht="15.75" customHeight="1">
      <c r="A1896" s="5" t="s">
        <v>16999</v>
      </c>
      <c r="B1896" s="5" t="s">
        <v>17000</v>
      </c>
      <c r="C1896" s="5" t="s">
        <v>17001</v>
      </c>
      <c r="D1896" s="6">
        <v>43018.0</v>
      </c>
      <c r="E1896" s="5">
        <v>50976.0</v>
      </c>
      <c r="F1896" s="5">
        <v>23171.0</v>
      </c>
      <c r="G1896" s="5" t="s">
        <v>170</v>
      </c>
      <c r="H1896" s="5" t="s">
        <v>45</v>
      </c>
      <c r="I1896" s="5" t="s">
        <v>17002</v>
      </c>
      <c r="J1896" s="5" t="s">
        <v>170</v>
      </c>
      <c r="K1896" s="5" t="s">
        <v>17003</v>
      </c>
      <c r="L1896" s="5" t="s">
        <v>17004</v>
      </c>
      <c r="M1896" s="5" t="s">
        <v>17005</v>
      </c>
      <c r="N1896" s="5">
        <v>90245.0</v>
      </c>
      <c r="O1896" s="5">
        <v>1.0</v>
      </c>
      <c r="P1896" s="5" t="s">
        <v>17006</v>
      </c>
      <c r="Q1896" s="5">
        <v>4536.0</v>
      </c>
      <c r="R1896" s="5">
        <v>4403.0</v>
      </c>
      <c r="S1896" s="5" t="s">
        <v>92</v>
      </c>
      <c r="T1896" s="5">
        <v>0.0</v>
      </c>
      <c r="U1896" s="5" t="s">
        <v>93</v>
      </c>
      <c r="V1896" s="5" t="s">
        <v>17007</v>
      </c>
      <c r="W1896" s="5" t="s">
        <v>52</v>
      </c>
      <c r="X1896" s="5" t="s">
        <v>52</v>
      </c>
      <c r="Y1896" s="5" t="s">
        <v>17008</v>
      </c>
      <c r="Z1896" s="5" t="s">
        <v>17009</v>
      </c>
      <c r="AA1896" s="5" t="s">
        <v>260</v>
      </c>
      <c r="AB1896" s="5" t="s">
        <v>52</v>
      </c>
      <c r="AC1896" s="5" t="s">
        <v>15837</v>
      </c>
      <c r="AD1896" s="5" t="s">
        <v>15838</v>
      </c>
      <c r="AE1896" s="5" t="s">
        <v>2166</v>
      </c>
      <c r="AF1896" s="5" t="s">
        <v>52</v>
      </c>
      <c r="AG1896" s="5" t="s">
        <v>52</v>
      </c>
      <c r="AH1896" s="5" t="s">
        <v>15839</v>
      </c>
      <c r="AI1896" s="5" t="s">
        <v>17000</v>
      </c>
      <c r="AJ1896" s="5" t="s">
        <v>17010</v>
      </c>
      <c r="AK1896" s="5" t="s">
        <v>17011</v>
      </c>
    </row>
    <row r="1897" ht="15.75" customHeight="1">
      <c r="A1897" s="5" t="s">
        <v>17012</v>
      </c>
      <c r="B1897" s="5" t="s">
        <v>16356</v>
      </c>
      <c r="C1897" s="5" t="s">
        <v>14718</v>
      </c>
      <c r="D1897" s="6">
        <v>43018.0</v>
      </c>
      <c r="E1897" s="5">
        <v>18911.0</v>
      </c>
      <c r="F1897" s="5">
        <v>8596.0</v>
      </c>
      <c r="G1897" s="5" t="s">
        <v>719</v>
      </c>
      <c r="H1897" s="5" t="s">
        <v>272</v>
      </c>
      <c r="I1897" s="5" t="s">
        <v>17013</v>
      </c>
      <c r="J1897" s="5" t="s">
        <v>274</v>
      </c>
      <c r="K1897" s="5" t="s">
        <v>16358</v>
      </c>
      <c r="L1897" s="5" t="s">
        <v>17014</v>
      </c>
      <c r="M1897" s="5" t="s">
        <v>17015</v>
      </c>
      <c r="N1897" s="5">
        <v>18914.0</v>
      </c>
      <c r="O1897" s="5">
        <v>1.0</v>
      </c>
      <c r="P1897" s="5" t="s">
        <v>17016</v>
      </c>
      <c r="Q1897" s="5">
        <v>4200.0</v>
      </c>
      <c r="R1897" s="5">
        <v>636.0</v>
      </c>
      <c r="S1897" s="5" t="s">
        <v>115</v>
      </c>
      <c r="T1897" s="5">
        <v>0.0</v>
      </c>
      <c r="U1897" s="5" t="s">
        <v>70</v>
      </c>
      <c r="V1897" s="5" t="s">
        <v>17017</v>
      </c>
      <c r="W1897" s="5" t="s">
        <v>71</v>
      </c>
      <c r="X1897" s="5" t="s">
        <v>52</v>
      </c>
      <c r="Y1897" s="5" t="s">
        <v>17018</v>
      </c>
      <c r="Z1897" s="5" t="s">
        <v>17019</v>
      </c>
      <c r="AA1897" s="5" t="s">
        <v>162</v>
      </c>
      <c r="AB1897" s="5" t="s">
        <v>283</v>
      </c>
      <c r="AC1897" s="5" t="s">
        <v>398</v>
      </c>
      <c r="AD1897" s="5" t="s">
        <v>399</v>
      </c>
      <c r="AE1897" s="5" t="s">
        <v>400</v>
      </c>
      <c r="AF1897" s="5" t="s">
        <v>401</v>
      </c>
      <c r="AG1897" s="5">
        <v>23502.0</v>
      </c>
      <c r="AH1897" s="5" t="s">
        <v>402</v>
      </c>
      <c r="AI1897" s="5" t="s">
        <v>16356</v>
      </c>
      <c r="AJ1897" s="5" t="s">
        <v>16365</v>
      </c>
      <c r="AK1897" s="5" t="s">
        <v>16366</v>
      </c>
    </row>
    <row r="1898" ht="15.75" customHeight="1">
      <c r="A1898" s="5" t="s">
        <v>17020</v>
      </c>
      <c r="B1898" s="5" t="s">
        <v>12028</v>
      </c>
      <c r="C1898" s="5" t="s">
        <v>12029</v>
      </c>
      <c r="D1898" s="6">
        <v>43018.0</v>
      </c>
      <c r="E1898" s="5">
        <v>46521.0</v>
      </c>
      <c r="F1898" s="5">
        <v>21146.0</v>
      </c>
      <c r="G1898" s="5" t="s">
        <v>107</v>
      </c>
      <c r="H1898" s="5" t="s">
        <v>45</v>
      </c>
      <c r="I1898" s="5" t="s">
        <v>17021</v>
      </c>
      <c r="J1898" s="5" t="s">
        <v>109</v>
      </c>
      <c r="K1898" s="5" t="s">
        <v>4507</v>
      </c>
      <c r="L1898" s="5" t="s">
        <v>17022</v>
      </c>
      <c r="M1898" s="5" t="s">
        <v>17023</v>
      </c>
      <c r="N1898" s="5">
        <v>7920.0</v>
      </c>
      <c r="O1898" s="5">
        <v>1.0</v>
      </c>
      <c r="P1898" s="5" t="s">
        <v>17024</v>
      </c>
      <c r="Q1898" s="5">
        <v>4532.0</v>
      </c>
      <c r="R1898" s="5">
        <v>7200.0</v>
      </c>
      <c r="S1898" s="5" t="s">
        <v>69</v>
      </c>
      <c r="T1898" s="5">
        <v>0.0</v>
      </c>
      <c r="U1898" s="5" t="s">
        <v>52</v>
      </c>
      <c r="V1898" s="5" t="s">
        <v>17025</v>
      </c>
      <c r="W1898" s="5" t="s">
        <v>52</v>
      </c>
      <c r="X1898" s="5" t="s">
        <v>52</v>
      </c>
      <c r="Y1898" s="5" t="s">
        <v>17026</v>
      </c>
      <c r="Z1898" s="5" t="s">
        <v>17027</v>
      </c>
      <c r="AA1898" s="5" t="s">
        <v>235</v>
      </c>
      <c r="AB1898" s="5" t="s">
        <v>52</v>
      </c>
      <c r="AC1898" s="5" t="s">
        <v>11980</v>
      </c>
      <c r="AD1898" s="5" t="s">
        <v>11981</v>
      </c>
      <c r="AE1898" s="5" t="s">
        <v>218</v>
      </c>
      <c r="AF1898" s="5" t="s">
        <v>52</v>
      </c>
      <c r="AG1898" s="5" t="s">
        <v>11982</v>
      </c>
      <c r="AH1898" s="5" t="s">
        <v>11983</v>
      </c>
      <c r="AI1898" s="5" t="s">
        <v>12028</v>
      </c>
      <c r="AJ1898" s="5" t="s">
        <v>17022</v>
      </c>
      <c r="AK1898" s="5" t="s">
        <v>17028</v>
      </c>
    </row>
    <row r="1899" ht="15.75" customHeight="1">
      <c r="A1899" s="5" t="s">
        <v>17029</v>
      </c>
      <c r="B1899" s="5" t="s">
        <v>17030</v>
      </c>
      <c r="C1899" s="5" t="s">
        <v>102</v>
      </c>
      <c r="D1899" s="6">
        <v>43013.0</v>
      </c>
      <c r="E1899" s="5">
        <v>9702.0</v>
      </c>
      <c r="F1899" s="5">
        <v>4410.0</v>
      </c>
      <c r="G1899" s="5" t="s">
        <v>271</v>
      </c>
      <c r="H1899" s="5" t="s">
        <v>171</v>
      </c>
      <c r="I1899" s="5" t="s">
        <v>17031</v>
      </c>
      <c r="J1899" s="5" t="s">
        <v>274</v>
      </c>
      <c r="K1899" s="5" t="s">
        <v>17032</v>
      </c>
      <c r="L1899" s="5" t="s">
        <v>17033</v>
      </c>
      <c r="M1899" s="5" t="s">
        <v>102</v>
      </c>
      <c r="N1899" s="5" t="s">
        <v>17034</v>
      </c>
      <c r="O1899" s="5">
        <v>2.0</v>
      </c>
      <c r="P1899" s="5" t="s">
        <v>17035</v>
      </c>
      <c r="Q1899" s="5" t="s">
        <v>195</v>
      </c>
      <c r="R1899" s="5">
        <v>1459.0</v>
      </c>
      <c r="S1899" s="5" t="s">
        <v>69</v>
      </c>
      <c r="T1899" s="5">
        <v>131.0</v>
      </c>
      <c r="U1899" s="5" t="s">
        <v>70</v>
      </c>
      <c r="V1899" s="5" t="s">
        <v>17036</v>
      </c>
      <c r="W1899" s="5" t="s">
        <v>52</v>
      </c>
      <c r="X1899" s="5" t="s">
        <v>52</v>
      </c>
      <c r="Y1899" s="5" t="s">
        <v>17037</v>
      </c>
      <c r="Z1899" s="5" t="s">
        <v>17038</v>
      </c>
      <c r="AA1899" s="5" t="s">
        <v>604</v>
      </c>
      <c r="AB1899" s="5" t="s">
        <v>52</v>
      </c>
      <c r="AC1899" s="5" t="s">
        <v>72</v>
      </c>
      <c r="AD1899" s="5" t="s">
        <v>73</v>
      </c>
      <c r="AE1899" s="5" t="s">
        <v>74</v>
      </c>
      <c r="AF1899" s="5" t="s">
        <v>75</v>
      </c>
      <c r="AG1899" s="5" t="s">
        <v>76</v>
      </c>
      <c r="AH1899" s="5" t="s">
        <v>77</v>
      </c>
      <c r="AI1899" s="5" t="s">
        <v>102</v>
      </c>
      <c r="AJ1899" s="5" t="s">
        <v>102</v>
      </c>
      <c r="AK1899" s="5" t="s">
        <v>735</v>
      </c>
    </row>
    <row r="1900" ht="15.75" customHeight="1">
      <c r="A1900" s="5" t="s">
        <v>17039</v>
      </c>
      <c r="B1900" s="5" t="s">
        <v>17040</v>
      </c>
      <c r="C1900" s="5" t="s">
        <v>17041</v>
      </c>
      <c r="D1900" s="6">
        <v>43012.0</v>
      </c>
      <c r="E1900" s="5">
        <v>26576.0</v>
      </c>
      <c r="F1900" s="5">
        <v>12080.0</v>
      </c>
      <c r="G1900" s="5" t="s">
        <v>44</v>
      </c>
      <c r="H1900" s="5" t="s">
        <v>45</v>
      </c>
      <c r="I1900" s="5" t="s">
        <v>46</v>
      </c>
      <c r="J1900" s="5" t="s">
        <v>47</v>
      </c>
      <c r="K1900" s="5" t="s">
        <v>744</v>
      </c>
      <c r="L1900" s="5" t="s">
        <v>17042</v>
      </c>
      <c r="M1900" s="5" t="s">
        <v>17043</v>
      </c>
      <c r="N1900" s="5">
        <v>30297.0</v>
      </c>
      <c r="O1900" s="5">
        <v>1.0</v>
      </c>
      <c r="P1900" s="5" t="s">
        <v>17044</v>
      </c>
      <c r="Q1900" s="5">
        <v>4310.0</v>
      </c>
      <c r="R1900" s="5">
        <v>700.0</v>
      </c>
      <c r="S1900" s="5" t="s">
        <v>1077</v>
      </c>
      <c r="T1900" s="5">
        <v>50.0</v>
      </c>
      <c r="U1900" s="5" t="s">
        <v>93</v>
      </c>
      <c r="V1900" s="5" t="s">
        <v>17045</v>
      </c>
      <c r="W1900" s="5" t="s">
        <v>52</v>
      </c>
      <c r="X1900" s="5" t="s">
        <v>52</v>
      </c>
      <c r="Y1900" s="5" t="s">
        <v>17046</v>
      </c>
      <c r="Z1900" s="5">
        <v>1.61518237E8</v>
      </c>
      <c r="AA1900" s="5" t="s">
        <v>59</v>
      </c>
      <c r="AB1900" s="5" t="s">
        <v>283</v>
      </c>
      <c r="AC1900" s="5" t="s">
        <v>11980</v>
      </c>
      <c r="AD1900" s="5" t="s">
        <v>11981</v>
      </c>
      <c r="AE1900" s="5" t="s">
        <v>218</v>
      </c>
      <c r="AF1900" s="5" t="s">
        <v>52</v>
      </c>
      <c r="AG1900" s="5" t="s">
        <v>11982</v>
      </c>
      <c r="AH1900" s="5" t="s">
        <v>11983</v>
      </c>
      <c r="AI1900" s="5" t="s">
        <v>17040</v>
      </c>
      <c r="AJ1900" s="5" t="s">
        <v>17042</v>
      </c>
      <c r="AK1900" s="5" t="s">
        <v>79</v>
      </c>
    </row>
    <row r="1901" ht="15.75" customHeight="1">
      <c r="A1901" s="5" t="s">
        <v>17047</v>
      </c>
      <c r="B1901" s="5" t="s">
        <v>16737</v>
      </c>
      <c r="C1901" s="5" t="s">
        <v>16738</v>
      </c>
      <c r="D1901" s="6">
        <v>43010.0</v>
      </c>
      <c r="E1901" s="5">
        <v>6200.0</v>
      </c>
      <c r="F1901" s="5">
        <v>2818.0</v>
      </c>
      <c r="G1901" s="5" t="s">
        <v>3378</v>
      </c>
      <c r="H1901" s="5" t="s">
        <v>171</v>
      </c>
      <c r="I1901" s="5" t="s">
        <v>6848</v>
      </c>
      <c r="J1901" s="5" t="s">
        <v>3378</v>
      </c>
      <c r="K1901" s="5" t="s">
        <v>17048</v>
      </c>
      <c r="L1901" s="5" t="s">
        <v>16741</v>
      </c>
      <c r="M1901" s="5" t="s">
        <v>16742</v>
      </c>
      <c r="N1901" s="5">
        <v>45242.0</v>
      </c>
      <c r="O1901" s="5">
        <v>1.0</v>
      </c>
      <c r="P1901" s="5" t="s">
        <v>17049</v>
      </c>
      <c r="Q1901" s="5" t="s">
        <v>441</v>
      </c>
      <c r="R1901" s="5">
        <v>285.0</v>
      </c>
      <c r="S1901" s="5" t="s">
        <v>69</v>
      </c>
      <c r="T1901" s="5">
        <v>0.0</v>
      </c>
      <c r="U1901" s="5" t="s">
        <v>93</v>
      </c>
      <c r="V1901" s="5" t="s">
        <v>17050</v>
      </c>
      <c r="W1901" s="5" t="s">
        <v>55</v>
      </c>
      <c r="X1901" s="5" t="s">
        <v>17051</v>
      </c>
      <c r="Y1901" s="5" t="s">
        <v>10062</v>
      </c>
      <c r="Z1901" s="5" t="s">
        <v>17052</v>
      </c>
      <c r="AA1901" s="5" t="s">
        <v>1831</v>
      </c>
      <c r="AB1901" s="5" t="s">
        <v>52</v>
      </c>
      <c r="AC1901" s="5" t="s">
        <v>3141</v>
      </c>
      <c r="AD1901" s="5" t="s">
        <v>3142</v>
      </c>
      <c r="AE1901" s="5" t="s">
        <v>162</v>
      </c>
      <c r="AF1901" s="5" t="s">
        <v>52</v>
      </c>
      <c r="AG1901" s="5" t="s">
        <v>52</v>
      </c>
      <c r="AH1901" s="5" t="s">
        <v>3143</v>
      </c>
      <c r="AI1901" s="5" t="s">
        <v>102</v>
      </c>
      <c r="AJ1901" s="5" t="s">
        <v>102</v>
      </c>
      <c r="AK1901" s="5" t="s">
        <v>162</v>
      </c>
    </row>
    <row r="1902" ht="15.75" customHeight="1">
      <c r="A1902" s="5" t="s">
        <v>17053</v>
      </c>
      <c r="B1902" s="5" t="s">
        <v>17054</v>
      </c>
      <c r="C1902" s="5" t="s">
        <v>17055</v>
      </c>
      <c r="D1902" s="6">
        <v>43008.0</v>
      </c>
      <c r="E1902" s="5">
        <v>51301.0</v>
      </c>
      <c r="F1902" s="5">
        <v>23319.0</v>
      </c>
      <c r="G1902" s="5" t="s">
        <v>963</v>
      </c>
      <c r="H1902" s="5" t="s">
        <v>366</v>
      </c>
      <c r="I1902" s="5" t="s">
        <v>12416</v>
      </c>
      <c r="J1902" s="5" t="s">
        <v>965</v>
      </c>
      <c r="K1902" s="5" t="s">
        <v>391</v>
      </c>
      <c r="L1902" s="5" t="s">
        <v>17056</v>
      </c>
      <c r="M1902" s="5" t="s">
        <v>17057</v>
      </c>
      <c r="N1902" s="5">
        <v>17280.0</v>
      </c>
      <c r="O1902" s="5">
        <v>1.0</v>
      </c>
      <c r="P1902" s="5" t="s">
        <v>17058</v>
      </c>
      <c r="Q1902" s="5" t="s">
        <v>138</v>
      </c>
      <c r="R1902" s="5">
        <v>4470.0</v>
      </c>
      <c r="S1902" s="5" t="s">
        <v>69</v>
      </c>
      <c r="T1902" s="5">
        <v>60.0</v>
      </c>
      <c r="U1902" s="5" t="s">
        <v>70</v>
      </c>
      <c r="V1902" s="5" t="s">
        <v>17059</v>
      </c>
      <c r="W1902" s="5" t="s">
        <v>52</v>
      </c>
      <c r="X1902" s="5" t="s">
        <v>52</v>
      </c>
      <c r="Y1902" s="5" t="s">
        <v>17060</v>
      </c>
      <c r="Z1902" s="5" t="s">
        <v>17061</v>
      </c>
      <c r="AA1902" s="5" t="s">
        <v>235</v>
      </c>
      <c r="AB1902" s="5" t="s">
        <v>52</v>
      </c>
      <c r="AC1902" s="5" t="s">
        <v>72</v>
      </c>
      <c r="AD1902" s="5" t="s">
        <v>73</v>
      </c>
      <c r="AE1902" s="5" t="s">
        <v>74</v>
      </c>
      <c r="AF1902" s="5" t="s">
        <v>75</v>
      </c>
      <c r="AG1902" s="5" t="s">
        <v>76</v>
      </c>
      <c r="AH1902" s="5" t="s">
        <v>77</v>
      </c>
      <c r="AI1902" s="5" t="s">
        <v>17062</v>
      </c>
      <c r="AJ1902" s="5" t="s">
        <v>17063</v>
      </c>
      <c r="AK1902" s="5" t="s">
        <v>404</v>
      </c>
    </row>
    <row r="1903" ht="15.75" customHeight="1">
      <c r="A1903" s="5" t="s">
        <v>17064</v>
      </c>
      <c r="B1903" s="5" t="s">
        <v>17065</v>
      </c>
      <c r="C1903" s="5" t="s">
        <v>17066</v>
      </c>
      <c r="D1903" s="6">
        <v>43003.0</v>
      </c>
      <c r="E1903" s="5">
        <v>31120.0</v>
      </c>
      <c r="F1903" s="5">
        <v>14145.0</v>
      </c>
      <c r="G1903" s="5" t="s">
        <v>4673</v>
      </c>
      <c r="H1903" s="5" t="s">
        <v>171</v>
      </c>
      <c r="I1903" s="5" t="s">
        <v>8252</v>
      </c>
      <c r="J1903" s="5" t="s">
        <v>3808</v>
      </c>
      <c r="K1903" s="5" t="s">
        <v>17067</v>
      </c>
      <c r="L1903" s="5" t="s">
        <v>17068</v>
      </c>
      <c r="M1903" s="5" t="s">
        <v>17069</v>
      </c>
      <c r="N1903" s="5">
        <v>80503.0</v>
      </c>
      <c r="O1903" s="5">
        <v>3.0</v>
      </c>
      <c r="P1903" s="5" t="s">
        <v>17070</v>
      </c>
      <c r="Q1903" s="5" t="s">
        <v>1465</v>
      </c>
      <c r="R1903" s="5">
        <v>2568.0</v>
      </c>
      <c r="S1903" s="5" t="s">
        <v>69</v>
      </c>
      <c r="T1903" s="5">
        <v>192.0</v>
      </c>
      <c r="U1903" s="5" t="s">
        <v>70</v>
      </c>
      <c r="V1903" s="5" t="s">
        <v>17071</v>
      </c>
      <c r="W1903" s="5" t="s">
        <v>52</v>
      </c>
      <c r="X1903" s="5" t="s">
        <v>52</v>
      </c>
      <c r="Y1903" s="5" t="s">
        <v>17072</v>
      </c>
      <c r="Z1903" s="5" t="s">
        <v>17073</v>
      </c>
      <c r="AA1903" s="5" t="s">
        <v>1831</v>
      </c>
      <c r="AB1903" s="5" t="s">
        <v>52</v>
      </c>
      <c r="AC1903" s="5" t="s">
        <v>72</v>
      </c>
      <c r="AD1903" s="5" t="s">
        <v>73</v>
      </c>
      <c r="AE1903" s="5" t="s">
        <v>74</v>
      </c>
      <c r="AF1903" s="5" t="s">
        <v>75</v>
      </c>
      <c r="AG1903" s="5" t="s">
        <v>76</v>
      </c>
      <c r="AH1903" s="5" t="s">
        <v>77</v>
      </c>
      <c r="AI1903" s="5" t="s">
        <v>17074</v>
      </c>
      <c r="AJ1903" s="5" t="s">
        <v>17075</v>
      </c>
      <c r="AK1903" s="5" t="s">
        <v>4683</v>
      </c>
    </row>
    <row r="1904" ht="15.75" customHeight="1">
      <c r="A1904" s="5" t="s">
        <v>17076</v>
      </c>
      <c r="B1904" s="5" t="s">
        <v>11089</v>
      </c>
      <c r="C1904" s="5" t="s">
        <v>16430</v>
      </c>
      <c r="D1904" s="6">
        <v>43002.0</v>
      </c>
      <c r="E1904" s="5">
        <v>62212.0</v>
      </c>
      <c r="F1904" s="5">
        <v>28278.0</v>
      </c>
      <c r="G1904" s="5" t="s">
        <v>226</v>
      </c>
      <c r="H1904" s="5" t="s">
        <v>205</v>
      </c>
      <c r="I1904" s="5" t="s">
        <v>16970</v>
      </c>
      <c r="J1904" s="5" t="s">
        <v>228</v>
      </c>
      <c r="K1904" s="5" t="s">
        <v>1536</v>
      </c>
      <c r="L1904" s="5" t="s">
        <v>17077</v>
      </c>
      <c r="M1904" s="5" t="s">
        <v>16431</v>
      </c>
      <c r="N1904" s="5">
        <v>705.0</v>
      </c>
      <c r="O1904" s="5">
        <v>1.0</v>
      </c>
      <c r="P1904" s="5" t="s">
        <v>17078</v>
      </c>
      <c r="Q1904" s="5">
        <v>4510.0</v>
      </c>
      <c r="R1904" s="5">
        <v>2856.0</v>
      </c>
      <c r="S1904" s="5" t="s">
        <v>53</v>
      </c>
      <c r="T1904" s="5">
        <v>0.0</v>
      </c>
      <c r="U1904" s="5" t="s">
        <v>70</v>
      </c>
      <c r="V1904" s="5" t="s">
        <v>17079</v>
      </c>
      <c r="W1904" s="5" t="s">
        <v>52</v>
      </c>
      <c r="X1904" s="5" t="s">
        <v>52</v>
      </c>
      <c r="Y1904" s="5" t="s">
        <v>17080</v>
      </c>
      <c r="Z1904" s="5" t="s">
        <v>17081</v>
      </c>
      <c r="AA1904" s="5" t="s">
        <v>59</v>
      </c>
      <c r="AB1904" s="5" t="s">
        <v>52</v>
      </c>
      <c r="AC1904" s="5" t="s">
        <v>3974</v>
      </c>
      <c r="AD1904" s="5" t="s">
        <v>3975</v>
      </c>
      <c r="AE1904" s="5" t="s">
        <v>183</v>
      </c>
      <c r="AF1904" s="5" t="s">
        <v>52</v>
      </c>
      <c r="AG1904" s="5" t="s">
        <v>3976</v>
      </c>
      <c r="AH1904" s="5" t="s">
        <v>3977</v>
      </c>
      <c r="AI1904" s="5" t="s">
        <v>11089</v>
      </c>
      <c r="AJ1904" s="5" t="s">
        <v>17082</v>
      </c>
      <c r="AK1904" s="5" t="s">
        <v>11190</v>
      </c>
    </row>
    <row r="1905" ht="15.75" customHeight="1">
      <c r="A1905" s="5" t="s">
        <v>17083</v>
      </c>
      <c r="B1905" s="5" t="s">
        <v>16737</v>
      </c>
      <c r="C1905" s="5" t="s">
        <v>16738</v>
      </c>
      <c r="D1905" s="6">
        <v>42999.0</v>
      </c>
      <c r="E1905" s="5">
        <v>41041.0</v>
      </c>
      <c r="F1905" s="5">
        <v>18655.0</v>
      </c>
      <c r="G1905" s="5" t="s">
        <v>3378</v>
      </c>
      <c r="H1905" s="5" t="s">
        <v>272</v>
      </c>
      <c r="I1905" s="5" t="s">
        <v>17084</v>
      </c>
      <c r="J1905" s="5" t="s">
        <v>3378</v>
      </c>
      <c r="K1905" s="5" t="s">
        <v>17085</v>
      </c>
      <c r="L1905" s="5" t="s">
        <v>16741</v>
      </c>
      <c r="M1905" s="5" t="s">
        <v>16742</v>
      </c>
      <c r="N1905" s="5">
        <v>45242.0</v>
      </c>
      <c r="O1905" s="5">
        <v>1.0</v>
      </c>
      <c r="P1905" s="5" t="s">
        <v>17086</v>
      </c>
      <c r="Q1905" s="5" t="s">
        <v>13131</v>
      </c>
      <c r="R1905" s="5">
        <v>1578.0</v>
      </c>
      <c r="S1905" s="5" t="s">
        <v>69</v>
      </c>
      <c r="T1905" s="5">
        <v>0.0</v>
      </c>
      <c r="U1905" s="5" t="s">
        <v>93</v>
      </c>
      <c r="V1905" s="5" t="s">
        <v>17087</v>
      </c>
      <c r="W1905" s="5" t="s">
        <v>55</v>
      </c>
      <c r="X1905" s="5" t="s">
        <v>17088</v>
      </c>
      <c r="Y1905" s="5" t="s">
        <v>11555</v>
      </c>
      <c r="Z1905" s="5">
        <v>3603388.0</v>
      </c>
      <c r="AA1905" s="5" t="s">
        <v>162</v>
      </c>
      <c r="AB1905" s="5" t="s">
        <v>52</v>
      </c>
      <c r="AC1905" s="5" t="s">
        <v>3141</v>
      </c>
      <c r="AD1905" s="5" t="s">
        <v>3142</v>
      </c>
      <c r="AE1905" s="5" t="s">
        <v>162</v>
      </c>
      <c r="AF1905" s="5" t="s">
        <v>52</v>
      </c>
      <c r="AG1905" s="5" t="s">
        <v>52</v>
      </c>
      <c r="AH1905" s="5" t="s">
        <v>3143</v>
      </c>
      <c r="AI1905" s="5" t="s">
        <v>102</v>
      </c>
      <c r="AJ1905" s="5" t="s">
        <v>102</v>
      </c>
      <c r="AK1905" s="5" t="s">
        <v>162</v>
      </c>
    </row>
    <row r="1906" ht="15.75" customHeight="1">
      <c r="A1906" s="5" t="s">
        <v>17089</v>
      </c>
      <c r="B1906" s="5" t="s">
        <v>17090</v>
      </c>
      <c r="C1906" s="5" t="s">
        <v>102</v>
      </c>
      <c r="D1906" s="6">
        <v>42999.0</v>
      </c>
      <c r="E1906" s="5">
        <v>9708.0</v>
      </c>
      <c r="F1906" s="5">
        <v>4413.0</v>
      </c>
      <c r="G1906" s="5" t="s">
        <v>634</v>
      </c>
      <c r="H1906" s="5" t="s">
        <v>171</v>
      </c>
      <c r="I1906" s="5" t="s">
        <v>5489</v>
      </c>
      <c r="J1906" s="5" t="s">
        <v>274</v>
      </c>
      <c r="K1906" s="5" t="s">
        <v>17091</v>
      </c>
      <c r="L1906" s="5" t="s">
        <v>17092</v>
      </c>
      <c r="M1906" s="5" t="s">
        <v>102</v>
      </c>
      <c r="N1906" s="5" t="s">
        <v>17093</v>
      </c>
      <c r="O1906" s="5">
        <v>1.0</v>
      </c>
      <c r="P1906" s="5" t="s">
        <v>17094</v>
      </c>
      <c r="Q1906" s="5" t="s">
        <v>279</v>
      </c>
      <c r="R1906" s="5">
        <v>36.0</v>
      </c>
      <c r="S1906" s="5" t="s">
        <v>69</v>
      </c>
      <c r="T1906" s="5">
        <v>21.0</v>
      </c>
      <c r="U1906" s="5" t="s">
        <v>70</v>
      </c>
      <c r="V1906" s="5" t="s">
        <v>17095</v>
      </c>
      <c r="W1906" s="5" t="s">
        <v>52</v>
      </c>
      <c r="X1906" s="5" t="s">
        <v>52</v>
      </c>
      <c r="Y1906" s="5" t="s">
        <v>17096</v>
      </c>
      <c r="Z1906" s="5" t="s">
        <v>17097</v>
      </c>
      <c r="AA1906" s="5" t="s">
        <v>1426</v>
      </c>
      <c r="AB1906" s="5" t="s">
        <v>52</v>
      </c>
      <c r="AC1906" s="5" t="s">
        <v>72</v>
      </c>
      <c r="AD1906" s="5" t="s">
        <v>73</v>
      </c>
      <c r="AE1906" s="5" t="s">
        <v>74</v>
      </c>
      <c r="AF1906" s="5" t="s">
        <v>75</v>
      </c>
      <c r="AG1906" s="5" t="s">
        <v>76</v>
      </c>
      <c r="AH1906" s="5" t="s">
        <v>77</v>
      </c>
      <c r="AI1906" s="5" t="s">
        <v>102</v>
      </c>
      <c r="AJ1906" s="5" t="s">
        <v>102</v>
      </c>
      <c r="AK1906" s="5" t="s">
        <v>1874</v>
      </c>
    </row>
    <row r="1907" ht="15.75" customHeight="1">
      <c r="A1907" s="5" t="s">
        <v>17098</v>
      </c>
      <c r="B1907" s="5" t="s">
        <v>16523</v>
      </c>
      <c r="C1907" s="5" t="s">
        <v>16524</v>
      </c>
      <c r="D1907" s="6">
        <v>42995.0</v>
      </c>
      <c r="E1907" s="5">
        <v>653035.0</v>
      </c>
      <c r="F1907" s="5">
        <v>296834.0</v>
      </c>
      <c r="G1907" s="5" t="s">
        <v>148</v>
      </c>
      <c r="H1907" s="5" t="s">
        <v>205</v>
      </c>
      <c r="I1907" s="5" t="s">
        <v>14580</v>
      </c>
      <c r="J1907" s="5" t="s">
        <v>151</v>
      </c>
      <c r="K1907" s="5" t="s">
        <v>12459</v>
      </c>
      <c r="L1907" s="5" t="s">
        <v>16527</v>
      </c>
      <c r="M1907" s="5" t="s">
        <v>16789</v>
      </c>
      <c r="N1907" s="5">
        <v>771.0</v>
      </c>
      <c r="O1907" s="5">
        <v>12.0</v>
      </c>
      <c r="P1907" s="5" t="s">
        <v>17099</v>
      </c>
      <c r="Q1907" s="5" t="s">
        <v>17100</v>
      </c>
      <c r="R1907" s="5">
        <v>12.0</v>
      </c>
      <c r="S1907" s="5" t="s">
        <v>115</v>
      </c>
      <c r="T1907" s="5">
        <v>3.0</v>
      </c>
      <c r="U1907" s="5" t="s">
        <v>70</v>
      </c>
      <c r="V1907" s="5" t="s">
        <v>17101</v>
      </c>
      <c r="W1907" s="5" t="s">
        <v>52</v>
      </c>
      <c r="X1907" s="5" t="s">
        <v>52</v>
      </c>
      <c r="Y1907" s="5" t="s">
        <v>17102</v>
      </c>
      <c r="Z1907" s="5" t="s">
        <v>17103</v>
      </c>
      <c r="AA1907" s="5" t="s">
        <v>1177</v>
      </c>
      <c r="AB1907" s="5" t="s">
        <v>52</v>
      </c>
      <c r="AC1907" s="5" t="s">
        <v>398</v>
      </c>
      <c r="AD1907" s="5" t="s">
        <v>399</v>
      </c>
      <c r="AE1907" s="5" t="s">
        <v>400</v>
      </c>
      <c r="AF1907" s="5" t="s">
        <v>401</v>
      </c>
      <c r="AG1907" s="5">
        <v>23502.0</v>
      </c>
      <c r="AH1907" s="5" t="s">
        <v>402</v>
      </c>
      <c r="AI1907" s="5" t="s">
        <v>16534</v>
      </c>
      <c r="AJ1907" s="5" t="s">
        <v>16535</v>
      </c>
      <c r="AK1907" s="5" t="s">
        <v>16536</v>
      </c>
    </row>
    <row r="1908" ht="15.75" customHeight="1">
      <c r="A1908" s="5" t="s">
        <v>17104</v>
      </c>
      <c r="B1908" s="5" t="s">
        <v>16523</v>
      </c>
      <c r="C1908" s="5" t="s">
        <v>16524</v>
      </c>
      <c r="D1908" s="6">
        <v>42995.0</v>
      </c>
      <c r="E1908" s="5">
        <v>435010.0</v>
      </c>
      <c r="F1908" s="5">
        <v>197732.0</v>
      </c>
      <c r="G1908" s="5" t="s">
        <v>148</v>
      </c>
      <c r="H1908" s="5" t="s">
        <v>205</v>
      </c>
      <c r="I1908" s="5" t="s">
        <v>14580</v>
      </c>
      <c r="J1908" s="5" t="s">
        <v>151</v>
      </c>
      <c r="K1908" s="5" t="s">
        <v>229</v>
      </c>
      <c r="L1908" s="5" t="s">
        <v>16527</v>
      </c>
      <c r="M1908" s="5" t="s">
        <v>16789</v>
      </c>
      <c r="N1908" s="5">
        <v>771.0</v>
      </c>
      <c r="O1908" s="5">
        <v>8.0</v>
      </c>
      <c r="P1908" s="5" t="s">
        <v>17105</v>
      </c>
      <c r="Q1908" s="5" t="s">
        <v>17106</v>
      </c>
      <c r="R1908" s="5">
        <v>8.0</v>
      </c>
      <c r="S1908" s="5" t="s">
        <v>115</v>
      </c>
      <c r="T1908" s="5">
        <v>2.0</v>
      </c>
      <c r="U1908" s="5" t="s">
        <v>70</v>
      </c>
      <c r="V1908" s="5" t="s">
        <v>17107</v>
      </c>
      <c r="W1908" s="5" t="s">
        <v>52</v>
      </c>
      <c r="X1908" s="5" t="s">
        <v>52</v>
      </c>
      <c r="Y1908" s="5" t="s">
        <v>17102</v>
      </c>
      <c r="Z1908" s="5" t="s">
        <v>17108</v>
      </c>
      <c r="AA1908" s="5" t="s">
        <v>1177</v>
      </c>
      <c r="AB1908" s="5" t="s">
        <v>52</v>
      </c>
      <c r="AC1908" s="5" t="s">
        <v>398</v>
      </c>
      <c r="AD1908" s="5" t="s">
        <v>399</v>
      </c>
      <c r="AE1908" s="5" t="s">
        <v>400</v>
      </c>
      <c r="AF1908" s="5" t="s">
        <v>401</v>
      </c>
      <c r="AG1908" s="5">
        <v>23502.0</v>
      </c>
      <c r="AH1908" s="5" t="s">
        <v>402</v>
      </c>
      <c r="AI1908" s="5" t="s">
        <v>16534</v>
      </c>
      <c r="AJ1908" s="5" t="s">
        <v>16535</v>
      </c>
      <c r="AK1908" s="5" t="s">
        <v>16536</v>
      </c>
    </row>
    <row r="1909" ht="15.75" customHeight="1">
      <c r="A1909" s="5" t="s">
        <v>17109</v>
      </c>
      <c r="B1909" s="5" t="s">
        <v>16737</v>
      </c>
      <c r="C1909" s="5" t="s">
        <v>16738</v>
      </c>
      <c r="D1909" s="6">
        <v>42993.0</v>
      </c>
      <c r="E1909" s="5">
        <v>6622.0</v>
      </c>
      <c r="F1909" s="5">
        <v>3010.0</v>
      </c>
      <c r="G1909" s="5" t="s">
        <v>3378</v>
      </c>
      <c r="H1909" s="5" t="s">
        <v>272</v>
      </c>
      <c r="I1909" s="5" t="s">
        <v>17110</v>
      </c>
      <c r="J1909" s="5" t="s">
        <v>3378</v>
      </c>
      <c r="K1909" s="5" t="s">
        <v>17111</v>
      </c>
      <c r="L1909" s="5" t="s">
        <v>16741</v>
      </c>
      <c r="M1909" s="5" t="s">
        <v>16742</v>
      </c>
      <c r="N1909" s="5">
        <v>45242.0</v>
      </c>
      <c r="O1909" s="5">
        <v>1.0</v>
      </c>
      <c r="P1909" s="5" t="s">
        <v>17112</v>
      </c>
      <c r="Q1909" s="5">
        <v>2200.0</v>
      </c>
      <c r="R1909" s="5">
        <v>294.0</v>
      </c>
      <c r="S1909" s="5" t="s">
        <v>69</v>
      </c>
      <c r="T1909" s="5">
        <v>0.0</v>
      </c>
      <c r="U1909" s="5" t="s">
        <v>93</v>
      </c>
      <c r="V1909" s="5" t="s">
        <v>17113</v>
      </c>
      <c r="W1909" s="5" t="s">
        <v>55</v>
      </c>
      <c r="X1909" s="5" t="s">
        <v>17114</v>
      </c>
      <c r="Y1909" s="5" t="s">
        <v>11555</v>
      </c>
      <c r="Z1909" s="5">
        <v>4584279.0</v>
      </c>
      <c r="AA1909" s="5" t="s">
        <v>162</v>
      </c>
      <c r="AB1909" s="5" t="s">
        <v>52</v>
      </c>
      <c r="AC1909" s="5" t="s">
        <v>3141</v>
      </c>
      <c r="AD1909" s="5" t="s">
        <v>3142</v>
      </c>
      <c r="AE1909" s="5" t="s">
        <v>162</v>
      </c>
      <c r="AF1909" s="5" t="s">
        <v>52</v>
      </c>
      <c r="AG1909" s="5" t="s">
        <v>52</v>
      </c>
      <c r="AH1909" s="5" t="s">
        <v>3143</v>
      </c>
      <c r="AI1909" s="5" t="s">
        <v>102</v>
      </c>
      <c r="AJ1909" s="5" t="s">
        <v>102</v>
      </c>
      <c r="AK1909" s="5" t="s">
        <v>162</v>
      </c>
    </row>
    <row r="1910" ht="15.75" customHeight="1">
      <c r="A1910" s="5" t="s">
        <v>17115</v>
      </c>
      <c r="B1910" s="5" t="s">
        <v>237</v>
      </c>
      <c r="C1910" s="5" t="s">
        <v>238</v>
      </c>
      <c r="D1910" s="6">
        <v>42990.0</v>
      </c>
      <c r="E1910" s="5">
        <v>16229.0</v>
      </c>
      <c r="F1910" s="5">
        <v>7377.0</v>
      </c>
      <c r="G1910" s="5" t="s">
        <v>170</v>
      </c>
      <c r="H1910" s="5" t="s">
        <v>45</v>
      </c>
      <c r="I1910" s="5" t="s">
        <v>12871</v>
      </c>
      <c r="J1910" s="5" t="s">
        <v>170</v>
      </c>
      <c r="K1910" s="5" t="s">
        <v>17116</v>
      </c>
      <c r="L1910" s="5" t="s">
        <v>14860</v>
      </c>
      <c r="M1910" s="5" t="s">
        <v>14861</v>
      </c>
      <c r="N1910" s="5">
        <v>17055.0</v>
      </c>
      <c r="O1910" s="5">
        <v>1.0</v>
      </c>
      <c r="P1910" s="5" t="s">
        <v>17117</v>
      </c>
      <c r="Q1910" s="5">
        <v>4310.0</v>
      </c>
      <c r="R1910" s="5">
        <v>115.0</v>
      </c>
      <c r="S1910" s="5" t="s">
        <v>69</v>
      </c>
      <c r="T1910" s="5">
        <v>0.0</v>
      </c>
      <c r="U1910" s="5" t="s">
        <v>93</v>
      </c>
      <c r="V1910" s="5" t="s">
        <v>17118</v>
      </c>
      <c r="W1910" s="5" t="s">
        <v>55</v>
      </c>
      <c r="X1910" s="5" t="s">
        <v>17119</v>
      </c>
      <c r="Y1910" s="5" t="s">
        <v>11445</v>
      </c>
      <c r="Z1910" s="5" t="s">
        <v>17120</v>
      </c>
      <c r="AA1910" s="5" t="s">
        <v>162</v>
      </c>
      <c r="AB1910" s="5" t="s">
        <v>52</v>
      </c>
      <c r="AC1910" s="5" t="s">
        <v>8594</v>
      </c>
      <c r="AD1910" s="5" t="s">
        <v>8595</v>
      </c>
      <c r="AE1910" s="5" t="s">
        <v>8596</v>
      </c>
      <c r="AF1910" s="5" t="s">
        <v>52</v>
      </c>
      <c r="AG1910" s="5">
        <v>2100.0</v>
      </c>
      <c r="AH1910" s="5" t="s">
        <v>8597</v>
      </c>
      <c r="AI1910" s="5" t="s">
        <v>17121</v>
      </c>
      <c r="AJ1910" s="5" t="s">
        <v>14867</v>
      </c>
      <c r="AK1910" s="5" t="s">
        <v>250</v>
      </c>
    </row>
    <row r="1911" ht="15.75" customHeight="1">
      <c r="A1911" s="5" t="s">
        <v>17122</v>
      </c>
      <c r="B1911" s="5" t="s">
        <v>14869</v>
      </c>
      <c r="C1911" s="5" t="s">
        <v>14870</v>
      </c>
      <c r="D1911" s="6">
        <v>42990.0</v>
      </c>
      <c r="E1911" s="5">
        <v>16229.0</v>
      </c>
      <c r="F1911" s="5">
        <v>7377.0</v>
      </c>
      <c r="G1911" s="5" t="s">
        <v>170</v>
      </c>
      <c r="H1911" s="5" t="s">
        <v>45</v>
      </c>
      <c r="I1911" s="5" t="s">
        <v>12871</v>
      </c>
      <c r="J1911" s="5" t="s">
        <v>170</v>
      </c>
      <c r="K1911" s="5" t="s">
        <v>6426</v>
      </c>
      <c r="L1911" s="5" t="s">
        <v>14872</v>
      </c>
      <c r="M1911" s="5" t="s">
        <v>14873</v>
      </c>
      <c r="N1911" s="5">
        <v>11422.0</v>
      </c>
      <c r="O1911" s="5">
        <v>1.0</v>
      </c>
      <c r="P1911" s="5" t="s">
        <v>17117</v>
      </c>
      <c r="Q1911" s="5">
        <v>4310.0</v>
      </c>
      <c r="R1911" s="5">
        <v>115.0</v>
      </c>
      <c r="S1911" s="5" t="s">
        <v>115</v>
      </c>
      <c r="T1911" s="5">
        <v>0.0</v>
      </c>
      <c r="U1911" s="5" t="s">
        <v>52</v>
      </c>
      <c r="V1911" s="5" t="s">
        <v>17119</v>
      </c>
      <c r="W1911" s="5" t="s">
        <v>71</v>
      </c>
      <c r="X1911" s="5" t="s">
        <v>52</v>
      </c>
      <c r="Y1911" s="5" t="s">
        <v>11445</v>
      </c>
      <c r="Z1911" s="5" t="s">
        <v>17120</v>
      </c>
      <c r="AA1911" s="5" t="s">
        <v>162</v>
      </c>
      <c r="AB1911" s="5" t="s">
        <v>52</v>
      </c>
      <c r="AC1911" s="5" t="s">
        <v>181</v>
      </c>
      <c r="AD1911" s="5" t="s">
        <v>182</v>
      </c>
      <c r="AE1911" s="5" t="s">
        <v>183</v>
      </c>
      <c r="AF1911" s="5" t="s">
        <v>52</v>
      </c>
      <c r="AG1911" s="5" t="s">
        <v>52</v>
      </c>
      <c r="AH1911" s="5" t="s">
        <v>184</v>
      </c>
      <c r="AI1911" s="5" t="s">
        <v>14869</v>
      </c>
      <c r="AJ1911" s="5" t="s">
        <v>14872</v>
      </c>
      <c r="AK1911" s="5" t="s">
        <v>14874</v>
      </c>
    </row>
    <row r="1912" ht="15.75" customHeight="1">
      <c r="A1912" s="5" t="s">
        <v>17123</v>
      </c>
      <c r="B1912" s="5" t="s">
        <v>17124</v>
      </c>
      <c r="C1912" s="5" t="s">
        <v>17125</v>
      </c>
      <c r="D1912" s="6">
        <v>42987.0</v>
      </c>
      <c r="E1912" s="5">
        <v>11405.0</v>
      </c>
      <c r="F1912" s="5">
        <v>5184.0</v>
      </c>
      <c r="G1912" s="5" t="s">
        <v>579</v>
      </c>
      <c r="H1912" s="5" t="s">
        <v>189</v>
      </c>
      <c r="I1912" s="5" t="s">
        <v>11165</v>
      </c>
      <c r="J1912" s="5" t="s">
        <v>581</v>
      </c>
      <c r="K1912" s="5" t="s">
        <v>17126</v>
      </c>
      <c r="L1912" s="5" t="s">
        <v>17127</v>
      </c>
      <c r="M1912" s="5" t="s">
        <v>17128</v>
      </c>
      <c r="N1912" s="5" t="s">
        <v>52</v>
      </c>
      <c r="O1912" s="5">
        <v>1.0</v>
      </c>
      <c r="P1912" s="5" t="s">
        <v>17129</v>
      </c>
      <c r="Q1912" s="5">
        <v>4510.0</v>
      </c>
      <c r="R1912" s="5">
        <v>14.0</v>
      </c>
      <c r="S1912" s="5" t="s">
        <v>115</v>
      </c>
      <c r="T1912" s="5">
        <v>0.0</v>
      </c>
      <c r="U1912" s="5" t="s">
        <v>52</v>
      </c>
      <c r="V1912" s="5" t="s">
        <v>17130</v>
      </c>
      <c r="W1912" s="5" t="s">
        <v>71</v>
      </c>
      <c r="X1912" s="5" t="s">
        <v>52</v>
      </c>
      <c r="Y1912" s="5" t="s">
        <v>13854</v>
      </c>
      <c r="Z1912" s="5" t="s">
        <v>17131</v>
      </c>
      <c r="AA1912" s="5" t="s">
        <v>730</v>
      </c>
      <c r="AB1912" s="5" t="s">
        <v>52</v>
      </c>
      <c r="AC1912" s="5" t="s">
        <v>10473</v>
      </c>
      <c r="AD1912" s="5" t="s">
        <v>10474</v>
      </c>
      <c r="AE1912" s="5" t="s">
        <v>10475</v>
      </c>
      <c r="AF1912" s="5" t="s">
        <v>265</v>
      </c>
      <c r="AG1912" s="5">
        <v>33602.0</v>
      </c>
      <c r="AH1912" s="5" t="s">
        <v>10476</v>
      </c>
      <c r="AI1912" s="5" t="s">
        <v>2164</v>
      </c>
      <c r="AJ1912" s="5" t="s">
        <v>4225</v>
      </c>
      <c r="AK1912" s="5" t="s">
        <v>14885</v>
      </c>
    </row>
    <row r="1913" ht="15.75" customHeight="1">
      <c r="A1913" s="5" t="s">
        <v>17132</v>
      </c>
      <c r="B1913" s="5" t="s">
        <v>17133</v>
      </c>
      <c r="C1913" s="5" t="s">
        <v>17125</v>
      </c>
      <c r="D1913" s="6">
        <v>42987.0</v>
      </c>
      <c r="E1913" s="5">
        <v>4393.0</v>
      </c>
      <c r="F1913" s="5">
        <v>1997.0</v>
      </c>
      <c r="G1913" s="5" t="s">
        <v>579</v>
      </c>
      <c r="H1913" s="5" t="s">
        <v>189</v>
      </c>
      <c r="I1913" s="5" t="s">
        <v>11165</v>
      </c>
      <c r="J1913" s="5" t="s">
        <v>581</v>
      </c>
      <c r="K1913" s="5" t="s">
        <v>12760</v>
      </c>
      <c r="L1913" s="5" t="s">
        <v>17134</v>
      </c>
      <c r="M1913" s="5" t="s">
        <v>17128</v>
      </c>
      <c r="N1913" s="5" t="s">
        <v>52</v>
      </c>
      <c r="O1913" s="5">
        <v>1.0</v>
      </c>
      <c r="P1913" s="5" t="s">
        <v>17129</v>
      </c>
      <c r="Q1913" s="5">
        <v>4510.0</v>
      </c>
      <c r="R1913" s="5">
        <v>4.0</v>
      </c>
      <c r="S1913" s="5" t="s">
        <v>115</v>
      </c>
      <c r="T1913" s="5">
        <v>0.0</v>
      </c>
      <c r="U1913" s="5" t="s">
        <v>52</v>
      </c>
      <c r="V1913" s="5" t="s">
        <v>17135</v>
      </c>
      <c r="W1913" s="5" t="s">
        <v>55</v>
      </c>
      <c r="X1913" s="5" t="s">
        <v>17130</v>
      </c>
      <c r="Y1913" s="5" t="s">
        <v>13854</v>
      </c>
      <c r="Z1913" s="5" t="s">
        <v>17131</v>
      </c>
      <c r="AA1913" s="5" t="s">
        <v>730</v>
      </c>
      <c r="AB1913" s="5" t="s">
        <v>52</v>
      </c>
      <c r="AC1913" s="5" t="s">
        <v>10473</v>
      </c>
      <c r="AD1913" s="5" t="s">
        <v>10474</v>
      </c>
      <c r="AE1913" s="5" t="s">
        <v>10475</v>
      </c>
      <c r="AF1913" s="5" t="s">
        <v>265</v>
      </c>
      <c r="AG1913" s="5">
        <v>33602.0</v>
      </c>
      <c r="AH1913" s="5" t="s">
        <v>10476</v>
      </c>
      <c r="AI1913" s="5" t="s">
        <v>2164</v>
      </c>
      <c r="AJ1913" s="5" t="s">
        <v>4225</v>
      </c>
      <c r="AK1913" s="5" t="s">
        <v>14885</v>
      </c>
    </row>
    <row r="1914" ht="15.75" customHeight="1">
      <c r="A1914" s="5" t="s">
        <v>17136</v>
      </c>
      <c r="B1914" s="5" t="s">
        <v>5793</v>
      </c>
      <c r="C1914" s="5" t="s">
        <v>17137</v>
      </c>
      <c r="D1914" s="6">
        <v>42986.0</v>
      </c>
      <c r="E1914" s="5">
        <v>64900.0</v>
      </c>
      <c r="F1914" s="5">
        <v>29500.0</v>
      </c>
      <c r="G1914" s="5" t="s">
        <v>579</v>
      </c>
      <c r="H1914" s="5" t="s">
        <v>3215</v>
      </c>
      <c r="I1914" s="5" t="s">
        <v>17138</v>
      </c>
      <c r="J1914" s="5" t="s">
        <v>581</v>
      </c>
      <c r="K1914" s="5" t="s">
        <v>10568</v>
      </c>
      <c r="L1914" s="5" t="s">
        <v>17139</v>
      </c>
      <c r="M1914" s="5" t="s">
        <v>17140</v>
      </c>
      <c r="N1914" s="5">
        <v>2128.0</v>
      </c>
      <c r="O1914" s="5">
        <v>1.0</v>
      </c>
      <c r="P1914" s="5" t="s">
        <v>4315</v>
      </c>
      <c r="Q1914" s="5" t="s">
        <v>52</v>
      </c>
      <c r="R1914" s="5">
        <v>2.0</v>
      </c>
      <c r="S1914" s="5" t="s">
        <v>8751</v>
      </c>
      <c r="T1914" s="5">
        <v>226.0</v>
      </c>
      <c r="U1914" s="5" t="s">
        <v>70</v>
      </c>
      <c r="V1914" s="5" t="s">
        <v>17141</v>
      </c>
      <c r="W1914" s="5" t="s">
        <v>52</v>
      </c>
      <c r="X1914" s="5" t="s">
        <v>52</v>
      </c>
      <c r="Y1914" s="5">
        <v>66.0</v>
      </c>
      <c r="Z1914" s="5" t="s">
        <v>52</v>
      </c>
      <c r="AA1914" s="5" t="s">
        <v>59</v>
      </c>
      <c r="AB1914" s="5" t="s">
        <v>52</v>
      </c>
      <c r="AC1914" s="5" t="s">
        <v>17142</v>
      </c>
      <c r="AD1914" s="5" t="s">
        <v>17143</v>
      </c>
      <c r="AE1914" s="5" t="s">
        <v>17144</v>
      </c>
      <c r="AF1914" s="5" t="s">
        <v>52</v>
      </c>
      <c r="AG1914" s="5">
        <v>271.0</v>
      </c>
      <c r="AH1914" s="5" t="s">
        <v>17145</v>
      </c>
      <c r="AI1914" s="5" t="s">
        <v>5793</v>
      </c>
      <c r="AJ1914" s="5" t="s">
        <v>17146</v>
      </c>
      <c r="AK1914" s="5" t="s">
        <v>17147</v>
      </c>
    </row>
    <row r="1915" ht="15.75" customHeight="1">
      <c r="A1915" s="5" t="s">
        <v>17148</v>
      </c>
      <c r="B1915" s="5" t="s">
        <v>2596</v>
      </c>
      <c r="C1915" s="5" t="s">
        <v>17149</v>
      </c>
      <c r="D1915" s="6">
        <v>42983.0</v>
      </c>
      <c r="E1915" s="5">
        <v>231967.0</v>
      </c>
      <c r="F1915" s="5">
        <v>105440.0</v>
      </c>
      <c r="G1915" s="5" t="s">
        <v>3378</v>
      </c>
      <c r="H1915" s="5" t="s">
        <v>171</v>
      </c>
      <c r="I1915" s="5" t="s">
        <v>14318</v>
      </c>
      <c r="J1915" s="5" t="s">
        <v>3378</v>
      </c>
      <c r="K1915" s="5" t="s">
        <v>13980</v>
      </c>
      <c r="L1915" s="5" t="s">
        <v>17150</v>
      </c>
      <c r="M1915" s="5" t="s">
        <v>17151</v>
      </c>
      <c r="N1915" s="5">
        <v>90501.0</v>
      </c>
      <c r="O1915" s="5">
        <v>20.0</v>
      </c>
      <c r="P1915" s="5" t="s">
        <v>17152</v>
      </c>
      <c r="Q1915" s="5" t="s">
        <v>17153</v>
      </c>
      <c r="R1915" s="5">
        <v>15964.0</v>
      </c>
      <c r="S1915" s="5" t="s">
        <v>69</v>
      </c>
      <c r="T1915" s="5">
        <v>1162.0</v>
      </c>
      <c r="U1915" s="5" t="s">
        <v>70</v>
      </c>
      <c r="V1915" s="5" t="s">
        <v>17154</v>
      </c>
      <c r="W1915" s="5" t="s">
        <v>71</v>
      </c>
      <c r="X1915" s="5" t="s">
        <v>52</v>
      </c>
      <c r="Y1915" s="5" t="s">
        <v>3577</v>
      </c>
      <c r="Z1915" s="5" t="s">
        <v>17155</v>
      </c>
      <c r="AA1915" s="5" t="s">
        <v>260</v>
      </c>
      <c r="AB1915" s="5" t="s">
        <v>1051</v>
      </c>
      <c r="AC1915" s="5" t="s">
        <v>72</v>
      </c>
      <c r="AD1915" s="5" t="s">
        <v>73</v>
      </c>
      <c r="AE1915" s="5" t="s">
        <v>74</v>
      </c>
      <c r="AF1915" s="5" t="s">
        <v>75</v>
      </c>
      <c r="AG1915" s="5" t="s">
        <v>76</v>
      </c>
      <c r="AH1915" s="5" t="s">
        <v>77</v>
      </c>
      <c r="AI1915" s="5" t="s">
        <v>2596</v>
      </c>
      <c r="AJ1915" s="5" t="s">
        <v>17156</v>
      </c>
      <c r="AK1915" s="5" t="s">
        <v>7862</v>
      </c>
    </row>
    <row r="1916" ht="15.75" customHeight="1">
      <c r="A1916" s="5" t="s">
        <v>17157</v>
      </c>
      <c r="B1916" s="5" t="s">
        <v>17158</v>
      </c>
      <c r="C1916" s="5" t="s">
        <v>17159</v>
      </c>
      <c r="D1916" s="6">
        <v>42983.0</v>
      </c>
      <c r="E1916" s="5">
        <v>42389.0</v>
      </c>
      <c r="F1916" s="5">
        <v>19268.0</v>
      </c>
      <c r="G1916" s="5" t="s">
        <v>107</v>
      </c>
      <c r="H1916" s="5" t="s">
        <v>16125</v>
      </c>
      <c r="I1916" s="5" t="s">
        <v>16126</v>
      </c>
      <c r="J1916" s="5" t="s">
        <v>109</v>
      </c>
      <c r="K1916" s="5" t="s">
        <v>17160</v>
      </c>
      <c r="L1916" s="5" t="s">
        <v>17161</v>
      </c>
      <c r="M1916" s="5" t="s">
        <v>17162</v>
      </c>
      <c r="N1916" s="5" t="s">
        <v>52</v>
      </c>
      <c r="O1916" s="5">
        <v>1.0</v>
      </c>
      <c r="P1916" s="5" t="s">
        <v>17163</v>
      </c>
      <c r="Q1916" s="5" t="s">
        <v>52</v>
      </c>
      <c r="R1916" s="5">
        <v>33.0</v>
      </c>
      <c r="S1916" s="5" t="s">
        <v>53</v>
      </c>
      <c r="T1916" s="5">
        <v>0.0</v>
      </c>
      <c r="U1916" s="5" t="s">
        <v>52</v>
      </c>
      <c r="V1916" s="5" t="s">
        <v>17164</v>
      </c>
      <c r="W1916" s="5" t="s">
        <v>52</v>
      </c>
      <c r="X1916" s="5" t="s">
        <v>52</v>
      </c>
      <c r="Y1916" s="5" t="s">
        <v>17165</v>
      </c>
      <c r="Z1916" s="5">
        <v>107776.0</v>
      </c>
      <c r="AA1916" s="5" t="s">
        <v>235</v>
      </c>
      <c r="AB1916" s="5" t="s">
        <v>52</v>
      </c>
      <c r="AC1916" s="5" t="s">
        <v>11842</v>
      </c>
      <c r="AD1916" s="5" t="s">
        <v>11843</v>
      </c>
      <c r="AE1916" s="5" t="s">
        <v>11844</v>
      </c>
      <c r="AF1916" s="5" t="s">
        <v>401</v>
      </c>
      <c r="AG1916" s="5">
        <v>23231.0</v>
      </c>
      <c r="AH1916" s="5" t="s">
        <v>11845</v>
      </c>
      <c r="AI1916" s="5" t="s">
        <v>17166</v>
      </c>
      <c r="AJ1916" s="5" t="s">
        <v>17167</v>
      </c>
      <c r="AK1916" s="5" t="s">
        <v>881</v>
      </c>
    </row>
    <row r="1917" ht="15.75" customHeight="1">
      <c r="A1917" s="5" t="s">
        <v>17168</v>
      </c>
      <c r="B1917" s="5" t="s">
        <v>17169</v>
      </c>
      <c r="C1917" s="5" t="s">
        <v>17170</v>
      </c>
      <c r="D1917" s="6">
        <v>42976.0</v>
      </c>
      <c r="E1917" s="5">
        <v>9689.0</v>
      </c>
      <c r="F1917" s="5">
        <v>4404.0</v>
      </c>
      <c r="G1917" s="5" t="s">
        <v>412</v>
      </c>
      <c r="H1917" s="5" t="s">
        <v>1792</v>
      </c>
      <c r="I1917" s="5" t="s">
        <v>17171</v>
      </c>
      <c r="J1917" s="5" t="s">
        <v>414</v>
      </c>
      <c r="K1917" s="5" t="s">
        <v>17172</v>
      </c>
      <c r="L1917" s="5" t="s">
        <v>17173</v>
      </c>
      <c r="M1917" s="5" t="s">
        <v>17174</v>
      </c>
      <c r="N1917" s="5">
        <v>27409.0</v>
      </c>
      <c r="O1917" s="5">
        <v>1.0</v>
      </c>
      <c r="P1917" s="5" t="s">
        <v>17175</v>
      </c>
      <c r="Q1917" s="5" t="s">
        <v>211</v>
      </c>
      <c r="R1917" s="5">
        <v>85.0</v>
      </c>
      <c r="S1917" s="5" t="s">
        <v>53</v>
      </c>
      <c r="T1917" s="5">
        <v>71.0</v>
      </c>
      <c r="U1917" s="5" t="s">
        <v>93</v>
      </c>
      <c r="V1917" s="5" t="s">
        <v>17176</v>
      </c>
      <c r="W1917" s="5" t="s">
        <v>52</v>
      </c>
      <c r="X1917" s="5" t="s">
        <v>52</v>
      </c>
      <c r="Y1917" s="5" t="s">
        <v>17177</v>
      </c>
      <c r="Z1917" s="5" t="s">
        <v>17178</v>
      </c>
      <c r="AA1917" s="5" t="s">
        <v>1426</v>
      </c>
      <c r="AB1917" s="5" t="s">
        <v>52</v>
      </c>
      <c r="AC1917" s="5" t="s">
        <v>565</v>
      </c>
      <c r="AD1917" s="5" t="s">
        <v>566</v>
      </c>
      <c r="AE1917" s="5" t="s">
        <v>567</v>
      </c>
      <c r="AF1917" s="5" t="s">
        <v>52</v>
      </c>
      <c r="AG1917" s="5" t="s">
        <v>52</v>
      </c>
      <c r="AH1917" s="5" t="s">
        <v>568</v>
      </c>
      <c r="AI1917" s="5" t="s">
        <v>17179</v>
      </c>
      <c r="AJ1917" s="5" t="s">
        <v>17180</v>
      </c>
      <c r="AK1917" s="5" t="s">
        <v>17181</v>
      </c>
    </row>
    <row r="1918" ht="15.75" customHeight="1">
      <c r="A1918" s="5" t="s">
        <v>17182</v>
      </c>
      <c r="B1918" s="5" t="s">
        <v>1844</v>
      </c>
      <c r="C1918" s="5" t="s">
        <v>1844</v>
      </c>
      <c r="D1918" s="6">
        <v>42976.0</v>
      </c>
      <c r="E1918" s="5">
        <v>46354.0</v>
      </c>
      <c r="F1918" s="5">
        <v>21070.0</v>
      </c>
      <c r="G1918" s="5" t="s">
        <v>659</v>
      </c>
      <c r="H1918" s="5" t="s">
        <v>131</v>
      </c>
      <c r="I1918" s="5" t="s">
        <v>1526</v>
      </c>
      <c r="J1918" s="5" t="s">
        <v>661</v>
      </c>
      <c r="K1918" s="5" t="s">
        <v>4507</v>
      </c>
      <c r="L1918" s="5" t="s">
        <v>16078</v>
      </c>
      <c r="M1918" s="5" t="s">
        <v>16078</v>
      </c>
      <c r="N1918" s="5">
        <v>2061.0</v>
      </c>
      <c r="O1918" s="5">
        <v>1.0</v>
      </c>
      <c r="P1918" s="5" t="s">
        <v>17183</v>
      </c>
      <c r="Q1918" s="5">
        <v>4310.0</v>
      </c>
      <c r="R1918" s="5">
        <v>51.0</v>
      </c>
      <c r="S1918" s="5" t="s">
        <v>1077</v>
      </c>
      <c r="T1918" s="5">
        <v>19.0</v>
      </c>
      <c r="U1918" s="5" t="s">
        <v>93</v>
      </c>
      <c r="V1918" s="5" t="s">
        <v>17184</v>
      </c>
      <c r="W1918" s="5" t="s">
        <v>52</v>
      </c>
      <c r="X1918" s="5" t="s">
        <v>52</v>
      </c>
      <c r="Y1918" s="5" t="s">
        <v>17185</v>
      </c>
      <c r="Z1918" s="5">
        <v>2016595.0</v>
      </c>
      <c r="AA1918" s="5" t="s">
        <v>59</v>
      </c>
      <c r="AB1918" s="5" t="s">
        <v>52</v>
      </c>
      <c r="AC1918" s="5" t="s">
        <v>11980</v>
      </c>
      <c r="AD1918" s="5" t="s">
        <v>11981</v>
      </c>
      <c r="AE1918" s="5" t="s">
        <v>218</v>
      </c>
      <c r="AF1918" s="5" t="s">
        <v>52</v>
      </c>
      <c r="AG1918" s="5" t="s">
        <v>11982</v>
      </c>
      <c r="AH1918" s="5" t="s">
        <v>11983</v>
      </c>
      <c r="AI1918" s="5" t="s">
        <v>1844</v>
      </c>
      <c r="AJ1918" s="5" t="s">
        <v>16078</v>
      </c>
      <c r="AK1918" s="5" t="s">
        <v>17186</v>
      </c>
    </row>
    <row r="1919" ht="15.75" customHeight="1">
      <c r="A1919" s="5" t="s">
        <v>17187</v>
      </c>
      <c r="B1919" s="5" t="s">
        <v>16737</v>
      </c>
      <c r="C1919" s="5" t="s">
        <v>16738</v>
      </c>
      <c r="D1919" s="6">
        <v>42976.0</v>
      </c>
      <c r="E1919" s="5">
        <v>19006.0</v>
      </c>
      <c r="F1919" s="5">
        <v>8639.0</v>
      </c>
      <c r="G1919" s="5" t="s">
        <v>3378</v>
      </c>
      <c r="H1919" s="5" t="s">
        <v>272</v>
      </c>
      <c r="I1919" s="5" t="s">
        <v>16739</v>
      </c>
      <c r="J1919" s="5" t="s">
        <v>3378</v>
      </c>
      <c r="K1919" s="5" t="s">
        <v>17188</v>
      </c>
      <c r="L1919" s="5" t="s">
        <v>16741</v>
      </c>
      <c r="M1919" s="5" t="s">
        <v>16742</v>
      </c>
      <c r="N1919" s="5">
        <v>45242.0</v>
      </c>
      <c r="O1919" s="5">
        <v>1.0</v>
      </c>
      <c r="P1919" s="5" t="s">
        <v>17189</v>
      </c>
      <c r="Q1919" s="5">
        <v>2200.0</v>
      </c>
      <c r="R1919" s="5">
        <v>644.0</v>
      </c>
      <c r="S1919" s="5" t="s">
        <v>69</v>
      </c>
      <c r="T1919" s="5">
        <v>0.0</v>
      </c>
      <c r="U1919" s="5" t="s">
        <v>93</v>
      </c>
      <c r="V1919" s="5" t="s">
        <v>17190</v>
      </c>
      <c r="W1919" s="5" t="s">
        <v>55</v>
      </c>
      <c r="X1919" s="5" t="s">
        <v>17191</v>
      </c>
      <c r="Y1919" s="5" t="s">
        <v>999</v>
      </c>
      <c r="Z1919" s="5">
        <v>4550451.0</v>
      </c>
      <c r="AA1919" s="5" t="s">
        <v>162</v>
      </c>
      <c r="AB1919" s="5" t="s">
        <v>52</v>
      </c>
      <c r="AC1919" s="5" t="s">
        <v>3141</v>
      </c>
      <c r="AD1919" s="5" t="s">
        <v>3142</v>
      </c>
      <c r="AE1919" s="5" t="s">
        <v>162</v>
      </c>
      <c r="AF1919" s="5" t="s">
        <v>52</v>
      </c>
      <c r="AG1919" s="5" t="s">
        <v>52</v>
      </c>
      <c r="AH1919" s="5" t="s">
        <v>3143</v>
      </c>
      <c r="AI1919" s="5" t="s">
        <v>102</v>
      </c>
      <c r="AJ1919" s="5" t="s">
        <v>102</v>
      </c>
      <c r="AK1919" s="5" t="s">
        <v>162</v>
      </c>
    </row>
    <row r="1920" ht="15.75" customHeight="1">
      <c r="A1920" s="5" t="s">
        <v>17192</v>
      </c>
      <c r="B1920" s="5" t="s">
        <v>14965</v>
      </c>
      <c r="C1920" s="5" t="s">
        <v>1612</v>
      </c>
      <c r="D1920" s="6">
        <v>42976.0</v>
      </c>
      <c r="E1920" s="5">
        <v>18172.0</v>
      </c>
      <c r="F1920" s="5">
        <v>8260.0</v>
      </c>
      <c r="G1920" s="5" t="s">
        <v>412</v>
      </c>
      <c r="H1920" s="5" t="s">
        <v>530</v>
      </c>
      <c r="I1920" s="5" t="s">
        <v>9359</v>
      </c>
      <c r="J1920" s="5" t="s">
        <v>414</v>
      </c>
      <c r="K1920" s="5" t="s">
        <v>1059</v>
      </c>
      <c r="L1920" s="5" t="s">
        <v>9360</v>
      </c>
      <c r="M1920" s="5" t="s">
        <v>17193</v>
      </c>
      <c r="N1920" s="5">
        <v>2048.0</v>
      </c>
      <c r="O1920" s="5">
        <v>1.0</v>
      </c>
      <c r="P1920" s="5" t="s">
        <v>17194</v>
      </c>
      <c r="Q1920" s="5">
        <v>2210.0</v>
      </c>
      <c r="R1920" s="5">
        <v>829.0</v>
      </c>
      <c r="S1920" s="5" t="s">
        <v>53</v>
      </c>
      <c r="T1920" s="5">
        <v>28.0</v>
      </c>
      <c r="U1920" s="5" t="s">
        <v>93</v>
      </c>
      <c r="V1920" s="5" t="s">
        <v>17195</v>
      </c>
      <c r="W1920" s="5" t="s">
        <v>52</v>
      </c>
      <c r="X1920" s="5" t="s">
        <v>52</v>
      </c>
      <c r="Y1920" s="5" t="s">
        <v>17196</v>
      </c>
      <c r="Z1920" s="5">
        <v>1.61541464E8</v>
      </c>
      <c r="AA1920" s="5" t="s">
        <v>235</v>
      </c>
      <c r="AB1920" s="5" t="s">
        <v>52</v>
      </c>
      <c r="AC1920" s="5" t="s">
        <v>11980</v>
      </c>
      <c r="AD1920" s="5" t="s">
        <v>11981</v>
      </c>
      <c r="AE1920" s="5" t="s">
        <v>218</v>
      </c>
      <c r="AF1920" s="5" t="s">
        <v>52</v>
      </c>
      <c r="AG1920" s="5" t="s">
        <v>11982</v>
      </c>
      <c r="AH1920" s="5" t="s">
        <v>11983</v>
      </c>
      <c r="AI1920" s="5" t="s">
        <v>1015</v>
      </c>
      <c r="AJ1920" s="5" t="s">
        <v>17197</v>
      </c>
      <c r="AK1920" s="5" t="s">
        <v>79</v>
      </c>
    </row>
    <row r="1921" ht="15.75" customHeight="1">
      <c r="A1921" s="5" t="s">
        <v>17198</v>
      </c>
      <c r="B1921" s="5" t="s">
        <v>16737</v>
      </c>
      <c r="C1921" s="5" t="s">
        <v>16738</v>
      </c>
      <c r="D1921" s="6">
        <v>42976.0</v>
      </c>
      <c r="E1921" s="5">
        <v>11257.0</v>
      </c>
      <c r="F1921" s="5">
        <v>5117.0</v>
      </c>
      <c r="G1921" s="5" t="s">
        <v>3378</v>
      </c>
      <c r="H1921" s="5" t="s">
        <v>272</v>
      </c>
      <c r="I1921" s="5" t="s">
        <v>16739</v>
      </c>
      <c r="J1921" s="5" t="s">
        <v>3378</v>
      </c>
      <c r="K1921" s="5" t="s">
        <v>17199</v>
      </c>
      <c r="L1921" s="5" t="s">
        <v>16741</v>
      </c>
      <c r="M1921" s="5" t="s">
        <v>16742</v>
      </c>
      <c r="N1921" s="5">
        <v>45242.0</v>
      </c>
      <c r="O1921" s="5">
        <v>1.0</v>
      </c>
      <c r="P1921" s="5" t="s">
        <v>17200</v>
      </c>
      <c r="Q1921" s="5">
        <v>2200.0</v>
      </c>
      <c r="R1921" s="5">
        <v>346.0</v>
      </c>
      <c r="S1921" s="5" t="s">
        <v>69</v>
      </c>
      <c r="T1921" s="5">
        <v>0.0</v>
      </c>
      <c r="U1921" s="5" t="s">
        <v>93</v>
      </c>
      <c r="V1921" s="5" t="s">
        <v>17201</v>
      </c>
      <c r="W1921" s="5" t="s">
        <v>55</v>
      </c>
      <c r="X1921" s="5" t="s">
        <v>17202</v>
      </c>
      <c r="Y1921" s="5" t="s">
        <v>999</v>
      </c>
      <c r="Z1921" s="5" t="s">
        <v>17203</v>
      </c>
      <c r="AA1921" s="5" t="s">
        <v>162</v>
      </c>
      <c r="AB1921" s="5" t="s">
        <v>52</v>
      </c>
      <c r="AC1921" s="5" t="s">
        <v>3141</v>
      </c>
      <c r="AD1921" s="5" t="s">
        <v>3142</v>
      </c>
      <c r="AE1921" s="5" t="s">
        <v>162</v>
      </c>
      <c r="AF1921" s="5" t="s">
        <v>52</v>
      </c>
      <c r="AG1921" s="5" t="s">
        <v>52</v>
      </c>
      <c r="AH1921" s="5" t="s">
        <v>3143</v>
      </c>
      <c r="AI1921" s="5" t="s">
        <v>102</v>
      </c>
      <c r="AJ1921" s="5" t="s">
        <v>102</v>
      </c>
      <c r="AK1921" s="5" t="s">
        <v>162</v>
      </c>
    </row>
    <row r="1922" ht="15.75" customHeight="1">
      <c r="A1922" s="5" t="s">
        <v>17204</v>
      </c>
      <c r="B1922" s="5" t="s">
        <v>17205</v>
      </c>
      <c r="C1922" s="5" t="s">
        <v>17206</v>
      </c>
      <c r="D1922" s="6">
        <v>42975.0</v>
      </c>
      <c r="E1922" s="5">
        <v>73671.0</v>
      </c>
      <c r="F1922" s="5">
        <v>33487.0</v>
      </c>
      <c r="G1922" s="5" t="s">
        <v>7489</v>
      </c>
      <c r="H1922" s="5" t="s">
        <v>45</v>
      </c>
      <c r="I1922" s="5" t="s">
        <v>871</v>
      </c>
      <c r="J1922" s="5" t="s">
        <v>7490</v>
      </c>
      <c r="K1922" s="5" t="s">
        <v>17207</v>
      </c>
      <c r="L1922" s="5" t="s">
        <v>17208</v>
      </c>
      <c r="M1922" s="5" t="s">
        <v>17209</v>
      </c>
      <c r="N1922" s="5">
        <v>11096.0</v>
      </c>
      <c r="O1922" s="5">
        <v>3.0</v>
      </c>
      <c r="P1922" s="5" t="s">
        <v>17210</v>
      </c>
      <c r="Q1922" s="5" t="s">
        <v>16555</v>
      </c>
      <c r="R1922" s="5">
        <v>16886.0</v>
      </c>
      <c r="S1922" s="5" t="s">
        <v>115</v>
      </c>
      <c r="T1922" s="5">
        <v>1.0</v>
      </c>
      <c r="U1922" s="5" t="s">
        <v>70</v>
      </c>
      <c r="V1922" s="5" t="s">
        <v>17211</v>
      </c>
      <c r="W1922" s="5" t="s">
        <v>71</v>
      </c>
      <c r="X1922" s="5" t="s">
        <v>52</v>
      </c>
      <c r="Y1922" s="5" t="s">
        <v>17212</v>
      </c>
      <c r="Z1922" s="5" t="s">
        <v>17213</v>
      </c>
      <c r="AA1922" s="5" t="s">
        <v>881</v>
      </c>
      <c r="AB1922" s="5" t="s">
        <v>52</v>
      </c>
      <c r="AC1922" s="5" t="s">
        <v>398</v>
      </c>
      <c r="AD1922" s="5" t="s">
        <v>399</v>
      </c>
      <c r="AE1922" s="5" t="s">
        <v>400</v>
      </c>
      <c r="AF1922" s="5" t="s">
        <v>401</v>
      </c>
      <c r="AG1922" s="5">
        <v>23502.0</v>
      </c>
      <c r="AH1922" s="5" t="s">
        <v>402</v>
      </c>
      <c r="AI1922" s="5" t="s">
        <v>17205</v>
      </c>
      <c r="AJ1922" s="5" t="s">
        <v>17208</v>
      </c>
      <c r="AK1922" s="5" t="s">
        <v>17214</v>
      </c>
    </row>
    <row r="1923" ht="15.75" customHeight="1">
      <c r="A1923" s="5" t="s">
        <v>17215</v>
      </c>
      <c r="B1923" s="5" t="s">
        <v>17216</v>
      </c>
      <c r="C1923" s="5" t="s">
        <v>17217</v>
      </c>
      <c r="D1923" s="6">
        <v>42974.0</v>
      </c>
      <c r="E1923" s="5">
        <v>165871.0</v>
      </c>
      <c r="F1923" s="5">
        <v>75396.0</v>
      </c>
      <c r="G1923" s="5" t="s">
        <v>17218</v>
      </c>
      <c r="H1923" s="5" t="s">
        <v>459</v>
      </c>
      <c r="I1923" s="5" t="s">
        <v>17219</v>
      </c>
      <c r="J1923" s="5" t="s">
        <v>191</v>
      </c>
      <c r="K1923" s="5" t="s">
        <v>17220</v>
      </c>
      <c r="L1923" s="5" t="s">
        <v>17221</v>
      </c>
      <c r="M1923" s="5" t="s">
        <v>17222</v>
      </c>
      <c r="N1923" s="5" t="s">
        <v>52</v>
      </c>
      <c r="O1923" s="5">
        <v>3.0</v>
      </c>
      <c r="P1923" s="5" t="s">
        <v>17223</v>
      </c>
      <c r="Q1923" s="5" t="s">
        <v>8122</v>
      </c>
      <c r="R1923" s="5">
        <v>1770.0</v>
      </c>
      <c r="S1923" s="5" t="s">
        <v>53</v>
      </c>
      <c r="T1923" s="5">
        <v>55.0</v>
      </c>
      <c r="U1923" s="5" t="s">
        <v>93</v>
      </c>
      <c r="V1923" s="5" t="s">
        <v>17224</v>
      </c>
      <c r="W1923" s="5" t="s">
        <v>52</v>
      </c>
      <c r="X1923" s="5" t="s">
        <v>52</v>
      </c>
      <c r="Y1923" s="5" t="s">
        <v>17225</v>
      </c>
      <c r="Z1923" s="5" t="s">
        <v>17226</v>
      </c>
      <c r="AA1923" s="5" t="s">
        <v>200</v>
      </c>
      <c r="AB1923" s="5" t="s">
        <v>52</v>
      </c>
      <c r="AC1923" s="5" t="s">
        <v>11980</v>
      </c>
      <c r="AD1923" s="5" t="s">
        <v>11981</v>
      </c>
      <c r="AE1923" s="5" t="s">
        <v>218</v>
      </c>
      <c r="AF1923" s="5" t="s">
        <v>52</v>
      </c>
      <c r="AG1923" s="5" t="s">
        <v>11982</v>
      </c>
      <c r="AH1923" s="5" t="s">
        <v>11983</v>
      </c>
      <c r="AI1923" s="5" t="s">
        <v>17216</v>
      </c>
      <c r="AJ1923" s="5" t="s">
        <v>17221</v>
      </c>
      <c r="AK1923" s="5" t="s">
        <v>1111</v>
      </c>
    </row>
    <row r="1924" ht="15.75" customHeight="1">
      <c r="A1924" s="5" t="s">
        <v>17227</v>
      </c>
      <c r="B1924" s="5" t="s">
        <v>17228</v>
      </c>
      <c r="C1924" s="5" t="s">
        <v>17229</v>
      </c>
      <c r="D1924" s="6">
        <v>42974.0</v>
      </c>
      <c r="E1924" s="5">
        <v>561462.0</v>
      </c>
      <c r="F1924" s="5">
        <v>255210.0</v>
      </c>
      <c r="G1924" s="5" t="s">
        <v>327</v>
      </c>
      <c r="H1924" s="5" t="s">
        <v>459</v>
      </c>
      <c r="I1924" s="5" t="s">
        <v>17219</v>
      </c>
      <c r="J1924" s="5" t="s">
        <v>191</v>
      </c>
      <c r="K1924" s="5" t="s">
        <v>14178</v>
      </c>
      <c r="L1924" s="5" t="s">
        <v>15643</v>
      </c>
      <c r="M1924" s="5" t="s">
        <v>17230</v>
      </c>
      <c r="N1924" s="5" t="s">
        <v>52</v>
      </c>
      <c r="O1924" s="5">
        <v>10.0</v>
      </c>
      <c r="P1924" s="5" t="s">
        <v>17231</v>
      </c>
      <c r="Q1924" s="5" t="s">
        <v>3993</v>
      </c>
      <c r="R1924" s="5">
        <v>73.0</v>
      </c>
      <c r="S1924" s="5" t="s">
        <v>374</v>
      </c>
      <c r="T1924" s="5">
        <v>204.0</v>
      </c>
      <c r="U1924" s="5" t="s">
        <v>93</v>
      </c>
      <c r="V1924" s="5" t="s">
        <v>17232</v>
      </c>
      <c r="W1924" s="5" t="s">
        <v>52</v>
      </c>
      <c r="X1924" s="5" t="s">
        <v>52</v>
      </c>
      <c r="Y1924" s="5" t="s">
        <v>17225</v>
      </c>
      <c r="Z1924" s="5" t="s">
        <v>17233</v>
      </c>
      <c r="AA1924" s="5" t="s">
        <v>200</v>
      </c>
      <c r="AB1924" s="5" t="s">
        <v>52</v>
      </c>
      <c r="AC1924" s="5" t="s">
        <v>11980</v>
      </c>
      <c r="AD1924" s="5" t="s">
        <v>11981</v>
      </c>
      <c r="AE1924" s="5" t="s">
        <v>218</v>
      </c>
      <c r="AF1924" s="5" t="s">
        <v>52</v>
      </c>
      <c r="AG1924" s="5" t="s">
        <v>11982</v>
      </c>
      <c r="AH1924" s="5" t="s">
        <v>11983</v>
      </c>
      <c r="AI1924" s="5" t="s">
        <v>17234</v>
      </c>
      <c r="AJ1924" s="5" t="s">
        <v>17235</v>
      </c>
      <c r="AK1924" s="5" t="s">
        <v>300</v>
      </c>
    </row>
    <row r="1925" ht="15.75" customHeight="1">
      <c r="A1925" s="5" t="s">
        <v>17236</v>
      </c>
      <c r="B1925" s="5" t="s">
        <v>17228</v>
      </c>
      <c r="C1925" s="5" t="s">
        <v>17229</v>
      </c>
      <c r="D1925" s="6">
        <v>42974.0</v>
      </c>
      <c r="E1925" s="5">
        <v>549054.0</v>
      </c>
      <c r="F1925" s="5">
        <v>249570.0</v>
      </c>
      <c r="G1925" s="5" t="s">
        <v>327</v>
      </c>
      <c r="H1925" s="5" t="s">
        <v>459</v>
      </c>
      <c r="I1925" s="5" t="s">
        <v>17219</v>
      </c>
      <c r="J1925" s="5" t="s">
        <v>191</v>
      </c>
      <c r="K1925" s="5" t="s">
        <v>14178</v>
      </c>
      <c r="L1925" s="5" t="s">
        <v>15643</v>
      </c>
      <c r="M1925" s="5" t="s">
        <v>17230</v>
      </c>
      <c r="N1925" s="5" t="s">
        <v>52</v>
      </c>
      <c r="O1925" s="5">
        <v>10.0</v>
      </c>
      <c r="P1925" s="5" t="s">
        <v>17237</v>
      </c>
      <c r="Q1925" s="5" t="s">
        <v>17238</v>
      </c>
      <c r="R1925" s="5">
        <v>75.0</v>
      </c>
      <c r="S1925" s="5" t="s">
        <v>374</v>
      </c>
      <c r="T1925" s="5">
        <v>202.0</v>
      </c>
      <c r="U1925" s="5" t="s">
        <v>93</v>
      </c>
      <c r="V1925" s="5" t="s">
        <v>17239</v>
      </c>
      <c r="W1925" s="5" t="s">
        <v>52</v>
      </c>
      <c r="X1925" s="5" t="s">
        <v>52</v>
      </c>
      <c r="Y1925" s="5" t="s">
        <v>17225</v>
      </c>
      <c r="Z1925" s="5" t="s">
        <v>17240</v>
      </c>
      <c r="AA1925" s="5" t="s">
        <v>200</v>
      </c>
      <c r="AB1925" s="5" t="s">
        <v>52</v>
      </c>
      <c r="AC1925" s="5" t="s">
        <v>11980</v>
      </c>
      <c r="AD1925" s="5" t="s">
        <v>11981</v>
      </c>
      <c r="AE1925" s="5" t="s">
        <v>218</v>
      </c>
      <c r="AF1925" s="5" t="s">
        <v>52</v>
      </c>
      <c r="AG1925" s="5" t="s">
        <v>11982</v>
      </c>
      <c r="AH1925" s="5" t="s">
        <v>11983</v>
      </c>
      <c r="AI1925" s="5" t="s">
        <v>17234</v>
      </c>
      <c r="AJ1925" s="5" t="s">
        <v>17235</v>
      </c>
      <c r="AK1925" s="5" t="s">
        <v>300</v>
      </c>
    </row>
    <row r="1926" ht="15.75" customHeight="1">
      <c r="A1926" s="5" t="s">
        <v>17241</v>
      </c>
      <c r="B1926" s="5" t="s">
        <v>17242</v>
      </c>
      <c r="C1926" s="5" t="s">
        <v>13357</v>
      </c>
      <c r="D1926" s="6">
        <v>42974.0</v>
      </c>
      <c r="E1926" s="5">
        <v>288090.0</v>
      </c>
      <c r="F1926" s="5">
        <v>130950.0</v>
      </c>
      <c r="G1926" s="5" t="s">
        <v>327</v>
      </c>
      <c r="H1926" s="5" t="s">
        <v>459</v>
      </c>
      <c r="I1926" s="5" t="s">
        <v>17219</v>
      </c>
      <c r="J1926" s="5" t="s">
        <v>191</v>
      </c>
      <c r="K1926" s="5" t="s">
        <v>7299</v>
      </c>
      <c r="L1926" s="5" t="s">
        <v>17243</v>
      </c>
      <c r="M1926" s="5" t="s">
        <v>17244</v>
      </c>
      <c r="N1926" s="5" t="s">
        <v>52</v>
      </c>
      <c r="O1926" s="5">
        <v>5.0</v>
      </c>
      <c r="P1926" s="5" t="s">
        <v>17245</v>
      </c>
      <c r="Q1926" s="5" t="s">
        <v>17246</v>
      </c>
      <c r="R1926" s="5">
        <v>46.0</v>
      </c>
      <c r="S1926" s="5" t="s">
        <v>374</v>
      </c>
      <c r="T1926" s="5">
        <v>103.0</v>
      </c>
      <c r="U1926" s="5" t="s">
        <v>93</v>
      </c>
      <c r="V1926" s="5" t="s">
        <v>17247</v>
      </c>
      <c r="W1926" s="5" t="s">
        <v>52</v>
      </c>
      <c r="X1926" s="5" t="s">
        <v>52</v>
      </c>
      <c r="Y1926" s="5" t="s">
        <v>17225</v>
      </c>
      <c r="Z1926" s="5" t="s">
        <v>17248</v>
      </c>
      <c r="AA1926" s="5" t="s">
        <v>200</v>
      </c>
      <c r="AB1926" s="5" t="s">
        <v>52</v>
      </c>
      <c r="AC1926" s="5" t="s">
        <v>11980</v>
      </c>
      <c r="AD1926" s="5" t="s">
        <v>11981</v>
      </c>
      <c r="AE1926" s="5" t="s">
        <v>218</v>
      </c>
      <c r="AF1926" s="5" t="s">
        <v>52</v>
      </c>
      <c r="AG1926" s="5" t="s">
        <v>11982</v>
      </c>
      <c r="AH1926" s="5" t="s">
        <v>11983</v>
      </c>
      <c r="AI1926" s="5" t="s">
        <v>17249</v>
      </c>
      <c r="AJ1926" s="5" t="s">
        <v>17250</v>
      </c>
      <c r="AK1926" s="5" t="s">
        <v>300</v>
      </c>
    </row>
    <row r="1927" ht="15.75" customHeight="1">
      <c r="A1927" s="5" t="s">
        <v>17251</v>
      </c>
      <c r="B1927" s="5" t="s">
        <v>16395</v>
      </c>
      <c r="C1927" s="5" t="s">
        <v>13357</v>
      </c>
      <c r="D1927" s="6">
        <v>42974.0</v>
      </c>
      <c r="E1927" s="5">
        <v>356620.0</v>
      </c>
      <c r="F1927" s="5">
        <v>162100.0</v>
      </c>
      <c r="G1927" s="5" t="s">
        <v>327</v>
      </c>
      <c r="H1927" s="5" t="s">
        <v>459</v>
      </c>
      <c r="I1927" s="5" t="s">
        <v>17219</v>
      </c>
      <c r="J1927" s="5" t="s">
        <v>191</v>
      </c>
      <c r="K1927" s="5" t="s">
        <v>1336</v>
      </c>
      <c r="L1927" s="5" t="s">
        <v>17252</v>
      </c>
      <c r="M1927" s="5" t="s">
        <v>17244</v>
      </c>
      <c r="N1927" s="5" t="s">
        <v>52</v>
      </c>
      <c r="O1927" s="5">
        <v>7.0</v>
      </c>
      <c r="P1927" s="5" t="s">
        <v>17253</v>
      </c>
      <c r="Q1927" s="5" t="s">
        <v>8196</v>
      </c>
      <c r="R1927" s="5">
        <v>62.0</v>
      </c>
      <c r="S1927" s="5" t="s">
        <v>374</v>
      </c>
      <c r="T1927" s="5">
        <v>140.0</v>
      </c>
      <c r="U1927" s="5" t="s">
        <v>93</v>
      </c>
      <c r="V1927" s="5" t="s">
        <v>17254</v>
      </c>
      <c r="W1927" s="5" t="s">
        <v>52</v>
      </c>
      <c r="X1927" s="5" t="s">
        <v>52</v>
      </c>
      <c r="Y1927" s="5" t="s">
        <v>17225</v>
      </c>
      <c r="Z1927" s="5" t="s">
        <v>17255</v>
      </c>
      <c r="AA1927" s="5" t="s">
        <v>200</v>
      </c>
      <c r="AB1927" s="5" t="s">
        <v>52</v>
      </c>
      <c r="AC1927" s="5" t="s">
        <v>11980</v>
      </c>
      <c r="AD1927" s="5" t="s">
        <v>11981</v>
      </c>
      <c r="AE1927" s="5" t="s">
        <v>218</v>
      </c>
      <c r="AF1927" s="5" t="s">
        <v>52</v>
      </c>
      <c r="AG1927" s="5" t="s">
        <v>11982</v>
      </c>
      <c r="AH1927" s="5" t="s">
        <v>11983</v>
      </c>
      <c r="AI1927" s="5" t="s">
        <v>16400</v>
      </c>
      <c r="AJ1927" s="5" t="s">
        <v>16401</v>
      </c>
      <c r="AK1927" s="5" t="s">
        <v>300</v>
      </c>
    </row>
    <row r="1928" ht="15.75" customHeight="1">
      <c r="A1928" s="5" t="s">
        <v>17256</v>
      </c>
      <c r="B1928" s="5" t="s">
        <v>16395</v>
      </c>
      <c r="C1928" s="5" t="s">
        <v>13357</v>
      </c>
      <c r="D1928" s="6">
        <v>42974.0</v>
      </c>
      <c r="E1928" s="5">
        <v>407352.0</v>
      </c>
      <c r="F1928" s="5">
        <v>185160.0</v>
      </c>
      <c r="G1928" s="5" t="s">
        <v>327</v>
      </c>
      <c r="H1928" s="5" t="s">
        <v>459</v>
      </c>
      <c r="I1928" s="5" t="s">
        <v>17219</v>
      </c>
      <c r="J1928" s="5" t="s">
        <v>191</v>
      </c>
      <c r="K1928" s="5" t="s">
        <v>5274</v>
      </c>
      <c r="L1928" s="5" t="s">
        <v>17252</v>
      </c>
      <c r="M1928" s="5" t="s">
        <v>17244</v>
      </c>
      <c r="N1928" s="5" t="s">
        <v>52</v>
      </c>
      <c r="O1928" s="5">
        <v>8.0</v>
      </c>
      <c r="P1928" s="5" t="s">
        <v>17257</v>
      </c>
      <c r="Q1928" s="5" t="s">
        <v>15260</v>
      </c>
      <c r="R1928" s="5">
        <v>69.0</v>
      </c>
      <c r="S1928" s="5" t="s">
        <v>374</v>
      </c>
      <c r="T1928" s="5">
        <v>158.0</v>
      </c>
      <c r="U1928" s="5" t="s">
        <v>93</v>
      </c>
      <c r="V1928" s="5" t="s">
        <v>17258</v>
      </c>
      <c r="W1928" s="5" t="s">
        <v>52</v>
      </c>
      <c r="X1928" s="5" t="s">
        <v>52</v>
      </c>
      <c r="Y1928" s="5" t="s">
        <v>17225</v>
      </c>
      <c r="Z1928" s="5" t="s">
        <v>17259</v>
      </c>
      <c r="AA1928" s="5" t="s">
        <v>200</v>
      </c>
      <c r="AB1928" s="5" t="s">
        <v>52</v>
      </c>
      <c r="AC1928" s="5" t="s">
        <v>11980</v>
      </c>
      <c r="AD1928" s="5" t="s">
        <v>11981</v>
      </c>
      <c r="AE1928" s="5" t="s">
        <v>218</v>
      </c>
      <c r="AF1928" s="5" t="s">
        <v>52</v>
      </c>
      <c r="AG1928" s="5" t="s">
        <v>11982</v>
      </c>
      <c r="AH1928" s="5" t="s">
        <v>11983</v>
      </c>
      <c r="AI1928" s="5" t="s">
        <v>16400</v>
      </c>
      <c r="AJ1928" s="5" t="s">
        <v>16401</v>
      </c>
      <c r="AK1928" s="5" t="s">
        <v>300</v>
      </c>
    </row>
    <row r="1929" ht="15.75" customHeight="1">
      <c r="A1929" s="5" t="s">
        <v>17260</v>
      </c>
      <c r="B1929" s="5" t="s">
        <v>17261</v>
      </c>
      <c r="C1929" s="5" t="s">
        <v>17262</v>
      </c>
      <c r="D1929" s="6">
        <v>42974.0</v>
      </c>
      <c r="E1929" s="5">
        <v>264242.0</v>
      </c>
      <c r="F1929" s="5">
        <v>120110.0</v>
      </c>
      <c r="G1929" s="5" t="s">
        <v>327</v>
      </c>
      <c r="H1929" s="5" t="s">
        <v>459</v>
      </c>
      <c r="I1929" s="5" t="s">
        <v>17219</v>
      </c>
      <c r="J1929" s="5" t="s">
        <v>191</v>
      </c>
      <c r="K1929" s="5" t="s">
        <v>7518</v>
      </c>
      <c r="L1929" s="5" t="s">
        <v>17263</v>
      </c>
      <c r="M1929" s="5" t="s">
        <v>17264</v>
      </c>
      <c r="N1929" s="5" t="s">
        <v>52</v>
      </c>
      <c r="O1929" s="5">
        <v>5.0</v>
      </c>
      <c r="P1929" s="5" t="s">
        <v>17265</v>
      </c>
      <c r="Q1929" s="5" t="s">
        <v>508</v>
      </c>
      <c r="R1929" s="5">
        <v>32.0</v>
      </c>
      <c r="S1929" s="5" t="s">
        <v>374</v>
      </c>
      <c r="T1929" s="5">
        <v>96.0</v>
      </c>
      <c r="U1929" s="5" t="s">
        <v>93</v>
      </c>
      <c r="V1929" s="5" t="s">
        <v>17266</v>
      </c>
      <c r="W1929" s="5" t="s">
        <v>52</v>
      </c>
      <c r="X1929" s="5" t="s">
        <v>52</v>
      </c>
      <c r="Y1929" s="5" t="s">
        <v>17225</v>
      </c>
      <c r="Z1929" s="5" t="s">
        <v>17267</v>
      </c>
      <c r="AA1929" s="5" t="s">
        <v>200</v>
      </c>
      <c r="AB1929" s="5" t="s">
        <v>52</v>
      </c>
      <c r="AC1929" s="5" t="s">
        <v>11980</v>
      </c>
      <c r="AD1929" s="5" t="s">
        <v>11981</v>
      </c>
      <c r="AE1929" s="5" t="s">
        <v>218</v>
      </c>
      <c r="AF1929" s="5" t="s">
        <v>52</v>
      </c>
      <c r="AG1929" s="5" t="s">
        <v>11982</v>
      </c>
      <c r="AH1929" s="5" t="s">
        <v>11983</v>
      </c>
      <c r="AI1929" s="5" t="s">
        <v>17268</v>
      </c>
      <c r="AJ1929" s="5" t="s">
        <v>17269</v>
      </c>
      <c r="AK1929" s="5" t="s">
        <v>300</v>
      </c>
    </row>
    <row r="1930" ht="15.75" customHeight="1">
      <c r="A1930" s="5" t="s">
        <v>17270</v>
      </c>
      <c r="B1930" s="5" t="s">
        <v>9184</v>
      </c>
      <c r="C1930" s="5" t="s">
        <v>17271</v>
      </c>
      <c r="D1930" s="6">
        <v>42974.0</v>
      </c>
      <c r="E1930" s="5">
        <v>263318.0</v>
      </c>
      <c r="F1930" s="5">
        <v>119690.0</v>
      </c>
      <c r="G1930" s="5" t="s">
        <v>327</v>
      </c>
      <c r="H1930" s="5" t="s">
        <v>459</v>
      </c>
      <c r="I1930" s="5" t="s">
        <v>17219</v>
      </c>
      <c r="J1930" s="5" t="s">
        <v>191</v>
      </c>
      <c r="K1930" s="5" t="s">
        <v>4708</v>
      </c>
      <c r="L1930" s="5" t="s">
        <v>16212</v>
      </c>
      <c r="M1930" s="5" t="s">
        <v>17272</v>
      </c>
      <c r="N1930" s="5" t="s">
        <v>52</v>
      </c>
      <c r="O1930" s="5">
        <v>5.0</v>
      </c>
      <c r="P1930" s="5" t="s">
        <v>17273</v>
      </c>
      <c r="Q1930" s="5" t="s">
        <v>508</v>
      </c>
      <c r="R1930" s="5">
        <v>34.0</v>
      </c>
      <c r="S1930" s="5" t="s">
        <v>374</v>
      </c>
      <c r="T1930" s="5">
        <v>87.0</v>
      </c>
      <c r="U1930" s="5" t="s">
        <v>93</v>
      </c>
      <c r="V1930" s="5" t="s">
        <v>17274</v>
      </c>
      <c r="W1930" s="5" t="s">
        <v>52</v>
      </c>
      <c r="X1930" s="5" t="s">
        <v>52</v>
      </c>
      <c r="Y1930" s="5" t="s">
        <v>17225</v>
      </c>
      <c r="Z1930" s="5" t="s">
        <v>17275</v>
      </c>
      <c r="AA1930" s="5" t="s">
        <v>200</v>
      </c>
      <c r="AB1930" s="5" t="s">
        <v>52</v>
      </c>
      <c r="AC1930" s="5" t="s">
        <v>11980</v>
      </c>
      <c r="AD1930" s="5" t="s">
        <v>11981</v>
      </c>
      <c r="AE1930" s="5" t="s">
        <v>218</v>
      </c>
      <c r="AF1930" s="5" t="s">
        <v>52</v>
      </c>
      <c r="AG1930" s="5" t="s">
        <v>11982</v>
      </c>
      <c r="AH1930" s="5" t="s">
        <v>11983</v>
      </c>
      <c r="AI1930" s="5" t="s">
        <v>9184</v>
      </c>
      <c r="AJ1930" s="5" t="s">
        <v>16212</v>
      </c>
      <c r="AK1930" s="5" t="s">
        <v>300</v>
      </c>
    </row>
    <row r="1931" ht="15.75" customHeight="1">
      <c r="A1931" s="5" t="s">
        <v>17276</v>
      </c>
      <c r="B1931" s="5" t="s">
        <v>17277</v>
      </c>
      <c r="C1931" s="5" t="s">
        <v>17278</v>
      </c>
      <c r="D1931" s="6">
        <v>42972.0</v>
      </c>
      <c r="E1931" s="5">
        <v>62863.0</v>
      </c>
      <c r="F1931" s="5">
        <v>28574.0</v>
      </c>
      <c r="G1931" s="5" t="s">
        <v>327</v>
      </c>
      <c r="H1931" s="5" t="s">
        <v>459</v>
      </c>
      <c r="I1931" s="5" t="s">
        <v>7814</v>
      </c>
      <c r="J1931" s="5" t="s">
        <v>191</v>
      </c>
      <c r="K1931" s="5" t="s">
        <v>3443</v>
      </c>
      <c r="L1931" s="5" t="s">
        <v>17279</v>
      </c>
      <c r="M1931" s="5" t="s">
        <v>17280</v>
      </c>
      <c r="N1931" s="5">
        <v>68504.0</v>
      </c>
      <c r="O1931" s="5">
        <v>1.0</v>
      </c>
      <c r="P1931" s="5" t="s">
        <v>17281</v>
      </c>
      <c r="Q1931" s="5">
        <v>4532.0</v>
      </c>
      <c r="R1931" s="5">
        <v>200.0</v>
      </c>
      <c r="S1931" s="5" t="s">
        <v>69</v>
      </c>
      <c r="T1931" s="5">
        <v>0.0</v>
      </c>
      <c r="U1931" s="5" t="s">
        <v>52</v>
      </c>
      <c r="V1931" s="5" t="s">
        <v>17282</v>
      </c>
      <c r="W1931" s="5" t="s">
        <v>52</v>
      </c>
      <c r="X1931" s="5" t="s">
        <v>52</v>
      </c>
      <c r="Y1931" s="5" t="s">
        <v>17283</v>
      </c>
      <c r="Z1931" s="5" t="s">
        <v>17284</v>
      </c>
      <c r="AA1931" s="5" t="s">
        <v>235</v>
      </c>
      <c r="AB1931" s="5" t="s">
        <v>52</v>
      </c>
      <c r="AC1931" s="5" t="s">
        <v>11980</v>
      </c>
      <c r="AD1931" s="5" t="s">
        <v>11981</v>
      </c>
      <c r="AE1931" s="5" t="s">
        <v>218</v>
      </c>
      <c r="AF1931" s="5" t="s">
        <v>52</v>
      </c>
      <c r="AG1931" s="5" t="s">
        <v>11982</v>
      </c>
      <c r="AH1931" s="5" t="s">
        <v>11983</v>
      </c>
      <c r="AI1931" s="5" t="s">
        <v>17285</v>
      </c>
      <c r="AJ1931" s="5" t="s">
        <v>17286</v>
      </c>
      <c r="AK1931" s="5" t="s">
        <v>17287</v>
      </c>
    </row>
    <row r="1932" ht="15.75" customHeight="1">
      <c r="A1932" s="5" t="s">
        <v>17288</v>
      </c>
      <c r="B1932" s="5" t="s">
        <v>17289</v>
      </c>
      <c r="C1932" s="5" t="s">
        <v>17290</v>
      </c>
      <c r="D1932" s="6">
        <v>42970.0</v>
      </c>
      <c r="E1932" s="5">
        <v>23371.0</v>
      </c>
      <c r="F1932" s="5">
        <v>10623.0</v>
      </c>
      <c r="G1932" s="5" t="s">
        <v>556</v>
      </c>
      <c r="H1932" s="5" t="s">
        <v>45</v>
      </c>
      <c r="I1932" s="5" t="s">
        <v>8896</v>
      </c>
      <c r="J1932" s="5" t="s">
        <v>558</v>
      </c>
      <c r="K1932" s="5" t="s">
        <v>17291</v>
      </c>
      <c r="L1932" s="5" t="s">
        <v>17292</v>
      </c>
      <c r="M1932" s="5" t="s">
        <v>17293</v>
      </c>
      <c r="N1932" s="5" t="s">
        <v>17294</v>
      </c>
      <c r="O1932" s="5">
        <v>1.0</v>
      </c>
      <c r="P1932" s="5" t="s">
        <v>17295</v>
      </c>
      <c r="Q1932" s="5">
        <v>4500.0</v>
      </c>
      <c r="R1932" s="5">
        <v>936.0</v>
      </c>
      <c r="S1932" s="5" t="s">
        <v>69</v>
      </c>
      <c r="T1932" s="5">
        <v>54.0</v>
      </c>
      <c r="U1932" s="5" t="s">
        <v>93</v>
      </c>
      <c r="V1932" s="5" t="s">
        <v>17296</v>
      </c>
      <c r="W1932" s="5" t="s">
        <v>71</v>
      </c>
      <c r="X1932" s="5" t="s">
        <v>52</v>
      </c>
      <c r="Y1932" s="5" t="s">
        <v>3283</v>
      </c>
      <c r="Z1932" s="5" t="s">
        <v>17297</v>
      </c>
      <c r="AA1932" s="5" t="s">
        <v>200</v>
      </c>
      <c r="AB1932" s="5" t="s">
        <v>283</v>
      </c>
      <c r="AC1932" s="5" t="s">
        <v>15837</v>
      </c>
      <c r="AD1932" s="5" t="s">
        <v>15838</v>
      </c>
      <c r="AE1932" s="5" t="s">
        <v>2166</v>
      </c>
      <c r="AF1932" s="5" t="s">
        <v>52</v>
      </c>
      <c r="AG1932" s="5" t="s">
        <v>52</v>
      </c>
      <c r="AH1932" s="5" t="s">
        <v>15839</v>
      </c>
      <c r="AI1932" s="5" t="s">
        <v>2164</v>
      </c>
      <c r="AJ1932" s="5" t="s">
        <v>12178</v>
      </c>
      <c r="AK1932" s="5" t="s">
        <v>15840</v>
      </c>
    </row>
    <row r="1933" ht="15.75" customHeight="1">
      <c r="A1933" s="5" t="s">
        <v>17298</v>
      </c>
      <c r="B1933" s="5" t="s">
        <v>17299</v>
      </c>
      <c r="C1933" s="5" t="s">
        <v>17300</v>
      </c>
      <c r="D1933" s="6">
        <v>42969.0</v>
      </c>
      <c r="E1933" s="5">
        <v>71775.0</v>
      </c>
      <c r="F1933" s="5">
        <v>32625.0</v>
      </c>
      <c r="G1933" s="5" t="s">
        <v>4824</v>
      </c>
      <c r="H1933" s="5" t="s">
        <v>189</v>
      </c>
      <c r="I1933" s="5" t="s">
        <v>17301</v>
      </c>
      <c r="J1933" s="5" t="s">
        <v>4825</v>
      </c>
      <c r="K1933" s="5" t="s">
        <v>17302</v>
      </c>
      <c r="L1933" s="5" t="s">
        <v>17303</v>
      </c>
      <c r="M1933" s="5" t="s">
        <v>17304</v>
      </c>
      <c r="N1933" s="5">
        <v>37555.0</v>
      </c>
      <c r="O1933" s="5">
        <v>2.0</v>
      </c>
      <c r="P1933" s="5" t="s">
        <v>17305</v>
      </c>
      <c r="Q1933" s="5" t="s">
        <v>52</v>
      </c>
      <c r="R1933" s="5">
        <v>10194.0</v>
      </c>
      <c r="S1933" s="5" t="s">
        <v>53</v>
      </c>
      <c r="T1933" s="5">
        <v>0.0</v>
      </c>
      <c r="U1933" s="5" t="s">
        <v>52</v>
      </c>
      <c r="V1933" s="5" t="s">
        <v>17306</v>
      </c>
      <c r="W1933" s="5" t="s">
        <v>55</v>
      </c>
      <c r="X1933" s="5" t="s">
        <v>17307</v>
      </c>
      <c r="Y1933" s="5" t="s">
        <v>17308</v>
      </c>
      <c r="Z1933" s="5" t="s">
        <v>17309</v>
      </c>
      <c r="AA1933" s="5" t="s">
        <v>200</v>
      </c>
      <c r="AB1933" s="5" t="s">
        <v>52</v>
      </c>
      <c r="AC1933" s="5" t="s">
        <v>4164</v>
      </c>
      <c r="AD1933" s="5" t="s">
        <v>4165</v>
      </c>
      <c r="AE1933" s="5" t="s">
        <v>4166</v>
      </c>
      <c r="AF1933" s="5" t="s">
        <v>4167</v>
      </c>
      <c r="AG1933" s="5">
        <v>55347.0</v>
      </c>
      <c r="AH1933" s="5" t="s">
        <v>4168</v>
      </c>
      <c r="AI1933" s="5" t="s">
        <v>102</v>
      </c>
      <c r="AJ1933" s="5" t="s">
        <v>102</v>
      </c>
      <c r="AK1933" s="5" t="s">
        <v>5091</v>
      </c>
    </row>
    <row r="1934" ht="15.75" customHeight="1">
      <c r="A1934" s="5" t="s">
        <v>17310</v>
      </c>
      <c r="B1934" s="5" t="s">
        <v>17311</v>
      </c>
      <c r="C1934" s="5" t="s">
        <v>17312</v>
      </c>
      <c r="D1934" s="6">
        <v>42955.0</v>
      </c>
      <c r="E1934" s="5">
        <v>7.0</v>
      </c>
      <c r="F1934" s="5">
        <v>3.0</v>
      </c>
      <c r="G1934" s="5" t="s">
        <v>107</v>
      </c>
      <c r="H1934" s="5" t="s">
        <v>530</v>
      </c>
      <c r="I1934" s="5" t="s">
        <v>7814</v>
      </c>
      <c r="J1934" s="5" t="s">
        <v>109</v>
      </c>
      <c r="K1934" s="5" t="s">
        <v>744</v>
      </c>
      <c r="L1934" s="5" t="s">
        <v>17313</v>
      </c>
      <c r="M1934" s="5" t="s">
        <v>17314</v>
      </c>
      <c r="N1934" s="5">
        <v>2171.0</v>
      </c>
      <c r="O1934" s="5">
        <v>1.0</v>
      </c>
      <c r="P1934" s="5" t="s">
        <v>17315</v>
      </c>
      <c r="Q1934" s="5">
        <v>2210.0</v>
      </c>
      <c r="R1934" s="5">
        <v>1.0</v>
      </c>
      <c r="S1934" s="5" t="s">
        <v>53</v>
      </c>
      <c r="T1934" s="5">
        <v>0.0</v>
      </c>
      <c r="U1934" s="5" t="s">
        <v>52</v>
      </c>
      <c r="V1934" s="5" t="s">
        <v>17316</v>
      </c>
      <c r="W1934" s="5" t="s">
        <v>52</v>
      </c>
      <c r="X1934" s="5" t="s">
        <v>52</v>
      </c>
      <c r="Y1934" s="5" t="s">
        <v>17317</v>
      </c>
      <c r="Z1934" s="5" t="s">
        <v>17318</v>
      </c>
      <c r="AA1934" s="5" t="s">
        <v>235</v>
      </c>
      <c r="AB1934" s="5" t="s">
        <v>52</v>
      </c>
      <c r="AC1934" s="5" t="s">
        <v>11980</v>
      </c>
      <c r="AD1934" s="5" t="s">
        <v>11981</v>
      </c>
      <c r="AE1934" s="5" t="s">
        <v>218</v>
      </c>
      <c r="AF1934" s="5" t="s">
        <v>52</v>
      </c>
      <c r="AG1934" s="5" t="s">
        <v>11982</v>
      </c>
      <c r="AH1934" s="5" t="s">
        <v>11983</v>
      </c>
      <c r="AI1934" s="5" t="s">
        <v>17319</v>
      </c>
      <c r="AJ1934" s="5" t="s">
        <v>17320</v>
      </c>
      <c r="AK1934" s="5" t="s">
        <v>12282</v>
      </c>
    </row>
    <row r="1935" ht="15.75" customHeight="1">
      <c r="A1935" s="5" t="s">
        <v>17321</v>
      </c>
      <c r="B1935" s="5" t="s">
        <v>7070</v>
      </c>
      <c r="C1935" s="5" t="s">
        <v>6060</v>
      </c>
      <c r="D1935" s="6">
        <v>42954.0</v>
      </c>
      <c r="E1935" s="5">
        <v>41668.0</v>
      </c>
      <c r="F1935" s="5">
        <v>18940.0</v>
      </c>
      <c r="G1935" s="5" t="s">
        <v>2389</v>
      </c>
      <c r="H1935" s="5" t="s">
        <v>3215</v>
      </c>
      <c r="I1935" s="5" t="s">
        <v>17322</v>
      </c>
      <c r="J1935" s="5" t="s">
        <v>2391</v>
      </c>
      <c r="K1935" s="5" t="s">
        <v>207</v>
      </c>
      <c r="L1935" s="5" t="s">
        <v>7073</v>
      </c>
      <c r="M1935" s="5" t="s">
        <v>6063</v>
      </c>
      <c r="N1935" s="5">
        <v>34712.0</v>
      </c>
      <c r="O1935" s="5">
        <v>1.0</v>
      </c>
      <c r="P1935" s="5" t="s">
        <v>17323</v>
      </c>
      <c r="Q1935" s="5">
        <v>4510.0</v>
      </c>
      <c r="R1935" s="5">
        <v>3515.0</v>
      </c>
      <c r="S1935" s="5" t="s">
        <v>6065</v>
      </c>
      <c r="T1935" s="5">
        <v>50.0</v>
      </c>
      <c r="U1935" s="5" t="s">
        <v>93</v>
      </c>
      <c r="V1935" s="5" t="s">
        <v>17324</v>
      </c>
      <c r="W1935" s="5" t="s">
        <v>52</v>
      </c>
      <c r="X1935" s="5" t="s">
        <v>52</v>
      </c>
      <c r="Y1935" s="5" t="s">
        <v>17325</v>
      </c>
      <c r="Z1935" s="5">
        <v>1.61436981E8</v>
      </c>
      <c r="AA1935" s="5" t="s">
        <v>235</v>
      </c>
      <c r="AB1935" s="5" t="s">
        <v>52</v>
      </c>
      <c r="AC1935" s="5" t="s">
        <v>11980</v>
      </c>
      <c r="AD1935" s="5" t="s">
        <v>11981</v>
      </c>
      <c r="AE1935" s="5" t="s">
        <v>218</v>
      </c>
      <c r="AF1935" s="5" t="s">
        <v>52</v>
      </c>
      <c r="AG1935" s="5" t="s">
        <v>11982</v>
      </c>
      <c r="AH1935" s="5" t="s">
        <v>11983</v>
      </c>
      <c r="AI1935" s="5" t="s">
        <v>7078</v>
      </c>
      <c r="AJ1935" s="5" t="s">
        <v>17326</v>
      </c>
      <c r="AK1935" s="5" t="s">
        <v>5795</v>
      </c>
    </row>
    <row r="1936" ht="15.75" customHeight="1">
      <c r="A1936" s="5" t="s">
        <v>17327</v>
      </c>
      <c r="B1936" s="5" t="s">
        <v>17328</v>
      </c>
      <c r="C1936" s="5" t="s">
        <v>17329</v>
      </c>
      <c r="D1936" s="6">
        <v>42953.0</v>
      </c>
      <c r="E1936" s="5">
        <v>11084.0</v>
      </c>
      <c r="F1936" s="5">
        <v>5038.0</v>
      </c>
      <c r="G1936" s="5" t="s">
        <v>963</v>
      </c>
      <c r="H1936" s="5" t="s">
        <v>480</v>
      </c>
      <c r="I1936" s="5" t="s">
        <v>17330</v>
      </c>
      <c r="J1936" s="5" t="s">
        <v>965</v>
      </c>
      <c r="K1936" s="5" t="s">
        <v>14840</v>
      </c>
      <c r="L1936" s="5" t="s">
        <v>17331</v>
      </c>
      <c r="M1936" s="5" t="s">
        <v>17332</v>
      </c>
      <c r="N1936" s="5" t="s">
        <v>52</v>
      </c>
      <c r="O1936" s="5">
        <v>1.0</v>
      </c>
      <c r="P1936" s="5" t="s">
        <v>17333</v>
      </c>
      <c r="Q1936" s="5" t="s">
        <v>91</v>
      </c>
      <c r="R1936" s="5">
        <v>66.0</v>
      </c>
      <c r="S1936" s="5" t="s">
        <v>69</v>
      </c>
      <c r="T1936" s="5">
        <v>67.0</v>
      </c>
      <c r="U1936" s="5" t="s">
        <v>70</v>
      </c>
      <c r="V1936" s="5" t="s">
        <v>17334</v>
      </c>
      <c r="W1936" s="5" t="s">
        <v>71</v>
      </c>
      <c r="X1936" s="5" t="s">
        <v>52</v>
      </c>
      <c r="Y1936" s="5">
        <v>29.0</v>
      </c>
      <c r="Z1936" s="5" t="s">
        <v>17335</v>
      </c>
      <c r="AA1936" s="5" t="s">
        <v>59</v>
      </c>
      <c r="AB1936" s="5" t="s">
        <v>52</v>
      </c>
      <c r="AC1936" s="5" t="s">
        <v>1230</v>
      </c>
      <c r="AD1936" s="5" t="s">
        <v>1231</v>
      </c>
      <c r="AE1936" s="5" t="s">
        <v>52</v>
      </c>
      <c r="AF1936" s="5" t="s">
        <v>52</v>
      </c>
      <c r="AG1936" s="5" t="s">
        <v>52</v>
      </c>
      <c r="AH1936" s="5" t="s">
        <v>1232</v>
      </c>
      <c r="AI1936" s="5" t="s">
        <v>17328</v>
      </c>
      <c r="AJ1936" s="5" t="s">
        <v>17336</v>
      </c>
      <c r="AK1936" s="5" t="s">
        <v>17337</v>
      </c>
    </row>
    <row r="1937" ht="15.75" customHeight="1">
      <c r="A1937" s="5" t="s">
        <v>17338</v>
      </c>
      <c r="B1937" s="5" t="s">
        <v>13270</v>
      </c>
      <c r="C1937" s="5" t="s">
        <v>16430</v>
      </c>
      <c r="D1937" s="6">
        <v>42949.0</v>
      </c>
      <c r="E1937" s="5">
        <v>99075.0</v>
      </c>
      <c r="F1937" s="5">
        <v>45034.0</v>
      </c>
      <c r="G1937" s="5" t="s">
        <v>226</v>
      </c>
      <c r="H1937" s="5" t="s">
        <v>205</v>
      </c>
      <c r="I1937" s="5" t="s">
        <v>12990</v>
      </c>
      <c r="J1937" s="5" t="s">
        <v>228</v>
      </c>
      <c r="K1937" s="5" t="s">
        <v>16437</v>
      </c>
      <c r="L1937" s="5" t="s">
        <v>16438</v>
      </c>
      <c r="M1937" s="5" t="s">
        <v>16431</v>
      </c>
      <c r="N1937" s="5">
        <v>952.0</v>
      </c>
      <c r="O1937" s="5">
        <v>2.0</v>
      </c>
      <c r="P1937" s="5" t="s">
        <v>17339</v>
      </c>
      <c r="Q1937" s="5" t="s">
        <v>2195</v>
      </c>
      <c r="R1937" s="5">
        <v>3974.0</v>
      </c>
      <c r="S1937" s="5" t="s">
        <v>53</v>
      </c>
      <c r="T1937" s="5">
        <v>0.0</v>
      </c>
      <c r="U1937" s="5" t="s">
        <v>70</v>
      </c>
      <c r="V1937" s="5" t="s">
        <v>17340</v>
      </c>
      <c r="W1937" s="5" t="s">
        <v>52</v>
      </c>
      <c r="X1937" s="5" t="s">
        <v>52</v>
      </c>
      <c r="Y1937" s="5" t="s">
        <v>10694</v>
      </c>
      <c r="Z1937" s="5" t="s">
        <v>17341</v>
      </c>
      <c r="AA1937" s="5" t="s">
        <v>59</v>
      </c>
      <c r="AB1937" s="5" t="s">
        <v>52</v>
      </c>
      <c r="AC1937" s="5" t="s">
        <v>3974</v>
      </c>
      <c r="AD1937" s="5" t="s">
        <v>3975</v>
      </c>
      <c r="AE1937" s="5" t="s">
        <v>183</v>
      </c>
      <c r="AF1937" s="5" t="s">
        <v>52</v>
      </c>
      <c r="AG1937" s="5" t="s">
        <v>3976</v>
      </c>
      <c r="AH1937" s="5" t="s">
        <v>3977</v>
      </c>
      <c r="AI1937" s="5" t="s">
        <v>13270</v>
      </c>
      <c r="AJ1937" s="5" t="s">
        <v>16591</v>
      </c>
      <c r="AK1937" s="5" t="s">
        <v>11190</v>
      </c>
    </row>
    <row r="1938" ht="15.75" customHeight="1">
      <c r="A1938" s="5" t="s">
        <v>17342</v>
      </c>
      <c r="B1938" s="5" t="s">
        <v>17343</v>
      </c>
      <c r="C1938" s="5" t="s">
        <v>17344</v>
      </c>
      <c r="D1938" s="6">
        <v>42947.0</v>
      </c>
      <c r="E1938" s="5">
        <v>47225.0</v>
      </c>
      <c r="F1938" s="5">
        <v>21466.0</v>
      </c>
      <c r="G1938" s="5" t="s">
        <v>634</v>
      </c>
      <c r="H1938" s="5" t="s">
        <v>45</v>
      </c>
      <c r="I1938" s="5" t="s">
        <v>17345</v>
      </c>
      <c r="J1938" s="5" t="s">
        <v>274</v>
      </c>
      <c r="K1938" s="5" t="s">
        <v>17342</v>
      </c>
      <c r="L1938" s="5" t="s">
        <v>17346</v>
      </c>
      <c r="M1938" s="5" t="s">
        <v>17347</v>
      </c>
      <c r="N1938" s="5" t="s">
        <v>52</v>
      </c>
      <c r="O1938" s="5">
        <v>2.0</v>
      </c>
      <c r="P1938" s="5" t="s">
        <v>17348</v>
      </c>
      <c r="Q1938" s="5" t="s">
        <v>14636</v>
      </c>
      <c r="R1938" s="5">
        <v>1246.0</v>
      </c>
      <c r="S1938" s="5" t="s">
        <v>69</v>
      </c>
      <c r="T1938" s="5">
        <v>0.0</v>
      </c>
      <c r="U1938" s="5" t="s">
        <v>52</v>
      </c>
      <c r="V1938" s="5" t="s">
        <v>17349</v>
      </c>
      <c r="W1938" s="5" t="s">
        <v>71</v>
      </c>
      <c r="X1938" s="5" t="s">
        <v>52</v>
      </c>
      <c r="Y1938" s="5" t="s">
        <v>3283</v>
      </c>
      <c r="Z1938" s="5" t="s">
        <v>17350</v>
      </c>
      <c r="AA1938" s="5" t="s">
        <v>162</v>
      </c>
      <c r="AB1938" s="5" t="s">
        <v>52</v>
      </c>
      <c r="AC1938" s="5" t="s">
        <v>17351</v>
      </c>
      <c r="AD1938" s="5" t="s">
        <v>17352</v>
      </c>
      <c r="AE1938" s="5" t="s">
        <v>17353</v>
      </c>
      <c r="AF1938" s="5" t="s">
        <v>52</v>
      </c>
      <c r="AG1938" s="5" t="s">
        <v>52</v>
      </c>
      <c r="AH1938" s="5" t="s">
        <v>52</v>
      </c>
      <c r="AI1938" s="5" t="s">
        <v>17343</v>
      </c>
      <c r="AJ1938" s="5" t="s">
        <v>17346</v>
      </c>
      <c r="AK1938" s="5" t="s">
        <v>2044</v>
      </c>
    </row>
    <row r="1939" ht="15.75" customHeight="1">
      <c r="A1939" s="5" t="s">
        <v>17354</v>
      </c>
      <c r="B1939" s="5" t="s">
        <v>17355</v>
      </c>
      <c r="C1939" s="5" t="s">
        <v>17356</v>
      </c>
      <c r="D1939" s="6">
        <v>42945.0</v>
      </c>
      <c r="E1939" s="5">
        <v>22381.0</v>
      </c>
      <c r="F1939" s="5">
        <v>10173.0</v>
      </c>
      <c r="G1939" s="5" t="s">
        <v>170</v>
      </c>
      <c r="H1939" s="5" t="s">
        <v>1792</v>
      </c>
      <c r="I1939" s="5" t="s">
        <v>17357</v>
      </c>
      <c r="J1939" s="5" t="s">
        <v>170</v>
      </c>
      <c r="K1939" s="5" t="s">
        <v>17358</v>
      </c>
      <c r="L1939" s="5" t="s">
        <v>17359</v>
      </c>
      <c r="M1939" s="5" t="s">
        <v>17360</v>
      </c>
      <c r="N1939" s="5">
        <v>29301.0</v>
      </c>
      <c r="O1939" s="5">
        <v>1.0</v>
      </c>
      <c r="P1939" s="5" t="s">
        <v>17361</v>
      </c>
      <c r="Q1939" s="5" t="s">
        <v>1563</v>
      </c>
      <c r="R1939" s="5">
        <v>1002.0</v>
      </c>
      <c r="S1939" s="5" t="s">
        <v>69</v>
      </c>
      <c r="T1939" s="5">
        <v>70.0</v>
      </c>
      <c r="U1939" s="5" t="s">
        <v>70</v>
      </c>
      <c r="V1939" s="5" t="s">
        <v>17362</v>
      </c>
      <c r="W1939" s="5" t="s">
        <v>52</v>
      </c>
      <c r="X1939" s="5" t="s">
        <v>52</v>
      </c>
      <c r="Y1939" s="5" t="s">
        <v>17363</v>
      </c>
      <c r="Z1939" s="5" t="s">
        <v>17364</v>
      </c>
      <c r="AA1939" s="5" t="s">
        <v>604</v>
      </c>
      <c r="AB1939" s="5" t="s">
        <v>283</v>
      </c>
      <c r="AC1939" s="5" t="s">
        <v>72</v>
      </c>
      <c r="AD1939" s="5" t="s">
        <v>73</v>
      </c>
      <c r="AE1939" s="5" t="s">
        <v>74</v>
      </c>
      <c r="AF1939" s="5" t="s">
        <v>75</v>
      </c>
      <c r="AG1939" s="5" t="s">
        <v>76</v>
      </c>
      <c r="AH1939" s="5" t="s">
        <v>77</v>
      </c>
      <c r="AI1939" s="5" t="s">
        <v>17365</v>
      </c>
      <c r="AJ1939" s="5" t="s">
        <v>17366</v>
      </c>
      <c r="AK1939" s="5" t="s">
        <v>502</v>
      </c>
    </row>
    <row r="1940" ht="15.75" customHeight="1">
      <c r="A1940" s="5" t="s">
        <v>17367</v>
      </c>
      <c r="B1940" s="5" t="s">
        <v>4346</v>
      </c>
      <c r="C1940" s="5" t="s">
        <v>17368</v>
      </c>
      <c r="D1940" s="6">
        <v>42942.0</v>
      </c>
      <c r="E1940" s="5">
        <v>24631.0</v>
      </c>
      <c r="F1940" s="5">
        <v>11196.0</v>
      </c>
      <c r="G1940" s="5" t="s">
        <v>3378</v>
      </c>
      <c r="H1940" s="5" t="s">
        <v>366</v>
      </c>
      <c r="I1940" s="5" t="s">
        <v>183</v>
      </c>
      <c r="J1940" s="5" t="s">
        <v>3378</v>
      </c>
      <c r="K1940" s="5" t="s">
        <v>17369</v>
      </c>
      <c r="L1940" s="5" t="s">
        <v>17370</v>
      </c>
      <c r="M1940" s="5" t="s">
        <v>17371</v>
      </c>
      <c r="N1940" s="5">
        <v>33172.0</v>
      </c>
      <c r="O1940" s="5">
        <v>1.0</v>
      </c>
      <c r="P1940" s="5" t="s">
        <v>17372</v>
      </c>
      <c r="Q1940" s="5">
        <v>2200.0</v>
      </c>
      <c r="R1940" s="5">
        <v>555.0</v>
      </c>
      <c r="S1940" s="5" t="s">
        <v>115</v>
      </c>
      <c r="T1940" s="5">
        <v>0.0</v>
      </c>
      <c r="U1940" s="5" t="s">
        <v>70</v>
      </c>
      <c r="V1940" s="5" t="s">
        <v>17373</v>
      </c>
      <c r="W1940" s="5" t="s">
        <v>71</v>
      </c>
      <c r="X1940" s="5" t="s">
        <v>52</v>
      </c>
      <c r="Y1940" s="5" t="s">
        <v>17374</v>
      </c>
      <c r="Z1940" s="5" t="s">
        <v>17375</v>
      </c>
      <c r="AA1940" s="5" t="s">
        <v>180</v>
      </c>
      <c r="AB1940" s="5" t="s">
        <v>283</v>
      </c>
      <c r="AC1940" s="5" t="s">
        <v>398</v>
      </c>
      <c r="AD1940" s="5" t="s">
        <v>399</v>
      </c>
      <c r="AE1940" s="5" t="s">
        <v>400</v>
      </c>
      <c r="AF1940" s="5" t="s">
        <v>401</v>
      </c>
      <c r="AG1940" s="5">
        <v>23502.0</v>
      </c>
      <c r="AH1940" s="5" t="s">
        <v>402</v>
      </c>
      <c r="AI1940" s="5" t="s">
        <v>2164</v>
      </c>
      <c r="AJ1940" s="5" t="s">
        <v>2165</v>
      </c>
      <c r="AK1940" s="5" t="s">
        <v>2963</v>
      </c>
    </row>
    <row r="1941" ht="15.75" customHeight="1">
      <c r="A1941" s="5" t="s">
        <v>17376</v>
      </c>
      <c r="B1941" s="5" t="s">
        <v>16737</v>
      </c>
      <c r="C1941" s="5" t="s">
        <v>16738</v>
      </c>
      <c r="D1941" s="6">
        <v>42942.0</v>
      </c>
      <c r="E1941" s="5">
        <v>29625.0</v>
      </c>
      <c r="F1941" s="5">
        <v>13466.0</v>
      </c>
      <c r="G1941" s="5" t="s">
        <v>3378</v>
      </c>
      <c r="H1941" s="5" t="s">
        <v>272</v>
      </c>
      <c r="I1941" s="5" t="s">
        <v>12448</v>
      </c>
      <c r="J1941" s="5" t="s">
        <v>3378</v>
      </c>
      <c r="K1941" s="5" t="s">
        <v>17377</v>
      </c>
      <c r="L1941" s="5" t="s">
        <v>16741</v>
      </c>
      <c r="M1941" s="5" t="s">
        <v>16742</v>
      </c>
      <c r="N1941" s="5">
        <v>45242.0</v>
      </c>
      <c r="O1941" s="5">
        <v>1.0</v>
      </c>
      <c r="P1941" s="5" t="s">
        <v>17378</v>
      </c>
      <c r="Q1941" s="5">
        <v>2200.0</v>
      </c>
      <c r="R1941" s="5">
        <v>1082.0</v>
      </c>
      <c r="S1941" s="5" t="s">
        <v>69</v>
      </c>
      <c r="T1941" s="5">
        <v>0.0</v>
      </c>
      <c r="U1941" s="5" t="s">
        <v>93</v>
      </c>
      <c r="V1941" s="5" t="s">
        <v>17379</v>
      </c>
      <c r="W1941" s="5" t="s">
        <v>55</v>
      </c>
      <c r="X1941" s="5" t="s">
        <v>17380</v>
      </c>
      <c r="Y1941" s="5" t="s">
        <v>5377</v>
      </c>
      <c r="Z1941" s="5">
        <v>4572829.0</v>
      </c>
      <c r="AA1941" s="5" t="s">
        <v>162</v>
      </c>
      <c r="AB1941" s="5" t="s">
        <v>52</v>
      </c>
      <c r="AC1941" s="5" t="s">
        <v>3141</v>
      </c>
      <c r="AD1941" s="5" t="s">
        <v>3142</v>
      </c>
      <c r="AE1941" s="5" t="s">
        <v>162</v>
      </c>
      <c r="AF1941" s="5" t="s">
        <v>52</v>
      </c>
      <c r="AG1941" s="5" t="s">
        <v>52</v>
      </c>
      <c r="AH1941" s="5" t="s">
        <v>3143</v>
      </c>
      <c r="AI1941" s="5" t="s">
        <v>102</v>
      </c>
      <c r="AJ1941" s="5" t="s">
        <v>102</v>
      </c>
      <c r="AK1941" s="5" t="s">
        <v>162</v>
      </c>
    </row>
    <row r="1942" ht="15.75" customHeight="1">
      <c r="A1942" s="5" t="s">
        <v>17381</v>
      </c>
      <c r="B1942" s="5" t="s">
        <v>17382</v>
      </c>
      <c r="C1942" s="5" t="s">
        <v>102</v>
      </c>
      <c r="D1942" s="6">
        <v>42942.0</v>
      </c>
      <c r="E1942" s="5">
        <v>57948.0</v>
      </c>
      <c r="F1942" s="5">
        <v>26340.0</v>
      </c>
      <c r="G1942" s="5" t="s">
        <v>107</v>
      </c>
      <c r="H1942" s="5" t="s">
        <v>149</v>
      </c>
      <c r="I1942" s="5" t="s">
        <v>8955</v>
      </c>
      <c r="J1942" s="5" t="s">
        <v>109</v>
      </c>
      <c r="K1942" s="5" t="s">
        <v>1059</v>
      </c>
      <c r="L1942" s="5" t="s">
        <v>17383</v>
      </c>
      <c r="M1942" s="5" t="s">
        <v>102</v>
      </c>
      <c r="N1942" s="5" t="s">
        <v>52</v>
      </c>
      <c r="O1942" s="5">
        <v>1.0</v>
      </c>
      <c r="P1942" s="5" t="s">
        <v>17384</v>
      </c>
      <c r="Q1942" s="5">
        <v>4510.0</v>
      </c>
      <c r="R1942" s="5">
        <v>898.0</v>
      </c>
      <c r="S1942" s="5" t="s">
        <v>53</v>
      </c>
      <c r="T1942" s="5">
        <v>60.0</v>
      </c>
      <c r="U1942" s="5" t="s">
        <v>93</v>
      </c>
      <c r="V1942" s="5" t="s">
        <v>17385</v>
      </c>
      <c r="W1942" s="5" t="s">
        <v>52</v>
      </c>
      <c r="X1942" s="5" t="s">
        <v>52</v>
      </c>
      <c r="Y1942" s="5" t="s">
        <v>17386</v>
      </c>
      <c r="Z1942" s="5" t="s">
        <v>17387</v>
      </c>
      <c r="AA1942" s="5" t="s">
        <v>2743</v>
      </c>
      <c r="AB1942" s="5" t="s">
        <v>52</v>
      </c>
      <c r="AC1942" s="5" t="s">
        <v>11980</v>
      </c>
      <c r="AD1942" s="5" t="s">
        <v>11981</v>
      </c>
      <c r="AE1942" s="5" t="s">
        <v>218</v>
      </c>
      <c r="AF1942" s="5" t="s">
        <v>52</v>
      </c>
      <c r="AG1942" s="5" t="s">
        <v>11982</v>
      </c>
      <c r="AH1942" s="5" t="s">
        <v>11983</v>
      </c>
      <c r="AI1942" s="5" t="s">
        <v>17382</v>
      </c>
      <c r="AJ1942" s="5" t="s">
        <v>17383</v>
      </c>
      <c r="AK1942" s="5" t="s">
        <v>17388</v>
      </c>
    </row>
    <row r="1943" ht="15.75" customHeight="1">
      <c r="A1943" s="5" t="s">
        <v>17389</v>
      </c>
      <c r="B1943" s="5" t="s">
        <v>9479</v>
      </c>
      <c r="C1943" s="5" t="s">
        <v>17390</v>
      </c>
      <c r="D1943" s="6">
        <v>42941.0</v>
      </c>
      <c r="E1943" s="5">
        <v>2442.0</v>
      </c>
      <c r="F1943" s="5">
        <v>1110.0</v>
      </c>
      <c r="G1943" s="5" t="s">
        <v>479</v>
      </c>
      <c r="H1943" s="5" t="s">
        <v>272</v>
      </c>
      <c r="I1943" s="5" t="s">
        <v>3379</v>
      </c>
      <c r="J1943" s="5" t="s">
        <v>274</v>
      </c>
      <c r="K1943" s="5" t="s">
        <v>15578</v>
      </c>
      <c r="L1943" s="5" t="s">
        <v>13844</v>
      </c>
      <c r="M1943" s="5" t="s">
        <v>17391</v>
      </c>
      <c r="N1943" s="5">
        <v>32226.0</v>
      </c>
      <c r="O1943" s="5">
        <v>1.0</v>
      </c>
      <c r="P1943" s="5" t="s">
        <v>17392</v>
      </c>
      <c r="Q1943" s="5">
        <v>2200.0</v>
      </c>
      <c r="R1943" s="5">
        <v>100.0</v>
      </c>
      <c r="S1943" s="5" t="s">
        <v>69</v>
      </c>
      <c r="T1943" s="5">
        <v>0.0</v>
      </c>
      <c r="U1943" s="5" t="s">
        <v>52</v>
      </c>
      <c r="V1943" s="5" t="s">
        <v>17393</v>
      </c>
      <c r="W1943" s="5" t="s">
        <v>55</v>
      </c>
      <c r="X1943" s="5" t="s">
        <v>17394</v>
      </c>
      <c r="Y1943" s="5" t="s">
        <v>17395</v>
      </c>
      <c r="Z1943" s="5" t="s">
        <v>17396</v>
      </c>
      <c r="AA1943" s="5" t="s">
        <v>604</v>
      </c>
      <c r="AB1943" s="5" t="s">
        <v>52</v>
      </c>
      <c r="AC1943" s="5" t="s">
        <v>3225</v>
      </c>
      <c r="AD1943" s="5" t="s">
        <v>3226</v>
      </c>
      <c r="AE1943" s="5" t="s">
        <v>3227</v>
      </c>
      <c r="AF1943" s="5" t="s">
        <v>52</v>
      </c>
      <c r="AG1943" s="5" t="s">
        <v>52</v>
      </c>
      <c r="AH1943" s="5" t="s">
        <v>3228</v>
      </c>
      <c r="AI1943" s="5" t="s">
        <v>9479</v>
      </c>
      <c r="AJ1943" s="5" t="s">
        <v>13844</v>
      </c>
      <c r="AK1943" s="5" t="s">
        <v>404</v>
      </c>
    </row>
    <row r="1944" ht="15.75" customHeight="1">
      <c r="A1944" s="5" t="s">
        <v>17397</v>
      </c>
      <c r="B1944" s="5" t="s">
        <v>17398</v>
      </c>
      <c r="C1944" s="5" t="s">
        <v>17399</v>
      </c>
      <c r="D1944" s="6">
        <v>42940.0</v>
      </c>
      <c r="E1944" s="5">
        <v>11162.0</v>
      </c>
      <c r="F1944" s="5">
        <v>5074.0</v>
      </c>
      <c r="G1944" s="5" t="s">
        <v>634</v>
      </c>
      <c r="H1944" s="5" t="s">
        <v>149</v>
      </c>
      <c r="I1944" s="5" t="s">
        <v>17400</v>
      </c>
      <c r="J1944" s="5" t="s">
        <v>274</v>
      </c>
      <c r="K1944" s="5" t="s">
        <v>17401</v>
      </c>
      <c r="L1944" s="5" t="s">
        <v>17402</v>
      </c>
      <c r="M1944" s="5" t="s">
        <v>17403</v>
      </c>
      <c r="N1944" s="5">
        <v>24055.0</v>
      </c>
      <c r="O1944" s="5">
        <v>1.0</v>
      </c>
      <c r="P1944" s="5" t="s">
        <v>17404</v>
      </c>
      <c r="Q1944" s="5">
        <v>2200.0</v>
      </c>
      <c r="R1944" s="5">
        <v>74.0</v>
      </c>
      <c r="S1944" s="5" t="s">
        <v>69</v>
      </c>
      <c r="T1944" s="5">
        <v>1046.0</v>
      </c>
      <c r="U1944" s="5" t="s">
        <v>158</v>
      </c>
      <c r="V1944" s="5" t="s">
        <v>17405</v>
      </c>
      <c r="W1944" s="5" t="s">
        <v>52</v>
      </c>
      <c r="X1944" s="5" t="s">
        <v>52</v>
      </c>
      <c r="Y1944" s="5" t="s">
        <v>17406</v>
      </c>
      <c r="Z1944" s="5" t="s">
        <v>17407</v>
      </c>
      <c r="AA1944" s="5" t="s">
        <v>5043</v>
      </c>
      <c r="AB1944" s="5" t="s">
        <v>52</v>
      </c>
      <c r="AC1944" s="5" t="s">
        <v>163</v>
      </c>
      <c r="AD1944" s="5" t="s">
        <v>164</v>
      </c>
      <c r="AE1944" s="5" t="s">
        <v>165</v>
      </c>
      <c r="AF1944" s="5" t="s">
        <v>52</v>
      </c>
      <c r="AG1944" s="5" t="s">
        <v>52</v>
      </c>
      <c r="AH1944" s="5" t="s">
        <v>52</v>
      </c>
      <c r="AI1944" s="5" t="s">
        <v>17408</v>
      </c>
      <c r="AJ1944" s="5" t="s">
        <v>17409</v>
      </c>
      <c r="AK1944" s="5" t="s">
        <v>6057</v>
      </c>
    </row>
    <row r="1945" ht="15.75" customHeight="1">
      <c r="A1945" s="5" t="s">
        <v>17410</v>
      </c>
      <c r="B1945" s="5" t="s">
        <v>17411</v>
      </c>
      <c r="C1945" s="5" t="s">
        <v>17412</v>
      </c>
      <c r="D1945" s="6">
        <v>42938.0</v>
      </c>
      <c r="E1945" s="5">
        <v>629658.0</v>
      </c>
      <c r="F1945" s="5">
        <v>286208.0</v>
      </c>
      <c r="G1945" s="5" t="s">
        <v>4585</v>
      </c>
      <c r="H1945" s="5" t="s">
        <v>171</v>
      </c>
      <c r="I1945" s="5" t="s">
        <v>5919</v>
      </c>
      <c r="J1945" s="5" t="s">
        <v>274</v>
      </c>
      <c r="K1945" s="5" t="s">
        <v>17413</v>
      </c>
      <c r="L1945" s="5" t="s">
        <v>17414</v>
      </c>
      <c r="M1945" s="5" t="s">
        <v>17415</v>
      </c>
      <c r="N1945" s="5">
        <v>90245.0</v>
      </c>
      <c r="O1945" s="5">
        <v>4.0</v>
      </c>
      <c r="P1945" s="5" t="s">
        <v>17416</v>
      </c>
      <c r="Q1945" s="5" t="s">
        <v>666</v>
      </c>
      <c r="R1945" s="5">
        <v>4403.0</v>
      </c>
      <c r="S1945" s="5" t="s">
        <v>69</v>
      </c>
      <c r="T1945" s="5">
        <v>258.0</v>
      </c>
      <c r="U1945" s="5" t="s">
        <v>93</v>
      </c>
      <c r="V1945" s="5" t="s">
        <v>17417</v>
      </c>
      <c r="W1945" s="5" t="s">
        <v>71</v>
      </c>
      <c r="X1945" s="5" t="s">
        <v>52</v>
      </c>
      <c r="Y1945" s="5" t="s">
        <v>17418</v>
      </c>
      <c r="Z1945" s="5" t="s">
        <v>17419</v>
      </c>
      <c r="AA1945" s="5" t="s">
        <v>1426</v>
      </c>
      <c r="AB1945" s="5" t="s">
        <v>52</v>
      </c>
      <c r="AC1945" s="5" t="s">
        <v>17420</v>
      </c>
      <c r="AD1945" s="5" t="s">
        <v>17421</v>
      </c>
      <c r="AE1945" s="5" t="s">
        <v>59</v>
      </c>
      <c r="AF1945" s="5" t="s">
        <v>52</v>
      </c>
      <c r="AG1945" s="5">
        <v>69540.0</v>
      </c>
      <c r="AH1945" s="5" t="s">
        <v>17422</v>
      </c>
      <c r="AI1945" s="5" t="s">
        <v>2164</v>
      </c>
      <c r="AJ1945" s="5" t="s">
        <v>17423</v>
      </c>
      <c r="AK1945" s="5" t="s">
        <v>7862</v>
      </c>
    </row>
    <row r="1946" ht="15.75" customHeight="1">
      <c r="A1946" s="5" t="s">
        <v>17424</v>
      </c>
      <c r="B1946" s="5" t="s">
        <v>16737</v>
      </c>
      <c r="C1946" s="5" t="s">
        <v>16738</v>
      </c>
      <c r="D1946" s="6">
        <v>42934.0</v>
      </c>
      <c r="E1946" s="5">
        <v>1786.0</v>
      </c>
      <c r="F1946" s="5">
        <v>812.0</v>
      </c>
      <c r="G1946" s="5" t="s">
        <v>3378</v>
      </c>
      <c r="H1946" s="5" t="s">
        <v>272</v>
      </c>
      <c r="I1946" s="5" t="s">
        <v>16739</v>
      </c>
      <c r="J1946" s="5" t="s">
        <v>3378</v>
      </c>
      <c r="K1946" s="5" t="s">
        <v>17425</v>
      </c>
      <c r="L1946" s="5" t="s">
        <v>16741</v>
      </c>
      <c r="M1946" s="5" t="s">
        <v>16742</v>
      </c>
      <c r="N1946" s="5">
        <v>45242.0</v>
      </c>
      <c r="O1946" s="5">
        <v>1.0</v>
      </c>
      <c r="P1946" s="5" t="s">
        <v>17426</v>
      </c>
      <c r="Q1946" s="5" t="s">
        <v>923</v>
      </c>
      <c r="R1946" s="5">
        <v>66.0</v>
      </c>
      <c r="S1946" s="5" t="s">
        <v>69</v>
      </c>
      <c r="T1946" s="5">
        <v>0.0</v>
      </c>
      <c r="U1946" s="5" t="s">
        <v>93</v>
      </c>
      <c r="V1946" s="5" t="s">
        <v>17427</v>
      </c>
      <c r="W1946" s="5" t="s">
        <v>55</v>
      </c>
      <c r="X1946" s="5" t="s">
        <v>17428</v>
      </c>
      <c r="Y1946" s="5" t="s">
        <v>9921</v>
      </c>
      <c r="Z1946" s="5">
        <v>4575793.0</v>
      </c>
      <c r="AA1946" s="5" t="s">
        <v>162</v>
      </c>
      <c r="AB1946" s="5" t="s">
        <v>52</v>
      </c>
      <c r="AC1946" s="5" t="s">
        <v>3141</v>
      </c>
      <c r="AD1946" s="5" t="s">
        <v>3142</v>
      </c>
      <c r="AE1946" s="5" t="s">
        <v>162</v>
      </c>
      <c r="AF1946" s="5" t="s">
        <v>52</v>
      </c>
      <c r="AG1946" s="5" t="s">
        <v>52</v>
      </c>
      <c r="AH1946" s="5" t="s">
        <v>3143</v>
      </c>
      <c r="AI1946" s="5" t="s">
        <v>102</v>
      </c>
      <c r="AJ1946" s="5" t="s">
        <v>102</v>
      </c>
      <c r="AK1946" s="5" t="s">
        <v>162</v>
      </c>
    </row>
    <row r="1947" ht="15.75" customHeight="1">
      <c r="A1947" s="5" t="s">
        <v>17429</v>
      </c>
      <c r="B1947" s="5" t="s">
        <v>3402</v>
      </c>
      <c r="C1947" s="5" t="s">
        <v>17430</v>
      </c>
      <c r="D1947" s="6">
        <v>42934.0</v>
      </c>
      <c r="E1947" s="5">
        <v>27089.0</v>
      </c>
      <c r="F1947" s="5">
        <v>12313.0</v>
      </c>
      <c r="G1947" s="5" t="s">
        <v>1084</v>
      </c>
      <c r="H1947" s="5" t="s">
        <v>45</v>
      </c>
      <c r="I1947" s="5" t="s">
        <v>17431</v>
      </c>
      <c r="J1947" s="5" t="s">
        <v>872</v>
      </c>
      <c r="K1947" s="5" t="s">
        <v>17432</v>
      </c>
      <c r="L1947" s="5" t="s">
        <v>17433</v>
      </c>
      <c r="M1947" s="5" t="s">
        <v>17434</v>
      </c>
      <c r="N1947" s="5">
        <v>7102.0</v>
      </c>
      <c r="O1947" s="5">
        <v>3.0</v>
      </c>
      <c r="P1947" s="5" t="s">
        <v>17435</v>
      </c>
      <c r="Q1947" s="5" t="s">
        <v>2662</v>
      </c>
      <c r="R1947" s="5">
        <v>1670.0</v>
      </c>
      <c r="S1947" s="5" t="s">
        <v>69</v>
      </c>
      <c r="T1947" s="5">
        <v>165.0</v>
      </c>
      <c r="U1947" s="5" t="s">
        <v>93</v>
      </c>
      <c r="V1947" s="5" t="s">
        <v>17436</v>
      </c>
      <c r="W1947" s="5" t="s">
        <v>71</v>
      </c>
      <c r="X1947" s="5" t="s">
        <v>52</v>
      </c>
      <c r="Y1947" s="5" t="s">
        <v>17437</v>
      </c>
      <c r="Z1947" s="5" t="s">
        <v>17438</v>
      </c>
      <c r="AA1947" s="5" t="s">
        <v>119</v>
      </c>
      <c r="AB1947" s="5" t="s">
        <v>283</v>
      </c>
      <c r="AC1947" s="5" t="s">
        <v>11980</v>
      </c>
      <c r="AD1947" s="5" t="s">
        <v>11981</v>
      </c>
      <c r="AE1947" s="5" t="s">
        <v>218</v>
      </c>
      <c r="AF1947" s="5" t="s">
        <v>52</v>
      </c>
      <c r="AG1947" s="5" t="s">
        <v>11982</v>
      </c>
      <c r="AH1947" s="5" t="s">
        <v>11983</v>
      </c>
      <c r="AI1947" s="5" t="s">
        <v>3402</v>
      </c>
      <c r="AJ1947" s="5" t="s">
        <v>17433</v>
      </c>
      <c r="AK1947" s="5" t="s">
        <v>1092</v>
      </c>
    </row>
    <row r="1948" ht="15.75" customHeight="1">
      <c r="A1948" s="5" t="s">
        <v>17439</v>
      </c>
      <c r="B1948" s="5" t="s">
        <v>17440</v>
      </c>
      <c r="C1948" s="5" t="s">
        <v>17441</v>
      </c>
      <c r="D1948" s="6">
        <v>42934.0</v>
      </c>
      <c r="E1948" s="5">
        <v>46902.0</v>
      </c>
      <c r="F1948" s="5">
        <v>21319.0</v>
      </c>
      <c r="G1948" s="5" t="s">
        <v>2967</v>
      </c>
      <c r="H1948" s="5" t="s">
        <v>149</v>
      </c>
      <c r="I1948" s="5" t="s">
        <v>17442</v>
      </c>
      <c r="J1948" s="5" t="s">
        <v>1460</v>
      </c>
      <c r="K1948" s="5" t="s">
        <v>7043</v>
      </c>
      <c r="L1948" s="5" t="s">
        <v>17443</v>
      </c>
      <c r="M1948" s="5" t="s">
        <v>17444</v>
      </c>
      <c r="N1948" s="5">
        <v>36602.0</v>
      </c>
      <c r="O1948" s="5">
        <v>1.0</v>
      </c>
      <c r="P1948" s="5" t="s">
        <v>17445</v>
      </c>
      <c r="Q1948" s="5" t="s">
        <v>91</v>
      </c>
      <c r="R1948" s="5">
        <v>19.0</v>
      </c>
      <c r="S1948" s="5" t="s">
        <v>1077</v>
      </c>
      <c r="T1948" s="5">
        <v>0.0</v>
      </c>
      <c r="U1948" s="5" t="s">
        <v>70</v>
      </c>
      <c r="V1948" s="5" t="s">
        <v>17446</v>
      </c>
      <c r="W1948" s="5" t="s">
        <v>52</v>
      </c>
      <c r="X1948" s="5" t="s">
        <v>52</v>
      </c>
      <c r="Y1948" s="5" t="s">
        <v>13854</v>
      </c>
      <c r="Z1948" s="5">
        <v>3675276.0</v>
      </c>
      <c r="AA1948" s="5" t="s">
        <v>5043</v>
      </c>
      <c r="AB1948" s="5" t="s">
        <v>52</v>
      </c>
      <c r="AC1948" s="5" t="s">
        <v>5289</v>
      </c>
      <c r="AD1948" s="5" t="s">
        <v>5290</v>
      </c>
      <c r="AE1948" s="5" t="s">
        <v>5291</v>
      </c>
      <c r="AF1948" s="5" t="s">
        <v>52</v>
      </c>
      <c r="AG1948" s="5" t="s">
        <v>52</v>
      </c>
      <c r="AH1948" s="5" t="s">
        <v>52</v>
      </c>
      <c r="AI1948" s="5" t="s">
        <v>17447</v>
      </c>
      <c r="AJ1948" s="5" t="s">
        <v>17448</v>
      </c>
      <c r="AK1948" s="5" t="s">
        <v>17449</v>
      </c>
    </row>
    <row r="1949" ht="15.75" customHeight="1">
      <c r="A1949" s="5" t="s">
        <v>17450</v>
      </c>
      <c r="B1949" s="5" t="s">
        <v>17451</v>
      </c>
      <c r="C1949" s="5" t="s">
        <v>102</v>
      </c>
      <c r="D1949" s="6">
        <v>42927.0</v>
      </c>
      <c r="E1949" s="5">
        <v>81655.0</v>
      </c>
      <c r="F1949" s="5">
        <v>37116.0</v>
      </c>
      <c r="G1949" s="5" t="s">
        <v>963</v>
      </c>
      <c r="H1949" s="5" t="s">
        <v>272</v>
      </c>
      <c r="I1949" s="5" t="s">
        <v>15331</v>
      </c>
      <c r="J1949" s="5" t="s">
        <v>965</v>
      </c>
      <c r="K1949" s="5" t="s">
        <v>17452</v>
      </c>
      <c r="L1949" s="5" t="s">
        <v>17453</v>
      </c>
      <c r="M1949" s="5" t="s">
        <v>102</v>
      </c>
      <c r="N1949" s="5">
        <v>77058.0</v>
      </c>
      <c r="O1949" s="5">
        <v>2.0</v>
      </c>
      <c r="P1949" s="5" t="s">
        <v>17454</v>
      </c>
      <c r="Q1949" s="5" t="s">
        <v>17455</v>
      </c>
      <c r="R1949" s="5">
        <v>1800.0</v>
      </c>
      <c r="S1949" s="5" t="s">
        <v>196</v>
      </c>
      <c r="T1949" s="5">
        <v>54.0</v>
      </c>
      <c r="U1949" s="5" t="s">
        <v>93</v>
      </c>
      <c r="V1949" s="5" t="s">
        <v>17456</v>
      </c>
      <c r="W1949" s="5" t="s">
        <v>52</v>
      </c>
      <c r="X1949" s="5" t="s">
        <v>52</v>
      </c>
      <c r="Y1949" s="5" t="s">
        <v>12001</v>
      </c>
      <c r="Z1949" s="5" t="s">
        <v>17457</v>
      </c>
      <c r="AA1949" s="5" t="s">
        <v>260</v>
      </c>
      <c r="AB1949" s="5" t="s">
        <v>283</v>
      </c>
      <c r="AC1949" s="5" t="s">
        <v>9092</v>
      </c>
      <c r="AD1949" s="5" t="s">
        <v>9093</v>
      </c>
      <c r="AE1949" s="5" t="s">
        <v>2166</v>
      </c>
      <c r="AF1949" s="5" t="s">
        <v>52</v>
      </c>
      <c r="AG1949" s="5" t="s">
        <v>52</v>
      </c>
      <c r="AH1949" s="5" t="s">
        <v>52</v>
      </c>
      <c r="AI1949" s="5" t="s">
        <v>102</v>
      </c>
      <c r="AJ1949" s="5" t="s">
        <v>102</v>
      </c>
      <c r="AK1949" s="5" t="s">
        <v>15944</v>
      </c>
    </row>
    <row r="1950" ht="15.75" customHeight="1">
      <c r="A1950" s="5" t="s">
        <v>17458</v>
      </c>
      <c r="B1950" s="5" t="s">
        <v>17459</v>
      </c>
      <c r="C1950" s="5" t="s">
        <v>17459</v>
      </c>
      <c r="D1950" s="6">
        <v>42926.0</v>
      </c>
      <c r="E1950" s="5">
        <v>2376.0</v>
      </c>
      <c r="F1950" s="5">
        <v>1080.0</v>
      </c>
      <c r="G1950" s="5" t="s">
        <v>170</v>
      </c>
      <c r="H1950" s="5" t="s">
        <v>171</v>
      </c>
      <c r="I1950" s="5" t="s">
        <v>1490</v>
      </c>
      <c r="J1950" s="5" t="s">
        <v>170</v>
      </c>
      <c r="K1950" s="5" t="s">
        <v>17460</v>
      </c>
      <c r="L1950" s="5" t="s">
        <v>17461</v>
      </c>
      <c r="M1950" s="5" t="s">
        <v>17462</v>
      </c>
      <c r="N1950" s="5">
        <v>95050.0</v>
      </c>
      <c r="O1950" s="5">
        <v>1.0</v>
      </c>
      <c r="P1950" s="5" t="s">
        <v>17463</v>
      </c>
      <c r="Q1950" s="5" t="s">
        <v>13595</v>
      </c>
      <c r="R1950" s="5">
        <v>2.0</v>
      </c>
      <c r="S1950" s="5" t="s">
        <v>855</v>
      </c>
      <c r="T1950" s="5">
        <v>2.0</v>
      </c>
      <c r="U1950" s="5" t="s">
        <v>70</v>
      </c>
      <c r="V1950" s="5" t="s">
        <v>17464</v>
      </c>
      <c r="W1950" s="5" t="s">
        <v>55</v>
      </c>
      <c r="X1950" s="5" t="s">
        <v>17465</v>
      </c>
      <c r="Y1950" s="5" t="s">
        <v>12874</v>
      </c>
      <c r="Z1950" s="5" t="s">
        <v>17466</v>
      </c>
      <c r="AA1950" s="5" t="s">
        <v>1498</v>
      </c>
      <c r="AB1950" s="5" t="s">
        <v>52</v>
      </c>
      <c r="AC1950" s="5" t="s">
        <v>860</v>
      </c>
      <c r="AD1950" s="5" t="s">
        <v>861</v>
      </c>
      <c r="AE1950" s="5" t="s">
        <v>862</v>
      </c>
      <c r="AF1950" s="5" t="s">
        <v>863</v>
      </c>
      <c r="AG1950" s="5">
        <v>90221.0</v>
      </c>
      <c r="AH1950" s="5" t="s">
        <v>864</v>
      </c>
      <c r="AI1950" s="5" t="s">
        <v>17459</v>
      </c>
      <c r="AJ1950" s="5" t="s">
        <v>17461</v>
      </c>
      <c r="AK1950" s="5" t="s">
        <v>59</v>
      </c>
    </row>
    <row r="1951" ht="15.75" customHeight="1">
      <c r="A1951" s="5" t="s">
        <v>17467</v>
      </c>
      <c r="B1951" s="5" t="s">
        <v>17468</v>
      </c>
      <c r="C1951" s="5" t="s">
        <v>17469</v>
      </c>
      <c r="D1951" s="6">
        <v>42921.0</v>
      </c>
      <c r="E1951" s="5">
        <v>10344.0</v>
      </c>
      <c r="F1951" s="5">
        <v>4702.0</v>
      </c>
      <c r="G1951" s="5" t="s">
        <v>6377</v>
      </c>
      <c r="H1951" s="5" t="s">
        <v>45</v>
      </c>
      <c r="I1951" s="5" t="s">
        <v>5809</v>
      </c>
      <c r="J1951" s="5" t="s">
        <v>4533</v>
      </c>
      <c r="K1951" s="5" t="s">
        <v>17470</v>
      </c>
      <c r="L1951" s="5" t="s">
        <v>17471</v>
      </c>
      <c r="M1951" s="5" t="s">
        <v>17472</v>
      </c>
      <c r="N1951" s="5">
        <v>11581.0</v>
      </c>
      <c r="O1951" s="5">
        <v>1.0</v>
      </c>
      <c r="P1951" s="5" t="s">
        <v>17473</v>
      </c>
      <c r="Q1951" s="5">
        <v>4510.0</v>
      </c>
      <c r="R1951" s="5">
        <v>877.0</v>
      </c>
      <c r="S1951" s="5" t="s">
        <v>115</v>
      </c>
      <c r="T1951" s="5">
        <v>0.0</v>
      </c>
      <c r="U1951" s="5" t="s">
        <v>52</v>
      </c>
      <c r="V1951" s="5" t="s">
        <v>17474</v>
      </c>
      <c r="W1951" s="5" t="s">
        <v>71</v>
      </c>
      <c r="X1951" s="5" t="s">
        <v>52</v>
      </c>
      <c r="Y1951" s="5">
        <v>7123.0</v>
      </c>
      <c r="Z1951" s="5" t="s">
        <v>17475</v>
      </c>
      <c r="AA1951" s="5" t="s">
        <v>119</v>
      </c>
      <c r="AB1951" s="5" t="s">
        <v>52</v>
      </c>
      <c r="AC1951" s="5" t="s">
        <v>181</v>
      </c>
      <c r="AD1951" s="5" t="s">
        <v>182</v>
      </c>
      <c r="AE1951" s="5" t="s">
        <v>183</v>
      </c>
      <c r="AF1951" s="5" t="s">
        <v>52</v>
      </c>
      <c r="AG1951" s="5" t="s">
        <v>52</v>
      </c>
      <c r="AH1951" s="5" t="s">
        <v>184</v>
      </c>
      <c r="AI1951" s="5" t="s">
        <v>17468</v>
      </c>
      <c r="AJ1951" s="5" t="s">
        <v>17471</v>
      </c>
      <c r="AK1951" s="5" t="s">
        <v>6885</v>
      </c>
    </row>
    <row r="1952" ht="15.75" customHeight="1">
      <c r="A1952" s="5" t="s">
        <v>17476</v>
      </c>
      <c r="B1952" s="5" t="s">
        <v>17477</v>
      </c>
      <c r="C1952" s="5" t="s">
        <v>17478</v>
      </c>
      <c r="D1952" s="6">
        <v>42921.0</v>
      </c>
      <c r="E1952" s="5">
        <v>5632.0</v>
      </c>
      <c r="F1952" s="5">
        <v>2560.0</v>
      </c>
      <c r="G1952" s="5" t="s">
        <v>6377</v>
      </c>
      <c r="H1952" s="5" t="s">
        <v>45</v>
      </c>
      <c r="I1952" s="5" t="s">
        <v>5809</v>
      </c>
      <c r="J1952" s="5" t="s">
        <v>4533</v>
      </c>
      <c r="K1952" s="5" t="s">
        <v>8370</v>
      </c>
      <c r="L1952" s="5" t="s">
        <v>17479</v>
      </c>
      <c r="M1952" s="5" t="s">
        <v>17480</v>
      </c>
      <c r="N1952" s="5">
        <v>10001.0</v>
      </c>
      <c r="O1952" s="5">
        <v>1.0</v>
      </c>
      <c r="P1952" s="5" t="s">
        <v>17473</v>
      </c>
      <c r="Q1952" s="5">
        <v>4510.0</v>
      </c>
      <c r="R1952" s="5">
        <v>640.0</v>
      </c>
      <c r="S1952" s="5" t="s">
        <v>115</v>
      </c>
      <c r="T1952" s="5">
        <v>0.0</v>
      </c>
      <c r="U1952" s="5" t="s">
        <v>52</v>
      </c>
      <c r="V1952" s="5" t="s">
        <v>17481</v>
      </c>
      <c r="W1952" s="5" t="s">
        <v>55</v>
      </c>
      <c r="X1952" s="5" t="s">
        <v>17474</v>
      </c>
      <c r="Y1952" s="5">
        <v>7123.0</v>
      </c>
      <c r="Z1952" s="5" t="s">
        <v>17475</v>
      </c>
      <c r="AA1952" s="5" t="s">
        <v>119</v>
      </c>
      <c r="AB1952" s="5" t="s">
        <v>52</v>
      </c>
      <c r="AC1952" s="5" t="s">
        <v>181</v>
      </c>
      <c r="AD1952" s="5" t="s">
        <v>182</v>
      </c>
      <c r="AE1952" s="5" t="s">
        <v>183</v>
      </c>
      <c r="AF1952" s="5" t="s">
        <v>52</v>
      </c>
      <c r="AG1952" s="5" t="s">
        <v>52</v>
      </c>
      <c r="AH1952" s="5" t="s">
        <v>184</v>
      </c>
      <c r="AI1952" s="5" t="s">
        <v>17477</v>
      </c>
      <c r="AJ1952" s="5" t="s">
        <v>17479</v>
      </c>
      <c r="AK1952" s="5" t="s">
        <v>6885</v>
      </c>
    </row>
    <row r="1953" ht="15.75" customHeight="1">
      <c r="A1953" s="5" t="s">
        <v>17482</v>
      </c>
      <c r="B1953" s="5" t="s">
        <v>17483</v>
      </c>
      <c r="C1953" s="5" t="s">
        <v>17484</v>
      </c>
      <c r="D1953" s="6">
        <v>42920.0</v>
      </c>
      <c r="E1953" s="5">
        <v>33400.0</v>
      </c>
      <c r="F1953" s="5">
        <v>15182.0</v>
      </c>
      <c r="G1953" s="5" t="s">
        <v>7358</v>
      </c>
      <c r="H1953" s="5" t="s">
        <v>1792</v>
      </c>
      <c r="I1953" s="5" t="s">
        <v>17485</v>
      </c>
      <c r="J1953" s="5" t="s">
        <v>47</v>
      </c>
      <c r="K1953" s="5" t="s">
        <v>391</v>
      </c>
      <c r="L1953" s="5" t="s">
        <v>17486</v>
      </c>
      <c r="M1953" s="5" t="s">
        <v>17487</v>
      </c>
      <c r="N1953" s="5">
        <v>33025.0</v>
      </c>
      <c r="O1953" s="5">
        <v>1.0</v>
      </c>
      <c r="P1953" s="5" t="s">
        <v>17488</v>
      </c>
      <c r="Q1953" s="5" t="s">
        <v>441</v>
      </c>
      <c r="R1953" s="5">
        <v>281.0</v>
      </c>
      <c r="S1953" s="5" t="s">
        <v>115</v>
      </c>
      <c r="T1953" s="5">
        <v>60.0</v>
      </c>
      <c r="U1953" s="5" t="s">
        <v>70</v>
      </c>
      <c r="V1953" s="5" t="s">
        <v>17489</v>
      </c>
      <c r="W1953" s="5" t="s">
        <v>71</v>
      </c>
      <c r="X1953" s="5" t="s">
        <v>52</v>
      </c>
      <c r="Y1953" s="5" t="s">
        <v>17490</v>
      </c>
      <c r="Z1953" s="5" t="s">
        <v>52</v>
      </c>
      <c r="AA1953" s="5" t="s">
        <v>235</v>
      </c>
      <c r="AB1953" s="5" t="s">
        <v>283</v>
      </c>
      <c r="AC1953" s="5" t="s">
        <v>72</v>
      </c>
      <c r="AD1953" s="5" t="s">
        <v>73</v>
      </c>
      <c r="AE1953" s="5" t="s">
        <v>74</v>
      </c>
      <c r="AF1953" s="5" t="s">
        <v>75</v>
      </c>
      <c r="AG1953" s="5" t="s">
        <v>76</v>
      </c>
      <c r="AH1953" s="5" t="s">
        <v>77</v>
      </c>
      <c r="AI1953" s="5" t="s">
        <v>17483</v>
      </c>
      <c r="AJ1953" s="5" t="s">
        <v>17491</v>
      </c>
      <c r="AK1953" s="5" t="s">
        <v>5795</v>
      </c>
    </row>
    <row r="1954" ht="15.75" customHeight="1">
      <c r="A1954" s="5" t="s">
        <v>17492</v>
      </c>
      <c r="B1954" s="5" t="s">
        <v>5603</v>
      </c>
      <c r="C1954" s="5" t="s">
        <v>5603</v>
      </c>
      <c r="D1954" s="6">
        <v>42916.0</v>
      </c>
      <c r="E1954" s="5">
        <v>156911.0</v>
      </c>
      <c r="F1954" s="5">
        <v>71323.0</v>
      </c>
      <c r="G1954" s="5" t="s">
        <v>1419</v>
      </c>
      <c r="H1954" s="5" t="s">
        <v>480</v>
      </c>
      <c r="I1954" s="5" t="s">
        <v>14947</v>
      </c>
      <c r="J1954" s="5" t="s">
        <v>256</v>
      </c>
      <c r="K1954" s="5" t="s">
        <v>4021</v>
      </c>
      <c r="L1954" s="5" t="s">
        <v>15448</v>
      </c>
      <c r="M1954" s="5" t="s">
        <v>15448</v>
      </c>
      <c r="N1954" s="5" t="s">
        <v>52</v>
      </c>
      <c r="O1954" s="5">
        <v>3.0</v>
      </c>
      <c r="P1954" s="5" t="s">
        <v>17493</v>
      </c>
      <c r="Q1954" s="5" t="s">
        <v>3360</v>
      </c>
      <c r="R1954" s="5">
        <v>190.0</v>
      </c>
      <c r="S1954" s="5" t="s">
        <v>1077</v>
      </c>
      <c r="T1954" s="5">
        <v>0.0</v>
      </c>
      <c r="U1954" s="5" t="s">
        <v>70</v>
      </c>
      <c r="V1954" s="5" t="s">
        <v>17494</v>
      </c>
      <c r="W1954" s="5" t="s">
        <v>52</v>
      </c>
      <c r="X1954" s="5" t="s">
        <v>52</v>
      </c>
      <c r="Y1954" s="5" t="s">
        <v>938</v>
      </c>
      <c r="Z1954" s="5" t="s">
        <v>17495</v>
      </c>
      <c r="AA1954" s="5" t="s">
        <v>2743</v>
      </c>
      <c r="AB1954" s="5" t="s">
        <v>52</v>
      </c>
      <c r="AC1954" s="5" t="s">
        <v>5289</v>
      </c>
      <c r="AD1954" s="5" t="s">
        <v>5290</v>
      </c>
      <c r="AE1954" s="5" t="s">
        <v>5291</v>
      </c>
      <c r="AF1954" s="5" t="s">
        <v>52</v>
      </c>
      <c r="AG1954" s="5" t="s">
        <v>52</v>
      </c>
      <c r="AH1954" s="5" t="s">
        <v>52</v>
      </c>
      <c r="AI1954" s="5" t="s">
        <v>7256</v>
      </c>
      <c r="AJ1954" s="5" t="s">
        <v>14097</v>
      </c>
      <c r="AK1954" s="5" t="s">
        <v>3481</v>
      </c>
    </row>
    <row r="1955" ht="15.75" customHeight="1">
      <c r="A1955" s="5" t="s">
        <v>17496</v>
      </c>
      <c r="B1955" s="5" t="s">
        <v>17497</v>
      </c>
      <c r="C1955" s="5" t="s">
        <v>17498</v>
      </c>
      <c r="D1955" s="6">
        <v>42915.0</v>
      </c>
      <c r="E1955" s="5">
        <v>56586.0</v>
      </c>
      <c r="F1955" s="5">
        <v>25721.0</v>
      </c>
      <c r="G1955" s="5" t="s">
        <v>1419</v>
      </c>
      <c r="H1955" s="5" t="s">
        <v>480</v>
      </c>
      <c r="I1955" s="5" t="s">
        <v>3831</v>
      </c>
      <c r="J1955" s="5" t="s">
        <v>256</v>
      </c>
      <c r="K1955" s="5" t="s">
        <v>744</v>
      </c>
      <c r="L1955" s="5" t="s">
        <v>17499</v>
      </c>
      <c r="M1955" s="5" t="s">
        <v>17500</v>
      </c>
      <c r="N1955" s="5" t="s">
        <v>52</v>
      </c>
      <c r="O1955" s="5">
        <v>1.0</v>
      </c>
      <c r="P1955" s="5" t="s">
        <v>17501</v>
      </c>
      <c r="Q1955" s="5" t="s">
        <v>91</v>
      </c>
      <c r="R1955" s="5">
        <v>11.0</v>
      </c>
      <c r="S1955" s="5" t="s">
        <v>53</v>
      </c>
      <c r="T1955" s="5">
        <v>47.0</v>
      </c>
      <c r="U1955" s="5" t="s">
        <v>70</v>
      </c>
      <c r="V1955" s="5" t="s">
        <v>17502</v>
      </c>
      <c r="W1955" s="5" t="s">
        <v>52</v>
      </c>
      <c r="X1955" s="5" t="s">
        <v>52</v>
      </c>
      <c r="Y1955" s="5">
        <v>124.0</v>
      </c>
      <c r="Z1955" s="5">
        <v>137423.0</v>
      </c>
      <c r="AA1955" s="5" t="s">
        <v>162</v>
      </c>
      <c r="AB1955" s="5" t="s">
        <v>52</v>
      </c>
      <c r="AC1955" s="5" t="s">
        <v>1230</v>
      </c>
      <c r="AD1955" s="5" t="s">
        <v>1231</v>
      </c>
      <c r="AE1955" s="5" t="s">
        <v>52</v>
      </c>
      <c r="AF1955" s="5" t="s">
        <v>52</v>
      </c>
      <c r="AG1955" s="5" t="s">
        <v>52</v>
      </c>
      <c r="AH1955" s="5" t="s">
        <v>1232</v>
      </c>
      <c r="AI1955" s="5" t="s">
        <v>17497</v>
      </c>
      <c r="AJ1955" s="5" t="s">
        <v>17499</v>
      </c>
      <c r="AK1955" s="5" t="s">
        <v>17503</v>
      </c>
    </row>
    <row r="1956" ht="15.75" customHeight="1">
      <c r="A1956" s="5" t="s">
        <v>17504</v>
      </c>
      <c r="B1956" s="5" t="s">
        <v>17505</v>
      </c>
      <c r="C1956" s="5" t="s">
        <v>17498</v>
      </c>
      <c r="D1956" s="6">
        <v>42915.0</v>
      </c>
      <c r="E1956" s="5">
        <v>113172.0</v>
      </c>
      <c r="F1956" s="5">
        <v>51442.0</v>
      </c>
      <c r="G1956" s="5" t="s">
        <v>1419</v>
      </c>
      <c r="H1956" s="5" t="s">
        <v>480</v>
      </c>
      <c r="I1956" s="5" t="s">
        <v>3831</v>
      </c>
      <c r="J1956" s="5" t="s">
        <v>256</v>
      </c>
      <c r="K1956" s="5" t="s">
        <v>17506</v>
      </c>
      <c r="L1956" s="5" t="s">
        <v>17507</v>
      </c>
      <c r="M1956" s="5" t="s">
        <v>17500</v>
      </c>
      <c r="N1956" s="5" t="s">
        <v>52</v>
      </c>
      <c r="O1956" s="5">
        <v>2.0</v>
      </c>
      <c r="P1956" s="5" t="s">
        <v>17508</v>
      </c>
      <c r="Q1956" s="5" t="s">
        <v>3475</v>
      </c>
      <c r="R1956" s="5">
        <v>22.0</v>
      </c>
      <c r="S1956" s="5" t="s">
        <v>53</v>
      </c>
      <c r="T1956" s="5">
        <v>95.0</v>
      </c>
      <c r="U1956" s="5" t="s">
        <v>70</v>
      </c>
      <c r="V1956" s="5" t="s">
        <v>17509</v>
      </c>
      <c r="W1956" s="5" t="s">
        <v>52</v>
      </c>
      <c r="X1956" s="5" t="s">
        <v>52</v>
      </c>
      <c r="Y1956" s="5">
        <v>124.0</v>
      </c>
      <c r="Z1956" s="5" t="s">
        <v>17510</v>
      </c>
      <c r="AA1956" s="5" t="s">
        <v>162</v>
      </c>
      <c r="AB1956" s="5" t="s">
        <v>52</v>
      </c>
      <c r="AC1956" s="5" t="s">
        <v>1230</v>
      </c>
      <c r="AD1956" s="5" t="s">
        <v>1231</v>
      </c>
      <c r="AE1956" s="5" t="s">
        <v>52</v>
      </c>
      <c r="AF1956" s="5" t="s">
        <v>52</v>
      </c>
      <c r="AG1956" s="5" t="s">
        <v>52</v>
      </c>
      <c r="AH1956" s="5" t="s">
        <v>1232</v>
      </c>
      <c r="AI1956" s="5" t="s">
        <v>17505</v>
      </c>
      <c r="AJ1956" s="5" t="s">
        <v>17507</v>
      </c>
      <c r="AK1956" s="5" t="s">
        <v>17503</v>
      </c>
    </row>
    <row r="1957" ht="15.75" customHeight="1">
      <c r="A1957" s="5" t="s">
        <v>17511</v>
      </c>
      <c r="B1957" s="5" t="s">
        <v>17512</v>
      </c>
      <c r="C1957" s="5" t="s">
        <v>5359</v>
      </c>
      <c r="D1957" s="6">
        <v>42914.0</v>
      </c>
      <c r="E1957" s="5">
        <v>53937.0</v>
      </c>
      <c r="F1957" s="5">
        <v>24517.0</v>
      </c>
      <c r="G1957" s="5" t="s">
        <v>870</v>
      </c>
      <c r="H1957" s="5" t="s">
        <v>45</v>
      </c>
      <c r="I1957" s="5" t="s">
        <v>17513</v>
      </c>
      <c r="J1957" s="5" t="s">
        <v>872</v>
      </c>
      <c r="K1957" s="5" t="s">
        <v>17514</v>
      </c>
      <c r="L1957" s="5" t="s">
        <v>17515</v>
      </c>
      <c r="M1957" s="5" t="s">
        <v>2917</v>
      </c>
      <c r="N1957" s="5">
        <v>7058.0</v>
      </c>
      <c r="O1957" s="5">
        <v>1.0</v>
      </c>
      <c r="P1957" s="5" t="s">
        <v>17516</v>
      </c>
      <c r="Q1957" s="5">
        <v>4510.0</v>
      </c>
      <c r="R1957" s="5">
        <v>1754.0</v>
      </c>
      <c r="S1957" s="5" t="s">
        <v>92</v>
      </c>
      <c r="T1957" s="5">
        <v>0.0</v>
      </c>
      <c r="U1957" s="5" t="s">
        <v>52</v>
      </c>
      <c r="V1957" s="5" t="s">
        <v>17517</v>
      </c>
      <c r="W1957" s="5" t="s">
        <v>52</v>
      </c>
      <c r="X1957" s="5" t="s">
        <v>52</v>
      </c>
      <c r="Y1957" s="5" t="s">
        <v>17518</v>
      </c>
      <c r="Z1957" s="5" t="s">
        <v>17519</v>
      </c>
      <c r="AA1957" s="5" t="s">
        <v>162</v>
      </c>
      <c r="AB1957" s="5" t="s">
        <v>52</v>
      </c>
      <c r="AC1957" s="5" t="s">
        <v>11980</v>
      </c>
      <c r="AD1957" s="5" t="s">
        <v>11981</v>
      </c>
      <c r="AE1957" s="5" t="s">
        <v>218</v>
      </c>
      <c r="AF1957" s="5" t="s">
        <v>52</v>
      </c>
      <c r="AG1957" s="5" t="s">
        <v>11982</v>
      </c>
      <c r="AH1957" s="5" t="s">
        <v>11983</v>
      </c>
      <c r="AI1957" s="5" t="s">
        <v>17512</v>
      </c>
      <c r="AJ1957" s="5" t="s">
        <v>17515</v>
      </c>
      <c r="AK1957" s="5" t="s">
        <v>13022</v>
      </c>
    </row>
    <row r="1958" ht="15.75" customHeight="1">
      <c r="A1958" s="5" t="s">
        <v>17520</v>
      </c>
      <c r="B1958" s="5" t="s">
        <v>17521</v>
      </c>
      <c r="C1958" s="5" t="s">
        <v>17522</v>
      </c>
      <c r="D1958" s="6">
        <v>42914.0</v>
      </c>
      <c r="E1958" s="5">
        <v>26041.0</v>
      </c>
      <c r="F1958" s="5">
        <v>11837.0</v>
      </c>
      <c r="G1958" s="5" t="s">
        <v>7489</v>
      </c>
      <c r="H1958" s="5" t="s">
        <v>189</v>
      </c>
      <c r="I1958" s="5" t="s">
        <v>11165</v>
      </c>
      <c r="J1958" s="5" t="s">
        <v>7490</v>
      </c>
      <c r="K1958" s="5" t="s">
        <v>17523</v>
      </c>
      <c r="L1958" s="5" t="s">
        <v>17524</v>
      </c>
      <c r="M1958" s="5" t="s">
        <v>17525</v>
      </c>
      <c r="N1958" s="5">
        <v>97220.0</v>
      </c>
      <c r="O1958" s="5">
        <v>1.0</v>
      </c>
      <c r="P1958" s="5" t="s">
        <v>17526</v>
      </c>
      <c r="Q1958" s="5">
        <v>4310.0</v>
      </c>
      <c r="R1958" s="5">
        <v>12.0</v>
      </c>
      <c r="S1958" s="5" t="s">
        <v>115</v>
      </c>
      <c r="T1958" s="5">
        <v>0.0</v>
      </c>
      <c r="U1958" s="5" t="s">
        <v>52</v>
      </c>
      <c r="V1958" s="5" t="s">
        <v>17527</v>
      </c>
      <c r="W1958" s="5" t="s">
        <v>71</v>
      </c>
      <c r="X1958" s="5" t="s">
        <v>52</v>
      </c>
      <c r="Y1958" s="5" t="s">
        <v>10498</v>
      </c>
      <c r="Z1958" s="5">
        <v>10642.0</v>
      </c>
      <c r="AA1958" s="5" t="s">
        <v>730</v>
      </c>
      <c r="AB1958" s="5" t="s">
        <v>283</v>
      </c>
      <c r="AC1958" s="5" t="s">
        <v>181</v>
      </c>
      <c r="AD1958" s="5" t="s">
        <v>182</v>
      </c>
      <c r="AE1958" s="5" t="s">
        <v>183</v>
      </c>
      <c r="AF1958" s="5" t="s">
        <v>52</v>
      </c>
      <c r="AG1958" s="5" t="s">
        <v>52</v>
      </c>
      <c r="AH1958" s="5" t="s">
        <v>184</v>
      </c>
      <c r="AI1958" s="5" t="s">
        <v>17521</v>
      </c>
      <c r="AJ1958" s="5" t="s">
        <v>17528</v>
      </c>
      <c r="AK1958" s="5" t="s">
        <v>17529</v>
      </c>
    </row>
    <row r="1959" ht="15.75" customHeight="1">
      <c r="A1959" s="5" t="s">
        <v>17520</v>
      </c>
      <c r="B1959" s="5" t="s">
        <v>17530</v>
      </c>
      <c r="C1959" s="5" t="s">
        <v>17531</v>
      </c>
      <c r="D1959" s="6">
        <v>42914.0</v>
      </c>
      <c r="E1959" s="5">
        <v>26041.0</v>
      </c>
      <c r="F1959" s="5">
        <v>11837.0</v>
      </c>
      <c r="G1959" s="5" t="s">
        <v>7489</v>
      </c>
      <c r="H1959" s="5" t="s">
        <v>189</v>
      </c>
      <c r="I1959" s="5" t="s">
        <v>11165</v>
      </c>
      <c r="J1959" s="5" t="s">
        <v>7490</v>
      </c>
      <c r="K1959" s="5" t="s">
        <v>17523</v>
      </c>
      <c r="L1959" s="5" t="s">
        <v>17532</v>
      </c>
      <c r="M1959" s="5" t="s">
        <v>17533</v>
      </c>
      <c r="N1959" s="5">
        <v>78501.0</v>
      </c>
      <c r="O1959" s="5">
        <v>1.0</v>
      </c>
      <c r="P1959" s="5" t="s">
        <v>17526</v>
      </c>
      <c r="Q1959" s="5">
        <v>4310.0</v>
      </c>
      <c r="R1959" s="5">
        <v>12.0</v>
      </c>
      <c r="S1959" s="5" t="s">
        <v>115</v>
      </c>
      <c r="T1959" s="5">
        <v>0.0</v>
      </c>
      <c r="U1959" s="5" t="s">
        <v>52</v>
      </c>
      <c r="V1959" s="5" t="s">
        <v>17534</v>
      </c>
      <c r="W1959" s="5" t="s">
        <v>55</v>
      </c>
      <c r="X1959" s="5" t="s">
        <v>17527</v>
      </c>
      <c r="Y1959" s="5" t="s">
        <v>10498</v>
      </c>
      <c r="Z1959" s="5">
        <v>10642.0</v>
      </c>
      <c r="AA1959" s="5" t="s">
        <v>730</v>
      </c>
      <c r="AB1959" s="5" t="s">
        <v>52</v>
      </c>
      <c r="AC1959" s="5" t="s">
        <v>181</v>
      </c>
      <c r="AD1959" s="5" t="s">
        <v>182</v>
      </c>
      <c r="AE1959" s="5" t="s">
        <v>183</v>
      </c>
      <c r="AF1959" s="5" t="s">
        <v>52</v>
      </c>
      <c r="AG1959" s="5" t="s">
        <v>52</v>
      </c>
      <c r="AH1959" s="5" t="s">
        <v>184</v>
      </c>
      <c r="AI1959" s="5" t="s">
        <v>102</v>
      </c>
      <c r="AJ1959" s="5" t="s">
        <v>102</v>
      </c>
      <c r="AK1959" s="5" t="s">
        <v>17529</v>
      </c>
    </row>
    <row r="1960" ht="15.75" customHeight="1">
      <c r="A1960" s="5" t="s">
        <v>17535</v>
      </c>
      <c r="B1960" s="5" t="s">
        <v>17536</v>
      </c>
      <c r="C1960" s="5" t="s">
        <v>17537</v>
      </c>
      <c r="D1960" s="6">
        <v>42912.0</v>
      </c>
      <c r="E1960" s="5">
        <v>185009.0</v>
      </c>
      <c r="F1960" s="5">
        <v>84095.0</v>
      </c>
      <c r="G1960" s="5" t="s">
        <v>17538</v>
      </c>
      <c r="H1960" s="5" t="s">
        <v>45</v>
      </c>
      <c r="I1960" s="5" t="s">
        <v>15486</v>
      </c>
      <c r="J1960" s="5" t="s">
        <v>1322</v>
      </c>
      <c r="K1960" s="5" t="s">
        <v>17539</v>
      </c>
      <c r="L1960" s="5" t="s">
        <v>17540</v>
      </c>
      <c r="M1960" s="5" t="s">
        <v>17541</v>
      </c>
      <c r="N1960" s="5">
        <v>14220.0</v>
      </c>
      <c r="O1960" s="5">
        <v>3.0</v>
      </c>
      <c r="P1960" s="5" t="s">
        <v>17542</v>
      </c>
      <c r="Q1960" s="5" t="s">
        <v>16555</v>
      </c>
      <c r="R1960" s="5">
        <v>13201.0</v>
      </c>
      <c r="S1960" s="5" t="s">
        <v>115</v>
      </c>
      <c r="T1960" s="5">
        <v>1.0</v>
      </c>
      <c r="U1960" s="5" t="s">
        <v>70</v>
      </c>
      <c r="V1960" s="5" t="s">
        <v>17543</v>
      </c>
      <c r="W1960" s="5" t="s">
        <v>52</v>
      </c>
      <c r="X1960" s="5" t="s">
        <v>52</v>
      </c>
      <c r="Y1960" s="5" t="s">
        <v>17544</v>
      </c>
      <c r="Z1960" s="5" t="s">
        <v>17545</v>
      </c>
      <c r="AA1960" s="5" t="s">
        <v>1426</v>
      </c>
      <c r="AB1960" s="5" t="s">
        <v>283</v>
      </c>
      <c r="AC1960" s="5" t="s">
        <v>398</v>
      </c>
      <c r="AD1960" s="5" t="s">
        <v>399</v>
      </c>
      <c r="AE1960" s="5" t="s">
        <v>400</v>
      </c>
      <c r="AF1960" s="5" t="s">
        <v>401</v>
      </c>
      <c r="AG1960" s="5">
        <v>23502.0</v>
      </c>
      <c r="AH1960" s="5" t="s">
        <v>402</v>
      </c>
      <c r="AI1960" s="5" t="s">
        <v>17546</v>
      </c>
      <c r="AJ1960" s="5" t="s">
        <v>17547</v>
      </c>
      <c r="AK1960" s="5" t="s">
        <v>17548</v>
      </c>
    </row>
    <row r="1961" ht="15.75" customHeight="1">
      <c r="A1961" s="5" t="s">
        <v>17549</v>
      </c>
      <c r="B1961" s="5" t="s">
        <v>17550</v>
      </c>
      <c r="C1961" s="5" t="s">
        <v>17551</v>
      </c>
      <c r="D1961" s="6">
        <v>42912.0</v>
      </c>
      <c r="E1961" s="5">
        <v>43241.0</v>
      </c>
      <c r="F1961" s="5">
        <v>19655.0</v>
      </c>
      <c r="G1961" s="5" t="s">
        <v>3029</v>
      </c>
      <c r="H1961" s="5" t="s">
        <v>45</v>
      </c>
      <c r="I1961" s="5" t="s">
        <v>13894</v>
      </c>
      <c r="J1961" s="5" t="s">
        <v>1504</v>
      </c>
      <c r="K1961" s="5" t="s">
        <v>744</v>
      </c>
      <c r="L1961" s="5" t="s">
        <v>17552</v>
      </c>
      <c r="M1961" s="5" t="s">
        <v>14594</v>
      </c>
      <c r="N1961" s="5" t="s">
        <v>52</v>
      </c>
      <c r="O1961" s="5">
        <v>1.0</v>
      </c>
      <c r="P1961" s="5" t="s">
        <v>17553</v>
      </c>
      <c r="Q1961" s="5">
        <v>4500.0</v>
      </c>
      <c r="R1961" s="5">
        <v>4403.0</v>
      </c>
      <c r="S1961" s="5" t="s">
        <v>115</v>
      </c>
      <c r="T1961" s="5">
        <v>0.0</v>
      </c>
      <c r="U1961" s="5" t="s">
        <v>70</v>
      </c>
      <c r="V1961" s="5" t="s">
        <v>17554</v>
      </c>
      <c r="W1961" s="5" t="s">
        <v>52</v>
      </c>
      <c r="X1961" s="5" t="s">
        <v>52</v>
      </c>
      <c r="Y1961" s="5" t="s">
        <v>17555</v>
      </c>
      <c r="Z1961" s="5" t="s">
        <v>17556</v>
      </c>
      <c r="AA1961" s="5" t="s">
        <v>119</v>
      </c>
      <c r="AB1961" s="5" t="s">
        <v>52</v>
      </c>
      <c r="AC1961" s="5" t="s">
        <v>398</v>
      </c>
      <c r="AD1961" s="5" t="s">
        <v>399</v>
      </c>
      <c r="AE1961" s="5" t="s">
        <v>400</v>
      </c>
      <c r="AF1961" s="5" t="s">
        <v>401</v>
      </c>
      <c r="AG1961" s="5">
        <v>23502.0</v>
      </c>
      <c r="AH1961" s="5" t="s">
        <v>402</v>
      </c>
      <c r="AI1961" s="5" t="s">
        <v>17550</v>
      </c>
      <c r="AJ1961" s="5" t="s">
        <v>17552</v>
      </c>
      <c r="AK1961" s="5" t="s">
        <v>1511</v>
      </c>
    </row>
    <row r="1962" ht="15.75" customHeight="1">
      <c r="A1962" s="5" t="s">
        <v>17557</v>
      </c>
      <c r="B1962" s="5" t="s">
        <v>17558</v>
      </c>
      <c r="C1962" s="5" t="s">
        <v>17559</v>
      </c>
      <c r="D1962" s="6">
        <v>42905.0</v>
      </c>
      <c r="E1962" s="5">
        <v>38608.0</v>
      </c>
      <c r="F1962" s="5">
        <v>17549.0</v>
      </c>
      <c r="G1962" s="5" t="s">
        <v>1321</v>
      </c>
      <c r="H1962" s="5" t="s">
        <v>84</v>
      </c>
      <c r="I1962" s="5" t="s">
        <v>17560</v>
      </c>
      <c r="J1962" s="5" t="s">
        <v>1322</v>
      </c>
      <c r="K1962" s="5" t="s">
        <v>17561</v>
      </c>
      <c r="L1962" s="5" t="s">
        <v>17562</v>
      </c>
      <c r="M1962" s="5" t="s">
        <v>17563</v>
      </c>
      <c r="N1962" s="5" t="s">
        <v>52</v>
      </c>
      <c r="O1962" s="5">
        <v>1.0</v>
      </c>
      <c r="P1962" s="5" t="s">
        <v>17564</v>
      </c>
      <c r="Q1962" s="5">
        <v>2200.0</v>
      </c>
      <c r="R1962" s="5">
        <v>4403.0</v>
      </c>
      <c r="S1962" s="5" t="s">
        <v>115</v>
      </c>
      <c r="T1962" s="5">
        <v>0.0</v>
      </c>
      <c r="U1962" s="5" t="s">
        <v>70</v>
      </c>
      <c r="V1962" s="5" t="s">
        <v>17565</v>
      </c>
      <c r="W1962" s="5" t="s">
        <v>52</v>
      </c>
      <c r="X1962" s="5" t="s">
        <v>52</v>
      </c>
      <c r="Y1962" s="5" t="s">
        <v>17566</v>
      </c>
      <c r="Z1962" s="5" t="s">
        <v>17567</v>
      </c>
      <c r="AA1962" s="5" t="s">
        <v>235</v>
      </c>
      <c r="AB1962" s="5" t="s">
        <v>52</v>
      </c>
      <c r="AC1962" s="5" t="s">
        <v>398</v>
      </c>
      <c r="AD1962" s="5" t="s">
        <v>399</v>
      </c>
      <c r="AE1962" s="5" t="s">
        <v>400</v>
      </c>
      <c r="AF1962" s="5" t="s">
        <v>401</v>
      </c>
      <c r="AG1962" s="5">
        <v>23502.0</v>
      </c>
      <c r="AH1962" s="5" t="s">
        <v>402</v>
      </c>
      <c r="AI1962" s="5" t="s">
        <v>17558</v>
      </c>
      <c r="AJ1962" s="5" t="s">
        <v>17568</v>
      </c>
      <c r="AK1962" s="5" t="s">
        <v>6954</v>
      </c>
    </row>
    <row r="1963" ht="15.75" customHeight="1">
      <c r="A1963" s="5" t="s">
        <v>17569</v>
      </c>
      <c r="B1963" s="5" t="s">
        <v>17570</v>
      </c>
      <c r="C1963" s="5" t="s">
        <v>17571</v>
      </c>
      <c r="D1963" s="6">
        <v>42903.0</v>
      </c>
      <c r="E1963" s="5">
        <v>46948.0</v>
      </c>
      <c r="F1963" s="5">
        <v>21340.0</v>
      </c>
      <c r="G1963" s="5" t="s">
        <v>188</v>
      </c>
      <c r="H1963" s="5" t="s">
        <v>205</v>
      </c>
      <c r="I1963" s="5" t="s">
        <v>17572</v>
      </c>
      <c r="J1963" s="5" t="s">
        <v>191</v>
      </c>
      <c r="K1963" s="5" t="s">
        <v>17573</v>
      </c>
      <c r="L1963" s="5" t="s">
        <v>17574</v>
      </c>
      <c r="M1963" s="5" t="s">
        <v>17575</v>
      </c>
      <c r="N1963" s="5">
        <v>922.0</v>
      </c>
      <c r="O1963" s="5">
        <v>1.0</v>
      </c>
      <c r="P1963" s="5" t="s">
        <v>17576</v>
      </c>
      <c r="Q1963" s="5">
        <v>4510.0</v>
      </c>
      <c r="R1963" s="5">
        <v>19.0</v>
      </c>
      <c r="S1963" s="5" t="s">
        <v>53</v>
      </c>
      <c r="T1963" s="5">
        <v>32.0</v>
      </c>
      <c r="U1963" s="5" t="s">
        <v>93</v>
      </c>
      <c r="V1963" s="5" t="s">
        <v>17577</v>
      </c>
      <c r="W1963" s="5" t="s">
        <v>52</v>
      </c>
      <c r="X1963" s="5" t="s">
        <v>52</v>
      </c>
      <c r="Y1963" s="5" t="s">
        <v>17578</v>
      </c>
      <c r="Z1963" s="5" t="s">
        <v>17579</v>
      </c>
      <c r="AA1963" s="5" t="s">
        <v>235</v>
      </c>
      <c r="AB1963" s="5" t="s">
        <v>52</v>
      </c>
      <c r="AC1963" s="5" t="s">
        <v>11980</v>
      </c>
      <c r="AD1963" s="5" t="s">
        <v>11981</v>
      </c>
      <c r="AE1963" s="5" t="s">
        <v>218</v>
      </c>
      <c r="AF1963" s="5" t="s">
        <v>52</v>
      </c>
      <c r="AG1963" s="5" t="s">
        <v>11982</v>
      </c>
      <c r="AH1963" s="5" t="s">
        <v>11983</v>
      </c>
      <c r="AI1963" s="5" t="s">
        <v>17570</v>
      </c>
      <c r="AJ1963" s="5" t="s">
        <v>17574</v>
      </c>
      <c r="AK1963" s="5" t="s">
        <v>1111</v>
      </c>
    </row>
    <row r="1964" ht="15.75" customHeight="1">
      <c r="A1964" s="5" t="s">
        <v>17580</v>
      </c>
      <c r="B1964" s="5" t="s">
        <v>13270</v>
      </c>
      <c r="C1964" s="5" t="s">
        <v>16430</v>
      </c>
      <c r="D1964" s="6">
        <v>42902.0</v>
      </c>
      <c r="E1964" s="5">
        <v>51744.0</v>
      </c>
      <c r="F1964" s="5">
        <v>23520.0</v>
      </c>
      <c r="G1964" s="5" t="s">
        <v>226</v>
      </c>
      <c r="H1964" s="5" t="s">
        <v>205</v>
      </c>
      <c r="I1964" s="5" t="s">
        <v>16970</v>
      </c>
      <c r="J1964" s="5" t="s">
        <v>228</v>
      </c>
      <c r="K1964" s="5" t="s">
        <v>1536</v>
      </c>
      <c r="L1964" s="5" t="s">
        <v>16237</v>
      </c>
      <c r="M1964" s="5" t="s">
        <v>16431</v>
      </c>
      <c r="N1964" s="5">
        <v>960.0</v>
      </c>
      <c r="O1964" s="5">
        <v>1.0</v>
      </c>
      <c r="P1964" s="5" t="s">
        <v>17581</v>
      </c>
      <c r="Q1964" s="5">
        <v>4510.0</v>
      </c>
      <c r="R1964" s="5">
        <v>784.0</v>
      </c>
      <c r="S1964" s="5" t="s">
        <v>53</v>
      </c>
      <c r="T1964" s="5">
        <v>0.0</v>
      </c>
      <c r="U1964" s="5" t="s">
        <v>70</v>
      </c>
      <c r="V1964" s="5" t="s">
        <v>17582</v>
      </c>
      <c r="W1964" s="5" t="s">
        <v>52</v>
      </c>
      <c r="X1964" s="5" t="s">
        <v>52</v>
      </c>
      <c r="Y1964" s="5" t="s">
        <v>17583</v>
      </c>
      <c r="Z1964" s="5" t="s">
        <v>17584</v>
      </c>
      <c r="AA1964" s="5" t="s">
        <v>59</v>
      </c>
      <c r="AB1964" s="5" t="s">
        <v>52</v>
      </c>
      <c r="AC1964" s="5" t="s">
        <v>3974</v>
      </c>
      <c r="AD1964" s="5" t="s">
        <v>3975</v>
      </c>
      <c r="AE1964" s="5" t="s">
        <v>183</v>
      </c>
      <c r="AF1964" s="5" t="s">
        <v>52</v>
      </c>
      <c r="AG1964" s="5" t="s">
        <v>3976</v>
      </c>
      <c r="AH1964" s="5" t="s">
        <v>3977</v>
      </c>
      <c r="AI1964" s="5" t="s">
        <v>13270</v>
      </c>
      <c r="AJ1964" s="5" t="s">
        <v>16591</v>
      </c>
      <c r="AK1964" s="5" t="s">
        <v>11190</v>
      </c>
    </row>
    <row r="1965" ht="15.75" customHeight="1">
      <c r="A1965" s="5" t="s">
        <v>17585</v>
      </c>
      <c r="B1965" s="5" t="s">
        <v>17586</v>
      </c>
      <c r="C1965" s="5" t="s">
        <v>17587</v>
      </c>
      <c r="D1965" s="6">
        <v>42901.0</v>
      </c>
      <c r="E1965" s="5">
        <v>52075.0</v>
      </c>
      <c r="F1965" s="5">
        <v>23670.0</v>
      </c>
      <c r="G1965" s="5" t="s">
        <v>4642</v>
      </c>
      <c r="H1965" s="5" t="s">
        <v>9445</v>
      </c>
      <c r="I1965" s="5" t="s">
        <v>17588</v>
      </c>
      <c r="J1965" s="5" t="s">
        <v>256</v>
      </c>
      <c r="K1965" s="5" t="s">
        <v>391</v>
      </c>
      <c r="L1965" s="5" t="s">
        <v>17589</v>
      </c>
      <c r="M1965" s="5" t="s">
        <v>17590</v>
      </c>
      <c r="N1965" s="5" t="s">
        <v>17591</v>
      </c>
      <c r="O1965" s="5">
        <v>1.0</v>
      </c>
      <c r="P1965" s="5" t="s">
        <v>17592</v>
      </c>
      <c r="Q1965" s="5" t="s">
        <v>244</v>
      </c>
      <c r="R1965" s="5">
        <v>15.0</v>
      </c>
      <c r="S1965" s="5" t="s">
        <v>1386</v>
      </c>
      <c r="T1965" s="5">
        <v>35.0</v>
      </c>
      <c r="U1965" s="5" t="s">
        <v>70</v>
      </c>
      <c r="V1965" s="5" t="s">
        <v>17593</v>
      </c>
      <c r="W1965" s="5" t="s">
        <v>52</v>
      </c>
      <c r="X1965" s="5" t="s">
        <v>52</v>
      </c>
      <c r="Y1965" s="5" t="s">
        <v>17594</v>
      </c>
      <c r="Z1965" s="5" t="s">
        <v>17595</v>
      </c>
      <c r="AA1965" s="5" t="s">
        <v>180</v>
      </c>
      <c r="AB1965" s="5" t="s">
        <v>52</v>
      </c>
      <c r="AC1965" s="5" t="s">
        <v>72</v>
      </c>
      <c r="AD1965" s="5" t="s">
        <v>73</v>
      </c>
      <c r="AE1965" s="5" t="s">
        <v>74</v>
      </c>
      <c r="AF1965" s="5" t="s">
        <v>75</v>
      </c>
      <c r="AG1965" s="5" t="s">
        <v>76</v>
      </c>
      <c r="AH1965" s="5" t="s">
        <v>77</v>
      </c>
      <c r="AI1965" s="5" t="s">
        <v>17586</v>
      </c>
      <c r="AJ1965" s="5" t="s">
        <v>17596</v>
      </c>
      <c r="AK1965" s="5" t="s">
        <v>17597</v>
      </c>
    </row>
    <row r="1966" ht="15.75" customHeight="1">
      <c r="A1966" s="5" t="s">
        <v>17598</v>
      </c>
      <c r="B1966" s="5" t="s">
        <v>17599</v>
      </c>
      <c r="C1966" s="5" t="s">
        <v>17600</v>
      </c>
      <c r="D1966" s="6">
        <v>42899.0</v>
      </c>
      <c r="E1966" s="5">
        <v>50732.0</v>
      </c>
      <c r="F1966" s="5">
        <v>23060.0</v>
      </c>
      <c r="G1966" s="5" t="s">
        <v>3378</v>
      </c>
      <c r="H1966" s="5" t="s">
        <v>272</v>
      </c>
      <c r="I1966" s="5" t="s">
        <v>17601</v>
      </c>
      <c r="J1966" s="5" t="s">
        <v>3378</v>
      </c>
      <c r="K1966" s="5" t="s">
        <v>17602</v>
      </c>
      <c r="L1966" s="5" t="s">
        <v>17603</v>
      </c>
      <c r="M1966" s="5" t="s">
        <v>17604</v>
      </c>
      <c r="N1966" s="5">
        <v>91748.0</v>
      </c>
      <c r="O1966" s="5">
        <v>1.0</v>
      </c>
      <c r="P1966" s="5" t="s">
        <v>17605</v>
      </c>
      <c r="Q1966" s="5">
        <v>4510.0</v>
      </c>
      <c r="R1966" s="5">
        <v>3031.0</v>
      </c>
      <c r="S1966" s="5" t="s">
        <v>69</v>
      </c>
      <c r="T1966" s="5">
        <v>0.0</v>
      </c>
      <c r="U1966" s="5" t="s">
        <v>52</v>
      </c>
      <c r="V1966" s="5" t="s">
        <v>17606</v>
      </c>
      <c r="W1966" s="5" t="s">
        <v>55</v>
      </c>
      <c r="X1966" s="5" t="s">
        <v>17607</v>
      </c>
      <c r="Y1966" s="5" t="s">
        <v>17594</v>
      </c>
      <c r="Z1966" s="5" t="s">
        <v>17608</v>
      </c>
      <c r="AA1966" s="5" t="s">
        <v>1426</v>
      </c>
      <c r="AB1966" s="5" t="s">
        <v>52</v>
      </c>
      <c r="AC1966" s="5" t="s">
        <v>17609</v>
      </c>
      <c r="AD1966" s="5" t="s">
        <v>17610</v>
      </c>
      <c r="AE1966" s="5" t="s">
        <v>6829</v>
      </c>
      <c r="AF1966" s="5" t="s">
        <v>52</v>
      </c>
      <c r="AG1966" s="5" t="s">
        <v>52</v>
      </c>
      <c r="AH1966" s="5" t="s">
        <v>17611</v>
      </c>
      <c r="AI1966" s="5" t="s">
        <v>102</v>
      </c>
      <c r="AJ1966" s="5" t="s">
        <v>102</v>
      </c>
      <c r="AK1966" s="5" t="s">
        <v>162</v>
      </c>
    </row>
    <row r="1967" ht="15.75" customHeight="1">
      <c r="A1967" s="5" t="s">
        <v>17612</v>
      </c>
      <c r="B1967" s="5" t="s">
        <v>17613</v>
      </c>
      <c r="C1967" s="5" t="s">
        <v>17614</v>
      </c>
      <c r="D1967" s="6">
        <v>42899.0</v>
      </c>
      <c r="E1967" s="5">
        <v>25293.0</v>
      </c>
      <c r="F1967" s="5">
        <v>11497.0</v>
      </c>
      <c r="G1967" s="5" t="s">
        <v>634</v>
      </c>
      <c r="H1967" s="5" t="s">
        <v>171</v>
      </c>
      <c r="I1967" s="5" t="s">
        <v>17615</v>
      </c>
      <c r="J1967" s="5" t="s">
        <v>274</v>
      </c>
      <c r="K1967" s="5" t="s">
        <v>17616</v>
      </c>
      <c r="L1967" s="5" t="s">
        <v>17617</v>
      </c>
      <c r="M1967" s="5" t="s">
        <v>17618</v>
      </c>
      <c r="N1967" s="5">
        <v>87113.0</v>
      </c>
      <c r="O1967" s="5">
        <v>2.0</v>
      </c>
      <c r="P1967" s="5" t="s">
        <v>17619</v>
      </c>
      <c r="Q1967" s="5" t="s">
        <v>156</v>
      </c>
      <c r="R1967" s="5">
        <v>1664.0</v>
      </c>
      <c r="S1967" s="5" t="s">
        <v>69</v>
      </c>
      <c r="T1967" s="5">
        <v>126.0</v>
      </c>
      <c r="U1967" s="5" t="s">
        <v>93</v>
      </c>
      <c r="V1967" s="5" t="s">
        <v>17620</v>
      </c>
      <c r="W1967" s="5" t="s">
        <v>55</v>
      </c>
      <c r="X1967" s="5" t="s">
        <v>17621</v>
      </c>
      <c r="Y1967" s="5" t="s">
        <v>3519</v>
      </c>
      <c r="Z1967" s="5" t="s">
        <v>17622</v>
      </c>
      <c r="AA1967" s="5" t="s">
        <v>162</v>
      </c>
      <c r="AB1967" s="5" t="s">
        <v>52</v>
      </c>
      <c r="AC1967" s="5" t="s">
        <v>17623</v>
      </c>
      <c r="AD1967" s="5" t="s">
        <v>11557</v>
      </c>
      <c r="AE1967" s="5" t="s">
        <v>52</v>
      </c>
      <c r="AF1967" s="5" t="s">
        <v>52</v>
      </c>
      <c r="AG1967" s="5" t="s">
        <v>52</v>
      </c>
      <c r="AH1967" s="5" t="s">
        <v>52</v>
      </c>
      <c r="AI1967" s="5" t="s">
        <v>17624</v>
      </c>
      <c r="AJ1967" s="5" t="s">
        <v>17625</v>
      </c>
      <c r="AK1967" s="5" t="s">
        <v>1874</v>
      </c>
    </row>
    <row r="1968" ht="15.75" customHeight="1">
      <c r="A1968" s="5" t="s">
        <v>17626</v>
      </c>
      <c r="B1968" s="5" t="s">
        <v>17627</v>
      </c>
      <c r="C1968" s="5" t="s">
        <v>8526</v>
      </c>
      <c r="D1968" s="6">
        <v>42899.0</v>
      </c>
      <c r="E1968" s="5">
        <v>50732.0</v>
      </c>
      <c r="F1968" s="5">
        <v>23060.0</v>
      </c>
      <c r="G1968" s="5" t="s">
        <v>3378</v>
      </c>
      <c r="H1968" s="5" t="s">
        <v>272</v>
      </c>
      <c r="I1968" s="5" t="s">
        <v>17601</v>
      </c>
      <c r="J1968" s="5" t="s">
        <v>3378</v>
      </c>
      <c r="K1968" s="5" t="s">
        <v>17628</v>
      </c>
      <c r="L1968" s="5" t="s">
        <v>17629</v>
      </c>
      <c r="M1968" s="5" t="s">
        <v>17630</v>
      </c>
      <c r="N1968" s="5">
        <v>91748.0</v>
      </c>
      <c r="O1968" s="5">
        <v>1.0</v>
      </c>
      <c r="P1968" s="5" t="s">
        <v>17605</v>
      </c>
      <c r="Q1968" s="5">
        <v>4510.0</v>
      </c>
      <c r="R1968" s="5">
        <v>3031.0</v>
      </c>
      <c r="S1968" s="5" t="s">
        <v>69</v>
      </c>
      <c r="T1968" s="5">
        <v>66.0</v>
      </c>
      <c r="U1968" s="5" t="s">
        <v>93</v>
      </c>
      <c r="V1968" s="5" t="s">
        <v>17607</v>
      </c>
      <c r="W1968" s="5" t="s">
        <v>71</v>
      </c>
      <c r="X1968" s="5" t="s">
        <v>52</v>
      </c>
      <c r="Y1968" s="5" t="s">
        <v>17594</v>
      </c>
      <c r="Z1968" s="5" t="s">
        <v>17608</v>
      </c>
      <c r="AA1968" s="5" t="s">
        <v>1426</v>
      </c>
      <c r="AB1968" s="5" t="s">
        <v>52</v>
      </c>
      <c r="AC1968" s="5" t="s">
        <v>11980</v>
      </c>
      <c r="AD1968" s="5" t="s">
        <v>11981</v>
      </c>
      <c r="AE1968" s="5" t="s">
        <v>218</v>
      </c>
      <c r="AF1968" s="5" t="s">
        <v>52</v>
      </c>
      <c r="AG1968" s="5" t="s">
        <v>11982</v>
      </c>
      <c r="AH1968" s="5" t="s">
        <v>11983</v>
      </c>
      <c r="AI1968" s="5" t="s">
        <v>17627</v>
      </c>
      <c r="AJ1968" s="5" t="s">
        <v>17629</v>
      </c>
      <c r="AK1968" s="5" t="s">
        <v>17631</v>
      </c>
    </row>
    <row r="1969" ht="15.75" customHeight="1">
      <c r="A1969" s="5" t="s">
        <v>17632</v>
      </c>
      <c r="B1969" s="5" t="s">
        <v>16737</v>
      </c>
      <c r="C1969" s="5" t="s">
        <v>16738</v>
      </c>
      <c r="D1969" s="6">
        <v>42899.0</v>
      </c>
      <c r="E1969" s="5">
        <v>19246.0</v>
      </c>
      <c r="F1969" s="5">
        <v>8748.0</v>
      </c>
      <c r="G1969" s="5" t="s">
        <v>3378</v>
      </c>
      <c r="H1969" s="5" t="s">
        <v>272</v>
      </c>
      <c r="I1969" s="5" t="s">
        <v>4586</v>
      </c>
      <c r="J1969" s="5" t="s">
        <v>3378</v>
      </c>
      <c r="K1969" s="5" t="s">
        <v>17633</v>
      </c>
      <c r="L1969" s="5" t="s">
        <v>16741</v>
      </c>
      <c r="M1969" s="5" t="s">
        <v>16742</v>
      </c>
      <c r="N1969" s="5">
        <v>45242.0</v>
      </c>
      <c r="O1969" s="5">
        <v>1.0</v>
      </c>
      <c r="P1969" s="5" t="s">
        <v>17634</v>
      </c>
      <c r="Q1969" s="5" t="s">
        <v>279</v>
      </c>
      <c r="R1969" s="5">
        <v>666.0</v>
      </c>
      <c r="S1969" s="5" t="s">
        <v>69</v>
      </c>
      <c r="T1969" s="5">
        <v>0.0</v>
      </c>
      <c r="U1969" s="5" t="s">
        <v>93</v>
      </c>
      <c r="V1969" s="5" t="s">
        <v>17635</v>
      </c>
      <c r="W1969" s="5" t="s">
        <v>55</v>
      </c>
      <c r="X1969" s="5" t="s">
        <v>17636</v>
      </c>
      <c r="Y1969" s="5" t="s">
        <v>17637</v>
      </c>
      <c r="Z1969" s="5" t="s">
        <v>17638</v>
      </c>
      <c r="AA1969" s="5" t="s">
        <v>180</v>
      </c>
      <c r="AB1969" s="5" t="s">
        <v>52</v>
      </c>
      <c r="AC1969" s="5" t="s">
        <v>3141</v>
      </c>
      <c r="AD1969" s="5" t="s">
        <v>3142</v>
      </c>
      <c r="AE1969" s="5" t="s">
        <v>162</v>
      </c>
      <c r="AF1969" s="5" t="s">
        <v>52</v>
      </c>
      <c r="AG1969" s="5" t="s">
        <v>52</v>
      </c>
      <c r="AH1969" s="5" t="s">
        <v>3143</v>
      </c>
      <c r="AI1969" s="5" t="s">
        <v>102</v>
      </c>
      <c r="AJ1969" s="5" t="s">
        <v>102</v>
      </c>
      <c r="AK1969" s="5" t="s">
        <v>162</v>
      </c>
    </row>
    <row r="1970" ht="15.75" customHeight="1">
      <c r="A1970" s="5" t="s">
        <v>17639</v>
      </c>
      <c r="B1970" s="5" t="s">
        <v>17640</v>
      </c>
      <c r="C1970" s="5" t="s">
        <v>17641</v>
      </c>
      <c r="D1970" s="6">
        <v>42897.0</v>
      </c>
      <c r="E1970" s="5">
        <v>2055.0</v>
      </c>
      <c r="F1970" s="5">
        <v>934.0</v>
      </c>
      <c r="G1970" s="5" t="s">
        <v>15092</v>
      </c>
      <c r="H1970" s="5" t="s">
        <v>17642</v>
      </c>
      <c r="I1970" s="5" t="s">
        <v>17643</v>
      </c>
      <c r="J1970" s="5" t="s">
        <v>7490</v>
      </c>
      <c r="K1970" s="5" t="s">
        <v>17644</v>
      </c>
      <c r="L1970" s="5" t="s">
        <v>17645</v>
      </c>
      <c r="M1970" s="5" t="s">
        <v>17646</v>
      </c>
      <c r="N1970" s="5">
        <v>91730.0</v>
      </c>
      <c r="O1970" s="5">
        <v>1.0</v>
      </c>
      <c r="P1970" s="5" t="s">
        <v>17647</v>
      </c>
      <c r="Q1970" s="5" t="s">
        <v>52</v>
      </c>
      <c r="R1970" s="5">
        <v>1.0</v>
      </c>
      <c r="S1970" s="5" t="s">
        <v>53</v>
      </c>
      <c r="T1970" s="5">
        <v>0.0</v>
      </c>
      <c r="U1970" s="5" t="s">
        <v>93</v>
      </c>
      <c r="V1970" s="5" t="s">
        <v>17648</v>
      </c>
      <c r="W1970" s="5" t="s">
        <v>55</v>
      </c>
      <c r="X1970" s="5" t="s">
        <v>17649</v>
      </c>
      <c r="Y1970" s="5">
        <v>7226.0</v>
      </c>
      <c r="Z1970" s="5" t="s">
        <v>17650</v>
      </c>
      <c r="AA1970" s="5" t="s">
        <v>235</v>
      </c>
      <c r="AB1970" s="5" t="s">
        <v>52</v>
      </c>
      <c r="AC1970" s="5" t="s">
        <v>3141</v>
      </c>
      <c r="AD1970" s="5" t="s">
        <v>3142</v>
      </c>
      <c r="AE1970" s="5" t="s">
        <v>162</v>
      </c>
      <c r="AF1970" s="5" t="s">
        <v>52</v>
      </c>
      <c r="AG1970" s="5" t="s">
        <v>52</v>
      </c>
      <c r="AH1970" s="5" t="s">
        <v>3143</v>
      </c>
      <c r="AI1970" s="5" t="s">
        <v>102</v>
      </c>
      <c r="AJ1970" s="5" t="s">
        <v>102</v>
      </c>
      <c r="AK1970" s="5" t="s">
        <v>17651</v>
      </c>
    </row>
    <row r="1971" ht="15.75" customHeight="1">
      <c r="A1971" s="5" t="s">
        <v>17652</v>
      </c>
      <c r="B1971" s="5" t="s">
        <v>17653</v>
      </c>
      <c r="C1971" s="5" t="s">
        <v>102</v>
      </c>
      <c r="D1971" s="6">
        <v>42893.0</v>
      </c>
      <c r="E1971" s="5">
        <v>81655.0</v>
      </c>
      <c r="F1971" s="5">
        <v>37116.0</v>
      </c>
      <c r="G1971" s="5" t="s">
        <v>963</v>
      </c>
      <c r="H1971" s="5" t="s">
        <v>272</v>
      </c>
      <c r="I1971" s="5" t="s">
        <v>17654</v>
      </c>
      <c r="J1971" s="5" t="s">
        <v>965</v>
      </c>
      <c r="K1971" s="5" t="s">
        <v>17655</v>
      </c>
      <c r="L1971" s="5" t="s">
        <v>17656</v>
      </c>
      <c r="M1971" s="5" t="s">
        <v>102</v>
      </c>
      <c r="N1971" s="5">
        <v>77058.0</v>
      </c>
      <c r="O1971" s="5">
        <v>2.0</v>
      </c>
      <c r="P1971" s="5" t="s">
        <v>17657</v>
      </c>
      <c r="Q1971" s="5" t="s">
        <v>17658</v>
      </c>
      <c r="R1971" s="5">
        <v>1800.0</v>
      </c>
      <c r="S1971" s="5" t="s">
        <v>196</v>
      </c>
      <c r="T1971" s="5">
        <v>54.0</v>
      </c>
      <c r="U1971" s="5" t="s">
        <v>93</v>
      </c>
      <c r="V1971" s="5" t="s">
        <v>17659</v>
      </c>
      <c r="W1971" s="5" t="s">
        <v>52</v>
      </c>
      <c r="X1971" s="5" t="s">
        <v>52</v>
      </c>
      <c r="Y1971" s="5" t="s">
        <v>8435</v>
      </c>
      <c r="Z1971" s="5" t="s">
        <v>17660</v>
      </c>
      <c r="AA1971" s="5" t="s">
        <v>59</v>
      </c>
      <c r="AB1971" s="5" t="s">
        <v>283</v>
      </c>
      <c r="AC1971" s="5" t="s">
        <v>15837</v>
      </c>
      <c r="AD1971" s="5" t="s">
        <v>15838</v>
      </c>
      <c r="AE1971" s="5" t="s">
        <v>2166</v>
      </c>
      <c r="AF1971" s="5" t="s">
        <v>52</v>
      </c>
      <c r="AG1971" s="5" t="s">
        <v>52</v>
      </c>
      <c r="AH1971" s="5" t="s">
        <v>15839</v>
      </c>
      <c r="AI1971" s="5" t="s">
        <v>102</v>
      </c>
      <c r="AJ1971" s="5" t="s">
        <v>102</v>
      </c>
      <c r="AK1971" s="5" t="s">
        <v>17661</v>
      </c>
    </row>
    <row r="1972" ht="15.75" customHeight="1">
      <c r="A1972" s="5" t="s">
        <v>17662</v>
      </c>
      <c r="B1972" s="5" t="s">
        <v>17663</v>
      </c>
      <c r="C1972" s="5" t="s">
        <v>17664</v>
      </c>
      <c r="D1972" s="6">
        <v>42892.0</v>
      </c>
      <c r="E1972" s="5">
        <v>10485.0</v>
      </c>
      <c r="F1972" s="5">
        <v>4766.0</v>
      </c>
      <c r="G1972" s="5" t="s">
        <v>83</v>
      </c>
      <c r="H1972" s="5" t="s">
        <v>45</v>
      </c>
      <c r="I1972" s="5" t="s">
        <v>17665</v>
      </c>
      <c r="J1972" s="5" t="s">
        <v>86</v>
      </c>
      <c r="K1972" s="5" t="s">
        <v>17666</v>
      </c>
      <c r="L1972" s="5" t="s">
        <v>17667</v>
      </c>
      <c r="M1972" s="5" t="s">
        <v>17668</v>
      </c>
      <c r="N1972" s="5">
        <v>45015.0</v>
      </c>
      <c r="O1972" s="5">
        <v>1.0</v>
      </c>
      <c r="P1972" s="5" t="s">
        <v>17669</v>
      </c>
      <c r="Q1972" s="5" t="s">
        <v>91</v>
      </c>
      <c r="R1972" s="5">
        <v>10.0</v>
      </c>
      <c r="S1972" s="5" t="s">
        <v>53</v>
      </c>
      <c r="T1972" s="5">
        <v>0.0</v>
      </c>
      <c r="U1972" s="5" t="s">
        <v>93</v>
      </c>
      <c r="V1972" s="5" t="s">
        <v>17670</v>
      </c>
      <c r="W1972" s="5" t="s">
        <v>55</v>
      </c>
      <c r="X1972" s="5" t="s">
        <v>17671</v>
      </c>
      <c r="Y1972" s="5" t="s">
        <v>17672</v>
      </c>
      <c r="Z1972" s="5" t="s">
        <v>52</v>
      </c>
      <c r="AA1972" s="5" t="s">
        <v>180</v>
      </c>
      <c r="AB1972" s="5" t="s">
        <v>52</v>
      </c>
      <c r="AC1972" s="5" t="s">
        <v>3141</v>
      </c>
      <c r="AD1972" s="5" t="s">
        <v>3142</v>
      </c>
      <c r="AE1972" s="5" t="s">
        <v>162</v>
      </c>
      <c r="AF1972" s="5" t="s">
        <v>52</v>
      </c>
      <c r="AG1972" s="5" t="s">
        <v>52</v>
      </c>
      <c r="AH1972" s="5" t="s">
        <v>3143</v>
      </c>
      <c r="AI1972" s="5" t="s">
        <v>17663</v>
      </c>
      <c r="AJ1972" s="5" t="s">
        <v>17667</v>
      </c>
      <c r="AK1972" s="5" t="s">
        <v>17673</v>
      </c>
    </row>
    <row r="1973" ht="15.75" customHeight="1">
      <c r="A1973" s="5" t="s">
        <v>17674</v>
      </c>
      <c r="B1973" s="5" t="s">
        <v>17675</v>
      </c>
      <c r="C1973" s="5" t="s">
        <v>2953</v>
      </c>
      <c r="D1973" s="6">
        <v>42891.0</v>
      </c>
      <c r="E1973" s="5">
        <v>35974.0</v>
      </c>
      <c r="F1973" s="5">
        <v>16352.0</v>
      </c>
      <c r="G1973" s="5" t="s">
        <v>556</v>
      </c>
      <c r="H1973" s="5" t="s">
        <v>45</v>
      </c>
      <c r="I1973" s="5" t="s">
        <v>12165</v>
      </c>
      <c r="J1973" s="5" t="s">
        <v>558</v>
      </c>
      <c r="K1973" s="5" t="s">
        <v>391</v>
      </c>
      <c r="L1973" s="5" t="s">
        <v>17676</v>
      </c>
      <c r="M1973" s="5" t="s">
        <v>2956</v>
      </c>
      <c r="N1973" s="5">
        <v>11422.0</v>
      </c>
      <c r="O1973" s="5">
        <v>1.0</v>
      </c>
      <c r="P1973" s="5" t="s">
        <v>17677</v>
      </c>
      <c r="Q1973" s="5">
        <v>4500.0</v>
      </c>
      <c r="R1973" s="5">
        <v>4403.0</v>
      </c>
      <c r="S1973" s="5" t="s">
        <v>115</v>
      </c>
      <c r="T1973" s="5">
        <v>0.0</v>
      </c>
      <c r="U1973" s="5" t="s">
        <v>70</v>
      </c>
      <c r="V1973" s="5" t="s">
        <v>17678</v>
      </c>
      <c r="W1973" s="5" t="s">
        <v>71</v>
      </c>
      <c r="X1973" s="5" t="s">
        <v>52</v>
      </c>
      <c r="Y1973" s="5" t="s">
        <v>17679</v>
      </c>
      <c r="Z1973" s="5" t="s">
        <v>17680</v>
      </c>
      <c r="AA1973" s="5" t="s">
        <v>59</v>
      </c>
      <c r="AB1973" s="5" t="s">
        <v>52</v>
      </c>
      <c r="AC1973" s="5" t="s">
        <v>398</v>
      </c>
      <c r="AD1973" s="5" t="s">
        <v>399</v>
      </c>
      <c r="AE1973" s="5" t="s">
        <v>400</v>
      </c>
      <c r="AF1973" s="5" t="s">
        <v>401</v>
      </c>
      <c r="AG1973" s="5">
        <v>23502.0</v>
      </c>
      <c r="AH1973" s="5" t="s">
        <v>402</v>
      </c>
      <c r="AI1973" s="5" t="s">
        <v>2164</v>
      </c>
      <c r="AJ1973" s="5" t="s">
        <v>2165</v>
      </c>
      <c r="AK1973" s="5" t="s">
        <v>16536</v>
      </c>
    </row>
    <row r="1974" ht="15.75" customHeight="1">
      <c r="A1974" s="5" t="s">
        <v>17681</v>
      </c>
      <c r="B1974" s="5" t="s">
        <v>17682</v>
      </c>
      <c r="C1974" s="5" t="s">
        <v>102</v>
      </c>
      <c r="D1974" s="6">
        <v>42887.0</v>
      </c>
      <c r="E1974" s="5">
        <v>55552.0</v>
      </c>
      <c r="F1974" s="5">
        <v>25251.0</v>
      </c>
      <c r="G1974" s="5" t="s">
        <v>2389</v>
      </c>
      <c r="H1974" s="5" t="s">
        <v>366</v>
      </c>
      <c r="I1974" s="5" t="s">
        <v>17683</v>
      </c>
      <c r="J1974" s="5" t="s">
        <v>2391</v>
      </c>
      <c r="K1974" s="5" t="s">
        <v>17684</v>
      </c>
      <c r="L1974" s="5" t="s">
        <v>17685</v>
      </c>
      <c r="M1974" s="5" t="s">
        <v>102</v>
      </c>
      <c r="N1974" s="5" t="s">
        <v>17686</v>
      </c>
      <c r="O1974" s="5">
        <v>1.0</v>
      </c>
      <c r="P1974" s="5" t="s">
        <v>17687</v>
      </c>
      <c r="Q1974" s="5" t="s">
        <v>244</v>
      </c>
      <c r="R1974" s="5">
        <v>16.0</v>
      </c>
      <c r="S1974" s="5" t="s">
        <v>1386</v>
      </c>
      <c r="T1974" s="5">
        <v>40.0</v>
      </c>
      <c r="U1974" s="5" t="s">
        <v>70</v>
      </c>
      <c r="V1974" s="5" t="s">
        <v>17688</v>
      </c>
      <c r="W1974" s="5" t="s">
        <v>52</v>
      </c>
      <c r="X1974" s="5" t="s">
        <v>52</v>
      </c>
      <c r="Y1974" s="5" t="s">
        <v>17689</v>
      </c>
      <c r="Z1974" s="5">
        <v>3861797.0</v>
      </c>
      <c r="AA1974" s="5" t="s">
        <v>260</v>
      </c>
      <c r="AB1974" s="5" t="s">
        <v>52</v>
      </c>
      <c r="AC1974" s="5" t="s">
        <v>72</v>
      </c>
      <c r="AD1974" s="5" t="s">
        <v>73</v>
      </c>
      <c r="AE1974" s="5" t="s">
        <v>74</v>
      </c>
      <c r="AF1974" s="5" t="s">
        <v>75</v>
      </c>
      <c r="AG1974" s="5" t="s">
        <v>76</v>
      </c>
      <c r="AH1974" s="5" t="s">
        <v>77</v>
      </c>
      <c r="AI1974" s="5" t="s">
        <v>17690</v>
      </c>
      <c r="AJ1974" s="5" t="s">
        <v>17691</v>
      </c>
      <c r="AK1974" s="5" t="s">
        <v>6168</v>
      </c>
    </row>
    <row r="1975" ht="15.75" customHeight="1">
      <c r="A1975" s="5" t="s">
        <v>17692</v>
      </c>
      <c r="B1975" s="5" t="s">
        <v>17289</v>
      </c>
      <c r="C1975" s="5" t="s">
        <v>17290</v>
      </c>
      <c r="D1975" s="6">
        <v>42886.0</v>
      </c>
      <c r="E1975" s="5">
        <v>21283.0</v>
      </c>
      <c r="F1975" s="5">
        <v>9674.0</v>
      </c>
      <c r="G1975" s="5" t="s">
        <v>556</v>
      </c>
      <c r="H1975" s="5" t="s">
        <v>45</v>
      </c>
      <c r="I1975" s="5" t="s">
        <v>8896</v>
      </c>
      <c r="J1975" s="5" t="s">
        <v>558</v>
      </c>
      <c r="K1975" s="5" t="s">
        <v>17693</v>
      </c>
      <c r="L1975" s="5" t="s">
        <v>17292</v>
      </c>
      <c r="M1975" s="5" t="s">
        <v>17293</v>
      </c>
      <c r="N1975" s="5" t="s">
        <v>17294</v>
      </c>
      <c r="O1975" s="5">
        <v>1.0</v>
      </c>
      <c r="P1975" s="5" t="s">
        <v>17694</v>
      </c>
      <c r="Q1975" s="5">
        <v>4536.0</v>
      </c>
      <c r="R1975" s="5">
        <v>791.0</v>
      </c>
      <c r="S1975" s="5" t="s">
        <v>69</v>
      </c>
      <c r="T1975" s="5">
        <v>47.0</v>
      </c>
      <c r="U1975" s="5" t="s">
        <v>93</v>
      </c>
      <c r="V1975" s="5" t="s">
        <v>17695</v>
      </c>
      <c r="W1975" s="5" t="s">
        <v>71</v>
      </c>
      <c r="X1975" s="5" t="s">
        <v>52</v>
      </c>
      <c r="Y1975" s="5" t="s">
        <v>858</v>
      </c>
      <c r="Z1975" s="5" t="s">
        <v>17696</v>
      </c>
      <c r="AA1975" s="5" t="s">
        <v>200</v>
      </c>
      <c r="AB1975" s="5" t="s">
        <v>283</v>
      </c>
      <c r="AC1975" s="5" t="s">
        <v>15837</v>
      </c>
      <c r="AD1975" s="5" t="s">
        <v>15838</v>
      </c>
      <c r="AE1975" s="5" t="s">
        <v>2166</v>
      </c>
      <c r="AF1975" s="5" t="s">
        <v>52</v>
      </c>
      <c r="AG1975" s="5" t="s">
        <v>52</v>
      </c>
      <c r="AH1975" s="5" t="s">
        <v>15839</v>
      </c>
      <c r="AI1975" s="5" t="s">
        <v>2164</v>
      </c>
      <c r="AJ1975" s="5" t="s">
        <v>12178</v>
      </c>
      <c r="AK1975" s="5" t="s">
        <v>15840</v>
      </c>
    </row>
    <row r="1976" ht="15.75" customHeight="1">
      <c r="A1976" s="5" t="s">
        <v>17697</v>
      </c>
      <c r="B1976" s="5" t="s">
        <v>16737</v>
      </c>
      <c r="C1976" s="5" t="s">
        <v>17698</v>
      </c>
      <c r="D1976" s="6">
        <v>42886.0</v>
      </c>
      <c r="E1976" s="5">
        <v>63723.0</v>
      </c>
      <c r="F1976" s="5">
        <v>28965.0</v>
      </c>
      <c r="G1976" s="5" t="s">
        <v>3378</v>
      </c>
      <c r="H1976" s="5" t="s">
        <v>272</v>
      </c>
      <c r="I1976" s="5" t="s">
        <v>17699</v>
      </c>
      <c r="J1976" s="5" t="s">
        <v>3378</v>
      </c>
      <c r="K1976" s="5" t="s">
        <v>17700</v>
      </c>
      <c r="L1976" s="5" t="s">
        <v>16741</v>
      </c>
      <c r="M1976" s="5" t="s">
        <v>17701</v>
      </c>
      <c r="N1976" s="5">
        <v>45242.0</v>
      </c>
      <c r="O1976" s="5">
        <v>2.0</v>
      </c>
      <c r="P1976" s="5" t="s">
        <v>17702</v>
      </c>
      <c r="Q1976" s="5" t="s">
        <v>17703</v>
      </c>
      <c r="R1976" s="5">
        <v>1918.0</v>
      </c>
      <c r="S1976" s="5" t="s">
        <v>69</v>
      </c>
      <c r="T1976" s="5">
        <v>0.0</v>
      </c>
      <c r="U1976" s="5" t="s">
        <v>93</v>
      </c>
      <c r="V1976" s="5" t="s">
        <v>17704</v>
      </c>
      <c r="W1976" s="5" t="s">
        <v>55</v>
      </c>
      <c r="X1976" s="5" t="s">
        <v>17705</v>
      </c>
      <c r="Y1976" s="5" t="s">
        <v>17706</v>
      </c>
      <c r="Z1976" s="5" t="s">
        <v>17707</v>
      </c>
      <c r="AA1976" s="5" t="s">
        <v>180</v>
      </c>
      <c r="AB1976" s="5" t="s">
        <v>52</v>
      </c>
      <c r="AC1976" s="5" t="s">
        <v>3141</v>
      </c>
      <c r="AD1976" s="5" t="s">
        <v>3142</v>
      </c>
      <c r="AE1976" s="5" t="s">
        <v>162</v>
      </c>
      <c r="AF1976" s="5" t="s">
        <v>52</v>
      </c>
      <c r="AG1976" s="5" t="s">
        <v>52</v>
      </c>
      <c r="AH1976" s="5" t="s">
        <v>3143</v>
      </c>
      <c r="AI1976" s="5" t="s">
        <v>102</v>
      </c>
      <c r="AJ1976" s="5" t="s">
        <v>102</v>
      </c>
      <c r="AK1976" s="5" t="s">
        <v>162</v>
      </c>
    </row>
    <row r="1977" ht="15.75" customHeight="1">
      <c r="A1977" s="5" t="s">
        <v>17708</v>
      </c>
      <c r="B1977" s="5" t="s">
        <v>17709</v>
      </c>
      <c r="C1977" s="5" t="s">
        <v>17709</v>
      </c>
      <c r="D1977" s="6">
        <v>42885.0</v>
      </c>
      <c r="E1977" s="5">
        <v>139746.0</v>
      </c>
      <c r="F1977" s="5">
        <v>63521.0</v>
      </c>
      <c r="G1977" s="5" t="s">
        <v>1419</v>
      </c>
      <c r="H1977" s="5" t="s">
        <v>480</v>
      </c>
      <c r="I1977" s="5" t="s">
        <v>17710</v>
      </c>
      <c r="J1977" s="5" t="s">
        <v>256</v>
      </c>
      <c r="K1977" s="5" t="s">
        <v>4021</v>
      </c>
      <c r="L1977" s="5" t="s">
        <v>17711</v>
      </c>
      <c r="M1977" s="5" t="s">
        <v>17711</v>
      </c>
      <c r="N1977" s="5">
        <v>4769.0</v>
      </c>
      <c r="O1977" s="5">
        <v>3.0</v>
      </c>
      <c r="P1977" s="5" t="s">
        <v>17712</v>
      </c>
      <c r="Q1977" s="5" t="s">
        <v>3360</v>
      </c>
      <c r="R1977" s="5">
        <v>181.0</v>
      </c>
      <c r="S1977" s="5" t="s">
        <v>1077</v>
      </c>
      <c r="T1977" s="5">
        <v>0.0</v>
      </c>
      <c r="U1977" s="5" t="s">
        <v>70</v>
      </c>
      <c r="V1977" s="5" t="s">
        <v>17713</v>
      </c>
      <c r="W1977" s="5" t="s">
        <v>52</v>
      </c>
      <c r="X1977" s="5" t="s">
        <v>52</v>
      </c>
      <c r="Y1977" s="5" t="s">
        <v>5599</v>
      </c>
      <c r="Z1977" s="5" t="s">
        <v>17714</v>
      </c>
      <c r="AA1977" s="5" t="s">
        <v>1553</v>
      </c>
      <c r="AB1977" s="5" t="s">
        <v>52</v>
      </c>
      <c r="AC1977" s="5" t="s">
        <v>5289</v>
      </c>
      <c r="AD1977" s="5" t="s">
        <v>5290</v>
      </c>
      <c r="AE1977" s="5" t="s">
        <v>5291</v>
      </c>
      <c r="AF1977" s="5" t="s">
        <v>52</v>
      </c>
      <c r="AG1977" s="5" t="s">
        <v>52</v>
      </c>
      <c r="AH1977" s="5" t="s">
        <v>52</v>
      </c>
      <c r="AI1977" s="5" t="s">
        <v>13385</v>
      </c>
      <c r="AJ1977" s="5" t="s">
        <v>17715</v>
      </c>
      <c r="AK1977" s="5" t="s">
        <v>6358</v>
      </c>
    </row>
    <row r="1978" ht="15.75" customHeight="1">
      <c r="A1978" s="5" t="s">
        <v>17716</v>
      </c>
      <c r="B1978" s="5" t="s">
        <v>17717</v>
      </c>
      <c r="C1978" s="5" t="s">
        <v>17717</v>
      </c>
      <c r="D1978" s="6">
        <v>42885.0</v>
      </c>
      <c r="E1978" s="5">
        <v>149703.0</v>
      </c>
      <c r="F1978" s="5">
        <v>68047.0</v>
      </c>
      <c r="G1978" s="5" t="s">
        <v>1419</v>
      </c>
      <c r="H1978" s="5" t="s">
        <v>480</v>
      </c>
      <c r="I1978" s="5" t="s">
        <v>17710</v>
      </c>
      <c r="J1978" s="5" t="s">
        <v>256</v>
      </c>
      <c r="K1978" s="5" t="s">
        <v>4021</v>
      </c>
      <c r="L1978" s="5" t="s">
        <v>17718</v>
      </c>
      <c r="M1978" s="5" t="s">
        <v>17718</v>
      </c>
      <c r="N1978" s="5">
        <v>8816.0</v>
      </c>
      <c r="O1978" s="5">
        <v>3.0</v>
      </c>
      <c r="P1978" s="5" t="s">
        <v>17719</v>
      </c>
      <c r="Q1978" s="5" t="s">
        <v>3360</v>
      </c>
      <c r="R1978" s="5">
        <v>142.0</v>
      </c>
      <c r="S1978" s="5" t="s">
        <v>1077</v>
      </c>
      <c r="T1978" s="5">
        <v>0.0</v>
      </c>
      <c r="U1978" s="5" t="s">
        <v>70</v>
      </c>
      <c r="V1978" s="5" t="s">
        <v>17720</v>
      </c>
      <c r="W1978" s="5" t="s">
        <v>52</v>
      </c>
      <c r="X1978" s="5" t="s">
        <v>52</v>
      </c>
      <c r="Y1978" s="5" t="s">
        <v>5599</v>
      </c>
      <c r="Z1978" s="5" t="s">
        <v>17721</v>
      </c>
      <c r="AA1978" s="5" t="s">
        <v>1553</v>
      </c>
      <c r="AB1978" s="5" t="s">
        <v>52</v>
      </c>
      <c r="AC1978" s="5" t="s">
        <v>5289</v>
      </c>
      <c r="AD1978" s="5" t="s">
        <v>5290</v>
      </c>
      <c r="AE1978" s="5" t="s">
        <v>5291</v>
      </c>
      <c r="AF1978" s="5" t="s">
        <v>52</v>
      </c>
      <c r="AG1978" s="5" t="s">
        <v>52</v>
      </c>
      <c r="AH1978" s="5" t="s">
        <v>52</v>
      </c>
      <c r="AI1978" s="5" t="s">
        <v>17722</v>
      </c>
      <c r="AJ1978" s="5" t="s">
        <v>17723</v>
      </c>
      <c r="AK1978" s="5" t="s">
        <v>6358</v>
      </c>
    </row>
    <row r="1979" ht="15.75" customHeight="1">
      <c r="A1979" s="5" t="s">
        <v>17724</v>
      </c>
      <c r="B1979" s="5" t="s">
        <v>16737</v>
      </c>
      <c r="C1979" s="5" t="s">
        <v>16738</v>
      </c>
      <c r="D1979" s="6">
        <v>42884.0</v>
      </c>
      <c r="E1979" s="5">
        <v>12756.0</v>
      </c>
      <c r="F1979" s="5">
        <v>5798.0</v>
      </c>
      <c r="G1979" s="5" t="s">
        <v>3378</v>
      </c>
      <c r="H1979" s="5" t="s">
        <v>171</v>
      </c>
      <c r="I1979" s="5" t="s">
        <v>14318</v>
      </c>
      <c r="J1979" s="5" t="s">
        <v>3378</v>
      </c>
      <c r="K1979" s="5" t="s">
        <v>17725</v>
      </c>
      <c r="L1979" s="5" t="s">
        <v>16741</v>
      </c>
      <c r="M1979" s="5" t="s">
        <v>16742</v>
      </c>
      <c r="N1979" s="5">
        <v>45242.0</v>
      </c>
      <c r="O1979" s="5">
        <v>1.0</v>
      </c>
      <c r="P1979" s="5" t="s">
        <v>17726</v>
      </c>
      <c r="Q1979" s="5" t="s">
        <v>441</v>
      </c>
      <c r="R1979" s="5">
        <v>462.0</v>
      </c>
      <c r="S1979" s="5" t="s">
        <v>69</v>
      </c>
      <c r="T1979" s="5">
        <v>0.0</v>
      </c>
      <c r="U1979" s="5" t="s">
        <v>93</v>
      </c>
      <c r="V1979" s="5" t="s">
        <v>17727</v>
      </c>
      <c r="W1979" s="5" t="s">
        <v>55</v>
      </c>
      <c r="X1979" s="5" t="s">
        <v>17728</v>
      </c>
      <c r="Y1979" s="5" t="s">
        <v>17729</v>
      </c>
      <c r="Z1979" s="5" t="s">
        <v>17730</v>
      </c>
      <c r="AA1979" s="5" t="s">
        <v>260</v>
      </c>
      <c r="AB1979" s="5" t="s">
        <v>52</v>
      </c>
      <c r="AC1979" s="5" t="s">
        <v>3141</v>
      </c>
      <c r="AD1979" s="5" t="s">
        <v>3142</v>
      </c>
      <c r="AE1979" s="5" t="s">
        <v>162</v>
      </c>
      <c r="AF1979" s="5" t="s">
        <v>52</v>
      </c>
      <c r="AG1979" s="5" t="s">
        <v>52</v>
      </c>
      <c r="AH1979" s="5" t="s">
        <v>3143</v>
      </c>
      <c r="AI1979" s="5" t="s">
        <v>102</v>
      </c>
      <c r="AJ1979" s="5" t="s">
        <v>102</v>
      </c>
      <c r="AK1979" s="5" t="s">
        <v>162</v>
      </c>
    </row>
    <row r="1980" ht="15.75" customHeight="1">
      <c r="A1980" s="5" t="s">
        <v>17731</v>
      </c>
      <c r="B1980" s="5" t="s">
        <v>17732</v>
      </c>
      <c r="C1980" s="5" t="s">
        <v>17733</v>
      </c>
      <c r="D1980" s="6">
        <v>42884.0</v>
      </c>
      <c r="E1980" s="5">
        <v>334.0</v>
      </c>
      <c r="F1980" s="5">
        <v>152.0</v>
      </c>
      <c r="G1980" s="5" t="s">
        <v>963</v>
      </c>
      <c r="H1980" s="5" t="s">
        <v>171</v>
      </c>
      <c r="I1980" s="5" t="s">
        <v>14318</v>
      </c>
      <c r="J1980" s="5" t="s">
        <v>965</v>
      </c>
      <c r="K1980" s="5" t="s">
        <v>17734</v>
      </c>
      <c r="L1980" s="5" t="s">
        <v>17735</v>
      </c>
      <c r="M1980" s="5" t="s">
        <v>17736</v>
      </c>
      <c r="N1980" s="5" t="s">
        <v>52</v>
      </c>
      <c r="O1980" s="5">
        <v>1.0</v>
      </c>
      <c r="P1980" s="5" t="s">
        <v>17737</v>
      </c>
      <c r="Q1980" s="5" t="s">
        <v>91</v>
      </c>
      <c r="R1980" s="5">
        <v>32.0</v>
      </c>
      <c r="S1980" s="5" t="s">
        <v>69</v>
      </c>
      <c r="T1980" s="5">
        <v>0.0</v>
      </c>
      <c r="U1980" s="5" t="s">
        <v>52</v>
      </c>
      <c r="V1980" s="5" t="s">
        <v>17738</v>
      </c>
      <c r="W1980" s="5" t="s">
        <v>52</v>
      </c>
      <c r="X1980" s="5" t="s">
        <v>52</v>
      </c>
      <c r="Y1980" s="5" t="s">
        <v>8210</v>
      </c>
      <c r="Z1980" s="5" t="s">
        <v>17739</v>
      </c>
      <c r="AA1980" s="5" t="s">
        <v>260</v>
      </c>
      <c r="AB1980" s="5" t="s">
        <v>52</v>
      </c>
      <c r="AC1980" s="5" t="s">
        <v>3589</v>
      </c>
      <c r="AD1980" s="5" t="s">
        <v>3590</v>
      </c>
      <c r="AE1980" s="5" t="s">
        <v>3591</v>
      </c>
      <c r="AF1980" s="5" t="s">
        <v>52</v>
      </c>
      <c r="AG1980" s="5" t="s">
        <v>52</v>
      </c>
      <c r="AH1980" s="5" t="s">
        <v>3592</v>
      </c>
      <c r="AI1980" s="5" t="s">
        <v>248</v>
      </c>
      <c r="AJ1980" s="5" t="s">
        <v>17740</v>
      </c>
      <c r="AK1980" s="5" t="s">
        <v>17741</v>
      </c>
    </row>
    <row r="1981" ht="15.75" customHeight="1">
      <c r="A1981" s="5" t="s">
        <v>17742</v>
      </c>
      <c r="B1981" s="5" t="s">
        <v>17743</v>
      </c>
      <c r="C1981" s="5" t="s">
        <v>17229</v>
      </c>
      <c r="D1981" s="6">
        <v>42884.0</v>
      </c>
      <c r="E1981" s="5">
        <v>295350.0</v>
      </c>
      <c r="F1981" s="5">
        <v>134250.0</v>
      </c>
      <c r="G1981" s="5" t="s">
        <v>327</v>
      </c>
      <c r="H1981" s="5" t="s">
        <v>459</v>
      </c>
      <c r="I1981" s="5" t="s">
        <v>17744</v>
      </c>
      <c r="J1981" s="5" t="s">
        <v>191</v>
      </c>
      <c r="K1981" s="5" t="s">
        <v>7307</v>
      </c>
      <c r="L1981" s="5" t="s">
        <v>17745</v>
      </c>
      <c r="M1981" s="5" t="s">
        <v>17230</v>
      </c>
      <c r="N1981" s="5" t="s">
        <v>52</v>
      </c>
      <c r="O1981" s="5">
        <v>5.0</v>
      </c>
      <c r="P1981" s="5" t="s">
        <v>17746</v>
      </c>
      <c r="Q1981" s="5" t="s">
        <v>508</v>
      </c>
      <c r="R1981" s="5">
        <v>44.0</v>
      </c>
      <c r="S1981" s="5" t="s">
        <v>374</v>
      </c>
      <c r="T1981" s="5">
        <v>114.0</v>
      </c>
      <c r="U1981" s="5" t="s">
        <v>93</v>
      </c>
      <c r="V1981" s="5" t="s">
        <v>17747</v>
      </c>
      <c r="W1981" s="5" t="s">
        <v>52</v>
      </c>
      <c r="X1981" s="5" t="s">
        <v>52</v>
      </c>
      <c r="Y1981" s="5" t="s">
        <v>17748</v>
      </c>
      <c r="Z1981" s="5" t="s">
        <v>17749</v>
      </c>
      <c r="AA1981" s="5" t="s">
        <v>260</v>
      </c>
      <c r="AB1981" s="5" t="s">
        <v>52</v>
      </c>
      <c r="AC1981" s="5" t="s">
        <v>11980</v>
      </c>
      <c r="AD1981" s="5" t="s">
        <v>11981</v>
      </c>
      <c r="AE1981" s="5" t="s">
        <v>218</v>
      </c>
      <c r="AF1981" s="5" t="s">
        <v>52</v>
      </c>
      <c r="AG1981" s="5" t="s">
        <v>11982</v>
      </c>
      <c r="AH1981" s="5" t="s">
        <v>11983</v>
      </c>
      <c r="AI1981" s="5" t="s">
        <v>17750</v>
      </c>
      <c r="AJ1981" s="5" t="s">
        <v>17751</v>
      </c>
      <c r="AK1981" s="5" t="s">
        <v>300</v>
      </c>
    </row>
    <row r="1982" ht="15.75" customHeight="1">
      <c r="A1982" s="5" t="s">
        <v>17752</v>
      </c>
      <c r="B1982" s="5" t="s">
        <v>17753</v>
      </c>
      <c r="C1982" s="5" t="s">
        <v>17754</v>
      </c>
      <c r="D1982" s="6">
        <v>42882.0</v>
      </c>
      <c r="E1982" s="5">
        <v>57750.0</v>
      </c>
      <c r="F1982" s="5">
        <v>26250.0</v>
      </c>
      <c r="G1982" s="5" t="s">
        <v>2481</v>
      </c>
      <c r="H1982" s="5" t="s">
        <v>45</v>
      </c>
      <c r="I1982" s="5" t="s">
        <v>6158</v>
      </c>
      <c r="J1982" s="5" t="s">
        <v>532</v>
      </c>
      <c r="K1982" s="5" t="s">
        <v>17755</v>
      </c>
      <c r="L1982" s="5" t="s">
        <v>17756</v>
      </c>
      <c r="M1982" s="5" t="s">
        <v>17757</v>
      </c>
      <c r="N1982" s="5">
        <v>11206.0</v>
      </c>
      <c r="O1982" s="5">
        <v>1.0</v>
      </c>
      <c r="P1982" s="5" t="s">
        <v>17758</v>
      </c>
      <c r="Q1982" s="5">
        <v>2210.0</v>
      </c>
      <c r="R1982" s="5">
        <v>7.0</v>
      </c>
      <c r="S1982" s="5" t="s">
        <v>53</v>
      </c>
      <c r="T1982" s="5">
        <v>8.0</v>
      </c>
      <c r="U1982" s="5" t="s">
        <v>93</v>
      </c>
      <c r="V1982" s="5" t="s">
        <v>17759</v>
      </c>
      <c r="W1982" s="5" t="s">
        <v>52</v>
      </c>
      <c r="X1982" s="5" t="s">
        <v>52</v>
      </c>
      <c r="Y1982" s="5" t="s">
        <v>17760</v>
      </c>
      <c r="Z1982" s="5" t="s">
        <v>17761</v>
      </c>
      <c r="AA1982" s="5" t="s">
        <v>260</v>
      </c>
      <c r="AB1982" s="5" t="s">
        <v>52</v>
      </c>
      <c r="AC1982" s="5" t="s">
        <v>11980</v>
      </c>
      <c r="AD1982" s="5" t="s">
        <v>11981</v>
      </c>
      <c r="AE1982" s="5" t="s">
        <v>218</v>
      </c>
      <c r="AF1982" s="5" t="s">
        <v>52</v>
      </c>
      <c r="AG1982" s="5" t="s">
        <v>11982</v>
      </c>
      <c r="AH1982" s="5" t="s">
        <v>11983</v>
      </c>
      <c r="AI1982" s="5" t="s">
        <v>17762</v>
      </c>
      <c r="AJ1982" s="5" t="s">
        <v>17763</v>
      </c>
      <c r="AK1982" s="5" t="s">
        <v>3639</v>
      </c>
    </row>
    <row r="1983" ht="15.75" customHeight="1">
      <c r="A1983" s="5" t="s">
        <v>17764</v>
      </c>
      <c r="B1983" s="5" t="s">
        <v>13270</v>
      </c>
      <c r="C1983" s="5" t="s">
        <v>16430</v>
      </c>
      <c r="D1983" s="6">
        <v>42880.0</v>
      </c>
      <c r="E1983" s="5">
        <v>96965.0</v>
      </c>
      <c r="F1983" s="5">
        <v>44075.0</v>
      </c>
      <c r="G1983" s="5" t="s">
        <v>226</v>
      </c>
      <c r="H1983" s="5" t="s">
        <v>205</v>
      </c>
      <c r="I1983" s="5" t="s">
        <v>12990</v>
      </c>
      <c r="J1983" s="5" t="s">
        <v>228</v>
      </c>
      <c r="K1983" s="5" t="s">
        <v>16437</v>
      </c>
      <c r="L1983" s="5" t="s">
        <v>16237</v>
      </c>
      <c r="M1983" s="5" t="s">
        <v>16431</v>
      </c>
      <c r="N1983" s="5">
        <v>960.0</v>
      </c>
      <c r="O1983" s="5">
        <v>2.0</v>
      </c>
      <c r="P1983" s="5" t="s">
        <v>17765</v>
      </c>
      <c r="Q1983" s="5" t="s">
        <v>2195</v>
      </c>
      <c r="R1983" s="5">
        <v>3661.0</v>
      </c>
      <c r="S1983" s="5" t="s">
        <v>53</v>
      </c>
      <c r="T1983" s="5">
        <v>0.0</v>
      </c>
      <c r="U1983" s="5" t="s">
        <v>70</v>
      </c>
      <c r="V1983" s="5" t="s">
        <v>17766</v>
      </c>
      <c r="W1983" s="5" t="s">
        <v>52</v>
      </c>
      <c r="X1983" s="5" t="s">
        <v>52</v>
      </c>
      <c r="Y1983" s="5" t="s">
        <v>17767</v>
      </c>
      <c r="Z1983" s="5" t="s">
        <v>17768</v>
      </c>
      <c r="AA1983" s="5" t="s">
        <v>59</v>
      </c>
      <c r="AB1983" s="5" t="s">
        <v>52</v>
      </c>
      <c r="AC1983" s="5" t="s">
        <v>3974</v>
      </c>
      <c r="AD1983" s="5" t="s">
        <v>3975</v>
      </c>
      <c r="AE1983" s="5" t="s">
        <v>183</v>
      </c>
      <c r="AF1983" s="5" t="s">
        <v>52</v>
      </c>
      <c r="AG1983" s="5" t="s">
        <v>3976</v>
      </c>
      <c r="AH1983" s="5" t="s">
        <v>3977</v>
      </c>
      <c r="AI1983" s="5" t="s">
        <v>13270</v>
      </c>
      <c r="AJ1983" s="5" t="s">
        <v>16591</v>
      </c>
      <c r="AK1983" s="5" t="s">
        <v>11190</v>
      </c>
    </row>
    <row r="1984" ht="15.75" customHeight="1">
      <c r="A1984" s="5" t="s">
        <v>17769</v>
      </c>
      <c r="B1984" s="5" t="s">
        <v>17770</v>
      </c>
      <c r="C1984" s="5" t="s">
        <v>17771</v>
      </c>
      <c r="D1984" s="6">
        <v>42877.0</v>
      </c>
      <c r="E1984" s="5">
        <v>9468.0</v>
      </c>
      <c r="F1984" s="5">
        <v>4304.0</v>
      </c>
      <c r="G1984" s="5" t="s">
        <v>766</v>
      </c>
      <c r="H1984" s="5" t="s">
        <v>45</v>
      </c>
      <c r="I1984" s="5" t="s">
        <v>5098</v>
      </c>
      <c r="J1984" s="5" t="s">
        <v>768</v>
      </c>
      <c r="K1984" s="5" t="s">
        <v>391</v>
      </c>
      <c r="L1984" s="5" t="s">
        <v>17772</v>
      </c>
      <c r="M1984" s="5" t="s">
        <v>17773</v>
      </c>
      <c r="N1984" s="5">
        <v>8857.0</v>
      </c>
      <c r="O1984" s="5">
        <v>1.0</v>
      </c>
      <c r="P1984" s="5" t="s">
        <v>17774</v>
      </c>
      <c r="Q1984" s="5" t="s">
        <v>1519</v>
      </c>
      <c r="R1984" s="5">
        <v>398.0</v>
      </c>
      <c r="S1984" s="5" t="s">
        <v>69</v>
      </c>
      <c r="T1984" s="5">
        <v>57.0</v>
      </c>
      <c r="U1984" s="5" t="s">
        <v>70</v>
      </c>
      <c r="V1984" s="5" t="s">
        <v>17775</v>
      </c>
      <c r="W1984" s="5" t="s">
        <v>52</v>
      </c>
      <c r="X1984" s="5" t="s">
        <v>52</v>
      </c>
      <c r="Y1984" s="5">
        <v>1704.0</v>
      </c>
      <c r="Z1984" s="5" t="s">
        <v>17776</v>
      </c>
      <c r="AA1984" s="5" t="s">
        <v>730</v>
      </c>
      <c r="AB1984" s="5" t="s">
        <v>52</v>
      </c>
      <c r="AC1984" s="5" t="s">
        <v>72</v>
      </c>
      <c r="AD1984" s="5" t="s">
        <v>73</v>
      </c>
      <c r="AE1984" s="5" t="s">
        <v>74</v>
      </c>
      <c r="AF1984" s="5" t="s">
        <v>75</v>
      </c>
      <c r="AG1984" s="5" t="s">
        <v>76</v>
      </c>
      <c r="AH1984" s="5" t="s">
        <v>77</v>
      </c>
      <c r="AI1984" s="5" t="s">
        <v>17777</v>
      </c>
      <c r="AJ1984" s="5" t="s">
        <v>17778</v>
      </c>
      <c r="AK1984" s="5" t="s">
        <v>776</v>
      </c>
    </row>
    <row r="1985" ht="15.75" customHeight="1">
      <c r="A1985" s="5" t="s">
        <v>17779</v>
      </c>
      <c r="B1985" s="5" t="s">
        <v>17780</v>
      </c>
      <c r="C1985" s="5" t="s">
        <v>17781</v>
      </c>
      <c r="D1985" s="6">
        <v>42876.0</v>
      </c>
      <c r="E1985" s="5">
        <v>54230.0</v>
      </c>
      <c r="F1985" s="5">
        <v>24650.0</v>
      </c>
      <c r="G1985" s="5" t="s">
        <v>458</v>
      </c>
      <c r="H1985" s="5" t="s">
        <v>459</v>
      </c>
      <c r="I1985" s="5" t="s">
        <v>1969</v>
      </c>
      <c r="J1985" s="5" t="s">
        <v>461</v>
      </c>
      <c r="K1985" s="5" t="s">
        <v>1086</v>
      </c>
      <c r="L1985" s="5" t="s">
        <v>17782</v>
      </c>
      <c r="M1985" s="5" t="s">
        <v>17783</v>
      </c>
      <c r="N1985" s="5">
        <v>31210.0</v>
      </c>
      <c r="O1985" s="5">
        <v>1.0</v>
      </c>
      <c r="P1985" s="5" t="s">
        <v>17784</v>
      </c>
      <c r="Q1985" s="5">
        <v>4310.0</v>
      </c>
      <c r="R1985" s="5">
        <v>20.0</v>
      </c>
      <c r="S1985" s="5" t="s">
        <v>53</v>
      </c>
      <c r="T1985" s="5">
        <v>22.0</v>
      </c>
      <c r="U1985" s="5" t="s">
        <v>93</v>
      </c>
      <c r="V1985" s="5" t="s">
        <v>17785</v>
      </c>
      <c r="W1985" s="5" t="s">
        <v>52</v>
      </c>
      <c r="X1985" s="5" t="s">
        <v>52</v>
      </c>
      <c r="Y1985" s="5" t="s">
        <v>17786</v>
      </c>
      <c r="Z1985" s="5" t="s">
        <v>17787</v>
      </c>
      <c r="AA1985" s="5" t="s">
        <v>260</v>
      </c>
      <c r="AB1985" s="5" t="s">
        <v>52</v>
      </c>
      <c r="AC1985" s="5" t="s">
        <v>11980</v>
      </c>
      <c r="AD1985" s="5" t="s">
        <v>11981</v>
      </c>
      <c r="AE1985" s="5" t="s">
        <v>218</v>
      </c>
      <c r="AF1985" s="5" t="s">
        <v>52</v>
      </c>
      <c r="AG1985" s="5" t="s">
        <v>11982</v>
      </c>
      <c r="AH1985" s="5" t="s">
        <v>11983</v>
      </c>
      <c r="AI1985" s="5" t="s">
        <v>17780</v>
      </c>
      <c r="AJ1985" s="5" t="s">
        <v>17782</v>
      </c>
      <c r="AK1985" s="5" t="s">
        <v>472</v>
      </c>
    </row>
    <row r="1986" ht="15.75" customHeight="1">
      <c r="A1986" s="5" t="s">
        <v>17788</v>
      </c>
      <c r="B1986" s="5" t="s">
        <v>17789</v>
      </c>
      <c r="C1986" s="5" t="s">
        <v>17790</v>
      </c>
      <c r="D1986" s="6">
        <v>42876.0</v>
      </c>
      <c r="E1986" s="5">
        <v>53618.0</v>
      </c>
      <c r="F1986" s="5">
        <v>24372.0</v>
      </c>
      <c r="G1986" s="5" t="s">
        <v>148</v>
      </c>
      <c r="H1986" s="5" t="s">
        <v>205</v>
      </c>
      <c r="I1986" s="5" t="s">
        <v>17791</v>
      </c>
      <c r="J1986" s="5" t="s">
        <v>151</v>
      </c>
      <c r="K1986" s="5" t="s">
        <v>744</v>
      </c>
      <c r="L1986" s="5" t="s">
        <v>17792</v>
      </c>
      <c r="M1986" s="5" t="s">
        <v>17793</v>
      </c>
      <c r="N1986" s="5" t="s">
        <v>52</v>
      </c>
      <c r="O1986" s="5">
        <v>1.0</v>
      </c>
      <c r="P1986" s="5" t="s">
        <v>17794</v>
      </c>
      <c r="Q1986" s="5">
        <v>4500.0</v>
      </c>
      <c r="R1986" s="5">
        <v>46.0</v>
      </c>
      <c r="S1986" s="5" t="s">
        <v>115</v>
      </c>
      <c r="T1986" s="5">
        <v>0.0</v>
      </c>
      <c r="U1986" s="5" t="s">
        <v>70</v>
      </c>
      <c r="V1986" s="5" t="s">
        <v>17795</v>
      </c>
      <c r="W1986" s="5" t="s">
        <v>71</v>
      </c>
      <c r="X1986" s="5" t="s">
        <v>52</v>
      </c>
      <c r="Y1986" s="5" t="s">
        <v>17796</v>
      </c>
      <c r="Z1986" s="5">
        <v>146687.0</v>
      </c>
      <c r="AA1986" s="5" t="s">
        <v>235</v>
      </c>
      <c r="AB1986" s="5" t="s">
        <v>52</v>
      </c>
      <c r="AC1986" s="5" t="s">
        <v>398</v>
      </c>
      <c r="AD1986" s="5" t="s">
        <v>399</v>
      </c>
      <c r="AE1986" s="5" t="s">
        <v>400</v>
      </c>
      <c r="AF1986" s="5" t="s">
        <v>401</v>
      </c>
      <c r="AG1986" s="5">
        <v>23502.0</v>
      </c>
      <c r="AH1986" s="5" t="s">
        <v>402</v>
      </c>
      <c r="AI1986" s="5" t="s">
        <v>17789</v>
      </c>
      <c r="AJ1986" s="5" t="s">
        <v>17792</v>
      </c>
      <c r="AK1986" s="5" t="s">
        <v>17797</v>
      </c>
    </row>
    <row r="1987" ht="15.75" customHeight="1">
      <c r="A1987" s="5" t="s">
        <v>17798</v>
      </c>
      <c r="B1987" s="5" t="s">
        <v>17789</v>
      </c>
      <c r="C1987" s="5" t="s">
        <v>17799</v>
      </c>
      <c r="D1987" s="6">
        <v>42876.0</v>
      </c>
      <c r="E1987" s="5">
        <v>45104.0</v>
      </c>
      <c r="F1987" s="5">
        <v>20502.0</v>
      </c>
      <c r="G1987" s="5" t="s">
        <v>148</v>
      </c>
      <c r="H1987" s="5" t="s">
        <v>205</v>
      </c>
      <c r="I1987" s="5" t="s">
        <v>17791</v>
      </c>
      <c r="J1987" s="5" t="s">
        <v>151</v>
      </c>
      <c r="K1987" s="5" t="s">
        <v>744</v>
      </c>
      <c r="L1987" s="5" t="s">
        <v>17792</v>
      </c>
      <c r="M1987" s="5" t="s">
        <v>17800</v>
      </c>
      <c r="N1987" s="5" t="s">
        <v>52</v>
      </c>
      <c r="O1987" s="5">
        <v>1.0</v>
      </c>
      <c r="P1987" s="5" t="s">
        <v>17794</v>
      </c>
      <c r="Q1987" s="5">
        <v>4500.0</v>
      </c>
      <c r="R1987" s="5">
        <v>46.0</v>
      </c>
      <c r="S1987" s="5" t="s">
        <v>115</v>
      </c>
      <c r="T1987" s="5">
        <v>0.0</v>
      </c>
      <c r="U1987" s="5" t="s">
        <v>70</v>
      </c>
      <c r="V1987" s="5" t="s">
        <v>17801</v>
      </c>
      <c r="W1987" s="5" t="s">
        <v>55</v>
      </c>
      <c r="X1987" s="5" t="s">
        <v>17795</v>
      </c>
      <c r="Y1987" s="5" t="s">
        <v>17796</v>
      </c>
      <c r="Z1987" s="5">
        <v>146687.0</v>
      </c>
      <c r="AA1987" s="5" t="s">
        <v>235</v>
      </c>
      <c r="AB1987" s="5" t="s">
        <v>52</v>
      </c>
      <c r="AC1987" s="5" t="s">
        <v>398</v>
      </c>
      <c r="AD1987" s="5" t="s">
        <v>399</v>
      </c>
      <c r="AE1987" s="5" t="s">
        <v>400</v>
      </c>
      <c r="AF1987" s="5" t="s">
        <v>401</v>
      </c>
      <c r="AG1987" s="5">
        <v>23502.0</v>
      </c>
      <c r="AH1987" s="5" t="s">
        <v>402</v>
      </c>
      <c r="AI1987" s="5" t="s">
        <v>102</v>
      </c>
      <c r="AJ1987" s="5" t="s">
        <v>102</v>
      </c>
      <c r="AK1987" s="5" t="s">
        <v>17797</v>
      </c>
    </row>
    <row r="1988" ht="15.75" customHeight="1">
      <c r="A1988" s="5" t="s">
        <v>17802</v>
      </c>
      <c r="B1988" s="5" t="s">
        <v>17570</v>
      </c>
      <c r="C1988" s="5" t="s">
        <v>17571</v>
      </c>
      <c r="D1988" s="6">
        <v>42874.0</v>
      </c>
      <c r="E1988" s="5">
        <v>48378.0</v>
      </c>
      <c r="F1988" s="5">
        <v>21990.0</v>
      </c>
      <c r="G1988" s="5" t="s">
        <v>188</v>
      </c>
      <c r="H1988" s="5" t="s">
        <v>205</v>
      </c>
      <c r="I1988" s="5" t="s">
        <v>17572</v>
      </c>
      <c r="J1988" s="5" t="s">
        <v>191</v>
      </c>
      <c r="K1988" s="5" t="s">
        <v>17803</v>
      </c>
      <c r="L1988" s="5" t="s">
        <v>17574</v>
      </c>
      <c r="M1988" s="5" t="s">
        <v>17575</v>
      </c>
      <c r="N1988" s="5">
        <v>922.0</v>
      </c>
      <c r="O1988" s="5">
        <v>1.0</v>
      </c>
      <c r="P1988" s="5" t="s">
        <v>17804</v>
      </c>
      <c r="Q1988" s="5">
        <v>4510.0</v>
      </c>
      <c r="R1988" s="5">
        <v>20.0</v>
      </c>
      <c r="S1988" s="5" t="s">
        <v>53</v>
      </c>
      <c r="T1988" s="5">
        <v>35.0</v>
      </c>
      <c r="U1988" s="5" t="s">
        <v>93</v>
      </c>
      <c r="V1988" s="5" t="s">
        <v>17805</v>
      </c>
      <c r="W1988" s="5" t="s">
        <v>52</v>
      </c>
      <c r="X1988" s="5" t="s">
        <v>52</v>
      </c>
      <c r="Y1988" s="5" t="s">
        <v>17806</v>
      </c>
      <c r="Z1988" s="5" t="s">
        <v>17807</v>
      </c>
      <c r="AA1988" s="5" t="s">
        <v>235</v>
      </c>
      <c r="AB1988" s="5" t="s">
        <v>52</v>
      </c>
      <c r="AC1988" s="5" t="s">
        <v>11980</v>
      </c>
      <c r="AD1988" s="5" t="s">
        <v>11981</v>
      </c>
      <c r="AE1988" s="5" t="s">
        <v>218</v>
      </c>
      <c r="AF1988" s="5" t="s">
        <v>52</v>
      </c>
      <c r="AG1988" s="5" t="s">
        <v>11982</v>
      </c>
      <c r="AH1988" s="5" t="s">
        <v>11983</v>
      </c>
      <c r="AI1988" s="5" t="s">
        <v>17570</v>
      </c>
      <c r="AJ1988" s="5" t="s">
        <v>17574</v>
      </c>
      <c r="AK1988" s="5" t="s">
        <v>1111</v>
      </c>
    </row>
    <row r="1989" ht="15.75" customHeight="1">
      <c r="A1989" s="5" t="s">
        <v>17808</v>
      </c>
      <c r="B1989" s="5" t="s">
        <v>17809</v>
      </c>
      <c r="C1989" s="5" t="s">
        <v>17810</v>
      </c>
      <c r="D1989" s="6">
        <v>42873.0</v>
      </c>
      <c r="E1989" s="5">
        <v>34100.0</v>
      </c>
      <c r="F1989" s="5">
        <v>15500.0</v>
      </c>
      <c r="G1989" s="5" t="s">
        <v>870</v>
      </c>
      <c r="H1989" s="5" t="s">
        <v>189</v>
      </c>
      <c r="I1989" s="5" t="s">
        <v>5139</v>
      </c>
      <c r="J1989" s="5" t="s">
        <v>872</v>
      </c>
      <c r="K1989" s="5" t="s">
        <v>173</v>
      </c>
      <c r="L1989" s="5" t="s">
        <v>17811</v>
      </c>
      <c r="M1989" s="5" t="s">
        <v>17812</v>
      </c>
      <c r="N1989" s="5">
        <v>10018.0</v>
      </c>
      <c r="O1989" s="5">
        <v>1.0</v>
      </c>
      <c r="P1989" s="5" t="s">
        <v>17813</v>
      </c>
      <c r="Q1989" s="5">
        <v>4510.0</v>
      </c>
      <c r="R1989" s="5">
        <v>958.0</v>
      </c>
      <c r="S1989" s="5" t="s">
        <v>115</v>
      </c>
      <c r="T1989" s="5">
        <v>0.0</v>
      </c>
      <c r="U1989" s="5" t="s">
        <v>52</v>
      </c>
      <c r="V1989" s="5" t="s">
        <v>17814</v>
      </c>
      <c r="W1989" s="5" t="s">
        <v>71</v>
      </c>
      <c r="X1989" s="5" t="s">
        <v>52</v>
      </c>
      <c r="Y1989" s="5" t="s">
        <v>17815</v>
      </c>
      <c r="Z1989" s="5" t="s">
        <v>17816</v>
      </c>
      <c r="AA1989" s="5" t="s">
        <v>162</v>
      </c>
      <c r="AB1989" s="5" t="s">
        <v>52</v>
      </c>
      <c r="AC1989" s="5" t="s">
        <v>181</v>
      </c>
      <c r="AD1989" s="5" t="s">
        <v>182</v>
      </c>
      <c r="AE1989" s="5" t="s">
        <v>183</v>
      </c>
      <c r="AF1989" s="5" t="s">
        <v>52</v>
      </c>
      <c r="AG1989" s="5" t="s">
        <v>52</v>
      </c>
      <c r="AH1989" s="5" t="s">
        <v>184</v>
      </c>
      <c r="AI1989" s="5" t="s">
        <v>17809</v>
      </c>
      <c r="AJ1989" s="5" t="s">
        <v>17811</v>
      </c>
      <c r="AK1989" s="5" t="s">
        <v>16429</v>
      </c>
    </row>
    <row r="1990" ht="15.75" customHeight="1">
      <c r="A1990" s="5" t="s">
        <v>17817</v>
      </c>
      <c r="B1990" s="5" t="s">
        <v>17818</v>
      </c>
      <c r="C1990" s="5" t="s">
        <v>17818</v>
      </c>
      <c r="D1990" s="6">
        <v>42872.0</v>
      </c>
      <c r="E1990" s="5">
        <v>46123.0</v>
      </c>
      <c r="F1990" s="5">
        <v>20965.0</v>
      </c>
      <c r="G1990" s="5" t="s">
        <v>1419</v>
      </c>
      <c r="H1990" s="5" t="s">
        <v>480</v>
      </c>
      <c r="I1990" s="5" t="s">
        <v>14947</v>
      </c>
      <c r="J1990" s="5" t="s">
        <v>256</v>
      </c>
      <c r="K1990" s="5" t="s">
        <v>3485</v>
      </c>
      <c r="L1990" s="5" t="s">
        <v>17819</v>
      </c>
      <c r="M1990" s="5" t="s">
        <v>17819</v>
      </c>
      <c r="N1990" s="5">
        <v>4276.0</v>
      </c>
      <c r="O1990" s="5">
        <v>1.0</v>
      </c>
      <c r="P1990" s="5" t="s">
        <v>17820</v>
      </c>
      <c r="Q1990" s="5" t="s">
        <v>91</v>
      </c>
      <c r="R1990" s="5">
        <v>58.0</v>
      </c>
      <c r="S1990" s="5" t="s">
        <v>1077</v>
      </c>
      <c r="T1990" s="5">
        <v>0.0</v>
      </c>
      <c r="U1990" s="5" t="s">
        <v>70</v>
      </c>
      <c r="V1990" s="5" t="s">
        <v>17821</v>
      </c>
      <c r="W1990" s="5" t="s">
        <v>52</v>
      </c>
      <c r="X1990" s="5" t="s">
        <v>52</v>
      </c>
      <c r="Y1990" s="5" t="s">
        <v>4364</v>
      </c>
      <c r="Z1990" s="5" t="s">
        <v>17822</v>
      </c>
      <c r="AA1990" s="5" t="s">
        <v>2743</v>
      </c>
      <c r="AB1990" s="5" t="s">
        <v>52</v>
      </c>
      <c r="AC1990" s="5" t="s">
        <v>5289</v>
      </c>
      <c r="AD1990" s="5" t="s">
        <v>5290</v>
      </c>
      <c r="AE1990" s="5" t="s">
        <v>5291</v>
      </c>
      <c r="AF1990" s="5" t="s">
        <v>52</v>
      </c>
      <c r="AG1990" s="5" t="s">
        <v>52</v>
      </c>
      <c r="AH1990" s="5" t="s">
        <v>52</v>
      </c>
      <c r="AI1990" s="5" t="s">
        <v>17823</v>
      </c>
      <c r="AJ1990" s="5" t="s">
        <v>17824</v>
      </c>
      <c r="AK1990" s="5" t="s">
        <v>6358</v>
      </c>
    </row>
    <row r="1991" ht="15.75" customHeight="1">
      <c r="A1991" s="5" t="s">
        <v>17825</v>
      </c>
      <c r="B1991" s="5" t="s">
        <v>17717</v>
      </c>
      <c r="C1991" s="5" t="s">
        <v>17717</v>
      </c>
      <c r="D1991" s="6">
        <v>42872.0</v>
      </c>
      <c r="E1991" s="5">
        <v>170456.0</v>
      </c>
      <c r="F1991" s="5">
        <v>77480.0</v>
      </c>
      <c r="G1991" s="5" t="s">
        <v>1419</v>
      </c>
      <c r="H1991" s="5" t="s">
        <v>480</v>
      </c>
      <c r="I1991" s="5" t="s">
        <v>14947</v>
      </c>
      <c r="J1991" s="5" t="s">
        <v>256</v>
      </c>
      <c r="K1991" s="5" t="s">
        <v>4021</v>
      </c>
      <c r="L1991" s="5" t="s">
        <v>17718</v>
      </c>
      <c r="M1991" s="5" t="s">
        <v>17718</v>
      </c>
      <c r="N1991" s="5">
        <v>8816.0</v>
      </c>
      <c r="O1991" s="5">
        <v>3.0</v>
      </c>
      <c r="P1991" s="5" t="s">
        <v>17826</v>
      </c>
      <c r="Q1991" s="5" t="s">
        <v>3360</v>
      </c>
      <c r="R1991" s="5">
        <v>165.0</v>
      </c>
      <c r="S1991" s="5" t="s">
        <v>53</v>
      </c>
      <c r="T1991" s="5">
        <v>0.0</v>
      </c>
      <c r="U1991" s="5" t="s">
        <v>70</v>
      </c>
      <c r="V1991" s="5" t="s">
        <v>17827</v>
      </c>
      <c r="W1991" s="5" t="s">
        <v>52</v>
      </c>
      <c r="X1991" s="5" t="s">
        <v>52</v>
      </c>
      <c r="Y1991" s="5" t="s">
        <v>4364</v>
      </c>
      <c r="Z1991" s="5" t="s">
        <v>17828</v>
      </c>
      <c r="AA1991" s="5" t="s">
        <v>2743</v>
      </c>
      <c r="AB1991" s="5" t="s">
        <v>52</v>
      </c>
      <c r="AC1991" s="5" t="s">
        <v>5289</v>
      </c>
      <c r="AD1991" s="5" t="s">
        <v>5290</v>
      </c>
      <c r="AE1991" s="5" t="s">
        <v>5291</v>
      </c>
      <c r="AF1991" s="5" t="s">
        <v>52</v>
      </c>
      <c r="AG1991" s="5" t="s">
        <v>52</v>
      </c>
      <c r="AH1991" s="5" t="s">
        <v>52</v>
      </c>
      <c r="AI1991" s="5" t="s">
        <v>17722</v>
      </c>
      <c r="AJ1991" s="5" t="s">
        <v>17829</v>
      </c>
      <c r="AK1991" s="5" t="s">
        <v>6358</v>
      </c>
    </row>
    <row r="1992" ht="15.75" customHeight="1">
      <c r="A1992" s="5" t="s">
        <v>17830</v>
      </c>
      <c r="B1992" s="5" t="s">
        <v>6576</v>
      </c>
      <c r="C1992" s="5" t="s">
        <v>14459</v>
      </c>
      <c r="D1992" s="6">
        <v>42868.0</v>
      </c>
      <c r="E1992" s="5">
        <v>18289.0</v>
      </c>
      <c r="F1992" s="5">
        <v>8313.0</v>
      </c>
      <c r="G1992" s="5" t="s">
        <v>4673</v>
      </c>
      <c r="H1992" s="5" t="s">
        <v>149</v>
      </c>
      <c r="I1992" s="5" t="s">
        <v>11357</v>
      </c>
      <c r="J1992" s="5" t="s">
        <v>3808</v>
      </c>
      <c r="K1992" s="5" t="s">
        <v>391</v>
      </c>
      <c r="L1992" s="5" t="s">
        <v>17831</v>
      </c>
      <c r="M1992" s="5" t="s">
        <v>17832</v>
      </c>
      <c r="N1992" s="5" t="s">
        <v>17833</v>
      </c>
      <c r="O1992" s="5">
        <v>1.0</v>
      </c>
      <c r="P1992" s="5" t="s">
        <v>17834</v>
      </c>
      <c r="Q1992" s="5">
        <v>4500.0</v>
      </c>
      <c r="R1992" s="5">
        <v>91.0</v>
      </c>
      <c r="S1992" s="5" t="s">
        <v>115</v>
      </c>
      <c r="T1992" s="5">
        <v>0.0</v>
      </c>
      <c r="U1992" s="5" t="s">
        <v>70</v>
      </c>
      <c r="V1992" s="5" t="s">
        <v>17835</v>
      </c>
      <c r="W1992" s="5" t="s">
        <v>52</v>
      </c>
      <c r="X1992" s="5" t="s">
        <v>52</v>
      </c>
      <c r="Y1992" s="5" t="s">
        <v>17836</v>
      </c>
      <c r="Z1992" s="5" t="s">
        <v>17837</v>
      </c>
      <c r="AA1992" s="5" t="s">
        <v>881</v>
      </c>
      <c r="AB1992" s="5" t="s">
        <v>52</v>
      </c>
      <c r="AC1992" s="5" t="s">
        <v>398</v>
      </c>
      <c r="AD1992" s="5" t="s">
        <v>399</v>
      </c>
      <c r="AE1992" s="5" t="s">
        <v>400</v>
      </c>
      <c r="AF1992" s="5" t="s">
        <v>401</v>
      </c>
      <c r="AG1992" s="5">
        <v>23502.0</v>
      </c>
      <c r="AH1992" s="5" t="s">
        <v>402</v>
      </c>
      <c r="AI1992" s="5" t="s">
        <v>17838</v>
      </c>
      <c r="AJ1992" s="5" t="s">
        <v>17839</v>
      </c>
      <c r="AK1992" s="5" t="s">
        <v>1874</v>
      </c>
    </row>
    <row r="1993" ht="15.75" customHeight="1">
      <c r="A1993" s="5" t="s">
        <v>17840</v>
      </c>
      <c r="B1993" s="5" t="s">
        <v>17717</v>
      </c>
      <c r="C1993" s="5" t="s">
        <v>17717</v>
      </c>
      <c r="D1993" s="6">
        <v>42865.0</v>
      </c>
      <c r="E1993" s="5">
        <v>170843.0</v>
      </c>
      <c r="F1993" s="5">
        <v>77656.0</v>
      </c>
      <c r="G1993" s="5" t="s">
        <v>1419</v>
      </c>
      <c r="H1993" s="5" t="s">
        <v>480</v>
      </c>
      <c r="I1993" s="5" t="s">
        <v>15808</v>
      </c>
      <c r="J1993" s="5" t="s">
        <v>256</v>
      </c>
      <c r="K1993" s="5" t="s">
        <v>4021</v>
      </c>
      <c r="L1993" s="5" t="s">
        <v>17718</v>
      </c>
      <c r="M1993" s="5" t="s">
        <v>17718</v>
      </c>
      <c r="N1993" s="5">
        <v>8816.0</v>
      </c>
      <c r="O1993" s="5">
        <v>3.0</v>
      </c>
      <c r="P1993" s="5" t="s">
        <v>17841</v>
      </c>
      <c r="Q1993" s="5" t="s">
        <v>3360</v>
      </c>
      <c r="R1993" s="5">
        <v>171.0</v>
      </c>
      <c r="S1993" s="5" t="s">
        <v>1077</v>
      </c>
      <c r="T1993" s="5">
        <v>0.0</v>
      </c>
      <c r="U1993" s="5" t="s">
        <v>70</v>
      </c>
      <c r="V1993" s="5" t="s">
        <v>17842</v>
      </c>
      <c r="W1993" s="5" t="s">
        <v>52</v>
      </c>
      <c r="X1993" s="5" t="s">
        <v>52</v>
      </c>
      <c r="Y1993" s="5" t="s">
        <v>8089</v>
      </c>
      <c r="Z1993" s="5" t="s">
        <v>17843</v>
      </c>
      <c r="AA1993" s="5" t="s">
        <v>2743</v>
      </c>
      <c r="AB1993" s="5" t="s">
        <v>52</v>
      </c>
      <c r="AC1993" s="5" t="s">
        <v>5289</v>
      </c>
      <c r="AD1993" s="5" t="s">
        <v>5290</v>
      </c>
      <c r="AE1993" s="5" t="s">
        <v>5291</v>
      </c>
      <c r="AF1993" s="5" t="s">
        <v>52</v>
      </c>
      <c r="AG1993" s="5" t="s">
        <v>52</v>
      </c>
      <c r="AH1993" s="5" t="s">
        <v>52</v>
      </c>
      <c r="AI1993" s="5" t="s">
        <v>17844</v>
      </c>
      <c r="AJ1993" s="5" t="s">
        <v>17845</v>
      </c>
      <c r="AK1993" s="5" t="s">
        <v>6358</v>
      </c>
    </row>
    <row r="1994" ht="15.75" customHeight="1">
      <c r="A1994" s="5" t="s">
        <v>17846</v>
      </c>
      <c r="B1994" s="5" t="s">
        <v>17847</v>
      </c>
      <c r="C1994" s="5" t="s">
        <v>17848</v>
      </c>
      <c r="D1994" s="6">
        <v>42864.0</v>
      </c>
      <c r="E1994" s="5">
        <v>81655.0</v>
      </c>
      <c r="F1994" s="5">
        <v>37116.0</v>
      </c>
      <c r="G1994" s="5" t="s">
        <v>963</v>
      </c>
      <c r="H1994" s="5" t="s">
        <v>272</v>
      </c>
      <c r="I1994" s="5" t="s">
        <v>17849</v>
      </c>
      <c r="J1994" s="5" t="s">
        <v>965</v>
      </c>
      <c r="K1994" s="5" t="s">
        <v>17850</v>
      </c>
      <c r="L1994" s="5" t="s">
        <v>17851</v>
      </c>
      <c r="M1994" s="5" t="s">
        <v>17852</v>
      </c>
      <c r="N1994" s="5" t="s">
        <v>52</v>
      </c>
      <c r="O1994" s="5">
        <v>2.0</v>
      </c>
      <c r="P1994" s="5" t="s">
        <v>17853</v>
      </c>
      <c r="Q1994" s="5" t="s">
        <v>17455</v>
      </c>
      <c r="R1994" s="5">
        <v>1800.0</v>
      </c>
      <c r="S1994" s="5" t="s">
        <v>196</v>
      </c>
      <c r="T1994" s="5">
        <v>54.0</v>
      </c>
      <c r="U1994" s="5" t="s">
        <v>93</v>
      </c>
      <c r="V1994" s="5" t="s">
        <v>17854</v>
      </c>
      <c r="W1994" s="5" t="s">
        <v>52</v>
      </c>
      <c r="X1994" s="5" t="s">
        <v>52</v>
      </c>
      <c r="Y1994" s="5" t="s">
        <v>3334</v>
      </c>
      <c r="Z1994" s="5" t="s">
        <v>17855</v>
      </c>
      <c r="AA1994" s="5" t="s">
        <v>260</v>
      </c>
      <c r="AB1994" s="5" t="s">
        <v>283</v>
      </c>
      <c r="AC1994" s="5" t="s">
        <v>9092</v>
      </c>
      <c r="AD1994" s="5" t="s">
        <v>9093</v>
      </c>
      <c r="AE1994" s="5" t="s">
        <v>2166</v>
      </c>
      <c r="AF1994" s="5" t="s">
        <v>52</v>
      </c>
      <c r="AG1994" s="5" t="s">
        <v>52</v>
      </c>
      <c r="AH1994" s="5" t="s">
        <v>52</v>
      </c>
      <c r="AI1994" s="5" t="s">
        <v>17856</v>
      </c>
      <c r="AJ1994" s="5" t="s">
        <v>17857</v>
      </c>
      <c r="AK1994" s="5" t="s">
        <v>15944</v>
      </c>
    </row>
    <row r="1995" ht="15.75" customHeight="1">
      <c r="A1995" s="5" t="s">
        <v>17858</v>
      </c>
      <c r="B1995" s="5" t="s">
        <v>15828</v>
      </c>
      <c r="C1995" s="5" t="s">
        <v>15829</v>
      </c>
      <c r="D1995" s="6">
        <v>42863.0</v>
      </c>
      <c r="E1995" s="5">
        <v>48919.0</v>
      </c>
      <c r="F1995" s="5">
        <v>22236.0</v>
      </c>
      <c r="G1995" s="5" t="s">
        <v>556</v>
      </c>
      <c r="H1995" s="5" t="s">
        <v>45</v>
      </c>
      <c r="I1995" s="5" t="s">
        <v>7194</v>
      </c>
      <c r="J1995" s="5" t="s">
        <v>558</v>
      </c>
      <c r="K1995" s="5" t="s">
        <v>17859</v>
      </c>
      <c r="L1995" s="5" t="s">
        <v>17860</v>
      </c>
      <c r="M1995" s="5" t="s">
        <v>16186</v>
      </c>
      <c r="N1995" s="5" t="s">
        <v>52</v>
      </c>
      <c r="O1995" s="5">
        <v>1.0</v>
      </c>
      <c r="P1995" s="5" t="s">
        <v>17861</v>
      </c>
      <c r="Q1995" s="5">
        <v>4500.0</v>
      </c>
      <c r="R1995" s="5">
        <v>1422.0</v>
      </c>
      <c r="S1995" s="5" t="s">
        <v>115</v>
      </c>
      <c r="T1995" s="5">
        <v>63.0</v>
      </c>
      <c r="U1995" s="5" t="s">
        <v>93</v>
      </c>
      <c r="V1995" s="5" t="s">
        <v>17862</v>
      </c>
      <c r="W1995" s="5" t="s">
        <v>71</v>
      </c>
      <c r="X1995" s="5" t="s">
        <v>52</v>
      </c>
      <c r="Y1995" s="5" t="s">
        <v>17863</v>
      </c>
      <c r="Z1995" s="5" t="s">
        <v>17864</v>
      </c>
      <c r="AA1995" s="5" t="s">
        <v>200</v>
      </c>
      <c r="AB1995" s="5" t="s">
        <v>283</v>
      </c>
      <c r="AC1995" s="5" t="s">
        <v>15837</v>
      </c>
      <c r="AD1995" s="5" t="s">
        <v>15838</v>
      </c>
      <c r="AE1995" s="5" t="s">
        <v>2166</v>
      </c>
      <c r="AF1995" s="5" t="s">
        <v>52</v>
      </c>
      <c r="AG1995" s="5" t="s">
        <v>52</v>
      </c>
      <c r="AH1995" s="5" t="s">
        <v>15839</v>
      </c>
      <c r="AI1995" s="5" t="s">
        <v>15828</v>
      </c>
      <c r="AJ1995" s="5" t="s">
        <v>17860</v>
      </c>
      <c r="AK1995" s="5" t="s">
        <v>15840</v>
      </c>
    </row>
    <row r="1996" ht="15.75" customHeight="1">
      <c r="A1996" s="5" t="s">
        <v>17865</v>
      </c>
      <c r="B1996" s="5" t="s">
        <v>17866</v>
      </c>
      <c r="C1996" s="5" t="s">
        <v>17867</v>
      </c>
      <c r="D1996" s="6">
        <v>42863.0</v>
      </c>
      <c r="E1996" s="5">
        <v>12179.0</v>
      </c>
      <c r="F1996" s="5">
        <v>5536.0</v>
      </c>
      <c r="G1996" s="5" t="s">
        <v>3378</v>
      </c>
      <c r="H1996" s="5" t="s">
        <v>171</v>
      </c>
      <c r="I1996" s="5" t="s">
        <v>6848</v>
      </c>
      <c r="J1996" s="5" t="s">
        <v>3378</v>
      </c>
      <c r="K1996" s="5" t="s">
        <v>17868</v>
      </c>
      <c r="L1996" s="5" t="s">
        <v>17869</v>
      </c>
      <c r="M1996" s="5" t="s">
        <v>17870</v>
      </c>
      <c r="N1996" s="5">
        <v>10018.0</v>
      </c>
      <c r="O1996" s="5">
        <v>1.0</v>
      </c>
      <c r="P1996" s="5" t="s">
        <v>17871</v>
      </c>
      <c r="Q1996" s="5" t="s">
        <v>11204</v>
      </c>
      <c r="R1996" s="5">
        <v>755.0</v>
      </c>
      <c r="S1996" s="5" t="s">
        <v>69</v>
      </c>
      <c r="T1996" s="5">
        <v>0.0</v>
      </c>
      <c r="U1996" s="5" t="s">
        <v>52</v>
      </c>
      <c r="V1996" s="5" t="s">
        <v>17872</v>
      </c>
      <c r="W1996" s="5" t="s">
        <v>52</v>
      </c>
      <c r="X1996" s="5" t="s">
        <v>52</v>
      </c>
      <c r="Y1996" s="5" t="s">
        <v>17873</v>
      </c>
      <c r="Z1996" s="5" t="s">
        <v>17874</v>
      </c>
      <c r="AA1996" s="5" t="s">
        <v>1831</v>
      </c>
      <c r="AB1996" s="5" t="s">
        <v>52</v>
      </c>
      <c r="AC1996" s="5" t="s">
        <v>3589</v>
      </c>
      <c r="AD1996" s="5" t="s">
        <v>3590</v>
      </c>
      <c r="AE1996" s="5" t="s">
        <v>3591</v>
      </c>
      <c r="AF1996" s="5" t="s">
        <v>52</v>
      </c>
      <c r="AG1996" s="5" t="s">
        <v>52</v>
      </c>
      <c r="AH1996" s="5" t="s">
        <v>3592</v>
      </c>
      <c r="AI1996" s="5" t="s">
        <v>17866</v>
      </c>
      <c r="AJ1996" s="5" t="s">
        <v>17875</v>
      </c>
      <c r="AK1996" s="5" t="s">
        <v>17876</v>
      </c>
    </row>
    <row r="1997" ht="15.75" customHeight="1">
      <c r="A1997" s="5" t="s">
        <v>17877</v>
      </c>
      <c r="B1997" s="5" t="s">
        <v>16142</v>
      </c>
      <c r="C1997" s="5" t="s">
        <v>13357</v>
      </c>
      <c r="D1997" s="6">
        <v>42862.0</v>
      </c>
      <c r="E1997" s="5">
        <v>529078.0</v>
      </c>
      <c r="F1997" s="5">
        <v>240490.0</v>
      </c>
      <c r="G1997" s="5" t="s">
        <v>327</v>
      </c>
      <c r="H1997" s="5" t="s">
        <v>459</v>
      </c>
      <c r="I1997" s="5" t="s">
        <v>17878</v>
      </c>
      <c r="J1997" s="5" t="s">
        <v>191</v>
      </c>
      <c r="K1997" s="5" t="s">
        <v>1253</v>
      </c>
      <c r="L1997" s="5" t="s">
        <v>15643</v>
      </c>
      <c r="M1997" s="5" t="s">
        <v>17244</v>
      </c>
      <c r="N1997" s="5" t="s">
        <v>52</v>
      </c>
      <c r="O1997" s="5">
        <v>10.0</v>
      </c>
      <c r="P1997" s="5" t="s">
        <v>17879</v>
      </c>
      <c r="Q1997" s="5" t="s">
        <v>17880</v>
      </c>
      <c r="R1997" s="5">
        <v>77.0</v>
      </c>
      <c r="S1997" s="5" t="s">
        <v>374</v>
      </c>
      <c r="T1997" s="5">
        <v>200.0</v>
      </c>
      <c r="U1997" s="5" t="s">
        <v>93</v>
      </c>
      <c r="V1997" s="5" t="s">
        <v>17881</v>
      </c>
      <c r="W1997" s="5" t="s">
        <v>52</v>
      </c>
      <c r="X1997" s="5" t="s">
        <v>52</v>
      </c>
      <c r="Y1997" s="5" t="s">
        <v>17882</v>
      </c>
      <c r="Z1997" s="5" t="s">
        <v>17883</v>
      </c>
      <c r="AA1997" s="5" t="s">
        <v>260</v>
      </c>
      <c r="AB1997" s="5" t="s">
        <v>52</v>
      </c>
      <c r="AC1997" s="5" t="s">
        <v>11980</v>
      </c>
      <c r="AD1997" s="5" t="s">
        <v>11981</v>
      </c>
      <c r="AE1997" s="5" t="s">
        <v>218</v>
      </c>
      <c r="AF1997" s="5" t="s">
        <v>52</v>
      </c>
      <c r="AG1997" s="5" t="s">
        <v>11982</v>
      </c>
      <c r="AH1997" s="5" t="s">
        <v>11983</v>
      </c>
      <c r="AI1997" s="5" t="s">
        <v>17884</v>
      </c>
      <c r="AJ1997" s="5" t="s">
        <v>17885</v>
      </c>
      <c r="AK1997" s="5" t="s">
        <v>300</v>
      </c>
    </row>
    <row r="1998" ht="15.75" customHeight="1">
      <c r="A1998" s="5" t="s">
        <v>17886</v>
      </c>
      <c r="B1998" s="5" t="s">
        <v>17355</v>
      </c>
      <c r="C1998" s="5" t="s">
        <v>17887</v>
      </c>
      <c r="D1998" s="6">
        <v>42859.0</v>
      </c>
      <c r="E1998" s="5">
        <v>43576.0</v>
      </c>
      <c r="F1998" s="5">
        <v>19807.0</v>
      </c>
      <c r="G1998" s="5" t="s">
        <v>130</v>
      </c>
      <c r="H1998" s="5" t="s">
        <v>1792</v>
      </c>
      <c r="I1998" s="5" t="s">
        <v>3503</v>
      </c>
      <c r="J1998" s="5" t="s">
        <v>133</v>
      </c>
      <c r="K1998" s="5" t="s">
        <v>17888</v>
      </c>
      <c r="L1998" s="5" t="s">
        <v>17889</v>
      </c>
      <c r="M1998" s="5" t="s">
        <v>17890</v>
      </c>
      <c r="N1998" s="5">
        <v>29301.0</v>
      </c>
      <c r="O1998" s="5">
        <v>3.0</v>
      </c>
      <c r="P1998" s="5" t="s">
        <v>17891</v>
      </c>
      <c r="Q1998" s="5" t="s">
        <v>17892</v>
      </c>
      <c r="R1998" s="5">
        <v>1845.0</v>
      </c>
      <c r="S1998" s="5" t="s">
        <v>69</v>
      </c>
      <c r="T1998" s="5">
        <v>132.0</v>
      </c>
      <c r="U1998" s="5" t="s">
        <v>70</v>
      </c>
      <c r="V1998" s="5" t="s">
        <v>17893</v>
      </c>
      <c r="W1998" s="5" t="s">
        <v>52</v>
      </c>
      <c r="X1998" s="5" t="s">
        <v>52</v>
      </c>
      <c r="Y1998" s="5">
        <v>1704.0</v>
      </c>
      <c r="Z1998" s="5" t="s">
        <v>17894</v>
      </c>
      <c r="AA1998" s="5" t="s">
        <v>730</v>
      </c>
      <c r="AB1998" s="5" t="s">
        <v>283</v>
      </c>
      <c r="AC1998" s="5" t="s">
        <v>72</v>
      </c>
      <c r="AD1998" s="5" t="s">
        <v>73</v>
      </c>
      <c r="AE1998" s="5" t="s">
        <v>74</v>
      </c>
      <c r="AF1998" s="5" t="s">
        <v>75</v>
      </c>
      <c r="AG1998" s="5" t="s">
        <v>76</v>
      </c>
      <c r="AH1998" s="5" t="s">
        <v>77</v>
      </c>
      <c r="AI1998" s="5" t="s">
        <v>6974</v>
      </c>
      <c r="AJ1998" s="5" t="s">
        <v>17895</v>
      </c>
      <c r="AK1998" s="5" t="s">
        <v>776</v>
      </c>
    </row>
    <row r="1999" ht="15.75" customHeight="1">
      <c r="A1999" s="5" t="s">
        <v>17896</v>
      </c>
      <c r="B1999" s="5" t="s">
        <v>12163</v>
      </c>
      <c r="C1999" s="5" t="s">
        <v>17897</v>
      </c>
      <c r="D1999" s="6">
        <v>42858.0</v>
      </c>
      <c r="E1999" s="5">
        <v>20128.0</v>
      </c>
      <c r="F1999" s="5">
        <v>9149.0</v>
      </c>
      <c r="G1999" s="5" t="s">
        <v>634</v>
      </c>
      <c r="H1999" s="5" t="s">
        <v>366</v>
      </c>
      <c r="I1999" s="5" t="s">
        <v>14411</v>
      </c>
      <c r="J1999" s="5" t="s">
        <v>274</v>
      </c>
      <c r="K1999" s="5" t="s">
        <v>391</v>
      </c>
      <c r="L1999" s="5" t="s">
        <v>17898</v>
      </c>
      <c r="M1999" s="5" t="s">
        <v>17899</v>
      </c>
      <c r="N1999" s="5">
        <v>33172.0</v>
      </c>
      <c r="O1999" s="5">
        <v>1.0</v>
      </c>
      <c r="P1999" s="5" t="s">
        <v>17900</v>
      </c>
      <c r="Q1999" s="5" t="s">
        <v>4202</v>
      </c>
      <c r="R1999" s="5">
        <v>650.0</v>
      </c>
      <c r="S1999" s="5" t="s">
        <v>69</v>
      </c>
      <c r="T1999" s="5">
        <v>25.0</v>
      </c>
      <c r="U1999" s="5" t="s">
        <v>70</v>
      </c>
      <c r="V1999" s="5" t="s">
        <v>17901</v>
      </c>
      <c r="W1999" s="5" t="s">
        <v>71</v>
      </c>
      <c r="X1999" s="5" t="s">
        <v>52</v>
      </c>
      <c r="Y1999" s="5" t="s">
        <v>17902</v>
      </c>
      <c r="Z1999" s="5" t="s">
        <v>17903</v>
      </c>
      <c r="AA1999" s="5" t="s">
        <v>604</v>
      </c>
      <c r="AB1999" s="5" t="s">
        <v>52</v>
      </c>
      <c r="AC1999" s="5" t="s">
        <v>72</v>
      </c>
      <c r="AD1999" s="5" t="s">
        <v>73</v>
      </c>
      <c r="AE1999" s="5" t="s">
        <v>74</v>
      </c>
      <c r="AF1999" s="5" t="s">
        <v>75</v>
      </c>
      <c r="AG1999" s="5" t="s">
        <v>76</v>
      </c>
      <c r="AH1999" s="5" t="s">
        <v>77</v>
      </c>
      <c r="AI1999" s="5" t="s">
        <v>12163</v>
      </c>
      <c r="AJ1999" s="5" t="s">
        <v>17904</v>
      </c>
      <c r="AK1999" s="5" t="s">
        <v>1874</v>
      </c>
    </row>
    <row r="2000" ht="15.75" customHeight="1">
      <c r="A2000" s="5" t="s">
        <v>17905</v>
      </c>
      <c r="B2000" s="5" t="s">
        <v>16737</v>
      </c>
      <c r="C2000" s="5" t="s">
        <v>16738</v>
      </c>
      <c r="D2000" s="6">
        <v>42858.0</v>
      </c>
      <c r="E2000" s="5">
        <v>14494.0</v>
      </c>
      <c r="F2000" s="5">
        <v>6588.0</v>
      </c>
      <c r="G2000" s="5" t="s">
        <v>3378</v>
      </c>
      <c r="H2000" s="5" t="s">
        <v>272</v>
      </c>
      <c r="I2000" s="5" t="s">
        <v>12448</v>
      </c>
      <c r="J2000" s="5" t="s">
        <v>3378</v>
      </c>
      <c r="K2000" s="5" t="s">
        <v>17906</v>
      </c>
      <c r="L2000" s="5" t="s">
        <v>16741</v>
      </c>
      <c r="M2000" s="5" t="s">
        <v>16742</v>
      </c>
      <c r="N2000" s="5">
        <v>45242.0</v>
      </c>
      <c r="O2000" s="5">
        <v>1.0</v>
      </c>
      <c r="P2000" s="5" t="s">
        <v>17907</v>
      </c>
      <c r="Q2000" s="5" t="s">
        <v>923</v>
      </c>
      <c r="R2000" s="5">
        <v>519.0</v>
      </c>
      <c r="S2000" s="5" t="s">
        <v>69</v>
      </c>
      <c r="T2000" s="5">
        <v>0.0</v>
      </c>
      <c r="U2000" s="5" t="s">
        <v>93</v>
      </c>
      <c r="V2000" s="5" t="s">
        <v>17908</v>
      </c>
      <c r="W2000" s="5" t="s">
        <v>55</v>
      </c>
      <c r="X2000" s="5" t="s">
        <v>17909</v>
      </c>
      <c r="Y2000" s="5" t="s">
        <v>12269</v>
      </c>
      <c r="Z2000" s="5">
        <v>4586050.0</v>
      </c>
      <c r="AA2000" s="5" t="s">
        <v>162</v>
      </c>
      <c r="AB2000" s="5" t="s">
        <v>52</v>
      </c>
      <c r="AC2000" s="5" t="s">
        <v>3141</v>
      </c>
      <c r="AD2000" s="5" t="s">
        <v>3142</v>
      </c>
      <c r="AE2000" s="5" t="s">
        <v>162</v>
      </c>
      <c r="AF2000" s="5" t="s">
        <v>52</v>
      </c>
      <c r="AG2000" s="5" t="s">
        <v>52</v>
      </c>
      <c r="AH2000" s="5" t="s">
        <v>3143</v>
      </c>
      <c r="AI2000" s="5" t="s">
        <v>102</v>
      </c>
      <c r="AJ2000" s="5" t="s">
        <v>102</v>
      </c>
      <c r="AK2000" s="5" t="s">
        <v>162</v>
      </c>
    </row>
    <row r="2001" ht="15.75" customHeight="1">
      <c r="A2001" s="5" t="s">
        <v>17910</v>
      </c>
      <c r="B2001" s="5" t="s">
        <v>17911</v>
      </c>
      <c r="C2001" s="5" t="s">
        <v>17912</v>
      </c>
      <c r="D2001" s="6">
        <v>42858.0</v>
      </c>
      <c r="E2001" s="5">
        <v>16929.0</v>
      </c>
      <c r="F2001" s="5">
        <v>7695.0</v>
      </c>
      <c r="G2001" s="5" t="s">
        <v>1321</v>
      </c>
      <c r="H2001" s="5" t="s">
        <v>1792</v>
      </c>
      <c r="I2001" s="5" t="s">
        <v>17913</v>
      </c>
      <c r="J2001" s="5" t="s">
        <v>1322</v>
      </c>
      <c r="K2001" s="5" t="s">
        <v>17914</v>
      </c>
      <c r="L2001" s="5" t="s">
        <v>17915</v>
      </c>
      <c r="M2001" s="5" t="s">
        <v>17916</v>
      </c>
      <c r="N2001" s="5">
        <v>44190.0</v>
      </c>
      <c r="O2001" s="5">
        <v>1.0</v>
      </c>
      <c r="P2001" s="5" t="s">
        <v>17917</v>
      </c>
      <c r="Q2001" s="5">
        <v>4510.0</v>
      </c>
      <c r="R2001" s="5">
        <v>139.0</v>
      </c>
      <c r="S2001" s="5" t="s">
        <v>53</v>
      </c>
      <c r="T2001" s="5">
        <v>54.0</v>
      </c>
      <c r="U2001" s="5" t="s">
        <v>93</v>
      </c>
      <c r="V2001" s="5" t="s">
        <v>17918</v>
      </c>
      <c r="W2001" s="5" t="s">
        <v>52</v>
      </c>
      <c r="X2001" s="5" t="s">
        <v>52</v>
      </c>
      <c r="Y2001" s="5" t="s">
        <v>17919</v>
      </c>
      <c r="Z2001" s="5">
        <v>36088.0</v>
      </c>
      <c r="AA2001" s="5" t="s">
        <v>235</v>
      </c>
      <c r="AB2001" s="5" t="s">
        <v>52</v>
      </c>
      <c r="AC2001" s="5" t="s">
        <v>11980</v>
      </c>
      <c r="AD2001" s="5" t="s">
        <v>11981</v>
      </c>
      <c r="AE2001" s="5" t="s">
        <v>218</v>
      </c>
      <c r="AF2001" s="5" t="s">
        <v>52</v>
      </c>
      <c r="AG2001" s="5" t="s">
        <v>11982</v>
      </c>
      <c r="AH2001" s="5" t="s">
        <v>11983</v>
      </c>
      <c r="AI2001" s="5" t="s">
        <v>17911</v>
      </c>
      <c r="AJ2001" s="5" t="s">
        <v>17915</v>
      </c>
      <c r="AK2001" s="5" t="s">
        <v>6954</v>
      </c>
    </row>
    <row r="2002" ht="15.75" customHeight="1">
      <c r="A2002" s="5" t="s">
        <v>17920</v>
      </c>
      <c r="B2002" s="5" t="s">
        <v>17921</v>
      </c>
      <c r="C2002" s="5" t="s">
        <v>17922</v>
      </c>
      <c r="D2002" s="6">
        <v>42856.0</v>
      </c>
      <c r="E2002" s="5">
        <v>586253.0</v>
      </c>
      <c r="F2002" s="5">
        <v>266479.0</v>
      </c>
      <c r="G2002" s="5" t="s">
        <v>1458</v>
      </c>
      <c r="H2002" s="5" t="s">
        <v>45</v>
      </c>
      <c r="I2002" s="5" t="s">
        <v>3503</v>
      </c>
      <c r="J2002" s="5" t="s">
        <v>1460</v>
      </c>
      <c r="K2002" s="5" t="s">
        <v>2884</v>
      </c>
      <c r="L2002" s="5" t="s">
        <v>17923</v>
      </c>
      <c r="M2002" s="5" t="s">
        <v>17924</v>
      </c>
      <c r="N2002" s="5" t="s">
        <v>17925</v>
      </c>
      <c r="O2002" s="5">
        <v>13.0</v>
      </c>
      <c r="P2002" s="5" t="s">
        <v>17926</v>
      </c>
      <c r="Q2002" s="5" t="s">
        <v>17927</v>
      </c>
      <c r="R2002" s="5">
        <v>260.0</v>
      </c>
      <c r="S2002" s="5" t="s">
        <v>69</v>
      </c>
      <c r="T2002" s="5">
        <v>13.0</v>
      </c>
      <c r="U2002" s="5" t="s">
        <v>70</v>
      </c>
      <c r="V2002" s="5" t="s">
        <v>17928</v>
      </c>
      <c r="W2002" s="5" t="s">
        <v>52</v>
      </c>
      <c r="X2002" s="5" t="s">
        <v>52</v>
      </c>
      <c r="Y2002" s="5">
        <v>1704.0</v>
      </c>
      <c r="Z2002" s="5" t="s">
        <v>17929</v>
      </c>
      <c r="AA2002" s="5" t="s">
        <v>730</v>
      </c>
      <c r="AB2002" s="5" t="s">
        <v>52</v>
      </c>
      <c r="AC2002" s="5" t="s">
        <v>72</v>
      </c>
      <c r="AD2002" s="5" t="s">
        <v>73</v>
      </c>
      <c r="AE2002" s="5" t="s">
        <v>74</v>
      </c>
      <c r="AF2002" s="5" t="s">
        <v>75</v>
      </c>
      <c r="AG2002" s="5" t="s">
        <v>76</v>
      </c>
      <c r="AH2002" s="5" t="s">
        <v>77</v>
      </c>
      <c r="AI2002" s="5" t="s">
        <v>17921</v>
      </c>
      <c r="AJ2002" s="5" t="s">
        <v>17930</v>
      </c>
      <c r="AK2002" s="5" t="s">
        <v>17931</v>
      </c>
    </row>
    <row r="2003" ht="15.75" customHeight="1">
      <c r="A2003" s="5" t="s">
        <v>17932</v>
      </c>
      <c r="B2003" s="5" t="s">
        <v>4346</v>
      </c>
      <c r="C2003" s="5" t="s">
        <v>17933</v>
      </c>
      <c r="D2003" s="6">
        <v>42855.0</v>
      </c>
      <c r="E2003" s="5">
        <v>38482.0</v>
      </c>
      <c r="F2003" s="5">
        <v>17492.0</v>
      </c>
      <c r="G2003" s="5" t="s">
        <v>719</v>
      </c>
      <c r="H2003" s="5" t="s">
        <v>171</v>
      </c>
      <c r="I2003" s="5" t="s">
        <v>17934</v>
      </c>
      <c r="J2003" s="5" t="s">
        <v>274</v>
      </c>
      <c r="K2003" s="5" t="s">
        <v>17935</v>
      </c>
      <c r="L2003" s="5" t="s">
        <v>17936</v>
      </c>
      <c r="M2003" s="5" t="s">
        <v>17937</v>
      </c>
      <c r="N2003" s="5">
        <v>38141.0</v>
      </c>
      <c r="O2003" s="5">
        <v>1.0</v>
      </c>
      <c r="P2003" s="5" t="s">
        <v>17938</v>
      </c>
      <c r="Q2003" s="5" t="s">
        <v>13131</v>
      </c>
      <c r="R2003" s="5">
        <v>1305.0</v>
      </c>
      <c r="S2003" s="5" t="s">
        <v>69</v>
      </c>
      <c r="T2003" s="5">
        <v>51.0</v>
      </c>
      <c r="U2003" s="5" t="s">
        <v>93</v>
      </c>
      <c r="V2003" s="5" t="s">
        <v>17939</v>
      </c>
      <c r="W2003" s="5" t="s">
        <v>71</v>
      </c>
      <c r="X2003" s="5" t="s">
        <v>52</v>
      </c>
      <c r="Y2003" s="5" t="s">
        <v>3577</v>
      </c>
      <c r="Z2003" s="5" t="s">
        <v>17940</v>
      </c>
      <c r="AA2003" s="5" t="s">
        <v>260</v>
      </c>
      <c r="AB2003" s="5" t="s">
        <v>283</v>
      </c>
      <c r="AC2003" s="5" t="s">
        <v>9092</v>
      </c>
      <c r="AD2003" s="5" t="s">
        <v>9093</v>
      </c>
      <c r="AE2003" s="5" t="s">
        <v>2166</v>
      </c>
      <c r="AF2003" s="5" t="s">
        <v>52</v>
      </c>
      <c r="AG2003" s="5" t="s">
        <v>52</v>
      </c>
      <c r="AH2003" s="5" t="s">
        <v>52</v>
      </c>
      <c r="AI2003" s="5" t="s">
        <v>4346</v>
      </c>
      <c r="AJ2003" s="5" t="s">
        <v>17936</v>
      </c>
      <c r="AK2003" s="5" t="s">
        <v>735</v>
      </c>
    </row>
    <row r="2004" ht="15.75" customHeight="1">
      <c r="A2004" s="5" t="s">
        <v>17941</v>
      </c>
      <c r="B2004" s="5" t="s">
        <v>17468</v>
      </c>
      <c r="C2004" s="5" t="s">
        <v>17942</v>
      </c>
      <c r="D2004" s="6">
        <v>42852.0</v>
      </c>
      <c r="E2004" s="5">
        <v>35042.0</v>
      </c>
      <c r="F2004" s="5">
        <v>15928.0</v>
      </c>
      <c r="G2004" s="5" t="s">
        <v>2293</v>
      </c>
      <c r="H2004" s="5" t="s">
        <v>45</v>
      </c>
      <c r="I2004" s="5" t="s">
        <v>17943</v>
      </c>
      <c r="J2004" s="5" t="s">
        <v>2295</v>
      </c>
      <c r="K2004" s="5" t="s">
        <v>17944</v>
      </c>
      <c r="L2004" s="5" t="s">
        <v>17945</v>
      </c>
      <c r="M2004" s="5" t="s">
        <v>17946</v>
      </c>
      <c r="N2004" s="5">
        <v>11581.0</v>
      </c>
      <c r="O2004" s="5">
        <v>3.0</v>
      </c>
      <c r="P2004" s="5" t="s">
        <v>17947</v>
      </c>
      <c r="Q2004" s="5" t="s">
        <v>3360</v>
      </c>
      <c r="R2004" s="5">
        <v>379.0</v>
      </c>
      <c r="S2004" s="5" t="s">
        <v>69</v>
      </c>
      <c r="T2004" s="5">
        <v>0.0</v>
      </c>
      <c r="U2004" s="5" t="s">
        <v>52</v>
      </c>
      <c r="V2004" s="5" t="s">
        <v>17948</v>
      </c>
      <c r="W2004" s="5" t="s">
        <v>71</v>
      </c>
      <c r="X2004" s="5" t="s">
        <v>52</v>
      </c>
      <c r="Y2004" s="5" t="s">
        <v>12047</v>
      </c>
      <c r="Z2004" s="5" t="s">
        <v>17949</v>
      </c>
      <c r="AA2004" s="5" t="s">
        <v>59</v>
      </c>
      <c r="AB2004" s="5" t="s">
        <v>52</v>
      </c>
      <c r="AC2004" s="5" t="s">
        <v>3589</v>
      </c>
      <c r="AD2004" s="5" t="s">
        <v>3590</v>
      </c>
      <c r="AE2004" s="5" t="s">
        <v>3591</v>
      </c>
      <c r="AF2004" s="5" t="s">
        <v>52</v>
      </c>
      <c r="AG2004" s="5" t="s">
        <v>52</v>
      </c>
      <c r="AH2004" s="5" t="s">
        <v>3592</v>
      </c>
      <c r="AI2004" s="5" t="s">
        <v>17468</v>
      </c>
      <c r="AJ2004" s="5" t="s">
        <v>17945</v>
      </c>
      <c r="AK2004" s="5" t="s">
        <v>2112</v>
      </c>
    </row>
    <row r="2005" ht="15.75" customHeight="1">
      <c r="A2005" s="5" t="s">
        <v>17950</v>
      </c>
      <c r="B2005" s="5" t="s">
        <v>13007</v>
      </c>
      <c r="C2005" s="5" t="s">
        <v>13007</v>
      </c>
      <c r="D2005" s="6">
        <v>42852.0</v>
      </c>
      <c r="E2005" s="5">
        <v>55484.0</v>
      </c>
      <c r="F2005" s="5">
        <v>25220.0</v>
      </c>
      <c r="G2005" s="5" t="s">
        <v>1419</v>
      </c>
      <c r="H2005" s="5" t="s">
        <v>480</v>
      </c>
      <c r="I2005" s="5" t="s">
        <v>17951</v>
      </c>
      <c r="J2005" s="5" t="s">
        <v>256</v>
      </c>
      <c r="K2005" s="5" t="s">
        <v>3485</v>
      </c>
      <c r="L2005" s="5" t="s">
        <v>13008</v>
      </c>
      <c r="M2005" s="5" t="s">
        <v>13008</v>
      </c>
      <c r="N2005" s="5" t="s">
        <v>52</v>
      </c>
      <c r="O2005" s="5">
        <v>1.0</v>
      </c>
      <c r="P2005" s="5" t="s">
        <v>17952</v>
      </c>
      <c r="Q2005" s="5" t="s">
        <v>91</v>
      </c>
      <c r="R2005" s="5">
        <v>41.0</v>
      </c>
      <c r="S2005" s="5" t="s">
        <v>1077</v>
      </c>
      <c r="T2005" s="5">
        <v>0.0</v>
      </c>
      <c r="U2005" s="5" t="s">
        <v>70</v>
      </c>
      <c r="V2005" s="5" t="s">
        <v>17953</v>
      </c>
      <c r="W2005" s="5" t="s">
        <v>52</v>
      </c>
      <c r="X2005" s="5" t="s">
        <v>52</v>
      </c>
      <c r="Y2005" s="5" t="s">
        <v>5857</v>
      </c>
      <c r="Z2005" s="5">
        <v>431808.0</v>
      </c>
      <c r="AA2005" s="5" t="s">
        <v>1553</v>
      </c>
      <c r="AB2005" s="5" t="s">
        <v>52</v>
      </c>
      <c r="AC2005" s="5" t="s">
        <v>5289</v>
      </c>
      <c r="AD2005" s="5" t="s">
        <v>5290</v>
      </c>
      <c r="AE2005" s="5" t="s">
        <v>5291</v>
      </c>
      <c r="AF2005" s="5" t="s">
        <v>52</v>
      </c>
      <c r="AG2005" s="5" t="s">
        <v>52</v>
      </c>
      <c r="AH2005" s="5" t="s">
        <v>52</v>
      </c>
      <c r="AI2005" s="5" t="s">
        <v>4007</v>
      </c>
      <c r="AJ2005" s="5" t="s">
        <v>17954</v>
      </c>
      <c r="AK2005" s="5" t="s">
        <v>3481</v>
      </c>
    </row>
    <row r="2006" ht="15.75" customHeight="1">
      <c r="A2006" s="5" t="s">
        <v>17955</v>
      </c>
      <c r="B2006" s="5" t="s">
        <v>17717</v>
      </c>
      <c r="C2006" s="5" t="s">
        <v>17717</v>
      </c>
      <c r="D2006" s="6">
        <v>42852.0</v>
      </c>
      <c r="E2006" s="5">
        <v>230608.0</v>
      </c>
      <c r="F2006" s="5">
        <v>104822.0</v>
      </c>
      <c r="G2006" s="5" t="s">
        <v>1419</v>
      </c>
      <c r="H2006" s="5" t="s">
        <v>480</v>
      </c>
      <c r="I2006" s="5" t="s">
        <v>17951</v>
      </c>
      <c r="J2006" s="5" t="s">
        <v>256</v>
      </c>
      <c r="K2006" s="5" t="s">
        <v>4277</v>
      </c>
      <c r="L2006" s="5" t="s">
        <v>17718</v>
      </c>
      <c r="M2006" s="5" t="s">
        <v>17718</v>
      </c>
      <c r="N2006" s="5">
        <v>8816.0</v>
      </c>
      <c r="O2006" s="5">
        <v>4.0</v>
      </c>
      <c r="P2006" s="5" t="s">
        <v>17956</v>
      </c>
      <c r="Q2006" s="5" t="s">
        <v>4280</v>
      </c>
      <c r="R2006" s="5">
        <v>219.0</v>
      </c>
      <c r="S2006" s="5" t="s">
        <v>1077</v>
      </c>
      <c r="T2006" s="5">
        <v>0.0</v>
      </c>
      <c r="U2006" s="5" t="s">
        <v>70</v>
      </c>
      <c r="V2006" s="5" t="s">
        <v>17957</v>
      </c>
      <c r="W2006" s="5" t="s">
        <v>52</v>
      </c>
      <c r="X2006" s="5" t="s">
        <v>52</v>
      </c>
      <c r="Y2006" s="5" t="s">
        <v>5857</v>
      </c>
      <c r="Z2006" s="5" t="s">
        <v>17958</v>
      </c>
      <c r="AA2006" s="5" t="s">
        <v>1553</v>
      </c>
      <c r="AB2006" s="5" t="s">
        <v>52</v>
      </c>
      <c r="AC2006" s="5" t="s">
        <v>5289</v>
      </c>
      <c r="AD2006" s="5" t="s">
        <v>5290</v>
      </c>
      <c r="AE2006" s="5" t="s">
        <v>5291</v>
      </c>
      <c r="AF2006" s="5" t="s">
        <v>52</v>
      </c>
      <c r="AG2006" s="5" t="s">
        <v>52</v>
      </c>
      <c r="AH2006" s="5" t="s">
        <v>52</v>
      </c>
      <c r="AI2006" s="5" t="s">
        <v>17722</v>
      </c>
      <c r="AJ2006" s="5" t="s">
        <v>17723</v>
      </c>
      <c r="AK2006" s="5" t="s">
        <v>6358</v>
      </c>
    </row>
    <row r="2007" ht="15.75" customHeight="1">
      <c r="A2007" s="5" t="s">
        <v>17959</v>
      </c>
      <c r="B2007" s="5" t="s">
        <v>5603</v>
      </c>
      <c r="C2007" s="5" t="s">
        <v>5603</v>
      </c>
      <c r="D2007" s="6">
        <v>42852.0</v>
      </c>
      <c r="E2007" s="5">
        <v>280298.0</v>
      </c>
      <c r="F2007" s="5">
        <v>127408.0</v>
      </c>
      <c r="G2007" s="5" t="s">
        <v>1419</v>
      </c>
      <c r="H2007" s="5" t="s">
        <v>480</v>
      </c>
      <c r="I2007" s="5" t="s">
        <v>17951</v>
      </c>
      <c r="J2007" s="5" t="s">
        <v>256</v>
      </c>
      <c r="K2007" s="5" t="s">
        <v>4172</v>
      </c>
      <c r="L2007" s="5" t="s">
        <v>15448</v>
      </c>
      <c r="M2007" s="5" t="s">
        <v>15448</v>
      </c>
      <c r="N2007" s="5" t="s">
        <v>52</v>
      </c>
      <c r="O2007" s="5">
        <v>5.0</v>
      </c>
      <c r="P2007" s="5" t="s">
        <v>17960</v>
      </c>
      <c r="Q2007" s="5" t="s">
        <v>4176</v>
      </c>
      <c r="R2007" s="5">
        <v>266.0</v>
      </c>
      <c r="S2007" s="5" t="s">
        <v>1077</v>
      </c>
      <c r="T2007" s="5">
        <v>0.0</v>
      </c>
      <c r="U2007" s="5" t="s">
        <v>70</v>
      </c>
      <c r="V2007" s="5" t="s">
        <v>17961</v>
      </c>
      <c r="W2007" s="5" t="s">
        <v>52</v>
      </c>
      <c r="X2007" s="5" t="s">
        <v>52</v>
      </c>
      <c r="Y2007" s="5" t="s">
        <v>5857</v>
      </c>
      <c r="Z2007" s="5" t="s">
        <v>17962</v>
      </c>
      <c r="AA2007" s="5" t="s">
        <v>1553</v>
      </c>
      <c r="AB2007" s="5" t="s">
        <v>52</v>
      </c>
      <c r="AC2007" s="5" t="s">
        <v>5289</v>
      </c>
      <c r="AD2007" s="5" t="s">
        <v>5290</v>
      </c>
      <c r="AE2007" s="5" t="s">
        <v>5291</v>
      </c>
      <c r="AF2007" s="5" t="s">
        <v>52</v>
      </c>
      <c r="AG2007" s="5" t="s">
        <v>52</v>
      </c>
      <c r="AH2007" s="5" t="s">
        <v>52</v>
      </c>
      <c r="AI2007" s="5" t="s">
        <v>4007</v>
      </c>
      <c r="AJ2007" s="5" t="s">
        <v>17963</v>
      </c>
      <c r="AK2007" s="5" t="s">
        <v>3481</v>
      </c>
    </row>
    <row r="2008" ht="15.75" customHeight="1">
      <c r="A2008" s="5" t="s">
        <v>17964</v>
      </c>
      <c r="B2008" s="5" t="s">
        <v>12163</v>
      </c>
      <c r="C2008" s="5" t="s">
        <v>17965</v>
      </c>
      <c r="D2008" s="6">
        <v>42851.0</v>
      </c>
      <c r="E2008" s="5">
        <v>15230.0</v>
      </c>
      <c r="F2008" s="5">
        <v>6923.0</v>
      </c>
      <c r="G2008" s="5" t="s">
        <v>634</v>
      </c>
      <c r="H2008" s="5" t="s">
        <v>366</v>
      </c>
      <c r="I2008" s="5" t="s">
        <v>3759</v>
      </c>
      <c r="J2008" s="5" t="s">
        <v>274</v>
      </c>
      <c r="K2008" s="5" t="s">
        <v>391</v>
      </c>
      <c r="L2008" s="5" t="s">
        <v>17966</v>
      </c>
      <c r="M2008" s="5" t="s">
        <v>17967</v>
      </c>
      <c r="N2008" s="5">
        <v>33172.0</v>
      </c>
      <c r="O2008" s="5">
        <v>1.0</v>
      </c>
      <c r="P2008" s="5" t="s">
        <v>17968</v>
      </c>
      <c r="Q2008" s="5" t="s">
        <v>4202</v>
      </c>
      <c r="R2008" s="5">
        <v>218.0</v>
      </c>
      <c r="S2008" s="5" t="s">
        <v>69</v>
      </c>
      <c r="T2008" s="5">
        <v>22.0</v>
      </c>
      <c r="U2008" s="5" t="s">
        <v>70</v>
      </c>
      <c r="V2008" s="5" t="s">
        <v>17969</v>
      </c>
      <c r="W2008" s="5" t="s">
        <v>71</v>
      </c>
      <c r="X2008" s="5" t="s">
        <v>52</v>
      </c>
      <c r="Y2008" s="5" t="s">
        <v>17970</v>
      </c>
      <c r="Z2008" s="5" t="s">
        <v>17971</v>
      </c>
      <c r="AA2008" s="5" t="s">
        <v>604</v>
      </c>
      <c r="AB2008" s="5" t="s">
        <v>52</v>
      </c>
      <c r="AC2008" s="5" t="s">
        <v>72</v>
      </c>
      <c r="AD2008" s="5" t="s">
        <v>73</v>
      </c>
      <c r="AE2008" s="5" t="s">
        <v>74</v>
      </c>
      <c r="AF2008" s="5" t="s">
        <v>75</v>
      </c>
      <c r="AG2008" s="5" t="s">
        <v>76</v>
      </c>
      <c r="AH2008" s="5" t="s">
        <v>77</v>
      </c>
      <c r="AI2008" s="5" t="s">
        <v>12163</v>
      </c>
      <c r="AJ2008" s="5" t="s">
        <v>17972</v>
      </c>
      <c r="AK2008" s="5" t="s">
        <v>1874</v>
      </c>
    </row>
    <row r="2009" ht="15.75" customHeight="1">
      <c r="A2009" s="5" t="s">
        <v>17973</v>
      </c>
      <c r="B2009" s="5" t="s">
        <v>17974</v>
      </c>
      <c r="C2009" s="5" t="s">
        <v>17975</v>
      </c>
      <c r="D2009" s="6">
        <v>42848.0</v>
      </c>
      <c r="E2009" s="5">
        <v>43311.0</v>
      </c>
      <c r="F2009" s="5">
        <v>19687.0</v>
      </c>
      <c r="G2009" s="5" t="s">
        <v>634</v>
      </c>
      <c r="H2009" s="5" t="s">
        <v>171</v>
      </c>
      <c r="I2009" s="5" t="s">
        <v>9377</v>
      </c>
      <c r="J2009" s="5" t="s">
        <v>274</v>
      </c>
      <c r="K2009" s="5" t="s">
        <v>17976</v>
      </c>
      <c r="L2009" s="5" t="s">
        <v>17977</v>
      </c>
      <c r="M2009" s="5" t="s">
        <v>17978</v>
      </c>
      <c r="N2009" s="5">
        <v>64112.0</v>
      </c>
      <c r="O2009" s="5">
        <v>2.0</v>
      </c>
      <c r="P2009" s="5" t="s">
        <v>17979</v>
      </c>
      <c r="Q2009" s="5" t="s">
        <v>2195</v>
      </c>
      <c r="R2009" s="5">
        <v>1079.0</v>
      </c>
      <c r="S2009" s="5" t="s">
        <v>69</v>
      </c>
      <c r="T2009" s="5">
        <v>1.0</v>
      </c>
      <c r="U2009" s="5" t="s">
        <v>93</v>
      </c>
      <c r="V2009" s="5" t="s">
        <v>17980</v>
      </c>
      <c r="W2009" s="5" t="s">
        <v>55</v>
      </c>
      <c r="X2009" s="5" t="s">
        <v>17981</v>
      </c>
      <c r="Y2009" s="5" t="s">
        <v>17982</v>
      </c>
      <c r="Z2009" s="5" t="s">
        <v>17983</v>
      </c>
      <c r="AA2009" s="5" t="s">
        <v>604</v>
      </c>
      <c r="AB2009" s="5" t="s">
        <v>52</v>
      </c>
      <c r="AC2009" s="5" t="s">
        <v>3141</v>
      </c>
      <c r="AD2009" s="5" t="s">
        <v>3142</v>
      </c>
      <c r="AE2009" s="5" t="s">
        <v>162</v>
      </c>
      <c r="AF2009" s="5" t="s">
        <v>52</v>
      </c>
      <c r="AG2009" s="5" t="s">
        <v>52</v>
      </c>
      <c r="AH2009" s="5" t="s">
        <v>3143</v>
      </c>
      <c r="AI2009" s="5" t="s">
        <v>102</v>
      </c>
      <c r="AJ2009" s="5" t="s">
        <v>102</v>
      </c>
      <c r="AK2009" s="5" t="s">
        <v>1874</v>
      </c>
    </row>
    <row r="2010" ht="15.75" customHeight="1">
      <c r="A2010" s="5" t="s">
        <v>17984</v>
      </c>
      <c r="B2010" s="5" t="s">
        <v>2536</v>
      </c>
      <c r="C2010" s="5" t="s">
        <v>17985</v>
      </c>
      <c r="D2010" s="6">
        <v>42848.0</v>
      </c>
      <c r="E2010" s="5">
        <v>47300.0</v>
      </c>
      <c r="F2010" s="5">
        <v>21500.0</v>
      </c>
      <c r="G2010" s="5" t="s">
        <v>2967</v>
      </c>
      <c r="H2010" s="5" t="s">
        <v>149</v>
      </c>
      <c r="I2010" s="5" t="s">
        <v>6461</v>
      </c>
      <c r="J2010" s="5" t="s">
        <v>1460</v>
      </c>
      <c r="K2010" s="5" t="s">
        <v>17986</v>
      </c>
      <c r="L2010" s="5" t="s">
        <v>2537</v>
      </c>
      <c r="M2010" s="5" t="s">
        <v>17987</v>
      </c>
      <c r="N2010" s="5">
        <v>92865.0</v>
      </c>
      <c r="O2010" s="5">
        <v>1.0</v>
      </c>
      <c r="P2010" s="5" t="s">
        <v>17988</v>
      </c>
      <c r="Q2010" s="5">
        <v>2210.0</v>
      </c>
      <c r="R2010" s="5">
        <v>7.0</v>
      </c>
      <c r="S2010" s="5" t="s">
        <v>855</v>
      </c>
      <c r="T2010" s="5">
        <v>0.0</v>
      </c>
      <c r="U2010" s="5" t="s">
        <v>52</v>
      </c>
      <c r="V2010" s="5" t="s">
        <v>17989</v>
      </c>
      <c r="W2010" s="5" t="s">
        <v>52</v>
      </c>
      <c r="X2010" s="5" t="s">
        <v>52</v>
      </c>
      <c r="Y2010" s="5" t="s">
        <v>17990</v>
      </c>
      <c r="Z2010" s="5" t="s">
        <v>17991</v>
      </c>
      <c r="AA2010" s="5" t="s">
        <v>260</v>
      </c>
      <c r="AB2010" s="5" t="s">
        <v>52</v>
      </c>
      <c r="AC2010" s="5" t="s">
        <v>11980</v>
      </c>
      <c r="AD2010" s="5" t="s">
        <v>11981</v>
      </c>
      <c r="AE2010" s="5" t="s">
        <v>218</v>
      </c>
      <c r="AF2010" s="5" t="s">
        <v>52</v>
      </c>
      <c r="AG2010" s="5" t="s">
        <v>11982</v>
      </c>
      <c r="AH2010" s="5" t="s">
        <v>11983</v>
      </c>
      <c r="AI2010" s="5" t="s">
        <v>2536</v>
      </c>
      <c r="AJ2010" s="5" t="s">
        <v>2537</v>
      </c>
      <c r="AK2010" s="5" t="s">
        <v>17992</v>
      </c>
    </row>
    <row r="2011" ht="15.75" customHeight="1">
      <c r="A2011" s="5" t="s">
        <v>17993</v>
      </c>
      <c r="B2011" s="5" t="s">
        <v>17994</v>
      </c>
      <c r="C2011" s="5" t="s">
        <v>17995</v>
      </c>
      <c r="D2011" s="6">
        <v>42848.0</v>
      </c>
      <c r="E2011" s="5">
        <v>55473.0</v>
      </c>
      <c r="F2011" s="5">
        <v>25215.0</v>
      </c>
      <c r="G2011" s="5" t="s">
        <v>2389</v>
      </c>
      <c r="H2011" s="5" t="s">
        <v>1069</v>
      </c>
      <c r="I2011" s="5" t="s">
        <v>15859</v>
      </c>
      <c r="J2011" s="5" t="s">
        <v>2391</v>
      </c>
      <c r="K2011" s="5" t="s">
        <v>1171</v>
      </c>
      <c r="L2011" s="5" t="s">
        <v>17996</v>
      </c>
      <c r="M2011" s="5" t="s">
        <v>17997</v>
      </c>
      <c r="N2011" s="5" t="s">
        <v>52</v>
      </c>
      <c r="O2011" s="5">
        <v>1.0</v>
      </c>
      <c r="P2011" s="5" t="s">
        <v>17998</v>
      </c>
      <c r="Q2011" s="5">
        <v>4510.0</v>
      </c>
      <c r="R2011" s="5">
        <v>29.0</v>
      </c>
      <c r="S2011" s="5" t="s">
        <v>53</v>
      </c>
      <c r="T2011" s="5">
        <v>0.0</v>
      </c>
      <c r="U2011" s="5" t="s">
        <v>52</v>
      </c>
      <c r="V2011" s="5" t="s">
        <v>17999</v>
      </c>
      <c r="W2011" s="5" t="s">
        <v>52</v>
      </c>
      <c r="X2011" s="5" t="s">
        <v>52</v>
      </c>
      <c r="Y2011" s="5" t="s">
        <v>17882</v>
      </c>
      <c r="Z2011" s="5">
        <v>14391.0</v>
      </c>
      <c r="AA2011" s="5" t="s">
        <v>235</v>
      </c>
      <c r="AB2011" s="5" t="s">
        <v>52</v>
      </c>
      <c r="AC2011" s="5" t="s">
        <v>11980</v>
      </c>
      <c r="AD2011" s="5" t="s">
        <v>11981</v>
      </c>
      <c r="AE2011" s="5" t="s">
        <v>218</v>
      </c>
      <c r="AF2011" s="5" t="s">
        <v>52</v>
      </c>
      <c r="AG2011" s="5" t="s">
        <v>11982</v>
      </c>
      <c r="AH2011" s="5" t="s">
        <v>11983</v>
      </c>
      <c r="AI2011" s="5" t="s">
        <v>17994</v>
      </c>
      <c r="AJ2011" s="5" t="s">
        <v>17996</v>
      </c>
      <c r="AK2011" s="5" t="s">
        <v>6358</v>
      </c>
    </row>
    <row r="2012" ht="15.75" customHeight="1">
      <c r="A2012" s="5" t="s">
        <v>18000</v>
      </c>
      <c r="B2012" s="5" t="s">
        <v>17994</v>
      </c>
      <c r="C2012" s="5" t="s">
        <v>17995</v>
      </c>
      <c r="D2012" s="6">
        <v>42848.0</v>
      </c>
      <c r="E2012" s="5">
        <v>56210.0</v>
      </c>
      <c r="F2012" s="5">
        <v>25550.0</v>
      </c>
      <c r="G2012" s="5" t="s">
        <v>2389</v>
      </c>
      <c r="H2012" s="5" t="s">
        <v>1069</v>
      </c>
      <c r="I2012" s="5" t="s">
        <v>15859</v>
      </c>
      <c r="J2012" s="5" t="s">
        <v>2391</v>
      </c>
      <c r="K2012" s="5" t="s">
        <v>1171</v>
      </c>
      <c r="L2012" s="5" t="s">
        <v>17996</v>
      </c>
      <c r="M2012" s="5" t="s">
        <v>17997</v>
      </c>
      <c r="N2012" s="5" t="s">
        <v>52</v>
      </c>
      <c r="O2012" s="5">
        <v>1.0</v>
      </c>
      <c r="P2012" s="5" t="s">
        <v>18001</v>
      </c>
      <c r="Q2012" s="5">
        <v>4510.0</v>
      </c>
      <c r="R2012" s="5">
        <v>13.0</v>
      </c>
      <c r="S2012" s="5" t="s">
        <v>53</v>
      </c>
      <c r="T2012" s="5">
        <v>0.0</v>
      </c>
      <c r="U2012" s="5" t="s">
        <v>52</v>
      </c>
      <c r="V2012" s="5" t="s">
        <v>18002</v>
      </c>
      <c r="W2012" s="5" t="s">
        <v>52</v>
      </c>
      <c r="X2012" s="5" t="s">
        <v>52</v>
      </c>
      <c r="Y2012" s="5" t="s">
        <v>17882</v>
      </c>
      <c r="Z2012" s="5">
        <v>6088803.0</v>
      </c>
      <c r="AA2012" s="5" t="s">
        <v>235</v>
      </c>
      <c r="AB2012" s="5" t="s">
        <v>52</v>
      </c>
      <c r="AC2012" s="5" t="s">
        <v>11980</v>
      </c>
      <c r="AD2012" s="5" t="s">
        <v>11981</v>
      </c>
      <c r="AE2012" s="5" t="s">
        <v>218</v>
      </c>
      <c r="AF2012" s="5" t="s">
        <v>52</v>
      </c>
      <c r="AG2012" s="5" t="s">
        <v>11982</v>
      </c>
      <c r="AH2012" s="5" t="s">
        <v>11983</v>
      </c>
      <c r="AI2012" s="5" t="s">
        <v>17994</v>
      </c>
      <c r="AJ2012" s="5" t="s">
        <v>17996</v>
      </c>
      <c r="AK2012" s="5" t="s">
        <v>6358</v>
      </c>
    </row>
    <row r="2013" ht="15.75" customHeight="1">
      <c r="A2013" s="5" t="s">
        <v>18003</v>
      </c>
      <c r="B2013" s="5" t="s">
        <v>17994</v>
      </c>
      <c r="C2013" s="5" t="s">
        <v>17995</v>
      </c>
      <c r="D2013" s="6">
        <v>42848.0</v>
      </c>
      <c r="E2013" s="5">
        <v>55286.0</v>
      </c>
      <c r="F2013" s="5">
        <v>25130.0</v>
      </c>
      <c r="G2013" s="5" t="s">
        <v>2389</v>
      </c>
      <c r="H2013" s="5" t="s">
        <v>1069</v>
      </c>
      <c r="I2013" s="5" t="s">
        <v>15859</v>
      </c>
      <c r="J2013" s="5" t="s">
        <v>2391</v>
      </c>
      <c r="K2013" s="5" t="s">
        <v>1171</v>
      </c>
      <c r="L2013" s="5" t="s">
        <v>17996</v>
      </c>
      <c r="M2013" s="5" t="s">
        <v>17997</v>
      </c>
      <c r="N2013" s="5" t="s">
        <v>52</v>
      </c>
      <c r="O2013" s="5">
        <v>1.0</v>
      </c>
      <c r="P2013" s="5" t="s">
        <v>18004</v>
      </c>
      <c r="Q2013" s="5">
        <v>4510.0</v>
      </c>
      <c r="R2013" s="5">
        <v>12.0</v>
      </c>
      <c r="S2013" s="5" t="s">
        <v>53</v>
      </c>
      <c r="T2013" s="5">
        <v>0.0</v>
      </c>
      <c r="U2013" s="5" t="s">
        <v>52</v>
      </c>
      <c r="V2013" s="5" t="s">
        <v>18005</v>
      </c>
      <c r="W2013" s="5" t="s">
        <v>52</v>
      </c>
      <c r="X2013" s="5" t="s">
        <v>52</v>
      </c>
      <c r="Y2013" s="5" t="s">
        <v>17882</v>
      </c>
      <c r="Z2013" s="5">
        <v>4673525.0</v>
      </c>
      <c r="AA2013" s="5" t="s">
        <v>235</v>
      </c>
      <c r="AB2013" s="5" t="s">
        <v>52</v>
      </c>
      <c r="AC2013" s="5" t="s">
        <v>11980</v>
      </c>
      <c r="AD2013" s="5" t="s">
        <v>11981</v>
      </c>
      <c r="AE2013" s="5" t="s">
        <v>218</v>
      </c>
      <c r="AF2013" s="5" t="s">
        <v>52</v>
      </c>
      <c r="AG2013" s="5" t="s">
        <v>11982</v>
      </c>
      <c r="AH2013" s="5" t="s">
        <v>11983</v>
      </c>
      <c r="AI2013" s="5" t="s">
        <v>17994</v>
      </c>
      <c r="AJ2013" s="5" t="s">
        <v>17996</v>
      </c>
      <c r="AK2013" s="5" t="s">
        <v>6358</v>
      </c>
    </row>
    <row r="2014" ht="15.75" customHeight="1">
      <c r="A2014" s="5" t="s">
        <v>18006</v>
      </c>
      <c r="B2014" s="5" t="s">
        <v>17355</v>
      </c>
      <c r="C2014" s="5" t="s">
        <v>18007</v>
      </c>
      <c r="D2014" s="6">
        <v>42844.0</v>
      </c>
      <c r="E2014" s="5">
        <v>8804.0</v>
      </c>
      <c r="F2014" s="5">
        <v>4002.0</v>
      </c>
      <c r="G2014" s="5" t="s">
        <v>1458</v>
      </c>
      <c r="H2014" s="5" t="s">
        <v>189</v>
      </c>
      <c r="I2014" s="5" t="s">
        <v>2020</v>
      </c>
      <c r="J2014" s="5" t="s">
        <v>1460</v>
      </c>
      <c r="K2014" s="5" t="s">
        <v>391</v>
      </c>
      <c r="L2014" s="5" t="s">
        <v>18008</v>
      </c>
      <c r="M2014" s="5" t="s">
        <v>18009</v>
      </c>
      <c r="N2014" s="5">
        <v>66441.0</v>
      </c>
      <c r="O2014" s="5">
        <v>1.0</v>
      </c>
      <c r="P2014" s="5" t="s">
        <v>18010</v>
      </c>
      <c r="Q2014" s="5" t="s">
        <v>1519</v>
      </c>
      <c r="R2014" s="5">
        <v>1009.0</v>
      </c>
      <c r="S2014" s="5" t="s">
        <v>69</v>
      </c>
      <c r="T2014" s="5">
        <v>48.0</v>
      </c>
      <c r="U2014" s="5" t="s">
        <v>70</v>
      </c>
      <c r="V2014" s="5" t="s">
        <v>18011</v>
      </c>
      <c r="W2014" s="5" t="s">
        <v>52</v>
      </c>
      <c r="X2014" s="5" t="s">
        <v>52</v>
      </c>
      <c r="Y2014" s="5">
        <v>1704.0</v>
      </c>
      <c r="Z2014" s="5" t="s">
        <v>18012</v>
      </c>
      <c r="AA2014" s="5" t="s">
        <v>730</v>
      </c>
      <c r="AB2014" s="5" t="s">
        <v>52</v>
      </c>
      <c r="AC2014" s="5" t="s">
        <v>72</v>
      </c>
      <c r="AD2014" s="5" t="s">
        <v>73</v>
      </c>
      <c r="AE2014" s="5" t="s">
        <v>74</v>
      </c>
      <c r="AF2014" s="5" t="s">
        <v>75</v>
      </c>
      <c r="AG2014" s="5" t="s">
        <v>76</v>
      </c>
      <c r="AH2014" s="5" t="s">
        <v>77</v>
      </c>
      <c r="AI2014" s="5" t="s">
        <v>18013</v>
      </c>
      <c r="AJ2014" s="5" t="s">
        <v>18014</v>
      </c>
      <c r="AK2014" s="5" t="s">
        <v>18015</v>
      </c>
    </row>
    <row r="2015" ht="15.75" customHeight="1">
      <c r="A2015" s="5" t="s">
        <v>18016</v>
      </c>
      <c r="B2015" s="5" t="s">
        <v>18017</v>
      </c>
      <c r="C2015" s="5" t="s">
        <v>9870</v>
      </c>
      <c r="D2015" s="6">
        <v>42844.0</v>
      </c>
      <c r="E2015" s="5">
        <v>115128.0</v>
      </c>
      <c r="F2015" s="5">
        <v>52331.0</v>
      </c>
      <c r="G2015" s="5" t="s">
        <v>1419</v>
      </c>
      <c r="H2015" s="5" t="s">
        <v>480</v>
      </c>
      <c r="I2015" s="5" t="s">
        <v>14923</v>
      </c>
      <c r="J2015" s="5" t="s">
        <v>256</v>
      </c>
      <c r="K2015" s="5" t="s">
        <v>18018</v>
      </c>
      <c r="L2015" s="5" t="s">
        <v>18019</v>
      </c>
      <c r="M2015" s="5" t="s">
        <v>18020</v>
      </c>
      <c r="N2015" s="5" t="s">
        <v>52</v>
      </c>
      <c r="O2015" s="5">
        <v>2.0</v>
      </c>
      <c r="P2015" s="5" t="s">
        <v>18021</v>
      </c>
      <c r="Q2015" s="5" t="s">
        <v>2195</v>
      </c>
      <c r="R2015" s="5">
        <v>100.0</v>
      </c>
      <c r="S2015" s="5" t="s">
        <v>1077</v>
      </c>
      <c r="T2015" s="5">
        <v>38.0</v>
      </c>
      <c r="U2015" s="5" t="s">
        <v>93</v>
      </c>
      <c r="V2015" s="5" t="s">
        <v>18022</v>
      </c>
      <c r="W2015" s="5" t="s">
        <v>52</v>
      </c>
      <c r="X2015" s="5" t="s">
        <v>52</v>
      </c>
      <c r="Y2015" s="5" t="s">
        <v>17982</v>
      </c>
      <c r="Z2015" s="5" t="s">
        <v>18023</v>
      </c>
      <c r="AA2015" s="5" t="s">
        <v>59</v>
      </c>
      <c r="AB2015" s="5" t="s">
        <v>52</v>
      </c>
      <c r="AC2015" s="5" t="s">
        <v>11980</v>
      </c>
      <c r="AD2015" s="5" t="s">
        <v>11981</v>
      </c>
      <c r="AE2015" s="5" t="s">
        <v>218</v>
      </c>
      <c r="AF2015" s="5" t="s">
        <v>52</v>
      </c>
      <c r="AG2015" s="5" t="s">
        <v>11982</v>
      </c>
      <c r="AH2015" s="5" t="s">
        <v>11983</v>
      </c>
      <c r="AI2015" s="5" t="s">
        <v>9877</v>
      </c>
      <c r="AJ2015" s="5" t="s">
        <v>18019</v>
      </c>
      <c r="AK2015" s="5" t="s">
        <v>9888</v>
      </c>
    </row>
    <row r="2016" ht="15.75" customHeight="1">
      <c r="A2016" s="5" t="s">
        <v>18024</v>
      </c>
      <c r="B2016" s="5" t="s">
        <v>18025</v>
      </c>
      <c r="C2016" s="5" t="s">
        <v>18026</v>
      </c>
      <c r="D2016" s="6">
        <v>42843.0</v>
      </c>
      <c r="E2016" s="5">
        <v>20178.0</v>
      </c>
      <c r="F2016" s="5">
        <v>9172.0</v>
      </c>
      <c r="G2016" s="5" t="s">
        <v>900</v>
      </c>
      <c r="H2016" s="5" t="s">
        <v>1069</v>
      </c>
      <c r="I2016" s="5" t="s">
        <v>15887</v>
      </c>
      <c r="J2016" s="5" t="s">
        <v>872</v>
      </c>
      <c r="K2016" s="5" t="s">
        <v>18027</v>
      </c>
      <c r="L2016" s="5" t="s">
        <v>18028</v>
      </c>
      <c r="M2016" s="5" t="s">
        <v>18029</v>
      </c>
      <c r="N2016" s="5">
        <v>38010.0</v>
      </c>
      <c r="O2016" s="5">
        <v>1.0</v>
      </c>
      <c r="P2016" s="5" t="s">
        <v>18030</v>
      </c>
      <c r="Q2016" s="5">
        <v>4351.0</v>
      </c>
      <c r="R2016" s="5">
        <v>4.0</v>
      </c>
      <c r="S2016" s="5" t="s">
        <v>53</v>
      </c>
      <c r="T2016" s="5">
        <v>0.0</v>
      </c>
      <c r="U2016" s="5" t="s">
        <v>52</v>
      </c>
      <c r="V2016" s="5" t="s">
        <v>18031</v>
      </c>
      <c r="W2016" s="5" t="s">
        <v>71</v>
      </c>
      <c r="X2016" s="5" t="s">
        <v>52</v>
      </c>
      <c r="Y2016" s="5" t="s">
        <v>18032</v>
      </c>
      <c r="Z2016" s="5" t="s">
        <v>18033</v>
      </c>
      <c r="AA2016" s="5" t="s">
        <v>119</v>
      </c>
      <c r="AB2016" s="5" t="s">
        <v>52</v>
      </c>
      <c r="AC2016" s="5" t="s">
        <v>11980</v>
      </c>
      <c r="AD2016" s="5" t="s">
        <v>11981</v>
      </c>
      <c r="AE2016" s="5" t="s">
        <v>218</v>
      </c>
      <c r="AF2016" s="5" t="s">
        <v>52</v>
      </c>
      <c r="AG2016" s="5" t="s">
        <v>11982</v>
      </c>
      <c r="AH2016" s="5" t="s">
        <v>11983</v>
      </c>
      <c r="AI2016" s="5" t="s">
        <v>18025</v>
      </c>
      <c r="AJ2016" s="5" t="s">
        <v>18028</v>
      </c>
      <c r="AK2016" s="5" t="s">
        <v>18034</v>
      </c>
    </row>
    <row r="2017" ht="15.75" customHeight="1">
      <c r="A2017" s="5" t="s">
        <v>18035</v>
      </c>
      <c r="B2017" s="5" t="s">
        <v>18036</v>
      </c>
      <c r="C2017" s="5" t="s">
        <v>18037</v>
      </c>
      <c r="D2017" s="6">
        <v>42843.0</v>
      </c>
      <c r="E2017" s="5">
        <v>371866.0</v>
      </c>
      <c r="F2017" s="5">
        <v>169030.0</v>
      </c>
      <c r="G2017" s="5" t="s">
        <v>2389</v>
      </c>
      <c r="H2017" s="5" t="s">
        <v>149</v>
      </c>
      <c r="I2017" s="5" t="s">
        <v>8955</v>
      </c>
      <c r="J2017" s="5" t="s">
        <v>2391</v>
      </c>
      <c r="K2017" s="5" t="s">
        <v>3443</v>
      </c>
      <c r="L2017" s="5" t="s">
        <v>18038</v>
      </c>
      <c r="M2017" s="5" t="s">
        <v>18039</v>
      </c>
      <c r="N2017" s="5" t="s">
        <v>52</v>
      </c>
      <c r="O2017" s="5">
        <v>7.0</v>
      </c>
      <c r="P2017" s="5" t="s">
        <v>18040</v>
      </c>
      <c r="Q2017" s="5" t="s">
        <v>18041</v>
      </c>
      <c r="R2017" s="5">
        <v>66.0</v>
      </c>
      <c r="S2017" s="5" t="s">
        <v>374</v>
      </c>
      <c r="T2017" s="5">
        <v>148.0</v>
      </c>
      <c r="U2017" s="5" t="s">
        <v>93</v>
      </c>
      <c r="V2017" s="5" t="s">
        <v>18042</v>
      </c>
      <c r="W2017" s="5" t="s">
        <v>52</v>
      </c>
      <c r="X2017" s="5" t="s">
        <v>52</v>
      </c>
      <c r="Y2017" s="5" t="s">
        <v>18043</v>
      </c>
      <c r="Z2017" s="5" t="s">
        <v>18044</v>
      </c>
      <c r="AA2017" s="5" t="s">
        <v>2743</v>
      </c>
      <c r="AB2017" s="5" t="s">
        <v>52</v>
      </c>
      <c r="AC2017" s="5" t="s">
        <v>11980</v>
      </c>
      <c r="AD2017" s="5" t="s">
        <v>11981</v>
      </c>
      <c r="AE2017" s="5" t="s">
        <v>218</v>
      </c>
      <c r="AF2017" s="5" t="s">
        <v>52</v>
      </c>
      <c r="AG2017" s="5" t="s">
        <v>11982</v>
      </c>
      <c r="AH2017" s="5" t="s">
        <v>11983</v>
      </c>
      <c r="AI2017" s="5" t="s">
        <v>18045</v>
      </c>
      <c r="AJ2017" s="5" t="s">
        <v>18046</v>
      </c>
      <c r="AK2017" s="5" t="s">
        <v>300</v>
      </c>
    </row>
    <row r="2018" ht="15.75" customHeight="1">
      <c r="A2018" s="5" t="s">
        <v>18047</v>
      </c>
      <c r="B2018" s="5" t="s">
        <v>17261</v>
      </c>
      <c r="C2018" s="5" t="s">
        <v>18037</v>
      </c>
      <c r="D2018" s="6">
        <v>42843.0</v>
      </c>
      <c r="E2018" s="5">
        <v>468776.0</v>
      </c>
      <c r="F2018" s="5">
        <v>213080.0</v>
      </c>
      <c r="G2018" s="5" t="s">
        <v>2389</v>
      </c>
      <c r="H2018" s="5" t="s">
        <v>149</v>
      </c>
      <c r="I2018" s="5" t="s">
        <v>8955</v>
      </c>
      <c r="J2018" s="5" t="s">
        <v>2391</v>
      </c>
      <c r="K2018" s="5" t="s">
        <v>18048</v>
      </c>
      <c r="L2018" s="5" t="s">
        <v>18049</v>
      </c>
      <c r="M2018" s="5" t="s">
        <v>18039</v>
      </c>
      <c r="N2018" s="5" t="s">
        <v>52</v>
      </c>
      <c r="O2018" s="5">
        <v>10.0</v>
      </c>
      <c r="P2018" s="5" t="s">
        <v>18050</v>
      </c>
      <c r="Q2018" s="5" t="s">
        <v>16293</v>
      </c>
      <c r="R2018" s="5">
        <v>73.0</v>
      </c>
      <c r="S2018" s="5" t="s">
        <v>374</v>
      </c>
      <c r="T2018" s="5">
        <v>210.0</v>
      </c>
      <c r="U2018" s="5" t="s">
        <v>93</v>
      </c>
      <c r="V2018" s="5" t="s">
        <v>18051</v>
      </c>
      <c r="W2018" s="5" t="s">
        <v>52</v>
      </c>
      <c r="X2018" s="5" t="s">
        <v>52</v>
      </c>
      <c r="Y2018" s="5" t="s">
        <v>18043</v>
      </c>
      <c r="Z2018" s="5" t="s">
        <v>18052</v>
      </c>
      <c r="AA2018" s="5" t="s">
        <v>2743</v>
      </c>
      <c r="AB2018" s="5" t="s">
        <v>52</v>
      </c>
      <c r="AC2018" s="5" t="s">
        <v>11980</v>
      </c>
      <c r="AD2018" s="5" t="s">
        <v>11981</v>
      </c>
      <c r="AE2018" s="5" t="s">
        <v>218</v>
      </c>
      <c r="AF2018" s="5" t="s">
        <v>52</v>
      </c>
      <c r="AG2018" s="5" t="s">
        <v>11982</v>
      </c>
      <c r="AH2018" s="5" t="s">
        <v>11983</v>
      </c>
      <c r="AI2018" s="5" t="s">
        <v>18053</v>
      </c>
      <c r="AJ2018" s="5" t="s">
        <v>18054</v>
      </c>
      <c r="AK2018" s="5" t="s">
        <v>300</v>
      </c>
    </row>
    <row r="2019" ht="15.75" customHeight="1">
      <c r="A2019" s="5" t="s">
        <v>18035</v>
      </c>
      <c r="B2019" s="5" t="s">
        <v>18036</v>
      </c>
      <c r="C2019" s="5" t="s">
        <v>18037</v>
      </c>
      <c r="D2019" s="6">
        <v>42843.0</v>
      </c>
      <c r="E2019" s="5">
        <v>385055.0</v>
      </c>
      <c r="F2019" s="5">
        <v>175025.0</v>
      </c>
      <c r="G2019" s="5" t="s">
        <v>2389</v>
      </c>
      <c r="H2019" s="5" t="s">
        <v>149</v>
      </c>
      <c r="I2019" s="5" t="s">
        <v>8955</v>
      </c>
      <c r="J2019" s="5" t="s">
        <v>2391</v>
      </c>
      <c r="K2019" s="5" t="s">
        <v>3443</v>
      </c>
      <c r="L2019" s="5" t="s">
        <v>18038</v>
      </c>
      <c r="M2019" s="5" t="s">
        <v>18039</v>
      </c>
      <c r="N2019" s="5" t="s">
        <v>52</v>
      </c>
      <c r="O2019" s="5">
        <v>7.0</v>
      </c>
      <c r="P2019" s="5" t="s">
        <v>18055</v>
      </c>
      <c r="Q2019" s="5" t="s">
        <v>18056</v>
      </c>
      <c r="R2019" s="5">
        <v>65.0</v>
      </c>
      <c r="S2019" s="5" t="s">
        <v>374</v>
      </c>
      <c r="T2019" s="5">
        <v>148.0</v>
      </c>
      <c r="U2019" s="5" t="s">
        <v>93</v>
      </c>
      <c r="V2019" s="5" t="s">
        <v>18057</v>
      </c>
      <c r="W2019" s="5" t="s">
        <v>52</v>
      </c>
      <c r="X2019" s="5" t="s">
        <v>52</v>
      </c>
      <c r="Y2019" s="5" t="s">
        <v>18043</v>
      </c>
      <c r="Z2019" s="5" t="s">
        <v>18058</v>
      </c>
      <c r="AA2019" s="5" t="s">
        <v>2743</v>
      </c>
      <c r="AB2019" s="5" t="s">
        <v>52</v>
      </c>
      <c r="AC2019" s="5" t="s">
        <v>11980</v>
      </c>
      <c r="AD2019" s="5" t="s">
        <v>11981</v>
      </c>
      <c r="AE2019" s="5" t="s">
        <v>218</v>
      </c>
      <c r="AF2019" s="5" t="s">
        <v>52</v>
      </c>
      <c r="AG2019" s="5" t="s">
        <v>11982</v>
      </c>
      <c r="AH2019" s="5" t="s">
        <v>11983</v>
      </c>
      <c r="AI2019" s="5" t="s">
        <v>18045</v>
      </c>
      <c r="AJ2019" s="5" t="s">
        <v>18046</v>
      </c>
      <c r="AK2019" s="5" t="s">
        <v>300</v>
      </c>
    </row>
    <row r="2020" ht="15.75" customHeight="1">
      <c r="A2020" s="5" t="s">
        <v>18059</v>
      </c>
      <c r="B2020" s="5" t="s">
        <v>18060</v>
      </c>
      <c r="C2020" s="5" t="s">
        <v>18037</v>
      </c>
      <c r="D2020" s="6">
        <v>42843.0</v>
      </c>
      <c r="E2020" s="5">
        <v>302896.0</v>
      </c>
      <c r="F2020" s="5">
        <v>137680.0</v>
      </c>
      <c r="G2020" s="5" t="s">
        <v>2389</v>
      </c>
      <c r="H2020" s="5" t="s">
        <v>149</v>
      </c>
      <c r="I2020" s="5" t="s">
        <v>8955</v>
      </c>
      <c r="J2020" s="5" t="s">
        <v>2391</v>
      </c>
      <c r="K2020" s="5" t="s">
        <v>1336</v>
      </c>
      <c r="L2020" s="5" t="s">
        <v>18061</v>
      </c>
      <c r="M2020" s="5" t="s">
        <v>18039</v>
      </c>
      <c r="N2020" s="5" t="s">
        <v>52</v>
      </c>
      <c r="O2020" s="5">
        <v>6.0</v>
      </c>
      <c r="P2020" s="5" t="s">
        <v>18062</v>
      </c>
      <c r="Q2020" s="5" t="s">
        <v>8967</v>
      </c>
      <c r="R2020" s="5">
        <v>47.0</v>
      </c>
      <c r="S2020" s="5" t="s">
        <v>374</v>
      </c>
      <c r="T2020" s="5">
        <v>127.0</v>
      </c>
      <c r="U2020" s="5" t="s">
        <v>93</v>
      </c>
      <c r="V2020" s="5" t="s">
        <v>18063</v>
      </c>
      <c r="W2020" s="5" t="s">
        <v>52</v>
      </c>
      <c r="X2020" s="5" t="s">
        <v>52</v>
      </c>
      <c r="Y2020" s="5" t="s">
        <v>18043</v>
      </c>
      <c r="Z2020" s="5" t="s">
        <v>18064</v>
      </c>
      <c r="AA2020" s="5" t="s">
        <v>2743</v>
      </c>
      <c r="AB2020" s="5" t="s">
        <v>52</v>
      </c>
      <c r="AC2020" s="5" t="s">
        <v>11980</v>
      </c>
      <c r="AD2020" s="5" t="s">
        <v>11981</v>
      </c>
      <c r="AE2020" s="5" t="s">
        <v>218</v>
      </c>
      <c r="AF2020" s="5" t="s">
        <v>52</v>
      </c>
      <c r="AG2020" s="5" t="s">
        <v>11982</v>
      </c>
      <c r="AH2020" s="5" t="s">
        <v>11983</v>
      </c>
      <c r="AI2020" s="5" t="s">
        <v>15390</v>
      </c>
      <c r="AJ2020" s="5" t="s">
        <v>15391</v>
      </c>
      <c r="AK2020" s="5" t="s">
        <v>300</v>
      </c>
    </row>
    <row r="2021" ht="15.75" customHeight="1">
      <c r="A2021" s="5" t="s">
        <v>18065</v>
      </c>
      <c r="B2021" s="5" t="s">
        <v>16197</v>
      </c>
      <c r="C2021" s="5" t="s">
        <v>10138</v>
      </c>
      <c r="D2021" s="6">
        <v>42843.0</v>
      </c>
      <c r="E2021" s="5">
        <v>143550.0</v>
      </c>
      <c r="F2021" s="5">
        <v>65250.0</v>
      </c>
      <c r="G2021" s="5" t="s">
        <v>2389</v>
      </c>
      <c r="H2021" s="5" t="s">
        <v>149</v>
      </c>
      <c r="I2021" s="5" t="s">
        <v>8955</v>
      </c>
      <c r="J2021" s="5" t="s">
        <v>2391</v>
      </c>
      <c r="K2021" s="5" t="s">
        <v>3443</v>
      </c>
      <c r="L2021" s="5" t="s">
        <v>16199</v>
      </c>
      <c r="M2021" s="5" t="s">
        <v>10141</v>
      </c>
      <c r="N2021" s="5" t="s">
        <v>52</v>
      </c>
      <c r="O2021" s="5">
        <v>3.0</v>
      </c>
      <c r="P2021" s="5" t="s">
        <v>18066</v>
      </c>
      <c r="Q2021" s="5" t="s">
        <v>2662</v>
      </c>
      <c r="R2021" s="5">
        <v>32.0</v>
      </c>
      <c r="S2021" s="5" t="s">
        <v>374</v>
      </c>
      <c r="T2021" s="5">
        <v>58.0</v>
      </c>
      <c r="U2021" s="5" t="s">
        <v>93</v>
      </c>
      <c r="V2021" s="5" t="s">
        <v>18067</v>
      </c>
      <c r="W2021" s="5" t="s">
        <v>52</v>
      </c>
      <c r="X2021" s="5" t="s">
        <v>52</v>
      </c>
      <c r="Y2021" s="5" t="s">
        <v>18043</v>
      </c>
      <c r="Z2021" s="5" t="s">
        <v>18068</v>
      </c>
      <c r="AA2021" s="5" t="s">
        <v>2743</v>
      </c>
      <c r="AB2021" s="5" t="s">
        <v>52</v>
      </c>
      <c r="AC2021" s="5" t="s">
        <v>11980</v>
      </c>
      <c r="AD2021" s="5" t="s">
        <v>11981</v>
      </c>
      <c r="AE2021" s="5" t="s">
        <v>218</v>
      </c>
      <c r="AF2021" s="5" t="s">
        <v>52</v>
      </c>
      <c r="AG2021" s="5" t="s">
        <v>11982</v>
      </c>
      <c r="AH2021" s="5" t="s">
        <v>11983</v>
      </c>
      <c r="AI2021" s="5" t="s">
        <v>16197</v>
      </c>
      <c r="AJ2021" s="5" t="s">
        <v>16199</v>
      </c>
      <c r="AK2021" s="5" t="s">
        <v>300</v>
      </c>
    </row>
    <row r="2022" ht="15.75" customHeight="1">
      <c r="A2022" s="5" t="s">
        <v>18069</v>
      </c>
      <c r="B2022" s="5" t="s">
        <v>18070</v>
      </c>
      <c r="C2022" s="5" t="s">
        <v>18037</v>
      </c>
      <c r="D2022" s="6">
        <v>42843.0</v>
      </c>
      <c r="E2022" s="5">
        <v>276540.0</v>
      </c>
      <c r="F2022" s="5">
        <v>125700.0</v>
      </c>
      <c r="G2022" s="5" t="s">
        <v>2389</v>
      </c>
      <c r="H2022" s="5" t="s">
        <v>149</v>
      </c>
      <c r="I2022" s="5" t="s">
        <v>8955</v>
      </c>
      <c r="J2022" s="5" t="s">
        <v>2391</v>
      </c>
      <c r="K2022" s="5" t="s">
        <v>1336</v>
      </c>
      <c r="L2022" s="5" t="s">
        <v>18071</v>
      </c>
      <c r="M2022" s="5" t="s">
        <v>18039</v>
      </c>
      <c r="N2022" s="5" t="s">
        <v>52</v>
      </c>
      <c r="O2022" s="5">
        <v>5.0</v>
      </c>
      <c r="P2022" s="5" t="s">
        <v>18072</v>
      </c>
      <c r="Q2022" s="5" t="s">
        <v>16574</v>
      </c>
      <c r="R2022" s="5">
        <v>49.0</v>
      </c>
      <c r="S2022" s="5" t="s">
        <v>374</v>
      </c>
      <c r="T2022" s="5">
        <v>106.0</v>
      </c>
      <c r="U2022" s="5" t="s">
        <v>93</v>
      </c>
      <c r="V2022" s="5" t="s">
        <v>18073</v>
      </c>
      <c r="W2022" s="5" t="s">
        <v>52</v>
      </c>
      <c r="X2022" s="5" t="s">
        <v>52</v>
      </c>
      <c r="Y2022" s="5" t="s">
        <v>18043</v>
      </c>
      <c r="Z2022" s="5" t="s">
        <v>18074</v>
      </c>
      <c r="AA2022" s="5" t="s">
        <v>2743</v>
      </c>
      <c r="AB2022" s="5" t="s">
        <v>52</v>
      </c>
      <c r="AC2022" s="5" t="s">
        <v>11980</v>
      </c>
      <c r="AD2022" s="5" t="s">
        <v>11981</v>
      </c>
      <c r="AE2022" s="5" t="s">
        <v>218</v>
      </c>
      <c r="AF2022" s="5" t="s">
        <v>52</v>
      </c>
      <c r="AG2022" s="5" t="s">
        <v>11982</v>
      </c>
      <c r="AH2022" s="5" t="s">
        <v>11983</v>
      </c>
      <c r="AI2022" s="5" t="s">
        <v>13354</v>
      </c>
      <c r="AJ2022" s="5" t="s">
        <v>13355</v>
      </c>
      <c r="AK2022" s="5" t="s">
        <v>300</v>
      </c>
    </row>
    <row r="2023" ht="15.75" customHeight="1">
      <c r="A2023" s="5" t="s">
        <v>18075</v>
      </c>
      <c r="B2023" s="5" t="s">
        <v>18076</v>
      </c>
      <c r="C2023" s="5" t="s">
        <v>16380</v>
      </c>
      <c r="D2023" s="6">
        <v>42843.0</v>
      </c>
      <c r="E2023" s="5">
        <v>719004.0</v>
      </c>
      <c r="F2023" s="5">
        <v>326820.0</v>
      </c>
      <c r="G2023" s="5" t="s">
        <v>2389</v>
      </c>
      <c r="H2023" s="5" t="s">
        <v>149</v>
      </c>
      <c r="I2023" s="5" t="s">
        <v>8955</v>
      </c>
      <c r="J2023" s="5" t="s">
        <v>2391</v>
      </c>
      <c r="K2023" s="5" t="s">
        <v>10206</v>
      </c>
      <c r="L2023" s="5" t="s">
        <v>18077</v>
      </c>
      <c r="M2023" s="5" t="s">
        <v>16383</v>
      </c>
      <c r="N2023" s="5" t="s">
        <v>52</v>
      </c>
      <c r="O2023" s="5">
        <v>13.0</v>
      </c>
      <c r="P2023" s="5" t="s">
        <v>18078</v>
      </c>
      <c r="Q2023" s="5" t="s">
        <v>18079</v>
      </c>
      <c r="R2023" s="5">
        <v>98.0</v>
      </c>
      <c r="S2023" s="5" t="s">
        <v>374</v>
      </c>
      <c r="T2023" s="5">
        <v>263.0</v>
      </c>
      <c r="U2023" s="5" t="s">
        <v>93</v>
      </c>
      <c r="V2023" s="5" t="s">
        <v>18080</v>
      </c>
      <c r="W2023" s="5" t="s">
        <v>52</v>
      </c>
      <c r="X2023" s="5" t="s">
        <v>52</v>
      </c>
      <c r="Y2023" s="5" t="s">
        <v>18043</v>
      </c>
      <c r="Z2023" s="5" t="s">
        <v>18081</v>
      </c>
      <c r="AA2023" s="5" t="s">
        <v>2743</v>
      </c>
      <c r="AB2023" s="5" t="s">
        <v>52</v>
      </c>
      <c r="AC2023" s="5" t="s">
        <v>11980</v>
      </c>
      <c r="AD2023" s="5" t="s">
        <v>11981</v>
      </c>
      <c r="AE2023" s="5" t="s">
        <v>218</v>
      </c>
      <c r="AF2023" s="5" t="s">
        <v>52</v>
      </c>
      <c r="AG2023" s="5" t="s">
        <v>11982</v>
      </c>
      <c r="AH2023" s="5" t="s">
        <v>11983</v>
      </c>
      <c r="AI2023" s="5" t="s">
        <v>18082</v>
      </c>
      <c r="AJ2023" s="5" t="s">
        <v>18077</v>
      </c>
      <c r="AK2023" s="5" t="s">
        <v>300</v>
      </c>
    </row>
    <row r="2024" ht="15.75" customHeight="1">
      <c r="A2024" s="5" t="s">
        <v>18083</v>
      </c>
      <c r="B2024" s="5" t="s">
        <v>18084</v>
      </c>
      <c r="C2024" s="5" t="s">
        <v>18085</v>
      </c>
      <c r="D2024" s="6">
        <v>42843.0</v>
      </c>
      <c r="E2024" s="5">
        <v>534952.0</v>
      </c>
      <c r="F2024" s="5">
        <v>243160.0</v>
      </c>
      <c r="G2024" s="5" t="s">
        <v>2389</v>
      </c>
      <c r="H2024" s="5" t="s">
        <v>149</v>
      </c>
      <c r="I2024" s="5" t="s">
        <v>8955</v>
      </c>
      <c r="J2024" s="5" t="s">
        <v>2391</v>
      </c>
      <c r="K2024" s="5" t="s">
        <v>7533</v>
      </c>
      <c r="L2024" s="5" t="s">
        <v>18086</v>
      </c>
      <c r="M2024" s="5" t="s">
        <v>18087</v>
      </c>
      <c r="N2024" s="5" t="s">
        <v>52</v>
      </c>
      <c r="O2024" s="5">
        <v>10.0</v>
      </c>
      <c r="P2024" s="5" t="s">
        <v>18088</v>
      </c>
      <c r="Q2024" s="5" t="s">
        <v>18089</v>
      </c>
      <c r="R2024" s="5">
        <v>94.0</v>
      </c>
      <c r="S2024" s="5" t="s">
        <v>374</v>
      </c>
      <c r="T2024" s="5">
        <v>212.0</v>
      </c>
      <c r="U2024" s="5" t="s">
        <v>93</v>
      </c>
      <c r="V2024" s="5" t="s">
        <v>18090</v>
      </c>
      <c r="W2024" s="5" t="s">
        <v>52</v>
      </c>
      <c r="X2024" s="5" t="s">
        <v>52</v>
      </c>
      <c r="Y2024" s="5" t="s">
        <v>18043</v>
      </c>
      <c r="Z2024" s="5" t="s">
        <v>18091</v>
      </c>
      <c r="AA2024" s="5" t="s">
        <v>2743</v>
      </c>
      <c r="AB2024" s="5" t="s">
        <v>52</v>
      </c>
      <c r="AC2024" s="5" t="s">
        <v>11980</v>
      </c>
      <c r="AD2024" s="5" t="s">
        <v>11981</v>
      </c>
      <c r="AE2024" s="5" t="s">
        <v>218</v>
      </c>
      <c r="AF2024" s="5" t="s">
        <v>52</v>
      </c>
      <c r="AG2024" s="5" t="s">
        <v>11982</v>
      </c>
      <c r="AH2024" s="5" t="s">
        <v>11983</v>
      </c>
      <c r="AI2024" s="5" t="s">
        <v>18092</v>
      </c>
      <c r="AJ2024" s="5" t="s">
        <v>18086</v>
      </c>
      <c r="AK2024" s="5" t="s">
        <v>300</v>
      </c>
    </row>
    <row r="2025" ht="15.75" customHeight="1">
      <c r="A2025" s="5" t="s">
        <v>18093</v>
      </c>
      <c r="B2025" s="5" t="s">
        <v>18094</v>
      </c>
      <c r="C2025" s="5" t="s">
        <v>18085</v>
      </c>
      <c r="D2025" s="6">
        <v>42843.0</v>
      </c>
      <c r="E2025" s="5">
        <v>533192.0</v>
      </c>
      <c r="F2025" s="5">
        <v>242360.0</v>
      </c>
      <c r="G2025" s="5" t="s">
        <v>2389</v>
      </c>
      <c r="H2025" s="5" t="s">
        <v>149</v>
      </c>
      <c r="I2025" s="5" t="s">
        <v>8955</v>
      </c>
      <c r="J2025" s="5" t="s">
        <v>2391</v>
      </c>
      <c r="K2025" s="5" t="s">
        <v>7307</v>
      </c>
      <c r="L2025" s="5" t="s">
        <v>18095</v>
      </c>
      <c r="M2025" s="5" t="s">
        <v>18087</v>
      </c>
      <c r="N2025" s="5" t="s">
        <v>52</v>
      </c>
      <c r="O2025" s="5">
        <v>10.0</v>
      </c>
      <c r="P2025" s="5" t="s">
        <v>18096</v>
      </c>
      <c r="Q2025" s="5" t="s">
        <v>18097</v>
      </c>
      <c r="R2025" s="5">
        <v>85.0</v>
      </c>
      <c r="S2025" s="5" t="s">
        <v>374</v>
      </c>
      <c r="T2025" s="5">
        <v>212.0</v>
      </c>
      <c r="U2025" s="5" t="s">
        <v>93</v>
      </c>
      <c r="V2025" s="5" t="s">
        <v>18098</v>
      </c>
      <c r="W2025" s="5" t="s">
        <v>52</v>
      </c>
      <c r="X2025" s="5" t="s">
        <v>52</v>
      </c>
      <c r="Y2025" s="5" t="s">
        <v>18043</v>
      </c>
      <c r="Z2025" s="5" t="s">
        <v>18099</v>
      </c>
      <c r="AA2025" s="5" t="s">
        <v>2743</v>
      </c>
      <c r="AB2025" s="5" t="s">
        <v>52</v>
      </c>
      <c r="AC2025" s="5" t="s">
        <v>11980</v>
      </c>
      <c r="AD2025" s="5" t="s">
        <v>11981</v>
      </c>
      <c r="AE2025" s="5" t="s">
        <v>218</v>
      </c>
      <c r="AF2025" s="5" t="s">
        <v>52</v>
      </c>
      <c r="AG2025" s="5" t="s">
        <v>11982</v>
      </c>
      <c r="AH2025" s="5" t="s">
        <v>11983</v>
      </c>
      <c r="AI2025" s="5" t="s">
        <v>18100</v>
      </c>
      <c r="AJ2025" s="5" t="s">
        <v>18101</v>
      </c>
      <c r="AK2025" s="5" t="s">
        <v>300</v>
      </c>
    </row>
    <row r="2026" ht="15.75" customHeight="1">
      <c r="A2026" s="5" t="s">
        <v>18102</v>
      </c>
      <c r="B2026" s="5" t="s">
        <v>6576</v>
      </c>
      <c r="C2026" s="5" t="s">
        <v>14459</v>
      </c>
      <c r="D2026" s="6">
        <v>42842.0</v>
      </c>
      <c r="E2026" s="5">
        <v>18927.0</v>
      </c>
      <c r="F2026" s="5">
        <v>8603.0</v>
      </c>
      <c r="G2026" s="5" t="s">
        <v>634</v>
      </c>
      <c r="H2026" s="5" t="s">
        <v>149</v>
      </c>
      <c r="I2026" s="5" t="s">
        <v>2344</v>
      </c>
      <c r="J2026" s="5" t="s">
        <v>274</v>
      </c>
      <c r="K2026" s="5" t="s">
        <v>391</v>
      </c>
      <c r="L2026" s="5" t="s">
        <v>18103</v>
      </c>
      <c r="M2026" s="5" t="s">
        <v>17832</v>
      </c>
      <c r="N2026" s="5" t="s">
        <v>17833</v>
      </c>
      <c r="O2026" s="5">
        <v>1.0</v>
      </c>
      <c r="P2026" s="5" t="s">
        <v>18104</v>
      </c>
      <c r="Q2026" s="5">
        <v>4500.0</v>
      </c>
      <c r="R2026" s="5">
        <v>82.0</v>
      </c>
      <c r="S2026" s="5" t="s">
        <v>115</v>
      </c>
      <c r="T2026" s="5">
        <v>0.0</v>
      </c>
      <c r="U2026" s="5" t="s">
        <v>70</v>
      </c>
      <c r="V2026" s="5" t="s">
        <v>18105</v>
      </c>
      <c r="W2026" s="5" t="s">
        <v>52</v>
      </c>
      <c r="X2026" s="5" t="s">
        <v>52</v>
      </c>
      <c r="Y2026" s="5" t="s">
        <v>18106</v>
      </c>
      <c r="Z2026" s="5" t="s">
        <v>18107</v>
      </c>
      <c r="AA2026" s="5" t="s">
        <v>881</v>
      </c>
      <c r="AB2026" s="5" t="s">
        <v>52</v>
      </c>
      <c r="AC2026" s="5" t="s">
        <v>398</v>
      </c>
      <c r="AD2026" s="5" t="s">
        <v>399</v>
      </c>
      <c r="AE2026" s="5" t="s">
        <v>400</v>
      </c>
      <c r="AF2026" s="5" t="s">
        <v>401</v>
      </c>
      <c r="AG2026" s="5">
        <v>23502.0</v>
      </c>
      <c r="AH2026" s="5" t="s">
        <v>402</v>
      </c>
      <c r="AI2026" s="5" t="s">
        <v>17838</v>
      </c>
      <c r="AJ2026" s="5" t="s">
        <v>17839</v>
      </c>
      <c r="AK2026" s="5" t="s">
        <v>1874</v>
      </c>
    </row>
    <row r="2027" ht="15.75" customHeight="1">
      <c r="A2027" s="5" t="s">
        <v>18108</v>
      </c>
      <c r="B2027" s="5" t="s">
        <v>18109</v>
      </c>
      <c r="C2027" s="5" t="s">
        <v>18110</v>
      </c>
      <c r="D2027" s="6">
        <v>42842.0</v>
      </c>
      <c r="E2027" s="5">
        <v>3743.0</v>
      </c>
      <c r="F2027" s="5">
        <v>1701.0</v>
      </c>
      <c r="G2027" s="5" t="s">
        <v>130</v>
      </c>
      <c r="H2027" s="5" t="s">
        <v>45</v>
      </c>
      <c r="I2027" s="5" t="s">
        <v>3322</v>
      </c>
      <c r="J2027" s="5" t="s">
        <v>133</v>
      </c>
      <c r="K2027" s="5" t="s">
        <v>391</v>
      </c>
      <c r="L2027" s="5" t="s">
        <v>18111</v>
      </c>
      <c r="M2027" s="5" t="s">
        <v>18112</v>
      </c>
      <c r="N2027" s="5">
        <v>2739.0</v>
      </c>
      <c r="O2027" s="5">
        <v>1.0</v>
      </c>
      <c r="P2027" s="5" t="s">
        <v>18113</v>
      </c>
      <c r="Q2027" s="5" t="s">
        <v>279</v>
      </c>
      <c r="R2027" s="5">
        <v>93.0</v>
      </c>
      <c r="S2027" s="5" t="s">
        <v>69</v>
      </c>
      <c r="T2027" s="5">
        <v>19.0</v>
      </c>
      <c r="U2027" s="5" t="s">
        <v>70</v>
      </c>
      <c r="V2027" s="5" t="s">
        <v>18114</v>
      </c>
      <c r="W2027" s="5" t="s">
        <v>52</v>
      </c>
      <c r="X2027" s="5" t="s">
        <v>52</v>
      </c>
      <c r="Y2027" s="5">
        <v>1704.0</v>
      </c>
      <c r="Z2027" s="5" t="s">
        <v>18115</v>
      </c>
      <c r="AA2027" s="5" t="s">
        <v>730</v>
      </c>
      <c r="AB2027" s="5" t="s">
        <v>52</v>
      </c>
      <c r="AC2027" s="5" t="s">
        <v>72</v>
      </c>
      <c r="AD2027" s="5" t="s">
        <v>73</v>
      </c>
      <c r="AE2027" s="5" t="s">
        <v>74</v>
      </c>
      <c r="AF2027" s="5" t="s">
        <v>75</v>
      </c>
      <c r="AG2027" s="5" t="s">
        <v>76</v>
      </c>
      <c r="AH2027" s="5" t="s">
        <v>77</v>
      </c>
      <c r="AI2027" s="5" t="s">
        <v>18116</v>
      </c>
      <c r="AJ2027" s="5" t="s">
        <v>18117</v>
      </c>
      <c r="AK2027" s="5" t="s">
        <v>525</v>
      </c>
    </row>
    <row r="2028" ht="15.75" customHeight="1">
      <c r="A2028" s="5" t="s">
        <v>18118</v>
      </c>
      <c r="B2028" s="5" t="s">
        <v>18119</v>
      </c>
      <c r="C2028" s="5" t="s">
        <v>102</v>
      </c>
      <c r="D2028" s="6">
        <v>42839.0</v>
      </c>
      <c r="E2028" s="5">
        <v>44810.0</v>
      </c>
      <c r="F2028" s="5">
        <v>20368.0</v>
      </c>
      <c r="G2028" s="5" t="s">
        <v>634</v>
      </c>
      <c r="H2028" s="5" t="s">
        <v>480</v>
      </c>
      <c r="I2028" s="5" t="s">
        <v>14592</v>
      </c>
      <c r="J2028" s="5" t="s">
        <v>274</v>
      </c>
      <c r="K2028" s="5" t="s">
        <v>18120</v>
      </c>
      <c r="L2028" s="5" t="s">
        <v>18121</v>
      </c>
      <c r="M2028" s="5" t="s">
        <v>102</v>
      </c>
      <c r="N2028" s="5" t="s">
        <v>52</v>
      </c>
      <c r="O2028" s="5">
        <v>3.0</v>
      </c>
      <c r="P2028" s="5" t="s">
        <v>18122</v>
      </c>
      <c r="Q2028" s="5" t="s">
        <v>2229</v>
      </c>
      <c r="R2028" s="5">
        <v>299.0</v>
      </c>
      <c r="S2028" s="5" t="s">
        <v>115</v>
      </c>
      <c r="T2028" s="5">
        <v>2.0</v>
      </c>
      <c r="U2028" s="5" t="s">
        <v>70</v>
      </c>
      <c r="V2028" s="5" t="s">
        <v>18123</v>
      </c>
      <c r="W2028" s="5" t="s">
        <v>52</v>
      </c>
      <c r="X2028" s="5" t="s">
        <v>52</v>
      </c>
      <c r="Y2028" s="5" t="s">
        <v>18124</v>
      </c>
      <c r="Z2028" s="5" t="s">
        <v>18125</v>
      </c>
      <c r="AA2028" s="5" t="s">
        <v>119</v>
      </c>
      <c r="AB2028" s="5" t="s">
        <v>52</v>
      </c>
      <c r="AC2028" s="5" t="s">
        <v>398</v>
      </c>
      <c r="AD2028" s="5" t="s">
        <v>399</v>
      </c>
      <c r="AE2028" s="5" t="s">
        <v>400</v>
      </c>
      <c r="AF2028" s="5" t="s">
        <v>401</v>
      </c>
      <c r="AG2028" s="5">
        <v>23502.0</v>
      </c>
      <c r="AH2028" s="5" t="s">
        <v>402</v>
      </c>
      <c r="AI2028" s="5" t="s">
        <v>5089</v>
      </c>
      <c r="AJ2028" s="5" t="s">
        <v>18126</v>
      </c>
      <c r="AK2028" s="5" t="s">
        <v>1874</v>
      </c>
    </row>
    <row r="2029" ht="15.75" customHeight="1">
      <c r="A2029" s="5" t="s">
        <v>18127</v>
      </c>
      <c r="B2029" s="5" t="s">
        <v>18128</v>
      </c>
      <c r="C2029" s="5" t="s">
        <v>13357</v>
      </c>
      <c r="D2029" s="6">
        <v>42838.0</v>
      </c>
      <c r="E2029" s="5">
        <v>699952.0</v>
      </c>
      <c r="F2029" s="5">
        <v>318160.0</v>
      </c>
      <c r="G2029" s="5" t="s">
        <v>107</v>
      </c>
      <c r="H2029" s="5" t="s">
        <v>149</v>
      </c>
      <c r="I2029" s="5" t="s">
        <v>18129</v>
      </c>
      <c r="J2029" s="5" t="s">
        <v>109</v>
      </c>
      <c r="K2029" s="5" t="s">
        <v>7533</v>
      </c>
      <c r="L2029" s="5" t="s">
        <v>18130</v>
      </c>
      <c r="M2029" s="5" t="s">
        <v>17244</v>
      </c>
      <c r="N2029" s="5" t="s">
        <v>52</v>
      </c>
      <c r="O2029" s="5">
        <v>15.0</v>
      </c>
      <c r="P2029" s="5" t="s">
        <v>18131</v>
      </c>
      <c r="Q2029" s="5" t="s">
        <v>18132</v>
      </c>
      <c r="R2029" s="5">
        <v>109.0</v>
      </c>
      <c r="S2029" s="5" t="s">
        <v>374</v>
      </c>
      <c r="T2029" s="5">
        <v>326.0</v>
      </c>
      <c r="U2029" s="5" t="s">
        <v>93</v>
      </c>
      <c r="V2029" s="5" t="s">
        <v>18133</v>
      </c>
      <c r="W2029" s="5" t="s">
        <v>52</v>
      </c>
      <c r="X2029" s="5" t="s">
        <v>52</v>
      </c>
      <c r="Y2029" s="5" t="s">
        <v>18134</v>
      </c>
      <c r="Z2029" s="5" t="s">
        <v>18135</v>
      </c>
      <c r="AA2029" s="5" t="s">
        <v>235</v>
      </c>
      <c r="AB2029" s="5" t="s">
        <v>52</v>
      </c>
      <c r="AC2029" s="5" t="s">
        <v>11980</v>
      </c>
      <c r="AD2029" s="5" t="s">
        <v>11981</v>
      </c>
      <c r="AE2029" s="5" t="s">
        <v>218</v>
      </c>
      <c r="AF2029" s="5" t="s">
        <v>52</v>
      </c>
      <c r="AG2029" s="5" t="s">
        <v>11982</v>
      </c>
      <c r="AH2029" s="5" t="s">
        <v>11983</v>
      </c>
      <c r="AI2029" s="5" t="s">
        <v>18136</v>
      </c>
      <c r="AJ2029" s="5" t="s">
        <v>18137</v>
      </c>
      <c r="AK2029" s="5" t="s">
        <v>300</v>
      </c>
    </row>
    <row r="2030" ht="15.75" customHeight="1">
      <c r="A2030" s="5" t="s">
        <v>18138</v>
      </c>
      <c r="B2030" s="5" t="s">
        <v>18139</v>
      </c>
      <c r="C2030" s="5" t="s">
        <v>13357</v>
      </c>
      <c r="D2030" s="6">
        <v>42838.0</v>
      </c>
      <c r="E2030" s="5">
        <v>607992.0</v>
      </c>
      <c r="F2030" s="5">
        <v>276360.0</v>
      </c>
      <c r="G2030" s="5" t="s">
        <v>107</v>
      </c>
      <c r="H2030" s="5" t="s">
        <v>149</v>
      </c>
      <c r="I2030" s="5" t="s">
        <v>18129</v>
      </c>
      <c r="J2030" s="5" t="s">
        <v>109</v>
      </c>
      <c r="K2030" s="5" t="s">
        <v>7541</v>
      </c>
      <c r="L2030" s="5" t="s">
        <v>18140</v>
      </c>
      <c r="M2030" s="5" t="s">
        <v>17244</v>
      </c>
      <c r="N2030" s="5" t="s">
        <v>52</v>
      </c>
      <c r="O2030" s="5">
        <v>12.0</v>
      </c>
      <c r="P2030" s="5" t="s">
        <v>18141</v>
      </c>
      <c r="Q2030" s="5" t="s">
        <v>3885</v>
      </c>
      <c r="R2030" s="5">
        <v>84.0</v>
      </c>
      <c r="S2030" s="5" t="s">
        <v>374</v>
      </c>
      <c r="T2030" s="5">
        <v>239.0</v>
      </c>
      <c r="U2030" s="5" t="s">
        <v>93</v>
      </c>
      <c r="V2030" s="5" t="s">
        <v>18142</v>
      </c>
      <c r="W2030" s="5" t="s">
        <v>52</v>
      </c>
      <c r="X2030" s="5" t="s">
        <v>52</v>
      </c>
      <c r="Y2030" s="5" t="s">
        <v>18134</v>
      </c>
      <c r="Z2030" s="5" t="s">
        <v>18143</v>
      </c>
      <c r="AA2030" s="5" t="s">
        <v>235</v>
      </c>
      <c r="AB2030" s="5" t="s">
        <v>52</v>
      </c>
      <c r="AC2030" s="5" t="s">
        <v>11980</v>
      </c>
      <c r="AD2030" s="5" t="s">
        <v>11981</v>
      </c>
      <c r="AE2030" s="5" t="s">
        <v>218</v>
      </c>
      <c r="AF2030" s="5" t="s">
        <v>52</v>
      </c>
      <c r="AG2030" s="5" t="s">
        <v>11982</v>
      </c>
      <c r="AH2030" s="5" t="s">
        <v>11983</v>
      </c>
      <c r="AI2030" s="5" t="s">
        <v>13230</v>
      </c>
      <c r="AJ2030" s="5" t="s">
        <v>13231</v>
      </c>
      <c r="AK2030" s="5" t="s">
        <v>300</v>
      </c>
    </row>
    <row r="2031" ht="15.75" customHeight="1">
      <c r="A2031" s="5" t="s">
        <v>18144</v>
      </c>
      <c r="B2031" s="5" t="s">
        <v>4346</v>
      </c>
      <c r="C2031" s="5" t="s">
        <v>5703</v>
      </c>
      <c r="D2031" s="6">
        <v>42836.0</v>
      </c>
      <c r="E2031" s="5">
        <v>101552.0</v>
      </c>
      <c r="F2031" s="5">
        <v>46160.0</v>
      </c>
      <c r="G2031" s="5" t="s">
        <v>422</v>
      </c>
      <c r="H2031" s="5" t="s">
        <v>45</v>
      </c>
      <c r="I2031" s="5" t="s">
        <v>18145</v>
      </c>
      <c r="J2031" s="5" t="s">
        <v>424</v>
      </c>
      <c r="K2031" s="5" t="s">
        <v>18146</v>
      </c>
      <c r="L2031" s="5" t="s">
        <v>17208</v>
      </c>
      <c r="M2031" s="5" t="s">
        <v>18147</v>
      </c>
      <c r="N2031" s="5">
        <v>11096.0</v>
      </c>
      <c r="O2031" s="5">
        <v>5.0</v>
      </c>
      <c r="P2031" s="5" t="s">
        <v>18148</v>
      </c>
      <c r="Q2031" s="5" t="s">
        <v>508</v>
      </c>
      <c r="R2031" s="5">
        <v>23226.0</v>
      </c>
      <c r="S2031" s="5" t="s">
        <v>115</v>
      </c>
      <c r="T2031" s="5">
        <v>0.0</v>
      </c>
      <c r="U2031" s="5" t="s">
        <v>52</v>
      </c>
      <c r="V2031" s="5" t="s">
        <v>18149</v>
      </c>
      <c r="W2031" s="5" t="s">
        <v>71</v>
      </c>
      <c r="X2031" s="5" t="s">
        <v>52</v>
      </c>
      <c r="Y2031" s="5">
        <v>7111.0</v>
      </c>
      <c r="Z2031" s="5" t="s">
        <v>18150</v>
      </c>
      <c r="AA2031" s="5" t="s">
        <v>235</v>
      </c>
      <c r="AB2031" s="5" t="s">
        <v>52</v>
      </c>
      <c r="AC2031" s="5" t="s">
        <v>181</v>
      </c>
      <c r="AD2031" s="5" t="s">
        <v>182</v>
      </c>
      <c r="AE2031" s="5" t="s">
        <v>183</v>
      </c>
      <c r="AF2031" s="5" t="s">
        <v>52</v>
      </c>
      <c r="AG2031" s="5" t="s">
        <v>52</v>
      </c>
      <c r="AH2031" s="5" t="s">
        <v>184</v>
      </c>
      <c r="AI2031" s="5" t="s">
        <v>4346</v>
      </c>
      <c r="AJ2031" s="5" t="s">
        <v>17208</v>
      </c>
      <c r="AK2031" s="5" t="s">
        <v>18151</v>
      </c>
    </row>
    <row r="2032" ht="15.75" customHeight="1">
      <c r="A2032" s="5" t="s">
        <v>18152</v>
      </c>
      <c r="B2032" s="5" t="s">
        <v>3213</v>
      </c>
      <c r="C2032" s="5" t="s">
        <v>3214</v>
      </c>
      <c r="D2032" s="6">
        <v>42836.0</v>
      </c>
      <c r="E2032" s="5">
        <v>2697.0</v>
      </c>
      <c r="F2032" s="5">
        <v>1226.0</v>
      </c>
      <c r="G2032" s="5" t="s">
        <v>479</v>
      </c>
      <c r="H2032" s="5" t="s">
        <v>272</v>
      </c>
      <c r="I2032" s="5" t="s">
        <v>14460</v>
      </c>
      <c r="J2032" s="5" t="s">
        <v>274</v>
      </c>
      <c r="K2032" s="5" t="s">
        <v>3217</v>
      </c>
      <c r="L2032" s="5" t="s">
        <v>18153</v>
      </c>
      <c r="M2032" s="5" t="s">
        <v>18154</v>
      </c>
      <c r="N2032" s="5">
        <v>32226.0</v>
      </c>
      <c r="O2032" s="5">
        <v>1.0</v>
      </c>
      <c r="P2032" s="5" t="s">
        <v>18155</v>
      </c>
      <c r="Q2032" s="5">
        <v>2200.0</v>
      </c>
      <c r="R2032" s="5">
        <v>120.0</v>
      </c>
      <c r="S2032" s="5" t="s">
        <v>53</v>
      </c>
      <c r="T2032" s="5">
        <v>0.0</v>
      </c>
      <c r="U2032" s="5" t="s">
        <v>52</v>
      </c>
      <c r="V2032" s="5" t="s">
        <v>18156</v>
      </c>
      <c r="W2032" s="5" t="s">
        <v>55</v>
      </c>
      <c r="X2032" s="5" t="s">
        <v>18157</v>
      </c>
      <c r="Y2032" s="5" t="s">
        <v>18158</v>
      </c>
      <c r="Z2032" s="5" t="s">
        <v>18159</v>
      </c>
      <c r="AA2032" s="5" t="s">
        <v>604</v>
      </c>
      <c r="AB2032" s="5" t="s">
        <v>52</v>
      </c>
      <c r="AC2032" s="5" t="s">
        <v>3225</v>
      </c>
      <c r="AD2032" s="5" t="s">
        <v>3226</v>
      </c>
      <c r="AE2032" s="5" t="s">
        <v>3227</v>
      </c>
      <c r="AF2032" s="5" t="s">
        <v>52</v>
      </c>
      <c r="AG2032" s="5" t="s">
        <v>52</v>
      </c>
      <c r="AH2032" s="5" t="s">
        <v>3228</v>
      </c>
      <c r="AI2032" s="5" t="s">
        <v>102</v>
      </c>
      <c r="AJ2032" s="5" t="s">
        <v>102</v>
      </c>
      <c r="AK2032" s="5" t="s">
        <v>404</v>
      </c>
    </row>
    <row r="2033" ht="15.75" customHeight="1">
      <c r="A2033" s="5" t="s">
        <v>18160</v>
      </c>
      <c r="B2033" s="5" t="s">
        <v>16737</v>
      </c>
      <c r="C2033" s="5" t="s">
        <v>16738</v>
      </c>
      <c r="D2033" s="6">
        <v>42836.0</v>
      </c>
      <c r="E2033" s="5">
        <v>28954.0</v>
      </c>
      <c r="F2033" s="5">
        <v>13161.0</v>
      </c>
      <c r="G2033" s="5" t="s">
        <v>3378</v>
      </c>
      <c r="H2033" s="5" t="s">
        <v>272</v>
      </c>
      <c r="I2033" s="5" t="s">
        <v>18161</v>
      </c>
      <c r="J2033" s="5" t="s">
        <v>3378</v>
      </c>
      <c r="K2033" s="5" t="s">
        <v>18162</v>
      </c>
      <c r="L2033" s="5" t="s">
        <v>16741</v>
      </c>
      <c r="M2033" s="5" t="s">
        <v>16742</v>
      </c>
      <c r="N2033" s="5">
        <v>45242.0</v>
      </c>
      <c r="O2033" s="5">
        <v>1.0</v>
      </c>
      <c r="P2033" s="5" t="s">
        <v>18163</v>
      </c>
      <c r="Q2033" s="5">
        <v>2210.0</v>
      </c>
      <c r="R2033" s="5">
        <v>1051.0</v>
      </c>
      <c r="S2033" s="5" t="s">
        <v>69</v>
      </c>
      <c r="T2033" s="5">
        <v>0.0</v>
      </c>
      <c r="U2033" s="5" t="s">
        <v>93</v>
      </c>
      <c r="V2033" s="5" t="s">
        <v>18164</v>
      </c>
      <c r="W2033" s="5" t="s">
        <v>55</v>
      </c>
      <c r="X2033" s="5" t="s">
        <v>18165</v>
      </c>
      <c r="Y2033" s="5" t="s">
        <v>18166</v>
      </c>
      <c r="Z2033" s="5" t="s">
        <v>18167</v>
      </c>
      <c r="AA2033" s="5" t="s">
        <v>1426</v>
      </c>
      <c r="AB2033" s="5" t="s">
        <v>52</v>
      </c>
      <c r="AC2033" s="5" t="s">
        <v>3141</v>
      </c>
      <c r="AD2033" s="5" t="s">
        <v>3142</v>
      </c>
      <c r="AE2033" s="5" t="s">
        <v>162</v>
      </c>
      <c r="AF2033" s="5" t="s">
        <v>52</v>
      </c>
      <c r="AG2033" s="5" t="s">
        <v>52</v>
      </c>
      <c r="AH2033" s="5" t="s">
        <v>3143</v>
      </c>
      <c r="AI2033" s="5" t="s">
        <v>102</v>
      </c>
      <c r="AJ2033" s="5" t="s">
        <v>102</v>
      </c>
      <c r="AK2033" s="5" t="s">
        <v>162</v>
      </c>
    </row>
    <row r="2034" ht="15.75" customHeight="1">
      <c r="A2034" s="5" t="s">
        <v>18168</v>
      </c>
      <c r="B2034" s="5" t="s">
        <v>18169</v>
      </c>
      <c r="C2034" s="5" t="s">
        <v>18170</v>
      </c>
      <c r="D2034" s="6">
        <v>42835.0</v>
      </c>
      <c r="E2034" s="5">
        <v>46112.0</v>
      </c>
      <c r="F2034" s="5">
        <v>20960.0</v>
      </c>
      <c r="G2034" s="5" t="s">
        <v>170</v>
      </c>
      <c r="H2034" s="5" t="s">
        <v>45</v>
      </c>
      <c r="I2034" s="5" t="s">
        <v>18171</v>
      </c>
      <c r="J2034" s="5" t="s">
        <v>170</v>
      </c>
      <c r="K2034" s="5" t="s">
        <v>391</v>
      </c>
      <c r="L2034" s="5" t="s">
        <v>18172</v>
      </c>
      <c r="M2034" s="5" t="s">
        <v>18173</v>
      </c>
      <c r="N2034" s="5">
        <v>7511.0</v>
      </c>
      <c r="O2034" s="5">
        <v>1.0</v>
      </c>
      <c r="P2034" s="5" t="s">
        <v>18174</v>
      </c>
      <c r="Q2034" s="5" t="s">
        <v>18175</v>
      </c>
      <c r="R2034" s="5">
        <v>800.0</v>
      </c>
      <c r="S2034" s="5" t="s">
        <v>196</v>
      </c>
      <c r="T2034" s="5">
        <v>50.0</v>
      </c>
      <c r="U2034" s="5" t="s">
        <v>70</v>
      </c>
      <c r="V2034" s="5" t="s">
        <v>18176</v>
      </c>
      <c r="W2034" s="5" t="s">
        <v>55</v>
      </c>
      <c r="X2034" s="5" t="s">
        <v>18177</v>
      </c>
      <c r="Y2034" s="5" t="s">
        <v>5467</v>
      </c>
      <c r="Z2034" s="5" t="s">
        <v>18178</v>
      </c>
      <c r="AA2034" s="5" t="s">
        <v>59</v>
      </c>
      <c r="AB2034" s="5" t="s">
        <v>52</v>
      </c>
      <c r="AC2034" s="5" t="s">
        <v>5521</v>
      </c>
      <c r="AD2034" s="5" t="s">
        <v>5522</v>
      </c>
      <c r="AE2034" s="5" t="s">
        <v>5523</v>
      </c>
      <c r="AF2034" s="5" t="s">
        <v>52</v>
      </c>
      <c r="AG2034" s="5" t="s">
        <v>52</v>
      </c>
      <c r="AH2034" s="5" t="s">
        <v>5524</v>
      </c>
      <c r="AI2034" s="5" t="s">
        <v>18179</v>
      </c>
      <c r="AJ2034" s="5" t="s">
        <v>18180</v>
      </c>
      <c r="AK2034" s="5" t="s">
        <v>18181</v>
      </c>
    </row>
    <row r="2035" ht="15.75" customHeight="1">
      <c r="A2035" s="5" t="s">
        <v>18182</v>
      </c>
      <c r="B2035" s="5" t="s">
        <v>18183</v>
      </c>
      <c r="C2035" s="5" t="s">
        <v>18184</v>
      </c>
      <c r="D2035" s="6">
        <v>42835.0</v>
      </c>
      <c r="E2035" s="5">
        <v>46112.0</v>
      </c>
      <c r="F2035" s="5">
        <v>20960.0</v>
      </c>
      <c r="G2035" s="5" t="s">
        <v>170</v>
      </c>
      <c r="H2035" s="5" t="s">
        <v>45</v>
      </c>
      <c r="I2035" s="5" t="s">
        <v>18171</v>
      </c>
      <c r="J2035" s="5" t="s">
        <v>170</v>
      </c>
      <c r="K2035" s="5" t="s">
        <v>14840</v>
      </c>
      <c r="L2035" s="5" t="s">
        <v>18185</v>
      </c>
      <c r="M2035" s="5" t="s">
        <v>18186</v>
      </c>
      <c r="N2035" s="5">
        <v>11422.0</v>
      </c>
      <c r="O2035" s="5">
        <v>1.0</v>
      </c>
      <c r="P2035" s="5" t="s">
        <v>18174</v>
      </c>
      <c r="Q2035" s="5" t="s">
        <v>18175</v>
      </c>
      <c r="R2035" s="5">
        <v>800.0</v>
      </c>
      <c r="S2035" s="5" t="s">
        <v>196</v>
      </c>
      <c r="T2035" s="5">
        <v>50.0</v>
      </c>
      <c r="U2035" s="5" t="s">
        <v>70</v>
      </c>
      <c r="V2035" s="5" t="s">
        <v>18177</v>
      </c>
      <c r="W2035" s="5" t="s">
        <v>71</v>
      </c>
      <c r="X2035" s="5" t="s">
        <v>52</v>
      </c>
      <c r="Y2035" s="5">
        <v>25.0</v>
      </c>
      <c r="Z2035" s="5" t="s">
        <v>18178</v>
      </c>
      <c r="AA2035" s="5" t="s">
        <v>59</v>
      </c>
      <c r="AB2035" s="5" t="s">
        <v>52</v>
      </c>
      <c r="AC2035" s="5" t="s">
        <v>1230</v>
      </c>
      <c r="AD2035" s="5" t="s">
        <v>1231</v>
      </c>
      <c r="AE2035" s="5" t="s">
        <v>52</v>
      </c>
      <c r="AF2035" s="5" t="s">
        <v>52</v>
      </c>
      <c r="AG2035" s="5" t="s">
        <v>52</v>
      </c>
      <c r="AH2035" s="5" t="s">
        <v>1232</v>
      </c>
      <c r="AI2035" s="5" t="s">
        <v>18183</v>
      </c>
      <c r="AJ2035" s="5" t="s">
        <v>18187</v>
      </c>
      <c r="AK2035" s="5" t="s">
        <v>18188</v>
      </c>
    </row>
    <row r="2036" ht="15.75" customHeight="1">
      <c r="A2036" s="5" t="s">
        <v>18189</v>
      </c>
      <c r="B2036" s="5" t="s">
        <v>16356</v>
      </c>
      <c r="C2036" s="5" t="s">
        <v>18190</v>
      </c>
      <c r="D2036" s="6">
        <v>42835.0</v>
      </c>
      <c r="E2036" s="5">
        <v>21252.0</v>
      </c>
      <c r="F2036" s="5">
        <v>9660.0</v>
      </c>
      <c r="G2036" s="5" t="s">
        <v>719</v>
      </c>
      <c r="H2036" s="5" t="s">
        <v>272</v>
      </c>
      <c r="I2036" s="5" t="s">
        <v>18191</v>
      </c>
      <c r="J2036" s="5" t="s">
        <v>274</v>
      </c>
      <c r="K2036" s="5" t="s">
        <v>16358</v>
      </c>
      <c r="L2036" s="5" t="s">
        <v>16359</v>
      </c>
      <c r="M2036" s="5" t="s">
        <v>18192</v>
      </c>
      <c r="N2036" s="5">
        <v>18914.0</v>
      </c>
      <c r="O2036" s="5">
        <v>1.0</v>
      </c>
      <c r="P2036" s="5" t="s">
        <v>18193</v>
      </c>
      <c r="Q2036" s="5">
        <v>4500.0</v>
      </c>
      <c r="R2036" s="5">
        <v>982.0</v>
      </c>
      <c r="S2036" s="5" t="s">
        <v>115</v>
      </c>
      <c r="T2036" s="5">
        <v>0.0</v>
      </c>
      <c r="U2036" s="5" t="s">
        <v>70</v>
      </c>
      <c r="V2036" s="5" t="s">
        <v>18194</v>
      </c>
      <c r="W2036" s="5" t="s">
        <v>71</v>
      </c>
      <c r="X2036" s="5" t="s">
        <v>52</v>
      </c>
      <c r="Y2036" s="5" t="s">
        <v>18195</v>
      </c>
      <c r="Z2036" s="5" t="s">
        <v>18196</v>
      </c>
      <c r="AA2036" s="5" t="s">
        <v>162</v>
      </c>
      <c r="AB2036" s="5" t="s">
        <v>283</v>
      </c>
      <c r="AC2036" s="5" t="s">
        <v>398</v>
      </c>
      <c r="AD2036" s="5" t="s">
        <v>399</v>
      </c>
      <c r="AE2036" s="5" t="s">
        <v>400</v>
      </c>
      <c r="AF2036" s="5" t="s">
        <v>401</v>
      </c>
      <c r="AG2036" s="5">
        <v>23502.0</v>
      </c>
      <c r="AH2036" s="5" t="s">
        <v>402</v>
      </c>
      <c r="AI2036" s="5" t="s">
        <v>16356</v>
      </c>
      <c r="AJ2036" s="5" t="s">
        <v>16365</v>
      </c>
      <c r="AK2036" s="5" t="s">
        <v>16366</v>
      </c>
    </row>
    <row r="2037" ht="15.75" customHeight="1">
      <c r="A2037" s="5" t="s">
        <v>18197</v>
      </c>
      <c r="B2037" s="5" t="s">
        <v>18198</v>
      </c>
      <c r="C2037" s="5" t="s">
        <v>18199</v>
      </c>
      <c r="D2037" s="6">
        <v>42834.0</v>
      </c>
      <c r="E2037" s="5">
        <v>57189.0</v>
      </c>
      <c r="F2037" s="5">
        <v>25995.0</v>
      </c>
      <c r="G2037" s="5" t="s">
        <v>148</v>
      </c>
      <c r="H2037" s="5" t="s">
        <v>45</v>
      </c>
      <c r="I2037" s="5" t="s">
        <v>16525</v>
      </c>
      <c r="J2037" s="5" t="s">
        <v>151</v>
      </c>
      <c r="K2037" s="5" t="s">
        <v>18200</v>
      </c>
      <c r="L2037" s="5" t="s">
        <v>18201</v>
      </c>
      <c r="M2037" s="5" t="s">
        <v>18202</v>
      </c>
      <c r="N2037" s="5">
        <v>33820.0</v>
      </c>
      <c r="O2037" s="5">
        <v>1.0</v>
      </c>
      <c r="P2037" s="5" t="s">
        <v>18203</v>
      </c>
      <c r="Q2037" s="5">
        <v>4500.0</v>
      </c>
      <c r="R2037" s="5">
        <v>198.0</v>
      </c>
      <c r="S2037" s="5" t="s">
        <v>115</v>
      </c>
      <c r="T2037" s="5">
        <v>0.0</v>
      </c>
      <c r="U2037" s="5" t="s">
        <v>70</v>
      </c>
      <c r="V2037" s="5" t="s">
        <v>18204</v>
      </c>
      <c r="W2037" s="5" t="s">
        <v>52</v>
      </c>
      <c r="X2037" s="5" t="s">
        <v>52</v>
      </c>
      <c r="Y2037" s="5" t="s">
        <v>18205</v>
      </c>
      <c r="Z2037" s="5" t="s">
        <v>18206</v>
      </c>
      <c r="AA2037" s="5" t="s">
        <v>235</v>
      </c>
      <c r="AB2037" s="5" t="s">
        <v>52</v>
      </c>
      <c r="AC2037" s="5" t="s">
        <v>398</v>
      </c>
      <c r="AD2037" s="5" t="s">
        <v>399</v>
      </c>
      <c r="AE2037" s="5" t="s">
        <v>400</v>
      </c>
      <c r="AF2037" s="5" t="s">
        <v>401</v>
      </c>
      <c r="AG2037" s="5">
        <v>23502.0</v>
      </c>
      <c r="AH2037" s="5" t="s">
        <v>402</v>
      </c>
      <c r="AI2037" s="5" t="s">
        <v>18198</v>
      </c>
      <c r="AJ2037" s="5" t="s">
        <v>18201</v>
      </c>
      <c r="AK2037" s="5" t="s">
        <v>18207</v>
      </c>
    </row>
    <row r="2038" ht="15.75" customHeight="1">
      <c r="A2038" s="5" t="s">
        <v>18208</v>
      </c>
      <c r="B2038" s="5" t="s">
        <v>8214</v>
      </c>
      <c r="C2038" s="5" t="s">
        <v>8215</v>
      </c>
      <c r="D2038" s="6">
        <v>42832.0</v>
      </c>
      <c r="E2038" s="5">
        <v>52868.0</v>
      </c>
      <c r="F2038" s="5">
        <v>24031.0</v>
      </c>
      <c r="G2038" s="5" t="s">
        <v>327</v>
      </c>
      <c r="H2038" s="5" t="s">
        <v>1069</v>
      </c>
      <c r="I2038" s="5" t="s">
        <v>18209</v>
      </c>
      <c r="J2038" s="5" t="s">
        <v>191</v>
      </c>
      <c r="K2038" s="5" t="s">
        <v>18210</v>
      </c>
      <c r="L2038" s="5" t="s">
        <v>4293</v>
      </c>
      <c r="M2038" s="5" t="s">
        <v>18211</v>
      </c>
      <c r="N2038" s="5">
        <v>11577.0</v>
      </c>
      <c r="O2038" s="5">
        <v>1.0</v>
      </c>
      <c r="P2038" s="5" t="s">
        <v>18212</v>
      </c>
      <c r="Q2038" s="5" t="s">
        <v>52</v>
      </c>
      <c r="R2038" s="5">
        <v>9.0</v>
      </c>
      <c r="S2038" s="5" t="s">
        <v>53</v>
      </c>
      <c r="T2038" s="5">
        <v>8.0</v>
      </c>
      <c r="U2038" s="5" t="s">
        <v>93</v>
      </c>
      <c r="V2038" s="5" t="s">
        <v>18213</v>
      </c>
      <c r="W2038" s="5" t="s">
        <v>71</v>
      </c>
      <c r="X2038" s="5" t="s">
        <v>52</v>
      </c>
      <c r="Y2038" s="5" t="s">
        <v>18214</v>
      </c>
      <c r="Z2038" s="5" t="s">
        <v>18215</v>
      </c>
      <c r="AA2038" s="5" t="s">
        <v>235</v>
      </c>
      <c r="AB2038" s="5" t="s">
        <v>52</v>
      </c>
      <c r="AC2038" s="5" t="s">
        <v>11980</v>
      </c>
      <c r="AD2038" s="5" t="s">
        <v>11981</v>
      </c>
      <c r="AE2038" s="5" t="s">
        <v>218</v>
      </c>
      <c r="AF2038" s="5" t="s">
        <v>52</v>
      </c>
      <c r="AG2038" s="5" t="s">
        <v>11982</v>
      </c>
      <c r="AH2038" s="5" t="s">
        <v>11983</v>
      </c>
      <c r="AI2038" s="5" t="s">
        <v>8214</v>
      </c>
      <c r="AJ2038" s="5" t="s">
        <v>4293</v>
      </c>
      <c r="AK2038" s="5" t="s">
        <v>3639</v>
      </c>
    </row>
    <row r="2039" ht="15.75" customHeight="1">
      <c r="A2039" s="5" t="s">
        <v>18216</v>
      </c>
      <c r="B2039" s="5" t="s">
        <v>16737</v>
      </c>
      <c r="C2039" s="5" t="s">
        <v>16738</v>
      </c>
      <c r="D2039" s="6">
        <v>42829.0</v>
      </c>
      <c r="E2039" s="5">
        <v>42673.0</v>
      </c>
      <c r="F2039" s="5">
        <v>19397.0</v>
      </c>
      <c r="G2039" s="5" t="s">
        <v>3378</v>
      </c>
      <c r="H2039" s="5" t="s">
        <v>272</v>
      </c>
      <c r="I2039" s="5" t="s">
        <v>18217</v>
      </c>
      <c r="J2039" s="5" t="s">
        <v>3378</v>
      </c>
      <c r="K2039" s="5" t="s">
        <v>18218</v>
      </c>
      <c r="L2039" s="5" t="s">
        <v>16741</v>
      </c>
      <c r="M2039" s="5" t="s">
        <v>16742</v>
      </c>
      <c r="N2039" s="5">
        <v>45242.0</v>
      </c>
      <c r="O2039" s="5">
        <v>1.0</v>
      </c>
      <c r="P2039" s="5" t="s">
        <v>18219</v>
      </c>
      <c r="Q2039" s="5">
        <v>4510.0</v>
      </c>
      <c r="R2039" s="5">
        <v>1478.0</v>
      </c>
      <c r="S2039" s="5" t="s">
        <v>69</v>
      </c>
      <c r="T2039" s="5">
        <v>0.0</v>
      </c>
      <c r="U2039" s="5" t="s">
        <v>93</v>
      </c>
      <c r="V2039" s="5" t="s">
        <v>18220</v>
      </c>
      <c r="W2039" s="5" t="s">
        <v>55</v>
      </c>
      <c r="X2039" s="5" t="s">
        <v>18221</v>
      </c>
      <c r="Y2039" s="5" t="s">
        <v>18158</v>
      </c>
      <c r="Z2039" s="5" t="s">
        <v>18222</v>
      </c>
      <c r="AA2039" s="5" t="s">
        <v>59</v>
      </c>
      <c r="AB2039" s="5" t="s">
        <v>52</v>
      </c>
      <c r="AC2039" s="5" t="s">
        <v>3141</v>
      </c>
      <c r="AD2039" s="5" t="s">
        <v>3142</v>
      </c>
      <c r="AE2039" s="5" t="s">
        <v>162</v>
      </c>
      <c r="AF2039" s="5" t="s">
        <v>52</v>
      </c>
      <c r="AG2039" s="5" t="s">
        <v>52</v>
      </c>
      <c r="AH2039" s="5" t="s">
        <v>3143</v>
      </c>
      <c r="AI2039" s="5" t="s">
        <v>102</v>
      </c>
      <c r="AJ2039" s="5" t="s">
        <v>102</v>
      </c>
      <c r="AK2039" s="5" t="s">
        <v>162</v>
      </c>
    </row>
    <row r="2040" ht="15.75" customHeight="1">
      <c r="A2040" s="5" t="s">
        <v>18223</v>
      </c>
      <c r="B2040" s="5" t="s">
        <v>17653</v>
      </c>
      <c r="C2040" s="5" t="s">
        <v>102</v>
      </c>
      <c r="D2040" s="6">
        <v>42826.0</v>
      </c>
      <c r="E2040" s="5">
        <v>81655.0</v>
      </c>
      <c r="F2040" s="5">
        <v>37116.0</v>
      </c>
      <c r="G2040" s="5" t="s">
        <v>963</v>
      </c>
      <c r="H2040" s="5" t="s">
        <v>272</v>
      </c>
      <c r="I2040" s="5" t="s">
        <v>18224</v>
      </c>
      <c r="J2040" s="5" t="s">
        <v>965</v>
      </c>
      <c r="K2040" s="5" t="s">
        <v>18225</v>
      </c>
      <c r="L2040" s="5" t="s">
        <v>18226</v>
      </c>
      <c r="M2040" s="5" t="s">
        <v>102</v>
      </c>
      <c r="N2040" s="5">
        <v>77058.0</v>
      </c>
      <c r="O2040" s="5">
        <v>2.0</v>
      </c>
      <c r="P2040" s="5" t="s">
        <v>18227</v>
      </c>
      <c r="Q2040" s="5" t="s">
        <v>17658</v>
      </c>
      <c r="R2040" s="5">
        <v>1800.0</v>
      </c>
      <c r="S2040" s="5" t="s">
        <v>196</v>
      </c>
      <c r="T2040" s="5">
        <v>54.0</v>
      </c>
      <c r="U2040" s="5" t="s">
        <v>93</v>
      </c>
      <c r="V2040" s="5" t="s">
        <v>18228</v>
      </c>
      <c r="W2040" s="5" t="s">
        <v>52</v>
      </c>
      <c r="X2040" s="5" t="s">
        <v>52</v>
      </c>
      <c r="Y2040" s="5" t="s">
        <v>6367</v>
      </c>
      <c r="Z2040" s="5" t="s">
        <v>18229</v>
      </c>
      <c r="AA2040" s="5" t="s">
        <v>162</v>
      </c>
      <c r="AB2040" s="5" t="s">
        <v>283</v>
      </c>
      <c r="AC2040" s="5" t="s">
        <v>15837</v>
      </c>
      <c r="AD2040" s="5" t="s">
        <v>15838</v>
      </c>
      <c r="AE2040" s="5" t="s">
        <v>2166</v>
      </c>
      <c r="AF2040" s="5" t="s">
        <v>52</v>
      </c>
      <c r="AG2040" s="5" t="s">
        <v>52</v>
      </c>
      <c r="AH2040" s="5" t="s">
        <v>15839</v>
      </c>
      <c r="AI2040" s="5" t="s">
        <v>102</v>
      </c>
      <c r="AJ2040" s="5" t="s">
        <v>102</v>
      </c>
      <c r="AK2040" s="5" t="s">
        <v>17661</v>
      </c>
    </row>
    <row r="2041" ht="15.75" customHeight="1">
      <c r="A2041" s="5" t="s">
        <v>18230</v>
      </c>
      <c r="B2041" s="5" t="s">
        <v>18231</v>
      </c>
      <c r="C2041" s="5" t="s">
        <v>18231</v>
      </c>
      <c r="D2041" s="6">
        <v>42826.0</v>
      </c>
      <c r="E2041" s="5">
        <v>55359.0</v>
      </c>
      <c r="F2041" s="5">
        <v>25163.0</v>
      </c>
      <c r="G2041" s="5" t="s">
        <v>1419</v>
      </c>
      <c r="H2041" s="5" t="s">
        <v>1534</v>
      </c>
      <c r="I2041" s="5" t="s">
        <v>1183</v>
      </c>
      <c r="J2041" s="5" t="s">
        <v>256</v>
      </c>
      <c r="K2041" s="5" t="s">
        <v>12689</v>
      </c>
      <c r="L2041" s="5" t="s">
        <v>18232</v>
      </c>
      <c r="M2041" s="5" t="s">
        <v>18232</v>
      </c>
      <c r="N2041" s="5">
        <v>97008.0</v>
      </c>
      <c r="O2041" s="5">
        <v>1.0</v>
      </c>
      <c r="P2041" s="5" t="s">
        <v>18233</v>
      </c>
      <c r="Q2041" s="5" t="s">
        <v>91</v>
      </c>
      <c r="R2041" s="5">
        <v>61.0</v>
      </c>
      <c r="S2041" s="5" t="s">
        <v>1077</v>
      </c>
      <c r="T2041" s="5">
        <v>0.0</v>
      </c>
      <c r="U2041" s="5" t="s">
        <v>52</v>
      </c>
      <c r="V2041" s="5" t="s">
        <v>18234</v>
      </c>
      <c r="W2041" s="5" t="s">
        <v>52</v>
      </c>
      <c r="X2041" s="5" t="s">
        <v>52</v>
      </c>
      <c r="Y2041" s="5" t="s">
        <v>18235</v>
      </c>
      <c r="Z2041" s="5">
        <v>432085.0</v>
      </c>
      <c r="AA2041" s="5" t="s">
        <v>59</v>
      </c>
      <c r="AB2041" s="5" t="s">
        <v>52</v>
      </c>
      <c r="AC2041" s="5" t="s">
        <v>3589</v>
      </c>
      <c r="AD2041" s="5" t="s">
        <v>3590</v>
      </c>
      <c r="AE2041" s="5" t="s">
        <v>3591</v>
      </c>
      <c r="AF2041" s="5" t="s">
        <v>52</v>
      </c>
      <c r="AG2041" s="5" t="s">
        <v>52</v>
      </c>
      <c r="AH2041" s="5" t="s">
        <v>3592</v>
      </c>
      <c r="AI2041" s="5" t="s">
        <v>5602</v>
      </c>
      <c r="AJ2041" s="5" t="s">
        <v>18236</v>
      </c>
      <c r="AK2041" s="5" t="s">
        <v>3481</v>
      </c>
    </row>
    <row r="2042" ht="15.75" customHeight="1">
      <c r="A2042" s="5" t="s">
        <v>18237</v>
      </c>
      <c r="B2042" s="5" t="s">
        <v>18238</v>
      </c>
      <c r="C2042" s="5" t="s">
        <v>102</v>
      </c>
      <c r="D2042" s="6">
        <v>42823.0</v>
      </c>
      <c r="E2042" s="5">
        <v>10276.0</v>
      </c>
      <c r="F2042" s="5">
        <v>4671.0</v>
      </c>
      <c r="G2042" s="5" t="s">
        <v>44</v>
      </c>
      <c r="H2042" s="5" t="s">
        <v>45</v>
      </c>
      <c r="I2042" s="5" t="s">
        <v>12022</v>
      </c>
      <c r="J2042" s="5" t="s">
        <v>47</v>
      </c>
      <c r="K2042" s="5" t="s">
        <v>391</v>
      </c>
      <c r="L2042" s="5" t="s">
        <v>18239</v>
      </c>
      <c r="M2042" s="5" t="s">
        <v>102</v>
      </c>
      <c r="N2042" s="5">
        <v>49544.0</v>
      </c>
      <c r="O2042" s="5">
        <v>1.0</v>
      </c>
      <c r="P2042" s="5" t="s">
        <v>18240</v>
      </c>
      <c r="Q2042" s="5" t="s">
        <v>244</v>
      </c>
      <c r="R2042" s="5">
        <v>856.0</v>
      </c>
      <c r="S2042" s="5" t="s">
        <v>69</v>
      </c>
      <c r="T2042" s="5">
        <v>39.0</v>
      </c>
      <c r="U2042" s="5" t="s">
        <v>70</v>
      </c>
      <c r="V2042" s="5" t="s">
        <v>18241</v>
      </c>
      <c r="W2042" s="5" t="s">
        <v>52</v>
      </c>
      <c r="X2042" s="5" t="s">
        <v>52</v>
      </c>
      <c r="Y2042" s="5" t="s">
        <v>18242</v>
      </c>
      <c r="Z2042" s="5" t="s">
        <v>18243</v>
      </c>
      <c r="AA2042" s="5" t="s">
        <v>59</v>
      </c>
      <c r="AB2042" s="5" t="s">
        <v>52</v>
      </c>
      <c r="AC2042" s="5" t="s">
        <v>72</v>
      </c>
      <c r="AD2042" s="5" t="s">
        <v>73</v>
      </c>
      <c r="AE2042" s="5" t="s">
        <v>74</v>
      </c>
      <c r="AF2042" s="5" t="s">
        <v>75</v>
      </c>
      <c r="AG2042" s="5" t="s">
        <v>76</v>
      </c>
      <c r="AH2042" s="5" t="s">
        <v>77</v>
      </c>
      <c r="AI2042" s="5" t="s">
        <v>102</v>
      </c>
      <c r="AJ2042" s="5" t="s">
        <v>102</v>
      </c>
      <c r="AK2042" s="5" t="s">
        <v>79</v>
      </c>
    </row>
    <row r="2043" ht="15.75" customHeight="1">
      <c r="A2043" s="5" t="s">
        <v>18244</v>
      </c>
      <c r="B2043" s="5" t="s">
        <v>16737</v>
      </c>
      <c r="C2043" s="5" t="s">
        <v>16738</v>
      </c>
      <c r="D2043" s="6">
        <v>42823.0</v>
      </c>
      <c r="E2043" s="5">
        <v>13543.0</v>
      </c>
      <c r="F2043" s="5">
        <v>6156.0</v>
      </c>
      <c r="G2043" s="5" t="s">
        <v>3378</v>
      </c>
      <c r="H2043" s="5" t="s">
        <v>171</v>
      </c>
      <c r="I2043" s="5" t="s">
        <v>2506</v>
      </c>
      <c r="J2043" s="5" t="s">
        <v>3378</v>
      </c>
      <c r="K2043" s="5" t="s">
        <v>18245</v>
      </c>
      <c r="L2043" s="5" t="s">
        <v>16741</v>
      </c>
      <c r="M2043" s="5" t="s">
        <v>16742</v>
      </c>
      <c r="N2043" s="5">
        <v>45242.0</v>
      </c>
      <c r="O2043" s="5">
        <v>1.0</v>
      </c>
      <c r="P2043" s="5" t="s">
        <v>18246</v>
      </c>
      <c r="Q2043" s="5">
        <v>2200.0</v>
      </c>
      <c r="R2043" s="5">
        <v>551.0</v>
      </c>
      <c r="S2043" s="5" t="s">
        <v>69</v>
      </c>
      <c r="T2043" s="5">
        <v>0.0</v>
      </c>
      <c r="U2043" s="5" t="s">
        <v>93</v>
      </c>
      <c r="V2043" s="5" t="s">
        <v>18247</v>
      </c>
      <c r="W2043" s="5" t="s">
        <v>55</v>
      </c>
      <c r="X2043" s="5" t="s">
        <v>18248</v>
      </c>
      <c r="Y2043" s="5" t="s">
        <v>18249</v>
      </c>
      <c r="Z2043" s="5" t="s">
        <v>18250</v>
      </c>
      <c r="AA2043" s="5" t="s">
        <v>235</v>
      </c>
      <c r="AB2043" s="5" t="s">
        <v>52</v>
      </c>
      <c r="AC2043" s="5" t="s">
        <v>3141</v>
      </c>
      <c r="AD2043" s="5" t="s">
        <v>3142</v>
      </c>
      <c r="AE2043" s="5" t="s">
        <v>162</v>
      </c>
      <c r="AF2043" s="5" t="s">
        <v>52</v>
      </c>
      <c r="AG2043" s="5" t="s">
        <v>52</v>
      </c>
      <c r="AH2043" s="5" t="s">
        <v>3143</v>
      </c>
      <c r="AI2043" s="5" t="s">
        <v>102</v>
      </c>
      <c r="AJ2043" s="5" t="s">
        <v>102</v>
      </c>
      <c r="AK2043" s="5" t="s">
        <v>162</v>
      </c>
    </row>
    <row r="2044" ht="15.75" customHeight="1">
      <c r="A2044" s="5" t="s">
        <v>18251</v>
      </c>
      <c r="B2044" s="5" t="s">
        <v>16737</v>
      </c>
      <c r="C2044" s="5" t="s">
        <v>16738</v>
      </c>
      <c r="D2044" s="6">
        <v>42823.0</v>
      </c>
      <c r="E2044" s="5">
        <v>21846.0</v>
      </c>
      <c r="F2044" s="5">
        <v>9930.0</v>
      </c>
      <c r="G2044" s="5" t="s">
        <v>3378</v>
      </c>
      <c r="H2044" s="5" t="s">
        <v>171</v>
      </c>
      <c r="I2044" s="5" t="s">
        <v>2506</v>
      </c>
      <c r="J2044" s="5" t="s">
        <v>3378</v>
      </c>
      <c r="K2044" s="5" t="s">
        <v>18252</v>
      </c>
      <c r="L2044" s="5" t="s">
        <v>16741</v>
      </c>
      <c r="M2044" s="5" t="s">
        <v>16742</v>
      </c>
      <c r="N2044" s="5">
        <v>45242.0</v>
      </c>
      <c r="O2044" s="5">
        <v>1.0</v>
      </c>
      <c r="P2044" s="5" t="s">
        <v>18253</v>
      </c>
      <c r="Q2044" s="5">
        <v>2200.0</v>
      </c>
      <c r="R2044" s="5">
        <v>603.0</v>
      </c>
      <c r="S2044" s="5" t="s">
        <v>69</v>
      </c>
      <c r="T2044" s="5">
        <v>0.0</v>
      </c>
      <c r="U2044" s="5" t="s">
        <v>93</v>
      </c>
      <c r="V2044" s="5" t="s">
        <v>18254</v>
      </c>
      <c r="W2044" s="5" t="s">
        <v>55</v>
      </c>
      <c r="X2044" s="5" t="s">
        <v>18255</v>
      </c>
      <c r="Y2044" s="5" t="s">
        <v>18249</v>
      </c>
      <c r="Z2044" s="5">
        <v>4542268.0</v>
      </c>
      <c r="AA2044" s="5" t="s">
        <v>235</v>
      </c>
      <c r="AB2044" s="5" t="s">
        <v>52</v>
      </c>
      <c r="AC2044" s="5" t="s">
        <v>3141</v>
      </c>
      <c r="AD2044" s="5" t="s">
        <v>3142</v>
      </c>
      <c r="AE2044" s="5" t="s">
        <v>162</v>
      </c>
      <c r="AF2044" s="5" t="s">
        <v>52</v>
      </c>
      <c r="AG2044" s="5" t="s">
        <v>52</v>
      </c>
      <c r="AH2044" s="5" t="s">
        <v>3143</v>
      </c>
      <c r="AI2044" s="5" t="s">
        <v>102</v>
      </c>
      <c r="AJ2044" s="5" t="s">
        <v>102</v>
      </c>
      <c r="AK2044" s="5" t="s">
        <v>162</v>
      </c>
    </row>
    <row r="2045" ht="15.75" customHeight="1">
      <c r="A2045" s="5" t="s">
        <v>18256</v>
      </c>
      <c r="B2045" s="5" t="s">
        <v>18257</v>
      </c>
      <c r="C2045" s="5" t="s">
        <v>18258</v>
      </c>
      <c r="D2045" s="6">
        <v>42821.0</v>
      </c>
      <c r="E2045" s="5">
        <v>16982.0</v>
      </c>
      <c r="F2045" s="5">
        <v>7719.0</v>
      </c>
      <c r="G2045" s="5" t="s">
        <v>4673</v>
      </c>
      <c r="H2045" s="5" t="s">
        <v>171</v>
      </c>
      <c r="I2045" s="5" t="s">
        <v>18259</v>
      </c>
      <c r="J2045" s="5" t="s">
        <v>3808</v>
      </c>
      <c r="K2045" s="5" t="s">
        <v>18260</v>
      </c>
      <c r="L2045" s="5" t="s">
        <v>18261</v>
      </c>
      <c r="M2045" s="5" t="s">
        <v>18262</v>
      </c>
      <c r="N2045" s="5">
        <v>90278.0</v>
      </c>
      <c r="O2045" s="5">
        <v>2.0</v>
      </c>
      <c r="P2045" s="5" t="s">
        <v>18263</v>
      </c>
      <c r="Q2045" s="5" t="s">
        <v>3475</v>
      </c>
      <c r="R2045" s="5">
        <v>1254.0</v>
      </c>
      <c r="S2045" s="5" t="s">
        <v>69</v>
      </c>
      <c r="T2045" s="5">
        <v>0.0</v>
      </c>
      <c r="U2045" s="5" t="s">
        <v>52</v>
      </c>
      <c r="V2045" s="5" t="s">
        <v>18264</v>
      </c>
      <c r="W2045" s="5" t="s">
        <v>71</v>
      </c>
      <c r="X2045" s="5" t="s">
        <v>52</v>
      </c>
      <c r="Y2045" s="5" t="s">
        <v>18265</v>
      </c>
      <c r="Z2045" s="5" t="s">
        <v>18266</v>
      </c>
      <c r="AA2045" s="5" t="s">
        <v>180</v>
      </c>
      <c r="AB2045" s="5" t="s">
        <v>52</v>
      </c>
      <c r="AC2045" s="5" t="s">
        <v>3589</v>
      </c>
      <c r="AD2045" s="5" t="s">
        <v>3590</v>
      </c>
      <c r="AE2045" s="5" t="s">
        <v>3591</v>
      </c>
      <c r="AF2045" s="5" t="s">
        <v>52</v>
      </c>
      <c r="AG2045" s="5" t="s">
        <v>52</v>
      </c>
      <c r="AH2045" s="5" t="s">
        <v>3592</v>
      </c>
      <c r="AI2045" s="5" t="s">
        <v>18257</v>
      </c>
      <c r="AJ2045" s="5" t="s">
        <v>18267</v>
      </c>
      <c r="AK2045" s="5" t="s">
        <v>13770</v>
      </c>
    </row>
    <row r="2046" ht="15.75" customHeight="1">
      <c r="A2046" s="5" t="s">
        <v>18268</v>
      </c>
      <c r="B2046" s="5" t="s">
        <v>12163</v>
      </c>
      <c r="C2046" s="5" t="s">
        <v>17965</v>
      </c>
      <c r="D2046" s="6">
        <v>42819.0</v>
      </c>
      <c r="E2046" s="5">
        <v>18091.0</v>
      </c>
      <c r="F2046" s="5">
        <v>8223.0</v>
      </c>
      <c r="G2046" s="5" t="s">
        <v>634</v>
      </c>
      <c r="H2046" s="5" t="s">
        <v>45</v>
      </c>
      <c r="I2046" s="5" t="s">
        <v>816</v>
      </c>
      <c r="J2046" s="5" t="s">
        <v>274</v>
      </c>
      <c r="K2046" s="5" t="s">
        <v>18269</v>
      </c>
      <c r="L2046" s="5" t="s">
        <v>18270</v>
      </c>
      <c r="M2046" s="5" t="s">
        <v>18271</v>
      </c>
      <c r="N2046" s="5">
        <v>11581.0</v>
      </c>
      <c r="O2046" s="5">
        <v>1.0</v>
      </c>
      <c r="P2046" s="5" t="s">
        <v>18272</v>
      </c>
      <c r="Q2046" s="5" t="s">
        <v>91</v>
      </c>
      <c r="R2046" s="5">
        <v>76.0</v>
      </c>
      <c r="S2046" s="5" t="s">
        <v>115</v>
      </c>
      <c r="T2046" s="5">
        <v>0.0</v>
      </c>
      <c r="U2046" s="5" t="s">
        <v>70</v>
      </c>
      <c r="V2046" s="5" t="s">
        <v>18273</v>
      </c>
      <c r="W2046" s="5" t="s">
        <v>71</v>
      </c>
      <c r="X2046" s="5" t="s">
        <v>52</v>
      </c>
      <c r="Y2046" s="5" t="s">
        <v>18274</v>
      </c>
      <c r="Z2046" s="5" t="s">
        <v>18275</v>
      </c>
      <c r="AA2046" s="5" t="s">
        <v>1426</v>
      </c>
      <c r="AB2046" s="5" t="s">
        <v>52</v>
      </c>
      <c r="AC2046" s="5" t="s">
        <v>398</v>
      </c>
      <c r="AD2046" s="5" t="s">
        <v>399</v>
      </c>
      <c r="AE2046" s="5" t="s">
        <v>400</v>
      </c>
      <c r="AF2046" s="5" t="s">
        <v>401</v>
      </c>
      <c r="AG2046" s="5">
        <v>23502.0</v>
      </c>
      <c r="AH2046" s="5" t="s">
        <v>402</v>
      </c>
      <c r="AI2046" s="5" t="s">
        <v>12163</v>
      </c>
      <c r="AJ2046" s="5" t="s">
        <v>18276</v>
      </c>
      <c r="AK2046" s="5" t="s">
        <v>1874</v>
      </c>
    </row>
    <row r="2047" ht="15.75" customHeight="1">
      <c r="A2047" s="5" t="s">
        <v>18277</v>
      </c>
      <c r="B2047" s="5" t="s">
        <v>18278</v>
      </c>
      <c r="C2047" s="5" t="s">
        <v>18279</v>
      </c>
      <c r="D2047" s="6">
        <v>42818.0</v>
      </c>
      <c r="E2047" s="5">
        <v>22339.0</v>
      </c>
      <c r="F2047" s="5">
        <v>10154.0</v>
      </c>
      <c r="G2047" s="5" t="s">
        <v>2212</v>
      </c>
      <c r="H2047" s="5" t="s">
        <v>189</v>
      </c>
      <c r="I2047" s="5" t="s">
        <v>18280</v>
      </c>
      <c r="J2047" s="5" t="s">
        <v>2214</v>
      </c>
      <c r="K2047" s="5" t="s">
        <v>744</v>
      </c>
      <c r="L2047" s="5" t="s">
        <v>18281</v>
      </c>
      <c r="M2047" s="5" t="s">
        <v>18282</v>
      </c>
      <c r="N2047" s="5" t="s">
        <v>52</v>
      </c>
      <c r="O2047" s="5">
        <v>1.0</v>
      </c>
      <c r="P2047" s="5" t="s">
        <v>18283</v>
      </c>
      <c r="Q2047" s="5">
        <v>2200.0</v>
      </c>
      <c r="R2047" s="5">
        <v>58.0</v>
      </c>
      <c r="S2047" s="5" t="s">
        <v>115</v>
      </c>
      <c r="T2047" s="5">
        <v>0.0</v>
      </c>
      <c r="U2047" s="5" t="s">
        <v>70</v>
      </c>
      <c r="V2047" s="5" t="s">
        <v>18284</v>
      </c>
      <c r="W2047" s="5" t="s">
        <v>52</v>
      </c>
      <c r="X2047" s="5" t="s">
        <v>52</v>
      </c>
      <c r="Y2047" s="5" t="s">
        <v>18285</v>
      </c>
      <c r="Z2047" s="5" t="s">
        <v>18286</v>
      </c>
      <c r="AA2047" s="5" t="s">
        <v>59</v>
      </c>
      <c r="AB2047" s="5" t="s">
        <v>52</v>
      </c>
      <c r="AC2047" s="5" t="s">
        <v>398</v>
      </c>
      <c r="AD2047" s="5" t="s">
        <v>399</v>
      </c>
      <c r="AE2047" s="5" t="s">
        <v>400</v>
      </c>
      <c r="AF2047" s="5" t="s">
        <v>401</v>
      </c>
      <c r="AG2047" s="5">
        <v>23502.0</v>
      </c>
      <c r="AH2047" s="5" t="s">
        <v>402</v>
      </c>
      <c r="AI2047" s="5" t="s">
        <v>18287</v>
      </c>
      <c r="AJ2047" s="5" t="s">
        <v>18288</v>
      </c>
      <c r="AK2047" s="5" t="s">
        <v>2223</v>
      </c>
    </row>
    <row r="2048" ht="15.75" customHeight="1">
      <c r="A2048" s="5" t="s">
        <v>18289</v>
      </c>
      <c r="B2048" s="5" t="s">
        <v>17994</v>
      </c>
      <c r="C2048" s="5" t="s">
        <v>17995</v>
      </c>
      <c r="D2048" s="6">
        <v>42813.0</v>
      </c>
      <c r="E2048" s="5">
        <v>51788.0</v>
      </c>
      <c r="F2048" s="5">
        <v>23540.0</v>
      </c>
      <c r="G2048" s="5" t="s">
        <v>2389</v>
      </c>
      <c r="H2048" s="5" t="s">
        <v>1069</v>
      </c>
      <c r="I2048" s="5" t="s">
        <v>18290</v>
      </c>
      <c r="J2048" s="5" t="s">
        <v>2391</v>
      </c>
      <c r="K2048" s="5" t="s">
        <v>1171</v>
      </c>
      <c r="L2048" s="5" t="s">
        <v>17996</v>
      </c>
      <c r="M2048" s="5" t="s">
        <v>17997</v>
      </c>
      <c r="N2048" s="5" t="s">
        <v>52</v>
      </c>
      <c r="O2048" s="5">
        <v>1.0</v>
      </c>
      <c r="P2048" s="5" t="s">
        <v>18291</v>
      </c>
      <c r="Q2048" s="5">
        <v>4510.0</v>
      </c>
      <c r="R2048" s="5">
        <v>12.0</v>
      </c>
      <c r="S2048" s="5" t="s">
        <v>53</v>
      </c>
      <c r="T2048" s="5">
        <v>0.0</v>
      </c>
      <c r="U2048" s="5" t="s">
        <v>52</v>
      </c>
      <c r="V2048" s="5" t="s">
        <v>18292</v>
      </c>
      <c r="W2048" s="5" t="s">
        <v>52</v>
      </c>
      <c r="X2048" s="5" t="s">
        <v>52</v>
      </c>
      <c r="Y2048" s="5" t="s">
        <v>18293</v>
      </c>
      <c r="Z2048" s="5">
        <v>18215.0</v>
      </c>
      <c r="AA2048" s="5" t="s">
        <v>235</v>
      </c>
      <c r="AB2048" s="5" t="s">
        <v>52</v>
      </c>
      <c r="AC2048" s="5" t="s">
        <v>11980</v>
      </c>
      <c r="AD2048" s="5" t="s">
        <v>11981</v>
      </c>
      <c r="AE2048" s="5" t="s">
        <v>218</v>
      </c>
      <c r="AF2048" s="5" t="s">
        <v>52</v>
      </c>
      <c r="AG2048" s="5" t="s">
        <v>11982</v>
      </c>
      <c r="AH2048" s="5" t="s">
        <v>11983</v>
      </c>
      <c r="AI2048" s="5" t="s">
        <v>17994</v>
      </c>
      <c r="AJ2048" s="5" t="s">
        <v>17996</v>
      </c>
      <c r="AK2048" s="5" t="s">
        <v>6358</v>
      </c>
    </row>
    <row r="2049" ht="15.75" customHeight="1">
      <c r="A2049" s="5" t="s">
        <v>18294</v>
      </c>
      <c r="B2049" s="5" t="s">
        <v>17770</v>
      </c>
      <c r="C2049" s="5" t="s">
        <v>18295</v>
      </c>
      <c r="D2049" s="6">
        <v>42812.0</v>
      </c>
      <c r="E2049" s="5">
        <v>12023.0</v>
      </c>
      <c r="F2049" s="5">
        <v>5465.0</v>
      </c>
      <c r="G2049" s="5" t="s">
        <v>766</v>
      </c>
      <c r="H2049" s="5" t="s">
        <v>131</v>
      </c>
      <c r="I2049" s="5" t="s">
        <v>5809</v>
      </c>
      <c r="J2049" s="5" t="s">
        <v>768</v>
      </c>
      <c r="K2049" s="5" t="s">
        <v>744</v>
      </c>
      <c r="L2049" s="5" t="s">
        <v>18296</v>
      </c>
      <c r="M2049" s="5" t="s">
        <v>18297</v>
      </c>
      <c r="N2049" s="5">
        <v>8857.0</v>
      </c>
      <c r="O2049" s="5">
        <v>1.0</v>
      </c>
      <c r="P2049" s="5" t="s">
        <v>18298</v>
      </c>
      <c r="Q2049" s="5">
        <v>2200.0</v>
      </c>
      <c r="R2049" s="5">
        <v>330.0</v>
      </c>
      <c r="S2049" s="5" t="s">
        <v>115</v>
      </c>
      <c r="T2049" s="5">
        <v>0.0</v>
      </c>
      <c r="U2049" s="5" t="s">
        <v>70</v>
      </c>
      <c r="V2049" s="5" t="s">
        <v>18299</v>
      </c>
      <c r="W2049" s="5" t="s">
        <v>52</v>
      </c>
      <c r="X2049" s="5" t="s">
        <v>52</v>
      </c>
      <c r="Y2049" s="5" t="s">
        <v>18300</v>
      </c>
      <c r="Z2049" s="5" t="s">
        <v>18301</v>
      </c>
      <c r="AA2049" s="5" t="s">
        <v>119</v>
      </c>
      <c r="AB2049" s="5" t="s">
        <v>283</v>
      </c>
      <c r="AC2049" s="5" t="s">
        <v>398</v>
      </c>
      <c r="AD2049" s="5" t="s">
        <v>399</v>
      </c>
      <c r="AE2049" s="5" t="s">
        <v>400</v>
      </c>
      <c r="AF2049" s="5" t="s">
        <v>401</v>
      </c>
      <c r="AG2049" s="5">
        <v>23502.0</v>
      </c>
      <c r="AH2049" s="5" t="s">
        <v>402</v>
      </c>
      <c r="AI2049" s="5" t="s">
        <v>17777</v>
      </c>
      <c r="AJ2049" s="5" t="s">
        <v>18302</v>
      </c>
      <c r="AK2049" s="5" t="s">
        <v>776</v>
      </c>
    </row>
    <row r="2050" ht="15.75" customHeight="1">
      <c r="A2050" s="5" t="s">
        <v>18303</v>
      </c>
      <c r="B2050" s="5" t="s">
        <v>18304</v>
      </c>
      <c r="C2050" s="5" t="s">
        <v>18305</v>
      </c>
      <c r="D2050" s="6">
        <v>42809.0</v>
      </c>
      <c r="E2050" s="5">
        <v>16698.0</v>
      </c>
      <c r="F2050" s="5">
        <v>7590.0</v>
      </c>
      <c r="G2050" s="5" t="s">
        <v>1028</v>
      </c>
      <c r="H2050" s="5" t="s">
        <v>45</v>
      </c>
      <c r="I2050" s="5" t="s">
        <v>7082</v>
      </c>
      <c r="J2050" s="5" t="s">
        <v>1030</v>
      </c>
      <c r="K2050" s="5" t="s">
        <v>18306</v>
      </c>
      <c r="L2050" s="5" t="s">
        <v>18307</v>
      </c>
      <c r="M2050" s="5" t="s">
        <v>18308</v>
      </c>
      <c r="N2050" s="5">
        <v>92614.0</v>
      </c>
      <c r="O2050" s="5">
        <v>1.0</v>
      </c>
      <c r="P2050" s="5" t="s">
        <v>18309</v>
      </c>
      <c r="Q2050" s="5">
        <v>4500.0</v>
      </c>
      <c r="R2050" s="5">
        <v>11.0</v>
      </c>
      <c r="S2050" s="5" t="s">
        <v>53</v>
      </c>
      <c r="T2050" s="5">
        <v>0.0</v>
      </c>
      <c r="U2050" s="5" t="s">
        <v>52</v>
      </c>
      <c r="V2050" s="5" t="s">
        <v>18310</v>
      </c>
      <c r="W2050" s="5" t="s">
        <v>55</v>
      </c>
      <c r="X2050" s="5" t="s">
        <v>18311</v>
      </c>
      <c r="Y2050" s="5">
        <v>64.0</v>
      </c>
      <c r="Z2050" s="5">
        <v>1603647.0</v>
      </c>
      <c r="AA2050" s="5" t="s">
        <v>235</v>
      </c>
      <c r="AB2050" s="5" t="s">
        <v>52</v>
      </c>
      <c r="AC2050" s="5" t="s">
        <v>18312</v>
      </c>
      <c r="AD2050" s="5" t="s">
        <v>18313</v>
      </c>
      <c r="AE2050" s="5" t="s">
        <v>2669</v>
      </c>
      <c r="AF2050" s="5" t="s">
        <v>2670</v>
      </c>
      <c r="AG2050" s="5">
        <v>11434.0</v>
      </c>
      <c r="AH2050" s="5" t="s">
        <v>18314</v>
      </c>
      <c r="AI2050" s="5" t="s">
        <v>18315</v>
      </c>
      <c r="AJ2050" s="5" t="s">
        <v>18316</v>
      </c>
      <c r="AK2050" s="5" t="s">
        <v>1569</v>
      </c>
    </row>
    <row r="2051" ht="15.75" customHeight="1">
      <c r="A2051" s="5" t="s">
        <v>18317</v>
      </c>
      <c r="B2051" s="5" t="s">
        <v>18318</v>
      </c>
      <c r="C2051" s="5" t="s">
        <v>18319</v>
      </c>
      <c r="D2051" s="6">
        <v>42806.0</v>
      </c>
      <c r="E2051" s="5">
        <v>130286.0</v>
      </c>
      <c r="F2051" s="5">
        <v>59221.0</v>
      </c>
      <c r="G2051" s="5" t="s">
        <v>1683</v>
      </c>
      <c r="H2051" s="5" t="s">
        <v>290</v>
      </c>
      <c r="I2051" s="5" t="s">
        <v>9386</v>
      </c>
      <c r="J2051" s="5" t="s">
        <v>1685</v>
      </c>
      <c r="K2051" s="5" t="s">
        <v>1824</v>
      </c>
      <c r="L2051" s="5" t="s">
        <v>18320</v>
      </c>
      <c r="M2051" s="5" t="s">
        <v>18321</v>
      </c>
      <c r="N2051" s="5">
        <v>22602.0</v>
      </c>
      <c r="O2051" s="5">
        <v>3.0</v>
      </c>
      <c r="P2051" s="5" t="s">
        <v>18322</v>
      </c>
      <c r="Q2051" s="5" t="s">
        <v>2662</v>
      </c>
      <c r="R2051" s="5">
        <v>69.0</v>
      </c>
      <c r="S2051" s="5" t="s">
        <v>53</v>
      </c>
      <c r="T2051" s="5">
        <v>0.0</v>
      </c>
      <c r="U2051" s="5" t="s">
        <v>52</v>
      </c>
      <c r="V2051" s="5" t="s">
        <v>18323</v>
      </c>
      <c r="W2051" s="5" t="s">
        <v>52</v>
      </c>
      <c r="X2051" s="5" t="s">
        <v>52</v>
      </c>
      <c r="Y2051" s="5" t="s">
        <v>18324</v>
      </c>
      <c r="Z2051" s="5" t="s">
        <v>18325</v>
      </c>
      <c r="AA2051" s="5" t="s">
        <v>119</v>
      </c>
      <c r="AB2051" s="5" t="s">
        <v>52</v>
      </c>
      <c r="AC2051" s="5" t="s">
        <v>11980</v>
      </c>
      <c r="AD2051" s="5" t="s">
        <v>11981</v>
      </c>
      <c r="AE2051" s="5" t="s">
        <v>218</v>
      </c>
      <c r="AF2051" s="5" t="s">
        <v>52</v>
      </c>
      <c r="AG2051" s="5" t="s">
        <v>11982</v>
      </c>
      <c r="AH2051" s="5" t="s">
        <v>11983</v>
      </c>
      <c r="AI2051" s="5" t="s">
        <v>18318</v>
      </c>
      <c r="AJ2051" s="5" t="s">
        <v>18320</v>
      </c>
      <c r="AK2051" s="5" t="s">
        <v>18326</v>
      </c>
    </row>
    <row r="2052" ht="15.75" customHeight="1">
      <c r="A2052" s="5" t="s">
        <v>18327</v>
      </c>
      <c r="B2052" s="5" t="s">
        <v>18328</v>
      </c>
      <c r="C2052" s="5" t="s">
        <v>18329</v>
      </c>
      <c r="D2052" s="6">
        <v>42805.0</v>
      </c>
      <c r="E2052" s="5">
        <v>9689.0</v>
      </c>
      <c r="F2052" s="5">
        <v>4404.0</v>
      </c>
      <c r="G2052" s="5" t="s">
        <v>479</v>
      </c>
      <c r="H2052" s="5" t="s">
        <v>2784</v>
      </c>
      <c r="I2052" s="5" t="s">
        <v>18330</v>
      </c>
      <c r="J2052" s="5" t="s">
        <v>274</v>
      </c>
      <c r="K2052" s="5" t="s">
        <v>18331</v>
      </c>
      <c r="L2052" s="5" t="s">
        <v>18332</v>
      </c>
      <c r="M2052" s="5" t="s">
        <v>18333</v>
      </c>
      <c r="N2052" s="5" t="s">
        <v>18334</v>
      </c>
      <c r="O2052" s="5">
        <v>1.0</v>
      </c>
      <c r="P2052" s="5" t="s">
        <v>18335</v>
      </c>
      <c r="Q2052" s="5" t="s">
        <v>211</v>
      </c>
      <c r="R2052" s="5">
        <v>694.0</v>
      </c>
      <c r="S2052" s="5" t="s">
        <v>69</v>
      </c>
      <c r="T2052" s="5">
        <v>43.0</v>
      </c>
      <c r="U2052" s="5" t="s">
        <v>93</v>
      </c>
      <c r="V2052" s="5" t="s">
        <v>18336</v>
      </c>
      <c r="W2052" s="5" t="s">
        <v>52</v>
      </c>
      <c r="X2052" s="5" t="s">
        <v>52</v>
      </c>
      <c r="Y2052" s="5" t="s">
        <v>18337</v>
      </c>
      <c r="Z2052" s="5" t="s">
        <v>18338</v>
      </c>
      <c r="AA2052" s="5" t="s">
        <v>235</v>
      </c>
      <c r="AB2052" s="5" t="s">
        <v>52</v>
      </c>
      <c r="AC2052" s="5" t="s">
        <v>9092</v>
      </c>
      <c r="AD2052" s="5" t="s">
        <v>9093</v>
      </c>
      <c r="AE2052" s="5" t="s">
        <v>2166</v>
      </c>
      <c r="AF2052" s="5" t="s">
        <v>52</v>
      </c>
      <c r="AG2052" s="5" t="s">
        <v>52</v>
      </c>
      <c r="AH2052" s="5" t="s">
        <v>52</v>
      </c>
      <c r="AI2052" s="5" t="s">
        <v>18339</v>
      </c>
      <c r="AJ2052" s="5" t="s">
        <v>18340</v>
      </c>
      <c r="AK2052" s="5" t="s">
        <v>18341</v>
      </c>
    </row>
    <row r="2053" ht="15.75" customHeight="1">
      <c r="A2053" s="5" t="s">
        <v>18342</v>
      </c>
      <c r="B2053" s="5" t="s">
        <v>18343</v>
      </c>
      <c r="C2053" s="5" t="s">
        <v>18344</v>
      </c>
      <c r="D2053" s="6">
        <v>42803.0</v>
      </c>
      <c r="E2053" s="5">
        <v>34894.0</v>
      </c>
      <c r="F2053" s="5">
        <v>15861.0</v>
      </c>
      <c r="G2053" s="5" t="s">
        <v>170</v>
      </c>
      <c r="H2053" s="5" t="s">
        <v>149</v>
      </c>
      <c r="I2053" s="5" t="s">
        <v>18345</v>
      </c>
      <c r="J2053" s="5" t="s">
        <v>170</v>
      </c>
      <c r="K2053" s="5" t="s">
        <v>18346</v>
      </c>
      <c r="L2053" s="5" t="s">
        <v>18347</v>
      </c>
      <c r="M2053" s="5" t="s">
        <v>18348</v>
      </c>
      <c r="N2053" s="5" t="s">
        <v>17833</v>
      </c>
      <c r="O2053" s="5">
        <v>3.0</v>
      </c>
      <c r="P2053" s="5" t="s">
        <v>18349</v>
      </c>
      <c r="Q2053" s="5" t="s">
        <v>3360</v>
      </c>
      <c r="R2053" s="5">
        <v>293.0</v>
      </c>
      <c r="S2053" s="5" t="s">
        <v>115</v>
      </c>
      <c r="T2053" s="5">
        <v>204.0</v>
      </c>
      <c r="U2053" s="5" t="s">
        <v>70</v>
      </c>
      <c r="V2053" s="5" t="s">
        <v>18350</v>
      </c>
      <c r="W2053" s="5" t="s">
        <v>52</v>
      </c>
      <c r="X2053" s="5" t="s">
        <v>52</v>
      </c>
      <c r="Y2053" s="5">
        <v>40.0</v>
      </c>
      <c r="Z2053" s="5" t="s">
        <v>18351</v>
      </c>
      <c r="AA2053" s="5" t="s">
        <v>162</v>
      </c>
      <c r="AB2053" s="5" t="s">
        <v>52</v>
      </c>
      <c r="AC2053" s="5" t="s">
        <v>1230</v>
      </c>
      <c r="AD2053" s="5" t="s">
        <v>1231</v>
      </c>
      <c r="AE2053" s="5" t="s">
        <v>52</v>
      </c>
      <c r="AF2053" s="5" t="s">
        <v>52</v>
      </c>
      <c r="AG2053" s="5" t="s">
        <v>52</v>
      </c>
      <c r="AH2053" s="5" t="s">
        <v>1232</v>
      </c>
      <c r="AI2053" s="5" t="s">
        <v>17838</v>
      </c>
      <c r="AJ2053" s="5" t="s">
        <v>18352</v>
      </c>
      <c r="AK2053" s="5" t="s">
        <v>16873</v>
      </c>
    </row>
    <row r="2054" ht="15.75" customHeight="1">
      <c r="A2054" s="5" t="s">
        <v>18353</v>
      </c>
      <c r="B2054" s="5" t="s">
        <v>13270</v>
      </c>
      <c r="C2054" s="5" t="s">
        <v>16430</v>
      </c>
      <c r="D2054" s="6">
        <v>42802.0</v>
      </c>
      <c r="E2054" s="5">
        <v>42790.0</v>
      </c>
      <c r="F2054" s="5">
        <v>19450.0</v>
      </c>
      <c r="G2054" s="5" t="s">
        <v>226</v>
      </c>
      <c r="H2054" s="5" t="s">
        <v>205</v>
      </c>
      <c r="I2054" s="5" t="s">
        <v>16970</v>
      </c>
      <c r="J2054" s="5" t="s">
        <v>228</v>
      </c>
      <c r="K2054" s="5" t="s">
        <v>1536</v>
      </c>
      <c r="L2054" s="5" t="s">
        <v>16237</v>
      </c>
      <c r="M2054" s="5" t="s">
        <v>16431</v>
      </c>
      <c r="N2054" s="5">
        <v>960.0</v>
      </c>
      <c r="O2054" s="5">
        <v>1.0</v>
      </c>
      <c r="P2054" s="5" t="s">
        <v>18354</v>
      </c>
      <c r="Q2054" s="5">
        <v>4510.0</v>
      </c>
      <c r="R2054" s="5">
        <v>1880.0</v>
      </c>
      <c r="S2054" s="5" t="s">
        <v>53</v>
      </c>
      <c r="T2054" s="5">
        <v>0.0</v>
      </c>
      <c r="U2054" s="5" t="s">
        <v>70</v>
      </c>
      <c r="V2054" s="5" t="s">
        <v>18355</v>
      </c>
      <c r="W2054" s="5" t="s">
        <v>52</v>
      </c>
      <c r="X2054" s="5" t="s">
        <v>52</v>
      </c>
      <c r="Y2054" s="5" t="s">
        <v>18356</v>
      </c>
      <c r="Z2054" s="5" t="s">
        <v>18357</v>
      </c>
      <c r="AA2054" s="5" t="s">
        <v>59</v>
      </c>
      <c r="AB2054" s="5" t="s">
        <v>52</v>
      </c>
      <c r="AC2054" s="5" t="s">
        <v>3974</v>
      </c>
      <c r="AD2054" s="5" t="s">
        <v>3975</v>
      </c>
      <c r="AE2054" s="5" t="s">
        <v>183</v>
      </c>
      <c r="AF2054" s="5" t="s">
        <v>52</v>
      </c>
      <c r="AG2054" s="5" t="s">
        <v>3976</v>
      </c>
      <c r="AH2054" s="5" t="s">
        <v>3977</v>
      </c>
      <c r="AI2054" s="5" t="s">
        <v>13270</v>
      </c>
      <c r="AJ2054" s="5" t="s">
        <v>16591</v>
      </c>
      <c r="AK2054" s="5" t="s">
        <v>11190</v>
      </c>
    </row>
    <row r="2055" ht="15.75" customHeight="1">
      <c r="A2055" s="5" t="s">
        <v>18358</v>
      </c>
      <c r="B2055" s="5" t="s">
        <v>11089</v>
      </c>
      <c r="C2055" s="5" t="s">
        <v>16430</v>
      </c>
      <c r="D2055" s="6">
        <v>42802.0</v>
      </c>
      <c r="E2055" s="5">
        <v>50688.0</v>
      </c>
      <c r="F2055" s="5">
        <v>23040.0</v>
      </c>
      <c r="G2055" s="5" t="s">
        <v>226</v>
      </c>
      <c r="H2055" s="5" t="s">
        <v>205</v>
      </c>
      <c r="I2055" s="5" t="s">
        <v>16970</v>
      </c>
      <c r="J2055" s="5" t="s">
        <v>228</v>
      </c>
      <c r="K2055" s="5" t="s">
        <v>1536</v>
      </c>
      <c r="L2055" s="5" t="s">
        <v>18359</v>
      </c>
      <c r="M2055" s="5" t="s">
        <v>16431</v>
      </c>
      <c r="N2055" s="5">
        <v>705.0</v>
      </c>
      <c r="O2055" s="5">
        <v>1.0</v>
      </c>
      <c r="P2055" s="5" t="s">
        <v>18360</v>
      </c>
      <c r="Q2055" s="5">
        <v>4510.0</v>
      </c>
      <c r="R2055" s="5">
        <v>2880.0</v>
      </c>
      <c r="S2055" s="5" t="s">
        <v>53</v>
      </c>
      <c r="T2055" s="5">
        <v>0.0</v>
      </c>
      <c r="U2055" s="5" t="s">
        <v>70</v>
      </c>
      <c r="V2055" s="5" t="s">
        <v>18361</v>
      </c>
      <c r="W2055" s="5" t="s">
        <v>52</v>
      </c>
      <c r="X2055" s="5" t="s">
        <v>52</v>
      </c>
      <c r="Y2055" s="5" t="s">
        <v>18356</v>
      </c>
      <c r="Z2055" s="5" t="s">
        <v>18362</v>
      </c>
      <c r="AA2055" s="5" t="s">
        <v>59</v>
      </c>
      <c r="AB2055" s="5" t="s">
        <v>52</v>
      </c>
      <c r="AC2055" s="5" t="s">
        <v>3974</v>
      </c>
      <c r="AD2055" s="5" t="s">
        <v>3975</v>
      </c>
      <c r="AE2055" s="5" t="s">
        <v>183</v>
      </c>
      <c r="AF2055" s="5" t="s">
        <v>52</v>
      </c>
      <c r="AG2055" s="5" t="s">
        <v>3976</v>
      </c>
      <c r="AH2055" s="5" t="s">
        <v>3977</v>
      </c>
      <c r="AI2055" s="5" t="s">
        <v>11089</v>
      </c>
      <c r="AJ2055" s="5" t="s">
        <v>18363</v>
      </c>
      <c r="AK2055" s="5" t="s">
        <v>11190</v>
      </c>
    </row>
    <row r="2056" ht="15.75" customHeight="1">
      <c r="A2056" s="5" t="s">
        <v>18364</v>
      </c>
      <c r="B2056" s="5" t="s">
        <v>16737</v>
      </c>
      <c r="C2056" s="5" t="s">
        <v>16738</v>
      </c>
      <c r="D2056" s="6">
        <v>42801.0</v>
      </c>
      <c r="E2056" s="5">
        <v>11150.0</v>
      </c>
      <c r="F2056" s="5">
        <v>5068.0</v>
      </c>
      <c r="G2056" s="5" t="s">
        <v>3378</v>
      </c>
      <c r="H2056" s="5" t="s">
        <v>272</v>
      </c>
      <c r="I2056" s="5" t="s">
        <v>18365</v>
      </c>
      <c r="J2056" s="5" t="s">
        <v>3378</v>
      </c>
      <c r="K2056" s="5" t="s">
        <v>18366</v>
      </c>
      <c r="L2056" s="5" t="s">
        <v>16741</v>
      </c>
      <c r="M2056" s="5" t="s">
        <v>16742</v>
      </c>
      <c r="N2056" s="5">
        <v>45242.0</v>
      </c>
      <c r="O2056" s="5">
        <v>1.0</v>
      </c>
      <c r="P2056" s="5" t="s">
        <v>18367</v>
      </c>
      <c r="Q2056" s="5">
        <v>4510.0</v>
      </c>
      <c r="R2056" s="5">
        <v>365.0</v>
      </c>
      <c r="S2056" s="5" t="s">
        <v>69</v>
      </c>
      <c r="T2056" s="5">
        <v>0.0</v>
      </c>
      <c r="U2056" s="5" t="s">
        <v>93</v>
      </c>
      <c r="V2056" s="5" t="s">
        <v>18368</v>
      </c>
      <c r="W2056" s="5" t="s">
        <v>55</v>
      </c>
      <c r="X2056" s="5" t="s">
        <v>18369</v>
      </c>
      <c r="Y2056" s="5" t="s">
        <v>3112</v>
      </c>
      <c r="Z2056" s="5" t="s">
        <v>18370</v>
      </c>
      <c r="AA2056" s="5" t="s">
        <v>162</v>
      </c>
      <c r="AB2056" s="5" t="s">
        <v>52</v>
      </c>
      <c r="AC2056" s="5" t="s">
        <v>3141</v>
      </c>
      <c r="AD2056" s="5" t="s">
        <v>3142</v>
      </c>
      <c r="AE2056" s="5" t="s">
        <v>162</v>
      </c>
      <c r="AF2056" s="5" t="s">
        <v>52</v>
      </c>
      <c r="AG2056" s="5" t="s">
        <v>52</v>
      </c>
      <c r="AH2056" s="5" t="s">
        <v>3143</v>
      </c>
      <c r="AI2056" s="5" t="s">
        <v>102</v>
      </c>
      <c r="AJ2056" s="5" t="s">
        <v>102</v>
      </c>
      <c r="AK2056" s="5" t="s">
        <v>162</v>
      </c>
    </row>
    <row r="2057" ht="15.75" customHeight="1">
      <c r="A2057" s="5" t="s">
        <v>18371</v>
      </c>
      <c r="B2057" s="5" t="s">
        <v>17789</v>
      </c>
      <c r="C2057" s="5" t="s">
        <v>18372</v>
      </c>
      <c r="D2057" s="6">
        <v>42799.0</v>
      </c>
      <c r="E2057" s="5">
        <v>40533.0</v>
      </c>
      <c r="F2057" s="5">
        <v>18424.0</v>
      </c>
      <c r="G2057" s="5" t="s">
        <v>148</v>
      </c>
      <c r="H2057" s="5" t="s">
        <v>205</v>
      </c>
      <c r="I2057" s="5" t="s">
        <v>15913</v>
      </c>
      <c r="J2057" s="5" t="s">
        <v>151</v>
      </c>
      <c r="K2057" s="5" t="s">
        <v>744</v>
      </c>
      <c r="L2057" s="5" t="s">
        <v>17792</v>
      </c>
      <c r="M2057" s="5" t="s">
        <v>17800</v>
      </c>
      <c r="N2057" s="5" t="s">
        <v>52</v>
      </c>
      <c r="O2057" s="5">
        <v>1.0</v>
      </c>
      <c r="P2057" s="5" t="s">
        <v>18373</v>
      </c>
      <c r="Q2057" s="5">
        <v>4500.0</v>
      </c>
      <c r="R2057" s="5">
        <v>60.0</v>
      </c>
      <c r="S2057" s="5" t="s">
        <v>115</v>
      </c>
      <c r="T2057" s="5">
        <v>0.0</v>
      </c>
      <c r="U2057" s="5" t="s">
        <v>70</v>
      </c>
      <c r="V2057" s="5" t="s">
        <v>18374</v>
      </c>
      <c r="W2057" s="5" t="s">
        <v>55</v>
      </c>
      <c r="X2057" s="5" t="s">
        <v>18375</v>
      </c>
      <c r="Y2057" s="5" t="s">
        <v>18376</v>
      </c>
      <c r="Z2057" s="5">
        <v>136628.0</v>
      </c>
      <c r="AA2057" s="5" t="s">
        <v>235</v>
      </c>
      <c r="AB2057" s="5" t="s">
        <v>52</v>
      </c>
      <c r="AC2057" s="5" t="s">
        <v>398</v>
      </c>
      <c r="AD2057" s="5" t="s">
        <v>399</v>
      </c>
      <c r="AE2057" s="5" t="s">
        <v>400</v>
      </c>
      <c r="AF2057" s="5" t="s">
        <v>401</v>
      </c>
      <c r="AG2057" s="5">
        <v>23502.0</v>
      </c>
      <c r="AH2057" s="5" t="s">
        <v>402</v>
      </c>
      <c r="AI2057" s="5" t="s">
        <v>102</v>
      </c>
      <c r="AJ2057" s="5" t="s">
        <v>102</v>
      </c>
      <c r="AK2057" s="5" t="s">
        <v>17797</v>
      </c>
    </row>
    <row r="2058" ht="15.75" customHeight="1">
      <c r="A2058" s="5" t="s">
        <v>18377</v>
      </c>
      <c r="B2058" s="5" t="s">
        <v>17789</v>
      </c>
      <c r="C2058" s="5" t="s">
        <v>17790</v>
      </c>
      <c r="D2058" s="6">
        <v>42799.0</v>
      </c>
      <c r="E2058" s="5">
        <v>49091.0</v>
      </c>
      <c r="F2058" s="5">
        <v>22314.0</v>
      </c>
      <c r="G2058" s="5" t="s">
        <v>148</v>
      </c>
      <c r="H2058" s="5" t="s">
        <v>205</v>
      </c>
      <c r="I2058" s="5" t="s">
        <v>15913</v>
      </c>
      <c r="J2058" s="5" t="s">
        <v>151</v>
      </c>
      <c r="K2058" s="5" t="s">
        <v>1314</v>
      </c>
      <c r="L2058" s="5" t="s">
        <v>18378</v>
      </c>
      <c r="M2058" s="5" t="s">
        <v>17793</v>
      </c>
      <c r="N2058" s="5" t="s">
        <v>52</v>
      </c>
      <c r="O2058" s="5">
        <v>1.0</v>
      </c>
      <c r="P2058" s="5" t="s">
        <v>18373</v>
      </c>
      <c r="Q2058" s="5">
        <v>4500.0</v>
      </c>
      <c r="R2058" s="5">
        <v>60.0</v>
      </c>
      <c r="S2058" s="5" t="s">
        <v>115</v>
      </c>
      <c r="T2058" s="5">
        <v>0.0</v>
      </c>
      <c r="U2058" s="5" t="s">
        <v>70</v>
      </c>
      <c r="V2058" s="5" t="s">
        <v>18375</v>
      </c>
      <c r="W2058" s="5" t="s">
        <v>71</v>
      </c>
      <c r="X2058" s="5" t="s">
        <v>52</v>
      </c>
      <c r="Y2058" s="5" t="s">
        <v>18376</v>
      </c>
      <c r="Z2058" s="5">
        <v>136628.0</v>
      </c>
      <c r="AA2058" s="5" t="s">
        <v>235</v>
      </c>
      <c r="AB2058" s="5" t="s">
        <v>52</v>
      </c>
      <c r="AC2058" s="5" t="s">
        <v>398</v>
      </c>
      <c r="AD2058" s="5" t="s">
        <v>399</v>
      </c>
      <c r="AE2058" s="5" t="s">
        <v>400</v>
      </c>
      <c r="AF2058" s="5" t="s">
        <v>401</v>
      </c>
      <c r="AG2058" s="5">
        <v>23502.0</v>
      </c>
      <c r="AH2058" s="5" t="s">
        <v>402</v>
      </c>
      <c r="AI2058" s="5" t="s">
        <v>17789</v>
      </c>
      <c r="AJ2058" s="5" t="s">
        <v>18379</v>
      </c>
      <c r="AK2058" s="5" t="s">
        <v>17797</v>
      </c>
    </row>
    <row r="2059" ht="15.75" customHeight="1">
      <c r="A2059" s="5" t="s">
        <v>18380</v>
      </c>
      <c r="B2059" s="5" t="s">
        <v>6576</v>
      </c>
      <c r="C2059" s="5" t="s">
        <v>6577</v>
      </c>
      <c r="D2059" s="6">
        <v>42796.0</v>
      </c>
      <c r="E2059" s="5">
        <v>147688.0</v>
      </c>
      <c r="F2059" s="5">
        <v>67131.0</v>
      </c>
      <c r="G2059" s="5" t="s">
        <v>634</v>
      </c>
      <c r="H2059" s="5" t="s">
        <v>149</v>
      </c>
      <c r="I2059" s="5" t="s">
        <v>18381</v>
      </c>
      <c r="J2059" s="5" t="s">
        <v>274</v>
      </c>
      <c r="K2059" s="5" t="s">
        <v>229</v>
      </c>
      <c r="L2059" s="5" t="s">
        <v>18103</v>
      </c>
      <c r="M2059" s="5" t="s">
        <v>18382</v>
      </c>
      <c r="N2059" s="5" t="s">
        <v>17833</v>
      </c>
      <c r="O2059" s="5">
        <v>8.0</v>
      </c>
      <c r="P2059" s="5" t="s">
        <v>18383</v>
      </c>
      <c r="Q2059" s="5" t="s">
        <v>986</v>
      </c>
      <c r="R2059" s="5">
        <v>722.0</v>
      </c>
      <c r="S2059" s="5" t="s">
        <v>115</v>
      </c>
      <c r="T2059" s="5">
        <v>5.0</v>
      </c>
      <c r="U2059" s="5" t="s">
        <v>70</v>
      </c>
      <c r="V2059" s="5" t="s">
        <v>18384</v>
      </c>
      <c r="W2059" s="5" t="s">
        <v>52</v>
      </c>
      <c r="X2059" s="5" t="s">
        <v>52</v>
      </c>
      <c r="Y2059" s="5" t="s">
        <v>18385</v>
      </c>
      <c r="Z2059" s="5" t="s">
        <v>18386</v>
      </c>
      <c r="AA2059" s="5" t="s">
        <v>235</v>
      </c>
      <c r="AB2059" s="5" t="s">
        <v>52</v>
      </c>
      <c r="AC2059" s="5" t="s">
        <v>398</v>
      </c>
      <c r="AD2059" s="5" t="s">
        <v>399</v>
      </c>
      <c r="AE2059" s="5" t="s">
        <v>400</v>
      </c>
      <c r="AF2059" s="5" t="s">
        <v>401</v>
      </c>
      <c r="AG2059" s="5">
        <v>23502.0</v>
      </c>
      <c r="AH2059" s="5" t="s">
        <v>402</v>
      </c>
      <c r="AI2059" s="5" t="s">
        <v>18387</v>
      </c>
      <c r="AJ2059" s="5" t="s">
        <v>18388</v>
      </c>
      <c r="AK2059" s="5" t="s">
        <v>1874</v>
      </c>
    </row>
    <row r="2060" ht="15.75" customHeight="1">
      <c r="A2060" s="5" t="s">
        <v>18389</v>
      </c>
      <c r="B2060" s="5" t="s">
        <v>12163</v>
      </c>
      <c r="C2060" s="5" t="s">
        <v>17965</v>
      </c>
      <c r="D2060" s="6">
        <v>42791.0</v>
      </c>
      <c r="E2060" s="5">
        <v>37642.0</v>
      </c>
      <c r="F2060" s="5">
        <v>17110.0</v>
      </c>
      <c r="G2060" s="5" t="s">
        <v>634</v>
      </c>
      <c r="H2060" s="5" t="s">
        <v>45</v>
      </c>
      <c r="I2060" s="5" t="s">
        <v>18381</v>
      </c>
      <c r="J2060" s="5" t="s">
        <v>274</v>
      </c>
      <c r="K2060" s="5" t="s">
        <v>18390</v>
      </c>
      <c r="L2060" s="5" t="s">
        <v>18270</v>
      </c>
      <c r="M2060" s="5" t="s">
        <v>18271</v>
      </c>
      <c r="N2060" s="5">
        <v>11581.0</v>
      </c>
      <c r="O2060" s="5">
        <v>2.0</v>
      </c>
      <c r="P2060" s="5" t="s">
        <v>18391</v>
      </c>
      <c r="Q2060" s="5" t="s">
        <v>3475</v>
      </c>
      <c r="R2060" s="5">
        <v>118.0</v>
      </c>
      <c r="S2060" s="5" t="s">
        <v>115</v>
      </c>
      <c r="T2060" s="5">
        <v>1.0</v>
      </c>
      <c r="U2060" s="5" t="s">
        <v>70</v>
      </c>
      <c r="V2060" s="5" t="s">
        <v>18392</v>
      </c>
      <c r="W2060" s="5" t="s">
        <v>71</v>
      </c>
      <c r="X2060" s="5" t="s">
        <v>52</v>
      </c>
      <c r="Y2060" s="5" t="s">
        <v>18385</v>
      </c>
      <c r="Z2060" s="5" t="s">
        <v>18393</v>
      </c>
      <c r="AA2060" s="5" t="s">
        <v>235</v>
      </c>
      <c r="AB2060" s="5" t="s">
        <v>52</v>
      </c>
      <c r="AC2060" s="5" t="s">
        <v>398</v>
      </c>
      <c r="AD2060" s="5" t="s">
        <v>399</v>
      </c>
      <c r="AE2060" s="5" t="s">
        <v>400</v>
      </c>
      <c r="AF2060" s="5" t="s">
        <v>401</v>
      </c>
      <c r="AG2060" s="5">
        <v>23502.0</v>
      </c>
      <c r="AH2060" s="5" t="s">
        <v>402</v>
      </c>
      <c r="AI2060" s="5" t="s">
        <v>12163</v>
      </c>
      <c r="AJ2060" s="5" t="s">
        <v>18276</v>
      </c>
      <c r="AK2060" s="5" t="s">
        <v>1874</v>
      </c>
    </row>
    <row r="2061" ht="15.75" customHeight="1">
      <c r="A2061" s="5" t="s">
        <v>18394</v>
      </c>
      <c r="B2061" s="5" t="s">
        <v>12163</v>
      </c>
      <c r="C2061" s="5" t="s">
        <v>17965</v>
      </c>
      <c r="D2061" s="6">
        <v>42791.0</v>
      </c>
      <c r="E2061" s="5">
        <v>15457.0</v>
      </c>
      <c r="F2061" s="5">
        <v>7026.0</v>
      </c>
      <c r="G2061" s="5" t="s">
        <v>634</v>
      </c>
      <c r="H2061" s="5" t="s">
        <v>45</v>
      </c>
      <c r="I2061" s="5" t="s">
        <v>18381</v>
      </c>
      <c r="J2061" s="5" t="s">
        <v>274</v>
      </c>
      <c r="K2061" s="5" t="s">
        <v>391</v>
      </c>
      <c r="L2061" s="5" t="s">
        <v>18395</v>
      </c>
      <c r="M2061" s="5" t="s">
        <v>18396</v>
      </c>
      <c r="N2061" s="5">
        <v>11581.0</v>
      </c>
      <c r="O2061" s="5">
        <v>1.0</v>
      </c>
      <c r="P2061" s="5" t="s">
        <v>18397</v>
      </c>
      <c r="Q2061" s="5" t="s">
        <v>4202</v>
      </c>
      <c r="R2061" s="5">
        <v>3.0</v>
      </c>
      <c r="S2061" s="5" t="s">
        <v>115</v>
      </c>
      <c r="T2061" s="5">
        <v>0.0</v>
      </c>
      <c r="U2061" s="5" t="s">
        <v>70</v>
      </c>
      <c r="V2061" s="5" t="s">
        <v>18398</v>
      </c>
      <c r="W2061" s="5" t="s">
        <v>71</v>
      </c>
      <c r="X2061" s="5" t="s">
        <v>52</v>
      </c>
      <c r="Y2061" s="5" t="s">
        <v>18385</v>
      </c>
      <c r="Z2061" s="5" t="s">
        <v>18399</v>
      </c>
      <c r="AA2061" s="5" t="s">
        <v>235</v>
      </c>
      <c r="AB2061" s="5" t="s">
        <v>52</v>
      </c>
      <c r="AC2061" s="5" t="s">
        <v>398</v>
      </c>
      <c r="AD2061" s="5" t="s">
        <v>399</v>
      </c>
      <c r="AE2061" s="5" t="s">
        <v>400</v>
      </c>
      <c r="AF2061" s="5" t="s">
        <v>401</v>
      </c>
      <c r="AG2061" s="5">
        <v>23502.0</v>
      </c>
      <c r="AH2061" s="5" t="s">
        <v>402</v>
      </c>
      <c r="AI2061" s="5" t="s">
        <v>12163</v>
      </c>
      <c r="AJ2061" s="5" t="s">
        <v>18395</v>
      </c>
      <c r="AK2061" s="5" t="s">
        <v>1874</v>
      </c>
    </row>
    <row r="2062" ht="15.75" customHeight="1">
      <c r="A2062" s="5" t="s">
        <v>18400</v>
      </c>
      <c r="B2062" s="5" t="s">
        <v>12163</v>
      </c>
      <c r="C2062" s="5" t="s">
        <v>17965</v>
      </c>
      <c r="D2062" s="6">
        <v>42791.0</v>
      </c>
      <c r="E2062" s="5">
        <v>16476.0</v>
      </c>
      <c r="F2062" s="5">
        <v>7489.0</v>
      </c>
      <c r="G2062" s="5" t="s">
        <v>634</v>
      </c>
      <c r="H2062" s="5" t="s">
        <v>45</v>
      </c>
      <c r="I2062" s="5" t="s">
        <v>18381</v>
      </c>
      <c r="J2062" s="5" t="s">
        <v>274</v>
      </c>
      <c r="K2062" s="5" t="s">
        <v>391</v>
      </c>
      <c r="L2062" s="5" t="s">
        <v>18395</v>
      </c>
      <c r="M2062" s="5" t="s">
        <v>18396</v>
      </c>
      <c r="N2062" s="5">
        <v>11581.0</v>
      </c>
      <c r="O2062" s="5">
        <v>1.0</v>
      </c>
      <c r="P2062" s="5" t="s">
        <v>18401</v>
      </c>
      <c r="Q2062" s="5" t="s">
        <v>91</v>
      </c>
      <c r="R2062" s="5">
        <v>162.0</v>
      </c>
      <c r="S2062" s="5" t="s">
        <v>115</v>
      </c>
      <c r="T2062" s="5">
        <v>0.0</v>
      </c>
      <c r="U2062" s="5" t="s">
        <v>70</v>
      </c>
      <c r="V2062" s="5" t="s">
        <v>18402</v>
      </c>
      <c r="W2062" s="5" t="s">
        <v>71</v>
      </c>
      <c r="X2062" s="5" t="s">
        <v>52</v>
      </c>
      <c r="Y2062" s="5" t="s">
        <v>18385</v>
      </c>
      <c r="Z2062" s="5" t="s">
        <v>18403</v>
      </c>
      <c r="AA2062" s="5" t="s">
        <v>235</v>
      </c>
      <c r="AB2062" s="5" t="s">
        <v>52</v>
      </c>
      <c r="AC2062" s="5" t="s">
        <v>398</v>
      </c>
      <c r="AD2062" s="5" t="s">
        <v>399</v>
      </c>
      <c r="AE2062" s="5" t="s">
        <v>400</v>
      </c>
      <c r="AF2062" s="5" t="s">
        <v>401</v>
      </c>
      <c r="AG2062" s="5">
        <v>23502.0</v>
      </c>
      <c r="AH2062" s="5" t="s">
        <v>402</v>
      </c>
      <c r="AI2062" s="5" t="s">
        <v>12163</v>
      </c>
      <c r="AJ2062" s="5" t="s">
        <v>18395</v>
      </c>
      <c r="AK2062" s="5" t="s">
        <v>1874</v>
      </c>
    </row>
    <row r="2063" ht="15.75" customHeight="1">
      <c r="A2063" s="5" t="s">
        <v>18404</v>
      </c>
      <c r="B2063" s="5" t="s">
        <v>12163</v>
      </c>
      <c r="C2063" s="5" t="s">
        <v>17965</v>
      </c>
      <c r="D2063" s="6">
        <v>42791.0</v>
      </c>
      <c r="E2063" s="5">
        <v>37697.0</v>
      </c>
      <c r="F2063" s="5">
        <v>17135.0</v>
      </c>
      <c r="G2063" s="5" t="s">
        <v>634</v>
      </c>
      <c r="H2063" s="5" t="s">
        <v>45</v>
      </c>
      <c r="I2063" s="5" t="s">
        <v>18381</v>
      </c>
      <c r="J2063" s="5" t="s">
        <v>274</v>
      </c>
      <c r="K2063" s="5" t="s">
        <v>192</v>
      </c>
      <c r="L2063" s="5" t="s">
        <v>18395</v>
      </c>
      <c r="M2063" s="5" t="s">
        <v>18396</v>
      </c>
      <c r="N2063" s="5">
        <v>11581.0</v>
      </c>
      <c r="O2063" s="5">
        <v>2.0</v>
      </c>
      <c r="P2063" s="5" t="s">
        <v>18405</v>
      </c>
      <c r="Q2063" s="5" t="s">
        <v>3475</v>
      </c>
      <c r="R2063" s="5">
        <v>295.0</v>
      </c>
      <c r="S2063" s="5" t="s">
        <v>115</v>
      </c>
      <c r="T2063" s="5">
        <v>1.0</v>
      </c>
      <c r="U2063" s="5" t="s">
        <v>70</v>
      </c>
      <c r="V2063" s="5" t="s">
        <v>18406</v>
      </c>
      <c r="W2063" s="5" t="s">
        <v>71</v>
      </c>
      <c r="X2063" s="5" t="s">
        <v>52</v>
      </c>
      <c r="Y2063" s="5" t="s">
        <v>18385</v>
      </c>
      <c r="Z2063" s="5" t="s">
        <v>18407</v>
      </c>
      <c r="AA2063" s="5" t="s">
        <v>235</v>
      </c>
      <c r="AB2063" s="5" t="s">
        <v>52</v>
      </c>
      <c r="AC2063" s="5" t="s">
        <v>398</v>
      </c>
      <c r="AD2063" s="5" t="s">
        <v>399</v>
      </c>
      <c r="AE2063" s="5" t="s">
        <v>400</v>
      </c>
      <c r="AF2063" s="5" t="s">
        <v>401</v>
      </c>
      <c r="AG2063" s="5">
        <v>23502.0</v>
      </c>
      <c r="AH2063" s="5" t="s">
        <v>402</v>
      </c>
      <c r="AI2063" s="5" t="s">
        <v>12163</v>
      </c>
      <c r="AJ2063" s="5" t="s">
        <v>18395</v>
      </c>
      <c r="AK2063" s="5" t="s">
        <v>1874</v>
      </c>
    </row>
    <row r="2064" ht="15.75" customHeight="1">
      <c r="A2064" s="5" t="s">
        <v>18408</v>
      </c>
      <c r="B2064" s="5" t="s">
        <v>18409</v>
      </c>
      <c r="C2064" s="5" t="s">
        <v>17159</v>
      </c>
      <c r="D2064" s="6">
        <v>42787.0</v>
      </c>
      <c r="E2064" s="5">
        <v>42099.0</v>
      </c>
      <c r="F2064" s="5">
        <v>19136.0</v>
      </c>
      <c r="G2064" s="5" t="s">
        <v>107</v>
      </c>
      <c r="H2064" s="5" t="s">
        <v>45</v>
      </c>
      <c r="I2064" s="5" t="s">
        <v>18410</v>
      </c>
      <c r="J2064" s="5" t="s">
        <v>109</v>
      </c>
      <c r="K2064" s="5" t="s">
        <v>18411</v>
      </c>
      <c r="L2064" s="5" t="s">
        <v>18412</v>
      </c>
      <c r="M2064" s="5" t="s">
        <v>18413</v>
      </c>
      <c r="N2064" s="5">
        <v>19406.0</v>
      </c>
      <c r="O2064" s="5">
        <v>1.0</v>
      </c>
      <c r="P2064" s="5" t="s">
        <v>18414</v>
      </c>
      <c r="Q2064" s="5" t="s">
        <v>211</v>
      </c>
      <c r="R2064" s="5">
        <v>23.0</v>
      </c>
      <c r="S2064" s="5" t="s">
        <v>53</v>
      </c>
      <c r="T2064" s="5">
        <v>0.0</v>
      </c>
      <c r="U2064" s="5" t="s">
        <v>93</v>
      </c>
      <c r="V2064" s="5" t="s">
        <v>18415</v>
      </c>
      <c r="W2064" s="5" t="s">
        <v>52</v>
      </c>
      <c r="X2064" s="5" t="s">
        <v>52</v>
      </c>
      <c r="Y2064" s="5" t="s">
        <v>879</v>
      </c>
      <c r="Z2064" s="5">
        <v>103528.0</v>
      </c>
      <c r="AA2064" s="5" t="s">
        <v>235</v>
      </c>
      <c r="AB2064" s="5" t="s">
        <v>52</v>
      </c>
      <c r="AC2064" s="5" t="s">
        <v>9092</v>
      </c>
      <c r="AD2064" s="5" t="s">
        <v>9093</v>
      </c>
      <c r="AE2064" s="5" t="s">
        <v>2166</v>
      </c>
      <c r="AF2064" s="5" t="s">
        <v>52</v>
      </c>
      <c r="AG2064" s="5" t="s">
        <v>52</v>
      </c>
      <c r="AH2064" s="5" t="s">
        <v>52</v>
      </c>
      <c r="AI2064" s="5" t="s">
        <v>17166</v>
      </c>
      <c r="AJ2064" s="5" t="s">
        <v>18416</v>
      </c>
      <c r="AK2064" s="5" t="s">
        <v>18417</v>
      </c>
    </row>
    <row r="2065" ht="15.75" customHeight="1">
      <c r="A2065" s="5" t="s">
        <v>18418</v>
      </c>
      <c r="B2065" s="5" t="s">
        <v>13270</v>
      </c>
      <c r="C2065" s="5" t="s">
        <v>16430</v>
      </c>
      <c r="D2065" s="6">
        <v>42784.0</v>
      </c>
      <c r="E2065" s="5">
        <v>51282.0</v>
      </c>
      <c r="F2065" s="5">
        <v>23310.0</v>
      </c>
      <c r="G2065" s="5" t="s">
        <v>17218</v>
      </c>
      <c r="H2065" s="5" t="s">
        <v>205</v>
      </c>
      <c r="I2065" s="5" t="s">
        <v>18419</v>
      </c>
      <c r="J2065" s="5" t="s">
        <v>191</v>
      </c>
      <c r="K2065" s="5" t="s">
        <v>1536</v>
      </c>
      <c r="L2065" s="5" t="s">
        <v>18420</v>
      </c>
      <c r="M2065" s="5" t="s">
        <v>18421</v>
      </c>
      <c r="N2065" s="5" t="s">
        <v>52</v>
      </c>
      <c r="O2065" s="5">
        <v>1.0</v>
      </c>
      <c r="P2065" s="5" t="s">
        <v>18422</v>
      </c>
      <c r="Q2065" s="5" t="s">
        <v>244</v>
      </c>
      <c r="R2065" s="5">
        <v>900.0</v>
      </c>
      <c r="S2065" s="5" t="s">
        <v>53</v>
      </c>
      <c r="T2065" s="5">
        <v>0.0</v>
      </c>
      <c r="U2065" s="5" t="s">
        <v>70</v>
      </c>
      <c r="V2065" s="5" t="s">
        <v>18423</v>
      </c>
      <c r="W2065" s="5" t="s">
        <v>55</v>
      </c>
      <c r="X2065" s="5" t="s">
        <v>18424</v>
      </c>
      <c r="Y2065" s="5" t="s">
        <v>18425</v>
      </c>
      <c r="Z2065" s="5" t="s">
        <v>18426</v>
      </c>
      <c r="AA2065" s="5" t="s">
        <v>235</v>
      </c>
      <c r="AB2065" s="5" t="s">
        <v>52</v>
      </c>
      <c r="AC2065" s="5" t="s">
        <v>18427</v>
      </c>
      <c r="AD2065" s="5" t="s">
        <v>18428</v>
      </c>
      <c r="AE2065" s="5" t="s">
        <v>18429</v>
      </c>
      <c r="AF2065" s="5" t="s">
        <v>863</v>
      </c>
      <c r="AG2065" s="5">
        <v>90502.0</v>
      </c>
      <c r="AH2065" s="5" t="s">
        <v>18430</v>
      </c>
      <c r="AI2065" s="5" t="s">
        <v>102</v>
      </c>
      <c r="AJ2065" s="5" t="s">
        <v>102</v>
      </c>
      <c r="AK2065" s="5" t="s">
        <v>18431</v>
      </c>
    </row>
    <row r="2066" ht="15.75" customHeight="1">
      <c r="A2066" s="5" t="s">
        <v>18432</v>
      </c>
      <c r="B2066" s="5" t="s">
        <v>16737</v>
      </c>
      <c r="C2066" s="5" t="s">
        <v>16738</v>
      </c>
      <c r="D2066" s="6">
        <v>42781.0</v>
      </c>
      <c r="E2066" s="5">
        <v>47511.0</v>
      </c>
      <c r="F2066" s="5">
        <v>21596.0</v>
      </c>
      <c r="G2066" s="5" t="s">
        <v>3378</v>
      </c>
      <c r="H2066" s="5" t="s">
        <v>272</v>
      </c>
      <c r="I2066" s="5" t="s">
        <v>18433</v>
      </c>
      <c r="J2066" s="5" t="s">
        <v>3378</v>
      </c>
      <c r="K2066" s="5" t="s">
        <v>18434</v>
      </c>
      <c r="L2066" s="5" t="s">
        <v>16741</v>
      </c>
      <c r="M2066" s="5" t="s">
        <v>16742</v>
      </c>
      <c r="N2066" s="5">
        <v>45242.0</v>
      </c>
      <c r="O2066" s="5">
        <v>2.0</v>
      </c>
      <c r="P2066" s="5" t="s">
        <v>18435</v>
      </c>
      <c r="Q2066" s="5" t="s">
        <v>3236</v>
      </c>
      <c r="R2066" s="5">
        <v>1447.0</v>
      </c>
      <c r="S2066" s="5" t="s">
        <v>69</v>
      </c>
      <c r="T2066" s="5">
        <v>0.0</v>
      </c>
      <c r="U2066" s="5" t="s">
        <v>93</v>
      </c>
      <c r="V2066" s="5" t="s">
        <v>18436</v>
      </c>
      <c r="W2066" s="5" t="s">
        <v>55</v>
      </c>
      <c r="X2066" s="5" t="s">
        <v>18437</v>
      </c>
      <c r="Y2066" s="5" t="s">
        <v>18438</v>
      </c>
      <c r="Z2066" s="5" t="s">
        <v>18439</v>
      </c>
      <c r="AA2066" s="5" t="s">
        <v>260</v>
      </c>
      <c r="AB2066" s="5" t="s">
        <v>52</v>
      </c>
      <c r="AC2066" s="5" t="s">
        <v>3141</v>
      </c>
      <c r="AD2066" s="5" t="s">
        <v>3142</v>
      </c>
      <c r="AE2066" s="5" t="s">
        <v>162</v>
      </c>
      <c r="AF2066" s="5" t="s">
        <v>52</v>
      </c>
      <c r="AG2066" s="5" t="s">
        <v>52</v>
      </c>
      <c r="AH2066" s="5" t="s">
        <v>3143</v>
      </c>
      <c r="AI2066" s="5" t="s">
        <v>102</v>
      </c>
      <c r="AJ2066" s="5" t="s">
        <v>102</v>
      </c>
      <c r="AK2066" s="5" t="s">
        <v>162</v>
      </c>
    </row>
    <row r="2067" ht="15.75" customHeight="1">
      <c r="A2067" s="5" t="s">
        <v>18440</v>
      </c>
      <c r="B2067" s="5" t="s">
        <v>6576</v>
      </c>
      <c r="C2067" s="5" t="s">
        <v>14459</v>
      </c>
      <c r="D2067" s="6">
        <v>42779.0</v>
      </c>
      <c r="E2067" s="5">
        <v>32696.0</v>
      </c>
      <c r="F2067" s="5">
        <v>14862.0</v>
      </c>
      <c r="G2067" s="5" t="s">
        <v>634</v>
      </c>
      <c r="H2067" s="5" t="s">
        <v>149</v>
      </c>
      <c r="I2067" s="5" t="s">
        <v>18441</v>
      </c>
      <c r="J2067" s="5" t="s">
        <v>274</v>
      </c>
      <c r="K2067" s="5" t="s">
        <v>192</v>
      </c>
      <c r="L2067" s="5" t="s">
        <v>18103</v>
      </c>
      <c r="M2067" s="5" t="s">
        <v>18442</v>
      </c>
      <c r="N2067" s="5" t="s">
        <v>17833</v>
      </c>
      <c r="O2067" s="5">
        <v>2.0</v>
      </c>
      <c r="P2067" s="5" t="s">
        <v>18443</v>
      </c>
      <c r="Q2067" s="5" t="s">
        <v>156</v>
      </c>
      <c r="R2067" s="5">
        <v>161.0</v>
      </c>
      <c r="S2067" s="5" t="s">
        <v>115</v>
      </c>
      <c r="T2067" s="5">
        <v>1.0</v>
      </c>
      <c r="U2067" s="5" t="s">
        <v>70</v>
      </c>
      <c r="V2067" s="5" t="s">
        <v>18444</v>
      </c>
      <c r="W2067" s="5" t="s">
        <v>52</v>
      </c>
      <c r="X2067" s="5" t="s">
        <v>52</v>
      </c>
      <c r="Y2067" s="5" t="s">
        <v>18445</v>
      </c>
      <c r="Z2067" s="5" t="s">
        <v>18446</v>
      </c>
      <c r="AA2067" s="5" t="s">
        <v>1426</v>
      </c>
      <c r="AB2067" s="5" t="s">
        <v>52</v>
      </c>
      <c r="AC2067" s="5" t="s">
        <v>398</v>
      </c>
      <c r="AD2067" s="5" t="s">
        <v>399</v>
      </c>
      <c r="AE2067" s="5" t="s">
        <v>400</v>
      </c>
      <c r="AF2067" s="5" t="s">
        <v>401</v>
      </c>
      <c r="AG2067" s="5">
        <v>23502.0</v>
      </c>
      <c r="AH2067" s="5" t="s">
        <v>402</v>
      </c>
      <c r="AI2067" s="5" t="s">
        <v>9155</v>
      </c>
      <c r="AJ2067" s="5" t="s">
        <v>18447</v>
      </c>
      <c r="AK2067" s="5" t="s">
        <v>1874</v>
      </c>
    </row>
    <row r="2068" ht="15.75" customHeight="1">
      <c r="A2068" s="5" t="s">
        <v>18448</v>
      </c>
      <c r="B2068" s="5" t="s">
        <v>18449</v>
      </c>
      <c r="C2068" s="5" t="s">
        <v>14459</v>
      </c>
      <c r="D2068" s="6">
        <v>42779.0</v>
      </c>
      <c r="E2068" s="5">
        <v>49339.0</v>
      </c>
      <c r="F2068" s="5">
        <v>22427.0</v>
      </c>
      <c r="G2068" s="5" t="s">
        <v>634</v>
      </c>
      <c r="H2068" s="5" t="s">
        <v>149</v>
      </c>
      <c r="I2068" s="5" t="s">
        <v>18441</v>
      </c>
      <c r="J2068" s="5" t="s">
        <v>274</v>
      </c>
      <c r="K2068" s="5" t="s">
        <v>1461</v>
      </c>
      <c r="L2068" s="5" t="s">
        <v>18450</v>
      </c>
      <c r="M2068" s="5" t="s">
        <v>18451</v>
      </c>
      <c r="N2068" s="5" t="s">
        <v>17833</v>
      </c>
      <c r="O2068" s="5">
        <v>3.0</v>
      </c>
      <c r="P2068" s="5" t="s">
        <v>18452</v>
      </c>
      <c r="Q2068" s="5" t="s">
        <v>2229</v>
      </c>
      <c r="R2068" s="5">
        <v>165.0</v>
      </c>
      <c r="S2068" s="5" t="s">
        <v>115</v>
      </c>
      <c r="T2068" s="5">
        <v>2.0</v>
      </c>
      <c r="U2068" s="5" t="s">
        <v>70</v>
      </c>
      <c r="V2068" s="5" t="s">
        <v>18453</v>
      </c>
      <c r="W2068" s="5" t="s">
        <v>52</v>
      </c>
      <c r="X2068" s="5" t="s">
        <v>52</v>
      </c>
      <c r="Y2068" s="5" t="s">
        <v>18445</v>
      </c>
      <c r="Z2068" s="5" t="s">
        <v>18454</v>
      </c>
      <c r="AA2068" s="5" t="s">
        <v>1426</v>
      </c>
      <c r="AB2068" s="5" t="s">
        <v>52</v>
      </c>
      <c r="AC2068" s="5" t="s">
        <v>398</v>
      </c>
      <c r="AD2068" s="5" t="s">
        <v>399</v>
      </c>
      <c r="AE2068" s="5" t="s">
        <v>400</v>
      </c>
      <c r="AF2068" s="5" t="s">
        <v>401</v>
      </c>
      <c r="AG2068" s="5">
        <v>23502.0</v>
      </c>
      <c r="AH2068" s="5" t="s">
        <v>402</v>
      </c>
      <c r="AI2068" s="5" t="s">
        <v>9155</v>
      </c>
      <c r="AJ2068" s="5" t="s">
        <v>18455</v>
      </c>
      <c r="AK2068" s="5" t="s">
        <v>1874</v>
      </c>
    </row>
    <row r="2069" ht="15.75" customHeight="1">
      <c r="A2069" s="5" t="s">
        <v>18456</v>
      </c>
      <c r="B2069" s="5" t="s">
        <v>18457</v>
      </c>
      <c r="C2069" s="5" t="s">
        <v>102</v>
      </c>
      <c r="D2069" s="6">
        <v>42779.0</v>
      </c>
      <c r="E2069" s="5">
        <v>37270.0</v>
      </c>
      <c r="F2069" s="5">
        <v>16941.0</v>
      </c>
      <c r="G2069" s="5" t="s">
        <v>479</v>
      </c>
      <c r="H2069" s="5" t="s">
        <v>1534</v>
      </c>
      <c r="I2069" s="5" t="s">
        <v>10918</v>
      </c>
      <c r="J2069" s="5" t="s">
        <v>274</v>
      </c>
      <c r="K2069" s="5" t="s">
        <v>18458</v>
      </c>
      <c r="L2069" s="5" t="s">
        <v>18459</v>
      </c>
      <c r="M2069" s="5" t="s">
        <v>102</v>
      </c>
      <c r="N2069" s="5" t="s">
        <v>52</v>
      </c>
      <c r="O2069" s="5">
        <v>1.0</v>
      </c>
      <c r="P2069" s="5" t="s">
        <v>18460</v>
      </c>
      <c r="Q2069" s="5">
        <v>4500.0</v>
      </c>
      <c r="R2069" s="5">
        <v>4403.0</v>
      </c>
      <c r="S2069" s="5" t="s">
        <v>69</v>
      </c>
      <c r="T2069" s="5">
        <v>66.0</v>
      </c>
      <c r="U2069" s="5" t="s">
        <v>93</v>
      </c>
      <c r="V2069" s="5" t="s">
        <v>18461</v>
      </c>
      <c r="W2069" s="5" t="s">
        <v>52</v>
      </c>
      <c r="X2069" s="5" t="s">
        <v>52</v>
      </c>
      <c r="Y2069" s="5" t="s">
        <v>18438</v>
      </c>
      <c r="Z2069" s="5" t="s">
        <v>18462</v>
      </c>
      <c r="AA2069" s="5" t="s">
        <v>2743</v>
      </c>
      <c r="AB2069" s="5" t="s">
        <v>52</v>
      </c>
      <c r="AC2069" s="5" t="s">
        <v>15837</v>
      </c>
      <c r="AD2069" s="5" t="s">
        <v>15838</v>
      </c>
      <c r="AE2069" s="5" t="s">
        <v>2166</v>
      </c>
      <c r="AF2069" s="5" t="s">
        <v>52</v>
      </c>
      <c r="AG2069" s="5" t="s">
        <v>52</v>
      </c>
      <c r="AH2069" s="5" t="s">
        <v>15839</v>
      </c>
      <c r="AI2069" s="5" t="s">
        <v>102</v>
      </c>
      <c r="AJ2069" s="5" t="s">
        <v>102</v>
      </c>
      <c r="AK2069" s="5" t="s">
        <v>4514</v>
      </c>
    </row>
    <row r="2070" ht="15.75" customHeight="1">
      <c r="A2070" s="5" t="s">
        <v>18463</v>
      </c>
      <c r="B2070" s="5" t="s">
        <v>15758</v>
      </c>
      <c r="C2070" s="5" t="s">
        <v>18464</v>
      </c>
      <c r="D2070" s="6">
        <v>42778.0</v>
      </c>
      <c r="E2070" s="5">
        <v>75162.0</v>
      </c>
      <c r="F2070" s="5">
        <v>34165.0</v>
      </c>
      <c r="G2070" s="5" t="s">
        <v>18465</v>
      </c>
      <c r="H2070" s="5" t="s">
        <v>149</v>
      </c>
      <c r="I2070" s="5" t="s">
        <v>14460</v>
      </c>
      <c r="J2070" s="5" t="s">
        <v>274</v>
      </c>
      <c r="K2070" s="5" t="s">
        <v>18466</v>
      </c>
      <c r="L2070" s="5" t="s">
        <v>18467</v>
      </c>
      <c r="M2070" s="5" t="s">
        <v>18468</v>
      </c>
      <c r="N2070" s="5" t="s">
        <v>15763</v>
      </c>
      <c r="O2070" s="5">
        <v>6.0</v>
      </c>
      <c r="P2070" s="5" t="s">
        <v>18469</v>
      </c>
      <c r="Q2070" s="5" t="s">
        <v>18470</v>
      </c>
      <c r="R2070" s="5">
        <v>21226.0</v>
      </c>
      <c r="S2070" s="5" t="s">
        <v>69</v>
      </c>
      <c r="T2070" s="5">
        <v>335.0</v>
      </c>
      <c r="U2070" s="5" t="s">
        <v>70</v>
      </c>
      <c r="V2070" s="5" t="s">
        <v>18471</v>
      </c>
      <c r="W2070" s="5" t="s">
        <v>52</v>
      </c>
      <c r="X2070" s="5" t="s">
        <v>52</v>
      </c>
      <c r="Y2070" s="5" t="s">
        <v>18472</v>
      </c>
      <c r="Z2070" s="5" t="s">
        <v>18473</v>
      </c>
      <c r="AA2070" s="5" t="s">
        <v>604</v>
      </c>
      <c r="AB2070" s="5" t="s">
        <v>52</v>
      </c>
      <c r="AC2070" s="5" t="s">
        <v>72</v>
      </c>
      <c r="AD2070" s="5" t="s">
        <v>73</v>
      </c>
      <c r="AE2070" s="5" t="s">
        <v>74</v>
      </c>
      <c r="AF2070" s="5" t="s">
        <v>75</v>
      </c>
      <c r="AG2070" s="5" t="s">
        <v>76</v>
      </c>
      <c r="AH2070" s="5" t="s">
        <v>77</v>
      </c>
      <c r="AI2070" s="5" t="s">
        <v>15768</v>
      </c>
      <c r="AJ2070" s="5" t="s">
        <v>15769</v>
      </c>
      <c r="AK2070" s="5" t="s">
        <v>18474</v>
      </c>
    </row>
    <row r="2071" ht="15.75" customHeight="1">
      <c r="A2071" s="5" t="s">
        <v>18475</v>
      </c>
      <c r="B2071" s="5" t="s">
        <v>18476</v>
      </c>
      <c r="C2071" s="5" t="s">
        <v>18477</v>
      </c>
      <c r="D2071" s="6">
        <v>42775.0</v>
      </c>
      <c r="E2071" s="5">
        <v>115025.0</v>
      </c>
      <c r="F2071" s="5">
        <v>52284.0</v>
      </c>
      <c r="G2071" s="5" t="s">
        <v>870</v>
      </c>
      <c r="H2071" s="5" t="s">
        <v>189</v>
      </c>
      <c r="I2071" s="5" t="s">
        <v>5139</v>
      </c>
      <c r="J2071" s="5" t="s">
        <v>872</v>
      </c>
      <c r="K2071" s="5" t="s">
        <v>18478</v>
      </c>
      <c r="L2071" s="5" t="s">
        <v>18479</v>
      </c>
      <c r="M2071" s="5" t="s">
        <v>18480</v>
      </c>
      <c r="N2071" s="5">
        <v>90069.0</v>
      </c>
      <c r="O2071" s="5">
        <v>2.0</v>
      </c>
      <c r="P2071" s="5" t="s">
        <v>18481</v>
      </c>
      <c r="Q2071" s="5" t="s">
        <v>3236</v>
      </c>
      <c r="R2071" s="5">
        <v>46.0</v>
      </c>
      <c r="S2071" s="5" t="s">
        <v>92</v>
      </c>
      <c r="T2071" s="5">
        <v>0.0</v>
      </c>
      <c r="U2071" s="5" t="s">
        <v>158</v>
      </c>
      <c r="V2071" s="5" t="s">
        <v>18482</v>
      </c>
      <c r="W2071" s="5" t="s">
        <v>52</v>
      </c>
      <c r="X2071" s="5" t="s">
        <v>52</v>
      </c>
      <c r="Y2071" s="5" t="s">
        <v>18483</v>
      </c>
      <c r="Z2071" s="5" t="s">
        <v>18484</v>
      </c>
      <c r="AA2071" s="5" t="s">
        <v>162</v>
      </c>
      <c r="AB2071" s="5" t="s">
        <v>52</v>
      </c>
      <c r="AC2071" s="5" t="s">
        <v>163</v>
      </c>
      <c r="AD2071" s="5" t="s">
        <v>164</v>
      </c>
      <c r="AE2071" s="5" t="s">
        <v>165</v>
      </c>
      <c r="AF2071" s="5" t="s">
        <v>52</v>
      </c>
      <c r="AG2071" s="5" t="s">
        <v>52</v>
      </c>
      <c r="AH2071" s="5" t="s">
        <v>52</v>
      </c>
      <c r="AI2071" s="5" t="s">
        <v>18485</v>
      </c>
      <c r="AJ2071" s="5" t="s">
        <v>18486</v>
      </c>
      <c r="AK2071" s="5" t="s">
        <v>2340</v>
      </c>
    </row>
    <row r="2072" ht="15.75" customHeight="1">
      <c r="A2072" s="5" t="s">
        <v>18487</v>
      </c>
      <c r="B2072" s="5" t="s">
        <v>18488</v>
      </c>
      <c r="C2072" s="5" t="s">
        <v>18489</v>
      </c>
      <c r="D2072" s="6">
        <v>42774.0</v>
      </c>
      <c r="E2072" s="5">
        <v>386911.0</v>
      </c>
      <c r="F2072" s="5">
        <v>175869.0</v>
      </c>
      <c r="G2072" s="5" t="s">
        <v>1419</v>
      </c>
      <c r="H2072" s="5" t="s">
        <v>480</v>
      </c>
      <c r="I2072" s="5" t="s">
        <v>12223</v>
      </c>
      <c r="J2072" s="5" t="s">
        <v>256</v>
      </c>
      <c r="K2072" s="5" t="s">
        <v>5500</v>
      </c>
      <c r="L2072" s="5" t="s">
        <v>18490</v>
      </c>
      <c r="M2072" s="5" t="s">
        <v>18491</v>
      </c>
      <c r="N2072" s="5" t="s">
        <v>18492</v>
      </c>
      <c r="O2072" s="5">
        <v>7.0</v>
      </c>
      <c r="P2072" s="5" t="s">
        <v>18493</v>
      </c>
      <c r="Q2072" s="5" t="s">
        <v>4495</v>
      </c>
      <c r="R2072" s="5">
        <v>118.0</v>
      </c>
      <c r="S2072" s="5" t="s">
        <v>115</v>
      </c>
      <c r="T2072" s="5">
        <v>0.0</v>
      </c>
      <c r="U2072" s="5" t="s">
        <v>70</v>
      </c>
      <c r="V2072" s="5" t="s">
        <v>18494</v>
      </c>
      <c r="W2072" s="5" t="s">
        <v>52</v>
      </c>
      <c r="X2072" s="5" t="s">
        <v>52</v>
      </c>
      <c r="Y2072" s="5" t="s">
        <v>18495</v>
      </c>
      <c r="Z2072" s="5" t="s">
        <v>18496</v>
      </c>
      <c r="AA2072" s="5" t="s">
        <v>260</v>
      </c>
      <c r="AB2072" s="5" t="s">
        <v>52</v>
      </c>
      <c r="AC2072" s="5" t="s">
        <v>72</v>
      </c>
      <c r="AD2072" s="5" t="s">
        <v>73</v>
      </c>
      <c r="AE2072" s="5" t="s">
        <v>74</v>
      </c>
      <c r="AF2072" s="5" t="s">
        <v>75</v>
      </c>
      <c r="AG2072" s="5" t="s">
        <v>76</v>
      </c>
      <c r="AH2072" s="5" t="s">
        <v>77</v>
      </c>
      <c r="AI2072" s="5" t="s">
        <v>18488</v>
      </c>
      <c r="AJ2072" s="5" t="s">
        <v>18497</v>
      </c>
      <c r="AK2072" s="5" t="s">
        <v>4069</v>
      </c>
    </row>
    <row r="2073" ht="15.75" customHeight="1">
      <c r="A2073" s="5" t="s">
        <v>18498</v>
      </c>
      <c r="B2073" s="5" t="s">
        <v>6576</v>
      </c>
      <c r="C2073" s="5" t="s">
        <v>6577</v>
      </c>
      <c r="D2073" s="6">
        <v>42774.0</v>
      </c>
      <c r="E2073" s="5">
        <v>14650.0</v>
      </c>
      <c r="F2073" s="5">
        <v>6659.0</v>
      </c>
      <c r="G2073" s="5" t="s">
        <v>634</v>
      </c>
      <c r="H2073" s="5" t="s">
        <v>149</v>
      </c>
      <c r="I2073" s="5" t="s">
        <v>6699</v>
      </c>
      <c r="J2073" s="5" t="s">
        <v>274</v>
      </c>
      <c r="K2073" s="5" t="s">
        <v>391</v>
      </c>
      <c r="L2073" s="5" t="s">
        <v>18499</v>
      </c>
      <c r="M2073" s="5" t="s">
        <v>18500</v>
      </c>
      <c r="N2073" s="5" t="s">
        <v>17833</v>
      </c>
      <c r="O2073" s="5">
        <v>1.0</v>
      </c>
      <c r="P2073" s="5" t="s">
        <v>18501</v>
      </c>
      <c r="Q2073" s="5">
        <v>4500.0</v>
      </c>
      <c r="R2073" s="5">
        <v>42.0</v>
      </c>
      <c r="S2073" s="5" t="s">
        <v>115</v>
      </c>
      <c r="T2073" s="5">
        <v>0.0</v>
      </c>
      <c r="U2073" s="5" t="s">
        <v>70</v>
      </c>
      <c r="V2073" s="5" t="s">
        <v>18502</v>
      </c>
      <c r="W2073" s="5" t="s">
        <v>52</v>
      </c>
      <c r="X2073" s="5" t="s">
        <v>52</v>
      </c>
      <c r="Y2073" s="5" t="s">
        <v>18503</v>
      </c>
      <c r="Z2073" s="5" t="s">
        <v>18504</v>
      </c>
      <c r="AA2073" s="5" t="s">
        <v>119</v>
      </c>
      <c r="AB2073" s="5" t="s">
        <v>52</v>
      </c>
      <c r="AC2073" s="5" t="s">
        <v>398</v>
      </c>
      <c r="AD2073" s="5" t="s">
        <v>399</v>
      </c>
      <c r="AE2073" s="5" t="s">
        <v>400</v>
      </c>
      <c r="AF2073" s="5" t="s">
        <v>401</v>
      </c>
      <c r="AG2073" s="5">
        <v>23502.0</v>
      </c>
      <c r="AH2073" s="5" t="s">
        <v>402</v>
      </c>
      <c r="AI2073" s="5" t="s">
        <v>17838</v>
      </c>
      <c r="AJ2073" s="5" t="s">
        <v>17839</v>
      </c>
      <c r="AK2073" s="5" t="s">
        <v>1874</v>
      </c>
    </row>
    <row r="2074" ht="15.75" customHeight="1">
      <c r="A2074" s="5" t="s">
        <v>18505</v>
      </c>
      <c r="B2074" s="5" t="s">
        <v>6576</v>
      </c>
      <c r="C2074" s="5" t="s">
        <v>6577</v>
      </c>
      <c r="D2074" s="6">
        <v>42774.0</v>
      </c>
      <c r="E2074" s="5">
        <v>50400.0</v>
      </c>
      <c r="F2074" s="5">
        <v>22909.0</v>
      </c>
      <c r="G2074" s="5" t="s">
        <v>634</v>
      </c>
      <c r="H2074" s="5" t="s">
        <v>149</v>
      </c>
      <c r="I2074" s="5" t="s">
        <v>6699</v>
      </c>
      <c r="J2074" s="5" t="s">
        <v>274</v>
      </c>
      <c r="K2074" s="5" t="s">
        <v>1461</v>
      </c>
      <c r="L2074" s="5" t="s">
        <v>18499</v>
      </c>
      <c r="M2074" s="5" t="s">
        <v>18382</v>
      </c>
      <c r="N2074" s="5" t="s">
        <v>17833</v>
      </c>
      <c r="O2074" s="5">
        <v>3.0</v>
      </c>
      <c r="P2074" s="5" t="s">
        <v>18506</v>
      </c>
      <c r="Q2074" s="5" t="s">
        <v>2229</v>
      </c>
      <c r="R2074" s="5">
        <v>245.0</v>
      </c>
      <c r="S2074" s="5" t="s">
        <v>115</v>
      </c>
      <c r="T2074" s="5">
        <v>2.0</v>
      </c>
      <c r="U2074" s="5" t="s">
        <v>70</v>
      </c>
      <c r="V2074" s="5" t="s">
        <v>18507</v>
      </c>
      <c r="W2074" s="5" t="s">
        <v>52</v>
      </c>
      <c r="X2074" s="5" t="s">
        <v>52</v>
      </c>
      <c r="Y2074" s="5" t="s">
        <v>18503</v>
      </c>
      <c r="Z2074" s="5" t="s">
        <v>18508</v>
      </c>
      <c r="AA2074" s="5" t="s">
        <v>119</v>
      </c>
      <c r="AB2074" s="5" t="s">
        <v>52</v>
      </c>
      <c r="AC2074" s="5" t="s">
        <v>398</v>
      </c>
      <c r="AD2074" s="5" t="s">
        <v>399</v>
      </c>
      <c r="AE2074" s="5" t="s">
        <v>400</v>
      </c>
      <c r="AF2074" s="5" t="s">
        <v>401</v>
      </c>
      <c r="AG2074" s="5">
        <v>23502.0</v>
      </c>
      <c r="AH2074" s="5" t="s">
        <v>402</v>
      </c>
      <c r="AI2074" s="5" t="s">
        <v>17838</v>
      </c>
      <c r="AJ2074" s="5" t="s">
        <v>17839</v>
      </c>
      <c r="AK2074" s="5" t="s">
        <v>1874</v>
      </c>
    </row>
    <row r="2075" ht="15.75" customHeight="1">
      <c r="A2075" s="5" t="s">
        <v>18509</v>
      </c>
      <c r="B2075" s="5" t="s">
        <v>248</v>
      </c>
      <c r="C2075" s="5" t="s">
        <v>6396</v>
      </c>
      <c r="D2075" s="6">
        <v>42774.0</v>
      </c>
      <c r="E2075" s="5">
        <v>19950.0</v>
      </c>
      <c r="F2075" s="5">
        <v>9068.0</v>
      </c>
      <c r="G2075" s="5" t="s">
        <v>1683</v>
      </c>
      <c r="H2075" s="5" t="s">
        <v>1792</v>
      </c>
      <c r="I2075" s="5" t="s">
        <v>6461</v>
      </c>
      <c r="J2075" s="5" t="s">
        <v>1685</v>
      </c>
      <c r="K2075" s="5" t="s">
        <v>18510</v>
      </c>
      <c r="L2075" s="5" t="s">
        <v>18511</v>
      </c>
      <c r="M2075" s="5" t="s">
        <v>6400</v>
      </c>
      <c r="N2075" s="5">
        <v>29492.0</v>
      </c>
      <c r="O2075" s="5">
        <v>1.0</v>
      </c>
      <c r="P2075" s="5" t="s">
        <v>18512</v>
      </c>
      <c r="Q2075" s="5">
        <v>4510.0</v>
      </c>
      <c r="R2075" s="5">
        <v>4403.0</v>
      </c>
      <c r="S2075" s="5" t="s">
        <v>69</v>
      </c>
      <c r="T2075" s="5">
        <v>64.0</v>
      </c>
      <c r="U2075" s="5" t="s">
        <v>93</v>
      </c>
      <c r="V2075" s="5" t="s">
        <v>18513</v>
      </c>
      <c r="W2075" s="5" t="s">
        <v>71</v>
      </c>
      <c r="X2075" s="5" t="s">
        <v>52</v>
      </c>
      <c r="Y2075" s="5" t="s">
        <v>18514</v>
      </c>
      <c r="Z2075" s="5" t="s">
        <v>18515</v>
      </c>
      <c r="AA2075" s="5" t="s">
        <v>260</v>
      </c>
      <c r="AB2075" s="5" t="s">
        <v>52</v>
      </c>
      <c r="AC2075" s="5" t="s">
        <v>11980</v>
      </c>
      <c r="AD2075" s="5" t="s">
        <v>11981</v>
      </c>
      <c r="AE2075" s="5" t="s">
        <v>218</v>
      </c>
      <c r="AF2075" s="5" t="s">
        <v>52</v>
      </c>
      <c r="AG2075" s="5" t="s">
        <v>11982</v>
      </c>
      <c r="AH2075" s="5" t="s">
        <v>11983</v>
      </c>
      <c r="AI2075" s="5" t="s">
        <v>248</v>
      </c>
      <c r="AJ2075" s="5" t="s">
        <v>18511</v>
      </c>
      <c r="AK2075" s="5" t="s">
        <v>3306</v>
      </c>
    </row>
    <row r="2076" ht="15.75" customHeight="1">
      <c r="A2076" s="5" t="s">
        <v>18516</v>
      </c>
      <c r="B2076" s="5" t="s">
        <v>12163</v>
      </c>
      <c r="C2076" s="5" t="s">
        <v>17965</v>
      </c>
      <c r="D2076" s="6">
        <v>42773.0</v>
      </c>
      <c r="E2076" s="5">
        <v>8774.0</v>
      </c>
      <c r="F2076" s="5">
        <v>3988.0</v>
      </c>
      <c r="G2076" s="5" t="s">
        <v>634</v>
      </c>
      <c r="H2076" s="5" t="s">
        <v>45</v>
      </c>
      <c r="I2076" s="5" t="s">
        <v>7601</v>
      </c>
      <c r="J2076" s="5" t="s">
        <v>274</v>
      </c>
      <c r="K2076" s="5" t="s">
        <v>11996</v>
      </c>
      <c r="L2076" s="5" t="s">
        <v>18517</v>
      </c>
      <c r="M2076" s="5" t="s">
        <v>18518</v>
      </c>
      <c r="N2076" s="5">
        <v>11581.0</v>
      </c>
      <c r="O2076" s="5">
        <v>1.0</v>
      </c>
      <c r="P2076" s="5" t="s">
        <v>18519</v>
      </c>
      <c r="Q2076" s="5">
        <v>4510.0</v>
      </c>
      <c r="R2076" s="5">
        <v>124.0</v>
      </c>
      <c r="S2076" s="5" t="s">
        <v>115</v>
      </c>
      <c r="T2076" s="5">
        <v>0.0</v>
      </c>
      <c r="U2076" s="5" t="s">
        <v>52</v>
      </c>
      <c r="V2076" s="5" t="s">
        <v>18520</v>
      </c>
      <c r="W2076" s="5" t="s">
        <v>71</v>
      </c>
      <c r="X2076" s="5" t="s">
        <v>52</v>
      </c>
      <c r="Y2076" s="5" t="s">
        <v>18521</v>
      </c>
      <c r="Z2076" s="5" t="s">
        <v>18522</v>
      </c>
      <c r="AA2076" s="5" t="s">
        <v>235</v>
      </c>
      <c r="AB2076" s="5" t="s">
        <v>52</v>
      </c>
      <c r="AC2076" s="5" t="s">
        <v>181</v>
      </c>
      <c r="AD2076" s="5" t="s">
        <v>182</v>
      </c>
      <c r="AE2076" s="5" t="s">
        <v>183</v>
      </c>
      <c r="AF2076" s="5" t="s">
        <v>52</v>
      </c>
      <c r="AG2076" s="5" t="s">
        <v>52</v>
      </c>
      <c r="AH2076" s="5" t="s">
        <v>184</v>
      </c>
      <c r="AI2076" s="5" t="s">
        <v>12163</v>
      </c>
      <c r="AJ2076" s="5" t="s">
        <v>18517</v>
      </c>
      <c r="AK2076" s="5" t="s">
        <v>645</v>
      </c>
    </row>
    <row r="2077" ht="15.75" customHeight="1">
      <c r="A2077" s="5" t="s">
        <v>18523</v>
      </c>
      <c r="B2077" s="5" t="s">
        <v>18524</v>
      </c>
      <c r="C2077" s="5" t="s">
        <v>18524</v>
      </c>
      <c r="D2077" s="6">
        <v>42773.0</v>
      </c>
      <c r="E2077" s="5">
        <v>4393.0</v>
      </c>
      <c r="F2077" s="5">
        <v>1997.0</v>
      </c>
      <c r="G2077" s="5" t="s">
        <v>963</v>
      </c>
      <c r="H2077" s="5" t="s">
        <v>171</v>
      </c>
      <c r="I2077" s="5" t="s">
        <v>18525</v>
      </c>
      <c r="J2077" s="5" t="s">
        <v>965</v>
      </c>
      <c r="K2077" s="5" t="s">
        <v>14840</v>
      </c>
      <c r="L2077" s="5" t="s">
        <v>18526</v>
      </c>
      <c r="M2077" s="5" t="s">
        <v>18527</v>
      </c>
      <c r="N2077" s="5" t="s">
        <v>1238</v>
      </c>
      <c r="O2077" s="5">
        <v>1.0</v>
      </c>
      <c r="P2077" s="5" t="s">
        <v>18528</v>
      </c>
      <c r="Q2077" s="5" t="s">
        <v>91</v>
      </c>
      <c r="R2077" s="5">
        <v>3.0</v>
      </c>
      <c r="S2077" s="5" t="s">
        <v>14844</v>
      </c>
      <c r="T2077" s="5">
        <v>0.0</v>
      </c>
      <c r="U2077" s="5" t="s">
        <v>70</v>
      </c>
      <c r="V2077" s="5" t="s">
        <v>18529</v>
      </c>
      <c r="W2077" s="5" t="s">
        <v>55</v>
      </c>
      <c r="X2077" s="5" t="s">
        <v>18530</v>
      </c>
      <c r="Y2077" s="5">
        <v>203.0</v>
      </c>
      <c r="Z2077" s="5" t="s">
        <v>18531</v>
      </c>
      <c r="AA2077" s="5" t="s">
        <v>730</v>
      </c>
      <c r="AB2077" s="5" t="s">
        <v>52</v>
      </c>
      <c r="AC2077" s="5" t="s">
        <v>1230</v>
      </c>
      <c r="AD2077" s="5" t="s">
        <v>1231</v>
      </c>
      <c r="AE2077" s="5" t="s">
        <v>52</v>
      </c>
      <c r="AF2077" s="5" t="s">
        <v>52</v>
      </c>
      <c r="AG2077" s="5" t="s">
        <v>52</v>
      </c>
      <c r="AH2077" s="5" t="s">
        <v>1232</v>
      </c>
      <c r="AI2077" s="5" t="s">
        <v>18532</v>
      </c>
      <c r="AJ2077" s="5" t="s">
        <v>18533</v>
      </c>
      <c r="AK2077" s="5" t="s">
        <v>14849</v>
      </c>
    </row>
    <row r="2078" ht="15.75" customHeight="1">
      <c r="A2078" s="5" t="s">
        <v>18534</v>
      </c>
      <c r="B2078" s="5" t="s">
        <v>6576</v>
      </c>
      <c r="C2078" s="5" t="s">
        <v>14459</v>
      </c>
      <c r="D2078" s="6">
        <v>42770.0</v>
      </c>
      <c r="E2078" s="5">
        <v>19076.0</v>
      </c>
      <c r="F2078" s="5">
        <v>8671.0</v>
      </c>
      <c r="G2078" s="5" t="s">
        <v>634</v>
      </c>
      <c r="H2078" s="5" t="s">
        <v>149</v>
      </c>
      <c r="I2078" s="5" t="s">
        <v>18535</v>
      </c>
      <c r="J2078" s="5" t="s">
        <v>274</v>
      </c>
      <c r="K2078" s="5" t="s">
        <v>391</v>
      </c>
      <c r="L2078" s="5" t="s">
        <v>18499</v>
      </c>
      <c r="M2078" s="5" t="s">
        <v>18536</v>
      </c>
      <c r="N2078" s="5" t="s">
        <v>17833</v>
      </c>
      <c r="O2078" s="5">
        <v>1.0</v>
      </c>
      <c r="P2078" s="5" t="s">
        <v>18537</v>
      </c>
      <c r="Q2078" s="5">
        <v>4500.0</v>
      </c>
      <c r="R2078" s="5">
        <v>83.0</v>
      </c>
      <c r="S2078" s="5" t="s">
        <v>115</v>
      </c>
      <c r="T2078" s="5">
        <v>0.0</v>
      </c>
      <c r="U2078" s="5" t="s">
        <v>70</v>
      </c>
      <c r="V2078" s="5" t="s">
        <v>18538</v>
      </c>
      <c r="W2078" s="5" t="s">
        <v>52</v>
      </c>
      <c r="X2078" s="5" t="s">
        <v>52</v>
      </c>
      <c r="Y2078" s="5" t="s">
        <v>18539</v>
      </c>
      <c r="Z2078" s="5" t="s">
        <v>18540</v>
      </c>
      <c r="AA2078" s="5" t="s">
        <v>162</v>
      </c>
      <c r="AB2078" s="5" t="s">
        <v>52</v>
      </c>
      <c r="AC2078" s="5" t="s">
        <v>398</v>
      </c>
      <c r="AD2078" s="5" t="s">
        <v>399</v>
      </c>
      <c r="AE2078" s="5" t="s">
        <v>400</v>
      </c>
      <c r="AF2078" s="5" t="s">
        <v>401</v>
      </c>
      <c r="AG2078" s="5">
        <v>23502.0</v>
      </c>
      <c r="AH2078" s="5" t="s">
        <v>402</v>
      </c>
      <c r="AI2078" s="5" t="s">
        <v>9155</v>
      </c>
      <c r="AJ2078" s="5" t="s">
        <v>18447</v>
      </c>
      <c r="AK2078" s="5" t="s">
        <v>1874</v>
      </c>
    </row>
    <row r="2079" ht="15.75" customHeight="1">
      <c r="A2079" s="5" t="s">
        <v>18541</v>
      </c>
      <c r="B2079" s="5" t="s">
        <v>18542</v>
      </c>
      <c r="C2079" s="5" t="s">
        <v>18543</v>
      </c>
      <c r="D2079" s="6">
        <v>42769.0</v>
      </c>
      <c r="E2079" s="5">
        <v>42135.0</v>
      </c>
      <c r="F2079" s="5">
        <v>19152.0</v>
      </c>
      <c r="G2079" s="5" t="s">
        <v>15224</v>
      </c>
      <c r="H2079" s="5" t="s">
        <v>45</v>
      </c>
      <c r="I2079" s="5" t="s">
        <v>18544</v>
      </c>
      <c r="J2079" s="5" t="s">
        <v>15225</v>
      </c>
      <c r="K2079" s="5" t="s">
        <v>391</v>
      </c>
      <c r="L2079" s="5" t="s">
        <v>18545</v>
      </c>
      <c r="M2079" s="5" t="s">
        <v>18546</v>
      </c>
      <c r="N2079" s="5">
        <v>78620.0</v>
      </c>
      <c r="O2079" s="5">
        <v>1.0</v>
      </c>
      <c r="P2079" s="5" t="s">
        <v>18547</v>
      </c>
      <c r="Q2079" s="5" t="s">
        <v>279</v>
      </c>
      <c r="R2079" s="5">
        <v>275.0</v>
      </c>
      <c r="S2079" s="5" t="s">
        <v>69</v>
      </c>
      <c r="T2079" s="5">
        <v>20.0</v>
      </c>
      <c r="U2079" s="5" t="s">
        <v>70</v>
      </c>
      <c r="V2079" s="5" t="s">
        <v>18548</v>
      </c>
      <c r="W2079" s="5" t="s">
        <v>52</v>
      </c>
      <c r="X2079" s="5" t="s">
        <v>52</v>
      </c>
      <c r="Y2079" s="5">
        <v>1703.0</v>
      </c>
      <c r="Z2079" s="5" t="s">
        <v>18549</v>
      </c>
      <c r="AA2079" s="5" t="s">
        <v>260</v>
      </c>
      <c r="AB2079" s="5" t="s">
        <v>52</v>
      </c>
      <c r="AC2079" s="5" t="s">
        <v>3723</v>
      </c>
      <c r="AD2079" s="5" t="s">
        <v>3724</v>
      </c>
      <c r="AE2079" s="5" t="s">
        <v>3725</v>
      </c>
      <c r="AF2079" s="5" t="s">
        <v>52</v>
      </c>
      <c r="AG2079" s="5" t="s">
        <v>3726</v>
      </c>
      <c r="AH2079" s="5" t="s">
        <v>3727</v>
      </c>
      <c r="AI2079" s="5" t="s">
        <v>18550</v>
      </c>
      <c r="AJ2079" s="5" t="s">
        <v>18551</v>
      </c>
      <c r="AK2079" s="5" t="s">
        <v>18552</v>
      </c>
    </row>
    <row r="2080" ht="15.75" customHeight="1">
      <c r="A2080" s="5" t="s">
        <v>18553</v>
      </c>
      <c r="B2080" s="5" t="s">
        <v>18554</v>
      </c>
      <c r="C2080" s="5" t="s">
        <v>18555</v>
      </c>
      <c r="D2080" s="6">
        <v>42766.0</v>
      </c>
      <c r="E2080" s="5">
        <v>37657.0</v>
      </c>
      <c r="F2080" s="5">
        <v>17117.0</v>
      </c>
      <c r="G2080" s="5" t="s">
        <v>170</v>
      </c>
      <c r="H2080" s="5" t="s">
        <v>45</v>
      </c>
      <c r="I2080" s="5" t="s">
        <v>14605</v>
      </c>
      <c r="J2080" s="5" t="s">
        <v>170</v>
      </c>
      <c r="K2080" s="5" t="s">
        <v>18556</v>
      </c>
      <c r="L2080" s="5" t="s">
        <v>18557</v>
      </c>
      <c r="M2080" s="5" t="s">
        <v>18558</v>
      </c>
      <c r="N2080" s="5" t="s">
        <v>52</v>
      </c>
      <c r="O2080" s="5">
        <v>2.0</v>
      </c>
      <c r="P2080" s="5" t="s">
        <v>18559</v>
      </c>
      <c r="Q2080" s="5" t="s">
        <v>18560</v>
      </c>
      <c r="R2080" s="5">
        <v>3680.0</v>
      </c>
      <c r="S2080" s="5" t="s">
        <v>69</v>
      </c>
      <c r="T2080" s="5">
        <v>111.0</v>
      </c>
      <c r="U2080" s="5" t="s">
        <v>93</v>
      </c>
      <c r="V2080" s="5" t="s">
        <v>18561</v>
      </c>
      <c r="W2080" s="5" t="s">
        <v>71</v>
      </c>
      <c r="X2080" s="5" t="s">
        <v>52</v>
      </c>
      <c r="Y2080" s="5" t="s">
        <v>18562</v>
      </c>
      <c r="Z2080" s="5" t="s">
        <v>18563</v>
      </c>
      <c r="AA2080" s="5" t="s">
        <v>59</v>
      </c>
      <c r="AB2080" s="5" t="s">
        <v>52</v>
      </c>
      <c r="AC2080" s="5" t="s">
        <v>11980</v>
      </c>
      <c r="AD2080" s="5" t="s">
        <v>11981</v>
      </c>
      <c r="AE2080" s="5" t="s">
        <v>218</v>
      </c>
      <c r="AF2080" s="5" t="s">
        <v>52</v>
      </c>
      <c r="AG2080" s="5" t="s">
        <v>11982</v>
      </c>
      <c r="AH2080" s="5" t="s">
        <v>11983</v>
      </c>
      <c r="AI2080" s="5" t="s">
        <v>18554</v>
      </c>
      <c r="AJ2080" s="5" t="s">
        <v>18557</v>
      </c>
      <c r="AK2080" s="5" t="s">
        <v>525</v>
      </c>
    </row>
    <row r="2081" ht="15.75" customHeight="1">
      <c r="A2081" s="5" t="s">
        <v>18564</v>
      </c>
      <c r="B2081" s="5" t="s">
        <v>13270</v>
      </c>
      <c r="C2081" s="5" t="s">
        <v>16430</v>
      </c>
      <c r="D2081" s="6">
        <v>42763.0</v>
      </c>
      <c r="E2081" s="5">
        <v>55000.0</v>
      </c>
      <c r="F2081" s="5">
        <v>25000.0</v>
      </c>
      <c r="G2081" s="5" t="s">
        <v>17218</v>
      </c>
      <c r="H2081" s="5" t="s">
        <v>205</v>
      </c>
      <c r="I2081" s="5" t="s">
        <v>17572</v>
      </c>
      <c r="J2081" s="5" t="s">
        <v>191</v>
      </c>
      <c r="K2081" s="5" t="s">
        <v>1536</v>
      </c>
      <c r="L2081" s="5" t="s">
        <v>18420</v>
      </c>
      <c r="M2081" s="5" t="s">
        <v>18565</v>
      </c>
      <c r="N2081" s="5" t="s">
        <v>52</v>
      </c>
      <c r="O2081" s="5">
        <v>1.0</v>
      </c>
      <c r="P2081" s="5" t="s">
        <v>18566</v>
      </c>
      <c r="Q2081" s="5" t="s">
        <v>244</v>
      </c>
      <c r="R2081" s="5">
        <v>5000.0</v>
      </c>
      <c r="S2081" s="5" t="s">
        <v>53</v>
      </c>
      <c r="T2081" s="5">
        <v>0.0</v>
      </c>
      <c r="U2081" s="5" t="s">
        <v>70</v>
      </c>
      <c r="V2081" s="5" t="s">
        <v>18567</v>
      </c>
      <c r="W2081" s="5" t="s">
        <v>55</v>
      </c>
      <c r="X2081" s="5" t="s">
        <v>18568</v>
      </c>
      <c r="Y2081" s="5" t="s">
        <v>18569</v>
      </c>
      <c r="Z2081" s="5" t="s">
        <v>18570</v>
      </c>
      <c r="AA2081" s="5" t="s">
        <v>235</v>
      </c>
      <c r="AB2081" s="5" t="s">
        <v>52</v>
      </c>
      <c r="AC2081" s="5" t="s">
        <v>18427</v>
      </c>
      <c r="AD2081" s="5" t="s">
        <v>18428</v>
      </c>
      <c r="AE2081" s="5" t="s">
        <v>18429</v>
      </c>
      <c r="AF2081" s="5" t="s">
        <v>863</v>
      </c>
      <c r="AG2081" s="5">
        <v>90502.0</v>
      </c>
      <c r="AH2081" s="5" t="s">
        <v>18430</v>
      </c>
      <c r="AI2081" s="5" t="s">
        <v>102</v>
      </c>
      <c r="AJ2081" s="5" t="s">
        <v>102</v>
      </c>
      <c r="AK2081" s="5" t="s">
        <v>18431</v>
      </c>
    </row>
    <row r="2082" ht="15.75" customHeight="1">
      <c r="A2082" s="5" t="s">
        <v>18571</v>
      </c>
      <c r="B2082" s="5" t="s">
        <v>16737</v>
      </c>
      <c r="C2082" s="5" t="s">
        <v>16738</v>
      </c>
      <c r="D2082" s="6">
        <v>42761.0</v>
      </c>
      <c r="E2082" s="5">
        <v>53178.0</v>
      </c>
      <c r="F2082" s="5">
        <v>24172.0</v>
      </c>
      <c r="G2082" s="5" t="s">
        <v>3378</v>
      </c>
      <c r="H2082" s="5" t="s">
        <v>171</v>
      </c>
      <c r="I2082" s="5" t="s">
        <v>3751</v>
      </c>
      <c r="J2082" s="5" t="s">
        <v>3378</v>
      </c>
      <c r="K2082" s="5" t="s">
        <v>18572</v>
      </c>
      <c r="L2082" s="5" t="s">
        <v>16741</v>
      </c>
      <c r="M2082" s="5" t="s">
        <v>16742</v>
      </c>
      <c r="N2082" s="5">
        <v>45242.0</v>
      </c>
      <c r="O2082" s="5">
        <v>2.0</v>
      </c>
      <c r="P2082" s="5" t="s">
        <v>18573</v>
      </c>
      <c r="Q2082" s="5" t="s">
        <v>18574</v>
      </c>
      <c r="R2082" s="5">
        <v>1560.0</v>
      </c>
      <c r="S2082" s="5" t="s">
        <v>69</v>
      </c>
      <c r="T2082" s="5">
        <v>0.0</v>
      </c>
      <c r="U2082" s="5" t="s">
        <v>93</v>
      </c>
      <c r="V2082" s="5" t="s">
        <v>18575</v>
      </c>
      <c r="W2082" s="5" t="s">
        <v>55</v>
      </c>
      <c r="X2082" s="5" t="s">
        <v>18576</v>
      </c>
      <c r="Y2082" s="5" t="s">
        <v>18577</v>
      </c>
      <c r="Z2082" s="5" t="s">
        <v>18578</v>
      </c>
      <c r="AA2082" s="5" t="s">
        <v>1553</v>
      </c>
      <c r="AB2082" s="5" t="s">
        <v>52</v>
      </c>
      <c r="AC2082" s="5" t="s">
        <v>3141</v>
      </c>
      <c r="AD2082" s="5" t="s">
        <v>3142</v>
      </c>
      <c r="AE2082" s="5" t="s">
        <v>162</v>
      </c>
      <c r="AF2082" s="5" t="s">
        <v>52</v>
      </c>
      <c r="AG2082" s="5" t="s">
        <v>52</v>
      </c>
      <c r="AH2082" s="5" t="s">
        <v>3143</v>
      </c>
      <c r="AI2082" s="5" t="s">
        <v>102</v>
      </c>
      <c r="AJ2082" s="5" t="s">
        <v>102</v>
      </c>
      <c r="AK2082" s="5" t="s">
        <v>162</v>
      </c>
    </row>
    <row r="2083" ht="15.75" customHeight="1">
      <c r="A2083" s="5" t="s">
        <v>18579</v>
      </c>
      <c r="B2083" s="5" t="s">
        <v>18580</v>
      </c>
      <c r="C2083" s="5" t="s">
        <v>18581</v>
      </c>
      <c r="D2083" s="6">
        <v>42760.0</v>
      </c>
      <c r="E2083" s="5">
        <v>9687.0</v>
      </c>
      <c r="F2083" s="5">
        <v>4403.0</v>
      </c>
      <c r="G2083" s="5" t="s">
        <v>1321</v>
      </c>
      <c r="H2083" s="5" t="s">
        <v>45</v>
      </c>
      <c r="I2083" s="5" t="s">
        <v>18582</v>
      </c>
      <c r="J2083" s="5" t="s">
        <v>1322</v>
      </c>
      <c r="K2083" s="5" t="s">
        <v>18583</v>
      </c>
      <c r="L2083" s="5" t="s">
        <v>18584</v>
      </c>
      <c r="M2083" s="5" t="s">
        <v>18585</v>
      </c>
      <c r="N2083" s="5">
        <v>8837.0</v>
      </c>
      <c r="O2083" s="5">
        <v>1.0</v>
      </c>
      <c r="P2083" s="5" t="s">
        <v>18586</v>
      </c>
      <c r="Q2083" s="5">
        <v>4510.0</v>
      </c>
      <c r="R2083" s="5">
        <v>861.0</v>
      </c>
      <c r="S2083" s="5" t="s">
        <v>374</v>
      </c>
      <c r="T2083" s="5">
        <v>0.0</v>
      </c>
      <c r="U2083" s="5" t="s">
        <v>52</v>
      </c>
      <c r="V2083" s="5" t="s">
        <v>18587</v>
      </c>
      <c r="W2083" s="5" t="s">
        <v>55</v>
      </c>
      <c r="X2083" s="5" t="s">
        <v>18588</v>
      </c>
      <c r="Y2083" s="5" t="s">
        <v>18589</v>
      </c>
      <c r="Z2083" s="5" t="s">
        <v>18590</v>
      </c>
      <c r="AA2083" s="5" t="s">
        <v>235</v>
      </c>
      <c r="AB2083" s="5" t="s">
        <v>52</v>
      </c>
      <c r="AC2083" s="5" t="s">
        <v>695</v>
      </c>
      <c r="AD2083" s="5" t="s">
        <v>696</v>
      </c>
      <c r="AE2083" s="5" t="s">
        <v>697</v>
      </c>
      <c r="AF2083" s="5" t="s">
        <v>75</v>
      </c>
      <c r="AG2083" s="5">
        <v>7102.0</v>
      </c>
      <c r="AH2083" s="5" t="s">
        <v>698</v>
      </c>
      <c r="AI2083" s="5" t="s">
        <v>18591</v>
      </c>
      <c r="AJ2083" s="5" t="s">
        <v>18592</v>
      </c>
      <c r="AK2083" s="5" t="s">
        <v>18593</v>
      </c>
    </row>
    <row r="2084" ht="15.75" customHeight="1">
      <c r="A2084" s="5" t="s">
        <v>18594</v>
      </c>
      <c r="B2084" s="5" t="s">
        <v>18595</v>
      </c>
      <c r="C2084" s="5" t="s">
        <v>18596</v>
      </c>
      <c r="D2084" s="6">
        <v>42759.0</v>
      </c>
      <c r="E2084" s="5">
        <v>128207.0</v>
      </c>
      <c r="F2084" s="5">
        <v>58276.0</v>
      </c>
      <c r="G2084" s="5" t="s">
        <v>492</v>
      </c>
      <c r="H2084" s="5" t="s">
        <v>171</v>
      </c>
      <c r="I2084" s="5" t="s">
        <v>18597</v>
      </c>
      <c r="J2084" s="5" t="s">
        <v>274</v>
      </c>
      <c r="K2084" s="5" t="s">
        <v>18598</v>
      </c>
      <c r="L2084" s="5" t="s">
        <v>18599</v>
      </c>
      <c r="M2084" s="5" t="s">
        <v>18600</v>
      </c>
      <c r="N2084" s="5">
        <v>10017.0</v>
      </c>
      <c r="O2084" s="5">
        <v>5.0</v>
      </c>
      <c r="P2084" s="5" t="s">
        <v>18601</v>
      </c>
      <c r="Q2084" s="5" t="s">
        <v>4176</v>
      </c>
      <c r="R2084" s="5">
        <v>17180.0</v>
      </c>
      <c r="S2084" s="5" t="s">
        <v>69</v>
      </c>
      <c r="T2084" s="5">
        <v>0.0</v>
      </c>
      <c r="U2084" s="5" t="s">
        <v>52</v>
      </c>
      <c r="V2084" s="5" t="s">
        <v>18602</v>
      </c>
      <c r="W2084" s="5" t="s">
        <v>55</v>
      </c>
      <c r="X2084" s="5" t="s">
        <v>18603</v>
      </c>
      <c r="Y2084" s="5" t="s">
        <v>18604</v>
      </c>
      <c r="Z2084" s="5" t="s">
        <v>18605</v>
      </c>
      <c r="AA2084" s="5" t="s">
        <v>59</v>
      </c>
      <c r="AB2084" s="5" t="s">
        <v>52</v>
      </c>
      <c r="AC2084" s="5" t="s">
        <v>17609</v>
      </c>
      <c r="AD2084" s="5" t="s">
        <v>17610</v>
      </c>
      <c r="AE2084" s="5" t="s">
        <v>6829</v>
      </c>
      <c r="AF2084" s="5" t="s">
        <v>52</v>
      </c>
      <c r="AG2084" s="5" t="s">
        <v>52</v>
      </c>
      <c r="AH2084" s="5" t="s">
        <v>17611</v>
      </c>
      <c r="AI2084" s="5" t="s">
        <v>102</v>
      </c>
      <c r="AJ2084" s="5" t="s">
        <v>102</v>
      </c>
      <c r="AK2084" s="5" t="s">
        <v>18606</v>
      </c>
    </row>
    <row r="2085" ht="15.75" customHeight="1">
      <c r="A2085" s="5" t="s">
        <v>18607</v>
      </c>
      <c r="B2085" s="5" t="s">
        <v>168</v>
      </c>
      <c r="C2085" s="5" t="s">
        <v>1612</v>
      </c>
      <c r="D2085" s="6">
        <v>42759.0</v>
      </c>
      <c r="E2085" s="5">
        <v>39820.0</v>
      </c>
      <c r="F2085" s="5">
        <v>18100.0</v>
      </c>
      <c r="G2085" s="5" t="s">
        <v>3378</v>
      </c>
      <c r="H2085" s="5" t="s">
        <v>171</v>
      </c>
      <c r="I2085" s="5" t="s">
        <v>18608</v>
      </c>
      <c r="J2085" s="5" t="s">
        <v>3378</v>
      </c>
      <c r="K2085" s="5" t="s">
        <v>18607</v>
      </c>
      <c r="L2085" s="5" t="s">
        <v>18609</v>
      </c>
      <c r="M2085" s="5" t="s">
        <v>12118</v>
      </c>
      <c r="N2085" s="5" t="s">
        <v>2498</v>
      </c>
      <c r="O2085" s="5">
        <v>1.0</v>
      </c>
      <c r="P2085" s="5" t="s">
        <v>18610</v>
      </c>
      <c r="Q2085" s="5">
        <v>4300.0</v>
      </c>
      <c r="R2085" s="5">
        <v>14990.0</v>
      </c>
      <c r="S2085" s="5" t="s">
        <v>115</v>
      </c>
      <c r="T2085" s="5">
        <v>58.0</v>
      </c>
      <c r="U2085" s="5" t="s">
        <v>93</v>
      </c>
      <c r="V2085" s="5" t="s">
        <v>18611</v>
      </c>
      <c r="W2085" s="5" t="s">
        <v>52</v>
      </c>
      <c r="X2085" s="5" t="s">
        <v>52</v>
      </c>
      <c r="Y2085" s="5" t="s">
        <v>18612</v>
      </c>
      <c r="Z2085" s="5" t="s">
        <v>18613</v>
      </c>
      <c r="AA2085" s="5" t="s">
        <v>1734</v>
      </c>
      <c r="AB2085" s="5" t="s">
        <v>52</v>
      </c>
      <c r="AC2085" s="5" t="s">
        <v>15837</v>
      </c>
      <c r="AD2085" s="5" t="s">
        <v>15838</v>
      </c>
      <c r="AE2085" s="5" t="s">
        <v>2166</v>
      </c>
      <c r="AF2085" s="5" t="s">
        <v>52</v>
      </c>
      <c r="AG2085" s="5" t="s">
        <v>52</v>
      </c>
      <c r="AH2085" s="5" t="s">
        <v>15839</v>
      </c>
      <c r="AI2085" s="5" t="s">
        <v>168</v>
      </c>
      <c r="AJ2085" s="5" t="s">
        <v>18609</v>
      </c>
      <c r="AK2085" s="5" t="s">
        <v>18614</v>
      </c>
    </row>
    <row r="2086" ht="15.75" customHeight="1">
      <c r="A2086" s="5" t="s">
        <v>18615</v>
      </c>
      <c r="B2086" s="5" t="s">
        <v>18616</v>
      </c>
      <c r="C2086" s="5" t="s">
        <v>18617</v>
      </c>
      <c r="D2086" s="6">
        <v>42759.0</v>
      </c>
      <c r="E2086" s="5">
        <v>11524.0</v>
      </c>
      <c r="F2086" s="5">
        <v>5238.0</v>
      </c>
      <c r="G2086" s="5" t="s">
        <v>4073</v>
      </c>
      <c r="H2086" s="5" t="s">
        <v>7172</v>
      </c>
      <c r="I2086" s="5" t="s">
        <v>2441</v>
      </c>
      <c r="J2086" s="5" t="s">
        <v>2214</v>
      </c>
      <c r="K2086" s="5" t="s">
        <v>18618</v>
      </c>
      <c r="L2086" s="5" t="s">
        <v>18619</v>
      </c>
      <c r="M2086" s="5" t="s">
        <v>18620</v>
      </c>
      <c r="N2086" s="5" t="s">
        <v>18621</v>
      </c>
      <c r="O2086" s="5">
        <v>1.0</v>
      </c>
      <c r="P2086" s="5" t="s">
        <v>18622</v>
      </c>
      <c r="Q2086" s="5" t="s">
        <v>91</v>
      </c>
      <c r="R2086" s="5">
        <v>1149.0</v>
      </c>
      <c r="S2086" s="5" t="s">
        <v>53</v>
      </c>
      <c r="T2086" s="5">
        <v>63.0</v>
      </c>
      <c r="U2086" s="5" t="s">
        <v>70</v>
      </c>
      <c r="V2086" s="5" t="s">
        <v>18623</v>
      </c>
      <c r="W2086" s="5" t="s">
        <v>71</v>
      </c>
      <c r="X2086" s="5" t="s">
        <v>52</v>
      </c>
      <c r="Y2086" s="5">
        <v>1702.0</v>
      </c>
      <c r="Z2086" s="5" t="s">
        <v>18624</v>
      </c>
      <c r="AA2086" s="5" t="s">
        <v>59</v>
      </c>
      <c r="AB2086" s="5" t="s">
        <v>52</v>
      </c>
      <c r="AC2086" s="5" t="s">
        <v>72</v>
      </c>
      <c r="AD2086" s="5" t="s">
        <v>73</v>
      </c>
      <c r="AE2086" s="5" t="s">
        <v>74</v>
      </c>
      <c r="AF2086" s="5" t="s">
        <v>75</v>
      </c>
      <c r="AG2086" s="5" t="s">
        <v>76</v>
      </c>
      <c r="AH2086" s="5" t="s">
        <v>77</v>
      </c>
      <c r="AI2086" s="5" t="s">
        <v>18616</v>
      </c>
      <c r="AJ2086" s="5" t="s">
        <v>18625</v>
      </c>
      <c r="AK2086" s="5" t="s">
        <v>18474</v>
      </c>
    </row>
    <row r="2087" ht="15.75" customHeight="1">
      <c r="A2087" s="5" t="s">
        <v>18626</v>
      </c>
      <c r="B2087" s="5" t="s">
        <v>6576</v>
      </c>
      <c r="C2087" s="5" t="s">
        <v>14459</v>
      </c>
      <c r="D2087" s="6">
        <v>42758.0</v>
      </c>
      <c r="E2087" s="5">
        <v>18491.0</v>
      </c>
      <c r="F2087" s="5">
        <v>8405.0</v>
      </c>
      <c r="G2087" s="5" t="s">
        <v>634</v>
      </c>
      <c r="H2087" s="5" t="s">
        <v>149</v>
      </c>
      <c r="I2087" s="5" t="s">
        <v>6657</v>
      </c>
      <c r="J2087" s="5" t="s">
        <v>274</v>
      </c>
      <c r="K2087" s="5" t="s">
        <v>391</v>
      </c>
      <c r="L2087" s="5" t="s">
        <v>18627</v>
      </c>
      <c r="M2087" s="5" t="s">
        <v>17832</v>
      </c>
      <c r="N2087" s="5">
        <v>27260.0</v>
      </c>
      <c r="O2087" s="5">
        <v>1.0</v>
      </c>
      <c r="P2087" s="5" t="s">
        <v>18628</v>
      </c>
      <c r="Q2087" s="5">
        <v>4500.0</v>
      </c>
      <c r="R2087" s="5">
        <v>87.0</v>
      </c>
      <c r="S2087" s="5" t="s">
        <v>115</v>
      </c>
      <c r="T2087" s="5">
        <v>0.0</v>
      </c>
      <c r="U2087" s="5" t="s">
        <v>70</v>
      </c>
      <c r="V2087" s="5" t="s">
        <v>18629</v>
      </c>
      <c r="W2087" s="5" t="s">
        <v>52</v>
      </c>
      <c r="X2087" s="5" t="s">
        <v>52</v>
      </c>
      <c r="Y2087" s="5" t="s">
        <v>18630</v>
      </c>
      <c r="Z2087" s="5" t="s">
        <v>18631</v>
      </c>
      <c r="AA2087" s="5" t="s">
        <v>119</v>
      </c>
      <c r="AB2087" s="5" t="s">
        <v>52</v>
      </c>
      <c r="AC2087" s="5" t="s">
        <v>398</v>
      </c>
      <c r="AD2087" s="5" t="s">
        <v>399</v>
      </c>
      <c r="AE2087" s="5" t="s">
        <v>400</v>
      </c>
      <c r="AF2087" s="5" t="s">
        <v>401</v>
      </c>
      <c r="AG2087" s="5">
        <v>23502.0</v>
      </c>
      <c r="AH2087" s="5" t="s">
        <v>402</v>
      </c>
      <c r="AI2087" s="5" t="s">
        <v>17838</v>
      </c>
      <c r="AJ2087" s="5" t="s">
        <v>17839</v>
      </c>
      <c r="AK2087" s="5" t="s">
        <v>1874</v>
      </c>
    </row>
    <row r="2088" ht="15.75" customHeight="1">
      <c r="A2088" s="5" t="s">
        <v>18632</v>
      </c>
      <c r="B2088" s="5" t="s">
        <v>18633</v>
      </c>
      <c r="C2088" s="5" t="s">
        <v>18634</v>
      </c>
      <c r="D2088" s="6">
        <v>42758.0</v>
      </c>
      <c r="E2088" s="5">
        <v>24297.0</v>
      </c>
      <c r="F2088" s="5">
        <v>11044.0</v>
      </c>
      <c r="G2088" s="5" t="s">
        <v>719</v>
      </c>
      <c r="H2088" s="5" t="s">
        <v>480</v>
      </c>
      <c r="I2088" s="5" t="s">
        <v>816</v>
      </c>
      <c r="J2088" s="5" t="s">
        <v>274</v>
      </c>
      <c r="K2088" s="5" t="s">
        <v>18635</v>
      </c>
      <c r="L2088" s="5" t="s">
        <v>18636</v>
      </c>
      <c r="M2088" s="5" t="s">
        <v>18637</v>
      </c>
      <c r="N2088" s="5" t="s">
        <v>52</v>
      </c>
      <c r="O2088" s="5">
        <v>1.0</v>
      </c>
      <c r="P2088" s="5" t="s">
        <v>18638</v>
      </c>
      <c r="Q2088" s="5">
        <v>4200.0</v>
      </c>
      <c r="R2088" s="5">
        <v>864.0</v>
      </c>
      <c r="S2088" s="5" t="s">
        <v>115</v>
      </c>
      <c r="T2088" s="5">
        <v>0.0</v>
      </c>
      <c r="U2088" s="5" t="s">
        <v>70</v>
      </c>
      <c r="V2088" s="5" t="s">
        <v>18639</v>
      </c>
      <c r="W2088" s="5" t="s">
        <v>52</v>
      </c>
      <c r="X2088" s="5" t="s">
        <v>52</v>
      </c>
      <c r="Y2088" s="5" t="s">
        <v>18640</v>
      </c>
      <c r="Z2088" s="5" t="s">
        <v>18641</v>
      </c>
      <c r="AA2088" s="5" t="s">
        <v>1426</v>
      </c>
      <c r="AB2088" s="5" t="s">
        <v>52</v>
      </c>
      <c r="AC2088" s="5" t="s">
        <v>398</v>
      </c>
      <c r="AD2088" s="5" t="s">
        <v>399</v>
      </c>
      <c r="AE2088" s="5" t="s">
        <v>400</v>
      </c>
      <c r="AF2088" s="5" t="s">
        <v>401</v>
      </c>
      <c r="AG2088" s="5">
        <v>23502.0</v>
      </c>
      <c r="AH2088" s="5" t="s">
        <v>402</v>
      </c>
      <c r="AI2088" s="5" t="s">
        <v>18642</v>
      </c>
      <c r="AJ2088" s="5" t="s">
        <v>18643</v>
      </c>
      <c r="AK2088" s="5" t="s">
        <v>735</v>
      </c>
    </row>
    <row r="2089" ht="15.75" customHeight="1">
      <c r="A2089" s="5" t="s">
        <v>18564</v>
      </c>
      <c r="B2089" s="5" t="s">
        <v>13270</v>
      </c>
      <c r="C2089" s="5" t="s">
        <v>16430</v>
      </c>
      <c r="D2089" s="6">
        <v>42756.0</v>
      </c>
      <c r="E2089" s="5">
        <v>55000.0</v>
      </c>
      <c r="F2089" s="5">
        <v>25000.0</v>
      </c>
      <c r="G2089" s="5" t="s">
        <v>17218</v>
      </c>
      <c r="H2089" s="5" t="s">
        <v>205</v>
      </c>
      <c r="I2089" s="5" t="s">
        <v>18419</v>
      </c>
      <c r="J2089" s="5" t="s">
        <v>191</v>
      </c>
      <c r="K2089" s="5" t="s">
        <v>1536</v>
      </c>
      <c r="L2089" s="5" t="s">
        <v>18420</v>
      </c>
      <c r="M2089" s="5" t="s">
        <v>18565</v>
      </c>
      <c r="N2089" s="5" t="s">
        <v>52</v>
      </c>
      <c r="O2089" s="5">
        <v>1.0</v>
      </c>
      <c r="P2089" s="5" t="s">
        <v>18644</v>
      </c>
      <c r="Q2089" s="5" t="s">
        <v>244</v>
      </c>
      <c r="R2089" s="5">
        <v>5000.0</v>
      </c>
      <c r="S2089" s="5" t="s">
        <v>53</v>
      </c>
      <c r="T2089" s="5">
        <v>0.0</v>
      </c>
      <c r="U2089" s="5" t="s">
        <v>70</v>
      </c>
      <c r="V2089" s="5" t="s">
        <v>18645</v>
      </c>
      <c r="W2089" s="5" t="s">
        <v>55</v>
      </c>
      <c r="X2089" s="5" t="s">
        <v>18646</v>
      </c>
      <c r="Y2089" s="5" t="s">
        <v>18569</v>
      </c>
      <c r="Z2089" s="5" t="s">
        <v>18647</v>
      </c>
      <c r="AA2089" s="5" t="s">
        <v>235</v>
      </c>
      <c r="AB2089" s="5" t="s">
        <v>52</v>
      </c>
      <c r="AC2089" s="5" t="s">
        <v>18427</v>
      </c>
      <c r="AD2089" s="5" t="s">
        <v>18428</v>
      </c>
      <c r="AE2089" s="5" t="s">
        <v>18429</v>
      </c>
      <c r="AF2089" s="5" t="s">
        <v>863</v>
      </c>
      <c r="AG2089" s="5">
        <v>90502.0</v>
      </c>
      <c r="AH2089" s="5" t="s">
        <v>18430</v>
      </c>
      <c r="AI2089" s="5" t="s">
        <v>102</v>
      </c>
      <c r="AJ2089" s="5" t="s">
        <v>102</v>
      </c>
      <c r="AK2089" s="5" t="s">
        <v>18431</v>
      </c>
    </row>
    <row r="2090" ht="15.75" customHeight="1">
      <c r="A2090" s="5" t="s">
        <v>18648</v>
      </c>
      <c r="B2090" s="5" t="s">
        <v>8516</v>
      </c>
      <c r="C2090" s="5" t="s">
        <v>18649</v>
      </c>
      <c r="D2090" s="6">
        <v>42755.0</v>
      </c>
      <c r="E2090" s="5">
        <v>46684.0</v>
      </c>
      <c r="F2090" s="5">
        <v>21220.0</v>
      </c>
      <c r="G2090" s="5" t="s">
        <v>3867</v>
      </c>
      <c r="H2090" s="5" t="s">
        <v>290</v>
      </c>
      <c r="I2090" s="5" t="s">
        <v>14115</v>
      </c>
      <c r="J2090" s="5" t="s">
        <v>532</v>
      </c>
      <c r="K2090" s="5" t="s">
        <v>18650</v>
      </c>
      <c r="L2090" s="5" t="s">
        <v>8519</v>
      </c>
      <c r="M2090" s="5" t="s">
        <v>18651</v>
      </c>
      <c r="N2090" s="5">
        <v>33126.0</v>
      </c>
      <c r="O2090" s="5">
        <v>1.0</v>
      </c>
      <c r="P2090" s="5" t="s">
        <v>18652</v>
      </c>
      <c r="Q2090" s="5" t="s">
        <v>91</v>
      </c>
      <c r="R2090" s="5">
        <v>54.0</v>
      </c>
      <c r="S2090" s="5" t="s">
        <v>53</v>
      </c>
      <c r="T2090" s="5">
        <v>47.0</v>
      </c>
      <c r="U2090" s="5" t="s">
        <v>93</v>
      </c>
      <c r="V2090" s="5" t="s">
        <v>18653</v>
      </c>
      <c r="W2090" s="5" t="s">
        <v>71</v>
      </c>
      <c r="X2090" s="5" t="s">
        <v>52</v>
      </c>
      <c r="Y2090" s="5" t="s">
        <v>18654</v>
      </c>
      <c r="Z2090" s="5" t="s">
        <v>18655</v>
      </c>
      <c r="AA2090" s="5" t="s">
        <v>260</v>
      </c>
      <c r="AB2090" s="5" t="s">
        <v>52</v>
      </c>
      <c r="AC2090" s="5" t="s">
        <v>11980</v>
      </c>
      <c r="AD2090" s="5" t="s">
        <v>11981</v>
      </c>
      <c r="AE2090" s="5" t="s">
        <v>218</v>
      </c>
      <c r="AF2090" s="5" t="s">
        <v>52</v>
      </c>
      <c r="AG2090" s="5" t="s">
        <v>11982</v>
      </c>
      <c r="AH2090" s="5" t="s">
        <v>11983</v>
      </c>
      <c r="AI2090" s="5" t="s">
        <v>8516</v>
      </c>
      <c r="AJ2090" s="5" t="s">
        <v>8519</v>
      </c>
      <c r="AK2090" s="5" t="s">
        <v>336</v>
      </c>
    </row>
    <row r="2091" ht="15.75" customHeight="1">
      <c r="A2091" s="5" t="s">
        <v>18656</v>
      </c>
      <c r="B2091" s="5" t="s">
        <v>16737</v>
      </c>
      <c r="C2091" s="5" t="s">
        <v>16738</v>
      </c>
      <c r="D2091" s="6">
        <v>42755.0</v>
      </c>
      <c r="E2091" s="5">
        <v>28347.0</v>
      </c>
      <c r="F2091" s="5">
        <v>12885.0</v>
      </c>
      <c r="G2091" s="5" t="s">
        <v>3378</v>
      </c>
      <c r="H2091" s="5" t="s">
        <v>171</v>
      </c>
      <c r="I2091" s="5" t="s">
        <v>12016</v>
      </c>
      <c r="J2091" s="5" t="s">
        <v>3378</v>
      </c>
      <c r="K2091" s="5" t="s">
        <v>18657</v>
      </c>
      <c r="L2091" s="5" t="s">
        <v>16741</v>
      </c>
      <c r="M2091" s="5" t="s">
        <v>16742</v>
      </c>
      <c r="N2091" s="5">
        <v>45242.0</v>
      </c>
      <c r="O2091" s="5">
        <v>1.0</v>
      </c>
      <c r="P2091" s="5" t="s">
        <v>18658</v>
      </c>
      <c r="Q2091" s="5" t="s">
        <v>923</v>
      </c>
      <c r="R2091" s="5">
        <v>1131.0</v>
      </c>
      <c r="S2091" s="5" t="s">
        <v>69</v>
      </c>
      <c r="T2091" s="5">
        <v>0.0</v>
      </c>
      <c r="U2091" s="5" t="s">
        <v>93</v>
      </c>
      <c r="V2091" s="5" t="s">
        <v>18659</v>
      </c>
      <c r="W2091" s="5" t="s">
        <v>55</v>
      </c>
      <c r="X2091" s="5" t="s">
        <v>18660</v>
      </c>
      <c r="Y2091" s="5" t="s">
        <v>18661</v>
      </c>
      <c r="Z2091" s="5" t="s">
        <v>18662</v>
      </c>
      <c r="AA2091" s="5" t="s">
        <v>235</v>
      </c>
      <c r="AB2091" s="5" t="s">
        <v>52</v>
      </c>
      <c r="AC2091" s="5" t="s">
        <v>3141</v>
      </c>
      <c r="AD2091" s="5" t="s">
        <v>3142</v>
      </c>
      <c r="AE2091" s="5" t="s">
        <v>162</v>
      </c>
      <c r="AF2091" s="5" t="s">
        <v>52</v>
      </c>
      <c r="AG2091" s="5" t="s">
        <v>52</v>
      </c>
      <c r="AH2091" s="5" t="s">
        <v>3143</v>
      </c>
      <c r="AI2091" s="5" t="s">
        <v>102</v>
      </c>
      <c r="AJ2091" s="5" t="s">
        <v>102</v>
      </c>
      <c r="AK2091" s="5" t="s">
        <v>162</v>
      </c>
    </row>
    <row r="2092" ht="15.75" customHeight="1">
      <c r="A2092" s="5" t="s">
        <v>18663</v>
      </c>
      <c r="B2092" s="5" t="s">
        <v>18664</v>
      </c>
      <c r="C2092" s="5" t="s">
        <v>18665</v>
      </c>
      <c r="D2092" s="6">
        <v>42754.0</v>
      </c>
      <c r="E2092" s="5">
        <v>53368.0</v>
      </c>
      <c r="F2092" s="5">
        <v>24258.0</v>
      </c>
      <c r="G2092" s="5" t="s">
        <v>18666</v>
      </c>
      <c r="H2092" s="5" t="s">
        <v>18667</v>
      </c>
      <c r="I2092" s="5" t="s">
        <v>7777</v>
      </c>
      <c r="J2092" s="5" t="s">
        <v>2214</v>
      </c>
      <c r="K2092" s="5" t="s">
        <v>11996</v>
      </c>
      <c r="L2092" s="5" t="s">
        <v>18668</v>
      </c>
      <c r="M2092" s="5" t="s">
        <v>18669</v>
      </c>
      <c r="N2092" s="5" t="s">
        <v>52</v>
      </c>
      <c r="O2092" s="5">
        <v>1.0</v>
      </c>
      <c r="P2092" s="5" t="s">
        <v>18670</v>
      </c>
      <c r="Q2092" s="5">
        <v>4310.0</v>
      </c>
      <c r="R2092" s="5">
        <v>56.0</v>
      </c>
      <c r="S2092" s="5" t="s">
        <v>115</v>
      </c>
      <c r="T2092" s="5">
        <v>0.0</v>
      </c>
      <c r="U2092" s="5" t="s">
        <v>52</v>
      </c>
      <c r="V2092" s="5" t="s">
        <v>18671</v>
      </c>
      <c r="W2092" s="5" t="s">
        <v>52</v>
      </c>
      <c r="X2092" s="5" t="s">
        <v>52</v>
      </c>
      <c r="Y2092" s="5" t="s">
        <v>18672</v>
      </c>
      <c r="Z2092" s="5" t="s">
        <v>18673</v>
      </c>
      <c r="AA2092" s="5" t="s">
        <v>1831</v>
      </c>
      <c r="AB2092" s="5" t="s">
        <v>52</v>
      </c>
      <c r="AC2092" s="5" t="s">
        <v>181</v>
      </c>
      <c r="AD2092" s="5" t="s">
        <v>182</v>
      </c>
      <c r="AE2092" s="5" t="s">
        <v>183</v>
      </c>
      <c r="AF2092" s="5" t="s">
        <v>52</v>
      </c>
      <c r="AG2092" s="5" t="s">
        <v>52</v>
      </c>
      <c r="AH2092" s="5" t="s">
        <v>184</v>
      </c>
      <c r="AI2092" s="5" t="s">
        <v>18664</v>
      </c>
      <c r="AJ2092" s="5" t="s">
        <v>18674</v>
      </c>
      <c r="AK2092" s="5" t="s">
        <v>18675</v>
      </c>
    </row>
    <row r="2093" ht="15.75" customHeight="1">
      <c r="A2093" s="5" t="s">
        <v>18663</v>
      </c>
      <c r="B2093" s="5" t="s">
        <v>18664</v>
      </c>
      <c r="C2093" s="5" t="s">
        <v>18665</v>
      </c>
      <c r="D2093" s="6">
        <v>42754.0</v>
      </c>
      <c r="E2093" s="5">
        <v>53456.0</v>
      </c>
      <c r="F2093" s="5">
        <v>24298.0</v>
      </c>
      <c r="G2093" s="5" t="s">
        <v>18666</v>
      </c>
      <c r="H2093" s="5" t="s">
        <v>18667</v>
      </c>
      <c r="I2093" s="5" t="s">
        <v>7777</v>
      </c>
      <c r="J2093" s="5" t="s">
        <v>2214</v>
      </c>
      <c r="K2093" s="5" t="s">
        <v>11996</v>
      </c>
      <c r="L2093" s="5" t="s">
        <v>18668</v>
      </c>
      <c r="M2093" s="5" t="s">
        <v>18669</v>
      </c>
      <c r="N2093" s="5" t="s">
        <v>52</v>
      </c>
      <c r="O2093" s="5">
        <v>1.0</v>
      </c>
      <c r="P2093" s="5" t="s">
        <v>18676</v>
      </c>
      <c r="Q2093" s="5">
        <v>4310.0</v>
      </c>
      <c r="R2093" s="5">
        <v>56.0</v>
      </c>
      <c r="S2093" s="5" t="s">
        <v>115</v>
      </c>
      <c r="T2093" s="5">
        <v>0.0</v>
      </c>
      <c r="U2093" s="5" t="s">
        <v>52</v>
      </c>
      <c r="V2093" s="5" t="s">
        <v>18677</v>
      </c>
      <c r="W2093" s="5" t="s">
        <v>52</v>
      </c>
      <c r="X2093" s="5" t="s">
        <v>52</v>
      </c>
      <c r="Y2093" s="5" t="s">
        <v>18672</v>
      </c>
      <c r="Z2093" s="5" t="s">
        <v>18678</v>
      </c>
      <c r="AA2093" s="5" t="s">
        <v>1831</v>
      </c>
      <c r="AB2093" s="5" t="s">
        <v>52</v>
      </c>
      <c r="AC2093" s="5" t="s">
        <v>181</v>
      </c>
      <c r="AD2093" s="5" t="s">
        <v>182</v>
      </c>
      <c r="AE2093" s="5" t="s">
        <v>183</v>
      </c>
      <c r="AF2093" s="5" t="s">
        <v>52</v>
      </c>
      <c r="AG2093" s="5" t="s">
        <v>52</v>
      </c>
      <c r="AH2093" s="5" t="s">
        <v>184</v>
      </c>
      <c r="AI2093" s="5" t="s">
        <v>18664</v>
      </c>
      <c r="AJ2093" s="5" t="s">
        <v>18674</v>
      </c>
      <c r="AK2093" s="5" t="s">
        <v>18675</v>
      </c>
    </row>
    <row r="2094" ht="15.75" customHeight="1">
      <c r="A2094" s="5" t="s">
        <v>18679</v>
      </c>
      <c r="B2094" s="5" t="s">
        <v>18664</v>
      </c>
      <c r="C2094" s="5" t="s">
        <v>18665</v>
      </c>
      <c r="D2094" s="6">
        <v>42754.0</v>
      </c>
      <c r="E2094" s="5">
        <v>22009.0</v>
      </c>
      <c r="F2094" s="5">
        <v>10004.0</v>
      </c>
      <c r="G2094" s="5" t="s">
        <v>18666</v>
      </c>
      <c r="H2094" s="5" t="s">
        <v>18667</v>
      </c>
      <c r="I2094" s="5" t="s">
        <v>7777</v>
      </c>
      <c r="J2094" s="5" t="s">
        <v>2214</v>
      </c>
      <c r="K2094" s="5" t="s">
        <v>18680</v>
      </c>
      <c r="L2094" s="5" t="s">
        <v>18668</v>
      </c>
      <c r="M2094" s="5" t="s">
        <v>18669</v>
      </c>
      <c r="N2094" s="5" t="s">
        <v>52</v>
      </c>
      <c r="O2094" s="5">
        <v>1.0</v>
      </c>
      <c r="P2094" s="5" t="s">
        <v>18681</v>
      </c>
      <c r="Q2094" s="5">
        <v>4510.0</v>
      </c>
      <c r="R2094" s="5">
        <v>7.0</v>
      </c>
      <c r="S2094" s="5" t="s">
        <v>115</v>
      </c>
      <c r="T2094" s="5">
        <v>0.0</v>
      </c>
      <c r="U2094" s="5" t="s">
        <v>52</v>
      </c>
      <c r="V2094" s="5" t="s">
        <v>18682</v>
      </c>
      <c r="W2094" s="5" t="s">
        <v>52</v>
      </c>
      <c r="X2094" s="5" t="s">
        <v>52</v>
      </c>
      <c r="Y2094" s="5" t="s">
        <v>18672</v>
      </c>
      <c r="Z2094" s="5" t="s">
        <v>18683</v>
      </c>
      <c r="AA2094" s="5" t="s">
        <v>1831</v>
      </c>
      <c r="AB2094" s="5" t="s">
        <v>52</v>
      </c>
      <c r="AC2094" s="5" t="s">
        <v>181</v>
      </c>
      <c r="AD2094" s="5" t="s">
        <v>182</v>
      </c>
      <c r="AE2094" s="5" t="s">
        <v>183</v>
      </c>
      <c r="AF2094" s="5" t="s">
        <v>52</v>
      </c>
      <c r="AG2094" s="5" t="s">
        <v>52</v>
      </c>
      <c r="AH2094" s="5" t="s">
        <v>184</v>
      </c>
      <c r="AI2094" s="5" t="s">
        <v>18664</v>
      </c>
      <c r="AJ2094" s="5" t="s">
        <v>18674</v>
      </c>
      <c r="AK2094" s="5" t="s">
        <v>18675</v>
      </c>
    </row>
    <row r="2095" ht="15.75" customHeight="1">
      <c r="A2095" s="5" t="s">
        <v>18684</v>
      </c>
      <c r="B2095" s="5" t="s">
        <v>18685</v>
      </c>
      <c r="C2095" s="5" t="s">
        <v>18686</v>
      </c>
      <c r="D2095" s="6">
        <v>42754.0</v>
      </c>
      <c r="E2095" s="5">
        <v>54654.0</v>
      </c>
      <c r="F2095" s="5">
        <v>24843.0</v>
      </c>
      <c r="G2095" s="5" t="s">
        <v>226</v>
      </c>
      <c r="H2095" s="5" t="s">
        <v>205</v>
      </c>
      <c r="I2095" s="5" t="s">
        <v>12990</v>
      </c>
      <c r="J2095" s="5" t="s">
        <v>228</v>
      </c>
      <c r="K2095" s="5" t="s">
        <v>18687</v>
      </c>
      <c r="L2095" s="5" t="s">
        <v>18688</v>
      </c>
      <c r="M2095" s="5" t="s">
        <v>18689</v>
      </c>
      <c r="N2095" s="5" t="s">
        <v>52</v>
      </c>
      <c r="O2095" s="5">
        <v>1.0</v>
      </c>
      <c r="P2095" s="5" t="s">
        <v>18690</v>
      </c>
      <c r="Q2095" s="5">
        <v>4500.0</v>
      </c>
      <c r="R2095" s="5">
        <v>22.0</v>
      </c>
      <c r="S2095" s="5" t="s">
        <v>53</v>
      </c>
      <c r="T2095" s="5">
        <v>1107.0</v>
      </c>
      <c r="U2095" s="5" t="s">
        <v>158</v>
      </c>
      <c r="V2095" s="5" t="s">
        <v>18691</v>
      </c>
      <c r="W2095" s="5" t="s">
        <v>52</v>
      </c>
      <c r="X2095" s="5" t="s">
        <v>52</v>
      </c>
      <c r="Y2095" s="5" t="s">
        <v>18692</v>
      </c>
      <c r="Z2095" s="5" t="s">
        <v>18693</v>
      </c>
      <c r="AA2095" s="5" t="s">
        <v>59</v>
      </c>
      <c r="AB2095" s="5" t="s">
        <v>52</v>
      </c>
      <c r="AC2095" s="5" t="s">
        <v>163</v>
      </c>
      <c r="AD2095" s="5" t="s">
        <v>164</v>
      </c>
      <c r="AE2095" s="5" t="s">
        <v>165</v>
      </c>
      <c r="AF2095" s="5" t="s">
        <v>52</v>
      </c>
      <c r="AG2095" s="5" t="s">
        <v>52</v>
      </c>
      <c r="AH2095" s="5" t="s">
        <v>52</v>
      </c>
      <c r="AI2095" s="5" t="s">
        <v>18685</v>
      </c>
      <c r="AJ2095" s="5" t="s">
        <v>18688</v>
      </c>
      <c r="AK2095" s="5" t="s">
        <v>15666</v>
      </c>
    </row>
    <row r="2096" ht="15.75" customHeight="1">
      <c r="A2096" s="5" t="s">
        <v>18694</v>
      </c>
      <c r="B2096" s="5" t="s">
        <v>18695</v>
      </c>
      <c r="C2096" s="5" t="s">
        <v>18696</v>
      </c>
      <c r="D2096" s="6">
        <v>42753.0</v>
      </c>
      <c r="E2096" s="5">
        <v>607.0</v>
      </c>
      <c r="F2096" s="5">
        <v>276.0</v>
      </c>
      <c r="G2096" s="5" t="s">
        <v>659</v>
      </c>
      <c r="H2096" s="5" t="s">
        <v>45</v>
      </c>
      <c r="I2096" s="5" t="s">
        <v>17943</v>
      </c>
      <c r="J2096" s="5" t="s">
        <v>661</v>
      </c>
      <c r="K2096" s="5" t="s">
        <v>18697</v>
      </c>
      <c r="L2096" s="5" t="s">
        <v>18698</v>
      </c>
      <c r="M2096" s="5" t="s">
        <v>18699</v>
      </c>
      <c r="N2096" s="5" t="s">
        <v>52</v>
      </c>
      <c r="O2096" s="5">
        <v>1.0</v>
      </c>
      <c r="P2096" s="5" t="s">
        <v>18700</v>
      </c>
      <c r="Q2096" s="5">
        <v>4510.0</v>
      </c>
      <c r="R2096" s="5">
        <v>48.0</v>
      </c>
      <c r="S2096" s="5" t="s">
        <v>115</v>
      </c>
      <c r="T2096" s="5">
        <v>0.0</v>
      </c>
      <c r="U2096" s="5" t="s">
        <v>52</v>
      </c>
      <c r="V2096" s="5" t="s">
        <v>18701</v>
      </c>
      <c r="W2096" s="5" t="s">
        <v>71</v>
      </c>
      <c r="X2096" s="5" t="s">
        <v>52</v>
      </c>
      <c r="Y2096" s="5" t="s">
        <v>2510</v>
      </c>
      <c r="Z2096" s="5" t="s">
        <v>18702</v>
      </c>
      <c r="AA2096" s="5" t="s">
        <v>59</v>
      </c>
      <c r="AB2096" s="5" t="s">
        <v>52</v>
      </c>
      <c r="AC2096" s="5" t="s">
        <v>181</v>
      </c>
      <c r="AD2096" s="5" t="s">
        <v>182</v>
      </c>
      <c r="AE2096" s="5" t="s">
        <v>183</v>
      </c>
      <c r="AF2096" s="5" t="s">
        <v>52</v>
      </c>
      <c r="AG2096" s="5" t="s">
        <v>52</v>
      </c>
      <c r="AH2096" s="5" t="s">
        <v>184</v>
      </c>
      <c r="AI2096" s="5" t="s">
        <v>18703</v>
      </c>
      <c r="AJ2096" s="5" t="s">
        <v>18704</v>
      </c>
      <c r="AK2096" s="5" t="s">
        <v>2436</v>
      </c>
    </row>
    <row r="2097" ht="15.75" customHeight="1">
      <c r="A2097" s="5" t="s">
        <v>18694</v>
      </c>
      <c r="B2097" s="5" t="s">
        <v>18703</v>
      </c>
      <c r="C2097" s="5" t="s">
        <v>18696</v>
      </c>
      <c r="D2097" s="6">
        <v>42753.0</v>
      </c>
      <c r="E2097" s="5">
        <v>607.0</v>
      </c>
      <c r="F2097" s="5">
        <v>276.0</v>
      </c>
      <c r="G2097" s="5" t="s">
        <v>659</v>
      </c>
      <c r="H2097" s="5" t="s">
        <v>45</v>
      </c>
      <c r="I2097" s="5" t="s">
        <v>17943</v>
      </c>
      <c r="J2097" s="5" t="s">
        <v>661</v>
      </c>
      <c r="K2097" s="5" t="s">
        <v>18697</v>
      </c>
      <c r="L2097" s="5" t="s">
        <v>18705</v>
      </c>
      <c r="M2097" s="5" t="s">
        <v>18699</v>
      </c>
      <c r="N2097" s="5" t="s">
        <v>52</v>
      </c>
      <c r="O2097" s="5">
        <v>1.0</v>
      </c>
      <c r="P2097" s="5" t="s">
        <v>18700</v>
      </c>
      <c r="Q2097" s="5">
        <v>4510.0</v>
      </c>
      <c r="R2097" s="5">
        <v>48.0</v>
      </c>
      <c r="S2097" s="5" t="s">
        <v>115</v>
      </c>
      <c r="T2097" s="5">
        <v>0.0</v>
      </c>
      <c r="U2097" s="5" t="s">
        <v>52</v>
      </c>
      <c r="V2097" s="5" t="s">
        <v>18706</v>
      </c>
      <c r="W2097" s="5" t="s">
        <v>55</v>
      </c>
      <c r="X2097" s="5" t="s">
        <v>18701</v>
      </c>
      <c r="Y2097" s="5" t="s">
        <v>2510</v>
      </c>
      <c r="Z2097" s="5" t="s">
        <v>18702</v>
      </c>
      <c r="AA2097" s="5" t="s">
        <v>59</v>
      </c>
      <c r="AB2097" s="5" t="s">
        <v>52</v>
      </c>
      <c r="AC2097" s="5" t="s">
        <v>181</v>
      </c>
      <c r="AD2097" s="5" t="s">
        <v>182</v>
      </c>
      <c r="AE2097" s="5" t="s">
        <v>183</v>
      </c>
      <c r="AF2097" s="5" t="s">
        <v>52</v>
      </c>
      <c r="AG2097" s="5" t="s">
        <v>52</v>
      </c>
      <c r="AH2097" s="5" t="s">
        <v>184</v>
      </c>
      <c r="AI2097" s="5" t="s">
        <v>18703</v>
      </c>
      <c r="AJ2097" s="5" t="s">
        <v>18705</v>
      </c>
      <c r="AK2097" s="5" t="s">
        <v>2436</v>
      </c>
    </row>
    <row r="2098" ht="15.75" customHeight="1">
      <c r="A2098" s="5" t="s">
        <v>18707</v>
      </c>
      <c r="B2098" s="5" t="s">
        <v>18708</v>
      </c>
      <c r="C2098" s="5" t="s">
        <v>18709</v>
      </c>
      <c r="D2098" s="6">
        <v>42753.0</v>
      </c>
      <c r="E2098" s="5">
        <v>34714.0</v>
      </c>
      <c r="F2098" s="5">
        <v>15779.0</v>
      </c>
      <c r="G2098" s="5" t="s">
        <v>2389</v>
      </c>
      <c r="H2098" s="5" t="s">
        <v>3215</v>
      </c>
      <c r="I2098" s="5" t="s">
        <v>18710</v>
      </c>
      <c r="J2098" s="5" t="s">
        <v>2391</v>
      </c>
      <c r="K2098" s="5" t="s">
        <v>16103</v>
      </c>
      <c r="L2098" s="5" t="s">
        <v>18711</v>
      </c>
      <c r="M2098" s="5" t="s">
        <v>18712</v>
      </c>
      <c r="N2098" s="5" t="s">
        <v>52</v>
      </c>
      <c r="O2098" s="5">
        <v>1.0</v>
      </c>
      <c r="P2098" s="5" t="s">
        <v>18713</v>
      </c>
      <c r="Q2098" s="5">
        <v>4510.0</v>
      </c>
      <c r="R2098" s="5">
        <v>628.0</v>
      </c>
      <c r="S2098" s="5" t="s">
        <v>53</v>
      </c>
      <c r="T2098" s="5">
        <v>77.0</v>
      </c>
      <c r="U2098" s="5" t="s">
        <v>93</v>
      </c>
      <c r="V2098" s="5" t="s">
        <v>18714</v>
      </c>
      <c r="W2098" s="5" t="s">
        <v>52</v>
      </c>
      <c r="X2098" s="5" t="s">
        <v>52</v>
      </c>
      <c r="Y2098" s="5" t="s">
        <v>18715</v>
      </c>
      <c r="Z2098" s="5" t="s">
        <v>18716</v>
      </c>
      <c r="AA2098" s="5" t="s">
        <v>1831</v>
      </c>
      <c r="AB2098" s="5" t="s">
        <v>52</v>
      </c>
      <c r="AC2098" s="5" t="s">
        <v>11980</v>
      </c>
      <c r="AD2098" s="5" t="s">
        <v>11981</v>
      </c>
      <c r="AE2098" s="5" t="s">
        <v>218</v>
      </c>
      <c r="AF2098" s="5" t="s">
        <v>52</v>
      </c>
      <c r="AG2098" s="5" t="s">
        <v>11982</v>
      </c>
      <c r="AH2098" s="5" t="s">
        <v>11983</v>
      </c>
      <c r="AI2098" s="5" t="s">
        <v>18708</v>
      </c>
      <c r="AJ2098" s="5" t="s">
        <v>18711</v>
      </c>
      <c r="AK2098" s="5" t="s">
        <v>18717</v>
      </c>
    </row>
    <row r="2099" ht="15.75" customHeight="1">
      <c r="A2099" s="5" t="s">
        <v>18718</v>
      </c>
      <c r="B2099" s="5" t="s">
        <v>18719</v>
      </c>
      <c r="C2099" s="5" t="s">
        <v>18720</v>
      </c>
      <c r="D2099" s="6">
        <v>42746.0</v>
      </c>
      <c r="E2099" s="5">
        <v>8954.0</v>
      </c>
      <c r="F2099" s="5">
        <v>4070.0</v>
      </c>
      <c r="G2099" s="5" t="s">
        <v>170</v>
      </c>
      <c r="H2099" s="5" t="s">
        <v>45</v>
      </c>
      <c r="I2099" s="5" t="s">
        <v>12265</v>
      </c>
      <c r="J2099" s="5" t="s">
        <v>170</v>
      </c>
      <c r="K2099" s="5" t="s">
        <v>18721</v>
      </c>
      <c r="L2099" s="5" t="s">
        <v>18722</v>
      </c>
      <c r="M2099" s="5" t="s">
        <v>18723</v>
      </c>
      <c r="N2099" s="5">
        <v>90503.0</v>
      </c>
      <c r="O2099" s="5">
        <v>1.0</v>
      </c>
      <c r="P2099" s="5" t="s">
        <v>18724</v>
      </c>
      <c r="Q2099" s="5" t="s">
        <v>441</v>
      </c>
      <c r="R2099" s="5">
        <v>4403.0</v>
      </c>
      <c r="S2099" s="5" t="s">
        <v>8751</v>
      </c>
      <c r="T2099" s="5">
        <v>0.0</v>
      </c>
      <c r="U2099" s="5" t="s">
        <v>52</v>
      </c>
      <c r="V2099" s="5" t="s">
        <v>18725</v>
      </c>
      <c r="W2099" s="5" t="s">
        <v>71</v>
      </c>
      <c r="X2099" s="5" t="s">
        <v>52</v>
      </c>
      <c r="Y2099" s="5" t="s">
        <v>18726</v>
      </c>
      <c r="Z2099" s="5" t="s">
        <v>18727</v>
      </c>
      <c r="AA2099" s="5" t="s">
        <v>260</v>
      </c>
      <c r="AB2099" s="5" t="s">
        <v>52</v>
      </c>
      <c r="AC2099" s="5" t="s">
        <v>3589</v>
      </c>
      <c r="AD2099" s="5" t="s">
        <v>3590</v>
      </c>
      <c r="AE2099" s="5" t="s">
        <v>3591</v>
      </c>
      <c r="AF2099" s="5" t="s">
        <v>52</v>
      </c>
      <c r="AG2099" s="5" t="s">
        <v>52</v>
      </c>
      <c r="AH2099" s="5" t="s">
        <v>3592</v>
      </c>
      <c r="AI2099" s="5" t="s">
        <v>18719</v>
      </c>
      <c r="AJ2099" s="5" t="s">
        <v>18728</v>
      </c>
      <c r="AK2099" s="5" t="s">
        <v>13770</v>
      </c>
    </row>
    <row r="2100" ht="15.75" customHeight="1">
      <c r="A2100" s="5" t="s">
        <v>18729</v>
      </c>
      <c r="B2100" s="5" t="s">
        <v>18730</v>
      </c>
      <c r="C2100" s="5" t="s">
        <v>18731</v>
      </c>
      <c r="D2100" s="6">
        <v>42744.0</v>
      </c>
      <c r="E2100" s="5">
        <v>46495.0</v>
      </c>
      <c r="F2100" s="5">
        <v>21134.0</v>
      </c>
      <c r="G2100" s="5" t="s">
        <v>556</v>
      </c>
      <c r="H2100" s="5" t="s">
        <v>171</v>
      </c>
      <c r="I2100" s="5" t="s">
        <v>18732</v>
      </c>
      <c r="J2100" s="5" t="s">
        <v>558</v>
      </c>
      <c r="K2100" s="5" t="s">
        <v>18733</v>
      </c>
      <c r="L2100" s="5" t="s">
        <v>18734</v>
      </c>
      <c r="M2100" s="5" t="s">
        <v>18735</v>
      </c>
      <c r="N2100" s="5">
        <v>91748.0</v>
      </c>
      <c r="O2100" s="5">
        <v>3.0</v>
      </c>
      <c r="P2100" s="5" t="s">
        <v>18736</v>
      </c>
      <c r="Q2100" s="5" t="s">
        <v>52</v>
      </c>
      <c r="R2100" s="5">
        <v>4403.0</v>
      </c>
      <c r="S2100" s="5" t="s">
        <v>69</v>
      </c>
      <c r="T2100" s="5">
        <v>145.0</v>
      </c>
      <c r="U2100" s="5" t="s">
        <v>70</v>
      </c>
      <c r="V2100" s="5" t="s">
        <v>18737</v>
      </c>
      <c r="W2100" s="5" t="s">
        <v>71</v>
      </c>
      <c r="X2100" s="5" t="s">
        <v>52</v>
      </c>
      <c r="Y2100" s="5">
        <v>30.0</v>
      </c>
      <c r="Z2100" s="5" t="s">
        <v>18738</v>
      </c>
      <c r="AA2100" s="5" t="s">
        <v>59</v>
      </c>
      <c r="AB2100" s="5" t="s">
        <v>52</v>
      </c>
      <c r="AC2100" s="5" t="s">
        <v>1230</v>
      </c>
      <c r="AD2100" s="5" t="s">
        <v>1231</v>
      </c>
      <c r="AE2100" s="5" t="s">
        <v>52</v>
      </c>
      <c r="AF2100" s="5" t="s">
        <v>52</v>
      </c>
      <c r="AG2100" s="5" t="s">
        <v>52</v>
      </c>
      <c r="AH2100" s="5" t="s">
        <v>1232</v>
      </c>
      <c r="AI2100" s="5" t="s">
        <v>18730</v>
      </c>
      <c r="AJ2100" s="5" t="s">
        <v>18739</v>
      </c>
      <c r="AK2100" s="5" t="s">
        <v>6369</v>
      </c>
    </row>
    <row r="2101" ht="15.75" customHeight="1">
      <c r="A2101" s="5" t="s">
        <v>18740</v>
      </c>
      <c r="B2101" s="5" t="s">
        <v>18741</v>
      </c>
      <c r="C2101" s="5" t="s">
        <v>18742</v>
      </c>
      <c r="D2101" s="6">
        <v>42740.0</v>
      </c>
      <c r="E2101" s="5">
        <v>40432.0</v>
      </c>
      <c r="F2101" s="5">
        <v>18378.0</v>
      </c>
      <c r="G2101" s="5" t="s">
        <v>18743</v>
      </c>
      <c r="H2101" s="5" t="s">
        <v>459</v>
      </c>
      <c r="I2101" s="5" t="s">
        <v>18744</v>
      </c>
      <c r="J2101" s="5" t="s">
        <v>2442</v>
      </c>
      <c r="K2101" s="5" t="s">
        <v>18745</v>
      </c>
      <c r="L2101" s="5" t="s">
        <v>18746</v>
      </c>
      <c r="M2101" s="5" t="s">
        <v>18747</v>
      </c>
      <c r="N2101" s="5">
        <v>21227.0</v>
      </c>
      <c r="O2101" s="5">
        <v>1.0</v>
      </c>
      <c r="P2101" s="5" t="s">
        <v>18748</v>
      </c>
      <c r="Q2101" s="5" t="s">
        <v>52</v>
      </c>
      <c r="R2101" s="5">
        <v>35.0</v>
      </c>
      <c r="S2101" s="5" t="s">
        <v>115</v>
      </c>
      <c r="T2101" s="5">
        <v>0.0</v>
      </c>
      <c r="U2101" s="5" t="s">
        <v>70</v>
      </c>
      <c r="V2101" s="5" t="s">
        <v>18749</v>
      </c>
      <c r="W2101" s="5" t="s">
        <v>71</v>
      </c>
      <c r="X2101" s="5" t="s">
        <v>52</v>
      </c>
      <c r="Y2101" s="5" t="s">
        <v>18750</v>
      </c>
      <c r="Z2101" s="5" t="s">
        <v>18751</v>
      </c>
      <c r="AA2101" s="5" t="s">
        <v>235</v>
      </c>
      <c r="AB2101" s="5" t="s">
        <v>52</v>
      </c>
      <c r="AC2101" s="5" t="s">
        <v>2791</v>
      </c>
      <c r="AD2101" s="5" t="s">
        <v>2792</v>
      </c>
      <c r="AE2101" s="5" t="s">
        <v>52</v>
      </c>
      <c r="AF2101" s="5" t="s">
        <v>52</v>
      </c>
      <c r="AG2101" s="5">
        <v>79118.0</v>
      </c>
      <c r="AH2101" s="5" t="s">
        <v>2793</v>
      </c>
      <c r="AI2101" s="5" t="s">
        <v>18741</v>
      </c>
      <c r="AJ2101" s="5" t="s">
        <v>18746</v>
      </c>
      <c r="AK2101" s="5" t="s">
        <v>11769</v>
      </c>
    </row>
    <row r="2102" ht="15.75" customHeight="1">
      <c r="A2102" s="5" t="s">
        <v>18752</v>
      </c>
      <c r="B2102" s="5" t="s">
        <v>18753</v>
      </c>
      <c r="C2102" s="5" t="s">
        <v>18742</v>
      </c>
      <c r="D2102" s="6">
        <v>42740.0</v>
      </c>
      <c r="E2102" s="5">
        <v>42379.0</v>
      </c>
      <c r="F2102" s="5">
        <v>19263.0</v>
      </c>
      <c r="G2102" s="5" t="s">
        <v>18743</v>
      </c>
      <c r="H2102" s="5" t="s">
        <v>459</v>
      </c>
      <c r="I2102" s="5" t="s">
        <v>18744</v>
      </c>
      <c r="J2102" s="5" t="s">
        <v>2442</v>
      </c>
      <c r="K2102" s="5" t="s">
        <v>18754</v>
      </c>
      <c r="L2102" s="5" t="s">
        <v>18755</v>
      </c>
      <c r="M2102" s="5" t="s">
        <v>18747</v>
      </c>
      <c r="N2102" s="5">
        <v>60007.0</v>
      </c>
      <c r="O2102" s="5">
        <v>1.0</v>
      </c>
      <c r="P2102" s="5" t="s">
        <v>18756</v>
      </c>
      <c r="Q2102" s="5" t="s">
        <v>52</v>
      </c>
      <c r="R2102" s="5">
        <v>37.0</v>
      </c>
      <c r="S2102" s="5" t="s">
        <v>115</v>
      </c>
      <c r="T2102" s="5">
        <v>0.0</v>
      </c>
      <c r="U2102" s="5" t="s">
        <v>70</v>
      </c>
      <c r="V2102" s="5" t="s">
        <v>18757</v>
      </c>
      <c r="W2102" s="5" t="s">
        <v>71</v>
      </c>
      <c r="X2102" s="5" t="s">
        <v>52</v>
      </c>
      <c r="Y2102" s="5" t="s">
        <v>18750</v>
      </c>
      <c r="Z2102" s="5" t="s">
        <v>18758</v>
      </c>
      <c r="AA2102" s="5" t="s">
        <v>235</v>
      </c>
      <c r="AB2102" s="5" t="s">
        <v>283</v>
      </c>
      <c r="AC2102" s="5" t="s">
        <v>2791</v>
      </c>
      <c r="AD2102" s="5" t="s">
        <v>2792</v>
      </c>
      <c r="AE2102" s="5" t="s">
        <v>52</v>
      </c>
      <c r="AF2102" s="5" t="s">
        <v>52</v>
      </c>
      <c r="AG2102" s="5">
        <v>79118.0</v>
      </c>
      <c r="AH2102" s="5" t="s">
        <v>2793</v>
      </c>
      <c r="AI2102" s="5" t="s">
        <v>18753</v>
      </c>
      <c r="AJ2102" s="5" t="s">
        <v>18755</v>
      </c>
      <c r="AK2102" s="5" t="s">
        <v>11769</v>
      </c>
    </row>
    <row r="2103" ht="15.75" customHeight="1">
      <c r="A2103" s="5" t="s">
        <v>18759</v>
      </c>
      <c r="B2103" s="5" t="s">
        <v>6576</v>
      </c>
      <c r="C2103" s="5" t="s">
        <v>6577</v>
      </c>
      <c r="D2103" s="6">
        <v>42738.0</v>
      </c>
      <c r="E2103" s="5">
        <v>22277.0</v>
      </c>
      <c r="F2103" s="5">
        <v>10126.0</v>
      </c>
      <c r="G2103" s="5" t="s">
        <v>634</v>
      </c>
      <c r="H2103" s="5" t="s">
        <v>149</v>
      </c>
      <c r="I2103" s="5" t="s">
        <v>18760</v>
      </c>
      <c r="J2103" s="5" t="s">
        <v>274</v>
      </c>
      <c r="K2103" s="5" t="s">
        <v>391</v>
      </c>
      <c r="L2103" s="5" t="s">
        <v>18499</v>
      </c>
      <c r="M2103" s="5" t="s">
        <v>18761</v>
      </c>
      <c r="N2103" s="5" t="s">
        <v>17833</v>
      </c>
      <c r="O2103" s="5">
        <v>1.0</v>
      </c>
      <c r="P2103" s="5" t="s">
        <v>18762</v>
      </c>
      <c r="Q2103" s="5">
        <v>4500.0</v>
      </c>
      <c r="R2103" s="5">
        <v>109.0</v>
      </c>
      <c r="S2103" s="5" t="s">
        <v>115</v>
      </c>
      <c r="T2103" s="5">
        <v>0.0</v>
      </c>
      <c r="U2103" s="5" t="s">
        <v>70</v>
      </c>
      <c r="V2103" s="5" t="s">
        <v>18763</v>
      </c>
      <c r="W2103" s="5" t="s">
        <v>52</v>
      </c>
      <c r="X2103" s="5" t="s">
        <v>52</v>
      </c>
      <c r="Y2103" s="5" t="s">
        <v>18764</v>
      </c>
      <c r="Z2103" s="5" t="s">
        <v>18765</v>
      </c>
      <c r="AA2103" s="5" t="s">
        <v>881</v>
      </c>
      <c r="AB2103" s="5" t="s">
        <v>52</v>
      </c>
      <c r="AC2103" s="5" t="s">
        <v>398</v>
      </c>
      <c r="AD2103" s="5" t="s">
        <v>399</v>
      </c>
      <c r="AE2103" s="5" t="s">
        <v>400</v>
      </c>
      <c r="AF2103" s="5" t="s">
        <v>401</v>
      </c>
      <c r="AG2103" s="5">
        <v>23502.0</v>
      </c>
      <c r="AH2103" s="5" t="s">
        <v>402</v>
      </c>
      <c r="AI2103" s="5" t="s">
        <v>18387</v>
      </c>
      <c r="AJ2103" s="5" t="s">
        <v>18766</v>
      </c>
      <c r="AK2103" s="5" t="s">
        <v>1874</v>
      </c>
    </row>
    <row r="2104" ht="15.75" customHeight="1">
      <c r="A2104" s="5" t="s">
        <v>18767</v>
      </c>
      <c r="B2104" s="5" t="s">
        <v>13270</v>
      </c>
      <c r="C2104" s="5" t="s">
        <v>204</v>
      </c>
      <c r="D2104" s="6">
        <v>42737.0</v>
      </c>
      <c r="E2104" s="5">
        <v>49782.0</v>
      </c>
      <c r="F2104" s="5">
        <v>22628.0</v>
      </c>
      <c r="G2104" s="5" t="s">
        <v>188</v>
      </c>
      <c r="H2104" s="5" t="s">
        <v>205</v>
      </c>
      <c r="I2104" s="5" t="s">
        <v>17572</v>
      </c>
      <c r="J2104" s="5" t="s">
        <v>191</v>
      </c>
      <c r="K2104" s="5" t="s">
        <v>1536</v>
      </c>
      <c r="L2104" s="5" t="s">
        <v>18768</v>
      </c>
      <c r="M2104" s="5" t="s">
        <v>18769</v>
      </c>
      <c r="N2104" s="5" t="s">
        <v>13273</v>
      </c>
      <c r="O2104" s="5">
        <v>1.0</v>
      </c>
      <c r="P2104" s="5" t="s">
        <v>18770</v>
      </c>
      <c r="Q2104" s="5" t="s">
        <v>244</v>
      </c>
      <c r="R2104" s="5">
        <v>643.0</v>
      </c>
      <c r="S2104" s="5" t="s">
        <v>53</v>
      </c>
      <c r="T2104" s="5">
        <v>28.0</v>
      </c>
      <c r="U2104" s="5" t="s">
        <v>70</v>
      </c>
      <c r="V2104" s="5" t="s">
        <v>18771</v>
      </c>
      <c r="W2104" s="5" t="s">
        <v>52</v>
      </c>
      <c r="X2104" s="5" t="s">
        <v>52</v>
      </c>
      <c r="Y2104" s="5" t="s">
        <v>18772</v>
      </c>
      <c r="Z2104" s="5" t="s">
        <v>18773</v>
      </c>
      <c r="AA2104" s="5" t="s">
        <v>235</v>
      </c>
      <c r="AB2104" s="5" t="s">
        <v>52</v>
      </c>
      <c r="AC2104" s="5" t="s">
        <v>3723</v>
      </c>
      <c r="AD2104" s="5" t="s">
        <v>3724</v>
      </c>
      <c r="AE2104" s="5" t="s">
        <v>3725</v>
      </c>
      <c r="AF2104" s="5" t="s">
        <v>52</v>
      </c>
      <c r="AG2104" s="5" t="s">
        <v>3726</v>
      </c>
      <c r="AH2104" s="5" t="s">
        <v>3727</v>
      </c>
      <c r="AI2104" s="5" t="s">
        <v>13270</v>
      </c>
      <c r="AJ2104" s="5" t="s">
        <v>18774</v>
      </c>
      <c r="AK2104" s="5" t="s">
        <v>3729</v>
      </c>
    </row>
    <row r="2105" ht="15.75" customHeight="1">
      <c r="A2105" s="5" t="s">
        <v>18377</v>
      </c>
      <c r="B2105" s="5" t="s">
        <v>17789</v>
      </c>
      <c r="C2105" s="5" t="s">
        <v>18775</v>
      </c>
      <c r="D2105" s="6">
        <v>42737.0</v>
      </c>
      <c r="E2105" s="5">
        <v>12144.0</v>
      </c>
      <c r="F2105" s="5">
        <v>5520.0</v>
      </c>
      <c r="G2105" s="5" t="s">
        <v>148</v>
      </c>
      <c r="H2105" s="5" t="s">
        <v>205</v>
      </c>
      <c r="I2105" s="5" t="s">
        <v>17791</v>
      </c>
      <c r="J2105" s="5" t="s">
        <v>151</v>
      </c>
      <c r="K2105" s="5" t="s">
        <v>1314</v>
      </c>
      <c r="L2105" s="5" t="s">
        <v>17792</v>
      </c>
      <c r="M2105" s="5" t="s">
        <v>18776</v>
      </c>
      <c r="N2105" s="5" t="s">
        <v>52</v>
      </c>
      <c r="O2105" s="5">
        <v>1.0</v>
      </c>
      <c r="P2105" s="5" t="s">
        <v>18777</v>
      </c>
      <c r="Q2105" s="5">
        <v>4500.0</v>
      </c>
      <c r="R2105" s="5">
        <v>328.0</v>
      </c>
      <c r="S2105" s="5" t="s">
        <v>115</v>
      </c>
      <c r="T2105" s="5">
        <v>0.0</v>
      </c>
      <c r="U2105" s="5" t="s">
        <v>70</v>
      </c>
      <c r="V2105" s="5" t="s">
        <v>18778</v>
      </c>
      <c r="W2105" s="5" t="s">
        <v>71</v>
      </c>
      <c r="X2105" s="5" t="s">
        <v>52</v>
      </c>
      <c r="Y2105" s="5" t="s">
        <v>18779</v>
      </c>
      <c r="Z2105" s="5" t="s">
        <v>18780</v>
      </c>
      <c r="AA2105" s="5" t="s">
        <v>235</v>
      </c>
      <c r="AB2105" s="5" t="s">
        <v>52</v>
      </c>
      <c r="AC2105" s="5" t="s">
        <v>398</v>
      </c>
      <c r="AD2105" s="5" t="s">
        <v>399</v>
      </c>
      <c r="AE2105" s="5" t="s">
        <v>400</v>
      </c>
      <c r="AF2105" s="5" t="s">
        <v>401</v>
      </c>
      <c r="AG2105" s="5">
        <v>23502.0</v>
      </c>
      <c r="AH2105" s="5" t="s">
        <v>402</v>
      </c>
      <c r="AI2105" s="5" t="s">
        <v>18781</v>
      </c>
      <c r="AJ2105" s="5" t="s">
        <v>17792</v>
      </c>
      <c r="AK2105" s="5" t="s">
        <v>17797</v>
      </c>
    </row>
    <row r="2106" ht="15.75" customHeight="1">
      <c r="A2106" s="5" t="s">
        <v>18782</v>
      </c>
      <c r="B2106" s="5" t="s">
        <v>17789</v>
      </c>
      <c r="C2106" s="5" t="s">
        <v>17799</v>
      </c>
      <c r="D2106" s="6">
        <v>42737.0</v>
      </c>
      <c r="E2106" s="5">
        <v>3718.0</v>
      </c>
      <c r="F2106" s="5">
        <v>1690.0</v>
      </c>
      <c r="G2106" s="5" t="s">
        <v>148</v>
      </c>
      <c r="H2106" s="5" t="s">
        <v>205</v>
      </c>
      <c r="I2106" s="5" t="s">
        <v>17791</v>
      </c>
      <c r="J2106" s="5" t="s">
        <v>151</v>
      </c>
      <c r="K2106" s="5" t="s">
        <v>744</v>
      </c>
      <c r="L2106" s="5" t="s">
        <v>17792</v>
      </c>
      <c r="M2106" s="5" t="s">
        <v>17800</v>
      </c>
      <c r="N2106" s="5" t="s">
        <v>52</v>
      </c>
      <c r="O2106" s="5">
        <v>1.0</v>
      </c>
      <c r="P2106" s="5" t="s">
        <v>18777</v>
      </c>
      <c r="Q2106" s="5">
        <v>4500.0</v>
      </c>
      <c r="R2106" s="5">
        <v>328.0</v>
      </c>
      <c r="S2106" s="5" t="s">
        <v>115</v>
      </c>
      <c r="T2106" s="5">
        <v>0.0</v>
      </c>
      <c r="U2106" s="5" t="s">
        <v>70</v>
      </c>
      <c r="V2106" s="5" t="s">
        <v>18783</v>
      </c>
      <c r="W2106" s="5" t="s">
        <v>55</v>
      </c>
      <c r="X2106" s="5" t="s">
        <v>18778</v>
      </c>
      <c r="Y2106" s="5" t="s">
        <v>18779</v>
      </c>
      <c r="Z2106" s="5" t="s">
        <v>18780</v>
      </c>
      <c r="AA2106" s="5" t="s">
        <v>235</v>
      </c>
      <c r="AB2106" s="5" t="s">
        <v>52</v>
      </c>
      <c r="AC2106" s="5" t="s">
        <v>398</v>
      </c>
      <c r="AD2106" s="5" t="s">
        <v>399</v>
      </c>
      <c r="AE2106" s="5" t="s">
        <v>400</v>
      </c>
      <c r="AF2106" s="5" t="s">
        <v>401</v>
      </c>
      <c r="AG2106" s="5">
        <v>23502.0</v>
      </c>
      <c r="AH2106" s="5" t="s">
        <v>402</v>
      </c>
      <c r="AI2106" s="5" t="s">
        <v>102</v>
      </c>
      <c r="AJ2106" s="5" t="s">
        <v>102</v>
      </c>
      <c r="AK2106" s="5" t="s">
        <v>17797</v>
      </c>
    </row>
    <row r="2107" ht="15.75" customHeight="1">
      <c r="A2107" s="5" t="s">
        <v>18784</v>
      </c>
      <c r="B2107" s="5" t="s">
        <v>18785</v>
      </c>
      <c r="C2107" s="5" t="s">
        <v>18786</v>
      </c>
      <c r="D2107" s="6">
        <v>42737.0</v>
      </c>
      <c r="E2107" s="5">
        <v>39563.0</v>
      </c>
      <c r="F2107" s="5">
        <v>17983.0</v>
      </c>
      <c r="G2107" s="5" t="s">
        <v>253</v>
      </c>
      <c r="H2107" s="5" t="s">
        <v>45</v>
      </c>
      <c r="I2107" s="5" t="s">
        <v>18787</v>
      </c>
      <c r="J2107" s="5" t="s">
        <v>256</v>
      </c>
      <c r="K2107" s="5" t="s">
        <v>18784</v>
      </c>
      <c r="L2107" s="5" t="s">
        <v>18788</v>
      </c>
      <c r="M2107" s="5" t="s">
        <v>18789</v>
      </c>
      <c r="N2107" s="5" t="s">
        <v>52</v>
      </c>
      <c r="O2107" s="5">
        <v>1.0</v>
      </c>
      <c r="P2107" s="5" t="s">
        <v>18790</v>
      </c>
      <c r="Q2107" s="5">
        <v>4500.0</v>
      </c>
      <c r="R2107" s="5">
        <v>48.0</v>
      </c>
      <c r="S2107" s="5" t="s">
        <v>53</v>
      </c>
      <c r="T2107" s="5">
        <v>0.0</v>
      </c>
      <c r="U2107" s="5" t="s">
        <v>52</v>
      </c>
      <c r="V2107" s="5" t="s">
        <v>18791</v>
      </c>
      <c r="W2107" s="5" t="s">
        <v>52</v>
      </c>
      <c r="X2107" s="5" t="s">
        <v>52</v>
      </c>
      <c r="Y2107" s="5" t="s">
        <v>18792</v>
      </c>
      <c r="Z2107" s="5">
        <v>7995649.0</v>
      </c>
      <c r="AA2107" s="5" t="s">
        <v>119</v>
      </c>
      <c r="AB2107" s="5" t="s">
        <v>52</v>
      </c>
      <c r="AC2107" s="5" t="s">
        <v>17351</v>
      </c>
      <c r="AD2107" s="5" t="s">
        <v>17352</v>
      </c>
      <c r="AE2107" s="5" t="s">
        <v>17353</v>
      </c>
      <c r="AF2107" s="5" t="s">
        <v>52</v>
      </c>
      <c r="AG2107" s="5" t="s">
        <v>52</v>
      </c>
      <c r="AH2107" s="5" t="s">
        <v>52</v>
      </c>
      <c r="AI2107" s="5" t="s">
        <v>18785</v>
      </c>
      <c r="AJ2107" s="5" t="s">
        <v>18788</v>
      </c>
      <c r="AK2107" s="5" t="s">
        <v>18793</v>
      </c>
    </row>
    <row r="2108" ht="15.75" customHeight="1">
      <c r="A2108" s="5" t="s">
        <v>18794</v>
      </c>
      <c r="B2108" s="5" t="s">
        <v>18795</v>
      </c>
      <c r="C2108" s="5" t="s">
        <v>102</v>
      </c>
      <c r="D2108" s="6">
        <v>42733.0</v>
      </c>
      <c r="E2108" s="5">
        <v>49039.0</v>
      </c>
      <c r="F2108" s="5">
        <v>22290.0</v>
      </c>
      <c r="G2108" s="5" t="s">
        <v>148</v>
      </c>
      <c r="H2108" s="5" t="s">
        <v>189</v>
      </c>
      <c r="I2108" s="5" t="s">
        <v>18796</v>
      </c>
      <c r="J2108" s="5" t="s">
        <v>151</v>
      </c>
      <c r="K2108" s="5" t="s">
        <v>462</v>
      </c>
      <c r="L2108" s="5" t="s">
        <v>18797</v>
      </c>
      <c r="M2108" s="5" t="s">
        <v>102</v>
      </c>
      <c r="N2108" s="5" t="s">
        <v>52</v>
      </c>
      <c r="O2108" s="5">
        <v>1.0</v>
      </c>
      <c r="P2108" s="5" t="s">
        <v>18798</v>
      </c>
      <c r="Q2108" s="5">
        <v>4500.0</v>
      </c>
      <c r="R2108" s="5">
        <v>18.0</v>
      </c>
      <c r="S2108" s="5" t="s">
        <v>1386</v>
      </c>
      <c r="T2108" s="5">
        <v>0.0</v>
      </c>
      <c r="U2108" s="5" t="s">
        <v>158</v>
      </c>
      <c r="V2108" s="5" t="s">
        <v>18799</v>
      </c>
      <c r="W2108" s="5" t="s">
        <v>52</v>
      </c>
      <c r="X2108" s="5" t="s">
        <v>52</v>
      </c>
      <c r="Y2108" s="5" t="s">
        <v>8312</v>
      </c>
      <c r="Z2108" s="5">
        <v>7513072.0</v>
      </c>
      <c r="AA2108" s="5" t="s">
        <v>235</v>
      </c>
      <c r="AB2108" s="5" t="s">
        <v>52</v>
      </c>
      <c r="AC2108" s="5" t="s">
        <v>163</v>
      </c>
      <c r="AD2108" s="5" t="s">
        <v>164</v>
      </c>
      <c r="AE2108" s="5" t="s">
        <v>165</v>
      </c>
      <c r="AF2108" s="5" t="s">
        <v>52</v>
      </c>
      <c r="AG2108" s="5" t="s">
        <v>52</v>
      </c>
      <c r="AH2108" s="5" t="s">
        <v>52</v>
      </c>
      <c r="AI2108" s="5" t="s">
        <v>18795</v>
      </c>
      <c r="AJ2108" s="5" t="s">
        <v>18797</v>
      </c>
      <c r="AK2108" s="5" t="s">
        <v>6168</v>
      </c>
    </row>
    <row r="2109" ht="15.75" customHeight="1">
      <c r="A2109" s="5" t="s">
        <v>18800</v>
      </c>
      <c r="B2109" s="5" t="s">
        <v>16737</v>
      </c>
      <c r="C2109" s="5" t="s">
        <v>16738</v>
      </c>
      <c r="D2109" s="6">
        <v>42730.0</v>
      </c>
      <c r="E2109" s="5">
        <v>33917.0</v>
      </c>
      <c r="F2109" s="5">
        <v>15417.0</v>
      </c>
      <c r="G2109" s="5" t="s">
        <v>3378</v>
      </c>
      <c r="H2109" s="5" t="s">
        <v>1534</v>
      </c>
      <c r="I2109" s="5" t="s">
        <v>18801</v>
      </c>
      <c r="J2109" s="5" t="s">
        <v>3378</v>
      </c>
      <c r="K2109" s="5" t="s">
        <v>18802</v>
      </c>
      <c r="L2109" s="5" t="s">
        <v>16741</v>
      </c>
      <c r="M2109" s="5" t="s">
        <v>16742</v>
      </c>
      <c r="N2109" s="5">
        <v>45242.0</v>
      </c>
      <c r="O2109" s="5">
        <v>1.0</v>
      </c>
      <c r="P2109" s="5" t="s">
        <v>18803</v>
      </c>
      <c r="Q2109" s="5" t="s">
        <v>13131</v>
      </c>
      <c r="R2109" s="5">
        <v>1248.0</v>
      </c>
      <c r="S2109" s="5" t="s">
        <v>69</v>
      </c>
      <c r="T2109" s="5">
        <v>0.0</v>
      </c>
      <c r="U2109" s="5" t="s">
        <v>93</v>
      </c>
      <c r="V2109" s="5" t="s">
        <v>18804</v>
      </c>
      <c r="W2109" s="5" t="s">
        <v>55</v>
      </c>
      <c r="X2109" s="5" t="s">
        <v>18805</v>
      </c>
      <c r="Y2109" s="5" t="s">
        <v>178</v>
      </c>
      <c r="Z2109" s="5" t="s">
        <v>18806</v>
      </c>
      <c r="AA2109" s="5" t="s">
        <v>260</v>
      </c>
      <c r="AB2109" s="5" t="s">
        <v>52</v>
      </c>
      <c r="AC2109" s="5" t="s">
        <v>3141</v>
      </c>
      <c r="AD2109" s="5" t="s">
        <v>3142</v>
      </c>
      <c r="AE2109" s="5" t="s">
        <v>162</v>
      </c>
      <c r="AF2109" s="5" t="s">
        <v>52</v>
      </c>
      <c r="AG2109" s="5" t="s">
        <v>52</v>
      </c>
      <c r="AH2109" s="5" t="s">
        <v>3143</v>
      </c>
      <c r="AI2109" s="5" t="s">
        <v>102</v>
      </c>
      <c r="AJ2109" s="5" t="s">
        <v>102</v>
      </c>
      <c r="AK2109" s="5" t="s">
        <v>162</v>
      </c>
    </row>
    <row r="2110" ht="15.75" customHeight="1">
      <c r="A2110" s="5" t="s">
        <v>18807</v>
      </c>
      <c r="B2110" s="5" t="s">
        <v>16737</v>
      </c>
      <c r="C2110" s="5" t="s">
        <v>16738</v>
      </c>
      <c r="D2110" s="6">
        <v>42730.0</v>
      </c>
      <c r="E2110" s="5">
        <v>11372.0</v>
      </c>
      <c r="F2110" s="5">
        <v>5169.0</v>
      </c>
      <c r="G2110" s="5" t="s">
        <v>3378</v>
      </c>
      <c r="H2110" s="5" t="s">
        <v>1534</v>
      </c>
      <c r="I2110" s="5" t="s">
        <v>18801</v>
      </c>
      <c r="J2110" s="5" t="s">
        <v>3378</v>
      </c>
      <c r="K2110" s="5" t="s">
        <v>18808</v>
      </c>
      <c r="L2110" s="5" t="s">
        <v>16741</v>
      </c>
      <c r="M2110" s="5" t="s">
        <v>16742</v>
      </c>
      <c r="N2110" s="5">
        <v>45242.0</v>
      </c>
      <c r="O2110" s="5">
        <v>1.0</v>
      </c>
      <c r="P2110" s="5" t="s">
        <v>18809</v>
      </c>
      <c r="Q2110" s="5" t="s">
        <v>13131</v>
      </c>
      <c r="R2110" s="5">
        <v>337.0</v>
      </c>
      <c r="S2110" s="5" t="s">
        <v>69</v>
      </c>
      <c r="T2110" s="5">
        <v>0.0</v>
      </c>
      <c r="U2110" s="5" t="s">
        <v>93</v>
      </c>
      <c r="V2110" s="5" t="s">
        <v>18810</v>
      </c>
      <c r="W2110" s="5" t="s">
        <v>55</v>
      </c>
      <c r="X2110" s="5" t="s">
        <v>18811</v>
      </c>
      <c r="Y2110" s="5" t="s">
        <v>178</v>
      </c>
      <c r="Z2110" s="5" t="s">
        <v>18812</v>
      </c>
      <c r="AA2110" s="5" t="s">
        <v>260</v>
      </c>
      <c r="AB2110" s="5" t="s">
        <v>52</v>
      </c>
      <c r="AC2110" s="5" t="s">
        <v>3141</v>
      </c>
      <c r="AD2110" s="5" t="s">
        <v>3142</v>
      </c>
      <c r="AE2110" s="5" t="s">
        <v>162</v>
      </c>
      <c r="AF2110" s="5" t="s">
        <v>52</v>
      </c>
      <c r="AG2110" s="5" t="s">
        <v>52</v>
      </c>
      <c r="AH2110" s="5" t="s">
        <v>3143</v>
      </c>
      <c r="AI2110" s="5" t="s">
        <v>102</v>
      </c>
      <c r="AJ2110" s="5" t="s">
        <v>102</v>
      </c>
      <c r="AK2110" s="5" t="s">
        <v>162</v>
      </c>
    </row>
    <row r="2111" ht="15.75" customHeight="1">
      <c r="A2111" s="5" t="s">
        <v>18813</v>
      </c>
      <c r="B2111" s="5" t="s">
        <v>1406</v>
      </c>
      <c r="C2111" s="5" t="s">
        <v>18814</v>
      </c>
      <c r="D2111" s="6">
        <v>42727.0</v>
      </c>
      <c r="E2111" s="5">
        <v>847.0</v>
      </c>
      <c r="F2111" s="5">
        <v>385.0</v>
      </c>
      <c r="G2111" s="5" t="s">
        <v>170</v>
      </c>
      <c r="H2111" s="5" t="s">
        <v>171</v>
      </c>
      <c r="I2111" s="5" t="s">
        <v>18815</v>
      </c>
      <c r="J2111" s="5" t="s">
        <v>170</v>
      </c>
      <c r="K2111" s="5" t="s">
        <v>18816</v>
      </c>
      <c r="L2111" s="5" t="s">
        <v>18817</v>
      </c>
      <c r="M2111" s="5" t="s">
        <v>18818</v>
      </c>
      <c r="N2111" s="5" t="s">
        <v>52</v>
      </c>
      <c r="O2111" s="5">
        <v>1.0</v>
      </c>
      <c r="P2111" s="5" t="s">
        <v>18819</v>
      </c>
      <c r="Q2111" s="5" t="s">
        <v>4202</v>
      </c>
      <c r="R2111" s="5">
        <v>93.0</v>
      </c>
      <c r="S2111" s="5" t="s">
        <v>69</v>
      </c>
      <c r="T2111" s="5">
        <v>0.0</v>
      </c>
      <c r="U2111" s="5" t="s">
        <v>52</v>
      </c>
      <c r="V2111" s="5" t="s">
        <v>18820</v>
      </c>
      <c r="W2111" s="5" t="s">
        <v>52</v>
      </c>
      <c r="X2111" s="5" t="s">
        <v>52</v>
      </c>
      <c r="Y2111" s="5" t="s">
        <v>18821</v>
      </c>
      <c r="Z2111" s="5" t="s">
        <v>18822</v>
      </c>
      <c r="AA2111" s="5" t="s">
        <v>260</v>
      </c>
      <c r="AB2111" s="5" t="s">
        <v>52</v>
      </c>
      <c r="AC2111" s="5" t="s">
        <v>3589</v>
      </c>
      <c r="AD2111" s="5" t="s">
        <v>3590</v>
      </c>
      <c r="AE2111" s="5" t="s">
        <v>3591</v>
      </c>
      <c r="AF2111" s="5" t="s">
        <v>52</v>
      </c>
      <c r="AG2111" s="5" t="s">
        <v>52</v>
      </c>
      <c r="AH2111" s="5" t="s">
        <v>3592</v>
      </c>
      <c r="AI2111" s="5" t="s">
        <v>1406</v>
      </c>
      <c r="AJ2111" s="5" t="s">
        <v>18823</v>
      </c>
      <c r="AK2111" s="5" t="s">
        <v>59</v>
      </c>
    </row>
    <row r="2112" ht="15.75" customHeight="1">
      <c r="A2112" s="5" t="s">
        <v>18824</v>
      </c>
      <c r="B2112" s="5" t="s">
        <v>16737</v>
      </c>
      <c r="C2112" s="5" t="s">
        <v>16738</v>
      </c>
      <c r="D2112" s="6">
        <v>42724.0</v>
      </c>
      <c r="E2112" s="5">
        <v>9964.0</v>
      </c>
      <c r="F2112" s="5">
        <v>4529.0</v>
      </c>
      <c r="G2112" s="5" t="s">
        <v>3378</v>
      </c>
      <c r="H2112" s="5" t="s">
        <v>272</v>
      </c>
      <c r="I2112" s="5" t="s">
        <v>12448</v>
      </c>
      <c r="J2112" s="5" t="s">
        <v>3378</v>
      </c>
      <c r="K2112" s="5" t="s">
        <v>18825</v>
      </c>
      <c r="L2112" s="5" t="s">
        <v>16741</v>
      </c>
      <c r="M2112" s="5" t="s">
        <v>16742</v>
      </c>
      <c r="N2112" s="5">
        <v>45242.0</v>
      </c>
      <c r="O2112" s="5">
        <v>1.0</v>
      </c>
      <c r="P2112" s="5" t="s">
        <v>18826</v>
      </c>
      <c r="Q2112" s="5">
        <v>4310.0</v>
      </c>
      <c r="R2112" s="5">
        <v>517.0</v>
      </c>
      <c r="S2112" s="5" t="s">
        <v>69</v>
      </c>
      <c r="T2112" s="5">
        <v>0.0</v>
      </c>
      <c r="U2112" s="5" t="s">
        <v>93</v>
      </c>
      <c r="V2112" s="5" t="s">
        <v>18827</v>
      </c>
      <c r="W2112" s="5" t="s">
        <v>55</v>
      </c>
      <c r="X2112" s="5" t="s">
        <v>18828</v>
      </c>
      <c r="Y2112" s="5" t="s">
        <v>8435</v>
      </c>
      <c r="Z2112" s="5" t="s">
        <v>18829</v>
      </c>
      <c r="AA2112" s="5" t="s">
        <v>162</v>
      </c>
      <c r="AB2112" s="5" t="s">
        <v>52</v>
      </c>
      <c r="AC2112" s="5" t="s">
        <v>3141</v>
      </c>
      <c r="AD2112" s="5" t="s">
        <v>3142</v>
      </c>
      <c r="AE2112" s="5" t="s">
        <v>162</v>
      </c>
      <c r="AF2112" s="5" t="s">
        <v>52</v>
      </c>
      <c r="AG2112" s="5" t="s">
        <v>52</v>
      </c>
      <c r="AH2112" s="5" t="s">
        <v>3143</v>
      </c>
      <c r="AI2112" s="5" t="s">
        <v>102</v>
      </c>
      <c r="AJ2112" s="5" t="s">
        <v>102</v>
      </c>
      <c r="AK2112" s="5" t="s">
        <v>162</v>
      </c>
    </row>
    <row r="2113" ht="15.75" customHeight="1">
      <c r="A2113" s="5" t="s">
        <v>18830</v>
      </c>
      <c r="B2113" s="5" t="s">
        <v>18318</v>
      </c>
      <c r="C2113" s="5" t="s">
        <v>18319</v>
      </c>
      <c r="D2113" s="6">
        <v>42724.0</v>
      </c>
      <c r="E2113" s="5">
        <v>89514.0</v>
      </c>
      <c r="F2113" s="5">
        <v>40688.0</v>
      </c>
      <c r="G2113" s="5" t="s">
        <v>1683</v>
      </c>
      <c r="H2113" s="5" t="s">
        <v>290</v>
      </c>
      <c r="I2113" s="5" t="s">
        <v>17513</v>
      </c>
      <c r="J2113" s="5" t="s">
        <v>1685</v>
      </c>
      <c r="K2113" s="5" t="s">
        <v>1086</v>
      </c>
      <c r="L2113" s="5" t="s">
        <v>18320</v>
      </c>
      <c r="M2113" s="5" t="s">
        <v>18321</v>
      </c>
      <c r="N2113" s="5">
        <v>22602.0</v>
      </c>
      <c r="O2113" s="5">
        <v>2.0</v>
      </c>
      <c r="P2113" s="5" t="s">
        <v>18831</v>
      </c>
      <c r="Q2113" s="5" t="s">
        <v>2195</v>
      </c>
      <c r="R2113" s="5">
        <v>45.0</v>
      </c>
      <c r="S2113" s="5" t="s">
        <v>53</v>
      </c>
      <c r="T2113" s="5">
        <v>0.0</v>
      </c>
      <c r="U2113" s="5" t="s">
        <v>52</v>
      </c>
      <c r="V2113" s="5" t="s">
        <v>18832</v>
      </c>
      <c r="W2113" s="5" t="s">
        <v>52</v>
      </c>
      <c r="X2113" s="5" t="s">
        <v>52</v>
      </c>
      <c r="Y2113" s="5" t="s">
        <v>18833</v>
      </c>
      <c r="Z2113" s="5" t="s">
        <v>18834</v>
      </c>
      <c r="AA2113" s="5" t="s">
        <v>162</v>
      </c>
      <c r="AB2113" s="5" t="s">
        <v>52</v>
      </c>
      <c r="AC2113" s="5" t="s">
        <v>11980</v>
      </c>
      <c r="AD2113" s="5" t="s">
        <v>11981</v>
      </c>
      <c r="AE2113" s="5" t="s">
        <v>218</v>
      </c>
      <c r="AF2113" s="5" t="s">
        <v>52</v>
      </c>
      <c r="AG2113" s="5" t="s">
        <v>11982</v>
      </c>
      <c r="AH2113" s="5" t="s">
        <v>11983</v>
      </c>
      <c r="AI2113" s="5" t="s">
        <v>18318</v>
      </c>
      <c r="AJ2113" s="5" t="s">
        <v>18320</v>
      </c>
      <c r="AK2113" s="5" t="s">
        <v>18326</v>
      </c>
    </row>
    <row r="2114" ht="15.75" customHeight="1">
      <c r="A2114" s="5" t="s">
        <v>18835</v>
      </c>
      <c r="B2114" s="5" t="s">
        <v>18753</v>
      </c>
      <c r="C2114" s="5" t="s">
        <v>18742</v>
      </c>
      <c r="D2114" s="6">
        <v>42723.0</v>
      </c>
      <c r="E2114" s="5">
        <v>44229.0</v>
      </c>
      <c r="F2114" s="5">
        <v>20104.0</v>
      </c>
      <c r="G2114" s="5" t="s">
        <v>18743</v>
      </c>
      <c r="H2114" s="5" t="s">
        <v>459</v>
      </c>
      <c r="I2114" s="5" t="s">
        <v>18836</v>
      </c>
      <c r="J2114" s="5" t="s">
        <v>2442</v>
      </c>
      <c r="K2114" s="5" t="s">
        <v>18837</v>
      </c>
      <c r="L2114" s="5" t="s">
        <v>18838</v>
      </c>
      <c r="M2114" s="5" t="s">
        <v>18839</v>
      </c>
      <c r="N2114" s="5">
        <v>60007.0</v>
      </c>
      <c r="O2114" s="5">
        <v>1.0</v>
      </c>
      <c r="P2114" s="5" t="s">
        <v>18840</v>
      </c>
      <c r="Q2114" s="5" t="s">
        <v>52</v>
      </c>
      <c r="R2114" s="5">
        <v>42.0</v>
      </c>
      <c r="S2114" s="5" t="s">
        <v>115</v>
      </c>
      <c r="T2114" s="5">
        <v>0.0</v>
      </c>
      <c r="U2114" s="5" t="s">
        <v>70</v>
      </c>
      <c r="V2114" s="5" t="s">
        <v>18841</v>
      </c>
      <c r="W2114" s="5" t="s">
        <v>71</v>
      </c>
      <c r="X2114" s="5" t="s">
        <v>52</v>
      </c>
      <c r="Y2114" s="5" t="s">
        <v>18842</v>
      </c>
      <c r="Z2114" s="5" t="s">
        <v>18843</v>
      </c>
      <c r="AA2114" s="5" t="s">
        <v>180</v>
      </c>
      <c r="AB2114" s="5" t="s">
        <v>283</v>
      </c>
      <c r="AC2114" s="5" t="s">
        <v>2791</v>
      </c>
      <c r="AD2114" s="5" t="s">
        <v>2792</v>
      </c>
      <c r="AE2114" s="5" t="s">
        <v>52</v>
      </c>
      <c r="AF2114" s="5" t="s">
        <v>52</v>
      </c>
      <c r="AG2114" s="5">
        <v>79118.0</v>
      </c>
      <c r="AH2114" s="5" t="s">
        <v>2793</v>
      </c>
      <c r="AI2114" s="5" t="s">
        <v>18753</v>
      </c>
      <c r="AJ2114" s="5" t="s">
        <v>18838</v>
      </c>
      <c r="AK2114" s="5" t="s">
        <v>11769</v>
      </c>
    </row>
    <row r="2115" ht="15.75" customHeight="1">
      <c r="A2115" s="5" t="s">
        <v>18844</v>
      </c>
      <c r="B2115" s="5" t="s">
        <v>17789</v>
      </c>
      <c r="C2115" s="5" t="s">
        <v>18775</v>
      </c>
      <c r="D2115" s="6">
        <v>42722.0</v>
      </c>
      <c r="E2115" s="5">
        <v>105340.0</v>
      </c>
      <c r="F2115" s="5">
        <v>47882.0</v>
      </c>
      <c r="G2115" s="5" t="s">
        <v>148</v>
      </c>
      <c r="H2115" s="5" t="s">
        <v>205</v>
      </c>
      <c r="I2115" s="5" t="s">
        <v>17791</v>
      </c>
      <c r="J2115" s="5" t="s">
        <v>151</v>
      </c>
      <c r="K2115" s="5" t="s">
        <v>533</v>
      </c>
      <c r="L2115" s="5" t="s">
        <v>18845</v>
      </c>
      <c r="M2115" s="5" t="s">
        <v>18846</v>
      </c>
      <c r="N2115" s="5" t="s">
        <v>52</v>
      </c>
      <c r="O2115" s="5">
        <v>2.0</v>
      </c>
      <c r="P2115" s="5" t="s">
        <v>18847</v>
      </c>
      <c r="Q2115" s="5" t="s">
        <v>156</v>
      </c>
      <c r="R2115" s="5">
        <v>120.0</v>
      </c>
      <c r="S2115" s="5" t="s">
        <v>115</v>
      </c>
      <c r="T2115" s="5">
        <v>1.0</v>
      </c>
      <c r="U2115" s="5" t="s">
        <v>70</v>
      </c>
      <c r="V2115" s="5" t="s">
        <v>18848</v>
      </c>
      <c r="W2115" s="5" t="s">
        <v>71</v>
      </c>
      <c r="X2115" s="5" t="s">
        <v>52</v>
      </c>
      <c r="Y2115" s="5" t="s">
        <v>18849</v>
      </c>
      <c r="Z2115" s="5" t="s">
        <v>18850</v>
      </c>
      <c r="AA2115" s="5" t="s">
        <v>235</v>
      </c>
      <c r="AB2115" s="5" t="s">
        <v>52</v>
      </c>
      <c r="AC2115" s="5" t="s">
        <v>398</v>
      </c>
      <c r="AD2115" s="5" t="s">
        <v>399</v>
      </c>
      <c r="AE2115" s="5" t="s">
        <v>400</v>
      </c>
      <c r="AF2115" s="5" t="s">
        <v>401</v>
      </c>
      <c r="AG2115" s="5">
        <v>23502.0</v>
      </c>
      <c r="AH2115" s="5" t="s">
        <v>402</v>
      </c>
      <c r="AI2115" s="5" t="s">
        <v>17789</v>
      </c>
      <c r="AJ2115" s="5" t="s">
        <v>18851</v>
      </c>
      <c r="AK2115" s="5" t="s">
        <v>17797</v>
      </c>
    </row>
    <row r="2116" ht="15.75" customHeight="1">
      <c r="A2116" s="5" t="s">
        <v>18852</v>
      </c>
      <c r="B2116" s="5" t="s">
        <v>17789</v>
      </c>
      <c r="C2116" s="5" t="s">
        <v>17799</v>
      </c>
      <c r="D2116" s="6">
        <v>42722.0</v>
      </c>
      <c r="E2116" s="5">
        <v>88532.0</v>
      </c>
      <c r="F2116" s="5">
        <v>40242.0</v>
      </c>
      <c r="G2116" s="5" t="s">
        <v>148</v>
      </c>
      <c r="H2116" s="5" t="s">
        <v>205</v>
      </c>
      <c r="I2116" s="5" t="s">
        <v>17791</v>
      </c>
      <c r="J2116" s="5" t="s">
        <v>151</v>
      </c>
      <c r="K2116" s="5" t="s">
        <v>4507</v>
      </c>
      <c r="L2116" s="5" t="s">
        <v>17792</v>
      </c>
      <c r="M2116" s="5" t="s">
        <v>17800</v>
      </c>
      <c r="N2116" s="5" t="s">
        <v>52</v>
      </c>
      <c r="O2116" s="5">
        <v>2.0</v>
      </c>
      <c r="P2116" s="5" t="s">
        <v>18847</v>
      </c>
      <c r="Q2116" s="5" t="s">
        <v>156</v>
      </c>
      <c r="R2116" s="5">
        <v>120.0</v>
      </c>
      <c r="S2116" s="5" t="s">
        <v>115</v>
      </c>
      <c r="T2116" s="5">
        <v>1.0</v>
      </c>
      <c r="U2116" s="5" t="s">
        <v>70</v>
      </c>
      <c r="V2116" s="5" t="s">
        <v>18853</v>
      </c>
      <c r="W2116" s="5" t="s">
        <v>55</v>
      </c>
      <c r="X2116" s="5" t="s">
        <v>18848</v>
      </c>
      <c r="Y2116" s="5" t="s">
        <v>18849</v>
      </c>
      <c r="Z2116" s="5" t="s">
        <v>18850</v>
      </c>
      <c r="AA2116" s="5" t="s">
        <v>235</v>
      </c>
      <c r="AB2116" s="5" t="s">
        <v>52</v>
      </c>
      <c r="AC2116" s="5" t="s">
        <v>398</v>
      </c>
      <c r="AD2116" s="5" t="s">
        <v>399</v>
      </c>
      <c r="AE2116" s="5" t="s">
        <v>400</v>
      </c>
      <c r="AF2116" s="5" t="s">
        <v>401</v>
      </c>
      <c r="AG2116" s="5">
        <v>23502.0</v>
      </c>
      <c r="AH2116" s="5" t="s">
        <v>402</v>
      </c>
      <c r="AI2116" s="5" t="s">
        <v>2164</v>
      </c>
      <c r="AJ2116" s="5" t="s">
        <v>18854</v>
      </c>
      <c r="AK2116" s="5" t="s">
        <v>17797</v>
      </c>
    </row>
    <row r="2117" ht="15.75" customHeight="1">
      <c r="A2117" s="5" t="s">
        <v>18855</v>
      </c>
      <c r="B2117" s="5" t="s">
        <v>18856</v>
      </c>
      <c r="C2117" s="5" t="s">
        <v>18857</v>
      </c>
      <c r="D2117" s="6">
        <v>42721.0</v>
      </c>
      <c r="E2117" s="5">
        <v>49896.0</v>
      </c>
      <c r="F2117" s="5">
        <v>22680.0</v>
      </c>
      <c r="G2117" s="5" t="s">
        <v>18465</v>
      </c>
      <c r="H2117" s="5" t="s">
        <v>2784</v>
      </c>
      <c r="I2117" s="5" t="s">
        <v>16651</v>
      </c>
      <c r="J2117" s="5" t="s">
        <v>274</v>
      </c>
      <c r="K2117" s="5" t="s">
        <v>18858</v>
      </c>
      <c r="L2117" s="5" t="s">
        <v>18859</v>
      </c>
      <c r="M2117" s="5" t="s">
        <v>18860</v>
      </c>
      <c r="N2117" s="5">
        <v>92865.0</v>
      </c>
      <c r="O2117" s="5">
        <v>1.0</v>
      </c>
      <c r="P2117" s="5" t="s">
        <v>18861</v>
      </c>
      <c r="Q2117" s="5" t="s">
        <v>4202</v>
      </c>
      <c r="R2117" s="5">
        <v>16.0</v>
      </c>
      <c r="S2117" s="5" t="s">
        <v>53</v>
      </c>
      <c r="T2117" s="5">
        <v>20.0</v>
      </c>
      <c r="U2117" s="5" t="s">
        <v>70</v>
      </c>
      <c r="V2117" s="5" t="s">
        <v>18862</v>
      </c>
      <c r="W2117" s="5" t="s">
        <v>52</v>
      </c>
      <c r="X2117" s="5" t="s">
        <v>52</v>
      </c>
      <c r="Y2117" s="5">
        <v>18.0</v>
      </c>
      <c r="Z2117" s="5" t="s">
        <v>18863</v>
      </c>
      <c r="AA2117" s="5" t="s">
        <v>59</v>
      </c>
      <c r="AB2117" s="5" t="s">
        <v>52</v>
      </c>
      <c r="AC2117" s="5" t="s">
        <v>1230</v>
      </c>
      <c r="AD2117" s="5" t="s">
        <v>1231</v>
      </c>
      <c r="AE2117" s="5" t="s">
        <v>52</v>
      </c>
      <c r="AF2117" s="5" t="s">
        <v>52</v>
      </c>
      <c r="AG2117" s="5" t="s">
        <v>52</v>
      </c>
      <c r="AH2117" s="5" t="s">
        <v>1232</v>
      </c>
      <c r="AI2117" s="5" t="s">
        <v>18856</v>
      </c>
      <c r="AJ2117" s="5" t="s">
        <v>18859</v>
      </c>
      <c r="AK2117" s="5" t="s">
        <v>18864</v>
      </c>
    </row>
    <row r="2118" ht="15.75" customHeight="1">
      <c r="A2118" s="5" t="s">
        <v>18865</v>
      </c>
      <c r="B2118" s="5" t="s">
        <v>18866</v>
      </c>
      <c r="C2118" s="5" t="s">
        <v>18867</v>
      </c>
      <c r="D2118" s="6">
        <v>42721.0</v>
      </c>
      <c r="E2118" s="5">
        <v>23419.0</v>
      </c>
      <c r="F2118" s="5">
        <v>10645.0</v>
      </c>
      <c r="G2118" s="5" t="s">
        <v>579</v>
      </c>
      <c r="H2118" s="5" t="s">
        <v>459</v>
      </c>
      <c r="I2118" s="5" t="s">
        <v>18868</v>
      </c>
      <c r="J2118" s="5" t="s">
        <v>581</v>
      </c>
      <c r="K2118" s="5" t="s">
        <v>1031</v>
      </c>
      <c r="L2118" s="5" t="s">
        <v>18869</v>
      </c>
      <c r="M2118" s="5" t="s">
        <v>18870</v>
      </c>
      <c r="N2118" s="5">
        <v>8060.0</v>
      </c>
      <c r="O2118" s="5">
        <v>1.0</v>
      </c>
      <c r="P2118" s="5" t="s">
        <v>18871</v>
      </c>
      <c r="Q2118" s="5">
        <v>4510.0</v>
      </c>
      <c r="R2118" s="5">
        <v>1016.0</v>
      </c>
      <c r="S2118" s="5" t="s">
        <v>53</v>
      </c>
      <c r="T2118" s="5">
        <v>63.0</v>
      </c>
      <c r="U2118" s="5" t="s">
        <v>93</v>
      </c>
      <c r="V2118" s="5" t="s">
        <v>18872</v>
      </c>
      <c r="W2118" s="5" t="s">
        <v>52</v>
      </c>
      <c r="X2118" s="5" t="s">
        <v>52</v>
      </c>
      <c r="Y2118" s="5" t="s">
        <v>18873</v>
      </c>
      <c r="Z2118" s="5" t="s">
        <v>18874</v>
      </c>
      <c r="AA2118" s="5" t="s">
        <v>235</v>
      </c>
      <c r="AB2118" s="5" t="s">
        <v>52</v>
      </c>
      <c r="AC2118" s="5" t="s">
        <v>11980</v>
      </c>
      <c r="AD2118" s="5" t="s">
        <v>11981</v>
      </c>
      <c r="AE2118" s="5" t="s">
        <v>218</v>
      </c>
      <c r="AF2118" s="5" t="s">
        <v>52</v>
      </c>
      <c r="AG2118" s="5" t="s">
        <v>11982</v>
      </c>
      <c r="AH2118" s="5" t="s">
        <v>11983</v>
      </c>
      <c r="AI2118" s="5" t="s">
        <v>18875</v>
      </c>
      <c r="AJ2118" s="5" t="s">
        <v>18876</v>
      </c>
      <c r="AK2118" s="5" t="s">
        <v>18474</v>
      </c>
    </row>
    <row r="2119" ht="15.75" customHeight="1">
      <c r="A2119" s="5" t="s">
        <v>18877</v>
      </c>
      <c r="B2119" s="5" t="s">
        <v>12163</v>
      </c>
      <c r="C2119" s="5" t="s">
        <v>17897</v>
      </c>
      <c r="D2119" s="6">
        <v>42715.0</v>
      </c>
      <c r="E2119" s="5">
        <v>14045.0</v>
      </c>
      <c r="F2119" s="5">
        <v>6384.0</v>
      </c>
      <c r="G2119" s="5" t="s">
        <v>634</v>
      </c>
      <c r="H2119" s="5" t="s">
        <v>2784</v>
      </c>
      <c r="I2119" s="5" t="s">
        <v>18878</v>
      </c>
      <c r="J2119" s="5" t="s">
        <v>274</v>
      </c>
      <c r="K2119" s="5" t="s">
        <v>391</v>
      </c>
      <c r="L2119" s="5" t="s">
        <v>18879</v>
      </c>
      <c r="M2119" s="5" t="s">
        <v>17967</v>
      </c>
      <c r="N2119" s="5">
        <v>11581.0</v>
      </c>
      <c r="O2119" s="5">
        <v>1.0</v>
      </c>
      <c r="P2119" s="5" t="s">
        <v>18880</v>
      </c>
      <c r="Q2119" s="5" t="s">
        <v>91</v>
      </c>
      <c r="R2119" s="5">
        <v>68.0</v>
      </c>
      <c r="S2119" s="5" t="s">
        <v>69</v>
      </c>
      <c r="T2119" s="5">
        <v>65.0</v>
      </c>
      <c r="U2119" s="5" t="s">
        <v>70</v>
      </c>
      <c r="V2119" s="5" t="s">
        <v>18881</v>
      </c>
      <c r="W2119" s="5" t="s">
        <v>71</v>
      </c>
      <c r="X2119" s="5" t="s">
        <v>52</v>
      </c>
      <c r="Y2119" s="5" t="s">
        <v>18882</v>
      </c>
      <c r="Z2119" s="5" t="s">
        <v>18883</v>
      </c>
      <c r="AA2119" s="5" t="s">
        <v>180</v>
      </c>
      <c r="AB2119" s="5" t="s">
        <v>52</v>
      </c>
      <c r="AC2119" s="5" t="s">
        <v>72</v>
      </c>
      <c r="AD2119" s="5" t="s">
        <v>73</v>
      </c>
      <c r="AE2119" s="5" t="s">
        <v>74</v>
      </c>
      <c r="AF2119" s="5" t="s">
        <v>75</v>
      </c>
      <c r="AG2119" s="5" t="s">
        <v>76</v>
      </c>
      <c r="AH2119" s="5" t="s">
        <v>77</v>
      </c>
      <c r="AI2119" s="5" t="s">
        <v>12163</v>
      </c>
      <c r="AJ2119" s="5" t="s">
        <v>18884</v>
      </c>
      <c r="AK2119" s="5" t="s">
        <v>1874</v>
      </c>
    </row>
    <row r="2120" ht="15.75" customHeight="1">
      <c r="A2120" s="5" t="s">
        <v>18885</v>
      </c>
      <c r="B2120" s="5" t="s">
        <v>18886</v>
      </c>
      <c r="C2120" s="5" t="s">
        <v>18887</v>
      </c>
      <c r="D2120" s="6">
        <v>42715.0</v>
      </c>
      <c r="E2120" s="5">
        <v>307648.0</v>
      </c>
      <c r="F2120" s="5">
        <v>139840.0</v>
      </c>
      <c r="G2120" s="5" t="s">
        <v>327</v>
      </c>
      <c r="H2120" s="5" t="s">
        <v>459</v>
      </c>
      <c r="I2120" s="5" t="s">
        <v>18888</v>
      </c>
      <c r="J2120" s="5" t="s">
        <v>191</v>
      </c>
      <c r="K2120" s="5" t="s">
        <v>8466</v>
      </c>
      <c r="L2120" s="5" t="s">
        <v>18889</v>
      </c>
      <c r="M2120" s="5" t="s">
        <v>18890</v>
      </c>
      <c r="N2120" s="5" t="s">
        <v>52</v>
      </c>
      <c r="O2120" s="5">
        <v>5.0</v>
      </c>
      <c r="P2120" s="5" t="s">
        <v>18891</v>
      </c>
      <c r="Q2120" s="5" t="s">
        <v>508</v>
      </c>
      <c r="R2120" s="5">
        <v>875.0</v>
      </c>
      <c r="S2120" s="5" t="s">
        <v>374</v>
      </c>
      <c r="T2120" s="5">
        <v>83.0</v>
      </c>
      <c r="U2120" s="5" t="s">
        <v>93</v>
      </c>
      <c r="V2120" s="5" t="s">
        <v>18892</v>
      </c>
      <c r="W2120" s="5" t="s">
        <v>52</v>
      </c>
      <c r="X2120" s="5" t="s">
        <v>52</v>
      </c>
      <c r="Y2120" s="5" t="s">
        <v>18893</v>
      </c>
      <c r="Z2120" s="5" t="s">
        <v>18894</v>
      </c>
      <c r="AA2120" s="5" t="s">
        <v>200</v>
      </c>
      <c r="AB2120" s="5" t="s">
        <v>52</v>
      </c>
      <c r="AC2120" s="5" t="s">
        <v>11980</v>
      </c>
      <c r="AD2120" s="5" t="s">
        <v>11981</v>
      </c>
      <c r="AE2120" s="5" t="s">
        <v>218</v>
      </c>
      <c r="AF2120" s="5" t="s">
        <v>52</v>
      </c>
      <c r="AG2120" s="5" t="s">
        <v>11982</v>
      </c>
      <c r="AH2120" s="5" t="s">
        <v>11983</v>
      </c>
      <c r="AI2120" s="5" t="s">
        <v>18895</v>
      </c>
      <c r="AJ2120" s="5" t="s">
        <v>18896</v>
      </c>
      <c r="AK2120" s="5" t="s">
        <v>10455</v>
      </c>
    </row>
    <row r="2121" ht="15.75" customHeight="1">
      <c r="A2121" s="5" t="s">
        <v>18897</v>
      </c>
      <c r="B2121" s="5" t="s">
        <v>18898</v>
      </c>
      <c r="C2121" s="5" t="s">
        <v>18899</v>
      </c>
      <c r="D2121" s="6">
        <v>42714.0</v>
      </c>
      <c r="E2121" s="5">
        <v>32041.0</v>
      </c>
      <c r="F2121" s="5">
        <v>14564.0</v>
      </c>
      <c r="G2121" s="5" t="s">
        <v>634</v>
      </c>
      <c r="H2121" s="5" t="s">
        <v>149</v>
      </c>
      <c r="I2121" s="5" t="s">
        <v>2344</v>
      </c>
      <c r="J2121" s="5" t="s">
        <v>274</v>
      </c>
      <c r="K2121" s="5" t="s">
        <v>192</v>
      </c>
      <c r="L2121" s="5" t="s">
        <v>18900</v>
      </c>
      <c r="M2121" s="5" t="s">
        <v>18901</v>
      </c>
      <c r="N2121" s="5" t="s">
        <v>17833</v>
      </c>
      <c r="O2121" s="5">
        <v>2.0</v>
      </c>
      <c r="P2121" s="5" t="s">
        <v>18902</v>
      </c>
      <c r="Q2121" s="5" t="s">
        <v>156</v>
      </c>
      <c r="R2121" s="5">
        <v>101.0</v>
      </c>
      <c r="S2121" s="5" t="s">
        <v>115</v>
      </c>
      <c r="T2121" s="5">
        <v>1.0</v>
      </c>
      <c r="U2121" s="5" t="s">
        <v>70</v>
      </c>
      <c r="V2121" s="5" t="s">
        <v>18903</v>
      </c>
      <c r="W2121" s="5" t="s">
        <v>52</v>
      </c>
      <c r="X2121" s="5" t="s">
        <v>52</v>
      </c>
      <c r="Y2121" s="5" t="s">
        <v>18904</v>
      </c>
      <c r="Z2121" s="5" t="s">
        <v>18905</v>
      </c>
      <c r="AA2121" s="5" t="s">
        <v>881</v>
      </c>
      <c r="AB2121" s="5" t="s">
        <v>52</v>
      </c>
      <c r="AC2121" s="5" t="s">
        <v>398</v>
      </c>
      <c r="AD2121" s="5" t="s">
        <v>399</v>
      </c>
      <c r="AE2121" s="5" t="s">
        <v>400</v>
      </c>
      <c r="AF2121" s="5" t="s">
        <v>401</v>
      </c>
      <c r="AG2121" s="5">
        <v>23502.0</v>
      </c>
      <c r="AH2121" s="5" t="s">
        <v>402</v>
      </c>
      <c r="AI2121" s="5" t="s">
        <v>17838</v>
      </c>
      <c r="AJ2121" s="5" t="s">
        <v>18906</v>
      </c>
      <c r="AK2121" s="5" t="s">
        <v>1874</v>
      </c>
    </row>
    <row r="2122" ht="15.75" customHeight="1">
      <c r="A2122" s="5" t="s">
        <v>18907</v>
      </c>
      <c r="B2122" s="5" t="s">
        <v>17653</v>
      </c>
      <c r="C2122" s="5" t="s">
        <v>102</v>
      </c>
      <c r="D2122" s="6">
        <v>42714.0</v>
      </c>
      <c r="E2122" s="5">
        <v>81655.0</v>
      </c>
      <c r="F2122" s="5">
        <v>37116.0</v>
      </c>
      <c r="G2122" s="5" t="s">
        <v>963</v>
      </c>
      <c r="H2122" s="5" t="s">
        <v>272</v>
      </c>
      <c r="I2122" s="5" t="s">
        <v>18908</v>
      </c>
      <c r="J2122" s="5" t="s">
        <v>965</v>
      </c>
      <c r="K2122" s="5" t="s">
        <v>18909</v>
      </c>
      <c r="L2122" s="5" t="s">
        <v>18910</v>
      </c>
      <c r="M2122" s="5" t="s">
        <v>102</v>
      </c>
      <c r="N2122" s="5" t="s">
        <v>18911</v>
      </c>
      <c r="O2122" s="5">
        <v>2.0</v>
      </c>
      <c r="P2122" s="5" t="s">
        <v>18912</v>
      </c>
      <c r="Q2122" s="5" t="s">
        <v>17658</v>
      </c>
      <c r="R2122" s="5">
        <v>1800.0</v>
      </c>
      <c r="S2122" s="5" t="s">
        <v>196</v>
      </c>
      <c r="T2122" s="5">
        <v>54.0</v>
      </c>
      <c r="U2122" s="5" t="s">
        <v>93</v>
      </c>
      <c r="V2122" s="5" t="s">
        <v>18913</v>
      </c>
      <c r="W2122" s="5" t="s">
        <v>52</v>
      </c>
      <c r="X2122" s="5" t="s">
        <v>52</v>
      </c>
      <c r="Y2122" s="5" t="s">
        <v>11397</v>
      </c>
      <c r="Z2122" s="5" t="s">
        <v>18914</v>
      </c>
      <c r="AA2122" s="5" t="s">
        <v>162</v>
      </c>
      <c r="AB2122" s="5" t="s">
        <v>283</v>
      </c>
      <c r="AC2122" s="5" t="s">
        <v>15837</v>
      </c>
      <c r="AD2122" s="5" t="s">
        <v>15838</v>
      </c>
      <c r="AE2122" s="5" t="s">
        <v>2166</v>
      </c>
      <c r="AF2122" s="5" t="s">
        <v>52</v>
      </c>
      <c r="AG2122" s="5" t="s">
        <v>52</v>
      </c>
      <c r="AH2122" s="5" t="s">
        <v>15839</v>
      </c>
      <c r="AI2122" s="5" t="s">
        <v>102</v>
      </c>
      <c r="AJ2122" s="5" t="s">
        <v>102</v>
      </c>
      <c r="AK2122" s="5" t="s">
        <v>17661</v>
      </c>
    </row>
    <row r="2123" ht="15.75" customHeight="1">
      <c r="A2123" s="5" t="s">
        <v>18915</v>
      </c>
      <c r="B2123" s="5" t="s">
        <v>13270</v>
      </c>
      <c r="C2123" s="5" t="s">
        <v>204</v>
      </c>
      <c r="D2123" s="6">
        <v>42711.0</v>
      </c>
      <c r="E2123" s="5">
        <v>47463.0</v>
      </c>
      <c r="F2123" s="5">
        <v>21574.0</v>
      </c>
      <c r="G2123" s="5" t="s">
        <v>226</v>
      </c>
      <c r="H2123" s="5" t="s">
        <v>205</v>
      </c>
      <c r="I2123" s="5" t="s">
        <v>12990</v>
      </c>
      <c r="J2123" s="5" t="s">
        <v>228</v>
      </c>
      <c r="K2123" s="5" t="s">
        <v>1536</v>
      </c>
      <c r="L2123" s="5" t="s">
        <v>18916</v>
      </c>
      <c r="M2123" s="5" t="s">
        <v>16245</v>
      </c>
      <c r="N2123" s="5" t="s">
        <v>13273</v>
      </c>
      <c r="O2123" s="5">
        <v>1.0</v>
      </c>
      <c r="P2123" s="5" t="s">
        <v>18917</v>
      </c>
      <c r="Q2123" s="5">
        <v>4510.0</v>
      </c>
      <c r="R2123" s="5">
        <v>2199.0</v>
      </c>
      <c r="S2123" s="5" t="s">
        <v>53</v>
      </c>
      <c r="T2123" s="5">
        <v>0.0</v>
      </c>
      <c r="U2123" s="5" t="s">
        <v>70</v>
      </c>
      <c r="V2123" s="5" t="s">
        <v>18918</v>
      </c>
      <c r="W2123" s="5" t="s">
        <v>52</v>
      </c>
      <c r="X2123" s="5" t="s">
        <v>52</v>
      </c>
      <c r="Y2123" s="5" t="s">
        <v>18919</v>
      </c>
      <c r="Z2123" s="5" t="s">
        <v>18920</v>
      </c>
      <c r="AA2123" s="5" t="s">
        <v>59</v>
      </c>
      <c r="AB2123" s="5" t="s">
        <v>52</v>
      </c>
      <c r="AC2123" s="5" t="s">
        <v>3974</v>
      </c>
      <c r="AD2123" s="5" t="s">
        <v>3975</v>
      </c>
      <c r="AE2123" s="5" t="s">
        <v>183</v>
      </c>
      <c r="AF2123" s="5" t="s">
        <v>52</v>
      </c>
      <c r="AG2123" s="5" t="s">
        <v>3976</v>
      </c>
      <c r="AH2123" s="5" t="s">
        <v>3977</v>
      </c>
      <c r="AI2123" s="5" t="s">
        <v>13270</v>
      </c>
      <c r="AJ2123" s="5" t="s">
        <v>16591</v>
      </c>
      <c r="AK2123" s="5" t="s">
        <v>11190</v>
      </c>
    </row>
    <row r="2124" ht="15.75" customHeight="1">
      <c r="A2124" s="5" t="s">
        <v>18921</v>
      </c>
      <c r="B2124" s="5" t="s">
        <v>10731</v>
      </c>
      <c r="C2124" s="5" t="s">
        <v>204</v>
      </c>
      <c r="D2124" s="6">
        <v>42711.0</v>
      </c>
      <c r="E2124" s="5">
        <v>48154.0</v>
      </c>
      <c r="F2124" s="5">
        <v>21888.0</v>
      </c>
      <c r="G2124" s="5" t="s">
        <v>226</v>
      </c>
      <c r="H2124" s="5" t="s">
        <v>205</v>
      </c>
      <c r="I2124" s="5" t="s">
        <v>12990</v>
      </c>
      <c r="J2124" s="5" t="s">
        <v>228</v>
      </c>
      <c r="K2124" s="5" t="s">
        <v>1536</v>
      </c>
      <c r="L2124" s="5" t="s">
        <v>18922</v>
      </c>
      <c r="M2124" s="5" t="s">
        <v>16245</v>
      </c>
      <c r="N2124" s="5">
        <v>921.0</v>
      </c>
      <c r="O2124" s="5">
        <v>1.0</v>
      </c>
      <c r="P2124" s="5" t="s">
        <v>18923</v>
      </c>
      <c r="Q2124" s="5">
        <v>4510.0</v>
      </c>
      <c r="R2124" s="5">
        <v>2880.0</v>
      </c>
      <c r="S2124" s="5" t="s">
        <v>53</v>
      </c>
      <c r="T2124" s="5">
        <v>0.0</v>
      </c>
      <c r="U2124" s="5" t="s">
        <v>70</v>
      </c>
      <c r="V2124" s="5" t="s">
        <v>18924</v>
      </c>
      <c r="W2124" s="5" t="s">
        <v>52</v>
      </c>
      <c r="X2124" s="5" t="s">
        <v>52</v>
      </c>
      <c r="Y2124" s="5" t="s">
        <v>18919</v>
      </c>
      <c r="Z2124" s="5" t="s">
        <v>18925</v>
      </c>
      <c r="AA2124" s="5" t="s">
        <v>59</v>
      </c>
      <c r="AB2124" s="5" t="s">
        <v>52</v>
      </c>
      <c r="AC2124" s="5" t="s">
        <v>3974</v>
      </c>
      <c r="AD2124" s="5" t="s">
        <v>3975</v>
      </c>
      <c r="AE2124" s="5" t="s">
        <v>183</v>
      </c>
      <c r="AF2124" s="5" t="s">
        <v>52</v>
      </c>
      <c r="AG2124" s="5" t="s">
        <v>3976</v>
      </c>
      <c r="AH2124" s="5" t="s">
        <v>3977</v>
      </c>
      <c r="AI2124" s="5" t="s">
        <v>10731</v>
      </c>
      <c r="AJ2124" s="5" t="s">
        <v>18926</v>
      </c>
      <c r="AK2124" s="5" t="s">
        <v>11190</v>
      </c>
    </row>
    <row r="2125" ht="15.75" customHeight="1">
      <c r="A2125" s="5" t="s">
        <v>18927</v>
      </c>
      <c r="B2125" s="5" t="s">
        <v>16737</v>
      </c>
      <c r="C2125" s="5" t="s">
        <v>16738</v>
      </c>
      <c r="D2125" s="6">
        <v>42710.0</v>
      </c>
      <c r="E2125" s="5">
        <v>9922.0</v>
      </c>
      <c r="F2125" s="5">
        <v>4510.0</v>
      </c>
      <c r="G2125" s="5" t="s">
        <v>3378</v>
      </c>
      <c r="H2125" s="5" t="s">
        <v>272</v>
      </c>
      <c r="I2125" s="5" t="s">
        <v>16739</v>
      </c>
      <c r="J2125" s="5" t="s">
        <v>3378</v>
      </c>
      <c r="K2125" s="5" t="s">
        <v>18928</v>
      </c>
      <c r="L2125" s="5" t="s">
        <v>16741</v>
      </c>
      <c r="M2125" s="5" t="s">
        <v>16742</v>
      </c>
      <c r="N2125" s="5">
        <v>45242.0</v>
      </c>
      <c r="O2125" s="5">
        <v>1.0</v>
      </c>
      <c r="P2125" s="5" t="s">
        <v>18929</v>
      </c>
      <c r="Q2125" s="5">
        <v>4310.0</v>
      </c>
      <c r="R2125" s="5">
        <v>275.0</v>
      </c>
      <c r="S2125" s="5" t="s">
        <v>69</v>
      </c>
      <c r="T2125" s="5">
        <v>0.0</v>
      </c>
      <c r="U2125" s="5" t="s">
        <v>93</v>
      </c>
      <c r="V2125" s="5" t="s">
        <v>18930</v>
      </c>
      <c r="W2125" s="5" t="s">
        <v>55</v>
      </c>
      <c r="X2125" s="5" t="s">
        <v>18931</v>
      </c>
      <c r="Y2125" s="5" t="s">
        <v>11630</v>
      </c>
      <c r="Z2125" s="5" t="s">
        <v>18932</v>
      </c>
      <c r="AA2125" s="5" t="s">
        <v>162</v>
      </c>
      <c r="AB2125" s="5" t="s">
        <v>52</v>
      </c>
      <c r="AC2125" s="5" t="s">
        <v>3141</v>
      </c>
      <c r="AD2125" s="5" t="s">
        <v>3142</v>
      </c>
      <c r="AE2125" s="5" t="s">
        <v>162</v>
      </c>
      <c r="AF2125" s="5" t="s">
        <v>52</v>
      </c>
      <c r="AG2125" s="5" t="s">
        <v>52</v>
      </c>
      <c r="AH2125" s="5" t="s">
        <v>3143</v>
      </c>
      <c r="AI2125" s="5" t="s">
        <v>102</v>
      </c>
      <c r="AJ2125" s="5" t="s">
        <v>102</v>
      </c>
      <c r="AK2125" s="5" t="s">
        <v>162</v>
      </c>
    </row>
    <row r="2126" ht="15.75" customHeight="1">
      <c r="A2126" s="5" t="s">
        <v>18933</v>
      </c>
      <c r="B2126" s="5" t="s">
        <v>18934</v>
      </c>
      <c r="C2126" s="5" t="s">
        <v>18935</v>
      </c>
      <c r="D2126" s="6">
        <v>42709.0</v>
      </c>
      <c r="E2126" s="5">
        <v>15081.0</v>
      </c>
      <c r="F2126" s="5">
        <v>6855.0</v>
      </c>
      <c r="G2126" s="5" t="s">
        <v>634</v>
      </c>
      <c r="H2126" s="5" t="s">
        <v>45</v>
      </c>
      <c r="I2126" s="5" t="s">
        <v>2344</v>
      </c>
      <c r="J2126" s="5" t="s">
        <v>274</v>
      </c>
      <c r="K2126" s="5" t="s">
        <v>18933</v>
      </c>
      <c r="L2126" s="5" t="s">
        <v>18936</v>
      </c>
      <c r="M2126" s="5" t="s">
        <v>18937</v>
      </c>
      <c r="N2126" s="5" t="s">
        <v>52</v>
      </c>
      <c r="O2126" s="5">
        <v>1.0</v>
      </c>
      <c r="P2126" s="5" t="s">
        <v>18938</v>
      </c>
      <c r="Q2126" s="5">
        <v>4310.0</v>
      </c>
      <c r="R2126" s="5">
        <v>590.0</v>
      </c>
      <c r="S2126" s="5" t="s">
        <v>69</v>
      </c>
      <c r="T2126" s="5">
        <v>0.0</v>
      </c>
      <c r="U2126" s="5" t="s">
        <v>52</v>
      </c>
      <c r="V2126" s="5" t="s">
        <v>18939</v>
      </c>
      <c r="W2126" s="5" t="s">
        <v>71</v>
      </c>
      <c r="X2126" s="5" t="s">
        <v>52</v>
      </c>
      <c r="Y2126" s="5" t="s">
        <v>18940</v>
      </c>
      <c r="Z2126" s="5">
        <v>5746696.0</v>
      </c>
      <c r="AA2126" s="5" t="s">
        <v>881</v>
      </c>
      <c r="AB2126" s="5" t="s">
        <v>52</v>
      </c>
      <c r="AC2126" s="5" t="s">
        <v>17351</v>
      </c>
      <c r="AD2126" s="5" t="s">
        <v>17352</v>
      </c>
      <c r="AE2126" s="5" t="s">
        <v>17353</v>
      </c>
      <c r="AF2126" s="5" t="s">
        <v>52</v>
      </c>
      <c r="AG2126" s="5" t="s">
        <v>52</v>
      </c>
      <c r="AH2126" s="5" t="s">
        <v>52</v>
      </c>
      <c r="AI2126" s="5" t="s">
        <v>18934</v>
      </c>
      <c r="AJ2126" s="5" t="s">
        <v>18936</v>
      </c>
      <c r="AK2126" s="5" t="s">
        <v>2044</v>
      </c>
    </row>
    <row r="2127" ht="15.75" customHeight="1">
      <c r="A2127" s="5" t="s">
        <v>18933</v>
      </c>
      <c r="B2127" s="5" t="s">
        <v>18941</v>
      </c>
      <c r="C2127" s="5" t="s">
        <v>18942</v>
      </c>
      <c r="D2127" s="6">
        <v>42709.0</v>
      </c>
      <c r="E2127" s="5">
        <v>15081.0</v>
      </c>
      <c r="F2127" s="5">
        <v>6855.0</v>
      </c>
      <c r="G2127" s="5" t="s">
        <v>634</v>
      </c>
      <c r="H2127" s="5" t="s">
        <v>45</v>
      </c>
      <c r="I2127" s="5" t="s">
        <v>2344</v>
      </c>
      <c r="J2127" s="5" t="s">
        <v>274</v>
      </c>
      <c r="K2127" s="5" t="s">
        <v>18933</v>
      </c>
      <c r="L2127" s="5" t="s">
        <v>18943</v>
      </c>
      <c r="M2127" s="5" t="s">
        <v>18944</v>
      </c>
      <c r="N2127" s="5" t="s">
        <v>52</v>
      </c>
      <c r="O2127" s="5">
        <v>1.0</v>
      </c>
      <c r="P2127" s="5" t="s">
        <v>18938</v>
      </c>
      <c r="Q2127" s="5">
        <v>4310.0</v>
      </c>
      <c r="R2127" s="5">
        <v>590.0</v>
      </c>
      <c r="S2127" s="5" t="s">
        <v>69</v>
      </c>
      <c r="T2127" s="5">
        <v>0.0</v>
      </c>
      <c r="U2127" s="5" t="s">
        <v>52</v>
      </c>
      <c r="V2127" s="5" t="s">
        <v>18945</v>
      </c>
      <c r="W2127" s="5" t="s">
        <v>55</v>
      </c>
      <c r="X2127" s="5" t="s">
        <v>18939</v>
      </c>
      <c r="Y2127" s="5" t="s">
        <v>18940</v>
      </c>
      <c r="Z2127" s="5">
        <v>5746696.0</v>
      </c>
      <c r="AA2127" s="5" t="s">
        <v>881</v>
      </c>
      <c r="AB2127" s="5" t="s">
        <v>52</v>
      </c>
      <c r="AC2127" s="5" t="s">
        <v>17351</v>
      </c>
      <c r="AD2127" s="5" t="s">
        <v>17352</v>
      </c>
      <c r="AE2127" s="5" t="s">
        <v>17353</v>
      </c>
      <c r="AF2127" s="5" t="s">
        <v>52</v>
      </c>
      <c r="AG2127" s="5" t="s">
        <v>52</v>
      </c>
      <c r="AH2127" s="5" t="s">
        <v>52</v>
      </c>
      <c r="AI2127" s="5" t="s">
        <v>18946</v>
      </c>
      <c r="AJ2127" s="5" t="s">
        <v>18947</v>
      </c>
      <c r="AK2127" s="5" t="s">
        <v>2044</v>
      </c>
    </row>
    <row r="2128" ht="15.75" customHeight="1">
      <c r="A2128" s="5" t="s">
        <v>18948</v>
      </c>
      <c r="B2128" s="5" t="s">
        <v>3666</v>
      </c>
      <c r="C2128" s="5" t="s">
        <v>18949</v>
      </c>
      <c r="D2128" s="6">
        <v>42706.0</v>
      </c>
      <c r="E2128" s="5">
        <v>9707.0</v>
      </c>
      <c r="F2128" s="5">
        <v>4412.0</v>
      </c>
      <c r="G2128" s="5" t="s">
        <v>130</v>
      </c>
      <c r="H2128" s="5" t="s">
        <v>149</v>
      </c>
      <c r="I2128" s="5" t="s">
        <v>14956</v>
      </c>
      <c r="J2128" s="5" t="s">
        <v>133</v>
      </c>
      <c r="K2128" s="5" t="s">
        <v>18950</v>
      </c>
      <c r="L2128" s="5" t="s">
        <v>18951</v>
      </c>
      <c r="M2128" s="5" t="s">
        <v>18952</v>
      </c>
      <c r="N2128" s="5" t="s">
        <v>15112</v>
      </c>
      <c r="O2128" s="5">
        <v>1.0</v>
      </c>
      <c r="P2128" s="5" t="s">
        <v>18953</v>
      </c>
      <c r="Q2128" s="5" t="s">
        <v>1519</v>
      </c>
      <c r="R2128" s="5">
        <v>605.0</v>
      </c>
      <c r="S2128" s="5" t="s">
        <v>69</v>
      </c>
      <c r="T2128" s="5">
        <v>21.0</v>
      </c>
      <c r="U2128" s="5" t="s">
        <v>70</v>
      </c>
      <c r="V2128" s="5" t="s">
        <v>18954</v>
      </c>
      <c r="W2128" s="5" t="s">
        <v>52</v>
      </c>
      <c r="X2128" s="5" t="s">
        <v>52</v>
      </c>
      <c r="Y2128" s="5">
        <v>1610.0</v>
      </c>
      <c r="Z2128" s="5" t="s">
        <v>18955</v>
      </c>
      <c r="AA2128" s="5" t="s">
        <v>2743</v>
      </c>
      <c r="AB2128" s="5" t="s">
        <v>52</v>
      </c>
      <c r="AC2128" s="5" t="s">
        <v>72</v>
      </c>
      <c r="AD2128" s="5" t="s">
        <v>73</v>
      </c>
      <c r="AE2128" s="5" t="s">
        <v>74</v>
      </c>
      <c r="AF2128" s="5" t="s">
        <v>75</v>
      </c>
      <c r="AG2128" s="5" t="s">
        <v>76</v>
      </c>
      <c r="AH2128" s="5" t="s">
        <v>77</v>
      </c>
      <c r="AI2128" s="5" t="s">
        <v>8854</v>
      </c>
      <c r="AJ2128" s="5" t="s">
        <v>18956</v>
      </c>
      <c r="AK2128" s="5" t="s">
        <v>525</v>
      </c>
    </row>
    <row r="2129" ht="15.75" customHeight="1">
      <c r="A2129" s="5" t="s">
        <v>18957</v>
      </c>
      <c r="B2129" s="5" t="s">
        <v>18664</v>
      </c>
      <c r="C2129" s="5" t="s">
        <v>18665</v>
      </c>
      <c r="D2129" s="6">
        <v>42705.0</v>
      </c>
      <c r="E2129" s="5">
        <v>55220.0</v>
      </c>
      <c r="F2129" s="5">
        <v>25100.0</v>
      </c>
      <c r="G2129" s="5" t="s">
        <v>18666</v>
      </c>
      <c r="H2129" s="5" t="s">
        <v>18667</v>
      </c>
      <c r="I2129" s="5" t="s">
        <v>7777</v>
      </c>
      <c r="J2129" s="5" t="s">
        <v>2214</v>
      </c>
      <c r="K2129" s="5" t="s">
        <v>18958</v>
      </c>
      <c r="L2129" s="5" t="s">
        <v>18668</v>
      </c>
      <c r="M2129" s="5" t="s">
        <v>18669</v>
      </c>
      <c r="N2129" s="5" t="s">
        <v>52</v>
      </c>
      <c r="O2129" s="5">
        <v>1.0</v>
      </c>
      <c r="P2129" s="5" t="s">
        <v>18959</v>
      </c>
      <c r="Q2129" s="5">
        <v>2210.0</v>
      </c>
      <c r="R2129" s="5">
        <v>1000.0</v>
      </c>
      <c r="S2129" s="5" t="s">
        <v>115</v>
      </c>
      <c r="T2129" s="5">
        <v>0.0</v>
      </c>
      <c r="U2129" s="5" t="s">
        <v>52</v>
      </c>
      <c r="V2129" s="5" t="s">
        <v>18960</v>
      </c>
      <c r="W2129" s="5" t="s">
        <v>52</v>
      </c>
      <c r="X2129" s="5" t="s">
        <v>52</v>
      </c>
      <c r="Y2129" s="5" t="s">
        <v>18961</v>
      </c>
      <c r="Z2129" s="5" t="s">
        <v>18962</v>
      </c>
      <c r="AA2129" s="5" t="s">
        <v>1831</v>
      </c>
      <c r="AB2129" s="5" t="s">
        <v>52</v>
      </c>
      <c r="AC2129" s="5" t="s">
        <v>181</v>
      </c>
      <c r="AD2129" s="5" t="s">
        <v>182</v>
      </c>
      <c r="AE2129" s="5" t="s">
        <v>183</v>
      </c>
      <c r="AF2129" s="5" t="s">
        <v>52</v>
      </c>
      <c r="AG2129" s="5" t="s">
        <v>52</v>
      </c>
      <c r="AH2129" s="5" t="s">
        <v>184</v>
      </c>
      <c r="AI2129" s="5" t="s">
        <v>18664</v>
      </c>
      <c r="AJ2129" s="5" t="s">
        <v>18674</v>
      </c>
      <c r="AK2129" s="5" t="s">
        <v>18675</v>
      </c>
    </row>
    <row r="2130" ht="15.75" customHeight="1">
      <c r="A2130" s="5" t="s">
        <v>18963</v>
      </c>
      <c r="B2130" s="5" t="s">
        <v>18964</v>
      </c>
      <c r="C2130" s="5" t="s">
        <v>18965</v>
      </c>
      <c r="D2130" s="6">
        <v>42704.0</v>
      </c>
      <c r="E2130" s="5">
        <v>140470.0</v>
      </c>
      <c r="F2130" s="5">
        <v>63850.0</v>
      </c>
      <c r="G2130" s="5" t="s">
        <v>1458</v>
      </c>
      <c r="H2130" s="5" t="s">
        <v>189</v>
      </c>
      <c r="I2130" s="5" t="s">
        <v>3685</v>
      </c>
      <c r="J2130" s="5" t="s">
        <v>1460</v>
      </c>
      <c r="K2130" s="5" t="s">
        <v>18966</v>
      </c>
      <c r="L2130" s="5" t="s">
        <v>18967</v>
      </c>
      <c r="M2130" s="5" t="s">
        <v>18968</v>
      </c>
      <c r="N2130" s="5">
        <v>77041.0</v>
      </c>
      <c r="O2130" s="5">
        <v>3.0</v>
      </c>
      <c r="P2130" s="5" t="s">
        <v>18969</v>
      </c>
      <c r="Q2130" s="5" t="s">
        <v>8045</v>
      </c>
      <c r="R2130" s="5">
        <v>37.0</v>
      </c>
      <c r="S2130" s="5" t="s">
        <v>53</v>
      </c>
      <c r="T2130" s="5">
        <v>0.0</v>
      </c>
      <c r="U2130" s="5" t="s">
        <v>93</v>
      </c>
      <c r="V2130" s="5" t="s">
        <v>18970</v>
      </c>
      <c r="W2130" s="5" t="s">
        <v>55</v>
      </c>
      <c r="X2130" s="5" t="s">
        <v>18971</v>
      </c>
      <c r="Y2130" s="5">
        <v>1610.0</v>
      </c>
      <c r="Z2130" s="5" t="s">
        <v>18972</v>
      </c>
      <c r="AA2130" s="5" t="s">
        <v>1426</v>
      </c>
      <c r="AB2130" s="5" t="s">
        <v>52</v>
      </c>
      <c r="AC2130" s="5" t="s">
        <v>3141</v>
      </c>
      <c r="AD2130" s="5" t="s">
        <v>3142</v>
      </c>
      <c r="AE2130" s="5" t="s">
        <v>162</v>
      </c>
      <c r="AF2130" s="5" t="s">
        <v>52</v>
      </c>
      <c r="AG2130" s="5" t="s">
        <v>52</v>
      </c>
      <c r="AH2130" s="5" t="s">
        <v>3143</v>
      </c>
      <c r="AI2130" s="5" t="s">
        <v>102</v>
      </c>
      <c r="AJ2130" s="5" t="s">
        <v>102</v>
      </c>
      <c r="AK2130" s="5" t="s">
        <v>18973</v>
      </c>
    </row>
    <row r="2131" ht="15.75" customHeight="1">
      <c r="A2131" s="5" t="s">
        <v>18974</v>
      </c>
      <c r="B2131" s="5" t="s">
        <v>18975</v>
      </c>
      <c r="C2131" s="5" t="s">
        <v>18976</v>
      </c>
      <c r="D2131" s="6">
        <v>42702.0</v>
      </c>
      <c r="E2131" s="5">
        <v>52613.0</v>
      </c>
      <c r="F2131" s="5">
        <v>23915.0</v>
      </c>
      <c r="G2131" s="5" t="s">
        <v>170</v>
      </c>
      <c r="H2131" s="5" t="s">
        <v>131</v>
      </c>
      <c r="I2131" s="5" t="s">
        <v>18977</v>
      </c>
      <c r="J2131" s="5" t="s">
        <v>170</v>
      </c>
      <c r="K2131" s="5" t="s">
        <v>14840</v>
      </c>
      <c r="L2131" s="5" t="s">
        <v>18978</v>
      </c>
      <c r="M2131" s="5" t="s">
        <v>18979</v>
      </c>
      <c r="N2131" s="5">
        <v>11434.0</v>
      </c>
      <c r="O2131" s="5">
        <v>1.0</v>
      </c>
      <c r="P2131" s="5" t="s">
        <v>18980</v>
      </c>
      <c r="Q2131" s="5" t="s">
        <v>91</v>
      </c>
      <c r="R2131" s="5">
        <v>4403.0</v>
      </c>
      <c r="S2131" s="5" t="s">
        <v>115</v>
      </c>
      <c r="T2131" s="5">
        <v>41.0</v>
      </c>
      <c r="U2131" s="5" t="s">
        <v>70</v>
      </c>
      <c r="V2131" s="5" t="s">
        <v>18981</v>
      </c>
      <c r="W2131" s="5" t="s">
        <v>71</v>
      </c>
      <c r="X2131" s="5" t="s">
        <v>52</v>
      </c>
      <c r="Y2131" s="5">
        <v>89.0</v>
      </c>
      <c r="Z2131" s="5" t="s">
        <v>18982</v>
      </c>
      <c r="AA2131" s="5" t="s">
        <v>162</v>
      </c>
      <c r="AB2131" s="5" t="s">
        <v>52</v>
      </c>
      <c r="AC2131" s="5" t="s">
        <v>1230</v>
      </c>
      <c r="AD2131" s="5" t="s">
        <v>1231</v>
      </c>
      <c r="AE2131" s="5" t="s">
        <v>52</v>
      </c>
      <c r="AF2131" s="5" t="s">
        <v>52</v>
      </c>
      <c r="AG2131" s="5" t="s">
        <v>52</v>
      </c>
      <c r="AH2131" s="5" t="s">
        <v>1232</v>
      </c>
      <c r="AI2131" s="5" t="s">
        <v>18975</v>
      </c>
      <c r="AJ2131" s="5" t="s">
        <v>18978</v>
      </c>
      <c r="AK2131" s="5" t="s">
        <v>6369</v>
      </c>
    </row>
    <row r="2132" ht="15.75" customHeight="1">
      <c r="A2132" s="5" t="s">
        <v>18983</v>
      </c>
      <c r="B2132" s="5" t="s">
        <v>18984</v>
      </c>
      <c r="C2132" s="5" t="s">
        <v>18985</v>
      </c>
      <c r="D2132" s="6">
        <v>42702.0</v>
      </c>
      <c r="E2132" s="5">
        <v>14943.0</v>
      </c>
      <c r="F2132" s="5">
        <v>6792.0</v>
      </c>
      <c r="G2132" s="5" t="s">
        <v>1028</v>
      </c>
      <c r="H2132" s="5" t="s">
        <v>45</v>
      </c>
      <c r="I2132" s="5" t="s">
        <v>18986</v>
      </c>
      <c r="J2132" s="5" t="s">
        <v>1030</v>
      </c>
      <c r="K2132" s="5" t="s">
        <v>302</v>
      </c>
      <c r="L2132" s="5" t="s">
        <v>18987</v>
      </c>
      <c r="M2132" s="5" t="s">
        <v>18988</v>
      </c>
      <c r="N2132" s="5">
        <v>11696.0</v>
      </c>
      <c r="O2132" s="5">
        <v>1.0</v>
      </c>
      <c r="P2132" s="5" t="s">
        <v>18989</v>
      </c>
      <c r="Q2132" s="5">
        <v>4500.0</v>
      </c>
      <c r="R2132" s="5">
        <v>454.0</v>
      </c>
      <c r="S2132" s="5" t="s">
        <v>69</v>
      </c>
      <c r="T2132" s="5">
        <v>1356.0</v>
      </c>
      <c r="U2132" s="5" t="s">
        <v>158</v>
      </c>
      <c r="V2132" s="5" t="s">
        <v>18990</v>
      </c>
      <c r="W2132" s="5" t="s">
        <v>71</v>
      </c>
      <c r="X2132" s="5" t="s">
        <v>52</v>
      </c>
      <c r="Y2132" s="5" t="s">
        <v>18991</v>
      </c>
      <c r="Z2132" s="5">
        <v>101458.0</v>
      </c>
      <c r="AA2132" s="5" t="s">
        <v>180</v>
      </c>
      <c r="AB2132" s="5" t="s">
        <v>52</v>
      </c>
      <c r="AC2132" s="5" t="s">
        <v>163</v>
      </c>
      <c r="AD2132" s="5" t="s">
        <v>164</v>
      </c>
      <c r="AE2132" s="5" t="s">
        <v>165</v>
      </c>
      <c r="AF2132" s="5" t="s">
        <v>52</v>
      </c>
      <c r="AG2132" s="5" t="s">
        <v>52</v>
      </c>
      <c r="AH2132" s="5" t="s">
        <v>52</v>
      </c>
      <c r="AI2132" s="5" t="s">
        <v>18992</v>
      </c>
      <c r="AJ2132" s="5" t="s">
        <v>18993</v>
      </c>
      <c r="AK2132" s="5" t="s">
        <v>165</v>
      </c>
    </row>
    <row r="2133" ht="15.75" customHeight="1">
      <c r="A2133" s="5" t="s">
        <v>18994</v>
      </c>
      <c r="B2133" s="5" t="s">
        <v>18995</v>
      </c>
      <c r="C2133" s="5" t="s">
        <v>18996</v>
      </c>
      <c r="D2133" s="6">
        <v>42702.0</v>
      </c>
      <c r="E2133" s="5">
        <v>1223.0</v>
      </c>
      <c r="F2133" s="5">
        <v>556.0</v>
      </c>
      <c r="G2133" s="5" t="s">
        <v>579</v>
      </c>
      <c r="H2133" s="5" t="s">
        <v>1792</v>
      </c>
      <c r="I2133" s="5" t="s">
        <v>18997</v>
      </c>
      <c r="J2133" s="5" t="s">
        <v>581</v>
      </c>
      <c r="K2133" s="5" t="s">
        <v>744</v>
      </c>
      <c r="L2133" s="5" t="s">
        <v>18998</v>
      </c>
      <c r="M2133" s="5" t="s">
        <v>18999</v>
      </c>
      <c r="N2133" s="5" t="s">
        <v>52</v>
      </c>
      <c r="O2133" s="5">
        <v>1.0</v>
      </c>
      <c r="P2133" s="5" t="s">
        <v>19000</v>
      </c>
      <c r="Q2133" s="5">
        <v>4500.0</v>
      </c>
      <c r="R2133" s="5">
        <v>1.0</v>
      </c>
      <c r="S2133" s="5" t="s">
        <v>115</v>
      </c>
      <c r="T2133" s="5">
        <v>0.0</v>
      </c>
      <c r="U2133" s="5" t="s">
        <v>70</v>
      </c>
      <c r="V2133" s="5" t="s">
        <v>19001</v>
      </c>
      <c r="W2133" s="5" t="s">
        <v>55</v>
      </c>
      <c r="X2133" s="5" t="s">
        <v>19002</v>
      </c>
      <c r="Y2133" s="5" t="s">
        <v>19003</v>
      </c>
      <c r="Z2133" s="5">
        <v>130982.0</v>
      </c>
      <c r="AA2133" s="5" t="s">
        <v>235</v>
      </c>
      <c r="AB2133" s="5" t="s">
        <v>52</v>
      </c>
      <c r="AC2133" s="5" t="s">
        <v>398</v>
      </c>
      <c r="AD2133" s="5" t="s">
        <v>399</v>
      </c>
      <c r="AE2133" s="5" t="s">
        <v>400</v>
      </c>
      <c r="AF2133" s="5" t="s">
        <v>401</v>
      </c>
      <c r="AG2133" s="5">
        <v>23502.0</v>
      </c>
      <c r="AH2133" s="5" t="s">
        <v>402</v>
      </c>
      <c r="AI2133" s="5" t="s">
        <v>102</v>
      </c>
      <c r="AJ2133" s="5" t="s">
        <v>102</v>
      </c>
      <c r="AK2133" s="5" t="s">
        <v>19004</v>
      </c>
    </row>
    <row r="2134" ht="15.75" customHeight="1">
      <c r="A2134" s="5" t="s">
        <v>19005</v>
      </c>
      <c r="B2134" s="5" t="s">
        <v>19006</v>
      </c>
      <c r="C2134" s="5" t="s">
        <v>19007</v>
      </c>
      <c r="D2134" s="6">
        <v>42697.0</v>
      </c>
      <c r="E2134" s="5">
        <v>18083.0</v>
      </c>
      <c r="F2134" s="5">
        <v>8220.0</v>
      </c>
      <c r="G2134" s="5" t="s">
        <v>634</v>
      </c>
      <c r="H2134" s="5" t="s">
        <v>366</v>
      </c>
      <c r="I2134" s="5" t="s">
        <v>8918</v>
      </c>
      <c r="J2134" s="5" t="s">
        <v>274</v>
      </c>
      <c r="K2134" s="5" t="s">
        <v>19008</v>
      </c>
      <c r="L2134" s="5" t="s">
        <v>19009</v>
      </c>
      <c r="M2134" s="5" t="s">
        <v>19010</v>
      </c>
      <c r="N2134" s="5">
        <v>33054.0</v>
      </c>
      <c r="O2134" s="5">
        <v>2.0</v>
      </c>
      <c r="P2134" s="5" t="s">
        <v>19011</v>
      </c>
      <c r="Q2134" s="5" t="s">
        <v>195</v>
      </c>
      <c r="R2134" s="5">
        <v>138.0</v>
      </c>
      <c r="S2134" s="5" t="s">
        <v>53</v>
      </c>
      <c r="T2134" s="5">
        <v>137.0</v>
      </c>
      <c r="U2134" s="5" t="s">
        <v>70</v>
      </c>
      <c r="V2134" s="5" t="s">
        <v>19012</v>
      </c>
      <c r="W2134" s="5" t="s">
        <v>52</v>
      </c>
      <c r="X2134" s="5" t="s">
        <v>52</v>
      </c>
      <c r="Y2134" s="5" t="s">
        <v>19013</v>
      </c>
      <c r="Z2134" s="5" t="s">
        <v>19014</v>
      </c>
      <c r="AA2134" s="5" t="s">
        <v>604</v>
      </c>
      <c r="AB2134" s="5" t="s">
        <v>52</v>
      </c>
      <c r="AC2134" s="5" t="s">
        <v>72</v>
      </c>
      <c r="AD2134" s="5" t="s">
        <v>73</v>
      </c>
      <c r="AE2134" s="5" t="s">
        <v>74</v>
      </c>
      <c r="AF2134" s="5" t="s">
        <v>75</v>
      </c>
      <c r="AG2134" s="5" t="s">
        <v>76</v>
      </c>
      <c r="AH2134" s="5" t="s">
        <v>77</v>
      </c>
      <c r="AI2134" s="5" t="s">
        <v>19015</v>
      </c>
      <c r="AJ2134" s="5" t="s">
        <v>19016</v>
      </c>
      <c r="AK2134" s="5" t="s">
        <v>1874</v>
      </c>
    </row>
    <row r="2135" ht="15.75" customHeight="1">
      <c r="A2135" s="5" t="s">
        <v>19017</v>
      </c>
      <c r="B2135" s="5" t="s">
        <v>19018</v>
      </c>
      <c r="C2135" s="5" t="s">
        <v>14177</v>
      </c>
      <c r="D2135" s="6">
        <v>42697.0</v>
      </c>
      <c r="E2135" s="5">
        <v>262416.0</v>
      </c>
      <c r="F2135" s="5">
        <v>119280.0</v>
      </c>
      <c r="G2135" s="5" t="s">
        <v>327</v>
      </c>
      <c r="H2135" s="5" t="s">
        <v>459</v>
      </c>
      <c r="I2135" s="5" t="s">
        <v>17219</v>
      </c>
      <c r="J2135" s="5" t="s">
        <v>191</v>
      </c>
      <c r="K2135" s="5" t="s">
        <v>5274</v>
      </c>
      <c r="L2135" s="5" t="s">
        <v>19019</v>
      </c>
      <c r="M2135" s="5" t="s">
        <v>14180</v>
      </c>
      <c r="N2135" s="5" t="s">
        <v>52</v>
      </c>
      <c r="O2135" s="5">
        <v>5.0</v>
      </c>
      <c r="P2135" s="5" t="s">
        <v>19020</v>
      </c>
      <c r="Q2135" s="5" t="s">
        <v>19021</v>
      </c>
      <c r="R2135" s="5">
        <v>25.0</v>
      </c>
      <c r="S2135" s="5" t="s">
        <v>374</v>
      </c>
      <c r="T2135" s="5">
        <v>101.0</v>
      </c>
      <c r="U2135" s="5" t="s">
        <v>93</v>
      </c>
      <c r="V2135" s="5" t="s">
        <v>19022</v>
      </c>
      <c r="W2135" s="5" t="s">
        <v>52</v>
      </c>
      <c r="X2135" s="5" t="s">
        <v>52</v>
      </c>
      <c r="Y2135" s="5" t="s">
        <v>19023</v>
      </c>
      <c r="Z2135" s="5" t="s">
        <v>19024</v>
      </c>
      <c r="AA2135" s="5" t="s">
        <v>200</v>
      </c>
      <c r="AB2135" s="5" t="s">
        <v>52</v>
      </c>
      <c r="AC2135" s="5" t="s">
        <v>11980</v>
      </c>
      <c r="AD2135" s="5" t="s">
        <v>11981</v>
      </c>
      <c r="AE2135" s="5" t="s">
        <v>218</v>
      </c>
      <c r="AF2135" s="5" t="s">
        <v>52</v>
      </c>
      <c r="AG2135" s="5" t="s">
        <v>11982</v>
      </c>
      <c r="AH2135" s="5" t="s">
        <v>11983</v>
      </c>
      <c r="AI2135" s="5" t="s">
        <v>13339</v>
      </c>
      <c r="AJ2135" s="5" t="s">
        <v>13341</v>
      </c>
      <c r="AK2135" s="5" t="s">
        <v>300</v>
      </c>
    </row>
    <row r="2136" ht="15.75" customHeight="1">
      <c r="A2136" s="5" t="s">
        <v>19025</v>
      </c>
      <c r="B2136" s="5" t="s">
        <v>19026</v>
      </c>
      <c r="C2136" s="5" t="s">
        <v>19027</v>
      </c>
      <c r="D2136" s="6">
        <v>42697.0</v>
      </c>
      <c r="E2136" s="5">
        <v>290928.0</v>
      </c>
      <c r="F2136" s="5">
        <v>132240.0</v>
      </c>
      <c r="G2136" s="5" t="s">
        <v>327</v>
      </c>
      <c r="H2136" s="5" t="s">
        <v>459</v>
      </c>
      <c r="I2136" s="5" t="s">
        <v>17219</v>
      </c>
      <c r="J2136" s="5" t="s">
        <v>191</v>
      </c>
      <c r="K2136" s="5" t="s">
        <v>7143</v>
      </c>
      <c r="L2136" s="5" t="s">
        <v>19028</v>
      </c>
      <c r="M2136" s="5" t="s">
        <v>19029</v>
      </c>
      <c r="N2136" s="5" t="s">
        <v>52</v>
      </c>
      <c r="O2136" s="5">
        <v>5.0</v>
      </c>
      <c r="P2136" s="5" t="s">
        <v>19030</v>
      </c>
      <c r="Q2136" s="5" t="s">
        <v>508</v>
      </c>
      <c r="R2136" s="5">
        <v>255.0</v>
      </c>
      <c r="S2136" s="5" t="s">
        <v>374</v>
      </c>
      <c r="T2136" s="5">
        <v>85.0</v>
      </c>
      <c r="U2136" s="5" t="s">
        <v>93</v>
      </c>
      <c r="V2136" s="5" t="s">
        <v>19031</v>
      </c>
      <c r="W2136" s="5" t="s">
        <v>52</v>
      </c>
      <c r="X2136" s="5" t="s">
        <v>52</v>
      </c>
      <c r="Y2136" s="5" t="s">
        <v>19023</v>
      </c>
      <c r="Z2136" s="5" t="s">
        <v>19032</v>
      </c>
      <c r="AA2136" s="5" t="s">
        <v>200</v>
      </c>
      <c r="AB2136" s="5" t="s">
        <v>52</v>
      </c>
      <c r="AC2136" s="5" t="s">
        <v>11980</v>
      </c>
      <c r="AD2136" s="5" t="s">
        <v>11981</v>
      </c>
      <c r="AE2136" s="5" t="s">
        <v>218</v>
      </c>
      <c r="AF2136" s="5" t="s">
        <v>52</v>
      </c>
      <c r="AG2136" s="5" t="s">
        <v>11982</v>
      </c>
      <c r="AH2136" s="5" t="s">
        <v>11983</v>
      </c>
      <c r="AI2136" s="5" t="s">
        <v>19026</v>
      </c>
      <c r="AJ2136" s="5" t="s">
        <v>19028</v>
      </c>
      <c r="AK2136" s="5" t="s">
        <v>19033</v>
      </c>
    </row>
    <row r="2137" ht="15.75" customHeight="1">
      <c r="A2137" s="5" t="s">
        <v>19034</v>
      </c>
      <c r="B2137" s="5" t="s">
        <v>19026</v>
      </c>
      <c r="C2137" s="5" t="s">
        <v>19035</v>
      </c>
      <c r="D2137" s="6">
        <v>42697.0</v>
      </c>
      <c r="E2137" s="5">
        <v>307824.0</v>
      </c>
      <c r="F2137" s="5">
        <v>139920.0</v>
      </c>
      <c r="G2137" s="5" t="s">
        <v>327</v>
      </c>
      <c r="H2137" s="5" t="s">
        <v>459</v>
      </c>
      <c r="I2137" s="5" t="s">
        <v>17219</v>
      </c>
      <c r="J2137" s="5" t="s">
        <v>191</v>
      </c>
      <c r="K2137" s="5" t="s">
        <v>7317</v>
      </c>
      <c r="L2137" s="5" t="s">
        <v>19028</v>
      </c>
      <c r="M2137" s="5" t="s">
        <v>19036</v>
      </c>
      <c r="N2137" s="5" t="s">
        <v>52</v>
      </c>
      <c r="O2137" s="5">
        <v>5.0</v>
      </c>
      <c r="P2137" s="5" t="s">
        <v>19037</v>
      </c>
      <c r="Q2137" s="5" t="s">
        <v>508</v>
      </c>
      <c r="R2137" s="5">
        <v>383.0</v>
      </c>
      <c r="S2137" s="5" t="s">
        <v>374</v>
      </c>
      <c r="T2137" s="5">
        <v>90.0</v>
      </c>
      <c r="U2137" s="5" t="s">
        <v>93</v>
      </c>
      <c r="V2137" s="5" t="s">
        <v>19038</v>
      </c>
      <c r="W2137" s="5" t="s">
        <v>52</v>
      </c>
      <c r="X2137" s="5" t="s">
        <v>52</v>
      </c>
      <c r="Y2137" s="5" t="s">
        <v>19023</v>
      </c>
      <c r="Z2137" s="5" t="s">
        <v>19039</v>
      </c>
      <c r="AA2137" s="5" t="s">
        <v>200</v>
      </c>
      <c r="AB2137" s="5" t="s">
        <v>52</v>
      </c>
      <c r="AC2137" s="5" t="s">
        <v>11980</v>
      </c>
      <c r="AD2137" s="5" t="s">
        <v>11981</v>
      </c>
      <c r="AE2137" s="5" t="s">
        <v>218</v>
      </c>
      <c r="AF2137" s="5" t="s">
        <v>52</v>
      </c>
      <c r="AG2137" s="5" t="s">
        <v>11982</v>
      </c>
      <c r="AH2137" s="5" t="s">
        <v>11983</v>
      </c>
      <c r="AI2137" s="5" t="s">
        <v>19026</v>
      </c>
      <c r="AJ2137" s="5" t="s">
        <v>19028</v>
      </c>
      <c r="AK2137" s="5" t="s">
        <v>19033</v>
      </c>
    </row>
    <row r="2138" ht="15.75" customHeight="1">
      <c r="A2138" s="5" t="s">
        <v>19040</v>
      </c>
      <c r="B2138" s="5" t="s">
        <v>16737</v>
      </c>
      <c r="C2138" s="5" t="s">
        <v>16738</v>
      </c>
      <c r="D2138" s="6">
        <v>42696.0</v>
      </c>
      <c r="E2138" s="5">
        <v>35094.0</v>
      </c>
      <c r="F2138" s="5">
        <v>15952.0</v>
      </c>
      <c r="G2138" s="5" t="s">
        <v>3378</v>
      </c>
      <c r="H2138" s="5" t="s">
        <v>171</v>
      </c>
      <c r="I2138" s="5" t="s">
        <v>8191</v>
      </c>
      <c r="J2138" s="5" t="s">
        <v>3378</v>
      </c>
      <c r="K2138" s="5" t="s">
        <v>19041</v>
      </c>
      <c r="L2138" s="5" t="s">
        <v>16741</v>
      </c>
      <c r="M2138" s="5" t="s">
        <v>16742</v>
      </c>
      <c r="N2138" s="5">
        <v>45242.0</v>
      </c>
      <c r="O2138" s="5">
        <v>1.0</v>
      </c>
      <c r="P2138" s="5" t="s">
        <v>19042</v>
      </c>
      <c r="Q2138" s="5">
        <v>4310.0</v>
      </c>
      <c r="R2138" s="5">
        <v>1185.0</v>
      </c>
      <c r="S2138" s="5" t="s">
        <v>69</v>
      </c>
      <c r="T2138" s="5">
        <v>0.0</v>
      </c>
      <c r="U2138" s="5" t="s">
        <v>93</v>
      </c>
      <c r="V2138" s="5" t="s">
        <v>19043</v>
      </c>
      <c r="W2138" s="5" t="s">
        <v>55</v>
      </c>
      <c r="X2138" s="5" t="s">
        <v>19044</v>
      </c>
      <c r="Y2138" s="5" t="s">
        <v>19045</v>
      </c>
      <c r="Z2138" s="5" t="s">
        <v>19046</v>
      </c>
      <c r="AA2138" s="5" t="s">
        <v>180</v>
      </c>
      <c r="AB2138" s="5" t="s">
        <v>52</v>
      </c>
      <c r="AC2138" s="5" t="s">
        <v>3141</v>
      </c>
      <c r="AD2138" s="5" t="s">
        <v>3142</v>
      </c>
      <c r="AE2138" s="5" t="s">
        <v>162</v>
      </c>
      <c r="AF2138" s="5" t="s">
        <v>52</v>
      </c>
      <c r="AG2138" s="5" t="s">
        <v>52</v>
      </c>
      <c r="AH2138" s="5" t="s">
        <v>3143</v>
      </c>
      <c r="AI2138" s="5" t="s">
        <v>102</v>
      </c>
      <c r="AJ2138" s="5" t="s">
        <v>102</v>
      </c>
      <c r="AK2138" s="5" t="s">
        <v>162</v>
      </c>
    </row>
    <row r="2139" ht="15.75" customHeight="1">
      <c r="A2139" s="5" t="s">
        <v>19047</v>
      </c>
      <c r="B2139" s="5" t="s">
        <v>19048</v>
      </c>
      <c r="C2139" s="5" t="s">
        <v>19049</v>
      </c>
      <c r="D2139" s="6">
        <v>42696.0</v>
      </c>
      <c r="E2139" s="5">
        <v>13079.0</v>
      </c>
      <c r="F2139" s="5">
        <v>5945.0</v>
      </c>
      <c r="G2139" s="5" t="s">
        <v>2212</v>
      </c>
      <c r="H2139" s="5" t="s">
        <v>189</v>
      </c>
      <c r="I2139" s="5" t="s">
        <v>14359</v>
      </c>
      <c r="J2139" s="5" t="s">
        <v>2214</v>
      </c>
      <c r="K2139" s="5" t="s">
        <v>19050</v>
      </c>
      <c r="L2139" s="5" t="s">
        <v>19051</v>
      </c>
      <c r="M2139" s="5" t="s">
        <v>19052</v>
      </c>
      <c r="N2139" s="5" t="s">
        <v>52</v>
      </c>
      <c r="O2139" s="5">
        <v>1.0</v>
      </c>
      <c r="P2139" s="5" t="s">
        <v>19053</v>
      </c>
      <c r="Q2139" s="5">
        <v>2210.0</v>
      </c>
      <c r="R2139" s="5">
        <v>499.0</v>
      </c>
      <c r="S2139" s="5" t="s">
        <v>115</v>
      </c>
      <c r="T2139" s="5">
        <v>0.0</v>
      </c>
      <c r="U2139" s="5" t="s">
        <v>52</v>
      </c>
      <c r="V2139" s="5" t="s">
        <v>19054</v>
      </c>
      <c r="W2139" s="5" t="s">
        <v>52</v>
      </c>
      <c r="X2139" s="5" t="s">
        <v>52</v>
      </c>
      <c r="Y2139" s="5" t="s">
        <v>19055</v>
      </c>
      <c r="Z2139" s="5">
        <v>865.0</v>
      </c>
      <c r="AA2139" s="5" t="s">
        <v>260</v>
      </c>
      <c r="AB2139" s="5" t="s">
        <v>52</v>
      </c>
      <c r="AC2139" s="5" t="s">
        <v>181</v>
      </c>
      <c r="AD2139" s="5" t="s">
        <v>182</v>
      </c>
      <c r="AE2139" s="5" t="s">
        <v>183</v>
      </c>
      <c r="AF2139" s="5" t="s">
        <v>52</v>
      </c>
      <c r="AG2139" s="5" t="s">
        <v>52</v>
      </c>
      <c r="AH2139" s="5" t="s">
        <v>184</v>
      </c>
      <c r="AI2139" s="5" t="s">
        <v>19048</v>
      </c>
      <c r="AJ2139" s="5" t="s">
        <v>19051</v>
      </c>
      <c r="AK2139" s="5" t="s">
        <v>8682</v>
      </c>
    </row>
    <row r="2140" ht="15.75" customHeight="1">
      <c r="A2140" s="5" t="s">
        <v>19056</v>
      </c>
      <c r="B2140" s="5" t="s">
        <v>18318</v>
      </c>
      <c r="C2140" s="5" t="s">
        <v>18319</v>
      </c>
      <c r="D2140" s="6">
        <v>42696.0</v>
      </c>
      <c r="E2140" s="5">
        <v>87426.0</v>
      </c>
      <c r="F2140" s="5">
        <v>39739.0</v>
      </c>
      <c r="G2140" s="5" t="s">
        <v>1683</v>
      </c>
      <c r="H2140" s="5" t="s">
        <v>290</v>
      </c>
      <c r="I2140" s="5" t="s">
        <v>11215</v>
      </c>
      <c r="J2140" s="5" t="s">
        <v>1685</v>
      </c>
      <c r="K2140" s="5" t="s">
        <v>1031</v>
      </c>
      <c r="L2140" s="5" t="s">
        <v>18320</v>
      </c>
      <c r="M2140" s="5" t="s">
        <v>19057</v>
      </c>
      <c r="N2140" s="5">
        <v>22602.0</v>
      </c>
      <c r="O2140" s="5">
        <v>2.0</v>
      </c>
      <c r="P2140" s="5" t="s">
        <v>19058</v>
      </c>
      <c r="Q2140" s="5" t="s">
        <v>2195</v>
      </c>
      <c r="R2140" s="5">
        <v>45.0</v>
      </c>
      <c r="S2140" s="5" t="s">
        <v>53</v>
      </c>
      <c r="T2140" s="5">
        <v>0.0</v>
      </c>
      <c r="U2140" s="5" t="s">
        <v>52</v>
      </c>
      <c r="V2140" s="5" t="s">
        <v>19059</v>
      </c>
      <c r="W2140" s="5" t="s">
        <v>52</v>
      </c>
      <c r="X2140" s="5" t="s">
        <v>52</v>
      </c>
      <c r="Y2140" s="5" t="s">
        <v>19060</v>
      </c>
      <c r="Z2140" s="5" t="s">
        <v>19061</v>
      </c>
      <c r="AA2140" s="5" t="s">
        <v>2743</v>
      </c>
      <c r="AB2140" s="5" t="s">
        <v>52</v>
      </c>
      <c r="AC2140" s="5" t="s">
        <v>11980</v>
      </c>
      <c r="AD2140" s="5" t="s">
        <v>11981</v>
      </c>
      <c r="AE2140" s="5" t="s">
        <v>218</v>
      </c>
      <c r="AF2140" s="5" t="s">
        <v>52</v>
      </c>
      <c r="AG2140" s="5" t="s">
        <v>11982</v>
      </c>
      <c r="AH2140" s="5" t="s">
        <v>11983</v>
      </c>
      <c r="AI2140" s="5" t="s">
        <v>18318</v>
      </c>
      <c r="AJ2140" s="5" t="s">
        <v>18320</v>
      </c>
      <c r="AK2140" s="5" t="s">
        <v>18326</v>
      </c>
    </row>
    <row r="2141" ht="15.75" customHeight="1">
      <c r="A2141" s="5" t="s">
        <v>19062</v>
      </c>
      <c r="B2141" s="5" t="s">
        <v>18343</v>
      </c>
      <c r="C2141" s="5" t="s">
        <v>19063</v>
      </c>
      <c r="D2141" s="6">
        <v>42694.0</v>
      </c>
      <c r="E2141" s="5">
        <v>9907.0</v>
      </c>
      <c r="F2141" s="5">
        <v>4503.0</v>
      </c>
      <c r="G2141" s="5" t="s">
        <v>634</v>
      </c>
      <c r="H2141" s="5" t="s">
        <v>149</v>
      </c>
      <c r="I2141" s="5" t="s">
        <v>816</v>
      </c>
      <c r="J2141" s="5" t="s">
        <v>274</v>
      </c>
      <c r="K2141" s="5" t="s">
        <v>14840</v>
      </c>
      <c r="L2141" s="5" t="s">
        <v>19064</v>
      </c>
      <c r="M2141" s="5" t="s">
        <v>19065</v>
      </c>
      <c r="N2141" s="5" t="s">
        <v>17833</v>
      </c>
      <c r="O2141" s="5">
        <v>1.0</v>
      </c>
      <c r="P2141" s="5" t="s">
        <v>19066</v>
      </c>
      <c r="Q2141" s="5" t="s">
        <v>91</v>
      </c>
      <c r="R2141" s="5">
        <v>83.0</v>
      </c>
      <c r="S2141" s="5" t="s">
        <v>115</v>
      </c>
      <c r="T2141" s="5">
        <v>68.0</v>
      </c>
      <c r="U2141" s="5" t="s">
        <v>70</v>
      </c>
      <c r="V2141" s="5" t="s">
        <v>19067</v>
      </c>
      <c r="W2141" s="5" t="s">
        <v>52</v>
      </c>
      <c r="X2141" s="5" t="s">
        <v>52</v>
      </c>
      <c r="Y2141" s="5">
        <v>297.0</v>
      </c>
      <c r="Z2141" s="5" t="s">
        <v>19068</v>
      </c>
      <c r="AA2141" s="5" t="s">
        <v>1426</v>
      </c>
      <c r="AB2141" s="5" t="s">
        <v>52</v>
      </c>
      <c r="AC2141" s="5" t="s">
        <v>1230</v>
      </c>
      <c r="AD2141" s="5" t="s">
        <v>1231</v>
      </c>
      <c r="AE2141" s="5" t="s">
        <v>52</v>
      </c>
      <c r="AF2141" s="5" t="s">
        <v>52</v>
      </c>
      <c r="AG2141" s="5" t="s">
        <v>52</v>
      </c>
      <c r="AH2141" s="5" t="s">
        <v>1232</v>
      </c>
      <c r="AI2141" s="5" t="s">
        <v>17838</v>
      </c>
      <c r="AJ2141" s="5" t="s">
        <v>18352</v>
      </c>
      <c r="AK2141" s="5" t="s">
        <v>16873</v>
      </c>
    </row>
    <row r="2142" ht="15.75" customHeight="1">
      <c r="A2142" s="5" t="s">
        <v>19069</v>
      </c>
      <c r="B2142" s="5" t="s">
        <v>14992</v>
      </c>
      <c r="C2142" s="5" t="s">
        <v>14993</v>
      </c>
      <c r="D2142" s="6">
        <v>42692.0</v>
      </c>
      <c r="E2142" s="5">
        <v>97680.0</v>
      </c>
      <c r="F2142" s="5">
        <v>44400.0</v>
      </c>
      <c r="G2142" s="5" t="s">
        <v>2212</v>
      </c>
      <c r="H2142" s="5" t="s">
        <v>189</v>
      </c>
      <c r="I2142" s="5" t="s">
        <v>19070</v>
      </c>
      <c r="J2142" s="5" t="s">
        <v>2214</v>
      </c>
      <c r="K2142" s="5" t="s">
        <v>4507</v>
      </c>
      <c r="L2142" s="5" t="s">
        <v>19071</v>
      </c>
      <c r="M2142" s="5" t="s">
        <v>19072</v>
      </c>
      <c r="N2142" s="5">
        <v>76600.0</v>
      </c>
      <c r="O2142" s="5">
        <v>2.0</v>
      </c>
      <c r="P2142" s="5" t="s">
        <v>19073</v>
      </c>
      <c r="Q2142" s="5" t="s">
        <v>9100</v>
      </c>
      <c r="R2142" s="5">
        <v>1058.0</v>
      </c>
      <c r="S2142" s="5" t="s">
        <v>115</v>
      </c>
      <c r="T2142" s="5">
        <v>0.0</v>
      </c>
      <c r="U2142" s="5" t="s">
        <v>70</v>
      </c>
      <c r="V2142" s="5" t="s">
        <v>19074</v>
      </c>
      <c r="W2142" s="5" t="s">
        <v>71</v>
      </c>
      <c r="X2142" s="5" t="s">
        <v>52</v>
      </c>
      <c r="Y2142" s="5" t="s">
        <v>19075</v>
      </c>
      <c r="Z2142" s="5" t="s">
        <v>19076</v>
      </c>
      <c r="AA2142" s="5" t="s">
        <v>1831</v>
      </c>
      <c r="AB2142" s="5" t="s">
        <v>52</v>
      </c>
      <c r="AC2142" s="5" t="s">
        <v>398</v>
      </c>
      <c r="AD2142" s="5" t="s">
        <v>399</v>
      </c>
      <c r="AE2142" s="5" t="s">
        <v>400</v>
      </c>
      <c r="AF2142" s="5" t="s">
        <v>401</v>
      </c>
      <c r="AG2142" s="5">
        <v>23502.0</v>
      </c>
      <c r="AH2142" s="5" t="s">
        <v>402</v>
      </c>
      <c r="AI2142" s="5" t="s">
        <v>14992</v>
      </c>
      <c r="AJ2142" s="5" t="s">
        <v>19071</v>
      </c>
      <c r="AK2142" s="5" t="s">
        <v>2223</v>
      </c>
    </row>
    <row r="2143" ht="15.75" customHeight="1">
      <c r="A2143" s="5" t="s">
        <v>19077</v>
      </c>
      <c r="B2143" s="5" t="s">
        <v>19078</v>
      </c>
      <c r="C2143" s="5" t="s">
        <v>2940</v>
      </c>
      <c r="D2143" s="6">
        <v>42691.0</v>
      </c>
      <c r="E2143" s="5">
        <v>8413.0</v>
      </c>
      <c r="F2143" s="5">
        <v>3824.0</v>
      </c>
      <c r="G2143" s="5" t="s">
        <v>130</v>
      </c>
      <c r="H2143" s="5" t="s">
        <v>1792</v>
      </c>
      <c r="I2143" s="5" t="s">
        <v>3322</v>
      </c>
      <c r="J2143" s="5" t="s">
        <v>133</v>
      </c>
      <c r="K2143" s="5" t="s">
        <v>19079</v>
      </c>
      <c r="L2143" s="5" t="s">
        <v>19080</v>
      </c>
      <c r="M2143" s="5" t="s">
        <v>19081</v>
      </c>
      <c r="N2143" s="5">
        <v>29301.0</v>
      </c>
      <c r="O2143" s="5">
        <v>1.0</v>
      </c>
      <c r="P2143" s="5" t="s">
        <v>19082</v>
      </c>
      <c r="Q2143" s="5" t="s">
        <v>1519</v>
      </c>
      <c r="R2143" s="5">
        <v>414.0</v>
      </c>
      <c r="S2143" s="5" t="s">
        <v>69</v>
      </c>
      <c r="T2143" s="5">
        <v>42.0</v>
      </c>
      <c r="U2143" s="5" t="s">
        <v>70</v>
      </c>
      <c r="V2143" s="5" t="s">
        <v>19083</v>
      </c>
      <c r="W2143" s="5" t="s">
        <v>52</v>
      </c>
      <c r="X2143" s="5" t="s">
        <v>52</v>
      </c>
      <c r="Y2143" s="5">
        <v>1610.0</v>
      </c>
      <c r="Z2143" s="5" t="s">
        <v>19084</v>
      </c>
      <c r="AA2143" s="5" t="s">
        <v>730</v>
      </c>
      <c r="AB2143" s="5" t="s">
        <v>283</v>
      </c>
      <c r="AC2143" s="5" t="s">
        <v>72</v>
      </c>
      <c r="AD2143" s="5" t="s">
        <v>73</v>
      </c>
      <c r="AE2143" s="5" t="s">
        <v>74</v>
      </c>
      <c r="AF2143" s="5" t="s">
        <v>75</v>
      </c>
      <c r="AG2143" s="5" t="s">
        <v>76</v>
      </c>
      <c r="AH2143" s="5" t="s">
        <v>77</v>
      </c>
      <c r="AI2143" s="5" t="s">
        <v>17365</v>
      </c>
      <c r="AJ2143" s="5" t="s">
        <v>19085</v>
      </c>
      <c r="AK2143" s="5" t="s">
        <v>4053</v>
      </c>
    </row>
    <row r="2144" ht="15.75" customHeight="1">
      <c r="A2144" s="5" t="s">
        <v>19086</v>
      </c>
      <c r="B2144" s="5" t="s">
        <v>19087</v>
      </c>
      <c r="C2144" s="5" t="s">
        <v>19088</v>
      </c>
      <c r="D2144" s="6">
        <v>42690.0</v>
      </c>
      <c r="E2144" s="5">
        <v>50602.0</v>
      </c>
      <c r="F2144" s="5">
        <v>23001.0</v>
      </c>
      <c r="G2144" s="5" t="s">
        <v>3378</v>
      </c>
      <c r="H2144" s="5" t="s">
        <v>171</v>
      </c>
      <c r="I2144" s="5" t="s">
        <v>19089</v>
      </c>
      <c r="J2144" s="5" t="s">
        <v>3378</v>
      </c>
      <c r="K2144" s="5" t="s">
        <v>19090</v>
      </c>
      <c r="L2144" s="5" t="s">
        <v>19091</v>
      </c>
      <c r="M2144" s="5" t="s">
        <v>19092</v>
      </c>
      <c r="N2144" s="5">
        <v>11501.0</v>
      </c>
      <c r="O2144" s="5">
        <v>2.0</v>
      </c>
      <c r="P2144" s="5" t="s">
        <v>19093</v>
      </c>
      <c r="Q2144" s="5" t="s">
        <v>3475</v>
      </c>
      <c r="R2144" s="5">
        <v>3223.0</v>
      </c>
      <c r="S2144" s="5" t="s">
        <v>69</v>
      </c>
      <c r="T2144" s="5">
        <v>143.0</v>
      </c>
      <c r="U2144" s="5" t="s">
        <v>93</v>
      </c>
      <c r="V2144" s="5" t="s">
        <v>19094</v>
      </c>
      <c r="W2144" s="5" t="s">
        <v>52</v>
      </c>
      <c r="X2144" s="5" t="s">
        <v>52</v>
      </c>
      <c r="Y2144" s="5" t="s">
        <v>19095</v>
      </c>
      <c r="Z2144" s="5" t="s">
        <v>19096</v>
      </c>
      <c r="AA2144" s="5" t="s">
        <v>2743</v>
      </c>
      <c r="AB2144" s="5" t="s">
        <v>52</v>
      </c>
      <c r="AC2144" s="5" t="s">
        <v>565</v>
      </c>
      <c r="AD2144" s="5" t="s">
        <v>566</v>
      </c>
      <c r="AE2144" s="5" t="s">
        <v>567</v>
      </c>
      <c r="AF2144" s="5" t="s">
        <v>52</v>
      </c>
      <c r="AG2144" s="5" t="s">
        <v>52</v>
      </c>
      <c r="AH2144" s="5" t="s">
        <v>568</v>
      </c>
      <c r="AI2144" s="5" t="s">
        <v>19097</v>
      </c>
      <c r="AJ2144" s="5" t="s">
        <v>19098</v>
      </c>
      <c r="AK2144" s="5" t="s">
        <v>19099</v>
      </c>
    </row>
    <row r="2145" ht="15.75" customHeight="1">
      <c r="A2145" s="5" t="s">
        <v>19100</v>
      </c>
      <c r="B2145" s="5" t="s">
        <v>19101</v>
      </c>
      <c r="C2145" s="5" t="s">
        <v>17159</v>
      </c>
      <c r="D2145" s="6">
        <v>42689.0</v>
      </c>
      <c r="E2145" s="5">
        <v>42299.0</v>
      </c>
      <c r="F2145" s="5">
        <v>19227.0</v>
      </c>
      <c r="G2145" s="5" t="s">
        <v>412</v>
      </c>
      <c r="H2145" s="5" t="s">
        <v>149</v>
      </c>
      <c r="I2145" s="5" t="s">
        <v>19102</v>
      </c>
      <c r="J2145" s="5" t="s">
        <v>414</v>
      </c>
      <c r="K2145" s="5" t="s">
        <v>744</v>
      </c>
      <c r="L2145" s="5" t="s">
        <v>19103</v>
      </c>
      <c r="M2145" s="5" t="s">
        <v>19104</v>
      </c>
      <c r="N2145" s="5" t="s">
        <v>52</v>
      </c>
      <c r="O2145" s="5">
        <v>1.0</v>
      </c>
      <c r="P2145" s="5" t="s">
        <v>19105</v>
      </c>
      <c r="Q2145" s="5">
        <v>4500.0</v>
      </c>
      <c r="R2145" s="5">
        <v>33.0</v>
      </c>
      <c r="S2145" s="5" t="s">
        <v>115</v>
      </c>
      <c r="T2145" s="5">
        <v>0.0</v>
      </c>
      <c r="U2145" s="5" t="s">
        <v>70</v>
      </c>
      <c r="V2145" s="5" t="s">
        <v>19106</v>
      </c>
      <c r="W2145" s="5" t="s">
        <v>55</v>
      </c>
      <c r="X2145" s="5" t="s">
        <v>19107</v>
      </c>
      <c r="Y2145" s="5" t="s">
        <v>19108</v>
      </c>
      <c r="Z2145" s="5">
        <v>106143.0</v>
      </c>
      <c r="AA2145" s="5" t="s">
        <v>59</v>
      </c>
      <c r="AB2145" s="5" t="s">
        <v>52</v>
      </c>
      <c r="AC2145" s="5" t="s">
        <v>398</v>
      </c>
      <c r="AD2145" s="5" t="s">
        <v>399</v>
      </c>
      <c r="AE2145" s="5" t="s">
        <v>400</v>
      </c>
      <c r="AF2145" s="5" t="s">
        <v>401</v>
      </c>
      <c r="AG2145" s="5">
        <v>23502.0</v>
      </c>
      <c r="AH2145" s="5" t="s">
        <v>402</v>
      </c>
      <c r="AI2145" s="5" t="s">
        <v>19101</v>
      </c>
      <c r="AJ2145" s="5" t="s">
        <v>19103</v>
      </c>
      <c r="AK2145" s="5" t="s">
        <v>19109</v>
      </c>
    </row>
    <row r="2146" ht="15.75" customHeight="1">
      <c r="A2146" s="5" t="s">
        <v>19110</v>
      </c>
      <c r="B2146" s="5" t="s">
        <v>19101</v>
      </c>
      <c r="C2146" s="5" t="s">
        <v>17159</v>
      </c>
      <c r="D2146" s="6">
        <v>42689.0</v>
      </c>
      <c r="E2146" s="5">
        <v>42299.0</v>
      </c>
      <c r="F2146" s="5">
        <v>19227.0</v>
      </c>
      <c r="G2146" s="5" t="s">
        <v>412</v>
      </c>
      <c r="H2146" s="5" t="s">
        <v>149</v>
      </c>
      <c r="I2146" s="5" t="s">
        <v>19102</v>
      </c>
      <c r="J2146" s="5" t="s">
        <v>414</v>
      </c>
      <c r="K2146" s="5" t="s">
        <v>744</v>
      </c>
      <c r="L2146" s="5" t="s">
        <v>19103</v>
      </c>
      <c r="M2146" s="5" t="s">
        <v>19104</v>
      </c>
      <c r="N2146" s="5" t="s">
        <v>52</v>
      </c>
      <c r="O2146" s="5">
        <v>1.0</v>
      </c>
      <c r="P2146" s="5" t="s">
        <v>19111</v>
      </c>
      <c r="Q2146" s="5">
        <v>4500.0</v>
      </c>
      <c r="R2146" s="5">
        <v>33.0</v>
      </c>
      <c r="S2146" s="5" t="s">
        <v>115</v>
      </c>
      <c r="T2146" s="5">
        <v>0.0</v>
      </c>
      <c r="U2146" s="5" t="s">
        <v>70</v>
      </c>
      <c r="V2146" s="5" t="s">
        <v>19112</v>
      </c>
      <c r="W2146" s="5" t="s">
        <v>55</v>
      </c>
      <c r="X2146" s="5" t="s">
        <v>19113</v>
      </c>
      <c r="Y2146" s="5" t="s">
        <v>19108</v>
      </c>
      <c r="Z2146" s="5">
        <v>106139.0</v>
      </c>
      <c r="AA2146" s="5" t="s">
        <v>59</v>
      </c>
      <c r="AB2146" s="5" t="s">
        <v>52</v>
      </c>
      <c r="AC2146" s="5" t="s">
        <v>398</v>
      </c>
      <c r="AD2146" s="5" t="s">
        <v>399</v>
      </c>
      <c r="AE2146" s="5" t="s">
        <v>400</v>
      </c>
      <c r="AF2146" s="5" t="s">
        <v>401</v>
      </c>
      <c r="AG2146" s="5">
        <v>23502.0</v>
      </c>
      <c r="AH2146" s="5" t="s">
        <v>402</v>
      </c>
      <c r="AI2146" s="5" t="s">
        <v>19101</v>
      </c>
      <c r="AJ2146" s="5" t="s">
        <v>19103</v>
      </c>
      <c r="AK2146" s="5" t="s">
        <v>19109</v>
      </c>
    </row>
    <row r="2147" ht="15.75" customHeight="1">
      <c r="A2147" s="5" t="s">
        <v>19114</v>
      </c>
      <c r="B2147" s="5" t="s">
        <v>19115</v>
      </c>
      <c r="C2147" s="5" t="s">
        <v>19088</v>
      </c>
      <c r="D2147" s="6">
        <v>42683.0</v>
      </c>
      <c r="E2147" s="5">
        <v>20247.0</v>
      </c>
      <c r="F2147" s="5">
        <v>9203.0</v>
      </c>
      <c r="G2147" s="5" t="s">
        <v>3378</v>
      </c>
      <c r="H2147" s="5" t="s">
        <v>171</v>
      </c>
      <c r="I2147" s="5" t="s">
        <v>19116</v>
      </c>
      <c r="J2147" s="5" t="s">
        <v>3378</v>
      </c>
      <c r="K2147" s="5" t="s">
        <v>19117</v>
      </c>
      <c r="L2147" s="5" t="s">
        <v>19118</v>
      </c>
      <c r="M2147" s="5" t="s">
        <v>19092</v>
      </c>
      <c r="N2147" s="5">
        <v>11501.0</v>
      </c>
      <c r="O2147" s="5">
        <v>1.0</v>
      </c>
      <c r="P2147" s="5" t="s">
        <v>19119</v>
      </c>
      <c r="Q2147" s="5" t="s">
        <v>91</v>
      </c>
      <c r="R2147" s="5">
        <v>1177.0</v>
      </c>
      <c r="S2147" s="5" t="s">
        <v>69</v>
      </c>
      <c r="T2147" s="5">
        <v>72.0</v>
      </c>
      <c r="U2147" s="5" t="s">
        <v>93</v>
      </c>
      <c r="V2147" s="5" t="s">
        <v>19120</v>
      </c>
      <c r="W2147" s="5" t="s">
        <v>52</v>
      </c>
      <c r="X2147" s="5" t="s">
        <v>52</v>
      </c>
      <c r="Y2147" s="5" t="s">
        <v>19121</v>
      </c>
      <c r="Z2147" s="5" t="s">
        <v>19122</v>
      </c>
      <c r="AA2147" s="5" t="s">
        <v>200</v>
      </c>
      <c r="AB2147" s="5" t="s">
        <v>52</v>
      </c>
      <c r="AC2147" s="5" t="s">
        <v>565</v>
      </c>
      <c r="AD2147" s="5" t="s">
        <v>566</v>
      </c>
      <c r="AE2147" s="5" t="s">
        <v>567</v>
      </c>
      <c r="AF2147" s="5" t="s">
        <v>52</v>
      </c>
      <c r="AG2147" s="5" t="s">
        <v>52</v>
      </c>
      <c r="AH2147" s="5" t="s">
        <v>568</v>
      </c>
      <c r="AI2147" s="5" t="s">
        <v>19097</v>
      </c>
      <c r="AJ2147" s="5" t="s">
        <v>19123</v>
      </c>
      <c r="AK2147" s="5" t="s">
        <v>19099</v>
      </c>
    </row>
    <row r="2148" ht="15.75" customHeight="1">
      <c r="A2148" s="5" t="s">
        <v>19124</v>
      </c>
      <c r="B2148" s="5" t="s">
        <v>3020</v>
      </c>
      <c r="C2148" s="5" t="s">
        <v>12505</v>
      </c>
      <c r="D2148" s="6">
        <v>42682.0</v>
      </c>
      <c r="E2148" s="5">
        <v>43769.0</v>
      </c>
      <c r="F2148" s="5">
        <v>19895.0</v>
      </c>
      <c r="G2148" s="5" t="s">
        <v>107</v>
      </c>
      <c r="H2148" s="5" t="s">
        <v>366</v>
      </c>
      <c r="I2148" s="5" t="s">
        <v>19125</v>
      </c>
      <c r="J2148" s="5" t="s">
        <v>109</v>
      </c>
      <c r="K2148" s="5" t="s">
        <v>19126</v>
      </c>
      <c r="L2148" s="5" t="s">
        <v>12507</v>
      </c>
      <c r="M2148" s="5" t="s">
        <v>12508</v>
      </c>
      <c r="N2148" s="5">
        <v>33134.0</v>
      </c>
      <c r="O2148" s="5">
        <v>2.0</v>
      </c>
      <c r="P2148" s="5" t="s">
        <v>19127</v>
      </c>
      <c r="Q2148" s="5" t="s">
        <v>2195</v>
      </c>
      <c r="R2148" s="5">
        <v>121.0</v>
      </c>
      <c r="S2148" s="5" t="s">
        <v>53</v>
      </c>
      <c r="T2148" s="5">
        <v>0.0</v>
      </c>
      <c r="U2148" s="5" t="s">
        <v>52</v>
      </c>
      <c r="V2148" s="5" t="s">
        <v>19128</v>
      </c>
      <c r="W2148" s="5" t="s">
        <v>52</v>
      </c>
      <c r="X2148" s="5" t="s">
        <v>52</v>
      </c>
      <c r="Y2148" s="5" t="s">
        <v>19060</v>
      </c>
      <c r="Z2148" s="5" t="s">
        <v>19129</v>
      </c>
      <c r="AA2148" s="5" t="s">
        <v>730</v>
      </c>
      <c r="AB2148" s="5" t="s">
        <v>52</v>
      </c>
      <c r="AC2148" s="5" t="s">
        <v>11980</v>
      </c>
      <c r="AD2148" s="5" t="s">
        <v>11981</v>
      </c>
      <c r="AE2148" s="5" t="s">
        <v>218</v>
      </c>
      <c r="AF2148" s="5" t="s">
        <v>52</v>
      </c>
      <c r="AG2148" s="5" t="s">
        <v>11982</v>
      </c>
      <c r="AH2148" s="5" t="s">
        <v>11983</v>
      </c>
      <c r="AI2148" s="5" t="s">
        <v>3008</v>
      </c>
      <c r="AJ2148" s="5" t="s">
        <v>12507</v>
      </c>
      <c r="AK2148" s="5" t="s">
        <v>126</v>
      </c>
    </row>
    <row r="2149" ht="15.75" customHeight="1">
      <c r="A2149" s="5" t="s">
        <v>19130</v>
      </c>
      <c r="B2149" s="5" t="s">
        <v>19131</v>
      </c>
      <c r="C2149" s="5" t="s">
        <v>12505</v>
      </c>
      <c r="D2149" s="6">
        <v>42682.0</v>
      </c>
      <c r="E2149" s="5">
        <v>12144.0</v>
      </c>
      <c r="F2149" s="5">
        <v>5520.0</v>
      </c>
      <c r="G2149" s="5" t="s">
        <v>107</v>
      </c>
      <c r="H2149" s="5" t="s">
        <v>366</v>
      </c>
      <c r="I2149" s="5" t="s">
        <v>19125</v>
      </c>
      <c r="J2149" s="5" t="s">
        <v>109</v>
      </c>
      <c r="K2149" s="5" t="s">
        <v>19132</v>
      </c>
      <c r="L2149" s="5" t="s">
        <v>19133</v>
      </c>
      <c r="M2149" s="5" t="s">
        <v>12508</v>
      </c>
      <c r="N2149" s="5">
        <v>33131.0</v>
      </c>
      <c r="O2149" s="5">
        <v>1.0</v>
      </c>
      <c r="P2149" s="5" t="s">
        <v>19134</v>
      </c>
      <c r="Q2149" s="5">
        <v>4510.0</v>
      </c>
      <c r="R2149" s="5">
        <v>23.0</v>
      </c>
      <c r="S2149" s="5" t="s">
        <v>53</v>
      </c>
      <c r="T2149" s="5">
        <v>0.0</v>
      </c>
      <c r="U2149" s="5" t="s">
        <v>52</v>
      </c>
      <c r="V2149" s="5" t="s">
        <v>19135</v>
      </c>
      <c r="W2149" s="5" t="s">
        <v>52</v>
      </c>
      <c r="X2149" s="5" t="s">
        <v>52</v>
      </c>
      <c r="Y2149" s="5" t="s">
        <v>19060</v>
      </c>
      <c r="Z2149" s="5">
        <v>3953.0</v>
      </c>
      <c r="AA2149" s="5" t="s">
        <v>730</v>
      </c>
      <c r="AB2149" s="5" t="s">
        <v>52</v>
      </c>
      <c r="AC2149" s="5" t="s">
        <v>11980</v>
      </c>
      <c r="AD2149" s="5" t="s">
        <v>11981</v>
      </c>
      <c r="AE2149" s="5" t="s">
        <v>218</v>
      </c>
      <c r="AF2149" s="5" t="s">
        <v>52</v>
      </c>
      <c r="AG2149" s="5" t="s">
        <v>11982</v>
      </c>
      <c r="AH2149" s="5" t="s">
        <v>11983</v>
      </c>
      <c r="AI2149" s="5" t="s">
        <v>3008</v>
      </c>
      <c r="AJ2149" s="5" t="s">
        <v>12507</v>
      </c>
      <c r="AK2149" s="5" t="s">
        <v>126</v>
      </c>
    </row>
    <row r="2150" ht="15.75" customHeight="1">
      <c r="A2150" s="5" t="s">
        <v>19136</v>
      </c>
      <c r="B2150" s="5" t="s">
        <v>19131</v>
      </c>
      <c r="C2150" s="5" t="s">
        <v>12505</v>
      </c>
      <c r="D2150" s="6">
        <v>42682.0</v>
      </c>
      <c r="E2150" s="5">
        <v>7920.0</v>
      </c>
      <c r="F2150" s="5">
        <v>3600.0</v>
      </c>
      <c r="G2150" s="5" t="s">
        <v>107</v>
      </c>
      <c r="H2150" s="5" t="s">
        <v>366</v>
      </c>
      <c r="I2150" s="5" t="s">
        <v>19125</v>
      </c>
      <c r="J2150" s="5" t="s">
        <v>109</v>
      </c>
      <c r="K2150" s="5" t="s">
        <v>19137</v>
      </c>
      <c r="L2150" s="5" t="s">
        <v>19133</v>
      </c>
      <c r="M2150" s="5" t="s">
        <v>12508</v>
      </c>
      <c r="N2150" s="5">
        <v>33131.0</v>
      </c>
      <c r="O2150" s="5">
        <v>1.0</v>
      </c>
      <c r="P2150" s="5" t="s">
        <v>19138</v>
      </c>
      <c r="Q2150" s="5">
        <v>2210.0</v>
      </c>
      <c r="R2150" s="5">
        <v>67.0</v>
      </c>
      <c r="S2150" s="5" t="s">
        <v>53</v>
      </c>
      <c r="T2150" s="5">
        <v>0.0</v>
      </c>
      <c r="U2150" s="5" t="s">
        <v>52</v>
      </c>
      <c r="V2150" s="5" t="s">
        <v>19139</v>
      </c>
      <c r="W2150" s="5" t="s">
        <v>52</v>
      </c>
      <c r="X2150" s="5" t="s">
        <v>52</v>
      </c>
      <c r="Y2150" s="5" t="s">
        <v>19060</v>
      </c>
      <c r="Z2150" s="5">
        <v>3946.0</v>
      </c>
      <c r="AA2150" s="5" t="s">
        <v>730</v>
      </c>
      <c r="AB2150" s="5" t="s">
        <v>52</v>
      </c>
      <c r="AC2150" s="5" t="s">
        <v>11980</v>
      </c>
      <c r="AD2150" s="5" t="s">
        <v>11981</v>
      </c>
      <c r="AE2150" s="5" t="s">
        <v>218</v>
      </c>
      <c r="AF2150" s="5" t="s">
        <v>52</v>
      </c>
      <c r="AG2150" s="5" t="s">
        <v>11982</v>
      </c>
      <c r="AH2150" s="5" t="s">
        <v>11983</v>
      </c>
      <c r="AI2150" s="5" t="s">
        <v>3008</v>
      </c>
      <c r="AJ2150" s="5" t="s">
        <v>12507</v>
      </c>
      <c r="AK2150" s="5" t="s">
        <v>126</v>
      </c>
    </row>
    <row r="2151" ht="15.75" customHeight="1">
      <c r="A2151" s="5" t="s">
        <v>19140</v>
      </c>
      <c r="B2151" s="5" t="s">
        <v>19141</v>
      </c>
      <c r="C2151" s="5" t="s">
        <v>14966</v>
      </c>
      <c r="D2151" s="6">
        <v>42681.0</v>
      </c>
      <c r="E2151" s="5">
        <v>28864.0</v>
      </c>
      <c r="F2151" s="5">
        <v>13120.0</v>
      </c>
      <c r="G2151" s="5" t="s">
        <v>412</v>
      </c>
      <c r="H2151" s="5" t="s">
        <v>530</v>
      </c>
      <c r="I2151" s="5" t="s">
        <v>19142</v>
      </c>
      <c r="J2151" s="5" t="s">
        <v>414</v>
      </c>
      <c r="K2151" s="5" t="s">
        <v>1059</v>
      </c>
      <c r="L2151" s="5" t="s">
        <v>19143</v>
      </c>
      <c r="M2151" s="5" t="s">
        <v>19144</v>
      </c>
      <c r="N2151" s="5">
        <v>2048.0</v>
      </c>
      <c r="O2151" s="5">
        <v>1.0</v>
      </c>
      <c r="P2151" s="5" t="s">
        <v>19145</v>
      </c>
      <c r="Q2151" s="5">
        <v>4510.0</v>
      </c>
      <c r="R2151" s="5">
        <v>1495.0</v>
      </c>
      <c r="S2151" s="5" t="s">
        <v>53</v>
      </c>
      <c r="T2151" s="5">
        <v>56.0</v>
      </c>
      <c r="U2151" s="5" t="s">
        <v>93</v>
      </c>
      <c r="V2151" s="5" t="s">
        <v>19146</v>
      </c>
      <c r="W2151" s="5" t="s">
        <v>52</v>
      </c>
      <c r="X2151" s="5" t="s">
        <v>52</v>
      </c>
      <c r="Y2151" s="5" t="s">
        <v>19147</v>
      </c>
      <c r="Z2151" s="5">
        <v>1.51112188E8</v>
      </c>
      <c r="AA2151" s="5" t="s">
        <v>260</v>
      </c>
      <c r="AB2151" s="5" t="s">
        <v>52</v>
      </c>
      <c r="AC2151" s="5" t="s">
        <v>11980</v>
      </c>
      <c r="AD2151" s="5" t="s">
        <v>11981</v>
      </c>
      <c r="AE2151" s="5" t="s">
        <v>218</v>
      </c>
      <c r="AF2151" s="5" t="s">
        <v>52</v>
      </c>
      <c r="AG2151" s="5" t="s">
        <v>11982</v>
      </c>
      <c r="AH2151" s="5" t="s">
        <v>11983</v>
      </c>
      <c r="AI2151" s="5" t="s">
        <v>19148</v>
      </c>
      <c r="AJ2151" s="5" t="s">
        <v>19149</v>
      </c>
      <c r="AK2151" s="5" t="s">
        <v>79</v>
      </c>
    </row>
    <row r="2152" ht="15.75" customHeight="1">
      <c r="A2152" s="5" t="s">
        <v>19150</v>
      </c>
      <c r="B2152" s="5" t="s">
        <v>19151</v>
      </c>
      <c r="C2152" s="5" t="s">
        <v>102</v>
      </c>
      <c r="D2152" s="6">
        <v>42680.0</v>
      </c>
      <c r="E2152" s="5">
        <v>49423.0</v>
      </c>
      <c r="F2152" s="5">
        <v>22465.0</v>
      </c>
      <c r="G2152" s="5" t="s">
        <v>3935</v>
      </c>
      <c r="H2152" s="5" t="s">
        <v>2784</v>
      </c>
      <c r="I2152" s="5" t="s">
        <v>19152</v>
      </c>
      <c r="J2152" s="5" t="s">
        <v>872</v>
      </c>
      <c r="K2152" s="5" t="s">
        <v>152</v>
      </c>
      <c r="L2152" s="5" t="s">
        <v>19153</v>
      </c>
      <c r="M2152" s="5" t="s">
        <v>102</v>
      </c>
      <c r="N2152" s="5">
        <v>89512.0</v>
      </c>
      <c r="O2152" s="5">
        <v>1.0</v>
      </c>
      <c r="P2152" s="5" t="s">
        <v>19154</v>
      </c>
      <c r="Q2152" s="5" t="s">
        <v>466</v>
      </c>
      <c r="R2152" s="5">
        <v>926.0</v>
      </c>
      <c r="S2152" s="5" t="s">
        <v>53</v>
      </c>
      <c r="T2152" s="5">
        <v>0.0</v>
      </c>
      <c r="U2152" s="5" t="s">
        <v>158</v>
      </c>
      <c r="V2152" s="5" t="s">
        <v>19155</v>
      </c>
      <c r="W2152" s="5" t="s">
        <v>52</v>
      </c>
      <c r="X2152" s="5" t="s">
        <v>52</v>
      </c>
      <c r="Y2152" s="5" t="s">
        <v>19156</v>
      </c>
      <c r="Z2152" s="5">
        <v>1865446.0</v>
      </c>
      <c r="AA2152" s="5" t="s">
        <v>162</v>
      </c>
      <c r="AB2152" s="5" t="s">
        <v>52</v>
      </c>
      <c r="AC2152" s="5" t="s">
        <v>163</v>
      </c>
      <c r="AD2152" s="5" t="s">
        <v>164</v>
      </c>
      <c r="AE2152" s="5" t="s">
        <v>165</v>
      </c>
      <c r="AF2152" s="5" t="s">
        <v>52</v>
      </c>
      <c r="AG2152" s="5" t="s">
        <v>52</v>
      </c>
      <c r="AH2152" s="5" t="s">
        <v>52</v>
      </c>
      <c r="AI2152" s="5" t="s">
        <v>102</v>
      </c>
      <c r="AJ2152" s="5" t="s">
        <v>102</v>
      </c>
      <c r="AK2152" s="5" t="s">
        <v>4766</v>
      </c>
    </row>
    <row r="2153" ht="15.75" customHeight="1">
      <c r="A2153" s="5" t="s">
        <v>19157</v>
      </c>
      <c r="B2153" s="5" t="s">
        <v>2776</v>
      </c>
      <c r="C2153" s="5" t="s">
        <v>16430</v>
      </c>
      <c r="D2153" s="6">
        <v>42679.0</v>
      </c>
      <c r="E2153" s="5">
        <v>55990.0</v>
      </c>
      <c r="F2153" s="5">
        <v>25450.0</v>
      </c>
      <c r="G2153" s="5" t="s">
        <v>188</v>
      </c>
      <c r="H2153" s="5" t="s">
        <v>205</v>
      </c>
      <c r="I2153" s="5" t="s">
        <v>17572</v>
      </c>
      <c r="J2153" s="5" t="s">
        <v>191</v>
      </c>
      <c r="K2153" s="5" t="s">
        <v>1536</v>
      </c>
      <c r="L2153" s="5" t="s">
        <v>19158</v>
      </c>
      <c r="M2153" s="5" t="s">
        <v>18565</v>
      </c>
      <c r="N2153" s="5" t="s">
        <v>15741</v>
      </c>
      <c r="O2153" s="5">
        <v>1.0</v>
      </c>
      <c r="P2153" s="5" t="s">
        <v>19159</v>
      </c>
      <c r="Q2153" s="5" t="s">
        <v>244</v>
      </c>
      <c r="R2153" s="5">
        <v>2600.0</v>
      </c>
      <c r="S2153" s="5" t="s">
        <v>53</v>
      </c>
      <c r="T2153" s="5">
        <v>0.0</v>
      </c>
      <c r="U2153" s="5" t="s">
        <v>70</v>
      </c>
      <c r="V2153" s="5" t="s">
        <v>19160</v>
      </c>
      <c r="W2153" s="5" t="s">
        <v>55</v>
      </c>
      <c r="X2153" s="5" t="s">
        <v>19161</v>
      </c>
      <c r="Y2153" s="5" t="s">
        <v>19162</v>
      </c>
      <c r="Z2153" s="5" t="s">
        <v>19163</v>
      </c>
      <c r="AA2153" s="5" t="s">
        <v>235</v>
      </c>
      <c r="AB2153" s="5" t="s">
        <v>52</v>
      </c>
      <c r="AC2153" s="5" t="s">
        <v>18427</v>
      </c>
      <c r="AD2153" s="5" t="s">
        <v>18428</v>
      </c>
      <c r="AE2153" s="5" t="s">
        <v>18429</v>
      </c>
      <c r="AF2153" s="5" t="s">
        <v>863</v>
      </c>
      <c r="AG2153" s="5">
        <v>90502.0</v>
      </c>
      <c r="AH2153" s="5" t="s">
        <v>18430</v>
      </c>
      <c r="AI2153" s="5" t="s">
        <v>102</v>
      </c>
      <c r="AJ2153" s="5" t="s">
        <v>102</v>
      </c>
      <c r="AK2153" s="5" t="s">
        <v>18431</v>
      </c>
    </row>
    <row r="2154" ht="15.75" customHeight="1">
      <c r="A2154" s="5" t="s">
        <v>19164</v>
      </c>
      <c r="B2154" s="5" t="s">
        <v>16737</v>
      </c>
      <c r="C2154" s="5" t="s">
        <v>16738</v>
      </c>
      <c r="D2154" s="6">
        <v>42677.0</v>
      </c>
      <c r="E2154" s="5">
        <v>72068.0</v>
      </c>
      <c r="F2154" s="5">
        <v>32758.0</v>
      </c>
      <c r="G2154" s="5" t="s">
        <v>3378</v>
      </c>
      <c r="H2154" s="5" t="s">
        <v>171</v>
      </c>
      <c r="I2154" s="5" t="s">
        <v>3751</v>
      </c>
      <c r="J2154" s="5" t="s">
        <v>3378</v>
      </c>
      <c r="K2154" s="5" t="s">
        <v>19165</v>
      </c>
      <c r="L2154" s="5" t="s">
        <v>16741</v>
      </c>
      <c r="M2154" s="5" t="s">
        <v>16742</v>
      </c>
      <c r="N2154" s="5">
        <v>45242.0</v>
      </c>
      <c r="O2154" s="5">
        <v>3.0</v>
      </c>
      <c r="P2154" s="5" t="s">
        <v>19166</v>
      </c>
      <c r="Q2154" s="5" t="s">
        <v>19167</v>
      </c>
      <c r="R2154" s="5">
        <v>2216.0</v>
      </c>
      <c r="S2154" s="5" t="s">
        <v>69</v>
      </c>
      <c r="T2154" s="5">
        <v>1.0</v>
      </c>
      <c r="U2154" s="5" t="s">
        <v>93</v>
      </c>
      <c r="V2154" s="5" t="s">
        <v>19168</v>
      </c>
      <c r="W2154" s="5" t="s">
        <v>55</v>
      </c>
      <c r="X2154" s="5" t="s">
        <v>19169</v>
      </c>
      <c r="Y2154" s="5" t="s">
        <v>19170</v>
      </c>
      <c r="Z2154" s="5" t="s">
        <v>19171</v>
      </c>
      <c r="AA2154" s="5" t="s">
        <v>1553</v>
      </c>
      <c r="AB2154" s="5" t="s">
        <v>52</v>
      </c>
      <c r="AC2154" s="5" t="s">
        <v>3141</v>
      </c>
      <c r="AD2154" s="5" t="s">
        <v>3142</v>
      </c>
      <c r="AE2154" s="5" t="s">
        <v>162</v>
      </c>
      <c r="AF2154" s="5" t="s">
        <v>52</v>
      </c>
      <c r="AG2154" s="5" t="s">
        <v>52</v>
      </c>
      <c r="AH2154" s="5" t="s">
        <v>3143</v>
      </c>
      <c r="AI2154" s="5" t="s">
        <v>102</v>
      </c>
      <c r="AJ2154" s="5" t="s">
        <v>102</v>
      </c>
      <c r="AK2154" s="5" t="s">
        <v>162</v>
      </c>
    </row>
    <row r="2155" ht="15.75" customHeight="1">
      <c r="A2155" s="5" t="s">
        <v>19172</v>
      </c>
      <c r="B2155" s="5" t="s">
        <v>19173</v>
      </c>
      <c r="C2155" s="5" t="s">
        <v>19174</v>
      </c>
      <c r="D2155" s="6">
        <v>42673.0</v>
      </c>
      <c r="E2155" s="5">
        <v>10483.0</v>
      </c>
      <c r="F2155" s="5">
        <v>4765.0</v>
      </c>
      <c r="G2155" s="5" t="s">
        <v>2101</v>
      </c>
      <c r="H2155" s="5" t="s">
        <v>171</v>
      </c>
      <c r="I2155" s="5" t="s">
        <v>19175</v>
      </c>
      <c r="J2155" s="5" t="s">
        <v>558</v>
      </c>
      <c r="K2155" s="5" t="s">
        <v>19176</v>
      </c>
      <c r="L2155" s="5" t="s">
        <v>19177</v>
      </c>
      <c r="M2155" s="5" t="s">
        <v>19178</v>
      </c>
      <c r="N2155" s="5">
        <v>78744.0</v>
      </c>
      <c r="O2155" s="5">
        <v>1.0</v>
      </c>
      <c r="P2155" s="5" t="s">
        <v>19179</v>
      </c>
      <c r="Q2155" s="5" t="s">
        <v>91</v>
      </c>
      <c r="R2155" s="5">
        <v>406.0</v>
      </c>
      <c r="S2155" s="5" t="s">
        <v>115</v>
      </c>
      <c r="T2155" s="5">
        <v>61.0</v>
      </c>
      <c r="U2155" s="5" t="s">
        <v>93</v>
      </c>
      <c r="V2155" s="5" t="s">
        <v>19180</v>
      </c>
      <c r="W2155" s="5" t="s">
        <v>52</v>
      </c>
      <c r="X2155" s="5" t="s">
        <v>52</v>
      </c>
      <c r="Y2155" s="5" t="s">
        <v>19181</v>
      </c>
      <c r="Z2155" s="5" t="s">
        <v>19182</v>
      </c>
      <c r="AA2155" s="5" t="s">
        <v>260</v>
      </c>
      <c r="AB2155" s="5" t="s">
        <v>52</v>
      </c>
      <c r="AC2155" s="5" t="s">
        <v>565</v>
      </c>
      <c r="AD2155" s="5" t="s">
        <v>566</v>
      </c>
      <c r="AE2155" s="5" t="s">
        <v>567</v>
      </c>
      <c r="AF2155" s="5" t="s">
        <v>52</v>
      </c>
      <c r="AG2155" s="5" t="s">
        <v>52</v>
      </c>
      <c r="AH2155" s="5" t="s">
        <v>568</v>
      </c>
      <c r="AI2155" s="5" t="s">
        <v>19173</v>
      </c>
      <c r="AJ2155" s="5" t="s">
        <v>19177</v>
      </c>
      <c r="AK2155" s="5" t="s">
        <v>502</v>
      </c>
    </row>
    <row r="2156" ht="15.75" customHeight="1">
      <c r="A2156" s="5" t="s">
        <v>19183</v>
      </c>
      <c r="B2156" s="5" t="s">
        <v>19184</v>
      </c>
      <c r="C2156" s="5" t="s">
        <v>19185</v>
      </c>
      <c r="D2156" s="6">
        <v>42673.0</v>
      </c>
      <c r="E2156" s="5">
        <v>249656.0</v>
      </c>
      <c r="F2156" s="5">
        <v>113480.0</v>
      </c>
      <c r="G2156" s="5" t="s">
        <v>327</v>
      </c>
      <c r="H2156" s="5" t="s">
        <v>459</v>
      </c>
      <c r="I2156" s="5" t="s">
        <v>17744</v>
      </c>
      <c r="J2156" s="5" t="s">
        <v>191</v>
      </c>
      <c r="K2156" s="5" t="s">
        <v>1824</v>
      </c>
      <c r="L2156" s="5" t="s">
        <v>19186</v>
      </c>
      <c r="M2156" s="5" t="s">
        <v>19187</v>
      </c>
      <c r="N2156" s="5" t="s">
        <v>52</v>
      </c>
      <c r="O2156" s="5">
        <v>4.0</v>
      </c>
      <c r="P2156" s="5" t="s">
        <v>19188</v>
      </c>
      <c r="Q2156" s="5" t="s">
        <v>691</v>
      </c>
      <c r="R2156" s="5">
        <v>2135.0</v>
      </c>
      <c r="S2156" s="5" t="s">
        <v>5790</v>
      </c>
      <c r="T2156" s="5">
        <v>52.0</v>
      </c>
      <c r="U2156" s="5" t="s">
        <v>93</v>
      </c>
      <c r="V2156" s="5" t="s">
        <v>19189</v>
      </c>
      <c r="W2156" s="5" t="s">
        <v>52</v>
      </c>
      <c r="X2156" s="5" t="s">
        <v>52</v>
      </c>
      <c r="Y2156" s="5" t="s">
        <v>19190</v>
      </c>
      <c r="Z2156" s="5" t="s">
        <v>19191</v>
      </c>
      <c r="AA2156" s="5" t="s">
        <v>260</v>
      </c>
      <c r="AB2156" s="5" t="s">
        <v>52</v>
      </c>
      <c r="AC2156" s="5" t="s">
        <v>11980</v>
      </c>
      <c r="AD2156" s="5" t="s">
        <v>11981</v>
      </c>
      <c r="AE2156" s="5" t="s">
        <v>218</v>
      </c>
      <c r="AF2156" s="5" t="s">
        <v>52</v>
      </c>
      <c r="AG2156" s="5" t="s">
        <v>11982</v>
      </c>
      <c r="AH2156" s="5" t="s">
        <v>11983</v>
      </c>
      <c r="AI2156" s="5" t="s">
        <v>19184</v>
      </c>
      <c r="AJ2156" s="5" t="s">
        <v>19186</v>
      </c>
      <c r="AK2156" s="5" t="s">
        <v>18552</v>
      </c>
    </row>
    <row r="2157" ht="15.75" customHeight="1">
      <c r="A2157" s="5" t="s">
        <v>19192</v>
      </c>
      <c r="B2157" s="5" t="s">
        <v>19101</v>
      </c>
      <c r="C2157" s="5" t="s">
        <v>17159</v>
      </c>
      <c r="D2157" s="6">
        <v>42668.0</v>
      </c>
      <c r="E2157" s="5">
        <v>42299.0</v>
      </c>
      <c r="F2157" s="5">
        <v>19227.0</v>
      </c>
      <c r="G2157" s="5" t="s">
        <v>412</v>
      </c>
      <c r="H2157" s="5" t="s">
        <v>149</v>
      </c>
      <c r="I2157" s="5" t="s">
        <v>19193</v>
      </c>
      <c r="J2157" s="5" t="s">
        <v>414</v>
      </c>
      <c r="K2157" s="5" t="s">
        <v>744</v>
      </c>
      <c r="L2157" s="5" t="s">
        <v>19103</v>
      </c>
      <c r="M2157" s="5" t="s">
        <v>19104</v>
      </c>
      <c r="N2157" s="5" t="s">
        <v>52</v>
      </c>
      <c r="O2157" s="5">
        <v>1.0</v>
      </c>
      <c r="P2157" s="5" t="s">
        <v>19194</v>
      </c>
      <c r="Q2157" s="5">
        <v>4500.0</v>
      </c>
      <c r="R2157" s="5">
        <v>33.0</v>
      </c>
      <c r="S2157" s="5" t="s">
        <v>115</v>
      </c>
      <c r="T2157" s="5">
        <v>0.0</v>
      </c>
      <c r="U2157" s="5" t="s">
        <v>70</v>
      </c>
      <c r="V2157" s="5" t="s">
        <v>19195</v>
      </c>
      <c r="W2157" s="5" t="s">
        <v>55</v>
      </c>
      <c r="X2157" s="5" t="s">
        <v>19196</v>
      </c>
      <c r="Y2157" s="5" t="s">
        <v>19197</v>
      </c>
      <c r="Z2157" s="5">
        <v>105480.0</v>
      </c>
      <c r="AA2157" s="5" t="s">
        <v>235</v>
      </c>
      <c r="AB2157" s="5" t="s">
        <v>52</v>
      </c>
      <c r="AC2157" s="5" t="s">
        <v>398</v>
      </c>
      <c r="AD2157" s="5" t="s">
        <v>399</v>
      </c>
      <c r="AE2157" s="5" t="s">
        <v>400</v>
      </c>
      <c r="AF2157" s="5" t="s">
        <v>401</v>
      </c>
      <c r="AG2157" s="5">
        <v>23502.0</v>
      </c>
      <c r="AH2157" s="5" t="s">
        <v>402</v>
      </c>
      <c r="AI2157" s="5" t="s">
        <v>19101</v>
      </c>
      <c r="AJ2157" s="5" t="s">
        <v>19103</v>
      </c>
      <c r="AK2157" s="5" t="s">
        <v>19109</v>
      </c>
    </row>
    <row r="2158" ht="15.75" customHeight="1">
      <c r="A2158" s="5" t="s">
        <v>19198</v>
      </c>
      <c r="B2158" s="5" t="s">
        <v>18741</v>
      </c>
      <c r="C2158" s="5" t="s">
        <v>19199</v>
      </c>
      <c r="D2158" s="6">
        <v>42667.0</v>
      </c>
      <c r="E2158" s="5">
        <v>40022.0</v>
      </c>
      <c r="F2158" s="5">
        <v>18192.0</v>
      </c>
      <c r="G2158" s="5" t="s">
        <v>18743</v>
      </c>
      <c r="H2158" s="5" t="s">
        <v>459</v>
      </c>
      <c r="I2158" s="5" t="s">
        <v>19200</v>
      </c>
      <c r="J2158" s="5" t="s">
        <v>2442</v>
      </c>
      <c r="K2158" s="5" t="s">
        <v>744</v>
      </c>
      <c r="L2158" s="5" t="s">
        <v>18746</v>
      </c>
      <c r="M2158" s="5" t="s">
        <v>19201</v>
      </c>
      <c r="N2158" s="5">
        <v>21227.0</v>
      </c>
      <c r="O2158" s="5">
        <v>1.0</v>
      </c>
      <c r="P2158" s="5" t="s">
        <v>19202</v>
      </c>
      <c r="Q2158" s="5" t="s">
        <v>52</v>
      </c>
      <c r="R2158" s="5">
        <v>35.0</v>
      </c>
      <c r="S2158" s="5" t="s">
        <v>115</v>
      </c>
      <c r="T2158" s="5">
        <v>0.0</v>
      </c>
      <c r="U2158" s="5" t="s">
        <v>70</v>
      </c>
      <c r="V2158" s="5" t="s">
        <v>19203</v>
      </c>
      <c r="W2158" s="5" t="s">
        <v>71</v>
      </c>
      <c r="X2158" s="5" t="s">
        <v>52</v>
      </c>
      <c r="Y2158" s="5" t="s">
        <v>19204</v>
      </c>
      <c r="Z2158" s="5" t="s">
        <v>19205</v>
      </c>
      <c r="AA2158" s="5" t="s">
        <v>119</v>
      </c>
      <c r="AB2158" s="5" t="s">
        <v>52</v>
      </c>
      <c r="AC2158" s="5" t="s">
        <v>2791</v>
      </c>
      <c r="AD2158" s="5" t="s">
        <v>2792</v>
      </c>
      <c r="AE2158" s="5" t="s">
        <v>52</v>
      </c>
      <c r="AF2158" s="5" t="s">
        <v>52</v>
      </c>
      <c r="AG2158" s="5">
        <v>79118.0</v>
      </c>
      <c r="AH2158" s="5" t="s">
        <v>2793</v>
      </c>
      <c r="AI2158" s="5" t="s">
        <v>18741</v>
      </c>
      <c r="AJ2158" s="5" t="s">
        <v>18746</v>
      </c>
      <c r="AK2158" s="5" t="s">
        <v>11769</v>
      </c>
    </row>
    <row r="2159" ht="15.75" customHeight="1">
      <c r="A2159" s="5" t="s">
        <v>19206</v>
      </c>
      <c r="B2159" s="5" t="s">
        <v>11089</v>
      </c>
      <c r="C2159" s="5" t="s">
        <v>16430</v>
      </c>
      <c r="D2159" s="6">
        <v>42665.0</v>
      </c>
      <c r="E2159" s="5">
        <v>51920.0</v>
      </c>
      <c r="F2159" s="5">
        <v>23600.0</v>
      </c>
      <c r="G2159" s="5" t="s">
        <v>17218</v>
      </c>
      <c r="H2159" s="5" t="s">
        <v>205</v>
      </c>
      <c r="I2159" s="5" t="s">
        <v>17572</v>
      </c>
      <c r="J2159" s="5" t="s">
        <v>191</v>
      </c>
      <c r="K2159" s="5" t="s">
        <v>1536</v>
      </c>
      <c r="L2159" s="5" t="s">
        <v>19207</v>
      </c>
      <c r="M2159" s="5" t="s">
        <v>18565</v>
      </c>
      <c r="N2159" s="5">
        <v>705.0</v>
      </c>
      <c r="O2159" s="5">
        <v>1.0</v>
      </c>
      <c r="P2159" s="5" t="s">
        <v>19208</v>
      </c>
      <c r="Q2159" s="5" t="s">
        <v>244</v>
      </c>
      <c r="R2159" s="5">
        <v>2950.0</v>
      </c>
      <c r="S2159" s="5" t="s">
        <v>53</v>
      </c>
      <c r="T2159" s="5">
        <v>0.0</v>
      </c>
      <c r="U2159" s="5" t="s">
        <v>70</v>
      </c>
      <c r="V2159" s="5" t="s">
        <v>19209</v>
      </c>
      <c r="W2159" s="5" t="s">
        <v>55</v>
      </c>
      <c r="X2159" s="5" t="s">
        <v>19210</v>
      </c>
      <c r="Y2159" s="5" t="s">
        <v>19211</v>
      </c>
      <c r="Z2159" s="5" t="s">
        <v>19212</v>
      </c>
      <c r="AA2159" s="5" t="s">
        <v>235</v>
      </c>
      <c r="AB2159" s="5" t="s">
        <v>52</v>
      </c>
      <c r="AC2159" s="5" t="s">
        <v>18427</v>
      </c>
      <c r="AD2159" s="5" t="s">
        <v>18428</v>
      </c>
      <c r="AE2159" s="5" t="s">
        <v>18429</v>
      </c>
      <c r="AF2159" s="5" t="s">
        <v>863</v>
      </c>
      <c r="AG2159" s="5">
        <v>90502.0</v>
      </c>
      <c r="AH2159" s="5" t="s">
        <v>18430</v>
      </c>
      <c r="AI2159" s="5" t="s">
        <v>102</v>
      </c>
      <c r="AJ2159" s="5" t="s">
        <v>102</v>
      </c>
      <c r="AK2159" s="5" t="s">
        <v>18431</v>
      </c>
    </row>
    <row r="2160" ht="15.75" customHeight="1">
      <c r="A2160" s="5" t="s">
        <v>19206</v>
      </c>
      <c r="B2160" s="5" t="s">
        <v>11089</v>
      </c>
      <c r="C2160" s="5" t="s">
        <v>16430</v>
      </c>
      <c r="D2160" s="6">
        <v>42665.0</v>
      </c>
      <c r="E2160" s="5">
        <v>54516.0</v>
      </c>
      <c r="F2160" s="5">
        <v>24780.0</v>
      </c>
      <c r="G2160" s="5" t="s">
        <v>17218</v>
      </c>
      <c r="H2160" s="5" t="s">
        <v>205</v>
      </c>
      <c r="I2160" s="5" t="s">
        <v>17572</v>
      </c>
      <c r="J2160" s="5" t="s">
        <v>191</v>
      </c>
      <c r="K2160" s="5" t="s">
        <v>1536</v>
      </c>
      <c r="L2160" s="5" t="s">
        <v>19207</v>
      </c>
      <c r="M2160" s="5" t="s">
        <v>18565</v>
      </c>
      <c r="N2160" s="5">
        <v>705.0</v>
      </c>
      <c r="O2160" s="5">
        <v>1.0</v>
      </c>
      <c r="P2160" s="5" t="s">
        <v>19213</v>
      </c>
      <c r="Q2160" s="5" t="s">
        <v>244</v>
      </c>
      <c r="R2160" s="5">
        <v>2950.0</v>
      </c>
      <c r="S2160" s="5" t="s">
        <v>53</v>
      </c>
      <c r="T2160" s="5">
        <v>0.0</v>
      </c>
      <c r="U2160" s="5" t="s">
        <v>70</v>
      </c>
      <c r="V2160" s="5" t="s">
        <v>19214</v>
      </c>
      <c r="W2160" s="5" t="s">
        <v>55</v>
      </c>
      <c r="X2160" s="5" t="s">
        <v>19215</v>
      </c>
      <c r="Y2160" s="5" t="s">
        <v>19211</v>
      </c>
      <c r="Z2160" s="5" t="s">
        <v>19216</v>
      </c>
      <c r="AA2160" s="5" t="s">
        <v>235</v>
      </c>
      <c r="AB2160" s="5" t="s">
        <v>52</v>
      </c>
      <c r="AC2160" s="5" t="s">
        <v>18427</v>
      </c>
      <c r="AD2160" s="5" t="s">
        <v>18428</v>
      </c>
      <c r="AE2160" s="5" t="s">
        <v>18429</v>
      </c>
      <c r="AF2160" s="5" t="s">
        <v>863</v>
      </c>
      <c r="AG2160" s="5">
        <v>90502.0</v>
      </c>
      <c r="AH2160" s="5" t="s">
        <v>18430</v>
      </c>
      <c r="AI2160" s="5" t="s">
        <v>102</v>
      </c>
      <c r="AJ2160" s="5" t="s">
        <v>102</v>
      </c>
      <c r="AK2160" s="5" t="s">
        <v>18431</v>
      </c>
    </row>
    <row r="2161" ht="15.75" customHeight="1">
      <c r="A2161" s="5" t="s">
        <v>19217</v>
      </c>
      <c r="B2161" s="5" t="s">
        <v>3213</v>
      </c>
      <c r="C2161" s="5" t="s">
        <v>3214</v>
      </c>
      <c r="D2161" s="6">
        <v>42664.0</v>
      </c>
      <c r="E2161" s="5">
        <v>2495.0</v>
      </c>
      <c r="F2161" s="5">
        <v>1134.0</v>
      </c>
      <c r="G2161" s="5" t="s">
        <v>479</v>
      </c>
      <c r="H2161" s="5" t="s">
        <v>272</v>
      </c>
      <c r="I2161" s="5" t="s">
        <v>14411</v>
      </c>
      <c r="J2161" s="5" t="s">
        <v>274</v>
      </c>
      <c r="K2161" s="5" t="s">
        <v>19218</v>
      </c>
      <c r="L2161" s="5" t="s">
        <v>19219</v>
      </c>
      <c r="M2161" s="5" t="s">
        <v>19220</v>
      </c>
      <c r="N2161" s="5">
        <v>32226.0</v>
      </c>
      <c r="O2161" s="5">
        <v>1.0</v>
      </c>
      <c r="P2161" s="5" t="s">
        <v>19221</v>
      </c>
      <c r="Q2161" s="5">
        <v>2210.0</v>
      </c>
      <c r="R2161" s="5">
        <v>103.0</v>
      </c>
      <c r="S2161" s="5" t="s">
        <v>53</v>
      </c>
      <c r="T2161" s="5">
        <v>0.0</v>
      </c>
      <c r="U2161" s="5" t="s">
        <v>52</v>
      </c>
      <c r="V2161" s="5" t="s">
        <v>19222</v>
      </c>
      <c r="W2161" s="5" t="s">
        <v>55</v>
      </c>
      <c r="X2161" s="5" t="s">
        <v>19223</v>
      </c>
      <c r="Y2161" s="5" t="s">
        <v>19224</v>
      </c>
      <c r="Z2161" s="5" t="s">
        <v>19225</v>
      </c>
      <c r="AA2161" s="5" t="s">
        <v>604</v>
      </c>
      <c r="AB2161" s="5" t="s">
        <v>52</v>
      </c>
      <c r="AC2161" s="5" t="s">
        <v>3225</v>
      </c>
      <c r="AD2161" s="5" t="s">
        <v>3226</v>
      </c>
      <c r="AE2161" s="5" t="s">
        <v>3227</v>
      </c>
      <c r="AF2161" s="5" t="s">
        <v>52</v>
      </c>
      <c r="AG2161" s="5" t="s">
        <v>52</v>
      </c>
      <c r="AH2161" s="5" t="s">
        <v>3228</v>
      </c>
      <c r="AI2161" s="5" t="s">
        <v>3213</v>
      </c>
      <c r="AJ2161" s="5" t="s">
        <v>19219</v>
      </c>
      <c r="AK2161" s="5" t="s">
        <v>404</v>
      </c>
    </row>
    <row r="2162" ht="15.75" customHeight="1">
      <c r="A2162" s="5" t="s">
        <v>19226</v>
      </c>
      <c r="B2162" s="5" t="s">
        <v>16737</v>
      </c>
      <c r="C2162" s="5" t="s">
        <v>16738</v>
      </c>
      <c r="D2162" s="6">
        <v>42662.0</v>
      </c>
      <c r="E2162" s="5">
        <v>32490.0</v>
      </c>
      <c r="F2162" s="5">
        <v>14768.0</v>
      </c>
      <c r="G2162" s="5" t="s">
        <v>3378</v>
      </c>
      <c r="H2162" s="5" t="s">
        <v>171</v>
      </c>
      <c r="I2162" s="5" t="s">
        <v>9426</v>
      </c>
      <c r="J2162" s="5" t="s">
        <v>3378</v>
      </c>
      <c r="K2162" s="5" t="s">
        <v>19227</v>
      </c>
      <c r="L2162" s="5" t="s">
        <v>16741</v>
      </c>
      <c r="M2162" s="5" t="s">
        <v>16742</v>
      </c>
      <c r="N2162" s="5">
        <v>45242.0</v>
      </c>
      <c r="O2162" s="5">
        <v>1.0</v>
      </c>
      <c r="P2162" s="5" t="s">
        <v>19228</v>
      </c>
      <c r="Q2162" s="5">
        <v>4200.0</v>
      </c>
      <c r="R2162" s="5">
        <v>1184.0</v>
      </c>
      <c r="S2162" s="5" t="s">
        <v>69</v>
      </c>
      <c r="T2162" s="5">
        <v>0.0</v>
      </c>
      <c r="U2162" s="5" t="s">
        <v>93</v>
      </c>
      <c r="V2162" s="5" t="s">
        <v>19229</v>
      </c>
      <c r="W2162" s="5" t="s">
        <v>55</v>
      </c>
      <c r="X2162" s="5" t="s">
        <v>19230</v>
      </c>
      <c r="Y2162" s="5" t="s">
        <v>19170</v>
      </c>
      <c r="Z2162" s="5">
        <v>2571537.0</v>
      </c>
      <c r="AA2162" s="5" t="s">
        <v>1553</v>
      </c>
      <c r="AB2162" s="5" t="s">
        <v>52</v>
      </c>
      <c r="AC2162" s="5" t="s">
        <v>3141</v>
      </c>
      <c r="AD2162" s="5" t="s">
        <v>3142</v>
      </c>
      <c r="AE2162" s="5" t="s">
        <v>162</v>
      </c>
      <c r="AF2162" s="5" t="s">
        <v>52</v>
      </c>
      <c r="AG2162" s="5" t="s">
        <v>52</v>
      </c>
      <c r="AH2162" s="5" t="s">
        <v>3143</v>
      </c>
      <c r="AI2162" s="5" t="s">
        <v>102</v>
      </c>
      <c r="AJ2162" s="5" t="s">
        <v>102</v>
      </c>
      <c r="AK2162" s="5" t="s">
        <v>162</v>
      </c>
    </row>
    <row r="2163" ht="15.75" customHeight="1">
      <c r="A2163" s="5" t="s">
        <v>19231</v>
      </c>
      <c r="B2163" s="5" t="s">
        <v>19232</v>
      </c>
      <c r="C2163" s="5" t="s">
        <v>19233</v>
      </c>
      <c r="D2163" s="6">
        <v>42662.0</v>
      </c>
      <c r="E2163" s="5">
        <v>111085.0</v>
      </c>
      <c r="F2163" s="5">
        <v>50493.0</v>
      </c>
      <c r="G2163" s="5" t="s">
        <v>458</v>
      </c>
      <c r="H2163" s="5" t="s">
        <v>459</v>
      </c>
      <c r="I2163" s="5" t="s">
        <v>16381</v>
      </c>
      <c r="J2163" s="5" t="s">
        <v>461</v>
      </c>
      <c r="K2163" s="5" t="s">
        <v>5274</v>
      </c>
      <c r="L2163" s="5" t="s">
        <v>19234</v>
      </c>
      <c r="M2163" s="5" t="s">
        <v>19235</v>
      </c>
      <c r="N2163" s="5">
        <v>19702.0</v>
      </c>
      <c r="O2163" s="5">
        <v>2.0</v>
      </c>
      <c r="P2163" s="5" t="s">
        <v>19236</v>
      </c>
      <c r="Q2163" s="5" t="s">
        <v>14636</v>
      </c>
      <c r="R2163" s="5">
        <v>720.0</v>
      </c>
      <c r="S2163" s="5" t="s">
        <v>196</v>
      </c>
      <c r="T2163" s="5">
        <v>0.0</v>
      </c>
      <c r="U2163" s="5" t="s">
        <v>52</v>
      </c>
      <c r="V2163" s="5" t="s">
        <v>19237</v>
      </c>
      <c r="W2163" s="5" t="s">
        <v>52</v>
      </c>
      <c r="X2163" s="5" t="s">
        <v>52</v>
      </c>
      <c r="Y2163" s="5" t="s">
        <v>19238</v>
      </c>
      <c r="Z2163" s="5" t="s">
        <v>19239</v>
      </c>
      <c r="AA2163" s="5" t="s">
        <v>200</v>
      </c>
      <c r="AB2163" s="5" t="s">
        <v>52</v>
      </c>
      <c r="AC2163" s="5" t="s">
        <v>11980</v>
      </c>
      <c r="AD2163" s="5" t="s">
        <v>11981</v>
      </c>
      <c r="AE2163" s="5" t="s">
        <v>218</v>
      </c>
      <c r="AF2163" s="5" t="s">
        <v>52</v>
      </c>
      <c r="AG2163" s="5" t="s">
        <v>11982</v>
      </c>
      <c r="AH2163" s="5" t="s">
        <v>11983</v>
      </c>
      <c r="AI2163" s="5" t="s">
        <v>19240</v>
      </c>
      <c r="AJ2163" s="5" t="s">
        <v>19241</v>
      </c>
      <c r="AK2163" s="5" t="s">
        <v>472</v>
      </c>
    </row>
    <row r="2164" ht="15.75" customHeight="1">
      <c r="A2164" s="5" t="s">
        <v>19242</v>
      </c>
      <c r="B2164" s="5" t="s">
        <v>19243</v>
      </c>
      <c r="C2164" s="5" t="s">
        <v>19244</v>
      </c>
      <c r="D2164" s="6">
        <v>42660.0</v>
      </c>
      <c r="E2164" s="5">
        <v>32080.0</v>
      </c>
      <c r="F2164" s="5">
        <v>14582.0</v>
      </c>
      <c r="G2164" s="5" t="s">
        <v>6227</v>
      </c>
      <c r="H2164" s="5" t="s">
        <v>149</v>
      </c>
      <c r="I2164" s="5" t="s">
        <v>19245</v>
      </c>
      <c r="J2164" s="5" t="s">
        <v>424</v>
      </c>
      <c r="K2164" s="5" t="s">
        <v>19246</v>
      </c>
      <c r="L2164" s="5" t="s">
        <v>19247</v>
      </c>
      <c r="M2164" s="5" t="s">
        <v>19248</v>
      </c>
      <c r="N2164" s="5">
        <v>30701.0</v>
      </c>
      <c r="O2164" s="5">
        <v>1.0</v>
      </c>
      <c r="P2164" s="5" t="s">
        <v>19249</v>
      </c>
      <c r="Q2164" s="5" t="s">
        <v>52</v>
      </c>
      <c r="R2164" s="5">
        <v>207.0</v>
      </c>
      <c r="S2164" s="5" t="s">
        <v>53</v>
      </c>
      <c r="T2164" s="5">
        <v>0.0</v>
      </c>
      <c r="U2164" s="5" t="s">
        <v>52</v>
      </c>
      <c r="V2164" s="5" t="s">
        <v>19250</v>
      </c>
      <c r="W2164" s="5" t="s">
        <v>55</v>
      </c>
      <c r="X2164" s="5" t="s">
        <v>19251</v>
      </c>
      <c r="Y2164" s="5">
        <v>6137.0</v>
      </c>
      <c r="Z2164" s="5" t="s">
        <v>19252</v>
      </c>
      <c r="AA2164" s="5" t="s">
        <v>235</v>
      </c>
      <c r="AB2164" s="5" t="s">
        <v>52</v>
      </c>
      <c r="AC2164" s="5" t="s">
        <v>4164</v>
      </c>
      <c r="AD2164" s="5" t="s">
        <v>4165</v>
      </c>
      <c r="AE2164" s="5" t="s">
        <v>4166</v>
      </c>
      <c r="AF2164" s="5" t="s">
        <v>4167</v>
      </c>
      <c r="AG2164" s="5">
        <v>55347.0</v>
      </c>
      <c r="AH2164" s="5" t="s">
        <v>4168</v>
      </c>
      <c r="AI2164" s="5" t="s">
        <v>102</v>
      </c>
      <c r="AJ2164" s="5" t="s">
        <v>102</v>
      </c>
      <c r="AK2164" s="5" t="s">
        <v>19253</v>
      </c>
    </row>
    <row r="2165" ht="15.75" customHeight="1">
      <c r="A2165" s="5" t="s">
        <v>19254</v>
      </c>
      <c r="B2165" s="5" t="s">
        <v>19255</v>
      </c>
      <c r="C2165" s="5" t="s">
        <v>19256</v>
      </c>
      <c r="D2165" s="6">
        <v>42657.0</v>
      </c>
      <c r="E2165" s="5">
        <v>9211.0</v>
      </c>
      <c r="F2165" s="5">
        <v>4187.0</v>
      </c>
      <c r="G2165" s="5" t="s">
        <v>900</v>
      </c>
      <c r="H2165" s="5" t="s">
        <v>1069</v>
      </c>
      <c r="I2165" s="5" t="s">
        <v>17683</v>
      </c>
      <c r="J2165" s="5" t="s">
        <v>872</v>
      </c>
      <c r="K2165" s="5" t="s">
        <v>19257</v>
      </c>
      <c r="L2165" s="5" t="s">
        <v>19258</v>
      </c>
      <c r="M2165" s="5" t="s">
        <v>19259</v>
      </c>
      <c r="N2165" s="5">
        <v>10019.0</v>
      </c>
      <c r="O2165" s="5">
        <v>1.0</v>
      </c>
      <c r="P2165" s="5" t="s">
        <v>19260</v>
      </c>
      <c r="Q2165" s="5" t="s">
        <v>244</v>
      </c>
      <c r="R2165" s="5">
        <v>6.0</v>
      </c>
      <c r="S2165" s="5" t="s">
        <v>53</v>
      </c>
      <c r="T2165" s="5">
        <v>0.0</v>
      </c>
      <c r="U2165" s="5" t="s">
        <v>52</v>
      </c>
      <c r="V2165" s="5" t="s">
        <v>19261</v>
      </c>
      <c r="W2165" s="5" t="s">
        <v>55</v>
      </c>
      <c r="X2165" s="5" t="s">
        <v>19262</v>
      </c>
      <c r="Y2165" s="5" t="s">
        <v>19263</v>
      </c>
      <c r="Z2165" s="5">
        <v>20522.0</v>
      </c>
      <c r="AA2165" s="5" t="s">
        <v>260</v>
      </c>
      <c r="AB2165" s="5" t="s">
        <v>52</v>
      </c>
      <c r="AC2165" s="5" t="s">
        <v>695</v>
      </c>
      <c r="AD2165" s="5" t="s">
        <v>696</v>
      </c>
      <c r="AE2165" s="5" t="s">
        <v>697</v>
      </c>
      <c r="AF2165" s="5" t="s">
        <v>75</v>
      </c>
      <c r="AG2165" s="5">
        <v>7102.0</v>
      </c>
      <c r="AH2165" s="5" t="s">
        <v>698</v>
      </c>
      <c r="AI2165" s="5" t="s">
        <v>19255</v>
      </c>
      <c r="AJ2165" s="5" t="s">
        <v>19264</v>
      </c>
      <c r="AK2165" s="5" t="s">
        <v>19265</v>
      </c>
    </row>
    <row r="2166" ht="15.75" customHeight="1">
      <c r="A2166" s="5" t="s">
        <v>19266</v>
      </c>
      <c r="B2166" s="5" t="s">
        <v>6576</v>
      </c>
      <c r="C2166" s="5" t="s">
        <v>14459</v>
      </c>
      <c r="D2166" s="6">
        <v>42657.0</v>
      </c>
      <c r="E2166" s="5">
        <v>31610.0</v>
      </c>
      <c r="F2166" s="5">
        <v>14368.0</v>
      </c>
      <c r="G2166" s="5" t="s">
        <v>634</v>
      </c>
      <c r="H2166" s="5" t="s">
        <v>149</v>
      </c>
      <c r="I2166" s="5" t="s">
        <v>11960</v>
      </c>
      <c r="J2166" s="5" t="s">
        <v>274</v>
      </c>
      <c r="K2166" s="5" t="s">
        <v>192</v>
      </c>
      <c r="L2166" s="5" t="s">
        <v>19267</v>
      </c>
      <c r="M2166" s="5" t="s">
        <v>19268</v>
      </c>
      <c r="N2166" s="5" t="s">
        <v>17833</v>
      </c>
      <c r="O2166" s="5">
        <v>2.0</v>
      </c>
      <c r="P2166" s="5" t="s">
        <v>19269</v>
      </c>
      <c r="Q2166" s="5" t="s">
        <v>156</v>
      </c>
      <c r="R2166" s="5">
        <v>105.0</v>
      </c>
      <c r="S2166" s="5" t="s">
        <v>115</v>
      </c>
      <c r="T2166" s="5">
        <v>1.0</v>
      </c>
      <c r="U2166" s="5" t="s">
        <v>70</v>
      </c>
      <c r="V2166" s="5" t="s">
        <v>19270</v>
      </c>
      <c r="W2166" s="5" t="s">
        <v>52</v>
      </c>
      <c r="X2166" s="5" t="s">
        <v>52</v>
      </c>
      <c r="Y2166" s="5" t="s">
        <v>19271</v>
      </c>
      <c r="Z2166" s="5" t="s">
        <v>19272</v>
      </c>
      <c r="AA2166" s="5" t="s">
        <v>119</v>
      </c>
      <c r="AB2166" s="5" t="s">
        <v>52</v>
      </c>
      <c r="AC2166" s="5" t="s">
        <v>398</v>
      </c>
      <c r="AD2166" s="5" t="s">
        <v>399</v>
      </c>
      <c r="AE2166" s="5" t="s">
        <v>400</v>
      </c>
      <c r="AF2166" s="5" t="s">
        <v>401</v>
      </c>
      <c r="AG2166" s="5">
        <v>23502.0</v>
      </c>
      <c r="AH2166" s="5" t="s">
        <v>402</v>
      </c>
      <c r="AI2166" s="5" t="s">
        <v>18387</v>
      </c>
      <c r="AJ2166" s="5" t="s">
        <v>19273</v>
      </c>
      <c r="AK2166" s="5" t="s">
        <v>1874</v>
      </c>
    </row>
    <row r="2167" ht="15.75" customHeight="1">
      <c r="A2167" s="5" t="s">
        <v>19274</v>
      </c>
      <c r="B2167" s="5" t="s">
        <v>19275</v>
      </c>
      <c r="C2167" s="5" t="s">
        <v>19276</v>
      </c>
      <c r="D2167" s="6">
        <v>42654.0</v>
      </c>
      <c r="E2167" s="5">
        <v>548990.0</v>
      </c>
      <c r="F2167" s="5">
        <v>249541.0</v>
      </c>
      <c r="G2167" s="5" t="s">
        <v>148</v>
      </c>
      <c r="H2167" s="5" t="s">
        <v>45</v>
      </c>
      <c r="I2167" s="5" t="s">
        <v>19277</v>
      </c>
      <c r="J2167" s="5" t="s">
        <v>151</v>
      </c>
      <c r="K2167" s="5" t="s">
        <v>302</v>
      </c>
      <c r="L2167" s="5" t="s">
        <v>19278</v>
      </c>
      <c r="M2167" s="5" t="s">
        <v>19279</v>
      </c>
      <c r="N2167" s="5" t="s">
        <v>52</v>
      </c>
      <c r="O2167" s="5">
        <v>10.0</v>
      </c>
      <c r="P2167" s="5" t="s">
        <v>19280</v>
      </c>
      <c r="Q2167" s="5" t="s">
        <v>304</v>
      </c>
      <c r="R2167" s="5">
        <v>88.0</v>
      </c>
      <c r="S2167" s="5" t="s">
        <v>115</v>
      </c>
      <c r="T2167" s="5">
        <v>73.0</v>
      </c>
      <c r="U2167" s="5" t="s">
        <v>158</v>
      </c>
      <c r="V2167" s="5" t="s">
        <v>19281</v>
      </c>
      <c r="W2167" s="5" t="s">
        <v>52</v>
      </c>
      <c r="X2167" s="5" t="s">
        <v>52</v>
      </c>
      <c r="Y2167" s="5" t="s">
        <v>19282</v>
      </c>
      <c r="Z2167" s="5" t="s">
        <v>19283</v>
      </c>
      <c r="AA2167" s="5" t="s">
        <v>260</v>
      </c>
      <c r="AB2167" s="5" t="s">
        <v>52</v>
      </c>
      <c r="AC2167" s="5" t="s">
        <v>163</v>
      </c>
      <c r="AD2167" s="5" t="s">
        <v>164</v>
      </c>
      <c r="AE2167" s="5" t="s">
        <v>165</v>
      </c>
      <c r="AF2167" s="5" t="s">
        <v>52</v>
      </c>
      <c r="AG2167" s="5" t="s">
        <v>52</v>
      </c>
      <c r="AH2167" s="5" t="s">
        <v>52</v>
      </c>
      <c r="AI2167" s="5" t="s">
        <v>16230</v>
      </c>
      <c r="AJ2167" s="5" t="s">
        <v>19284</v>
      </c>
      <c r="AK2167" s="5" t="s">
        <v>300</v>
      </c>
    </row>
    <row r="2168" ht="15.75" customHeight="1">
      <c r="A2168" s="5" t="s">
        <v>19285</v>
      </c>
      <c r="B2168" s="5" t="s">
        <v>19286</v>
      </c>
      <c r="C2168" s="5" t="s">
        <v>17216</v>
      </c>
      <c r="D2168" s="6">
        <v>42654.0</v>
      </c>
      <c r="E2168" s="5">
        <v>536493.0</v>
      </c>
      <c r="F2168" s="5">
        <v>243860.0</v>
      </c>
      <c r="G2168" s="5" t="s">
        <v>148</v>
      </c>
      <c r="H2168" s="5" t="s">
        <v>45</v>
      </c>
      <c r="I2168" s="5" t="s">
        <v>19277</v>
      </c>
      <c r="J2168" s="5" t="s">
        <v>151</v>
      </c>
      <c r="K2168" s="5" t="s">
        <v>1328</v>
      </c>
      <c r="L2168" s="5" t="s">
        <v>19287</v>
      </c>
      <c r="M2168" s="5" t="s">
        <v>19288</v>
      </c>
      <c r="N2168" s="5" t="s">
        <v>52</v>
      </c>
      <c r="O2168" s="5">
        <v>9.0</v>
      </c>
      <c r="P2168" s="5" t="s">
        <v>19289</v>
      </c>
      <c r="Q2168" s="5" t="s">
        <v>1330</v>
      </c>
      <c r="R2168" s="5">
        <v>57.0</v>
      </c>
      <c r="S2168" s="5" t="s">
        <v>115</v>
      </c>
      <c r="T2168" s="5">
        <v>63.0</v>
      </c>
      <c r="U2168" s="5" t="s">
        <v>158</v>
      </c>
      <c r="V2168" s="5" t="s">
        <v>19290</v>
      </c>
      <c r="W2168" s="5" t="s">
        <v>52</v>
      </c>
      <c r="X2168" s="5" t="s">
        <v>52</v>
      </c>
      <c r="Y2168" s="5" t="s">
        <v>19282</v>
      </c>
      <c r="Z2168" s="5" t="s">
        <v>19291</v>
      </c>
      <c r="AA2168" s="5" t="s">
        <v>260</v>
      </c>
      <c r="AB2168" s="5" t="s">
        <v>52</v>
      </c>
      <c r="AC2168" s="5" t="s">
        <v>163</v>
      </c>
      <c r="AD2168" s="5" t="s">
        <v>164</v>
      </c>
      <c r="AE2168" s="5" t="s">
        <v>165</v>
      </c>
      <c r="AF2168" s="5" t="s">
        <v>52</v>
      </c>
      <c r="AG2168" s="5" t="s">
        <v>52</v>
      </c>
      <c r="AH2168" s="5" t="s">
        <v>52</v>
      </c>
      <c r="AI2168" s="5" t="s">
        <v>19292</v>
      </c>
      <c r="AJ2168" s="5" t="s">
        <v>19293</v>
      </c>
      <c r="AK2168" s="5" t="s">
        <v>300</v>
      </c>
    </row>
    <row r="2169" ht="15.75" customHeight="1">
      <c r="A2169" s="5" t="s">
        <v>19294</v>
      </c>
      <c r="B2169" s="5" t="s">
        <v>19295</v>
      </c>
      <c r="C2169" s="5" t="s">
        <v>19296</v>
      </c>
      <c r="D2169" s="6">
        <v>42654.0</v>
      </c>
      <c r="E2169" s="5">
        <v>58076.0</v>
      </c>
      <c r="F2169" s="5">
        <v>26398.0</v>
      </c>
      <c r="G2169" s="5" t="s">
        <v>706</v>
      </c>
      <c r="H2169" s="5" t="s">
        <v>171</v>
      </c>
      <c r="I2169" s="5" t="s">
        <v>19297</v>
      </c>
      <c r="J2169" s="5" t="s">
        <v>274</v>
      </c>
      <c r="K2169" s="5" t="s">
        <v>19298</v>
      </c>
      <c r="L2169" s="5" t="s">
        <v>19299</v>
      </c>
      <c r="M2169" s="5" t="s">
        <v>19300</v>
      </c>
      <c r="N2169" s="5">
        <v>84321.0</v>
      </c>
      <c r="O2169" s="5">
        <v>4.0</v>
      </c>
      <c r="P2169" s="5" t="s">
        <v>19301</v>
      </c>
      <c r="Q2169" s="5" t="s">
        <v>4280</v>
      </c>
      <c r="R2169" s="5">
        <v>4245.0</v>
      </c>
      <c r="S2169" s="5" t="s">
        <v>69</v>
      </c>
      <c r="T2169" s="5">
        <v>2.0</v>
      </c>
      <c r="U2169" s="5" t="s">
        <v>93</v>
      </c>
      <c r="V2169" s="5" t="s">
        <v>19302</v>
      </c>
      <c r="W2169" s="5" t="s">
        <v>55</v>
      </c>
      <c r="X2169" s="5" t="s">
        <v>19303</v>
      </c>
      <c r="Y2169" s="5" t="s">
        <v>19304</v>
      </c>
      <c r="Z2169" s="5" t="s">
        <v>19305</v>
      </c>
      <c r="AA2169" s="5" t="s">
        <v>730</v>
      </c>
      <c r="AB2169" s="5" t="s">
        <v>52</v>
      </c>
      <c r="AC2169" s="5" t="s">
        <v>8239</v>
      </c>
      <c r="AD2169" s="5" t="s">
        <v>8240</v>
      </c>
      <c r="AE2169" s="5" t="s">
        <v>5291</v>
      </c>
      <c r="AF2169" s="5" t="s">
        <v>52</v>
      </c>
      <c r="AG2169" s="5" t="s">
        <v>52</v>
      </c>
      <c r="AH2169" s="5" t="s">
        <v>8241</v>
      </c>
      <c r="AI2169" s="5" t="s">
        <v>2164</v>
      </c>
      <c r="AJ2169" s="5" t="s">
        <v>2164</v>
      </c>
      <c r="AK2169" s="5" t="s">
        <v>715</v>
      </c>
    </row>
    <row r="2170" ht="15.75" customHeight="1">
      <c r="A2170" s="5" t="s">
        <v>19306</v>
      </c>
      <c r="B2170" s="5" t="s">
        <v>19307</v>
      </c>
      <c r="C2170" s="5" t="s">
        <v>19276</v>
      </c>
      <c r="D2170" s="6">
        <v>42654.0</v>
      </c>
      <c r="E2170" s="5">
        <v>563696.0</v>
      </c>
      <c r="F2170" s="5">
        <v>256225.0</v>
      </c>
      <c r="G2170" s="5" t="s">
        <v>148</v>
      </c>
      <c r="H2170" s="5" t="s">
        <v>45</v>
      </c>
      <c r="I2170" s="5" t="s">
        <v>19277</v>
      </c>
      <c r="J2170" s="5" t="s">
        <v>151</v>
      </c>
      <c r="K2170" s="5" t="s">
        <v>302</v>
      </c>
      <c r="L2170" s="5" t="s">
        <v>19308</v>
      </c>
      <c r="M2170" s="5" t="s">
        <v>19279</v>
      </c>
      <c r="N2170" s="5" t="s">
        <v>52</v>
      </c>
      <c r="O2170" s="5">
        <v>10.0</v>
      </c>
      <c r="P2170" s="5" t="s">
        <v>19309</v>
      </c>
      <c r="Q2170" s="5" t="s">
        <v>304</v>
      </c>
      <c r="R2170" s="5">
        <v>84.0</v>
      </c>
      <c r="S2170" s="5" t="s">
        <v>115</v>
      </c>
      <c r="T2170" s="5">
        <v>74.0</v>
      </c>
      <c r="U2170" s="5" t="s">
        <v>158</v>
      </c>
      <c r="V2170" s="5" t="s">
        <v>19310</v>
      </c>
      <c r="W2170" s="5" t="s">
        <v>52</v>
      </c>
      <c r="X2170" s="5" t="s">
        <v>52</v>
      </c>
      <c r="Y2170" s="5" t="s">
        <v>19282</v>
      </c>
      <c r="Z2170" s="5" t="s">
        <v>19311</v>
      </c>
      <c r="AA2170" s="5" t="s">
        <v>260</v>
      </c>
      <c r="AB2170" s="5" t="s">
        <v>52</v>
      </c>
      <c r="AC2170" s="5" t="s">
        <v>163</v>
      </c>
      <c r="AD2170" s="5" t="s">
        <v>164</v>
      </c>
      <c r="AE2170" s="5" t="s">
        <v>165</v>
      </c>
      <c r="AF2170" s="5" t="s">
        <v>52</v>
      </c>
      <c r="AG2170" s="5" t="s">
        <v>52</v>
      </c>
      <c r="AH2170" s="5" t="s">
        <v>52</v>
      </c>
      <c r="AI2170" s="5" t="s">
        <v>19312</v>
      </c>
      <c r="AJ2170" s="5" t="s">
        <v>19313</v>
      </c>
      <c r="AK2170" s="5" t="s">
        <v>300</v>
      </c>
    </row>
    <row r="2171" ht="15.75" customHeight="1">
      <c r="A2171" s="5" t="s">
        <v>19306</v>
      </c>
      <c r="B2171" s="5" t="s">
        <v>19307</v>
      </c>
      <c r="C2171" s="5" t="s">
        <v>19276</v>
      </c>
      <c r="D2171" s="6">
        <v>42654.0</v>
      </c>
      <c r="E2171" s="5">
        <v>565701.0</v>
      </c>
      <c r="F2171" s="5">
        <v>257137.0</v>
      </c>
      <c r="G2171" s="5" t="s">
        <v>148</v>
      </c>
      <c r="H2171" s="5" t="s">
        <v>45</v>
      </c>
      <c r="I2171" s="5" t="s">
        <v>19277</v>
      </c>
      <c r="J2171" s="5" t="s">
        <v>151</v>
      </c>
      <c r="K2171" s="5" t="s">
        <v>302</v>
      </c>
      <c r="L2171" s="5" t="s">
        <v>19308</v>
      </c>
      <c r="M2171" s="5" t="s">
        <v>19314</v>
      </c>
      <c r="N2171" s="5" t="s">
        <v>52</v>
      </c>
      <c r="O2171" s="5">
        <v>10.0</v>
      </c>
      <c r="P2171" s="5" t="s">
        <v>19315</v>
      </c>
      <c r="Q2171" s="5" t="s">
        <v>304</v>
      </c>
      <c r="R2171" s="5">
        <v>87.0</v>
      </c>
      <c r="S2171" s="5" t="s">
        <v>115</v>
      </c>
      <c r="T2171" s="5">
        <v>74.0</v>
      </c>
      <c r="U2171" s="5" t="s">
        <v>158</v>
      </c>
      <c r="V2171" s="5" t="s">
        <v>19316</v>
      </c>
      <c r="W2171" s="5" t="s">
        <v>52</v>
      </c>
      <c r="X2171" s="5" t="s">
        <v>52</v>
      </c>
      <c r="Y2171" s="5" t="s">
        <v>19282</v>
      </c>
      <c r="Z2171" s="5" t="s">
        <v>19317</v>
      </c>
      <c r="AA2171" s="5" t="s">
        <v>260</v>
      </c>
      <c r="AB2171" s="5" t="s">
        <v>52</v>
      </c>
      <c r="AC2171" s="5" t="s">
        <v>163</v>
      </c>
      <c r="AD2171" s="5" t="s">
        <v>164</v>
      </c>
      <c r="AE2171" s="5" t="s">
        <v>165</v>
      </c>
      <c r="AF2171" s="5" t="s">
        <v>52</v>
      </c>
      <c r="AG2171" s="5" t="s">
        <v>52</v>
      </c>
      <c r="AH2171" s="5" t="s">
        <v>52</v>
      </c>
      <c r="AI2171" s="5" t="s">
        <v>16230</v>
      </c>
      <c r="AJ2171" s="5" t="s">
        <v>19318</v>
      </c>
      <c r="AK2171" s="5" t="s">
        <v>300</v>
      </c>
    </row>
    <row r="2172" ht="15.75" customHeight="1">
      <c r="A2172" s="5" t="s">
        <v>19319</v>
      </c>
      <c r="B2172" s="5" t="s">
        <v>19184</v>
      </c>
      <c r="C2172" s="5" t="s">
        <v>19185</v>
      </c>
      <c r="D2172" s="6">
        <v>42651.0</v>
      </c>
      <c r="E2172" s="5">
        <v>177386.0</v>
      </c>
      <c r="F2172" s="5">
        <v>80630.0</v>
      </c>
      <c r="G2172" s="5" t="s">
        <v>15224</v>
      </c>
      <c r="H2172" s="5" t="s">
        <v>1069</v>
      </c>
      <c r="I2172" s="5" t="s">
        <v>19320</v>
      </c>
      <c r="J2172" s="5" t="s">
        <v>15225</v>
      </c>
      <c r="K2172" s="5" t="s">
        <v>4708</v>
      </c>
      <c r="L2172" s="5" t="s">
        <v>19186</v>
      </c>
      <c r="M2172" s="5" t="s">
        <v>19321</v>
      </c>
      <c r="N2172" s="5" t="s">
        <v>52</v>
      </c>
      <c r="O2172" s="5">
        <v>3.0</v>
      </c>
      <c r="P2172" s="5" t="s">
        <v>19322</v>
      </c>
      <c r="Q2172" s="5" t="s">
        <v>2662</v>
      </c>
      <c r="R2172" s="5">
        <v>1673.0</v>
      </c>
      <c r="S2172" s="5" t="s">
        <v>5790</v>
      </c>
      <c r="T2172" s="5">
        <v>39.0</v>
      </c>
      <c r="U2172" s="5" t="s">
        <v>93</v>
      </c>
      <c r="V2172" s="5" t="s">
        <v>19323</v>
      </c>
      <c r="W2172" s="5" t="s">
        <v>52</v>
      </c>
      <c r="X2172" s="5" t="s">
        <v>52</v>
      </c>
      <c r="Y2172" s="5" t="s">
        <v>19324</v>
      </c>
      <c r="Z2172" s="5" t="s">
        <v>19325</v>
      </c>
      <c r="AA2172" s="5" t="s">
        <v>119</v>
      </c>
      <c r="AB2172" s="5" t="s">
        <v>52</v>
      </c>
      <c r="AC2172" s="5" t="s">
        <v>11980</v>
      </c>
      <c r="AD2172" s="5" t="s">
        <v>11981</v>
      </c>
      <c r="AE2172" s="5" t="s">
        <v>218</v>
      </c>
      <c r="AF2172" s="5" t="s">
        <v>52</v>
      </c>
      <c r="AG2172" s="5" t="s">
        <v>11982</v>
      </c>
      <c r="AH2172" s="5" t="s">
        <v>11983</v>
      </c>
      <c r="AI2172" s="5" t="s">
        <v>19184</v>
      </c>
      <c r="AJ2172" s="5" t="s">
        <v>19186</v>
      </c>
      <c r="AK2172" s="5" t="s">
        <v>18552</v>
      </c>
    </row>
    <row r="2173" ht="15.75" customHeight="1">
      <c r="A2173" s="5" t="s">
        <v>19206</v>
      </c>
      <c r="B2173" s="5" t="s">
        <v>11089</v>
      </c>
      <c r="C2173" s="5" t="s">
        <v>16430</v>
      </c>
      <c r="D2173" s="6">
        <v>42651.0</v>
      </c>
      <c r="E2173" s="5">
        <v>51920.0</v>
      </c>
      <c r="F2173" s="5">
        <v>23600.0</v>
      </c>
      <c r="G2173" s="5" t="s">
        <v>19326</v>
      </c>
      <c r="H2173" s="5" t="s">
        <v>205</v>
      </c>
      <c r="I2173" s="5" t="s">
        <v>19327</v>
      </c>
      <c r="J2173" s="5" t="s">
        <v>2471</v>
      </c>
      <c r="K2173" s="5" t="s">
        <v>1536</v>
      </c>
      <c r="L2173" s="5" t="s">
        <v>19207</v>
      </c>
      <c r="M2173" s="5" t="s">
        <v>18565</v>
      </c>
      <c r="N2173" s="5">
        <v>705.0</v>
      </c>
      <c r="O2173" s="5">
        <v>1.0</v>
      </c>
      <c r="P2173" s="5" t="s">
        <v>19328</v>
      </c>
      <c r="Q2173" s="5" t="s">
        <v>244</v>
      </c>
      <c r="R2173" s="5">
        <v>2950.0</v>
      </c>
      <c r="S2173" s="5" t="s">
        <v>53</v>
      </c>
      <c r="T2173" s="5">
        <v>0.0</v>
      </c>
      <c r="U2173" s="5" t="s">
        <v>70</v>
      </c>
      <c r="V2173" s="5" t="s">
        <v>19329</v>
      </c>
      <c r="W2173" s="5" t="s">
        <v>55</v>
      </c>
      <c r="X2173" s="5" t="s">
        <v>19330</v>
      </c>
      <c r="Y2173" s="5">
        <v>1602.0</v>
      </c>
      <c r="Z2173" s="5" t="s">
        <v>19331</v>
      </c>
      <c r="AA2173" s="5" t="s">
        <v>604</v>
      </c>
      <c r="AB2173" s="5" t="s">
        <v>52</v>
      </c>
      <c r="AC2173" s="5" t="s">
        <v>18427</v>
      </c>
      <c r="AD2173" s="5" t="s">
        <v>18428</v>
      </c>
      <c r="AE2173" s="5" t="s">
        <v>18429</v>
      </c>
      <c r="AF2173" s="5" t="s">
        <v>863</v>
      </c>
      <c r="AG2173" s="5">
        <v>90502.0</v>
      </c>
      <c r="AH2173" s="5" t="s">
        <v>18430</v>
      </c>
      <c r="AI2173" s="5" t="s">
        <v>52</v>
      </c>
      <c r="AJ2173" s="5" t="s">
        <v>52</v>
      </c>
      <c r="AK2173" s="5" t="s">
        <v>18431</v>
      </c>
    </row>
    <row r="2174" ht="15.75" customHeight="1">
      <c r="A2174" s="5" t="s">
        <v>19332</v>
      </c>
      <c r="B2174" s="5" t="s">
        <v>19333</v>
      </c>
      <c r="C2174" s="5" t="s">
        <v>19333</v>
      </c>
      <c r="D2174" s="6">
        <v>42651.0</v>
      </c>
      <c r="E2174" s="5">
        <v>210166.0</v>
      </c>
      <c r="F2174" s="5">
        <v>95530.0</v>
      </c>
      <c r="G2174" s="5" t="s">
        <v>1419</v>
      </c>
      <c r="H2174" s="5" t="s">
        <v>1534</v>
      </c>
      <c r="I2174" s="5" t="s">
        <v>1307</v>
      </c>
      <c r="J2174" s="5" t="s">
        <v>256</v>
      </c>
      <c r="K2174" s="5" t="s">
        <v>11194</v>
      </c>
      <c r="L2174" s="5" t="s">
        <v>19334</v>
      </c>
      <c r="M2174" s="5" t="s">
        <v>19334</v>
      </c>
      <c r="N2174" s="5" t="s">
        <v>52</v>
      </c>
      <c r="O2174" s="5">
        <v>5.0</v>
      </c>
      <c r="P2174" s="5" t="s">
        <v>19335</v>
      </c>
      <c r="Q2174" s="5" t="s">
        <v>4176</v>
      </c>
      <c r="R2174" s="5">
        <v>114.0</v>
      </c>
      <c r="S2174" s="5" t="s">
        <v>53</v>
      </c>
      <c r="T2174" s="5">
        <v>0.0</v>
      </c>
      <c r="U2174" s="5" t="s">
        <v>52</v>
      </c>
      <c r="V2174" s="5" t="s">
        <v>19336</v>
      </c>
      <c r="W2174" s="5" t="s">
        <v>52</v>
      </c>
      <c r="X2174" s="5" t="s">
        <v>52</v>
      </c>
      <c r="Y2174" s="5" t="s">
        <v>19337</v>
      </c>
      <c r="Z2174" s="5" t="s">
        <v>19338</v>
      </c>
      <c r="AA2174" s="5" t="s">
        <v>59</v>
      </c>
      <c r="AB2174" s="5" t="s">
        <v>52</v>
      </c>
      <c r="AC2174" s="5" t="s">
        <v>3589</v>
      </c>
      <c r="AD2174" s="5" t="s">
        <v>3590</v>
      </c>
      <c r="AE2174" s="5" t="s">
        <v>3591</v>
      </c>
      <c r="AF2174" s="5" t="s">
        <v>52</v>
      </c>
      <c r="AG2174" s="5" t="s">
        <v>52</v>
      </c>
      <c r="AH2174" s="5" t="s">
        <v>3592</v>
      </c>
      <c r="AI2174" s="5" t="s">
        <v>19339</v>
      </c>
      <c r="AJ2174" s="5" t="s">
        <v>19340</v>
      </c>
      <c r="AK2174" s="5" t="s">
        <v>10162</v>
      </c>
    </row>
    <row r="2175" ht="15.75" customHeight="1">
      <c r="A2175" s="5" t="s">
        <v>19069</v>
      </c>
      <c r="B2175" s="5" t="s">
        <v>14992</v>
      </c>
      <c r="C2175" s="5" t="s">
        <v>14993</v>
      </c>
      <c r="D2175" s="6">
        <v>42650.0</v>
      </c>
      <c r="E2175" s="5">
        <v>97768.0</v>
      </c>
      <c r="F2175" s="5">
        <v>44440.0</v>
      </c>
      <c r="G2175" s="5" t="s">
        <v>2212</v>
      </c>
      <c r="H2175" s="5" t="s">
        <v>189</v>
      </c>
      <c r="I2175" s="5" t="s">
        <v>19070</v>
      </c>
      <c r="J2175" s="5" t="s">
        <v>2214</v>
      </c>
      <c r="K2175" s="5" t="s">
        <v>4507</v>
      </c>
      <c r="L2175" s="5" t="s">
        <v>19341</v>
      </c>
      <c r="M2175" s="5" t="s">
        <v>19342</v>
      </c>
      <c r="N2175" s="5">
        <v>76600.0</v>
      </c>
      <c r="O2175" s="5">
        <v>2.0</v>
      </c>
      <c r="P2175" s="5" t="s">
        <v>19343</v>
      </c>
      <c r="Q2175" s="5">
        <v>2200.0</v>
      </c>
      <c r="R2175" s="5">
        <v>1108.0</v>
      </c>
      <c r="S2175" s="5" t="s">
        <v>115</v>
      </c>
      <c r="T2175" s="5">
        <v>0.0</v>
      </c>
      <c r="U2175" s="5" t="s">
        <v>70</v>
      </c>
      <c r="V2175" s="5" t="s">
        <v>19344</v>
      </c>
      <c r="W2175" s="5" t="s">
        <v>71</v>
      </c>
      <c r="X2175" s="5" t="s">
        <v>52</v>
      </c>
      <c r="Y2175" s="5" t="s">
        <v>19345</v>
      </c>
      <c r="Z2175" s="5" t="s">
        <v>19346</v>
      </c>
      <c r="AA2175" s="5" t="s">
        <v>1831</v>
      </c>
      <c r="AB2175" s="5" t="s">
        <v>52</v>
      </c>
      <c r="AC2175" s="5" t="s">
        <v>398</v>
      </c>
      <c r="AD2175" s="5" t="s">
        <v>399</v>
      </c>
      <c r="AE2175" s="5" t="s">
        <v>400</v>
      </c>
      <c r="AF2175" s="5" t="s">
        <v>401</v>
      </c>
      <c r="AG2175" s="5">
        <v>23502.0</v>
      </c>
      <c r="AH2175" s="5" t="s">
        <v>402</v>
      </c>
      <c r="AI2175" s="5" t="s">
        <v>14992</v>
      </c>
      <c r="AJ2175" s="5" t="s">
        <v>19341</v>
      </c>
      <c r="AK2175" s="5" t="s">
        <v>2223</v>
      </c>
    </row>
    <row r="2176" ht="15.75" customHeight="1">
      <c r="A2176" s="5" t="s">
        <v>19347</v>
      </c>
      <c r="B2176" s="5" t="s">
        <v>16737</v>
      </c>
      <c r="C2176" s="5" t="s">
        <v>16738</v>
      </c>
      <c r="D2176" s="6">
        <v>42648.0</v>
      </c>
      <c r="E2176" s="5">
        <v>31185.0</v>
      </c>
      <c r="F2176" s="5">
        <v>14175.0</v>
      </c>
      <c r="G2176" s="5" t="s">
        <v>3378</v>
      </c>
      <c r="H2176" s="5" t="s">
        <v>171</v>
      </c>
      <c r="I2176" s="5" t="s">
        <v>19348</v>
      </c>
      <c r="J2176" s="5" t="s">
        <v>3378</v>
      </c>
      <c r="K2176" s="5" t="s">
        <v>19349</v>
      </c>
      <c r="L2176" s="5" t="s">
        <v>16741</v>
      </c>
      <c r="M2176" s="5" t="s">
        <v>16742</v>
      </c>
      <c r="N2176" s="5">
        <v>45242.0</v>
      </c>
      <c r="O2176" s="5">
        <v>1.0</v>
      </c>
      <c r="P2176" s="5" t="s">
        <v>19350</v>
      </c>
      <c r="Q2176" s="5" t="s">
        <v>13131</v>
      </c>
      <c r="R2176" s="5">
        <v>838.0</v>
      </c>
      <c r="S2176" s="5" t="s">
        <v>69</v>
      </c>
      <c r="T2176" s="5">
        <v>0.0</v>
      </c>
      <c r="U2176" s="5" t="s">
        <v>93</v>
      </c>
      <c r="V2176" s="5" t="s">
        <v>19351</v>
      </c>
      <c r="W2176" s="5" t="s">
        <v>55</v>
      </c>
      <c r="X2176" s="5" t="s">
        <v>19352</v>
      </c>
      <c r="Y2176" s="5" t="s">
        <v>1618</v>
      </c>
      <c r="Z2176" s="5" t="s">
        <v>19353</v>
      </c>
      <c r="AA2176" s="5" t="s">
        <v>162</v>
      </c>
      <c r="AB2176" s="5" t="s">
        <v>52</v>
      </c>
      <c r="AC2176" s="5" t="s">
        <v>3141</v>
      </c>
      <c r="AD2176" s="5" t="s">
        <v>3142</v>
      </c>
      <c r="AE2176" s="5" t="s">
        <v>162</v>
      </c>
      <c r="AF2176" s="5" t="s">
        <v>52</v>
      </c>
      <c r="AG2176" s="5" t="s">
        <v>52</v>
      </c>
      <c r="AH2176" s="5" t="s">
        <v>3143</v>
      </c>
      <c r="AI2176" s="5" t="s">
        <v>52</v>
      </c>
      <c r="AJ2176" s="5" t="s">
        <v>52</v>
      </c>
      <c r="AK2176" s="5" t="s">
        <v>162</v>
      </c>
    </row>
    <row r="2177" ht="15.75" customHeight="1">
      <c r="A2177" s="5" t="s">
        <v>19354</v>
      </c>
      <c r="B2177" s="5" t="s">
        <v>18741</v>
      </c>
      <c r="C2177" s="5" t="s">
        <v>18742</v>
      </c>
      <c r="D2177" s="6">
        <v>42645.0</v>
      </c>
      <c r="E2177" s="5">
        <v>38254.0</v>
      </c>
      <c r="F2177" s="5">
        <v>17388.0</v>
      </c>
      <c r="G2177" s="5" t="s">
        <v>18743</v>
      </c>
      <c r="H2177" s="5" t="s">
        <v>459</v>
      </c>
      <c r="I2177" s="5" t="s">
        <v>18744</v>
      </c>
      <c r="J2177" s="5" t="s">
        <v>2442</v>
      </c>
      <c r="K2177" s="5" t="s">
        <v>19355</v>
      </c>
      <c r="L2177" s="5" t="s">
        <v>19356</v>
      </c>
      <c r="M2177" s="5" t="s">
        <v>19357</v>
      </c>
      <c r="N2177" s="5">
        <v>21227.0</v>
      </c>
      <c r="O2177" s="5">
        <v>1.0</v>
      </c>
      <c r="P2177" s="5" t="s">
        <v>19358</v>
      </c>
      <c r="Q2177" s="5" t="s">
        <v>52</v>
      </c>
      <c r="R2177" s="5">
        <v>33.0</v>
      </c>
      <c r="S2177" s="5" t="s">
        <v>115</v>
      </c>
      <c r="T2177" s="5">
        <v>0.0</v>
      </c>
      <c r="U2177" s="5" t="s">
        <v>70</v>
      </c>
      <c r="V2177" s="5" t="s">
        <v>19359</v>
      </c>
      <c r="W2177" s="5" t="s">
        <v>71</v>
      </c>
      <c r="X2177" s="5" t="s">
        <v>52</v>
      </c>
      <c r="Y2177" s="5" t="s">
        <v>19360</v>
      </c>
      <c r="Z2177" s="5" t="s">
        <v>19361</v>
      </c>
      <c r="AA2177" s="5" t="s">
        <v>235</v>
      </c>
      <c r="AB2177" s="5" t="s">
        <v>52</v>
      </c>
      <c r="AC2177" s="5" t="s">
        <v>2791</v>
      </c>
      <c r="AD2177" s="5" t="s">
        <v>2792</v>
      </c>
      <c r="AE2177" s="5" t="s">
        <v>52</v>
      </c>
      <c r="AF2177" s="5" t="s">
        <v>52</v>
      </c>
      <c r="AG2177" s="5">
        <v>79118.0</v>
      </c>
      <c r="AH2177" s="5" t="s">
        <v>2793</v>
      </c>
      <c r="AI2177" s="5" t="s">
        <v>18741</v>
      </c>
      <c r="AJ2177" s="5" t="s">
        <v>19356</v>
      </c>
      <c r="AK2177" s="5" t="s">
        <v>11769</v>
      </c>
    </row>
    <row r="2178" ht="15.75" customHeight="1">
      <c r="A2178" s="5" t="s">
        <v>19206</v>
      </c>
      <c r="B2178" s="5" t="s">
        <v>11089</v>
      </c>
      <c r="C2178" s="5" t="s">
        <v>16430</v>
      </c>
      <c r="D2178" s="6">
        <v>42644.0</v>
      </c>
      <c r="E2178" s="5">
        <v>51920.0</v>
      </c>
      <c r="F2178" s="5">
        <v>23600.0</v>
      </c>
      <c r="G2178" s="5" t="s">
        <v>19326</v>
      </c>
      <c r="H2178" s="5" t="s">
        <v>205</v>
      </c>
      <c r="I2178" s="5" t="s">
        <v>19362</v>
      </c>
      <c r="J2178" s="5" t="s">
        <v>2471</v>
      </c>
      <c r="K2178" s="5" t="s">
        <v>1536</v>
      </c>
      <c r="L2178" s="5" t="s">
        <v>19207</v>
      </c>
      <c r="M2178" s="5" t="s">
        <v>18565</v>
      </c>
      <c r="N2178" s="5">
        <v>705.0</v>
      </c>
      <c r="O2178" s="5">
        <v>1.0</v>
      </c>
      <c r="P2178" s="5" t="s">
        <v>19363</v>
      </c>
      <c r="Q2178" s="5" t="s">
        <v>244</v>
      </c>
      <c r="R2178" s="5">
        <v>2950.0</v>
      </c>
      <c r="S2178" s="5" t="s">
        <v>53</v>
      </c>
      <c r="T2178" s="5">
        <v>0.0</v>
      </c>
      <c r="U2178" s="5" t="s">
        <v>70</v>
      </c>
      <c r="V2178" s="5" t="s">
        <v>19364</v>
      </c>
      <c r="W2178" s="5" t="s">
        <v>55</v>
      </c>
      <c r="X2178" s="5" t="s">
        <v>19365</v>
      </c>
      <c r="Y2178" s="5">
        <v>1604.0</v>
      </c>
      <c r="Z2178" s="5" t="s">
        <v>19366</v>
      </c>
      <c r="AA2178" s="5" t="s">
        <v>180</v>
      </c>
      <c r="AB2178" s="5" t="s">
        <v>52</v>
      </c>
      <c r="AC2178" s="5" t="s">
        <v>18427</v>
      </c>
      <c r="AD2178" s="5" t="s">
        <v>18428</v>
      </c>
      <c r="AE2178" s="5" t="s">
        <v>18429</v>
      </c>
      <c r="AF2178" s="5" t="s">
        <v>863</v>
      </c>
      <c r="AG2178" s="5">
        <v>90502.0</v>
      </c>
      <c r="AH2178" s="5" t="s">
        <v>18430</v>
      </c>
      <c r="AI2178" s="5" t="s">
        <v>52</v>
      </c>
      <c r="AJ2178" s="5" t="s">
        <v>52</v>
      </c>
      <c r="AK2178" s="5" t="s">
        <v>18431</v>
      </c>
    </row>
    <row r="2179" ht="15.75" customHeight="1">
      <c r="A2179" s="5" t="s">
        <v>19367</v>
      </c>
      <c r="B2179" s="5" t="s">
        <v>19368</v>
      </c>
      <c r="C2179" s="5" t="s">
        <v>19369</v>
      </c>
      <c r="D2179" s="6">
        <v>42642.0</v>
      </c>
      <c r="E2179" s="5">
        <v>44840.0</v>
      </c>
      <c r="F2179" s="5">
        <v>20382.0</v>
      </c>
      <c r="G2179" s="5" t="s">
        <v>634</v>
      </c>
      <c r="H2179" s="5" t="s">
        <v>171</v>
      </c>
      <c r="I2179" s="5" t="s">
        <v>19370</v>
      </c>
      <c r="J2179" s="5" t="s">
        <v>274</v>
      </c>
      <c r="K2179" s="5" t="s">
        <v>19371</v>
      </c>
      <c r="L2179" s="5" t="s">
        <v>19372</v>
      </c>
      <c r="M2179" s="5" t="s">
        <v>19373</v>
      </c>
      <c r="N2179" s="5">
        <v>69105.0</v>
      </c>
      <c r="O2179" s="5">
        <v>1.0</v>
      </c>
      <c r="P2179" s="5" t="s">
        <v>19374</v>
      </c>
      <c r="Q2179" s="5" t="s">
        <v>91</v>
      </c>
      <c r="R2179" s="5">
        <v>1467.0</v>
      </c>
      <c r="S2179" s="5" t="s">
        <v>115</v>
      </c>
      <c r="T2179" s="5">
        <v>0.0</v>
      </c>
      <c r="U2179" s="5" t="s">
        <v>70</v>
      </c>
      <c r="V2179" s="5" t="s">
        <v>19375</v>
      </c>
      <c r="W2179" s="5" t="s">
        <v>71</v>
      </c>
      <c r="X2179" s="5" t="s">
        <v>52</v>
      </c>
      <c r="Y2179" s="5" t="s">
        <v>19376</v>
      </c>
      <c r="Z2179" s="5" t="s">
        <v>19377</v>
      </c>
      <c r="AA2179" s="5" t="s">
        <v>1426</v>
      </c>
      <c r="AB2179" s="5" t="s">
        <v>283</v>
      </c>
      <c r="AC2179" s="5" t="s">
        <v>2791</v>
      </c>
      <c r="AD2179" s="5" t="s">
        <v>2792</v>
      </c>
      <c r="AE2179" s="5" t="s">
        <v>52</v>
      </c>
      <c r="AF2179" s="5" t="s">
        <v>52</v>
      </c>
      <c r="AG2179" s="5">
        <v>79118.0</v>
      </c>
      <c r="AH2179" s="5" t="s">
        <v>2793</v>
      </c>
      <c r="AI2179" s="5" t="s">
        <v>19368</v>
      </c>
      <c r="AJ2179" s="5" t="s">
        <v>19372</v>
      </c>
      <c r="AK2179" s="5" t="s">
        <v>1874</v>
      </c>
    </row>
    <row r="2180" ht="15.75" customHeight="1">
      <c r="A2180" s="5" t="s">
        <v>19378</v>
      </c>
      <c r="B2180" s="5" t="s">
        <v>19379</v>
      </c>
      <c r="C2180" s="5" t="s">
        <v>16014</v>
      </c>
      <c r="D2180" s="6">
        <v>42640.0</v>
      </c>
      <c r="E2180" s="5">
        <v>8377.0</v>
      </c>
      <c r="F2180" s="5">
        <v>3808.0</v>
      </c>
      <c r="G2180" s="5" t="s">
        <v>4073</v>
      </c>
      <c r="H2180" s="5" t="s">
        <v>7172</v>
      </c>
      <c r="I2180" s="5" t="s">
        <v>19380</v>
      </c>
      <c r="J2180" s="5" t="s">
        <v>2214</v>
      </c>
      <c r="K2180" s="5" t="s">
        <v>19381</v>
      </c>
      <c r="L2180" s="5" t="s">
        <v>19382</v>
      </c>
      <c r="M2180" s="5" t="s">
        <v>19383</v>
      </c>
      <c r="N2180" s="5">
        <v>11800.0</v>
      </c>
      <c r="O2180" s="5">
        <v>1.0</v>
      </c>
      <c r="P2180" s="5" t="s">
        <v>19384</v>
      </c>
      <c r="Q2180" s="5" t="s">
        <v>279</v>
      </c>
      <c r="R2180" s="5">
        <v>1000.0</v>
      </c>
      <c r="S2180" s="5" t="s">
        <v>69</v>
      </c>
      <c r="T2180" s="5">
        <v>27.0</v>
      </c>
      <c r="U2180" s="5" t="s">
        <v>70</v>
      </c>
      <c r="V2180" s="5" t="s">
        <v>19385</v>
      </c>
      <c r="W2180" s="5" t="s">
        <v>71</v>
      </c>
      <c r="X2180" s="5" t="s">
        <v>52</v>
      </c>
      <c r="Y2180" s="5">
        <v>1608.0</v>
      </c>
      <c r="Z2180" s="5" t="s">
        <v>19386</v>
      </c>
      <c r="AA2180" s="5" t="s">
        <v>235</v>
      </c>
      <c r="AB2180" s="5" t="s">
        <v>52</v>
      </c>
      <c r="AC2180" s="5" t="s">
        <v>72</v>
      </c>
      <c r="AD2180" s="5" t="s">
        <v>73</v>
      </c>
      <c r="AE2180" s="5" t="s">
        <v>74</v>
      </c>
      <c r="AF2180" s="5" t="s">
        <v>75</v>
      </c>
      <c r="AG2180" s="5" t="s">
        <v>76</v>
      </c>
      <c r="AH2180" s="5" t="s">
        <v>77</v>
      </c>
      <c r="AI2180" s="5" t="s">
        <v>19379</v>
      </c>
      <c r="AJ2180" s="5" t="s">
        <v>19382</v>
      </c>
      <c r="AK2180" s="5" t="s">
        <v>18474</v>
      </c>
    </row>
    <row r="2181" ht="15.75" customHeight="1">
      <c r="A2181" s="5" t="s">
        <v>19387</v>
      </c>
      <c r="B2181" s="5" t="s">
        <v>16737</v>
      </c>
      <c r="C2181" s="5" t="s">
        <v>16738</v>
      </c>
      <c r="D2181" s="6">
        <v>42638.0</v>
      </c>
      <c r="E2181" s="5">
        <v>34206.0</v>
      </c>
      <c r="F2181" s="5">
        <v>15548.0</v>
      </c>
      <c r="G2181" s="5" t="s">
        <v>3378</v>
      </c>
      <c r="H2181" s="5" t="s">
        <v>480</v>
      </c>
      <c r="I2181" s="5" t="s">
        <v>19388</v>
      </c>
      <c r="J2181" s="5" t="s">
        <v>3378</v>
      </c>
      <c r="K2181" s="5" t="s">
        <v>19389</v>
      </c>
      <c r="L2181" s="5" t="s">
        <v>16741</v>
      </c>
      <c r="M2181" s="5" t="s">
        <v>16742</v>
      </c>
      <c r="N2181" s="5">
        <v>45242.0</v>
      </c>
      <c r="O2181" s="5">
        <v>1.0</v>
      </c>
      <c r="P2181" s="5" t="s">
        <v>19390</v>
      </c>
      <c r="Q2181" s="5" t="s">
        <v>52</v>
      </c>
      <c r="R2181" s="5">
        <v>1083.0</v>
      </c>
      <c r="S2181" s="5" t="s">
        <v>69</v>
      </c>
      <c r="T2181" s="5">
        <v>0.0</v>
      </c>
      <c r="U2181" s="5" t="s">
        <v>93</v>
      </c>
      <c r="V2181" s="5" t="s">
        <v>19391</v>
      </c>
      <c r="W2181" s="5" t="s">
        <v>55</v>
      </c>
      <c r="X2181" s="5" t="s">
        <v>19392</v>
      </c>
      <c r="Y2181" s="5" t="s">
        <v>4192</v>
      </c>
      <c r="Z2181" s="5">
        <v>3616904.0</v>
      </c>
      <c r="AA2181" s="5" t="s">
        <v>260</v>
      </c>
      <c r="AB2181" s="5" t="s">
        <v>52</v>
      </c>
      <c r="AC2181" s="5" t="s">
        <v>3141</v>
      </c>
      <c r="AD2181" s="5" t="s">
        <v>3142</v>
      </c>
      <c r="AE2181" s="5" t="s">
        <v>162</v>
      </c>
      <c r="AF2181" s="5" t="s">
        <v>52</v>
      </c>
      <c r="AG2181" s="5" t="s">
        <v>52</v>
      </c>
      <c r="AH2181" s="5" t="s">
        <v>3143</v>
      </c>
      <c r="AI2181" s="5" t="s">
        <v>52</v>
      </c>
      <c r="AJ2181" s="5" t="s">
        <v>52</v>
      </c>
      <c r="AK2181" s="5" t="s">
        <v>162</v>
      </c>
    </row>
    <row r="2182" ht="15.75" customHeight="1">
      <c r="A2182" s="5" t="s">
        <v>19393</v>
      </c>
      <c r="B2182" s="5" t="s">
        <v>8214</v>
      </c>
      <c r="C2182" s="5" t="s">
        <v>8215</v>
      </c>
      <c r="D2182" s="6">
        <v>42636.0</v>
      </c>
      <c r="E2182" s="5">
        <v>44697.0</v>
      </c>
      <c r="F2182" s="5">
        <v>20317.0</v>
      </c>
      <c r="G2182" s="5" t="s">
        <v>17218</v>
      </c>
      <c r="H2182" s="5" t="s">
        <v>272</v>
      </c>
      <c r="I2182" s="5" t="s">
        <v>19394</v>
      </c>
      <c r="J2182" s="5" t="s">
        <v>191</v>
      </c>
      <c r="K2182" s="5" t="s">
        <v>19395</v>
      </c>
      <c r="L2182" s="5" t="s">
        <v>4293</v>
      </c>
      <c r="M2182" s="5" t="s">
        <v>18211</v>
      </c>
      <c r="N2182" s="5">
        <v>11577.0</v>
      </c>
      <c r="O2182" s="5">
        <v>1.0</v>
      </c>
      <c r="P2182" s="5" t="s">
        <v>19396</v>
      </c>
      <c r="Q2182" s="5" t="s">
        <v>52</v>
      </c>
      <c r="R2182" s="5">
        <v>12.0</v>
      </c>
      <c r="S2182" s="5" t="s">
        <v>53</v>
      </c>
      <c r="T2182" s="5">
        <v>7.0</v>
      </c>
      <c r="U2182" s="5" t="s">
        <v>93</v>
      </c>
      <c r="V2182" s="5" t="s">
        <v>19397</v>
      </c>
      <c r="W2182" s="5" t="s">
        <v>71</v>
      </c>
      <c r="X2182" s="5" t="s">
        <v>52</v>
      </c>
      <c r="Y2182" s="5" t="s">
        <v>19398</v>
      </c>
      <c r="Z2182" s="5" t="s">
        <v>19399</v>
      </c>
      <c r="AA2182" s="5" t="s">
        <v>260</v>
      </c>
      <c r="AB2182" s="5" t="s">
        <v>52</v>
      </c>
      <c r="AC2182" s="5" t="s">
        <v>11980</v>
      </c>
      <c r="AD2182" s="5" t="s">
        <v>11981</v>
      </c>
      <c r="AE2182" s="5" t="s">
        <v>218</v>
      </c>
      <c r="AF2182" s="5" t="s">
        <v>52</v>
      </c>
      <c r="AG2182" s="5" t="s">
        <v>11982</v>
      </c>
      <c r="AH2182" s="5" t="s">
        <v>11983</v>
      </c>
      <c r="AI2182" s="5" t="s">
        <v>8214</v>
      </c>
      <c r="AJ2182" s="5" t="s">
        <v>4293</v>
      </c>
      <c r="AK2182" s="5" t="s">
        <v>3639</v>
      </c>
    </row>
    <row r="2183" ht="15.75" customHeight="1">
      <c r="A2183" s="5" t="s">
        <v>19400</v>
      </c>
      <c r="B2183" s="5" t="s">
        <v>19401</v>
      </c>
      <c r="C2183" s="5" t="s">
        <v>102</v>
      </c>
      <c r="D2183" s="6">
        <v>42635.0</v>
      </c>
      <c r="E2183" s="5">
        <v>81655.0</v>
      </c>
      <c r="F2183" s="5">
        <v>37116.0</v>
      </c>
      <c r="G2183" s="5" t="s">
        <v>2154</v>
      </c>
      <c r="H2183" s="5" t="s">
        <v>171</v>
      </c>
      <c r="I2183" s="5" t="s">
        <v>19402</v>
      </c>
      <c r="J2183" s="5" t="s">
        <v>2156</v>
      </c>
      <c r="K2183" s="5" t="s">
        <v>19403</v>
      </c>
      <c r="L2183" s="5" t="s">
        <v>19404</v>
      </c>
      <c r="M2183" s="5" t="s">
        <v>102</v>
      </c>
      <c r="N2183" s="5" t="s">
        <v>18911</v>
      </c>
      <c r="O2183" s="5">
        <v>2.0</v>
      </c>
      <c r="P2183" s="5" t="s">
        <v>19405</v>
      </c>
      <c r="Q2183" s="5" t="s">
        <v>537</v>
      </c>
      <c r="R2183" s="5">
        <v>1800.0</v>
      </c>
      <c r="S2183" s="5" t="s">
        <v>196</v>
      </c>
      <c r="T2183" s="5">
        <v>54.0</v>
      </c>
      <c r="U2183" s="5" t="s">
        <v>93</v>
      </c>
      <c r="V2183" s="5" t="s">
        <v>19406</v>
      </c>
      <c r="W2183" s="5" t="s">
        <v>52</v>
      </c>
      <c r="X2183" s="5" t="s">
        <v>52</v>
      </c>
      <c r="Y2183" s="5" t="s">
        <v>969</v>
      </c>
      <c r="Z2183" s="5" t="s">
        <v>19407</v>
      </c>
      <c r="AA2183" s="5" t="s">
        <v>200</v>
      </c>
      <c r="AB2183" s="5" t="s">
        <v>283</v>
      </c>
      <c r="AC2183" s="5" t="s">
        <v>9092</v>
      </c>
      <c r="AD2183" s="5" t="s">
        <v>9093</v>
      </c>
      <c r="AE2183" s="5" t="s">
        <v>2166</v>
      </c>
      <c r="AF2183" s="5" t="s">
        <v>52</v>
      </c>
      <c r="AG2183" s="5" t="s">
        <v>52</v>
      </c>
      <c r="AH2183" s="5" t="s">
        <v>52</v>
      </c>
      <c r="AI2183" s="5" t="s">
        <v>52</v>
      </c>
      <c r="AJ2183" s="5" t="s">
        <v>52</v>
      </c>
      <c r="AK2183" s="5" t="s">
        <v>2166</v>
      </c>
    </row>
    <row r="2184" ht="15.75" customHeight="1">
      <c r="A2184" s="5" t="s">
        <v>19408</v>
      </c>
      <c r="B2184" s="5" t="s">
        <v>19409</v>
      </c>
      <c r="C2184" s="5" t="s">
        <v>19410</v>
      </c>
      <c r="D2184" s="6">
        <v>42634.0</v>
      </c>
      <c r="E2184" s="5">
        <v>174438.0</v>
      </c>
      <c r="F2184" s="5">
        <v>79290.0</v>
      </c>
      <c r="G2184" s="5" t="s">
        <v>422</v>
      </c>
      <c r="H2184" s="5" t="s">
        <v>45</v>
      </c>
      <c r="I2184" s="5" t="s">
        <v>14743</v>
      </c>
      <c r="J2184" s="5" t="s">
        <v>424</v>
      </c>
      <c r="K2184" s="5" t="s">
        <v>19411</v>
      </c>
      <c r="L2184" s="5" t="s">
        <v>19412</v>
      </c>
      <c r="M2184" s="5" t="s">
        <v>19413</v>
      </c>
      <c r="N2184" s="5">
        <v>8901.0</v>
      </c>
      <c r="O2184" s="5">
        <v>4.0</v>
      </c>
      <c r="P2184" s="5" t="s">
        <v>19414</v>
      </c>
      <c r="Q2184" s="5" t="s">
        <v>8719</v>
      </c>
      <c r="R2184" s="5">
        <v>56.0</v>
      </c>
      <c r="S2184" s="5" t="s">
        <v>374</v>
      </c>
      <c r="T2184" s="5">
        <v>0.0</v>
      </c>
      <c r="U2184" s="5" t="s">
        <v>52</v>
      </c>
      <c r="V2184" s="5" t="s">
        <v>19415</v>
      </c>
      <c r="W2184" s="5" t="s">
        <v>52</v>
      </c>
      <c r="X2184" s="5" t="s">
        <v>52</v>
      </c>
      <c r="Y2184" s="5" t="s">
        <v>19398</v>
      </c>
      <c r="Z2184" s="5" t="s">
        <v>19416</v>
      </c>
      <c r="AA2184" s="5" t="s">
        <v>119</v>
      </c>
      <c r="AB2184" s="5" t="s">
        <v>52</v>
      </c>
      <c r="AC2184" s="5" t="s">
        <v>11980</v>
      </c>
      <c r="AD2184" s="5" t="s">
        <v>11981</v>
      </c>
      <c r="AE2184" s="5" t="s">
        <v>218</v>
      </c>
      <c r="AF2184" s="5" t="s">
        <v>52</v>
      </c>
      <c r="AG2184" s="5" t="s">
        <v>11982</v>
      </c>
      <c r="AH2184" s="5" t="s">
        <v>11983</v>
      </c>
      <c r="AI2184" s="5" t="s">
        <v>19417</v>
      </c>
      <c r="AJ2184" s="5" t="s">
        <v>19418</v>
      </c>
      <c r="AK2184" s="5" t="s">
        <v>776</v>
      </c>
    </row>
    <row r="2185" ht="15.75" customHeight="1">
      <c r="A2185" s="5" t="s">
        <v>19419</v>
      </c>
      <c r="B2185" s="5" t="s">
        <v>19420</v>
      </c>
      <c r="C2185" s="5" t="s">
        <v>19421</v>
      </c>
      <c r="D2185" s="6">
        <v>42633.0</v>
      </c>
      <c r="E2185" s="5">
        <v>42233.0</v>
      </c>
      <c r="F2185" s="5">
        <v>19197.0</v>
      </c>
      <c r="G2185" s="5" t="s">
        <v>659</v>
      </c>
      <c r="H2185" s="5" t="s">
        <v>45</v>
      </c>
      <c r="I2185" s="5" t="s">
        <v>19422</v>
      </c>
      <c r="J2185" s="5" t="s">
        <v>661</v>
      </c>
      <c r="K2185" s="5" t="s">
        <v>19423</v>
      </c>
      <c r="L2185" s="5" t="s">
        <v>19424</v>
      </c>
      <c r="M2185" s="5" t="s">
        <v>19425</v>
      </c>
      <c r="N2185" s="5">
        <v>10007.0</v>
      </c>
      <c r="O2185" s="5">
        <v>3.0</v>
      </c>
      <c r="P2185" s="5" t="s">
        <v>19426</v>
      </c>
      <c r="Q2185" s="5" t="s">
        <v>9146</v>
      </c>
      <c r="R2185" s="5">
        <v>4564.0</v>
      </c>
      <c r="S2185" s="5" t="s">
        <v>69</v>
      </c>
      <c r="T2185" s="5">
        <v>62.0</v>
      </c>
      <c r="U2185" s="5" t="s">
        <v>158</v>
      </c>
      <c r="V2185" s="5" t="s">
        <v>19427</v>
      </c>
      <c r="W2185" s="5" t="s">
        <v>71</v>
      </c>
      <c r="X2185" s="5" t="s">
        <v>52</v>
      </c>
      <c r="Y2185" s="5" t="s">
        <v>14465</v>
      </c>
      <c r="Z2185" s="5" t="s">
        <v>19428</v>
      </c>
      <c r="AA2185" s="5" t="s">
        <v>180</v>
      </c>
      <c r="AB2185" s="5" t="s">
        <v>52</v>
      </c>
      <c r="AC2185" s="5" t="s">
        <v>163</v>
      </c>
      <c r="AD2185" s="5" t="s">
        <v>164</v>
      </c>
      <c r="AE2185" s="5" t="s">
        <v>165</v>
      </c>
      <c r="AF2185" s="5" t="s">
        <v>52</v>
      </c>
      <c r="AG2185" s="5" t="s">
        <v>52</v>
      </c>
      <c r="AH2185" s="5" t="s">
        <v>52</v>
      </c>
      <c r="AI2185" s="5" t="s">
        <v>19420</v>
      </c>
      <c r="AJ2185" s="5" t="s">
        <v>19424</v>
      </c>
      <c r="AK2185" s="5" t="s">
        <v>672</v>
      </c>
    </row>
    <row r="2186" ht="15.75" customHeight="1">
      <c r="A2186" s="5" t="s">
        <v>19429</v>
      </c>
      <c r="B2186" s="5" t="s">
        <v>19101</v>
      </c>
      <c r="C2186" s="5" t="s">
        <v>17159</v>
      </c>
      <c r="D2186" s="6">
        <v>42633.0</v>
      </c>
      <c r="E2186" s="5">
        <v>42299.0</v>
      </c>
      <c r="F2186" s="5">
        <v>19227.0</v>
      </c>
      <c r="G2186" s="5" t="s">
        <v>412</v>
      </c>
      <c r="H2186" s="5" t="s">
        <v>149</v>
      </c>
      <c r="I2186" s="5" t="s">
        <v>19430</v>
      </c>
      <c r="J2186" s="5" t="s">
        <v>414</v>
      </c>
      <c r="K2186" s="5" t="s">
        <v>744</v>
      </c>
      <c r="L2186" s="5" t="s">
        <v>19103</v>
      </c>
      <c r="M2186" s="5" t="s">
        <v>19431</v>
      </c>
      <c r="N2186" s="5" t="s">
        <v>52</v>
      </c>
      <c r="O2186" s="5">
        <v>1.0</v>
      </c>
      <c r="P2186" s="5" t="s">
        <v>19432</v>
      </c>
      <c r="Q2186" s="5">
        <v>4500.0</v>
      </c>
      <c r="R2186" s="5">
        <v>33.0</v>
      </c>
      <c r="S2186" s="5" t="s">
        <v>115</v>
      </c>
      <c r="T2186" s="5">
        <v>0.0</v>
      </c>
      <c r="U2186" s="5" t="s">
        <v>70</v>
      </c>
      <c r="V2186" s="5" t="s">
        <v>19433</v>
      </c>
      <c r="W2186" s="5" t="s">
        <v>55</v>
      </c>
      <c r="X2186" s="5" t="s">
        <v>19434</v>
      </c>
      <c r="Y2186" s="5" t="s">
        <v>19435</v>
      </c>
      <c r="Z2186" s="5">
        <v>105360.0</v>
      </c>
      <c r="AA2186" s="5" t="s">
        <v>1831</v>
      </c>
      <c r="AB2186" s="5" t="s">
        <v>52</v>
      </c>
      <c r="AC2186" s="5" t="s">
        <v>398</v>
      </c>
      <c r="AD2186" s="5" t="s">
        <v>399</v>
      </c>
      <c r="AE2186" s="5" t="s">
        <v>400</v>
      </c>
      <c r="AF2186" s="5" t="s">
        <v>401</v>
      </c>
      <c r="AG2186" s="5">
        <v>23502.0</v>
      </c>
      <c r="AH2186" s="5" t="s">
        <v>402</v>
      </c>
      <c r="AI2186" s="5" t="s">
        <v>19101</v>
      </c>
      <c r="AJ2186" s="5" t="s">
        <v>19103</v>
      </c>
      <c r="AK2186" s="5" t="s">
        <v>19109</v>
      </c>
    </row>
    <row r="2187" ht="15.75" customHeight="1">
      <c r="A2187" s="5" t="s">
        <v>19436</v>
      </c>
      <c r="B2187" s="5" t="s">
        <v>16737</v>
      </c>
      <c r="C2187" s="5" t="s">
        <v>16738</v>
      </c>
      <c r="D2187" s="6">
        <v>42631.0</v>
      </c>
      <c r="E2187" s="5">
        <v>51526.0</v>
      </c>
      <c r="F2187" s="5">
        <v>23421.0</v>
      </c>
      <c r="G2187" s="5" t="s">
        <v>3378</v>
      </c>
      <c r="H2187" s="5" t="s">
        <v>480</v>
      </c>
      <c r="I2187" s="5" t="s">
        <v>19437</v>
      </c>
      <c r="J2187" s="5" t="s">
        <v>3378</v>
      </c>
      <c r="K2187" s="5" t="s">
        <v>19438</v>
      </c>
      <c r="L2187" s="5" t="s">
        <v>16741</v>
      </c>
      <c r="M2187" s="5" t="s">
        <v>16742</v>
      </c>
      <c r="N2187" s="5">
        <v>45242.0</v>
      </c>
      <c r="O2187" s="5">
        <v>2.0</v>
      </c>
      <c r="P2187" s="5" t="s">
        <v>19439</v>
      </c>
      <c r="Q2187" s="5" t="s">
        <v>52</v>
      </c>
      <c r="R2187" s="5">
        <v>1504.0</v>
      </c>
      <c r="S2187" s="5" t="s">
        <v>69</v>
      </c>
      <c r="T2187" s="5">
        <v>0.0</v>
      </c>
      <c r="U2187" s="5" t="s">
        <v>93</v>
      </c>
      <c r="V2187" s="5" t="s">
        <v>19440</v>
      </c>
      <c r="W2187" s="5" t="s">
        <v>55</v>
      </c>
      <c r="X2187" s="5" t="s">
        <v>19441</v>
      </c>
      <c r="Y2187" s="5" t="s">
        <v>19442</v>
      </c>
      <c r="Z2187" s="5" t="s">
        <v>19443</v>
      </c>
      <c r="AA2187" s="5" t="s">
        <v>1426</v>
      </c>
      <c r="AB2187" s="5" t="s">
        <v>52</v>
      </c>
      <c r="AC2187" s="5" t="s">
        <v>3141</v>
      </c>
      <c r="AD2187" s="5" t="s">
        <v>3142</v>
      </c>
      <c r="AE2187" s="5" t="s">
        <v>162</v>
      </c>
      <c r="AF2187" s="5" t="s">
        <v>52</v>
      </c>
      <c r="AG2187" s="5" t="s">
        <v>52</v>
      </c>
      <c r="AH2187" s="5" t="s">
        <v>3143</v>
      </c>
      <c r="AI2187" s="5" t="s">
        <v>52</v>
      </c>
      <c r="AJ2187" s="5" t="s">
        <v>52</v>
      </c>
      <c r="AK2187" s="5" t="s">
        <v>162</v>
      </c>
    </row>
    <row r="2188" ht="15.75" customHeight="1">
      <c r="A2188" s="5" t="s">
        <v>19444</v>
      </c>
      <c r="B2188" s="5" t="s">
        <v>18664</v>
      </c>
      <c r="C2188" s="5" t="s">
        <v>18665</v>
      </c>
      <c r="D2188" s="6">
        <v>42631.0</v>
      </c>
      <c r="E2188" s="5">
        <v>44000.0</v>
      </c>
      <c r="F2188" s="5">
        <v>20000.0</v>
      </c>
      <c r="G2188" s="5" t="s">
        <v>188</v>
      </c>
      <c r="H2188" s="5" t="s">
        <v>189</v>
      </c>
      <c r="I2188" s="5" t="s">
        <v>12650</v>
      </c>
      <c r="J2188" s="5" t="s">
        <v>191</v>
      </c>
      <c r="K2188" s="5" t="s">
        <v>19445</v>
      </c>
      <c r="L2188" s="5" t="s">
        <v>18668</v>
      </c>
      <c r="M2188" s="5" t="s">
        <v>18669</v>
      </c>
      <c r="N2188" s="5" t="s">
        <v>52</v>
      </c>
      <c r="O2188" s="5">
        <v>2.0</v>
      </c>
      <c r="P2188" s="5" t="s">
        <v>19446</v>
      </c>
      <c r="Q2188" s="5" t="s">
        <v>2195</v>
      </c>
      <c r="R2188" s="5">
        <v>10.0</v>
      </c>
      <c r="S2188" s="5" t="s">
        <v>115</v>
      </c>
      <c r="T2188" s="5">
        <v>0.0</v>
      </c>
      <c r="U2188" s="5" t="s">
        <v>52</v>
      </c>
      <c r="V2188" s="5" t="s">
        <v>19447</v>
      </c>
      <c r="W2188" s="5" t="s">
        <v>52</v>
      </c>
      <c r="X2188" s="5" t="s">
        <v>52</v>
      </c>
      <c r="Y2188" s="5" t="s">
        <v>19448</v>
      </c>
      <c r="Z2188" s="5" t="s">
        <v>19449</v>
      </c>
      <c r="AA2188" s="5" t="s">
        <v>235</v>
      </c>
      <c r="AB2188" s="5" t="s">
        <v>52</v>
      </c>
      <c r="AC2188" s="5" t="s">
        <v>181</v>
      </c>
      <c r="AD2188" s="5" t="s">
        <v>182</v>
      </c>
      <c r="AE2188" s="5" t="s">
        <v>183</v>
      </c>
      <c r="AF2188" s="5" t="s">
        <v>52</v>
      </c>
      <c r="AG2188" s="5" t="s">
        <v>52</v>
      </c>
      <c r="AH2188" s="5" t="s">
        <v>184</v>
      </c>
      <c r="AI2188" s="5" t="s">
        <v>18664</v>
      </c>
      <c r="AJ2188" s="5" t="s">
        <v>18674</v>
      </c>
      <c r="AK2188" s="5" t="s">
        <v>18675</v>
      </c>
    </row>
    <row r="2189" ht="15.75" customHeight="1">
      <c r="A2189" s="5" t="s">
        <v>19450</v>
      </c>
      <c r="B2189" s="5" t="s">
        <v>6576</v>
      </c>
      <c r="C2189" s="5" t="s">
        <v>14459</v>
      </c>
      <c r="D2189" s="6">
        <v>42630.0</v>
      </c>
      <c r="E2189" s="5">
        <v>20200.0</v>
      </c>
      <c r="F2189" s="5">
        <v>9182.0</v>
      </c>
      <c r="G2189" s="5" t="s">
        <v>634</v>
      </c>
      <c r="H2189" s="5" t="s">
        <v>149</v>
      </c>
      <c r="I2189" s="5" t="s">
        <v>6657</v>
      </c>
      <c r="J2189" s="5" t="s">
        <v>274</v>
      </c>
      <c r="K2189" s="5" t="s">
        <v>4507</v>
      </c>
      <c r="L2189" s="5" t="s">
        <v>19451</v>
      </c>
      <c r="M2189" s="5" t="s">
        <v>19452</v>
      </c>
      <c r="N2189" s="5">
        <v>27260.0</v>
      </c>
      <c r="O2189" s="5">
        <v>2.0</v>
      </c>
      <c r="P2189" s="5" t="s">
        <v>19453</v>
      </c>
      <c r="Q2189" s="5" t="s">
        <v>2195</v>
      </c>
      <c r="R2189" s="5">
        <v>149.0</v>
      </c>
      <c r="S2189" s="5" t="s">
        <v>115</v>
      </c>
      <c r="T2189" s="5">
        <v>1.0</v>
      </c>
      <c r="U2189" s="5" t="s">
        <v>70</v>
      </c>
      <c r="V2189" s="5" t="s">
        <v>19454</v>
      </c>
      <c r="W2189" s="5" t="s">
        <v>52</v>
      </c>
      <c r="X2189" s="5" t="s">
        <v>52</v>
      </c>
      <c r="Y2189" s="5" t="s">
        <v>19455</v>
      </c>
      <c r="Z2189" s="5" t="s">
        <v>19456</v>
      </c>
      <c r="AA2189" s="5" t="s">
        <v>119</v>
      </c>
      <c r="AB2189" s="5" t="s">
        <v>52</v>
      </c>
      <c r="AC2189" s="5" t="s">
        <v>3974</v>
      </c>
      <c r="AD2189" s="5" t="s">
        <v>3975</v>
      </c>
      <c r="AE2189" s="5" t="s">
        <v>183</v>
      </c>
      <c r="AF2189" s="5" t="s">
        <v>52</v>
      </c>
      <c r="AG2189" s="5" t="s">
        <v>3976</v>
      </c>
      <c r="AH2189" s="5" t="s">
        <v>3977</v>
      </c>
      <c r="AI2189" s="5" t="s">
        <v>17408</v>
      </c>
      <c r="AJ2189" s="5" t="s">
        <v>19457</v>
      </c>
      <c r="AK2189" s="5" t="s">
        <v>11687</v>
      </c>
    </row>
    <row r="2190" ht="15.75" customHeight="1">
      <c r="A2190" s="5" t="s">
        <v>19458</v>
      </c>
      <c r="B2190" s="5" t="s">
        <v>18328</v>
      </c>
      <c r="C2190" s="5" t="s">
        <v>19459</v>
      </c>
      <c r="D2190" s="6">
        <v>42630.0</v>
      </c>
      <c r="E2190" s="5">
        <v>18698.0</v>
      </c>
      <c r="F2190" s="5">
        <v>8499.0</v>
      </c>
      <c r="G2190" s="5" t="s">
        <v>766</v>
      </c>
      <c r="H2190" s="5" t="s">
        <v>149</v>
      </c>
      <c r="I2190" s="5" t="s">
        <v>3631</v>
      </c>
      <c r="J2190" s="5" t="s">
        <v>768</v>
      </c>
      <c r="K2190" s="5" t="s">
        <v>19460</v>
      </c>
      <c r="L2190" s="5" t="s">
        <v>19461</v>
      </c>
      <c r="M2190" s="5" t="s">
        <v>19462</v>
      </c>
      <c r="N2190" s="5" t="s">
        <v>52</v>
      </c>
      <c r="O2190" s="5">
        <v>1.0</v>
      </c>
      <c r="P2190" s="5" t="s">
        <v>19463</v>
      </c>
      <c r="Q2190" s="5">
        <v>4500.0</v>
      </c>
      <c r="R2190" s="5">
        <v>736.0</v>
      </c>
      <c r="S2190" s="5" t="s">
        <v>115</v>
      </c>
      <c r="T2190" s="5">
        <v>0.0</v>
      </c>
      <c r="U2190" s="5" t="s">
        <v>70</v>
      </c>
      <c r="V2190" s="5" t="s">
        <v>19464</v>
      </c>
      <c r="W2190" s="5" t="s">
        <v>52</v>
      </c>
      <c r="X2190" s="5" t="s">
        <v>52</v>
      </c>
      <c r="Y2190" s="5" t="s">
        <v>19465</v>
      </c>
      <c r="Z2190" s="5" t="s">
        <v>19466</v>
      </c>
      <c r="AA2190" s="5" t="s">
        <v>235</v>
      </c>
      <c r="AB2190" s="5" t="s">
        <v>52</v>
      </c>
      <c r="AC2190" s="5" t="s">
        <v>398</v>
      </c>
      <c r="AD2190" s="5" t="s">
        <v>399</v>
      </c>
      <c r="AE2190" s="5" t="s">
        <v>400</v>
      </c>
      <c r="AF2190" s="5" t="s">
        <v>401</v>
      </c>
      <c r="AG2190" s="5">
        <v>23502.0</v>
      </c>
      <c r="AH2190" s="5" t="s">
        <v>402</v>
      </c>
      <c r="AI2190" s="5" t="s">
        <v>248</v>
      </c>
      <c r="AJ2190" s="5" t="s">
        <v>19467</v>
      </c>
      <c r="AK2190" s="5" t="s">
        <v>776</v>
      </c>
    </row>
    <row r="2191" ht="15.75" customHeight="1">
      <c r="A2191" s="5" t="s">
        <v>19468</v>
      </c>
      <c r="B2191" s="5" t="s">
        <v>19469</v>
      </c>
      <c r="C2191" s="5" t="s">
        <v>19470</v>
      </c>
      <c r="D2191" s="6">
        <v>42629.0</v>
      </c>
      <c r="E2191" s="5">
        <v>92734.0</v>
      </c>
      <c r="F2191" s="5">
        <v>42152.0</v>
      </c>
      <c r="G2191" s="5" t="s">
        <v>253</v>
      </c>
      <c r="H2191" s="5" t="s">
        <v>45</v>
      </c>
      <c r="I2191" s="5" t="s">
        <v>19471</v>
      </c>
      <c r="J2191" s="5" t="s">
        <v>256</v>
      </c>
      <c r="K2191" s="5" t="s">
        <v>19472</v>
      </c>
      <c r="L2191" s="5" t="s">
        <v>19473</v>
      </c>
      <c r="M2191" s="5" t="s">
        <v>19474</v>
      </c>
      <c r="N2191" s="5" t="s">
        <v>52</v>
      </c>
      <c r="O2191" s="5">
        <v>2.0</v>
      </c>
      <c r="P2191" s="5" t="s">
        <v>19475</v>
      </c>
      <c r="Q2191" s="5" t="s">
        <v>156</v>
      </c>
      <c r="R2191" s="5">
        <v>30.0</v>
      </c>
      <c r="S2191" s="5" t="s">
        <v>1386</v>
      </c>
      <c r="T2191" s="5">
        <v>0.0</v>
      </c>
      <c r="U2191" s="5" t="s">
        <v>52</v>
      </c>
      <c r="V2191" s="5" t="s">
        <v>19476</v>
      </c>
      <c r="W2191" s="5" t="s">
        <v>52</v>
      </c>
      <c r="X2191" s="5" t="s">
        <v>52</v>
      </c>
      <c r="Y2191" s="5" t="s">
        <v>19477</v>
      </c>
      <c r="Z2191" s="5" t="s">
        <v>19478</v>
      </c>
      <c r="AA2191" s="5" t="s">
        <v>1498</v>
      </c>
      <c r="AB2191" s="5" t="s">
        <v>52</v>
      </c>
      <c r="AC2191" s="5" t="s">
        <v>17351</v>
      </c>
      <c r="AD2191" s="5" t="s">
        <v>17352</v>
      </c>
      <c r="AE2191" s="5" t="s">
        <v>17353</v>
      </c>
      <c r="AF2191" s="5" t="s">
        <v>52</v>
      </c>
      <c r="AG2191" s="5" t="s">
        <v>52</v>
      </c>
      <c r="AH2191" s="5" t="s">
        <v>52</v>
      </c>
      <c r="AI2191" s="5" t="s">
        <v>19469</v>
      </c>
      <c r="AJ2191" s="5" t="s">
        <v>19473</v>
      </c>
      <c r="AK2191" s="5" t="s">
        <v>18793</v>
      </c>
    </row>
    <row r="2192" ht="15.75" customHeight="1">
      <c r="A2192" s="5" t="s">
        <v>19479</v>
      </c>
      <c r="B2192" s="5" t="s">
        <v>18753</v>
      </c>
      <c r="C2192" s="5" t="s">
        <v>19480</v>
      </c>
      <c r="D2192" s="6">
        <v>42625.0</v>
      </c>
      <c r="E2192" s="5">
        <v>53968.0</v>
      </c>
      <c r="F2192" s="5">
        <v>24531.0</v>
      </c>
      <c r="G2192" s="5" t="s">
        <v>18743</v>
      </c>
      <c r="H2192" s="5" t="s">
        <v>459</v>
      </c>
      <c r="I2192" s="5" t="s">
        <v>18836</v>
      </c>
      <c r="J2192" s="5" t="s">
        <v>2442</v>
      </c>
      <c r="K2192" s="5" t="s">
        <v>18837</v>
      </c>
      <c r="L2192" s="5" t="s">
        <v>19481</v>
      </c>
      <c r="M2192" s="5" t="s">
        <v>19482</v>
      </c>
      <c r="N2192" s="5">
        <v>60007.0</v>
      </c>
      <c r="O2192" s="5">
        <v>1.0</v>
      </c>
      <c r="P2192" s="5" t="s">
        <v>19483</v>
      </c>
      <c r="Q2192" s="5" t="s">
        <v>52</v>
      </c>
      <c r="R2192" s="5">
        <v>44.0</v>
      </c>
      <c r="S2192" s="5" t="s">
        <v>115</v>
      </c>
      <c r="T2192" s="5">
        <v>0.0</v>
      </c>
      <c r="U2192" s="5" t="s">
        <v>70</v>
      </c>
      <c r="V2192" s="5" t="s">
        <v>19484</v>
      </c>
      <c r="W2192" s="5" t="s">
        <v>71</v>
      </c>
      <c r="X2192" s="5" t="s">
        <v>52</v>
      </c>
      <c r="Y2192" s="5" t="s">
        <v>19485</v>
      </c>
      <c r="Z2192" s="5" t="s">
        <v>19486</v>
      </c>
      <c r="AA2192" s="5" t="s">
        <v>180</v>
      </c>
      <c r="AB2192" s="5" t="s">
        <v>283</v>
      </c>
      <c r="AC2192" s="5" t="s">
        <v>2791</v>
      </c>
      <c r="AD2192" s="5" t="s">
        <v>2792</v>
      </c>
      <c r="AE2192" s="5" t="s">
        <v>52</v>
      </c>
      <c r="AF2192" s="5" t="s">
        <v>52</v>
      </c>
      <c r="AG2192" s="5">
        <v>79118.0</v>
      </c>
      <c r="AH2192" s="5" t="s">
        <v>2793</v>
      </c>
      <c r="AI2192" s="5" t="s">
        <v>18753</v>
      </c>
      <c r="AJ2192" s="5" t="s">
        <v>19481</v>
      </c>
      <c r="AK2192" s="5" t="s">
        <v>11769</v>
      </c>
    </row>
    <row r="2193" ht="15.75" customHeight="1">
      <c r="A2193" s="5" t="s">
        <v>19487</v>
      </c>
      <c r="B2193" s="5" t="s">
        <v>18753</v>
      </c>
      <c r="C2193" s="5" t="s">
        <v>18742</v>
      </c>
      <c r="D2193" s="6">
        <v>42625.0</v>
      </c>
      <c r="E2193" s="5">
        <v>41862.0</v>
      </c>
      <c r="F2193" s="5">
        <v>19028.0</v>
      </c>
      <c r="G2193" s="5" t="s">
        <v>18743</v>
      </c>
      <c r="H2193" s="5" t="s">
        <v>459</v>
      </c>
      <c r="I2193" s="5" t="s">
        <v>18836</v>
      </c>
      <c r="J2193" s="5" t="s">
        <v>2442</v>
      </c>
      <c r="K2193" s="5" t="s">
        <v>18837</v>
      </c>
      <c r="L2193" s="5" t="s">
        <v>19481</v>
      </c>
      <c r="M2193" s="5" t="s">
        <v>19488</v>
      </c>
      <c r="N2193" s="5">
        <v>60007.0</v>
      </c>
      <c r="O2193" s="5">
        <v>1.0</v>
      </c>
      <c r="P2193" s="5" t="s">
        <v>19489</v>
      </c>
      <c r="Q2193" s="5" t="s">
        <v>52</v>
      </c>
      <c r="R2193" s="5">
        <v>37.0</v>
      </c>
      <c r="S2193" s="5" t="s">
        <v>115</v>
      </c>
      <c r="T2193" s="5">
        <v>0.0</v>
      </c>
      <c r="U2193" s="5" t="s">
        <v>70</v>
      </c>
      <c r="V2193" s="5" t="s">
        <v>19490</v>
      </c>
      <c r="W2193" s="5" t="s">
        <v>71</v>
      </c>
      <c r="X2193" s="5" t="s">
        <v>52</v>
      </c>
      <c r="Y2193" s="5" t="s">
        <v>19485</v>
      </c>
      <c r="Z2193" s="5" t="s">
        <v>19491</v>
      </c>
      <c r="AA2193" s="5" t="s">
        <v>180</v>
      </c>
      <c r="AB2193" s="5" t="s">
        <v>283</v>
      </c>
      <c r="AC2193" s="5" t="s">
        <v>2791</v>
      </c>
      <c r="AD2193" s="5" t="s">
        <v>2792</v>
      </c>
      <c r="AE2193" s="5" t="s">
        <v>52</v>
      </c>
      <c r="AF2193" s="5" t="s">
        <v>52</v>
      </c>
      <c r="AG2193" s="5">
        <v>79118.0</v>
      </c>
      <c r="AH2193" s="5" t="s">
        <v>2793</v>
      </c>
      <c r="AI2193" s="5" t="s">
        <v>18753</v>
      </c>
      <c r="AJ2193" s="5" t="s">
        <v>19481</v>
      </c>
      <c r="AK2193" s="5" t="s">
        <v>11769</v>
      </c>
    </row>
    <row r="2194" ht="15.75" customHeight="1">
      <c r="A2194" s="5" t="s">
        <v>19492</v>
      </c>
      <c r="B2194" s="5" t="s">
        <v>19493</v>
      </c>
      <c r="C2194" s="5" t="s">
        <v>19494</v>
      </c>
      <c r="D2194" s="6">
        <v>42625.0</v>
      </c>
      <c r="E2194" s="5">
        <v>43820.0</v>
      </c>
      <c r="F2194" s="5">
        <v>19918.0</v>
      </c>
      <c r="G2194" s="5" t="s">
        <v>18743</v>
      </c>
      <c r="H2194" s="5" t="s">
        <v>459</v>
      </c>
      <c r="I2194" s="5" t="s">
        <v>18836</v>
      </c>
      <c r="J2194" s="5" t="s">
        <v>2442</v>
      </c>
      <c r="K2194" s="5" t="s">
        <v>19495</v>
      </c>
      <c r="L2194" s="5" t="s">
        <v>19496</v>
      </c>
      <c r="M2194" s="5" t="s">
        <v>19497</v>
      </c>
      <c r="N2194" s="5">
        <v>19032.0</v>
      </c>
      <c r="O2194" s="5">
        <v>1.0</v>
      </c>
      <c r="P2194" s="5" t="s">
        <v>19498</v>
      </c>
      <c r="Q2194" s="5" t="s">
        <v>52</v>
      </c>
      <c r="R2194" s="5">
        <v>20.0</v>
      </c>
      <c r="S2194" s="5" t="s">
        <v>115</v>
      </c>
      <c r="T2194" s="5">
        <v>0.0</v>
      </c>
      <c r="U2194" s="5" t="s">
        <v>70</v>
      </c>
      <c r="V2194" s="5" t="s">
        <v>19499</v>
      </c>
      <c r="W2194" s="5" t="s">
        <v>71</v>
      </c>
      <c r="X2194" s="5" t="s">
        <v>52</v>
      </c>
      <c r="Y2194" s="5" t="s">
        <v>19485</v>
      </c>
      <c r="Z2194" s="5" t="s">
        <v>19500</v>
      </c>
      <c r="AA2194" s="5" t="s">
        <v>180</v>
      </c>
      <c r="AB2194" s="5" t="s">
        <v>52</v>
      </c>
      <c r="AC2194" s="5" t="s">
        <v>2791</v>
      </c>
      <c r="AD2194" s="5" t="s">
        <v>2792</v>
      </c>
      <c r="AE2194" s="5" t="s">
        <v>52</v>
      </c>
      <c r="AF2194" s="5" t="s">
        <v>52</v>
      </c>
      <c r="AG2194" s="5">
        <v>79118.0</v>
      </c>
      <c r="AH2194" s="5" t="s">
        <v>2793</v>
      </c>
      <c r="AI2194" s="5" t="s">
        <v>19493</v>
      </c>
      <c r="AJ2194" s="5" t="s">
        <v>19496</v>
      </c>
      <c r="AK2194" s="5" t="s">
        <v>11769</v>
      </c>
    </row>
    <row r="2195" ht="15.75" customHeight="1">
      <c r="A2195" s="5" t="s">
        <v>19501</v>
      </c>
      <c r="B2195" s="5" t="s">
        <v>19502</v>
      </c>
      <c r="C2195" s="5" t="s">
        <v>19503</v>
      </c>
      <c r="D2195" s="6">
        <v>42623.0</v>
      </c>
      <c r="E2195" s="5">
        <v>56320.0</v>
      </c>
      <c r="F2195" s="5">
        <v>25600.0</v>
      </c>
      <c r="G2195" s="5" t="s">
        <v>19504</v>
      </c>
      <c r="H2195" s="5" t="s">
        <v>171</v>
      </c>
      <c r="I2195" s="5" t="s">
        <v>7612</v>
      </c>
      <c r="J2195" s="5" t="s">
        <v>872</v>
      </c>
      <c r="K2195" s="5" t="s">
        <v>48</v>
      </c>
      <c r="L2195" s="5" t="s">
        <v>19505</v>
      </c>
      <c r="M2195" s="5" t="s">
        <v>19506</v>
      </c>
      <c r="N2195" s="5">
        <v>92806.0</v>
      </c>
      <c r="O2195" s="5">
        <v>1.0</v>
      </c>
      <c r="P2195" s="5" t="s">
        <v>19507</v>
      </c>
      <c r="Q2195" s="5">
        <v>2210.0</v>
      </c>
      <c r="R2195" s="5">
        <v>24.0</v>
      </c>
      <c r="S2195" s="5" t="s">
        <v>115</v>
      </c>
      <c r="T2195" s="5">
        <v>0.0</v>
      </c>
      <c r="U2195" s="5" t="s">
        <v>52</v>
      </c>
      <c r="V2195" s="5" t="s">
        <v>19508</v>
      </c>
      <c r="W2195" s="5" t="s">
        <v>55</v>
      </c>
      <c r="X2195" s="5" t="s">
        <v>19509</v>
      </c>
      <c r="Y2195" s="5" t="s">
        <v>19510</v>
      </c>
      <c r="Z2195" s="5" t="s">
        <v>19511</v>
      </c>
      <c r="AA2195" s="5" t="s">
        <v>2743</v>
      </c>
      <c r="AB2195" s="5" t="s">
        <v>52</v>
      </c>
      <c r="AC2195" s="5" t="s">
        <v>181</v>
      </c>
      <c r="AD2195" s="5" t="s">
        <v>182</v>
      </c>
      <c r="AE2195" s="5" t="s">
        <v>183</v>
      </c>
      <c r="AF2195" s="5" t="s">
        <v>52</v>
      </c>
      <c r="AG2195" s="5" t="s">
        <v>52</v>
      </c>
      <c r="AH2195" s="5" t="s">
        <v>184</v>
      </c>
      <c r="AI2195" s="5" t="s">
        <v>2164</v>
      </c>
      <c r="AJ2195" s="5" t="s">
        <v>4225</v>
      </c>
      <c r="AK2195" s="5" t="s">
        <v>19512</v>
      </c>
    </row>
    <row r="2196" ht="15.75" customHeight="1">
      <c r="A2196" s="5" t="s">
        <v>19513</v>
      </c>
      <c r="B2196" s="5" t="s">
        <v>19514</v>
      </c>
      <c r="C2196" s="5" t="s">
        <v>2940</v>
      </c>
      <c r="D2196" s="6">
        <v>42621.0</v>
      </c>
      <c r="E2196" s="5">
        <v>4334.0</v>
      </c>
      <c r="F2196" s="5">
        <v>1970.0</v>
      </c>
      <c r="G2196" s="5" t="s">
        <v>659</v>
      </c>
      <c r="H2196" s="5" t="s">
        <v>45</v>
      </c>
      <c r="I2196" s="5" t="s">
        <v>19515</v>
      </c>
      <c r="J2196" s="5" t="s">
        <v>661</v>
      </c>
      <c r="K2196" s="5" t="s">
        <v>19516</v>
      </c>
      <c r="L2196" s="5" t="s">
        <v>19517</v>
      </c>
      <c r="M2196" s="5" t="s">
        <v>19518</v>
      </c>
      <c r="N2196" s="5" t="s">
        <v>52</v>
      </c>
      <c r="O2196" s="5">
        <v>1.0</v>
      </c>
      <c r="P2196" s="5" t="s">
        <v>19519</v>
      </c>
      <c r="Q2196" s="5">
        <v>2210.0</v>
      </c>
      <c r="R2196" s="5">
        <v>673.0</v>
      </c>
      <c r="S2196" s="5" t="s">
        <v>115</v>
      </c>
      <c r="T2196" s="5">
        <v>0.0</v>
      </c>
      <c r="U2196" s="5" t="s">
        <v>52</v>
      </c>
      <c r="V2196" s="5" t="s">
        <v>19520</v>
      </c>
      <c r="W2196" s="5" t="s">
        <v>52</v>
      </c>
      <c r="X2196" s="5" t="s">
        <v>52</v>
      </c>
      <c r="Y2196" s="5" t="s">
        <v>19521</v>
      </c>
      <c r="Z2196" s="5" t="s">
        <v>19522</v>
      </c>
      <c r="AA2196" s="5" t="s">
        <v>2743</v>
      </c>
      <c r="AB2196" s="5" t="s">
        <v>52</v>
      </c>
      <c r="AC2196" s="5" t="s">
        <v>181</v>
      </c>
      <c r="AD2196" s="5" t="s">
        <v>182</v>
      </c>
      <c r="AE2196" s="5" t="s">
        <v>183</v>
      </c>
      <c r="AF2196" s="5" t="s">
        <v>52</v>
      </c>
      <c r="AG2196" s="5" t="s">
        <v>52</v>
      </c>
      <c r="AH2196" s="5" t="s">
        <v>184</v>
      </c>
      <c r="AI2196" s="5" t="s">
        <v>19523</v>
      </c>
      <c r="AJ2196" s="5" t="s">
        <v>19524</v>
      </c>
      <c r="AK2196" s="5" t="s">
        <v>6768</v>
      </c>
    </row>
    <row r="2197" ht="15.75" customHeight="1">
      <c r="A2197" s="5" t="s">
        <v>19525</v>
      </c>
      <c r="B2197" s="5" t="s">
        <v>19526</v>
      </c>
      <c r="C2197" s="5" t="s">
        <v>18617</v>
      </c>
      <c r="D2197" s="6">
        <v>42620.0</v>
      </c>
      <c r="E2197" s="5">
        <v>31746.0</v>
      </c>
      <c r="F2197" s="5">
        <v>14430.0</v>
      </c>
      <c r="G2197" s="5" t="s">
        <v>4073</v>
      </c>
      <c r="H2197" s="5" t="s">
        <v>171</v>
      </c>
      <c r="I2197" s="5" t="s">
        <v>19527</v>
      </c>
      <c r="J2197" s="5" t="s">
        <v>2214</v>
      </c>
      <c r="K2197" s="5" t="s">
        <v>19528</v>
      </c>
      <c r="L2197" s="5" t="s">
        <v>19529</v>
      </c>
      <c r="M2197" s="5" t="s">
        <v>19530</v>
      </c>
      <c r="N2197" s="5" t="s">
        <v>52</v>
      </c>
      <c r="O2197" s="5">
        <v>1.0</v>
      </c>
      <c r="P2197" s="5" t="s">
        <v>19531</v>
      </c>
      <c r="Q2197" s="5" t="s">
        <v>19532</v>
      </c>
      <c r="R2197" s="5">
        <v>1000.0</v>
      </c>
      <c r="S2197" s="5" t="s">
        <v>69</v>
      </c>
      <c r="T2197" s="5">
        <v>65.0</v>
      </c>
      <c r="U2197" s="5" t="s">
        <v>70</v>
      </c>
      <c r="V2197" s="5" t="s">
        <v>19533</v>
      </c>
      <c r="W2197" s="5" t="s">
        <v>71</v>
      </c>
      <c r="X2197" s="5" t="s">
        <v>52</v>
      </c>
      <c r="Y2197" s="5">
        <v>1604.0</v>
      </c>
      <c r="Z2197" s="5" t="s">
        <v>19534</v>
      </c>
      <c r="AA2197" s="5" t="s">
        <v>235</v>
      </c>
      <c r="AB2197" s="5" t="s">
        <v>52</v>
      </c>
      <c r="AC2197" s="5" t="s">
        <v>72</v>
      </c>
      <c r="AD2197" s="5" t="s">
        <v>73</v>
      </c>
      <c r="AE2197" s="5" t="s">
        <v>74</v>
      </c>
      <c r="AF2197" s="5" t="s">
        <v>75</v>
      </c>
      <c r="AG2197" s="5" t="s">
        <v>76</v>
      </c>
      <c r="AH2197" s="5" t="s">
        <v>77</v>
      </c>
      <c r="AI2197" s="5" t="s">
        <v>19526</v>
      </c>
      <c r="AJ2197" s="5" t="s">
        <v>19529</v>
      </c>
      <c r="AK2197" s="5" t="s">
        <v>18474</v>
      </c>
    </row>
    <row r="2198" ht="15.75" customHeight="1">
      <c r="A2198" s="5" t="s">
        <v>19535</v>
      </c>
      <c r="B2198" s="5" t="s">
        <v>19536</v>
      </c>
      <c r="C2198" s="5" t="s">
        <v>19537</v>
      </c>
      <c r="D2198" s="6">
        <v>42617.0</v>
      </c>
      <c r="E2198" s="5">
        <v>19006.0</v>
      </c>
      <c r="F2198" s="5">
        <v>8639.0</v>
      </c>
      <c r="G2198" s="5" t="s">
        <v>634</v>
      </c>
      <c r="H2198" s="5" t="s">
        <v>1792</v>
      </c>
      <c r="I2198" s="5" t="s">
        <v>19538</v>
      </c>
      <c r="J2198" s="5" t="s">
        <v>274</v>
      </c>
      <c r="K2198" s="5" t="s">
        <v>19539</v>
      </c>
      <c r="L2198" s="5" t="s">
        <v>19540</v>
      </c>
      <c r="M2198" s="5" t="s">
        <v>19541</v>
      </c>
      <c r="N2198" s="5">
        <v>28075.0</v>
      </c>
      <c r="O2198" s="5">
        <v>1.0</v>
      </c>
      <c r="P2198" s="5" t="s">
        <v>19542</v>
      </c>
      <c r="Q2198" s="5">
        <v>2210.0</v>
      </c>
      <c r="R2198" s="5">
        <v>562.0</v>
      </c>
      <c r="S2198" s="5" t="s">
        <v>69</v>
      </c>
      <c r="T2198" s="5">
        <v>0.0</v>
      </c>
      <c r="U2198" s="5" t="s">
        <v>93</v>
      </c>
      <c r="V2198" s="5" t="s">
        <v>19543</v>
      </c>
      <c r="W2198" s="5" t="s">
        <v>55</v>
      </c>
      <c r="X2198" s="5" t="s">
        <v>19544</v>
      </c>
      <c r="Y2198" s="5" t="s">
        <v>9821</v>
      </c>
      <c r="Z2198" s="5" t="s">
        <v>19545</v>
      </c>
      <c r="AA2198" s="5" t="s">
        <v>59</v>
      </c>
      <c r="AB2198" s="5" t="s">
        <v>52</v>
      </c>
      <c r="AC2198" s="5" t="s">
        <v>3141</v>
      </c>
      <c r="AD2198" s="5" t="s">
        <v>3142</v>
      </c>
      <c r="AE2198" s="5" t="s">
        <v>162</v>
      </c>
      <c r="AF2198" s="5" t="s">
        <v>52</v>
      </c>
      <c r="AG2198" s="5" t="s">
        <v>52</v>
      </c>
      <c r="AH2198" s="5" t="s">
        <v>3143</v>
      </c>
      <c r="AI2198" s="5" t="s">
        <v>52</v>
      </c>
      <c r="AJ2198" s="5" t="s">
        <v>52</v>
      </c>
      <c r="AK2198" s="5" t="s">
        <v>1874</v>
      </c>
    </row>
    <row r="2199" ht="15.75" customHeight="1">
      <c r="A2199" s="5" t="s">
        <v>19546</v>
      </c>
      <c r="B2199" s="5" t="s">
        <v>19078</v>
      </c>
      <c r="C2199" s="5" t="s">
        <v>13080</v>
      </c>
      <c r="D2199" s="6">
        <v>42617.0</v>
      </c>
      <c r="E2199" s="5">
        <v>21423.0</v>
      </c>
      <c r="F2199" s="5">
        <v>9738.0</v>
      </c>
      <c r="G2199" s="5" t="s">
        <v>634</v>
      </c>
      <c r="H2199" s="5" t="s">
        <v>1792</v>
      </c>
      <c r="I2199" s="5" t="s">
        <v>15562</v>
      </c>
      <c r="J2199" s="5" t="s">
        <v>274</v>
      </c>
      <c r="K2199" s="5" t="s">
        <v>19547</v>
      </c>
      <c r="L2199" s="5" t="s">
        <v>19548</v>
      </c>
      <c r="M2199" s="5" t="s">
        <v>19549</v>
      </c>
      <c r="N2199" s="5">
        <v>29301.0</v>
      </c>
      <c r="O2199" s="5">
        <v>1.0</v>
      </c>
      <c r="P2199" s="5" t="s">
        <v>19550</v>
      </c>
      <c r="Q2199" s="5" t="s">
        <v>1563</v>
      </c>
      <c r="R2199" s="5">
        <v>1128.0</v>
      </c>
      <c r="S2199" s="5" t="s">
        <v>69</v>
      </c>
      <c r="T2199" s="5">
        <v>76.0</v>
      </c>
      <c r="U2199" s="5" t="s">
        <v>70</v>
      </c>
      <c r="V2199" s="5" t="s">
        <v>19551</v>
      </c>
      <c r="W2199" s="5" t="s">
        <v>52</v>
      </c>
      <c r="X2199" s="5" t="s">
        <v>52</v>
      </c>
      <c r="Y2199" s="5" t="s">
        <v>19552</v>
      </c>
      <c r="Z2199" s="5" t="s">
        <v>19553</v>
      </c>
      <c r="AA2199" s="5" t="s">
        <v>604</v>
      </c>
      <c r="AB2199" s="5" t="s">
        <v>283</v>
      </c>
      <c r="AC2199" s="5" t="s">
        <v>72</v>
      </c>
      <c r="AD2199" s="5" t="s">
        <v>73</v>
      </c>
      <c r="AE2199" s="5" t="s">
        <v>74</v>
      </c>
      <c r="AF2199" s="5" t="s">
        <v>75</v>
      </c>
      <c r="AG2199" s="5" t="s">
        <v>76</v>
      </c>
      <c r="AH2199" s="5" t="s">
        <v>77</v>
      </c>
      <c r="AI2199" s="5" t="s">
        <v>17365</v>
      </c>
      <c r="AJ2199" s="5" t="s">
        <v>19554</v>
      </c>
      <c r="AK2199" s="5" t="s">
        <v>1874</v>
      </c>
    </row>
    <row r="2200" ht="15.75" customHeight="1">
      <c r="A2200" s="5" t="s">
        <v>19555</v>
      </c>
      <c r="B2200" s="5" t="s">
        <v>16737</v>
      </c>
      <c r="C2200" s="5" t="s">
        <v>16738</v>
      </c>
      <c r="D2200" s="6">
        <v>42617.0</v>
      </c>
      <c r="E2200" s="5">
        <v>27480.0</v>
      </c>
      <c r="F2200" s="5">
        <v>12491.0</v>
      </c>
      <c r="G2200" s="5" t="s">
        <v>3378</v>
      </c>
      <c r="H2200" s="5" t="s">
        <v>480</v>
      </c>
      <c r="I2200" s="5" t="s">
        <v>19556</v>
      </c>
      <c r="J2200" s="5" t="s">
        <v>3378</v>
      </c>
      <c r="K2200" s="5" t="s">
        <v>19557</v>
      </c>
      <c r="L2200" s="5" t="s">
        <v>16741</v>
      </c>
      <c r="M2200" s="5" t="s">
        <v>16742</v>
      </c>
      <c r="N2200" s="5">
        <v>45242.0</v>
      </c>
      <c r="O2200" s="5">
        <v>1.0</v>
      </c>
      <c r="P2200" s="5" t="s">
        <v>19558</v>
      </c>
      <c r="Q2200" s="5" t="s">
        <v>52</v>
      </c>
      <c r="R2200" s="5">
        <v>879.0</v>
      </c>
      <c r="S2200" s="5" t="s">
        <v>69</v>
      </c>
      <c r="T2200" s="5">
        <v>0.0</v>
      </c>
      <c r="U2200" s="5" t="s">
        <v>93</v>
      </c>
      <c r="V2200" s="5" t="s">
        <v>19559</v>
      </c>
      <c r="W2200" s="5" t="s">
        <v>55</v>
      </c>
      <c r="X2200" s="5" t="s">
        <v>19560</v>
      </c>
      <c r="Y2200" s="5" t="s">
        <v>19561</v>
      </c>
      <c r="Z2200" s="5">
        <v>2560039.0</v>
      </c>
      <c r="AA2200" s="5" t="s">
        <v>1426</v>
      </c>
      <c r="AB2200" s="5" t="s">
        <v>52</v>
      </c>
      <c r="AC2200" s="5" t="s">
        <v>3141</v>
      </c>
      <c r="AD2200" s="5" t="s">
        <v>3142</v>
      </c>
      <c r="AE2200" s="5" t="s">
        <v>162</v>
      </c>
      <c r="AF2200" s="5" t="s">
        <v>52</v>
      </c>
      <c r="AG2200" s="5" t="s">
        <v>52</v>
      </c>
      <c r="AH2200" s="5" t="s">
        <v>3143</v>
      </c>
      <c r="AI2200" s="5" t="s">
        <v>52</v>
      </c>
      <c r="AJ2200" s="5" t="s">
        <v>52</v>
      </c>
      <c r="AK2200" s="5" t="s">
        <v>162</v>
      </c>
    </row>
    <row r="2201" ht="15.75" customHeight="1">
      <c r="A2201" s="5" t="s">
        <v>19562</v>
      </c>
      <c r="B2201" s="5" t="s">
        <v>17030</v>
      </c>
      <c r="C2201" s="5" t="s">
        <v>102</v>
      </c>
      <c r="D2201" s="6">
        <v>42616.0</v>
      </c>
      <c r="E2201" s="5">
        <v>55516.0</v>
      </c>
      <c r="F2201" s="5">
        <v>25235.0</v>
      </c>
      <c r="G2201" s="5" t="s">
        <v>634</v>
      </c>
      <c r="H2201" s="5" t="s">
        <v>45</v>
      </c>
      <c r="I2201" s="5" t="s">
        <v>19563</v>
      </c>
      <c r="J2201" s="5" t="s">
        <v>274</v>
      </c>
      <c r="K2201" s="5" t="s">
        <v>19564</v>
      </c>
      <c r="L2201" s="5" t="s">
        <v>19565</v>
      </c>
      <c r="M2201" s="5" t="s">
        <v>102</v>
      </c>
      <c r="N2201" s="5" t="s">
        <v>19566</v>
      </c>
      <c r="O2201" s="5">
        <v>5.0</v>
      </c>
      <c r="P2201" s="5" t="s">
        <v>19567</v>
      </c>
      <c r="Q2201" s="5" t="s">
        <v>1116</v>
      </c>
      <c r="R2201" s="5">
        <v>6121.0</v>
      </c>
      <c r="S2201" s="5" t="s">
        <v>69</v>
      </c>
      <c r="T2201" s="5">
        <v>3.0</v>
      </c>
      <c r="U2201" s="5" t="s">
        <v>158</v>
      </c>
      <c r="V2201" s="5" t="s">
        <v>19568</v>
      </c>
      <c r="W2201" s="5" t="s">
        <v>52</v>
      </c>
      <c r="X2201" s="5" t="s">
        <v>52</v>
      </c>
      <c r="Y2201" s="5" t="s">
        <v>8869</v>
      </c>
      <c r="Z2201" s="5" t="s">
        <v>19569</v>
      </c>
      <c r="AA2201" s="5" t="s">
        <v>162</v>
      </c>
      <c r="AB2201" s="5" t="s">
        <v>52</v>
      </c>
      <c r="AC2201" s="5" t="s">
        <v>163</v>
      </c>
      <c r="AD2201" s="5" t="s">
        <v>164</v>
      </c>
      <c r="AE2201" s="5" t="s">
        <v>165</v>
      </c>
      <c r="AF2201" s="5" t="s">
        <v>52</v>
      </c>
      <c r="AG2201" s="5" t="s">
        <v>52</v>
      </c>
      <c r="AH2201" s="5" t="s">
        <v>52</v>
      </c>
      <c r="AI2201" s="5" t="s">
        <v>19570</v>
      </c>
      <c r="AJ2201" s="5" t="s">
        <v>19571</v>
      </c>
      <c r="AK2201" s="5" t="s">
        <v>1874</v>
      </c>
    </row>
    <row r="2202" ht="15.75" customHeight="1">
      <c r="A2202" s="5" t="s">
        <v>19572</v>
      </c>
      <c r="B2202" s="5" t="s">
        <v>13270</v>
      </c>
      <c r="C2202" s="5" t="s">
        <v>16430</v>
      </c>
      <c r="D2202" s="6">
        <v>42616.0</v>
      </c>
      <c r="E2202" s="5">
        <v>59664.0</v>
      </c>
      <c r="F2202" s="5">
        <v>27120.0</v>
      </c>
      <c r="G2202" s="5" t="s">
        <v>188</v>
      </c>
      <c r="H2202" s="5" t="s">
        <v>205</v>
      </c>
      <c r="I2202" s="5" t="s">
        <v>18419</v>
      </c>
      <c r="J2202" s="5" t="s">
        <v>191</v>
      </c>
      <c r="K2202" s="5" t="s">
        <v>1536</v>
      </c>
      <c r="L2202" s="5" t="s">
        <v>18420</v>
      </c>
      <c r="M2202" s="5" t="s">
        <v>18565</v>
      </c>
      <c r="N2202" s="5" t="s">
        <v>52</v>
      </c>
      <c r="O2202" s="5">
        <v>1.0</v>
      </c>
      <c r="P2202" s="5" t="s">
        <v>19573</v>
      </c>
      <c r="Q2202" s="5" t="s">
        <v>244</v>
      </c>
      <c r="R2202" s="5">
        <v>640.0</v>
      </c>
      <c r="S2202" s="5" t="s">
        <v>53</v>
      </c>
      <c r="T2202" s="5">
        <v>0.0</v>
      </c>
      <c r="U2202" s="5" t="s">
        <v>70</v>
      </c>
      <c r="V2202" s="5" t="s">
        <v>19574</v>
      </c>
      <c r="W2202" s="5" t="s">
        <v>55</v>
      </c>
      <c r="X2202" s="5" t="s">
        <v>19575</v>
      </c>
      <c r="Y2202" s="5" t="s">
        <v>19576</v>
      </c>
      <c r="Z2202" s="5" t="s">
        <v>19577</v>
      </c>
      <c r="AA2202" s="5" t="s">
        <v>235</v>
      </c>
      <c r="AB2202" s="5" t="s">
        <v>52</v>
      </c>
      <c r="AC2202" s="5" t="s">
        <v>18427</v>
      </c>
      <c r="AD2202" s="5" t="s">
        <v>18428</v>
      </c>
      <c r="AE2202" s="5" t="s">
        <v>18429</v>
      </c>
      <c r="AF2202" s="5" t="s">
        <v>863</v>
      </c>
      <c r="AG2202" s="5">
        <v>90502.0</v>
      </c>
      <c r="AH2202" s="5" t="s">
        <v>18430</v>
      </c>
      <c r="AI2202" s="5" t="s">
        <v>52</v>
      </c>
      <c r="AJ2202" s="5" t="s">
        <v>52</v>
      </c>
      <c r="AK2202" s="5" t="s">
        <v>3729</v>
      </c>
    </row>
    <row r="2203" ht="15.75" customHeight="1">
      <c r="A2203" s="5" t="s">
        <v>19578</v>
      </c>
      <c r="B2203" s="5" t="s">
        <v>16737</v>
      </c>
      <c r="C2203" s="5" t="s">
        <v>16738</v>
      </c>
      <c r="D2203" s="6">
        <v>42614.0</v>
      </c>
      <c r="E2203" s="5">
        <v>41895.0</v>
      </c>
      <c r="F2203" s="5">
        <v>19043.0</v>
      </c>
      <c r="G2203" s="5" t="s">
        <v>3378</v>
      </c>
      <c r="H2203" s="5" t="s">
        <v>171</v>
      </c>
      <c r="I2203" s="5" t="s">
        <v>6578</v>
      </c>
      <c r="J2203" s="5" t="s">
        <v>3378</v>
      </c>
      <c r="K2203" s="5" t="s">
        <v>19579</v>
      </c>
      <c r="L2203" s="5" t="s">
        <v>16741</v>
      </c>
      <c r="M2203" s="5" t="s">
        <v>16742</v>
      </c>
      <c r="N2203" s="5">
        <v>45242.0</v>
      </c>
      <c r="O2203" s="5">
        <v>1.0</v>
      </c>
      <c r="P2203" s="5" t="s">
        <v>19580</v>
      </c>
      <c r="Q2203" s="5">
        <v>4310.0</v>
      </c>
      <c r="R2203" s="5">
        <v>2099.0</v>
      </c>
      <c r="S2203" s="5" t="s">
        <v>69</v>
      </c>
      <c r="T2203" s="5">
        <v>0.0</v>
      </c>
      <c r="U2203" s="5" t="s">
        <v>93</v>
      </c>
      <c r="V2203" s="5" t="s">
        <v>19581</v>
      </c>
      <c r="W2203" s="5" t="s">
        <v>55</v>
      </c>
      <c r="X2203" s="5" t="s">
        <v>19582</v>
      </c>
      <c r="Y2203" s="5" t="s">
        <v>19583</v>
      </c>
      <c r="Z2203" s="5">
        <v>2624657.0</v>
      </c>
      <c r="AA2203" s="5" t="s">
        <v>1426</v>
      </c>
      <c r="AB2203" s="5" t="s">
        <v>52</v>
      </c>
      <c r="AC2203" s="5" t="s">
        <v>3141</v>
      </c>
      <c r="AD2203" s="5" t="s">
        <v>3142</v>
      </c>
      <c r="AE2203" s="5" t="s">
        <v>162</v>
      </c>
      <c r="AF2203" s="5" t="s">
        <v>52</v>
      </c>
      <c r="AG2203" s="5" t="s">
        <v>52</v>
      </c>
      <c r="AH2203" s="5" t="s">
        <v>3143</v>
      </c>
      <c r="AI2203" s="5" t="s">
        <v>52</v>
      </c>
      <c r="AJ2203" s="5" t="s">
        <v>52</v>
      </c>
      <c r="AK2203" s="5" t="s">
        <v>162</v>
      </c>
    </row>
    <row r="2204" ht="15.75" customHeight="1">
      <c r="A2204" s="5" t="s">
        <v>19584</v>
      </c>
      <c r="B2204" s="5" t="s">
        <v>19585</v>
      </c>
      <c r="C2204" s="5" t="s">
        <v>19586</v>
      </c>
      <c r="D2204" s="6">
        <v>42612.0</v>
      </c>
      <c r="E2204" s="5">
        <v>9687.0</v>
      </c>
      <c r="F2204" s="5">
        <v>4403.0</v>
      </c>
      <c r="G2204" s="5" t="s">
        <v>188</v>
      </c>
      <c r="H2204" s="5" t="s">
        <v>84</v>
      </c>
      <c r="I2204" s="5" t="s">
        <v>19587</v>
      </c>
      <c r="J2204" s="5" t="s">
        <v>191</v>
      </c>
      <c r="K2204" s="5" t="s">
        <v>19588</v>
      </c>
      <c r="L2204" s="5" t="s">
        <v>19589</v>
      </c>
      <c r="M2204" s="5" t="s">
        <v>19590</v>
      </c>
      <c r="N2204" s="5" t="s">
        <v>52</v>
      </c>
      <c r="O2204" s="5">
        <v>1.0</v>
      </c>
      <c r="P2204" s="5" t="s">
        <v>19591</v>
      </c>
      <c r="Q2204" s="5" t="s">
        <v>4202</v>
      </c>
      <c r="R2204" s="5">
        <v>300.0</v>
      </c>
      <c r="S2204" s="5" t="s">
        <v>92</v>
      </c>
      <c r="T2204" s="5">
        <v>7.0</v>
      </c>
      <c r="U2204" s="5" t="s">
        <v>70</v>
      </c>
      <c r="V2204" s="5" t="s">
        <v>19592</v>
      </c>
      <c r="W2204" s="5" t="s">
        <v>52</v>
      </c>
      <c r="X2204" s="5" t="s">
        <v>52</v>
      </c>
      <c r="Y2204" s="5">
        <v>613.0</v>
      </c>
      <c r="Z2204" s="5" t="s">
        <v>19593</v>
      </c>
      <c r="AA2204" s="5" t="s">
        <v>162</v>
      </c>
      <c r="AB2204" s="5" t="s">
        <v>52</v>
      </c>
      <c r="AC2204" s="5" t="s">
        <v>1230</v>
      </c>
      <c r="AD2204" s="5" t="s">
        <v>1231</v>
      </c>
      <c r="AE2204" s="5" t="s">
        <v>52</v>
      </c>
      <c r="AF2204" s="5" t="s">
        <v>52</v>
      </c>
      <c r="AG2204" s="5" t="s">
        <v>52</v>
      </c>
      <c r="AH2204" s="5" t="s">
        <v>1232</v>
      </c>
      <c r="AI2204" s="5" t="s">
        <v>19594</v>
      </c>
      <c r="AJ2204" s="5" t="s">
        <v>19595</v>
      </c>
      <c r="AK2204" s="5" t="s">
        <v>19596</v>
      </c>
    </row>
    <row r="2205" ht="15.75" customHeight="1">
      <c r="A2205" s="5" t="s">
        <v>19597</v>
      </c>
      <c r="B2205" s="5" t="s">
        <v>19598</v>
      </c>
      <c r="C2205" s="5" t="s">
        <v>19599</v>
      </c>
      <c r="D2205" s="6">
        <v>42611.0</v>
      </c>
      <c r="E2205" s="5">
        <v>44717.0</v>
      </c>
      <c r="F2205" s="5">
        <v>20326.0</v>
      </c>
      <c r="G2205" s="5" t="s">
        <v>634</v>
      </c>
      <c r="H2205" s="5" t="s">
        <v>45</v>
      </c>
      <c r="I2205" s="5" t="s">
        <v>19538</v>
      </c>
      <c r="J2205" s="5" t="s">
        <v>274</v>
      </c>
      <c r="K2205" s="5" t="s">
        <v>19600</v>
      </c>
      <c r="L2205" s="5" t="s">
        <v>19601</v>
      </c>
      <c r="M2205" s="5" t="s">
        <v>19602</v>
      </c>
      <c r="N2205" s="5">
        <v>7470.0</v>
      </c>
      <c r="O2205" s="5">
        <v>2.0</v>
      </c>
      <c r="P2205" s="5" t="s">
        <v>19603</v>
      </c>
      <c r="Q2205" s="5" t="s">
        <v>3475</v>
      </c>
      <c r="R2205" s="5">
        <v>462.0</v>
      </c>
      <c r="S2205" s="5" t="s">
        <v>69</v>
      </c>
      <c r="T2205" s="5">
        <v>104.0</v>
      </c>
      <c r="U2205" s="5" t="s">
        <v>70</v>
      </c>
      <c r="V2205" s="5" t="s">
        <v>19604</v>
      </c>
      <c r="W2205" s="5" t="s">
        <v>71</v>
      </c>
      <c r="X2205" s="5" t="s">
        <v>52</v>
      </c>
      <c r="Y2205" s="5">
        <v>22.0</v>
      </c>
      <c r="Z2205" s="5" t="s">
        <v>19605</v>
      </c>
      <c r="AA2205" s="5" t="s">
        <v>59</v>
      </c>
      <c r="AB2205" s="5" t="s">
        <v>52</v>
      </c>
      <c r="AC2205" s="5" t="s">
        <v>1230</v>
      </c>
      <c r="AD2205" s="5" t="s">
        <v>1231</v>
      </c>
      <c r="AE2205" s="5" t="s">
        <v>52</v>
      </c>
      <c r="AF2205" s="5" t="s">
        <v>52</v>
      </c>
      <c r="AG2205" s="5" t="s">
        <v>52</v>
      </c>
      <c r="AH2205" s="5" t="s">
        <v>1232</v>
      </c>
      <c r="AI2205" s="5" t="s">
        <v>52</v>
      </c>
      <c r="AJ2205" s="5" t="s">
        <v>52</v>
      </c>
      <c r="AK2205" s="5" t="s">
        <v>16873</v>
      </c>
    </row>
    <row r="2206" ht="15.75" customHeight="1">
      <c r="A2206" s="5" t="s">
        <v>19606</v>
      </c>
      <c r="B2206" s="5" t="s">
        <v>19607</v>
      </c>
      <c r="C2206" s="5" t="s">
        <v>19608</v>
      </c>
      <c r="D2206" s="6">
        <v>42611.0</v>
      </c>
      <c r="E2206" s="5">
        <v>1128.0</v>
      </c>
      <c r="F2206" s="5">
        <v>513.0</v>
      </c>
      <c r="G2206" s="5" t="s">
        <v>130</v>
      </c>
      <c r="H2206" s="5" t="s">
        <v>45</v>
      </c>
      <c r="I2206" s="5" t="s">
        <v>3322</v>
      </c>
      <c r="J2206" s="5" t="s">
        <v>133</v>
      </c>
      <c r="K2206" s="5" t="s">
        <v>19609</v>
      </c>
      <c r="L2206" s="5" t="s">
        <v>19610</v>
      </c>
      <c r="M2206" s="5" t="s">
        <v>19611</v>
      </c>
      <c r="N2206" s="5" t="s">
        <v>52</v>
      </c>
      <c r="O2206" s="5">
        <v>1.0</v>
      </c>
      <c r="P2206" s="5" t="s">
        <v>19612</v>
      </c>
      <c r="Q2206" s="5" t="s">
        <v>244</v>
      </c>
      <c r="R2206" s="5">
        <v>56.0</v>
      </c>
      <c r="S2206" s="5" t="s">
        <v>69</v>
      </c>
      <c r="T2206" s="5">
        <v>3.0</v>
      </c>
      <c r="U2206" s="5" t="s">
        <v>70</v>
      </c>
      <c r="V2206" s="5" t="s">
        <v>19613</v>
      </c>
      <c r="W2206" s="5" t="s">
        <v>52</v>
      </c>
      <c r="X2206" s="5" t="s">
        <v>52</v>
      </c>
      <c r="Y2206" s="5">
        <v>1608.0</v>
      </c>
      <c r="Z2206" s="5" t="s">
        <v>19614</v>
      </c>
      <c r="AA2206" s="5" t="s">
        <v>730</v>
      </c>
      <c r="AB2206" s="5" t="s">
        <v>52</v>
      </c>
      <c r="AC2206" s="5" t="s">
        <v>72</v>
      </c>
      <c r="AD2206" s="5" t="s">
        <v>73</v>
      </c>
      <c r="AE2206" s="5" t="s">
        <v>74</v>
      </c>
      <c r="AF2206" s="5" t="s">
        <v>75</v>
      </c>
      <c r="AG2206" s="5" t="s">
        <v>76</v>
      </c>
      <c r="AH2206" s="5" t="s">
        <v>77</v>
      </c>
      <c r="AI2206" s="5" t="s">
        <v>8854</v>
      </c>
      <c r="AJ2206" s="5" t="s">
        <v>19615</v>
      </c>
      <c r="AK2206" s="5" t="s">
        <v>672</v>
      </c>
    </row>
    <row r="2207" ht="15.75" customHeight="1">
      <c r="A2207" s="5" t="s">
        <v>19616</v>
      </c>
      <c r="B2207" s="5" t="s">
        <v>16737</v>
      </c>
      <c r="C2207" s="5" t="s">
        <v>16738</v>
      </c>
      <c r="D2207" s="6">
        <v>42610.0</v>
      </c>
      <c r="E2207" s="5">
        <v>26475.0</v>
      </c>
      <c r="F2207" s="5">
        <v>12034.0</v>
      </c>
      <c r="G2207" s="5" t="s">
        <v>3378</v>
      </c>
      <c r="H2207" s="5" t="s">
        <v>480</v>
      </c>
      <c r="I2207" s="5" t="s">
        <v>19617</v>
      </c>
      <c r="J2207" s="5" t="s">
        <v>3378</v>
      </c>
      <c r="K2207" s="5" t="s">
        <v>19618</v>
      </c>
      <c r="L2207" s="5" t="s">
        <v>16741</v>
      </c>
      <c r="M2207" s="5" t="s">
        <v>16742</v>
      </c>
      <c r="N2207" s="5">
        <v>45242.0</v>
      </c>
      <c r="O2207" s="5">
        <v>1.0</v>
      </c>
      <c r="P2207" s="5" t="s">
        <v>19619</v>
      </c>
      <c r="Q2207" s="5" t="s">
        <v>52</v>
      </c>
      <c r="R2207" s="5">
        <v>875.0</v>
      </c>
      <c r="S2207" s="5" t="s">
        <v>69</v>
      </c>
      <c r="T2207" s="5">
        <v>0.0</v>
      </c>
      <c r="U2207" s="5" t="s">
        <v>93</v>
      </c>
      <c r="V2207" s="5" t="s">
        <v>19620</v>
      </c>
      <c r="W2207" s="5" t="s">
        <v>55</v>
      </c>
      <c r="X2207" s="5" t="s">
        <v>19621</v>
      </c>
      <c r="Y2207" s="5" t="s">
        <v>9646</v>
      </c>
      <c r="Z2207" s="5">
        <v>2624301.0</v>
      </c>
      <c r="AA2207" s="5" t="s">
        <v>1426</v>
      </c>
      <c r="AB2207" s="5" t="s">
        <v>52</v>
      </c>
      <c r="AC2207" s="5" t="s">
        <v>3141</v>
      </c>
      <c r="AD2207" s="5" t="s">
        <v>3142</v>
      </c>
      <c r="AE2207" s="5" t="s">
        <v>162</v>
      </c>
      <c r="AF2207" s="5" t="s">
        <v>52</v>
      </c>
      <c r="AG2207" s="5" t="s">
        <v>52</v>
      </c>
      <c r="AH2207" s="5" t="s">
        <v>3143</v>
      </c>
      <c r="AI2207" s="5" t="s">
        <v>52</v>
      </c>
      <c r="AJ2207" s="5" t="s">
        <v>52</v>
      </c>
      <c r="AK2207" s="5" t="s">
        <v>162</v>
      </c>
    </row>
    <row r="2208" ht="15.75" customHeight="1">
      <c r="A2208" s="5" t="s">
        <v>19622</v>
      </c>
      <c r="B2208" s="5" t="s">
        <v>6576</v>
      </c>
      <c r="C2208" s="5" t="s">
        <v>14459</v>
      </c>
      <c r="D2208" s="6">
        <v>42609.0</v>
      </c>
      <c r="E2208" s="5">
        <v>121414.0</v>
      </c>
      <c r="F2208" s="5">
        <v>55188.0</v>
      </c>
      <c r="G2208" s="5" t="s">
        <v>634</v>
      </c>
      <c r="H2208" s="5" t="s">
        <v>149</v>
      </c>
      <c r="I2208" s="5" t="s">
        <v>18760</v>
      </c>
      <c r="J2208" s="5" t="s">
        <v>274</v>
      </c>
      <c r="K2208" s="5" t="s">
        <v>9387</v>
      </c>
      <c r="L2208" s="5" t="s">
        <v>19623</v>
      </c>
      <c r="M2208" s="5" t="s">
        <v>19624</v>
      </c>
      <c r="N2208" s="5" t="s">
        <v>17833</v>
      </c>
      <c r="O2208" s="5">
        <v>6.0</v>
      </c>
      <c r="P2208" s="5" t="s">
        <v>19625</v>
      </c>
      <c r="Q2208" s="5" t="s">
        <v>1205</v>
      </c>
      <c r="R2208" s="5">
        <v>518.0</v>
      </c>
      <c r="S2208" s="5" t="s">
        <v>115</v>
      </c>
      <c r="T2208" s="5">
        <v>4.0</v>
      </c>
      <c r="U2208" s="5" t="s">
        <v>70</v>
      </c>
      <c r="V2208" s="5" t="s">
        <v>19626</v>
      </c>
      <c r="W2208" s="5" t="s">
        <v>52</v>
      </c>
      <c r="X2208" s="5" t="s">
        <v>52</v>
      </c>
      <c r="Y2208" s="5" t="s">
        <v>19627</v>
      </c>
      <c r="Z2208" s="5" t="s">
        <v>19628</v>
      </c>
      <c r="AA2208" s="5" t="s">
        <v>881</v>
      </c>
      <c r="AB2208" s="5" t="s">
        <v>52</v>
      </c>
      <c r="AC2208" s="5" t="s">
        <v>398</v>
      </c>
      <c r="AD2208" s="5" t="s">
        <v>399</v>
      </c>
      <c r="AE2208" s="5" t="s">
        <v>400</v>
      </c>
      <c r="AF2208" s="5" t="s">
        <v>401</v>
      </c>
      <c r="AG2208" s="5">
        <v>23502.0</v>
      </c>
      <c r="AH2208" s="5" t="s">
        <v>402</v>
      </c>
      <c r="AI2208" s="5" t="s">
        <v>17408</v>
      </c>
      <c r="AJ2208" s="5" t="s">
        <v>19629</v>
      </c>
      <c r="AK2208" s="5" t="s">
        <v>1874</v>
      </c>
    </row>
    <row r="2209" ht="15.75" customHeight="1">
      <c r="A2209" s="5" t="s">
        <v>19630</v>
      </c>
      <c r="B2209" s="5" t="s">
        <v>19631</v>
      </c>
      <c r="C2209" s="5" t="s">
        <v>19632</v>
      </c>
      <c r="D2209" s="6">
        <v>42606.0</v>
      </c>
      <c r="E2209" s="5">
        <v>19653.0</v>
      </c>
      <c r="F2209" s="5">
        <v>8933.0</v>
      </c>
      <c r="G2209" s="5" t="s">
        <v>963</v>
      </c>
      <c r="H2209" s="5" t="s">
        <v>480</v>
      </c>
      <c r="I2209" s="5" t="s">
        <v>19633</v>
      </c>
      <c r="J2209" s="5" t="s">
        <v>965</v>
      </c>
      <c r="K2209" s="5" t="s">
        <v>14790</v>
      </c>
      <c r="L2209" s="5" t="s">
        <v>19634</v>
      </c>
      <c r="M2209" s="5" t="s">
        <v>19635</v>
      </c>
      <c r="N2209" s="5" t="s">
        <v>52</v>
      </c>
      <c r="O2209" s="5">
        <v>1.0</v>
      </c>
      <c r="P2209" s="5" t="s">
        <v>19636</v>
      </c>
      <c r="Q2209" s="5" t="s">
        <v>244</v>
      </c>
      <c r="R2209" s="5">
        <v>7050.0</v>
      </c>
      <c r="S2209" s="5" t="s">
        <v>115</v>
      </c>
      <c r="T2209" s="5">
        <v>51.0</v>
      </c>
      <c r="U2209" s="5" t="s">
        <v>70</v>
      </c>
      <c r="V2209" s="5" t="s">
        <v>19637</v>
      </c>
      <c r="W2209" s="5" t="s">
        <v>52</v>
      </c>
      <c r="X2209" s="5" t="s">
        <v>52</v>
      </c>
      <c r="Y2209" s="5" t="s">
        <v>19638</v>
      </c>
      <c r="Z2209" s="5" t="s">
        <v>19639</v>
      </c>
      <c r="AA2209" s="5" t="s">
        <v>235</v>
      </c>
      <c r="AB2209" s="5" t="s">
        <v>52</v>
      </c>
      <c r="AC2209" s="5" t="s">
        <v>72</v>
      </c>
      <c r="AD2209" s="5" t="s">
        <v>73</v>
      </c>
      <c r="AE2209" s="5" t="s">
        <v>74</v>
      </c>
      <c r="AF2209" s="5" t="s">
        <v>75</v>
      </c>
      <c r="AG2209" s="5" t="s">
        <v>76</v>
      </c>
      <c r="AH2209" s="5" t="s">
        <v>77</v>
      </c>
      <c r="AI2209" s="5" t="s">
        <v>18866</v>
      </c>
      <c r="AJ2209" s="5" t="s">
        <v>19640</v>
      </c>
      <c r="AK2209" s="5" t="s">
        <v>3095</v>
      </c>
    </row>
    <row r="2210" ht="15.75" customHeight="1">
      <c r="A2210" s="5" t="s">
        <v>19641</v>
      </c>
      <c r="B2210" s="5" t="s">
        <v>19642</v>
      </c>
      <c r="C2210" s="5" t="s">
        <v>19643</v>
      </c>
      <c r="D2210" s="6">
        <v>42606.0</v>
      </c>
      <c r="E2210" s="5">
        <v>160798.0</v>
      </c>
      <c r="F2210" s="5">
        <v>73090.0</v>
      </c>
      <c r="G2210" s="5" t="s">
        <v>719</v>
      </c>
      <c r="H2210" s="5" t="s">
        <v>45</v>
      </c>
      <c r="I2210" s="5" t="s">
        <v>12472</v>
      </c>
      <c r="J2210" s="5" t="s">
        <v>274</v>
      </c>
      <c r="K2210" s="5" t="s">
        <v>19644</v>
      </c>
      <c r="L2210" s="5" t="s">
        <v>19645</v>
      </c>
      <c r="M2210" s="5" t="s">
        <v>19646</v>
      </c>
      <c r="N2210" s="5" t="s">
        <v>52</v>
      </c>
      <c r="O2210" s="5">
        <v>4.0</v>
      </c>
      <c r="P2210" s="5" t="s">
        <v>19647</v>
      </c>
      <c r="Q2210" s="5" t="s">
        <v>52</v>
      </c>
      <c r="R2210" s="5">
        <v>4403.0</v>
      </c>
      <c r="S2210" s="5" t="s">
        <v>69</v>
      </c>
      <c r="T2210" s="5">
        <v>0.0</v>
      </c>
      <c r="U2210" s="5" t="s">
        <v>52</v>
      </c>
      <c r="V2210" s="5" t="s">
        <v>19648</v>
      </c>
      <c r="W2210" s="5" t="s">
        <v>55</v>
      </c>
      <c r="X2210" s="5" t="s">
        <v>19649</v>
      </c>
      <c r="Y2210" s="5" t="s">
        <v>641</v>
      </c>
      <c r="Z2210" s="5" t="s">
        <v>19650</v>
      </c>
      <c r="AA2210" s="5" t="s">
        <v>1553</v>
      </c>
      <c r="AB2210" s="5" t="s">
        <v>52</v>
      </c>
      <c r="AC2210" s="5" t="s">
        <v>19651</v>
      </c>
      <c r="AD2210" s="5" t="s">
        <v>19652</v>
      </c>
      <c r="AE2210" s="5" t="s">
        <v>10641</v>
      </c>
      <c r="AF2210" s="5" t="s">
        <v>863</v>
      </c>
      <c r="AG2210" s="5">
        <v>90045.0</v>
      </c>
      <c r="AH2210" s="5" t="s">
        <v>19653</v>
      </c>
      <c r="AI2210" s="5" t="s">
        <v>19642</v>
      </c>
      <c r="AJ2210" s="5" t="s">
        <v>19645</v>
      </c>
      <c r="AK2210" s="5" t="s">
        <v>735</v>
      </c>
    </row>
    <row r="2211" ht="15.75" customHeight="1">
      <c r="A2211" s="5" t="s">
        <v>19654</v>
      </c>
      <c r="B2211" s="5" t="s">
        <v>19655</v>
      </c>
      <c r="C2211" s="5" t="s">
        <v>19656</v>
      </c>
      <c r="D2211" s="6">
        <v>42606.0</v>
      </c>
      <c r="E2211" s="5">
        <v>160798.0</v>
      </c>
      <c r="F2211" s="5">
        <v>73090.0</v>
      </c>
      <c r="G2211" s="5" t="s">
        <v>719</v>
      </c>
      <c r="H2211" s="5" t="s">
        <v>45</v>
      </c>
      <c r="I2211" s="5" t="s">
        <v>12472</v>
      </c>
      <c r="J2211" s="5" t="s">
        <v>274</v>
      </c>
      <c r="K2211" s="5" t="s">
        <v>19657</v>
      </c>
      <c r="L2211" s="5" t="s">
        <v>19658</v>
      </c>
      <c r="M2211" s="5" t="s">
        <v>19659</v>
      </c>
      <c r="N2211" s="5">
        <v>7981.0</v>
      </c>
      <c r="O2211" s="5">
        <v>4.0</v>
      </c>
      <c r="P2211" s="5" t="s">
        <v>19647</v>
      </c>
      <c r="Q2211" s="5" t="s">
        <v>52</v>
      </c>
      <c r="R2211" s="5">
        <v>4403.0</v>
      </c>
      <c r="S2211" s="5" t="s">
        <v>69</v>
      </c>
      <c r="T2211" s="5">
        <v>196.0</v>
      </c>
      <c r="U2211" s="5" t="s">
        <v>93</v>
      </c>
      <c r="V2211" s="5" t="s">
        <v>19649</v>
      </c>
      <c r="W2211" s="5" t="s">
        <v>71</v>
      </c>
      <c r="X2211" s="5" t="s">
        <v>52</v>
      </c>
      <c r="Y2211" s="5" t="s">
        <v>641</v>
      </c>
      <c r="Z2211" s="5" t="s">
        <v>19650</v>
      </c>
      <c r="AA2211" s="5" t="s">
        <v>235</v>
      </c>
      <c r="AB2211" s="5" t="s">
        <v>52</v>
      </c>
      <c r="AC2211" s="5" t="s">
        <v>9092</v>
      </c>
      <c r="AD2211" s="5" t="s">
        <v>9093</v>
      </c>
      <c r="AE2211" s="5" t="s">
        <v>2166</v>
      </c>
      <c r="AF2211" s="5" t="s">
        <v>52</v>
      </c>
      <c r="AG2211" s="5" t="s">
        <v>52</v>
      </c>
      <c r="AH2211" s="5" t="s">
        <v>52</v>
      </c>
      <c r="AI2211" s="5" t="s">
        <v>19655</v>
      </c>
      <c r="AJ2211" s="5" t="s">
        <v>19658</v>
      </c>
      <c r="AK2211" s="5" t="s">
        <v>12492</v>
      </c>
    </row>
    <row r="2212" ht="15.75" customHeight="1">
      <c r="A2212" s="5" t="s">
        <v>19660</v>
      </c>
      <c r="B2212" s="5" t="s">
        <v>6576</v>
      </c>
      <c r="C2212" s="5" t="s">
        <v>14459</v>
      </c>
      <c r="D2212" s="6">
        <v>42605.0</v>
      </c>
      <c r="E2212" s="5">
        <v>18256.0</v>
      </c>
      <c r="F2212" s="5">
        <v>8298.0</v>
      </c>
      <c r="G2212" s="5" t="s">
        <v>634</v>
      </c>
      <c r="H2212" s="5" t="s">
        <v>149</v>
      </c>
      <c r="I2212" s="5" t="s">
        <v>19471</v>
      </c>
      <c r="J2212" s="5" t="s">
        <v>274</v>
      </c>
      <c r="K2212" s="5" t="s">
        <v>391</v>
      </c>
      <c r="L2212" s="5" t="s">
        <v>19661</v>
      </c>
      <c r="M2212" s="5" t="s">
        <v>19662</v>
      </c>
      <c r="N2212" s="5">
        <v>28602.0</v>
      </c>
      <c r="O2212" s="5">
        <v>1.0</v>
      </c>
      <c r="P2212" s="5" t="s">
        <v>19663</v>
      </c>
      <c r="Q2212" s="5">
        <v>4500.0</v>
      </c>
      <c r="R2212" s="5">
        <v>95.0</v>
      </c>
      <c r="S2212" s="5" t="s">
        <v>115</v>
      </c>
      <c r="T2212" s="5">
        <v>0.0</v>
      </c>
      <c r="U2212" s="5" t="s">
        <v>70</v>
      </c>
      <c r="V2212" s="5" t="s">
        <v>19664</v>
      </c>
      <c r="W2212" s="5" t="s">
        <v>52</v>
      </c>
      <c r="X2212" s="5" t="s">
        <v>52</v>
      </c>
      <c r="Y2212" s="5" t="s">
        <v>19665</v>
      </c>
      <c r="Z2212" s="5" t="s">
        <v>19666</v>
      </c>
      <c r="AA2212" s="5" t="s">
        <v>180</v>
      </c>
      <c r="AB2212" s="5" t="s">
        <v>52</v>
      </c>
      <c r="AC2212" s="5" t="s">
        <v>398</v>
      </c>
      <c r="AD2212" s="5" t="s">
        <v>399</v>
      </c>
      <c r="AE2212" s="5" t="s">
        <v>400</v>
      </c>
      <c r="AF2212" s="5" t="s">
        <v>401</v>
      </c>
      <c r="AG2212" s="5">
        <v>23502.0</v>
      </c>
      <c r="AH2212" s="5" t="s">
        <v>402</v>
      </c>
      <c r="AI2212" s="5" t="s">
        <v>17408</v>
      </c>
      <c r="AJ2212" s="5" t="s">
        <v>19629</v>
      </c>
      <c r="AK2212" s="5" t="s">
        <v>1874</v>
      </c>
    </row>
    <row r="2213" ht="15.75" customHeight="1">
      <c r="A2213" s="5" t="s">
        <v>19667</v>
      </c>
      <c r="B2213" s="5" t="s">
        <v>19668</v>
      </c>
      <c r="C2213" s="5" t="s">
        <v>19669</v>
      </c>
      <c r="D2213" s="6">
        <v>42604.0</v>
      </c>
      <c r="E2213" s="5">
        <v>94747.0</v>
      </c>
      <c r="F2213" s="5">
        <v>43067.0</v>
      </c>
      <c r="G2213" s="5" t="s">
        <v>579</v>
      </c>
      <c r="H2213" s="5" t="s">
        <v>1792</v>
      </c>
      <c r="I2213" s="5" t="s">
        <v>19102</v>
      </c>
      <c r="J2213" s="5" t="s">
        <v>581</v>
      </c>
      <c r="K2213" s="5" t="s">
        <v>1059</v>
      </c>
      <c r="L2213" s="5" t="s">
        <v>19670</v>
      </c>
      <c r="M2213" s="5" t="s">
        <v>19671</v>
      </c>
      <c r="N2213" s="5">
        <v>72710.0</v>
      </c>
      <c r="O2213" s="5">
        <v>4.0</v>
      </c>
      <c r="P2213" s="5" t="s">
        <v>19672</v>
      </c>
      <c r="Q2213" s="5" t="s">
        <v>666</v>
      </c>
      <c r="R2213" s="5">
        <v>199.0</v>
      </c>
      <c r="S2213" s="5" t="s">
        <v>115</v>
      </c>
      <c r="T2213" s="5">
        <v>2.0</v>
      </c>
      <c r="U2213" s="5" t="s">
        <v>70</v>
      </c>
      <c r="V2213" s="5" t="s">
        <v>19673</v>
      </c>
      <c r="W2213" s="5" t="s">
        <v>71</v>
      </c>
      <c r="X2213" s="5" t="s">
        <v>52</v>
      </c>
      <c r="Y2213" s="5" t="s">
        <v>19674</v>
      </c>
      <c r="Z2213" s="5" t="s">
        <v>19675</v>
      </c>
      <c r="AA2213" s="5" t="s">
        <v>59</v>
      </c>
      <c r="AB2213" s="5" t="s">
        <v>52</v>
      </c>
      <c r="AC2213" s="5" t="s">
        <v>398</v>
      </c>
      <c r="AD2213" s="5" t="s">
        <v>399</v>
      </c>
      <c r="AE2213" s="5" t="s">
        <v>400</v>
      </c>
      <c r="AF2213" s="5" t="s">
        <v>401</v>
      </c>
      <c r="AG2213" s="5">
        <v>23502.0</v>
      </c>
      <c r="AH2213" s="5" t="s">
        <v>402</v>
      </c>
      <c r="AI2213" s="5" t="s">
        <v>19676</v>
      </c>
      <c r="AJ2213" s="5" t="s">
        <v>19677</v>
      </c>
      <c r="AK2213" s="5" t="s">
        <v>1573</v>
      </c>
    </row>
    <row r="2214" ht="15.75" customHeight="1">
      <c r="A2214" s="5" t="s">
        <v>19678</v>
      </c>
      <c r="B2214" s="5" t="s">
        <v>19679</v>
      </c>
      <c r="C2214" s="5" t="s">
        <v>19680</v>
      </c>
      <c r="D2214" s="6">
        <v>42604.0</v>
      </c>
      <c r="E2214" s="5">
        <v>9687.0</v>
      </c>
      <c r="F2214" s="5">
        <v>4403.0</v>
      </c>
      <c r="G2214" s="5" t="s">
        <v>579</v>
      </c>
      <c r="H2214" s="5" t="s">
        <v>1792</v>
      </c>
      <c r="I2214" s="5" t="s">
        <v>19102</v>
      </c>
      <c r="J2214" s="5" t="s">
        <v>581</v>
      </c>
      <c r="K2214" s="5" t="s">
        <v>744</v>
      </c>
      <c r="L2214" s="5" t="s">
        <v>19681</v>
      </c>
      <c r="M2214" s="5" t="s">
        <v>19682</v>
      </c>
      <c r="N2214" s="5" t="s">
        <v>52</v>
      </c>
      <c r="O2214" s="5">
        <v>1.0</v>
      </c>
      <c r="P2214" s="5" t="s">
        <v>19683</v>
      </c>
      <c r="Q2214" s="5">
        <v>4500.0</v>
      </c>
      <c r="R2214" s="5">
        <v>31.0</v>
      </c>
      <c r="S2214" s="5" t="s">
        <v>115</v>
      </c>
      <c r="T2214" s="5">
        <v>0.0</v>
      </c>
      <c r="U2214" s="5" t="s">
        <v>70</v>
      </c>
      <c r="V2214" s="5" t="s">
        <v>19684</v>
      </c>
      <c r="W2214" s="5" t="s">
        <v>55</v>
      </c>
      <c r="X2214" s="5" t="s">
        <v>19673</v>
      </c>
      <c r="Y2214" s="5" t="s">
        <v>19674</v>
      </c>
      <c r="Z2214" s="5" t="s">
        <v>19685</v>
      </c>
      <c r="AA2214" s="5" t="s">
        <v>59</v>
      </c>
      <c r="AB2214" s="5" t="s">
        <v>52</v>
      </c>
      <c r="AC2214" s="5" t="s">
        <v>398</v>
      </c>
      <c r="AD2214" s="5" t="s">
        <v>399</v>
      </c>
      <c r="AE2214" s="5" t="s">
        <v>400</v>
      </c>
      <c r="AF2214" s="5" t="s">
        <v>401</v>
      </c>
      <c r="AG2214" s="5">
        <v>23502.0</v>
      </c>
      <c r="AH2214" s="5" t="s">
        <v>402</v>
      </c>
      <c r="AI2214" s="5" t="s">
        <v>52</v>
      </c>
      <c r="AJ2214" s="5" t="s">
        <v>52</v>
      </c>
      <c r="AK2214" s="5" t="s">
        <v>1573</v>
      </c>
    </row>
    <row r="2215" ht="15.75" customHeight="1">
      <c r="A2215" s="5" t="s">
        <v>19686</v>
      </c>
      <c r="B2215" s="5" t="s">
        <v>14965</v>
      </c>
      <c r="C2215" s="5" t="s">
        <v>14966</v>
      </c>
      <c r="D2215" s="6">
        <v>42604.0</v>
      </c>
      <c r="E2215" s="5">
        <v>32318.0</v>
      </c>
      <c r="F2215" s="5">
        <v>14690.0</v>
      </c>
      <c r="G2215" s="5" t="s">
        <v>412</v>
      </c>
      <c r="H2215" s="5" t="s">
        <v>530</v>
      </c>
      <c r="I2215" s="5" t="s">
        <v>7667</v>
      </c>
      <c r="J2215" s="5" t="s">
        <v>414</v>
      </c>
      <c r="K2215" s="5" t="s">
        <v>1086</v>
      </c>
      <c r="L2215" s="5" t="s">
        <v>19687</v>
      </c>
      <c r="M2215" s="5" t="s">
        <v>19688</v>
      </c>
      <c r="N2215" s="5">
        <v>2048.0</v>
      </c>
      <c r="O2215" s="5">
        <v>1.0</v>
      </c>
      <c r="P2215" s="5" t="s">
        <v>19689</v>
      </c>
      <c r="Q2215" s="5">
        <v>4510.0</v>
      </c>
      <c r="R2215" s="5">
        <v>1625.0</v>
      </c>
      <c r="S2215" s="5" t="s">
        <v>53</v>
      </c>
      <c r="T2215" s="5">
        <v>60.0</v>
      </c>
      <c r="U2215" s="5" t="s">
        <v>93</v>
      </c>
      <c r="V2215" s="5" t="s">
        <v>19690</v>
      </c>
      <c r="W2215" s="5" t="s">
        <v>52</v>
      </c>
      <c r="X2215" s="5" t="s">
        <v>52</v>
      </c>
      <c r="Y2215" s="5" t="s">
        <v>19691</v>
      </c>
      <c r="Z2215" s="5">
        <v>1.51111266E8</v>
      </c>
      <c r="AA2215" s="5" t="s">
        <v>235</v>
      </c>
      <c r="AB2215" s="5" t="s">
        <v>52</v>
      </c>
      <c r="AC2215" s="5" t="s">
        <v>11980</v>
      </c>
      <c r="AD2215" s="5" t="s">
        <v>11981</v>
      </c>
      <c r="AE2215" s="5" t="s">
        <v>218</v>
      </c>
      <c r="AF2215" s="5" t="s">
        <v>52</v>
      </c>
      <c r="AG2215" s="5" t="s">
        <v>11982</v>
      </c>
      <c r="AH2215" s="5" t="s">
        <v>11983</v>
      </c>
      <c r="AI2215" s="5" t="s">
        <v>19148</v>
      </c>
      <c r="AJ2215" s="5" t="s">
        <v>19149</v>
      </c>
      <c r="AK2215" s="5" t="s">
        <v>79</v>
      </c>
    </row>
    <row r="2216" ht="15.75" customHeight="1">
      <c r="A2216" s="5" t="s">
        <v>19692</v>
      </c>
      <c r="B2216" s="5" t="s">
        <v>19693</v>
      </c>
      <c r="C2216" s="5" t="s">
        <v>19694</v>
      </c>
      <c r="D2216" s="6">
        <v>42601.0</v>
      </c>
      <c r="E2216" s="5">
        <v>25694.0</v>
      </c>
      <c r="F2216" s="5">
        <v>11679.0</v>
      </c>
      <c r="G2216" s="5" t="s">
        <v>719</v>
      </c>
      <c r="H2216" s="5" t="s">
        <v>149</v>
      </c>
      <c r="I2216" s="5" t="s">
        <v>19695</v>
      </c>
      <c r="J2216" s="5" t="s">
        <v>274</v>
      </c>
      <c r="K2216" s="5" t="s">
        <v>19696</v>
      </c>
      <c r="L2216" s="5" t="s">
        <v>19697</v>
      </c>
      <c r="M2216" s="5" t="s">
        <v>19698</v>
      </c>
      <c r="N2216" s="5">
        <v>28273.0</v>
      </c>
      <c r="O2216" s="5">
        <v>1.0</v>
      </c>
      <c r="P2216" s="5" t="s">
        <v>19699</v>
      </c>
      <c r="Q2216" s="5">
        <v>9500.0</v>
      </c>
      <c r="R2216" s="5">
        <v>3108.0</v>
      </c>
      <c r="S2216" s="5" t="s">
        <v>115</v>
      </c>
      <c r="T2216" s="5">
        <v>0.0</v>
      </c>
      <c r="U2216" s="5" t="s">
        <v>70</v>
      </c>
      <c r="V2216" s="5" t="s">
        <v>19700</v>
      </c>
      <c r="W2216" s="5" t="s">
        <v>71</v>
      </c>
      <c r="X2216" s="5" t="s">
        <v>52</v>
      </c>
      <c r="Y2216" s="5" t="s">
        <v>19701</v>
      </c>
      <c r="Z2216" s="5" t="s">
        <v>19702</v>
      </c>
      <c r="AA2216" s="5" t="s">
        <v>1426</v>
      </c>
      <c r="AB2216" s="5" t="s">
        <v>52</v>
      </c>
      <c r="AC2216" s="5" t="s">
        <v>398</v>
      </c>
      <c r="AD2216" s="5" t="s">
        <v>399</v>
      </c>
      <c r="AE2216" s="5" t="s">
        <v>400</v>
      </c>
      <c r="AF2216" s="5" t="s">
        <v>401</v>
      </c>
      <c r="AG2216" s="5">
        <v>23502.0</v>
      </c>
      <c r="AH2216" s="5" t="s">
        <v>402</v>
      </c>
      <c r="AI2216" s="5" t="s">
        <v>19693</v>
      </c>
      <c r="AJ2216" s="5" t="s">
        <v>19697</v>
      </c>
      <c r="AK2216" s="5" t="s">
        <v>735</v>
      </c>
    </row>
    <row r="2217" ht="15.75" customHeight="1">
      <c r="A2217" s="5" t="s">
        <v>19703</v>
      </c>
      <c r="B2217" s="5" t="s">
        <v>19704</v>
      </c>
      <c r="C2217" s="5" t="s">
        <v>19705</v>
      </c>
      <c r="D2217" s="6">
        <v>42601.0</v>
      </c>
      <c r="E2217" s="5">
        <v>11735.0</v>
      </c>
      <c r="F2217" s="5">
        <v>5334.0</v>
      </c>
      <c r="G2217" s="5" t="s">
        <v>1683</v>
      </c>
      <c r="H2217" s="5" t="s">
        <v>45</v>
      </c>
      <c r="I2217" s="5" t="s">
        <v>8955</v>
      </c>
      <c r="J2217" s="5" t="s">
        <v>1685</v>
      </c>
      <c r="K2217" s="5" t="s">
        <v>4507</v>
      </c>
      <c r="L2217" s="5" t="s">
        <v>19706</v>
      </c>
      <c r="M2217" s="5" t="s">
        <v>19707</v>
      </c>
      <c r="N2217" s="5">
        <v>7201.0</v>
      </c>
      <c r="O2217" s="5">
        <v>1.0</v>
      </c>
      <c r="P2217" s="5" t="s">
        <v>19708</v>
      </c>
      <c r="Q2217" s="5" t="s">
        <v>18175</v>
      </c>
      <c r="R2217" s="5">
        <v>17.0</v>
      </c>
      <c r="S2217" s="5" t="s">
        <v>53</v>
      </c>
      <c r="T2217" s="5">
        <v>40.0</v>
      </c>
      <c r="U2217" s="5" t="s">
        <v>93</v>
      </c>
      <c r="V2217" s="5" t="s">
        <v>19709</v>
      </c>
      <c r="W2217" s="5" t="s">
        <v>71</v>
      </c>
      <c r="X2217" s="5" t="s">
        <v>52</v>
      </c>
      <c r="Y2217" s="5" t="s">
        <v>19710</v>
      </c>
      <c r="Z2217" s="5" t="s">
        <v>19711</v>
      </c>
      <c r="AA2217" s="5" t="s">
        <v>2743</v>
      </c>
      <c r="AB2217" s="5" t="s">
        <v>52</v>
      </c>
      <c r="AC2217" s="5" t="s">
        <v>11980</v>
      </c>
      <c r="AD2217" s="5" t="s">
        <v>11981</v>
      </c>
      <c r="AE2217" s="5" t="s">
        <v>218</v>
      </c>
      <c r="AF2217" s="5" t="s">
        <v>52</v>
      </c>
      <c r="AG2217" s="5" t="s">
        <v>11982</v>
      </c>
      <c r="AH2217" s="5" t="s">
        <v>11983</v>
      </c>
      <c r="AI2217" s="5" t="s">
        <v>19704</v>
      </c>
      <c r="AJ2217" s="5" t="s">
        <v>19706</v>
      </c>
      <c r="AK2217" s="5" t="s">
        <v>13547</v>
      </c>
    </row>
    <row r="2218" ht="15.75" customHeight="1">
      <c r="A2218" s="5" t="s">
        <v>19712</v>
      </c>
      <c r="B2218" s="5" t="s">
        <v>19713</v>
      </c>
      <c r="C2218" s="5" t="s">
        <v>19714</v>
      </c>
      <c r="D2218" s="6">
        <v>42601.0</v>
      </c>
      <c r="E2218" s="5">
        <v>43551.0</v>
      </c>
      <c r="F2218" s="5">
        <v>19796.0</v>
      </c>
      <c r="G2218" s="5" t="s">
        <v>3355</v>
      </c>
      <c r="H2218" s="5" t="s">
        <v>1069</v>
      </c>
      <c r="I2218" s="5" t="s">
        <v>19715</v>
      </c>
      <c r="J2218" s="5" t="s">
        <v>1071</v>
      </c>
      <c r="K2218" s="5" t="s">
        <v>19716</v>
      </c>
      <c r="L2218" s="5" t="s">
        <v>19717</v>
      </c>
      <c r="M2218" s="5" t="s">
        <v>19718</v>
      </c>
      <c r="N2218" s="5">
        <v>20145.0</v>
      </c>
      <c r="O2218" s="5">
        <v>1.0</v>
      </c>
      <c r="P2218" s="5" t="s">
        <v>19719</v>
      </c>
      <c r="Q2218" s="5" t="s">
        <v>19720</v>
      </c>
      <c r="R2218" s="5">
        <v>285.0</v>
      </c>
      <c r="S2218" s="5" t="s">
        <v>196</v>
      </c>
      <c r="T2218" s="5">
        <v>0.0</v>
      </c>
      <c r="U2218" s="5" t="s">
        <v>52</v>
      </c>
      <c r="V2218" s="5" t="s">
        <v>19721</v>
      </c>
      <c r="W2218" s="5" t="s">
        <v>52</v>
      </c>
      <c r="X2218" s="5" t="s">
        <v>52</v>
      </c>
      <c r="Y2218" s="5" t="s">
        <v>19691</v>
      </c>
      <c r="Z2218" s="5" t="s">
        <v>19722</v>
      </c>
      <c r="AA2218" s="5" t="s">
        <v>200</v>
      </c>
      <c r="AB2218" s="5" t="s">
        <v>52</v>
      </c>
      <c r="AC2218" s="5" t="s">
        <v>11980</v>
      </c>
      <c r="AD2218" s="5" t="s">
        <v>11981</v>
      </c>
      <c r="AE2218" s="5" t="s">
        <v>218</v>
      </c>
      <c r="AF2218" s="5" t="s">
        <v>52</v>
      </c>
      <c r="AG2218" s="5" t="s">
        <v>11982</v>
      </c>
      <c r="AH2218" s="5" t="s">
        <v>11983</v>
      </c>
      <c r="AI2218" s="5" t="s">
        <v>19713</v>
      </c>
      <c r="AJ2218" s="5" t="s">
        <v>19717</v>
      </c>
      <c r="AK2218" s="5" t="s">
        <v>19723</v>
      </c>
    </row>
    <row r="2219" ht="15.75" customHeight="1">
      <c r="A2219" s="5" t="s">
        <v>19724</v>
      </c>
      <c r="B2219" s="5" t="s">
        <v>15758</v>
      </c>
      <c r="C2219" s="5" t="s">
        <v>19725</v>
      </c>
      <c r="D2219" s="6">
        <v>42600.0</v>
      </c>
      <c r="E2219" s="5">
        <v>77778.0</v>
      </c>
      <c r="F2219" s="5">
        <v>35354.0</v>
      </c>
      <c r="G2219" s="5" t="s">
        <v>18465</v>
      </c>
      <c r="H2219" s="5" t="s">
        <v>272</v>
      </c>
      <c r="I2219" s="5" t="s">
        <v>3379</v>
      </c>
      <c r="J2219" s="5" t="s">
        <v>274</v>
      </c>
      <c r="K2219" s="5" t="s">
        <v>19726</v>
      </c>
      <c r="L2219" s="5" t="s">
        <v>19727</v>
      </c>
      <c r="M2219" s="5" t="s">
        <v>19728</v>
      </c>
      <c r="N2219" s="5" t="s">
        <v>15763</v>
      </c>
      <c r="O2219" s="5">
        <v>7.0</v>
      </c>
      <c r="P2219" s="5" t="s">
        <v>19729</v>
      </c>
      <c r="Q2219" s="5" t="s">
        <v>19730</v>
      </c>
      <c r="R2219" s="5">
        <v>29287.0</v>
      </c>
      <c r="S2219" s="5" t="s">
        <v>69</v>
      </c>
      <c r="T2219" s="5">
        <v>465.0</v>
      </c>
      <c r="U2219" s="5" t="s">
        <v>70</v>
      </c>
      <c r="V2219" s="5" t="s">
        <v>19731</v>
      </c>
      <c r="W2219" s="5" t="s">
        <v>52</v>
      </c>
      <c r="X2219" s="5" t="s">
        <v>52</v>
      </c>
      <c r="Y2219" s="5" t="s">
        <v>19732</v>
      </c>
      <c r="Z2219" s="5" t="s">
        <v>19733</v>
      </c>
      <c r="AA2219" s="5" t="s">
        <v>604</v>
      </c>
      <c r="AB2219" s="5" t="s">
        <v>52</v>
      </c>
      <c r="AC2219" s="5" t="s">
        <v>72</v>
      </c>
      <c r="AD2219" s="5" t="s">
        <v>73</v>
      </c>
      <c r="AE2219" s="5" t="s">
        <v>74</v>
      </c>
      <c r="AF2219" s="5" t="s">
        <v>75</v>
      </c>
      <c r="AG2219" s="5" t="s">
        <v>76</v>
      </c>
      <c r="AH2219" s="5" t="s">
        <v>77</v>
      </c>
      <c r="AI2219" s="5" t="s">
        <v>19734</v>
      </c>
      <c r="AJ2219" s="5" t="s">
        <v>19735</v>
      </c>
      <c r="AK2219" s="5" t="s">
        <v>18474</v>
      </c>
    </row>
    <row r="2220" ht="15.75" customHeight="1">
      <c r="A2220" s="5" t="s">
        <v>19736</v>
      </c>
      <c r="B2220" s="5" t="s">
        <v>19101</v>
      </c>
      <c r="C2220" s="5" t="s">
        <v>17159</v>
      </c>
      <c r="D2220" s="6">
        <v>42599.0</v>
      </c>
      <c r="E2220" s="5">
        <v>42299.0</v>
      </c>
      <c r="F2220" s="5">
        <v>19227.0</v>
      </c>
      <c r="G2220" s="5" t="s">
        <v>412</v>
      </c>
      <c r="H2220" s="5" t="s">
        <v>149</v>
      </c>
      <c r="I2220" s="5" t="s">
        <v>19737</v>
      </c>
      <c r="J2220" s="5" t="s">
        <v>414</v>
      </c>
      <c r="K2220" s="5" t="s">
        <v>744</v>
      </c>
      <c r="L2220" s="5" t="s">
        <v>19103</v>
      </c>
      <c r="M2220" s="5" t="s">
        <v>19431</v>
      </c>
      <c r="N2220" s="5" t="s">
        <v>52</v>
      </c>
      <c r="O2220" s="5">
        <v>1.0</v>
      </c>
      <c r="P2220" s="5" t="s">
        <v>19738</v>
      </c>
      <c r="Q2220" s="5">
        <v>4500.0</v>
      </c>
      <c r="R2220" s="5">
        <v>33.0</v>
      </c>
      <c r="S2220" s="5" t="s">
        <v>115</v>
      </c>
      <c r="T2220" s="5">
        <v>0.0</v>
      </c>
      <c r="U2220" s="5" t="s">
        <v>70</v>
      </c>
      <c r="V2220" s="5" t="s">
        <v>19739</v>
      </c>
      <c r="W2220" s="5" t="s">
        <v>55</v>
      </c>
      <c r="X2220" s="5" t="s">
        <v>19740</v>
      </c>
      <c r="Y2220" s="5" t="s">
        <v>19741</v>
      </c>
      <c r="Z2220" s="5">
        <v>105218.0</v>
      </c>
      <c r="AA2220" s="5" t="s">
        <v>235</v>
      </c>
      <c r="AB2220" s="5" t="s">
        <v>52</v>
      </c>
      <c r="AC2220" s="5" t="s">
        <v>398</v>
      </c>
      <c r="AD2220" s="5" t="s">
        <v>399</v>
      </c>
      <c r="AE2220" s="5" t="s">
        <v>400</v>
      </c>
      <c r="AF2220" s="5" t="s">
        <v>401</v>
      </c>
      <c r="AG2220" s="5">
        <v>23502.0</v>
      </c>
      <c r="AH2220" s="5" t="s">
        <v>402</v>
      </c>
      <c r="AI2220" s="5" t="s">
        <v>19101</v>
      </c>
      <c r="AJ2220" s="5" t="s">
        <v>19103</v>
      </c>
      <c r="AK2220" s="5" t="s">
        <v>19109</v>
      </c>
    </row>
    <row r="2221" ht="15.75" customHeight="1">
      <c r="A2221" s="5" t="s">
        <v>19742</v>
      </c>
      <c r="B2221" s="5" t="s">
        <v>19743</v>
      </c>
      <c r="C2221" s="5" t="s">
        <v>19744</v>
      </c>
      <c r="D2221" s="6">
        <v>42599.0</v>
      </c>
      <c r="E2221" s="5">
        <v>7117.0</v>
      </c>
      <c r="F2221" s="5">
        <v>3235.0</v>
      </c>
      <c r="G2221" s="5" t="s">
        <v>6377</v>
      </c>
      <c r="H2221" s="5" t="s">
        <v>45</v>
      </c>
      <c r="I2221" s="5" t="s">
        <v>17943</v>
      </c>
      <c r="J2221" s="5" t="s">
        <v>4533</v>
      </c>
      <c r="K2221" s="5" t="s">
        <v>3712</v>
      </c>
      <c r="L2221" s="5" t="s">
        <v>19745</v>
      </c>
      <c r="M2221" s="5" t="s">
        <v>19746</v>
      </c>
      <c r="N2221" s="5">
        <v>7016.0</v>
      </c>
      <c r="O2221" s="5">
        <v>1.0</v>
      </c>
      <c r="P2221" s="5" t="s">
        <v>19747</v>
      </c>
      <c r="Q2221" s="5">
        <v>4510.0</v>
      </c>
      <c r="R2221" s="5">
        <v>3339.0</v>
      </c>
      <c r="S2221" s="5" t="s">
        <v>115</v>
      </c>
      <c r="T2221" s="5">
        <v>0.0</v>
      </c>
      <c r="U2221" s="5" t="s">
        <v>52</v>
      </c>
      <c r="V2221" s="5" t="s">
        <v>19748</v>
      </c>
      <c r="W2221" s="5" t="s">
        <v>71</v>
      </c>
      <c r="X2221" s="5" t="s">
        <v>52</v>
      </c>
      <c r="Y2221" s="5" t="s">
        <v>19749</v>
      </c>
      <c r="Z2221" s="5" t="s">
        <v>19750</v>
      </c>
      <c r="AA2221" s="5" t="s">
        <v>59</v>
      </c>
      <c r="AB2221" s="5" t="s">
        <v>52</v>
      </c>
      <c r="AC2221" s="5" t="s">
        <v>181</v>
      </c>
      <c r="AD2221" s="5" t="s">
        <v>182</v>
      </c>
      <c r="AE2221" s="5" t="s">
        <v>183</v>
      </c>
      <c r="AF2221" s="5" t="s">
        <v>52</v>
      </c>
      <c r="AG2221" s="5" t="s">
        <v>52</v>
      </c>
      <c r="AH2221" s="5" t="s">
        <v>184</v>
      </c>
      <c r="AI2221" s="5" t="s">
        <v>19743</v>
      </c>
      <c r="AJ2221" s="5" t="s">
        <v>19745</v>
      </c>
      <c r="AK2221" s="5" t="s">
        <v>6885</v>
      </c>
    </row>
    <row r="2222" ht="15.75" customHeight="1">
      <c r="A2222" s="5" t="s">
        <v>19742</v>
      </c>
      <c r="B2222" s="5" t="s">
        <v>19751</v>
      </c>
      <c r="C2222" s="5" t="s">
        <v>19752</v>
      </c>
      <c r="D2222" s="6">
        <v>42599.0</v>
      </c>
      <c r="E2222" s="5">
        <v>7117.0</v>
      </c>
      <c r="F2222" s="5">
        <v>3235.0</v>
      </c>
      <c r="G2222" s="5" t="s">
        <v>6377</v>
      </c>
      <c r="H2222" s="5" t="s">
        <v>45</v>
      </c>
      <c r="I2222" s="5" t="s">
        <v>17943</v>
      </c>
      <c r="J2222" s="5" t="s">
        <v>4533</v>
      </c>
      <c r="K2222" s="5" t="s">
        <v>3712</v>
      </c>
      <c r="L2222" s="5" t="s">
        <v>19753</v>
      </c>
      <c r="M2222" s="5" t="s">
        <v>19754</v>
      </c>
      <c r="N2222" s="5">
        <v>10018.0</v>
      </c>
      <c r="O2222" s="5">
        <v>1.0</v>
      </c>
      <c r="P2222" s="5" t="s">
        <v>19747</v>
      </c>
      <c r="Q2222" s="5">
        <v>4510.0</v>
      </c>
      <c r="R2222" s="5">
        <v>3339.0</v>
      </c>
      <c r="S2222" s="5" t="s">
        <v>115</v>
      </c>
      <c r="T2222" s="5">
        <v>0.0</v>
      </c>
      <c r="U2222" s="5" t="s">
        <v>52</v>
      </c>
      <c r="V2222" s="5" t="s">
        <v>19755</v>
      </c>
      <c r="W2222" s="5" t="s">
        <v>55</v>
      </c>
      <c r="X2222" s="5" t="s">
        <v>19748</v>
      </c>
      <c r="Y2222" s="5" t="s">
        <v>19749</v>
      </c>
      <c r="Z2222" s="5" t="s">
        <v>19750</v>
      </c>
      <c r="AA2222" s="5" t="s">
        <v>59</v>
      </c>
      <c r="AB2222" s="5" t="s">
        <v>52</v>
      </c>
      <c r="AC2222" s="5" t="s">
        <v>181</v>
      </c>
      <c r="AD2222" s="5" t="s">
        <v>182</v>
      </c>
      <c r="AE2222" s="5" t="s">
        <v>183</v>
      </c>
      <c r="AF2222" s="5" t="s">
        <v>52</v>
      </c>
      <c r="AG2222" s="5" t="s">
        <v>52</v>
      </c>
      <c r="AH2222" s="5" t="s">
        <v>184</v>
      </c>
      <c r="AI2222" s="5" t="s">
        <v>8854</v>
      </c>
      <c r="AJ2222" s="5" t="s">
        <v>19756</v>
      </c>
      <c r="AK2222" s="5" t="s">
        <v>6885</v>
      </c>
    </row>
    <row r="2223" ht="15.75" customHeight="1">
      <c r="A2223" s="5" t="s">
        <v>19757</v>
      </c>
      <c r="B2223" s="5" t="s">
        <v>6576</v>
      </c>
      <c r="C2223" s="5" t="s">
        <v>14459</v>
      </c>
      <c r="D2223" s="6">
        <v>42598.0</v>
      </c>
      <c r="E2223" s="5">
        <v>18297.0</v>
      </c>
      <c r="F2223" s="5">
        <v>8317.0</v>
      </c>
      <c r="G2223" s="5" t="s">
        <v>634</v>
      </c>
      <c r="H2223" s="5" t="s">
        <v>149</v>
      </c>
      <c r="I2223" s="5" t="s">
        <v>19758</v>
      </c>
      <c r="J2223" s="5" t="s">
        <v>274</v>
      </c>
      <c r="K2223" s="5" t="s">
        <v>391</v>
      </c>
      <c r="L2223" s="5" t="s">
        <v>19759</v>
      </c>
      <c r="M2223" s="5" t="s">
        <v>19760</v>
      </c>
      <c r="N2223" s="5">
        <v>28602.0</v>
      </c>
      <c r="O2223" s="5">
        <v>1.0</v>
      </c>
      <c r="P2223" s="5" t="s">
        <v>19761</v>
      </c>
      <c r="Q2223" s="5">
        <v>4500.0</v>
      </c>
      <c r="R2223" s="5">
        <v>95.0</v>
      </c>
      <c r="S2223" s="5" t="s">
        <v>115</v>
      </c>
      <c r="T2223" s="5">
        <v>0.0</v>
      </c>
      <c r="U2223" s="5" t="s">
        <v>70</v>
      </c>
      <c r="V2223" s="5" t="s">
        <v>19762</v>
      </c>
      <c r="W2223" s="5" t="s">
        <v>52</v>
      </c>
      <c r="X2223" s="5" t="s">
        <v>52</v>
      </c>
      <c r="Y2223" s="5" t="s">
        <v>19763</v>
      </c>
      <c r="Z2223" s="5" t="s">
        <v>19764</v>
      </c>
      <c r="AA2223" s="5" t="s">
        <v>162</v>
      </c>
      <c r="AB2223" s="5" t="s">
        <v>52</v>
      </c>
      <c r="AC2223" s="5" t="s">
        <v>398</v>
      </c>
      <c r="AD2223" s="5" t="s">
        <v>399</v>
      </c>
      <c r="AE2223" s="5" t="s">
        <v>400</v>
      </c>
      <c r="AF2223" s="5" t="s">
        <v>401</v>
      </c>
      <c r="AG2223" s="5">
        <v>23502.0</v>
      </c>
      <c r="AH2223" s="5" t="s">
        <v>402</v>
      </c>
      <c r="AI2223" s="5" t="s">
        <v>17408</v>
      </c>
      <c r="AJ2223" s="5" t="s">
        <v>19765</v>
      </c>
      <c r="AK2223" s="5" t="s">
        <v>1874</v>
      </c>
    </row>
    <row r="2224" ht="15.75" customHeight="1">
      <c r="A2224" s="5" t="s">
        <v>19766</v>
      </c>
      <c r="B2224" s="5" t="s">
        <v>19767</v>
      </c>
      <c r="C2224" s="5" t="s">
        <v>19768</v>
      </c>
      <c r="D2224" s="6">
        <v>42598.0</v>
      </c>
      <c r="E2224" s="5">
        <v>100263.0</v>
      </c>
      <c r="F2224" s="5">
        <v>45574.0</v>
      </c>
      <c r="G2224" s="5" t="s">
        <v>719</v>
      </c>
      <c r="H2224" s="5" t="s">
        <v>2784</v>
      </c>
      <c r="I2224" s="5" t="s">
        <v>19769</v>
      </c>
      <c r="J2224" s="5" t="s">
        <v>274</v>
      </c>
      <c r="K2224" s="5" t="s">
        <v>1461</v>
      </c>
      <c r="L2224" s="5" t="s">
        <v>19770</v>
      </c>
      <c r="M2224" s="5" t="s">
        <v>19771</v>
      </c>
      <c r="N2224" s="5">
        <v>80216.0</v>
      </c>
      <c r="O2224" s="5">
        <v>3.0</v>
      </c>
      <c r="P2224" s="5" t="s">
        <v>19772</v>
      </c>
      <c r="Q2224" s="5" t="s">
        <v>2229</v>
      </c>
      <c r="R2224" s="5">
        <v>1634.0</v>
      </c>
      <c r="S2224" s="5" t="s">
        <v>115</v>
      </c>
      <c r="T2224" s="5">
        <v>2.0</v>
      </c>
      <c r="U2224" s="5" t="s">
        <v>70</v>
      </c>
      <c r="V2224" s="5" t="s">
        <v>19773</v>
      </c>
      <c r="W2224" s="5" t="s">
        <v>52</v>
      </c>
      <c r="X2224" s="5" t="s">
        <v>52</v>
      </c>
      <c r="Y2224" s="5" t="s">
        <v>19774</v>
      </c>
      <c r="Z2224" s="5" t="s">
        <v>19775</v>
      </c>
      <c r="AA2224" s="5" t="s">
        <v>162</v>
      </c>
      <c r="AB2224" s="5" t="s">
        <v>283</v>
      </c>
      <c r="AC2224" s="5" t="s">
        <v>2791</v>
      </c>
      <c r="AD2224" s="5" t="s">
        <v>2792</v>
      </c>
      <c r="AE2224" s="5" t="s">
        <v>52</v>
      </c>
      <c r="AF2224" s="5" t="s">
        <v>52</v>
      </c>
      <c r="AG2224" s="5">
        <v>79118.0</v>
      </c>
      <c r="AH2224" s="5" t="s">
        <v>2793</v>
      </c>
      <c r="AI2224" s="5" t="s">
        <v>19776</v>
      </c>
      <c r="AJ2224" s="5" t="s">
        <v>19777</v>
      </c>
      <c r="AK2224" s="5" t="s">
        <v>735</v>
      </c>
    </row>
    <row r="2225" ht="15.75" customHeight="1">
      <c r="A2225" s="5" t="s">
        <v>19778</v>
      </c>
      <c r="B2225" s="5" t="s">
        <v>16737</v>
      </c>
      <c r="C2225" s="5" t="s">
        <v>16738</v>
      </c>
      <c r="D2225" s="6">
        <v>42597.0</v>
      </c>
      <c r="E2225" s="5">
        <v>10481.0</v>
      </c>
      <c r="F2225" s="5">
        <v>4764.0</v>
      </c>
      <c r="G2225" s="5" t="s">
        <v>3378</v>
      </c>
      <c r="H2225" s="5" t="s">
        <v>171</v>
      </c>
      <c r="I2225" s="5" t="s">
        <v>19779</v>
      </c>
      <c r="J2225" s="5" t="s">
        <v>3378</v>
      </c>
      <c r="K2225" s="5" t="s">
        <v>19780</v>
      </c>
      <c r="L2225" s="5" t="s">
        <v>16741</v>
      </c>
      <c r="M2225" s="5" t="s">
        <v>16742</v>
      </c>
      <c r="N2225" s="5">
        <v>45242.0</v>
      </c>
      <c r="O2225" s="5">
        <v>1.0</v>
      </c>
      <c r="P2225" s="5" t="s">
        <v>19781</v>
      </c>
      <c r="Q2225" s="5">
        <v>4310.0</v>
      </c>
      <c r="R2225" s="5">
        <v>258.0</v>
      </c>
      <c r="S2225" s="5" t="s">
        <v>69</v>
      </c>
      <c r="T2225" s="5">
        <v>0.0</v>
      </c>
      <c r="U2225" s="5" t="s">
        <v>93</v>
      </c>
      <c r="V2225" s="5" t="s">
        <v>19782</v>
      </c>
      <c r="W2225" s="5" t="s">
        <v>55</v>
      </c>
      <c r="X2225" s="5" t="s">
        <v>19783</v>
      </c>
      <c r="Y2225" s="5" t="s">
        <v>11594</v>
      </c>
      <c r="Z2225" s="5" t="s">
        <v>19784</v>
      </c>
      <c r="AA2225" s="5" t="s">
        <v>260</v>
      </c>
      <c r="AB2225" s="5" t="s">
        <v>52</v>
      </c>
      <c r="AC2225" s="5" t="s">
        <v>3141</v>
      </c>
      <c r="AD2225" s="5" t="s">
        <v>3142</v>
      </c>
      <c r="AE2225" s="5" t="s">
        <v>162</v>
      </c>
      <c r="AF2225" s="5" t="s">
        <v>52</v>
      </c>
      <c r="AG2225" s="5" t="s">
        <v>52</v>
      </c>
      <c r="AH2225" s="5" t="s">
        <v>3143</v>
      </c>
      <c r="AI2225" s="5" t="s">
        <v>52</v>
      </c>
      <c r="AJ2225" s="5" t="s">
        <v>52</v>
      </c>
      <c r="AK2225" s="5" t="s">
        <v>162</v>
      </c>
    </row>
    <row r="2226" ht="15.75" customHeight="1">
      <c r="A2226" s="5" t="s">
        <v>19785</v>
      </c>
      <c r="B2226" s="5" t="s">
        <v>18231</v>
      </c>
      <c r="C2226" s="5" t="s">
        <v>18231</v>
      </c>
      <c r="D2226" s="6">
        <v>42597.0</v>
      </c>
      <c r="E2226" s="5">
        <v>55433.0</v>
      </c>
      <c r="F2226" s="5">
        <v>25197.0</v>
      </c>
      <c r="G2226" s="5" t="s">
        <v>1419</v>
      </c>
      <c r="H2226" s="5" t="s">
        <v>1534</v>
      </c>
      <c r="I2226" s="5" t="s">
        <v>10918</v>
      </c>
      <c r="J2226" s="5" t="s">
        <v>256</v>
      </c>
      <c r="K2226" s="5" t="s">
        <v>12689</v>
      </c>
      <c r="L2226" s="5" t="s">
        <v>18232</v>
      </c>
      <c r="M2226" s="5" t="s">
        <v>18232</v>
      </c>
      <c r="N2226" s="5">
        <v>97008.0</v>
      </c>
      <c r="O2226" s="5">
        <v>1.0</v>
      </c>
      <c r="P2226" s="5" t="s">
        <v>19786</v>
      </c>
      <c r="Q2226" s="5" t="s">
        <v>91</v>
      </c>
      <c r="R2226" s="5">
        <v>62.0</v>
      </c>
      <c r="S2226" s="5" t="s">
        <v>1077</v>
      </c>
      <c r="T2226" s="5">
        <v>0.0</v>
      </c>
      <c r="U2226" s="5" t="s">
        <v>52</v>
      </c>
      <c r="V2226" s="5" t="s">
        <v>19787</v>
      </c>
      <c r="W2226" s="5" t="s">
        <v>52</v>
      </c>
      <c r="X2226" s="5" t="s">
        <v>52</v>
      </c>
      <c r="Y2226" s="5" t="s">
        <v>19788</v>
      </c>
      <c r="Z2226" s="5">
        <v>432182.0</v>
      </c>
      <c r="AA2226" s="5" t="s">
        <v>2743</v>
      </c>
      <c r="AB2226" s="5" t="s">
        <v>52</v>
      </c>
      <c r="AC2226" s="5" t="s">
        <v>3589</v>
      </c>
      <c r="AD2226" s="5" t="s">
        <v>3590</v>
      </c>
      <c r="AE2226" s="5" t="s">
        <v>3591</v>
      </c>
      <c r="AF2226" s="5" t="s">
        <v>52</v>
      </c>
      <c r="AG2226" s="5" t="s">
        <v>52</v>
      </c>
      <c r="AH2226" s="5" t="s">
        <v>3592</v>
      </c>
      <c r="AI2226" s="5" t="s">
        <v>19789</v>
      </c>
      <c r="AJ2226" s="5" t="s">
        <v>19790</v>
      </c>
      <c r="AK2226" s="5" t="s">
        <v>3481</v>
      </c>
    </row>
    <row r="2227" ht="15.75" customHeight="1">
      <c r="A2227" s="5" t="s">
        <v>19791</v>
      </c>
      <c r="B2227" s="5" t="s">
        <v>19792</v>
      </c>
      <c r="C2227" s="5" t="s">
        <v>19793</v>
      </c>
      <c r="D2227" s="6">
        <v>42596.0</v>
      </c>
      <c r="E2227" s="5">
        <v>25861.0</v>
      </c>
      <c r="F2227" s="5">
        <v>11755.0</v>
      </c>
      <c r="G2227" s="5" t="s">
        <v>963</v>
      </c>
      <c r="H2227" s="5" t="s">
        <v>189</v>
      </c>
      <c r="I2227" s="5" t="s">
        <v>19794</v>
      </c>
      <c r="J2227" s="5" t="s">
        <v>965</v>
      </c>
      <c r="K2227" s="5" t="s">
        <v>19795</v>
      </c>
      <c r="L2227" s="5" t="s">
        <v>19796</v>
      </c>
      <c r="M2227" s="5" t="s">
        <v>19797</v>
      </c>
      <c r="N2227" s="5">
        <v>91746.0</v>
      </c>
      <c r="O2227" s="5">
        <v>1.0</v>
      </c>
      <c r="P2227" s="5" t="s">
        <v>19798</v>
      </c>
      <c r="Q2227" s="5" t="s">
        <v>52</v>
      </c>
      <c r="R2227" s="5">
        <v>951.0</v>
      </c>
      <c r="S2227" s="5" t="s">
        <v>69</v>
      </c>
      <c r="T2227" s="5">
        <v>59.0</v>
      </c>
      <c r="U2227" s="5" t="s">
        <v>93</v>
      </c>
      <c r="V2227" s="5" t="s">
        <v>19799</v>
      </c>
      <c r="W2227" s="5" t="s">
        <v>71</v>
      </c>
      <c r="X2227" s="5" t="s">
        <v>52</v>
      </c>
      <c r="Y2227" s="5" t="s">
        <v>19800</v>
      </c>
      <c r="Z2227" s="5" t="s">
        <v>19801</v>
      </c>
      <c r="AA2227" s="5" t="s">
        <v>235</v>
      </c>
      <c r="AB2227" s="5" t="s">
        <v>52</v>
      </c>
      <c r="AC2227" s="5" t="s">
        <v>11980</v>
      </c>
      <c r="AD2227" s="5" t="s">
        <v>11981</v>
      </c>
      <c r="AE2227" s="5" t="s">
        <v>218</v>
      </c>
      <c r="AF2227" s="5" t="s">
        <v>52</v>
      </c>
      <c r="AG2227" s="5" t="s">
        <v>11982</v>
      </c>
      <c r="AH2227" s="5" t="s">
        <v>11983</v>
      </c>
      <c r="AI2227" s="5" t="s">
        <v>19802</v>
      </c>
      <c r="AJ2227" s="5" t="s">
        <v>19803</v>
      </c>
      <c r="AK2227" s="5" t="s">
        <v>18474</v>
      </c>
    </row>
    <row r="2228" ht="15.75" customHeight="1">
      <c r="A2228" s="5" t="s">
        <v>19804</v>
      </c>
      <c r="B2228" s="5" t="s">
        <v>19805</v>
      </c>
      <c r="C2228" s="5" t="s">
        <v>19806</v>
      </c>
      <c r="D2228" s="6">
        <v>42592.0</v>
      </c>
      <c r="E2228" s="5">
        <v>27094.0</v>
      </c>
      <c r="F2228" s="5">
        <v>12315.0</v>
      </c>
      <c r="G2228" s="5" t="s">
        <v>579</v>
      </c>
      <c r="H2228" s="5" t="s">
        <v>366</v>
      </c>
      <c r="I2228" s="5" t="s">
        <v>2376</v>
      </c>
      <c r="J2228" s="5" t="s">
        <v>581</v>
      </c>
      <c r="K2228" s="5" t="s">
        <v>391</v>
      </c>
      <c r="L2228" s="5" t="s">
        <v>19807</v>
      </c>
      <c r="M2228" s="5" t="s">
        <v>19808</v>
      </c>
      <c r="N2228" s="5">
        <v>33172.0</v>
      </c>
      <c r="O2228" s="5">
        <v>1.0</v>
      </c>
      <c r="P2228" s="5" t="s">
        <v>19809</v>
      </c>
      <c r="Q2228" s="5" t="s">
        <v>244</v>
      </c>
      <c r="R2228" s="5">
        <v>32.0</v>
      </c>
      <c r="S2228" s="5" t="s">
        <v>53</v>
      </c>
      <c r="T2228" s="5">
        <v>50.0</v>
      </c>
      <c r="U2228" s="5" t="s">
        <v>70</v>
      </c>
      <c r="V2228" s="5" t="s">
        <v>19810</v>
      </c>
      <c r="W2228" s="5" t="s">
        <v>71</v>
      </c>
      <c r="X2228" s="5" t="s">
        <v>52</v>
      </c>
      <c r="Y2228" s="5" t="s">
        <v>19552</v>
      </c>
      <c r="Z2228" s="5" t="s">
        <v>19811</v>
      </c>
      <c r="AA2228" s="5" t="s">
        <v>730</v>
      </c>
      <c r="AB2228" s="5" t="s">
        <v>52</v>
      </c>
      <c r="AC2228" s="5" t="s">
        <v>72</v>
      </c>
      <c r="AD2228" s="5" t="s">
        <v>73</v>
      </c>
      <c r="AE2228" s="5" t="s">
        <v>74</v>
      </c>
      <c r="AF2228" s="5" t="s">
        <v>75</v>
      </c>
      <c r="AG2228" s="5" t="s">
        <v>76</v>
      </c>
      <c r="AH2228" s="5" t="s">
        <v>77</v>
      </c>
      <c r="AI2228" s="5" t="s">
        <v>19805</v>
      </c>
      <c r="AJ2228" s="5" t="s">
        <v>19807</v>
      </c>
      <c r="AK2228" s="5" t="s">
        <v>1573</v>
      </c>
    </row>
    <row r="2229" ht="15.75" customHeight="1">
      <c r="A2229" s="5" t="s">
        <v>19812</v>
      </c>
      <c r="B2229" s="5" t="s">
        <v>14827</v>
      </c>
      <c r="C2229" s="5" t="s">
        <v>19813</v>
      </c>
      <c r="D2229" s="6">
        <v>42590.0</v>
      </c>
      <c r="E2229" s="5">
        <v>34617.0</v>
      </c>
      <c r="F2229" s="5">
        <v>15735.0</v>
      </c>
      <c r="G2229" s="5" t="s">
        <v>634</v>
      </c>
      <c r="H2229" s="5" t="s">
        <v>272</v>
      </c>
      <c r="I2229" s="5" t="s">
        <v>19814</v>
      </c>
      <c r="J2229" s="5" t="s">
        <v>274</v>
      </c>
      <c r="K2229" s="5" t="s">
        <v>19815</v>
      </c>
      <c r="L2229" s="5" t="s">
        <v>19816</v>
      </c>
      <c r="M2229" s="5" t="s">
        <v>19817</v>
      </c>
      <c r="N2229" s="5">
        <v>90805.0</v>
      </c>
      <c r="O2229" s="5">
        <v>1.0</v>
      </c>
      <c r="P2229" s="5" t="s">
        <v>19818</v>
      </c>
      <c r="Q2229" s="5" t="s">
        <v>11965</v>
      </c>
      <c r="R2229" s="5">
        <v>1393.0</v>
      </c>
      <c r="S2229" s="5" t="s">
        <v>115</v>
      </c>
      <c r="T2229" s="5">
        <v>68.0</v>
      </c>
      <c r="U2229" s="5" t="s">
        <v>93</v>
      </c>
      <c r="V2229" s="5" t="s">
        <v>19819</v>
      </c>
      <c r="W2229" s="5" t="s">
        <v>71</v>
      </c>
      <c r="X2229" s="5" t="s">
        <v>52</v>
      </c>
      <c r="Y2229" s="5" t="s">
        <v>3754</v>
      </c>
      <c r="Z2229" s="5" t="s">
        <v>19820</v>
      </c>
      <c r="AA2229" s="5" t="s">
        <v>260</v>
      </c>
      <c r="AB2229" s="5" t="s">
        <v>52</v>
      </c>
      <c r="AC2229" s="5" t="s">
        <v>9092</v>
      </c>
      <c r="AD2229" s="5" t="s">
        <v>9093</v>
      </c>
      <c r="AE2229" s="5" t="s">
        <v>2166</v>
      </c>
      <c r="AF2229" s="5" t="s">
        <v>52</v>
      </c>
      <c r="AG2229" s="5" t="s">
        <v>52</v>
      </c>
      <c r="AH2229" s="5" t="s">
        <v>52</v>
      </c>
      <c r="AI2229" s="5" t="s">
        <v>14827</v>
      </c>
      <c r="AJ2229" s="5" t="s">
        <v>19816</v>
      </c>
      <c r="AK2229" s="5" t="s">
        <v>1874</v>
      </c>
    </row>
    <row r="2230" ht="15.75" customHeight="1">
      <c r="A2230" s="5" t="s">
        <v>19821</v>
      </c>
      <c r="B2230" s="5" t="s">
        <v>6576</v>
      </c>
      <c r="C2230" s="5" t="s">
        <v>14459</v>
      </c>
      <c r="D2230" s="6">
        <v>42588.0</v>
      </c>
      <c r="E2230" s="5">
        <v>37253.0</v>
      </c>
      <c r="F2230" s="5">
        <v>16933.0</v>
      </c>
      <c r="G2230" s="5" t="s">
        <v>634</v>
      </c>
      <c r="H2230" s="5" t="s">
        <v>149</v>
      </c>
      <c r="I2230" s="5" t="s">
        <v>2344</v>
      </c>
      <c r="J2230" s="5" t="s">
        <v>274</v>
      </c>
      <c r="K2230" s="5" t="s">
        <v>192</v>
      </c>
      <c r="L2230" s="5" t="s">
        <v>19822</v>
      </c>
      <c r="M2230" s="5" t="s">
        <v>19823</v>
      </c>
      <c r="N2230" s="5">
        <v>28602.0</v>
      </c>
      <c r="O2230" s="5">
        <v>2.0</v>
      </c>
      <c r="P2230" s="5" t="s">
        <v>19824</v>
      </c>
      <c r="Q2230" s="5" t="s">
        <v>156</v>
      </c>
      <c r="R2230" s="5">
        <v>199.0</v>
      </c>
      <c r="S2230" s="5" t="s">
        <v>115</v>
      </c>
      <c r="T2230" s="5">
        <v>1.0</v>
      </c>
      <c r="U2230" s="5" t="s">
        <v>70</v>
      </c>
      <c r="V2230" s="5" t="s">
        <v>19825</v>
      </c>
      <c r="W2230" s="5" t="s">
        <v>52</v>
      </c>
      <c r="X2230" s="5" t="s">
        <v>52</v>
      </c>
      <c r="Y2230" s="5" t="s">
        <v>19826</v>
      </c>
      <c r="Z2230" s="5" t="s">
        <v>19827</v>
      </c>
      <c r="AA2230" s="5" t="s">
        <v>881</v>
      </c>
      <c r="AB2230" s="5" t="s">
        <v>52</v>
      </c>
      <c r="AC2230" s="5" t="s">
        <v>398</v>
      </c>
      <c r="AD2230" s="5" t="s">
        <v>399</v>
      </c>
      <c r="AE2230" s="5" t="s">
        <v>400</v>
      </c>
      <c r="AF2230" s="5" t="s">
        <v>401</v>
      </c>
      <c r="AG2230" s="5">
        <v>23502.0</v>
      </c>
      <c r="AH2230" s="5" t="s">
        <v>402</v>
      </c>
      <c r="AI2230" s="5" t="s">
        <v>17408</v>
      </c>
      <c r="AJ2230" s="5" t="s">
        <v>19828</v>
      </c>
      <c r="AK2230" s="5" t="s">
        <v>1874</v>
      </c>
    </row>
    <row r="2231" ht="15.75" customHeight="1">
      <c r="A2231" s="5" t="s">
        <v>19829</v>
      </c>
      <c r="B2231" s="5" t="s">
        <v>19401</v>
      </c>
      <c r="C2231" s="5" t="s">
        <v>102</v>
      </c>
      <c r="D2231" s="6">
        <v>42585.0</v>
      </c>
      <c r="E2231" s="5">
        <v>81655.0</v>
      </c>
      <c r="F2231" s="5">
        <v>37116.0</v>
      </c>
      <c r="G2231" s="5" t="s">
        <v>963</v>
      </c>
      <c r="H2231" s="5" t="s">
        <v>272</v>
      </c>
      <c r="I2231" s="5" t="s">
        <v>19830</v>
      </c>
      <c r="J2231" s="5" t="s">
        <v>965</v>
      </c>
      <c r="K2231" s="5" t="s">
        <v>19831</v>
      </c>
      <c r="L2231" s="5" t="s">
        <v>19832</v>
      </c>
      <c r="M2231" s="5" t="s">
        <v>102</v>
      </c>
      <c r="N2231" s="5" t="s">
        <v>18911</v>
      </c>
      <c r="O2231" s="5">
        <v>2.0</v>
      </c>
      <c r="P2231" s="5" t="s">
        <v>19833</v>
      </c>
      <c r="Q2231" s="5" t="s">
        <v>537</v>
      </c>
      <c r="R2231" s="5">
        <v>1800.0</v>
      </c>
      <c r="S2231" s="5" t="s">
        <v>196</v>
      </c>
      <c r="T2231" s="5">
        <v>54.0</v>
      </c>
      <c r="U2231" s="5" t="s">
        <v>93</v>
      </c>
      <c r="V2231" s="5" t="s">
        <v>19834</v>
      </c>
      <c r="W2231" s="5" t="s">
        <v>52</v>
      </c>
      <c r="X2231" s="5" t="s">
        <v>52</v>
      </c>
      <c r="Y2231" s="5" t="s">
        <v>19835</v>
      </c>
      <c r="Z2231" s="5" t="s">
        <v>19836</v>
      </c>
      <c r="AA2231" s="5" t="s">
        <v>260</v>
      </c>
      <c r="AB2231" s="5" t="s">
        <v>283</v>
      </c>
      <c r="AC2231" s="5" t="s">
        <v>9092</v>
      </c>
      <c r="AD2231" s="5" t="s">
        <v>9093</v>
      </c>
      <c r="AE2231" s="5" t="s">
        <v>2166</v>
      </c>
      <c r="AF2231" s="5" t="s">
        <v>52</v>
      </c>
      <c r="AG2231" s="5" t="s">
        <v>52</v>
      </c>
      <c r="AH2231" s="5" t="s">
        <v>52</v>
      </c>
      <c r="AI2231" s="5" t="s">
        <v>52</v>
      </c>
      <c r="AJ2231" s="5" t="s">
        <v>52</v>
      </c>
      <c r="AK2231" s="5" t="s">
        <v>15944</v>
      </c>
    </row>
    <row r="2232" ht="15.75" customHeight="1">
      <c r="A2232" s="5" t="s">
        <v>19837</v>
      </c>
      <c r="B2232" s="5" t="s">
        <v>6576</v>
      </c>
      <c r="C2232" s="5" t="s">
        <v>14459</v>
      </c>
      <c r="D2232" s="6">
        <v>42583.0</v>
      </c>
      <c r="E2232" s="5">
        <v>176755.0</v>
      </c>
      <c r="F2232" s="5">
        <v>80343.0</v>
      </c>
      <c r="G2232" s="5" t="s">
        <v>634</v>
      </c>
      <c r="H2232" s="5" t="s">
        <v>149</v>
      </c>
      <c r="I2232" s="5" t="s">
        <v>18787</v>
      </c>
      <c r="J2232" s="5" t="s">
        <v>274</v>
      </c>
      <c r="K2232" s="5" t="s">
        <v>19838</v>
      </c>
      <c r="L2232" s="5" t="s">
        <v>19822</v>
      </c>
      <c r="M2232" s="5" t="s">
        <v>19823</v>
      </c>
      <c r="N2232" s="5">
        <v>28602.0</v>
      </c>
      <c r="O2232" s="5">
        <v>9.0</v>
      </c>
      <c r="P2232" s="5" t="s">
        <v>19839</v>
      </c>
      <c r="Q2232" s="5" t="s">
        <v>1330</v>
      </c>
      <c r="R2232" s="5">
        <v>688.0</v>
      </c>
      <c r="S2232" s="5" t="s">
        <v>115</v>
      </c>
      <c r="T2232" s="5">
        <v>6.0</v>
      </c>
      <c r="U2232" s="5" t="s">
        <v>70</v>
      </c>
      <c r="V2232" s="5" t="s">
        <v>19840</v>
      </c>
      <c r="W2232" s="5" t="s">
        <v>52</v>
      </c>
      <c r="X2232" s="5" t="s">
        <v>52</v>
      </c>
      <c r="Y2232" s="5" t="s">
        <v>19841</v>
      </c>
      <c r="Z2232" s="5" t="s">
        <v>19842</v>
      </c>
      <c r="AA2232" s="5" t="s">
        <v>119</v>
      </c>
      <c r="AB2232" s="5" t="s">
        <v>52</v>
      </c>
      <c r="AC2232" s="5" t="s">
        <v>398</v>
      </c>
      <c r="AD2232" s="5" t="s">
        <v>399</v>
      </c>
      <c r="AE2232" s="5" t="s">
        <v>400</v>
      </c>
      <c r="AF2232" s="5" t="s">
        <v>401</v>
      </c>
      <c r="AG2232" s="5">
        <v>23502.0</v>
      </c>
      <c r="AH2232" s="5" t="s">
        <v>402</v>
      </c>
      <c r="AI2232" s="5" t="s">
        <v>17408</v>
      </c>
      <c r="AJ2232" s="5" t="s">
        <v>19843</v>
      </c>
      <c r="AK2232" s="5" t="s">
        <v>1874</v>
      </c>
    </row>
    <row r="2233" ht="15.75" customHeight="1">
      <c r="A2233" s="5" t="s">
        <v>19844</v>
      </c>
      <c r="B2233" s="5" t="s">
        <v>3666</v>
      </c>
      <c r="C2233" s="5" t="s">
        <v>19845</v>
      </c>
      <c r="D2233" s="6">
        <v>42583.0</v>
      </c>
      <c r="E2233" s="5">
        <v>2848.0</v>
      </c>
      <c r="F2233" s="5">
        <v>1295.0</v>
      </c>
      <c r="G2233" s="5" t="s">
        <v>130</v>
      </c>
      <c r="H2233" s="5" t="s">
        <v>45</v>
      </c>
      <c r="I2233" s="5" t="s">
        <v>2332</v>
      </c>
      <c r="J2233" s="5" t="s">
        <v>133</v>
      </c>
      <c r="K2233" s="5" t="s">
        <v>19846</v>
      </c>
      <c r="L2233" s="5" t="s">
        <v>19847</v>
      </c>
      <c r="M2233" s="5" t="s">
        <v>19848</v>
      </c>
      <c r="N2233" s="5" t="s">
        <v>52</v>
      </c>
      <c r="O2233" s="5">
        <v>1.0</v>
      </c>
      <c r="P2233" s="5" t="s">
        <v>19849</v>
      </c>
      <c r="Q2233" s="5" t="s">
        <v>244</v>
      </c>
      <c r="R2233" s="5">
        <v>666.0</v>
      </c>
      <c r="S2233" s="5" t="s">
        <v>69</v>
      </c>
      <c r="T2233" s="5">
        <v>13.0</v>
      </c>
      <c r="U2233" s="5" t="s">
        <v>70</v>
      </c>
      <c r="V2233" s="5" t="s">
        <v>19850</v>
      </c>
      <c r="W2233" s="5" t="s">
        <v>52</v>
      </c>
      <c r="X2233" s="5" t="s">
        <v>52</v>
      </c>
      <c r="Y2233" s="5">
        <v>1606.0</v>
      </c>
      <c r="Z2233" s="5" t="s">
        <v>19851</v>
      </c>
      <c r="AA2233" s="5" t="s">
        <v>730</v>
      </c>
      <c r="AB2233" s="5" t="s">
        <v>52</v>
      </c>
      <c r="AC2233" s="5" t="s">
        <v>72</v>
      </c>
      <c r="AD2233" s="5" t="s">
        <v>73</v>
      </c>
      <c r="AE2233" s="5" t="s">
        <v>74</v>
      </c>
      <c r="AF2233" s="5" t="s">
        <v>75</v>
      </c>
      <c r="AG2233" s="5" t="s">
        <v>76</v>
      </c>
      <c r="AH2233" s="5" t="s">
        <v>77</v>
      </c>
      <c r="AI2233" s="5" t="s">
        <v>19852</v>
      </c>
      <c r="AJ2233" s="5" t="s">
        <v>19853</v>
      </c>
      <c r="AK2233" s="5" t="s">
        <v>525</v>
      </c>
    </row>
    <row r="2234" ht="15.75" customHeight="1">
      <c r="A2234" s="5" t="s">
        <v>19854</v>
      </c>
      <c r="B2234" s="5" t="s">
        <v>19855</v>
      </c>
      <c r="C2234" s="5" t="s">
        <v>3179</v>
      </c>
      <c r="D2234" s="6">
        <v>42583.0</v>
      </c>
      <c r="E2234" s="5">
        <v>48611.0</v>
      </c>
      <c r="F2234" s="5">
        <v>22096.0</v>
      </c>
      <c r="G2234" s="5" t="s">
        <v>579</v>
      </c>
      <c r="H2234" s="5" t="s">
        <v>1792</v>
      </c>
      <c r="I2234" s="5" t="s">
        <v>19193</v>
      </c>
      <c r="J2234" s="5" t="s">
        <v>581</v>
      </c>
      <c r="K2234" s="5" t="s">
        <v>19856</v>
      </c>
      <c r="L2234" s="5" t="s">
        <v>19857</v>
      </c>
      <c r="M2234" s="5" t="s">
        <v>19858</v>
      </c>
      <c r="N2234" s="5" t="s">
        <v>16837</v>
      </c>
      <c r="O2234" s="5">
        <v>1.0</v>
      </c>
      <c r="P2234" s="5" t="s">
        <v>19859</v>
      </c>
      <c r="Q2234" s="5">
        <v>4500.0</v>
      </c>
      <c r="R2234" s="5">
        <v>28.0</v>
      </c>
      <c r="S2234" s="5" t="s">
        <v>115</v>
      </c>
      <c r="T2234" s="5">
        <v>0.0</v>
      </c>
      <c r="U2234" s="5" t="s">
        <v>70</v>
      </c>
      <c r="V2234" s="5" t="s">
        <v>19860</v>
      </c>
      <c r="W2234" s="5" t="s">
        <v>71</v>
      </c>
      <c r="X2234" s="5" t="s">
        <v>52</v>
      </c>
      <c r="Y2234" s="5" t="s">
        <v>19861</v>
      </c>
      <c r="Z2234" s="5" t="s">
        <v>19862</v>
      </c>
      <c r="AA2234" s="5" t="s">
        <v>235</v>
      </c>
      <c r="AB2234" s="5" t="s">
        <v>52</v>
      </c>
      <c r="AC2234" s="5" t="s">
        <v>398</v>
      </c>
      <c r="AD2234" s="5" t="s">
        <v>399</v>
      </c>
      <c r="AE2234" s="5" t="s">
        <v>400</v>
      </c>
      <c r="AF2234" s="5" t="s">
        <v>401</v>
      </c>
      <c r="AG2234" s="5">
        <v>23502.0</v>
      </c>
      <c r="AH2234" s="5" t="s">
        <v>402</v>
      </c>
      <c r="AI2234" s="5" t="s">
        <v>19855</v>
      </c>
      <c r="AJ2234" s="5" t="s">
        <v>19857</v>
      </c>
      <c r="AK2234" s="5" t="s">
        <v>1573</v>
      </c>
    </row>
    <row r="2235" ht="15.75" customHeight="1">
      <c r="A2235" s="5" t="s">
        <v>19863</v>
      </c>
      <c r="B2235" s="5" t="s">
        <v>19864</v>
      </c>
      <c r="C2235" s="5" t="s">
        <v>19865</v>
      </c>
      <c r="D2235" s="6">
        <v>42582.0</v>
      </c>
      <c r="E2235" s="5">
        <v>34804.0</v>
      </c>
      <c r="F2235" s="5">
        <v>15820.0</v>
      </c>
      <c r="G2235" s="5" t="s">
        <v>412</v>
      </c>
      <c r="H2235" s="5" t="s">
        <v>171</v>
      </c>
      <c r="I2235" s="5" t="s">
        <v>19866</v>
      </c>
      <c r="J2235" s="5" t="s">
        <v>414</v>
      </c>
      <c r="K2235" s="5" t="s">
        <v>19867</v>
      </c>
      <c r="L2235" s="5" t="s">
        <v>19868</v>
      </c>
      <c r="M2235" s="5" t="s">
        <v>19869</v>
      </c>
      <c r="N2235" s="5">
        <v>7662.0</v>
      </c>
      <c r="O2235" s="5">
        <v>1.0</v>
      </c>
      <c r="P2235" s="5" t="s">
        <v>19870</v>
      </c>
      <c r="Q2235" s="5">
        <v>2200.0</v>
      </c>
      <c r="R2235" s="5">
        <v>40.0</v>
      </c>
      <c r="S2235" s="5" t="s">
        <v>53</v>
      </c>
      <c r="T2235" s="5">
        <v>0.0</v>
      </c>
      <c r="U2235" s="5" t="s">
        <v>93</v>
      </c>
      <c r="V2235" s="5" t="s">
        <v>19871</v>
      </c>
      <c r="W2235" s="5" t="s">
        <v>71</v>
      </c>
      <c r="X2235" s="5" t="s">
        <v>52</v>
      </c>
      <c r="Y2235" s="5" t="s">
        <v>19872</v>
      </c>
      <c r="Z2235" s="5" t="s">
        <v>19873</v>
      </c>
      <c r="AA2235" s="5" t="s">
        <v>2743</v>
      </c>
      <c r="AB2235" s="5" t="s">
        <v>52</v>
      </c>
      <c r="AC2235" s="5" t="s">
        <v>15837</v>
      </c>
      <c r="AD2235" s="5" t="s">
        <v>15838</v>
      </c>
      <c r="AE2235" s="5" t="s">
        <v>2166</v>
      </c>
      <c r="AF2235" s="5" t="s">
        <v>52</v>
      </c>
      <c r="AG2235" s="5" t="s">
        <v>52</v>
      </c>
      <c r="AH2235" s="5" t="s">
        <v>15839</v>
      </c>
      <c r="AI2235" s="5" t="s">
        <v>19874</v>
      </c>
      <c r="AJ2235" s="5" t="s">
        <v>19875</v>
      </c>
      <c r="AK2235" s="5" t="s">
        <v>19876</v>
      </c>
    </row>
    <row r="2236" ht="15.75" customHeight="1">
      <c r="A2236" s="5" t="s">
        <v>19877</v>
      </c>
      <c r="B2236" s="5" t="s">
        <v>19878</v>
      </c>
      <c r="C2236" s="5" t="s">
        <v>19879</v>
      </c>
      <c r="D2236" s="6">
        <v>42579.0</v>
      </c>
      <c r="E2236" s="5">
        <v>46338.0</v>
      </c>
      <c r="F2236" s="5">
        <v>21063.0</v>
      </c>
      <c r="G2236" s="5" t="s">
        <v>766</v>
      </c>
      <c r="H2236" s="5" t="s">
        <v>1792</v>
      </c>
      <c r="I2236" s="5" t="s">
        <v>1459</v>
      </c>
      <c r="J2236" s="5" t="s">
        <v>768</v>
      </c>
      <c r="K2236" s="5" t="s">
        <v>391</v>
      </c>
      <c r="L2236" s="5" t="s">
        <v>19880</v>
      </c>
      <c r="M2236" s="5" t="s">
        <v>19881</v>
      </c>
      <c r="N2236" s="5">
        <v>28208.0</v>
      </c>
      <c r="O2236" s="5">
        <v>1.0</v>
      </c>
      <c r="P2236" s="5" t="s">
        <v>19882</v>
      </c>
      <c r="Q2236" s="5">
        <v>4500.0</v>
      </c>
      <c r="R2236" s="5">
        <v>2099.0</v>
      </c>
      <c r="S2236" s="5" t="s">
        <v>69</v>
      </c>
      <c r="T2236" s="5">
        <v>38.0</v>
      </c>
      <c r="U2236" s="5" t="s">
        <v>70</v>
      </c>
      <c r="V2236" s="5" t="s">
        <v>19883</v>
      </c>
      <c r="W2236" s="5" t="s">
        <v>71</v>
      </c>
      <c r="X2236" s="5" t="s">
        <v>52</v>
      </c>
      <c r="Y2236" s="5">
        <v>1606.0</v>
      </c>
      <c r="Z2236" s="5" t="s">
        <v>19884</v>
      </c>
      <c r="AA2236" s="5" t="s">
        <v>730</v>
      </c>
      <c r="AB2236" s="5" t="s">
        <v>52</v>
      </c>
      <c r="AC2236" s="5" t="s">
        <v>12545</v>
      </c>
      <c r="AD2236" s="5" t="s">
        <v>12546</v>
      </c>
      <c r="AE2236" s="5" t="s">
        <v>74</v>
      </c>
      <c r="AF2236" s="5" t="s">
        <v>75</v>
      </c>
      <c r="AG2236" s="5" t="s">
        <v>76</v>
      </c>
      <c r="AH2236" s="5" t="s">
        <v>12547</v>
      </c>
      <c r="AI2236" s="5" t="s">
        <v>19878</v>
      </c>
      <c r="AJ2236" s="5" t="s">
        <v>19885</v>
      </c>
      <c r="AK2236" s="5" t="s">
        <v>776</v>
      </c>
    </row>
    <row r="2237" ht="15.75" customHeight="1">
      <c r="A2237" s="5" t="s">
        <v>19886</v>
      </c>
      <c r="B2237" s="5" t="s">
        <v>16737</v>
      </c>
      <c r="C2237" s="5" t="s">
        <v>16738</v>
      </c>
      <c r="D2237" s="6">
        <v>42578.0</v>
      </c>
      <c r="E2237" s="5">
        <v>20594.0</v>
      </c>
      <c r="F2237" s="5">
        <v>9361.0</v>
      </c>
      <c r="G2237" s="5" t="s">
        <v>3378</v>
      </c>
      <c r="H2237" s="5" t="s">
        <v>171</v>
      </c>
      <c r="I2237" s="5" t="s">
        <v>19887</v>
      </c>
      <c r="J2237" s="5" t="s">
        <v>3378</v>
      </c>
      <c r="K2237" s="5" t="s">
        <v>19888</v>
      </c>
      <c r="L2237" s="5" t="s">
        <v>16741</v>
      </c>
      <c r="M2237" s="5" t="s">
        <v>16742</v>
      </c>
      <c r="N2237" s="5">
        <v>45242.0</v>
      </c>
      <c r="O2237" s="5">
        <v>1.0</v>
      </c>
      <c r="P2237" s="5" t="s">
        <v>19889</v>
      </c>
      <c r="Q2237" s="5" t="s">
        <v>52</v>
      </c>
      <c r="R2237" s="5">
        <v>725.0</v>
      </c>
      <c r="S2237" s="5" t="s">
        <v>69</v>
      </c>
      <c r="T2237" s="5">
        <v>0.0</v>
      </c>
      <c r="U2237" s="5" t="s">
        <v>93</v>
      </c>
      <c r="V2237" s="5" t="s">
        <v>19890</v>
      </c>
      <c r="W2237" s="5" t="s">
        <v>55</v>
      </c>
      <c r="X2237" s="5" t="s">
        <v>19891</v>
      </c>
      <c r="Y2237" s="5" t="s">
        <v>19892</v>
      </c>
      <c r="Z2237" s="5" t="s">
        <v>19893</v>
      </c>
      <c r="AA2237" s="5" t="s">
        <v>235</v>
      </c>
      <c r="AB2237" s="5" t="s">
        <v>52</v>
      </c>
      <c r="AC2237" s="5" t="s">
        <v>3141</v>
      </c>
      <c r="AD2237" s="5" t="s">
        <v>3142</v>
      </c>
      <c r="AE2237" s="5" t="s">
        <v>162</v>
      </c>
      <c r="AF2237" s="5" t="s">
        <v>52</v>
      </c>
      <c r="AG2237" s="5" t="s">
        <v>52</v>
      </c>
      <c r="AH2237" s="5" t="s">
        <v>3143</v>
      </c>
      <c r="AI2237" s="5" t="s">
        <v>52</v>
      </c>
      <c r="AJ2237" s="5" t="s">
        <v>52</v>
      </c>
      <c r="AK2237" s="5" t="s">
        <v>162</v>
      </c>
    </row>
    <row r="2238" ht="15.75" customHeight="1">
      <c r="A2238" s="5" t="s">
        <v>19894</v>
      </c>
      <c r="B2238" s="5" t="s">
        <v>19895</v>
      </c>
      <c r="C2238" s="5" t="s">
        <v>19896</v>
      </c>
      <c r="D2238" s="6">
        <v>42577.0</v>
      </c>
      <c r="E2238" s="5">
        <v>43358.0</v>
      </c>
      <c r="F2238" s="5">
        <v>19708.0</v>
      </c>
      <c r="G2238" s="5" t="s">
        <v>659</v>
      </c>
      <c r="H2238" s="5" t="s">
        <v>149</v>
      </c>
      <c r="I2238" s="5" t="s">
        <v>19897</v>
      </c>
      <c r="J2238" s="5" t="s">
        <v>661</v>
      </c>
      <c r="K2238" s="5" t="s">
        <v>4975</v>
      </c>
      <c r="L2238" s="5" t="s">
        <v>19898</v>
      </c>
      <c r="M2238" s="5" t="s">
        <v>19899</v>
      </c>
      <c r="N2238" s="5">
        <v>30746.0</v>
      </c>
      <c r="O2238" s="5">
        <v>1.0</v>
      </c>
      <c r="P2238" s="5" t="s">
        <v>19900</v>
      </c>
      <c r="Q2238" s="5">
        <v>4510.0</v>
      </c>
      <c r="R2238" s="5">
        <v>1125.0</v>
      </c>
      <c r="S2238" s="5" t="s">
        <v>115</v>
      </c>
      <c r="T2238" s="5">
        <v>0.0</v>
      </c>
      <c r="U2238" s="5" t="s">
        <v>52</v>
      </c>
      <c r="V2238" s="5" t="s">
        <v>19901</v>
      </c>
      <c r="W2238" s="5" t="s">
        <v>52</v>
      </c>
      <c r="X2238" s="5" t="s">
        <v>52</v>
      </c>
      <c r="Y2238" s="5" t="s">
        <v>858</v>
      </c>
      <c r="Z2238" s="5" t="s">
        <v>19902</v>
      </c>
      <c r="AA2238" s="5" t="s">
        <v>235</v>
      </c>
      <c r="AB2238" s="5" t="s">
        <v>52</v>
      </c>
      <c r="AC2238" s="5" t="s">
        <v>181</v>
      </c>
      <c r="AD2238" s="5" t="s">
        <v>182</v>
      </c>
      <c r="AE2238" s="5" t="s">
        <v>183</v>
      </c>
      <c r="AF2238" s="5" t="s">
        <v>52</v>
      </c>
      <c r="AG2238" s="5" t="s">
        <v>52</v>
      </c>
      <c r="AH2238" s="5" t="s">
        <v>184</v>
      </c>
      <c r="AI2238" s="5" t="s">
        <v>19903</v>
      </c>
      <c r="AJ2238" s="5" t="s">
        <v>19904</v>
      </c>
      <c r="AK2238" s="5" t="s">
        <v>19905</v>
      </c>
    </row>
    <row r="2239" ht="15.75" customHeight="1">
      <c r="A2239" s="5" t="s">
        <v>19906</v>
      </c>
      <c r="B2239" s="5" t="s">
        <v>14827</v>
      </c>
      <c r="C2239" s="5" t="s">
        <v>19907</v>
      </c>
      <c r="D2239" s="6">
        <v>42576.0</v>
      </c>
      <c r="E2239" s="5">
        <v>32021.0</v>
      </c>
      <c r="F2239" s="5">
        <v>14555.0</v>
      </c>
      <c r="G2239" s="5" t="s">
        <v>634</v>
      </c>
      <c r="H2239" s="5" t="s">
        <v>272</v>
      </c>
      <c r="I2239" s="5" t="s">
        <v>19908</v>
      </c>
      <c r="J2239" s="5" t="s">
        <v>274</v>
      </c>
      <c r="K2239" s="5" t="s">
        <v>19909</v>
      </c>
      <c r="L2239" s="5" t="s">
        <v>19910</v>
      </c>
      <c r="M2239" s="5" t="s">
        <v>19911</v>
      </c>
      <c r="N2239" s="5" t="s">
        <v>52</v>
      </c>
      <c r="O2239" s="5">
        <v>1.0</v>
      </c>
      <c r="P2239" s="5" t="s">
        <v>19912</v>
      </c>
      <c r="Q2239" s="5" t="s">
        <v>244</v>
      </c>
      <c r="R2239" s="5">
        <v>1448.0</v>
      </c>
      <c r="S2239" s="5" t="s">
        <v>115</v>
      </c>
      <c r="T2239" s="5">
        <v>68.0</v>
      </c>
      <c r="U2239" s="5" t="s">
        <v>93</v>
      </c>
      <c r="V2239" s="5" t="s">
        <v>19913</v>
      </c>
      <c r="W2239" s="5" t="s">
        <v>71</v>
      </c>
      <c r="X2239" s="5" t="s">
        <v>52</v>
      </c>
      <c r="Y2239" s="5" t="s">
        <v>19914</v>
      </c>
      <c r="Z2239" s="5" t="s">
        <v>19915</v>
      </c>
      <c r="AA2239" s="5" t="s">
        <v>260</v>
      </c>
      <c r="AB2239" s="5" t="s">
        <v>52</v>
      </c>
      <c r="AC2239" s="5" t="s">
        <v>9092</v>
      </c>
      <c r="AD2239" s="5" t="s">
        <v>9093</v>
      </c>
      <c r="AE2239" s="5" t="s">
        <v>2166</v>
      </c>
      <c r="AF2239" s="5" t="s">
        <v>52</v>
      </c>
      <c r="AG2239" s="5" t="s">
        <v>52</v>
      </c>
      <c r="AH2239" s="5" t="s">
        <v>52</v>
      </c>
      <c r="AI2239" s="5" t="s">
        <v>14827</v>
      </c>
      <c r="AJ2239" s="5" t="s">
        <v>19910</v>
      </c>
      <c r="AK2239" s="5" t="s">
        <v>1874</v>
      </c>
    </row>
    <row r="2240" ht="15.75" customHeight="1">
      <c r="A2240" s="5" t="s">
        <v>19916</v>
      </c>
      <c r="B2240" s="5" t="s">
        <v>19917</v>
      </c>
      <c r="C2240" s="5" t="s">
        <v>19918</v>
      </c>
      <c r="D2240" s="6">
        <v>42574.0</v>
      </c>
      <c r="E2240" s="5">
        <v>12019.0</v>
      </c>
      <c r="F2240" s="5">
        <v>5463.0</v>
      </c>
      <c r="G2240" s="5" t="s">
        <v>18465</v>
      </c>
      <c r="H2240" s="5" t="s">
        <v>2784</v>
      </c>
      <c r="I2240" s="5" t="s">
        <v>17330</v>
      </c>
      <c r="J2240" s="5" t="s">
        <v>274</v>
      </c>
      <c r="K2240" s="5" t="s">
        <v>19919</v>
      </c>
      <c r="L2240" s="5" t="s">
        <v>19920</v>
      </c>
      <c r="M2240" s="5" t="s">
        <v>19921</v>
      </c>
      <c r="N2240" s="5" t="s">
        <v>52</v>
      </c>
      <c r="O2240" s="5">
        <v>1.0</v>
      </c>
      <c r="P2240" s="5" t="s">
        <v>19922</v>
      </c>
      <c r="Q2240" s="5" t="s">
        <v>91</v>
      </c>
      <c r="R2240" s="5">
        <v>995.0</v>
      </c>
      <c r="S2240" s="5" t="s">
        <v>69</v>
      </c>
      <c r="T2240" s="5">
        <v>64.0</v>
      </c>
      <c r="U2240" s="5" t="s">
        <v>70</v>
      </c>
      <c r="V2240" s="5" t="s">
        <v>19923</v>
      </c>
      <c r="W2240" s="5" t="s">
        <v>52</v>
      </c>
      <c r="X2240" s="5" t="s">
        <v>52</v>
      </c>
      <c r="Y2240" s="5">
        <v>24.0</v>
      </c>
      <c r="Z2240" s="5" t="s">
        <v>19924</v>
      </c>
      <c r="AA2240" s="5" t="s">
        <v>59</v>
      </c>
      <c r="AB2240" s="5" t="s">
        <v>52</v>
      </c>
      <c r="AC2240" s="5" t="s">
        <v>1230</v>
      </c>
      <c r="AD2240" s="5" t="s">
        <v>1231</v>
      </c>
      <c r="AE2240" s="5" t="s">
        <v>52</v>
      </c>
      <c r="AF2240" s="5" t="s">
        <v>52</v>
      </c>
      <c r="AG2240" s="5" t="s">
        <v>52</v>
      </c>
      <c r="AH2240" s="5" t="s">
        <v>1232</v>
      </c>
      <c r="AI2240" s="5" t="s">
        <v>19917</v>
      </c>
      <c r="AJ2240" s="5" t="s">
        <v>19920</v>
      </c>
      <c r="AK2240" s="5" t="s">
        <v>18151</v>
      </c>
    </row>
    <row r="2241" ht="15.75" customHeight="1">
      <c r="A2241" s="5" t="s">
        <v>19925</v>
      </c>
      <c r="B2241" s="5" t="s">
        <v>13270</v>
      </c>
      <c r="C2241" s="5" t="s">
        <v>16430</v>
      </c>
      <c r="D2241" s="6">
        <v>42572.0</v>
      </c>
      <c r="E2241" s="5">
        <v>45375.0</v>
      </c>
      <c r="F2241" s="5">
        <v>20625.0</v>
      </c>
      <c r="G2241" s="5" t="s">
        <v>19326</v>
      </c>
      <c r="H2241" s="5" t="s">
        <v>205</v>
      </c>
      <c r="I2241" s="5" t="s">
        <v>19926</v>
      </c>
      <c r="J2241" s="5" t="s">
        <v>2471</v>
      </c>
      <c r="K2241" s="5" t="s">
        <v>1536</v>
      </c>
      <c r="L2241" s="5" t="s">
        <v>18420</v>
      </c>
      <c r="M2241" s="5" t="s">
        <v>18565</v>
      </c>
      <c r="N2241" s="5" t="s">
        <v>52</v>
      </c>
      <c r="O2241" s="5">
        <v>1.0</v>
      </c>
      <c r="P2241" s="5" t="s">
        <v>19927</v>
      </c>
      <c r="Q2241" s="5" t="s">
        <v>91</v>
      </c>
      <c r="R2241" s="5">
        <v>3750.0</v>
      </c>
      <c r="S2241" s="5" t="s">
        <v>53</v>
      </c>
      <c r="T2241" s="5">
        <v>0.0</v>
      </c>
      <c r="U2241" s="5" t="s">
        <v>70</v>
      </c>
      <c r="V2241" s="5" t="s">
        <v>19928</v>
      </c>
      <c r="W2241" s="5" t="s">
        <v>55</v>
      </c>
      <c r="X2241" s="5" t="s">
        <v>19929</v>
      </c>
      <c r="Y2241" s="5">
        <v>1606.0</v>
      </c>
      <c r="Z2241" s="5" t="s">
        <v>19930</v>
      </c>
      <c r="AA2241" s="5" t="s">
        <v>604</v>
      </c>
      <c r="AB2241" s="5" t="s">
        <v>52</v>
      </c>
      <c r="AC2241" s="5" t="s">
        <v>18427</v>
      </c>
      <c r="AD2241" s="5" t="s">
        <v>18428</v>
      </c>
      <c r="AE2241" s="5" t="s">
        <v>18429</v>
      </c>
      <c r="AF2241" s="5" t="s">
        <v>863</v>
      </c>
      <c r="AG2241" s="5">
        <v>90502.0</v>
      </c>
      <c r="AH2241" s="5" t="s">
        <v>18430</v>
      </c>
      <c r="AI2241" s="5" t="s">
        <v>52</v>
      </c>
      <c r="AJ2241" s="5" t="s">
        <v>52</v>
      </c>
      <c r="AK2241" s="5" t="s">
        <v>3729</v>
      </c>
    </row>
    <row r="2242" ht="15.75" customHeight="1">
      <c r="A2242" s="5" t="s">
        <v>19931</v>
      </c>
      <c r="B2242" s="5" t="s">
        <v>16737</v>
      </c>
      <c r="C2242" s="5" t="s">
        <v>16738</v>
      </c>
      <c r="D2242" s="6">
        <v>42570.0</v>
      </c>
      <c r="E2242" s="5">
        <v>25199.0</v>
      </c>
      <c r="F2242" s="5">
        <v>11454.0</v>
      </c>
      <c r="G2242" s="5" t="s">
        <v>3378</v>
      </c>
      <c r="H2242" s="5" t="s">
        <v>171</v>
      </c>
      <c r="I2242" s="5" t="s">
        <v>19932</v>
      </c>
      <c r="J2242" s="5" t="s">
        <v>3378</v>
      </c>
      <c r="K2242" s="5" t="s">
        <v>19933</v>
      </c>
      <c r="L2242" s="5" t="s">
        <v>16741</v>
      </c>
      <c r="M2242" s="5" t="s">
        <v>16742</v>
      </c>
      <c r="N2242" s="5">
        <v>45242.0</v>
      </c>
      <c r="O2242" s="5">
        <v>1.0</v>
      </c>
      <c r="P2242" s="5" t="s">
        <v>19934</v>
      </c>
      <c r="Q2242" s="5">
        <v>4310.0</v>
      </c>
      <c r="R2242" s="5">
        <v>927.0</v>
      </c>
      <c r="S2242" s="5" t="s">
        <v>69</v>
      </c>
      <c r="T2242" s="5">
        <v>0.0</v>
      </c>
      <c r="U2242" s="5" t="s">
        <v>93</v>
      </c>
      <c r="V2242" s="5" t="s">
        <v>19935</v>
      </c>
      <c r="W2242" s="5" t="s">
        <v>55</v>
      </c>
      <c r="X2242" s="5" t="s">
        <v>19936</v>
      </c>
      <c r="Y2242" s="5" t="s">
        <v>19937</v>
      </c>
      <c r="Z2242" s="5" t="s">
        <v>19938</v>
      </c>
      <c r="AA2242" s="5" t="s">
        <v>1426</v>
      </c>
      <c r="AB2242" s="5" t="s">
        <v>52</v>
      </c>
      <c r="AC2242" s="5" t="s">
        <v>3141</v>
      </c>
      <c r="AD2242" s="5" t="s">
        <v>3142</v>
      </c>
      <c r="AE2242" s="5" t="s">
        <v>162</v>
      </c>
      <c r="AF2242" s="5" t="s">
        <v>52</v>
      </c>
      <c r="AG2242" s="5" t="s">
        <v>52</v>
      </c>
      <c r="AH2242" s="5" t="s">
        <v>3143</v>
      </c>
      <c r="AI2242" s="5" t="s">
        <v>52</v>
      </c>
      <c r="AJ2242" s="5" t="s">
        <v>52</v>
      </c>
      <c r="AK2242" s="5" t="s">
        <v>162</v>
      </c>
    </row>
    <row r="2243" ht="15.75" customHeight="1">
      <c r="A2243" s="5" t="s">
        <v>19939</v>
      </c>
      <c r="B2243" s="5" t="s">
        <v>10535</v>
      </c>
      <c r="C2243" s="5" t="s">
        <v>19940</v>
      </c>
      <c r="D2243" s="6">
        <v>42569.0</v>
      </c>
      <c r="E2243" s="5">
        <v>45296.0</v>
      </c>
      <c r="F2243" s="5">
        <v>20589.0</v>
      </c>
      <c r="G2243" s="5" t="s">
        <v>18743</v>
      </c>
      <c r="H2243" s="5" t="s">
        <v>459</v>
      </c>
      <c r="I2243" s="5" t="s">
        <v>19200</v>
      </c>
      <c r="J2243" s="5" t="s">
        <v>2442</v>
      </c>
      <c r="K2243" s="5" t="s">
        <v>19941</v>
      </c>
      <c r="L2243" s="5" t="s">
        <v>19942</v>
      </c>
      <c r="M2243" s="5" t="s">
        <v>19943</v>
      </c>
      <c r="N2243" s="5" t="s">
        <v>52</v>
      </c>
      <c r="O2243" s="5">
        <v>1.0</v>
      </c>
      <c r="P2243" s="5" t="s">
        <v>19944</v>
      </c>
      <c r="Q2243" s="5">
        <v>2230.0</v>
      </c>
      <c r="R2243" s="5">
        <v>686.0</v>
      </c>
      <c r="S2243" s="5" t="s">
        <v>115</v>
      </c>
      <c r="T2243" s="5">
        <v>0.0</v>
      </c>
      <c r="U2243" s="5" t="s">
        <v>70</v>
      </c>
      <c r="V2243" s="5" t="s">
        <v>19945</v>
      </c>
      <c r="W2243" s="5" t="s">
        <v>52</v>
      </c>
      <c r="X2243" s="5" t="s">
        <v>52</v>
      </c>
      <c r="Y2243" s="5" t="s">
        <v>19946</v>
      </c>
      <c r="Z2243" s="5" t="s">
        <v>19947</v>
      </c>
      <c r="AA2243" s="5" t="s">
        <v>119</v>
      </c>
      <c r="AB2243" s="5" t="s">
        <v>1051</v>
      </c>
      <c r="AC2243" s="5" t="s">
        <v>398</v>
      </c>
      <c r="AD2243" s="5" t="s">
        <v>399</v>
      </c>
      <c r="AE2243" s="5" t="s">
        <v>400</v>
      </c>
      <c r="AF2243" s="5" t="s">
        <v>401</v>
      </c>
      <c r="AG2243" s="5">
        <v>23502.0</v>
      </c>
      <c r="AH2243" s="5" t="s">
        <v>402</v>
      </c>
      <c r="AI2243" s="5" t="s">
        <v>11638</v>
      </c>
      <c r="AJ2243" s="5" t="s">
        <v>19948</v>
      </c>
      <c r="AK2243" s="5" t="s">
        <v>11769</v>
      </c>
    </row>
    <row r="2244" ht="15.75" customHeight="1">
      <c r="A2244" s="5" t="s">
        <v>19949</v>
      </c>
      <c r="B2244" s="5" t="s">
        <v>19536</v>
      </c>
      <c r="C2244" s="5" t="s">
        <v>19537</v>
      </c>
      <c r="D2244" s="6">
        <v>42569.0</v>
      </c>
      <c r="E2244" s="5">
        <v>6499.0</v>
      </c>
      <c r="F2244" s="5">
        <v>2954.0</v>
      </c>
      <c r="G2244" s="5" t="s">
        <v>634</v>
      </c>
      <c r="H2244" s="5" t="s">
        <v>171</v>
      </c>
      <c r="I2244" s="5" t="s">
        <v>17330</v>
      </c>
      <c r="J2244" s="5" t="s">
        <v>274</v>
      </c>
      <c r="K2244" s="5" t="s">
        <v>19950</v>
      </c>
      <c r="L2244" s="5" t="s">
        <v>19540</v>
      </c>
      <c r="M2244" s="5" t="s">
        <v>19541</v>
      </c>
      <c r="N2244" s="5">
        <v>28075.0</v>
      </c>
      <c r="O2244" s="5">
        <v>1.0</v>
      </c>
      <c r="P2244" s="5" t="s">
        <v>19951</v>
      </c>
      <c r="Q2244" s="5">
        <v>4510.0</v>
      </c>
      <c r="R2244" s="5">
        <v>188.0</v>
      </c>
      <c r="S2244" s="5" t="s">
        <v>69</v>
      </c>
      <c r="T2244" s="5">
        <v>0.0</v>
      </c>
      <c r="U2244" s="5" t="s">
        <v>93</v>
      </c>
      <c r="V2244" s="5" t="s">
        <v>19952</v>
      </c>
      <c r="W2244" s="5" t="s">
        <v>55</v>
      </c>
      <c r="X2244" s="5" t="s">
        <v>19953</v>
      </c>
      <c r="Y2244" s="5" t="s">
        <v>19954</v>
      </c>
      <c r="Z2244" s="5" t="s">
        <v>19955</v>
      </c>
      <c r="AA2244" s="5" t="s">
        <v>59</v>
      </c>
      <c r="AB2244" s="5" t="s">
        <v>52</v>
      </c>
      <c r="AC2244" s="5" t="s">
        <v>3141</v>
      </c>
      <c r="AD2244" s="5" t="s">
        <v>3142</v>
      </c>
      <c r="AE2244" s="5" t="s">
        <v>162</v>
      </c>
      <c r="AF2244" s="5" t="s">
        <v>52</v>
      </c>
      <c r="AG2244" s="5" t="s">
        <v>52</v>
      </c>
      <c r="AH2244" s="5" t="s">
        <v>3143</v>
      </c>
      <c r="AI2244" s="5" t="s">
        <v>52</v>
      </c>
      <c r="AJ2244" s="5" t="s">
        <v>52</v>
      </c>
      <c r="AK2244" s="5" t="s">
        <v>1874</v>
      </c>
    </row>
    <row r="2245" ht="15.75" customHeight="1">
      <c r="A2245" s="5" t="s">
        <v>19956</v>
      </c>
      <c r="B2245" s="5" t="s">
        <v>19957</v>
      </c>
      <c r="C2245" s="5" t="s">
        <v>19958</v>
      </c>
      <c r="D2245" s="6">
        <v>42568.0</v>
      </c>
      <c r="E2245" s="5">
        <v>17129.0</v>
      </c>
      <c r="F2245" s="5">
        <v>7786.0</v>
      </c>
      <c r="G2245" s="5" t="s">
        <v>706</v>
      </c>
      <c r="H2245" s="5" t="s">
        <v>171</v>
      </c>
      <c r="I2245" s="5" t="s">
        <v>19959</v>
      </c>
      <c r="J2245" s="5" t="s">
        <v>274</v>
      </c>
      <c r="K2245" s="5" t="s">
        <v>19960</v>
      </c>
      <c r="L2245" s="5" t="s">
        <v>19961</v>
      </c>
      <c r="M2245" s="5" t="s">
        <v>19962</v>
      </c>
      <c r="N2245" s="5" t="s">
        <v>52</v>
      </c>
      <c r="O2245" s="5">
        <v>1.0</v>
      </c>
      <c r="P2245" s="5" t="s">
        <v>19963</v>
      </c>
      <c r="Q2245" s="5" t="s">
        <v>52</v>
      </c>
      <c r="R2245" s="5">
        <v>4403.0</v>
      </c>
      <c r="S2245" s="5" t="s">
        <v>92</v>
      </c>
      <c r="T2245" s="5">
        <v>52.0</v>
      </c>
      <c r="U2245" s="5" t="s">
        <v>70</v>
      </c>
      <c r="V2245" s="5" t="s">
        <v>19964</v>
      </c>
      <c r="W2245" s="5" t="s">
        <v>71</v>
      </c>
      <c r="X2245" s="5" t="s">
        <v>52</v>
      </c>
      <c r="Y2245" s="5" t="s">
        <v>19965</v>
      </c>
      <c r="Z2245" s="5" t="s">
        <v>19966</v>
      </c>
      <c r="AA2245" s="5" t="s">
        <v>260</v>
      </c>
      <c r="AB2245" s="5" t="s">
        <v>52</v>
      </c>
      <c r="AC2245" s="5" t="s">
        <v>19967</v>
      </c>
      <c r="AD2245" s="5" t="s">
        <v>19968</v>
      </c>
      <c r="AE2245" s="5" t="s">
        <v>2166</v>
      </c>
      <c r="AF2245" s="5" t="s">
        <v>52</v>
      </c>
      <c r="AG2245" s="5" t="s">
        <v>52</v>
      </c>
      <c r="AH2245" s="5" t="s">
        <v>52</v>
      </c>
      <c r="AI2245" s="5" t="s">
        <v>19957</v>
      </c>
      <c r="AJ2245" s="5" t="s">
        <v>19961</v>
      </c>
      <c r="AK2245" s="5" t="s">
        <v>19969</v>
      </c>
    </row>
    <row r="2246" ht="15.75" customHeight="1">
      <c r="A2246" s="5" t="s">
        <v>19970</v>
      </c>
      <c r="B2246" s="5" t="s">
        <v>11735</v>
      </c>
      <c r="C2246" s="5" t="s">
        <v>19971</v>
      </c>
      <c r="D2246" s="6">
        <v>42565.0</v>
      </c>
      <c r="E2246" s="5">
        <v>84061.0</v>
      </c>
      <c r="F2246" s="5">
        <v>38210.0</v>
      </c>
      <c r="G2246" s="5" t="s">
        <v>579</v>
      </c>
      <c r="H2246" s="5" t="s">
        <v>149</v>
      </c>
      <c r="I2246" s="5" t="s">
        <v>18129</v>
      </c>
      <c r="J2246" s="5" t="s">
        <v>581</v>
      </c>
      <c r="K2246" s="5" t="s">
        <v>1461</v>
      </c>
      <c r="L2246" s="5" t="s">
        <v>19972</v>
      </c>
      <c r="M2246" s="5" t="s">
        <v>19973</v>
      </c>
      <c r="N2246" s="5">
        <v>32822.0</v>
      </c>
      <c r="O2246" s="5">
        <v>3.0</v>
      </c>
      <c r="P2246" s="5" t="s">
        <v>19974</v>
      </c>
      <c r="Q2246" s="5" t="s">
        <v>1465</v>
      </c>
      <c r="R2246" s="5">
        <v>9.0</v>
      </c>
      <c r="S2246" s="5" t="s">
        <v>115</v>
      </c>
      <c r="T2246" s="5">
        <v>135.0</v>
      </c>
      <c r="U2246" s="5" t="s">
        <v>70</v>
      </c>
      <c r="V2246" s="5" t="s">
        <v>19975</v>
      </c>
      <c r="W2246" s="5" t="s">
        <v>71</v>
      </c>
      <c r="X2246" s="5" t="s">
        <v>52</v>
      </c>
      <c r="Y2246" s="5" t="s">
        <v>19976</v>
      </c>
      <c r="Z2246" s="5" t="s">
        <v>19977</v>
      </c>
      <c r="AA2246" s="5" t="s">
        <v>8480</v>
      </c>
      <c r="AB2246" s="5" t="s">
        <v>52</v>
      </c>
      <c r="AC2246" s="5" t="s">
        <v>72</v>
      </c>
      <c r="AD2246" s="5" t="s">
        <v>73</v>
      </c>
      <c r="AE2246" s="5" t="s">
        <v>74</v>
      </c>
      <c r="AF2246" s="5" t="s">
        <v>75</v>
      </c>
      <c r="AG2246" s="5" t="s">
        <v>76</v>
      </c>
      <c r="AH2246" s="5" t="s">
        <v>77</v>
      </c>
      <c r="AI2246" s="5" t="s">
        <v>11735</v>
      </c>
      <c r="AJ2246" s="5" t="s">
        <v>19972</v>
      </c>
      <c r="AK2246" s="5" t="s">
        <v>19978</v>
      </c>
    </row>
    <row r="2247" ht="15.75" customHeight="1">
      <c r="A2247" s="5" t="s">
        <v>19979</v>
      </c>
      <c r="B2247" s="5" t="s">
        <v>16737</v>
      </c>
      <c r="C2247" s="5" t="s">
        <v>16738</v>
      </c>
      <c r="D2247" s="6">
        <v>42563.0</v>
      </c>
      <c r="E2247" s="5">
        <v>37921.0</v>
      </c>
      <c r="F2247" s="5">
        <v>17237.0</v>
      </c>
      <c r="G2247" s="5" t="s">
        <v>3378</v>
      </c>
      <c r="H2247" s="5" t="s">
        <v>171</v>
      </c>
      <c r="I2247" s="5" t="s">
        <v>19980</v>
      </c>
      <c r="J2247" s="5" t="s">
        <v>3378</v>
      </c>
      <c r="K2247" s="5" t="s">
        <v>19981</v>
      </c>
      <c r="L2247" s="5" t="s">
        <v>16741</v>
      </c>
      <c r="M2247" s="5" t="s">
        <v>16742</v>
      </c>
      <c r="N2247" s="5">
        <v>45242.0</v>
      </c>
      <c r="O2247" s="5">
        <v>1.0</v>
      </c>
      <c r="P2247" s="5" t="s">
        <v>19982</v>
      </c>
      <c r="Q2247" s="5" t="s">
        <v>52</v>
      </c>
      <c r="R2247" s="5">
        <v>1423.0</v>
      </c>
      <c r="S2247" s="5" t="s">
        <v>69</v>
      </c>
      <c r="T2247" s="5">
        <v>0.0</v>
      </c>
      <c r="U2247" s="5" t="s">
        <v>93</v>
      </c>
      <c r="V2247" s="5" t="s">
        <v>19983</v>
      </c>
      <c r="W2247" s="5" t="s">
        <v>55</v>
      </c>
      <c r="X2247" s="5" t="s">
        <v>19984</v>
      </c>
      <c r="Y2247" s="5" t="s">
        <v>19985</v>
      </c>
      <c r="Z2247" s="5" t="s">
        <v>19986</v>
      </c>
      <c r="AA2247" s="5" t="s">
        <v>260</v>
      </c>
      <c r="AB2247" s="5" t="s">
        <v>52</v>
      </c>
      <c r="AC2247" s="5" t="s">
        <v>3141</v>
      </c>
      <c r="AD2247" s="5" t="s">
        <v>3142</v>
      </c>
      <c r="AE2247" s="5" t="s">
        <v>162</v>
      </c>
      <c r="AF2247" s="5" t="s">
        <v>52</v>
      </c>
      <c r="AG2247" s="5" t="s">
        <v>52</v>
      </c>
      <c r="AH2247" s="5" t="s">
        <v>3143</v>
      </c>
      <c r="AI2247" s="5" t="s">
        <v>52</v>
      </c>
      <c r="AJ2247" s="5" t="s">
        <v>52</v>
      </c>
      <c r="AK2247" s="5" t="s">
        <v>162</v>
      </c>
    </row>
    <row r="2248" ht="15.75" customHeight="1">
      <c r="A2248" s="5" t="s">
        <v>19987</v>
      </c>
      <c r="B2248" s="5" t="s">
        <v>6576</v>
      </c>
      <c r="C2248" s="5" t="s">
        <v>14459</v>
      </c>
      <c r="D2248" s="6">
        <v>42561.0</v>
      </c>
      <c r="E2248" s="5">
        <v>38260.0</v>
      </c>
      <c r="F2248" s="5">
        <v>17391.0</v>
      </c>
      <c r="G2248" s="5" t="s">
        <v>634</v>
      </c>
      <c r="H2248" s="5" t="s">
        <v>149</v>
      </c>
      <c r="I2248" s="5" t="s">
        <v>19988</v>
      </c>
      <c r="J2248" s="5" t="s">
        <v>274</v>
      </c>
      <c r="K2248" s="5" t="s">
        <v>192</v>
      </c>
      <c r="L2248" s="5" t="s">
        <v>19822</v>
      </c>
      <c r="M2248" s="5" t="s">
        <v>19989</v>
      </c>
      <c r="N2248" s="5">
        <v>28602.0</v>
      </c>
      <c r="O2248" s="5">
        <v>2.0</v>
      </c>
      <c r="P2248" s="5" t="s">
        <v>19990</v>
      </c>
      <c r="Q2248" s="5" t="s">
        <v>156</v>
      </c>
      <c r="R2248" s="5">
        <v>174.0</v>
      </c>
      <c r="S2248" s="5" t="s">
        <v>115</v>
      </c>
      <c r="T2248" s="5">
        <v>1.0</v>
      </c>
      <c r="U2248" s="5" t="s">
        <v>70</v>
      </c>
      <c r="V2248" s="5" t="s">
        <v>19991</v>
      </c>
      <c r="W2248" s="5" t="s">
        <v>52</v>
      </c>
      <c r="X2248" s="5" t="s">
        <v>52</v>
      </c>
      <c r="Y2248" s="5" t="s">
        <v>19992</v>
      </c>
      <c r="Z2248" s="5" t="s">
        <v>19993</v>
      </c>
      <c r="AA2248" s="5" t="s">
        <v>1831</v>
      </c>
      <c r="AB2248" s="5" t="s">
        <v>52</v>
      </c>
      <c r="AC2248" s="5" t="s">
        <v>398</v>
      </c>
      <c r="AD2248" s="5" t="s">
        <v>399</v>
      </c>
      <c r="AE2248" s="5" t="s">
        <v>400</v>
      </c>
      <c r="AF2248" s="5" t="s">
        <v>401</v>
      </c>
      <c r="AG2248" s="5">
        <v>23502.0</v>
      </c>
      <c r="AH2248" s="5" t="s">
        <v>402</v>
      </c>
      <c r="AI2248" s="5" t="s">
        <v>17408</v>
      </c>
      <c r="AJ2248" s="5" t="s">
        <v>19843</v>
      </c>
      <c r="AK2248" s="5" t="s">
        <v>1874</v>
      </c>
    </row>
    <row r="2249" ht="15.75" customHeight="1">
      <c r="A2249" s="5" t="s">
        <v>19994</v>
      </c>
      <c r="B2249" s="5" t="s">
        <v>19995</v>
      </c>
      <c r="C2249" s="5" t="s">
        <v>19996</v>
      </c>
      <c r="D2249" s="6">
        <v>42559.0</v>
      </c>
      <c r="E2249" s="5">
        <v>26358.0</v>
      </c>
      <c r="F2249" s="5">
        <v>11981.0</v>
      </c>
      <c r="G2249" s="5" t="s">
        <v>719</v>
      </c>
      <c r="H2249" s="5" t="s">
        <v>480</v>
      </c>
      <c r="I2249" s="5" t="s">
        <v>19997</v>
      </c>
      <c r="J2249" s="5" t="s">
        <v>274</v>
      </c>
      <c r="K2249" s="5" t="s">
        <v>391</v>
      </c>
      <c r="L2249" s="5" t="s">
        <v>19998</v>
      </c>
      <c r="M2249" s="5" t="s">
        <v>19999</v>
      </c>
      <c r="N2249" s="5" t="s">
        <v>52</v>
      </c>
      <c r="O2249" s="5">
        <v>1.0</v>
      </c>
      <c r="P2249" s="5" t="s">
        <v>20000</v>
      </c>
      <c r="Q2249" s="5">
        <v>4500.0</v>
      </c>
      <c r="R2249" s="5">
        <v>4403.0</v>
      </c>
      <c r="S2249" s="5" t="s">
        <v>115</v>
      </c>
      <c r="T2249" s="5">
        <v>0.0</v>
      </c>
      <c r="U2249" s="5" t="s">
        <v>70</v>
      </c>
      <c r="V2249" s="5" t="s">
        <v>20001</v>
      </c>
      <c r="W2249" s="5" t="s">
        <v>52</v>
      </c>
      <c r="X2249" s="5" t="s">
        <v>52</v>
      </c>
      <c r="Y2249" s="5" t="s">
        <v>20002</v>
      </c>
      <c r="Z2249" s="5" t="s">
        <v>20003</v>
      </c>
      <c r="AA2249" s="5" t="s">
        <v>162</v>
      </c>
      <c r="AB2249" s="5" t="s">
        <v>52</v>
      </c>
      <c r="AC2249" s="5" t="s">
        <v>398</v>
      </c>
      <c r="AD2249" s="5" t="s">
        <v>399</v>
      </c>
      <c r="AE2249" s="5" t="s">
        <v>400</v>
      </c>
      <c r="AF2249" s="5" t="s">
        <v>401</v>
      </c>
      <c r="AG2249" s="5">
        <v>23502.0</v>
      </c>
      <c r="AH2249" s="5" t="s">
        <v>402</v>
      </c>
      <c r="AI2249" s="5" t="s">
        <v>20004</v>
      </c>
      <c r="AJ2249" s="5" t="s">
        <v>20005</v>
      </c>
      <c r="AK2249" s="5" t="s">
        <v>735</v>
      </c>
    </row>
    <row r="2250" ht="15.75" customHeight="1">
      <c r="A2250" s="5" t="s">
        <v>20006</v>
      </c>
      <c r="B2250" s="5" t="s">
        <v>20007</v>
      </c>
      <c r="C2250" s="5" t="s">
        <v>20008</v>
      </c>
      <c r="D2250" s="6">
        <v>42557.0</v>
      </c>
      <c r="E2250" s="5">
        <v>36355.0</v>
      </c>
      <c r="F2250" s="5">
        <v>16525.0</v>
      </c>
      <c r="G2250" s="5" t="s">
        <v>556</v>
      </c>
      <c r="H2250" s="5" t="s">
        <v>171</v>
      </c>
      <c r="I2250" s="5" t="s">
        <v>1707</v>
      </c>
      <c r="J2250" s="5" t="s">
        <v>558</v>
      </c>
      <c r="K2250" s="5" t="s">
        <v>744</v>
      </c>
      <c r="L2250" s="5" t="s">
        <v>20009</v>
      </c>
      <c r="M2250" s="5" t="s">
        <v>20010</v>
      </c>
      <c r="N2250" s="5">
        <v>43311.0</v>
      </c>
      <c r="O2250" s="5">
        <v>1.0</v>
      </c>
      <c r="P2250" s="5" t="s">
        <v>20011</v>
      </c>
      <c r="Q2250" s="5" t="s">
        <v>52</v>
      </c>
      <c r="R2250" s="5">
        <v>2150.0</v>
      </c>
      <c r="S2250" s="5" t="s">
        <v>374</v>
      </c>
      <c r="T2250" s="5">
        <v>0.0</v>
      </c>
      <c r="U2250" s="5" t="s">
        <v>52</v>
      </c>
      <c r="V2250" s="5" t="s">
        <v>20012</v>
      </c>
      <c r="W2250" s="5" t="s">
        <v>55</v>
      </c>
      <c r="X2250" s="5" t="s">
        <v>20013</v>
      </c>
      <c r="Y2250" s="5" t="s">
        <v>8347</v>
      </c>
      <c r="Z2250" s="5" t="s">
        <v>20014</v>
      </c>
      <c r="AA2250" s="5" t="s">
        <v>260</v>
      </c>
      <c r="AB2250" s="5" t="s">
        <v>52</v>
      </c>
      <c r="AC2250" s="5" t="s">
        <v>20015</v>
      </c>
      <c r="AD2250" s="5" t="s">
        <v>20016</v>
      </c>
      <c r="AE2250" s="5" t="s">
        <v>20017</v>
      </c>
      <c r="AF2250" s="5" t="s">
        <v>1569</v>
      </c>
      <c r="AG2250" s="5">
        <v>60191.0</v>
      </c>
      <c r="AH2250" s="5" t="s">
        <v>20018</v>
      </c>
      <c r="AI2250" s="5" t="s">
        <v>2164</v>
      </c>
      <c r="AJ2250" s="5" t="s">
        <v>20019</v>
      </c>
      <c r="AK2250" s="5" t="s">
        <v>1142</v>
      </c>
    </row>
    <row r="2251" ht="15.75" customHeight="1">
      <c r="A2251" s="5" t="s">
        <v>20020</v>
      </c>
      <c r="B2251" s="5" t="s">
        <v>20021</v>
      </c>
      <c r="C2251" s="5" t="s">
        <v>20021</v>
      </c>
      <c r="D2251" s="6">
        <v>42557.0</v>
      </c>
      <c r="E2251" s="5">
        <v>13332.0</v>
      </c>
      <c r="F2251" s="5">
        <v>6060.0</v>
      </c>
      <c r="G2251" s="5" t="s">
        <v>3898</v>
      </c>
      <c r="H2251" s="5" t="s">
        <v>171</v>
      </c>
      <c r="I2251" s="5" t="s">
        <v>20022</v>
      </c>
      <c r="J2251" s="5" t="s">
        <v>2156</v>
      </c>
      <c r="K2251" s="5" t="s">
        <v>14840</v>
      </c>
      <c r="L2251" s="5" t="s">
        <v>20023</v>
      </c>
      <c r="M2251" s="5" t="s">
        <v>20024</v>
      </c>
      <c r="N2251" s="5">
        <v>21226.0</v>
      </c>
      <c r="O2251" s="5">
        <v>1.0</v>
      </c>
      <c r="P2251" s="5" t="s">
        <v>20025</v>
      </c>
      <c r="Q2251" s="5" t="s">
        <v>91</v>
      </c>
      <c r="R2251" s="5">
        <v>12.0</v>
      </c>
      <c r="S2251" s="5" t="s">
        <v>14844</v>
      </c>
      <c r="T2251" s="5">
        <v>56.0</v>
      </c>
      <c r="U2251" s="5" t="s">
        <v>70</v>
      </c>
      <c r="V2251" s="5" t="s">
        <v>20026</v>
      </c>
      <c r="W2251" s="5" t="s">
        <v>71</v>
      </c>
      <c r="X2251" s="5" t="s">
        <v>52</v>
      </c>
      <c r="Y2251" s="5">
        <v>219.0</v>
      </c>
      <c r="Z2251" s="5" t="s">
        <v>20027</v>
      </c>
      <c r="AA2251" s="5" t="s">
        <v>730</v>
      </c>
      <c r="AB2251" s="5" t="s">
        <v>283</v>
      </c>
      <c r="AC2251" s="5" t="s">
        <v>1230</v>
      </c>
      <c r="AD2251" s="5" t="s">
        <v>1231</v>
      </c>
      <c r="AE2251" s="5" t="s">
        <v>52</v>
      </c>
      <c r="AF2251" s="5" t="s">
        <v>52</v>
      </c>
      <c r="AG2251" s="5" t="s">
        <v>52</v>
      </c>
      <c r="AH2251" s="5" t="s">
        <v>1232</v>
      </c>
      <c r="AI2251" s="5" t="s">
        <v>20021</v>
      </c>
      <c r="AJ2251" s="5" t="s">
        <v>20023</v>
      </c>
      <c r="AK2251" s="5" t="s">
        <v>20028</v>
      </c>
    </row>
    <row r="2252" ht="15.75" customHeight="1">
      <c r="A2252" s="5" t="s">
        <v>20029</v>
      </c>
      <c r="B2252" s="5" t="s">
        <v>20030</v>
      </c>
      <c r="C2252" s="5" t="s">
        <v>20021</v>
      </c>
      <c r="D2252" s="6">
        <v>42557.0</v>
      </c>
      <c r="E2252" s="5">
        <v>5865.0</v>
      </c>
      <c r="F2252" s="5">
        <v>2666.0</v>
      </c>
      <c r="G2252" s="5" t="s">
        <v>3898</v>
      </c>
      <c r="H2252" s="5" t="s">
        <v>171</v>
      </c>
      <c r="I2252" s="5" t="s">
        <v>20022</v>
      </c>
      <c r="J2252" s="5" t="s">
        <v>2156</v>
      </c>
      <c r="K2252" s="5" t="s">
        <v>14840</v>
      </c>
      <c r="L2252" s="5" t="s">
        <v>20031</v>
      </c>
      <c r="M2252" s="5" t="s">
        <v>20024</v>
      </c>
      <c r="N2252" s="5">
        <v>21226.0</v>
      </c>
      <c r="O2252" s="5">
        <v>1.0</v>
      </c>
      <c r="P2252" s="5" t="s">
        <v>20025</v>
      </c>
      <c r="Q2252" s="5" t="s">
        <v>91</v>
      </c>
      <c r="R2252" s="5">
        <v>5.0</v>
      </c>
      <c r="S2252" s="5" t="s">
        <v>14844</v>
      </c>
      <c r="T2252" s="5">
        <v>0.0</v>
      </c>
      <c r="U2252" s="5" t="s">
        <v>70</v>
      </c>
      <c r="V2252" s="5" t="s">
        <v>20032</v>
      </c>
      <c r="W2252" s="5" t="s">
        <v>55</v>
      </c>
      <c r="X2252" s="5" t="s">
        <v>20026</v>
      </c>
      <c r="Y2252" s="5">
        <v>219.0</v>
      </c>
      <c r="Z2252" s="5" t="s">
        <v>20027</v>
      </c>
      <c r="AA2252" s="5" t="s">
        <v>730</v>
      </c>
      <c r="AB2252" s="5" t="s">
        <v>52</v>
      </c>
      <c r="AC2252" s="5" t="s">
        <v>1230</v>
      </c>
      <c r="AD2252" s="5" t="s">
        <v>1231</v>
      </c>
      <c r="AE2252" s="5" t="s">
        <v>52</v>
      </c>
      <c r="AF2252" s="5" t="s">
        <v>52</v>
      </c>
      <c r="AG2252" s="5" t="s">
        <v>52</v>
      </c>
      <c r="AH2252" s="5" t="s">
        <v>1232</v>
      </c>
      <c r="AI2252" s="5" t="s">
        <v>20021</v>
      </c>
      <c r="AJ2252" s="5" t="s">
        <v>20023</v>
      </c>
      <c r="AK2252" s="5" t="s">
        <v>20028</v>
      </c>
    </row>
    <row r="2253" ht="15.75" customHeight="1">
      <c r="A2253" s="5" t="s">
        <v>20033</v>
      </c>
      <c r="B2253" s="5" t="s">
        <v>6576</v>
      </c>
      <c r="C2253" s="5" t="s">
        <v>14459</v>
      </c>
      <c r="D2253" s="6">
        <v>42556.0</v>
      </c>
      <c r="E2253" s="5">
        <v>56751.0</v>
      </c>
      <c r="F2253" s="5">
        <v>25796.0</v>
      </c>
      <c r="G2253" s="5" t="s">
        <v>634</v>
      </c>
      <c r="H2253" s="5" t="s">
        <v>149</v>
      </c>
      <c r="I2253" s="5" t="s">
        <v>20034</v>
      </c>
      <c r="J2253" s="5" t="s">
        <v>274</v>
      </c>
      <c r="K2253" s="5" t="s">
        <v>1461</v>
      </c>
      <c r="L2253" s="5" t="s">
        <v>19822</v>
      </c>
      <c r="M2253" s="5" t="s">
        <v>19823</v>
      </c>
      <c r="N2253" s="5">
        <v>28602.0</v>
      </c>
      <c r="O2253" s="5">
        <v>3.0</v>
      </c>
      <c r="P2253" s="5" t="s">
        <v>20035</v>
      </c>
      <c r="Q2253" s="5" t="s">
        <v>2229</v>
      </c>
      <c r="R2253" s="5">
        <v>232.0</v>
      </c>
      <c r="S2253" s="5" t="s">
        <v>115</v>
      </c>
      <c r="T2253" s="5">
        <v>2.0</v>
      </c>
      <c r="U2253" s="5" t="s">
        <v>70</v>
      </c>
      <c r="V2253" s="5" t="s">
        <v>20036</v>
      </c>
      <c r="W2253" s="5" t="s">
        <v>52</v>
      </c>
      <c r="X2253" s="5" t="s">
        <v>52</v>
      </c>
      <c r="Y2253" s="5" t="s">
        <v>20037</v>
      </c>
      <c r="Z2253" s="5" t="s">
        <v>20038</v>
      </c>
      <c r="AA2253" s="5" t="s">
        <v>59</v>
      </c>
      <c r="AB2253" s="5" t="s">
        <v>52</v>
      </c>
      <c r="AC2253" s="5" t="s">
        <v>398</v>
      </c>
      <c r="AD2253" s="5" t="s">
        <v>399</v>
      </c>
      <c r="AE2253" s="5" t="s">
        <v>400</v>
      </c>
      <c r="AF2253" s="5" t="s">
        <v>401</v>
      </c>
      <c r="AG2253" s="5">
        <v>23502.0</v>
      </c>
      <c r="AH2253" s="5" t="s">
        <v>402</v>
      </c>
      <c r="AI2253" s="5" t="s">
        <v>9155</v>
      </c>
      <c r="AJ2253" s="5" t="s">
        <v>20039</v>
      </c>
      <c r="AK2253" s="5" t="s">
        <v>1874</v>
      </c>
    </row>
    <row r="2254" ht="15.75" customHeight="1">
      <c r="A2254" s="5" t="s">
        <v>20040</v>
      </c>
      <c r="B2254" s="5" t="s">
        <v>16737</v>
      </c>
      <c r="C2254" s="5" t="s">
        <v>16738</v>
      </c>
      <c r="D2254" s="6">
        <v>42556.0</v>
      </c>
      <c r="E2254" s="5">
        <v>22337.0</v>
      </c>
      <c r="F2254" s="5">
        <v>10153.0</v>
      </c>
      <c r="G2254" s="5" t="s">
        <v>3378</v>
      </c>
      <c r="H2254" s="5" t="s">
        <v>171</v>
      </c>
      <c r="I2254" s="5" t="s">
        <v>20041</v>
      </c>
      <c r="J2254" s="5" t="s">
        <v>3378</v>
      </c>
      <c r="K2254" s="5" t="s">
        <v>20042</v>
      </c>
      <c r="L2254" s="5" t="s">
        <v>16741</v>
      </c>
      <c r="M2254" s="5" t="s">
        <v>16742</v>
      </c>
      <c r="N2254" s="5">
        <v>45242.0</v>
      </c>
      <c r="O2254" s="5">
        <v>1.0</v>
      </c>
      <c r="P2254" s="5" t="s">
        <v>20043</v>
      </c>
      <c r="Q2254" s="5">
        <v>2200.0</v>
      </c>
      <c r="R2254" s="5">
        <v>796.0</v>
      </c>
      <c r="S2254" s="5" t="s">
        <v>69</v>
      </c>
      <c r="T2254" s="5">
        <v>0.0</v>
      </c>
      <c r="U2254" s="5" t="s">
        <v>93</v>
      </c>
      <c r="V2254" s="5" t="s">
        <v>20044</v>
      </c>
      <c r="W2254" s="5" t="s">
        <v>55</v>
      </c>
      <c r="X2254" s="5" t="s">
        <v>20045</v>
      </c>
      <c r="Y2254" s="5" t="s">
        <v>20046</v>
      </c>
      <c r="Z2254" s="5">
        <v>2545088.0</v>
      </c>
      <c r="AA2254" s="5" t="s">
        <v>162</v>
      </c>
      <c r="AB2254" s="5" t="s">
        <v>52</v>
      </c>
      <c r="AC2254" s="5" t="s">
        <v>3141</v>
      </c>
      <c r="AD2254" s="5" t="s">
        <v>3142</v>
      </c>
      <c r="AE2254" s="5" t="s">
        <v>162</v>
      </c>
      <c r="AF2254" s="5" t="s">
        <v>52</v>
      </c>
      <c r="AG2254" s="5" t="s">
        <v>52</v>
      </c>
      <c r="AH2254" s="5" t="s">
        <v>3143</v>
      </c>
      <c r="AI2254" s="5" t="s">
        <v>52</v>
      </c>
      <c r="AJ2254" s="5" t="s">
        <v>52</v>
      </c>
      <c r="AK2254" s="5" t="s">
        <v>162</v>
      </c>
    </row>
    <row r="2255" ht="15.75" customHeight="1">
      <c r="A2255" s="5" t="s">
        <v>20047</v>
      </c>
      <c r="B2255" s="5" t="s">
        <v>15413</v>
      </c>
      <c r="C2255" s="5" t="s">
        <v>20048</v>
      </c>
      <c r="D2255" s="6">
        <v>42554.0</v>
      </c>
      <c r="E2255" s="5">
        <v>21338.0</v>
      </c>
      <c r="F2255" s="5">
        <v>9699.0</v>
      </c>
      <c r="G2255" s="5" t="s">
        <v>3378</v>
      </c>
      <c r="H2255" s="5" t="s">
        <v>2784</v>
      </c>
      <c r="I2255" s="5" t="s">
        <v>19779</v>
      </c>
      <c r="J2255" s="5" t="s">
        <v>3378</v>
      </c>
      <c r="K2255" s="5" t="s">
        <v>20049</v>
      </c>
      <c r="L2255" s="5" t="s">
        <v>20050</v>
      </c>
      <c r="M2255" s="5" t="s">
        <v>20051</v>
      </c>
      <c r="N2255" s="5">
        <v>94105.0</v>
      </c>
      <c r="O2255" s="5">
        <v>1.0</v>
      </c>
      <c r="P2255" s="5" t="s">
        <v>20052</v>
      </c>
      <c r="Q2255" s="5" t="s">
        <v>91</v>
      </c>
      <c r="R2255" s="5">
        <v>1019.0</v>
      </c>
      <c r="S2255" s="5" t="s">
        <v>69</v>
      </c>
      <c r="T2255" s="5">
        <v>65.0</v>
      </c>
      <c r="U2255" s="5" t="s">
        <v>70</v>
      </c>
      <c r="V2255" s="5" t="s">
        <v>20053</v>
      </c>
      <c r="W2255" s="5" t="s">
        <v>52</v>
      </c>
      <c r="X2255" s="5" t="s">
        <v>52</v>
      </c>
      <c r="Y2255" s="5">
        <v>24.0</v>
      </c>
      <c r="Z2255" s="5" t="s">
        <v>20054</v>
      </c>
      <c r="AA2255" s="5" t="s">
        <v>260</v>
      </c>
      <c r="AB2255" s="5" t="s">
        <v>52</v>
      </c>
      <c r="AC2255" s="5" t="s">
        <v>1230</v>
      </c>
      <c r="AD2255" s="5" t="s">
        <v>1231</v>
      </c>
      <c r="AE2255" s="5" t="s">
        <v>52</v>
      </c>
      <c r="AF2255" s="5" t="s">
        <v>52</v>
      </c>
      <c r="AG2255" s="5" t="s">
        <v>52</v>
      </c>
      <c r="AH2255" s="5" t="s">
        <v>1232</v>
      </c>
      <c r="AI2255" s="5" t="s">
        <v>15413</v>
      </c>
      <c r="AJ2255" s="5" t="s">
        <v>20050</v>
      </c>
      <c r="AK2255" s="5" t="s">
        <v>20055</v>
      </c>
    </row>
    <row r="2256" ht="15.75" customHeight="1">
      <c r="A2256" s="5" t="s">
        <v>20056</v>
      </c>
      <c r="B2256" s="5" t="s">
        <v>20057</v>
      </c>
      <c r="C2256" s="5" t="s">
        <v>20058</v>
      </c>
      <c r="D2256" s="6">
        <v>42553.0</v>
      </c>
      <c r="E2256" s="5">
        <v>81085.0</v>
      </c>
      <c r="F2256" s="5">
        <v>36857.0</v>
      </c>
      <c r="G2256" s="5" t="s">
        <v>634</v>
      </c>
      <c r="H2256" s="5" t="s">
        <v>149</v>
      </c>
      <c r="I2256" s="5" t="s">
        <v>20059</v>
      </c>
      <c r="J2256" s="5" t="s">
        <v>274</v>
      </c>
      <c r="K2256" s="5" t="s">
        <v>20060</v>
      </c>
      <c r="L2256" s="5" t="s">
        <v>20061</v>
      </c>
      <c r="M2256" s="5" t="s">
        <v>20062</v>
      </c>
      <c r="N2256" s="5">
        <v>31907.0</v>
      </c>
      <c r="O2256" s="5">
        <v>2.0</v>
      </c>
      <c r="P2256" s="5" t="s">
        <v>20063</v>
      </c>
      <c r="Q2256" s="5" t="s">
        <v>20064</v>
      </c>
      <c r="R2256" s="5">
        <v>2445.0</v>
      </c>
      <c r="S2256" s="5" t="s">
        <v>374</v>
      </c>
      <c r="T2256" s="5">
        <v>93.0</v>
      </c>
      <c r="U2256" s="5" t="s">
        <v>93</v>
      </c>
      <c r="V2256" s="5" t="s">
        <v>20065</v>
      </c>
      <c r="W2256" s="5" t="s">
        <v>52</v>
      </c>
      <c r="X2256" s="5" t="s">
        <v>52</v>
      </c>
      <c r="Y2256" s="5" t="s">
        <v>20066</v>
      </c>
      <c r="Z2256" s="5" t="s">
        <v>20067</v>
      </c>
      <c r="AA2256" s="5" t="s">
        <v>162</v>
      </c>
      <c r="AB2256" s="5" t="s">
        <v>52</v>
      </c>
      <c r="AC2256" s="5" t="s">
        <v>565</v>
      </c>
      <c r="AD2256" s="5" t="s">
        <v>566</v>
      </c>
      <c r="AE2256" s="5" t="s">
        <v>567</v>
      </c>
      <c r="AF2256" s="5" t="s">
        <v>52</v>
      </c>
      <c r="AG2256" s="5" t="s">
        <v>52</v>
      </c>
      <c r="AH2256" s="5" t="s">
        <v>568</v>
      </c>
      <c r="AI2256" s="5" t="s">
        <v>20068</v>
      </c>
      <c r="AJ2256" s="5" t="s">
        <v>20069</v>
      </c>
      <c r="AK2256" s="5" t="s">
        <v>2044</v>
      </c>
    </row>
    <row r="2257" ht="15.75" customHeight="1">
      <c r="A2257" s="5" t="s">
        <v>20070</v>
      </c>
      <c r="B2257" s="5" t="s">
        <v>20071</v>
      </c>
      <c r="C2257" s="5" t="s">
        <v>20072</v>
      </c>
      <c r="D2257" s="6">
        <v>42553.0</v>
      </c>
      <c r="E2257" s="5">
        <v>14821.0</v>
      </c>
      <c r="F2257" s="5">
        <v>6737.0</v>
      </c>
      <c r="G2257" s="5" t="s">
        <v>634</v>
      </c>
      <c r="H2257" s="5" t="s">
        <v>1534</v>
      </c>
      <c r="I2257" s="5" t="s">
        <v>20073</v>
      </c>
      <c r="J2257" s="5" t="s">
        <v>274</v>
      </c>
      <c r="K2257" s="5" t="s">
        <v>20074</v>
      </c>
      <c r="L2257" s="5" t="s">
        <v>20075</v>
      </c>
      <c r="M2257" s="5" t="s">
        <v>20076</v>
      </c>
      <c r="N2257" s="5">
        <v>40228.0</v>
      </c>
      <c r="O2257" s="5">
        <v>1.0</v>
      </c>
      <c r="P2257" s="5" t="s">
        <v>20077</v>
      </c>
      <c r="Q2257" s="5" t="s">
        <v>3835</v>
      </c>
      <c r="R2257" s="5">
        <v>840.0</v>
      </c>
      <c r="S2257" s="5" t="s">
        <v>69</v>
      </c>
      <c r="T2257" s="5">
        <v>66.0</v>
      </c>
      <c r="U2257" s="5" t="s">
        <v>70</v>
      </c>
      <c r="V2257" s="5" t="s">
        <v>20078</v>
      </c>
      <c r="W2257" s="5" t="s">
        <v>55</v>
      </c>
      <c r="X2257" s="5" t="s">
        <v>20079</v>
      </c>
      <c r="Y2257" s="5" t="s">
        <v>11630</v>
      </c>
      <c r="Z2257" s="5" t="s">
        <v>20080</v>
      </c>
      <c r="AA2257" s="5" t="s">
        <v>260</v>
      </c>
      <c r="AB2257" s="5" t="s">
        <v>52</v>
      </c>
      <c r="AC2257" s="5" t="s">
        <v>5521</v>
      </c>
      <c r="AD2257" s="5" t="s">
        <v>5522</v>
      </c>
      <c r="AE2257" s="5" t="s">
        <v>5523</v>
      </c>
      <c r="AF2257" s="5" t="s">
        <v>52</v>
      </c>
      <c r="AG2257" s="5" t="s">
        <v>52</v>
      </c>
      <c r="AH2257" s="5" t="s">
        <v>5524</v>
      </c>
      <c r="AI2257" s="5" t="s">
        <v>20071</v>
      </c>
      <c r="AJ2257" s="5" t="s">
        <v>20075</v>
      </c>
      <c r="AK2257" s="5" t="s">
        <v>13177</v>
      </c>
    </row>
    <row r="2258" ht="15.75" customHeight="1">
      <c r="A2258" s="5" t="s">
        <v>20081</v>
      </c>
      <c r="B2258" s="5" t="s">
        <v>3483</v>
      </c>
      <c r="C2258" s="5" t="s">
        <v>12245</v>
      </c>
      <c r="D2258" s="6">
        <v>42551.0</v>
      </c>
      <c r="E2258" s="5">
        <v>300619.0</v>
      </c>
      <c r="F2258" s="5">
        <v>136645.0</v>
      </c>
      <c r="G2258" s="5" t="s">
        <v>1419</v>
      </c>
      <c r="H2258" s="5" t="s">
        <v>1534</v>
      </c>
      <c r="I2258" s="5" t="s">
        <v>12677</v>
      </c>
      <c r="J2258" s="5" t="s">
        <v>256</v>
      </c>
      <c r="K2258" s="5" t="s">
        <v>1203</v>
      </c>
      <c r="L2258" s="5" t="s">
        <v>20082</v>
      </c>
      <c r="M2258" s="5" t="s">
        <v>9697</v>
      </c>
      <c r="N2258" s="5" t="s">
        <v>52</v>
      </c>
      <c r="O2258" s="5">
        <v>6.0</v>
      </c>
      <c r="P2258" s="5" t="s">
        <v>20083</v>
      </c>
      <c r="Q2258" s="5" t="s">
        <v>20084</v>
      </c>
      <c r="R2258" s="5">
        <v>145.0</v>
      </c>
      <c r="S2258" s="5" t="s">
        <v>1077</v>
      </c>
      <c r="T2258" s="5">
        <v>3183.0</v>
      </c>
      <c r="U2258" s="5" t="s">
        <v>158</v>
      </c>
      <c r="V2258" s="5" t="s">
        <v>20085</v>
      </c>
      <c r="W2258" s="5" t="s">
        <v>52</v>
      </c>
      <c r="X2258" s="5" t="s">
        <v>52</v>
      </c>
      <c r="Y2258" s="5" t="s">
        <v>20086</v>
      </c>
      <c r="Z2258" s="5" t="s">
        <v>20087</v>
      </c>
      <c r="AA2258" s="5" t="s">
        <v>9547</v>
      </c>
      <c r="AB2258" s="5" t="s">
        <v>52</v>
      </c>
      <c r="AC2258" s="5" t="s">
        <v>163</v>
      </c>
      <c r="AD2258" s="5" t="s">
        <v>164</v>
      </c>
      <c r="AE2258" s="5" t="s">
        <v>165</v>
      </c>
      <c r="AF2258" s="5" t="s">
        <v>52</v>
      </c>
      <c r="AG2258" s="5" t="s">
        <v>52</v>
      </c>
      <c r="AH2258" s="5" t="s">
        <v>52</v>
      </c>
      <c r="AI2258" s="5" t="s">
        <v>3483</v>
      </c>
      <c r="AJ2258" s="5" t="s">
        <v>20082</v>
      </c>
      <c r="AK2258" s="5" t="s">
        <v>20088</v>
      </c>
    </row>
    <row r="2259" ht="15.75" customHeight="1">
      <c r="A2259" s="5" t="s">
        <v>20089</v>
      </c>
      <c r="B2259" s="5" t="s">
        <v>16737</v>
      </c>
      <c r="C2259" s="5" t="s">
        <v>16738</v>
      </c>
      <c r="D2259" s="6">
        <v>42550.0</v>
      </c>
      <c r="E2259" s="5">
        <v>7240.0</v>
      </c>
      <c r="F2259" s="5">
        <v>3291.0</v>
      </c>
      <c r="G2259" s="5" t="s">
        <v>3378</v>
      </c>
      <c r="H2259" s="5" t="s">
        <v>171</v>
      </c>
      <c r="I2259" s="5" t="s">
        <v>3751</v>
      </c>
      <c r="J2259" s="5" t="s">
        <v>3378</v>
      </c>
      <c r="K2259" s="5" t="s">
        <v>20090</v>
      </c>
      <c r="L2259" s="5" t="s">
        <v>16741</v>
      </c>
      <c r="M2259" s="5" t="s">
        <v>16742</v>
      </c>
      <c r="N2259" s="5">
        <v>45242.0</v>
      </c>
      <c r="O2259" s="5">
        <v>1.0</v>
      </c>
      <c r="P2259" s="5" t="s">
        <v>20091</v>
      </c>
      <c r="Q2259" s="5" t="s">
        <v>923</v>
      </c>
      <c r="R2259" s="5">
        <v>275.0</v>
      </c>
      <c r="S2259" s="5" t="s">
        <v>69</v>
      </c>
      <c r="T2259" s="5">
        <v>0.0</v>
      </c>
      <c r="U2259" s="5" t="s">
        <v>93</v>
      </c>
      <c r="V2259" s="5" t="s">
        <v>20092</v>
      </c>
      <c r="W2259" s="5" t="s">
        <v>55</v>
      </c>
      <c r="X2259" s="5" t="s">
        <v>20093</v>
      </c>
      <c r="Y2259" s="5" t="s">
        <v>20094</v>
      </c>
      <c r="Z2259" s="5">
        <v>2550305.0</v>
      </c>
      <c r="AA2259" s="5" t="s">
        <v>1553</v>
      </c>
      <c r="AB2259" s="5" t="s">
        <v>52</v>
      </c>
      <c r="AC2259" s="5" t="s">
        <v>3141</v>
      </c>
      <c r="AD2259" s="5" t="s">
        <v>3142</v>
      </c>
      <c r="AE2259" s="5" t="s">
        <v>162</v>
      </c>
      <c r="AF2259" s="5" t="s">
        <v>52</v>
      </c>
      <c r="AG2259" s="5" t="s">
        <v>52</v>
      </c>
      <c r="AH2259" s="5" t="s">
        <v>3143</v>
      </c>
      <c r="AI2259" s="5" t="s">
        <v>52</v>
      </c>
      <c r="AJ2259" s="5" t="s">
        <v>52</v>
      </c>
      <c r="AK2259" s="5" t="s">
        <v>162</v>
      </c>
    </row>
    <row r="2260" ht="15.75" customHeight="1">
      <c r="A2260" s="5" t="s">
        <v>20095</v>
      </c>
      <c r="B2260" s="5" t="s">
        <v>20096</v>
      </c>
      <c r="C2260" s="5" t="s">
        <v>20097</v>
      </c>
      <c r="D2260" s="6">
        <v>42550.0</v>
      </c>
      <c r="E2260" s="5">
        <v>40726.0</v>
      </c>
      <c r="F2260" s="5">
        <v>18512.0</v>
      </c>
      <c r="G2260" s="5" t="s">
        <v>634</v>
      </c>
      <c r="H2260" s="5" t="s">
        <v>272</v>
      </c>
      <c r="I2260" s="5" t="s">
        <v>20098</v>
      </c>
      <c r="J2260" s="5" t="s">
        <v>274</v>
      </c>
      <c r="K2260" s="5" t="s">
        <v>20099</v>
      </c>
      <c r="L2260" s="5" t="s">
        <v>20100</v>
      </c>
      <c r="M2260" s="5" t="s">
        <v>20101</v>
      </c>
      <c r="N2260" s="5">
        <v>90805.0</v>
      </c>
      <c r="O2260" s="5">
        <v>1.0</v>
      </c>
      <c r="P2260" s="5" t="s">
        <v>20102</v>
      </c>
      <c r="Q2260" s="5" t="s">
        <v>52</v>
      </c>
      <c r="R2260" s="5">
        <v>2099.0</v>
      </c>
      <c r="S2260" s="5" t="s">
        <v>115</v>
      </c>
      <c r="T2260" s="5">
        <v>0.0</v>
      </c>
      <c r="U2260" s="5" t="s">
        <v>70</v>
      </c>
      <c r="V2260" s="5" t="s">
        <v>20103</v>
      </c>
      <c r="W2260" s="5" t="s">
        <v>71</v>
      </c>
      <c r="X2260" s="5" t="s">
        <v>52</v>
      </c>
      <c r="Y2260" s="5" t="s">
        <v>20104</v>
      </c>
      <c r="Z2260" s="5" t="s">
        <v>20105</v>
      </c>
      <c r="AA2260" s="5" t="s">
        <v>119</v>
      </c>
      <c r="AB2260" s="5" t="s">
        <v>52</v>
      </c>
      <c r="AC2260" s="5" t="s">
        <v>2791</v>
      </c>
      <c r="AD2260" s="5" t="s">
        <v>2792</v>
      </c>
      <c r="AE2260" s="5" t="s">
        <v>52</v>
      </c>
      <c r="AF2260" s="5" t="s">
        <v>52</v>
      </c>
      <c r="AG2260" s="5">
        <v>79118.0</v>
      </c>
      <c r="AH2260" s="5" t="s">
        <v>2793</v>
      </c>
      <c r="AI2260" s="5" t="s">
        <v>20096</v>
      </c>
      <c r="AJ2260" s="5" t="s">
        <v>20100</v>
      </c>
      <c r="AK2260" s="5" t="s">
        <v>1874</v>
      </c>
    </row>
    <row r="2261" ht="15.75" customHeight="1">
      <c r="A2261" s="5" t="s">
        <v>20106</v>
      </c>
      <c r="B2261" s="5" t="s">
        <v>20096</v>
      </c>
      <c r="C2261" s="5" t="s">
        <v>20097</v>
      </c>
      <c r="D2261" s="6">
        <v>42550.0</v>
      </c>
      <c r="E2261" s="5">
        <v>46134.0</v>
      </c>
      <c r="F2261" s="5">
        <v>20970.0</v>
      </c>
      <c r="G2261" s="5" t="s">
        <v>634</v>
      </c>
      <c r="H2261" s="5" t="s">
        <v>272</v>
      </c>
      <c r="I2261" s="5" t="s">
        <v>20098</v>
      </c>
      <c r="J2261" s="5" t="s">
        <v>274</v>
      </c>
      <c r="K2261" s="5" t="s">
        <v>20107</v>
      </c>
      <c r="L2261" s="5" t="s">
        <v>20100</v>
      </c>
      <c r="M2261" s="5" t="s">
        <v>20101</v>
      </c>
      <c r="N2261" s="5">
        <v>90805.0</v>
      </c>
      <c r="O2261" s="5">
        <v>1.0</v>
      </c>
      <c r="P2261" s="5" t="s">
        <v>20108</v>
      </c>
      <c r="Q2261" s="5" t="s">
        <v>52</v>
      </c>
      <c r="R2261" s="5">
        <v>1708.0</v>
      </c>
      <c r="S2261" s="5" t="s">
        <v>115</v>
      </c>
      <c r="T2261" s="5">
        <v>0.0</v>
      </c>
      <c r="U2261" s="5" t="s">
        <v>70</v>
      </c>
      <c r="V2261" s="5" t="s">
        <v>20109</v>
      </c>
      <c r="W2261" s="5" t="s">
        <v>71</v>
      </c>
      <c r="X2261" s="5" t="s">
        <v>52</v>
      </c>
      <c r="Y2261" s="5" t="s">
        <v>20104</v>
      </c>
      <c r="Z2261" s="5" t="s">
        <v>20110</v>
      </c>
      <c r="AA2261" s="5" t="s">
        <v>119</v>
      </c>
      <c r="AB2261" s="5" t="s">
        <v>52</v>
      </c>
      <c r="AC2261" s="5" t="s">
        <v>2791</v>
      </c>
      <c r="AD2261" s="5" t="s">
        <v>2792</v>
      </c>
      <c r="AE2261" s="5" t="s">
        <v>52</v>
      </c>
      <c r="AF2261" s="5" t="s">
        <v>52</v>
      </c>
      <c r="AG2261" s="5">
        <v>79118.0</v>
      </c>
      <c r="AH2261" s="5" t="s">
        <v>2793</v>
      </c>
      <c r="AI2261" s="5" t="s">
        <v>20096</v>
      </c>
      <c r="AJ2261" s="5" t="s">
        <v>20100</v>
      </c>
      <c r="AK2261" s="5" t="s">
        <v>1874</v>
      </c>
    </row>
    <row r="2262" ht="15.75" customHeight="1">
      <c r="A2262" s="5" t="s">
        <v>20111</v>
      </c>
      <c r="B2262" s="5" t="s">
        <v>17653</v>
      </c>
      <c r="C2262" s="5" t="s">
        <v>17848</v>
      </c>
      <c r="D2262" s="6">
        <v>42550.0</v>
      </c>
      <c r="E2262" s="5">
        <v>81655.0</v>
      </c>
      <c r="F2262" s="5">
        <v>37116.0</v>
      </c>
      <c r="G2262" s="5" t="s">
        <v>963</v>
      </c>
      <c r="H2262" s="5" t="s">
        <v>272</v>
      </c>
      <c r="I2262" s="5" t="s">
        <v>20112</v>
      </c>
      <c r="J2262" s="5" t="s">
        <v>965</v>
      </c>
      <c r="K2262" s="5" t="s">
        <v>20113</v>
      </c>
      <c r="L2262" s="5" t="s">
        <v>20114</v>
      </c>
      <c r="M2262" s="5" t="s">
        <v>20115</v>
      </c>
      <c r="N2262" s="5" t="s">
        <v>18911</v>
      </c>
      <c r="O2262" s="5">
        <v>2.0</v>
      </c>
      <c r="P2262" s="5" t="s">
        <v>20116</v>
      </c>
      <c r="Q2262" s="5" t="s">
        <v>537</v>
      </c>
      <c r="R2262" s="5">
        <v>1800.0</v>
      </c>
      <c r="S2262" s="5" t="s">
        <v>196</v>
      </c>
      <c r="T2262" s="5">
        <v>54.0</v>
      </c>
      <c r="U2262" s="5" t="s">
        <v>93</v>
      </c>
      <c r="V2262" s="5" t="s">
        <v>20117</v>
      </c>
      <c r="W2262" s="5" t="s">
        <v>52</v>
      </c>
      <c r="X2262" s="5" t="s">
        <v>52</v>
      </c>
      <c r="Y2262" s="5" t="s">
        <v>20118</v>
      </c>
      <c r="Z2262" s="5" t="s">
        <v>20119</v>
      </c>
      <c r="AA2262" s="5" t="s">
        <v>162</v>
      </c>
      <c r="AB2262" s="5" t="s">
        <v>283</v>
      </c>
      <c r="AC2262" s="5" t="s">
        <v>9092</v>
      </c>
      <c r="AD2262" s="5" t="s">
        <v>9093</v>
      </c>
      <c r="AE2262" s="5" t="s">
        <v>2166</v>
      </c>
      <c r="AF2262" s="5" t="s">
        <v>52</v>
      </c>
      <c r="AG2262" s="5" t="s">
        <v>52</v>
      </c>
      <c r="AH2262" s="5" t="s">
        <v>52</v>
      </c>
      <c r="AI2262" s="5" t="s">
        <v>20120</v>
      </c>
      <c r="AJ2262" s="5" t="s">
        <v>20121</v>
      </c>
      <c r="AK2262" s="5" t="s">
        <v>20122</v>
      </c>
    </row>
    <row r="2263" ht="15.75" customHeight="1">
      <c r="A2263" s="5" t="s">
        <v>20123</v>
      </c>
      <c r="B2263" s="5" t="s">
        <v>6576</v>
      </c>
      <c r="C2263" s="5" t="s">
        <v>6577</v>
      </c>
      <c r="D2263" s="6">
        <v>42549.0</v>
      </c>
      <c r="E2263" s="5">
        <v>14852.0</v>
      </c>
      <c r="F2263" s="5">
        <v>6751.0</v>
      </c>
      <c r="G2263" s="5" t="s">
        <v>634</v>
      </c>
      <c r="H2263" s="5" t="s">
        <v>149</v>
      </c>
      <c r="I2263" s="5" t="s">
        <v>13894</v>
      </c>
      <c r="J2263" s="5" t="s">
        <v>274</v>
      </c>
      <c r="K2263" s="5" t="s">
        <v>391</v>
      </c>
      <c r="L2263" s="5" t="s">
        <v>19822</v>
      </c>
      <c r="M2263" s="5" t="s">
        <v>20124</v>
      </c>
      <c r="N2263" s="5">
        <v>28602.0</v>
      </c>
      <c r="O2263" s="5">
        <v>1.0</v>
      </c>
      <c r="P2263" s="5" t="s">
        <v>20125</v>
      </c>
      <c r="Q2263" s="5">
        <v>4500.0</v>
      </c>
      <c r="R2263" s="5">
        <v>44.0</v>
      </c>
      <c r="S2263" s="5" t="s">
        <v>115</v>
      </c>
      <c r="T2263" s="5">
        <v>0.0</v>
      </c>
      <c r="U2263" s="5" t="s">
        <v>70</v>
      </c>
      <c r="V2263" s="5" t="s">
        <v>20126</v>
      </c>
      <c r="W2263" s="5" t="s">
        <v>52</v>
      </c>
      <c r="X2263" s="5" t="s">
        <v>52</v>
      </c>
      <c r="Y2263" s="5" t="s">
        <v>20127</v>
      </c>
      <c r="Z2263" s="5" t="s">
        <v>20128</v>
      </c>
      <c r="AA2263" s="5" t="s">
        <v>119</v>
      </c>
      <c r="AB2263" s="5" t="s">
        <v>52</v>
      </c>
      <c r="AC2263" s="5" t="s">
        <v>398</v>
      </c>
      <c r="AD2263" s="5" t="s">
        <v>399</v>
      </c>
      <c r="AE2263" s="5" t="s">
        <v>400</v>
      </c>
      <c r="AF2263" s="5" t="s">
        <v>401</v>
      </c>
      <c r="AG2263" s="5">
        <v>23502.0</v>
      </c>
      <c r="AH2263" s="5" t="s">
        <v>402</v>
      </c>
      <c r="AI2263" s="5" t="s">
        <v>17408</v>
      </c>
      <c r="AJ2263" s="5" t="s">
        <v>19843</v>
      </c>
      <c r="AK2263" s="5" t="s">
        <v>1874</v>
      </c>
    </row>
    <row r="2264" ht="15.75" customHeight="1">
      <c r="A2264" s="5" t="s">
        <v>20129</v>
      </c>
      <c r="B2264" s="5" t="s">
        <v>20130</v>
      </c>
      <c r="C2264" s="5" t="s">
        <v>20131</v>
      </c>
      <c r="D2264" s="6">
        <v>42548.0</v>
      </c>
      <c r="E2264" s="5">
        <v>24906.0</v>
      </c>
      <c r="F2264" s="5">
        <v>11321.0</v>
      </c>
      <c r="G2264" s="5" t="s">
        <v>4673</v>
      </c>
      <c r="H2264" s="5" t="s">
        <v>171</v>
      </c>
      <c r="I2264" s="5" t="s">
        <v>19779</v>
      </c>
      <c r="J2264" s="5" t="s">
        <v>3808</v>
      </c>
      <c r="K2264" s="5" t="s">
        <v>20132</v>
      </c>
      <c r="L2264" s="5" t="s">
        <v>20133</v>
      </c>
      <c r="M2264" s="5" t="s">
        <v>20134</v>
      </c>
      <c r="N2264" s="5">
        <v>90703.0</v>
      </c>
      <c r="O2264" s="5">
        <v>2.0</v>
      </c>
      <c r="P2264" s="5" t="s">
        <v>20135</v>
      </c>
      <c r="Q2264" s="5" t="s">
        <v>52</v>
      </c>
      <c r="R2264" s="5">
        <v>4403.0</v>
      </c>
      <c r="S2264" s="5" t="s">
        <v>69</v>
      </c>
      <c r="T2264" s="5">
        <v>104.0</v>
      </c>
      <c r="U2264" s="5" t="s">
        <v>93</v>
      </c>
      <c r="V2264" s="5" t="s">
        <v>20136</v>
      </c>
      <c r="W2264" s="5" t="s">
        <v>71</v>
      </c>
      <c r="X2264" s="5" t="s">
        <v>52</v>
      </c>
      <c r="Y2264" s="5" t="s">
        <v>19954</v>
      </c>
      <c r="Z2264" s="5" t="s">
        <v>20137</v>
      </c>
      <c r="AA2264" s="5" t="s">
        <v>260</v>
      </c>
      <c r="AB2264" s="5" t="s">
        <v>52</v>
      </c>
      <c r="AC2264" s="5" t="s">
        <v>15837</v>
      </c>
      <c r="AD2264" s="5" t="s">
        <v>15838</v>
      </c>
      <c r="AE2264" s="5" t="s">
        <v>2166</v>
      </c>
      <c r="AF2264" s="5" t="s">
        <v>52</v>
      </c>
      <c r="AG2264" s="5" t="s">
        <v>52</v>
      </c>
      <c r="AH2264" s="5" t="s">
        <v>15839</v>
      </c>
      <c r="AI2264" s="5" t="s">
        <v>2164</v>
      </c>
      <c r="AJ2264" s="5" t="s">
        <v>12178</v>
      </c>
      <c r="AK2264" s="5" t="s">
        <v>20138</v>
      </c>
    </row>
    <row r="2265" ht="15.75" customHeight="1">
      <c r="A2265" s="5" t="s">
        <v>20139</v>
      </c>
      <c r="B2265" s="5" t="s">
        <v>17398</v>
      </c>
      <c r="C2265" s="5" t="s">
        <v>17399</v>
      </c>
      <c r="D2265" s="6">
        <v>42547.0</v>
      </c>
      <c r="E2265" s="5">
        <v>6138.0</v>
      </c>
      <c r="F2265" s="5">
        <v>2790.0</v>
      </c>
      <c r="G2265" s="5" t="s">
        <v>634</v>
      </c>
      <c r="H2265" s="5" t="s">
        <v>149</v>
      </c>
      <c r="I2265" s="5" t="s">
        <v>20140</v>
      </c>
      <c r="J2265" s="5" t="s">
        <v>274</v>
      </c>
      <c r="K2265" s="5" t="s">
        <v>20141</v>
      </c>
      <c r="L2265" s="5" t="s">
        <v>17402</v>
      </c>
      <c r="M2265" s="5" t="s">
        <v>17403</v>
      </c>
      <c r="N2265" s="5">
        <v>24055.0</v>
      </c>
      <c r="O2265" s="5">
        <v>1.0</v>
      </c>
      <c r="P2265" s="5" t="s">
        <v>20142</v>
      </c>
      <c r="Q2265" s="5" t="s">
        <v>91</v>
      </c>
      <c r="R2265" s="5">
        <v>93.0</v>
      </c>
      <c r="S2265" s="5" t="s">
        <v>69</v>
      </c>
      <c r="T2265" s="5">
        <v>65.0</v>
      </c>
      <c r="U2265" s="5" t="s">
        <v>93</v>
      </c>
      <c r="V2265" s="5" t="s">
        <v>20143</v>
      </c>
      <c r="W2265" s="5" t="s">
        <v>52</v>
      </c>
      <c r="X2265" s="5" t="s">
        <v>52</v>
      </c>
      <c r="Y2265" s="5" t="s">
        <v>20144</v>
      </c>
      <c r="Z2265" s="5" t="s">
        <v>20145</v>
      </c>
      <c r="AA2265" s="5" t="s">
        <v>2743</v>
      </c>
      <c r="AB2265" s="5" t="s">
        <v>52</v>
      </c>
      <c r="AC2265" s="5" t="s">
        <v>565</v>
      </c>
      <c r="AD2265" s="5" t="s">
        <v>566</v>
      </c>
      <c r="AE2265" s="5" t="s">
        <v>567</v>
      </c>
      <c r="AF2265" s="5" t="s">
        <v>52</v>
      </c>
      <c r="AG2265" s="5" t="s">
        <v>52</v>
      </c>
      <c r="AH2265" s="5" t="s">
        <v>568</v>
      </c>
      <c r="AI2265" s="5" t="s">
        <v>20146</v>
      </c>
      <c r="AJ2265" s="5" t="s">
        <v>20147</v>
      </c>
      <c r="AK2265" s="5" t="s">
        <v>2044</v>
      </c>
    </row>
    <row r="2266" ht="15.75" customHeight="1">
      <c r="A2266" s="5" t="s">
        <v>20148</v>
      </c>
      <c r="B2266" s="5" t="s">
        <v>17624</v>
      </c>
      <c r="C2266" s="5" t="s">
        <v>20149</v>
      </c>
      <c r="D2266" s="6">
        <v>42546.0</v>
      </c>
      <c r="E2266" s="5">
        <v>18594.0</v>
      </c>
      <c r="F2266" s="5">
        <v>8452.0</v>
      </c>
      <c r="G2266" s="5" t="s">
        <v>170</v>
      </c>
      <c r="H2266" s="5" t="s">
        <v>171</v>
      </c>
      <c r="I2266" s="5" t="s">
        <v>13614</v>
      </c>
      <c r="J2266" s="5" t="s">
        <v>170</v>
      </c>
      <c r="K2266" s="5" t="s">
        <v>20150</v>
      </c>
      <c r="L2266" s="5" t="s">
        <v>20151</v>
      </c>
      <c r="M2266" s="5" t="s">
        <v>20152</v>
      </c>
      <c r="N2266" s="5">
        <v>90220.0</v>
      </c>
      <c r="O2266" s="5">
        <v>1.0</v>
      </c>
      <c r="P2266" s="5" t="s">
        <v>20153</v>
      </c>
      <c r="Q2266" s="5" t="s">
        <v>91</v>
      </c>
      <c r="R2266" s="5">
        <v>1026.0</v>
      </c>
      <c r="S2266" s="5" t="s">
        <v>69</v>
      </c>
      <c r="T2266" s="5">
        <v>0.0</v>
      </c>
      <c r="U2266" s="5" t="s">
        <v>52</v>
      </c>
      <c r="V2266" s="5" t="s">
        <v>20154</v>
      </c>
      <c r="W2266" s="5" t="s">
        <v>71</v>
      </c>
      <c r="X2266" s="5" t="s">
        <v>52</v>
      </c>
      <c r="Y2266" s="5" t="s">
        <v>20155</v>
      </c>
      <c r="Z2266" s="5">
        <v>587700.0</v>
      </c>
      <c r="AA2266" s="5" t="s">
        <v>260</v>
      </c>
      <c r="AB2266" s="5" t="s">
        <v>52</v>
      </c>
      <c r="AC2266" s="5" t="s">
        <v>3589</v>
      </c>
      <c r="AD2266" s="5" t="s">
        <v>3590</v>
      </c>
      <c r="AE2266" s="5" t="s">
        <v>3591</v>
      </c>
      <c r="AF2266" s="5" t="s">
        <v>52</v>
      </c>
      <c r="AG2266" s="5" t="s">
        <v>52</v>
      </c>
      <c r="AH2266" s="5" t="s">
        <v>3592</v>
      </c>
      <c r="AI2266" s="5" t="s">
        <v>17624</v>
      </c>
      <c r="AJ2266" s="5" t="s">
        <v>20151</v>
      </c>
      <c r="AK2266" s="5" t="s">
        <v>20156</v>
      </c>
    </row>
    <row r="2267" ht="15.75" customHeight="1">
      <c r="A2267" s="5" t="s">
        <v>20157</v>
      </c>
      <c r="B2267" s="5" t="s">
        <v>20158</v>
      </c>
      <c r="C2267" s="5" t="s">
        <v>20158</v>
      </c>
      <c r="D2267" s="6">
        <v>42546.0</v>
      </c>
      <c r="E2267" s="5">
        <v>18594.0</v>
      </c>
      <c r="F2267" s="5">
        <v>8452.0</v>
      </c>
      <c r="G2267" s="5" t="s">
        <v>170</v>
      </c>
      <c r="H2267" s="5" t="s">
        <v>171</v>
      </c>
      <c r="I2267" s="5" t="s">
        <v>13614</v>
      </c>
      <c r="J2267" s="5" t="s">
        <v>170</v>
      </c>
      <c r="K2267" s="5" t="s">
        <v>20159</v>
      </c>
      <c r="L2267" s="5" t="s">
        <v>20160</v>
      </c>
      <c r="M2267" s="5" t="s">
        <v>20160</v>
      </c>
      <c r="N2267" s="5" t="s">
        <v>52</v>
      </c>
      <c r="O2267" s="5">
        <v>1.0</v>
      </c>
      <c r="P2267" s="5" t="s">
        <v>20153</v>
      </c>
      <c r="Q2267" s="5" t="s">
        <v>91</v>
      </c>
      <c r="R2267" s="5">
        <v>1026.0</v>
      </c>
      <c r="S2267" s="5" t="s">
        <v>69</v>
      </c>
      <c r="T2267" s="5">
        <v>0.0</v>
      </c>
      <c r="U2267" s="5" t="s">
        <v>52</v>
      </c>
      <c r="V2267" s="5" t="s">
        <v>20161</v>
      </c>
      <c r="W2267" s="5" t="s">
        <v>55</v>
      </c>
      <c r="X2267" s="5" t="s">
        <v>20154</v>
      </c>
      <c r="Y2267" s="5" t="s">
        <v>20155</v>
      </c>
      <c r="Z2267" s="5">
        <v>587700.0</v>
      </c>
      <c r="AA2267" s="5" t="s">
        <v>260</v>
      </c>
      <c r="AB2267" s="5" t="s">
        <v>52</v>
      </c>
      <c r="AC2267" s="5" t="s">
        <v>3589</v>
      </c>
      <c r="AD2267" s="5" t="s">
        <v>3590</v>
      </c>
      <c r="AE2267" s="5" t="s">
        <v>3591</v>
      </c>
      <c r="AF2267" s="5" t="s">
        <v>52</v>
      </c>
      <c r="AG2267" s="5" t="s">
        <v>52</v>
      </c>
      <c r="AH2267" s="5" t="s">
        <v>3592</v>
      </c>
      <c r="AI2267" s="5" t="s">
        <v>20162</v>
      </c>
      <c r="AJ2267" s="5" t="s">
        <v>20163</v>
      </c>
      <c r="AK2267" s="5" t="s">
        <v>20156</v>
      </c>
    </row>
    <row r="2268" ht="15.75" customHeight="1">
      <c r="A2268" s="5" t="s">
        <v>20164</v>
      </c>
      <c r="B2268" s="5" t="s">
        <v>20165</v>
      </c>
      <c r="C2268" s="5" t="s">
        <v>20166</v>
      </c>
      <c r="D2268" s="6">
        <v>42545.0</v>
      </c>
      <c r="E2268" s="5">
        <v>34892.0</v>
      </c>
      <c r="F2268" s="5">
        <v>15860.0</v>
      </c>
      <c r="G2268" s="5" t="s">
        <v>4824</v>
      </c>
      <c r="H2268" s="5" t="s">
        <v>459</v>
      </c>
      <c r="I2268" s="5" t="s">
        <v>3820</v>
      </c>
      <c r="J2268" s="5" t="s">
        <v>4825</v>
      </c>
      <c r="K2268" s="5" t="s">
        <v>20167</v>
      </c>
      <c r="L2268" s="5" t="s">
        <v>20168</v>
      </c>
      <c r="M2268" s="5" t="s">
        <v>20169</v>
      </c>
      <c r="N2268" s="5">
        <v>19607.0</v>
      </c>
      <c r="O2268" s="5">
        <v>1.0</v>
      </c>
      <c r="P2268" s="5" t="s">
        <v>20170</v>
      </c>
      <c r="Q2268" s="5">
        <v>4510.0</v>
      </c>
      <c r="R2268" s="5">
        <v>10.0</v>
      </c>
      <c r="S2268" s="5" t="s">
        <v>53</v>
      </c>
      <c r="T2268" s="5">
        <v>0.0</v>
      </c>
      <c r="U2268" s="5" t="s">
        <v>70</v>
      </c>
      <c r="V2268" s="5" t="s">
        <v>20171</v>
      </c>
      <c r="W2268" s="5" t="s">
        <v>71</v>
      </c>
      <c r="X2268" s="5" t="s">
        <v>52</v>
      </c>
      <c r="Y2268" s="5" t="s">
        <v>20172</v>
      </c>
      <c r="Z2268" s="5" t="s">
        <v>20173</v>
      </c>
      <c r="AA2268" s="5" t="s">
        <v>200</v>
      </c>
      <c r="AB2268" s="5" t="s">
        <v>52</v>
      </c>
      <c r="AC2268" s="5" t="s">
        <v>20174</v>
      </c>
      <c r="AD2268" s="5" t="s">
        <v>20175</v>
      </c>
      <c r="AE2268" s="5" t="s">
        <v>20176</v>
      </c>
      <c r="AF2268" s="5" t="s">
        <v>75</v>
      </c>
      <c r="AG2268" s="5">
        <v>7960.0</v>
      </c>
      <c r="AH2268" s="5" t="s">
        <v>20177</v>
      </c>
      <c r="AI2268" s="5" t="s">
        <v>20165</v>
      </c>
      <c r="AJ2268" s="5" t="s">
        <v>20178</v>
      </c>
      <c r="AK2268" s="5" t="s">
        <v>20179</v>
      </c>
    </row>
    <row r="2269" ht="15.75" customHeight="1">
      <c r="A2269" s="5" t="s">
        <v>20164</v>
      </c>
      <c r="B2269" s="5" t="s">
        <v>20180</v>
      </c>
      <c r="C2269" s="5" t="s">
        <v>20181</v>
      </c>
      <c r="D2269" s="6">
        <v>42545.0</v>
      </c>
      <c r="E2269" s="5">
        <v>34892.0</v>
      </c>
      <c r="F2269" s="5">
        <v>15860.0</v>
      </c>
      <c r="G2269" s="5" t="s">
        <v>4824</v>
      </c>
      <c r="H2269" s="5" t="s">
        <v>459</v>
      </c>
      <c r="I2269" s="5" t="s">
        <v>3820</v>
      </c>
      <c r="J2269" s="5" t="s">
        <v>4825</v>
      </c>
      <c r="K2269" s="5" t="s">
        <v>20182</v>
      </c>
      <c r="L2269" s="5" t="s">
        <v>20183</v>
      </c>
      <c r="M2269" s="5" t="s">
        <v>20184</v>
      </c>
      <c r="N2269" s="5">
        <v>30076.0</v>
      </c>
      <c r="O2269" s="5">
        <v>1.0</v>
      </c>
      <c r="P2269" s="5" t="s">
        <v>20170</v>
      </c>
      <c r="Q2269" s="5">
        <v>4510.0</v>
      </c>
      <c r="R2269" s="5">
        <v>10.0</v>
      </c>
      <c r="S2269" s="5" t="s">
        <v>53</v>
      </c>
      <c r="T2269" s="5">
        <v>0.0</v>
      </c>
      <c r="U2269" s="5" t="s">
        <v>70</v>
      </c>
      <c r="V2269" s="5" t="s">
        <v>20185</v>
      </c>
      <c r="W2269" s="5" t="s">
        <v>55</v>
      </c>
      <c r="X2269" s="5" t="s">
        <v>20171</v>
      </c>
      <c r="Y2269" s="5" t="s">
        <v>20172</v>
      </c>
      <c r="Z2269" s="5" t="s">
        <v>20173</v>
      </c>
      <c r="AA2269" s="5" t="s">
        <v>200</v>
      </c>
      <c r="AB2269" s="5" t="s">
        <v>52</v>
      </c>
      <c r="AC2269" s="5" t="s">
        <v>20174</v>
      </c>
      <c r="AD2269" s="5" t="s">
        <v>20175</v>
      </c>
      <c r="AE2269" s="5" t="s">
        <v>20176</v>
      </c>
      <c r="AF2269" s="5" t="s">
        <v>75</v>
      </c>
      <c r="AG2269" s="5">
        <v>7960.0</v>
      </c>
      <c r="AH2269" s="5" t="s">
        <v>20177</v>
      </c>
      <c r="AI2269" s="5" t="s">
        <v>20186</v>
      </c>
      <c r="AJ2269" s="5" t="s">
        <v>20187</v>
      </c>
      <c r="AK2269" s="5" t="s">
        <v>20179</v>
      </c>
    </row>
    <row r="2270" ht="15.75" customHeight="1">
      <c r="A2270" s="5" t="s">
        <v>20188</v>
      </c>
      <c r="B2270" s="5" t="s">
        <v>20189</v>
      </c>
      <c r="C2270" s="5" t="s">
        <v>20190</v>
      </c>
      <c r="D2270" s="6">
        <v>42544.0</v>
      </c>
      <c r="E2270" s="5">
        <v>42398.0</v>
      </c>
      <c r="F2270" s="5">
        <v>19272.0</v>
      </c>
      <c r="G2270" s="5" t="s">
        <v>107</v>
      </c>
      <c r="H2270" s="5" t="s">
        <v>149</v>
      </c>
      <c r="I2270" s="5" t="s">
        <v>5643</v>
      </c>
      <c r="J2270" s="5" t="s">
        <v>109</v>
      </c>
      <c r="K2270" s="5" t="s">
        <v>20191</v>
      </c>
      <c r="L2270" s="5" t="s">
        <v>20192</v>
      </c>
      <c r="M2270" s="5" t="s">
        <v>20193</v>
      </c>
      <c r="N2270" s="5">
        <v>30316.0</v>
      </c>
      <c r="O2270" s="5">
        <v>1.0</v>
      </c>
      <c r="P2270" s="5" t="s">
        <v>20194</v>
      </c>
      <c r="Q2270" s="5">
        <v>4510.0</v>
      </c>
      <c r="R2270" s="5">
        <v>33.0</v>
      </c>
      <c r="S2270" s="5" t="s">
        <v>8751</v>
      </c>
      <c r="T2270" s="5">
        <v>54.0</v>
      </c>
      <c r="U2270" s="5" t="s">
        <v>93</v>
      </c>
      <c r="V2270" s="5" t="s">
        <v>20195</v>
      </c>
      <c r="W2270" s="5" t="s">
        <v>52</v>
      </c>
      <c r="X2270" s="5" t="s">
        <v>52</v>
      </c>
      <c r="Y2270" s="5" t="s">
        <v>20196</v>
      </c>
      <c r="Z2270" s="5">
        <v>105659.0</v>
      </c>
      <c r="AA2270" s="5" t="s">
        <v>200</v>
      </c>
      <c r="AB2270" s="5" t="s">
        <v>52</v>
      </c>
      <c r="AC2270" s="5" t="s">
        <v>11980</v>
      </c>
      <c r="AD2270" s="5" t="s">
        <v>11981</v>
      </c>
      <c r="AE2270" s="5" t="s">
        <v>218</v>
      </c>
      <c r="AF2270" s="5" t="s">
        <v>52</v>
      </c>
      <c r="AG2270" s="5" t="s">
        <v>11982</v>
      </c>
      <c r="AH2270" s="5" t="s">
        <v>11983</v>
      </c>
      <c r="AI2270" s="5" t="s">
        <v>18875</v>
      </c>
      <c r="AJ2270" s="5" t="s">
        <v>20197</v>
      </c>
      <c r="AK2270" s="5" t="s">
        <v>126</v>
      </c>
    </row>
    <row r="2271" ht="15.75" customHeight="1">
      <c r="A2271" s="5" t="s">
        <v>20198</v>
      </c>
      <c r="B2271" s="5" t="s">
        <v>7820</v>
      </c>
      <c r="C2271" s="5" t="s">
        <v>102</v>
      </c>
      <c r="D2271" s="6">
        <v>42543.0</v>
      </c>
      <c r="E2271" s="5">
        <v>10850.0</v>
      </c>
      <c r="F2271" s="5">
        <v>4932.0</v>
      </c>
      <c r="G2271" s="5" t="s">
        <v>226</v>
      </c>
      <c r="H2271" s="5" t="s">
        <v>480</v>
      </c>
      <c r="I2271" s="5" t="s">
        <v>20199</v>
      </c>
      <c r="J2271" s="5" t="s">
        <v>228</v>
      </c>
      <c r="K2271" s="5" t="s">
        <v>20200</v>
      </c>
      <c r="L2271" s="5" t="s">
        <v>20201</v>
      </c>
      <c r="M2271" s="5" t="s">
        <v>102</v>
      </c>
      <c r="N2271" s="5">
        <v>28273.0</v>
      </c>
      <c r="O2271" s="5">
        <v>1.0</v>
      </c>
      <c r="P2271" s="5" t="s">
        <v>20202</v>
      </c>
      <c r="Q2271" s="5">
        <v>2210.0</v>
      </c>
      <c r="R2271" s="5">
        <v>22.0</v>
      </c>
      <c r="S2271" s="5" t="s">
        <v>115</v>
      </c>
      <c r="T2271" s="5">
        <v>0.0</v>
      </c>
      <c r="U2271" s="5" t="s">
        <v>52</v>
      </c>
      <c r="V2271" s="5" t="s">
        <v>20203</v>
      </c>
      <c r="W2271" s="5" t="s">
        <v>71</v>
      </c>
      <c r="X2271" s="5" t="s">
        <v>52</v>
      </c>
      <c r="Y2271" s="5" t="s">
        <v>20204</v>
      </c>
      <c r="Z2271" s="5" t="s">
        <v>20205</v>
      </c>
      <c r="AA2271" s="5" t="s">
        <v>162</v>
      </c>
      <c r="AB2271" s="5" t="s">
        <v>52</v>
      </c>
      <c r="AC2271" s="5" t="s">
        <v>181</v>
      </c>
      <c r="AD2271" s="5" t="s">
        <v>182</v>
      </c>
      <c r="AE2271" s="5" t="s">
        <v>183</v>
      </c>
      <c r="AF2271" s="5" t="s">
        <v>52</v>
      </c>
      <c r="AG2271" s="5" t="s">
        <v>52</v>
      </c>
      <c r="AH2271" s="5" t="s">
        <v>184</v>
      </c>
      <c r="AI2271" s="5" t="s">
        <v>7820</v>
      </c>
      <c r="AJ2271" s="5" t="s">
        <v>20201</v>
      </c>
      <c r="AK2271" s="5" t="s">
        <v>20206</v>
      </c>
    </row>
    <row r="2272" ht="15.75" customHeight="1">
      <c r="A2272" s="5" t="s">
        <v>20207</v>
      </c>
      <c r="B2272" s="5" t="s">
        <v>20208</v>
      </c>
      <c r="C2272" s="5" t="s">
        <v>20209</v>
      </c>
      <c r="D2272" s="6">
        <v>42543.0</v>
      </c>
      <c r="E2272" s="5">
        <v>10850.0</v>
      </c>
      <c r="F2272" s="5">
        <v>4932.0</v>
      </c>
      <c r="G2272" s="5" t="s">
        <v>1321</v>
      </c>
      <c r="H2272" s="5" t="s">
        <v>480</v>
      </c>
      <c r="I2272" s="5" t="s">
        <v>20199</v>
      </c>
      <c r="J2272" s="5" t="s">
        <v>1322</v>
      </c>
      <c r="K2272" s="5" t="s">
        <v>20210</v>
      </c>
      <c r="L2272" s="5" t="s">
        <v>20211</v>
      </c>
      <c r="M2272" s="5" t="s">
        <v>20212</v>
      </c>
      <c r="N2272" s="5">
        <v>30501.0</v>
      </c>
      <c r="O2272" s="5">
        <v>1.0</v>
      </c>
      <c r="P2272" s="5" t="s">
        <v>20202</v>
      </c>
      <c r="Q2272" s="5" t="s">
        <v>52</v>
      </c>
      <c r="R2272" s="5">
        <v>22.0</v>
      </c>
      <c r="S2272" s="5" t="s">
        <v>53</v>
      </c>
      <c r="T2272" s="5">
        <v>0.0</v>
      </c>
      <c r="U2272" s="5" t="s">
        <v>93</v>
      </c>
      <c r="V2272" s="5" t="s">
        <v>20213</v>
      </c>
      <c r="W2272" s="5" t="s">
        <v>55</v>
      </c>
      <c r="X2272" s="5" t="s">
        <v>20203</v>
      </c>
      <c r="Y2272" s="5" t="s">
        <v>20214</v>
      </c>
      <c r="Z2272" s="5">
        <v>470690.0</v>
      </c>
      <c r="AA2272" s="5" t="s">
        <v>162</v>
      </c>
      <c r="AB2272" s="5" t="s">
        <v>52</v>
      </c>
      <c r="AC2272" s="5" t="s">
        <v>3141</v>
      </c>
      <c r="AD2272" s="5" t="s">
        <v>3142</v>
      </c>
      <c r="AE2272" s="5" t="s">
        <v>162</v>
      </c>
      <c r="AF2272" s="5" t="s">
        <v>52</v>
      </c>
      <c r="AG2272" s="5" t="s">
        <v>52</v>
      </c>
      <c r="AH2272" s="5" t="s">
        <v>3143</v>
      </c>
      <c r="AI2272" s="5" t="s">
        <v>20215</v>
      </c>
      <c r="AJ2272" s="5" t="s">
        <v>20216</v>
      </c>
      <c r="AK2272" s="5" t="s">
        <v>20217</v>
      </c>
    </row>
    <row r="2273" ht="15.75" customHeight="1">
      <c r="A2273" s="5" t="s">
        <v>20218</v>
      </c>
      <c r="B2273" s="5" t="s">
        <v>16737</v>
      </c>
      <c r="C2273" s="5" t="s">
        <v>16738</v>
      </c>
      <c r="D2273" s="6">
        <v>42543.0</v>
      </c>
      <c r="E2273" s="5">
        <v>14280.0</v>
      </c>
      <c r="F2273" s="5">
        <v>6491.0</v>
      </c>
      <c r="G2273" s="5" t="s">
        <v>3378</v>
      </c>
      <c r="H2273" s="5" t="s">
        <v>272</v>
      </c>
      <c r="I2273" s="5" t="s">
        <v>20219</v>
      </c>
      <c r="J2273" s="5" t="s">
        <v>3378</v>
      </c>
      <c r="K2273" s="5" t="s">
        <v>20220</v>
      </c>
      <c r="L2273" s="5" t="s">
        <v>16741</v>
      </c>
      <c r="M2273" s="5" t="s">
        <v>16742</v>
      </c>
      <c r="N2273" s="5">
        <v>45242.0</v>
      </c>
      <c r="O2273" s="5">
        <v>1.0</v>
      </c>
      <c r="P2273" s="5" t="s">
        <v>20221</v>
      </c>
      <c r="Q2273" s="5" t="s">
        <v>52</v>
      </c>
      <c r="R2273" s="5">
        <v>707.0</v>
      </c>
      <c r="S2273" s="5" t="s">
        <v>69</v>
      </c>
      <c r="T2273" s="5">
        <v>0.0</v>
      </c>
      <c r="U2273" s="5" t="s">
        <v>93</v>
      </c>
      <c r="V2273" s="5" t="s">
        <v>20222</v>
      </c>
      <c r="W2273" s="5" t="s">
        <v>55</v>
      </c>
      <c r="X2273" s="5" t="s">
        <v>20223</v>
      </c>
      <c r="Y2273" s="5" t="s">
        <v>6981</v>
      </c>
      <c r="Z2273" s="5">
        <v>2544761.0</v>
      </c>
      <c r="AA2273" s="5" t="s">
        <v>8480</v>
      </c>
      <c r="AB2273" s="5" t="s">
        <v>52</v>
      </c>
      <c r="AC2273" s="5" t="s">
        <v>3141</v>
      </c>
      <c r="AD2273" s="5" t="s">
        <v>3142</v>
      </c>
      <c r="AE2273" s="5" t="s">
        <v>162</v>
      </c>
      <c r="AF2273" s="5" t="s">
        <v>52</v>
      </c>
      <c r="AG2273" s="5" t="s">
        <v>52</v>
      </c>
      <c r="AH2273" s="5" t="s">
        <v>3143</v>
      </c>
      <c r="AI2273" s="5" t="s">
        <v>52</v>
      </c>
      <c r="AJ2273" s="5" t="s">
        <v>52</v>
      </c>
      <c r="AK2273" s="5" t="s">
        <v>162</v>
      </c>
    </row>
    <row r="2274" ht="15.75" customHeight="1">
      <c r="A2274" s="5" t="s">
        <v>20224</v>
      </c>
      <c r="B2274" s="5" t="s">
        <v>16737</v>
      </c>
      <c r="C2274" s="5" t="s">
        <v>16738</v>
      </c>
      <c r="D2274" s="6">
        <v>42542.0</v>
      </c>
      <c r="E2274" s="5">
        <v>23947.0</v>
      </c>
      <c r="F2274" s="5">
        <v>10885.0</v>
      </c>
      <c r="G2274" s="5" t="s">
        <v>3378</v>
      </c>
      <c r="H2274" s="5" t="s">
        <v>171</v>
      </c>
      <c r="I2274" s="5" t="s">
        <v>20225</v>
      </c>
      <c r="J2274" s="5" t="s">
        <v>3378</v>
      </c>
      <c r="K2274" s="5" t="s">
        <v>20226</v>
      </c>
      <c r="L2274" s="5" t="s">
        <v>16741</v>
      </c>
      <c r="M2274" s="5" t="s">
        <v>16742</v>
      </c>
      <c r="N2274" s="5">
        <v>45242.0</v>
      </c>
      <c r="O2274" s="5">
        <v>1.0</v>
      </c>
      <c r="P2274" s="5" t="s">
        <v>20227</v>
      </c>
      <c r="Q2274" s="5" t="s">
        <v>923</v>
      </c>
      <c r="R2274" s="5">
        <v>880.0</v>
      </c>
      <c r="S2274" s="5" t="s">
        <v>69</v>
      </c>
      <c r="T2274" s="5">
        <v>0.0</v>
      </c>
      <c r="U2274" s="5" t="s">
        <v>93</v>
      </c>
      <c r="V2274" s="5" t="s">
        <v>20228</v>
      </c>
      <c r="W2274" s="5" t="s">
        <v>55</v>
      </c>
      <c r="X2274" s="5" t="s">
        <v>20229</v>
      </c>
      <c r="Y2274" s="5" t="s">
        <v>20230</v>
      </c>
      <c r="Z2274" s="5">
        <v>2549713.0</v>
      </c>
      <c r="AA2274" s="5" t="s">
        <v>235</v>
      </c>
      <c r="AB2274" s="5" t="s">
        <v>52</v>
      </c>
      <c r="AC2274" s="5" t="s">
        <v>3141</v>
      </c>
      <c r="AD2274" s="5" t="s">
        <v>3142</v>
      </c>
      <c r="AE2274" s="5" t="s">
        <v>162</v>
      </c>
      <c r="AF2274" s="5" t="s">
        <v>52</v>
      </c>
      <c r="AG2274" s="5" t="s">
        <v>52</v>
      </c>
      <c r="AH2274" s="5" t="s">
        <v>3143</v>
      </c>
      <c r="AI2274" s="5" t="s">
        <v>52</v>
      </c>
      <c r="AJ2274" s="5" t="s">
        <v>52</v>
      </c>
      <c r="AK2274" s="5" t="s">
        <v>162</v>
      </c>
    </row>
    <row r="2275" ht="15.75" customHeight="1">
      <c r="A2275" s="5" t="s">
        <v>20231</v>
      </c>
      <c r="B2275" s="5" t="s">
        <v>248</v>
      </c>
      <c r="C2275" s="5" t="s">
        <v>20232</v>
      </c>
      <c r="D2275" s="6">
        <v>42540.0</v>
      </c>
      <c r="E2275" s="5">
        <v>13862.0</v>
      </c>
      <c r="F2275" s="5">
        <v>6301.0</v>
      </c>
      <c r="G2275" s="5" t="s">
        <v>634</v>
      </c>
      <c r="H2275" s="5" t="s">
        <v>1792</v>
      </c>
      <c r="I2275" s="5" t="s">
        <v>20233</v>
      </c>
      <c r="J2275" s="5" t="s">
        <v>274</v>
      </c>
      <c r="K2275" s="5" t="s">
        <v>20234</v>
      </c>
      <c r="L2275" s="5" t="s">
        <v>20235</v>
      </c>
      <c r="M2275" s="5" t="s">
        <v>20236</v>
      </c>
      <c r="N2275" s="5">
        <v>29492.0</v>
      </c>
      <c r="O2275" s="5">
        <v>1.0</v>
      </c>
      <c r="P2275" s="5" t="s">
        <v>20237</v>
      </c>
      <c r="Q2275" s="5">
        <v>4310.0</v>
      </c>
      <c r="R2275" s="5">
        <v>4403.0</v>
      </c>
      <c r="S2275" s="5" t="s">
        <v>115</v>
      </c>
      <c r="T2275" s="5">
        <v>0.0</v>
      </c>
      <c r="U2275" s="5" t="s">
        <v>52</v>
      </c>
      <c r="V2275" s="5" t="s">
        <v>20238</v>
      </c>
      <c r="W2275" s="5" t="s">
        <v>71</v>
      </c>
      <c r="X2275" s="5" t="s">
        <v>52</v>
      </c>
      <c r="Y2275" s="5" t="s">
        <v>20239</v>
      </c>
      <c r="Z2275" s="5" t="s">
        <v>20240</v>
      </c>
      <c r="AA2275" s="5" t="s">
        <v>260</v>
      </c>
      <c r="AB2275" s="5" t="s">
        <v>52</v>
      </c>
      <c r="AC2275" s="5" t="s">
        <v>181</v>
      </c>
      <c r="AD2275" s="5" t="s">
        <v>182</v>
      </c>
      <c r="AE2275" s="5" t="s">
        <v>183</v>
      </c>
      <c r="AF2275" s="5" t="s">
        <v>52</v>
      </c>
      <c r="AG2275" s="5" t="s">
        <v>52</v>
      </c>
      <c r="AH2275" s="5" t="s">
        <v>184</v>
      </c>
      <c r="AI2275" s="5" t="s">
        <v>248</v>
      </c>
      <c r="AJ2275" s="5" t="s">
        <v>20235</v>
      </c>
      <c r="AK2275" s="5" t="s">
        <v>645</v>
      </c>
    </row>
    <row r="2276" ht="15.75" customHeight="1">
      <c r="A2276" s="5" t="s">
        <v>20241</v>
      </c>
      <c r="B2276" s="5" t="s">
        <v>13270</v>
      </c>
      <c r="C2276" s="5" t="s">
        <v>16430</v>
      </c>
      <c r="D2276" s="6">
        <v>42537.0</v>
      </c>
      <c r="E2276" s="5">
        <v>61875.0</v>
      </c>
      <c r="F2276" s="5">
        <v>28125.0</v>
      </c>
      <c r="G2276" s="5" t="s">
        <v>17218</v>
      </c>
      <c r="H2276" s="5" t="s">
        <v>205</v>
      </c>
      <c r="I2276" s="5" t="s">
        <v>20242</v>
      </c>
      <c r="J2276" s="5" t="s">
        <v>191</v>
      </c>
      <c r="K2276" s="5" t="s">
        <v>1536</v>
      </c>
      <c r="L2276" s="5" t="s">
        <v>18420</v>
      </c>
      <c r="M2276" s="5" t="s">
        <v>18565</v>
      </c>
      <c r="N2276" s="5" t="s">
        <v>52</v>
      </c>
      <c r="O2276" s="5">
        <v>1.0</v>
      </c>
      <c r="P2276" s="5" t="s">
        <v>20243</v>
      </c>
      <c r="Q2276" s="5" t="s">
        <v>91</v>
      </c>
      <c r="R2276" s="5">
        <v>2700.0</v>
      </c>
      <c r="S2276" s="5" t="s">
        <v>53</v>
      </c>
      <c r="T2276" s="5">
        <v>0.0</v>
      </c>
      <c r="U2276" s="5" t="s">
        <v>70</v>
      </c>
      <c r="V2276" s="5" t="s">
        <v>20244</v>
      </c>
      <c r="W2276" s="5" t="s">
        <v>55</v>
      </c>
      <c r="X2276" s="5" t="s">
        <v>20245</v>
      </c>
      <c r="Y2276" s="5">
        <v>1625.0</v>
      </c>
      <c r="Z2276" s="5" t="s">
        <v>20246</v>
      </c>
      <c r="AA2276" s="5" t="s">
        <v>235</v>
      </c>
      <c r="AB2276" s="5" t="s">
        <v>52</v>
      </c>
      <c r="AC2276" s="5" t="s">
        <v>18427</v>
      </c>
      <c r="AD2276" s="5" t="s">
        <v>18428</v>
      </c>
      <c r="AE2276" s="5" t="s">
        <v>18429</v>
      </c>
      <c r="AF2276" s="5" t="s">
        <v>863</v>
      </c>
      <c r="AG2276" s="5">
        <v>90502.0</v>
      </c>
      <c r="AH2276" s="5" t="s">
        <v>18430</v>
      </c>
      <c r="AI2276" s="5" t="s">
        <v>52</v>
      </c>
      <c r="AJ2276" s="5" t="s">
        <v>52</v>
      </c>
      <c r="AK2276" s="5" t="s">
        <v>3729</v>
      </c>
    </row>
    <row r="2277" ht="15.75" customHeight="1">
      <c r="A2277" s="5" t="s">
        <v>20247</v>
      </c>
      <c r="B2277" s="5" t="s">
        <v>6576</v>
      </c>
      <c r="C2277" s="5" t="s">
        <v>6577</v>
      </c>
      <c r="D2277" s="6">
        <v>42536.0</v>
      </c>
      <c r="E2277" s="5">
        <v>35550.0</v>
      </c>
      <c r="F2277" s="5">
        <v>16159.0</v>
      </c>
      <c r="G2277" s="5" t="s">
        <v>634</v>
      </c>
      <c r="H2277" s="5" t="s">
        <v>149</v>
      </c>
      <c r="I2277" s="5" t="s">
        <v>20248</v>
      </c>
      <c r="J2277" s="5" t="s">
        <v>274</v>
      </c>
      <c r="K2277" s="5" t="s">
        <v>192</v>
      </c>
      <c r="L2277" s="5" t="s">
        <v>19822</v>
      </c>
      <c r="M2277" s="5" t="s">
        <v>20124</v>
      </c>
      <c r="N2277" s="5">
        <v>28602.0</v>
      </c>
      <c r="O2277" s="5">
        <v>2.0</v>
      </c>
      <c r="P2277" s="5" t="s">
        <v>20249</v>
      </c>
      <c r="Q2277" s="5" t="s">
        <v>156</v>
      </c>
      <c r="R2277" s="5">
        <v>161.0</v>
      </c>
      <c r="S2277" s="5" t="s">
        <v>115</v>
      </c>
      <c r="T2277" s="5">
        <v>1.0</v>
      </c>
      <c r="U2277" s="5" t="s">
        <v>70</v>
      </c>
      <c r="V2277" s="5" t="s">
        <v>20250</v>
      </c>
      <c r="W2277" s="5" t="s">
        <v>52</v>
      </c>
      <c r="X2277" s="5" t="s">
        <v>52</v>
      </c>
      <c r="Y2277" s="5" t="s">
        <v>20251</v>
      </c>
      <c r="Z2277" s="5" t="s">
        <v>20252</v>
      </c>
      <c r="AA2277" s="5" t="s">
        <v>59</v>
      </c>
      <c r="AB2277" s="5" t="s">
        <v>52</v>
      </c>
      <c r="AC2277" s="5" t="s">
        <v>398</v>
      </c>
      <c r="AD2277" s="5" t="s">
        <v>399</v>
      </c>
      <c r="AE2277" s="5" t="s">
        <v>400</v>
      </c>
      <c r="AF2277" s="5" t="s">
        <v>401</v>
      </c>
      <c r="AG2277" s="5">
        <v>23502.0</v>
      </c>
      <c r="AH2277" s="5" t="s">
        <v>402</v>
      </c>
      <c r="AI2277" s="5" t="s">
        <v>17408</v>
      </c>
      <c r="AJ2277" s="5" t="s">
        <v>19843</v>
      </c>
      <c r="AK2277" s="5" t="s">
        <v>1874</v>
      </c>
    </row>
    <row r="2278" ht="15.75" customHeight="1">
      <c r="A2278" s="5" t="s">
        <v>20253</v>
      </c>
      <c r="B2278" s="5" t="s">
        <v>20096</v>
      </c>
      <c r="C2278" s="5" t="s">
        <v>20097</v>
      </c>
      <c r="D2278" s="6">
        <v>42536.0</v>
      </c>
      <c r="E2278" s="5">
        <v>50846.0</v>
      </c>
      <c r="F2278" s="5">
        <v>23112.0</v>
      </c>
      <c r="G2278" s="5" t="s">
        <v>634</v>
      </c>
      <c r="H2278" s="5" t="s">
        <v>272</v>
      </c>
      <c r="I2278" s="5" t="s">
        <v>6651</v>
      </c>
      <c r="J2278" s="5" t="s">
        <v>274</v>
      </c>
      <c r="K2278" s="5" t="s">
        <v>20254</v>
      </c>
      <c r="L2278" s="5" t="s">
        <v>20100</v>
      </c>
      <c r="M2278" s="5" t="s">
        <v>20101</v>
      </c>
      <c r="N2278" s="5">
        <v>90805.0</v>
      </c>
      <c r="O2278" s="5">
        <v>1.0</v>
      </c>
      <c r="P2278" s="5" t="s">
        <v>20255</v>
      </c>
      <c r="Q2278" s="5" t="s">
        <v>52</v>
      </c>
      <c r="R2278" s="5">
        <v>1860.0</v>
      </c>
      <c r="S2278" s="5" t="s">
        <v>115</v>
      </c>
      <c r="T2278" s="5">
        <v>0.0</v>
      </c>
      <c r="U2278" s="5" t="s">
        <v>70</v>
      </c>
      <c r="V2278" s="5" t="s">
        <v>20256</v>
      </c>
      <c r="W2278" s="5" t="s">
        <v>71</v>
      </c>
      <c r="X2278" s="5" t="s">
        <v>52</v>
      </c>
      <c r="Y2278" s="5" t="s">
        <v>20257</v>
      </c>
      <c r="Z2278" s="5" t="s">
        <v>20258</v>
      </c>
      <c r="AA2278" s="5" t="s">
        <v>1426</v>
      </c>
      <c r="AB2278" s="5" t="s">
        <v>52</v>
      </c>
      <c r="AC2278" s="5" t="s">
        <v>2791</v>
      </c>
      <c r="AD2278" s="5" t="s">
        <v>2792</v>
      </c>
      <c r="AE2278" s="5" t="s">
        <v>52</v>
      </c>
      <c r="AF2278" s="5" t="s">
        <v>52</v>
      </c>
      <c r="AG2278" s="5">
        <v>79118.0</v>
      </c>
      <c r="AH2278" s="5" t="s">
        <v>2793</v>
      </c>
      <c r="AI2278" s="5" t="s">
        <v>20096</v>
      </c>
      <c r="AJ2278" s="5" t="s">
        <v>20100</v>
      </c>
      <c r="AK2278" s="5" t="s">
        <v>1874</v>
      </c>
    </row>
    <row r="2279" ht="15.75" customHeight="1">
      <c r="A2279" s="5" t="s">
        <v>20259</v>
      </c>
      <c r="B2279" s="5" t="s">
        <v>16871</v>
      </c>
      <c r="C2279" s="5" t="s">
        <v>20260</v>
      </c>
      <c r="D2279" s="6">
        <v>42534.0</v>
      </c>
      <c r="E2279" s="5">
        <v>42875.0</v>
      </c>
      <c r="F2279" s="5">
        <v>19489.0</v>
      </c>
      <c r="G2279" s="5" t="s">
        <v>479</v>
      </c>
      <c r="H2279" s="5" t="s">
        <v>272</v>
      </c>
      <c r="I2279" s="5" t="s">
        <v>1526</v>
      </c>
      <c r="J2279" s="5" t="s">
        <v>274</v>
      </c>
      <c r="K2279" s="5" t="s">
        <v>391</v>
      </c>
      <c r="L2279" s="5" t="s">
        <v>20261</v>
      </c>
      <c r="M2279" s="5" t="s">
        <v>20262</v>
      </c>
      <c r="N2279" s="5" t="s">
        <v>52</v>
      </c>
      <c r="O2279" s="5">
        <v>1.0</v>
      </c>
      <c r="P2279" s="5" t="s">
        <v>20263</v>
      </c>
      <c r="Q2279" s="5" t="s">
        <v>18175</v>
      </c>
      <c r="R2279" s="5">
        <v>3191.0</v>
      </c>
      <c r="S2279" s="5" t="s">
        <v>69</v>
      </c>
      <c r="T2279" s="5">
        <v>55.0</v>
      </c>
      <c r="U2279" s="5" t="s">
        <v>70</v>
      </c>
      <c r="V2279" s="5" t="s">
        <v>20264</v>
      </c>
      <c r="W2279" s="5" t="s">
        <v>71</v>
      </c>
      <c r="X2279" s="5" t="s">
        <v>52</v>
      </c>
      <c r="Y2279" s="5" t="s">
        <v>20265</v>
      </c>
      <c r="Z2279" s="5" t="s">
        <v>20266</v>
      </c>
      <c r="AA2279" s="5" t="s">
        <v>235</v>
      </c>
      <c r="AB2279" s="5" t="s">
        <v>283</v>
      </c>
      <c r="AC2279" s="5" t="s">
        <v>72</v>
      </c>
      <c r="AD2279" s="5" t="s">
        <v>73</v>
      </c>
      <c r="AE2279" s="5" t="s">
        <v>74</v>
      </c>
      <c r="AF2279" s="5" t="s">
        <v>75</v>
      </c>
      <c r="AG2279" s="5" t="s">
        <v>76</v>
      </c>
      <c r="AH2279" s="5" t="s">
        <v>77</v>
      </c>
      <c r="AI2279" s="5" t="s">
        <v>16871</v>
      </c>
      <c r="AJ2279" s="5" t="s">
        <v>20261</v>
      </c>
      <c r="AK2279" s="5" t="s">
        <v>404</v>
      </c>
    </row>
    <row r="2280" ht="15.75" customHeight="1">
      <c r="A2280" s="5" t="s">
        <v>20267</v>
      </c>
      <c r="B2280" s="5" t="s">
        <v>20268</v>
      </c>
      <c r="C2280" s="5" t="s">
        <v>20072</v>
      </c>
      <c r="D2280" s="6">
        <v>42532.0</v>
      </c>
      <c r="E2280" s="5">
        <v>14821.0</v>
      </c>
      <c r="F2280" s="5">
        <v>6737.0</v>
      </c>
      <c r="G2280" s="5" t="s">
        <v>634</v>
      </c>
      <c r="H2280" s="5" t="s">
        <v>1534</v>
      </c>
      <c r="I2280" s="5" t="s">
        <v>20269</v>
      </c>
      <c r="J2280" s="5" t="s">
        <v>274</v>
      </c>
      <c r="K2280" s="5" t="s">
        <v>20074</v>
      </c>
      <c r="L2280" s="5" t="s">
        <v>20270</v>
      </c>
      <c r="M2280" s="5" t="s">
        <v>20076</v>
      </c>
      <c r="N2280" s="5" t="s">
        <v>52</v>
      </c>
      <c r="O2280" s="5">
        <v>1.0</v>
      </c>
      <c r="P2280" s="5" t="s">
        <v>20271</v>
      </c>
      <c r="Q2280" s="5" t="s">
        <v>211</v>
      </c>
      <c r="R2280" s="5">
        <v>840.0</v>
      </c>
      <c r="S2280" s="5" t="s">
        <v>69</v>
      </c>
      <c r="T2280" s="5">
        <v>66.0</v>
      </c>
      <c r="U2280" s="5" t="s">
        <v>70</v>
      </c>
      <c r="V2280" s="5" t="s">
        <v>20272</v>
      </c>
      <c r="W2280" s="5" t="s">
        <v>55</v>
      </c>
      <c r="X2280" s="5" t="s">
        <v>20273</v>
      </c>
      <c r="Y2280" s="5" t="s">
        <v>19521</v>
      </c>
      <c r="Z2280" s="5" t="s">
        <v>20274</v>
      </c>
      <c r="AA2280" s="5" t="s">
        <v>260</v>
      </c>
      <c r="AB2280" s="5" t="s">
        <v>52</v>
      </c>
      <c r="AC2280" s="5" t="s">
        <v>5521</v>
      </c>
      <c r="AD2280" s="5" t="s">
        <v>5522</v>
      </c>
      <c r="AE2280" s="5" t="s">
        <v>5523</v>
      </c>
      <c r="AF2280" s="5" t="s">
        <v>52</v>
      </c>
      <c r="AG2280" s="5" t="s">
        <v>52</v>
      </c>
      <c r="AH2280" s="5" t="s">
        <v>5524</v>
      </c>
      <c r="AI2280" s="5" t="s">
        <v>20268</v>
      </c>
      <c r="AJ2280" s="5" t="s">
        <v>20270</v>
      </c>
      <c r="AK2280" s="5" t="s">
        <v>13177</v>
      </c>
    </row>
    <row r="2281" ht="15.75" customHeight="1">
      <c r="A2281" s="5" t="s">
        <v>20275</v>
      </c>
      <c r="B2281" s="5" t="s">
        <v>18664</v>
      </c>
      <c r="C2281" s="5" t="s">
        <v>18665</v>
      </c>
      <c r="D2281" s="6">
        <v>42530.0</v>
      </c>
      <c r="E2281" s="5">
        <v>110440.0</v>
      </c>
      <c r="F2281" s="5">
        <v>50200.0</v>
      </c>
      <c r="G2281" s="5" t="s">
        <v>18666</v>
      </c>
      <c r="H2281" s="5" t="s">
        <v>189</v>
      </c>
      <c r="I2281" s="5" t="s">
        <v>7777</v>
      </c>
      <c r="J2281" s="5" t="s">
        <v>2214</v>
      </c>
      <c r="K2281" s="5" t="s">
        <v>20276</v>
      </c>
      <c r="L2281" s="5" t="s">
        <v>18668</v>
      </c>
      <c r="M2281" s="5" t="s">
        <v>18669</v>
      </c>
      <c r="N2281" s="5" t="s">
        <v>52</v>
      </c>
      <c r="O2281" s="5">
        <v>2.0</v>
      </c>
      <c r="P2281" s="5" t="s">
        <v>20277</v>
      </c>
      <c r="Q2281" s="5" t="s">
        <v>20278</v>
      </c>
      <c r="R2281" s="5">
        <v>2000.0</v>
      </c>
      <c r="S2281" s="5" t="s">
        <v>115</v>
      </c>
      <c r="T2281" s="5">
        <v>0.0</v>
      </c>
      <c r="U2281" s="5" t="s">
        <v>52</v>
      </c>
      <c r="V2281" s="5" t="s">
        <v>20279</v>
      </c>
      <c r="W2281" s="5" t="s">
        <v>52</v>
      </c>
      <c r="X2281" s="5" t="s">
        <v>52</v>
      </c>
      <c r="Y2281" s="5" t="s">
        <v>20280</v>
      </c>
      <c r="Z2281" s="5" t="s">
        <v>20281</v>
      </c>
      <c r="AA2281" s="5" t="s">
        <v>1831</v>
      </c>
      <c r="AB2281" s="5" t="s">
        <v>52</v>
      </c>
      <c r="AC2281" s="5" t="s">
        <v>181</v>
      </c>
      <c r="AD2281" s="5" t="s">
        <v>182</v>
      </c>
      <c r="AE2281" s="5" t="s">
        <v>183</v>
      </c>
      <c r="AF2281" s="5" t="s">
        <v>52</v>
      </c>
      <c r="AG2281" s="5" t="s">
        <v>52</v>
      </c>
      <c r="AH2281" s="5" t="s">
        <v>184</v>
      </c>
      <c r="AI2281" s="5" t="s">
        <v>18664</v>
      </c>
      <c r="AJ2281" s="5" t="s">
        <v>18674</v>
      </c>
      <c r="AK2281" s="5" t="s">
        <v>18675</v>
      </c>
    </row>
    <row r="2282" ht="15.75" customHeight="1">
      <c r="A2282" s="5" t="s">
        <v>20282</v>
      </c>
      <c r="B2282" s="5" t="s">
        <v>19368</v>
      </c>
      <c r="C2282" s="5" t="s">
        <v>19369</v>
      </c>
      <c r="D2282" s="6">
        <v>42529.0</v>
      </c>
      <c r="E2282" s="5">
        <v>51352.0</v>
      </c>
      <c r="F2282" s="5">
        <v>23342.0</v>
      </c>
      <c r="G2282" s="5" t="s">
        <v>634</v>
      </c>
      <c r="H2282" s="5" t="s">
        <v>272</v>
      </c>
      <c r="I2282" s="5" t="s">
        <v>7923</v>
      </c>
      <c r="J2282" s="5" t="s">
        <v>274</v>
      </c>
      <c r="K2282" s="5" t="s">
        <v>20283</v>
      </c>
      <c r="L2282" s="5" t="s">
        <v>19372</v>
      </c>
      <c r="M2282" s="5" t="s">
        <v>19373</v>
      </c>
      <c r="N2282" s="5">
        <v>69105.0</v>
      </c>
      <c r="O2282" s="5">
        <v>1.0</v>
      </c>
      <c r="P2282" s="5" t="s">
        <v>20284</v>
      </c>
      <c r="Q2282" s="5" t="s">
        <v>52</v>
      </c>
      <c r="R2282" s="5">
        <v>1257.0</v>
      </c>
      <c r="S2282" s="5" t="s">
        <v>115</v>
      </c>
      <c r="T2282" s="5">
        <v>0.0</v>
      </c>
      <c r="U2282" s="5" t="s">
        <v>70</v>
      </c>
      <c r="V2282" s="5" t="s">
        <v>20285</v>
      </c>
      <c r="W2282" s="5" t="s">
        <v>71</v>
      </c>
      <c r="X2282" s="5" t="s">
        <v>52</v>
      </c>
      <c r="Y2282" s="5" t="s">
        <v>20286</v>
      </c>
      <c r="Z2282" s="5" t="s">
        <v>20287</v>
      </c>
      <c r="AA2282" s="5" t="s">
        <v>119</v>
      </c>
      <c r="AB2282" s="5" t="s">
        <v>283</v>
      </c>
      <c r="AC2282" s="5" t="s">
        <v>2791</v>
      </c>
      <c r="AD2282" s="5" t="s">
        <v>2792</v>
      </c>
      <c r="AE2282" s="5" t="s">
        <v>52</v>
      </c>
      <c r="AF2282" s="5" t="s">
        <v>52</v>
      </c>
      <c r="AG2282" s="5">
        <v>79118.0</v>
      </c>
      <c r="AH2282" s="5" t="s">
        <v>2793</v>
      </c>
      <c r="AI2282" s="5" t="s">
        <v>19368</v>
      </c>
      <c r="AJ2282" s="5" t="s">
        <v>19372</v>
      </c>
      <c r="AK2282" s="5" t="s">
        <v>1874</v>
      </c>
    </row>
    <row r="2283" ht="15.75" customHeight="1">
      <c r="A2283" s="5" t="s">
        <v>20288</v>
      </c>
      <c r="B2283" s="5" t="s">
        <v>3213</v>
      </c>
      <c r="C2283" s="5" t="s">
        <v>3214</v>
      </c>
      <c r="D2283" s="6">
        <v>42527.0</v>
      </c>
      <c r="E2283" s="5">
        <v>1223.0</v>
      </c>
      <c r="F2283" s="5">
        <v>556.0</v>
      </c>
      <c r="G2283" s="5" t="s">
        <v>479</v>
      </c>
      <c r="H2283" s="5" t="s">
        <v>272</v>
      </c>
      <c r="I2283" s="5" t="s">
        <v>4088</v>
      </c>
      <c r="J2283" s="5" t="s">
        <v>274</v>
      </c>
      <c r="K2283" s="5" t="s">
        <v>19218</v>
      </c>
      <c r="L2283" s="5" t="s">
        <v>19219</v>
      </c>
      <c r="M2283" s="5" t="s">
        <v>20289</v>
      </c>
      <c r="N2283" s="5">
        <v>32226.0</v>
      </c>
      <c r="O2283" s="5">
        <v>1.0</v>
      </c>
      <c r="P2283" s="5" t="s">
        <v>20290</v>
      </c>
      <c r="Q2283" s="5">
        <v>2200.0</v>
      </c>
      <c r="R2283" s="5">
        <v>60.0</v>
      </c>
      <c r="S2283" s="5" t="s">
        <v>53</v>
      </c>
      <c r="T2283" s="5">
        <v>0.0</v>
      </c>
      <c r="U2283" s="5" t="s">
        <v>52</v>
      </c>
      <c r="V2283" s="5" t="s">
        <v>20291</v>
      </c>
      <c r="W2283" s="5" t="s">
        <v>55</v>
      </c>
      <c r="X2283" s="5" t="s">
        <v>20292</v>
      </c>
      <c r="Y2283" s="5" t="s">
        <v>20293</v>
      </c>
      <c r="Z2283" s="5" t="s">
        <v>20294</v>
      </c>
      <c r="AA2283" s="5" t="s">
        <v>604</v>
      </c>
      <c r="AB2283" s="5" t="s">
        <v>52</v>
      </c>
      <c r="AC2283" s="5" t="s">
        <v>3225</v>
      </c>
      <c r="AD2283" s="5" t="s">
        <v>3226</v>
      </c>
      <c r="AE2283" s="5" t="s">
        <v>3227</v>
      </c>
      <c r="AF2283" s="5" t="s">
        <v>52</v>
      </c>
      <c r="AG2283" s="5" t="s">
        <v>52</v>
      </c>
      <c r="AH2283" s="5" t="s">
        <v>3228</v>
      </c>
      <c r="AI2283" s="5" t="s">
        <v>52</v>
      </c>
      <c r="AJ2283" s="5" t="s">
        <v>52</v>
      </c>
      <c r="AK2283" s="5" t="s">
        <v>404</v>
      </c>
    </row>
    <row r="2284" ht="15.75" customHeight="1">
      <c r="A2284" s="5" t="s">
        <v>20295</v>
      </c>
      <c r="B2284" s="5" t="s">
        <v>20296</v>
      </c>
      <c r="C2284" s="5" t="s">
        <v>3231</v>
      </c>
      <c r="D2284" s="6">
        <v>42527.0</v>
      </c>
      <c r="E2284" s="5">
        <v>42900.0</v>
      </c>
      <c r="F2284" s="5">
        <v>19500.0</v>
      </c>
      <c r="G2284" s="5" t="s">
        <v>479</v>
      </c>
      <c r="H2284" s="5" t="s">
        <v>272</v>
      </c>
      <c r="I2284" s="5" t="s">
        <v>4088</v>
      </c>
      <c r="J2284" s="5" t="s">
        <v>274</v>
      </c>
      <c r="K2284" s="5" t="s">
        <v>20297</v>
      </c>
      <c r="L2284" s="5" t="s">
        <v>3233</v>
      </c>
      <c r="M2284" s="5" t="s">
        <v>15586</v>
      </c>
      <c r="N2284" s="5">
        <v>30354.0</v>
      </c>
      <c r="O2284" s="5">
        <v>1.0</v>
      </c>
      <c r="P2284" s="5" t="s">
        <v>20290</v>
      </c>
      <c r="Q2284" s="5">
        <v>2200.0</v>
      </c>
      <c r="R2284" s="5">
        <v>77.0</v>
      </c>
      <c r="S2284" s="5" t="s">
        <v>53</v>
      </c>
      <c r="T2284" s="5">
        <v>20.0</v>
      </c>
      <c r="U2284" s="5" t="s">
        <v>93</v>
      </c>
      <c r="V2284" s="5" t="s">
        <v>20292</v>
      </c>
      <c r="W2284" s="5" t="s">
        <v>71</v>
      </c>
      <c r="X2284" s="5" t="s">
        <v>52</v>
      </c>
      <c r="Y2284" s="5" t="s">
        <v>20293</v>
      </c>
      <c r="Z2284" s="5" t="s">
        <v>20294</v>
      </c>
      <c r="AA2284" s="5" t="s">
        <v>604</v>
      </c>
      <c r="AB2284" s="5" t="s">
        <v>52</v>
      </c>
      <c r="AC2284" s="5" t="s">
        <v>11980</v>
      </c>
      <c r="AD2284" s="5" t="s">
        <v>11981</v>
      </c>
      <c r="AE2284" s="5" t="s">
        <v>218</v>
      </c>
      <c r="AF2284" s="5" t="s">
        <v>52</v>
      </c>
      <c r="AG2284" s="5" t="s">
        <v>11982</v>
      </c>
      <c r="AH2284" s="5" t="s">
        <v>11983</v>
      </c>
      <c r="AI2284" s="5" t="s">
        <v>20296</v>
      </c>
      <c r="AJ2284" s="5" t="s">
        <v>3233</v>
      </c>
      <c r="AK2284" s="5" t="s">
        <v>404</v>
      </c>
    </row>
    <row r="2285" ht="15.75" customHeight="1">
      <c r="A2285" s="5" t="s">
        <v>20298</v>
      </c>
      <c r="B2285" s="5" t="s">
        <v>20299</v>
      </c>
      <c r="C2285" s="5" t="s">
        <v>20158</v>
      </c>
      <c r="D2285" s="6">
        <v>42527.0</v>
      </c>
      <c r="E2285" s="5">
        <v>30756.0</v>
      </c>
      <c r="F2285" s="5">
        <v>13980.0</v>
      </c>
      <c r="G2285" s="5" t="s">
        <v>18465</v>
      </c>
      <c r="H2285" s="5" t="s">
        <v>171</v>
      </c>
      <c r="I2285" s="5" t="s">
        <v>17084</v>
      </c>
      <c r="J2285" s="5" t="s">
        <v>274</v>
      </c>
      <c r="K2285" s="5" t="s">
        <v>20300</v>
      </c>
      <c r="L2285" s="5" t="s">
        <v>20301</v>
      </c>
      <c r="M2285" s="5" t="s">
        <v>20302</v>
      </c>
      <c r="N2285" s="5">
        <v>90703.0</v>
      </c>
      <c r="O2285" s="5">
        <v>1.0</v>
      </c>
      <c r="P2285" s="5" t="s">
        <v>20303</v>
      </c>
      <c r="Q2285" s="5" t="s">
        <v>11204</v>
      </c>
      <c r="R2285" s="5">
        <v>2209.0</v>
      </c>
      <c r="S2285" s="5" t="s">
        <v>69</v>
      </c>
      <c r="T2285" s="5">
        <v>0.0</v>
      </c>
      <c r="U2285" s="5" t="s">
        <v>70</v>
      </c>
      <c r="V2285" s="5" t="s">
        <v>20304</v>
      </c>
      <c r="W2285" s="5" t="s">
        <v>55</v>
      </c>
      <c r="X2285" s="5" t="s">
        <v>20305</v>
      </c>
      <c r="Y2285" s="5">
        <v>7.0</v>
      </c>
      <c r="Z2285" s="5" t="s">
        <v>20306</v>
      </c>
      <c r="AA2285" s="5" t="s">
        <v>162</v>
      </c>
      <c r="AB2285" s="5" t="s">
        <v>52</v>
      </c>
      <c r="AC2285" s="5" t="s">
        <v>1230</v>
      </c>
      <c r="AD2285" s="5" t="s">
        <v>1231</v>
      </c>
      <c r="AE2285" s="5" t="s">
        <v>52</v>
      </c>
      <c r="AF2285" s="5" t="s">
        <v>52</v>
      </c>
      <c r="AG2285" s="5" t="s">
        <v>52</v>
      </c>
      <c r="AH2285" s="5" t="s">
        <v>1232</v>
      </c>
      <c r="AI2285" s="5" t="s">
        <v>20299</v>
      </c>
      <c r="AJ2285" s="5" t="s">
        <v>20301</v>
      </c>
      <c r="AK2285" s="5" t="s">
        <v>20307</v>
      </c>
    </row>
    <row r="2286" ht="15.75" customHeight="1">
      <c r="A2286" s="5" t="s">
        <v>20308</v>
      </c>
      <c r="B2286" s="5" t="s">
        <v>7849</v>
      </c>
      <c r="C2286" s="5" t="s">
        <v>20309</v>
      </c>
      <c r="D2286" s="6">
        <v>42527.0</v>
      </c>
      <c r="E2286" s="5">
        <v>16045.0</v>
      </c>
      <c r="F2286" s="5">
        <v>7293.0</v>
      </c>
      <c r="G2286" s="5" t="s">
        <v>963</v>
      </c>
      <c r="H2286" s="5" t="s">
        <v>1534</v>
      </c>
      <c r="I2286" s="5" t="s">
        <v>20310</v>
      </c>
      <c r="J2286" s="5" t="s">
        <v>965</v>
      </c>
      <c r="K2286" s="5" t="s">
        <v>20311</v>
      </c>
      <c r="L2286" s="5" t="s">
        <v>20312</v>
      </c>
      <c r="M2286" s="5" t="s">
        <v>20313</v>
      </c>
      <c r="N2286" s="5">
        <v>29405.0</v>
      </c>
      <c r="O2286" s="5">
        <v>2.0</v>
      </c>
      <c r="P2286" s="5" t="s">
        <v>20314</v>
      </c>
      <c r="Q2286" s="5" t="s">
        <v>20315</v>
      </c>
      <c r="R2286" s="5">
        <v>438.0</v>
      </c>
      <c r="S2286" s="5" t="s">
        <v>69</v>
      </c>
      <c r="T2286" s="5">
        <v>0.0</v>
      </c>
      <c r="U2286" s="5" t="s">
        <v>70</v>
      </c>
      <c r="V2286" s="5" t="s">
        <v>20316</v>
      </c>
      <c r="W2286" s="5" t="s">
        <v>71</v>
      </c>
      <c r="X2286" s="5" t="s">
        <v>52</v>
      </c>
      <c r="Y2286" s="5" t="s">
        <v>18265</v>
      </c>
      <c r="Z2286" s="5" t="s">
        <v>20317</v>
      </c>
      <c r="AA2286" s="5" t="s">
        <v>1553</v>
      </c>
      <c r="AB2286" s="5" t="s">
        <v>283</v>
      </c>
      <c r="AC2286" s="5" t="s">
        <v>5289</v>
      </c>
      <c r="AD2286" s="5" t="s">
        <v>5290</v>
      </c>
      <c r="AE2286" s="5" t="s">
        <v>5291</v>
      </c>
      <c r="AF2286" s="5" t="s">
        <v>52</v>
      </c>
      <c r="AG2286" s="5" t="s">
        <v>52</v>
      </c>
      <c r="AH2286" s="5" t="s">
        <v>52</v>
      </c>
      <c r="AI2286" s="5" t="s">
        <v>7849</v>
      </c>
      <c r="AJ2286" s="5" t="s">
        <v>20312</v>
      </c>
      <c r="AK2286" s="5" t="s">
        <v>3065</v>
      </c>
    </row>
    <row r="2287" ht="15.75" customHeight="1">
      <c r="A2287" s="5" t="s">
        <v>20318</v>
      </c>
      <c r="B2287" s="5" t="s">
        <v>17675</v>
      </c>
      <c r="C2287" s="5" t="s">
        <v>20319</v>
      </c>
      <c r="D2287" s="6">
        <v>42527.0</v>
      </c>
      <c r="E2287" s="5">
        <v>36740.0</v>
      </c>
      <c r="F2287" s="5">
        <v>16700.0</v>
      </c>
      <c r="G2287" s="5" t="s">
        <v>5227</v>
      </c>
      <c r="H2287" s="5" t="s">
        <v>530</v>
      </c>
      <c r="I2287" s="5" t="s">
        <v>20320</v>
      </c>
      <c r="J2287" s="5" t="s">
        <v>274</v>
      </c>
      <c r="K2287" s="5" t="s">
        <v>20321</v>
      </c>
      <c r="L2287" s="5" t="s">
        <v>20322</v>
      </c>
      <c r="M2287" s="5" t="s">
        <v>20323</v>
      </c>
      <c r="N2287" s="5">
        <v>11422.0</v>
      </c>
      <c r="O2287" s="5">
        <v>1.0</v>
      </c>
      <c r="P2287" s="5" t="s">
        <v>20324</v>
      </c>
      <c r="Q2287" s="5" t="s">
        <v>20325</v>
      </c>
      <c r="R2287" s="5">
        <v>1320.0</v>
      </c>
      <c r="S2287" s="5" t="s">
        <v>92</v>
      </c>
      <c r="T2287" s="5">
        <v>25.0</v>
      </c>
      <c r="U2287" s="5" t="s">
        <v>70</v>
      </c>
      <c r="V2287" s="5" t="s">
        <v>20326</v>
      </c>
      <c r="W2287" s="5" t="s">
        <v>71</v>
      </c>
      <c r="X2287" s="5" t="s">
        <v>52</v>
      </c>
      <c r="Y2287" s="5" t="s">
        <v>9821</v>
      </c>
      <c r="Z2287" s="5" t="s">
        <v>20327</v>
      </c>
      <c r="AA2287" s="5" t="s">
        <v>162</v>
      </c>
      <c r="AB2287" s="5" t="s">
        <v>52</v>
      </c>
      <c r="AC2287" s="5" t="s">
        <v>20328</v>
      </c>
      <c r="AD2287" s="5" t="s">
        <v>20329</v>
      </c>
      <c r="AE2287" s="5" t="s">
        <v>20330</v>
      </c>
      <c r="AF2287" s="5" t="s">
        <v>75</v>
      </c>
      <c r="AG2287" s="5">
        <v>7094.0</v>
      </c>
      <c r="AH2287" s="5" t="s">
        <v>20331</v>
      </c>
      <c r="AI2287" s="5" t="s">
        <v>17675</v>
      </c>
      <c r="AJ2287" s="5" t="s">
        <v>20322</v>
      </c>
      <c r="AK2287" s="5" t="s">
        <v>2963</v>
      </c>
    </row>
    <row r="2288" ht="15.75" customHeight="1">
      <c r="A2288" s="5" t="s">
        <v>20332</v>
      </c>
      <c r="B2288" s="5" t="s">
        <v>20333</v>
      </c>
      <c r="C2288" s="5" t="s">
        <v>20334</v>
      </c>
      <c r="D2288" s="6">
        <v>42523.0</v>
      </c>
      <c r="E2288" s="5">
        <v>51535.0</v>
      </c>
      <c r="F2288" s="5">
        <v>23425.0</v>
      </c>
      <c r="G2288" s="5" t="s">
        <v>422</v>
      </c>
      <c r="H2288" s="5" t="s">
        <v>131</v>
      </c>
      <c r="I2288" s="5" t="s">
        <v>20335</v>
      </c>
      <c r="J2288" s="5" t="s">
        <v>424</v>
      </c>
      <c r="K2288" s="5" t="s">
        <v>20336</v>
      </c>
      <c r="L2288" s="5" t="s">
        <v>20337</v>
      </c>
      <c r="M2288" s="5" t="s">
        <v>20338</v>
      </c>
      <c r="N2288" s="5">
        <v>11422.0</v>
      </c>
      <c r="O2288" s="5">
        <v>1.0</v>
      </c>
      <c r="P2288" s="5" t="s">
        <v>20339</v>
      </c>
      <c r="Q2288" s="5">
        <v>4200.0</v>
      </c>
      <c r="R2288" s="5">
        <v>40.0</v>
      </c>
      <c r="S2288" s="5" t="s">
        <v>115</v>
      </c>
      <c r="T2288" s="5">
        <v>0.0</v>
      </c>
      <c r="U2288" s="5" t="s">
        <v>70</v>
      </c>
      <c r="V2288" s="5" t="s">
        <v>20340</v>
      </c>
      <c r="W2288" s="5" t="s">
        <v>71</v>
      </c>
      <c r="X2288" s="5" t="s">
        <v>52</v>
      </c>
      <c r="Y2288" s="5" t="s">
        <v>20341</v>
      </c>
      <c r="Z2288" s="5">
        <v>327729.0</v>
      </c>
      <c r="AA2288" s="5" t="s">
        <v>235</v>
      </c>
      <c r="AB2288" s="5" t="s">
        <v>283</v>
      </c>
      <c r="AC2288" s="5" t="s">
        <v>398</v>
      </c>
      <c r="AD2288" s="5" t="s">
        <v>399</v>
      </c>
      <c r="AE2288" s="5" t="s">
        <v>400</v>
      </c>
      <c r="AF2288" s="5" t="s">
        <v>401</v>
      </c>
      <c r="AG2288" s="5">
        <v>23502.0</v>
      </c>
      <c r="AH2288" s="5" t="s">
        <v>402</v>
      </c>
      <c r="AI2288" s="5" t="s">
        <v>20333</v>
      </c>
      <c r="AJ2288" s="5" t="s">
        <v>20337</v>
      </c>
      <c r="AK2288" s="5" t="s">
        <v>3083</v>
      </c>
    </row>
    <row r="2289" ht="15.75" customHeight="1">
      <c r="A2289" s="5" t="s">
        <v>20342</v>
      </c>
      <c r="B2289" s="5" t="s">
        <v>20343</v>
      </c>
      <c r="C2289" s="5" t="s">
        <v>20344</v>
      </c>
      <c r="D2289" s="6">
        <v>42522.0</v>
      </c>
      <c r="E2289" s="5">
        <v>41360.0</v>
      </c>
      <c r="F2289" s="5">
        <v>18800.0</v>
      </c>
      <c r="G2289" s="5" t="s">
        <v>107</v>
      </c>
      <c r="H2289" s="5" t="s">
        <v>290</v>
      </c>
      <c r="I2289" s="5" t="s">
        <v>108</v>
      </c>
      <c r="J2289" s="5" t="s">
        <v>109</v>
      </c>
      <c r="K2289" s="5" t="s">
        <v>20345</v>
      </c>
      <c r="L2289" s="5" t="s">
        <v>20346</v>
      </c>
      <c r="M2289" s="5" t="s">
        <v>20347</v>
      </c>
      <c r="N2289" s="5">
        <v>41005.0</v>
      </c>
      <c r="O2289" s="5">
        <v>1.0</v>
      </c>
      <c r="P2289" s="5" t="s">
        <v>20348</v>
      </c>
      <c r="Q2289" s="5">
        <v>4500.0</v>
      </c>
      <c r="R2289" s="5">
        <v>4403.0</v>
      </c>
      <c r="S2289" s="5" t="s">
        <v>115</v>
      </c>
      <c r="T2289" s="5">
        <v>45.0</v>
      </c>
      <c r="U2289" s="5" t="s">
        <v>93</v>
      </c>
      <c r="V2289" s="5" t="s">
        <v>20349</v>
      </c>
      <c r="W2289" s="5" t="s">
        <v>71</v>
      </c>
      <c r="X2289" s="5" t="s">
        <v>52</v>
      </c>
      <c r="Y2289" s="5">
        <v>6250.0</v>
      </c>
      <c r="Z2289" s="5" t="s">
        <v>20350</v>
      </c>
      <c r="AA2289" s="5" t="s">
        <v>1426</v>
      </c>
      <c r="AB2289" s="5" t="s">
        <v>52</v>
      </c>
      <c r="AC2289" s="5" t="s">
        <v>120</v>
      </c>
      <c r="AD2289" s="5" t="s">
        <v>121</v>
      </c>
      <c r="AE2289" s="5" t="s">
        <v>122</v>
      </c>
      <c r="AF2289" s="5" t="s">
        <v>75</v>
      </c>
      <c r="AG2289" s="5">
        <v>8830.0</v>
      </c>
      <c r="AH2289" s="5" t="s">
        <v>123</v>
      </c>
      <c r="AI2289" s="5" t="s">
        <v>20343</v>
      </c>
      <c r="AJ2289" s="5" t="s">
        <v>20346</v>
      </c>
      <c r="AK2289" s="5" t="s">
        <v>20351</v>
      </c>
    </row>
    <row r="2290" ht="15.75" customHeight="1">
      <c r="A2290" s="5" t="s">
        <v>20352</v>
      </c>
      <c r="B2290" s="5" t="s">
        <v>20353</v>
      </c>
      <c r="C2290" s="5" t="s">
        <v>20354</v>
      </c>
      <c r="D2290" s="6">
        <v>42521.0</v>
      </c>
      <c r="E2290" s="5">
        <v>43274.0</v>
      </c>
      <c r="F2290" s="5">
        <v>19670.0</v>
      </c>
      <c r="G2290" s="5" t="s">
        <v>634</v>
      </c>
      <c r="H2290" s="5" t="s">
        <v>171</v>
      </c>
      <c r="I2290" s="5" t="s">
        <v>8527</v>
      </c>
      <c r="J2290" s="5" t="s">
        <v>274</v>
      </c>
      <c r="K2290" s="5" t="s">
        <v>20355</v>
      </c>
      <c r="L2290" s="5" t="s">
        <v>20356</v>
      </c>
      <c r="M2290" s="5" t="s">
        <v>20357</v>
      </c>
      <c r="N2290" s="5">
        <v>90502.0</v>
      </c>
      <c r="O2290" s="5">
        <v>1.0</v>
      </c>
      <c r="P2290" s="5" t="s">
        <v>20358</v>
      </c>
      <c r="Q2290" s="5" t="s">
        <v>52</v>
      </c>
      <c r="R2290" s="5">
        <v>19.0</v>
      </c>
      <c r="S2290" s="5" t="s">
        <v>855</v>
      </c>
      <c r="T2290" s="5">
        <v>19.0</v>
      </c>
      <c r="U2290" s="5" t="s">
        <v>93</v>
      </c>
      <c r="V2290" s="5" t="s">
        <v>20359</v>
      </c>
      <c r="W2290" s="5" t="s">
        <v>71</v>
      </c>
      <c r="X2290" s="5" t="s">
        <v>52</v>
      </c>
      <c r="Y2290" s="5" t="s">
        <v>20360</v>
      </c>
      <c r="Z2290" s="5" t="s">
        <v>52</v>
      </c>
      <c r="AA2290" s="5" t="s">
        <v>180</v>
      </c>
      <c r="AB2290" s="5" t="s">
        <v>52</v>
      </c>
      <c r="AC2290" s="5" t="s">
        <v>11980</v>
      </c>
      <c r="AD2290" s="5" t="s">
        <v>11981</v>
      </c>
      <c r="AE2290" s="5" t="s">
        <v>218</v>
      </c>
      <c r="AF2290" s="5" t="s">
        <v>52</v>
      </c>
      <c r="AG2290" s="5" t="s">
        <v>11982</v>
      </c>
      <c r="AH2290" s="5" t="s">
        <v>11983</v>
      </c>
      <c r="AI2290" s="5" t="s">
        <v>20353</v>
      </c>
      <c r="AJ2290" s="5" t="s">
        <v>20356</v>
      </c>
      <c r="AK2290" s="5" t="s">
        <v>20361</v>
      </c>
    </row>
    <row r="2291" ht="15.75" customHeight="1">
      <c r="A2291" s="5" t="s">
        <v>20362</v>
      </c>
      <c r="B2291" s="5" t="s">
        <v>16737</v>
      </c>
      <c r="C2291" s="5" t="s">
        <v>16738</v>
      </c>
      <c r="D2291" s="6">
        <v>42521.0</v>
      </c>
      <c r="E2291" s="5">
        <v>40757.0</v>
      </c>
      <c r="F2291" s="5">
        <v>18526.0</v>
      </c>
      <c r="G2291" s="5" t="s">
        <v>3378</v>
      </c>
      <c r="H2291" s="5" t="s">
        <v>171</v>
      </c>
      <c r="I2291" s="5" t="s">
        <v>20363</v>
      </c>
      <c r="J2291" s="5" t="s">
        <v>3378</v>
      </c>
      <c r="K2291" s="5" t="s">
        <v>20364</v>
      </c>
      <c r="L2291" s="5" t="s">
        <v>16741</v>
      </c>
      <c r="M2291" s="5" t="s">
        <v>16742</v>
      </c>
      <c r="N2291" s="5">
        <v>45242.0</v>
      </c>
      <c r="O2291" s="5">
        <v>1.0</v>
      </c>
      <c r="P2291" s="5" t="s">
        <v>20365</v>
      </c>
      <c r="Q2291" s="5" t="s">
        <v>13131</v>
      </c>
      <c r="R2291" s="5">
        <v>1651.0</v>
      </c>
      <c r="S2291" s="5" t="s">
        <v>69</v>
      </c>
      <c r="T2291" s="5">
        <v>0.0</v>
      </c>
      <c r="U2291" s="5" t="s">
        <v>93</v>
      </c>
      <c r="V2291" s="5" t="s">
        <v>20366</v>
      </c>
      <c r="W2291" s="5" t="s">
        <v>55</v>
      </c>
      <c r="X2291" s="5" t="s">
        <v>20367</v>
      </c>
      <c r="Y2291" s="5" t="s">
        <v>20368</v>
      </c>
      <c r="Z2291" s="5">
        <v>2552463.0</v>
      </c>
      <c r="AA2291" s="5" t="s">
        <v>235</v>
      </c>
      <c r="AB2291" s="5" t="s">
        <v>52</v>
      </c>
      <c r="AC2291" s="5" t="s">
        <v>3141</v>
      </c>
      <c r="AD2291" s="5" t="s">
        <v>3142</v>
      </c>
      <c r="AE2291" s="5" t="s">
        <v>162</v>
      </c>
      <c r="AF2291" s="5" t="s">
        <v>52</v>
      </c>
      <c r="AG2291" s="5" t="s">
        <v>52</v>
      </c>
      <c r="AH2291" s="5" t="s">
        <v>3143</v>
      </c>
      <c r="AI2291" s="5" t="s">
        <v>102</v>
      </c>
      <c r="AJ2291" s="5" t="s">
        <v>52</v>
      </c>
      <c r="AK2291" s="5" t="s">
        <v>162</v>
      </c>
    </row>
    <row r="2292" ht="15.75" customHeight="1">
      <c r="A2292" s="5" t="s">
        <v>20369</v>
      </c>
      <c r="B2292" s="5" t="s">
        <v>16737</v>
      </c>
      <c r="C2292" s="5" t="s">
        <v>16738</v>
      </c>
      <c r="D2292" s="6">
        <v>42521.0</v>
      </c>
      <c r="E2292" s="5">
        <v>15904.0</v>
      </c>
      <c r="F2292" s="5">
        <v>7229.0</v>
      </c>
      <c r="G2292" s="5" t="s">
        <v>3378</v>
      </c>
      <c r="H2292" s="5" t="s">
        <v>171</v>
      </c>
      <c r="I2292" s="5" t="s">
        <v>20363</v>
      </c>
      <c r="J2292" s="5" t="s">
        <v>3378</v>
      </c>
      <c r="K2292" s="5" t="s">
        <v>20370</v>
      </c>
      <c r="L2292" s="5" t="s">
        <v>16741</v>
      </c>
      <c r="M2292" s="5" t="s">
        <v>16742</v>
      </c>
      <c r="N2292" s="5">
        <v>45242.0</v>
      </c>
      <c r="O2292" s="5">
        <v>1.0</v>
      </c>
      <c r="P2292" s="5" t="s">
        <v>20371</v>
      </c>
      <c r="Q2292" s="5" t="s">
        <v>923</v>
      </c>
      <c r="R2292" s="5">
        <v>437.0</v>
      </c>
      <c r="S2292" s="5" t="s">
        <v>69</v>
      </c>
      <c r="T2292" s="5">
        <v>0.0</v>
      </c>
      <c r="U2292" s="5" t="s">
        <v>93</v>
      </c>
      <c r="V2292" s="5" t="s">
        <v>20372</v>
      </c>
      <c r="W2292" s="5" t="s">
        <v>55</v>
      </c>
      <c r="X2292" s="5" t="s">
        <v>20373</v>
      </c>
      <c r="Y2292" s="5" t="s">
        <v>20368</v>
      </c>
      <c r="Z2292" s="5">
        <v>2546821.0</v>
      </c>
      <c r="AA2292" s="5" t="s">
        <v>235</v>
      </c>
      <c r="AB2292" s="5" t="s">
        <v>52</v>
      </c>
      <c r="AC2292" s="5" t="s">
        <v>3141</v>
      </c>
      <c r="AD2292" s="5" t="s">
        <v>3142</v>
      </c>
      <c r="AE2292" s="5" t="s">
        <v>162</v>
      </c>
      <c r="AF2292" s="5" t="s">
        <v>52</v>
      </c>
      <c r="AG2292" s="5" t="s">
        <v>52</v>
      </c>
      <c r="AH2292" s="5" t="s">
        <v>3143</v>
      </c>
      <c r="AI2292" s="5" t="s">
        <v>102</v>
      </c>
      <c r="AJ2292" s="5" t="s">
        <v>52</v>
      </c>
      <c r="AK2292" s="5" t="s">
        <v>162</v>
      </c>
    </row>
    <row r="2293" ht="15.75" customHeight="1">
      <c r="A2293" s="5" t="s">
        <v>20374</v>
      </c>
      <c r="B2293" s="5" t="s">
        <v>19855</v>
      </c>
      <c r="C2293" s="5" t="s">
        <v>3179</v>
      </c>
      <c r="D2293" s="6">
        <v>42521.0</v>
      </c>
      <c r="E2293" s="5">
        <v>35915.0</v>
      </c>
      <c r="F2293" s="5">
        <v>16325.0</v>
      </c>
      <c r="G2293" s="5" t="s">
        <v>579</v>
      </c>
      <c r="H2293" s="5" t="s">
        <v>1792</v>
      </c>
      <c r="I2293" s="5" t="s">
        <v>19102</v>
      </c>
      <c r="J2293" s="5" t="s">
        <v>581</v>
      </c>
      <c r="K2293" s="5" t="s">
        <v>20375</v>
      </c>
      <c r="L2293" s="5" t="s">
        <v>19857</v>
      </c>
      <c r="M2293" s="5" t="s">
        <v>19858</v>
      </c>
      <c r="N2293" s="5" t="s">
        <v>16837</v>
      </c>
      <c r="O2293" s="5">
        <v>1.0</v>
      </c>
      <c r="P2293" s="5" t="s">
        <v>20376</v>
      </c>
      <c r="Q2293" s="5">
        <v>4500.0</v>
      </c>
      <c r="R2293" s="5">
        <v>55.0</v>
      </c>
      <c r="S2293" s="5" t="s">
        <v>115</v>
      </c>
      <c r="T2293" s="5">
        <v>0.0</v>
      </c>
      <c r="U2293" s="5" t="s">
        <v>70</v>
      </c>
      <c r="V2293" s="5" t="s">
        <v>20377</v>
      </c>
      <c r="W2293" s="5" t="s">
        <v>71</v>
      </c>
      <c r="X2293" s="5" t="s">
        <v>52</v>
      </c>
      <c r="Y2293" s="5" t="s">
        <v>20378</v>
      </c>
      <c r="Z2293" s="5" t="s">
        <v>20379</v>
      </c>
      <c r="AA2293" s="5" t="s">
        <v>59</v>
      </c>
      <c r="AB2293" s="5" t="s">
        <v>52</v>
      </c>
      <c r="AC2293" s="5" t="s">
        <v>398</v>
      </c>
      <c r="AD2293" s="5" t="s">
        <v>399</v>
      </c>
      <c r="AE2293" s="5" t="s">
        <v>400</v>
      </c>
      <c r="AF2293" s="5" t="s">
        <v>401</v>
      </c>
      <c r="AG2293" s="5">
        <v>23502.0</v>
      </c>
      <c r="AH2293" s="5" t="s">
        <v>402</v>
      </c>
      <c r="AI2293" s="5" t="s">
        <v>19855</v>
      </c>
      <c r="AJ2293" s="5" t="s">
        <v>19857</v>
      </c>
      <c r="AK2293" s="5" t="s">
        <v>1573</v>
      </c>
    </row>
    <row r="2294" ht="15.75" customHeight="1">
      <c r="A2294" s="5" t="s">
        <v>20380</v>
      </c>
      <c r="B2294" s="5" t="s">
        <v>20381</v>
      </c>
      <c r="C2294" s="5" t="s">
        <v>20382</v>
      </c>
      <c r="D2294" s="6">
        <v>42520.0</v>
      </c>
      <c r="E2294" s="5">
        <v>33447.0</v>
      </c>
      <c r="F2294" s="5">
        <v>15203.0</v>
      </c>
      <c r="G2294" s="5" t="s">
        <v>634</v>
      </c>
      <c r="H2294" s="5" t="s">
        <v>45</v>
      </c>
      <c r="I2294" s="5" t="s">
        <v>11960</v>
      </c>
      <c r="J2294" s="5" t="s">
        <v>274</v>
      </c>
      <c r="K2294" s="5" t="s">
        <v>20383</v>
      </c>
      <c r="L2294" s="5" t="s">
        <v>20384</v>
      </c>
      <c r="M2294" s="5" t="s">
        <v>18937</v>
      </c>
      <c r="N2294" s="5">
        <v>91754.0</v>
      </c>
      <c r="O2294" s="5">
        <v>3.0</v>
      </c>
      <c r="P2294" s="5" t="s">
        <v>20385</v>
      </c>
      <c r="Q2294" s="5" t="s">
        <v>52</v>
      </c>
      <c r="R2294" s="5">
        <v>4344.0</v>
      </c>
      <c r="S2294" s="5" t="s">
        <v>69</v>
      </c>
      <c r="T2294" s="5">
        <v>0.0</v>
      </c>
      <c r="U2294" s="5" t="s">
        <v>52</v>
      </c>
      <c r="V2294" s="5" t="s">
        <v>20386</v>
      </c>
      <c r="W2294" s="5" t="s">
        <v>71</v>
      </c>
      <c r="X2294" s="5" t="s">
        <v>52</v>
      </c>
      <c r="Y2294" s="5" t="s">
        <v>20387</v>
      </c>
      <c r="Z2294" s="5" t="s">
        <v>20388</v>
      </c>
      <c r="AA2294" s="5" t="s">
        <v>260</v>
      </c>
      <c r="AB2294" s="5" t="s">
        <v>52</v>
      </c>
      <c r="AC2294" s="5" t="s">
        <v>17351</v>
      </c>
      <c r="AD2294" s="5" t="s">
        <v>17352</v>
      </c>
      <c r="AE2294" s="5" t="s">
        <v>17353</v>
      </c>
      <c r="AF2294" s="5" t="s">
        <v>52</v>
      </c>
      <c r="AG2294" s="5" t="s">
        <v>52</v>
      </c>
      <c r="AH2294" s="5" t="s">
        <v>52</v>
      </c>
      <c r="AI2294" s="5" t="s">
        <v>20381</v>
      </c>
      <c r="AJ2294" s="5" t="s">
        <v>20384</v>
      </c>
      <c r="AK2294" s="5" t="s">
        <v>2044</v>
      </c>
    </row>
    <row r="2295" ht="15.75" customHeight="1">
      <c r="A2295" s="5" t="s">
        <v>20389</v>
      </c>
      <c r="B2295" s="5" t="s">
        <v>16737</v>
      </c>
      <c r="C2295" s="5" t="s">
        <v>16738</v>
      </c>
      <c r="D2295" s="6">
        <v>42517.0</v>
      </c>
      <c r="E2295" s="5">
        <v>30474.0</v>
      </c>
      <c r="F2295" s="5">
        <v>13852.0</v>
      </c>
      <c r="G2295" s="5" t="s">
        <v>3378</v>
      </c>
      <c r="H2295" s="5" t="s">
        <v>272</v>
      </c>
      <c r="I2295" s="5" t="s">
        <v>5060</v>
      </c>
      <c r="J2295" s="5" t="s">
        <v>3378</v>
      </c>
      <c r="K2295" s="5" t="s">
        <v>20390</v>
      </c>
      <c r="L2295" s="5" t="s">
        <v>16741</v>
      </c>
      <c r="M2295" s="5" t="s">
        <v>16742</v>
      </c>
      <c r="N2295" s="5">
        <v>45242.0</v>
      </c>
      <c r="O2295" s="5">
        <v>1.0</v>
      </c>
      <c r="P2295" s="5" t="s">
        <v>20391</v>
      </c>
      <c r="Q2295" s="5" t="s">
        <v>52</v>
      </c>
      <c r="R2295" s="5">
        <v>963.0</v>
      </c>
      <c r="S2295" s="5" t="s">
        <v>69</v>
      </c>
      <c r="T2295" s="5">
        <v>0.0</v>
      </c>
      <c r="U2295" s="5" t="s">
        <v>93</v>
      </c>
      <c r="V2295" s="5" t="s">
        <v>20392</v>
      </c>
      <c r="W2295" s="5" t="s">
        <v>55</v>
      </c>
      <c r="X2295" s="5" t="s">
        <v>20393</v>
      </c>
      <c r="Y2295" s="5" t="s">
        <v>12001</v>
      </c>
      <c r="Z2295" s="5">
        <v>2586233.0</v>
      </c>
      <c r="AA2295" s="5" t="s">
        <v>162</v>
      </c>
      <c r="AB2295" s="5" t="s">
        <v>52</v>
      </c>
      <c r="AC2295" s="5" t="s">
        <v>3141</v>
      </c>
      <c r="AD2295" s="5" t="s">
        <v>3142</v>
      </c>
      <c r="AE2295" s="5" t="s">
        <v>162</v>
      </c>
      <c r="AF2295" s="5" t="s">
        <v>52</v>
      </c>
      <c r="AG2295" s="5" t="s">
        <v>52</v>
      </c>
      <c r="AH2295" s="5" t="s">
        <v>3143</v>
      </c>
      <c r="AI2295" s="5" t="s">
        <v>102</v>
      </c>
      <c r="AJ2295" s="5" t="s">
        <v>52</v>
      </c>
      <c r="AK2295" s="5" t="s">
        <v>162</v>
      </c>
    </row>
    <row r="2296" ht="15.75" customHeight="1">
      <c r="A2296" s="5" t="s">
        <v>20394</v>
      </c>
      <c r="B2296" s="5" t="s">
        <v>13270</v>
      </c>
      <c r="C2296" s="5" t="s">
        <v>16430</v>
      </c>
      <c r="D2296" s="6">
        <v>42516.0</v>
      </c>
      <c r="E2296" s="5">
        <v>61391.0</v>
      </c>
      <c r="F2296" s="5">
        <v>27905.0</v>
      </c>
      <c r="G2296" s="5" t="s">
        <v>19326</v>
      </c>
      <c r="H2296" s="5" t="s">
        <v>205</v>
      </c>
      <c r="I2296" s="5" t="s">
        <v>20395</v>
      </c>
      <c r="J2296" s="5" t="s">
        <v>2471</v>
      </c>
      <c r="K2296" s="5" t="s">
        <v>1536</v>
      </c>
      <c r="L2296" s="5" t="s">
        <v>18420</v>
      </c>
      <c r="M2296" s="5" t="s">
        <v>18565</v>
      </c>
      <c r="N2296" s="5">
        <v>36229.0</v>
      </c>
      <c r="O2296" s="5">
        <v>1.0</v>
      </c>
      <c r="P2296" s="5" t="s">
        <v>20396</v>
      </c>
      <c r="Q2296" s="5" t="s">
        <v>244</v>
      </c>
      <c r="R2296" s="5">
        <v>2660.0</v>
      </c>
      <c r="S2296" s="5" t="s">
        <v>53</v>
      </c>
      <c r="T2296" s="5">
        <v>0.0</v>
      </c>
      <c r="U2296" s="5" t="s">
        <v>70</v>
      </c>
      <c r="V2296" s="5" t="s">
        <v>20397</v>
      </c>
      <c r="W2296" s="5" t="s">
        <v>55</v>
      </c>
      <c r="X2296" s="5" t="s">
        <v>20398</v>
      </c>
      <c r="Y2296" s="5">
        <v>1604.0</v>
      </c>
      <c r="Z2296" s="5" t="s">
        <v>20399</v>
      </c>
      <c r="AA2296" s="5" t="s">
        <v>604</v>
      </c>
      <c r="AB2296" s="5" t="s">
        <v>52</v>
      </c>
      <c r="AC2296" s="5" t="s">
        <v>18427</v>
      </c>
      <c r="AD2296" s="5" t="s">
        <v>18428</v>
      </c>
      <c r="AE2296" s="5" t="s">
        <v>18429</v>
      </c>
      <c r="AF2296" s="5" t="s">
        <v>863</v>
      </c>
      <c r="AG2296" s="5">
        <v>90502.0</v>
      </c>
      <c r="AH2296" s="5" t="s">
        <v>18430</v>
      </c>
      <c r="AI2296" s="5" t="s">
        <v>102</v>
      </c>
      <c r="AJ2296" s="5" t="s">
        <v>52</v>
      </c>
      <c r="AK2296" s="5" t="s">
        <v>3729</v>
      </c>
    </row>
    <row r="2297" ht="15.75" customHeight="1">
      <c r="A2297" s="5" t="s">
        <v>20400</v>
      </c>
      <c r="B2297" s="5" t="s">
        <v>20353</v>
      </c>
      <c r="C2297" s="5" t="s">
        <v>102</v>
      </c>
      <c r="D2297" s="6">
        <v>42513.0</v>
      </c>
      <c r="E2297" s="5">
        <v>19250.0</v>
      </c>
      <c r="F2297" s="5">
        <v>8750.0</v>
      </c>
      <c r="G2297" s="5" t="s">
        <v>170</v>
      </c>
      <c r="H2297" s="5" t="s">
        <v>290</v>
      </c>
      <c r="I2297" s="5" t="s">
        <v>2090</v>
      </c>
      <c r="J2297" s="5" t="s">
        <v>170</v>
      </c>
      <c r="K2297" s="5" t="s">
        <v>20401</v>
      </c>
      <c r="L2297" s="5" t="s">
        <v>20402</v>
      </c>
      <c r="M2297" s="5" t="s">
        <v>52</v>
      </c>
      <c r="N2297" s="5">
        <v>7114.0</v>
      </c>
      <c r="O2297" s="5">
        <v>1.0</v>
      </c>
      <c r="P2297" s="5" t="s">
        <v>20403</v>
      </c>
      <c r="Q2297" s="5" t="s">
        <v>20404</v>
      </c>
      <c r="R2297" s="5">
        <v>785.0</v>
      </c>
      <c r="S2297" s="5" t="s">
        <v>69</v>
      </c>
      <c r="T2297" s="5">
        <v>66.0</v>
      </c>
      <c r="U2297" s="5" t="s">
        <v>93</v>
      </c>
      <c r="V2297" s="5" t="s">
        <v>20405</v>
      </c>
      <c r="W2297" s="5" t="s">
        <v>71</v>
      </c>
      <c r="X2297" s="5" t="s">
        <v>52</v>
      </c>
      <c r="Y2297" s="5" t="s">
        <v>20406</v>
      </c>
      <c r="Z2297" s="5" t="s">
        <v>20407</v>
      </c>
      <c r="AA2297" s="5" t="s">
        <v>260</v>
      </c>
      <c r="AB2297" s="5" t="s">
        <v>52</v>
      </c>
      <c r="AC2297" s="5" t="s">
        <v>11980</v>
      </c>
      <c r="AD2297" s="5" t="s">
        <v>11981</v>
      </c>
      <c r="AE2297" s="5" t="s">
        <v>218</v>
      </c>
      <c r="AF2297" s="5" t="s">
        <v>52</v>
      </c>
      <c r="AG2297" s="5" t="s">
        <v>11982</v>
      </c>
      <c r="AH2297" s="5" t="s">
        <v>11983</v>
      </c>
      <c r="AI2297" s="5" t="s">
        <v>102</v>
      </c>
      <c r="AJ2297" s="5" t="s">
        <v>52</v>
      </c>
      <c r="AK2297" s="5" t="s">
        <v>1511</v>
      </c>
    </row>
    <row r="2298" ht="15.75" customHeight="1">
      <c r="A2298" s="5" t="s">
        <v>20408</v>
      </c>
      <c r="B2298" s="5" t="s">
        <v>16737</v>
      </c>
      <c r="C2298" s="5" t="s">
        <v>16738</v>
      </c>
      <c r="D2298" s="6">
        <v>42513.0</v>
      </c>
      <c r="E2298" s="5">
        <v>41446.0</v>
      </c>
      <c r="F2298" s="5">
        <v>18839.0</v>
      </c>
      <c r="G2298" s="5" t="s">
        <v>3378</v>
      </c>
      <c r="H2298" s="5" t="s">
        <v>171</v>
      </c>
      <c r="I2298" s="5" t="s">
        <v>20409</v>
      </c>
      <c r="J2298" s="5" t="s">
        <v>3378</v>
      </c>
      <c r="K2298" s="5" t="s">
        <v>20410</v>
      </c>
      <c r="L2298" s="5" t="s">
        <v>16741</v>
      </c>
      <c r="M2298" s="5" t="s">
        <v>16742</v>
      </c>
      <c r="N2298" s="5">
        <v>45242.0</v>
      </c>
      <c r="O2298" s="5">
        <v>1.0</v>
      </c>
      <c r="P2298" s="5" t="s">
        <v>20411</v>
      </c>
      <c r="Q2298" s="5">
        <v>4200.0</v>
      </c>
      <c r="R2298" s="5">
        <v>1522.0</v>
      </c>
      <c r="S2298" s="5" t="s">
        <v>69</v>
      </c>
      <c r="T2298" s="5">
        <v>0.0</v>
      </c>
      <c r="U2298" s="5" t="s">
        <v>93</v>
      </c>
      <c r="V2298" s="5" t="s">
        <v>20412</v>
      </c>
      <c r="W2298" s="5" t="s">
        <v>55</v>
      </c>
      <c r="X2298" s="5" t="s">
        <v>20413</v>
      </c>
      <c r="Y2298" s="5" t="s">
        <v>20414</v>
      </c>
      <c r="Z2298" s="5">
        <v>2552170.0</v>
      </c>
      <c r="AA2298" s="5" t="s">
        <v>235</v>
      </c>
      <c r="AB2298" s="5" t="s">
        <v>52</v>
      </c>
      <c r="AC2298" s="5" t="s">
        <v>3141</v>
      </c>
      <c r="AD2298" s="5" t="s">
        <v>3142</v>
      </c>
      <c r="AE2298" s="5" t="s">
        <v>162</v>
      </c>
      <c r="AF2298" s="5" t="s">
        <v>52</v>
      </c>
      <c r="AG2298" s="5" t="s">
        <v>52</v>
      </c>
      <c r="AH2298" s="5" t="s">
        <v>3143</v>
      </c>
      <c r="AI2298" s="5" t="s">
        <v>102</v>
      </c>
      <c r="AJ2298" s="5" t="s">
        <v>52</v>
      </c>
      <c r="AK2298" s="5" t="s">
        <v>162</v>
      </c>
    </row>
    <row r="2299" ht="15.75" customHeight="1">
      <c r="A2299" s="5" t="s">
        <v>20415</v>
      </c>
      <c r="B2299" s="5" t="s">
        <v>20343</v>
      </c>
      <c r="C2299" s="5" t="s">
        <v>20344</v>
      </c>
      <c r="D2299" s="6">
        <v>42511.0</v>
      </c>
      <c r="E2299" s="5">
        <v>36007.0</v>
      </c>
      <c r="F2299" s="5">
        <v>16367.0</v>
      </c>
      <c r="G2299" s="5" t="s">
        <v>107</v>
      </c>
      <c r="H2299" s="5" t="s">
        <v>290</v>
      </c>
      <c r="I2299" s="5" t="s">
        <v>910</v>
      </c>
      <c r="J2299" s="5" t="s">
        <v>109</v>
      </c>
      <c r="K2299" s="5" t="s">
        <v>20416</v>
      </c>
      <c r="L2299" s="5" t="s">
        <v>20346</v>
      </c>
      <c r="M2299" s="5" t="s">
        <v>20347</v>
      </c>
      <c r="N2299" s="5">
        <v>41005.0</v>
      </c>
      <c r="O2299" s="5">
        <v>1.0</v>
      </c>
      <c r="P2299" s="5" t="s">
        <v>20417</v>
      </c>
      <c r="Q2299" s="5" t="s">
        <v>52</v>
      </c>
      <c r="R2299" s="5">
        <v>4403.0</v>
      </c>
      <c r="S2299" s="5" t="s">
        <v>115</v>
      </c>
      <c r="T2299" s="5">
        <v>45.0</v>
      </c>
      <c r="U2299" s="5" t="s">
        <v>93</v>
      </c>
      <c r="V2299" s="5" t="s">
        <v>20418</v>
      </c>
      <c r="W2299" s="5" t="s">
        <v>71</v>
      </c>
      <c r="X2299" s="5" t="s">
        <v>52</v>
      </c>
      <c r="Y2299" s="5">
        <v>6249.0</v>
      </c>
      <c r="Z2299" s="5" t="s">
        <v>20419</v>
      </c>
      <c r="AA2299" s="5" t="s">
        <v>1426</v>
      </c>
      <c r="AB2299" s="5" t="s">
        <v>52</v>
      </c>
      <c r="AC2299" s="5" t="s">
        <v>120</v>
      </c>
      <c r="AD2299" s="5" t="s">
        <v>121</v>
      </c>
      <c r="AE2299" s="5" t="s">
        <v>122</v>
      </c>
      <c r="AF2299" s="5" t="s">
        <v>75</v>
      </c>
      <c r="AG2299" s="5">
        <v>8830.0</v>
      </c>
      <c r="AH2299" s="5" t="s">
        <v>123</v>
      </c>
      <c r="AI2299" s="5" t="s">
        <v>20343</v>
      </c>
      <c r="AJ2299" s="5" t="s">
        <v>20346</v>
      </c>
      <c r="AK2299" s="5" t="s">
        <v>20351</v>
      </c>
    </row>
    <row r="2300" ht="15.75" customHeight="1">
      <c r="A2300" s="5" t="s">
        <v>20420</v>
      </c>
      <c r="B2300" s="5" t="s">
        <v>16737</v>
      </c>
      <c r="C2300" s="5" t="s">
        <v>16738</v>
      </c>
      <c r="D2300" s="6">
        <v>42509.0</v>
      </c>
      <c r="E2300" s="5">
        <v>14887.0</v>
      </c>
      <c r="F2300" s="5">
        <v>6767.0</v>
      </c>
      <c r="G2300" s="5" t="s">
        <v>3378</v>
      </c>
      <c r="H2300" s="5" t="s">
        <v>272</v>
      </c>
      <c r="I2300" s="5" t="s">
        <v>20421</v>
      </c>
      <c r="J2300" s="5" t="s">
        <v>3378</v>
      </c>
      <c r="K2300" s="5" t="s">
        <v>20422</v>
      </c>
      <c r="L2300" s="5" t="s">
        <v>16741</v>
      </c>
      <c r="M2300" s="5" t="s">
        <v>16742</v>
      </c>
      <c r="N2300" s="5">
        <v>45242.0</v>
      </c>
      <c r="O2300" s="5">
        <v>1.0</v>
      </c>
      <c r="P2300" s="5" t="s">
        <v>20423</v>
      </c>
      <c r="Q2300" s="5">
        <v>2200.0</v>
      </c>
      <c r="R2300" s="5">
        <v>489.0</v>
      </c>
      <c r="S2300" s="5" t="s">
        <v>69</v>
      </c>
      <c r="T2300" s="5">
        <v>0.0</v>
      </c>
      <c r="U2300" s="5" t="s">
        <v>93</v>
      </c>
      <c r="V2300" s="5" t="s">
        <v>20424</v>
      </c>
      <c r="W2300" s="5" t="s">
        <v>55</v>
      </c>
      <c r="X2300" s="5" t="s">
        <v>20425</v>
      </c>
      <c r="Y2300" s="5" t="s">
        <v>20426</v>
      </c>
      <c r="Z2300" s="5">
        <v>2546743.0</v>
      </c>
      <c r="AA2300" s="5" t="s">
        <v>1426</v>
      </c>
      <c r="AB2300" s="5" t="s">
        <v>52</v>
      </c>
      <c r="AC2300" s="5" t="s">
        <v>3141</v>
      </c>
      <c r="AD2300" s="5" t="s">
        <v>3142</v>
      </c>
      <c r="AE2300" s="5" t="s">
        <v>162</v>
      </c>
      <c r="AF2300" s="5" t="s">
        <v>52</v>
      </c>
      <c r="AG2300" s="5" t="s">
        <v>52</v>
      </c>
      <c r="AH2300" s="5" t="s">
        <v>3143</v>
      </c>
      <c r="AI2300" s="5" t="s">
        <v>102</v>
      </c>
      <c r="AJ2300" s="5" t="s">
        <v>52</v>
      </c>
      <c r="AK2300" s="5" t="s">
        <v>162</v>
      </c>
    </row>
    <row r="2301" ht="15.75" customHeight="1">
      <c r="A2301" s="5" t="s">
        <v>20427</v>
      </c>
      <c r="B2301" s="5" t="s">
        <v>20428</v>
      </c>
      <c r="C2301" s="5" t="s">
        <v>20429</v>
      </c>
      <c r="D2301" s="6">
        <v>42509.0</v>
      </c>
      <c r="E2301" s="5">
        <v>188628.0</v>
      </c>
      <c r="F2301" s="5">
        <v>85740.0</v>
      </c>
      <c r="G2301" s="5" t="s">
        <v>1419</v>
      </c>
      <c r="H2301" s="5" t="s">
        <v>480</v>
      </c>
      <c r="I2301" s="5" t="s">
        <v>816</v>
      </c>
      <c r="J2301" s="5" t="s">
        <v>256</v>
      </c>
      <c r="K2301" s="5" t="s">
        <v>20430</v>
      </c>
      <c r="L2301" s="5" t="s">
        <v>20431</v>
      </c>
      <c r="M2301" s="5" t="s">
        <v>20432</v>
      </c>
      <c r="N2301" s="5">
        <v>0.0</v>
      </c>
      <c r="O2301" s="5">
        <v>4.0</v>
      </c>
      <c r="P2301" s="5" t="s">
        <v>20433</v>
      </c>
      <c r="Q2301" s="5" t="s">
        <v>666</v>
      </c>
      <c r="R2301" s="5">
        <v>187.0</v>
      </c>
      <c r="S2301" s="5" t="s">
        <v>20434</v>
      </c>
      <c r="T2301" s="5">
        <v>0.0</v>
      </c>
      <c r="U2301" s="5" t="s">
        <v>52</v>
      </c>
      <c r="V2301" s="5" t="s">
        <v>20435</v>
      </c>
      <c r="W2301" s="5" t="s">
        <v>52</v>
      </c>
      <c r="X2301" s="5" t="s">
        <v>52</v>
      </c>
      <c r="Y2301" s="5" t="s">
        <v>20436</v>
      </c>
      <c r="Z2301" s="5" t="s">
        <v>20437</v>
      </c>
      <c r="AA2301" s="5" t="s">
        <v>1426</v>
      </c>
      <c r="AB2301" s="5" t="s">
        <v>52</v>
      </c>
      <c r="AC2301" s="5" t="s">
        <v>17351</v>
      </c>
      <c r="AD2301" s="5" t="s">
        <v>17352</v>
      </c>
      <c r="AE2301" s="5" t="s">
        <v>17353</v>
      </c>
      <c r="AF2301" s="5" t="s">
        <v>52</v>
      </c>
      <c r="AG2301" s="5" t="s">
        <v>52</v>
      </c>
      <c r="AH2301" s="5" t="s">
        <v>52</v>
      </c>
      <c r="AI2301" s="5" t="s">
        <v>20428</v>
      </c>
      <c r="AJ2301" s="5" t="s">
        <v>20431</v>
      </c>
      <c r="AK2301" s="5" t="s">
        <v>4069</v>
      </c>
    </row>
    <row r="2302" ht="15.75" customHeight="1">
      <c r="A2302" s="5" t="s">
        <v>20438</v>
      </c>
      <c r="B2302" s="5" t="s">
        <v>16737</v>
      </c>
      <c r="C2302" s="5" t="s">
        <v>16738</v>
      </c>
      <c r="D2302" s="6">
        <v>42509.0</v>
      </c>
      <c r="E2302" s="5">
        <v>77843.0</v>
      </c>
      <c r="F2302" s="5">
        <v>35383.0</v>
      </c>
      <c r="G2302" s="5" t="s">
        <v>3378</v>
      </c>
      <c r="H2302" s="5" t="s">
        <v>171</v>
      </c>
      <c r="I2302" s="5" t="s">
        <v>3751</v>
      </c>
      <c r="J2302" s="5" t="s">
        <v>3378</v>
      </c>
      <c r="K2302" s="5" t="s">
        <v>20439</v>
      </c>
      <c r="L2302" s="5" t="s">
        <v>16741</v>
      </c>
      <c r="M2302" s="5" t="s">
        <v>16742</v>
      </c>
      <c r="N2302" s="5">
        <v>45242.0</v>
      </c>
      <c r="O2302" s="5">
        <v>2.0</v>
      </c>
      <c r="P2302" s="5" t="s">
        <v>20440</v>
      </c>
      <c r="Q2302" s="5" t="s">
        <v>20441</v>
      </c>
      <c r="R2302" s="5">
        <v>2916.0</v>
      </c>
      <c r="S2302" s="5" t="s">
        <v>69</v>
      </c>
      <c r="T2302" s="5">
        <v>0.0</v>
      </c>
      <c r="U2302" s="5" t="s">
        <v>93</v>
      </c>
      <c r="V2302" s="5" t="s">
        <v>20442</v>
      </c>
      <c r="W2302" s="5" t="s">
        <v>55</v>
      </c>
      <c r="X2302" s="5" t="s">
        <v>20443</v>
      </c>
      <c r="Y2302" s="5" t="s">
        <v>9821</v>
      </c>
      <c r="Z2302" s="5" t="s">
        <v>20444</v>
      </c>
      <c r="AA2302" s="5" t="s">
        <v>1553</v>
      </c>
      <c r="AB2302" s="5" t="s">
        <v>52</v>
      </c>
      <c r="AC2302" s="5" t="s">
        <v>3141</v>
      </c>
      <c r="AD2302" s="5" t="s">
        <v>3142</v>
      </c>
      <c r="AE2302" s="5" t="s">
        <v>162</v>
      </c>
      <c r="AF2302" s="5" t="s">
        <v>52</v>
      </c>
      <c r="AG2302" s="5" t="s">
        <v>52</v>
      </c>
      <c r="AH2302" s="5" t="s">
        <v>3143</v>
      </c>
      <c r="AI2302" s="5" t="s">
        <v>102</v>
      </c>
      <c r="AJ2302" s="5" t="s">
        <v>52</v>
      </c>
      <c r="AK2302" s="5" t="s">
        <v>162</v>
      </c>
    </row>
    <row r="2303" ht="15.75" customHeight="1">
      <c r="A2303" s="5" t="s">
        <v>20445</v>
      </c>
      <c r="B2303" s="5" t="s">
        <v>20446</v>
      </c>
      <c r="C2303" s="5" t="s">
        <v>18665</v>
      </c>
      <c r="D2303" s="6">
        <v>42507.0</v>
      </c>
      <c r="E2303" s="5">
        <v>110220.0</v>
      </c>
      <c r="F2303" s="5">
        <v>50100.0</v>
      </c>
      <c r="G2303" s="5" t="s">
        <v>5560</v>
      </c>
      <c r="H2303" s="5" t="s">
        <v>171</v>
      </c>
      <c r="I2303" s="5" t="s">
        <v>20447</v>
      </c>
      <c r="J2303" s="5" t="s">
        <v>2214</v>
      </c>
      <c r="K2303" s="5" t="s">
        <v>20448</v>
      </c>
      <c r="L2303" s="5" t="s">
        <v>20449</v>
      </c>
      <c r="M2303" s="5" t="s">
        <v>18669</v>
      </c>
      <c r="N2303" s="5">
        <v>6700.0</v>
      </c>
      <c r="O2303" s="5">
        <v>3.0</v>
      </c>
      <c r="P2303" s="5" t="s">
        <v>20450</v>
      </c>
      <c r="Q2303" s="5" t="s">
        <v>20451</v>
      </c>
      <c r="R2303" s="5">
        <v>24.0</v>
      </c>
      <c r="S2303" s="5" t="s">
        <v>115</v>
      </c>
      <c r="T2303" s="5">
        <v>0.0</v>
      </c>
      <c r="U2303" s="5" t="s">
        <v>52</v>
      </c>
      <c r="V2303" s="5" t="s">
        <v>20452</v>
      </c>
      <c r="W2303" s="5" t="s">
        <v>52</v>
      </c>
      <c r="X2303" s="5" t="s">
        <v>52</v>
      </c>
      <c r="Y2303" s="5" t="s">
        <v>8366</v>
      </c>
      <c r="Z2303" s="5" t="s">
        <v>20453</v>
      </c>
      <c r="AA2303" s="5" t="s">
        <v>59</v>
      </c>
      <c r="AB2303" s="5" t="s">
        <v>52</v>
      </c>
      <c r="AC2303" s="5" t="s">
        <v>181</v>
      </c>
      <c r="AD2303" s="5" t="s">
        <v>182</v>
      </c>
      <c r="AE2303" s="5" t="s">
        <v>183</v>
      </c>
      <c r="AF2303" s="5" t="s">
        <v>52</v>
      </c>
      <c r="AG2303" s="5" t="s">
        <v>52</v>
      </c>
      <c r="AH2303" s="5" t="s">
        <v>184</v>
      </c>
      <c r="AI2303" s="5" t="s">
        <v>20446</v>
      </c>
      <c r="AJ2303" s="5" t="s">
        <v>20449</v>
      </c>
      <c r="AK2303" s="5" t="s">
        <v>18675</v>
      </c>
    </row>
    <row r="2304" ht="15.75" customHeight="1">
      <c r="A2304" s="5" t="s">
        <v>20454</v>
      </c>
      <c r="B2304" s="5" t="s">
        <v>4127</v>
      </c>
      <c r="C2304" s="5" t="s">
        <v>20455</v>
      </c>
      <c r="D2304" s="6">
        <v>42503.0</v>
      </c>
      <c r="E2304" s="5">
        <v>56657.0</v>
      </c>
      <c r="F2304" s="5">
        <v>25753.0</v>
      </c>
      <c r="G2304" s="5" t="s">
        <v>170</v>
      </c>
      <c r="H2304" s="5" t="s">
        <v>149</v>
      </c>
      <c r="I2304" s="5" t="s">
        <v>20456</v>
      </c>
      <c r="J2304" s="5" t="s">
        <v>170</v>
      </c>
      <c r="K2304" s="5" t="s">
        <v>20457</v>
      </c>
      <c r="L2304" s="5" t="s">
        <v>20458</v>
      </c>
      <c r="M2304" s="5" t="s">
        <v>20459</v>
      </c>
      <c r="N2304" s="5">
        <v>8807.0</v>
      </c>
      <c r="O2304" s="5">
        <v>5.0</v>
      </c>
      <c r="P2304" s="5" t="s">
        <v>20460</v>
      </c>
      <c r="Q2304" s="5" t="s">
        <v>4176</v>
      </c>
      <c r="R2304" s="5">
        <v>3547.0</v>
      </c>
      <c r="S2304" s="5" t="s">
        <v>69</v>
      </c>
      <c r="T2304" s="5">
        <v>276.0</v>
      </c>
      <c r="U2304" s="5" t="s">
        <v>70</v>
      </c>
      <c r="V2304" s="5" t="s">
        <v>20461</v>
      </c>
      <c r="W2304" s="5" t="s">
        <v>52</v>
      </c>
      <c r="X2304" s="5" t="s">
        <v>52</v>
      </c>
      <c r="Y2304" s="5">
        <v>39.0</v>
      </c>
      <c r="Z2304" s="5" t="s">
        <v>20462</v>
      </c>
      <c r="AA2304" s="5" t="s">
        <v>260</v>
      </c>
      <c r="AB2304" s="5" t="s">
        <v>52</v>
      </c>
      <c r="AC2304" s="5" t="s">
        <v>1230</v>
      </c>
      <c r="AD2304" s="5" t="s">
        <v>1231</v>
      </c>
      <c r="AE2304" s="5" t="s">
        <v>52</v>
      </c>
      <c r="AF2304" s="5" t="s">
        <v>52</v>
      </c>
      <c r="AG2304" s="5" t="s">
        <v>52</v>
      </c>
      <c r="AH2304" s="5" t="s">
        <v>1232</v>
      </c>
      <c r="AI2304" s="5" t="s">
        <v>20463</v>
      </c>
      <c r="AJ2304" s="5" t="s">
        <v>20464</v>
      </c>
      <c r="AK2304" s="5" t="s">
        <v>20465</v>
      </c>
    </row>
    <row r="2305" ht="15.75" customHeight="1">
      <c r="A2305" s="5" t="s">
        <v>20466</v>
      </c>
      <c r="B2305" s="5" t="s">
        <v>13270</v>
      </c>
      <c r="C2305" s="5" t="s">
        <v>16430</v>
      </c>
      <c r="D2305" s="6">
        <v>42502.0</v>
      </c>
      <c r="E2305" s="5">
        <v>61875.0</v>
      </c>
      <c r="F2305" s="5">
        <v>28125.0</v>
      </c>
      <c r="G2305" s="5" t="s">
        <v>17218</v>
      </c>
      <c r="H2305" s="5" t="s">
        <v>205</v>
      </c>
      <c r="I2305" s="5" t="s">
        <v>12650</v>
      </c>
      <c r="J2305" s="5" t="s">
        <v>191</v>
      </c>
      <c r="K2305" s="5" t="s">
        <v>1536</v>
      </c>
      <c r="L2305" s="5" t="s">
        <v>18420</v>
      </c>
      <c r="M2305" s="5" t="s">
        <v>18565</v>
      </c>
      <c r="N2305" s="5">
        <v>36229.0</v>
      </c>
      <c r="O2305" s="5">
        <v>1.0</v>
      </c>
      <c r="P2305" s="5" t="s">
        <v>20467</v>
      </c>
      <c r="Q2305" s="5" t="s">
        <v>244</v>
      </c>
      <c r="R2305" s="5">
        <v>2700.0</v>
      </c>
      <c r="S2305" s="5" t="s">
        <v>53</v>
      </c>
      <c r="T2305" s="5">
        <v>0.0</v>
      </c>
      <c r="U2305" s="5" t="s">
        <v>70</v>
      </c>
      <c r="V2305" s="5" t="s">
        <v>20468</v>
      </c>
      <c r="W2305" s="5" t="s">
        <v>55</v>
      </c>
      <c r="X2305" s="5" t="s">
        <v>20469</v>
      </c>
      <c r="Y2305" s="5">
        <v>1621.0</v>
      </c>
      <c r="Z2305" s="5" t="s">
        <v>20470</v>
      </c>
      <c r="AA2305" s="5" t="s">
        <v>235</v>
      </c>
      <c r="AB2305" s="5" t="s">
        <v>52</v>
      </c>
      <c r="AC2305" s="5" t="s">
        <v>18427</v>
      </c>
      <c r="AD2305" s="5" t="s">
        <v>18428</v>
      </c>
      <c r="AE2305" s="5" t="s">
        <v>18429</v>
      </c>
      <c r="AF2305" s="5" t="s">
        <v>863</v>
      </c>
      <c r="AG2305" s="5">
        <v>90502.0</v>
      </c>
      <c r="AH2305" s="5" t="s">
        <v>18430</v>
      </c>
      <c r="AI2305" s="5" t="s">
        <v>102</v>
      </c>
      <c r="AJ2305" s="5" t="s">
        <v>52</v>
      </c>
      <c r="AK2305" s="5" t="s">
        <v>3729</v>
      </c>
    </row>
    <row r="2306" ht="15.75" customHeight="1">
      <c r="A2306" s="5" t="s">
        <v>20471</v>
      </c>
      <c r="B2306" s="5" t="s">
        <v>18616</v>
      </c>
      <c r="C2306" s="5" t="s">
        <v>18617</v>
      </c>
      <c r="D2306" s="6">
        <v>42501.0</v>
      </c>
      <c r="E2306" s="5">
        <v>36721.0</v>
      </c>
      <c r="F2306" s="5">
        <v>16691.0</v>
      </c>
      <c r="G2306" s="5" t="s">
        <v>4073</v>
      </c>
      <c r="H2306" s="5" t="s">
        <v>171</v>
      </c>
      <c r="I2306" s="5" t="s">
        <v>13831</v>
      </c>
      <c r="J2306" s="5" t="s">
        <v>2214</v>
      </c>
      <c r="K2306" s="5" t="s">
        <v>20472</v>
      </c>
      <c r="L2306" s="5" t="s">
        <v>20473</v>
      </c>
      <c r="M2306" s="5" t="s">
        <v>18620</v>
      </c>
      <c r="N2306" s="5">
        <v>0.0</v>
      </c>
      <c r="O2306" s="5">
        <v>1.0</v>
      </c>
      <c r="P2306" s="5" t="s">
        <v>20474</v>
      </c>
      <c r="Q2306" s="5" t="s">
        <v>91</v>
      </c>
      <c r="R2306" s="5">
        <v>825.0</v>
      </c>
      <c r="S2306" s="5" t="s">
        <v>69</v>
      </c>
      <c r="T2306" s="5">
        <v>63.0</v>
      </c>
      <c r="U2306" s="5" t="s">
        <v>70</v>
      </c>
      <c r="V2306" s="5" t="s">
        <v>20475</v>
      </c>
      <c r="W2306" s="5" t="s">
        <v>71</v>
      </c>
      <c r="X2306" s="5" t="s">
        <v>52</v>
      </c>
      <c r="Y2306" s="5">
        <v>1612.0</v>
      </c>
      <c r="Z2306" s="5" t="s">
        <v>20476</v>
      </c>
      <c r="AA2306" s="5" t="s">
        <v>119</v>
      </c>
      <c r="AB2306" s="5" t="s">
        <v>52</v>
      </c>
      <c r="AC2306" s="5" t="s">
        <v>72</v>
      </c>
      <c r="AD2306" s="5" t="s">
        <v>73</v>
      </c>
      <c r="AE2306" s="5" t="s">
        <v>74</v>
      </c>
      <c r="AF2306" s="5" t="s">
        <v>75</v>
      </c>
      <c r="AG2306" s="5" t="s">
        <v>76</v>
      </c>
      <c r="AH2306" s="5" t="s">
        <v>77</v>
      </c>
      <c r="AI2306" s="5" t="s">
        <v>20477</v>
      </c>
      <c r="AJ2306" s="5" t="s">
        <v>20478</v>
      </c>
      <c r="AK2306" s="5" t="s">
        <v>18474</v>
      </c>
    </row>
    <row r="2307" ht="15.75" customHeight="1">
      <c r="A2307" s="5" t="s">
        <v>20479</v>
      </c>
      <c r="B2307" s="5" t="s">
        <v>20480</v>
      </c>
      <c r="C2307" s="5" t="s">
        <v>20481</v>
      </c>
      <c r="D2307" s="6">
        <v>42499.0</v>
      </c>
      <c r="E2307" s="5">
        <v>115454.0</v>
      </c>
      <c r="F2307" s="5">
        <v>52479.0</v>
      </c>
      <c r="G2307" s="5" t="s">
        <v>1419</v>
      </c>
      <c r="H2307" s="5" t="s">
        <v>480</v>
      </c>
      <c r="I2307" s="5" t="s">
        <v>20482</v>
      </c>
      <c r="J2307" s="5" t="s">
        <v>256</v>
      </c>
      <c r="K2307" s="5" t="s">
        <v>20483</v>
      </c>
      <c r="L2307" s="5" t="s">
        <v>20484</v>
      </c>
      <c r="M2307" s="5" t="s">
        <v>20485</v>
      </c>
      <c r="N2307" s="5">
        <v>0.0</v>
      </c>
      <c r="O2307" s="5">
        <v>2.0</v>
      </c>
      <c r="P2307" s="5" t="s">
        <v>20486</v>
      </c>
      <c r="Q2307" s="5" t="s">
        <v>156</v>
      </c>
      <c r="R2307" s="5">
        <v>179.0</v>
      </c>
      <c r="S2307" s="5" t="s">
        <v>20434</v>
      </c>
      <c r="T2307" s="5">
        <v>0.0</v>
      </c>
      <c r="U2307" s="5" t="s">
        <v>52</v>
      </c>
      <c r="V2307" s="5" t="s">
        <v>20487</v>
      </c>
      <c r="W2307" s="5" t="s">
        <v>52</v>
      </c>
      <c r="X2307" s="5" t="s">
        <v>52</v>
      </c>
      <c r="Y2307" s="5" t="s">
        <v>20488</v>
      </c>
      <c r="Z2307" s="5" t="s">
        <v>20489</v>
      </c>
      <c r="AA2307" s="5" t="s">
        <v>1831</v>
      </c>
      <c r="AB2307" s="5" t="s">
        <v>52</v>
      </c>
      <c r="AC2307" s="5" t="s">
        <v>17351</v>
      </c>
      <c r="AD2307" s="5" t="s">
        <v>17352</v>
      </c>
      <c r="AE2307" s="5" t="s">
        <v>17353</v>
      </c>
      <c r="AF2307" s="5" t="s">
        <v>52</v>
      </c>
      <c r="AG2307" s="5" t="s">
        <v>52</v>
      </c>
      <c r="AH2307" s="5" t="s">
        <v>52</v>
      </c>
      <c r="AI2307" s="5" t="s">
        <v>20480</v>
      </c>
      <c r="AJ2307" s="5" t="s">
        <v>20484</v>
      </c>
      <c r="AK2307" s="5" t="s">
        <v>4069</v>
      </c>
    </row>
    <row r="2308" ht="15.75" customHeight="1">
      <c r="A2308" s="5" t="s">
        <v>20490</v>
      </c>
      <c r="B2308" s="5" t="s">
        <v>20491</v>
      </c>
      <c r="C2308" s="5" t="s">
        <v>20481</v>
      </c>
      <c r="D2308" s="6">
        <v>42499.0</v>
      </c>
      <c r="E2308" s="5">
        <v>115460.0</v>
      </c>
      <c r="F2308" s="5">
        <v>52482.0</v>
      </c>
      <c r="G2308" s="5" t="s">
        <v>1419</v>
      </c>
      <c r="H2308" s="5" t="s">
        <v>480</v>
      </c>
      <c r="I2308" s="5" t="s">
        <v>20482</v>
      </c>
      <c r="J2308" s="5" t="s">
        <v>256</v>
      </c>
      <c r="K2308" s="5" t="s">
        <v>20492</v>
      </c>
      <c r="L2308" s="5" t="s">
        <v>20493</v>
      </c>
      <c r="M2308" s="5" t="s">
        <v>20485</v>
      </c>
      <c r="N2308" s="5">
        <v>0.0</v>
      </c>
      <c r="O2308" s="5">
        <v>2.0</v>
      </c>
      <c r="P2308" s="5" t="s">
        <v>20494</v>
      </c>
      <c r="Q2308" s="5" t="s">
        <v>156</v>
      </c>
      <c r="R2308" s="5">
        <v>99.0</v>
      </c>
      <c r="S2308" s="5" t="s">
        <v>20434</v>
      </c>
      <c r="T2308" s="5">
        <v>0.0</v>
      </c>
      <c r="U2308" s="5" t="s">
        <v>52</v>
      </c>
      <c r="V2308" s="5" t="s">
        <v>20495</v>
      </c>
      <c r="W2308" s="5" t="s">
        <v>52</v>
      </c>
      <c r="X2308" s="5" t="s">
        <v>52</v>
      </c>
      <c r="Y2308" s="5" t="s">
        <v>20488</v>
      </c>
      <c r="Z2308" s="5" t="s">
        <v>20496</v>
      </c>
      <c r="AA2308" s="5" t="s">
        <v>1831</v>
      </c>
      <c r="AB2308" s="5" t="s">
        <v>52</v>
      </c>
      <c r="AC2308" s="5" t="s">
        <v>17351</v>
      </c>
      <c r="AD2308" s="5" t="s">
        <v>17352</v>
      </c>
      <c r="AE2308" s="5" t="s">
        <v>17353</v>
      </c>
      <c r="AF2308" s="5" t="s">
        <v>52</v>
      </c>
      <c r="AG2308" s="5" t="s">
        <v>52</v>
      </c>
      <c r="AH2308" s="5" t="s">
        <v>52</v>
      </c>
      <c r="AI2308" s="5" t="s">
        <v>20491</v>
      </c>
      <c r="AJ2308" s="5" t="s">
        <v>20493</v>
      </c>
      <c r="AK2308" s="5" t="s">
        <v>4069</v>
      </c>
    </row>
    <row r="2309" ht="15.75" customHeight="1">
      <c r="A2309" s="5" t="s">
        <v>20497</v>
      </c>
      <c r="B2309" s="5" t="s">
        <v>20498</v>
      </c>
      <c r="C2309" s="5" t="s">
        <v>20499</v>
      </c>
      <c r="D2309" s="6">
        <v>42499.0</v>
      </c>
      <c r="E2309" s="5">
        <v>34527.0</v>
      </c>
      <c r="F2309" s="5">
        <v>15694.0</v>
      </c>
      <c r="G2309" s="5" t="s">
        <v>226</v>
      </c>
      <c r="H2309" s="5" t="s">
        <v>189</v>
      </c>
      <c r="I2309" s="5" t="s">
        <v>6038</v>
      </c>
      <c r="J2309" s="5" t="s">
        <v>228</v>
      </c>
      <c r="K2309" s="5" t="s">
        <v>744</v>
      </c>
      <c r="L2309" s="5" t="s">
        <v>20500</v>
      </c>
      <c r="M2309" s="5" t="s">
        <v>20501</v>
      </c>
      <c r="N2309" s="5">
        <v>80237.0</v>
      </c>
      <c r="O2309" s="5">
        <v>1.0</v>
      </c>
      <c r="P2309" s="5" t="s">
        <v>20502</v>
      </c>
      <c r="Q2309" s="5">
        <v>2232.0</v>
      </c>
      <c r="R2309" s="5">
        <v>819.0</v>
      </c>
      <c r="S2309" s="5" t="s">
        <v>69</v>
      </c>
      <c r="T2309" s="5">
        <v>0.0</v>
      </c>
      <c r="U2309" s="5" t="s">
        <v>70</v>
      </c>
      <c r="V2309" s="5" t="s">
        <v>20503</v>
      </c>
      <c r="W2309" s="5" t="s">
        <v>52</v>
      </c>
      <c r="X2309" s="5" t="s">
        <v>52</v>
      </c>
      <c r="Y2309" s="5" t="s">
        <v>20504</v>
      </c>
      <c r="Z2309" s="5">
        <v>627355.0</v>
      </c>
      <c r="AA2309" s="5" t="s">
        <v>2743</v>
      </c>
      <c r="AB2309" s="5" t="s">
        <v>52</v>
      </c>
      <c r="AC2309" s="5" t="s">
        <v>3974</v>
      </c>
      <c r="AD2309" s="5" t="s">
        <v>3975</v>
      </c>
      <c r="AE2309" s="5" t="s">
        <v>183</v>
      </c>
      <c r="AF2309" s="5" t="s">
        <v>52</v>
      </c>
      <c r="AG2309" s="5" t="s">
        <v>3976</v>
      </c>
      <c r="AH2309" s="5" t="s">
        <v>3977</v>
      </c>
      <c r="AI2309" s="5" t="s">
        <v>20498</v>
      </c>
      <c r="AJ2309" s="5" t="s">
        <v>20505</v>
      </c>
      <c r="AK2309" s="5" t="s">
        <v>20506</v>
      </c>
    </row>
    <row r="2310" ht="15.75" customHeight="1">
      <c r="A2310" s="5" t="s">
        <v>20507</v>
      </c>
      <c r="B2310" s="5" t="s">
        <v>20508</v>
      </c>
      <c r="C2310" s="5" t="s">
        <v>20509</v>
      </c>
      <c r="D2310" s="6">
        <v>42497.0</v>
      </c>
      <c r="E2310" s="5">
        <v>36410.0</v>
      </c>
      <c r="F2310" s="5">
        <v>16550.0</v>
      </c>
      <c r="G2310" s="5" t="s">
        <v>4585</v>
      </c>
      <c r="H2310" s="5" t="s">
        <v>1534</v>
      </c>
      <c r="I2310" s="5" t="s">
        <v>20510</v>
      </c>
      <c r="J2310" s="5" t="s">
        <v>274</v>
      </c>
      <c r="K2310" s="5" t="s">
        <v>20511</v>
      </c>
      <c r="L2310" s="5" t="s">
        <v>20512</v>
      </c>
      <c r="M2310" s="5" t="s">
        <v>20513</v>
      </c>
      <c r="N2310" s="5">
        <v>0.0</v>
      </c>
      <c r="O2310" s="5">
        <v>2.0</v>
      </c>
      <c r="P2310" s="5" t="s">
        <v>20514</v>
      </c>
      <c r="Q2310" s="5" t="s">
        <v>195</v>
      </c>
      <c r="R2310" s="5">
        <v>900.0</v>
      </c>
      <c r="S2310" s="5" t="s">
        <v>69</v>
      </c>
      <c r="T2310" s="5">
        <v>0.0</v>
      </c>
      <c r="U2310" s="5" t="s">
        <v>52</v>
      </c>
      <c r="V2310" s="5" t="s">
        <v>20515</v>
      </c>
      <c r="W2310" s="5" t="s">
        <v>55</v>
      </c>
      <c r="X2310" s="5" t="s">
        <v>20516</v>
      </c>
      <c r="Y2310" s="5" t="s">
        <v>5506</v>
      </c>
      <c r="Z2310" s="5" t="s">
        <v>20517</v>
      </c>
      <c r="AA2310" s="5" t="s">
        <v>260</v>
      </c>
      <c r="AB2310" s="5" t="s">
        <v>52</v>
      </c>
      <c r="AC2310" s="5" t="s">
        <v>20518</v>
      </c>
      <c r="AD2310" s="5" t="s">
        <v>52</v>
      </c>
      <c r="AE2310" s="5" t="s">
        <v>52</v>
      </c>
      <c r="AF2310" s="5" t="s">
        <v>52</v>
      </c>
      <c r="AG2310" s="5" t="s">
        <v>52</v>
      </c>
      <c r="AH2310" s="5" t="s">
        <v>52</v>
      </c>
      <c r="AI2310" s="5" t="s">
        <v>20508</v>
      </c>
      <c r="AJ2310" s="5" t="s">
        <v>20512</v>
      </c>
      <c r="AK2310" s="5" t="s">
        <v>20519</v>
      </c>
    </row>
    <row r="2311" ht="15.75" customHeight="1">
      <c r="A2311" s="5" t="s">
        <v>20520</v>
      </c>
      <c r="B2311" s="5" t="s">
        <v>16737</v>
      </c>
      <c r="C2311" s="5" t="s">
        <v>16738</v>
      </c>
      <c r="D2311" s="6">
        <v>42496.0</v>
      </c>
      <c r="E2311" s="5">
        <v>21351.0</v>
      </c>
      <c r="F2311" s="5">
        <v>9705.0</v>
      </c>
      <c r="G2311" s="5" t="s">
        <v>3378</v>
      </c>
      <c r="H2311" s="5" t="s">
        <v>272</v>
      </c>
      <c r="I2311" s="5" t="s">
        <v>20521</v>
      </c>
      <c r="J2311" s="5" t="s">
        <v>3378</v>
      </c>
      <c r="K2311" s="5" t="s">
        <v>20522</v>
      </c>
      <c r="L2311" s="5" t="s">
        <v>16741</v>
      </c>
      <c r="M2311" s="5" t="s">
        <v>16742</v>
      </c>
      <c r="N2311" s="5">
        <v>45242.0</v>
      </c>
      <c r="O2311" s="5">
        <v>1.0</v>
      </c>
      <c r="P2311" s="5" t="s">
        <v>20523</v>
      </c>
      <c r="Q2311" s="5" t="s">
        <v>52</v>
      </c>
      <c r="R2311" s="5">
        <v>806.0</v>
      </c>
      <c r="S2311" s="5" t="s">
        <v>69</v>
      </c>
      <c r="T2311" s="5">
        <v>0.0</v>
      </c>
      <c r="U2311" s="5" t="s">
        <v>93</v>
      </c>
      <c r="V2311" s="5" t="s">
        <v>20524</v>
      </c>
      <c r="W2311" s="5" t="s">
        <v>55</v>
      </c>
      <c r="X2311" s="5" t="s">
        <v>20525</v>
      </c>
      <c r="Y2311" s="5" t="s">
        <v>20526</v>
      </c>
      <c r="Z2311" s="5" t="s">
        <v>20527</v>
      </c>
      <c r="AA2311" s="5" t="s">
        <v>162</v>
      </c>
      <c r="AB2311" s="5" t="s">
        <v>52</v>
      </c>
      <c r="AC2311" s="5" t="s">
        <v>3141</v>
      </c>
      <c r="AD2311" s="5" t="s">
        <v>3142</v>
      </c>
      <c r="AE2311" s="5" t="s">
        <v>162</v>
      </c>
      <c r="AF2311" s="5" t="s">
        <v>52</v>
      </c>
      <c r="AG2311" s="5" t="s">
        <v>52</v>
      </c>
      <c r="AH2311" s="5" t="s">
        <v>3143</v>
      </c>
      <c r="AI2311" s="5" t="s">
        <v>102</v>
      </c>
      <c r="AJ2311" s="5" t="s">
        <v>52</v>
      </c>
      <c r="AK2311" s="5" t="s">
        <v>162</v>
      </c>
    </row>
    <row r="2312" ht="15.75" customHeight="1">
      <c r="A2312" s="5" t="s">
        <v>20528</v>
      </c>
      <c r="B2312" s="5" t="s">
        <v>20529</v>
      </c>
      <c r="C2312" s="5" t="s">
        <v>20530</v>
      </c>
      <c r="D2312" s="6">
        <v>42496.0</v>
      </c>
      <c r="E2312" s="5">
        <v>16724.0</v>
      </c>
      <c r="F2312" s="5">
        <v>7602.0</v>
      </c>
      <c r="G2312" s="5" t="s">
        <v>3355</v>
      </c>
      <c r="H2312" s="5" t="s">
        <v>1069</v>
      </c>
      <c r="I2312" s="5" t="s">
        <v>19715</v>
      </c>
      <c r="J2312" s="5" t="s">
        <v>1071</v>
      </c>
      <c r="K2312" s="5" t="s">
        <v>4507</v>
      </c>
      <c r="L2312" s="5" t="s">
        <v>20531</v>
      </c>
      <c r="M2312" s="5" t="s">
        <v>20532</v>
      </c>
      <c r="N2312" s="5">
        <v>33178.0</v>
      </c>
      <c r="O2312" s="5">
        <v>1.0</v>
      </c>
      <c r="P2312" s="5" t="s">
        <v>20533</v>
      </c>
      <c r="Q2312" s="5">
        <v>4510.0</v>
      </c>
      <c r="R2312" s="5">
        <v>4403.0</v>
      </c>
      <c r="S2312" s="5" t="s">
        <v>374</v>
      </c>
      <c r="T2312" s="5">
        <v>0.0</v>
      </c>
      <c r="U2312" s="5" t="s">
        <v>52</v>
      </c>
      <c r="V2312" s="5" t="s">
        <v>20534</v>
      </c>
      <c r="W2312" s="5" t="s">
        <v>52</v>
      </c>
      <c r="X2312" s="5" t="s">
        <v>52</v>
      </c>
      <c r="Y2312" s="5" t="s">
        <v>20535</v>
      </c>
      <c r="Z2312" s="5" t="s">
        <v>20536</v>
      </c>
      <c r="AA2312" s="5" t="s">
        <v>200</v>
      </c>
      <c r="AB2312" s="5" t="s">
        <v>52</v>
      </c>
      <c r="AC2312" s="5" t="s">
        <v>11980</v>
      </c>
      <c r="AD2312" s="5" t="s">
        <v>11981</v>
      </c>
      <c r="AE2312" s="5" t="s">
        <v>218</v>
      </c>
      <c r="AF2312" s="5" t="s">
        <v>52</v>
      </c>
      <c r="AG2312" s="5" t="s">
        <v>11982</v>
      </c>
      <c r="AH2312" s="5" t="s">
        <v>11983</v>
      </c>
      <c r="AI2312" s="5" t="s">
        <v>20529</v>
      </c>
      <c r="AJ2312" s="5" t="s">
        <v>20531</v>
      </c>
      <c r="AK2312" s="5" t="s">
        <v>20537</v>
      </c>
    </row>
    <row r="2313" ht="15.75" customHeight="1">
      <c r="A2313" s="5" t="s">
        <v>20538</v>
      </c>
      <c r="B2313" s="5" t="s">
        <v>20539</v>
      </c>
      <c r="C2313" s="5" t="s">
        <v>3073</v>
      </c>
      <c r="D2313" s="6">
        <v>42495.0</v>
      </c>
      <c r="E2313" s="5">
        <v>12302.0</v>
      </c>
      <c r="F2313" s="5">
        <v>5592.0</v>
      </c>
      <c r="G2313" s="5" t="s">
        <v>659</v>
      </c>
      <c r="H2313" s="5" t="s">
        <v>131</v>
      </c>
      <c r="I2313" s="5" t="s">
        <v>9226</v>
      </c>
      <c r="J2313" s="5" t="s">
        <v>661</v>
      </c>
      <c r="K2313" s="5" t="s">
        <v>20540</v>
      </c>
      <c r="L2313" s="5" t="s">
        <v>20541</v>
      </c>
      <c r="M2313" s="5" t="s">
        <v>20542</v>
      </c>
      <c r="N2313" s="5">
        <v>0.0</v>
      </c>
      <c r="O2313" s="5">
        <v>1.0</v>
      </c>
      <c r="P2313" s="5" t="s">
        <v>20543</v>
      </c>
      <c r="Q2313" s="5" t="s">
        <v>13131</v>
      </c>
      <c r="R2313" s="5">
        <v>1081.0</v>
      </c>
      <c r="S2313" s="5" t="s">
        <v>69</v>
      </c>
      <c r="T2313" s="5">
        <v>0.0</v>
      </c>
      <c r="U2313" s="5" t="s">
        <v>70</v>
      </c>
      <c r="V2313" s="5" t="s">
        <v>20544</v>
      </c>
      <c r="W2313" s="5" t="s">
        <v>71</v>
      </c>
      <c r="X2313" s="5" t="s">
        <v>52</v>
      </c>
      <c r="Y2313" s="5" t="s">
        <v>20545</v>
      </c>
      <c r="Z2313" s="5" t="s">
        <v>20546</v>
      </c>
      <c r="AA2313" s="5" t="s">
        <v>260</v>
      </c>
      <c r="AB2313" s="5" t="s">
        <v>283</v>
      </c>
      <c r="AC2313" s="5" t="s">
        <v>19967</v>
      </c>
      <c r="AD2313" s="5" t="s">
        <v>19968</v>
      </c>
      <c r="AE2313" s="5" t="s">
        <v>2166</v>
      </c>
      <c r="AF2313" s="5" t="s">
        <v>52</v>
      </c>
      <c r="AG2313" s="5" t="s">
        <v>52</v>
      </c>
      <c r="AH2313" s="5" t="s">
        <v>52</v>
      </c>
      <c r="AI2313" s="5" t="s">
        <v>20539</v>
      </c>
      <c r="AJ2313" s="5" t="s">
        <v>20541</v>
      </c>
      <c r="AK2313" s="5" t="s">
        <v>15520</v>
      </c>
    </row>
    <row r="2314" ht="15.75" customHeight="1">
      <c r="A2314" s="5" t="s">
        <v>20538</v>
      </c>
      <c r="B2314" s="5" t="s">
        <v>20547</v>
      </c>
      <c r="C2314" s="5" t="s">
        <v>20548</v>
      </c>
      <c r="D2314" s="6">
        <v>42495.0</v>
      </c>
      <c r="E2314" s="5">
        <v>12302.0</v>
      </c>
      <c r="F2314" s="5">
        <v>5592.0</v>
      </c>
      <c r="G2314" s="5" t="s">
        <v>659</v>
      </c>
      <c r="H2314" s="5" t="s">
        <v>131</v>
      </c>
      <c r="I2314" s="5" t="s">
        <v>9226</v>
      </c>
      <c r="J2314" s="5" t="s">
        <v>661</v>
      </c>
      <c r="K2314" s="5" t="s">
        <v>20540</v>
      </c>
      <c r="L2314" s="5" t="s">
        <v>20549</v>
      </c>
      <c r="M2314" s="5" t="s">
        <v>20550</v>
      </c>
      <c r="N2314" s="5">
        <v>0.0</v>
      </c>
      <c r="O2314" s="5">
        <v>1.0</v>
      </c>
      <c r="P2314" s="5" t="s">
        <v>20543</v>
      </c>
      <c r="Q2314" s="5" t="s">
        <v>13131</v>
      </c>
      <c r="R2314" s="5">
        <v>1081.0</v>
      </c>
      <c r="S2314" s="5" t="s">
        <v>69</v>
      </c>
      <c r="T2314" s="5">
        <v>0.0</v>
      </c>
      <c r="U2314" s="5" t="s">
        <v>70</v>
      </c>
      <c r="V2314" s="5" t="s">
        <v>20551</v>
      </c>
      <c r="W2314" s="5" t="s">
        <v>55</v>
      </c>
      <c r="X2314" s="5" t="s">
        <v>20544</v>
      </c>
      <c r="Y2314" s="5" t="s">
        <v>20545</v>
      </c>
      <c r="Z2314" s="5" t="s">
        <v>20546</v>
      </c>
      <c r="AA2314" s="5" t="s">
        <v>260</v>
      </c>
      <c r="AB2314" s="5" t="s">
        <v>52</v>
      </c>
      <c r="AC2314" s="5" t="s">
        <v>19967</v>
      </c>
      <c r="AD2314" s="5" t="s">
        <v>19968</v>
      </c>
      <c r="AE2314" s="5" t="s">
        <v>2166</v>
      </c>
      <c r="AF2314" s="5" t="s">
        <v>52</v>
      </c>
      <c r="AG2314" s="5" t="s">
        <v>52</v>
      </c>
      <c r="AH2314" s="5" t="s">
        <v>52</v>
      </c>
      <c r="AI2314" s="5" t="s">
        <v>20539</v>
      </c>
      <c r="AJ2314" s="5" t="s">
        <v>20541</v>
      </c>
      <c r="AK2314" s="5" t="s">
        <v>15520</v>
      </c>
    </row>
    <row r="2315" ht="15.75" customHeight="1">
      <c r="A2315" s="5" t="s">
        <v>20552</v>
      </c>
      <c r="B2315" s="5" t="s">
        <v>19631</v>
      </c>
      <c r="C2315" s="5" t="s">
        <v>20553</v>
      </c>
      <c r="D2315" s="6">
        <v>42494.0</v>
      </c>
      <c r="E2315" s="5">
        <v>7039.0</v>
      </c>
      <c r="F2315" s="5">
        <v>3200.0</v>
      </c>
      <c r="G2315" s="5" t="s">
        <v>17218</v>
      </c>
      <c r="H2315" s="5" t="s">
        <v>171</v>
      </c>
      <c r="I2315" s="5" t="s">
        <v>20554</v>
      </c>
      <c r="J2315" s="5" t="s">
        <v>191</v>
      </c>
      <c r="K2315" s="5" t="s">
        <v>3217</v>
      </c>
      <c r="L2315" s="5" t="s">
        <v>20555</v>
      </c>
      <c r="M2315" s="5" t="s">
        <v>20556</v>
      </c>
      <c r="N2315" s="5">
        <v>0.0</v>
      </c>
      <c r="O2315" s="5">
        <v>1.0</v>
      </c>
      <c r="P2315" s="5" t="s">
        <v>20557</v>
      </c>
      <c r="Q2315" s="5" t="s">
        <v>279</v>
      </c>
      <c r="R2315" s="5">
        <v>651.0</v>
      </c>
      <c r="S2315" s="5" t="s">
        <v>115</v>
      </c>
      <c r="T2315" s="5">
        <v>20.0</v>
      </c>
      <c r="U2315" s="5" t="s">
        <v>70</v>
      </c>
      <c r="V2315" s="5" t="s">
        <v>20558</v>
      </c>
      <c r="W2315" s="5" t="s">
        <v>52</v>
      </c>
      <c r="X2315" s="5" t="s">
        <v>52</v>
      </c>
      <c r="Y2315" s="5">
        <v>1610.0</v>
      </c>
      <c r="Z2315" s="5" t="s">
        <v>20559</v>
      </c>
      <c r="AA2315" s="5" t="s">
        <v>1177</v>
      </c>
      <c r="AB2315" s="5" t="s">
        <v>52</v>
      </c>
      <c r="AC2315" s="5" t="s">
        <v>72</v>
      </c>
      <c r="AD2315" s="5" t="s">
        <v>73</v>
      </c>
      <c r="AE2315" s="5" t="s">
        <v>74</v>
      </c>
      <c r="AF2315" s="5" t="s">
        <v>75</v>
      </c>
      <c r="AG2315" s="5" t="s">
        <v>76</v>
      </c>
      <c r="AH2315" s="5" t="s">
        <v>77</v>
      </c>
      <c r="AI2315" s="5" t="s">
        <v>18866</v>
      </c>
      <c r="AJ2315" s="5" t="s">
        <v>20560</v>
      </c>
      <c r="AK2315" s="5" t="s">
        <v>20561</v>
      </c>
    </row>
    <row r="2316" ht="15.75" customHeight="1">
      <c r="A2316" s="5" t="s">
        <v>20562</v>
      </c>
      <c r="B2316" s="5" t="s">
        <v>10564</v>
      </c>
      <c r="C2316" s="5" t="s">
        <v>20563</v>
      </c>
      <c r="D2316" s="6">
        <v>42493.0</v>
      </c>
      <c r="E2316" s="5">
        <v>234776.0</v>
      </c>
      <c r="F2316" s="5">
        <v>106716.0</v>
      </c>
      <c r="G2316" s="5" t="s">
        <v>719</v>
      </c>
      <c r="H2316" s="5" t="s">
        <v>1792</v>
      </c>
      <c r="I2316" s="5" t="s">
        <v>20564</v>
      </c>
      <c r="J2316" s="5" t="s">
        <v>274</v>
      </c>
      <c r="K2316" s="5" t="s">
        <v>20565</v>
      </c>
      <c r="L2316" s="5" t="s">
        <v>20566</v>
      </c>
      <c r="M2316" s="5" t="s">
        <v>20567</v>
      </c>
      <c r="N2316" s="5">
        <v>29406.0</v>
      </c>
      <c r="O2316" s="5">
        <v>8.0</v>
      </c>
      <c r="P2316" s="5" t="s">
        <v>20568</v>
      </c>
      <c r="Q2316" s="5" t="s">
        <v>20569</v>
      </c>
      <c r="R2316" s="5">
        <v>14128.0</v>
      </c>
      <c r="S2316" s="5" t="s">
        <v>69</v>
      </c>
      <c r="T2316" s="5">
        <v>510.0</v>
      </c>
      <c r="U2316" s="5" t="s">
        <v>70</v>
      </c>
      <c r="V2316" s="5" t="s">
        <v>20570</v>
      </c>
      <c r="W2316" s="5" t="s">
        <v>71</v>
      </c>
      <c r="X2316" s="5" t="s">
        <v>52</v>
      </c>
      <c r="Y2316" s="5" t="s">
        <v>20571</v>
      </c>
      <c r="Z2316" s="5" t="s">
        <v>20572</v>
      </c>
      <c r="AA2316" s="5" t="s">
        <v>162</v>
      </c>
      <c r="AB2316" s="5" t="s">
        <v>52</v>
      </c>
      <c r="AC2316" s="5" t="s">
        <v>72</v>
      </c>
      <c r="AD2316" s="5" t="s">
        <v>73</v>
      </c>
      <c r="AE2316" s="5" t="s">
        <v>74</v>
      </c>
      <c r="AF2316" s="5" t="s">
        <v>75</v>
      </c>
      <c r="AG2316" s="5" t="s">
        <v>76</v>
      </c>
      <c r="AH2316" s="5" t="s">
        <v>77</v>
      </c>
      <c r="AI2316" s="5" t="s">
        <v>10564</v>
      </c>
      <c r="AJ2316" s="5" t="s">
        <v>20566</v>
      </c>
      <c r="AK2316" s="5" t="s">
        <v>735</v>
      </c>
    </row>
    <row r="2317" ht="15.75" customHeight="1">
      <c r="A2317" s="5" t="s">
        <v>20573</v>
      </c>
      <c r="B2317" s="5" t="s">
        <v>16690</v>
      </c>
      <c r="C2317" s="5" t="s">
        <v>20574</v>
      </c>
      <c r="D2317" s="6">
        <v>42493.0</v>
      </c>
      <c r="E2317" s="5">
        <v>219999.0</v>
      </c>
      <c r="F2317" s="5">
        <v>100000.0</v>
      </c>
      <c r="G2317" s="5" t="s">
        <v>1458</v>
      </c>
      <c r="H2317" s="5" t="s">
        <v>290</v>
      </c>
      <c r="I2317" s="5" t="s">
        <v>20575</v>
      </c>
      <c r="J2317" s="5" t="s">
        <v>1460</v>
      </c>
      <c r="K2317" s="5" t="s">
        <v>20576</v>
      </c>
      <c r="L2317" s="5" t="s">
        <v>20577</v>
      </c>
      <c r="M2317" s="5" t="s">
        <v>20578</v>
      </c>
      <c r="N2317" s="5">
        <v>6901.0</v>
      </c>
      <c r="O2317" s="5">
        <v>4.0</v>
      </c>
      <c r="P2317" s="5" t="s">
        <v>20579</v>
      </c>
      <c r="Q2317" s="5" t="s">
        <v>1385</v>
      </c>
      <c r="R2317" s="5">
        <v>4403.0</v>
      </c>
      <c r="S2317" s="5" t="s">
        <v>115</v>
      </c>
      <c r="T2317" s="5">
        <v>80.0</v>
      </c>
      <c r="U2317" s="5" t="s">
        <v>70</v>
      </c>
      <c r="V2317" s="5" t="s">
        <v>20580</v>
      </c>
      <c r="W2317" s="5" t="s">
        <v>52</v>
      </c>
      <c r="X2317" s="5" t="s">
        <v>52</v>
      </c>
      <c r="Y2317" s="5" t="s">
        <v>20581</v>
      </c>
      <c r="Z2317" s="5" t="s">
        <v>20582</v>
      </c>
      <c r="AA2317" s="5" t="s">
        <v>162</v>
      </c>
      <c r="AB2317" s="5" t="s">
        <v>52</v>
      </c>
      <c r="AC2317" s="5" t="s">
        <v>12545</v>
      </c>
      <c r="AD2317" s="5" t="s">
        <v>12546</v>
      </c>
      <c r="AE2317" s="5" t="s">
        <v>74</v>
      </c>
      <c r="AF2317" s="5" t="s">
        <v>75</v>
      </c>
      <c r="AG2317" s="5" t="s">
        <v>76</v>
      </c>
      <c r="AH2317" s="5" t="s">
        <v>12547</v>
      </c>
      <c r="AI2317" s="5" t="s">
        <v>20583</v>
      </c>
      <c r="AJ2317" s="5" t="s">
        <v>20584</v>
      </c>
      <c r="AK2317" s="5" t="s">
        <v>20585</v>
      </c>
    </row>
    <row r="2318" ht="15.75" customHeight="1">
      <c r="A2318" s="5" t="s">
        <v>20586</v>
      </c>
      <c r="B2318" s="5" t="s">
        <v>16737</v>
      </c>
      <c r="C2318" s="5" t="s">
        <v>16738</v>
      </c>
      <c r="D2318" s="6">
        <v>42493.0</v>
      </c>
      <c r="E2318" s="5">
        <v>24726.0</v>
      </c>
      <c r="F2318" s="5">
        <v>11239.0</v>
      </c>
      <c r="G2318" s="5" t="s">
        <v>3378</v>
      </c>
      <c r="H2318" s="5" t="s">
        <v>171</v>
      </c>
      <c r="I2318" s="5" t="s">
        <v>9426</v>
      </c>
      <c r="J2318" s="5" t="s">
        <v>3378</v>
      </c>
      <c r="K2318" s="5" t="s">
        <v>20587</v>
      </c>
      <c r="L2318" s="5" t="s">
        <v>16741</v>
      </c>
      <c r="M2318" s="5" t="s">
        <v>16742</v>
      </c>
      <c r="N2318" s="5">
        <v>45242.0</v>
      </c>
      <c r="O2318" s="5">
        <v>1.0</v>
      </c>
      <c r="P2318" s="5" t="s">
        <v>20588</v>
      </c>
      <c r="Q2318" s="5">
        <v>2200.0</v>
      </c>
      <c r="R2318" s="5">
        <v>854.0</v>
      </c>
      <c r="S2318" s="5" t="s">
        <v>69</v>
      </c>
      <c r="T2318" s="5">
        <v>0.0</v>
      </c>
      <c r="U2318" s="5" t="s">
        <v>93</v>
      </c>
      <c r="V2318" s="5" t="s">
        <v>20589</v>
      </c>
      <c r="W2318" s="5" t="s">
        <v>55</v>
      </c>
      <c r="X2318" s="5" t="s">
        <v>20590</v>
      </c>
      <c r="Y2318" s="5" t="s">
        <v>19282</v>
      </c>
      <c r="Z2318" s="5">
        <v>2540170.0</v>
      </c>
      <c r="AA2318" s="5" t="s">
        <v>1553</v>
      </c>
      <c r="AB2318" s="5" t="s">
        <v>52</v>
      </c>
      <c r="AC2318" s="5" t="s">
        <v>3141</v>
      </c>
      <c r="AD2318" s="5" t="s">
        <v>3142</v>
      </c>
      <c r="AE2318" s="5" t="s">
        <v>162</v>
      </c>
      <c r="AF2318" s="5" t="s">
        <v>52</v>
      </c>
      <c r="AG2318" s="5" t="s">
        <v>52</v>
      </c>
      <c r="AH2318" s="5" t="s">
        <v>3143</v>
      </c>
      <c r="AI2318" s="5" t="s">
        <v>102</v>
      </c>
      <c r="AJ2318" s="5" t="s">
        <v>52</v>
      </c>
      <c r="AK2318" s="5" t="s">
        <v>162</v>
      </c>
    </row>
    <row r="2319" ht="15.75" customHeight="1">
      <c r="A2319" s="5" t="s">
        <v>20591</v>
      </c>
      <c r="B2319" s="5" t="s">
        <v>13270</v>
      </c>
      <c r="C2319" s="5" t="s">
        <v>16430</v>
      </c>
      <c r="D2319" s="6">
        <v>42488.0</v>
      </c>
      <c r="E2319" s="5">
        <v>57141.0</v>
      </c>
      <c r="F2319" s="5">
        <v>25973.0</v>
      </c>
      <c r="G2319" s="5" t="s">
        <v>17218</v>
      </c>
      <c r="H2319" s="5" t="s">
        <v>205</v>
      </c>
      <c r="I2319" s="5" t="s">
        <v>12650</v>
      </c>
      <c r="J2319" s="5" t="s">
        <v>191</v>
      </c>
      <c r="K2319" s="5" t="s">
        <v>1536</v>
      </c>
      <c r="L2319" s="5" t="s">
        <v>18420</v>
      </c>
      <c r="M2319" s="5" t="s">
        <v>18565</v>
      </c>
      <c r="N2319" s="5">
        <v>36229.0</v>
      </c>
      <c r="O2319" s="5">
        <v>1.0</v>
      </c>
      <c r="P2319" s="5" t="s">
        <v>20592</v>
      </c>
      <c r="Q2319" s="5" t="s">
        <v>244</v>
      </c>
      <c r="R2319" s="5">
        <v>3223.0</v>
      </c>
      <c r="S2319" s="5" t="s">
        <v>53</v>
      </c>
      <c r="T2319" s="5">
        <v>0.0</v>
      </c>
      <c r="U2319" s="5" t="s">
        <v>70</v>
      </c>
      <c r="V2319" s="5" t="s">
        <v>20593</v>
      </c>
      <c r="W2319" s="5" t="s">
        <v>55</v>
      </c>
      <c r="X2319" s="5" t="s">
        <v>20594</v>
      </c>
      <c r="Y2319" s="5">
        <v>1619.0</v>
      </c>
      <c r="Z2319" s="5" t="s">
        <v>20595</v>
      </c>
      <c r="AA2319" s="5" t="s">
        <v>235</v>
      </c>
      <c r="AB2319" s="5" t="s">
        <v>52</v>
      </c>
      <c r="AC2319" s="5" t="s">
        <v>18427</v>
      </c>
      <c r="AD2319" s="5" t="s">
        <v>18428</v>
      </c>
      <c r="AE2319" s="5" t="s">
        <v>18429</v>
      </c>
      <c r="AF2319" s="5" t="s">
        <v>863</v>
      </c>
      <c r="AG2319" s="5">
        <v>90502.0</v>
      </c>
      <c r="AH2319" s="5" t="s">
        <v>18430</v>
      </c>
      <c r="AI2319" s="5" t="s">
        <v>102</v>
      </c>
      <c r="AJ2319" s="5" t="s">
        <v>52</v>
      </c>
      <c r="AK2319" s="5" t="s">
        <v>3729</v>
      </c>
    </row>
    <row r="2320" ht="15.75" customHeight="1">
      <c r="A2320" s="5" t="s">
        <v>20596</v>
      </c>
      <c r="B2320" s="5" t="s">
        <v>20597</v>
      </c>
      <c r="C2320" s="5" t="s">
        <v>20598</v>
      </c>
      <c r="D2320" s="6">
        <v>42487.0</v>
      </c>
      <c r="E2320" s="5">
        <v>18795.0</v>
      </c>
      <c r="F2320" s="5">
        <v>8543.0</v>
      </c>
      <c r="G2320" s="5" t="s">
        <v>435</v>
      </c>
      <c r="H2320" s="5" t="s">
        <v>45</v>
      </c>
      <c r="I2320" s="5" t="s">
        <v>5809</v>
      </c>
      <c r="J2320" s="5" t="s">
        <v>424</v>
      </c>
      <c r="K2320" s="5" t="s">
        <v>20599</v>
      </c>
      <c r="L2320" s="5" t="s">
        <v>20600</v>
      </c>
      <c r="M2320" s="5" t="s">
        <v>20601</v>
      </c>
      <c r="N2320" s="5">
        <v>7974.0</v>
      </c>
      <c r="O2320" s="5">
        <v>1.0</v>
      </c>
      <c r="P2320" s="5" t="s">
        <v>20602</v>
      </c>
      <c r="Q2320" s="5" t="s">
        <v>52</v>
      </c>
      <c r="R2320" s="5">
        <v>3040.0</v>
      </c>
      <c r="S2320" s="5" t="s">
        <v>53</v>
      </c>
      <c r="T2320" s="5">
        <v>0.0</v>
      </c>
      <c r="U2320" s="5" t="s">
        <v>52</v>
      </c>
      <c r="V2320" s="5" t="s">
        <v>20603</v>
      </c>
      <c r="W2320" s="5" t="s">
        <v>55</v>
      </c>
      <c r="X2320" s="5" t="s">
        <v>20604</v>
      </c>
      <c r="Y2320" s="5">
        <v>6111.0</v>
      </c>
      <c r="Z2320" s="5" t="s">
        <v>20605</v>
      </c>
      <c r="AA2320" s="5" t="s">
        <v>119</v>
      </c>
      <c r="AB2320" s="5" t="s">
        <v>52</v>
      </c>
      <c r="AC2320" s="5" t="s">
        <v>4164</v>
      </c>
      <c r="AD2320" s="5" t="s">
        <v>4165</v>
      </c>
      <c r="AE2320" s="5" t="s">
        <v>4166</v>
      </c>
      <c r="AF2320" s="5" t="s">
        <v>4167</v>
      </c>
      <c r="AG2320" s="5">
        <v>55347.0</v>
      </c>
      <c r="AH2320" s="5" t="s">
        <v>4168</v>
      </c>
      <c r="AI2320" s="5" t="s">
        <v>102</v>
      </c>
      <c r="AJ2320" s="5" t="s">
        <v>52</v>
      </c>
      <c r="AK2320" s="5" t="s">
        <v>20606</v>
      </c>
    </row>
    <row r="2321" ht="15.75" customHeight="1">
      <c r="A2321" s="5" t="s">
        <v>20607</v>
      </c>
      <c r="B2321" s="5" t="s">
        <v>16844</v>
      </c>
      <c r="C2321" s="5" t="s">
        <v>13080</v>
      </c>
      <c r="D2321" s="6">
        <v>42487.0</v>
      </c>
      <c r="E2321" s="5">
        <v>30983.0</v>
      </c>
      <c r="F2321" s="5">
        <v>14083.0</v>
      </c>
      <c r="G2321" s="5" t="s">
        <v>2389</v>
      </c>
      <c r="H2321" s="5" t="s">
        <v>1069</v>
      </c>
      <c r="I2321" s="5" t="s">
        <v>15118</v>
      </c>
      <c r="J2321" s="5" t="s">
        <v>2391</v>
      </c>
      <c r="K2321" s="5" t="s">
        <v>20608</v>
      </c>
      <c r="L2321" s="5" t="s">
        <v>16847</v>
      </c>
      <c r="M2321" s="5" t="s">
        <v>20609</v>
      </c>
      <c r="N2321" s="5">
        <v>93243.0</v>
      </c>
      <c r="O2321" s="5">
        <v>1.0</v>
      </c>
      <c r="P2321" s="5" t="s">
        <v>20610</v>
      </c>
      <c r="Q2321" s="5">
        <v>4510.0</v>
      </c>
      <c r="R2321" s="5">
        <v>6353.0</v>
      </c>
      <c r="S2321" s="5" t="s">
        <v>53</v>
      </c>
      <c r="T2321" s="5">
        <v>65.0</v>
      </c>
      <c r="U2321" s="5" t="s">
        <v>93</v>
      </c>
      <c r="V2321" s="5" t="s">
        <v>20611</v>
      </c>
      <c r="W2321" s="5" t="s">
        <v>52</v>
      </c>
      <c r="X2321" s="5" t="s">
        <v>52</v>
      </c>
      <c r="Y2321" s="5" t="s">
        <v>20612</v>
      </c>
      <c r="Z2321" s="5" t="s">
        <v>20613</v>
      </c>
      <c r="AA2321" s="5" t="s">
        <v>260</v>
      </c>
      <c r="AB2321" s="5" t="s">
        <v>52</v>
      </c>
      <c r="AC2321" s="5" t="s">
        <v>11980</v>
      </c>
      <c r="AD2321" s="5" t="s">
        <v>11981</v>
      </c>
      <c r="AE2321" s="5" t="s">
        <v>218</v>
      </c>
      <c r="AF2321" s="5" t="s">
        <v>52</v>
      </c>
      <c r="AG2321" s="5" t="s">
        <v>11982</v>
      </c>
      <c r="AH2321" s="5" t="s">
        <v>11983</v>
      </c>
      <c r="AI2321" s="5" t="s">
        <v>18875</v>
      </c>
      <c r="AJ2321" s="5" t="s">
        <v>20197</v>
      </c>
      <c r="AK2321" s="5" t="s">
        <v>1874</v>
      </c>
    </row>
    <row r="2322" ht="15.75" customHeight="1">
      <c r="A2322" s="5" t="s">
        <v>20614</v>
      </c>
      <c r="B2322" s="5" t="s">
        <v>18616</v>
      </c>
      <c r="C2322" s="5" t="s">
        <v>18617</v>
      </c>
      <c r="D2322" s="6">
        <v>42487.0</v>
      </c>
      <c r="E2322" s="5">
        <v>37192.0</v>
      </c>
      <c r="F2322" s="5">
        <v>16905.0</v>
      </c>
      <c r="G2322" s="5" t="s">
        <v>4073</v>
      </c>
      <c r="H2322" s="5" t="s">
        <v>171</v>
      </c>
      <c r="I2322" s="5" t="s">
        <v>18280</v>
      </c>
      <c r="J2322" s="5" t="s">
        <v>2214</v>
      </c>
      <c r="K2322" s="5" t="s">
        <v>20472</v>
      </c>
      <c r="L2322" s="5" t="s">
        <v>20473</v>
      </c>
      <c r="M2322" s="5" t="s">
        <v>18620</v>
      </c>
      <c r="N2322" s="5">
        <v>0.0</v>
      </c>
      <c r="O2322" s="5">
        <v>1.0</v>
      </c>
      <c r="P2322" s="5" t="s">
        <v>20615</v>
      </c>
      <c r="Q2322" s="5" t="s">
        <v>91</v>
      </c>
      <c r="R2322" s="5">
        <v>876.0</v>
      </c>
      <c r="S2322" s="5" t="s">
        <v>69</v>
      </c>
      <c r="T2322" s="5">
        <v>63.0</v>
      </c>
      <c r="U2322" s="5" t="s">
        <v>70</v>
      </c>
      <c r="V2322" s="5" t="s">
        <v>20616</v>
      </c>
      <c r="W2322" s="5" t="s">
        <v>71</v>
      </c>
      <c r="X2322" s="5" t="s">
        <v>52</v>
      </c>
      <c r="Y2322" s="5">
        <v>1618.0</v>
      </c>
      <c r="Z2322" s="5" t="s">
        <v>20617</v>
      </c>
      <c r="AA2322" s="5" t="s">
        <v>59</v>
      </c>
      <c r="AB2322" s="5" t="s">
        <v>52</v>
      </c>
      <c r="AC2322" s="5" t="s">
        <v>72</v>
      </c>
      <c r="AD2322" s="5" t="s">
        <v>73</v>
      </c>
      <c r="AE2322" s="5" t="s">
        <v>74</v>
      </c>
      <c r="AF2322" s="5" t="s">
        <v>75</v>
      </c>
      <c r="AG2322" s="5" t="s">
        <v>76</v>
      </c>
      <c r="AH2322" s="5" t="s">
        <v>77</v>
      </c>
      <c r="AI2322" s="5" t="s">
        <v>20477</v>
      </c>
      <c r="AJ2322" s="5" t="s">
        <v>20478</v>
      </c>
      <c r="AK2322" s="5" t="s">
        <v>18474</v>
      </c>
    </row>
    <row r="2323" ht="15.75" customHeight="1">
      <c r="A2323" s="5" t="s">
        <v>20618</v>
      </c>
      <c r="B2323" s="5" t="s">
        <v>20619</v>
      </c>
      <c r="C2323" s="5" t="s">
        <v>20620</v>
      </c>
      <c r="D2323" s="6">
        <v>42487.0</v>
      </c>
      <c r="E2323" s="5">
        <v>1625279.0</v>
      </c>
      <c r="F2323" s="5">
        <v>738763.0</v>
      </c>
      <c r="G2323" s="5" t="s">
        <v>2212</v>
      </c>
      <c r="H2323" s="5" t="s">
        <v>3630</v>
      </c>
      <c r="I2323" s="5" t="s">
        <v>5643</v>
      </c>
      <c r="J2323" s="5" t="s">
        <v>2214</v>
      </c>
      <c r="K2323" s="5" t="s">
        <v>20621</v>
      </c>
      <c r="L2323" s="5" t="s">
        <v>20622</v>
      </c>
      <c r="M2323" s="5" t="s">
        <v>20623</v>
      </c>
      <c r="N2323" s="5">
        <v>0.0</v>
      </c>
      <c r="O2323" s="5">
        <v>30.0</v>
      </c>
      <c r="P2323" s="5" t="s">
        <v>20624</v>
      </c>
      <c r="Q2323" s="5" t="s">
        <v>20625</v>
      </c>
      <c r="R2323" s="5">
        <v>52920.0</v>
      </c>
      <c r="S2323" s="5" t="s">
        <v>92</v>
      </c>
      <c r="T2323" s="5">
        <v>0.0</v>
      </c>
      <c r="U2323" s="5" t="s">
        <v>52</v>
      </c>
      <c r="V2323" s="5" t="s">
        <v>20626</v>
      </c>
      <c r="W2323" s="5" t="s">
        <v>52</v>
      </c>
      <c r="X2323" s="5" t="s">
        <v>52</v>
      </c>
      <c r="Y2323" s="5" t="s">
        <v>20627</v>
      </c>
      <c r="Z2323" s="5" t="s">
        <v>20628</v>
      </c>
      <c r="AA2323" s="5" t="s">
        <v>200</v>
      </c>
      <c r="AB2323" s="5" t="s">
        <v>52</v>
      </c>
      <c r="AC2323" s="5" t="s">
        <v>11980</v>
      </c>
      <c r="AD2323" s="5" t="s">
        <v>11981</v>
      </c>
      <c r="AE2323" s="5" t="s">
        <v>218</v>
      </c>
      <c r="AF2323" s="5" t="s">
        <v>52</v>
      </c>
      <c r="AG2323" s="5" t="s">
        <v>11982</v>
      </c>
      <c r="AH2323" s="5" t="s">
        <v>11983</v>
      </c>
      <c r="AI2323" s="5" t="s">
        <v>1998</v>
      </c>
      <c r="AJ2323" s="5" t="s">
        <v>20629</v>
      </c>
      <c r="AK2323" s="5" t="s">
        <v>2223</v>
      </c>
    </row>
    <row r="2324" ht="15.75" customHeight="1">
      <c r="A2324" s="5" t="s">
        <v>20630</v>
      </c>
      <c r="B2324" s="5" t="s">
        <v>20619</v>
      </c>
      <c r="C2324" s="5" t="s">
        <v>20620</v>
      </c>
      <c r="D2324" s="6">
        <v>42487.0</v>
      </c>
      <c r="E2324" s="5">
        <v>1567408.0</v>
      </c>
      <c r="F2324" s="5">
        <v>712458.0</v>
      </c>
      <c r="G2324" s="5" t="s">
        <v>2212</v>
      </c>
      <c r="H2324" s="5" t="s">
        <v>3630</v>
      </c>
      <c r="I2324" s="5" t="s">
        <v>5643</v>
      </c>
      <c r="J2324" s="5" t="s">
        <v>2214</v>
      </c>
      <c r="K2324" s="5" t="s">
        <v>20631</v>
      </c>
      <c r="L2324" s="5" t="s">
        <v>20622</v>
      </c>
      <c r="M2324" s="5" t="s">
        <v>20623</v>
      </c>
      <c r="N2324" s="5">
        <v>0.0</v>
      </c>
      <c r="O2324" s="5">
        <v>30.0</v>
      </c>
      <c r="P2324" s="5" t="s">
        <v>20632</v>
      </c>
      <c r="Q2324" s="5" t="s">
        <v>20625</v>
      </c>
      <c r="R2324" s="5">
        <v>70564.0</v>
      </c>
      <c r="S2324" s="5" t="s">
        <v>92</v>
      </c>
      <c r="T2324" s="5">
        <v>0.0</v>
      </c>
      <c r="U2324" s="5" t="s">
        <v>52</v>
      </c>
      <c r="V2324" s="5" t="s">
        <v>20633</v>
      </c>
      <c r="W2324" s="5" t="s">
        <v>52</v>
      </c>
      <c r="X2324" s="5" t="s">
        <v>52</v>
      </c>
      <c r="Y2324" s="5" t="s">
        <v>20627</v>
      </c>
      <c r="Z2324" s="5" t="s">
        <v>20634</v>
      </c>
      <c r="AA2324" s="5" t="s">
        <v>200</v>
      </c>
      <c r="AB2324" s="5" t="s">
        <v>52</v>
      </c>
      <c r="AC2324" s="5" t="s">
        <v>11980</v>
      </c>
      <c r="AD2324" s="5" t="s">
        <v>11981</v>
      </c>
      <c r="AE2324" s="5" t="s">
        <v>218</v>
      </c>
      <c r="AF2324" s="5" t="s">
        <v>52</v>
      </c>
      <c r="AG2324" s="5" t="s">
        <v>11982</v>
      </c>
      <c r="AH2324" s="5" t="s">
        <v>11983</v>
      </c>
      <c r="AI2324" s="5" t="s">
        <v>1998</v>
      </c>
      <c r="AJ2324" s="5" t="s">
        <v>20629</v>
      </c>
      <c r="AK2324" s="5" t="s">
        <v>2223</v>
      </c>
    </row>
    <row r="2325" ht="15.75" customHeight="1">
      <c r="A2325" s="5" t="s">
        <v>20635</v>
      </c>
      <c r="B2325" s="5" t="s">
        <v>17722</v>
      </c>
      <c r="C2325" s="5" t="s">
        <v>20636</v>
      </c>
      <c r="D2325" s="6">
        <v>42486.0</v>
      </c>
      <c r="E2325" s="5">
        <v>106883.0</v>
      </c>
      <c r="F2325" s="5">
        <v>48583.0</v>
      </c>
      <c r="G2325" s="5" t="s">
        <v>1419</v>
      </c>
      <c r="H2325" s="5" t="s">
        <v>480</v>
      </c>
      <c r="I2325" s="5" t="s">
        <v>18535</v>
      </c>
      <c r="J2325" s="5" t="s">
        <v>256</v>
      </c>
      <c r="K2325" s="5" t="s">
        <v>20637</v>
      </c>
      <c r="L2325" s="5" t="s">
        <v>20638</v>
      </c>
      <c r="M2325" s="5" t="s">
        <v>20639</v>
      </c>
      <c r="N2325" s="5">
        <v>0.0</v>
      </c>
      <c r="O2325" s="5">
        <v>2.0</v>
      </c>
      <c r="P2325" s="5" t="s">
        <v>20640</v>
      </c>
      <c r="Q2325" s="5" t="s">
        <v>156</v>
      </c>
      <c r="R2325" s="5">
        <v>93.0</v>
      </c>
      <c r="S2325" s="5" t="s">
        <v>20434</v>
      </c>
      <c r="T2325" s="5">
        <v>0.0</v>
      </c>
      <c r="U2325" s="5" t="s">
        <v>52</v>
      </c>
      <c r="V2325" s="5" t="s">
        <v>20641</v>
      </c>
      <c r="W2325" s="5" t="s">
        <v>52</v>
      </c>
      <c r="X2325" s="5" t="s">
        <v>52</v>
      </c>
      <c r="Y2325" s="5" t="s">
        <v>20642</v>
      </c>
      <c r="Z2325" s="5" t="s">
        <v>20643</v>
      </c>
      <c r="AA2325" s="5" t="s">
        <v>162</v>
      </c>
      <c r="AB2325" s="5" t="s">
        <v>52</v>
      </c>
      <c r="AC2325" s="5" t="s">
        <v>17351</v>
      </c>
      <c r="AD2325" s="5" t="s">
        <v>17352</v>
      </c>
      <c r="AE2325" s="5" t="s">
        <v>17353</v>
      </c>
      <c r="AF2325" s="5" t="s">
        <v>52</v>
      </c>
      <c r="AG2325" s="5" t="s">
        <v>52</v>
      </c>
      <c r="AH2325" s="5" t="s">
        <v>52</v>
      </c>
      <c r="AI2325" s="5" t="s">
        <v>17722</v>
      </c>
      <c r="AJ2325" s="5" t="s">
        <v>20638</v>
      </c>
      <c r="AK2325" s="5" t="s">
        <v>4069</v>
      </c>
    </row>
    <row r="2326" ht="15.75" customHeight="1">
      <c r="A2326" s="5" t="s">
        <v>20644</v>
      </c>
      <c r="B2326" s="5" t="s">
        <v>20645</v>
      </c>
      <c r="C2326" s="5" t="s">
        <v>20646</v>
      </c>
      <c r="D2326" s="6">
        <v>42486.0</v>
      </c>
      <c r="E2326" s="5">
        <v>464972.0</v>
      </c>
      <c r="F2326" s="5">
        <v>211351.0</v>
      </c>
      <c r="G2326" s="5" t="s">
        <v>1419</v>
      </c>
      <c r="H2326" s="5" t="s">
        <v>480</v>
      </c>
      <c r="I2326" s="5" t="s">
        <v>18535</v>
      </c>
      <c r="J2326" s="5" t="s">
        <v>256</v>
      </c>
      <c r="K2326" s="5" t="s">
        <v>20647</v>
      </c>
      <c r="L2326" s="5" t="s">
        <v>20648</v>
      </c>
      <c r="M2326" s="5" t="s">
        <v>20649</v>
      </c>
      <c r="N2326" s="5">
        <v>0.0</v>
      </c>
      <c r="O2326" s="5">
        <v>8.0</v>
      </c>
      <c r="P2326" s="5" t="s">
        <v>20650</v>
      </c>
      <c r="Q2326" s="5" t="s">
        <v>20651</v>
      </c>
      <c r="R2326" s="5">
        <v>424.0</v>
      </c>
      <c r="S2326" s="5" t="s">
        <v>20434</v>
      </c>
      <c r="T2326" s="5">
        <v>0.0</v>
      </c>
      <c r="U2326" s="5" t="s">
        <v>52</v>
      </c>
      <c r="V2326" s="5" t="s">
        <v>20652</v>
      </c>
      <c r="W2326" s="5" t="s">
        <v>52</v>
      </c>
      <c r="X2326" s="5" t="s">
        <v>52</v>
      </c>
      <c r="Y2326" s="5" t="s">
        <v>20642</v>
      </c>
      <c r="Z2326" s="5" t="s">
        <v>20653</v>
      </c>
      <c r="AA2326" s="5" t="s">
        <v>162</v>
      </c>
      <c r="AB2326" s="5" t="s">
        <v>52</v>
      </c>
      <c r="AC2326" s="5" t="s">
        <v>17351</v>
      </c>
      <c r="AD2326" s="5" t="s">
        <v>17352</v>
      </c>
      <c r="AE2326" s="5" t="s">
        <v>17353</v>
      </c>
      <c r="AF2326" s="5" t="s">
        <v>52</v>
      </c>
      <c r="AG2326" s="5" t="s">
        <v>52</v>
      </c>
      <c r="AH2326" s="5" t="s">
        <v>52</v>
      </c>
      <c r="AI2326" s="5" t="s">
        <v>20654</v>
      </c>
      <c r="AJ2326" s="5" t="s">
        <v>20648</v>
      </c>
      <c r="AK2326" s="5" t="s">
        <v>4069</v>
      </c>
    </row>
    <row r="2327" ht="15.75" customHeight="1">
      <c r="A2327" s="5" t="s">
        <v>20655</v>
      </c>
      <c r="B2327" s="5" t="s">
        <v>20656</v>
      </c>
      <c r="C2327" s="5" t="s">
        <v>20657</v>
      </c>
      <c r="D2327" s="6">
        <v>42486.0</v>
      </c>
      <c r="E2327" s="5">
        <v>40700.0</v>
      </c>
      <c r="F2327" s="5">
        <v>18500.0</v>
      </c>
      <c r="G2327" s="5" t="s">
        <v>1419</v>
      </c>
      <c r="H2327" s="5" t="s">
        <v>480</v>
      </c>
      <c r="I2327" s="5" t="s">
        <v>18535</v>
      </c>
      <c r="J2327" s="5" t="s">
        <v>256</v>
      </c>
      <c r="K2327" s="5" t="s">
        <v>1059</v>
      </c>
      <c r="L2327" s="5" t="s">
        <v>20658</v>
      </c>
      <c r="M2327" s="5" t="s">
        <v>20659</v>
      </c>
      <c r="N2327" s="5">
        <v>0.0</v>
      </c>
      <c r="O2327" s="5">
        <v>1.0</v>
      </c>
      <c r="P2327" s="5" t="s">
        <v>20660</v>
      </c>
      <c r="Q2327" s="5">
        <v>4310.0</v>
      </c>
      <c r="R2327" s="5">
        <v>52.0</v>
      </c>
      <c r="S2327" s="5" t="s">
        <v>20434</v>
      </c>
      <c r="T2327" s="5">
        <v>0.0</v>
      </c>
      <c r="U2327" s="5" t="s">
        <v>52</v>
      </c>
      <c r="V2327" s="5" t="s">
        <v>20661</v>
      </c>
      <c r="W2327" s="5" t="s">
        <v>52</v>
      </c>
      <c r="X2327" s="5" t="s">
        <v>52</v>
      </c>
      <c r="Y2327" s="5" t="s">
        <v>20642</v>
      </c>
      <c r="Z2327" s="5">
        <v>431775.0</v>
      </c>
      <c r="AA2327" s="5" t="s">
        <v>162</v>
      </c>
      <c r="AB2327" s="5" t="s">
        <v>52</v>
      </c>
      <c r="AC2327" s="5" t="s">
        <v>17351</v>
      </c>
      <c r="AD2327" s="5" t="s">
        <v>17352</v>
      </c>
      <c r="AE2327" s="5" t="s">
        <v>17353</v>
      </c>
      <c r="AF2327" s="5" t="s">
        <v>52</v>
      </c>
      <c r="AG2327" s="5" t="s">
        <v>52</v>
      </c>
      <c r="AH2327" s="5" t="s">
        <v>52</v>
      </c>
      <c r="AI2327" s="5" t="s">
        <v>20656</v>
      </c>
      <c r="AJ2327" s="5" t="s">
        <v>20658</v>
      </c>
      <c r="AK2327" s="5" t="s">
        <v>4069</v>
      </c>
    </row>
    <row r="2328" ht="15.75" customHeight="1">
      <c r="A2328" s="5" t="s">
        <v>20662</v>
      </c>
      <c r="B2328" s="5" t="s">
        <v>20663</v>
      </c>
      <c r="C2328" s="5" t="s">
        <v>20664</v>
      </c>
      <c r="D2328" s="6">
        <v>42485.0</v>
      </c>
      <c r="E2328" s="5">
        <v>43560.0</v>
      </c>
      <c r="F2328" s="5">
        <v>19800.0</v>
      </c>
      <c r="G2328" s="5" t="s">
        <v>3867</v>
      </c>
      <c r="H2328" s="5" t="s">
        <v>189</v>
      </c>
      <c r="I2328" s="5" t="s">
        <v>20665</v>
      </c>
      <c r="J2328" s="5" t="s">
        <v>532</v>
      </c>
      <c r="K2328" s="5" t="s">
        <v>20666</v>
      </c>
      <c r="L2328" s="5" t="s">
        <v>20667</v>
      </c>
      <c r="M2328" s="5" t="s">
        <v>20668</v>
      </c>
      <c r="N2328" s="5">
        <v>97035.0</v>
      </c>
      <c r="O2328" s="5">
        <v>1.0</v>
      </c>
      <c r="P2328" s="5" t="s">
        <v>20669</v>
      </c>
      <c r="Q2328" s="5" t="s">
        <v>211</v>
      </c>
      <c r="R2328" s="5">
        <v>22.0</v>
      </c>
      <c r="S2328" s="5" t="s">
        <v>53</v>
      </c>
      <c r="T2328" s="5">
        <v>0.0</v>
      </c>
      <c r="U2328" s="5" t="s">
        <v>70</v>
      </c>
      <c r="V2328" s="5" t="s">
        <v>20670</v>
      </c>
      <c r="W2328" s="5" t="s">
        <v>52</v>
      </c>
      <c r="X2328" s="5" t="s">
        <v>52</v>
      </c>
      <c r="Y2328" s="5" t="s">
        <v>20671</v>
      </c>
      <c r="Z2328" s="5" t="s">
        <v>20672</v>
      </c>
      <c r="AA2328" s="5" t="s">
        <v>235</v>
      </c>
      <c r="AB2328" s="5" t="s">
        <v>52</v>
      </c>
      <c r="AC2328" s="5" t="s">
        <v>19967</v>
      </c>
      <c r="AD2328" s="5" t="s">
        <v>19968</v>
      </c>
      <c r="AE2328" s="5" t="s">
        <v>2166</v>
      </c>
      <c r="AF2328" s="5" t="s">
        <v>52</v>
      </c>
      <c r="AG2328" s="5" t="s">
        <v>52</v>
      </c>
      <c r="AH2328" s="5" t="s">
        <v>52</v>
      </c>
      <c r="AI2328" s="5" t="s">
        <v>20673</v>
      </c>
      <c r="AJ2328" s="5" t="s">
        <v>20674</v>
      </c>
      <c r="AK2328" s="5" t="s">
        <v>336</v>
      </c>
    </row>
    <row r="2329" ht="15.75" customHeight="1">
      <c r="A2329" s="5" t="s">
        <v>20675</v>
      </c>
      <c r="B2329" s="5" t="s">
        <v>6576</v>
      </c>
      <c r="C2329" s="5" t="s">
        <v>14459</v>
      </c>
      <c r="D2329" s="6">
        <v>42484.0</v>
      </c>
      <c r="E2329" s="5">
        <v>20136.0</v>
      </c>
      <c r="F2329" s="5">
        <v>9153.0</v>
      </c>
      <c r="G2329" s="5" t="s">
        <v>634</v>
      </c>
      <c r="H2329" s="5" t="s">
        <v>149</v>
      </c>
      <c r="I2329" s="5" t="s">
        <v>20676</v>
      </c>
      <c r="J2329" s="5" t="s">
        <v>274</v>
      </c>
      <c r="K2329" s="5" t="s">
        <v>20677</v>
      </c>
      <c r="L2329" s="5" t="s">
        <v>20678</v>
      </c>
      <c r="M2329" s="5" t="s">
        <v>20679</v>
      </c>
      <c r="N2329" s="5">
        <v>0.0</v>
      </c>
      <c r="O2329" s="5">
        <v>2.0</v>
      </c>
      <c r="P2329" s="5" t="s">
        <v>20680</v>
      </c>
      <c r="Q2329" s="5" t="s">
        <v>156</v>
      </c>
      <c r="R2329" s="5">
        <v>189.0</v>
      </c>
      <c r="S2329" s="5" t="s">
        <v>115</v>
      </c>
      <c r="T2329" s="5">
        <v>1.0</v>
      </c>
      <c r="U2329" s="5" t="s">
        <v>158</v>
      </c>
      <c r="V2329" s="5" t="s">
        <v>20681</v>
      </c>
      <c r="W2329" s="5" t="s">
        <v>52</v>
      </c>
      <c r="X2329" s="5" t="s">
        <v>52</v>
      </c>
      <c r="Y2329" s="5" t="s">
        <v>4237</v>
      </c>
      <c r="Z2329" s="5" t="s">
        <v>20682</v>
      </c>
      <c r="AA2329" s="5" t="s">
        <v>235</v>
      </c>
      <c r="AB2329" s="5" t="s">
        <v>52</v>
      </c>
      <c r="AC2329" s="5" t="s">
        <v>163</v>
      </c>
      <c r="AD2329" s="5" t="s">
        <v>164</v>
      </c>
      <c r="AE2329" s="5" t="s">
        <v>165</v>
      </c>
      <c r="AF2329" s="5" t="s">
        <v>52</v>
      </c>
      <c r="AG2329" s="5" t="s">
        <v>52</v>
      </c>
      <c r="AH2329" s="5" t="s">
        <v>52</v>
      </c>
      <c r="AI2329" s="5" t="s">
        <v>20683</v>
      </c>
      <c r="AJ2329" s="5" t="s">
        <v>20684</v>
      </c>
      <c r="AK2329" s="5" t="s">
        <v>1874</v>
      </c>
    </row>
    <row r="2330" ht="15.75" customHeight="1">
      <c r="A2330" s="5" t="s">
        <v>20685</v>
      </c>
      <c r="B2330" s="5" t="s">
        <v>20686</v>
      </c>
      <c r="C2330" s="5" t="s">
        <v>18231</v>
      </c>
      <c r="D2330" s="6">
        <v>42483.0</v>
      </c>
      <c r="E2330" s="5">
        <v>55132.0</v>
      </c>
      <c r="F2330" s="5">
        <v>25060.0</v>
      </c>
      <c r="G2330" s="5" t="s">
        <v>1419</v>
      </c>
      <c r="H2330" s="5" t="s">
        <v>1534</v>
      </c>
      <c r="I2330" s="5" t="s">
        <v>10918</v>
      </c>
      <c r="J2330" s="5" t="s">
        <v>256</v>
      </c>
      <c r="K2330" s="5" t="s">
        <v>48</v>
      </c>
      <c r="L2330" s="5" t="s">
        <v>20687</v>
      </c>
      <c r="M2330" s="5" t="s">
        <v>18232</v>
      </c>
      <c r="N2330" s="5">
        <v>0.0</v>
      </c>
      <c r="O2330" s="5">
        <v>1.0</v>
      </c>
      <c r="P2330" s="5" t="s">
        <v>20688</v>
      </c>
      <c r="Q2330" s="5">
        <v>4510.0</v>
      </c>
      <c r="R2330" s="5">
        <v>71.0</v>
      </c>
      <c r="S2330" s="5" t="s">
        <v>115</v>
      </c>
      <c r="T2330" s="5">
        <v>0.0</v>
      </c>
      <c r="U2330" s="5" t="s">
        <v>52</v>
      </c>
      <c r="V2330" s="5" t="s">
        <v>20689</v>
      </c>
      <c r="W2330" s="5" t="s">
        <v>52</v>
      </c>
      <c r="X2330" s="5" t="s">
        <v>52</v>
      </c>
      <c r="Y2330" s="5" t="s">
        <v>11078</v>
      </c>
      <c r="Z2330" s="5" t="s">
        <v>20690</v>
      </c>
      <c r="AA2330" s="5" t="s">
        <v>2743</v>
      </c>
      <c r="AB2330" s="5" t="s">
        <v>52</v>
      </c>
      <c r="AC2330" s="5" t="s">
        <v>181</v>
      </c>
      <c r="AD2330" s="5" t="s">
        <v>182</v>
      </c>
      <c r="AE2330" s="5" t="s">
        <v>183</v>
      </c>
      <c r="AF2330" s="5" t="s">
        <v>52</v>
      </c>
      <c r="AG2330" s="5" t="s">
        <v>52</v>
      </c>
      <c r="AH2330" s="5" t="s">
        <v>184</v>
      </c>
      <c r="AI2330" s="5" t="s">
        <v>20686</v>
      </c>
      <c r="AJ2330" s="5" t="s">
        <v>20687</v>
      </c>
      <c r="AK2330" s="5" t="s">
        <v>20691</v>
      </c>
    </row>
    <row r="2331" ht="15.75" customHeight="1">
      <c r="A2331" s="5" t="s">
        <v>20692</v>
      </c>
      <c r="B2331" s="5" t="s">
        <v>16737</v>
      </c>
      <c r="C2331" s="5" t="s">
        <v>16738</v>
      </c>
      <c r="D2331" s="6">
        <v>42480.0</v>
      </c>
      <c r="E2331" s="5">
        <v>18407.0</v>
      </c>
      <c r="F2331" s="5">
        <v>8367.0</v>
      </c>
      <c r="G2331" s="5" t="s">
        <v>3378</v>
      </c>
      <c r="H2331" s="5" t="s">
        <v>272</v>
      </c>
      <c r="I2331" s="5" t="s">
        <v>17654</v>
      </c>
      <c r="J2331" s="5" t="s">
        <v>3378</v>
      </c>
      <c r="K2331" s="5" t="s">
        <v>20693</v>
      </c>
      <c r="L2331" s="5" t="s">
        <v>16741</v>
      </c>
      <c r="M2331" s="5" t="s">
        <v>16742</v>
      </c>
      <c r="N2331" s="5">
        <v>45242.0</v>
      </c>
      <c r="O2331" s="5">
        <v>1.0</v>
      </c>
      <c r="P2331" s="5" t="s">
        <v>20694</v>
      </c>
      <c r="Q2331" s="5">
        <v>4310.0</v>
      </c>
      <c r="R2331" s="5">
        <v>839.0</v>
      </c>
      <c r="S2331" s="5" t="s">
        <v>69</v>
      </c>
      <c r="T2331" s="5">
        <v>0.0</v>
      </c>
      <c r="U2331" s="5" t="s">
        <v>93</v>
      </c>
      <c r="V2331" s="5" t="s">
        <v>20695</v>
      </c>
      <c r="W2331" s="5" t="s">
        <v>55</v>
      </c>
      <c r="X2331" s="5" t="s">
        <v>20696</v>
      </c>
      <c r="Y2331" s="5" t="s">
        <v>20697</v>
      </c>
      <c r="Z2331" s="5">
        <v>1504290.0</v>
      </c>
      <c r="AA2331" s="5" t="s">
        <v>59</v>
      </c>
      <c r="AB2331" s="5" t="s">
        <v>52</v>
      </c>
      <c r="AC2331" s="5" t="s">
        <v>3141</v>
      </c>
      <c r="AD2331" s="5" t="s">
        <v>3142</v>
      </c>
      <c r="AE2331" s="5" t="s">
        <v>162</v>
      </c>
      <c r="AF2331" s="5" t="s">
        <v>52</v>
      </c>
      <c r="AG2331" s="5" t="s">
        <v>52</v>
      </c>
      <c r="AH2331" s="5" t="s">
        <v>3143</v>
      </c>
      <c r="AI2331" s="5" t="s">
        <v>102</v>
      </c>
      <c r="AJ2331" s="5" t="s">
        <v>52</v>
      </c>
      <c r="AK2331" s="5" t="s">
        <v>162</v>
      </c>
    </row>
    <row r="2332" ht="15.75" customHeight="1">
      <c r="A2332" s="5" t="s">
        <v>20698</v>
      </c>
      <c r="B2332" s="5" t="s">
        <v>16737</v>
      </c>
      <c r="C2332" s="5" t="s">
        <v>16738</v>
      </c>
      <c r="D2332" s="6">
        <v>42480.0</v>
      </c>
      <c r="E2332" s="5">
        <v>24088.0</v>
      </c>
      <c r="F2332" s="5">
        <v>10949.0</v>
      </c>
      <c r="G2332" s="5" t="s">
        <v>3378</v>
      </c>
      <c r="H2332" s="5" t="s">
        <v>272</v>
      </c>
      <c r="I2332" s="5" t="s">
        <v>17654</v>
      </c>
      <c r="J2332" s="5" t="s">
        <v>3378</v>
      </c>
      <c r="K2332" s="5" t="s">
        <v>20699</v>
      </c>
      <c r="L2332" s="5" t="s">
        <v>16741</v>
      </c>
      <c r="M2332" s="5" t="s">
        <v>16742</v>
      </c>
      <c r="N2332" s="5">
        <v>45242.0</v>
      </c>
      <c r="O2332" s="5">
        <v>1.0</v>
      </c>
      <c r="P2332" s="5" t="s">
        <v>20700</v>
      </c>
      <c r="Q2332" s="5" t="s">
        <v>923</v>
      </c>
      <c r="R2332" s="5">
        <v>985.0</v>
      </c>
      <c r="S2332" s="5" t="s">
        <v>69</v>
      </c>
      <c r="T2332" s="5">
        <v>0.0</v>
      </c>
      <c r="U2332" s="5" t="s">
        <v>93</v>
      </c>
      <c r="V2332" s="5" t="s">
        <v>20701</v>
      </c>
      <c r="W2332" s="5" t="s">
        <v>55</v>
      </c>
      <c r="X2332" s="5" t="s">
        <v>20702</v>
      </c>
      <c r="Y2332" s="5" t="s">
        <v>20697</v>
      </c>
      <c r="Z2332" s="5">
        <v>2538845.0</v>
      </c>
      <c r="AA2332" s="5" t="s">
        <v>59</v>
      </c>
      <c r="AB2332" s="5" t="s">
        <v>52</v>
      </c>
      <c r="AC2332" s="5" t="s">
        <v>3141</v>
      </c>
      <c r="AD2332" s="5" t="s">
        <v>3142</v>
      </c>
      <c r="AE2332" s="5" t="s">
        <v>162</v>
      </c>
      <c r="AF2332" s="5" t="s">
        <v>52</v>
      </c>
      <c r="AG2332" s="5" t="s">
        <v>52</v>
      </c>
      <c r="AH2332" s="5" t="s">
        <v>3143</v>
      </c>
      <c r="AI2332" s="5" t="s">
        <v>102</v>
      </c>
      <c r="AJ2332" s="5" t="s">
        <v>52</v>
      </c>
      <c r="AK2332" s="5" t="s">
        <v>162</v>
      </c>
    </row>
    <row r="2333" ht="15.75" customHeight="1">
      <c r="A2333" s="5" t="s">
        <v>20703</v>
      </c>
      <c r="B2333" s="5" t="s">
        <v>20704</v>
      </c>
      <c r="C2333" s="5" t="s">
        <v>20705</v>
      </c>
      <c r="D2333" s="6">
        <v>42480.0</v>
      </c>
      <c r="E2333" s="5">
        <v>10120.0</v>
      </c>
      <c r="F2333" s="5">
        <v>4600.0</v>
      </c>
      <c r="G2333" s="5" t="s">
        <v>188</v>
      </c>
      <c r="H2333" s="5" t="s">
        <v>1069</v>
      </c>
      <c r="I2333" s="5" t="s">
        <v>19587</v>
      </c>
      <c r="J2333" s="5" t="s">
        <v>191</v>
      </c>
      <c r="K2333" s="5" t="s">
        <v>20706</v>
      </c>
      <c r="L2333" s="5" t="s">
        <v>20707</v>
      </c>
      <c r="M2333" s="5" t="s">
        <v>20708</v>
      </c>
      <c r="N2333" s="5">
        <v>33166.0</v>
      </c>
      <c r="O2333" s="5">
        <v>1.0</v>
      </c>
      <c r="P2333" s="5" t="s">
        <v>20709</v>
      </c>
      <c r="Q2333" s="5" t="s">
        <v>244</v>
      </c>
      <c r="R2333" s="5">
        <v>46.0</v>
      </c>
      <c r="S2333" s="5" t="s">
        <v>53</v>
      </c>
      <c r="T2333" s="5">
        <v>0.0</v>
      </c>
      <c r="U2333" s="5" t="s">
        <v>52</v>
      </c>
      <c r="V2333" s="5" t="s">
        <v>20710</v>
      </c>
      <c r="W2333" s="5" t="s">
        <v>55</v>
      </c>
      <c r="X2333" s="5" t="s">
        <v>20711</v>
      </c>
      <c r="Y2333" s="5">
        <v>607.0</v>
      </c>
      <c r="Z2333" s="5">
        <v>4.9372263403923E13</v>
      </c>
      <c r="AA2333" s="5" t="s">
        <v>162</v>
      </c>
      <c r="AB2333" s="5" t="s">
        <v>52</v>
      </c>
      <c r="AC2333" s="5" t="s">
        <v>695</v>
      </c>
      <c r="AD2333" s="5" t="s">
        <v>696</v>
      </c>
      <c r="AE2333" s="5" t="s">
        <v>697</v>
      </c>
      <c r="AF2333" s="5" t="s">
        <v>75</v>
      </c>
      <c r="AG2333" s="5">
        <v>7102.0</v>
      </c>
      <c r="AH2333" s="5" t="s">
        <v>698</v>
      </c>
      <c r="AI2333" s="5" t="s">
        <v>20712</v>
      </c>
      <c r="AJ2333" s="5" t="s">
        <v>20713</v>
      </c>
      <c r="AK2333" s="5" t="s">
        <v>20714</v>
      </c>
    </row>
    <row r="2334" ht="15.75" customHeight="1">
      <c r="A2334" s="5" t="s">
        <v>20715</v>
      </c>
      <c r="B2334" s="5" t="s">
        <v>20716</v>
      </c>
      <c r="C2334" s="5" t="s">
        <v>20717</v>
      </c>
      <c r="D2334" s="6">
        <v>42476.0</v>
      </c>
      <c r="E2334" s="5">
        <v>36001.0</v>
      </c>
      <c r="F2334" s="5">
        <v>16364.0</v>
      </c>
      <c r="G2334" s="5" t="s">
        <v>579</v>
      </c>
      <c r="H2334" s="5" t="s">
        <v>1792</v>
      </c>
      <c r="I2334" s="5" t="s">
        <v>18410</v>
      </c>
      <c r="J2334" s="5" t="s">
        <v>581</v>
      </c>
      <c r="K2334" s="5" t="s">
        <v>20718</v>
      </c>
      <c r="L2334" s="5" t="s">
        <v>20719</v>
      </c>
      <c r="M2334" s="5" t="s">
        <v>20720</v>
      </c>
      <c r="N2334" s="5">
        <v>28732.0</v>
      </c>
      <c r="O2334" s="5">
        <v>2.0</v>
      </c>
      <c r="P2334" s="5" t="s">
        <v>20721</v>
      </c>
      <c r="Q2334" s="5" t="s">
        <v>20722</v>
      </c>
      <c r="R2334" s="5">
        <v>53856.0</v>
      </c>
      <c r="S2334" s="5" t="s">
        <v>115</v>
      </c>
      <c r="T2334" s="5">
        <v>0.0</v>
      </c>
      <c r="U2334" s="5" t="s">
        <v>93</v>
      </c>
      <c r="V2334" s="5" t="s">
        <v>20723</v>
      </c>
      <c r="W2334" s="5" t="s">
        <v>55</v>
      </c>
      <c r="X2334" s="5" t="s">
        <v>20724</v>
      </c>
      <c r="Y2334" s="5" t="s">
        <v>4364</v>
      </c>
      <c r="Z2334" s="5" t="s">
        <v>20725</v>
      </c>
      <c r="AA2334" s="5" t="s">
        <v>235</v>
      </c>
      <c r="AB2334" s="5" t="s">
        <v>52</v>
      </c>
      <c r="AC2334" s="5" t="s">
        <v>3141</v>
      </c>
      <c r="AD2334" s="5" t="s">
        <v>3142</v>
      </c>
      <c r="AE2334" s="5" t="s">
        <v>162</v>
      </c>
      <c r="AF2334" s="5" t="s">
        <v>52</v>
      </c>
      <c r="AG2334" s="5" t="s">
        <v>52</v>
      </c>
      <c r="AH2334" s="5" t="s">
        <v>3143</v>
      </c>
      <c r="AI2334" s="5" t="s">
        <v>20716</v>
      </c>
      <c r="AJ2334" s="5" t="s">
        <v>20719</v>
      </c>
      <c r="AK2334" s="5" t="s">
        <v>20726</v>
      </c>
    </row>
    <row r="2335" ht="15.75" customHeight="1">
      <c r="A2335" s="5" t="s">
        <v>20727</v>
      </c>
      <c r="B2335" s="5" t="s">
        <v>20686</v>
      </c>
      <c r="C2335" s="5" t="s">
        <v>20728</v>
      </c>
      <c r="D2335" s="6">
        <v>42476.0</v>
      </c>
      <c r="E2335" s="5">
        <v>50904.0</v>
      </c>
      <c r="F2335" s="5">
        <v>23138.0</v>
      </c>
      <c r="G2335" s="5" t="s">
        <v>1419</v>
      </c>
      <c r="H2335" s="5" t="s">
        <v>1534</v>
      </c>
      <c r="I2335" s="5" t="s">
        <v>14803</v>
      </c>
      <c r="J2335" s="5" t="s">
        <v>256</v>
      </c>
      <c r="K2335" s="5" t="s">
        <v>12689</v>
      </c>
      <c r="L2335" s="5" t="s">
        <v>20687</v>
      </c>
      <c r="M2335" s="5" t="s">
        <v>20729</v>
      </c>
      <c r="N2335" s="5">
        <v>0.0</v>
      </c>
      <c r="O2335" s="5">
        <v>1.0</v>
      </c>
      <c r="P2335" s="5" t="s">
        <v>20730</v>
      </c>
      <c r="Q2335" s="5" t="s">
        <v>91</v>
      </c>
      <c r="R2335" s="5">
        <v>53.0</v>
      </c>
      <c r="S2335" s="5" t="s">
        <v>1077</v>
      </c>
      <c r="T2335" s="5">
        <v>0.0</v>
      </c>
      <c r="U2335" s="5" t="s">
        <v>52</v>
      </c>
      <c r="V2335" s="5" t="s">
        <v>20731</v>
      </c>
      <c r="W2335" s="5" t="s">
        <v>52</v>
      </c>
      <c r="X2335" s="5" t="s">
        <v>52</v>
      </c>
      <c r="Y2335" s="5" t="s">
        <v>20732</v>
      </c>
      <c r="Z2335" s="5">
        <v>431669.0</v>
      </c>
      <c r="AA2335" s="5" t="s">
        <v>235</v>
      </c>
      <c r="AB2335" s="5" t="s">
        <v>52</v>
      </c>
      <c r="AC2335" s="5" t="s">
        <v>3589</v>
      </c>
      <c r="AD2335" s="5" t="s">
        <v>3590</v>
      </c>
      <c r="AE2335" s="5" t="s">
        <v>3591</v>
      </c>
      <c r="AF2335" s="5" t="s">
        <v>52</v>
      </c>
      <c r="AG2335" s="5" t="s">
        <v>52</v>
      </c>
      <c r="AH2335" s="5" t="s">
        <v>3592</v>
      </c>
      <c r="AI2335" s="5" t="s">
        <v>20686</v>
      </c>
      <c r="AJ2335" s="5" t="s">
        <v>20687</v>
      </c>
      <c r="AK2335" s="5" t="s">
        <v>3481</v>
      </c>
    </row>
    <row r="2336" ht="15.75" customHeight="1">
      <c r="A2336" s="5" t="s">
        <v>20733</v>
      </c>
      <c r="B2336" s="5" t="s">
        <v>20734</v>
      </c>
      <c r="C2336" s="5" t="s">
        <v>20735</v>
      </c>
      <c r="D2336" s="6">
        <v>42474.0</v>
      </c>
      <c r="E2336" s="5">
        <v>7680.0</v>
      </c>
      <c r="F2336" s="5">
        <v>3491.0</v>
      </c>
      <c r="G2336" s="5" t="s">
        <v>719</v>
      </c>
      <c r="H2336" s="5" t="s">
        <v>45</v>
      </c>
      <c r="I2336" s="5" t="s">
        <v>3571</v>
      </c>
      <c r="J2336" s="5" t="s">
        <v>274</v>
      </c>
      <c r="K2336" s="5" t="s">
        <v>20736</v>
      </c>
      <c r="L2336" s="5" t="s">
        <v>20737</v>
      </c>
      <c r="M2336" s="5" t="s">
        <v>20738</v>
      </c>
      <c r="N2336" s="5">
        <v>7430.0</v>
      </c>
      <c r="O2336" s="5">
        <v>1.0</v>
      </c>
      <c r="P2336" s="5" t="s">
        <v>20739</v>
      </c>
      <c r="Q2336" s="5" t="s">
        <v>4202</v>
      </c>
      <c r="R2336" s="5">
        <v>468.0</v>
      </c>
      <c r="S2336" s="5" t="s">
        <v>115</v>
      </c>
      <c r="T2336" s="5">
        <v>0.0</v>
      </c>
      <c r="U2336" s="5" t="s">
        <v>93</v>
      </c>
      <c r="V2336" s="5" t="s">
        <v>20740</v>
      </c>
      <c r="W2336" s="5" t="s">
        <v>55</v>
      </c>
      <c r="X2336" s="5" t="s">
        <v>20741</v>
      </c>
      <c r="Y2336" s="5" t="s">
        <v>10786</v>
      </c>
      <c r="Z2336" s="5" t="s">
        <v>20742</v>
      </c>
      <c r="AA2336" s="5" t="s">
        <v>235</v>
      </c>
      <c r="AB2336" s="5" t="s">
        <v>52</v>
      </c>
      <c r="AC2336" s="5" t="s">
        <v>20743</v>
      </c>
      <c r="AD2336" s="5" t="s">
        <v>20744</v>
      </c>
      <c r="AE2336" s="5" t="s">
        <v>20745</v>
      </c>
      <c r="AF2336" s="5" t="s">
        <v>52</v>
      </c>
      <c r="AG2336" s="5" t="s">
        <v>52</v>
      </c>
      <c r="AH2336" s="5" t="s">
        <v>20746</v>
      </c>
      <c r="AI2336" s="5" t="s">
        <v>102</v>
      </c>
      <c r="AJ2336" s="5" t="s">
        <v>52</v>
      </c>
      <c r="AK2336" s="5" t="s">
        <v>735</v>
      </c>
    </row>
    <row r="2337" ht="15.75" customHeight="1">
      <c r="A2337" s="5" t="s">
        <v>20747</v>
      </c>
      <c r="B2337" s="5" t="s">
        <v>20748</v>
      </c>
      <c r="C2337" s="5" t="s">
        <v>20749</v>
      </c>
      <c r="D2337" s="6">
        <v>42473.0</v>
      </c>
      <c r="E2337" s="5">
        <v>10708.0</v>
      </c>
      <c r="F2337" s="5">
        <v>4867.0</v>
      </c>
      <c r="G2337" s="5" t="s">
        <v>130</v>
      </c>
      <c r="H2337" s="5" t="s">
        <v>189</v>
      </c>
      <c r="I2337" s="5" t="s">
        <v>3685</v>
      </c>
      <c r="J2337" s="5" t="s">
        <v>133</v>
      </c>
      <c r="K2337" s="5" t="s">
        <v>391</v>
      </c>
      <c r="L2337" s="5" t="s">
        <v>20750</v>
      </c>
      <c r="M2337" s="5" t="s">
        <v>20751</v>
      </c>
      <c r="N2337" s="5">
        <v>11003.0</v>
      </c>
      <c r="O2337" s="5">
        <v>1.0</v>
      </c>
      <c r="P2337" s="5" t="s">
        <v>20752</v>
      </c>
      <c r="Q2337" s="5" t="s">
        <v>52</v>
      </c>
      <c r="R2337" s="5">
        <v>4403.0</v>
      </c>
      <c r="S2337" s="5" t="s">
        <v>92</v>
      </c>
      <c r="T2337" s="5">
        <v>40.0</v>
      </c>
      <c r="U2337" s="5" t="s">
        <v>70</v>
      </c>
      <c r="V2337" s="5" t="s">
        <v>20753</v>
      </c>
      <c r="W2337" s="5" t="s">
        <v>71</v>
      </c>
      <c r="X2337" s="5" t="s">
        <v>52</v>
      </c>
      <c r="Y2337" s="5">
        <v>1604.0</v>
      </c>
      <c r="Z2337" s="5" t="s">
        <v>20754</v>
      </c>
      <c r="AA2337" s="5" t="s">
        <v>730</v>
      </c>
      <c r="AB2337" s="5" t="s">
        <v>52</v>
      </c>
      <c r="AC2337" s="5" t="s">
        <v>72</v>
      </c>
      <c r="AD2337" s="5" t="s">
        <v>73</v>
      </c>
      <c r="AE2337" s="5" t="s">
        <v>74</v>
      </c>
      <c r="AF2337" s="5" t="s">
        <v>75</v>
      </c>
      <c r="AG2337" s="5" t="s">
        <v>76</v>
      </c>
      <c r="AH2337" s="5" t="s">
        <v>77</v>
      </c>
      <c r="AI2337" s="5" t="s">
        <v>20748</v>
      </c>
      <c r="AJ2337" s="5" t="s">
        <v>20750</v>
      </c>
      <c r="AK2337" s="5" t="s">
        <v>2235</v>
      </c>
    </row>
    <row r="2338" ht="15.75" customHeight="1">
      <c r="A2338" s="5" t="s">
        <v>20755</v>
      </c>
      <c r="B2338" s="5" t="s">
        <v>20756</v>
      </c>
      <c r="C2338" s="5" t="s">
        <v>17848</v>
      </c>
      <c r="D2338" s="6">
        <v>42473.0</v>
      </c>
      <c r="E2338" s="5">
        <v>40828.0</v>
      </c>
      <c r="F2338" s="5">
        <v>18558.0</v>
      </c>
      <c r="G2338" s="5" t="s">
        <v>963</v>
      </c>
      <c r="H2338" s="5" t="s">
        <v>272</v>
      </c>
      <c r="I2338" s="5" t="s">
        <v>20757</v>
      </c>
      <c r="J2338" s="5" t="s">
        <v>965</v>
      </c>
      <c r="K2338" s="5" t="s">
        <v>20758</v>
      </c>
      <c r="L2338" s="5" t="s">
        <v>20759</v>
      </c>
      <c r="M2338" s="5" t="s">
        <v>20115</v>
      </c>
      <c r="N2338" s="5">
        <v>77058.0</v>
      </c>
      <c r="O2338" s="5">
        <v>1.0</v>
      </c>
      <c r="P2338" s="5" t="s">
        <v>20760</v>
      </c>
      <c r="Q2338" s="5" t="s">
        <v>211</v>
      </c>
      <c r="R2338" s="5">
        <v>900.0</v>
      </c>
      <c r="S2338" s="5" t="s">
        <v>196</v>
      </c>
      <c r="T2338" s="5">
        <v>27.0</v>
      </c>
      <c r="U2338" s="5" t="s">
        <v>93</v>
      </c>
      <c r="V2338" s="5" t="s">
        <v>20761</v>
      </c>
      <c r="W2338" s="5" t="s">
        <v>52</v>
      </c>
      <c r="X2338" s="5" t="s">
        <v>52</v>
      </c>
      <c r="Y2338" s="5" t="s">
        <v>20762</v>
      </c>
      <c r="Z2338" s="5" t="s">
        <v>20763</v>
      </c>
      <c r="AA2338" s="5" t="s">
        <v>260</v>
      </c>
      <c r="AB2338" s="5" t="s">
        <v>283</v>
      </c>
      <c r="AC2338" s="5" t="s">
        <v>9092</v>
      </c>
      <c r="AD2338" s="5" t="s">
        <v>9093</v>
      </c>
      <c r="AE2338" s="5" t="s">
        <v>2166</v>
      </c>
      <c r="AF2338" s="5" t="s">
        <v>52</v>
      </c>
      <c r="AG2338" s="5" t="s">
        <v>52</v>
      </c>
      <c r="AH2338" s="5" t="s">
        <v>52</v>
      </c>
      <c r="AI2338" s="5" t="s">
        <v>20764</v>
      </c>
      <c r="AJ2338" s="5" t="s">
        <v>20765</v>
      </c>
      <c r="AK2338" s="5" t="s">
        <v>20122</v>
      </c>
    </row>
    <row r="2339" ht="15.75" customHeight="1">
      <c r="A2339" s="5" t="s">
        <v>20766</v>
      </c>
      <c r="B2339" s="5" t="s">
        <v>16737</v>
      </c>
      <c r="C2339" s="5" t="s">
        <v>16738</v>
      </c>
      <c r="D2339" s="6">
        <v>42472.0</v>
      </c>
      <c r="E2339" s="5">
        <v>41373.0</v>
      </c>
      <c r="F2339" s="5">
        <v>18806.0</v>
      </c>
      <c r="G2339" s="5" t="s">
        <v>3378</v>
      </c>
      <c r="H2339" s="5" t="s">
        <v>171</v>
      </c>
      <c r="I2339" s="5" t="s">
        <v>20409</v>
      </c>
      <c r="J2339" s="5" t="s">
        <v>3378</v>
      </c>
      <c r="K2339" s="5" t="s">
        <v>20767</v>
      </c>
      <c r="L2339" s="5" t="s">
        <v>16741</v>
      </c>
      <c r="M2339" s="5" t="s">
        <v>16742</v>
      </c>
      <c r="N2339" s="5">
        <v>45242.0</v>
      </c>
      <c r="O2339" s="5">
        <v>1.0</v>
      </c>
      <c r="P2339" s="5" t="s">
        <v>20768</v>
      </c>
      <c r="Q2339" s="5">
        <v>4200.0</v>
      </c>
      <c r="R2339" s="5">
        <v>1645.0</v>
      </c>
      <c r="S2339" s="5" t="s">
        <v>69</v>
      </c>
      <c r="T2339" s="5">
        <v>0.0</v>
      </c>
      <c r="U2339" s="5" t="s">
        <v>93</v>
      </c>
      <c r="V2339" s="5" t="s">
        <v>20769</v>
      </c>
      <c r="W2339" s="5" t="s">
        <v>55</v>
      </c>
      <c r="X2339" s="5" t="s">
        <v>20770</v>
      </c>
      <c r="Y2339" s="5" t="s">
        <v>20771</v>
      </c>
      <c r="Z2339" s="5">
        <v>2553312.0</v>
      </c>
      <c r="AA2339" s="5" t="s">
        <v>235</v>
      </c>
      <c r="AB2339" s="5" t="s">
        <v>52</v>
      </c>
      <c r="AC2339" s="5" t="s">
        <v>3141</v>
      </c>
      <c r="AD2339" s="5" t="s">
        <v>3142</v>
      </c>
      <c r="AE2339" s="5" t="s">
        <v>162</v>
      </c>
      <c r="AF2339" s="5" t="s">
        <v>52</v>
      </c>
      <c r="AG2339" s="5" t="s">
        <v>52</v>
      </c>
      <c r="AH2339" s="5" t="s">
        <v>3143</v>
      </c>
      <c r="AI2339" s="5" t="s">
        <v>102</v>
      </c>
      <c r="AJ2339" s="5" t="s">
        <v>52</v>
      </c>
      <c r="AK2339" s="5" t="s">
        <v>162</v>
      </c>
    </row>
    <row r="2340" ht="15.75" customHeight="1">
      <c r="A2340" s="5" t="s">
        <v>20772</v>
      </c>
      <c r="B2340" s="5" t="s">
        <v>16737</v>
      </c>
      <c r="C2340" s="5" t="s">
        <v>16738</v>
      </c>
      <c r="D2340" s="6">
        <v>42467.0</v>
      </c>
      <c r="E2340" s="5">
        <v>7082.0</v>
      </c>
      <c r="F2340" s="5">
        <v>3219.0</v>
      </c>
      <c r="G2340" s="5" t="s">
        <v>3378</v>
      </c>
      <c r="H2340" s="5" t="s">
        <v>171</v>
      </c>
      <c r="I2340" s="5" t="s">
        <v>3751</v>
      </c>
      <c r="J2340" s="5" t="s">
        <v>3378</v>
      </c>
      <c r="K2340" s="5" t="s">
        <v>20773</v>
      </c>
      <c r="L2340" s="5" t="s">
        <v>16741</v>
      </c>
      <c r="M2340" s="5" t="s">
        <v>16742</v>
      </c>
      <c r="N2340" s="5">
        <v>45242.0</v>
      </c>
      <c r="O2340" s="5">
        <v>1.0</v>
      </c>
      <c r="P2340" s="5" t="s">
        <v>20774</v>
      </c>
      <c r="Q2340" s="5">
        <v>2210.0</v>
      </c>
      <c r="R2340" s="5">
        <v>248.0</v>
      </c>
      <c r="S2340" s="5" t="s">
        <v>69</v>
      </c>
      <c r="T2340" s="5">
        <v>0.0</v>
      </c>
      <c r="U2340" s="5" t="s">
        <v>93</v>
      </c>
      <c r="V2340" s="5" t="s">
        <v>20775</v>
      </c>
      <c r="W2340" s="5" t="s">
        <v>55</v>
      </c>
      <c r="X2340" s="5" t="s">
        <v>20776</v>
      </c>
      <c r="Y2340" s="5" t="s">
        <v>20777</v>
      </c>
      <c r="Z2340" s="5">
        <v>2539433.0</v>
      </c>
      <c r="AA2340" s="5" t="s">
        <v>1553</v>
      </c>
      <c r="AB2340" s="5" t="s">
        <v>52</v>
      </c>
      <c r="AC2340" s="5" t="s">
        <v>3141</v>
      </c>
      <c r="AD2340" s="5" t="s">
        <v>3142</v>
      </c>
      <c r="AE2340" s="5" t="s">
        <v>162</v>
      </c>
      <c r="AF2340" s="5" t="s">
        <v>52</v>
      </c>
      <c r="AG2340" s="5" t="s">
        <v>52</v>
      </c>
      <c r="AH2340" s="5" t="s">
        <v>3143</v>
      </c>
      <c r="AI2340" s="5" t="s">
        <v>102</v>
      </c>
      <c r="AJ2340" s="5" t="s">
        <v>52</v>
      </c>
      <c r="AK2340" s="5" t="s">
        <v>162</v>
      </c>
    </row>
    <row r="2341" ht="15.75" customHeight="1">
      <c r="A2341" s="5" t="s">
        <v>20778</v>
      </c>
      <c r="B2341" s="5" t="s">
        <v>16737</v>
      </c>
      <c r="C2341" s="5" t="s">
        <v>16738</v>
      </c>
      <c r="D2341" s="6">
        <v>42467.0</v>
      </c>
      <c r="E2341" s="5">
        <v>78091.0</v>
      </c>
      <c r="F2341" s="5">
        <v>35496.0</v>
      </c>
      <c r="G2341" s="5" t="s">
        <v>3378</v>
      </c>
      <c r="H2341" s="5" t="s">
        <v>171</v>
      </c>
      <c r="I2341" s="5" t="s">
        <v>3751</v>
      </c>
      <c r="J2341" s="5" t="s">
        <v>3378</v>
      </c>
      <c r="K2341" s="5" t="s">
        <v>20779</v>
      </c>
      <c r="L2341" s="5" t="s">
        <v>16741</v>
      </c>
      <c r="M2341" s="5" t="s">
        <v>16742</v>
      </c>
      <c r="N2341" s="5">
        <v>45242.0</v>
      </c>
      <c r="O2341" s="5">
        <v>2.0</v>
      </c>
      <c r="P2341" s="5" t="s">
        <v>20780</v>
      </c>
      <c r="Q2341" s="5" t="s">
        <v>20781</v>
      </c>
      <c r="R2341" s="5">
        <v>2655.0</v>
      </c>
      <c r="S2341" s="5" t="s">
        <v>69</v>
      </c>
      <c r="T2341" s="5">
        <v>0.0</v>
      </c>
      <c r="U2341" s="5" t="s">
        <v>93</v>
      </c>
      <c r="V2341" s="5" t="s">
        <v>20782</v>
      </c>
      <c r="W2341" s="5" t="s">
        <v>55</v>
      </c>
      <c r="X2341" s="5" t="s">
        <v>20783</v>
      </c>
      <c r="Y2341" s="5" t="s">
        <v>20777</v>
      </c>
      <c r="Z2341" s="5" t="s">
        <v>20784</v>
      </c>
      <c r="AA2341" s="5" t="s">
        <v>1553</v>
      </c>
      <c r="AB2341" s="5" t="s">
        <v>52</v>
      </c>
      <c r="AC2341" s="5" t="s">
        <v>3141</v>
      </c>
      <c r="AD2341" s="5" t="s">
        <v>3142</v>
      </c>
      <c r="AE2341" s="5" t="s">
        <v>162</v>
      </c>
      <c r="AF2341" s="5" t="s">
        <v>52</v>
      </c>
      <c r="AG2341" s="5" t="s">
        <v>52</v>
      </c>
      <c r="AH2341" s="5" t="s">
        <v>3143</v>
      </c>
      <c r="AI2341" s="5" t="s">
        <v>102</v>
      </c>
      <c r="AJ2341" s="5" t="s">
        <v>52</v>
      </c>
      <c r="AK2341" s="5" t="s">
        <v>162</v>
      </c>
    </row>
    <row r="2342" ht="15.75" customHeight="1">
      <c r="A2342" s="5" t="s">
        <v>20785</v>
      </c>
      <c r="B2342" s="5" t="s">
        <v>3213</v>
      </c>
      <c r="C2342" s="5" t="s">
        <v>3214</v>
      </c>
      <c r="D2342" s="6">
        <v>42466.0</v>
      </c>
      <c r="E2342" s="5">
        <v>1247.0</v>
      </c>
      <c r="F2342" s="5">
        <v>567.0</v>
      </c>
      <c r="G2342" s="5" t="s">
        <v>479</v>
      </c>
      <c r="H2342" s="5" t="s">
        <v>272</v>
      </c>
      <c r="I2342" s="5" t="s">
        <v>20786</v>
      </c>
      <c r="J2342" s="5" t="s">
        <v>274</v>
      </c>
      <c r="K2342" s="5" t="s">
        <v>19218</v>
      </c>
      <c r="L2342" s="5" t="s">
        <v>19219</v>
      </c>
      <c r="M2342" s="5" t="s">
        <v>20289</v>
      </c>
      <c r="N2342" s="5">
        <v>32226.0</v>
      </c>
      <c r="O2342" s="5">
        <v>1.0</v>
      </c>
      <c r="P2342" s="5" t="s">
        <v>20787</v>
      </c>
      <c r="Q2342" s="5">
        <v>2200.0</v>
      </c>
      <c r="R2342" s="5">
        <v>61.0</v>
      </c>
      <c r="S2342" s="5" t="s">
        <v>53</v>
      </c>
      <c r="T2342" s="5">
        <v>0.0</v>
      </c>
      <c r="U2342" s="5" t="s">
        <v>52</v>
      </c>
      <c r="V2342" s="5" t="s">
        <v>20788</v>
      </c>
      <c r="W2342" s="5" t="s">
        <v>55</v>
      </c>
      <c r="X2342" s="5" t="s">
        <v>20789</v>
      </c>
      <c r="Y2342" s="5" t="s">
        <v>20790</v>
      </c>
      <c r="Z2342" s="5" t="s">
        <v>20791</v>
      </c>
      <c r="AA2342" s="5" t="s">
        <v>260</v>
      </c>
      <c r="AB2342" s="5" t="s">
        <v>52</v>
      </c>
      <c r="AC2342" s="5" t="s">
        <v>3225</v>
      </c>
      <c r="AD2342" s="5" t="s">
        <v>3226</v>
      </c>
      <c r="AE2342" s="5" t="s">
        <v>3227</v>
      </c>
      <c r="AF2342" s="5" t="s">
        <v>52</v>
      </c>
      <c r="AG2342" s="5" t="s">
        <v>52</v>
      </c>
      <c r="AH2342" s="5" t="s">
        <v>3228</v>
      </c>
      <c r="AI2342" s="5" t="s">
        <v>102</v>
      </c>
      <c r="AJ2342" s="5" t="s">
        <v>52</v>
      </c>
      <c r="AK2342" s="5" t="s">
        <v>404</v>
      </c>
    </row>
    <row r="2343" ht="15.75" customHeight="1">
      <c r="A2343" s="5" t="s">
        <v>20792</v>
      </c>
      <c r="B2343" s="5" t="s">
        <v>20296</v>
      </c>
      <c r="C2343" s="5" t="s">
        <v>3231</v>
      </c>
      <c r="D2343" s="6">
        <v>42466.0</v>
      </c>
      <c r="E2343" s="5">
        <v>42893.0</v>
      </c>
      <c r="F2343" s="5">
        <v>19497.0</v>
      </c>
      <c r="G2343" s="5" t="s">
        <v>479</v>
      </c>
      <c r="H2343" s="5" t="s">
        <v>272</v>
      </c>
      <c r="I2343" s="5" t="s">
        <v>20786</v>
      </c>
      <c r="J2343" s="5" t="s">
        <v>274</v>
      </c>
      <c r="K2343" s="5" t="s">
        <v>20793</v>
      </c>
      <c r="L2343" s="5" t="s">
        <v>3233</v>
      </c>
      <c r="M2343" s="5" t="s">
        <v>15586</v>
      </c>
      <c r="N2343" s="5">
        <v>30354.0</v>
      </c>
      <c r="O2343" s="5">
        <v>1.0</v>
      </c>
      <c r="P2343" s="5" t="s">
        <v>20787</v>
      </c>
      <c r="Q2343" s="5">
        <v>2200.0</v>
      </c>
      <c r="R2343" s="5">
        <v>113.0</v>
      </c>
      <c r="S2343" s="5" t="s">
        <v>53</v>
      </c>
      <c r="T2343" s="5">
        <v>22.0</v>
      </c>
      <c r="U2343" s="5" t="s">
        <v>93</v>
      </c>
      <c r="V2343" s="5" t="s">
        <v>20789</v>
      </c>
      <c r="W2343" s="5" t="s">
        <v>71</v>
      </c>
      <c r="X2343" s="5" t="s">
        <v>52</v>
      </c>
      <c r="Y2343" s="5" t="s">
        <v>20794</v>
      </c>
      <c r="Z2343" s="5" t="s">
        <v>20791</v>
      </c>
      <c r="AA2343" s="5" t="s">
        <v>260</v>
      </c>
      <c r="AB2343" s="5" t="s">
        <v>52</v>
      </c>
      <c r="AC2343" s="5" t="s">
        <v>11980</v>
      </c>
      <c r="AD2343" s="5" t="s">
        <v>11981</v>
      </c>
      <c r="AE2343" s="5" t="s">
        <v>218</v>
      </c>
      <c r="AF2343" s="5" t="s">
        <v>52</v>
      </c>
      <c r="AG2343" s="5" t="s">
        <v>11982</v>
      </c>
      <c r="AH2343" s="5" t="s">
        <v>11983</v>
      </c>
      <c r="AI2343" s="5" t="s">
        <v>20296</v>
      </c>
      <c r="AJ2343" s="5" t="s">
        <v>3233</v>
      </c>
      <c r="AK2343" s="5" t="s">
        <v>404</v>
      </c>
    </row>
    <row r="2344" ht="15.75" customHeight="1">
      <c r="A2344" s="5" t="s">
        <v>20795</v>
      </c>
      <c r="B2344" s="5" t="s">
        <v>20796</v>
      </c>
      <c r="C2344" s="5" t="s">
        <v>20382</v>
      </c>
      <c r="D2344" s="6">
        <v>42465.0</v>
      </c>
      <c r="E2344" s="5">
        <v>26140.0</v>
      </c>
      <c r="F2344" s="5">
        <v>11882.0</v>
      </c>
      <c r="G2344" s="5" t="s">
        <v>634</v>
      </c>
      <c r="H2344" s="5" t="s">
        <v>45</v>
      </c>
      <c r="I2344" s="5" t="s">
        <v>19758</v>
      </c>
      <c r="J2344" s="5" t="s">
        <v>274</v>
      </c>
      <c r="K2344" s="5" t="s">
        <v>20797</v>
      </c>
      <c r="L2344" s="5" t="s">
        <v>20798</v>
      </c>
      <c r="M2344" s="5" t="s">
        <v>18937</v>
      </c>
      <c r="N2344" s="5">
        <v>7657.0</v>
      </c>
      <c r="O2344" s="5">
        <v>1.0</v>
      </c>
      <c r="P2344" s="5" t="s">
        <v>20799</v>
      </c>
      <c r="Q2344" s="5">
        <v>4500.0</v>
      </c>
      <c r="R2344" s="5">
        <v>541.0</v>
      </c>
      <c r="S2344" s="5" t="s">
        <v>69</v>
      </c>
      <c r="T2344" s="5">
        <v>0.0</v>
      </c>
      <c r="U2344" s="5" t="s">
        <v>52</v>
      </c>
      <c r="V2344" s="5" t="s">
        <v>20800</v>
      </c>
      <c r="W2344" s="5" t="s">
        <v>71</v>
      </c>
      <c r="X2344" s="5" t="s">
        <v>52</v>
      </c>
      <c r="Y2344" s="5" t="s">
        <v>20801</v>
      </c>
      <c r="Z2344" s="5">
        <v>5872958.0</v>
      </c>
      <c r="AA2344" s="5" t="s">
        <v>162</v>
      </c>
      <c r="AB2344" s="5" t="s">
        <v>52</v>
      </c>
      <c r="AC2344" s="5" t="s">
        <v>17351</v>
      </c>
      <c r="AD2344" s="5" t="s">
        <v>17352</v>
      </c>
      <c r="AE2344" s="5" t="s">
        <v>17353</v>
      </c>
      <c r="AF2344" s="5" t="s">
        <v>52</v>
      </c>
      <c r="AG2344" s="5" t="s">
        <v>52</v>
      </c>
      <c r="AH2344" s="5" t="s">
        <v>52</v>
      </c>
      <c r="AI2344" s="5" t="s">
        <v>20796</v>
      </c>
      <c r="AJ2344" s="5" t="s">
        <v>20798</v>
      </c>
      <c r="AK2344" s="5" t="s">
        <v>2044</v>
      </c>
    </row>
    <row r="2345" ht="15.75" customHeight="1">
      <c r="A2345" s="5" t="s">
        <v>20795</v>
      </c>
      <c r="B2345" s="5" t="s">
        <v>20802</v>
      </c>
      <c r="C2345" s="5" t="s">
        <v>20803</v>
      </c>
      <c r="D2345" s="6">
        <v>42465.0</v>
      </c>
      <c r="E2345" s="5">
        <v>26140.0</v>
      </c>
      <c r="F2345" s="5">
        <v>11882.0</v>
      </c>
      <c r="G2345" s="5" t="s">
        <v>634</v>
      </c>
      <c r="H2345" s="5" t="s">
        <v>45</v>
      </c>
      <c r="I2345" s="5" t="s">
        <v>19758</v>
      </c>
      <c r="J2345" s="5" t="s">
        <v>274</v>
      </c>
      <c r="K2345" s="5" t="s">
        <v>20797</v>
      </c>
      <c r="L2345" s="5" t="s">
        <v>20804</v>
      </c>
      <c r="M2345" s="5" t="s">
        <v>20805</v>
      </c>
      <c r="N2345" s="5">
        <v>8810.0</v>
      </c>
      <c r="O2345" s="5">
        <v>1.0</v>
      </c>
      <c r="P2345" s="5" t="s">
        <v>20799</v>
      </c>
      <c r="Q2345" s="5">
        <v>4500.0</v>
      </c>
      <c r="R2345" s="5">
        <v>541.0</v>
      </c>
      <c r="S2345" s="5" t="s">
        <v>69</v>
      </c>
      <c r="T2345" s="5">
        <v>0.0</v>
      </c>
      <c r="U2345" s="5" t="s">
        <v>52</v>
      </c>
      <c r="V2345" s="5" t="s">
        <v>20806</v>
      </c>
      <c r="W2345" s="5" t="s">
        <v>55</v>
      </c>
      <c r="X2345" s="5" t="s">
        <v>20800</v>
      </c>
      <c r="Y2345" s="5" t="s">
        <v>20801</v>
      </c>
      <c r="Z2345" s="5">
        <v>5872958.0</v>
      </c>
      <c r="AA2345" s="5" t="s">
        <v>162</v>
      </c>
      <c r="AB2345" s="5" t="s">
        <v>52</v>
      </c>
      <c r="AC2345" s="5" t="s">
        <v>17351</v>
      </c>
      <c r="AD2345" s="5" t="s">
        <v>17352</v>
      </c>
      <c r="AE2345" s="5" t="s">
        <v>17353</v>
      </c>
      <c r="AF2345" s="5" t="s">
        <v>52</v>
      </c>
      <c r="AG2345" s="5" t="s">
        <v>52</v>
      </c>
      <c r="AH2345" s="5" t="s">
        <v>52</v>
      </c>
      <c r="AI2345" s="5" t="s">
        <v>20802</v>
      </c>
      <c r="AJ2345" s="5" t="s">
        <v>20804</v>
      </c>
      <c r="AK2345" s="5" t="s">
        <v>2044</v>
      </c>
    </row>
    <row r="2346" ht="15.75" customHeight="1">
      <c r="A2346" s="5" t="s">
        <v>20807</v>
      </c>
      <c r="B2346" s="5" t="s">
        <v>20808</v>
      </c>
      <c r="C2346" s="5" t="s">
        <v>20809</v>
      </c>
      <c r="D2346" s="6">
        <v>42465.0</v>
      </c>
      <c r="E2346" s="5">
        <v>20496.0</v>
      </c>
      <c r="F2346" s="5">
        <v>9316.0</v>
      </c>
      <c r="G2346" s="5" t="s">
        <v>659</v>
      </c>
      <c r="H2346" s="5" t="s">
        <v>45</v>
      </c>
      <c r="I2346" s="5" t="s">
        <v>20810</v>
      </c>
      <c r="J2346" s="5" t="s">
        <v>661</v>
      </c>
      <c r="K2346" s="5" t="s">
        <v>20811</v>
      </c>
      <c r="L2346" s="5" t="s">
        <v>20812</v>
      </c>
      <c r="M2346" s="5" t="s">
        <v>20813</v>
      </c>
      <c r="N2346" s="5">
        <v>10001.0</v>
      </c>
      <c r="O2346" s="5">
        <v>1.0</v>
      </c>
      <c r="P2346" s="5" t="s">
        <v>20814</v>
      </c>
      <c r="Q2346" s="5">
        <v>4500.0</v>
      </c>
      <c r="R2346" s="5">
        <v>2179.0</v>
      </c>
      <c r="S2346" s="5" t="s">
        <v>69</v>
      </c>
      <c r="T2346" s="5">
        <v>22.0</v>
      </c>
      <c r="U2346" s="5" t="s">
        <v>158</v>
      </c>
      <c r="V2346" s="5" t="s">
        <v>20815</v>
      </c>
      <c r="W2346" s="5" t="s">
        <v>71</v>
      </c>
      <c r="X2346" s="5" t="s">
        <v>52</v>
      </c>
      <c r="Y2346" s="5" t="s">
        <v>8312</v>
      </c>
      <c r="Z2346" s="5" t="s">
        <v>20816</v>
      </c>
      <c r="AA2346" s="5" t="s">
        <v>1177</v>
      </c>
      <c r="AB2346" s="5" t="s">
        <v>52</v>
      </c>
      <c r="AC2346" s="5" t="s">
        <v>163</v>
      </c>
      <c r="AD2346" s="5" t="s">
        <v>164</v>
      </c>
      <c r="AE2346" s="5" t="s">
        <v>165</v>
      </c>
      <c r="AF2346" s="5" t="s">
        <v>52</v>
      </c>
      <c r="AG2346" s="5" t="s">
        <v>52</v>
      </c>
      <c r="AH2346" s="5" t="s">
        <v>52</v>
      </c>
      <c r="AI2346" s="5" t="s">
        <v>20808</v>
      </c>
      <c r="AJ2346" s="5" t="s">
        <v>20812</v>
      </c>
      <c r="AK2346" s="5" t="s">
        <v>525</v>
      </c>
    </row>
    <row r="2347" ht="15.75" customHeight="1">
      <c r="A2347" s="5" t="s">
        <v>20807</v>
      </c>
      <c r="B2347" s="5" t="s">
        <v>3666</v>
      </c>
      <c r="C2347" s="5" t="s">
        <v>20817</v>
      </c>
      <c r="D2347" s="6">
        <v>42465.0</v>
      </c>
      <c r="E2347" s="5">
        <v>20496.0</v>
      </c>
      <c r="F2347" s="5">
        <v>9316.0</v>
      </c>
      <c r="G2347" s="5" t="s">
        <v>659</v>
      </c>
      <c r="H2347" s="5" t="s">
        <v>45</v>
      </c>
      <c r="I2347" s="5" t="s">
        <v>20810</v>
      </c>
      <c r="J2347" s="5" t="s">
        <v>661</v>
      </c>
      <c r="K2347" s="5" t="s">
        <v>20811</v>
      </c>
      <c r="L2347" s="5" t="s">
        <v>20818</v>
      </c>
      <c r="M2347" s="5" t="s">
        <v>20819</v>
      </c>
      <c r="N2347" s="5">
        <v>0.0</v>
      </c>
      <c r="O2347" s="5">
        <v>1.0</v>
      </c>
      <c r="P2347" s="5" t="s">
        <v>20814</v>
      </c>
      <c r="Q2347" s="5">
        <v>4500.0</v>
      </c>
      <c r="R2347" s="5">
        <v>2179.0</v>
      </c>
      <c r="S2347" s="5" t="s">
        <v>69</v>
      </c>
      <c r="T2347" s="5">
        <v>22.0</v>
      </c>
      <c r="U2347" s="5" t="s">
        <v>158</v>
      </c>
      <c r="V2347" s="5" t="s">
        <v>20820</v>
      </c>
      <c r="W2347" s="5" t="s">
        <v>55</v>
      </c>
      <c r="X2347" s="5" t="s">
        <v>20815</v>
      </c>
      <c r="Y2347" s="5" t="s">
        <v>8312</v>
      </c>
      <c r="Z2347" s="5" t="s">
        <v>20816</v>
      </c>
      <c r="AA2347" s="5" t="s">
        <v>1177</v>
      </c>
      <c r="AB2347" s="5" t="s">
        <v>52</v>
      </c>
      <c r="AC2347" s="5" t="s">
        <v>163</v>
      </c>
      <c r="AD2347" s="5" t="s">
        <v>164</v>
      </c>
      <c r="AE2347" s="5" t="s">
        <v>165</v>
      </c>
      <c r="AF2347" s="5" t="s">
        <v>52</v>
      </c>
      <c r="AG2347" s="5" t="s">
        <v>52</v>
      </c>
      <c r="AH2347" s="5" t="s">
        <v>52</v>
      </c>
      <c r="AI2347" s="5" t="s">
        <v>20811</v>
      </c>
      <c r="AJ2347" s="5" t="s">
        <v>20821</v>
      </c>
      <c r="AK2347" s="5" t="s">
        <v>525</v>
      </c>
    </row>
    <row r="2348" ht="15.75" customHeight="1">
      <c r="A2348" s="5" t="s">
        <v>20822</v>
      </c>
      <c r="B2348" s="5" t="s">
        <v>11500</v>
      </c>
      <c r="C2348" s="5" t="s">
        <v>20823</v>
      </c>
      <c r="D2348" s="6">
        <v>42464.0</v>
      </c>
      <c r="E2348" s="5">
        <v>586806.0</v>
      </c>
      <c r="F2348" s="5">
        <v>266730.0</v>
      </c>
      <c r="G2348" s="5" t="s">
        <v>1419</v>
      </c>
      <c r="H2348" s="5" t="s">
        <v>1534</v>
      </c>
      <c r="I2348" s="5" t="s">
        <v>20824</v>
      </c>
      <c r="J2348" s="5" t="s">
        <v>256</v>
      </c>
      <c r="K2348" s="5" t="s">
        <v>20825</v>
      </c>
      <c r="L2348" s="5" t="s">
        <v>20826</v>
      </c>
      <c r="M2348" s="5" t="s">
        <v>20827</v>
      </c>
      <c r="N2348" s="5">
        <v>0.0</v>
      </c>
      <c r="O2348" s="5">
        <v>11.0</v>
      </c>
      <c r="P2348" s="5" t="s">
        <v>20828</v>
      </c>
      <c r="Q2348" s="5" t="s">
        <v>20829</v>
      </c>
      <c r="R2348" s="5">
        <v>75.0</v>
      </c>
      <c r="S2348" s="5" t="s">
        <v>115</v>
      </c>
      <c r="T2348" s="5">
        <v>715.0</v>
      </c>
      <c r="U2348" s="5" t="s">
        <v>93</v>
      </c>
      <c r="V2348" s="5" t="s">
        <v>20830</v>
      </c>
      <c r="W2348" s="5" t="s">
        <v>52</v>
      </c>
      <c r="X2348" s="5" t="s">
        <v>52</v>
      </c>
      <c r="Y2348" s="5" t="s">
        <v>20831</v>
      </c>
      <c r="Z2348" s="5" t="s">
        <v>20832</v>
      </c>
      <c r="AA2348" s="5" t="s">
        <v>1426</v>
      </c>
      <c r="AB2348" s="5" t="s">
        <v>52</v>
      </c>
      <c r="AC2348" s="5" t="s">
        <v>565</v>
      </c>
      <c r="AD2348" s="5" t="s">
        <v>566</v>
      </c>
      <c r="AE2348" s="5" t="s">
        <v>567</v>
      </c>
      <c r="AF2348" s="5" t="s">
        <v>52</v>
      </c>
      <c r="AG2348" s="5" t="s">
        <v>52</v>
      </c>
      <c r="AH2348" s="5" t="s">
        <v>568</v>
      </c>
      <c r="AI2348" s="5" t="s">
        <v>20833</v>
      </c>
      <c r="AJ2348" s="5" t="s">
        <v>20834</v>
      </c>
      <c r="AK2348" s="5" t="s">
        <v>1727</v>
      </c>
    </row>
    <row r="2349" ht="15.75" customHeight="1">
      <c r="A2349" s="5" t="s">
        <v>20835</v>
      </c>
      <c r="B2349" s="5" t="s">
        <v>20836</v>
      </c>
      <c r="C2349" s="5" t="s">
        <v>14459</v>
      </c>
      <c r="D2349" s="6">
        <v>42463.0</v>
      </c>
      <c r="E2349" s="5">
        <v>13168.0</v>
      </c>
      <c r="F2349" s="5">
        <v>5985.0</v>
      </c>
      <c r="G2349" s="5" t="s">
        <v>634</v>
      </c>
      <c r="H2349" s="5" t="s">
        <v>149</v>
      </c>
      <c r="I2349" s="5" t="s">
        <v>19563</v>
      </c>
      <c r="J2349" s="5" t="s">
        <v>274</v>
      </c>
      <c r="K2349" s="5" t="s">
        <v>391</v>
      </c>
      <c r="L2349" s="5" t="s">
        <v>20678</v>
      </c>
      <c r="M2349" s="5" t="s">
        <v>20679</v>
      </c>
      <c r="N2349" s="5">
        <v>0.0</v>
      </c>
      <c r="O2349" s="5">
        <v>1.0</v>
      </c>
      <c r="P2349" s="5" t="s">
        <v>20837</v>
      </c>
      <c r="Q2349" s="5">
        <v>4500.0</v>
      </c>
      <c r="R2349" s="5">
        <v>103.0</v>
      </c>
      <c r="S2349" s="5" t="s">
        <v>115</v>
      </c>
      <c r="T2349" s="5">
        <v>0.0</v>
      </c>
      <c r="U2349" s="5" t="s">
        <v>158</v>
      </c>
      <c r="V2349" s="5" t="s">
        <v>20838</v>
      </c>
      <c r="W2349" s="5" t="s">
        <v>52</v>
      </c>
      <c r="X2349" s="5" t="s">
        <v>52</v>
      </c>
      <c r="Y2349" s="5" t="s">
        <v>8312</v>
      </c>
      <c r="Z2349" s="5" t="s">
        <v>20839</v>
      </c>
      <c r="AA2349" s="5" t="s">
        <v>162</v>
      </c>
      <c r="AB2349" s="5" t="s">
        <v>52</v>
      </c>
      <c r="AC2349" s="5" t="s">
        <v>163</v>
      </c>
      <c r="AD2349" s="5" t="s">
        <v>164</v>
      </c>
      <c r="AE2349" s="5" t="s">
        <v>165</v>
      </c>
      <c r="AF2349" s="5" t="s">
        <v>52</v>
      </c>
      <c r="AG2349" s="5" t="s">
        <v>52</v>
      </c>
      <c r="AH2349" s="5" t="s">
        <v>52</v>
      </c>
      <c r="AI2349" s="5" t="s">
        <v>20683</v>
      </c>
      <c r="AJ2349" s="5" t="s">
        <v>20684</v>
      </c>
      <c r="AK2349" s="5" t="s">
        <v>1874</v>
      </c>
    </row>
    <row r="2350" ht="15.75" customHeight="1">
      <c r="A2350" s="5" t="s">
        <v>20840</v>
      </c>
      <c r="B2350" s="5" t="s">
        <v>20841</v>
      </c>
      <c r="C2350" s="5" t="s">
        <v>7959</v>
      </c>
      <c r="D2350" s="6">
        <v>42463.0</v>
      </c>
      <c r="E2350" s="5">
        <v>35132.0</v>
      </c>
      <c r="F2350" s="5">
        <v>15969.0</v>
      </c>
      <c r="G2350" s="5" t="s">
        <v>963</v>
      </c>
      <c r="H2350" s="5" t="s">
        <v>480</v>
      </c>
      <c r="I2350" s="5" t="s">
        <v>20842</v>
      </c>
      <c r="J2350" s="5" t="s">
        <v>965</v>
      </c>
      <c r="K2350" s="5" t="s">
        <v>14790</v>
      </c>
      <c r="L2350" s="5" t="s">
        <v>20843</v>
      </c>
      <c r="M2350" s="5" t="s">
        <v>20844</v>
      </c>
      <c r="N2350" s="5">
        <v>0.0</v>
      </c>
      <c r="O2350" s="5">
        <v>1.0</v>
      </c>
      <c r="P2350" s="5" t="s">
        <v>20845</v>
      </c>
      <c r="Q2350" s="5" t="s">
        <v>244</v>
      </c>
      <c r="R2350" s="5">
        <v>579.0</v>
      </c>
      <c r="S2350" s="5" t="s">
        <v>115</v>
      </c>
      <c r="T2350" s="5">
        <v>61.0</v>
      </c>
      <c r="U2350" s="5" t="s">
        <v>70</v>
      </c>
      <c r="V2350" s="5" t="s">
        <v>20846</v>
      </c>
      <c r="W2350" s="5" t="s">
        <v>52</v>
      </c>
      <c r="X2350" s="5" t="s">
        <v>52</v>
      </c>
      <c r="Y2350" s="5" t="s">
        <v>20794</v>
      </c>
      <c r="Z2350" s="5" t="s">
        <v>20847</v>
      </c>
      <c r="AA2350" s="5" t="s">
        <v>59</v>
      </c>
      <c r="AB2350" s="5" t="s">
        <v>52</v>
      </c>
      <c r="AC2350" s="5" t="s">
        <v>72</v>
      </c>
      <c r="AD2350" s="5" t="s">
        <v>73</v>
      </c>
      <c r="AE2350" s="5" t="s">
        <v>74</v>
      </c>
      <c r="AF2350" s="5" t="s">
        <v>75</v>
      </c>
      <c r="AG2350" s="5" t="s">
        <v>76</v>
      </c>
      <c r="AH2350" s="5" t="s">
        <v>77</v>
      </c>
      <c r="AI2350" s="5" t="s">
        <v>18866</v>
      </c>
      <c r="AJ2350" s="5" t="s">
        <v>20560</v>
      </c>
      <c r="AK2350" s="5" t="s">
        <v>589</v>
      </c>
    </row>
    <row r="2351" ht="15.75" customHeight="1">
      <c r="A2351" s="5" t="s">
        <v>20848</v>
      </c>
      <c r="B2351" s="5" t="s">
        <v>16737</v>
      </c>
      <c r="C2351" s="5" t="s">
        <v>16738</v>
      </c>
      <c r="D2351" s="6">
        <v>42460.0</v>
      </c>
      <c r="E2351" s="5">
        <v>6367.0</v>
      </c>
      <c r="F2351" s="5">
        <v>2894.0</v>
      </c>
      <c r="G2351" s="5" t="s">
        <v>3378</v>
      </c>
      <c r="H2351" s="5" t="s">
        <v>272</v>
      </c>
      <c r="I2351" s="5" t="s">
        <v>20849</v>
      </c>
      <c r="J2351" s="5" t="s">
        <v>3378</v>
      </c>
      <c r="K2351" s="5" t="s">
        <v>20850</v>
      </c>
      <c r="L2351" s="5" t="s">
        <v>16741</v>
      </c>
      <c r="M2351" s="5" t="s">
        <v>16742</v>
      </c>
      <c r="N2351" s="5">
        <v>45242.0</v>
      </c>
      <c r="O2351" s="5">
        <v>1.0</v>
      </c>
      <c r="P2351" s="5" t="s">
        <v>20851</v>
      </c>
      <c r="Q2351" s="5">
        <v>2200.0</v>
      </c>
      <c r="R2351" s="5">
        <v>188.0</v>
      </c>
      <c r="S2351" s="5" t="s">
        <v>69</v>
      </c>
      <c r="T2351" s="5">
        <v>0.0</v>
      </c>
      <c r="U2351" s="5" t="s">
        <v>93</v>
      </c>
      <c r="V2351" s="5" t="s">
        <v>20852</v>
      </c>
      <c r="W2351" s="5" t="s">
        <v>55</v>
      </c>
      <c r="X2351" s="5" t="s">
        <v>20853</v>
      </c>
      <c r="Y2351" s="5" t="s">
        <v>858</v>
      </c>
      <c r="Z2351" s="5">
        <v>2575428.0</v>
      </c>
      <c r="AA2351" s="5" t="s">
        <v>235</v>
      </c>
      <c r="AB2351" s="5" t="s">
        <v>52</v>
      </c>
      <c r="AC2351" s="5" t="s">
        <v>3141</v>
      </c>
      <c r="AD2351" s="5" t="s">
        <v>3142</v>
      </c>
      <c r="AE2351" s="5" t="s">
        <v>162</v>
      </c>
      <c r="AF2351" s="5" t="s">
        <v>52</v>
      </c>
      <c r="AG2351" s="5" t="s">
        <v>52</v>
      </c>
      <c r="AH2351" s="5" t="s">
        <v>3143</v>
      </c>
      <c r="AI2351" s="5" t="s">
        <v>102</v>
      </c>
      <c r="AJ2351" s="5" t="s">
        <v>52</v>
      </c>
      <c r="AK2351" s="5" t="s">
        <v>162</v>
      </c>
    </row>
    <row r="2352" ht="15.75" customHeight="1">
      <c r="A2352" s="5" t="s">
        <v>20854</v>
      </c>
      <c r="B2352" s="5" t="s">
        <v>16737</v>
      </c>
      <c r="C2352" s="5" t="s">
        <v>16738</v>
      </c>
      <c r="D2352" s="6">
        <v>42460.0</v>
      </c>
      <c r="E2352" s="5">
        <v>40792.0</v>
      </c>
      <c r="F2352" s="5">
        <v>18542.0</v>
      </c>
      <c r="G2352" s="5" t="s">
        <v>3378</v>
      </c>
      <c r="H2352" s="5" t="s">
        <v>272</v>
      </c>
      <c r="I2352" s="5" t="s">
        <v>20849</v>
      </c>
      <c r="J2352" s="5" t="s">
        <v>3378</v>
      </c>
      <c r="K2352" s="5" t="s">
        <v>20855</v>
      </c>
      <c r="L2352" s="5" t="s">
        <v>16741</v>
      </c>
      <c r="M2352" s="5" t="s">
        <v>16742</v>
      </c>
      <c r="N2352" s="5">
        <v>45242.0</v>
      </c>
      <c r="O2352" s="5">
        <v>1.0</v>
      </c>
      <c r="P2352" s="5" t="s">
        <v>20856</v>
      </c>
      <c r="Q2352" s="5">
        <v>4310.0</v>
      </c>
      <c r="R2352" s="5">
        <v>1468.0</v>
      </c>
      <c r="S2352" s="5" t="s">
        <v>69</v>
      </c>
      <c r="T2352" s="5">
        <v>0.0</v>
      </c>
      <c r="U2352" s="5" t="s">
        <v>93</v>
      </c>
      <c r="V2352" s="5" t="s">
        <v>20857</v>
      </c>
      <c r="W2352" s="5" t="s">
        <v>55</v>
      </c>
      <c r="X2352" s="5" t="s">
        <v>20858</v>
      </c>
      <c r="Y2352" s="5" t="s">
        <v>858</v>
      </c>
      <c r="Z2352" s="5">
        <v>2554529.0</v>
      </c>
      <c r="AA2352" s="5" t="s">
        <v>235</v>
      </c>
      <c r="AB2352" s="5" t="s">
        <v>52</v>
      </c>
      <c r="AC2352" s="5" t="s">
        <v>3141</v>
      </c>
      <c r="AD2352" s="5" t="s">
        <v>3142</v>
      </c>
      <c r="AE2352" s="5" t="s">
        <v>162</v>
      </c>
      <c r="AF2352" s="5" t="s">
        <v>52</v>
      </c>
      <c r="AG2352" s="5" t="s">
        <v>52</v>
      </c>
      <c r="AH2352" s="5" t="s">
        <v>3143</v>
      </c>
      <c r="AI2352" s="5" t="s">
        <v>102</v>
      </c>
      <c r="AJ2352" s="5" t="s">
        <v>52</v>
      </c>
      <c r="AK2352" s="5" t="s">
        <v>162</v>
      </c>
    </row>
    <row r="2353" ht="15.75" customHeight="1">
      <c r="A2353" s="5" t="s">
        <v>20859</v>
      </c>
      <c r="B2353" s="5" t="s">
        <v>17653</v>
      </c>
      <c r="C2353" s="5" t="s">
        <v>102</v>
      </c>
      <c r="D2353" s="6">
        <v>42460.0</v>
      </c>
      <c r="E2353" s="5">
        <v>40828.0</v>
      </c>
      <c r="F2353" s="5">
        <v>18558.0</v>
      </c>
      <c r="G2353" s="5" t="s">
        <v>963</v>
      </c>
      <c r="H2353" s="5" t="s">
        <v>272</v>
      </c>
      <c r="I2353" s="5" t="s">
        <v>20860</v>
      </c>
      <c r="J2353" s="5" t="s">
        <v>965</v>
      </c>
      <c r="K2353" s="5" t="s">
        <v>20861</v>
      </c>
      <c r="L2353" s="5" t="s">
        <v>20862</v>
      </c>
      <c r="M2353" s="5" t="s">
        <v>52</v>
      </c>
      <c r="N2353" s="5">
        <v>77058.0</v>
      </c>
      <c r="O2353" s="5">
        <v>1.0</v>
      </c>
      <c r="P2353" s="5" t="s">
        <v>20863</v>
      </c>
      <c r="Q2353" s="5" t="s">
        <v>211</v>
      </c>
      <c r="R2353" s="5">
        <v>900.0</v>
      </c>
      <c r="S2353" s="5" t="s">
        <v>196</v>
      </c>
      <c r="T2353" s="5">
        <v>27.0</v>
      </c>
      <c r="U2353" s="5" t="s">
        <v>93</v>
      </c>
      <c r="V2353" s="5" t="s">
        <v>20864</v>
      </c>
      <c r="W2353" s="5" t="s">
        <v>52</v>
      </c>
      <c r="X2353" s="5" t="s">
        <v>52</v>
      </c>
      <c r="Y2353" s="5" t="s">
        <v>20865</v>
      </c>
      <c r="Z2353" s="5" t="s">
        <v>20866</v>
      </c>
      <c r="AA2353" s="5" t="s">
        <v>260</v>
      </c>
      <c r="AB2353" s="5" t="s">
        <v>283</v>
      </c>
      <c r="AC2353" s="5" t="s">
        <v>9092</v>
      </c>
      <c r="AD2353" s="5" t="s">
        <v>9093</v>
      </c>
      <c r="AE2353" s="5" t="s">
        <v>2166</v>
      </c>
      <c r="AF2353" s="5" t="s">
        <v>52</v>
      </c>
      <c r="AG2353" s="5" t="s">
        <v>52</v>
      </c>
      <c r="AH2353" s="5" t="s">
        <v>52</v>
      </c>
      <c r="AI2353" s="5" t="s">
        <v>102</v>
      </c>
      <c r="AJ2353" s="5" t="s">
        <v>52</v>
      </c>
      <c r="AK2353" s="5" t="s">
        <v>20122</v>
      </c>
    </row>
    <row r="2354" ht="15.75" customHeight="1">
      <c r="A2354" s="5" t="s">
        <v>20867</v>
      </c>
      <c r="B2354" s="5" t="s">
        <v>13270</v>
      </c>
      <c r="C2354" s="5" t="s">
        <v>16430</v>
      </c>
      <c r="D2354" s="6">
        <v>42460.0</v>
      </c>
      <c r="E2354" s="5">
        <v>62205.0</v>
      </c>
      <c r="F2354" s="5">
        <v>28275.0</v>
      </c>
      <c r="G2354" s="5" t="s">
        <v>19326</v>
      </c>
      <c r="H2354" s="5" t="s">
        <v>205</v>
      </c>
      <c r="I2354" s="5" t="s">
        <v>20868</v>
      </c>
      <c r="J2354" s="5" t="s">
        <v>2471</v>
      </c>
      <c r="K2354" s="5" t="s">
        <v>1536</v>
      </c>
      <c r="L2354" s="5" t="s">
        <v>18420</v>
      </c>
      <c r="M2354" s="5" t="s">
        <v>18565</v>
      </c>
      <c r="N2354" s="5">
        <v>36229.0</v>
      </c>
      <c r="O2354" s="5">
        <v>1.0</v>
      </c>
      <c r="P2354" s="5" t="s">
        <v>20869</v>
      </c>
      <c r="Q2354" s="5" t="s">
        <v>244</v>
      </c>
      <c r="R2354" s="5">
        <v>4395.0</v>
      </c>
      <c r="S2354" s="5" t="s">
        <v>53</v>
      </c>
      <c r="T2354" s="5">
        <v>0.0</v>
      </c>
      <c r="U2354" s="5" t="s">
        <v>70</v>
      </c>
      <c r="V2354" s="5" t="s">
        <v>20870</v>
      </c>
      <c r="W2354" s="5" t="s">
        <v>55</v>
      </c>
      <c r="X2354" s="5" t="s">
        <v>20871</v>
      </c>
      <c r="Y2354" s="5">
        <v>1602.0</v>
      </c>
      <c r="Z2354" s="5" t="s">
        <v>20872</v>
      </c>
      <c r="AA2354" s="5" t="s">
        <v>162</v>
      </c>
      <c r="AB2354" s="5" t="s">
        <v>52</v>
      </c>
      <c r="AC2354" s="5" t="s">
        <v>18427</v>
      </c>
      <c r="AD2354" s="5" t="s">
        <v>18428</v>
      </c>
      <c r="AE2354" s="5" t="s">
        <v>18429</v>
      </c>
      <c r="AF2354" s="5" t="s">
        <v>863</v>
      </c>
      <c r="AG2354" s="5">
        <v>90502.0</v>
      </c>
      <c r="AH2354" s="5" t="s">
        <v>18430</v>
      </c>
      <c r="AI2354" s="5" t="s">
        <v>102</v>
      </c>
      <c r="AJ2354" s="5" t="s">
        <v>52</v>
      </c>
      <c r="AK2354" s="5" t="s">
        <v>3729</v>
      </c>
    </row>
    <row r="2355" ht="15.75" customHeight="1">
      <c r="A2355" s="5" t="s">
        <v>20873</v>
      </c>
      <c r="B2355" s="5" t="s">
        <v>16737</v>
      </c>
      <c r="C2355" s="5" t="s">
        <v>16738</v>
      </c>
      <c r="D2355" s="6">
        <v>42456.0</v>
      </c>
      <c r="E2355" s="5">
        <v>31464.0</v>
      </c>
      <c r="F2355" s="5">
        <v>14302.0</v>
      </c>
      <c r="G2355" s="5" t="s">
        <v>3378</v>
      </c>
      <c r="H2355" s="5" t="s">
        <v>272</v>
      </c>
      <c r="I2355" s="5" t="s">
        <v>5737</v>
      </c>
      <c r="J2355" s="5" t="s">
        <v>3378</v>
      </c>
      <c r="K2355" s="5" t="s">
        <v>20874</v>
      </c>
      <c r="L2355" s="5" t="s">
        <v>16741</v>
      </c>
      <c r="M2355" s="5" t="s">
        <v>16742</v>
      </c>
      <c r="N2355" s="5">
        <v>45242.0</v>
      </c>
      <c r="O2355" s="5">
        <v>1.0</v>
      </c>
      <c r="P2355" s="5" t="s">
        <v>20875</v>
      </c>
      <c r="Q2355" s="5" t="s">
        <v>52</v>
      </c>
      <c r="R2355" s="5">
        <v>802.0</v>
      </c>
      <c r="S2355" s="5" t="s">
        <v>69</v>
      </c>
      <c r="T2355" s="5">
        <v>0.0</v>
      </c>
      <c r="U2355" s="5" t="s">
        <v>93</v>
      </c>
      <c r="V2355" s="5" t="s">
        <v>20876</v>
      </c>
      <c r="W2355" s="5" t="s">
        <v>55</v>
      </c>
      <c r="X2355" s="5" t="s">
        <v>20877</v>
      </c>
      <c r="Y2355" s="5" t="s">
        <v>8592</v>
      </c>
      <c r="Z2355" s="5">
        <v>2580516.0</v>
      </c>
      <c r="AA2355" s="5" t="s">
        <v>260</v>
      </c>
      <c r="AB2355" s="5" t="s">
        <v>52</v>
      </c>
      <c r="AC2355" s="5" t="s">
        <v>3141</v>
      </c>
      <c r="AD2355" s="5" t="s">
        <v>3142</v>
      </c>
      <c r="AE2355" s="5" t="s">
        <v>162</v>
      </c>
      <c r="AF2355" s="5" t="s">
        <v>52</v>
      </c>
      <c r="AG2355" s="5" t="s">
        <v>52</v>
      </c>
      <c r="AH2355" s="5" t="s">
        <v>3143</v>
      </c>
      <c r="AI2355" s="5" t="s">
        <v>102</v>
      </c>
      <c r="AJ2355" s="5" t="s">
        <v>52</v>
      </c>
      <c r="AK2355" s="5" t="s">
        <v>162</v>
      </c>
    </row>
    <row r="2356" ht="15.75" customHeight="1">
      <c r="A2356" s="5" t="s">
        <v>20878</v>
      </c>
      <c r="B2356" s="5" t="s">
        <v>20879</v>
      </c>
      <c r="C2356" s="5" t="s">
        <v>20880</v>
      </c>
      <c r="D2356" s="6">
        <v>42456.0</v>
      </c>
      <c r="E2356" s="5">
        <v>9687.0</v>
      </c>
      <c r="F2356" s="5">
        <v>4403.0</v>
      </c>
      <c r="G2356" s="5" t="s">
        <v>226</v>
      </c>
      <c r="H2356" s="5" t="s">
        <v>205</v>
      </c>
      <c r="I2356" s="5" t="s">
        <v>15707</v>
      </c>
      <c r="J2356" s="5" t="s">
        <v>228</v>
      </c>
      <c r="K2356" s="5" t="s">
        <v>20881</v>
      </c>
      <c r="L2356" s="5" t="s">
        <v>20882</v>
      </c>
      <c r="M2356" s="5" t="s">
        <v>20883</v>
      </c>
      <c r="N2356" s="5">
        <v>36727.0</v>
      </c>
      <c r="O2356" s="5">
        <v>1.0</v>
      </c>
      <c r="P2356" s="5" t="s">
        <v>20884</v>
      </c>
      <c r="Q2356" s="5">
        <v>4510.0</v>
      </c>
      <c r="R2356" s="5">
        <v>1150.0</v>
      </c>
      <c r="S2356" s="5" t="s">
        <v>115</v>
      </c>
      <c r="T2356" s="5">
        <v>0.0</v>
      </c>
      <c r="U2356" s="5" t="s">
        <v>52</v>
      </c>
      <c r="V2356" s="5" t="s">
        <v>20885</v>
      </c>
      <c r="W2356" s="5" t="s">
        <v>52</v>
      </c>
      <c r="X2356" s="5" t="s">
        <v>52</v>
      </c>
      <c r="Y2356" s="5" t="s">
        <v>20886</v>
      </c>
      <c r="Z2356" s="5" t="s">
        <v>20887</v>
      </c>
      <c r="AA2356" s="5" t="s">
        <v>59</v>
      </c>
      <c r="AB2356" s="5" t="s">
        <v>52</v>
      </c>
      <c r="AC2356" s="5" t="s">
        <v>181</v>
      </c>
      <c r="AD2356" s="5" t="s">
        <v>182</v>
      </c>
      <c r="AE2356" s="5" t="s">
        <v>183</v>
      </c>
      <c r="AF2356" s="5" t="s">
        <v>52</v>
      </c>
      <c r="AG2356" s="5" t="s">
        <v>52</v>
      </c>
      <c r="AH2356" s="5" t="s">
        <v>184</v>
      </c>
      <c r="AI2356" s="5" t="s">
        <v>20888</v>
      </c>
      <c r="AJ2356" s="5" t="s">
        <v>20889</v>
      </c>
      <c r="AK2356" s="5" t="s">
        <v>20890</v>
      </c>
    </row>
    <row r="2357" ht="15.75" customHeight="1">
      <c r="A2357" s="5" t="s">
        <v>20891</v>
      </c>
      <c r="B2357" s="5" t="s">
        <v>20343</v>
      </c>
      <c r="C2357" s="5" t="s">
        <v>20892</v>
      </c>
      <c r="D2357" s="6">
        <v>42455.0</v>
      </c>
      <c r="E2357" s="5">
        <v>42900.0</v>
      </c>
      <c r="F2357" s="5">
        <v>19500.0</v>
      </c>
      <c r="G2357" s="5" t="s">
        <v>3867</v>
      </c>
      <c r="H2357" s="5" t="s">
        <v>45</v>
      </c>
      <c r="I2357" s="5" t="s">
        <v>6158</v>
      </c>
      <c r="J2357" s="5" t="s">
        <v>532</v>
      </c>
      <c r="K2357" s="5" t="s">
        <v>20893</v>
      </c>
      <c r="L2357" s="5" t="s">
        <v>20894</v>
      </c>
      <c r="M2357" s="5" t="s">
        <v>20895</v>
      </c>
      <c r="N2357" s="5">
        <v>28217.0</v>
      </c>
      <c r="O2357" s="5">
        <v>1.0</v>
      </c>
      <c r="P2357" s="5" t="s">
        <v>20896</v>
      </c>
      <c r="Q2357" s="5" t="s">
        <v>52</v>
      </c>
      <c r="R2357" s="5">
        <v>25.0</v>
      </c>
      <c r="S2357" s="5" t="s">
        <v>855</v>
      </c>
      <c r="T2357" s="5">
        <v>24.0</v>
      </c>
      <c r="U2357" s="5" t="s">
        <v>93</v>
      </c>
      <c r="V2357" s="5" t="s">
        <v>20897</v>
      </c>
      <c r="W2357" s="5" t="s">
        <v>71</v>
      </c>
      <c r="X2357" s="5" t="s">
        <v>52</v>
      </c>
      <c r="Y2357" s="5" t="s">
        <v>20898</v>
      </c>
      <c r="Z2357" s="5" t="s">
        <v>20899</v>
      </c>
      <c r="AA2357" s="5" t="s">
        <v>260</v>
      </c>
      <c r="AB2357" s="5" t="s">
        <v>283</v>
      </c>
      <c r="AC2357" s="5" t="s">
        <v>11980</v>
      </c>
      <c r="AD2357" s="5" t="s">
        <v>11981</v>
      </c>
      <c r="AE2357" s="5" t="s">
        <v>218</v>
      </c>
      <c r="AF2357" s="5" t="s">
        <v>52</v>
      </c>
      <c r="AG2357" s="5" t="s">
        <v>11982</v>
      </c>
      <c r="AH2357" s="5" t="s">
        <v>11983</v>
      </c>
      <c r="AI2357" s="5" t="s">
        <v>20343</v>
      </c>
      <c r="AJ2357" s="5" t="s">
        <v>20894</v>
      </c>
      <c r="AK2357" s="5" t="s">
        <v>336</v>
      </c>
    </row>
    <row r="2358" ht="15.75" customHeight="1">
      <c r="A2358" s="5" t="s">
        <v>20900</v>
      </c>
      <c r="B2358" s="5" t="s">
        <v>14992</v>
      </c>
      <c r="C2358" s="5" t="s">
        <v>14993</v>
      </c>
      <c r="D2358" s="6">
        <v>42455.0</v>
      </c>
      <c r="E2358" s="5">
        <v>97812.0</v>
      </c>
      <c r="F2358" s="5">
        <v>44460.0</v>
      </c>
      <c r="G2358" s="5" t="s">
        <v>2212</v>
      </c>
      <c r="H2358" s="5" t="s">
        <v>189</v>
      </c>
      <c r="I2358" s="5" t="s">
        <v>20901</v>
      </c>
      <c r="J2358" s="5" t="s">
        <v>2214</v>
      </c>
      <c r="K2358" s="5" t="s">
        <v>20902</v>
      </c>
      <c r="L2358" s="5" t="s">
        <v>20903</v>
      </c>
      <c r="M2358" s="5" t="s">
        <v>20904</v>
      </c>
      <c r="N2358" s="5">
        <v>76600.0</v>
      </c>
      <c r="O2358" s="5">
        <v>2.0</v>
      </c>
      <c r="P2358" s="5" t="s">
        <v>20905</v>
      </c>
      <c r="Q2358" s="5" t="s">
        <v>52</v>
      </c>
      <c r="R2358" s="5">
        <v>1173.0</v>
      </c>
      <c r="S2358" s="5" t="s">
        <v>115</v>
      </c>
      <c r="T2358" s="5">
        <v>0.0</v>
      </c>
      <c r="U2358" s="5" t="s">
        <v>70</v>
      </c>
      <c r="V2358" s="5" t="s">
        <v>20906</v>
      </c>
      <c r="W2358" s="5" t="s">
        <v>71</v>
      </c>
      <c r="X2358" s="5" t="s">
        <v>52</v>
      </c>
      <c r="Y2358" s="5" t="s">
        <v>20907</v>
      </c>
      <c r="Z2358" s="5" t="s">
        <v>20908</v>
      </c>
      <c r="AA2358" s="5" t="s">
        <v>235</v>
      </c>
      <c r="AB2358" s="5" t="s">
        <v>52</v>
      </c>
      <c r="AC2358" s="5" t="s">
        <v>398</v>
      </c>
      <c r="AD2358" s="5" t="s">
        <v>399</v>
      </c>
      <c r="AE2358" s="5" t="s">
        <v>400</v>
      </c>
      <c r="AF2358" s="5" t="s">
        <v>401</v>
      </c>
      <c r="AG2358" s="5">
        <v>23502.0</v>
      </c>
      <c r="AH2358" s="5" t="s">
        <v>402</v>
      </c>
      <c r="AI2358" s="5" t="s">
        <v>14992</v>
      </c>
      <c r="AJ2358" s="5" t="s">
        <v>20903</v>
      </c>
      <c r="AK2358" s="5" t="s">
        <v>2223</v>
      </c>
    </row>
    <row r="2359" ht="15.75" customHeight="1">
      <c r="A2359" s="5" t="s">
        <v>20909</v>
      </c>
      <c r="B2359" s="5" t="s">
        <v>17722</v>
      </c>
      <c r="C2359" s="5" t="s">
        <v>20636</v>
      </c>
      <c r="D2359" s="6">
        <v>42452.0</v>
      </c>
      <c r="E2359" s="5">
        <v>173120.0</v>
      </c>
      <c r="F2359" s="5">
        <v>78691.0</v>
      </c>
      <c r="G2359" s="5" t="s">
        <v>1419</v>
      </c>
      <c r="H2359" s="5" t="s">
        <v>480</v>
      </c>
      <c r="I2359" s="5" t="s">
        <v>19471</v>
      </c>
      <c r="J2359" s="5" t="s">
        <v>256</v>
      </c>
      <c r="K2359" s="5" t="s">
        <v>20910</v>
      </c>
      <c r="L2359" s="5" t="s">
        <v>20638</v>
      </c>
      <c r="M2359" s="5" t="s">
        <v>20639</v>
      </c>
      <c r="N2359" s="5">
        <v>0.0</v>
      </c>
      <c r="O2359" s="5">
        <v>3.0</v>
      </c>
      <c r="P2359" s="5" t="s">
        <v>20911</v>
      </c>
      <c r="Q2359" s="5" t="s">
        <v>2229</v>
      </c>
      <c r="R2359" s="5">
        <v>173.0</v>
      </c>
      <c r="S2359" s="5" t="s">
        <v>20434</v>
      </c>
      <c r="T2359" s="5">
        <v>0.0</v>
      </c>
      <c r="U2359" s="5" t="s">
        <v>52</v>
      </c>
      <c r="V2359" s="5" t="s">
        <v>20912</v>
      </c>
      <c r="W2359" s="5" t="s">
        <v>52</v>
      </c>
      <c r="X2359" s="5" t="s">
        <v>52</v>
      </c>
      <c r="Y2359" s="5" t="s">
        <v>10183</v>
      </c>
      <c r="Z2359" s="5" t="s">
        <v>20913</v>
      </c>
      <c r="AA2359" s="5" t="s">
        <v>1498</v>
      </c>
      <c r="AB2359" s="5" t="s">
        <v>52</v>
      </c>
      <c r="AC2359" s="5" t="s">
        <v>17351</v>
      </c>
      <c r="AD2359" s="5" t="s">
        <v>17352</v>
      </c>
      <c r="AE2359" s="5" t="s">
        <v>17353</v>
      </c>
      <c r="AF2359" s="5" t="s">
        <v>52</v>
      </c>
      <c r="AG2359" s="5" t="s">
        <v>52</v>
      </c>
      <c r="AH2359" s="5" t="s">
        <v>52</v>
      </c>
      <c r="AI2359" s="5" t="s">
        <v>17722</v>
      </c>
      <c r="AJ2359" s="5" t="s">
        <v>20638</v>
      </c>
      <c r="AK2359" s="5" t="s">
        <v>4069</v>
      </c>
    </row>
    <row r="2360" ht="15.75" customHeight="1">
      <c r="A2360" s="5" t="s">
        <v>20914</v>
      </c>
      <c r="B2360" s="5" t="s">
        <v>20428</v>
      </c>
      <c r="C2360" s="5" t="s">
        <v>20915</v>
      </c>
      <c r="D2360" s="6">
        <v>42452.0</v>
      </c>
      <c r="E2360" s="5">
        <v>406479.0</v>
      </c>
      <c r="F2360" s="5">
        <v>184763.0</v>
      </c>
      <c r="G2360" s="5" t="s">
        <v>1419</v>
      </c>
      <c r="H2360" s="5" t="s">
        <v>480</v>
      </c>
      <c r="I2360" s="5" t="s">
        <v>19471</v>
      </c>
      <c r="J2360" s="5" t="s">
        <v>256</v>
      </c>
      <c r="K2360" s="5" t="s">
        <v>20916</v>
      </c>
      <c r="L2360" s="5" t="s">
        <v>20431</v>
      </c>
      <c r="M2360" s="5" t="s">
        <v>20917</v>
      </c>
      <c r="N2360" s="5">
        <v>0.0</v>
      </c>
      <c r="O2360" s="5">
        <v>7.0</v>
      </c>
      <c r="P2360" s="5" t="s">
        <v>20918</v>
      </c>
      <c r="Q2360" s="5" t="s">
        <v>20919</v>
      </c>
      <c r="R2360" s="5">
        <v>402.0</v>
      </c>
      <c r="S2360" s="5" t="s">
        <v>20434</v>
      </c>
      <c r="T2360" s="5">
        <v>0.0</v>
      </c>
      <c r="U2360" s="5" t="s">
        <v>52</v>
      </c>
      <c r="V2360" s="5" t="s">
        <v>20920</v>
      </c>
      <c r="W2360" s="5" t="s">
        <v>52</v>
      </c>
      <c r="X2360" s="5" t="s">
        <v>52</v>
      </c>
      <c r="Y2360" s="5" t="s">
        <v>10183</v>
      </c>
      <c r="Z2360" s="5" t="s">
        <v>20921</v>
      </c>
      <c r="AA2360" s="5" t="s">
        <v>1498</v>
      </c>
      <c r="AB2360" s="5" t="s">
        <v>52</v>
      </c>
      <c r="AC2360" s="5" t="s">
        <v>17351</v>
      </c>
      <c r="AD2360" s="5" t="s">
        <v>17352</v>
      </c>
      <c r="AE2360" s="5" t="s">
        <v>17353</v>
      </c>
      <c r="AF2360" s="5" t="s">
        <v>52</v>
      </c>
      <c r="AG2360" s="5" t="s">
        <v>52</v>
      </c>
      <c r="AH2360" s="5" t="s">
        <v>52</v>
      </c>
      <c r="AI2360" s="5" t="s">
        <v>20428</v>
      </c>
      <c r="AJ2360" s="5" t="s">
        <v>20431</v>
      </c>
      <c r="AK2360" s="5" t="s">
        <v>4069</v>
      </c>
    </row>
    <row r="2361" ht="15.75" customHeight="1">
      <c r="A2361" s="5" t="s">
        <v>20922</v>
      </c>
      <c r="B2361" s="5" t="s">
        <v>18318</v>
      </c>
      <c r="C2361" s="5" t="s">
        <v>18319</v>
      </c>
      <c r="D2361" s="6">
        <v>42451.0</v>
      </c>
      <c r="E2361" s="5">
        <v>95920.0</v>
      </c>
      <c r="F2361" s="5">
        <v>43600.0</v>
      </c>
      <c r="G2361" s="5" t="s">
        <v>2967</v>
      </c>
      <c r="H2361" s="5" t="s">
        <v>290</v>
      </c>
      <c r="I2361" s="5" t="s">
        <v>20923</v>
      </c>
      <c r="J2361" s="5" t="s">
        <v>1460</v>
      </c>
      <c r="K2361" s="5" t="s">
        <v>20924</v>
      </c>
      <c r="L2361" s="5" t="s">
        <v>18320</v>
      </c>
      <c r="M2361" s="5" t="s">
        <v>19057</v>
      </c>
      <c r="N2361" s="5">
        <v>22602.0</v>
      </c>
      <c r="O2361" s="5">
        <v>2.0</v>
      </c>
      <c r="P2361" s="5" t="s">
        <v>20925</v>
      </c>
      <c r="Q2361" s="5" t="s">
        <v>2195</v>
      </c>
      <c r="R2361" s="5">
        <v>45.0</v>
      </c>
      <c r="S2361" s="5" t="s">
        <v>53</v>
      </c>
      <c r="T2361" s="5">
        <v>54.0</v>
      </c>
      <c r="U2361" s="5" t="s">
        <v>93</v>
      </c>
      <c r="V2361" s="5" t="s">
        <v>20926</v>
      </c>
      <c r="W2361" s="5" t="s">
        <v>52</v>
      </c>
      <c r="X2361" s="5" t="s">
        <v>52</v>
      </c>
      <c r="Y2361" s="5" t="s">
        <v>20927</v>
      </c>
      <c r="Z2361" s="5" t="s">
        <v>20928</v>
      </c>
      <c r="AA2361" s="5" t="s">
        <v>2743</v>
      </c>
      <c r="AB2361" s="5" t="s">
        <v>52</v>
      </c>
      <c r="AC2361" s="5" t="s">
        <v>11980</v>
      </c>
      <c r="AD2361" s="5" t="s">
        <v>11981</v>
      </c>
      <c r="AE2361" s="5" t="s">
        <v>218</v>
      </c>
      <c r="AF2361" s="5" t="s">
        <v>52</v>
      </c>
      <c r="AG2361" s="5" t="s">
        <v>11982</v>
      </c>
      <c r="AH2361" s="5" t="s">
        <v>11983</v>
      </c>
      <c r="AI2361" s="5" t="s">
        <v>18318</v>
      </c>
      <c r="AJ2361" s="5" t="s">
        <v>18320</v>
      </c>
      <c r="AK2361" s="5" t="s">
        <v>18326</v>
      </c>
    </row>
    <row r="2362" ht="15.75" customHeight="1">
      <c r="A2362" s="5" t="s">
        <v>20929</v>
      </c>
      <c r="B2362" s="5" t="s">
        <v>20930</v>
      </c>
      <c r="C2362" s="5" t="s">
        <v>20931</v>
      </c>
      <c r="D2362" s="6">
        <v>42451.0</v>
      </c>
      <c r="E2362" s="5">
        <v>29234.0</v>
      </c>
      <c r="F2362" s="5">
        <v>13288.0</v>
      </c>
      <c r="G2362" s="5" t="s">
        <v>719</v>
      </c>
      <c r="H2362" s="5" t="s">
        <v>171</v>
      </c>
      <c r="I2362" s="5" t="s">
        <v>18191</v>
      </c>
      <c r="J2362" s="5" t="s">
        <v>274</v>
      </c>
      <c r="K2362" s="5" t="s">
        <v>20932</v>
      </c>
      <c r="L2362" s="5" t="s">
        <v>20933</v>
      </c>
      <c r="M2362" s="5" t="s">
        <v>20934</v>
      </c>
      <c r="N2362" s="5">
        <v>24060.0</v>
      </c>
      <c r="O2362" s="5">
        <v>1.0</v>
      </c>
      <c r="P2362" s="5" t="s">
        <v>20935</v>
      </c>
      <c r="Q2362" s="5">
        <v>4500.0</v>
      </c>
      <c r="R2362" s="5">
        <v>4403.0</v>
      </c>
      <c r="S2362" s="5" t="s">
        <v>115</v>
      </c>
      <c r="T2362" s="5">
        <v>0.0</v>
      </c>
      <c r="U2362" s="5" t="s">
        <v>70</v>
      </c>
      <c r="V2362" s="5" t="s">
        <v>20936</v>
      </c>
      <c r="W2362" s="5" t="s">
        <v>52</v>
      </c>
      <c r="X2362" s="5" t="s">
        <v>52</v>
      </c>
      <c r="Y2362" s="5" t="s">
        <v>20937</v>
      </c>
      <c r="Z2362" s="5" t="s">
        <v>20938</v>
      </c>
      <c r="AA2362" s="5" t="s">
        <v>162</v>
      </c>
      <c r="AB2362" s="5" t="s">
        <v>283</v>
      </c>
      <c r="AC2362" s="5" t="s">
        <v>398</v>
      </c>
      <c r="AD2362" s="5" t="s">
        <v>399</v>
      </c>
      <c r="AE2362" s="5" t="s">
        <v>400</v>
      </c>
      <c r="AF2362" s="5" t="s">
        <v>401</v>
      </c>
      <c r="AG2362" s="5">
        <v>23502.0</v>
      </c>
      <c r="AH2362" s="5" t="s">
        <v>402</v>
      </c>
      <c r="AI2362" s="5" t="s">
        <v>20939</v>
      </c>
      <c r="AJ2362" s="5" t="s">
        <v>20940</v>
      </c>
      <c r="AK2362" s="5" t="s">
        <v>735</v>
      </c>
    </row>
    <row r="2363" ht="15.75" customHeight="1">
      <c r="A2363" s="5" t="s">
        <v>20941</v>
      </c>
      <c r="B2363" s="5" t="s">
        <v>20942</v>
      </c>
      <c r="C2363" s="5" t="s">
        <v>20943</v>
      </c>
      <c r="D2363" s="6">
        <v>42450.0</v>
      </c>
      <c r="E2363" s="5">
        <v>41831.0</v>
      </c>
      <c r="F2363" s="5">
        <v>19014.0</v>
      </c>
      <c r="G2363" s="5" t="s">
        <v>2941</v>
      </c>
      <c r="H2363" s="5" t="s">
        <v>45</v>
      </c>
      <c r="I2363" s="5" t="s">
        <v>2020</v>
      </c>
      <c r="J2363" s="5" t="s">
        <v>424</v>
      </c>
      <c r="K2363" s="5" t="s">
        <v>391</v>
      </c>
      <c r="L2363" s="5" t="s">
        <v>20944</v>
      </c>
      <c r="M2363" s="5" t="s">
        <v>20945</v>
      </c>
      <c r="N2363" s="5">
        <v>60047.0</v>
      </c>
      <c r="O2363" s="5">
        <v>1.0</v>
      </c>
      <c r="P2363" s="5" t="s">
        <v>20946</v>
      </c>
      <c r="Q2363" s="5" t="s">
        <v>244</v>
      </c>
      <c r="R2363" s="5">
        <v>35.0</v>
      </c>
      <c r="S2363" s="5" t="s">
        <v>69</v>
      </c>
      <c r="T2363" s="5">
        <v>40.0</v>
      </c>
      <c r="U2363" s="5" t="s">
        <v>70</v>
      </c>
      <c r="V2363" s="5" t="s">
        <v>20947</v>
      </c>
      <c r="W2363" s="5" t="s">
        <v>52</v>
      </c>
      <c r="X2363" s="5" t="s">
        <v>52</v>
      </c>
      <c r="Y2363" s="5">
        <v>1604.0</v>
      </c>
      <c r="Z2363" s="5" t="s">
        <v>20948</v>
      </c>
      <c r="AA2363" s="5" t="s">
        <v>730</v>
      </c>
      <c r="AB2363" s="5" t="s">
        <v>283</v>
      </c>
      <c r="AC2363" s="5" t="s">
        <v>72</v>
      </c>
      <c r="AD2363" s="5" t="s">
        <v>73</v>
      </c>
      <c r="AE2363" s="5" t="s">
        <v>74</v>
      </c>
      <c r="AF2363" s="5" t="s">
        <v>75</v>
      </c>
      <c r="AG2363" s="5" t="s">
        <v>76</v>
      </c>
      <c r="AH2363" s="5" t="s">
        <v>77</v>
      </c>
      <c r="AI2363" s="5" t="s">
        <v>20949</v>
      </c>
      <c r="AJ2363" s="5" t="s">
        <v>20950</v>
      </c>
      <c r="AK2363" s="5" t="s">
        <v>20951</v>
      </c>
    </row>
    <row r="2364" ht="15.75" customHeight="1">
      <c r="A2364" s="5" t="s">
        <v>20952</v>
      </c>
      <c r="B2364" s="5" t="s">
        <v>16737</v>
      </c>
      <c r="C2364" s="5" t="s">
        <v>16738</v>
      </c>
      <c r="D2364" s="6">
        <v>42450.0</v>
      </c>
      <c r="E2364" s="5">
        <v>12388.0</v>
      </c>
      <c r="F2364" s="5">
        <v>5631.0</v>
      </c>
      <c r="G2364" s="5" t="s">
        <v>3378</v>
      </c>
      <c r="H2364" s="5" t="s">
        <v>171</v>
      </c>
      <c r="I2364" s="5" t="s">
        <v>19779</v>
      </c>
      <c r="J2364" s="5" t="s">
        <v>3378</v>
      </c>
      <c r="K2364" s="5" t="s">
        <v>20953</v>
      </c>
      <c r="L2364" s="5" t="s">
        <v>16741</v>
      </c>
      <c r="M2364" s="5" t="s">
        <v>16742</v>
      </c>
      <c r="N2364" s="5">
        <v>45242.0</v>
      </c>
      <c r="O2364" s="5">
        <v>1.0</v>
      </c>
      <c r="P2364" s="5" t="s">
        <v>20954</v>
      </c>
      <c r="Q2364" s="5">
        <v>4310.0</v>
      </c>
      <c r="R2364" s="5">
        <v>541.0</v>
      </c>
      <c r="S2364" s="5" t="s">
        <v>69</v>
      </c>
      <c r="T2364" s="5">
        <v>0.0</v>
      </c>
      <c r="U2364" s="5" t="s">
        <v>93</v>
      </c>
      <c r="V2364" s="5" t="s">
        <v>20955</v>
      </c>
      <c r="W2364" s="5" t="s">
        <v>55</v>
      </c>
      <c r="X2364" s="5" t="s">
        <v>20956</v>
      </c>
      <c r="Y2364" s="5" t="s">
        <v>9821</v>
      </c>
      <c r="Z2364" s="5" t="s">
        <v>20957</v>
      </c>
      <c r="AA2364" s="5" t="s">
        <v>260</v>
      </c>
      <c r="AB2364" s="5" t="s">
        <v>52</v>
      </c>
      <c r="AC2364" s="5" t="s">
        <v>3141</v>
      </c>
      <c r="AD2364" s="5" t="s">
        <v>3142</v>
      </c>
      <c r="AE2364" s="5" t="s">
        <v>162</v>
      </c>
      <c r="AF2364" s="5" t="s">
        <v>52</v>
      </c>
      <c r="AG2364" s="5" t="s">
        <v>52</v>
      </c>
      <c r="AH2364" s="5" t="s">
        <v>3143</v>
      </c>
      <c r="AI2364" s="5" t="s">
        <v>102</v>
      </c>
      <c r="AJ2364" s="5" t="s">
        <v>52</v>
      </c>
      <c r="AK2364" s="5" t="s">
        <v>162</v>
      </c>
    </row>
    <row r="2365" ht="15.75" customHeight="1">
      <c r="A2365" s="5" t="s">
        <v>20958</v>
      </c>
      <c r="B2365" s="5" t="s">
        <v>20959</v>
      </c>
      <c r="C2365" s="5" t="s">
        <v>20959</v>
      </c>
      <c r="D2365" s="6">
        <v>42448.0</v>
      </c>
      <c r="E2365" s="5">
        <v>217228.0</v>
      </c>
      <c r="F2365" s="5">
        <v>98740.0</v>
      </c>
      <c r="G2365" s="5" t="s">
        <v>1419</v>
      </c>
      <c r="H2365" s="5" t="s">
        <v>1534</v>
      </c>
      <c r="I2365" s="5" t="s">
        <v>20960</v>
      </c>
      <c r="J2365" s="5" t="s">
        <v>256</v>
      </c>
      <c r="K2365" s="5" t="s">
        <v>20961</v>
      </c>
      <c r="L2365" s="5" t="s">
        <v>20962</v>
      </c>
      <c r="M2365" s="5" t="s">
        <v>20962</v>
      </c>
      <c r="N2365" s="5">
        <v>0.0</v>
      </c>
      <c r="O2365" s="5">
        <v>5.0</v>
      </c>
      <c r="P2365" s="5" t="s">
        <v>20963</v>
      </c>
      <c r="Q2365" s="5" t="s">
        <v>11198</v>
      </c>
      <c r="R2365" s="5">
        <v>22.0</v>
      </c>
      <c r="S2365" s="5" t="s">
        <v>115</v>
      </c>
      <c r="T2365" s="5">
        <v>0.0</v>
      </c>
      <c r="U2365" s="5" t="s">
        <v>52</v>
      </c>
      <c r="V2365" s="5" t="s">
        <v>20964</v>
      </c>
      <c r="W2365" s="5" t="s">
        <v>52</v>
      </c>
      <c r="X2365" s="5" t="s">
        <v>52</v>
      </c>
      <c r="Y2365" s="5" t="s">
        <v>20965</v>
      </c>
      <c r="Z2365" s="5" t="s">
        <v>20966</v>
      </c>
      <c r="AA2365" s="5" t="s">
        <v>235</v>
      </c>
      <c r="AB2365" s="5" t="s">
        <v>52</v>
      </c>
      <c r="AC2365" s="5" t="s">
        <v>3589</v>
      </c>
      <c r="AD2365" s="5" t="s">
        <v>3590</v>
      </c>
      <c r="AE2365" s="5" t="s">
        <v>3591</v>
      </c>
      <c r="AF2365" s="5" t="s">
        <v>52</v>
      </c>
      <c r="AG2365" s="5" t="s">
        <v>52</v>
      </c>
      <c r="AH2365" s="5" t="s">
        <v>3592</v>
      </c>
      <c r="AI2365" s="5" t="s">
        <v>16997</v>
      </c>
      <c r="AJ2365" s="5" t="s">
        <v>16998</v>
      </c>
      <c r="AK2365" s="5" t="s">
        <v>4182</v>
      </c>
    </row>
    <row r="2366" ht="15.75" customHeight="1">
      <c r="A2366" s="5" t="s">
        <v>20967</v>
      </c>
      <c r="B2366" s="5" t="s">
        <v>20968</v>
      </c>
      <c r="C2366" s="5" t="s">
        <v>20969</v>
      </c>
      <c r="D2366" s="6">
        <v>42447.0</v>
      </c>
      <c r="E2366" s="5">
        <v>41602.0</v>
      </c>
      <c r="F2366" s="5">
        <v>18910.0</v>
      </c>
      <c r="G2366" s="5" t="s">
        <v>579</v>
      </c>
      <c r="H2366" s="5" t="s">
        <v>366</v>
      </c>
      <c r="I2366" s="5" t="s">
        <v>20901</v>
      </c>
      <c r="J2366" s="5" t="s">
        <v>581</v>
      </c>
      <c r="K2366" s="5" t="s">
        <v>744</v>
      </c>
      <c r="L2366" s="5" t="s">
        <v>20970</v>
      </c>
      <c r="M2366" s="5" t="s">
        <v>20971</v>
      </c>
      <c r="N2366" s="5">
        <v>33615.0</v>
      </c>
      <c r="O2366" s="5">
        <v>1.0</v>
      </c>
      <c r="P2366" s="5" t="s">
        <v>20972</v>
      </c>
      <c r="Q2366" s="5">
        <v>4500.0</v>
      </c>
      <c r="R2366" s="5">
        <v>4403.0</v>
      </c>
      <c r="S2366" s="5" t="s">
        <v>115</v>
      </c>
      <c r="T2366" s="5">
        <v>0.0</v>
      </c>
      <c r="U2366" s="5" t="s">
        <v>70</v>
      </c>
      <c r="V2366" s="5" t="s">
        <v>20973</v>
      </c>
      <c r="W2366" s="5" t="s">
        <v>71</v>
      </c>
      <c r="X2366" s="5" t="s">
        <v>52</v>
      </c>
      <c r="Y2366" s="5" t="s">
        <v>20974</v>
      </c>
      <c r="Z2366" s="5" t="s">
        <v>20975</v>
      </c>
      <c r="AA2366" s="5" t="s">
        <v>235</v>
      </c>
      <c r="AB2366" s="5" t="s">
        <v>52</v>
      </c>
      <c r="AC2366" s="5" t="s">
        <v>398</v>
      </c>
      <c r="AD2366" s="5" t="s">
        <v>399</v>
      </c>
      <c r="AE2366" s="5" t="s">
        <v>400</v>
      </c>
      <c r="AF2366" s="5" t="s">
        <v>401</v>
      </c>
      <c r="AG2366" s="5">
        <v>23502.0</v>
      </c>
      <c r="AH2366" s="5" t="s">
        <v>402</v>
      </c>
      <c r="AI2366" s="5" t="s">
        <v>20976</v>
      </c>
      <c r="AJ2366" s="5" t="s">
        <v>20977</v>
      </c>
      <c r="AK2366" s="5" t="s">
        <v>1573</v>
      </c>
    </row>
    <row r="2367" ht="15.75" customHeight="1">
      <c r="A2367" s="5" t="s">
        <v>20978</v>
      </c>
      <c r="B2367" s="5" t="s">
        <v>20979</v>
      </c>
      <c r="C2367" s="5" t="s">
        <v>18665</v>
      </c>
      <c r="D2367" s="6">
        <v>42446.0</v>
      </c>
      <c r="E2367" s="5">
        <v>9731.0</v>
      </c>
      <c r="F2367" s="5">
        <v>4423.0</v>
      </c>
      <c r="G2367" s="5" t="s">
        <v>1057</v>
      </c>
      <c r="H2367" s="5" t="s">
        <v>205</v>
      </c>
      <c r="I2367" s="5" t="s">
        <v>20980</v>
      </c>
      <c r="J2367" s="5" t="s">
        <v>191</v>
      </c>
      <c r="K2367" s="5" t="s">
        <v>20981</v>
      </c>
      <c r="L2367" s="5" t="s">
        <v>20982</v>
      </c>
      <c r="M2367" s="5" t="s">
        <v>20983</v>
      </c>
      <c r="N2367" s="5">
        <v>976.0</v>
      </c>
      <c r="O2367" s="5">
        <v>1.0</v>
      </c>
      <c r="P2367" s="5" t="s">
        <v>20984</v>
      </c>
      <c r="Q2367" s="5" t="s">
        <v>211</v>
      </c>
      <c r="R2367" s="5">
        <v>112.0</v>
      </c>
      <c r="S2367" s="5" t="s">
        <v>69</v>
      </c>
      <c r="T2367" s="5">
        <v>67.0</v>
      </c>
      <c r="U2367" s="5" t="s">
        <v>93</v>
      </c>
      <c r="V2367" s="5" t="s">
        <v>20985</v>
      </c>
      <c r="W2367" s="5" t="s">
        <v>71</v>
      </c>
      <c r="X2367" s="5" t="s">
        <v>52</v>
      </c>
      <c r="Y2367" s="5" t="s">
        <v>20986</v>
      </c>
      <c r="Z2367" s="5" t="s">
        <v>20987</v>
      </c>
      <c r="AA2367" s="5" t="s">
        <v>119</v>
      </c>
      <c r="AB2367" s="5" t="s">
        <v>52</v>
      </c>
      <c r="AC2367" s="5" t="s">
        <v>565</v>
      </c>
      <c r="AD2367" s="5" t="s">
        <v>566</v>
      </c>
      <c r="AE2367" s="5" t="s">
        <v>567</v>
      </c>
      <c r="AF2367" s="5" t="s">
        <v>52</v>
      </c>
      <c r="AG2367" s="5" t="s">
        <v>52</v>
      </c>
      <c r="AH2367" s="5" t="s">
        <v>568</v>
      </c>
      <c r="AI2367" s="5" t="s">
        <v>20979</v>
      </c>
      <c r="AJ2367" s="5" t="s">
        <v>20982</v>
      </c>
      <c r="AK2367" s="5" t="s">
        <v>14809</v>
      </c>
    </row>
    <row r="2368" ht="15.75" customHeight="1">
      <c r="A2368" s="5" t="s">
        <v>20988</v>
      </c>
      <c r="B2368" s="5" t="s">
        <v>20989</v>
      </c>
      <c r="C2368" s="5" t="s">
        <v>20990</v>
      </c>
      <c r="D2368" s="6">
        <v>42441.0</v>
      </c>
      <c r="E2368" s="5">
        <v>89448.0</v>
      </c>
      <c r="F2368" s="5">
        <v>40658.0</v>
      </c>
      <c r="G2368" s="5" t="s">
        <v>2389</v>
      </c>
      <c r="H2368" s="5" t="s">
        <v>45</v>
      </c>
      <c r="I2368" s="5" t="s">
        <v>7459</v>
      </c>
      <c r="J2368" s="5" t="s">
        <v>2391</v>
      </c>
      <c r="K2368" s="5" t="s">
        <v>20991</v>
      </c>
      <c r="L2368" s="5" t="s">
        <v>20992</v>
      </c>
      <c r="M2368" s="5" t="s">
        <v>20993</v>
      </c>
      <c r="N2368" s="5">
        <v>0.0</v>
      </c>
      <c r="O2368" s="5">
        <v>2.0</v>
      </c>
      <c r="P2368" s="5" t="s">
        <v>20994</v>
      </c>
      <c r="Q2368" s="5" t="s">
        <v>2195</v>
      </c>
      <c r="R2368" s="5">
        <v>38.0</v>
      </c>
      <c r="S2368" s="5" t="s">
        <v>1077</v>
      </c>
      <c r="T2368" s="5">
        <v>40.0</v>
      </c>
      <c r="U2368" s="5" t="s">
        <v>93</v>
      </c>
      <c r="V2368" s="5" t="s">
        <v>20995</v>
      </c>
      <c r="W2368" s="5" t="s">
        <v>52</v>
      </c>
      <c r="X2368" s="5" t="s">
        <v>52</v>
      </c>
      <c r="Y2368" s="5" t="s">
        <v>20996</v>
      </c>
      <c r="Z2368" s="5" t="s">
        <v>20997</v>
      </c>
      <c r="AA2368" s="5" t="s">
        <v>604</v>
      </c>
      <c r="AB2368" s="5" t="s">
        <v>52</v>
      </c>
      <c r="AC2368" s="5" t="s">
        <v>11980</v>
      </c>
      <c r="AD2368" s="5" t="s">
        <v>11981</v>
      </c>
      <c r="AE2368" s="5" t="s">
        <v>218</v>
      </c>
      <c r="AF2368" s="5" t="s">
        <v>52</v>
      </c>
      <c r="AG2368" s="5" t="s">
        <v>11982</v>
      </c>
      <c r="AH2368" s="5" t="s">
        <v>11983</v>
      </c>
      <c r="AI2368" s="5" t="s">
        <v>20989</v>
      </c>
      <c r="AJ2368" s="5" t="s">
        <v>20992</v>
      </c>
      <c r="AK2368" s="5" t="s">
        <v>20998</v>
      </c>
    </row>
    <row r="2369" ht="15.75" customHeight="1">
      <c r="A2369" s="5" t="s">
        <v>20999</v>
      </c>
      <c r="B2369" s="5" t="s">
        <v>16737</v>
      </c>
      <c r="C2369" s="5" t="s">
        <v>16738</v>
      </c>
      <c r="D2369" s="6">
        <v>42440.0</v>
      </c>
      <c r="E2369" s="5">
        <v>29220.0</v>
      </c>
      <c r="F2369" s="5">
        <v>13282.0</v>
      </c>
      <c r="G2369" s="5" t="s">
        <v>3378</v>
      </c>
      <c r="H2369" s="5" t="s">
        <v>272</v>
      </c>
      <c r="I2369" s="5" t="s">
        <v>21000</v>
      </c>
      <c r="J2369" s="5" t="s">
        <v>3378</v>
      </c>
      <c r="K2369" s="5" t="s">
        <v>21001</v>
      </c>
      <c r="L2369" s="5" t="s">
        <v>16741</v>
      </c>
      <c r="M2369" s="5" t="s">
        <v>16742</v>
      </c>
      <c r="N2369" s="5">
        <v>45242.0</v>
      </c>
      <c r="O2369" s="5">
        <v>1.0</v>
      </c>
      <c r="P2369" s="5" t="s">
        <v>21002</v>
      </c>
      <c r="Q2369" s="5">
        <v>2200.0</v>
      </c>
      <c r="R2369" s="5">
        <v>1043.0</v>
      </c>
      <c r="S2369" s="5" t="s">
        <v>69</v>
      </c>
      <c r="T2369" s="5">
        <v>0.0</v>
      </c>
      <c r="U2369" s="5" t="s">
        <v>93</v>
      </c>
      <c r="V2369" s="5" t="s">
        <v>21003</v>
      </c>
      <c r="W2369" s="5" t="s">
        <v>55</v>
      </c>
      <c r="X2369" s="5" t="s">
        <v>21004</v>
      </c>
      <c r="Y2369" s="5" t="s">
        <v>641</v>
      </c>
      <c r="Z2369" s="5">
        <v>2556732.0</v>
      </c>
      <c r="AA2369" s="5" t="s">
        <v>260</v>
      </c>
      <c r="AB2369" s="5" t="s">
        <v>52</v>
      </c>
      <c r="AC2369" s="5" t="s">
        <v>3141</v>
      </c>
      <c r="AD2369" s="5" t="s">
        <v>3142</v>
      </c>
      <c r="AE2369" s="5" t="s">
        <v>162</v>
      </c>
      <c r="AF2369" s="5" t="s">
        <v>52</v>
      </c>
      <c r="AG2369" s="5" t="s">
        <v>52</v>
      </c>
      <c r="AH2369" s="5" t="s">
        <v>3143</v>
      </c>
      <c r="AI2369" s="5" t="s">
        <v>102</v>
      </c>
      <c r="AJ2369" s="5" t="s">
        <v>52</v>
      </c>
      <c r="AK2369" s="5" t="s">
        <v>162</v>
      </c>
    </row>
    <row r="2370" ht="15.75" customHeight="1">
      <c r="A2370" s="5" t="s">
        <v>21005</v>
      </c>
      <c r="B2370" s="5" t="s">
        <v>18616</v>
      </c>
      <c r="C2370" s="5" t="s">
        <v>18617</v>
      </c>
      <c r="D2370" s="6">
        <v>42438.0</v>
      </c>
      <c r="E2370" s="5">
        <v>31305.0</v>
      </c>
      <c r="F2370" s="5">
        <v>14230.0</v>
      </c>
      <c r="G2370" s="5" t="s">
        <v>4073</v>
      </c>
      <c r="H2370" s="5" t="s">
        <v>171</v>
      </c>
      <c r="I2370" s="5" t="s">
        <v>20554</v>
      </c>
      <c r="J2370" s="5" t="s">
        <v>2214</v>
      </c>
      <c r="K2370" s="5" t="s">
        <v>391</v>
      </c>
      <c r="L2370" s="5" t="s">
        <v>20473</v>
      </c>
      <c r="M2370" s="5" t="s">
        <v>18620</v>
      </c>
      <c r="N2370" s="5">
        <v>55354.0</v>
      </c>
      <c r="O2370" s="5">
        <v>1.0</v>
      </c>
      <c r="P2370" s="5" t="s">
        <v>21006</v>
      </c>
      <c r="Q2370" s="5" t="s">
        <v>91</v>
      </c>
      <c r="R2370" s="5">
        <v>1000.0</v>
      </c>
      <c r="S2370" s="5" t="s">
        <v>69</v>
      </c>
      <c r="T2370" s="5">
        <v>65.0</v>
      </c>
      <c r="U2370" s="5" t="s">
        <v>70</v>
      </c>
      <c r="V2370" s="5" t="s">
        <v>21007</v>
      </c>
      <c r="W2370" s="5" t="s">
        <v>71</v>
      </c>
      <c r="X2370" s="5" t="s">
        <v>52</v>
      </c>
      <c r="Y2370" s="5">
        <v>1606.0</v>
      </c>
      <c r="Z2370" s="5" t="s">
        <v>21008</v>
      </c>
      <c r="AA2370" s="5" t="s">
        <v>1177</v>
      </c>
      <c r="AB2370" s="5" t="s">
        <v>52</v>
      </c>
      <c r="AC2370" s="5" t="s">
        <v>72</v>
      </c>
      <c r="AD2370" s="5" t="s">
        <v>73</v>
      </c>
      <c r="AE2370" s="5" t="s">
        <v>74</v>
      </c>
      <c r="AF2370" s="5" t="s">
        <v>75</v>
      </c>
      <c r="AG2370" s="5" t="s">
        <v>76</v>
      </c>
      <c r="AH2370" s="5" t="s">
        <v>77</v>
      </c>
      <c r="AI2370" s="5" t="s">
        <v>18616</v>
      </c>
      <c r="AJ2370" s="5" t="s">
        <v>20473</v>
      </c>
      <c r="AK2370" s="5" t="s">
        <v>18474</v>
      </c>
    </row>
    <row r="2371" ht="15.75" customHeight="1">
      <c r="A2371" s="5" t="s">
        <v>21009</v>
      </c>
      <c r="B2371" s="5" t="s">
        <v>20836</v>
      </c>
      <c r="C2371" s="5" t="s">
        <v>14459</v>
      </c>
      <c r="D2371" s="6">
        <v>42436.0</v>
      </c>
      <c r="E2371" s="5">
        <v>28552.0</v>
      </c>
      <c r="F2371" s="5">
        <v>12978.0</v>
      </c>
      <c r="G2371" s="5" t="s">
        <v>634</v>
      </c>
      <c r="H2371" s="5" t="s">
        <v>149</v>
      </c>
      <c r="I2371" s="5" t="s">
        <v>21010</v>
      </c>
      <c r="J2371" s="5" t="s">
        <v>274</v>
      </c>
      <c r="K2371" s="5" t="s">
        <v>21011</v>
      </c>
      <c r="L2371" s="5" t="s">
        <v>20678</v>
      </c>
      <c r="M2371" s="5" t="s">
        <v>20679</v>
      </c>
      <c r="N2371" s="5" t="s">
        <v>52</v>
      </c>
      <c r="O2371" s="5">
        <v>3.0</v>
      </c>
      <c r="P2371" s="5" t="s">
        <v>21012</v>
      </c>
      <c r="Q2371" s="5" t="s">
        <v>2229</v>
      </c>
      <c r="R2371" s="5">
        <v>209.0</v>
      </c>
      <c r="S2371" s="5" t="s">
        <v>115</v>
      </c>
      <c r="T2371" s="5">
        <v>2.0</v>
      </c>
      <c r="U2371" s="5" t="s">
        <v>158</v>
      </c>
      <c r="V2371" s="5" t="s">
        <v>21013</v>
      </c>
      <c r="W2371" s="5" t="s">
        <v>52</v>
      </c>
      <c r="X2371" s="5" t="s">
        <v>52</v>
      </c>
      <c r="Y2371" s="5" t="s">
        <v>8312</v>
      </c>
      <c r="Z2371" s="5" t="s">
        <v>21014</v>
      </c>
      <c r="AA2371" s="5" t="s">
        <v>235</v>
      </c>
      <c r="AB2371" s="5" t="s">
        <v>52</v>
      </c>
      <c r="AC2371" s="5" t="s">
        <v>163</v>
      </c>
      <c r="AD2371" s="5" t="s">
        <v>164</v>
      </c>
      <c r="AE2371" s="5" t="s">
        <v>165</v>
      </c>
      <c r="AF2371" s="5" t="s">
        <v>52</v>
      </c>
      <c r="AG2371" s="5" t="s">
        <v>52</v>
      </c>
      <c r="AH2371" s="5" t="s">
        <v>52</v>
      </c>
      <c r="AI2371" s="5" t="s">
        <v>20683</v>
      </c>
      <c r="AJ2371" s="5" t="s">
        <v>20684</v>
      </c>
      <c r="AK2371" s="5" t="s">
        <v>1874</v>
      </c>
    </row>
    <row r="2372" ht="15.75" customHeight="1">
      <c r="A2372" s="5" t="s">
        <v>21015</v>
      </c>
      <c r="B2372" s="5" t="s">
        <v>21016</v>
      </c>
      <c r="C2372" s="5" t="s">
        <v>102</v>
      </c>
      <c r="D2372" s="6">
        <v>42433.0</v>
      </c>
      <c r="E2372" s="5">
        <v>11202.0</v>
      </c>
      <c r="F2372" s="5">
        <v>5092.0</v>
      </c>
      <c r="G2372" s="5" t="s">
        <v>634</v>
      </c>
      <c r="H2372" s="5" t="s">
        <v>149</v>
      </c>
      <c r="I2372" s="5" t="s">
        <v>9120</v>
      </c>
      <c r="J2372" s="5" t="s">
        <v>274</v>
      </c>
      <c r="K2372" s="5" t="s">
        <v>21017</v>
      </c>
      <c r="L2372" s="5" t="s">
        <v>21018</v>
      </c>
      <c r="M2372" s="5" t="s">
        <v>52</v>
      </c>
      <c r="N2372" s="5">
        <v>7470.0</v>
      </c>
      <c r="O2372" s="5">
        <v>1.0</v>
      </c>
      <c r="P2372" s="5" t="s">
        <v>21019</v>
      </c>
      <c r="Q2372" s="5">
        <v>4500.0</v>
      </c>
      <c r="R2372" s="5">
        <v>1105.0</v>
      </c>
      <c r="S2372" s="5" t="s">
        <v>69</v>
      </c>
      <c r="T2372" s="5">
        <v>0.0</v>
      </c>
      <c r="U2372" s="5" t="s">
        <v>158</v>
      </c>
      <c r="V2372" s="5" t="s">
        <v>21020</v>
      </c>
      <c r="W2372" s="5" t="s">
        <v>52</v>
      </c>
      <c r="X2372" s="5" t="s">
        <v>52</v>
      </c>
      <c r="Y2372" s="5" t="s">
        <v>21021</v>
      </c>
      <c r="Z2372" s="5" t="s">
        <v>21022</v>
      </c>
      <c r="AA2372" s="5" t="s">
        <v>235</v>
      </c>
      <c r="AB2372" s="5" t="s">
        <v>52</v>
      </c>
      <c r="AC2372" s="5" t="s">
        <v>163</v>
      </c>
      <c r="AD2372" s="5" t="s">
        <v>164</v>
      </c>
      <c r="AE2372" s="5" t="s">
        <v>165</v>
      </c>
      <c r="AF2372" s="5" t="s">
        <v>52</v>
      </c>
      <c r="AG2372" s="5" t="s">
        <v>52</v>
      </c>
      <c r="AH2372" s="5" t="s">
        <v>52</v>
      </c>
      <c r="AI2372" s="5" t="s">
        <v>21023</v>
      </c>
      <c r="AJ2372" s="5" t="s">
        <v>21024</v>
      </c>
      <c r="AK2372" s="5" t="s">
        <v>1874</v>
      </c>
    </row>
    <row r="2373" ht="15.75" customHeight="1">
      <c r="A2373" s="5" t="s">
        <v>21025</v>
      </c>
      <c r="B2373" s="5" t="s">
        <v>21026</v>
      </c>
      <c r="C2373" s="5" t="s">
        <v>21027</v>
      </c>
      <c r="D2373" s="6">
        <v>42433.0</v>
      </c>
      <c r="E2373" s="5">
        <v>204747.0</v>
      </c>
      <c r="F2373" s="5">
        <v>93067.0</v>
      </c>
      <c r="G2373" s="5" t="s">
        <v>21028</v>
      </c>
      <c r="H2373" s="5" t="s">
        <v>171</v>
      </c>
      <c r="I2373" s="5" t="s">
        <v>21029</v>
      </c>
      <c r="J2373" s="5" t="s">
        <v>2156</v>
      </c>
      <c r="K2373" s="5" t="s">
        <v>21030</v>
      </c>
      <c r="L2373" s="5" t="s">
        <v>21031</v>
      </c>
      <c r="M2373" s="5" t="s">
        <v>21032</v>
      </c>
      <c r="N2373" s="5">
        <v>60007.0</v>
      </c>
      <c r="O2373" s="5">
        <v>5.0</v>
      </c>
      <c r="P2373" s="5" t="s">
        <v>21033</v>
      </c>
      <c r="Q2373" s="5" t="s">
        <v>1116</v>
      </c>
      <c r="R2373" s="5">
        <v>4489.0</v>
      </c>
      <c r="S2373" s="5" t="s">
        <v>69</v>
      </c>
      <c r="T2373" s="5">
        <v>184.0</v>
      </c>
      <c r="U2373" s="5" t="s">
        <v>93</v>
      </c>
      <c r="V2373" s="5" t="s">
        <v>21034</v>
      </c>
      <c r="W2373" s="5" t="s">
        <v>71</v>
      </c>
      <c r="X2373" s="5" t="s">
        <v>52</v>
      </c>
      <c r="Y2373" s="5" t="s">
        <v>6864</v>
      </c>
      <c r="Z2373" s="5" t="s">
        <v>21035</v>
      </c>
      <c r="AA2373" s="5" t="s">
        <v>260</v>
      </c>
      <c r="AB2373" s="5" t="s">
        <v>283</v>
      </c>
      <c r="AC2373" s="5" t="s">
        <v>15837</v>
      </c>
      <c r="AD2373" s="5" t="s">
        <v>15838</v>
      </c>
      <c r="AE2373" s="5" t="s">
        <v>2166</v>
      </c>
      <c r="AF2373" s="5" t="s">
        <v>52</v>
      </c>
      <c r="AG2373" s="5" t="s">
        <v>52</v>
      </c>
      <c r="AH2373" s="5" t="s">
        <v>15839</v>
      </c>
      <c r="AI2373" s="5" t="s">
        <v>2164</v>
      </c>
      <c r="AJ2373" s="5" t="s">
        <v>12178</v>
      </c>
      <c r="AK2373" s="5" t="s">
        <v>21036</v>
      </c>
    </row>
    <row r="2374" ht="15.75" customHeight="1">
      <c r="A2374" s="5" t="s">
        <v>21037</v>
      </c>
      <c r="B2374" s="5" t="s">
        <v>13270</v>
      </c>
      <c r="C2374" s="5" t="s">
        <v>16430</v>
      </c>
      <c r="D2374" s="6">
        <v>42432.0</v>
      </c>
      <c r="E2374" s="5">
        <v>54912.0</v>
      </c>
      <c r="F2374" s="5">
        <v>24960.0</v>
      </c>
      <c r="G2374" s="5" t="s">
        <v>19326</v>
      </c>
      <c r="H2374" s="5" t="s">
        <v>205</v>
      </c>
      <c r="I2374" s="5" t="s">
        <v>21038</v>
      </c>
      <c r="J2374" s="5" t="s">
        <v>2471</v>
      </c>
      <c r="K2374" s="5" t="s">
        <v>1536</v>
      </c>
      <c r="L2374" s="5" t="s">
        <v>18420</v>
      </c>
      <c r="M2374" s="5" t="s">
        <v>18565</v>
      </c>
      <c r="N2374" s="5">
        <v>36229.0</v>
      </c>
      <c r="O2374" s="5">
        <v>1.0</v>
      </c>
      <c r="P2374" s="5" t="s">
        <v>21039</v>
      </c>
      <c r="Q2374" s="5" t="s">
        <v>244</v>
      </c>
      <c r="R2374" s="5">
        <v>2460.0</v>
      </c>
      <c r="S2374" s="5" t="s">
        <v>53</v>
      </c>
      <c r="T2374" s="5">
        <v>0.0</v>
      </c>
      <c r="U2374" s="5" t="s">
        <v>70</v>
      </c>
      <c r="V2374" s="5" t="s">
        <v>21040</v>
      </c>
      <c r="W2374" s="5" t="s">
        <v>55</v>
      </c>
      <c r="X2374" s="5" t="s">
        <v>21041</v>
      </c>
      <c r="Y2374" s="5">
        <v>1602.0</v>
      </c>
      <c r="Z2374" s="5" t="s">
        <v>21042</v>
      </c>
      <c r="AA2374" s="5" t="s">
        <v>604</v>
      </c>
      <c r="AB2374" s="5" t="s">
        <v>52</v>
      </c>
      <c r="AC2374" s="5" t="s">
        <v>18427</v>
      </c>
      <c r="AD2374" s="5" t="s">
        <v>18428</v>
      </c>
      <c r="AE2374" s="5" t="s">
        <v>18429</v>
      </c>
      <c r="AF2374" s="5" t="s">
        <v>863</v>
      </c>
      <c r="AG2374" s="5">
        <v>90502.0</v>
      </c>
      <c r="AH2374" s="5" t="s">
        <v>18430</v>
      </c>
      <c r="AI2374" s="5" t="s">
        <v>102</v>
      </c>
      <c r="AJ2374" s="5" t="s">
        <v>52</v>
      </c>
      <c r="AK2374" s="5" t="s">
        <v>3729</v>
      </c>
    </row>
    <row r="2375" ht="15.75" customHeight="1">
      <c r="A2375" s="5" t="s">
        <v>21043</v>
      </c>
      <c r="B2375" s="5" t="s">
        <v>21044</v>
      </c>
      <c r="C2375" s="5" t="s">
        <v>21045</v>
      </c>
      <c r="D2375" s="6">
        <v>42431.0</v>
      </c>
      <c r="E2375" s="5">
        <v>18023.0</v>
      </c>
      <c r="F2375" s="5">
        <v>8192.0</v>
      </c>
      <c r="G2375" s="5" t="s">
        <v>634</v>
      </c>
      <c r="H2375" s="5" t="s">
        <v>45</v>
      </c>
      <c r="I2375" s="5" t="s">
        <v>21046</v>
      </c>
      <c r="J2375" s="5" t="s">
        <v>274</v>
      </c>
      <c r="K2375" s="5" t="s">
        <v>391</v>
      </c>
      <c r="L2375" s="5" t="s">
        <v>21047</v>
      </c>
      <c r="M2375" s="5" t="s">
        <v>21048</v>
      </c>
      <c r="N2375" s="5" t="s">
        <v>52</v>
      </c>
      <c r="O2375" s="5">
        <v>1.0</v>
      </c>
      <c r="P2375" s="5" t="s">
        <v>21049</v>
      </c>
      <c r="Q2375" s="5" t="s">
        <v>244</v>
      </c>
      <c r="R2375" s="5">
        <v>6695.0</v>
      </c>
      <c r="S2375" s="5" t="s">
        <v>69</v>
      </c>
      <c r="T2375" s="5">
        <v>62.0</v>
      </c>
      <c r="U2375" s="5" t="s">
        <v>70</v>
      </c>
      <c r="V2375" s="5" t="s">
        <v>21050</v>
      </c>
      <c r="W2375" s="5" t="s">
        <v>52</v>
      </c>
      <c r="X2375" s="5" t="s">
        <v>52</v>
      </c>
      <c r="Y2375" s="5" t="s">
        <v>21051</v>
      </c>
      <c r="Z2375" s="5" t="s">
        <v>21052</v>
      </c>
      <c r="AA2375" s="5" t="s">
        <v>1177</v>
      </c>
      <c r="AB2375" s="5" t="s">
        <v>52</v>
      </c>
      <c r="AC2375" s="5" t="s">
        <v>72</v>
      </c>
      <c r="AD2375" s="5" t="s">
        <v>73</v>
      </c>
      <c r="AE2375" s="5" t="s">
        <v>74</v>
      </c>
      <c r="AF2375" s="5" t="s">
        <v>75</v>
      </c>
      <c r="AG2375" s="5" t="s">
        <v>76</v>
      </c>
      <c r="AH2375" s="5" t="s">
        <v>77</v>
      </c>
      <c r="AI2375" s="5" t="s">
        <v>21044</v>
      </c>
      <c r="AJ2375" s="5" t="s">
        <v>21047</v>
      </c>
      <c r="AK2375" s="5" t="s">
        <v>162</v>
      </c>
    </row>
    <row r="2376" ht="15.75" customHeight="1">
      <c r="A2376" s="5" t="s">
        <v>21053</v>
      </c>
      <c r="B2376" s="5" t="s">
        <v>21054</v>
      </c>
      <c r="C2376" s="5" t="s">
        <v>21055</v>
      </c>
      <c r="D2376" s="6">
        <v>42431.0</v>
      </c>
      <c r="E2376" s="5">
        <v>12456.0</v>
      </c>
      <c r="F2376" s="5">
        <v>5662.0</v>
      </c>
      <c r="G2376" s="5" t="s">
        <v>556</v>
      </c>
      <c r="H2376" s="5" t="s">
        <v>171</v>
      </c>
      <c r="I2376" s="5" t="s">
        <v>21056</v>
      </c>
      <c r="J2376" s="5" t="s">
        <v>558</v>
      </c>
      <c r="K2376" s="5" t="s">
        <v>21057</v>
      </c>
      <c r="L2376" s="5" t="s">
        <v>21058</v>
      </c>
      <c r="M2376" s="5" t="s">
        <v>21059</v>
      </c>
      <c r="N2376" s="5">
        <v>90638.0</v>
      </c>
      <c r="O2376" s="5">
        <v>1.0</v>
      </c>
      <c r="P2376" s="5" t="s">
        <v>21060</v>
      </c>
      <c r="Q2376" s="5" t="s">
        <v>923</v>
      </c>
      <c r="R2376" s="5">
        <v>1258.0</v>
      </c>
      <c r="S2376" s="5" t="s">
        <v>69</v>
      </c>
      <c r="T2376" s="5">
        <v>25.0</v>
      </c>
      <c r="U2376" s="5" t="s">
        <v>93</v>
      </c>
      <c r="V2376" s="5" t="s">
        <v>21061</v>
      </c>
      <c r="W2376" s="5" t="s">
        <v>71</v>
      </c>
      <c r="X2376" s="5" t="s">
        <v>52</v>
      </c>
      <c r="Y2376" s="5" t="s">
        <v>21062</v>
      </c>
      <c r="Z2376" s="5" t="s">
        <v>21063</v>
      </c>
      <c r="AA2376" s="5" t="s">
        <v>1426</v>
      </c>
      <c r="AB2376" s="5" t="s">
        <v>52</v>
      </c>
      <c r="AC2376" s="5" t="s">
        <v>565</v>
      </c>
      <c r="AD2376" s="5" t="s">
        <v>566</v>
      </c>
      <c r="AE2376" s="5" t="s">
        <v>567</v>
      </c>
      <c r="AF2376" s="5" t="s">
        <v>52</v>
      </c>
      <c r="AG2376" s="5" t="s">
        <v>52</v>
      </c>
      <c r="AH2376" s="5" t="s">
        <v>568</v>
      </c>
      <c r="AI2376" s="5" t="s">
        <v>21054</v>
      </c>
      <c r="AJ2376" s="5" t="s">
        <v>21058</v>
      </c>
      <c r="AK2376" s="5" t="s">
        <v>655</v>
      </c>
    </row>
    <row r="2377" ht="15.75" customHeight="1">
      <c r="A2377" s="5" t="s">
        <v>21064</v>
      </c>
      <c r="B2377" s="5" t="s">
        <v>14992</v>
      </c>
      <c r="C2377" s="5" t="s">
        <v>14993</v>
      </c>
      <c r="D2377" s="6">
        <v>42429.0</v>
      </c>
      <c r="E2377" s="5">
        <v>93346.0</v>
      </c>
      <c r="F2377" s="5">
        <v>42430.0</v>
      </c>
      <c r="G2377" s="5" t="s">
        <v>2212</v>
      </c>
      <c r="H2377" s="5" t="s">
        <v>189</v>
      </c>
      <c r="I2377" s="5" t="s">
        <v>19193</v>
      </c>
      <c r="J2377" s="5" t="s">
        <v>2214</v>
      </c>
      <c r="K2377" s="5" t="s">
        <v>20902</v>
      </c>
      <c r="L2377" s="5" t="s">
        <v>20903</v>
      </c>
      <c r="M2377" s="5" t="s">
        <v>21065</v>
      </c>
      <c r="N2377" s="5">
        <v>94987.0</v>
      </c>
      <c r="O2377" s="5">
        <v>2.0</v>
      </c>
      <c r="P2377" s="5" t="s">
        <v>21066</v>
      </c>
      <c r="Q2377" s="5" t="s">
        <v>3236</v>
      </c>
      <c r="R2377" s="5">
        <v>860.0</v>
      </c>
      <c r="S2377" s="5" t="s">
        <v>115</v>
      </c>
      <c r="T2377" s="5">
        <v>0.0</v>
      </c>
      <c r="U2377" s="5" t="s">
        <v>70</v>
      </c>
      <c r="V2377" s="5" t="s">
        <v>21067</v>
      </c>
      <c r="W2377" s="5" t="s">
        <v>71</v>
      </c>
      <c r="X2377" s="5" t="s">
        <v>52</v>
      </c>
      <c r="Y2377" s="5" t="s">
        <v>21068</v>
      </c>
      <c r="Z2377" s="5" t="s">
        <v>21069</v>
      </c>
      <c r="AA2377" s="5" t="s">
        <v>235</v>
      </c>
      <c r="AB2377" s="5" t="s">
        <v>52</v>
      </c>
      <c r="AC2377" s="5" t="s">
        <v>398</v>
      </c>
      <c r="AD2377" s="5" t="s">
        <v>399</v>
      </c>
      <c r="AE2377" s="5" t="s">
        <v>400</v>
      </c>
      <c r="AF2377" s="5" t="s">
        <v>401</v>
      </c>
      <c r="AG2377" s="5">
        <v>23502.0</v>
      </c>
      <c r="AH2377" s="5" t="s">
        <v>402</v>
      </c>
      <c r="AI2377" s="5" t="s">
        <v>14992</v>
      </c>
      <c r="AJ2377" s="5" t="s">
        <v>20903</v>
      </c>
      <c r="AK2377" s="5" t="s">
        <v>2223</v>
      </c>
    </row>
    <row r="2378" ht="15.75" customHeight="1">
      <c r="A2378" s="5" t="s">
        <v>21070</v>
      </c>
      <c r="B2378" s="5" t="s">
        <v>21071</v>
      </c>
      <c r="C2378" s="5" t="s">
        <v>21072</v>
      </c>
      <c r="D2378" s="6">
        <v>42427.0</v>
      </c>
      <c r="E2378" s="5">
        <v>51257.0</v>
      </c>
      <c r="F2378" s="5">
        <v>23299.0</v>
      </c>
      <c r="G2378" s="5" t="s">
        <v>9627</v>
      </c>
      <c r="H2378" s="5" t="s">
        <v>45</v>
      </c>
      <c r="I2378" s="5" t="s">
        <v>8106</v>
      </c>
      <c r="J2378" s="5" t="s">
        <v>9629</v>
      </c>
      <c r="K2378" s="5" t="s">
        <v>462</v>
      </c>
      <c r="L2378" s="5" t="s">
        <v>21073</v>
      </c>
      <c r="M2378" s="5" t="s">
        <v>21074</v>
      </c>
      <c r="N2378" s="5" t="s">
        <v>52</v>
      </c>
      <c r="O2378" s="5">
        <v>1.0</v>
      </c>
      <c r="P2378" s="5" t="s">
        <v>21075</v>
      </c>
      <c r="Q2378" s="5">
        <v>4500.0</v>
      </c>
      <c r="R2378" s="5">
        <v>917.0</v>
      </c>
      <c r="S2378" s="5" t="s">
        <v>53</v>
      </c>
      <c r="T2378" s="5">
        <v>0.0</v>
      </c>
      <c r="U2378" s="5" t="s">
        <v>52</v>
      </c>
      <c r="V2378" s="5" t="s">
        <v>21076</v>
      </c>
      <c r="W2378" s="5" t="s">
        <v>52</v>
      </c>
      <c r="X2378" s="5" t="s">
        <v>52</v>
      </c>
      <c r="Y2378" s="5" t="s">
        <v>18991</v>
      </c>
      <c r="Z2378" s="5" t="s">
        <v>21077</v>
      </c>
      <c r="AA2378" s="5" t="s">
        <v>119</v>
      </c>
      <c r="AB2378" s="5" t="s">
        <v>52</v>
      </c>
      <c r="AC2378" s="5" t="s">
        <v>163</v>
      </c>
      <c r="AD2378" s="5" t="s">
        <v>164</v>
      </c>
      <c r="AE2378" s="5" t="s">
        <v>165</v>
      </c>
      <c r="AF2378" s="5" t="s">
        <v>52</v>
      </c>
      <c r="AG2378" s="5" t="s">
        <v>52</v>
      </c>
      <c r="AH2378" s="5" t="s">
        <v>52</v>
      </c>
      <c r="AI2378" s="5" t="s">
        <v>21078</v>
      </c>
      <c r="AJ2378" s="5" t="s">
        <v>21079</v>
      </c>
      <c r="AK2378" s="5" t="s">
        <v>2340</v>
      </c>
    </row>
    <row r="2379" ht="15.75" customHeight="1">
      <c r="A2379" s="5" t="s">
        <v>21080</v>
      </c>
      <c r="B2379" s="5" t="s">
        <v>20716</v>
      </c>
      <c r="C2379" s="5" t="s">
        <v>20717</v>
      </c>
      <c r="D2379" s="6">
        <v>42427.0</v>
      </c>
      <c r="E2379" s="5">
        <v>36001.0</v>
      </c>
      <c r="F2379" s="5">
        <v>16364.0</v>
      </c>
      <c r="G2379" s="5" t="s">
        <v>613</v>
      </c>
      <c r="H2379" s="5" t="s">
        <v>1792</v>
      </c>
      <c r="I2379" s="5" t="s">
        <v>21081</v>
      </c>
      <c r="J2379" s="5" t="s">
        <v>581</v>
      </c>
      <c r="K2379" s="5" t="s">
        <v>21082</v>
      </c>
      <c r="L2379" s="5" t="s">
        <v>20719</v>
      </c>
      <c r="M2379" s="5" t="s">
        <v>20720</v>
      </c>
      <c r="N2379" s="5">
        <v>28732.0</v>
      </c>
      <c r="O2379" s="5">
        <v>2.0</v>
      </c>
      <c r="P2379" s="5" t="s">
        <v>21083</v>
      </c>
      <c r="Q2379" s="5" t="s">
        <v>20315</v>
      </c>
      <c r="R2379" s="5">
        <v>53856.0</v>
      </c>
      <c r="S2379" s="5" t="s">
        <v>115</v>
      </c>
      <c r="T2379" s="5">
        <v>0.0</v>
      </c>
      <c r="U2379" s="5" t="s">
        <v>93</v>
      </c>
      <c r="V2379" s="5" t="s">
        <v>21084</v>
      </c>
      <c r="W2379" s="5" t="s">
        <v>55</v>
      </c>
      <c r="X2379" s="5" t="s">
        <v>21085</v>
      </c>
      <c r="Y2379" s="5" t="s">
        <v>9049</v>
      </c>
      <c r="Z2379" s="5" t="s">
        <v>21086</v>
      </c>
      <c r="AA2379" s="5" t="s">
        <v>2743</v>
      </c>
      <c r="AB2379" s="5" t="s">
        <v>52</v>
      </c>
      <c r="AC2379" s="5" t="s">
        <v>3141</v>
      </c>
      <c r="AD2379" s="5" t="s">
        <v>3142</v>
      </c>
      <c r="AE2379" s="5" t="s">
        <v>162</v>
      </c>
      <c r="AF2379" s="5" t="s">
        <v>52</v>
      </c>
      <c r="AG2379" s="5" t="s">
        <v>52</v>
      </c>
      <c r="AH2379" s="5" t="s">
        <v>3143</v>
      </c>
      <c r="AI2379" s="5" t="s">
        <v>20716</v>
      </c>
      <c r="AJ2379" s="5" t="s">
        <v>20719</v>
      </c>
      <c r="AK2379" s="5" t="s">
        <v>20726</v>
      </c>
    </row>
    <row r="2380" ht="15.75" customHeight="1">
      <c r="A2380" s="5" t="s">
        <v>21087</v>
      </c>
      <c r="B2380" s="5" t="s">
        <v>16737</v>
      </c>
      <c r="C2380" s="5" t="s">
        <v>16738</v>
      </c>
      <c r="D2380" s="6">
        <v>42425.0</v>
      </c>
      <c r="E2380" s="5">
        <v>41741.0</v>
      </c>
      <c r="F2380" s="5">
        <v>18973.0</v>
      </c>
      <c r="G2380" s="5" t="s">
        <v>3378</v>
      </c>
      <c r="H2380" s="5" t="s">
        <v>272</v>
      </c>
      <c r="I2380" s="5" t="s">
        <v>21088</v>
      </c>
      <c r="J2380" s="5" t="s">
        <v>3378</v>
      </c>
      <c r="K2380" s="5" t="s">
        <v>21089</v>
      </c>
      <c r="L2380" s="5" t="s">
        <v>16741</v>
      </c>
      <c r="M2380" s="5" t="s">
        <v>16742</v>
      </c>
      <c r="N2380" s="5">
        <v>45242.0</v>
      </c>
      <c r="O2380" s="5">
        <v>1.0</v>
      </c>
      <c r="P2380" s="5" t="s">
        <v>21090</v>
      </c>
      <c r="Q2380" s="5">
        <v>4200.0</v>
      </c>
      <c r="R2380" s="5">
        <v>1226.0</v>
      </c>
      <c r="S2380" s="5" t="s">
        <v>69</v>
      </c>
      <c r="T2380" s="5">
        <v>0.0</v>
      </c>
      <c r="U2380" s="5" t="s">
        <v>93</v>
      </c>
      <c r="V2380" s="5" t="s">
        <v>21091</v>
      </c>
      <c r="W2380" s="5" t="s">
        <v>55</v>
      </c>
      <c r="X2380" s="5" t="s">
        <v>21092</v>
      </c>
      <c r="Y2380" s="5" t="s">
        <v>21093</v>
      </c>
      <c r="Z2380" s="5">
        <v>2553628.0</v>
      </c>
      <c r="AA2380" s="5" t="s">
        <v>260</v>
      </c>
      <c r="AB2380" s="5" t="s">
        <v>52</v>
      </c>
      <c r="AC2380" s="5" t="s">
        <v>3141</v>
      </c>
      <c r="AD2380" s="5" t="s">
        <v>3142</v>
      </c>
      <c r="AE2380" s="5" t="s">
        <v>162</v>
      </c>
      <c r="AF2380" s="5" t="s">
        <v>52</v>
      </c>
      <c r="AG2380" s="5" t="s">
        <v>52</v>
      </c>
      <c r="AH2380" s="5" t="s">
        <v>3143</v>
      </c>
      <c r="AI2380" s="5" t="s">
        <v>102</v>
      </c>
      <c r="AJ2380" s="5" t="s">
        <v>52</v>
      </c>
      <c r="AK2380" s="5" t="s">
        <v>162</v>
      </c>
    </row>
    <row r="2381" ht="15.75" customHeight="1">
      <c r="A2381" s="5" t="s">
        <v>21094</v>
      </c>
      <c r="B2381" s="5" t="s">
        <v>14507</v>
      </c>
      <c r="C2381" s="5" t="s">
        <v>21095</v>
      </c>
      <c r="D2381" s="6">
        <v>42424.0</v>
      </c>
      <c r="E2381" s="5">
        <v>11275.0</v>
      </c>
      <c r="F2381" s="5">
        <v>5125.0</v>
      </c>
      <c r="G2381" s="5" t="s">
        <v>579</v>
      </c>
      <c r="H2381" s="5" t="s">
        <v>1792</v>
      </c>
      <c r="I2381" s="5" t="s">
        <v>17002</v>
      </c>
      <c r="J2381" s="5" t="s">
        <v>581</v>
      </c>
      <c r="K2381" s="5" t="s">
        <v>21096</v>
      </c>
      <c r="L2381" s="5" t="s">
        <v>14509</v>
      </c>
      <c r="M2381" s="5" t="s">
        <v>14510</v>
      </c>
      <c r="N2381" s="5">
        <v>72764.0</v>
      </c>
      <c r="O2381" s="5">
        <v>1.0</v>
      </c>
      <c r="P2381" s="5" t="s">
        <v>21097</v>
      </c>
      <c r="Q2381" s="5">
        <v>4500.0</v>
      </c>
      <c r="R2381" s="5">
        <v>315.0</v>
      </c>
      <c r="S2381" s="5" t="s">
        <v>115</v>
      </c>
      <c r="T2381" s="5">
        <v>0.0</v>
      </c>
      <c r="U2381" s="5" t="s">
        <v>93</v>
      </c>
      <c r="V2381" s="5" t="s">
        <v>21098</v>
      </c>
      <c r="W2381" s="5" t="s">
        <v>55</v>
      </c>
      <c r="X2381" s="5" t="s">
        <v>21099</v>
      </c>
      <c r="Y2381" s="5" t="s">
        <v>21100</v>
      </c>
      <c r="Z2381" s="5" t="s">
        <v>21101</v>
      </c>
      <c r="AA2381" s="5" t="s">
        <v>260</v>
      </c>
      <c r="AB2381" s="5" t="s">
        <v>52</v>
      </c>
      <c r="AC2381" s="5" t="s">
        <v>3141</v>
      </c>
      <c r="AD2381" s="5" t="s">
        <v>3142</v>
      </c>
      <c r="AE2381" s="5" t="s">
        <v>162</v>
      </c>
      <c r="AF2381" s="5" t="s">
        <v>52</v>
      </c>
      <c r="AG2381" s="5" t="s">
        <v>52</v>
      </c>
      <c r="AH2381" s="5" t="s">
        <v>3143</v>
      </c>
      <c r="AI2381" s="5" t="s">
        <v>14507</v>
      </c>
      <c r="AJ2381" s="5" t="s">
        <v>14509</v>
      </c>
      <c r="AK2381" s="5" t="s">
        <v>14515</v>
      </c>
    </row>
    <row r="2382" ht="15.75" customHeight="1">
      <c r="A2382" s="5" t="s">
        <v>21102</v>
      </c>
      <c r="B2382" s="5" t="s">
        <v>21103</v>
      </c>
      <c r="C2382" s="5" t="s">
        <v>21104</v>
      </c>
      <c r="D2382" s="6">
        <v>42423.0</v>
      </c>
      <c r="E2382" s="5">
        <v>187440.0</v>
      </c>
      <c r="F2382" s="5">
        <v>85200.0</v>
      </c>
      <c r="G2382" s="5" t="s">
        <v>1419</v>
      </c>
      <c r="H2382" s="5" t="s">
        <v>480</v>
      </c>
      <c r="I2382" s="5" t="s">
        <v>19471</v>
      </c>
      <c r="J2382" s="5" t="s">
        <v>256</v>
      </c>
      <c r="K2382" s="5" t="s">
        <v>21105</v>
      </c>
      <c r="L2382" s="5" t="s">
        <v>21106</v>
      </c>
      <c r="M2382" s="5" t="s">
        <v>21107</v>
      </c>
      <c r="N2382" s="5" t="s">
        <v>52</v>
      </c>
      <c r="O2382" s="5">
        <v>3.0</v>
      </c>
      <c r="P2382" s="5" t="s">
        <v>21108</v>
      </c>
      <c r="Q2382" s="5" t="s">
        <v>2229</v>
      </c>
      <c r="R2382" s="5">
        <v>45.0</v>
      </c>
      <c r="S2382" s="5" t="s">
        <v>115</v>
      </c>
      <c r="T2382" s="5">
        <v>1.0</v>
      </c>
      <c r="U2382" s="5" t="s">
        <v>70</v>
      </c>
      <c r="V2382" s="5" t="s">
        <v>21109</v>
      </c>
      <c r="W2382" s="5" t="s">
        <v>52</v>
      </c>
      <c r="X2382" s="5" t="s">
        <v>52</v>
      </c>
      <c r="Y2382" s="5" t="s">
        <v>21110</v>
      </c>
      <c r="Z2382" s="5" t="s">
        <v>21111</v>
      </c>
      <c r="AA2382" s="5" t="s">
        <v>180</v>
      </c>
      <c r="AB2382" s="5" t="s">
        <v>52</v>
      </c>
      <c r="AC2382" s="5" t="s">
        <v>2791</v>
      </c>
      <c r="AD2382" s="5" t="s">
        <v>2792</v>
      </c>
      <c r="AE2382" s="5" t="s">
        <v>52</v>
      </c>
      <c r="AF2382" s="5" t="s">
        <v>52</v>
      </c>
      <c r="AG2382" s="5">
        <v>79118.0</v>
      </c>
      <c r="AH2382" s="5" t="s">
        <v>2793</v>
      </c>
      <c r="AI2382" s="5" t="s">
        <v>21103</v>
      </c>
      <c r="AJ2382" s="5" t="s">
        <v>21106</v>
      </c>
      <c r="AK2382" s="5" t="s">
        <v>1727</v>
      </c>
    </row>
    <row r="2383" ht="15.75" customHeight="1">
      <c r="A2383" s="5" t="s">
        <v>21112</v>
      </c>
      <c r="B2383" s="5" t="s">
        <v>16737</v>
      </c>
      <c r="C2383" s="5" t="s">
        <v>16738</v>
      </c>
      <c r="D2383" s="6">
        <v>42422.0</v>
      </c>
      <c r="E2383" s="5">
        <v>3098.0</v>
      </c>
      <c r="F2383" s="5">
        <v>1408.0</v>
      </c>
      <c r="G2383" s="5" t="s">
        <v>3378</v>
      </c>
      <c r="H2383" s="5" t="s">
        <v>171</v>
      </c>
      <c r="I2383" s="5" t="s">
        <v>18608</v>
      </c>
      <c r="J2383" s="5" t="s">
        <v>3378</v>
      </c>
      <c r="K2383" s="5" t="s">
        <v>21113</v>
      </c>
      <c r="L2383" s="5" t="s">
        <v>16741</v>
      </c>
      <c r="M2383" s="5" t="s">
        <v>16742</v>
      </c>
      <c r="N2383" s="5">
        <v>45242.0</v>
      </c>
      <c r="O2383" s="5">
        <v>1.0</v>
      </c>
      <c r="P2383" s="5" t="s">
        <v>21114</v>
      </c>
      <c r="Q2383" s="5" t="s">
        <v>441</v>
      </c>
      <c r="R2383" s="5">
        <v>73.0</v>
      </c>
      <c r="S2383" s="5" t="s">
        <v>69</v>
      </c>
      <c r="T2383" s="5">
        <v>0.0</v>
      </c>
      <c r="U2383" s="5" t="s">
        <v>93</v>
      </c>
      <c r="V2383" s="5" t="s">
        <v>21115</v>
      </c>
      <c r="W2383" s="5" t="s">
        <v>55</v>
      </c>
      <c r="X2383" s="5" t="s">
        <v>21116</v>
      </c>
      <c r="Y2383" s="5" t="s">
        <v>12121</v>
      </c>
      <c r="Z2383" s="5" t="s">
        <v>21117</v>
      </c>
      <c r="AA2383" s="5" t="s">
        <v>1498</v>
      </c>
      <c r="AB2383" s="5" t="s">
        <v>52</v>
      </c>
      <c r="AC2383" s="5" t="s">
        <v>3141</v>
      </c>
      <c r="AD2383" s="5" t="s">
        <v>3142</v>
      </c>
      <c r="AE2383" s="5" t="s">
        <v>162</v>
      </c>
      <c r="AF2383" s="5" t="s">
        <v>52</v>
      </c>
      <c r="AG2383" s="5" t="s">
        <v>52</v>
      </c>
      <c r="AH2383" s="5" t="s">
        <v>3143</v>
      </c>
      <c r="AI2383" s="5" t="s">
        <v>102</v>
      </c>
      <c r="AJ2383" s="5" t="s">
        <v>52</v>
      </c>
      <c r="AK2383" s="5" t="s">
        <v>162</v>
      </c>
    </row>
    <row r="2384" ht="15.75" customHeight="1">
      <c r="A2384" s="5" t="s">
        <v>21118</v>
      </c>
      <c r="B2384" s="5" t="s">
        <v>21119</v>
      </c>
      <c r="C2384" s="5" t="s">
        <v>21120</v>
      </c>
      <c r="D2384" s="6">
        <v>42421.0</v>
      </c>
      <c r="E2384" s="5">
        <v>44631.0</v>
      </c>
      <c r="F2384" s="5">
        <v>20287.0</v>
      </c>
      <c r="G2384" s="5" t="s">
        <v>9627</v>
      </c>
      <c r="H2384" s="5" t="s">
        <v>45</v>
      </c>
      <c r="I2384" s="5" t="s">
        <v>21121</v>
      </c>
      <c r="J2384" s="5" t="s">
        <v>9629</v>
      </c>
      <c r="K2384" s="5" t="s">
        <v>21122</v>
      </c>
      <c r="L2384" s="5" t="s">
        <v>21123</v>
      </c>
      <c r="M2384" s="5" t="s">
        <v>21124</v>
      </c>
      <c r="N2384" s="5">
        <v>11105.0</v>
      </c>
      <c r="O2384" s="5">
        <v>1.0</v>
      </c>
      <c r="P2384" s="5" t="s">
        <v>21125</v>
      </c>
      <c r="Q2384" s="5">
        <v>4310.0</v>
      </c>
      <c r="R2384" s="5">
        <v>1778.0</v>
      </c>
      <c r="S2384" s="5" t="s">
        <v>115</v>
      </c>
      <c r="T2384" s="5">
        <v>0.0</v>
      </c>
      <c r="U2384" s="5" t="s">
        <v>52</v>
      </c>
      <c r="V2384" s="5" t="s">
        <v>21126</v>
      </c>
      <c r="W2384" s="5" t="s">
        <v>52</v>
      </c>
      <c r="X2384" s="5" t="s">
        <v>52</v>
      </c>
      <c r="Y2384" s="5" t="s">
        <v>10982</v>
      </c>
      <c r="Z2384" s="5" t="s">
        <v>21127</v>
      </c>
      <c r="AA2384" s="5" t="s">
        <v>5043</v>
      </c>
      <c r="AB2384" s="5" t="s">
        <v>52</v>
      </c>
      <c r="AC2384" s="5" t="s">
        <v>181</v>
      </c>
      <c r="AD2384" s="5" t="s">
        <v>182</v>
      </c>
      <c r="AE2384" s="5" t="s">
        <v>183</v>
      </c>
      <c r="AF2384" s="5" t="s">
        <v>52</v>
      </c>
      <c r="AG2384" s="5" t="s">
        <v>52</v>
      </c>
      <c r="AH2384" s="5" t="s">
        <v>184</v>
      </c>
      <c r="AI2384" s="5" t="s">
        <v>2164</v>
      </c>
      <c r="AJ2384" s="5" t="s">
        <v>4225</v>
      </c>
      <c r="AK2384" s="5" t="s">
        <v>21128</v>
      </c>
    </row>
    <row r="2385" ht="15.75" customHeight="1">
      <c r="A2385" s="5" t="s">
        <v>21129</v>
      </c>
      <c r="B2385" s="5" t="s">
        <v>21130</v>
      </c>
      <c r="C2385" s="5" t="s">
        <v>21131</v>
      </c>
      <c r="D2385" s="6">
        <v>42420.0</v>
      </c>
      <c r="E2385" s="5">
        <v>9051.0</v>
      </c>
      <c r="F2385" s="5">
        <v>4114.0</v>
      </c>
      <c r="G2385" s="5" t="s">
        <v>963</v>
      </c>
      <c r="H2385" s="5" t="s">
        <v>366</v>
      </c>
      <c r="I2385" s="5" t="s">
        <v>18381</v>
      </c>
      <c r="J2385" s="5" t="s">
        <v>965</v>
      </c>
      <c r="K2385" s="5" t="s">
        <v>391</v>
      </c>
      <c r="L2385" s="5" t="s">
        <v>21132</v>
      </c>
      <c r="M2385" s="5" t="s">
        <v>21133</v>
      </c>
      <c r="N2385" s="5">
        <v>90220.0</v>
      </c>
      <c r="O2385" s="5">
        <v>1.0</v>
      </c>
      <c r="P2385" s="5" t="s">
        <v>21134</v>
      </c>
      <c r="Q2385" s="5" t="s">
        <v>4202</v>
      </c>
      <c r="R2385" s="5">
        <v>520.0</v>
      </c>
      <c r="S2385" s="5" t="s">
        <v>115</v>
      </c>
      <c r="T2385" s="5">
        <v>0.0</v>
      </c>
      <c r="U2385" s="5" t="s">
        <v>70</v>
      </c>
      <c r="V2385" s="5" t="s">
        <v>21135</v>
      </c>
      <c r="W2385" s="5" t="s">
        <v>71</v>
      </c>
      <c r="X2385" s="5" t="s">
        <v>52</v>
      </c>
      <c r="Y2385" s="5" t="s">
        <v>21136</v>
      </c>
      <c r="Z2385" s="5" t="s">
        <v>21137</v>
      </c>
      <c r="AA2385" s="5" t="s">
        <v>235</v>
      </c>
      <c r="AB2385" s="5" t="s">
        <v>52</v>
      </c>
      <c r="AC2385" s="5" t="s">
        <v>398</v>
      </c>
      <c r="AD2385" s="5" t="s">
        <v>399</v>
      </c>
      <c r="AE2385" s="5" t="s">
        <v>400</v>
      </c>
      <c r="AF2385" s="5" t="s">
        <v>401</v>
      </c>
      <c r="AG2385" s="5">
        <v>23502.0</v>
      </c>
      <c r="AH2385" s="5" t="s">
        <v>402</v>
      </c>
      <c r="AI2385" s="5" t="s">
        <v>2164</v>
      </c>
      <c r="AJ2385" s="5" t="s">
        <v>2165</v>
      </c>
      <c r="AK2385" s="5" t="s">
        <v>715</v>
      </c>
    </row>
    <row r="2386" ht="15.75" customHeight="1">
      <c r="A2386" s="5" t="s">
        <v>21138</v>
      </c>
      <c r="B2386" s="5" t="s">
        <v>248</v>
      </c>
      <c r="C2386" s="5" t="s">
        <v>12578</v>
      </c>
      <c r="D2386" s="6">
        <v>42420.0</v>
      </c>
      <c r="E2386" s="5">
        <v>25791.0</v>
      </c>
      <c r="F2386" s="5">
        <v>11723.0</v>
      </c>
      <c r="G2386" s="5" t="s">
        <v>422</v>
      </c>
      <c r="H2386" s="5" t="s">
        <v>149</v>
      </c>
      <c r="I2386" s="5" t="s">
        <v>3074</v>
      </c>
      <c r="J2386" s="5" t="s">
        <v>424</v>
      </c>
      <c r="K2386" s="5" t="s">
        <v>21139</v>
      </c>
      <c r="L2386" s="5" t="s">
        <v>21140</v>
      </c>
      <c r="M2386" s="5" t="s">
        <v>21141</v>
      </c>
      <c r="N2386" s="5">
        <v>40213.0</v>
      </c>
      <c r="O2386" s="5">
        <v>1.0</v>
      </c>
      <c r="P2386" s="5" t="s">
        <v>21142</v>
      </c>
      <c r="Q2386" s="5">
        <v>4532.0</v>
      </c>
      <c r="R2386" s="5">
        <v>20.0</v>
      </c>
      <c r="S2386" s="5" t="s">
        <v>115</v>
      </c>
      <c r="T2386" s="5">
        <v>0.0</v>
      </c>
      <c r="U2386" s="5" t="s">
        <v>52</v>
      </c>
      <c r="V2386" s="5" t="s">
        <v>21143</v>
      </c>
      <c r="W2386" s="5" t="s">
        <v>71</v>
      </c>
      <c r="X2386" s="5" t="s">
        <v>52</v>
      </c>
      <c r="Y2386" s="5">
        <v>6103.0</v>
      </c>
      <c r="Z2386" s="5">
        <v>3.3201520076E10</v>
      </c>
      <c r="AA2386" s="5" t="s">
        <v>119</v>
      </c>
      <c r="AB2386" s="5" t="s">
        <v>52</v>
      </c>
      <c r="AC2386" s="5" t="s">
        <v>181</v>
      </c>
      <c r="AD2386" s="5" t="s">
        <v>182</v>
      </c>
      <c r="AE2386" s="5" t="s">
        <v>183</v>
      </c>
      <c r="AF2386" s="5" t="s">
        <v>52</v>
      </c>
      <c r="AG2386" s="5" t="s">
        <v>52</v>
      </c>
      <c r="AH2386" s="5" t="s">
        <v>184</v>
      </c>
      <c r="AI2386" s="5" t="s">
        <v>248</v>
      </c>
      <c r="AJ2386" s="5" t="s">
        <v>21140</v>
      </c>
      <c r="AK2386" s="5" t="s">
        <v>2746</v>
      </c>
    </row>
    <row r="2387" ht="15.75" customHeight="1">
      <c r="A2387" s="5" t="s">
        <v>21144</v>
      </c>
      <c r="B2387" s="5" t="s">
        <v>21145</v>
      </c>
      <c r="C2387" s="5" t="s">
        <v>21146</v>
      </c>
      <c r="D2387" s="6">
        <v>42420.0</v>
      </c>
      <c r="E2387" s="5">
        <v>46794.0</v>
      </c>
      <c r="F2387" s="5">
        <v>21270.0</v>
      </c>
      <c r="G2387" s="5" t="s">
        <v>1683</v>
      </c>
      <c r="H2387" s="5" t="s">
        <v>2784</v>
      </c>
      <c r="I2387" s="5" t="s">
        <v>11867</v>
      </c>
      <c r="J2387" s="5" t="s">
        <v>1685</v>
      </c>
      <c r="K2387" s="5" t="s">
        <v>1059</v>
      </c>
      <c r="L2387" s="5" t="s">
        <v>21147</v>
      </c>
      <c r="M2387" s="5" t="s">
        <v>21148</v>
      </c>
      <c r="N2387" s="5">
        <v>94577.0</v>
      </c>
      <c r="O2387" s="5">
        <v>1.0</v>
      </c>
      <c r="P2387" s="5" t="s">
        <v>21149</v>
      </c>
      <c r="Q2387" s="5">
        <v>2210.0</v>
      </c>
      <c r="R2387" s="5">
        <v>26.0</v>
      </c>
      <c r="S2387" s="5" t="s">
        <v>92</v>
      </c>
      <c r="T2387" s="5">
        <v>0.0</v>
      </c>
      <c r="U2387" s="5" t="s">
        <v>52</v>
      </c>
      <c r="V2387" s="5" t="s">
        <v>21150</v>
      </c>
      <c r="W2387" s="5" t="s">
        <v>52</v>
      </c>
      <c r="X2387" s="5" t="s">
        <v>52</v>
      </c>
      <c r="Y2387" s="5" t="s">
        <v>21151</v>
      </c>
      <c r="Z2387" s="5" t="s">
        <v>21152</v>
      </c>
      <c r="AA2387" s="5" t="s">
        <v>260</v>
      </c>
      <c r="AB2387" s="5" t="s">
        <v>52</v>
      </c>
      <c r="AC2387" s="5" t="s">
        <v>11980</v>
      </c>
      <c r="AD2387" s="5" t="s">
        <v>11981</v>
      </c>
      <c r="AE2387" s="5" t="s">
        <v>218</v>
      </c>
      <c r="AF2387" s="5" t="s">
        <v>52</v>
      </c>
      <c r="AG2387" s="5" t="s">
        <v>11982</v>
      </c>
      <c r="AH2387" s="5" t="s">
        <v>11983</v>
      </c>
      <c r="AI2387" s="5" t="s">
        <v>21153</v>
      </c>
      <c r="AJ2387" s="5" t="s">
        <v>21154</v>
      </c>
      <c r="AK2387" s="5" t="s">
        <v>2340</v>
      </c>
    </row>
    <row r="2388" ht="15.75" customHeight="1">
      <c r="A2388" s="5" t="s">
        <v>21155</v>
      </c>
      <c r="B2388" s="5" t="s">
        <v>16737</v>
      </c>
      <c r="C2388" s="5" t="s">
        <v>16738</v>
      </c>
      <c r="D2388" s="6">
        <v>42419.0</v>
      </c>
      <c r="E2388" s="5">
        <v>21969.0</v>
      </c>
      <c r="F2388" s="5">
        <v>9986.0</v>
      </c>
      <c r="G2388" s="5" t="s">
        <v>3378</v>
      </c>
      <c r="H2388" s="5" t="s">
        <v>272</v>
      </c>
      <c r="I2388" s="5" t="s">
        <v>21156</v>
      </c>
      <c r="J2388" s="5" t="s">
        <v>3378</v>
      </c>
      <c r="K2388" s="5" t="s">
        <v>21157</v>
      </c>
      <c r="L2388" s="5" t="s">
        <v>16741</v>
      </c>
      <c r="M2388" s="5" t="s">
        <v>16742</v>
      </c>
      <c r="N2388" s="5">
        <v>45242.0</v>
      </c>
      <c r="O2388" s="5">
        <v>1.0</v>
      </c>
      <c r="P2388" s="5" t="s">
        <v>21158</v>
      </c>
      <c r="Q2388" s="5">
        <v>2200.0</v>
      </c>
      <c r="R2388" s="5">
        <v>780.0</v>
      </c>
      <c r="S2388" s="5" t="s">
        <v>69</v>
      </c>
      <c r="T2388" s="5">
        <v>0.0</v>
      </c>
      <c r="U2388" s="5" t="s">
        <v>93</v>
      </c>
      <c r="V2388" s="5" t="s">
        <v>21159</v>
      </c>
      <c r="W2388" s="5" t="s">
        <v>55</v>
      </c>
      <c r="X2388" s="5" t="s">
        <v>21160</v>
      </c>
      <c r="Y2388" s="5" t="s">
        <v>11870</v>
      </c>
      <c r="Z2388" s="5">
        <v>2572570.0</v>
      </c>
      <c r="AA2388" s="5" t="s">
        <v>180</v>
      </c>
      <c r="AB2388" s="5" t="s">
        <v>52</v>
      </c>
      <c r="AC2388" s="5" t="s">
        <v>3141</v>
      </c>
      <c r="AD2388" s="5" t="s">
        <v>3142</v>
      </c>
      <c r="AE2388" s="5" t="s">
        <v>162</v>
      </c>
      <c r="AF2388" s="5" t="s">
        <v>52</v>
      </c>
      <c r="AG2388" s="5" t="s">
        <v>52</v>
      </c>
      <c r="AH2388" s="5" t="s">
        <v>3143</v>
      </c>
      <c r="AI2388" s="5" t="s">
        <v>102</v>
      </c>
      <c r="AJ2388" s="5" t="s">
        <v>52</v>
      </c>
      <c r="AK2388" s="5" t="s">
        <v>162</v>
      </c>
    </row>
    <row r="2389" ht="15.75" customHeight="1">
      <c r="A2389" s="5" t="s">
        <v>21161</v>
      </c>
      <c r="B2389" s="5" t="s">
        <v>16737</v>
      </c>
      <c r="C2389" s="5" t="s">
        <v>16738</v>
      </c>
      <c r="D2389" s="6">
        <v>42419.0</v>
      </c>
      <c r="E2389" s="5">
        <v>2827.0</v>
      </c>
      <c r="F2389" s="5">
        <v>1285.0</v>
      </c>
      <c r="G2389" s="5" t="s">
        <v>3378</v>
      </c>
      <c r="H2389" s="5" t="s">
        <v>171</v>
      </c>
      <c r="I2389" s="5" t="s">
        <v>17013</v>
      </c>
      <c r="J2389" s="5" t="s">
        <v>3378</v>
      </c>
      <c r="K2389" s="5" t="s">
        <v>21162</v>
      </c>
      <c r="L2389" s="5" t="s">
        <v>16741</v>
      </c>
      <c r="M2389" s="5" t="s">
        <v>16742</v>
      </c>
      <c r="N2389" s="5">
        <v>45242.0</v>
      </c>
      <c r="O2389" s="5">
        <v>1.0</v>
      </c>
      <c r="P2389" s="5" t="s">
        <v>21163</v>
      </c>
      <c r="Q2389" s="5" t="s">
        <v>52</v>
      </c>
      <c r="R2389" s="5">
        <v>128.0</v>
      </c>
      <c r="S2389" s="5" t="s">
        <v>69</v>
      </c>
      <c r="T2389" s="5">
        <v>0.0</v>
      </c>
      <c r="U2389" s="5" t="s">
        <v>93</v>
      </c>
      <c r="V2389" s="5" t="s">
        <v>21164</v>
      </c>
      <c r="W2389" s="5" t="s">
        <v>55</v>
      </c>
      <c r="X2389" s="5" t="s">
        <v>21165</v>
      </c>
      <c r="Y2389" s="5" t="s">
        <v>11454</v>
      </c>
      <c r="Z2389" s="5" t="s">
        <v>21166</v>
      </c>
      <c r="AA2389" s="5" t="s">
        <v>162</v>
      </c>
      <c r="AB2389" s="5" t="s">
        <v>52</v>
      </c>
      <c r="AC2389" s="5" t="s">
        <v>3141</v>
      </c>
      <c r="AD2389" s="5" t="s">
        <v>3142</v>
      </c>
      <c r="AE2389" s="5" t="s">
        <v>162</v>
      </c>
      <c r="AF2389" s="5" t="s">
        <v>52</v>
      </c>
      <c r="AG2389" s="5" t="s">
        <v>52</v>
      </c>
      <c r="AH2389" s="5" t="s">
        <v>3143</v>
      </c>
      <c r="AI2389" s="5" t="s">
        <v>102</v>
      </c>
      <c r="AJ2389" s="5" t="s">
        <v>52</v>
      </c>
      <c r="AK2389" s="5" t="s">
        <v>162</v>
      </c>
    </row>
    <row r="2390" ht="15.75" customHeight="1">
      <c r="A2390" s="5" t="s">
        <v>21167</v>
      </c>
      <c r="B2390" s="5" t="s">
        <v>21168</v>
      </c>
      <c r="C2390" s="5" t="s">
        <v>21169</v>
      </c>
      <c r="D2390" s="6">
        <v>42419.0</v>
      </c>
      <c r="E2390" s="5">
        <v>20016.0</v>
      </c>
      <c r="F2390" s="5">
        <v>9098.0</v>
      </c>
      <c r="G2390" s="5" t="s">
        <v>6377</v>
      </c>
      <c r="H2390" s="5" t="s">
        <v>45</v>
      </c>
      <c r="I2390" s="5" t="s">
        <v>21170</v>
      </c>
      <c r="J2390" s="5" t="s">
        <v>4533</v>
      </c>
      <c r="K2390" s="5" t="s">
        <v>21171</v>
      </c>
      <c r="L2390" s="5" t="s">
        <v>21172</v>
      </c>
      <c r="M2390" s="5" t="s">
        <v>21173</v>
      </c>
      <c r="N2390" s="5">
        <v>60624.0</v>
      </c>
      <c r="O2390" s="5">
        <v>1.0</v>
      </c>
      <c r="P2390" s="5" t="s">
        <v>21174</v>
      </c>
      <c r="Q2390" s="5">
        <v>4510.0</v>
      </c>
      <c r="R2390" s="5">
        <v>814.0</v>
      </c>
      <c r="S2390" s="5" t="s">
        <v>115</v>
      </c>
      <c r="T2390" s="5">
        <v>0.0</v>
      </c>
      <c r="U2390" s="5" t="s">
        <v>52</v>
      </c>
      <c r="V2390" s="5" t="s">
        <v>21175</v>
      </c>
      <c r="W2390" s="5" t="s">
        <v>52</v>
      </c>
      <c r="X2390" s="5" t="s">
        <v>52</v>
      </c>
      <c r="Y2390" s="5" t="s">
        <v>8347</v>
      </c>
      <c r="Z2390" s="5" t="s">
        <v>21176</v>
      </c>
      <c r="AA2390" s="5" t="s">
        <v>162</v>
      </c>
      <c r="AB2390" s="5" t="s">
        <v>283</v>
      </c>
      <c r="AC2390" s="5" t="s">
        <v>181</v>
      </c>
      <c r="AD2390" s="5" t="s">
        <v>182</v>
      </c>
      <c r="AE2390" s="5" t="s">
        <v>183</v>
      </c>
      <c r="AF2390" s="5" t="s">
        <v>52</v>
      </c>
      <c r="AG2390" s="5" t="s">
        <v>52</v>
      </c>
      <c r="AH2390" s="5" t="s">
        <v>184</v>
      </c>
      <c r="AI2390" s="5" t="s">
        <v>21168</v>
      </c>
      <c r="AJ2390" s="5" t="s">
        <v>21172</v>
      </c>
      <c r="AK2390" s="5" t="s">
        <v>6885</v>
      </c>
    </row>
    <row r="2391" ht="15.75" customHeight="1">
      <c r="A2391" s="5" t="s">
        <v>21177</v>
      </c>
      <c r="B2391" s="5" t="s">
        <v>21178</v>
      </c>
      <c r="C2391" s="5" t="s">
        <v>13080</v>
      </c>
      <c r="D2391" s="6">
        <v>42418.0</v>
      </c>
      <c r="E2391" s="5">
        <v>24563.0</v>
      </c>
      <c r="F2391" s="5">
        <v>11165.0</v>
      </c>
      <c r="G2391" s="5" t="s">
        <v>634</v>
      </c>
      <c r="H2391" s="5" t="s">
        <v>272</v>
      </c>
      <c r="I2391" s="5" t="s">
        <v>21179</v>
      </c>
      <c r="J2391" s="5" t="s">
        <v>274</v>
      </c>
      <c r="K2391" s="5" t="s">
        <v>21180</v>
      </c>
      <c r="L2391" s="5" t="s">
        <v>21181</v>
      </c>
      <c r="M2391" s="5" t="s">
        <v>21182</v>
      </c>
      <c r="N2391" s="5">
        <v>11413.0</v>
      </c>
      <c r="O2391" s="5">
        <v>1.0</v>
      </c>
      <c r="P2391" s="5" t="s">
        <v>21183</v>
      </c>
      <c r="Q2391" s="5">
        <v>2200.0</v>
      </c>
      <c r="R2391" s="5">
        <v>1710.0</v>
      </c>
      <c r="S2391" s="5" t="s">
        <v>115</v>
      </c>
      <c r="T2391" s="5">
        <v>0.0</v>
      </c>
      <c r="U2391" s="5" t="s">
        <v>70</v>
      </c>
      <c r="V2391" s="5" t="s">
        <v>21184</v>
      </c>
      <c r="W2391" s="5" t="s">
        <v>71</v>
      </c>
      <c r="X2391" s="5" t="s">
        <v>52</v>
      </c>
      <c r="Y2391" s="5" t="s">
        <v>21185</v>
      </c>
      <c r="Z2391" s="5" t="s">
        <v>21186</v>
      </c>
      <c r="AA2391" s="5" t="s">
        <v>1426</v>
      </c>
      <c r="AB2391" s="5" t="s">
        <v>52</v>
      </c>
      <c r="AC2391" s="5" t="s">
        <v>398</v>
      </c>
      <c r="AD2391" s="5" t="s">
        <v>399</v>
      </c>
      <c r="AE2391" s="5" t="s">
        <v>400</v>
      </c>
      <c r="AF2391" s="5" t="s">
        <v>401</v>
      </c>
      <c r="AG2391" s="5">
        <v>23502.0</v>
      </c>
      <c r="AH2391" s="5" t="s">
        <v>402</v>
      </c>
      <c r="AI2391" s="5" t="s">
        <v>21187</v>
      </c>
      <c r="AJ2391" s="5" t="s">
        <v>21188</v>
      </c>
      <c r="AK2391" s="5" t="s">
        <v>1874</v>
      </c>
    </row>
    <row r="2392" ht="15.75" customHeight="1">
      <c r="A2392" s="5" t="s">
        <v>21189</v>
      </c>
      <c r="B2392" s="5" t="s">
        <v>1843</v>
      </c>
      <c r="C2392" s="5" t="s">
        <v>21190</v>
      </c>
      <c r="D2392" s="6">
        <v>42418.0</v>
      </c>
      <c r="E2392" s="5">
        <v>44590.0</v>
      </c>
      <c r="F2392" s="5">
        <v>20268.0</v>
      </c>
      <c r="G2392" s="5" t="s">
        <v>2389</v>
      </c>
      <c r="H2392" s="5" t="s">
        <v>45</v>
      </c>
      <c r="I2392" s="5" t="s">
        <v>21191</v>
      </c>
      <c r="J2392" s="5" t="s">
        <v>2391</v>
      </c>
      <c r="K2392" s="5" t="s">
        <v>1059</v>
      </c>
      <c r="L2392" s="5" t="s">
        <v>21192</v>
      </c>
      <c r="M2392" s="5" t="s">
        <v>21193</v>
      </c>
      <c r="N2392" s="5" t="s">
        <v>52</v>
      </c>
      <c r="O2392" s="5">
        <v>1.0</v>
      </c>
      <c r="P2392" s="5" t="s">
        <v>21194</v>
      </c>
      <c r="Q2392" s="5">
        <v>4510.0</v>
      </c>
      <c r="R2392" s="5">
        <v>41.0</v>
      </c>
      <c r="S2392" s="5" t="s">
        <v>1077</v>
      </c>
      <c r="T2392" s="5">
        <v>16.0</v>
      </c>
      <c r="U2392" s="5" t="s">
        <v>93</v>
      </c>
      <c r="V2392" s="5" t="s">
        <v>21195</v>
      </c>
      <c r="W2392" s="5" t="s">
        <v>52</v>
      </c>
      <c r="X2392" s="5" t="s">
        <v>52</v>
      </c>
      <c r="Y2392" s="5" t="s">
        <v>21196</v>
      </c>
      <c r="Z2392" s="5">
        <v>2156990.0</v>
      </c>
      <c r="AA2392" s="5" t="s">
        <v>2743</v>
      </c>
      <c r="AB2392" s="5" t="s">
        <v>52</v>
      </c>
      <c r="AC2392" s="5" t="s">
        <v>11980</v>
      </c>
      <c r="AD2392" s="5" t="s">
        <v>11981</v>
      </c>
      <c r="AE2392" s="5" t="s">
        <v>218</v>
      </c>
      <c r="AF2392" s="5" t="s">
        <v>52</v>
      </c>
      <c r="AG2392" s="5" t="s">
        <v>11982</v>
      </c>
      <c r="AH2392" s="5" t="s">
        <v>11983</v>
      </c>
      <c r="AI2392" s="5" t="s">
        <v>21197</v>
      </c>
      <c r="AJ2392" s="5" t="s">
        <v>21192</v>
      </c>
      <c r="AK2392" s="5" t="s">
        <v>8904</v>
      </c>
    </row>
    <row r="2393" ht="15.75" customHeight="1">
      <c r="A2393" s="5" t="s">
        <v>21198</v>
      </c>
      <c r="B2393" s="5" t="s">
        <v>1843</v>
      </c>
      <c r="C2393" s="5" t="s">
        <v>21190</v>
      </c>
      <c r="D2393" s="6">
        <v>42418.0</v>
      </c>
      <c r="E2393" s="5">
        <v>134242.0</v>
      </c>
      <c r="F2393" s="5">
        <v>61019.0</v>
      </c>
      <c r="G2393" s="5" t="s">
        <v>2389</v>
      </c>
      <c r="H2393" s="5" t="s">
        <v>45</v>
      </c>
      <c r="I2393" s="5" t="s">
        <v>21191</v>
      </c>
      <c r="J2393" s="5" t="s">
        <v>2391</v>
      </c>
      <c r="K2393" s="5" t="s">
        <v>21199</v>
      </c>
      <c r="L2393" s="5" t="s">
        <v>21200</v>
      </c>
      <c r="M2393" s="5" t="s">
        <v>21193</v>
      </c>
      <c r="N2393" s="5" t="s">
        <v>52</v>
      </c>
      <c r="O2393" s="5">
        <v>3.0</v>
      </c>
      <c r="P2393" s="5" t="s">
        <v>21201</v>
      </c>
      <c r="Q2393" s="5" t="s">
        <v>13534</v>
      </c>
      <c r="R2393" s="5">
        <v>144.0</v>
      </c>
      <c r="S2393" s="5" t="s">
        <v>1077</v>
      </c>
      <c r="T2393" s="5">
        <v>49.0</v>
      </c>
      <c r="U2393" s="5" t="s">
        <v>93</v>
      </c>
      <c r="V2393" s="5" t="s">
        <v>21202</v>
      </c>
      <c r="W2393" s="5" t="s">
        <v>52</v>
      </c>
      <c r="X2393" s="5" t="s">
        <v>52</v>
      </c>
      <c r="Y2393" s="5" t="s">
        <v>21196</v>
      </c>
      <c r="Z2393" s="5" t="s">
        <v>21203</v>
      </c>
      <c r="AA2393" s="5" t="s">
        <v>2743</v>
      </c>
      <c r="AB2393" s="5" t="s">
        <v>52</v>
      </c>
      <c r="AC2393" s="5" t="s">
        <v>11980</v>
      </c>
      <c r="AD2393" s="5" t="s">
        <v>11981</v>
      </c>
      <c r="AE2393" s="5" t="s">
        <v>218</v>
      </c>
      <c r="AF2393" s="5" t="s">
        <v>52</v>
      </c>
      <c r="AG2393" s="5" t="s">
        <v>11982</v>
      </c>
      <c r="AH2393" s="5" t="s">
        <v>11983</v>
      </c>
      <c r="AI2393" s="5" t="s">
        <v>21204</v>
      </c>
      <c r="AJ2393" s="5" t="s">
        <v>21200</v>
      </c>
      <c r="AK2393" s="5" t="s">
        <v>8904</v>
      </c>
    </row>
    <row r="2394" ht="15.75" customHeight="1">
      <c r="A2394" s="5" t="s">
        <v>21205</v>
      </c>
      <c r="B2394" s="5" t="s">
        <v>21206</v>
      </c>
      <c r="C2394" s="5" t="s">
        <v>21207</v>
      </c>
      <c r="D2394" s="6">
        <v>42416.0</v>
      </c>
      <c r="E2394" s="5">
        <v>152812.0</v>
      </c>
      <c r="F2394" s="5">
        <v>69460.0</v>
      </c>
      <c r="G2394" s="5" t="s">
        <v>1419</v>
      </c>
      <c r="H2394" s="5" t="s">
        <v>480</v>
      </c>
      <c r="I2394" s="5" t="s">
        <v>11867</v>
      </c>
      <c r="J2394" s="5" t="s">
        <v>256</v>
      </c>
      <c r="K2394" s="5" t="s">
        <v>21208</v>
      </c>
      <c r="L2394" s="5" t="s">
        <v>21209</v>
      </c>
      <c r="M2394" s="5" t="s">
        <v>21210</v>
      </c>
      <c r="N2394" s="5">
        <v>74000.0</v>
      </c>
      <c r="O2394" s="5">
        <v>3.0</v>
      </c>
      <c r="P2394" s="5" t="s">
        <v>21211</v>
      </c>
      <c r="Q2394" s="5" t="s">
        <v>2662</v>
      </c>
      <c r="R2394" s="5">
        <v>26.0</v>
      </c>
      <c r="S2394" s="5" t="s">
        <v>1077</v>
      </c>
      <c r="T2394" s="5">
        <v>0.0</v>
      </c>
      <c r="U2394" s="5" t="s">
        <v>52</v>
      </c>
      <c r="V2394" s="5" t="s">
        <v>21212</v>
      </c>
      <c r="W2394" s="5" t="s">
        <v>52</v>
      </c>
      <c r="X2394" s="5" t="s">
        <v>52</v>
      </c>
      <c r="Y2394" s="5" t="s">
        <v>21151</v>
      </c>
      <c r="Z2394" s="5" t="s">
        <v>21213</v>
      </c>
      <c r="AA2394" s="5" t="s">
        <v>260</v>
      </c>
      <c r="AB2394" s="5" t="s">
        <v>52</v>
      </c>
      <c r="AC2394" s="5" t="s">
        <v>11980</v>
      </c>
      <c r="AD2394" s="5" t="s">
        <v>11981</v>
      </c>
      <c r="AE2394" s="5" t="s">
        <v>218</v>
      </c>
      <c r="AF2394" s="5" t="s">
        <v>52</v>
      </c>
      <c r="AG2394" s="5" t="s">
        <v>11982</v>
      </c>
      <c r="AH2394" s="5" t="s">
        <v>11983</v>
      </c>
      <c r="AI2394" s="5" t="s">
        <v>21214</v>
      </c>
      <c r="AJ2394" s="5" t="s">
        <v>21209</v>
      </c>
      <c r="AK2394" s="5" t="s">
        <v>4069</v>
      </c>
    </row>
    <row r="2395" ht="15.75" customHeight="1">
      <c r="A2395" s="5" t="s">
        <v>21215</v>
      </c>
      <c r="B2395" s="5" t="s">
        <v>21216</v>
      </c>
      <c r="C2395" s="5" t="s">
        <v>20915</v>
      </c>
      <c r="D2395" s="6">
        <v>42411.0</v>
      </c>
      <c r="E2395" s="5">
        <v>220462.0</v>
      </c>
      <c r="F2395" s="5">
        <v>100210.0</v>
      </c>
      <c r="G2395" s="5" t="s">
        <v>1419</v>
      </c>
      <c r="H2395" s="5" t="s">
        <v>480</v>
      </c>
      <c r="I2395" s="5" t="s">
        <v>19758</v>
      </c>
      <c r="J2395" s="5" t="s">
        <v>256</v>
      </c>
      <c r="K2395" s="5" t="s">
        <v>21217</v>
      </c>
      <c r="L2395" s="5" t="s">
        <v>21218</v>
      </c>
      <c r="M2395" s="5" t="s">
        <v>20917</v>
      </c>
      <c r="N2395" s="5" t="s">
        <v>52</v>
      </c>
      <c r="O2395" s="5">
        <v>4.0</v>
      </c>
      <c r="P2395" s="5" t="s">
        <v>21219</v>
      </c>
      <c r="Q2395" s="5" t="s">
        <v>666</v>
      </c>
      <c r="R2395" s="5">
        <v>238.0</v>
      </c>
      <c r="S2395" s="5" t="s">
        <v>20434</v>
      </c>
      <c r="T2395" s="5">
        <v>0.0</v>
      </c>
      <c r="U2395" s="5" t="s">
        <v>52</v>
      </c>
      <c r="V2395" s="5" t="s">
        <v>21220</v>
      </c>
      <c r="W2395" s="5" t="s">
        <v>52</v>
      </c>
      <c r="X2395" s="5" t="s">
        <v>52</v>
      </c>
      <c r="Y2395" s="5" t="s">
        <v>21221</v>
      </c>
      <c r="Z2395" s="5" t="s">
        <v>21222</v>
      </c>
      <c r="AA2395" s="5" t="s">
        <v>162</v>
      </c>
      <c r="AB2395" s="5" t="s">
        <v>52</v>
      </c>
      <c r="AC2395" s="5" t="s">
        <v>17351</v>
      </c>
      <c r="AD2395" s="5" t="s">
        <v>17352</v>
      </c>
      <c r="AE2395" s="5" t="s">
        <v>17353</v>
      </c>
      <c r="AF2395" s="5" t="s">
        <v>52</v>
      </c>
      <c r="AG2395" s="5" t="s">
        <v>52</v>
      </c>
      <c r="AH2395" s="5" t="s">
        <v>52</v>
      </c>
      <c r="AI2395" s="5" t="s">
        <v>21216</v>
      </c>
      <c r="AJ2395" s="5" t="s">
        <v>21218</v>
      </c>
      <c r="AK2395" s="5" t="s">
        <v>4069</v>
      </c>
    </row>
    <row r="2396" ht="15.75" customHeight="1">
      <c r="A2396" s="5" t="s">
        <v>21223</v>
      </c>
      <c r="B2396" s="5" t="s">
        <v>20645</v>
      </c>
      <c r="C2396" s="5" t="s">
        <v>20646</v>
      </c>
      <c r="D2396" s="6">
        <v>42411.0</v>
      </c>
      <c r="E2396" s="5">
        <v>112165.0</v>
      </c>
      <c r="F2396" s="5">
        <v>50984.0</v>
      </c>
      <c r="G2396" s="5" t="s">
        <v>1419</v>
      </c>
      <c r="H2396" s="5" t="s">
        <v>480</v>
      </c>
      <c r="I2396" s="5" t="s">
        <v>19758</v>
      </c>
      <c r="J2396" s="5" t="s">
        <v>256</v>
      </c>
      <c r="K2396" s="5" t="s">
        <v>21224</v>
      </c>
      <c r="L2396" s="5" t="s">
        <v>20648</v>
      </c>
      <c r="M2396" s="5" t="s">
        <v>21225</v>
      </c>
      <c r="N2396" s="5" t="s">
        <v>52</v>
      </c>
      <c r="O2396" s="5">
        <v>2.0</v>
      </c>
      <c r="P2396" s="5" t="s">
        <v>21226</v>
      </c>
      <c r="Q2396" s="5" t="s">
        <v>156</v>
      </c>
      <c r="R2396" s="5">
        <v>136.0</v>
      </c>
      <c r="S2396" s="5" t="s">
        <v>20434</v>
      </c>
      <c r="T2396" s="5">
        <v>0.0</v>
      </c>
      <c r="U2396" s="5" t="s">
        <v>52</v>
      </c>
      <c r="V2396" s="5" t="s">
        <v>21227</v>
      </c>
      <c r="W2396" s="5" t="s">
        <v>52</v>
      </c>
      <c r="X2396" s="5" t="s">
        <v>52</v>
      </c>
      <c r="Y2396" s="5" t="s">
        <v>21221</v>
      </c>
      <c r="Z2396" s="5" t="s">
        <v>21228</v>
      </c>
      <c r="AA2396" s="5" t="s">
        <v>162</v>
      </c>
      <c r="AB2396" s="5" t="s">
        <v>52</v>
      </c>
      <c r="AC2396" s="5" t="s">
        <v>17351</v>
      </c>
      <c r="AD2396" s="5" t="s">
        <v>17352</v>
      </c>
      <c r="AE2396" s="5" t="s">
        <v>17353</v>
      </c>
      <c r="AF2396" s="5" t="s">
        <v>52</v>
      </c>
      <c r="AG2396" s="5" t="s">
        <v>52</v>
      </c>
      <c r="AH2396" s="5" t="s">
        <v>52</v>
      </c>
      <c r="AI2396" s="5" t="s">
        <v>20645</v>
      </c>
      <c r="AJ2396" s="5" t="s">
        <v>20648</v>
      </c>
      <c r="AK2396" s="5" t="s">
        <v>4069</v>
      </c>
    </row>
    <row r="2397" ht="15.75" customHeight="1">
      <c r="A2397" s="5" t="s">
        <v>21229</v>
      </c>
      <c r="B2397" s="5" t="s">
        <v>21230</v>
      </c>
      <c r="C2397" s="5" t="s">
        <v>21104</v>
      </c>
      <c r="D2397" s="6">
        <v>42411.0</v>
      </c>
      <c r="E2397" s="5">
        <v>124960.0</v>
      </c>
      <c r="F2397" s="5">
        <v>56800.0</v>
      </c>
      <c r="G2397" s="5" t="s">
        <v>1419</v>
      </c>
      <c r="H2397" s="5" t="s">
        <v>480</v>
      </c>
      <c r="I2397" s="5" t="s">
        <v>19758</v>
      </c>
      <c r="J2397" s="5" t="s">
        <v>256</v>
      </c>
      <c r="K2397" s="5" t="s">
        <v>20902</v>
      </c>
      <c r="L2397" s="5" t="s">
        <v>21231</v>
      </c>
      <c r="M2397" s="5" t="s">
        <v>21107</v>
      </c>
      <c r="N2397" s="5" t="s">
        <v>52</v>
      </c>
      <c r="O2397" s="5">
        <v>2.0</v>
      </c>
      <c r="P2397" s="5" t="s">
        <v>21232</v>
      </c>
      <c r="Q2397" s="5" t="s">
        <v>156</v>
      </c>
      <c r="R2397" s="5">
        <v>31.0</v>
      </c>
      <c r="S2397" s="5" t="s">
        <v>115</v>
      </c>
      <c r="T2397" s="5">
        <v>1.0</v>
      </c>
      <c r="U2397" s="5" t="s">
        <v>70</v>
      </c>
      <c r="V2397" s="5" t="s">
        <v>21233</v>
      </c>
      <c r="W2397" s="5" t="s">
        <v>52</v>
      </c>
      <c r="X2397" s="5" t="s">
        <v>52</v>
      </c>
      <c r="Y2397" s="5" t="s">
        <v>21234</v>
      </c>
      <c r="Z2397" s="5" t="s">
        <v>21235</v>
      </c>
      <c r="AA2397" s="5" t="s">
        <v>162</v>
      </c>
      <c r="AB2397" s="5" t="s">
        <v>52</v>
      </c>
      <c r="AC2397" s="5" t="s">
        <v>2791</v>
      </c>
      <c r="AD2397" s="5" t="s">
        <v>2792</v>
      </c>
      <c r="AE2397" s="5" t="s">
        <v>52</v>
      </c>
      <c r="AF2397" s="5" t="s">
        <v>52</v>
      </c>
      <c r="AG2397" s="5">
        <v>79118.0</v>
      </c>
      <c r="AH2397" s="5" t="s">
        <v>2793</v>
      </c>
      <c r="AI2397" s="5" t="s">
        <v>21230</v>
      </c>
      <c r="AJ2397" s="5" t="s">
        <v>21231</v>
      </c>
      <c r="AK2397" s="5" t="s">
        <v>1727</v>
      </c>
    </row>
    <row r="2398" ht="15.75" customHeight="1">
      <c r="A2398" s="5" t="s">
        <v>21236</v>
      </c>
      <c r="B2398" s="5" t="s">
        <v>18616</v>
      </c>
      <c r="C2398" s="5" t="s">
        <v>18617</v>
      </c>
      <c r="D2398" s="6">
        <v>42410.0</v>
      </c>
      <c r="E2398" s="5">
        <v>86019.0</v>
      </c>
      <c r="F2398" s="5">
        <v>39100.0</v>
      </c>
      <c r="G2398" s="5" t="s">
        <v>4073</v>
      </c>
      <c r="H2398" s="5" t="s">
        <v>171</v>
      </c>
      <c r="I2398" s="5" t="s">
        <v>20554</v>
      </c>
      <c r="J2398" s="5" t="s">
        <v>2214</v>
      </c>
      <c r="K2398" s="5" t="s">
        <v>21237</v>
      </c>
      <c r="L2398" s="5" t="s">
        <v>20473</v>
      </c>
      <c r="M2398" s="5" t="s">
        <v>18620</v>
      </c>
      <c r="N2398" s="5">
        <v>55354.0</v>
      </c>
      <c r="O2398" s="5">
        <v>5.0</v>
      </c>
      <c r="P2398" s="5" t="s">
        <v>21238</v>
      </c>
      <c r="Q2398" s="5" t="s">
        <v>1596</v>
      </c>
      <c r="R2398" s="5">
        <v>196.0</v>
      </c>
      <c r="S2398" s="5" t="s">
        <v>53</v>
      </c>
      <c r="T2398" s="5">
        <v>330.0</v>
      </c>
      <c r="U2398" s="5" t="s">
        <v>70</v>
      </c>
      <c r="V2398" s="5" t="s">
        <v>21239</v>
      </c>
      <c r="W2398" s="5" t="s">
        <v>71</v>
      </c>
      <c r="X2398" s="5" t="s">
        <v>52</v>
      </c>
      <c r="Y2398" s="5">
        <v>1604.0</v>
      </c>
      <c r="Z2398" s="5" t="s">
        <v>21240</v>
      </c>
      <c r="AA2398" s="5" t="s">
        <v>1177</v>
      </c>
      <c r="AB2398" s="5" t="s">
        <v>52</v>
      </c>
      <c r="AC2398" s="5" t="s">
        <v>72</v>
      </c>
      <c r="AD2398" s="5" t="s">
        <v>73</v>
      </c>
      <c r="AE2398" s="5" t="s">
        <v>74</v>
      </c>
      <c r="AF2398" s="5" t="s">
        <v>75</v>
      </c>
      <c r="AG2398" s="5" t="s">
        <v>76</v>
      </c>
      <c r="AH2398" s="5" t="s">
        <v>77</v>
      </c>
      <c r="AI2398" s="5" t="s">
        <v>20477</v>
      </c>
      <c r="AJ2398" s="5" t="s">
        <v>20478</v>
      </c>
      <c r="AK2398" s="5" t="s">
        <v>18474</v>
      </c>
    </row>
    <row r="2399" ht="15.75" customHeight="1">
      <c r="A2399" s="5" t="s">
        <v>21241</v>
      </c>
      <c r="B2399" s="5" t="s">
        <v>21242</v>
      </c>
      <c r="C2399" s="5" t="s">
        <v>21243</v>
      </c>
      <c r="D2399" s="6">
        <v>42409.0</v>
      </c>
      <c r="E2399" s="5">
        <v>19358.0</v>
      </c>
      <c r="F2399" s="5">
        <v>8799.0</v>
      </c>
      <c r="G2399" s="5" t="s">
        <v>556</v>
      </c>
      <c r="H2399" s="5" t="s">
        <v>1534</v>
      </c>
      <c r="I2399" s="5" t="s">
        <v>21244</v>
      </c>
      <c r="J2399" s="5" t="s">
        <v>558</v>
      </c>
      <c r="K2399" s="5" t="s">
        <v>21245</v>
      </c>
      <c r="L2399" s="5" t="s">
        <v>21246</v>
      </c>
      <c r="M2399" s="5" t="s">
        <v>21247</v>
      </c>
      <c r="N2399" s="5">
        <v>55108.0</v>
      </c>
      <c r="O2399" s="5">
        <v>1.0</v>
      </c>
      <c r="P2399" s="5" t="s">
        <v>21248</v>
      </c>
      <c r="Q2399" s="5" t="s">
        <v>91</v>
      </c>
      <c r="R2399" s="5">
        <v>235.0</v>
      </c>
      <c r="S2399" s="5" t="s">
        <v>69</v>
      </c>
      <c r="T2399" s="5">
        <v>55.0</v>
      </c>
      <c r="U2399" s="5" t="s">
        <v>93</v>
      </c>
      <c r="V2399" s="5" t="s">
        <v>21249</v>
      </c>
      <c r="W2399" s="5" t="s">
        <v>71</v>
      </c>
      <c r="X2399" s="5" t="s">
        <v>52</v>
      </c>
      <c r="Y2399" s="5" t="s">
        <v>21250</v>
      </c>
      <c r="Z2399" s="5" t="s">
        <v>21251</v>
      </c>
      <c r="AA2399" s="5" t="s">
        <v>1426</v>
      </c>
      <c r="AB2399" s="5" t="s">
        <v>283</v>
      </c>
      <c r="AC2399" s="5" t="s">
        <v>565</v>
      </c>
      <c r="AD2399" s="5" t="s">
        <v>566</v>
      </c>
      <c r="AE2399" s="5" t="s">
        <v>567</v>
      </c>
      <c r="AF2399" s="5" t="s">
        <v>52</v>
      </c>
      <c r="AG2399" s="5" t="s">
        <v>52</v>
      </c>
      <c r="AH2399" s="5" t="s">
        <v>568</v>
      </c>
      <c r="AI2399" s="5" t="s">
        <v>21242</v>
      </c>
      <c r="AJ2399" s="5" t="s">
        <v>21246</v>
      </c>
      <c r="AK2399" s="5" t="s">
        <v>1714</v>
      </c>
    </row>
    <row r="2400" ht="15.75" customHeight="1">
      <c r="A2400" s="5" t="s">
        <v>21252</v>
      </c>
      <c r="B2400" s="5" t="s">
        <v>14992</v>
      </c>
      <c r="C2400" s="5" t="s">
        <v>14993</v>
      </c>
      <c r="D2400" s="6">
        <v>42409.0</v>
      </c>
      <c r="E2400" s="5">
        <v>97812.0</v>
      </c>
      <c r="F2400" s="5">
        <v>44460.0</v>
      </c>
      <c r="G2400" s="5" t="s">
        <v>2212</v>
      </c>
      <c r="H2400" s="5" t="s">
        <v>189</v>
      </c>
      <c r="I2400" s="5" t="s">
        <v>20901</v>
      </c>
      <c r="J2400" s="5" t="s">
        <v>2214</v>
      </c>
      <c r="K2400" s="5" t="s">
        <v>20902</v>
      </c>
      <c r="L2400" s="5" t="s">
        <v>20903</v>
      </c>
      <c r="M2400" s="5" t="s">
        <v>21253</v>
      </c>
      <c r="N2400" s="5">
        <v>94987.0</v>
      </c>
      <c r="O2400" s="5">
        <v>2.0</v>
      </c>
      <c r="P2400" s="5" t="s">
        <v>21254</v>
      </c>
      <c r="Q2400" s="5" t="s">
        <v>52</v>
      </c>
      <c r="R2400" s="5">
        <v>1058.0</v>
      </c>
      <c r="S2400" s="5" t="s">
        <v>115</v>
      </c>
      <c r="T2400" s="5">
        <v>0.0</v>
      </c>
      <c r="U2400" s="5" t="s">
        <v>70</v>
      </c>
      <c r="V2400" s="5" t="s">
        <v>21255</v>
      </c>
      <c r="W2400" s="5" t="s">
        <v>71</v>
      </c>
      <c r="X2400" s="5" t="s">
        <v>52</v>
      </c>
      <c r="Y2400" s="5" t="s">
        <v>21256</v>
      </c>
      <c r="Z2400" s="5" t="s">
        <v>21257</v>
      </c>
      <c r="AA2400" s="5" t="s">
        <v>235</v>
      </c>
      <c r="AB2400" s="5" t="s">
        <v>52</v>
      </c>
      <c r="AC2400" s="5" t="s">
        <v>398</v>
      </c>
      <c r="AD2400" s="5" t="s">
        <v>399</v>
      </c>
      <c r="AE2400" s="5" t="s">
        <v>400</v>
      </c>
      <c r="AF2400" s="5" t="s">
        <v>401</v>
      </c>
      <c r="AG2400" s="5">
        <v>23502.0</v>
      </c>
      <c r="AH2400" s="5" t="s">
        <v>402</v>
      </c>
      <c r="AI2400" s="5" t="s">
        <v>14992</v>
      </c>
      <c r="AJ2400" s="5" t="s">
        <v>20903</v>
      </c>
      <c r="AK2400" s="5" t="s">
        <v>2223</v>
      </c>
    </row>
    <row r="2401" ht="15.75" customHeight="1">
      <c r="A2401" s="5" t="s">
        <v>21258</v>
      </c>
      <c r="B2401" s="5" t="s">
        <v>21016</v>
      </c>
      <c r="C2401" s="5" t="s">
        <v>102</v>
      </c>
      <c r="D2401" s="6">
        <v>42409.0</v>
      </c>
      <c r="E2401" s="5">
        <v>16574.0</v>
      </c>
      <c r="F2401" s="5">
        <v>7534.0</v>
      </c>
      <c r="G2401" s="5" t="s">
        <v>634</v>
      </c>
      <c r="H2401" s="5" t="s">
        <v>171</v>
      </c>
      <c r="I2401" s="5" t="s">
        <v>21259</v>
      </c>
      <c r="J2401" s="5" t="s">
        <v>274</v>
      </c>
      <c r="K2401" s="5" t="s">
        <v>21260</v>
      </c>
      <c r="L2401" s="5" t="s">
        <v>21261</v>
      </c>
      <c r="M2401" s="5" t="s">
        <v>52</v>
      </c>
      <c r="N2401" s="5" t="s">
        <v>19566</v>
      </c>
      <c r="O2401" s="5">
        <v>1.0</v>
      </c>
      <c r="P2401" s="5" t="s">
        <v>21262</v>
      </c>
      <c r="Q2401" s="5" t="s">
        <v>138</v>
      </c>
      <c r="R2401" s="5">
        <v>657.0</v>
      </c>
      <c r="S2401" s="5" t="s">
        <v>69</v>
      </c>
      <c r="T2401" s="5">
        <v>54.0</v>
      </c>
      <c r="U2401" s="5" t="s">
        <v>70</v>
      </c>
      <c r="V2401" s="5" t="s">
        <v>21263</v>
      </c>
      <c r="W2401" s="5" t="s">
        <v>52</v>
      </c>
      <c r="X2401" s="5" t="s">
        <v>52</v>
      </c>
      <c r="Y2401" s="5" t="s">
        <v>21264</v>
      </c>
      <c r="Z2401" s="5" t="s">
        <v>21265</v>
      </c>
      <c r="AA2401" s="5" t="s">
        <v>260</v>
      </c>
      <c r="AB2401" s="5" t="s">
        <v>52</v>
      </c>
      <c r="AC2401" s="5" t="s">
        <v>72</v>
      </c>
      <c r="AD2401" s="5" t="s">
        <v>73</v>
      </c>
      <c r="AE2401" s="5" t="s">
        <v>74</v>
      </c>
      <c r="AF2401" s="5" t="s">
        <v>75</v>
      </c>
      <c r="AG2401" s="5" t="s">
        <v>76</v>
      </c>
      <c r="AH2401" s="5" t="s">
        <v>77</v>
      </c>
      <c r="AI2401" s="5" t="s">
        <v>102</v>
      </c>
      <c r="AJ2401" s="5" t="s">
        <v>52</v>
      </c>
      <c r="AK2401" s="5" t="s">
        <v>1874</v>
      </c>
    </row>
    <row r="2402" ht="15.75" customHeight="1">
      <c r="A2402" s="5" t="s">
        <v>21266</v>
      </c>
      <c r="B2402" s="5" t="s">
        <v>18409</v>
      </c>
      <c r="C2402" s="5" t="s">
        <v>17159</v>
      </c>
      <c r="D2402" s="6">
        <v>42408.0</v>
      </c>
      <c r="E2402" s="5">
        <v>28032.0</v>
      </c>
      <c r="F2402" s="5">
        <v>12742.0</v>
      </c>
      <c r="G2402" s="5" t="s">
        <v>107</v>
      </c>
      <c r="H2402" s="5" t="s">
        <v>45</v>
      </c>
      <c r="I2402" s="5" t="s">
        <v>21267</v>
      </c>
      <c r="J2402" s="5" t="s">
        <v>109</v>
      </c>
      <c r="K2402" s="5" t="s">
        <v>21268</v>
      </c>
      <c r="L2402" s="5" t="s">
        <v>21269</v>
      </c>
      <c r="M2402" s="5" t="s">
        <v>21270</v>
      </c>
      <c r="N2402" s="5">
        <v>19406.0</v>
      </c>
      <c r="O2402" s="5">
        <v>1.0</v>
      </c>
      <c r="P2402" s="5" t="s">
        <v>21271</v>
      </c>
      <c r="Q2402" s="5">
        <v>2200.0</v>
      </c>
      <c r="R2402" s="5">
        <v>18.0</v>
      </c>
      <c r="S2402" s="5" t="s">
        <v>115</v>
      </c>
      <c r="T2402" s="5">
        <v>0.0</v>
      </c>
      <c r="U2402" s="5" t="s">
        <v>70</v>
      </c>
      <c r="V2402" s="5" t="s">
        <v>21272</v>
      </c>
      <c r="W2402" s="5" t="s">
        <v>71</v>
      </c>
      <c r="X2402" s="5" t="s">
        <v>52</v>
      </c>
      <c r="Y2402" s="5" t="s">
        <v>21273</v>
      </c>
      <c r="Z2402" s="5">
        <v>99393.0</v>
      </c>
      <c r="AA2402" s="5" t="s">
        <v>260</v>
      </c>
      <c r="AB2402" s="5" t="s">
        <v>52</v>
      </c>
      <c r="AC2402" s="5" t="s">
        <v>398</v>
      </c>
      <c r="AD2402" s="5" t="s">
        <v>399</v>
      </c>
      <c r="AE2402" s="5" t="s">
        <v>400</v>
      </c>
      <c r="AF2402" s="5" t="s">
        <v>401</v>
      </c>
      <c r="AG2402" s="5">
        <v>23502.0</v>
      </c>
      <c r="AH2402" s="5" t="s">
        <v>402</v>
      </c>
      <c r="AI2402" s="5" t="s">
        <v>21274</v>
      </c>
      <c r="AJ2402" s="5" t="s">
        <v>21275</v>
      </c>
      <c r="AK2402" s="5" t="s">
        <v>19109</v>
      </c>
    </row>
    <row r="2403" ht="15.75" customHeight="1">
      <c r="A2403" s="5" t="s">
        <v>21276</v>
      </c>
      <c r="B2403" s="5" t="s">
        <v>21277</v>
      </c>
      <c r="C2403" s="5" t="s">
        <v>21278</v>
      </c>
      <c r="D2403" s="6">
        <v>42408.0</v>
      </c>
      <c r="E2403" s="5">
        <v>23126.0</v>
      </c>
      <c r="F2403" s="5">
        <v>10512.0</v>
      </c>
      <c r="G2403" s="5" t="s">
        <v>107</v>
      </c>
      <c r="H2403" s="5" t="s">
        <v>45</v>
      </c>
      <c r="I2403" s="5" t="s">
        <v>21267</v>
      </c>
      <c r="J2403" s="5" t="s">
        <v>109</v>
      </c>
      <c r="K2403" s="5" t="s">
        <v>744</v>
      </c>
      <c r="L2403" s="5" t="s">
        <v>21279</v>
      </c>
      <c r="M2403" s="5" t="s">
        <v>21280</v>
      </c>
      <c r="N2403" s="5" t="s">
        <v>52</v>
      </c>
      <c r="O2403" s="5">
        <v>1.0</v>
      </c>
      <c r="P2403" s="5" t="s">
        <v>21271</v>
      </c>
      <c r="Q2403" s="5">
        <v>2200.0</v>
      </c>
      <c r="R2403" s="5">
        <v>18.0</v>
      </c>
      <c r="S2403" s="5" t="s">
        <v>115</v>
      </c>
      <c r="T2403" s="5">
        <v>0.0</v>
      </c>
      <c r="U2403" s="5" t="s">
        <v>70</v>
      </c>
      <c r="V2403" s="5" t="s">
        <v>21281</v>
      </c>
      <c r="W2403" s="5" t="s">
        <v>55</v>
      </c>
      <c r="X2403" s="5" t="s">
        <v>21272</v>
      </c>
      <c r="Y2403" s="5" t="s">
        <v>21273</v>
      </c>
      <c r="Z2403" s="5">
        <v>99393.0</v>
      </c>
      <c r="AA2403" s="5" t="s">
        <v>260</v>
      </c>
      <c r="AB2403" s="5" t="s">
        <v>52</v>
      </c>
      <c r="AC2403" s="5" t="s">
        <v>398</v>
      </c>
      <c r="AD2403" s="5" t="s">
        <v>399</v>
      </c>
      <c r="AE2403" s="5" t="s">
        <v>400</v>
      </c>
      <c r="AF2403" s="5" t="s">
        <v>401</v>
      </c>
      <c r="AG2403" s="5">
        <v>23502.0</v>
      </c>
      <c r="AH2403" s="5" t="s">
        <v>402</v>
      </c>
      <c r="AI2403" s="5" t="s">
        <v>21277</v>
      </c>
      <c r="AJ2403" s="5" t="s">
        <v>21279</v>
      </c>
      <c r="AK2403" s="5" t="s">
        <v>19109</v>
      </c>
    </row>
    <row r="2404" ht="15.75" customHeight="1">
      <c r="A2404" s="5" t="s">
        <v>21282</v>
      </c>
      <c r="B2404" s="5" t="s">
        <v>20836</v>
      </c>
      <c r="C2404" s="5" t="s">
        <v>14459</v>
      </c>
      <c r="D2404" s="6">
        <v>42407.0</v>
      </c>
      <c r="E2404" s="5">
        <v>14614.0</v>
      </c>
      <c r="F2404" s="5">
        <v>6643.0</v>
      </c>
      <c r="G2404" s="5" t="s">
        <v>634</v>
      </c>
      <c r="H2404" s="5" t="s">
        <v>149</v>
      </c>
      <c r="I2404" s="5" t="s">
        <v>20676</v>
      </c>
      <c r="J2404" s="5" t="s">
        <v>274</v>
      </c>
      <c r="K2404" s="5" t="s">
        <v>391</v>
      </c>
      <c r="L2404" s="5" t="s">
        <v>20678</v>
      </c>
      <c r="M2404" s="5" t="s">
        <v>20679</v>
      </c>
      <c r="N2404" s="5" t="s">
        <v>52</v>
      </c>
      <c r="O2404" s="5">
        <v>1.0</v>
      </c>
      <c r="P2404" s="5" t="s">
        <v>21283</v>
      </c>
      <c r="Q2404" s="5">
        <v>4500.0</v>
      </c>
      <c r="R2404" s="5">
        <v>119.0</v>
      </c>
      <c r="S2404" s="5" t="s">
        <v>115</v>
      </c>
      <c r="T2404" s="5">
        <v>0.0</v>
      </c>
      <c r="U2404" s="5" t="s">
        <v>158</v>
      </c>
      <c r="V2404" s="5" t="s">
        <v>21284</v>
      </c>
      <c r="W2404" s="5" t="s">
        <v>52</v>
      </c>
      <c r="X2404" s="5" t="s">
        <v>52</v>
      </c>
      <c r="Y2404" s="5" t="s">
        <v>21285</v>
      </c>
      <c r="Z2404" s="5" t="s">
        <v>21286</v>
      </c>
      <c r="AA2404" s="5" t="s">
        <v>235</v>
      </c>
      <c r="AB2404" s="5" t="s">
        <v>52</v>
      </c>
      <c r="AC2404" s="5" t="s">
        <v>163</v>
      </c>
      <c r="AD2404" s="5" t="s">
        <v>164</v>
      </c>
      <c r="AE2404" s="5" t="s">
        <v>165</v>
      </c>
      <c r="AF2404" s="5" t="s">
        <v>52</v>
      </c>
      <c r="AG2404" s="5" t="s">
        <v>52</v>
      </c>
      <c r="AH2404" s="5" t="s">
        <v>52</v>
      </c>
      <c r="AI2404" s="5" t="s">
        <v>20683</v>
      </c>
      <c r="AJ2404" s="5" t="s">
        <v>20684</v>
      </c>
      <c r="AK2404" s="5" t="s">
        <v>1874</v>
      </c>
    </row>
    <row r="2405" ht="15.75" customHeight="1">
      <c r="A2405" s="5" t="s">
        <v>21287</v>
      </c>
      <c r="B2405" s="5" t="s">
        <v>21288</v>
      </c>
      <c r="C2405" s="5" t="s">
        <v>21289</v>
      </c>
      <c r="D2405" s="6">
        <v>42406.0</v>
      </c>
      <c r="E2405" s="5">
        <v>9708.0</v>
      </c>
      <c r="F2405" s="5">
        <v>4413.0</v>
      </c>
      <c r="G2405" s="5" t="s">
        <v>170</v>
      </c>
      <c r="H2405" s="5" t="s">
        <v>131</v>
      </c>
      <c r="I2405" s="5" t="s">
        <v>20786</v>
      </c>
      <c r="J2405" s="5" t="s">
        <v>170</v>
      </c>
      <c r="K2405" s="5" t="s">
        <v>21290</v>
      </c>
      <c r="L2405" s="5" t="s">
        <v>21291</v>
      </c>
      <c r="M2405" s="5" t="s">
        <v>21292</v>
      </c>
      <c r="N2405" s="5">
        <v>7071.0</v>
      </c>
      <c r="O2405" s="5">
        <v>1.0</v>
      </c>
      <c r="P2405" s="5" t="s">
        <v>21293</v>
      </c>
      <c r="Q2405" s="5" t="s">
        <v>1519</v>
      </c>
      <c r="R2405" s="5">
        <v>385.0</v>
      </c>
      <c r="S2405" s="5" t="s">
        <v>69</v>
      </c>
      <c r="T2405" s="5">
        <v>32.0</v>
      </c>
      <c r="U2405" s="5" t="s">
        <v>70</v>
      </c>
      <c r="V2405" s="5" t="s">
        <v>21294</v>
      </c>
      <c r="W2405" s="5" t="s">
        <v>52</v>
      </c>
      <c r="X2405" s="5" t="s">
        <v>52</v>
      </c>
      <c r="Y2405" s="5" t="s">
        <v>21295</v>
      </c>
      <c r="Z2405" s="5" t="s">
        <v>21296</v>
      </c>
      <c r="AA2405" s="5" t="s">
        <v>260</v>
      </c>
      <c r="AB2405" s="5" t="s">
        <v>52</v>
      </c>
      <c r="AC2405" s="5" t="s">
        <v>72</v>
      </c>
      <c r="AD2405" s="5" t="s">
        <v>73</v>
      </c>
      <c r="AE2405" s="5" t="s">
        <v>74</v>
      </c>
      <c r="AF2405" s="5" t="s">
        <v>75</v>
      </c>
      <c r="AG2405" s="5" t="s">
        <v>76</v>
      </c>
      <c r="AH2405" s="5" t="s">
        <v>77</v>
      </c>
      <c r="AI2405" s="5" t="s">
        <v>20463</v>
      </c>
      <c r="AJ2405" s="5" t="s">
        <v>21297</v>
      </c>
      <c r="AK2405" s="5" t="s">
        <v>2556</v>
      </c>
    </row>
    <row r="2406" ht="15.75" customHeight="1">
      <c r="A2406" s="5" t="s">
        <v>21298</v>
      </c>
      <c r="B2406" s="5" t="s">
        <v>21299</v>
      </c>
      <c r="C2406" s="5" t="s">
        <v>10074</v>
      </c>
      <c r="D2406" s="6">
        <v>42406.0</v>
      </c>
      <c r="E2406" s="5">
        <v>18370.0</v>
      </c>
      <c r="F2406" s="5">
        <v>8350.0</v>
      </c>
      <c r="G2406" s="5" t="s">
        <v>107</v>
      </c>
      <c r="H2406" s="5" t="s">
        <v>189</v>
      </c>
      <c r="I2406" s="5" t="s">
        <v>21300</v>
      </c>
      <c r="J2406" s="5" t="s">
        <v>109</v>
      </c>
      <c r="K2406" s="5" t="s">
        <v>21301</v>
      </c>
      <c r="L2406" s="5" t="s">
        <v>21302</v>
      </c>
      <c r="M2406" s="5" t="s">
        <v>21303</v>
      </c>
      <c r="N2406" s="5">
        <v>33147.0</v>
      </c>
      <c r="O2406" s="5">
        <v>1.0</v>
      </c>
      <c r="P2406" s="5" t="s">
        <v>21304</v>
      </c>
      <c r="Q2406" s="5">
        <v>4300.0</v>
      </c>
      <c r="R2406" s="5">
        <v>218.0</v>
      </c>
      <c r="S2406" s="5" t="s">
        <v>115</v>
      </c>
      <c r="T2406" s="5">
        <v>0.0</v>
      </c>
      <c r="U2406" s="5" t="s">
        <v>52</v>
      </c>
      <c r="V2406" s="5" t="s">
        <v>21305</v>
      </c>
      <c r="W2406" s="5" t="s">
        <v>71</v>
      </c>
      <c r="X2406" s="5" t="s">
        <v>52</v>
      </c>
      <c r="Y2406" s="5" t="s">
        <v>11792</v>
      </c>
      <c r="Z2406" s="5">
        <v>4924843.0</v>
      </c>
      <c r="AA2406" s="5" t="s">
        <v>119</v>
      </c>
      <c r="AB2406" s="5" t="s">
        <v>52</v>
      </c>
      <c r="AC2406" s="5" t="s">
        <v>181</v>
      </c>
      <c r="AD2406" s="5" t="s">
        <v>182</v>
      </c>
      <c r="AE2406" s="5" t="s">
        <v>183</v>
      </c>
      <c r="AF2406" s="5" t="s">
        <v>52</v>
      </c>
      <c r="AG2406" s="5" t="s">
        <v>52</v>
      </c>
      <c r="AH2406" s="5" t="s">
        <v>184</v>
      </c>
      <c r="AI2406" s="5" t="s">
        <v>21299</v>
      </c>
      <c r="AJ2406" s="5" t="s">
        <v>21302</v>
      </c>
      <c r="AK2406" s="5" t="s">
        <v>3316</v>
      </c>
    </row>
    <row r="2407" ht="15.75" customHeight="1">
      <c r="A2407" s="5" t="s">
        <v>21298</v>
      </c>
      <c r="B2407" s="5" t="s">
        <v>21306</v>
      </c>
      <c r="C2407" s="5" t="s">
        <v>21307</v>
      </c>
      <c r="D2407" s="6">
        <v>42406.0</v>
      </c>
      <c r="E2407" s="5">
        <v>18370.0</v>
      </c>
      <c r="F2407" s="5">
        <v>8350.0</v>
      </c>
      <c r="G2407" s="5" t="s">
        <v>107</v>
      </c>
      <c r="H2407" s="5" t="s">
        <v>189</v>
      </c>
      <c r="I2407" s="5" t="s">
        <v>21300</v>
      </c>
      <c r="J2407" s="5" t="s">
        <v>109</v>
      </c>
      <c r="K2407" s="5" t="s">
        <v>21301</v>
      </c>
      <c r="L2407" s="5" t="s">
        <v>21308</v>
      </c>
      <c r="M2407" s="5" t="s">
        <v>21309</v>
      </c>
      <c r="N2407" s="5">
        <v>77080.0</v>
      </c>
      <c r="O2407" s="5">
        <v>1.0</v>
      </c>
      <c r="P2407" s="5" t="s">
        <v>21304</v>
      </c>
      <c r="Q2407" s="5">
        <v>4300.0</v>
      </c>
      <c r="R2407" s="5">
        <v>218.0</v>
      </c>
      <c r="S2407" s="5" t="s">
        <v>115</v>
      </c>
      <c r="T2407" s="5">
        <v>0.0</v>
      </c>
      <c r="U2407" s="5" t="s">
        <v>52</v>
      </c>
      <c r="V2407" s="5" t="s">
        <v>21310</v>
      </c>
      <c r="W2407" s="5" t="s">
        <v>55</v>
      </c>
      <c r="X2407" s="5" t="s">
        <v>21305</v>
      </c>
      <c r="Y2407" s="5" t="s">
        <v>11792</v>
      </c>
      <c r="Z2407" s="5">
        <v>4924843.0</v>
      </c>
      <c r="AA2407" s="5" t="s">
        <v>119</v>
      </c>
      <c r="AB2407" s="5" t="s">
        <v>52</v>
      </c>
      <c r="AC2407" s="5" t="s">
        <v>181</v>
      </c>
      <c r="AD2407" s="5" t="s">
        <v>182</v>
      </c>
      <c r="AE2407" s="5" t="s">
        <v>183</v>
      </c>
      <c r="AF2407" s="5" t="s">
        <v>52</v>
      </c>
      <c r="AG2407" s="5" t="s">
        <v>52</v>
      </c>
      <c r="AH2407" s="5" t="s">
        <v>184</v>
      </c>
      <c r="AI2407" s="5" t="s">
        <v>102</v>
      </c>
      <c r="AJ2407" s="5" t="s">
        <v>52</v>
      </c>
      <c r="AK2407" s="5" t="s">
        <v>3316</v>
      </c>
    </row>
    <row r="2408" ht="15.75" customHeight="1">
      <c r="A2408" s="5" t="s">
        <v>21311</v>
      </c>
      <c r="B2408" s="5" t="s">
        <v>19743</v>
      </c>
      <c r="C2408" s="5" t="s">
        <v>12878</v>
      </c>
      <c r="D2408" s="6">
        <v>42405.0</v>
      </c>
      <c r="E2408" s="5">
        <v>17072.0</v>
      </c>
      <c r="F2408" s="5">
        <v>7760.0</v>
      </c>
      <c r="G2408" s="5" t="s">
        <v>6377</v>
      </c>
      <c r="H2408" s="5" t="s">
        <v>149</v>
      </c>
      <c r="I2408" s="5" t="s">
        <v>21312</v>
      </c>
      <c r="J2408" s="5" t="s">
        <v>4533</v>
      </c>
      <c r="K2408" s="5" t="s">
        <v>21313</v>
      </c>
      <c r="L2408" s="5" t="s">
        <v>21314</v>
      </c>
      <c r="M2408" s="5" t="s">
        <v>21315</v>
      </c>
      <c r="N2408" s="5">
        <v>1801.0</v>
      </c>
      <c r="O2408" s="5">
        <v>1.0</v>
      </c>
      <c r="P2408" s="5" t="s">
        <v>21316</v>
      </c>
      <c r="Q2408" s="5">
        <v>4510.0</v>
      </c>
      <c r="R2408" s="5">
        <v>256.0</v>
      </c>
      <c r="S2408" s="5" t="s">
        <v>115</v>
      </c>
      <c r="T2408" s="5">
        <v>0.0</v>
      </c>
      <c r="U2408" s="5" t="s">
        <v>52</v>
      </c>
      <c r="V2408" s="5" t="s">
        <v>21317</v>
      </c>
      <c r="W2408" s="5" t="s">
        <v>71</v>
      </c>
      <c r="X2408" s="5" t="s">
        <v>52</v>
      </c>
      <c r="Y2408" s="5" t="s">
        <v>178</v>
      </c>
      <c r="Z2408" s="5" t="s">
        <v>21318</v>
      </c>
      <c r="AA2408" s="5" t="s">
        <v>2743</v>
      </c>
      <c r="AB2408" s="5" t="s">
        <v>52</v>
      </c>
      <c r="AC2408" s="5" t="s">
        <v>181</v>
      </c>
      <c r="AD2408" s="5" t="s">
        <v>182</v>
      </c>
      <c r="AE2408" s="5" t="s">
        <v>183</v>
      </c>
      <c r="AF2408" s="5" t="s">
        <v>52</v>
      </c>
      <c r="AG2408" s="5" t="s">
        <v>52</v>
      </c>
      <c r="AH2408" s="5" t="s">
        <v>184</v>
      </c>
      <c r="AI2408" s="5" t="s">
        <v>19743</v>
      </c>
      <c r="AJ2408" s="5" t="s">
        <v>21314</v>
      </c>
      <c r="AK2408" s="5" t="s">
        <v>6885</v>
      </c>
    </row>
    <row r="2409" ht="15.75" customHeight="1">
      <c r="A2409" s="5" t="s">
        <v>21311</v>
      </c>
      <c r="B2409" s="5" t="s">
        <v>21319</v>
      </c>
      <c r="C2409" s="5" t="s">
        <v>12878</v>
      </c>
      <c r="D2409" s="6">
        <v>42405.0</v>
      </c>
      <c r="E2409" s="5">
        <v>17072.0</v>
      </c>
      <c r="F2409" s="5">
        <v>7760.0</v>
      </c>
      <c r="G2409" s="5" t="s">
        <v>6377</v>
      </c>
      <c r="H2409" s="5" t="s">
        <v>149</v>
      </c>
      <c r="I2409" s="5" t="s">
        <v>21312</v>
      </c>
      <c r="J2409" s="5" t="s">
        <v>4533</v>
      </c>
      <c r="K2409" s="5" t="s">
        <v>21313</v>
      </c>
      <c r="L2409" s="5" t="s">
        <v>21320</v>
      </c>
      <c r="M2409" s="5" t="s">
        <v>21321</v>
      </c>
      <c r="N2409" s="5">
        <v>2893.0</v>
      </c>
      <c r="O2409" s="5">
        <v>1.0</v>
      </c>
      <c r="P2409" s="5" t="s">
        <v>21316</v>
      </c>
      <c r="Q2409" s="5">
        <v>4510.0</v>
      </c>
      <c r="R2409" s="5">
        <v>256.0</v>
      </c>
      <c r="S2409" s="5" t="s">
        <v>115</v>
      </c>
      <c r="T2409" s="5">
        <v>0.0</v>
      </c>
      <c r="U2409" s="5" t="s">
        <v>52</v>
      </c>
      <c r="V2409" s="5" t="s">
        <v>21322</v>
      </c>
      <c r="W2409" s="5" t="s">
        <v>55</v>
      </c>
      <c r="X2409" s="5" t="s">
        <v>21317</v>
      </c>
      <c r="Y2409" s="5" t="s">
        <v>178</v>
      </c>
      <c r="Z2409" s="5" t="s">
        <v>21318</v>
      </c>
      <c r="AA2409" s="5" t="s">
        <v>2743</v>
      </c>
      <c r="AB2409" s="5" t="s">
        <v>52</v>
      </c>
      <c r="AC2409" s="5" t="s">
        <v>181</v>
      </c>
      <c r="AD2409" s="5" t="s">
        <v>182</v>
      </c>
      <c r="AE2409" s="5" t="s">
        <v>183</v>
      </c>
      <c r="AF2409" s="5" t="s">
        <v>52</v>
      </c>
      <c r="AG2409" s="5" t="s">
        <v>52</v>
      </c>
      <c r="AH2409" s="5" t="s">
        <v>184</v>
      </c>
      <c r="AI2409" s="5" t="s">
        <v>21323</v>
      </c>
      <c r="AJ2409" s="5" t="s">
        <v>21324</v>
      </c>
      <c r="AK2409" s="5" t="s">
        <v>6885</v>
      </c>
    </row>
    <row r="2410" ht="15.75" customHeight="1">
      <c r="A2410" s="5" t="s">
        <v>21325</v>
      </c>
      <c r="B2410" s="5" t="s">
        <v>21326</v>
      </c>
      <c r="C2410" s="5" t="s">
        <v>21327</v>
      </c>
      <c r="D2410" s="6">
        <v>42404.0</v>
      </c>
      <c r="E2410" s="5">
        <v>42330.0</v>
      </c>
      <c r="F2410" s="5">
        <v>19241.0</v>
      </c>
      <c r="G2410" s="5" t="s">
        <v>170</v>
      </c>
      <c r="H2410" s="5" t="s">
        <v>149</v>
      </c>
      <c r="I2410" s="5" t="s">
        <v>3289</v>
      </c>
      <c r="J2410" s="5" t="s">
        <v>170</v>
      </c>
      <c r="K2410" s="5" t="s">
        <v>21328</v>
      </c>
      <c r="L2410" s="5" t="s">
        <v>21329</v>
      </c>
      <c r="M2410" s="5" t="s">
        <v>21330</v>
      </c>
      <c r="N2410" s="5">
        <v>31407.0</v>
      </c>
      <c r="O2410" s="5">
        <v>1.0</v>
      </c>
      <c r="P2410" s="5" t="s">
        <v>21331</v>
      </c>
      <c r="Q2410" s="5">
        <v>4510.0</v>
      </c>
      <c r="R2410" s="5">
        <v>100.0</v>
      </c>
      <c r="S2410" s="5" t="s">
        <v>53</v>
      </c>
      <c r="T2410" s="5">
        <v>59.0</v>
      </c>
      <c r="U2410" s="5" t="s">
        <v>93</v>
      </c>
      <c r="V2410" s="5" t="s">
        <v>21332</v>
      </c>
      <c r="W2410" s="5" t="s">
        <v>52</v>
      </c>
      <c r="X2410" s="5" t="s">
        <v>52</v>
      </c>
      <c r="Y2410" s="5" t="s">
        <v>21333</v>
      </c>
      <c r="Z2410" s="5" t="s">
        <v>21334</v>
      </c>
      <c r="AA2410" s="5" t="s">
        <v>235</v>
      </c>
      <c r="AB2410" s="5" t="s">
        <v>52</v>
      </c>
      <c r="AC2410" s="5" t="s">
        <v>11980</v>
      </c>
      <c r="AD2410" s="5" t="s">
        <v>11981</v>
      </c>
      <c r="AE2410" s="5" t="s">
        <v>218</v>
      </c>
      <c r="AF2410" s="5" t="s">
        <v>52</v>
      </c>
      <c r="AG2410" s="5" t="s">
        <v>11982</v>
      </c>
      <c r="AH2410" s="5" t="s">
        <v>11983</v>
      </c>
      <c r="AI2410" s="5" t="s">
        <v>18875</v>
      </c>
      <c r="AJ2410" s="5" t="s">
        <v>20197</v>
      </c>
      <c r="AK2410" s="5" t="s">
        <v>21335</v>
      </c>
    </row>
    <row r="2411" ht="15.75" customHeight="1">
      <c r="A2411" s="5" t="s">
        <v>21336</v>
      </c>
      <c r="B2411" s="5" t="s">
        <v>13270</v>
      </c>
      <c r="C2411" s="5" t="s">
        <v>16430</v>
      </c>
      <c r="D2411" s="6">
        <v>42404.0</v>
      </c>
      <c r="E2411" s="5">
        <v>57209.0</v>
      </c>
      <c r="F2411" s="5">
        <v>26004.0</v>
      </c>
      <c r="G2411" s="5" t="s">
        <v>19326</v>
      </c>
      <c r="H2411" s="5" t="s">
        <v>205</v>
      </c>
      <c r="I2411" s="5" t="s">
        <v>21337</v>
      </c>
      <c r="J2411" s="5" t="s">
        <v>2471</v>
      </c>
      <c r="K2411" s="5" t="s">
        <v>1536</v>
      </c>
      <c r="L2411" s="5" t="s">
        <v>18420</v>
      </c>
      <c r="M2411" s="5" t="s">
        <v>18565</v>
      </c>
      <c r="N2411" s="5">
        <v>36229.0</v>
      </c>
      <c r="O2411" s="5">
        <v>1.0</v>
      </c>
      <c r="P2411" s="5" t="s">
        <v>21338</v>
      </c>
      <c r="Q2411" s="5" t="s">
        <v>244</v>
      </c>
      <c r="R2411" s="5">
        <v>4252.0</v>
      </c>
      <c r="S2411" s="5" t="s">
        <v>53</v>
      </c>
      <c r="T2411" s="5">
        <v>0.0</v>
      </c>
      <c r="U2411" s="5" t="s">
        <v>70</v>
      </c>
      <c r="V2411" s="5" t="s">
        <v>21339</v>
      </c>
      <c r="W2411" s="5" t="s">
        <v>55</v>
      </c>
      <c r="X2411" s="5" t="s">
        <v>21340</v>
      </c>
      <c r="Y2411" s="5">
        <v>1602.0</v>
      </c>
      <c r="Z2411" s="5" t="s">
        <v>21341</v>
      </c>
      <c r="AA2411" s="5" t="s">
        <v>604</v>
      </c>
      <c r="AB2411" s="5" t="s">
        <v>52</v>
      </c>
      <c r="AC2411" s="5" t="s">
        <v>18427</v>
      </c>
      <c r="AD2411" s="5" t="s">
        <v>18428</v>
      </c>
      <c r="AE2411" s="5" t="s">
        <v>18429</v>
      </c>
      <c r="AF2411" s="5" t="s">
        <v>863</v>
      </c>
      <c r="AG2411" s="5">
        <v>90502.0</v>
      </c>
      <c r="AH2411" s="5" t="s">
        <v>18430</v>
      </c>
      <c r="AI2411" s="5" t="s">
        <v>102</v>
      </c>
      <c r="AJ2411" s="5" t="s">
        <v>52</v>
      </c>
      <c r="AK2411" s="5" t="s">
        <v>18431</v>
      </c>
    </row>
    <row r="2412" ht="15.75" customHeight="1">
      <c r="A2412" s="5" t="s">
        <v>21342</v>
      </c>
      <c r="B2412" s="5" t="s">
        <v>16737</v>
      </c>
      <c r="C2412" s="5" t="s">
        <v>16738</v>
      </c>
      <c r="D2412" s="6">
        <v>42404.0</v>
      </c>
      <c r="E2412" s="5">
        <v>82476.0</v>
      </c>
      <c r="F2412" s="5">
        <v>37489.0</v>
      </c>
      <c r="G2412" s="5" t="s">
        <v>3378</v>
      </c>
      <c r="H2412" s="5" t="s">
        <v>272</v>
      </c>
      <c r="I2412" s="5" t="s">
        <v>19908</v>
      </c>
      <c r="J2412" s="5" t="s">
        <v>3378</v>
      </c>
      <c r="K2412" s="5" t="s">
        <v>21343</v>
      </c>
      <c r="L2412" s="5" t="s">
        <v>16741</v>
      </c>
      <c r="M2412" s="5" t="s">
        <v>16742</v>
      </c>
      <c r="N2412" s="5">
        <v>45242.0</v>
      </c>
      <c r="O2412" s="5">
        <v>2.0</v>
      </c>
      <c r="P2412" s="5" t="s">
        <v>21344</v>
      </c>
      <c r="Q2412" s="5" t="s">
        <v>20781</v>
      </c>
      <c r="R2412" s="5">
        <v>2562.0</v>
      </c>
      <c r="S2412" s="5" t="s">
        <v>69</v>
      </c>
      <c r="T2412" s="5">
        <v>0.0</v>
      </c>
      <c r="U2412" s="5" t="s">
        <v>93</v>
      </c>
      <c r="V2412" s="5" t="s">
        <v>21345</v>
      </c>
      <c r="W2412" s="5" t="s">
        <v>55</v>
      </c>
      <c r="X2412" s="5" t="s">
        <v>21346</v>
      </c>
      <c r="Y2412" s="5" t="s">
        <v>3112</v>
      </c>
      <c r="Z2412" s="5" t="s">
        <v>21347</v>
      </c>
      <c r="AA2412" s="5" t="s">
        <v>260</v>
      </c>
      <c r="AB2412" s="5" t="s">
        <v>52</v>
      </c>
      <c r="AC2412" s="5" t="s">
        <v>3141</v>
      </c>
      <c r="AD2412" s="5" t="s">
        <v>3142</v>
      </c>
      <c r="AE2412" s="5" t="s">
        <v>162</v>
      </c>
      <c r="AF2412" s="5" t="s">
        <v>52</v>
      </c>
      <c r="AG2412" s="5" t="s">
        <v>52</v>
      </c>
      <c r="AH2412" s="5" t="s">
        <v>3143</v>
      </c>
      <c r="AI2412" s="5" t="s">
        <v>102</v>
      </c>
      <c r="AJ2412" s="5" t="s">
        <v>52</v>
      </c>
      <c r="AK2412" s="5" t="s">
        <v>162</v>
      </c>
    </row>
    <row r="2413" ht="15.75" customHeight="1">
      <c r="A2413" s="5" t="s">
        <v>21348</v>
      </c>
      <c r="B2413" s="5" t="s">
        <v>20979</v>
      </c>
      <c r="C2413" s="5" t="s">
        <v>18665</v>
      </c>
      <c r="D2413" s="6">
        <v>42403.0</v>
      </c>
      <c r="E2413" s="5">
        <v>9731.0</v>
      </c>
      <c r="F2413" s="5">
        <v>4423.0</v>
      </c>
      <c r="G2413" s="5" t="s">
        <v>1057</v>
      </c>
      <c r="H2413" s="5" t="s">
        <v>205</v>
      </c>
      <c r="I2413" s="5" t="s">
        <v>20980</v>
      </c>
      <c r="J2413" s="5" t="s">
        <v>191</v>
      </c>
      <c r="K2413" s="5" t="s">
        <v>21349</v>
      </c>
      <c r="L2413" s="5" t="s">
        <v>20982</v>
      </c>
      <c r="M2413" s="5" t="s">
        <v>20983</v>
      </c>
      <c r="N2413" s="5">
        <v>976.0</v>
      </c>
      <c r="O2413" s="5">
        <v>1.0</v>
      </c>
      <c r="P2413" s="5" t="s">
        <v>21350</v>
      </c>
      <c r="Q2413" s="5" t="s">
        <v>52</v>
      </c>
      <c r="R2413" s="5">
        <v>112.0</v>
      </c>
      <c r="S2413" s="5" t="s">
        <v>69</v>
      </c>
      <c r="T2413" s="5">
        <v>67.0</v>
      </c>
      <c r="U2413" s="5" t="s">
        <v>93</v>
      </c>
      <c r="V2413" s="5" t="s">
        <v>21351</v>
      </c>
      <c r="W2413" s="5" t="s">
        <v>71</v>
      </c>
      <c r="X2413" s="5" t="s">
        <v>52</v>
      </c>
      <c r="Y2413" s="5" t="s">
        <v>21352</v>
      </c>
      <c r="Z2413" s="5" t="s">
        <v>21353</v>
      </c>
      <c r="AA2413" s="5" t="s">
        <v>119</v>
      </c>
      <c r="AB2413" s="5" t="s">
        <v>52</v>
      </c>
      <c r="AC2413" s="5" t="s">
        <v>565</v>
      </c>
      <c r="AD2413" s="5" t="s">
        <v>566</v>
      </c>
      <c r="AE2413" s="5" t="s">
        <v>567</v>
      </c>
      <c r="AF2413" s="5" t="s">
        <v>52</v>
      </c>
      <c r="AG2413" s="5" t="s">
        <v>52</v>
      </c>
      <c r="AH2413" s="5" t="s">
        <v>568</v>
      </c>
      <c r="AI2413" s="5" t="s">
        <v>20979</v>
      </c>
      <c r="AJ2413" s="5" t="s">
        <v>20982</v>
      </c>
      <c r="AK2413" s="5" t="s">
        <v>14809</v>
      </c>
    </row>
    <row r="2414" ht="15.75" customHeight="1">
      <c r="A2414" s="5" t="s">
        <v>21354</v>
      </c>
      <c r="B2414" s="5" t="s">
        <v>18616</v>
      </c>
      <c r="C2414" s="5" t="s">
        <v>18617</v>
      </c>
      <c r="D2414" s="6">
        <v>42403.0</v>
      </c>
      <c r="E2414" s="5">
        <v>36579.0</v>
      </c>
      <c r="F2414" s="5">
        <v>16627.0</v>
      </c>
      <c r="G2414" s="5" t="s">
        <v>4073</v>
      </c>
      <c r="H2414" s="5" t="s">
        <v>171</v>
      </c>
      <c r="I2414" s="5" t="s">
        <v>13831</v>
      </c>
      <c r="J2414" s="5" t="s">
        <v>2214</v>
      </c>
      <c r="K2414" s="5" t="s">
        <v>20472</v>
      </c>
      <c r="L2414" s="5" t="s">
        <v>20473</v>
      </c>
      <c r="M2414" s="5" t="s">
        <v>18620</v>
      </c>
      <c r="N2414" s="5">
        <v>55354.0</v>
      </c>
      <c r="O2414" s="5">
        <v>1.0</v>
      </c>
      <c r="P2414" s="5" t="s">
        <v>21355</v>
      </c>
      <c r="Q2414" s="5" t="s">
        <v>91</v>
      </c>
      <c r="R2414" s="5">
        <v>856.0</v>
      </c>
      <c r="S2414" s="5" t="s">
        <v>69</v>
      </c>
      <c r="T2414" s="5">
        <v>63.0</v>
      </c>
      <c r="U2414" s="5" t="s">
        <v>70</v>
      </c>
      <c r="V2414" s="5" t="s">
        <v>21356</v>
      </c>
      <c r="W2414" s="5" t="s">
        <v>71</v>
      </c>
      <c r="X2414" s="5" t="s">
        <v>52</v>
      </c>
      <c r="Y2414" s="5">
        <v>1604.0</v>
      </c>
      <c r="Z2414" s="5" t="s">
        <v>21357</v>
      </c>
      <c r="AA2414" s="5" t="s">
        <v>119</v>
      </c>
      <c r="AB2414" s="5" t="s">
        <v>52</v>
      </c>
      <c r="AC2414" s="5" t="s">
        <v>72</v>
      </c>
      <c r="AD2414" s="5" t="s">
        <v>73</v>
      </c>
      <c r="AE2414" s="5" t="s">
        <v>74</v>
      </c>
      <c r="AF2414" s="5" t="s">
        <v>75</v>
      </c>
      <c r="AG2414" s="5" t="s">
        <v>76</v>
      </c>
      <c r="AH2414" s="5" t="s">
        <v>77</v>
      </c>
      <c r="AI2414" s="5" t="s">
        <v>20477</v>
      </c>
      <c r="AJ2414" s="5" t="s">
        <v>20478</v>
      </c>
      <c r="AK2414" s="5" t="s">
        <v>18474</v>
      </c>
    </row>
    <row r="2415" ht="15.75" customHeight="1">
      <c r="A2415" s="5" t="s">
        <v>21358</v>
      </c>
      <c r="B2415" s="5" t="s">
        <v>10034</v>
      </c>
      <c r="C2415" s="5" t="s">
        <v>16989</v>
      </c>
      <c r="D2415" s="6">
        <v>42402.0</v>
      </c>
      <c r="E2415" s="5">
        <v>1187043.0</v>
      </c>
      <c r="F2415" s="5">
        <v>539565.0</v>
      </c>
      <c r="G2415" s="5" t="s">
        <v>1419</v>
      </c>
      <c r="H2415" s="5" t="s">
        <v>1534</v>
      </c>
      <c r="I2415" s="5" t="s">
        <v>21359</v>
      </c>
      <c r="J2415" s="5" t="s">
        <v>256</v>
      </c>
      <c r="K2415" s="5" t="s">
        <v>21360</v>
      </c>
      <c r="L2415" s="5" t="s">
        <v>10034</v>
      </c>
      <c r="M2415" s="5" t="s">
        <v>21361</v>
      </c>
      <c r="N2415" s="5" t="s">
        <v>52</v>
      </c>
      <c r="O2415" s="5">
        <v>23.0</v>
      </c>
      <c r="P2415" s="5" t="s">
        <v>21362</v>
      </c>
      <c r="Q2415" s="5" t="s">
        <v>21363</v>
      </c>
      <c r="R2415" s="5">
        <v>220.0</v>
      </c>
      <c r="S2415" s="5" t="s">
        <v>115</v>
      </c>
      <c r="T2415" s="5">
        <v>801.0</v>
      </c>
      <c r="U2415" s="5" t="s">
        <v>93</v>
      </c>
      <c r="V2415" s="5" t="s">
        <v>21364</v>
      </c>
      <c r="W2415" s="5" t="s">
        <v>52</v>
      </c>
      <c r="X2415" s="5" t="s">
        <v>52</v>
      </c>
      <c r="Y2415" s="5" t="s">
        <v>21365</v>
      </c>
      <c r="Z2415" s="5" t="s">
        <v>21366</v>
      </c>
      <c r="AA2415" s="5" t="s">
        <v>260</v>
      </c>
      <c r="AB2415" s="5" t="s">
        <v>52</v>
      </c>
      <c r="AC2415" s="5" t="s">
        <v>565</v>
      </c>
      <c r="AD2415" s="5" t="s">
        <v>566</v>
      </c>
      <c r="AE2415" s="5" t="s">
        <v>567</v>
      </c>
      <c r="AF2415" s="5" t="s">
        <v>52</v>
      </c>
      <c r="AG2415" s="5" t="s">
        <v>52</v>
      </c>
      <c r="AH2415" s="5" t="s">
        <v>568</v>
      </c>
      <c r="AI2415" s="5" t="s">
        <v>21367</v>
      </c>
      <c r="AJ2415" s="5" t="s">
        <v>21368</v>
      </c>
      <c r="AK2415" s="5" t="s">
        <v>1727</v>
      </c>
    </row>
    <row r="2416" ht="15.75" customHeight="1">
      <c r="A2416" s="5" t="s">
        <v>21369</v>
      </c>
      <c r="B2416" s="5" t="s">
        <v>3666</v>
      </c>
      <c r="C2416" s="5" t="s">
        <v>102</v>
      </c>
      <c r="D2416" s="6">
        <v>42401.0</v>
      </c>
      <c r="E2416" s="5">
        <v>10820.0</v>
      </c>
      <c r="F2416" s="5">
        <v>4918.0</v>
      </c>
      <c r="G2416" s="5" t="s">
        <v>130</v>
      </c>
      <c r="H2416" s="5" t="s">
        <v>45</v>
      </c>
      <c r="I2416" s="5" t="s">
        <v>5172</v>
      </c>
      <c r="J2416" s="5" t="s">
        <v>133</v>
      </c>
      <c r="K2416" s="5" t="s">
        <v>21370</v>
      </c>
      <c r="L2416" s="5" t="s">
        <v>21371</v>
      </c>
      <c r="M2416" s="5" t="s">
        <v>52</v>
      </c>
      <c r="N2416" s="5" t="s">
        <v>52</v>
      </c>
      <c r="O2416" s="5">
        <v>1.0</v>
      </c>
      <c r="P2416" s="5" t="s">
        <v>21372</v>
      </c>
      <c r="Q2416" s="5" t="s">
        <v>244</v>
      </c>
      <c r="R2416" s="5">
        <v>818.0</v>
      </c>
      <c r="S2416" s="5" t="s">
        <v>69</v>
      </c>
      <c r="T2416" s="5">
        <v>34.0</v>
      </c>
      <c r="U2416" s="5" t="s">
        <v>70</v>
      </c>
      <c r="V2416" s="5" t="s">
        <v>21373</v>
      </c>
      <c r="W2416" s="5" t="s">
        <v>52</v>
      </c>
      <c r="X2416" s="5" t="s">
        <v>52</v>
      </c>
      <c r="Y2416" s="5">
        <v>1602.0</v>
      </c>
      <c r="Z2416" s="5" t="s">
        <v>21374</v>
      </c>
      <c r="AA2416" s="5" t="s">
        <v>730</v>
      </c>
      <c r="AB2416" s="5" t="s">
        <v>52</v>
      </c>
      <c r="AC2416" s="5" t="s">
        <v>72</v>
      </c>
      <c r="AD2416" s="5" t="s">
        <v>73</v>
      </c>
      <c r="AE2416" s="5" t="s">
        <v>74</v>
      </c>
      <c r="AF2416" s="5" t="s">
        <v>75</v>
      </c>
      <c r="AG2416" s="5" t="s">
        <v>76</v>
      </c>
      <c r="AH2416" s="5" t="s">
        <v>77</v>
      </c>
      <c r="AI2416" s="5" t="s">
        <v>102</v>
      </c>
      <c r="AJ2416" s="5" t="s">
        <v>52</v>
      </c>
      <c r="AK2416" s="5" t="s">
        <v>525</v>
      </c>
    </row>
    <row r="2417" ht="15.75" customHeight="1">
      <c r="A2417" s="5" t="s">
        <v>21375</v>
      </c>
      <c r="B2417" s="5" t="s">
        <v>16737</v>
      </c>
      <c r="C2417" s="5" t="s">
        <v>16738</v>
      </c>
      <c r="D2417" s="6">
        <v>42401.0</v>
      </c>
      <c r="E2417" s="5">
        <v>2158.0</v>
      </c>
      <c r="F2417" s="5">
        <v>981.0</v>
      </c>
      <c r="G2417" s="5" t="s">
        <v>3378</v>
      </c>
      <c r="H2417" s="5" t="s">
        <v>171</v>
      </c>
      <c r="I2417" s="5" t="s">
        <v>19779</v>
      </c>
      <c r="J2417" s="5" t="s">
        <v>3378</v>
      </c>
      <c r="K2417" s="5" t="s">
        <v>21376</v>
      </c>
      <c r="L2417" s="5" t="s">
        <v>16741</v>
      </c>
      <c r="M2417" s="5" t="s">
        <v>16742</v>
      </c>
      <c r="N2417" s="5">
        <v>45242.0</v>
      </c>
      <c r="O2417" s="5">
        <v>1.0</v>
      </c>
      <c r="P2417" s="5" t="s">
        <v>21377</v>
      </c>
      <c r="Q2417" s="5">
        <v>4510.0</v>
      </c>
      <c r="R2417" s="5">
        <v>72.0</v>
      </c>
      <c r="S2417" s="5" t="s">
        <v>69</v>
      </c>
      <c r="T2417" s="5">
        <v>0.0</v>
      </c>
      <c r="U2417" s="5" t="s">
        <v>93</v>
      </c>
      <c r="V2417" s="5" t="s">
        <v>21378</v>
      </c>
      <c r="W2417" s="5" t="s">
        <v>55</v>
      </c>
      <c r="X2417" s="5" t="s">
        <v>21379</v>
      </c>
      <c r="Y2417" s="5" t="s">
        <v>11914</v>
      </c>
      <c r="Z2417" s="5" t="s">
        <v>21380</v>
      </c>
      <c r="AA2417" s="5" t="s">
        <v>260</v>
      </c>
      <c r="AB2417" s="5" t="s">
        <v>52</v>
      </c>
      <c r="AC2417" s="5" t="s">
        <v>3141</v>
      </c>
      <c r="AD2417" s="5" t="s">
        <v>3142</v>
      </c>
      <c r="AE2417" s="5" t="s">
        <v>162</v>
      </c>
      <c r="AF2417" s="5" t="s">
        <v>52</v>
      </c>
      <c r="AG2417" s="5" t="s">
        <v>52</v>
      </c>
      <c r="AH2417" s="5" t="s">
        <v>3143</v>
      </c>
      <c r="AI2417" s="5" t="s">
        <v>102</v>
      </c>
      <c r="AJ2417" s="5" t="s">
        <v>52</v>
      </c>
      <c r="AK2417" s="5" t="s">
        <v>162</v>
      </c>
    </row>
    <row r="2418" ht="15.75" customHeight="1">
      <c r="A2418" s="5" t="s">
        <v>21381</v>
      </c>
      <c r="B2418" s="5" t="s">
        <v>21382</v>
      </c>
      <c r="C2418" s="5" t="s">
        <v>4297</v>
      </c>
      <c r="D2418" s="6">
        <v>42398.0</v>
      </c>
      <c r="E2418" s="5">
        <v>47159.0</v>
      </c>
      <c r="F2418" s="5">
        <v>21436.0</v>
      </c>
      <c r="G2418" s="5" t="s">
        <v>170</v>
      </c>
      <c r="H2418" s="5" t="s">
        <v>45</v>
      </c>
      <c r="I2418" s="5" t="s">
        <v>21383</v>
      </c>
      <c r="J2418" s="5" t="s">
        <v>170</v>
      </c>
      <c r="K2418" s="5" t="s">
        <v>21384</v>
      </c>
      <c r="L2418" s="5" t="s">
        <v>21385</v>
      </c>
      <c r="M2418" s="5" t="s">
        <v>21386</v>
      </c>
      <c r="N2418" s="5">
        <v>2021.0</v>
      </c>
      <c r="O2418" s="5">
        <v>4.0</v>
      </c>
      <c r="P2418" s="5" t="s">
        <v>21387</v>
      </c>
      <c r="Q2418" s="5" t="s">
        <v>691</v>
      </c>
      <c r="R2418" s="5">
        <v>28196.0</v>
      </c>
      <c r="S2418" s="5" t="s">
        <v>115</v>
      </c>
      <c r="T2418" s="5">
        <v>0.0</v>
      </c>
      <c r="U2418" s="5" t="s">
        <v>52</v>
      </c>
      <c r="V2418" s="5" t="s">
        <v>21388</v>
      </c>
      <c r="W2418" s="5" t="s">
        <v>52</v>
      </c>
      <c r="X2418" s="5" t="s">
        <v>52</v>
      </c>
      <c r="Y2418" s="5" t="s">
        <v>4138</v>
      </c>
      <c r="Z2418" s="5" t="s">
        <v>21389</v>
      </c>
      <c r="AA2418" s="5" t="s">
        <v>1734</v>
      </c>
      <c r="AB2418" s="5" t="s">
        <v>52</v>
      </c>
      <c r="AC2418" s="5" t="s">
        <v>181</v>
      </c>
      <c r="AD2418" s="5" t="s">
        <v>182</v>
      </c>
      <c r="AE2418" s="5" t="s">
        <v>183</v>
      </c>
      <c r="AF2418" s="5" t="s">
        <v>52</v>
      </c>
      <c r="AG2418" s="5" t="s">
        <v>52</v>
      </c>
      <c r="AH2418" s="5" t="s">
        <v>184</v>
      </c>
      <c r="AI2418" s="5" t="s">
        <v>8854</v>
      </c>
      <c r="AJ2418" s="5" t="s">
        <v>21390</v>
      </c>
      <c r="AK2418" s="5" t="s">
        <v>21391</v>
      </c>
    </row>
    <row r="2419" ht="15.75" customHeight="1">
      <c r="A2419" s="5" t="s">
        <v>21392</v>
      </c>
      <c r="B2419" s="5" t="s">
        <v>16737</v>
      </c>
      <c r="C2419" s="5" t="s">
        <v>16738</v>
      </c>
      <c r="D2419" s="6">
        <v>42396.0</v>
      </c>
      <c r="E2419" s="5">
        <v>27801.0</v>
      </c>
      <c r="F2419" s="5">
        <v>12637.0</v>
      </c>
      <c r="G2419" s="5" t="s">
        <v>3378</v>
      </c>
      <c r="H2419" s="5" t="s">
        <v>272</v>
      </c>
      <c r="I2419" s="5" t="s">
        <v>15936</v>
      </c>
      <c r="J2419" s="5" t="s">
        <v>3378</v>
      </c>
      <c r="K2419" s="5" t="s">
        <v>21393</v>
      </c>
      <c r="L2419" s="5" t="s">
        <v>16741</v>
      </c>
      <c r="M2419" s="5" t="s">
        <v>16742</v>
      </c>
      <c r="N2419" s="5">
        <v>45242.0</v>
      </c>
      <c r="O2419" s="5">
        <v>1.0</v>
      </c>
      <c r="P2419" s="5" t="s">
        <v>21394</v>
      </c>
      <c r="Q2419" s="5" t="s">
        <v>923</v>
      </c>
      <c r="R2419" s="5">
        <v>751.0</v>
      </c>
      <c r="S2419" s="5" t="s">
        <v>69</v>
      </c>
      <c r="T2419" s="5">
        <v>0.0</v>
      </c>
      <c r="U2419" s="5" t="s">
        <v>93</v>
      </c>
      <c r="V2419" s="5" t="s">
        <v>21395</v>
      </c>
      <c r="W2419" s="5" t="s">
        <v>55</v>
      </c>
      <c r="X2419" s="5" t="s">
        <v>21396</v>
      </c>
      <c r="Y2419" s="5" t="s">
        <v>10292</v>
      </c>
      <c r="Z2419" s="5">
        <v>1491124.0</v>
      </c>
      <c r="AA2419" s="5" t="s">
        <v>260</v>
      </c>
      <c r="AB2419" s="5" t="s">
        <v>52</v>
      </c>
      <c r="AC2419" s="5" t="s">
        <v>3141</v>
      </c>
      <c r="AD2419" s="5" t="s">
        <v>3142</v>
      </c>
      <c r="AE2419" s="5" t="s">
        <v>162</v>
      </c>
      <c r="AF2419" s="5" t="s">
        <v>52</v>
      </c>
      <c r="AG2419" s="5" t="s">
        <v>52</v>
      </c>
      <c r="AH2419" s="5" t="s">
        <v>3143</v>
      </c>
      <c r="AI2419" s="5" t="s">
        <v>102</v>
      </c>
      <c r="AJ2419" s="5" t="s">
        <v>52</v>
      </c>
      <c r="AK2419" s="5" t="s">
        <v>162</v>
      </c>
    </row>
    <row r="2420" ht="15.75" customHeight="1">
      <c r="A2420" s="5" t="s">
        <v>21397</v>
      </c>
      <c r="B2420" s="5" t="s">
        <v>21398</v>
      </c>
      <c r="C2420" s="5" t="s">
        <v>21399</v>
      </c>
      <c r="D2420" s="6">
        <v>42390.0</v>
      </c>
      <c r="E2420" s="5">
        <v>49562.0</v>
      </c>
      <c r="F2420" s="5">
        <v>22528.0</v>
      </c>
      <c r="G2420" s="5" t="s">
        <v>2389</v>
      </c>
      <c r="H2420" s="5" t="s">
        <v>1069</v>
      </c>
      <c r="I2420" s="5" t="s">
        <v>21400</v>
      </c>
      <c r="J2420" s="5" t="s">
        <v>2391</v>
      </c>
      <c r="K2420" s="5" t="s">
        <v>21401</v>
      </c>
      <c r="L2420" s="5" t="s">
        <v>21402</v>
      </c>
      <c r="M2420" s="5" t="s">
        <v>21403</v>
      </c>
      <c r="N2420" s="5">
        <v>11320.0</v>
      </c>
      <c r="O2420" s="5">
        <v>1.0</v>
      </c>
      <c r="P2420" s="5" t="s">
        <v>21404</v>
      </c>
      <c r="Q2420" s="5">
        <v>2210.0</v>
      </c>
      <c r="R2420" s="5">
        <v>26.0</v>
      </c>
      <c r="S2420" s="5" t="s">
        <v>855</v>
      </c>
      <c r="T2420" s="5">
        <v>0.0</v>
      </c>
      <c r="U2420" s="5" t="s">
        <v>52</v>
      </c>
      <c r="V2420" s="5" t="s">
        <v>21405</v>
      </c>
      <c r="W2420" s="5" t="s">
        <v>52</v>
      </c>
      <c r="X2420" s="5" t="s">
        <v>52</v>
      </c>
      <c r="Y2420" s="5" t="s">
        <v>21295</v>
      </c>
      <c r="Z2420" s="5" t="s">
        <v>21406</v>
      </c>
      <c r="AA2420" s="5" t="s">
        <v>235</v>
      </c>
      <c r="AB2420" s="5" t="s">
        <v>52</v>
      </c>
      <c r="AC2420" s="5" t="s">
        <v>11980</v>
      </c>
      <c r="AD2420" s="5" t="s">
        <v>11981</v>
      </c>
      <c r="AE2420" s="5" t="s">
        <v>218</v>
      </c>
      <c r="AF2420" s="5" t="s">
        <v>52</v>
      </c>
      <c r="AG2420" s="5" t="s">
        <v>11982</v>
      </c>
      <c r="AH2420" s="5" t="s">
        <v>11983</v>
      </c>
      <c r="AI2420" s="5" t="s">
        <v>21398</v>
      </c>
      <c r="AJ2420" s="5" t="s">
        <v>21402</v>
      </c>
      <c r="AK2420" s="5" t="s">
        <v>4883</v>
      </c>
    </row>
    <row r="2421" ht="15.75" customHeight="1">
      <c r="A2421" s="5" t="s">
        <v>21407</v>
      </c>
      <c r="B2421" s="5" t="s">
        <v>21408</v>
      </c>
      <c r="C2421" s="5" t="s">
        <v>21409</v>
      </c>
      <c r="D2421" s="6">
        <v>42390.0</v>
      </c>
      <c r="E2421" s="5">
        <v>4486.0</v>
      </c>
      <c r="F2421" s="5">
        <v>2039.0</v>
      </c>
      <c r="G2421" s="5" t="s">
        <v>7358</v>
      </c>
      <c r="H2421" s="5" t="s">
        <v>45</v>
      </c>
      <c r="I2421" s="5" t="s">
        <v>46</v>
      </c>
      <c r="J2421" s="5" t="s">
        <v>47</v>
      </c>
      <c r="K2421" s="5" t="s">
        <v>21410</v>
      </c>
      <c r="L2421" s="5" t="s">
        <v>21411</v>
      </c>
      <c r="M2421" s="5" t="s">
        <v>21412</v>
      </c>
      <c r="N2421" s="5">
        <v>28613.0</v>
      </c>
      <c r="O2421" s="5">
        <v>1.0</v>
      </c>
      <c r="P2421" s="5" t="s">
        <v>21413</v>
      </c>
      <c r="Q2421" s="5">
        <v>4510.0</v>
      </c>
      <c r="R2421" s="5">
        <v>3.0</v>
      </c>
      <c r="S2421" s="5" t="s">
        <v>92</v>
      </c>
      <c r="T2421" s="5">
        <v>0.0</v>
      </c>
      <c r="U2421" s="5" t="s">
        <v>70</v>
      </c>
      <c r="V2421" s="5" t="s">
        <v>21414</v>
      </c>
      <c r="W2421" s="5" t="s">
        <v>55</v>
      </c>
      <c r="X2421" s="5" t="s">
        <v>21415</v>
      </c>
      <c r="Y2421" s="5" t="s">
        <v>21416</v>
      </c>
      <c r="Z2421" s="5" t="s">
        <v>21417</v>
      </c>
      <c r="AA2421" s="5" t="s">
        <v>59</v>
      </c>
      <c r="AB2421" s="5" t="s">
        <v>52</v>
      </c>
      <c r="AC2421" s="5" t="s">
        <v>5117</v>
      </c>
      <c r="AD2421" s="5" t="s">
        <v>5118</v>
      </c>
      <c r="AE2421" s="5" t="s">
        <v>5119</v>
      </c>
      <c r="AF2421" s="5" t="s">
        <v>52</v>
      </c>
      <c r="AG2421" s="5">
        <v>3087.0</v>
      </c>
      <c r="AH2421" s="5" t="s">
        <v>5120</v>
      </c>
      <c r="AI2421" s="5" t="s">
        <v>102</v>
      </c>
      <c r="AJ2421" s="5" t="s">
        <v>52</v>
      </c>
      <c r="AK2421" s="5" t="s">
        <v>21418</v>
      </c>
    </row>
    <row r="2422" ht="15.75" customHeight="1">
      <c r="A2422" s="5" t="s">
        <v>21419</v>
      </c>
      <c r="B2422" s="5" t="s">
        <v>16737</v>
      </c>
      <c r="C2422" s="5" t="s">
        <v>16738</v>
      </c>
      <c r="D2422" s="6">
        <v>42389.0</v>
      </c>
      <c r="E2422" s="5">
        <v>23703.0</v>
      </c>
      <c r="F2422" s="5">
        <v>10774.0</v>
      </c>
      <c r="G2422" s="5" t="s">
        <v>3378</v>
      </c>
      <c r="H2422" s="5" t="s">
        <v>272</v>
      </c>
      <c r="I2422" s="5" t="s">
        <v>21420</v>
      </c>
      <c r="J2422" s="5" t="s">
        <v>3378</v>
      </c>
      <c r="K2422" s="5" t="s">
        <v>21421</v>
      </c>
      <c r="L2422" s="5" t="s">
        <v>16741</v>
      </c>
      <c r="M2422" s="5" t="s">
        <v>16742</v>
      </c>
      <c r="N2422" s="5">
        <v>45242.0</v>
      </c>
      <c r="O2422" s="5">
        <v>1.0</v>
      </c>
      <c r="P2422" s="5" t="s">
        <v>21422</v>
      </c>
      <c r="Q2422" s="5">
        <v>2200.0</v>
      </c>
      <c r="R2422" s="5">
        <v>854.0</v>
      </c>
      <c r="S2422" s="5" t="s">
        <v>69</v>
      </c>
      <c r="T2422" s="5">
        <v>0.0</v>
      </c>
      <c r="U2422" s="5" t="s">
        <v>93</v>
      </c>
      <c r="V2422" s="5" t="s">
        <v>21423</v>
      </c>
      <c r="W2422" s="5" t="s">
        <v>55</v>
      </c>
      <c r="X2422" s="5" t="s">
        <v>21424</v>
      </c>
      <c r="Y2422" s="5" t="s">
        <v>10168</v>
      </c>
      <c r="Z2422" s="5">
        <v>1489460.0</v>
      </c>
      <c r="AA2422" s="5" t="s">
        <v>8480</v>
      </c>
      <c r="AB2422" s="5" t="s">
        <v>52</v>
      </c>
      <c r="AC2422" s="5" t="s">
        <v>3141</v>
      </c>
      <c r="AD2422" s="5" t="s">
        <v>3142</v>
      </c>
      <c r="AE2422" s="5" t="s">
        <v>162</v>
      </c>
      <c r="AF2422" s="5" t="s">
        <v>52</v>
      </c>
      <c r="AG2422" s="5" t="s">
        <v>52</v>
      </c>
      <c r="AH2422" s="5" t="s">
        <v>3143</v>
      </c>
      <c r="AI2422" s="5" t="s">
        <v>102</v>
      </c>
      <c r="AJ2422" s="5" t="s">
        <v>52</v>
      </c>
      <c r="AK2422" s="5" t="s">
        <v>162</v>
      </c>
    </row>
    <row r="2423" ht="15.75" customHeight="1">
      <c r="A2423" s="5" t="s">
        <v>21425</v>
      </c>
      <c r="B2423" s="5" t="s">
        <v>16737</v>
      </c>
      <c r="C2423" s="5" t="s">
        <v>16738</v>
      </c>
      <c r="D2423" s="6">
        <v>42389.0</v>
      </c>
      <c r="E2423" s="5">
        <v>41439.0</v>
      </c>
      <c r="F2423" s="5">
        <v>18836.0</v>
      </c>
      <c r="G2423" s="5" t="s">
        <v>3378</v>
      </c>
      <c r="H2423" s="5" t="s">
        <v>272</v>
      </c>
      <c r="I2423" s="5" t="s">
        <v>21420</v>
      </c>
      <c r="J2423" s="5" t="s">
        <v>3378</v>
      </c>
      <c r="K2423" s="5" t="s">
        <v>21426</v>
      </c>
      <c r="L2423" s="5" t="s">
        <v>16741</v>
      </c>
      <c r="M2423" s="5" t="s">
        <v>16742</v>
      </c>
      <c r="N2423" s="5">
        <v>45242.0</v>
      </c>
      <c r="O2423" s="5">
        <v>1.0</v>
      </c>
      <c r="P2423" s="5" t="s">
        <v>21427</v>
      </c>
      <c r="Q2423" s="5" t="s">
        <v>13131</v>
      </c>
      <c r="R2423" s="5">
        <v>1227.0</v>
      </c>
      <c r="S2423" s="5" t="s">
        <v>69</v>
      </c>
      <c r="T2423" s="5">
        <v>0.0</v>
      </c>
      <c r="U2423" s="5" t="s">
        <v>93</v>
      </c>
      <c r="V2423" s="5" t="s">
        <v>21428</v>
      </c>
      <c r="W2423" s="5" t="s">
        <v>55</v>
      </c>
      <c r="X2423" s="5" t="s">
        <v>21429</v>
      </c>
      <c r="Y2423" s="5" t="s">
        <v>10168</v>
      </c>
      <c r="Z2423" s="5">
        <v>2558867.0</v>
      </c>
      <c r="AA2423" s="5" t="s">
        <v>8480</v>
      </c>
      <c r="AB2423" s="5" t="s">
        <v>52</v>
      </c>
      <c r="AC2423" s="5" t="s">
        <v>3141</v>
      </c>
      <c r="AD2423" s="5" t="s">
        <v>3142</v>
      </c>
      <c r="AE2423" s="5" t="s">
        <v>162</v>
      </c>
      <c r="AF2423" s="5" t="s">
        <v>52</v>
      </c>
      <c r="AG2423" s="5" t="s">
        <v>52</v>
      </c>
      <c r="AH2423" s="5" t="s">
        <v>3143</v>
      </c>
      <c r="AI2423" s="5" t="s">
        <v>102</v>
      </c>
      <c r="AJ2423" s="5" t="s">
        <v>52</v>
      </c>
      <c r="AK2423" s="5" t="s">
        <v>162</v>
      </c>
    </row>
    <row r="2424" ht="15.75" customHeight="1">
      <c r="A2424" s="5" t="s">
        <v>21430</v>
      </c>
      <c r="B2424" s="5" t="s">
        <v>21431</v>
      </c>
      <c r="C2424" s="5" t="s">
        <v>21432</v>
      </c>
      <c r="D2424" s="6">
        <v>42383.0</v>
      </c>
      <c r="E2424" s="5">
        <v>25463.0</v>
      </c>
      <c r="F2424" s="5">
        <v>11574.0</v>
      </c>
      <c r="G2424" s="5" t="s">
        <v>3378</v>
      </c>
      <c r="H2424" s="5" t="s">
        <v>272</v>
      </c>
      <c r="I2424" s="5" t="s">
        <v>6651</v>
      </c>
      <c r="J2424" s="5" t="s">
        <v>3378</v>
      </c>
      <c r="K2424" s="5" t="s">
        <v>21433</v>
      </c>
      <c r="L2424" s="5" t="s">
        <v>21434</v>
      </c>
      <c r="M2424" s="5" t="s">
        <v>21435</v>
      </c>
      <c r="N2424" s="5">
        <v>7073.0</v>
      </c>
      <c r="O2424" s="5">
        <v>1.0</v>
      </c>
      <c r="P2424" s="5" t="s">
        <v>21436</v>
      </c>
      <c r="Q2424" s="5">
        <v>4500.0</v>
      </c>
      <c r="R2424" s="5">
        <v>451.0</v>
      </c>
      <c r="S2424" s="5" t="s">
        <v>115</v>
      </c>
      <c r="T2424" s="5">
        <v>0.0</v>
      </c>
      <c r="U2424" s="5" t="s">
        <v>70</v>
      </c>
      <c r="V2424" s="5" t="s">
        <v>21437</v>
      </c>
      <c r="W2424" s="5" t="s">
        <v>52</v>
      </c>
      <c r="X2424" s="5" t="s">
        <v>52</v>
      </c>
      <c r="Y2424" s="5" t="s">
        <v>21438</v>
      </c>
      <c r="Z2424" s="5" t="s">
        <v>21439</v>
      </c>
      <c r="AA2424" s="5" t="s">
        <v>1426</v>
      </c>
      <c r="AB2424" s="5" t="s">
        <v>52</v>
      </c>
      <c r="AC2424" s="5" t="s">
        <v>2791</v>
      </c>
      <c r="AD2424" s="5" t="s">
        <v>2792</v>
      </c>
      <c r="AE2424" s="5" t="s">
        <v>52</v>
      </c>
      <c r="AF2424" s="5" t="s">
        <v>52</v>
      </c>
      <c r="AG2424" s="5">
        <v>79118.0</v>
      </c>
      <c r="AH2424" s="5" t="s">
        <v>2793</v>
      </c>
      <c r="AI2424" s="5" t="s">
        <v>21440</v>
      </c>
      <c r="AJ2424" s="5" t="s">
        <v>21441</v>
      </c>
      <c r="AK2424" s="5" t="s">
        <v>162</v>
      </c>
    </row>
    <row r="2425" ht="15.75" customHeight="1">
      <c r="A2425" s="5" t="s">
        <v>21442</v>
      </c>
      <c r="B2425" s="5" t="s">
        <v>21443</v>
      </c>
      <c r="C2425" s="5" t="s">
        <v>21278</v>
      </c>
      <c r="D2425" s="6">
        <v>42382.0</v>
      </c>
      <c r="E2425" s="5">
        <v>42398.0</v>
      </c>
      <c r="F2425" s="5">
        <v>19272.0</v>
      </c>
      <c r="G2425" s="5" t="s">
        <v>107</v>
      </c>
      <c r="H2425" s="5" t="s">
        <v>149</v>
      </c>
      <c r="I2425" s="5" t="s">
        <v>10468</v>
      </c>
      <c r="J2425" s="5" t="s">
        <v>109</v>
      </c>
      <c r="K2425" s="5" t="s">
        <v>21444</v>
      </c>
      <c r="L2425" s="5" t="s">
        <v>21445</v>
      </c>
      <c r="M2425" s="5" t="s">
        <v>21446</v>
      </c>
      <c r="N2425" s="5">
        <v>30316.0</v>
      </c>
      <c r="O2425" s="5">
        <v>1.0</v>
      </c>
      <c r="P2425" s="5" t="s">
        <v>21447</v>
      </c>
      <c r="Q2425" s="5">
        <v>4510.0</v>
      </c>
      <c r="R2425" s="5">
        <v>33.0</v>
      </c>
      <c r="S2425" s="5" t="s">
        <v>115</v>
      </c>
      <c r="T2425" s="5">
        <v>0.0</v>
      </c>
      <c r="U2425" s="5" t="s">
        <v>52</v>
      </c>
      <c r="V2425" s="5" t="s">
        <v>21448</v>
      </c>
      <c r="W2425" s="5" t="s">
        <v>55</v>
      </c>
      <c r="X2425" s="5" t="s">
        <v>21449</v>
      </c>
      <c r="Y2425" s="5" t="s">
        <v>6826</v>
      </c>
      <c r="Z2425" s="5">
        <v>99329.0</v>
      </c>
      <c r="AA2425" s="5" t="s">
        <v>730</v>
      </c>
      <c r="AB2425" s="5" t="s">
        <v>52</v>
      </c>
      <c r="AC2425" s="5" t="s">
        <v>181</v>
      </c>
      <c r="AD2425" s="5" t="s">
        <v>182</v>
      </c>
      <c r="AE2425" s="5" t="s">
        <v>183</v>
      </c>
      <c r="AF2425" s="5" t="s">
        <v>52</v>
      </c>
      <c r="AG2425" s="5" t="s">
        <v>52</v>
      </c>
      <c r="AH2425" s="5" t="s">
        <v>184</v>
      </c>
      <c r="AI2425" s="5" t="s">
        <v>21274</v>
      </c>
      <c r="AJ2425" s="5" t="s">
        <v>21450</v>
      </c>
      <c r="AK2425" s="5" t="s">
        <v>21451</v>
      </c>
    </row>
    <row r="2426" ht="15.75" customHeight="1">
      <c r="A2426" s="5" t="s">
        <v>21452</v>
      </c>
      <c r="B2426" s="5" t="s">
        <v>19526</v>
      </c>
      <c r="C2426" s="5" t="s">
        <v>18617</v>
      </c>
      <c r="D2426" s="6">
        <v>42382.0</v>
      </c>
      <c r="E2426" s="5">
        <v>12127.0</v>
      </c>
      <c r="F2426" s="5">
        <v>5512.0</v>
      </c>
      <c r="G2426" s="5" t="s">
        <v>4073</v>
      </c>
      <c r="H2426" s="5" t="s">
        <v>171</v>
      </c>
      <c r="I2426" s="5" t="s">
        <v>21453</v>
      </c>
      <c r="J2426" s="5" t="s">
        <v>2214</v>
      </c>
      <c r="K2426" s="5" t="s">
        <v>18618</v>
      </c>
      <c r="L2426" s="5" t="s">
        <v>20473</v>
      </c>
      <c r="M2426" s="5" t="s">
        <v>18620</v>
      </c>
      <c r="N2426" s="5">
        <v>55354.0</v>
      </c>
      <c r="O2426" s="5">
        <v>1.0</v>
      </c>
      <c r="P2426" s="5" t="s">
        <v>21454</v>
      </c>
      <c r="Q2426" s="5" t="s">
        <v>91</v>
      </c>
      <c r="R2426" s="5">
        <v>1277.0</v>
      </c>
      <c r="S2426" s="5" t="s">
        <v>53</v>
      </c>
      <c r="T2426" s="5">
        <v>66.0</v>
      </c>
      <c r="U2426" s="5" t="s">
        <v>70</v>
      </c>
      <c r="V2426" s="5" t="s">
        <v>21455</v>
      </c>
      <c r="W2426" s="5" t="s">
        <v>71</v>
      </c>
      <c r="X2426" s="5" t="s">
        <v>52</v>
      </c>
      <c r="Y2426" s="5">
        <v>1602.0</v>
      </c>
      <c r="Z2426" s="5" t="s">
        <v>21456</v>
      </c>
      <c r="AA2426" s="5" t="s">
        <v>235</v>
      </c>
      <c r="AB2426" s="5" t="s">
        <v>52</v>
      </c>
      <c r="AC2426" s="5" t="s">
        <v>72</v>
      </c>
      <c r="AD2426" s="5" t="s">
        <v>73</v>
      </c>
      <c r="AE2426" s="5" t="s">
        <v>74</v>
      </c>
      <c r="AF2426" s="5" t="s">
        <v>75</v>
      </c>
      <c r="AG2426" s="5" t="s">
        <v>76</v>
      </c>
      <c r="AH2426" s="5" t="s">
        <v>77</v>
      </c>
      <c r="AI2426" s="5" t="s">
        <v>19526</v>
      </c>
      <c r="AJ2426" s="5" t="s">
        <v>20473</v>
      </c>
      <c r="AK2426" s="5" t="s">
        <v>18474</v>
      </c>
    </row>
    <row r="2427" ht="15.75" customHeight="1">
      <c r="A2427" s="5" t="s">
        <v>21457</v>
      </c>
      <c r="B2427" s="5" t="s">
        <v>21458</v>
      </c>
      <c r="C2427" s="5" t="s">
        <v>21459</v>
      </c>
      <c r="D2427" s="6">
        <v>42380.0</v>
      </c>
      <c r="E2427" s="5">
        <v>42359.0</v>
      </c>
      <c r="F2427" s="5">
        <v>19254.0</v>
      </c>
      <c r="G2427" s="5" t="s">
        <v>963</v>
      </c>
      <c r="H2427" s="5" t="s">
        <v>366</v>
      </c>
      <c r="I2427" s="5" t="s">
        <v>21460</v>
      </c>
      <c r="J2427" s="5" t="s">
        <v>965</v>
      </c>
      <c r="K2427" s="5" t="s">
        <v>21461</v>
      </c>
      <c r="L2427" s="5" t="s">
        <v>21462</v>
      </c>
      <c r="M2427" s="5" t="s">
        <v>21463</v>
      </c>
      <c r="N2427" s="5">
        <v>33147.0</v>
      </c>
      <c r="O2427" s="5">
        <v>1.0</v>
      </c>
      <c r="P2427" s="5" t="s">
        <v>21464</v>
      </c>
      <c r="Q2427" s="5" t="s">
        <v>12530</v>
      </c>
      <c r="R2427" s="5">
        <v>1639.0</v>
      </c>
      <c r="S2427" s="5" t="s">
        <v>115</v>
      </c>
      <c r="T2427" s="5">
        <v>0.0</v>
      </c>
      <c r="U2427" s="5" t="s">
        <v>52</v>
      </c>
      <c r="V2427" s="5" t="s">
        <v>21465</v>
      </c>
      <c r="W2427" s="5" t="s">
        <v>71</v>
      </c>
      <c r="X2427" s="5" t="s">
        <v>52</v>
      </c>
      <c r="Y2427" s="5" t="s">
        <v>21466</v>
      </c>
      <c r="Z2427" s="5" t="s">
        <v>21467</v>
      </c>
      <c r="AA2427" s="5" t="s">
        <v>162</v>
      </c>
      <c r="AB2427" s="5" t="s">
        <v>52</v>
      </c>
      <c r="AC2427" s="5" t="s">
        <v>181</v>
      </c>
      <c r="AD2427" s="5" t="s">
        <v>182</v>
      </c>
      <c r="AE2427" s="5" t="s">
        <v>183</v>
      </c>
      <c r="AF2427" s="5" t="s">
        <v>52</v>
      </c>
      <c r="AG2427" s="5" t="s">
        <v>52</v>
      </c>
      <c r="AH2427" s="5" t="s">
        <v>184</v>
      </c>
      <c r="AI2427" s="5" t="s">
        <v>21458</v>
      </c>
      <c r="AJ2427" s="5" t="s">
        <v>21462</v>
      </c>
      <c r="AK2427" s="5" t="s">
        <v>21468</v>
      </c>
    </row>
    <row r="2428" ht="15.75" customHeight="1">
      <c r="A2428" s="5" t="s">
        <v>21469</v>
      </c>
      <c r="B2428" s="5" t="s">
        <v>21470</v>
      </c>
      <c r="C2428" s="5" t="s">
        <v>21471</v>
      </c>
      <c r="D2428" s="6">
        <v>42380.0</v>
      </c>
      <c r="E2428" s="5">
        <v>27751.0</v>
      </c>
      <c r="F2428" s="5">
        <v>12614.0</v>
      </c>
      <c r="G2428" s="5" t="s">
        <v>766</v>
      </c>
      <c r="H2428" s="5" t="s">
        <v>45</v>
      </c>
      <c r="I2428" s="5" t="s">
        <v>3322</v>
      </c>
      <c r="J2428" s="5" t="s">
        <v>768</v>
      </c>
      <c r="K2428" s="5" t="s">
        <v>21472</v>
      </c>
      <c r="L2428" s="5" t="s">
        <v>21473</v>
      </c>
      <c r="M2428" s="5" t="s">
        <v>21474</v>
      </c>
      <c r="N2428" s="5">
        <v>46201.0</v>
      </c>
      <c r="O2428" s="5">
        <v>1.0</v>
      </c>
      <c r="P2428" s="5" t="s">
        <v>21475</v>
      </c>
      <c r="Q2428" s="5" t="s">
        <v>244</v>
      </c>
      <c r="R2428" s="5">
        <v>2043.0</v>
      </c>
      <c r="S2428" s="5" t="s">
        <v>69</v>
      </c>
      <c r="T2428" s="5">
        <v>73.0</v>
      </c>
      <c r="U2428" s="5" t="s">
        <v>70</v>
      </c>
      <c r="V2428" s="5" t="s">
        <v>21476</v>
      </c>
      <c r="W2428" s="5" t="s">
        <v>52</v>
      </c>
      <c r="X2428" s="5" t="s">
        <v>52</v>
      </c>
      <c r="Y2428" s="5">
        <v>1602.0</v>
      </c>
      <c r="Z2428" s="5" t="s">
        <v>21477</v>
      </c>
      <c r="AA2428" s="5" t="s">
        <v>730</v>
      </c>
      <c r="AB2428" s="5" t="s">
        <v>283</v>
      </c>
      <c r="AC2428" s="5" t="s">
        <v>12545</v>
      </c>
      <c r="AD2428" s="5" t="s">
        <v>12546</v>
      </c>
      <c r="AE2428" s="5" t="s">
        <v>74</v>
      </c>
      <c r="AF2428" s="5" t="s">
        <v>75</v>
      </c>
      <c r="AG2428" s="5" t="s">
        <v>76</v>
      </c>
      <c r="AH2428" s="5" t="s">
        <v>12547</v>
      </c>
      <c r="AI2428" s="5" t="s">
        <v>21478</v>
      </c>
      <c r="AJ2428" s="5" t="s">
        <v>21479</v>
      </c>
      <c r="AK2428" s="5" t="s">
        <v>776</v>
      </c>
    </row>
    <row r="2429" ht="15.75" customHeight="1">
      <c r="A2429" s="5" t="s">
        <v>21480</v>
      </c>
      <c r="B2429" s="5" t="s">
        <v>21481</v>
      </c>
      <c r="C2429" s="5" t="s">
        <v>5359</v>
      </c>
      <c r="D2429" s="6">
        <v>42378.0</v>
      </c>
      <c r="E2429" s="5">
        <v>84757.0</v>
      </c>
      <c r="F2429" s="5">
        <v>38526.0</v>
      </c>
      <c r="G2429" s="5" t="s">
        <v>900</v>
      </c>
      <c r="H2429" s="5" t="s">
        <v>2784</v>
      </c>
      <c r="I2429" s="5" t="s">
        <v>21482</v>
      </c>
      <c r="J2429" s="5" t="s">
        <v>872</v>
      </c>
      <c r="K2429" s="5" t="s">
        <v>21483</v>
      </c>
      <c r="L2429" s="5" t="s">
        <v>21484</v>
      </c>
      <c r="M2429" s="5" t="s">
        <v>21485</v>
      </c>
      <c r="N2429" s="5">
        <v>95240.0</v>
      </c>
      <c r="O2429" s="5">
        <v>2.0</v>
      </c>
      <c r="P2429" s="5" t="s">
        <v>21486</v>
      </c>
      <c r="Q2429" s="5" t="s">
        <v>2195</v>
      </c>
      <c r="R2429" s="5">
        <v>2240.0</v>
      </c>
      <c r="S2429" s="5" t="s">
        <v>69</v>
      </c>
      <c r="T2429" s="5">
        <v>0.0</v>
      </c>
      <c r="U2429" s="5" t="s">
        <v>52</v>
      </c>
      <c r="V2429" s="5" t="s">
        <v>21487</v>
      </c>
      <c r="W2429" s="5" t="s">
        <v>52</v>
      </c>
      <c r="X2429" s="5" t="s">
        <v>52</v>
      </c>
      <c r="Y2429" s="5" t="s">
        <v>21488</v>
      </c>
      <c r="Z2429" s="5" t="s">
        <v>21489</v>
      </c>
      <c r="AA2429" s="5" t="s">
        <v>235</v>
      </c>
      <c r="AB2429" s="5" t="s">
        <v>52</v>
      </c>
      <c r="AC2429" s="5" t="s">
        <v>11980</v>
      </c>
      <c r="AD2429" s="5" t="s">
        <v>11981</v>
      </c>
      <c r="AE2429" s="5" t="s">
        <v>218</v>
      </c>
      <c r="AF2429" s="5" t="s">
        <v>52</v>
      </c>
      <c r="AG2429" s="5" t="s">
        <v>11982</v>
      </c>
      <c r="AH2429" s="5" t="s">
        <v>11983</v>
      </c>
      <c r="AI2429" s="5" t="s">
        <v>21490</v>
      </c>
      <c r="AJ2429" s="5" t="s">
        <v>21491</v>
      </c>
      <c r="AK2429" s="5" t="s">
        <v>13022</v>
      </c>
    </row>
    <row r="2430" ht="15.75" customHeight="1">
      <c r="A2430" s="5" t="s">
        <v>21492</v>
      </c>
      <c r="B2430" s="5" t="s">
        <v>21493</v>
      </c>
      <c r="C2430" s="5" t="s">
        <v>21494</v>
      </c>
      <c r="D2430" s="6">
        <v>42377.0</v>
      </c>
      <c r="E2430" s="5">
        <v>59840.0</v>
      </c>
      <c r="F2430" s="5">
        <v>27200.0</v>
      </c>
      <c r="G2430" s="5" t="s">
        <v>226</v>
      </c>
      <c r="H2430" s="5" t="s">
        <v>1534</v>
      </c>
      <c r="I2430" s="5" t="s">
        <v>21495</v>
      </c>
      <c r="J2430" s="5" t="s">
        <v>228</v>
      </c>
      <c r="K2430" s="5" t="s">
        <v>20902</v>
      </c>
      <c r="L2430" s="5" t="s">
        <v>21496</v>
      </c>
      <c r="M2430" s="5" t="s">
        <v>21497</v>
      </c>
      <c r="N2430" s="5">
        <v>33166.0</v>
      </c>
      <c r="O2430" s="5">
        <v>2.0</v>
      </c>
      <c r="P2430" s="5" t="s">
        <v>21498</v>
      </c>
      <c r="Q2430" s="5" t="s">
        <v>52</v>
      </c>
      <c r="R2430" s="5">
        <v>11.0</v>
      </c>
      <c r="S2430" s="5" t="s">
        <v>53</v>
      </c>
      <c r="T2430" s="5">
        <v>0.0</v>
      </c>
      <c r="U2430" s="5" t="s">
        <v>70</v>
      </c>
      <c r="V2430" s="5" t="s">
        <v>21499</v>
      </c>
      <c r="W2430" s="5" t="s">
        <v>71</v>
      </c>
      <c r="X2430" s="5" t="s">
        <v>52</v>
      </c>
      <c r="Y2430" s="5" t="s">
        <v>21500</v>
      </c>
      <c r="Z2430" s="5" t="s">
        <v>21501</v>
      </c>
      <c r="AA2430" s="5" t="s">
        <v>162</v>
      </c>
      <c r="AB2430" s="5" t="s">
        <v>52</v>
      </c>
      <c r="AC2430" s="5" t="s">
        <v>3974</v>
      </c>
      <c r="AD2430" s="5" t="s">
        <v>3975</v>
      </c>
      <c r="AE2430" s="5" t="s">
        <v>183</v>
      </c>
      <c r="AF2430" s="5" t="s">
        <v>52</v>
      </c>
      <c r="AG2430" s="5" t="s">
        <v>3976</v>
      </c>
      <c r="AH2430" s="5" t="s">
        <v>3977</v>
      </c>
      <c r="AI2430" s="5" t="s">
        <v>21493</v>
      </c>
      <c r="AJ2430" s="5" t="s">
        <v>21502</v>
      </c>
      <c r="AK2430" s="5" t="s">
        <v>21503</v>
      </c>
    </row>
    <row r="2431" ht="15.75" customHeight="1">
      <c r="A2431" s="5" t="s">
        <v>21504</v>
      </c>
      <c r="B2431" s="5" t="s">
        <v>13270</v>
      </c>
      <c r="C2431" s="5" t="s">
        <v>16430</v>
      </c>
      <c r="D2431" s="6">
        <v>42376.0</v>
      </c>
      <c r="E2431" s="5">
        <v>55414.0</v>
      </c>
      <c r="F2431" s="5">
        <v>25188.0</v>
      </c>
      <c r="G2431" s="5" t="s">
        <v>17218</v>
      </c>
      <c r="H2431" s="5" t="s">
        <v>205</v>
      </c>
      <c r="I2431" s="5" t="s">
        <v>12650</v>
      </c>
      <c r="J2431" s="5" t="s">
        <v>191</v>
      </c>
      <c r="K2431" s="5" t="s">
        <v>1536</v>
      </c>
      <c r="L2431" s="5" t="s">
        <v>18420</v>
      </c>
      <c r="M2431" s="5" t="s">
        <v>18565</v>
      </c>
      <c r="N2431" s="5">
        <v>36229.0</v>
      </c>
      <c r="O2431" s="5">
        <v>1.0</v>
      </c>
      <c r="P2431" s="5" t="s">
        <v>21505</v>
      </c>
      <c r="Q2431" s="5" t="s">
        <v>91</v>
      </c>
      <c r="R2431" s="5">
        <v>3284.0</v>
      </c>
      <c r="S2431" s="5" t="s">
        <v>53</v>
      </c>
      <c r="T2431" s="5">
        <v>0.0</v>
      </c>
      <c r="U2431" s="5" t="s">
        <v>70</v>
      </c>
      <c r="V2431" s="5" t="s">
        <v>21506</v>
      </c>
      <c r="W2431" s="5" t="s">
        <v>55</v>
      </c>
      <c r="X2431" s="5" t="s">
        <v>21507</v>
      </c>
      <c r="Y2431" s="5">
        <v>1603.0</v>
      </c>
      <c r="Z2431" s="5" t="s">
        <v>21508</v>
      </c>
      <c r="AA2431" s="5" t="s">
        <v>235</v>
      </c>
      <c r="AB2431" s="5" t="s">
        <v>52</v>
      </c>
      <c r="AC2431" s="5" t="s">
        <v>18427</v>
      </c>
      <c r="AD2431" s="5" t="s">
        <v>18428</v>
      </c>
      <c r="AE2431" s="5" t="s">
        <v>18429</v>
      </c>
      <c r="AF2431" s="5" t="s">
        <v>863</v>
      </c>
      <c r="AG2431" s="5">
        <v>90502.0</v>
      </c>
      <c r="AH2431" s="5" t="s">
        <v>18430</v>
      </c>
      <c r="AI2431" s="5" t="s">
        <v>102</v>
      </c>
      <c r="AJ2431" s="5" t="s">
        <v>52</v>
      </c>
      <c r="AK2431" s="5" t="s">
        <v>3729</v>
      </c>
    </row>
    <row r="2432" ht="15.75" customHeight="1">
      <c r="A2432" s="5" t="s">
        <v>21509</v>
      </c>
      <c r="B2432" s="5" t="s">
        <v>21510</v>
      </c>
      <c r="C2432" s="5" t="s">
        <v>102</v>
      </c>
      <c r="D2432" s="6">
        <v>42375.0</v>
      </c>
      <c r="E2432" s="5">
        <v>32157.0</v>
      </c>
      <c r="F2432" s="5">
        <v>14617.0</v>
      </c>
      <c r="G2432" s="5" t="s">
        <v>2481</v>
      </c>
      <c r="H2432" s="5" t="s">
        <v>1792</v>
      </c>
      <c r="I2432" s="5" t="s">
        <v>15019</v>
      </c>
      <c r="J2432" s="5" t="s">
        <v>532</v>
      </c>
      <c r="K2432" s="5" t="s">
        <v>21511</v>
      </c>
      <c r="L2432" s="5" t="s">
        <v>21512</v>
      </c>
      <c r="M2432" s="5" t="s">
        <v>52</v>
      </c>
      <c r="N2432" s="5">
        <v>7932.0</v>
      </c>
      <c r="O2432" s="5">
        <v>1.0</v>
      </c>
      <c r="P2432" s="5" t="s">
        <v>21513</v>
      </c>
      <c r="Q2432" s="5">
        <v>4310.0</v>
      </c>
      <c r="R2432" s="5">
        <v>24.0</v>
      </c>
      <c r="S2432" s="5" t="s">
        <v>53</v>
      </c>
      <c r="T2432" s="5">
        <v>0.0</v>
      </c>
      <c r="U2432" s="5" t="s">
        <v>70</v>
      </c>
      <c r="V2432" s="5" t="s">
        <v>21514</v>
      </c>
      <c r="W2432" s="5" t="s">
        <v>52</v>
      </c>
      <c r="X2432" s="5" t="s">
        <v>52</v>
      </c>
      <c r="Y2432" s="5" t="s">
        <v>21515</v>
      </c>
      <c r="Z2432" s="5" t="s">
        <v>21516</v>
      </c>
      <c r="AA2432" s="5" t="s">
        <v>2743</v>
      </c>
      <c r="AB2432" s="5" t="s">
        <v>52</v>
      </c>
      <c r="AC2432" s="5" t="s">
        <v>3974</v>
      </c>
      <c r="AD2432" s="5" t="s">
        <v>3975</v>
      </c>
      <c r="AE2432" s="5" t="s">
        <v>183</v>
      </c>
      <c r="AF2432" s="5" t="s">
        <v>52</v>
      </c>
      <c r="AG2432" s="5" t="s">
        <v>3976</v>
      </c>
      <c r="AH2432" s="5" t="s">
        <v>3977</v>
      </c>
      <c r="AI2432" s="5" t="s">
        <v>102</v>
      </c>
      <c r="AJ2432" s="5" t="s">
        <v>52</v>
      </c>
      <c r="AK2432" s="5" t="s">
        <v>9022</v>
      </c>
    </row>
    <row r="2433" ht="15.75" customHeight="1">
      <c r="A2433" s="5" t="s">
        <v>21517</v>
      </c>
      <c r="B2433" s="5" t="s">
        <v>16737</v>
      </c>
      <c r="C2433" s="5" t="s">
        <v>16738</v>
      </c>
      <c r="D2433" s="6">
        <v>42375.0</v>
      </c>
      <c r="E2433" s="5">
        <v>26996.0</v>
      </c>
      <c r="F2433" s="5">
        <v>12271.0</v>
      </c>
      <c r="G2433" s="5" t="s">
        <v>3378</v>
      </c>
      <c r="H2433" s="5" t="s">
        <v>272</v>
      </c>
      <c r="I2433" s="5" t="s">
        <v>21156</v>
      </c>
      <c r="J2433" s="5" t="s">
        <v>3378</v>
      </c>
      <c r="K2433" s="5" t="s">
        <v>21518</v>
      </c>
      <c r="L2433" s="5" t="s">
        <v>16741</v>
      </c>
      <c r="M2433" s="5" t="s">
        <v>16742</v>
      </c>
      <c r="N2433" s="5">
        <v>45242.0</v>
      </c>
      <c r="O2433" s="5">
        <v>1.0</v>
      </c>
      <c r="P2433" s="5" t="s">
        <v>21519</v>
      </c>
      <c r="Q2433" s="5">
        <v>2200.0</v>
      </c>
      <c r="R2433" s="5">
        <v>950.0</v>
      </c>
      <c r="S2433" s="5" t="s">
        <v>69</v>
      </c>
      <c r="T2433" s="5">
        <v>0.0</v>
      </c>
      <c r="U2433" s="5" t="s">
        <v>93</v>
      </c>
      <c r="V2433" s="5" t="s">
        <v>21520</v>
      </c>
      <c r="W2433" s="5" t="s">
        <v>55</v>
      </c>
      <c r="X2433" s="5" t="s">
        <v>21521</v>
      </c>
      <c r="Y2433" s="5" t="s">
        <v>13141</v>
      </c>
      <c r="Z2433" s="5">
        <v>1489482.0</v>
      </c>
      <c r="AA2433" s="5" t="s">
        <v>180</v>
      </c>
      <c r="AB2433" s="5" t="s">
        <v>52</v>
      </c>
      <c r="AC2433" s="5" t="s">
        <v>3141</v>
      </c>
      <c r="AD2433" s="5" t="s">
        <v>3142</v>
      </c>
      <c r="AE2433" s="5" t="s">
        <v>162</v>
      </c>
      <c r="AF2433" s="5" t="s">
        <v>52</v>
      </c>
      <c r="AG2433" s="5" t="s">
        <v>52</v>
      </c>
      <c r="AH2433" s="5" t="s">
        <v>3143</v>
      </c>
      <c r="AI2433" s="5" t="s">
        <v>102</v>
      </c>
      <c r="AJ2433" s="5" t="s">
        <v>52</v>
      </c>
      <c r="AK2433" s="5" t="s">
        <v>162</v>
      </c>
    </row>
    <row r="2434" ht="15.75" customHeight="1">
      <c r="A2434" s="5" t="s">
        <v>21522</v>
      </c>
      <c r="B2434" s="5" t="s">
        <v>16737</v>
      </c>
      <c r="C2434" s="5" t="s">
        <v>16738</v>
      </c>
      <c r="D2434" s="6">
        <v>42375.0</v>
      </c>
      <c r="E2434" s="5">
        <v>18031.0</v>
      </c>
      <c r="F2434" s="5">
        <v>8196.0</v>
      </c>
      <c r="G2434" s="5" t="s">
        <v>3378</v>
      </c>
      <c r="H2434" s="5" t="s">
        <v>272</v>
      </c>
      <c r="I2434" s="5" t="s">
        <v>21156</v>
      </c>
      <c r="J2434" s="5" t="s">
        <v>3378</v>
      </c>
      <c r="K2434" s="5" t="s">
        <v>21523</v>
      </c>
      <c r="L2434" s="5" t="s">
        <v>16741</v>
      </c>
      <c r="M2434" s="5" t="s">
        <v>16742</v>
      </c>
      <c r="N2434" s="5">
        <v>45242.0</v>
      </c>
      <c r="O2434" s="5">
        <v>1.0</v>
      </c>
      <c r="P2434" s="5" t="s">
        <v>21524</v>
      </c>
      <c r="Q2434" s="5">
        <v>2200.0</v>
      </c>
      <c r="R2434" s="5">
        <v>602.0</v>
      </c>
      <c r="S2434" s="5" t="s">
        <v>69</v>
      </c>
      <c r="T2434" s="5">
        <v>0.0</v>
      </c>
      <c r="U2434" s="5" t="s">
        <v>93</v>
      </c>
      <c r="V2434" s="5" t="s">
        <v>21525</v>
      </c>
      <c r="W2434" s="5" t="s">
        <v>55</v>
      </c>
      <c r="X2434" s="5" t="s">
        <v>21526</v>
      </c>
      <c r="Y2434" s="5" t="s">
        <v>13141</v>
      </c>
      <c r="Z2434" s="5">
        <v>1489484.0</v>
      </c>
      <c r="AA2434" s="5" t="s">
        <v>180</v>
      </c>
      <c r="AB2434" s="5" t="s">
        <v>52</v>
      </c>
      <c r="AC2434" s="5" t="s">
        <v>3141</v>
      </c>
      <c r="AD2434" s="5" t="s">
        <v>3142</v>
      </c>
      <c r="AE2434" s="5" t="s">
        <v>162</v>
      </c>
      <c r="AF2434" s="5" t="s">
        <v>52</v>
      </c>
      <c r="AG2434" s="5" t="s">
        <v>52</v>
      </c>
      <c r="AH2434" s="5" t="s">
        <v>3143</v>
      </c>
      <c r="AI2434" s="5" t="s">
        <v>102</v>
      </c>
      <c r="AJ2434" s="5" t="s">
        <v>52</v>
      </c>
      <c r="AK2434" s="5" t="s">
        <v>162</v>
      </c>
    </row>
    <row r="2435" ht="15.75" customHeight="1">
      <c r="A2435" s="5" t="s">
        <v>21527</v>
      </c>
      <c r="B2435" s="5" t="s">
        <v>20841</v>
      </c>
      <c r="C2435" s="5" t="s">
        <v>21528</v>
      </c>
      <c r="D2435" s="6">
        <v>42374.0</v>
      </c>
      <c r="E2435" s="5">
        <v>21001.0</v>
      </c>
      <c r="F2435" s="5">
        <v>9546.0</v>
      </c>
      <c r="G2435" s="5" t="s">
        <v>17218</v>
      </c>
      <c r="H2435" s="5" t="s">
        <v>480</v>
      </c>
      <c r="I2435" s="5" t="s">
        <v>21529</v>
      </c>
      <c r="J2435" s="5" t="s">
        <v>191</v>
      </c>
      <c r="K2435" s="5" t="s">
        <v>1031</v>
      </c>
      <c r="L2435" s="5" t="s">
        <v>21530</v>
      </c>
      <c r="M2435" s="5" t="s">
        <v>21531</v>
      </c>
      <c r="N2435" s="5">
        <v>98387.0</v>
      </c>
      <c r="O2435" s="5">
        <v>1.0</v>
      </c>
      <c r="P2435" s="5" t="s">
        <v>21532</v>
      </c>
      <c r="Q2435" s="5">
        <v>4510.0</v>
      </c>
      <c r="R2435" s="5">
        <v>490.0</v>
      </c>
      <c r="S2435" s="5" t="s">
        <v>6065</v>
      </c>
      <c r="T2435" s="5">
        <v>45.0</v>
      </c>
      <c r="U2435" s="5" t="s">
        <v>93</v>
      </c>
      <c r="V2435" s="5" t="s">
        <v>21533</v>
      </c>
      <c r="W2435" s="5" t="s">
        <v>52</v>
      </c>
      <c r="X2435" s="5" t="s">
        <v>52</v>
      </c>
      <c r="Y2435" s="5" t="s">
        <v>21534</v>
      </c>
      <c r="Z2435" s="5" t="s">
        <v>21535</v>
      </c>
      <c r="AA2435" s="5" t="s">
        <v>235</v>
      </c>
      <c r="AB2435" s="5" t="s">
        <v>52</v>
      </c>
      <c r="AC2435" s="5" t="s">
        <v>11980</v>
      </c>
      <c r="AD2435" s="5" t="s">
        <v>11981</v>
      </c>
      <c r="AE2435" s="5" t="s">
        <v>218</v>
      </c>
      <c r="AF2435" s="5" t="s">
        <v>52</v>
      </c>
      <c r="AG2435" s="5" t="s">
        <v>11982</v>
      </c>
      <c r="AH2435" s="5" t="s">
        <v>11983</v>
      </c>
      <c r="AI2435" s="5" t="s">
        <v>18875</v>
      </c>
      <c r="AJ2435" s="5" t="s">
        <v>20197</v>
      </c>
      <c r="AK2435" s="5" t="s">
        <v>21536</v>
      </c>
    </row>
    <row r="2436" ht="15.75" customHeight="1">
      <c r="A2436" s="5" t="s">
        <v>21252</v>
      </c>
      <c r="B2436" s="5" t="s">
        <v>14992</v>
      </c>
      <c r="C2436" s="5" t="s">
        <v>14993</v>
      </c>
      <c r="D2436" s="6">
        <v>42374.0</v>
      </c>
      <c r="E2436" s="5">
        <v>97724.0</v>
      </c>
      <c r="F2436" s="5">
        <v>44420.0</v>
      </c>
      <c r="G2436" s="5" t="s">
        <v>2212</v>
      </c>
      <c r="H2436" s="5" t="s">
        <v>189</v>
      </c>
      <c r="I2436" s="5" t="s">
        <v>21537</v>
      </c>
      <c r="J2436" s="5" t="s">
        <v>2214</v>
      </c>
      <c r="K2436" s="5" t="s">
        <v>20902</v>
      </c>
      <c r="L2436" s="5" t="s">
        <v>20903</v>
      </c>
      <c r="M2436" s="5" t="s">
        <v>21065</v>
      </c>
      <c r="N2436" s="5">
        <v>94987.0</v>
      </c>
      <c r="O2436" s="5">
        <v>2.0</v>
      </c>
      <c r="P2436" s="5" t="s">
        <v>21538</v>
      </c>
      <c r="Q2436" s="5" t="s">
        <v>52</v>
      </c>
      <c r="R2436" s="5">
        <v>1519.0</v>
      </c>
      <c r="S2436" s="5" t="s">
        <v>115</v>
      </c>
      <c r="T2436" s="5">
        <v>0.0</v>
      </c>
      <c r="U2436" s="5" t="s">
        <v>70</v>
      </c>
      <c r="V2436" s="5" t="s">
        <v>21539</v>
      </c>
      <c r="W2436" s="5" t="s">
        <v>71</v>
      </c>
      <c r="X2436" s="5" t="s">
        <v>52</v>
      </c>
      <c r="Y2436" s="5" t="s">
        <v>21540</v>
      </c>
      <c r="Z2436" s="5" t="s">
        <v>21541</v>
      </c>
      <c r="AA2436" s="5" t="s">
        <v>1831</v>
      </c>
      <c r="AB2436" s="5" t="s">
        <v>52</v>
      </c>
      <c r="AC2436" s="5" t="s">
        <v>398</v>
      </c>
      <c r="AD2436" s="5" t="s">
        <v>399</v>
      </c>
      <c r="AE2436" s="5" t="s">
        <v>400</v>
      </c>
      <c r="AF2436" s="5" t="s">
        <v>401</v>
      </c>
      <c r="AG2436" s="5">
        <v>23502.0</v>
      </c>
      <c r="AH2436" s="5" t="s">
        <v>402</v>
      </c>
      <c r="AI2436" s="5" t="s">
        <v>14992</v>
      </c>
      <c r="AJ2436" s="5" t="s">
        <v>20903</v>
      </c>
      <c r="AK2436" s="5" t="s">
        <v>2223</v>
      </c>
    </row>
    <row r="2437" ht="15.75" customHeight="1">
      <c r="A2437" s="5" t="s">
        <v>21542</v>
      </c>
      <c r="B2437" s="5" t="s">
        <v>21543</v>
      </c>
      <c r="C2437" s="5" t="s">
        <v>21544</v>
      </c>
      <c r="D2437" s="6">
        <v>42372.0</v>
      </c>
      <c r="E2437" s="5">
        <v>187897.0</v>
      </c>
      <c r="F2437" s="5">
        <v>85408.0</v>
      </c>
      <c r="G2437" s="5" t="s">
        <v>130</v>
      </c>
      <c r="H2437" s="5" t="s">
        <v>131</v>
      </c>
      <c r="I2437" s="5" t="s">
        <v>9410</v>
      </c>
      <c r="J2437" s="5" t="s">
        <v>133</v>
      </c>
      <c r="K2437" s="5" t="s">
        <v>21545</v>
      </c>
      <c r="L2437" s="5" t="s">
        <v>21546</v>
      </c>
      <c r="M2437" s="5" t="s">
        <v>21547</v>
      </c>
      <c r="N2437" s="5">
        <v>28226.0</v>
      </c>
      <c r="O2437" s="5">
        <v>4.0</v>
      </c>
      <c r="P2437" s="5" t="s">
        <v>21548</v>
      </c>
      <c r="Q2437" s="5" t="s">
        <v>498</v>
      </c>
      <c r="R2437" s="5">
        <v>339.0</v>
      </c>
      <c r="S2437" s="5" t="s">
        <v>450</v>
      </c>
      <c r="T2437" s="5">
        <v>108.0</v>
      </c>
      <c r="U2437" s="5" t="s">
        <v>70</v>
      </c>
      <c r="V2437" s="5" t="s">
        <v>21549</v>
      </c>
      <c r="W2437" s="5" t="s">
        <v>52</v>
      </c>
      <c r="X2437" s="5" t="s">
        <v>52</v>
      </c>
      <c r="Y2437" s="5" t="s">
        <v>21500</v>
      </c>
      <c r="Z2437" s="5" t="s">
        <v>21550</v>
      </c>
      <c r="AA2437" s="5" t="s">
        <v>235</v>
      </c>
      <c r="AB2437" s="5" t="s">
        <v>52</v>
      </c>
      <c r="AC2437" s="5" t="s">
        <v>72</v>
      </c>
      <c r="AD2437" s="5" t="s">
        <v>73</v>
      </c>
      <c r="AE2437" s="5" t="s">
        <v>74</v>
      </c>
      <c r="AF2437" s="5" t="s">
        <v>75</v>
      </c>
      <c r="AG2437" s="5" t="s">
        <v>76</v>
      </c>
      <c r="AH2437" s="5" t="s">
        <v>77</v>
      </c>
      <c r="AI2437" s="5" t="s">
        <v>21551</v>
      </c>
      <c r="AJ2437" s="5" t="s">
        <v>21552</v>
      </c>
      <c r="AK2437" s="5" t="s">
        <v>144</v>
      </c>
    </row>
    <row r="2438" ht="15.75" customHeight="1">
      <c r="A2438" s="5" t="s">
        <v>21553</v>
      </c>
      <c r="B2438" s="5" t="s">
        <v>21554</v>
      </c>
      <c r="C2438" s="5" t="s">
        <v>21554</v>
      </c>
      <c r="D2438" s="6">
        <v>42371.0</v>
      </c>
      <c r="E2438" s="5">
        <v>6272.0</v>
      </c>
      <c r="F2438" s="5">
        <v>2851.0</v>
      </c>
      <c r="G2438" s="5" t="s">
        <v>556</v>
      </c>
      <c r="H2438" s="5" t="s">
        <v>171</v>
      </c>
      <c r="I2438" s="5" t="s">
        <v>14558</v>
      </c>
      <c r="J2438" s="5" t="s">
        <v>558</v>
      </c>
      <c r="K2438" s="5" t="s">
        <v>21555</v>
      </c>
      <c r="L2438" s="5" t="s">
        <v>21556</v>
      </c>
      <c r="M2438" s="5" t="s">
        <v>21557</v>
      </c>
      <c r="N2438" s="5">
        <v>31401.0</v>
      </c>
      <c r="O2438" s="5">
        <v>1.0</v>
      </c>
      <c r="P2438" s="5" t="s">
        <v>21558</v>
      </c>
      <c r="Q2438" s="5">
        <v>4532.0</v>
      </c>
      <c r="R2438" s="5">
        <v>62.0</v>
      </c>
      <c r="S2438" s="5" t="s">
        <v>115</v>
      </c>
      <c r="T2438" s="5">
        <v>0.0</v>
      </c>
      <c r="U2438" s="5" t="s">
        <v>52</v>
      </c>
      <c r="V2438" s="5" t="s">
        <v>21559</v>
      </c>
      <c r="W2438" s="5" t="s">
        <v>55</v>
      </c>
      <c r="X2438" s="5" t="s">
        <v>21560</v>
      </c>
      <c r="Y2438" s="5" t="s">
        <v>21561</v>
      </c>
      <c r="Z2438" s="5" t="s">
        <v>21562</v>
      </c>
      <c r="AA2438" s="5" t="s">
        <v>1426</v>
      </c>
      <c r="AB2438" s="5" t="s">
        <v>52</v>
      </c>
      <c r="AC2438" s="5" t="s">
        <v>10302</v>
      </c>
      <c r="AD2438" s="5" t="s">
        <v>52</v>
      </c>
      <c r="AE2438" s="5" t="s">
        <v>52</v>
      </c>
      <c r="AF2438" s="5" t="s">
        <v>52</v>
      </c>
      <c r="AG2438" s="5" t="s">
        <v>52</v>
      </c>
      <c r="AH2438" s="5" t="s">
        <v>52</v>
      </c>
      <c r="AI2438" s="5" t="s">
        <v>21563</v>
      </c>
      <c r="AJ2438" s="5" t="s">
        <v>21556</v>
      </c>
      <c r="AK2438" s="5" t="s">
        <v>21564</v>
      </c>
    </row>
    <row r="2439" ht="15.75" customHeight="1">
      <c r="A2439" s="5" t="s">
        <v>21565</v>
      </c>
      <c r="B2439" s="5" t="s">
        <v>21382</v>
      </c>
      <c r="C2439" s="5" t="s">
        <v>4297</v>
      </c>
      <c r="D2439" s="6">
        <v>42368.0</v>
      </c>
      <c r="E2439" s="5">
        <v>11185.0</v>
      </c>
      <c r="F2439" s="5">
        <v>5084.0</v>
      </c>
      <c r="G2439" s="5" t="s">
        <v>170</v>
      </c>
      <c r="H2439" s="5" t="s">
        <v>45</v>
      </c>
      <c r="I2439" s="5" t="s">
        <v>17110</v>
      </c>
      <c r="J2439" s="5" t="s">
        <v>170</v>
      </c>
      <c r="K2439" s="5" t="s">
        <v>21566</v>
      </c>
      <c r="L2439" s="5" t="s">
        <v>21385</v>
      </c>
      <c r="M2439" s="5" t="s">
        <v>21567</v>
      </c>
      <c r="N2439" s="5">
        <v>2021.0</v>
      </c>
      <c r="O2439" s="5">
        <v>1.0</v>
      </c>
      <c r="P2439" s="5" t="s">
        <v>21568</v>
      </c>
      <c r="Q2439" s="5">
        <v>4310.0</v>
      </c>
      <c r="R2439" s="5">
        <v>748.0</v>
      </c>
      <c r="S2439" s="5" t="s">
        <v>115</v>
      </c>
      <c r="T2439" s="5">
        <v>0.0</v>
      </c>
      <c r="U2439" s="5" t="s">
        <v>52</v>
      </c>
      <c r="V2439" s="5" t="s">
        <v>21569</v>
      </c>
      <c r="W2439" s="5" t="s">
        <v>52</v>
      </c>
      <c r="X2439" s="5" t="s">
        <v>52</v>
      </c>
      <c r="Y2439" s="5" t="s">
        <v>11497</v>
      </c>
      <c r="Z2439" s="5" t="s">
        <v>21570</v>
      </c>
      <c r="AA2439" s="5" t="s">
        <v>162</v>
      </c>
      <c r="AB2439" s="5" t="s">
        <v>52</v>
      </c>
      <c r="AC2439" s="5" t="s">
        <v>181</v>
      </c>
      <c r="AD2439" s="5" t="s">
        <v>182</v>
      </c>
      <c r="AE2439" s="5" t="s">
        <v>183</v>
      </c>
      <c r="AF2439" s="5" t="s">
        <v>52</v>
      </c>
      <c r="AG2439" s="5" t="s">
        <v>52</v>
      </c>
      <c r="AH2439" s="5" t="s">
        <v>184</v>
      </c>
      <c r="AI2439" s="5" t="s">
        <v>8854</v>
      </c>
      <c r="AJ2439" s="5" t="s">
        <v>21390</v>
      </c>
      <c r="AK2439" s="5" t="s">
        <v>21391</v>
      </c>
    </row>
    <row r="2440" ht="15.75" customHeight="1">
      <c r="A2440" s="5" t="s">
        <v>21571</v>
      </c>
      <c r="B2440" s="5" t="s">
        <v>16737</v>
      </c>
      <c r="C2440" s="5" t="s">
        <v>16738</v>
      </c>
      <c r="D2440" s="6">
        <v>42367.0</v>
      </c>
      <c r="E2440" s="5">
        <v>7414.0</v>
      </c>
      <c r="F2440" s="5">
        <v>3370.0</v>
      </c>
      <c r="G2440" s="5" t="s">
        <v>3378</v>
      </c>
      <c r="H2440" s="5" t="s">
        <v>171</v>
      </c>
      <c r="I2440" s="5" t="s">
        <v>9426</v>
      </c>
      <c r="J2440" s="5" t="s">
        <v>3378</v>
      </c>
      <c r="K2440" s="5" t="s">
        <v>21572</v>
      </c>
      <c r="L2440" s="5" t="s">
        <v>16741</v>
      </c>
      <c r="M2440" s="5" t="s">
        <v>16742</v>
      </c>
      <c r="N2440" s="5">
        <v>45242.0</v>
      </c>
      <c r="O2440" s="5">
        <v>1.0</v>
      </c>
      <c r="P2440" s="5" t="s">
        <v>21573</v>
      </c>
      <c r="Q2440" s="5">
        <v>2200.0</v>
      </c>
      <c r="R2440" s="5">
        <v>294.0</v>
      </c>
      <c r="S2440" s="5" t="s">
        <v>69</v>
      </c>
      <c r="T2440" s="5">
        <v>0.0</v>
      </c>
      <c r="U2440" s="5" t="s">
        <v>93</v>
      </c>
      <c r="V2440" s="5" t="s">
        <v>21574</v>
      </c>
      <c r="W2440" s="5" t="s">
        <v>55</v>
      </c>
      <c r="X2440" s="5" t="s">
        <v>21575</v>
      </c>
      <c r="Y2440" s="5" t="s">
        <v>18692</v>
      </c>
      <c r="Z2440" s="5">
        <v>2564402.0</v>
      </c>
      <c r="AA2440" s="5" t="s">
        <v>1553</v>
      </c>
      <c r="AB2440" s="5" t="s">
        <v>52</v>
      </c>
      <c r="AC2440" s="5" t="s">
        <v>3141</v>
      </c>
      <c r="AD2440" s="5" t="s">
        <v>3142</v>
      </c>
      <c r="AE2440" s="5" t="s">
        <v>162</v>
      </c>
      <c r="AF2440" s="5" t="s">
        <v>52</v>
      </c>
      <c r="AG2440" s="5" t="s">
        <v>52</v>
      </c>
      <c r="AH2440" s="5" t="s">
        <v>3143</v>
      </c>
      <c r="AI2440" s="5" t="s">
        <v>102</v>
      </c>
      <c r="AJ2440" s="5" t="s">
        <v>52</v>
      </c>
      <c r="AK2440" s="5" t="s">
        <v>162</v>
      </c>
    </row>
    <row r="2441" ht="15.75" customHeight="1">
      <c r="A2441" s="5" t="s">
        <v>21576</v>
      </c>
      <c r="B2441" s="5" t="s">
        <v>20836</v>
      </c>
      <c r="C2441" s="5" t="s">
        <v>14459</v>
      </c>
      <c r="D2441" s="6">
        <v>42366.0</v>
      </c>
      <c r="E2441" s="5">
        <v>10458.0</v>
      </c>
      <c r="F2441" s="5">
        <v>4754.0</v>
      </c>
      <c r="G2441" s="5" t="s">
        <v>634</v>
      </c>
      <c r="H2441" s="5" t="s">
        <v>149</v>
      </c>
      <c r="I2441" s="5" t="s">
        <v>21577</v>
      </c>
      <c r="J2441" s="5" t="s">
        <v>274</v>
      </c>
      <c r="K2441" s="5" t="s">
        <v>391</v>
      </c>
      <c r="L2441" s="5" t="s">
        <v>20678</v>
      </c>
      <c r="M2441" s="5" t="s">
        <v>20679</v>
      </c>
      <c r="N2441" s="5" t="s">
        <v>52</v>
      </c>
      <c r="O2441" s="5">
        <v>1.0</v>
      </c>
      <c r="P2441" s="5" t="s">
        <v>21578</v>
      </c>
      <c r="Q2441" s="5">
        <v>4500.0</v>
      </c>
      <c r="R2441" s="5">
        <v>101.0</v>
      </c>
      <c r="S2441" s="5" t="s">
        <v>115</v>
      </c>
      <c r="T2441" s="5">
        <v>0.0</v>
      </c>
      <c r="U2441" s="5" t="s">
        <v>158</v>
      </c>
      <c r="V2441" s="5" t="s">
        <v>21579</v>
      </c>
      <c r="W2441" s="5" t="s">
        <v>52</v>
      </c>
      <c r="X2441" s="5" t="s">
        <v>52</v>
      </c>
      <c r="Y2441" s="5" t="s">
        <v>14465</v>
      </c>
      <c r="Z2441" s="5" t="s">
        <v>21580</v>
      </c>
      <c r="AA2441" s="5" t="s">
        <v>180</v>
      </c>
      <c r="AB2441" s="5" t="s">
        <v>52</v>
      </c>
      <c r="AC2441" s="5" t="s">
        <v>163</v>
      </c>
      <c r="AD2441" s="5" t="s">
        <v>164</v>
      </c>
      <c r="AE2441" s="5" t="s">
        <v>165</v>
      </c>
      <c r="AF2441" s="5" t="s">
        <v>52</v>
      </c>
      <c r="AG2441" s="5" t="s">
        <v>52</v>
      </c>
      <c r="AH2441" s="5" t="s">
        <v>52</v>
      </c>
      <c r="AI2441" s="5" t="s">
        <v>20683</v>
      </c>
      <c r="AJ2441" s="5" t="s">
        <v>20684</v>
      </c>
      <c r="AK2441" s="5" t="s">
        <v>1874</v>
      </c>
    </row>
    <row r="2442" ht="15.75" customHeight="1">
      <c r="A2442" s="5" t="s">
        <v>21581</v>
      </c>
      <c r="B2442" s="5" t="s">
        <v>21582</v>
      </c>
      <c r="C2442" s="5" t="s">
        <v>21583</v>
      </c>
      <c r="D2442" s="6">
        <v>42364.0</v>
      </c>
      <c r="E2442" s="5">
        <v>55376.0</v>
      </c>
      <c r="F2442" s="5">
        <v>25171.0</v>
      </c>
      <c r="G2442" s="5" t="s">
        <v>226</v>
      </c>
      <c r="H2442" s="5" t="s">
        <v>171</v>
      </c>
      <c r="I2442" s="5" t="s">
        <v>19152</v>
      </c>
      <c r="J2442" s="5" t="s">
        <v>228</v>
      </c>
      <c r="K2442" s="5" t="s">
        <v>21584</v>
      </c>
      <c r="L2442" s="5" t="s">
        <v>21585</v>
      </c>
      <c r="M2442" s="5" t="s">
        <v>21586</v>
      </c>
      <c r="N2442" s="5">
        <v>55033.0</v>
      </c>
      <c r="O2442" s="5">
        <v>1.0</v>
      </c>
      <c r="P2442" s="5" t="s">
        <v>21587</v>
      </c>
      <c r="Q2442" s="5">
        <v>4510.0</v>
      </c>
      <c r="R2442" s="5">
        <v>20.0</v>
      </c>
      <c r="S2442" s="5" t="s">
        <v>53</v>
      </c>
      <c r="T2442" s="5">
        <v>0.0</v>
      </c>
      <c r="U2442" s="5" t="s">
        <v>70</v>
      </c>
      <c r="V2442" s="5" t="s">
        <v>21588</v>
      </c>
      <c r="W2442" s="5" t="s">
        <v>55</v>
      </c>
      <c r="X2442" s="5" t="s">
        <v>21589</v>
      </c>
      <c r="Y2442" s="5" t="s">
        <v>21590</v>
      </c>
      <c r="Z2442" s="5" t="s">
        <v>21591</v>
      </c>
      <c r="AA2442" s="5" t="s">
        <v>162</v>
      </c>
      <c r="AB2442" s="5" t="s">
        <v>52</v>
      </c>
      <c r="AC2442" s="5" t="s">
        <v>3974</v>
      </c>
      <c r="AD2442" s="5" t="s">
        <v>3975</v>
      </c>
      <c r="AE2442" s="5" t="s">
        <v>183</v>
      </c>
      <c r="AF2442" s="5" t="s">
        <v>52</v>
      </c>
      <c r="AG2442" s="5" t="s">
        <v>3976</v>
      </c>
      <c r="AH2442" s="5" t="s">
        <v>3977</v>
      </c>
      <c r="AI2442" s="5" t="s">
        <v>102</v>
      </c>
      <c r="AJ2442" s="5" t="s">
        <v>52</v>
      </c>
      <c r="AK2442" s="5" t="s">
        <v>21592</v>
      </c>
    </row>
    <row r="2443" ht="15.75" customHeight="1">
      <c r="A2443" s="5" t="s">
        <v>21581</v>
      </c>
      <c r="B2443" s="5" t="s">
        <v>21593</v>
      </c>
      <c r="C2443" s="5" t="s">
        <v>21583</v>
      </c>
      <c r="D2443" s="6">
        <v>42364.0</v>
      </c>
      <c r="E2443" s="5">
        <v>55376.0</v>
      </c>
      <c r="F2443" s="5">
        <v>25171.0</v>
      </c>
      <c r="G2443" s="5" t="s">
        <v>226</v>
      </c>
      <c r="H2443" s="5" t="s">
        <v>171</v>
      </c>
      <c r="I2443" s="5" t="s">
        <v>19152</v>
      </c>
      <c r="J2443" s="5" t="s">
        <v>228</v>
      </c>
      <c r="K2443" s="5" t="s">
        <v>21584</v>
      </c>
      <c r="L2443" s="5" t="s">
        <v>21594</v>
      </c>
      <c r="M2443" s="5" t="s">
        <v>21586</v>
      </c>
      <c r="N2443" s="5">
        <v>55033.0</v>
      </c>
      <c r="O2443" s="5">
        <v>1.0</v>
      </c>
      <c r="P2443" s="5" t="s">
        <v>21587</v>
      </c>
      <c r="Q2443" s="5">
        <v>4510.0</v>
      </c>
      <c r="R2443" s="5">
        <v>20.0</v>
      </c>
      <c r="S2443" s="5" t="s">
        <v>53</v>
      </c>
      <c r="T2443" s="5">
        <v>0.0</v>
      </c>
      <c r="U2443" s="5" t="s">
        <v>70</v>
      </c>
      <c r="V2443" s="5" t="s">
        <v>21589</v>
      </c>
      <c r="W2443" s="5" t="s">
        <v>71</v>
      </c>
      <c r="X2443" s="5" t="s">
        <v>52</v>
      </c>
      <c r="Y2443" s="5" t="s">
        <v>21590</v>
      </c>
      <c r="Z2443" s="5" t="s">
        <v>21591</v>
      </c>
      <c r="AA2443" s="5" t="s">
        <v>162</v>
      </c>
      <c r="AB2443" s="5" t="s">
        <v>52</v>
      </c>
      <c r="AC2443" s="5" t="s">
        <v>3974</v>
      </c>
      <c r="AD2443" s="5" t="s">
        <v>3975</v>
      </c>
      <c r="AE2443" s="5" t="s">
        <v>183</v>
      </c>
      <c r="AF2443" s="5" t="s">
        <v>52</v>
      </c>
      <c r="AG2443" s="5" t="s">
        <v>3976</v>
      </c>
      <c r="AH2443" s="5" t="s">
        <v>3977</v>
      </c>
      <c r="AI2443" s="5" t="s">
        <v>21595</v>
      </c>
      <c r="AJ2443" s="5" t="s">
        <v>21596</v>
      </c>
      <c r="AK2443" s="5" t="s">
        <v>21592</v>
      </c>
    </row>
    <row r="2444" ht="15.75" customHeight="1">
      <c r="A2444" s="5" t="s">
        <v>21597</v>
      </c>
      <c r="B2444" s="5" t="s">
        <v>4127</v>
      </c>
      <c r="C2444" s="5" t="s">
        <v>20455</v>
      </c>
      <c r="D2444" s="6">
        <v>42362.0</v>
      </c>
      <c r="E2444" s="5">
        <v>42693.0</v>
      </c>
      <c r="F2444" s="5">
        <v>19406.0</v>
      </c>
      <c r="G2444" s="5" t="s">
        <v>170</v>
      </c>
      <c r="H2444" s="5" t="s">
        <v>149</v>
      </c>
      <c r="I2444" s="5" t="s">
        <v>15970</v>
      </c>
      <c r="J2444" s="5" t="s">
        <v>170</v>
      </c>
      <c r="K2444" s="5" t="s">
        <v>21598</v>
      </c>
      <c r="L2444" s="5" t="s">
        <v>20458</v>
      </c>
      <c r="M2444" s="5" t="s">
        <v>20459</v>
      </c>
      <c r="N2444" s="5">
        <v>8807.0</v>
      </c>
      <c r="O2444" s="5">
        <v>5.0</v>
      </c>
      <c r="P2444" s="5" t="s">
        <v>21599</v>
      </c>
      <c r="Q2444" s="5" t="s">
        <v>16814</v>
      </c>
      <c r="R2444" s="5">
        <v>4146.0</v>
      </c>
      <c r="S2444" s="5" t="s">
        <v>69</v>
      </c>
      <c r="T2444" s="5">
        <v>235.0</v>
      </c>
      <c r="U2444" s="5" t="s">
        <v>93</v>
      </c>
      <c r="V2444" s="5" t="s">
        <v>21600</v>
      </c>
      <c r="W2444" s="5" t="s">
        <v>52</v>
      </c>
      <c r="X2444" s="5" t="s">
        <v>52</v>
      </c>
      <c r="Y2444" s="5" t="s">
        <v>3112</v>
      </c>
      <c r="Z2444" s="5" t="s">
        <v>21601</v>
      </c>
      <c r="AA2444" s="5" t="s">
        <v>180</v>
      </c>
      <c r="AB2444" s="5" t="s">
        <v>52</v>
      </c>
      <c r="AC2444" s="5" t="s">
        <v>15837</v>
      </c>
      <c r="AD2444" s="5" t="s">
        <v>15838</v>
      </c>
      <c r="AE2444" s="5" t="s">
        <v>2166</v>
      </c>
      <c r="AF2444" s="5" t="s">
        <v>52</v>
      </c>
      <c r="AG2444" s="5" t="s">
        <v>52</v>
      </c>
      <c r="AH2444" s="5" t="s">
        <v>15839</v>
      </c>
      <c r="AI2444" s="5" t="s">
        <v>20463</v>
      </c>
      <c r="AJ2444" s="5" t="s">
        <v>21602</v>
      </c>
      <c r="AK2444" s="5" t="s">
        <v>21603</v>
      </c>
    </row>
    <row r="2445" ht="15.75" customHeight="1">
      <c r="A2445" s="5" t="s">
        <v>21604</v>
      </c>
      <c r="B2445" s="5" t="s">
        <v>21605</v>
      </c>
      <c r="C2445" s="5" t="s">
        <v>21606</v>
      </c>
      <c r="D2445" s="6">
        <v>42360.0</v>
      </c>
      <c r="E2445" s="5">
        <v>20955.0</v>
      </c>
      <c r="F2445" s="5">
        <v>9525.0</v>
      </c>
      <c r="G2445" s="5" t="s">
        <v>613</v>
      </c>
      <c r="H2445" s="5" t="s">
        <v>131</v>
      </c>
      <c r="I2445" s="5" t="s">
        <v>12890</v>
      </c>
      <c r="J2445" s="5" t="s">
        <v>581</v>
      </c>
      <c r="K2445" s="5" t="s">
        <v>21604</v>
      </c>
      <c r="L2445" s="5" t="s">
        <v>21607</v>
      </c>
      <c r="M2445" s="5" t="s">
        <v>21608</v>
      </c>
      <c r="N2445" s="5">
        <v>27896.0</v>
      </c>
      <c r="O2445" s="5">
        <v>1.0</v>
      </c>
      <c r="P2445" s="5" t="s">
        <v>21609</v>
      </c>
      <c r="Q2445" s="5">
        <v>4500.0</v>
      </c>
      <c r="R2445" s="5">
        <v>178.0</v>
      </c>
      <c r="S2445" s="5" t="s">
        <v>53</v>
      </c>
      <c r="T2445" s="5">
        <v>40.0</v>
      </c>
      <c r="U2445" s="5" t="s">
        <v>93</v>
      </c>
      <c r="V2445" s="5" t="s">
        <v>21610</v>
      </c>
      <c r="W2445" s="5" t="s">
        <v>71</v>
      </c>
      <c r="X2445" s="5" t="s">
        <v>52</v>
      </c>
      <c r="Y2445" s="5" t="s">
        <v>14058</v>
      </c>
      <c r="Z2445" s="5">
        <v>7418.0</v>
      </c>
      <c r="AA2445" s="5" t="s">
        <v>2743</v>
      </c>
      <c r="AB2445" s="5" t="s">
        <v>52</v>
      </c>
      <c r="AC2445" s="5" t="s">
        <v>15837</v>
      </c>
      <c r="AD2445" s="5" t="s">
        <v>15838</v>
      </c>
      <c r="AE2445" s="5" t="s">
        <v>2166</v>
      </c>
      <c r="AF2445" s="5" t="s">
        <v>52</v>
      </c>
      <c r="AG2445" s="5" t="s">
        <v>52</v>
      </c>
      <c r="AH2445" s="5" t="s">
        <v>15839</v>
      </c>
      <c r="AI2445" s="5" t="s">
        <v>21611</v>
      </c>
      <c r="AJ2445" s="5" t="s">
        <v>21612</v>
      </c>
      <c r="AK2445" s="5" t="s">
        <v>21613</v>
      </c>
    </row>
    <row r="2446" ht="15.75" customHeight="1">
      <c r="A2446" s="5" t="s">
        <v>21614</v>
      </c>
      <c r="B2446" s="5" t="s">
        <v>21605</v>
      </c>
      <c r="C2446" s="5" t="s">
        <v>21606</v>
      </c>
      <c r="D2446" s="6">
        <v>42360.0</v>
      </c>
      <c r="E2446" s="5">
        <v>20955.0</v>
      </c>
      <c r="F2446" s="5">
        <v>9525.0</v>
      </c>
      <c r="G2446" s="5" t="s">
        <v>613</v>
      </c>
      <c r="H2446" s="5" t="s">
        <v>131</v>
      </c>
      <c r="I2446" s="5" t="s">
        <v>12890</v>
      </c>
      <c r="J2446" s="5" t="s">
        <v>581</v>
      </c>
      <c r="K2446" s="5" t="s">
        <v>21614</v>
      </c>
      <c r="L2446" s="5" t="s">
        <v>21607</v>
      </c>
      <c r="M2446" s="5" t="s">
        <v>21608</v>
      </c>
      <c r="N2446" s="5">
        <v>27896.0</v>
      </c>
      <c r="O2446" s="5">
        <v>1.0</v>
      </c>
      <c r="P2446" s="5" t="s">
        <v>21609</v>
      </c>
      <c r="Q2446" s="5">
        <v>4500.0</v>
      </c>
      <c r="R2446" s="5">
        <v>178.0</v>
      </c>
      <c r="S2446" s="5" t="s">
        <v>53</v>
      </c>
      <c r="T2446" s="5">
        <v>40.0</v>
      </c>
      <c r="U2446" s="5" t="s">
        <v>93</v>
      </c>
      <c r="V2446" s="5" t="s">
        <v>21615</v>
      </c>
      <c r="W2446" s="5" t="s">
        <v>55</v>
      </c>
      <c r="X2446" s="5" t="s">
        <v>21610</v>
      </c>
      <c r="Y2446" s="5" t="s">
        <v>14058</v>
      </c>
      <c r="Z2446" s="5">
        <v>7418.0</v>
      </c>
      <c r="AA2446" s="5" t="s">
        <v>2743</v>
      </c>
      <c r="AB2446" s="5" t="s">
        <v>52</v>
      </c>
      <c r="AC2446" s="5" t="s">
        <v>15837</v>
      </c>
      <c r="AD2446" s="5" t="s">
        <v>15838</v>
      </c>
      <c r="AE2446" s="5" t="s">
        <v>2166</v>
      </c>
      <c r="AF2446" s="5" t="s">
        <v>52</v>
      </c>
      <c r="AG2446" s="5" t="s">
        <v>52</v>
      </c>
      <c r="AH2446" s="5" t="s">
        <v>15839</v>
      </c>
      <c r="AI2446" s="5" t="s">
        <v>102</v>
      </c>
      <c r="AJ2446" s="5" t="s">
        <v>52</v>
      </c>
      <c r="AK2446" s="5" t="s">
        <v>21613</v>
      </c>
    </row>
    <row r="2447" ht="15.75" customHeight="1">
      <c r="A2447" s="5" t="s">
        <v>21616</v>
      </c>
      <c r="B2447" s="5" t="s">
        <v>20296</v>
      </c>
      <c r="C2447" s="5" t="s">
        <v>3231</v>
      </c>
      <c r="D2447" s="6">
        <v>42356.0</v>
      </c>
      <c r="E2447" s="5">
        <v>40687.0</v>
      </c>
      <c r="F2447" s="5">
        <v>18494.0</v>
      </c>
      <c r="G2447" s="5" t="s">
        <v>479</v>
      </c>
      <c r="H2447" s="5" t="s">
        <v>272</v>
      </c>
      <c r="I2447" s="5" t="s">
        <v>1104</v>
      </c>
      <c r="J2447" s="5" t="s">
        <v>274</v>
      </c>
      <c r="K2447" s="5" t="s">
        <v>21617</v>
      </c>
      <c r="L2447" s="5" t="s">
        <v>3233</v>
      </c>
      <c r="M2447" s="5" t="s">
        <v>15586</v>
      </c>
      <c r="N2447" s="5">
        <v>30354.0</v>
      </c>
      <c r="O2447" s="5">
        <v>1.0</v>
      </c>
      <c r="P2447" s="5" t="s">
        <v>21618</v>
      </c>
      <c r="Q2447" s="5">
        <v>2200.0</v>
      </c>
      <c r="R2447" s="5">
        <v>128.0</v>
      </c>
      <c r="S2447" s="5" t="s">
        <v>53</v>
      </c>
      <c r="T2447" s="5">
        <v>23.0</v>
      </c>
      <c r="U2447" s="5" t="s">
        <v>93</v>
      </c>
      <c r="V2447" s="5" t="s">
        <v>21619</v>
      </c>
      <c r="W2447" s="5" t="s">
        <v>71</v>
      </c>
      <c r="X2447" s="5" t="s">
        <v>52</v>
      </c>
      <c r="Y2447" s="5" t="s">
        <v>21620</v>
      </c>
      <c r="Z2447" s="5" t="s">
        <v>21621</v>
      </c>
      <c r="AA2447" s="5" t="s">
        <v>260</v>
      </c>
      <c r="AB2447" s="5" t="s">
        <v>52</v>
      </c>
      <c r="AC2447" s="5" t="s">
        <v>11980</v>
      </c>
      <c r="AD2447" s="5" t="s">
        <v>11981</v>
      </c>
      <c r="AE2447" s="5" t="s">
        <v>218</v>
      </c>
      <c r="AF2447" s="5" t="s">
        <v>52</v>
      </c>
      <c r="AG2447" s="5" t="s">
        <v>11982</v>
      </c>
      <c r="AH2447" s="5" t="s">
        <v>11983</v>
      </c>
      <c r="AI2447" s="5" t="s">
        <v>20296</v>
      </c>
      <c r="AJ2447" s="5" t="s">
        <v>3233</v>
      </c>
      <c r="AK2447" s="5" t="s">
        <v>404</v>
      </c>
    </row>
    <row r="2448" ht="15.75" customHeight="1">
      <c r="A2448" s="5" t="s">
        <v>21622</v>
      </c>
      <c r="B2448" s="5" t="s">
        <v>16737</v>
      </c>
      <c r="C2448" s="5" t="s">
        <v>16738</v>
      </c>
      <c r="D2448" s="6">
        <v>42355.0</v>
      </c>
      <c r="E2448" s="5">
        <v>25170.0</v>
      </c>
      <c r="F2448" s="5">
        <v>11441.0</v>
      </c>
      <c r="G2448" s="5" t="s">
        <v>3378</v>
      </c>
      <c r="H2448" s="5" t="s">
        <v>272</v>
      </c>
      <c r="I2448" s="5" t="s">
        <v>15936</v>
      </c>
      <c r="J2448" s="5" t="s">
        <v>3378</v>
      </c>
      <c r="K2448" s="5" t="s">
        <v>21623</v>
      </c>
      <c r="L2448" s="5" t="s">
        <v>16741</v>
      </c>
      <c r="M2448" s="5" t="s">
        <v>16742</v>
      </c>
      <c r="N2448" s="5">
        <v>45242.0</v>
      </c>
      <c r="O2448" s="5">
        <v>1.0</v>
      </c>
      <c r="P2448" s="5" t="s">
        <v>21624</v>
      </c>
      <c r="Q2448" s="5">
        <v>2200.0</v>
      </c>
      <c r="R2448" s="5">
        <v>966.0</v>
      </c>
      <c r="S2448" s="5" t="s">
        <v>69</v>
      </c>
      <c r="T2448" s="5">
        <v>0.0</v>
      </c>
      <c r="U2448" s="5" t="s">
        <v>93</v>
      </c>
      <c r="V2448" s="5" t="s">
        <v>21625</v>
      </c>
      <c r="W2448" s="5" t="s">
        <v>55</v>
      </c>
      <c r="X2448" s="5" t="s">
        <v>21626</v>
      </c>
      <c r="Y2448" s="5" t="s">
        <v>1618</v>
      </c>
      <c r="Z2448" s="5">
        <v>2555835.0</v>
      </c>
      <c r="AA2448" s="5" t="s">
        <v>260</v>
      </c>
      <c r="AB2448" s="5" t="s">
        <v>52</v>
      </c>
      <c r="AC2448" s="5" t="s">
        <v>3141</v>
      </c>
      <c r="AD2448" s="5" t="s">
        <v>3142</v>
      </c>
      <c r="AE2448" s="5" t="s">
        <v>162</v>
      </c>
      <c r="AF2448" s="5" t="s">
        <v>52</v>
      </c>
      <c r="AG2448" s="5" t="s">
        <v>52</v>
      </c>
      <c r="AH2448" s="5" t="s">
        <v>3143</v>
      </c>
      <c r="AI2448" s="5" t="s">
        <v>102</v>
      </c>
      <c r="AJ2448" s="5" t="s">
        <v>52</v>
      </c>
      <c r="AK2448" s="5" t="s">
        <v>162</v>
      </c>
    </row>
    <row r="2449" ht="15.75" customHeight="1">
      <c r="A2449" s="5" t="s">
        <v>21627</v>
      </c>
      <c r="B2449" s="5" t="s">
        <v>21628</v>
      </c>
      <c r="C2449" s="5" t="s">
        <v>21629</v>
      </c>
      <c r="D2449" s="6">
        <v>42354.0</v>
      </c>
      <c r="E2449" s="5">
        <v>16605.0</v>
      </c>
      <c r="F2449" s="5">
        <v>7548.0</v>
      </c>
      <c r="G2449" s="5" t="s">
        <v>579</v>
      </c>
      <c r="H2449" s="5" t="s">
        <v>1792</v>
      </c>
      <c r="I2449" s="5" t="s">
        <v>21630</v>
      </c>
      <c r="J2449" s="5" t="s">
        <v>581</v>
      </c>
      <c r="K2449" s="5" t="s">
        <v>391</v>
      </c>
      <c r="L2449" s="5" t="s">
        <v>21631</v>
      </c>
      <c r="M2449" s="5" t="s">
        <v>21632</v>
      </c>
      <c r="N2449" s="5">
        <v>30345.0</v>
      </c>
      <c r="O2449" s="5">
        <v>1.0</v>
      </c>
      <c r="P2449" s="5" t="s">
        <v>21633</v>
      </c>
      <c r="Q2449" s="5" t="s">
        <v>244</v>
      </c>
      <c r="R2449" s="5">
        <v>41.0</v>
      </c>
      <c r="S2449" s="5" t="s">
        <v>53</v>
      </c>
      <c r="T2449" s="5">
        <v>30.0</v>
      </c>
      <c r="U2449" s="5" t="s">
        <v>70</v>
      </c>
      <c r="V2449" s="5" t="s">
        <v>21634</v>
      </c>
      <c r="W2449" s="5" t="s">
        <v>71</v>
      </c>
      <c r="X2449" s="5" t="s">
        <v>52</v>
      </c>
      <c r="Y2449" s="5" t="s">
        <v>21635</v>
      </c>
      <c r="Z2449" s="5" t="s">
        <v>21636</v>
      </c>
      <c r="AA2449" s="5" t="s">
        <v>200</v>
      </c>
      <c r="AB2449" s="5" t="s">
        <v>283</v>
      </c>
      <c r="AC2449" s="5" t="s">
        <v>72</v>
      </c>
      <c r="AD2449" s="5" t="s">
        <v>73</v>
      </c>
      <c r="AE2449" s="5" t="s">
        <v>74</v>
      </c>
      <c r="AF2449" s="5" t="s">
        <v>75</v>
      </c>
      <c r="AG2449" s="5" t="s">
        <v>76</v>
      </c>
      <c r="AH2449" s="5" t="s">
        <v>77</v>
      </c>
      <c r="AI2449" s="5" t="s">
        <v>2164</v>
      </c>
      <c r="AJ2449" s="5" t="s">
        <v>21637</v>
      </c>
      <c r="AK2449" s="5" t="s">
        <v>21638</v>
      </c>
    </row>
    <row r="2450" ht="15.75" customHeight="1">
      <c r="A2450" s="5" t="s">
        <v>21639</v>
      </c>
      <c r="B2450" s="5" t="s">
        <v>21640</v>
      </c>
      <c r="C2450" s="5" t="s">
        <v>21641</v>
      </c>
      <c r="D2450" s="6">
        <v>42353.0</v>
      </c>
      <c r="E2450" s="5">
        <v>44590.0</v>
      </c>
      <c r="F2450" s="5">
        <v>20268.0</v>
      </c>
      <c r="G2450" s="5" t="s">
        <v>479</v>
      </c>
      <c r="H2450" s="5" t="s">
        <v>272</v>
      </c>
      <c r="I2450" s="5" t="s">
        <v>21642</v>
      </c>
      <c r="J2450" s="5" t="s">
        <v>274</v>
      </c>
      <c r="K2450" s="5" t="s">
        <v>21643</v>
      </c>
      <c r="L2450" s="5" t="s">
        <v>21644</v>
      </c>
      <c r="M2450" s="5" t="s">
        <v>21645</v>
      </c>
      <c r="N2450" s="5">
        <v>10001.0</v>
      </c>
      <c r="O2450" s="5">
        <v>4.0</v>
      </c>
      <c r="P2450" s="5" t="s">
        <v>21646</v>
      </c>
      <c r="Q2450" s="5" t="s">
        <v>21647</v>
      </c>
      <c r="R2450" s="5">
        <v>8679.0</v>
      </c>
      <c r="S2450" s="5" t="s">
        <v>69</v>
      </c>
      <c r="T2450" s="5">
        <v>251.0</v>
      </c>
      <c r="U2450" s="5" t="s">
        <v>93</v>
      </c>
      <c r="V2450" s="5" t="s">
        <v>21648</v>
      </c>
      <c r="W2450" s="5" t="s">
        <v>52</v>
      </c>
      <c r="X2450" s="5" t="s">
        <v>52</v>
      </c>
      <c r="Y2450" s="5" t="s">
        <v>21649</v>
      </c>
      <c r="Z2450" s="5" t="s">
        <v>21650</v>
      </c>
      <c r="AA2450" s="5" t="s">
        <v>260</v>
      </c>
      <c r="AB2450" s="5" t="s">
        <v>52</v>
      </c>
      <c r="AC2450" s="5" t="s">
        <v>565</v>
      </c>
      <c r="AD2450" s="5" t="s">
        <v>566</v>
      </c>
      <c r="AE2450" s="5" t="s">
        <v>567</v>
      </c>
      <c r="AF2450" s="5" t="s">
        <v>52</v>
      </c>
      <c r="AG2450" s="5" t="s">
        <v>52</v>
      </c>
      <c r="AH2450" s="5" t="s">
        <v>568</v>
      </c>
      <c r="AI2450" s="5" t="s">
        <v>21651</v>
      </c>
      <c r="AJ2450" s="5" t="s">
        <v>21652</v>
      </c>
      <c r="AK2450" s="5" t="s">
        <v>14809</v>
      </c>
    </row>
    <row r="2451" ht="15.75" customHeight="1">
      <c r="A2451" s="5" t="s">
        <v>21653</v>
      </c>
      <c r="B2451" s="5" t="s">
        <v>21654</v>
      </c>
      <c r="C2451" s="5" t="s">
        <v>12878</v>
      </c>
      <c r="D2451" s="6">
        <v>42353.0</v>
      </c>
      <c r="E2451" s="5">
        <v>89324.0</v>
      </c>
      <c r="F2451" s="5">
        <v>40602.0</v>
      </c>
      <c r="G2451" s="5" t="s">
        <v>6377</v>
      </c>
      <c r="H2451" s="5" t="s">
        <v>149</v>
      </c>
      <c r="I2451" s="5" t="s">
        <v>21655</v>
      </c>
      <c r="J2451" s="5" t="s">
        <v>4533</v>
      </c>
      <c r="K2451" s="5" t="s">
        <v>21656</v>
      </c>
      <c r="L2451" s="5" t="s">
        <v>21657</v>
      </c>
      <c r="M2451" s="5" t="s">
        <v>16708</v>
      </c>
      <c r="N2451" s="5">
        <v>30720.0</v>
      </c>
      <c r="O2451" s="5">
        <v>3.0</v>
      </c>
      <c r="P2451" s="5" t="s">
        <v>21658</v>
      </c>
      <c r="Q2451" s="5" t="s">
        <v>21659</v>
      </c>
      <c r="R2451" s="5">
        <v>57.0</v>
      </c>
      <c r="S2451" s="5" t="s">
        <v>115</v>
      </c>
      <c r="T2451" s="5">
        <v>0.0</v>
      </c>
      <c r="U2451" s="5" t="s">
        <v>52</v>
      </c>
      <c r="V2451" s="5" t="s">
        <v>21660</v>
      </c>
      <c r="W2451" s="5" t="s">
        <v>52</v>
      </c>
      <c r="X2451" s="5" t="s">
        <v>52</v>
      </c>
      <c r="Y2451" s="5">
        <v>5146.0</v>
      </c>
      <c r="Z2451" s="5" t="s">
        <v>21661</v>
      </c>
      <c r="AA2451" s="5" t="s">
        <v>200</v>
      </c>
      <c r="AB2451" s="5" t="s">
        <v>52</v>
      </c>
      <c r="AC2451" s="5" t="s">
        <v>181</v>
      </c>
      <c r="AD2451" s="5" t="s">
        <v>182</v>
      </c>
      <c r="AE2451" s="5" t="s">
        <v>183</v>
      </c>
      <c r="AF2451" s="5" t="s">
        <v>52</v>
      </c>
      <c r="AG2451" s="5" t="s">
        <v>52</v>
      </c>
      <c r="AH2451" s="5" t="s">
        <v>184</v>
      </c>
      <c r="AI2451" s="5" t="s">
        <v>6389</v>
      </c>
      <c r="AJ2451" s="5" t="s">
        <v>21662</v>
      </c>
      <c r="AK2451" s="5" t="s">
        <v>6885</v>
      </c>
    </row>
    <row r="2452" ht="15.75" customHeight="1">
      <c r="A2452" s="5" t="s">
        <v>21663</v>
      </c>
      <c r="B2452" s="5" t="s">
        <v>16737</v>
      </c>
      <c r="C2452" s="5" t="s">
        <v>16738</v>
      </c>
      <c r="D2452" s="6">
        <v>42351.0</v>
      </c>
      <c r="E2452" s="5">
        <v>27562.0</v>
      </c>
      <c r="F2452" s="5">
        <v>12528.0</v>
      </c>
      <c r="G2452" s="5" t="s">
        <v>3378</v>
      </c>
      <c r="H2452" s="5" t="s">
        <v>272</v>
      </c>
      <c r="I2452" s="5" t="s">
        <v>21664</v>
      </c>
      <c r="J2452" s="5" t="s">
        <v>3378</v>
      </c>
      <c r="K2452" s="5" t="s">
        <v>21665</v>
      </c>
      <c r="L2452" s="5" t="s">
        <v>16741</v>
      </c>
      <c r="M2452" s="5" t="s">
        <v>16742</v>
      </c>
      <c r="N2452" s="5">
        <v>45242.0</v>
      </c>
      <c r="O2452" s="5">
        <v>1.0</v>
      </c>
      <c r="P2452" s="5" t="s">
        <v>21666</v>
      </c>
      <c r="Q2452" s="5">
        <v>2200.0</v>
      </c>
      <c r="R2452" s="5">
        <v>1098.0</v>
      </c>
      <c r="S2452" s="5" t="s">
        <v>69</v>
      </c>
      <c r="T2452" s="5">
        <v>0.0</v>
      </c>
      <c r="U2452" s="5" t="s">
        <v>93</v>
      </c>
      <c r="V2452" s="5" t="s">
        <v>21667</v>
      </c>
      <c r="W2452" s="5" t="s">
        <v>55</v>
      </c>
      <c r="X2452" s="5" t="s">
        <v>21668</v>
      </c>
      <c r="Y2452" s="5" t="s">
        <v>1883</v>
      </c>
      <c r="Z2452" s="5">
        <v>2578117.0</v>
      </c>
      <c r="AA2452" s="5" t="s">
        <v>162</v>
      </c>
      <c r="AB2452" s="5" t="s">
        <v>52</v>
      </c>
      <c r="AC2452" s="5" t="s">
        <v>3141</v>
      </c>
      <c r="AD2452" s="5" t="s">
        <v>3142</v>
      </c>
      <c r="AE2452" s="5" t="s">
        <v>162</v>
      </c>
      <c r="AF2452" s="5" t="s">
        <v>52</v>
      </c>
      <c r="AG2452" s="5" t="s">
        <v>52</v>
      </c>
      <c r="AH2452" s="5" t="s">
        <v>3143</v>
      </c>
      <c r="AI2452" s="5" t="s">
        <v>102</v>
      </c>
      <c r="AJ2452" s="5" t="s">
        <v>52</v>
      </c>
      <c r="AK2452" s="5" t="s">
        <v>162</v>
      </c>
    </row>
    <row r="2453" ht="15.75" customHeight="1">
      <c r="A2453" s="5" t="s">
        <v>21669</v>
      </c>
      <c r="B2453" s="5" t="s">
        <v>21670</v>
      </c>
      <c r="C2453" s="5" t="s">
        <v>21671</v>
      </c>
      <c r="D2453" s="6">
        <v>42346.0</v>
      </c>
      <c r="E2453" s="5">
        <v>3194.0</v>
      </c>
      <c r="F2453" s="5">
        <v>1452.0</v>
      </c>
      <c r="G2453" s="5" t="s">
        <v>579</v>
      </c>
      <c r="H2453" s="5" t="s">
        <v>2784</v>
      </c>
      <c r="I2453" s="5" t="s">
        <v>9489</v>
      </c>
      <c r="J2453" s="5" t="s">
        <v>581</v>
      </c>
      <c r="K2453" s="5" t="s">
        <v>21672</v>
      </c>
      <c r="L2453" s="5" t="s">
        <v>21673</v>
      </c>
      <c r="M2453" s="5" t="s">
        <v>21674</v>
      </c>
      <c r="N2453" s="5">
        <v>94601.0</v>
      </c>
      <c r="O2453" s="5">
        <v>1.0</v>
      </c>
      <c r="P2453" s="5" t="s">
        <v>21675</v>
      </c>
      <c r="Q2453" s="5" t="s">
        <v>52</v>
      </c>
      <c r="R2453" s="5">
        <v>1.0</v>
      </c>
      <c r="S2453" s="5" t="s">
        <v>53</v>
      </c>
      <c r="T2453" s="5">
        <v>0.0</v>
      </c>
      <c r="U2453" s="5" t="s">
        <v>70</v>
      </c>
      <c r="V2453" s="5" t="s">
        <v>21676</v>
      </c>
      <c r="W2453" s="5" t="s">
        <v>55</v>
      </c>
      <c r="X2453" s="5" t="s">
        <v>21677</v>
      </c>
      <c r="Y2453" s="5" t="s">
        <v>14240</v>
      </c>
      <c r="Z2453" s="5" t="s">
        <v>21678</v>
      </c>
      <c r="AA2453" s="5" t="s">
        <v>59</v>
      </c>
      <c r="AB2453" s="5" t="s">
        <v>52</v>
      </c>
      <c r="AC2453" s="5" t="s">
        <v>5117</v>
      </c>
      <c r="AD2453" s="5" t="s">
        <v>5118</v>
      </c>
      <c r="AE2453" s="5" t="s">
        <v>5119</v>
      </c>
      <c r="AF2453" s="5" t="s">
        <v>52</v>
      </c>
      <c r="AG2453" s="5">
        <v>3087.0</v>
      </c>
      <c r="AH2453" s="5" t="s">
        <v>5120</v>
      </c>
      <c r="AI2453" s="5" t="s">
        <v>102</v>
      </c>
      <c r="AJ2453" s="5" t="s">
        <v>52</v>
      </c>
      <c r="AK2453" s="5" t="s">
        <v>21679</v>
      </c>
    </row>
    <row r="2454" ht="15.75" customHeight="1">
      <c r="A2454" s="5" t="s">
        <v>21680</v>
      </c>
      <c r="B2454" s="5" t="s">
        <v>21681</v>
      </c>
      <c r="C2454" s="5" t="s">
        <v>21682</v>
      </c>
      <c r="D2454" s="6">
        <v>42346.0</v>
      </c>
      <c r="E2454" s="5">
        <v>36729.0</v>
      </c>
      <c r="F2454" s="5">
        <v>16695.0</v>
      </c>
      <c r="G2454" s="5" t="s">
        <v>579</v>
      </c>
      <c r="H2454" s="5" t="s">
        <v>2784</v>
      </c>
      <c r="I2454" s="5" t="s">
        <v>9489</v>
      </c>
      <c r="J2454" s="5" t="s">
        <v>581</v>
      </c>
      <c r="K2454" s="5" t="s">
        <v>21683</v>
      </c>
      <c r="L2454" s="5" t="s">
        <v>21684</v>
      </c>
      <c r="M2454" s="5" t="s">
        <v>21685</v>
      </c>
      <c r="N2454" s="5">
        <v>94080.0</v>
      </c>
      <c r="O2454" s="5">
        <v>1.0</v>
      </c>
      <c r="P2454" s="5" t="s">
        <v>21675</v>
      </c>
      <c r="Q2454" s="5" t="s">
        <v>52</v>
      </c>
      <c r="R2454" s="5">
        <v>140.0</v>
      </c>
      <c r="S2454" s="5" t="s">
        <v>53</v>
      </c>
      <c r="T2454" s="5">
        <v>0.0</v>
      </c>
      <c r="U2454" s="5" t="s">
        <v>52</v>
      </c>
      <c r="V2454" s="5" t="s">
        <v>21677</v>
      </c>
      <c r="W2454" s="5" t="s">
        <v>71</v>
      </c>
      <c r="X2454" s="5" t="s">
        <v>52</v>
      </c>
      <c r="Y2454" s="5" t="s">
        <v>21686</v>
      </c>
      <c r="Z2454" s="5" t="s">
        <v>21678</v>
      </c>
      <c r="AA2454" s="5" t="s">
        <v>260</v>
      </c>
      <c r="AB2454" s="5" t="s">
        <v>52</v>
      </c>
      <c r="AC2454" s="5" t="s">
        <v>3589</v>
      </c>
      <c r="AD2454" s="5" t="s">
        <v>3590</v>
      </c>
      <c r="AE2454" s="5" t="s">
        <v>3591</v>
      </c>
      <c r="AF2454" s="5" t="s">
        <v>52</v>
      </c>
      <c r="AG2454" s="5" t="s">
        <v>52</v>
      </c>
      <c r="AH2454" s="5" t="s">
        <v>3592</v>
      </c>
      <c r="AI2454" s="5" t="s">
        <v>21681</v>
      </c>
      <c r="AJ2454" s="5" t="s">
        <v>21684</v>
      </c>
      <c r="AK2454" s="5" t="s">
        <v>17147</v>
      </c>
    </row>
    <row r="2455" ht="15.75" customHeight="1">
      <c r="A2455" s="5" t="s">
        <v>21687</v>
      </c>
      <c r="B2455" s="5" t="s">
        <v>21214</v>
      </c>
      <c r="C2455" s="5" t="s">
        <v>21207</v>
      </c>
      <c r="D2455" s="6">
        <v>42343.0</v>
      </c>
      <c r="E2455" s="5">
        <v>284526.0</v>
      </c>
      <c r="F2455" s="5">
        <v>129330.0</v>
      </c>
      <c r="G2455" s="5" t="s">
        <v>1419</v>
      </c>
      <c r="H2455" s="5" t="s">
        <v>1534</v>
      </c>
      <c r="I2455" s="5" t="s">
        <v>2785</v>
      </c>
      <c r="J2455" s="5" t="s">
        <v>256</v>
      </c>
      <c r="K2455" s="5" t="s">
        <v>21688</v>
      </c>
      <c r="L2455" s="5" t="s">
        <v>21689</v>
      </c>
      <c r="M2455" s="5" t="s">
        <v>21690</v>
      </c>
      <c r="N2455" s="5">
        <v>77460.0</v>
      </c>
      <c r="O2455" s="5">
        <v>6.0</v>
      </c>
      <c r="P2455" s="5" t="s">
        <v>21691</v>
      </c>
      <c r="Q2455" s="5" t="s">
        <v>21692</v>
      </c>
      <c r="R2455" s="5">
        <v>45.0</v>
      </c>
      <c r="S2455" s="5" t="s">
        <v>53</v>
      </c>
      <c r="T2455" s="5">
        <v>0.0</v>
      </c>
      <c r="U2455" s="5" t="s">
        <v>52</v>
      </c>
      <c r="V2455" s="5" t="s">
        <v>21693</v>
      </c>
      <c r="W2455" s="5" t="s">
        <v>52</v>
      </c>
      <c r="X2455" s="5" t="s">
        <v>52</v>
      </c>
      <c r="Y2455" s="5" t="s">
        <v>19788</v>
      </c>
      <c r="Z2455" s="5" t="s">
        <v>21694</v>
      </c>
      <c r="AA2455" s="5" t="s">
        <v>119</v>
      </c>
      <c r="AB2455" s="5" t="s">
        <v>52</v>
      </c>
      <c r="AC2455" s="5" t="s">
        <v>3589</v>
      </c>
      <c r="AD2455" s="5" t="s">
        <v>3590</v>
      </c>
      <c r="AE2455" s="5" t="s">
        <v>3591</v>
      </c>
      <c r="AF2455" s="5" t="s">
        <v>52</v>
      </c>
      <c r="AG2455" s="5" t="s">
        <v>52</v>
      </c>
      <c r="AH2455" s="5" t="s">
        <v>3592</v>
      </c>
      <c r="AI2455" s="5" t="s">
        <v>21214</v>
      </c>
      <c r="AJ2455" s="5" t="s">
        <v>21689</v>
      </c>
      <c r="AK2455" s="5" t="s">
        <v>10162</v>
      </c>
    </row>
    <row r="2456" ht="15.75" customHeight="1">
      <c r="A2456" s="5" t="s">
        <v>21695</v>
      </c>
      <c r="B2456" s="5" t="s">
        <v>21696</v>
      </c>
      <c r="C2456" s="5" t="s">
        <v>21697</v>
      </c>
      <c r="D2456" s="6">
        <v>42341.0</v>
      </c>
      <c r="E2456" s="5">
        <v>44392.0</v>
      </c>
      <c r="F2456" s="5">
        <v>20178.0</v>
      </c>
      <c r="G2456" s="5" t="s">
        <v>2293</v>
      </c>
      <c r="H2456" s="5" t="s">
        <v>45</v>
      </c>
      <c r="I2456" s="5" t="s">
        <v>21170</v>
      </c>
      <c r="J2456" s="5" t="s">
        <v>2295</v>
      </c>
      <c r="K2456" s="5" t="s">
        <v>21698</v>
      </c>
      <c r="L2456" s="5" t="s">
        <v>21699</v>
      </c>
      <c r="M2456" s="5" t="s">
        <v>21700</v>
      </c>
      <c r="N2456" s="5">
        <v>11030.0</v>
      </c>
      <c r="O2456" s="5">
        <v>1.0</v>
      </c>
      <c r="P2456" s="5" t="s">
        <v>21701</v>
      </c>
      <c r="Q2456" s="5">
        <v>4300.0</v>
      </c>
      <c r="R2456" s="5">
        <v>4403.0</v>
      </c>
      <c r="S2456" s="5" t="s">
        <v>69</v>
      </c>
      <c r="T2456" s="5">
        <v>52.0</v>
      </c>
      <c r="U2456" s="5" t="s">
        <v>93</v>
      </c>
      <c r="V2456" s="5" t="s">
        <v>21702</v>
      </c>
      <c r="W2456" s="5" t="s">
        <v>52</v>
      </c>
      <c r="X2456" s="5" t="s">
        <v>52</v>
      </c>
      <c r="Y2456" s="5" t="s">
        <v>3754</v>
      </c>
      <c r="Z2456" s="5" t="s">
        <v>21703</v>
      </c>
      <c r="AA2456" s="5" t="s">
        <v>59</v>
      </c>
      <c r="AB2456" s="5" t="s">
        <v>52</v>
      </c>
      <c r="AC2456" s="5" t="s">
        <v>15837</v>
      </c>
      <c r="AD2456" s="5" t="s">
        <v>15838</v>
      </c>
      <c r="AE2456" s="5" t="s">
        <v>2166</v>
      </c>
      <c r="AF2456" s="5" t="s">
        <v>52</v>
      </c>
      <c r="AG2456" s="5" t="s">
        <v>52</v>
      </c>
      <c r="AH2456" s="5" t="s">
        <v>15839</v>
      </c>
      <c r="AI2456" s="5" t="s">
        <v>21696</v>
      </c>
      <c r="AJ2456" s="5" t="s">
        <v>21699</v>
      </c>
      <c r="AK2456" s="5" t="s">
        <v>21335</v>
      </c>
    </row>
    <row r="2457" ht="15.75" customHeight="1">
      <c r="A2457" s="5" t="s">
        <v>21704</v>
      </c>
      <c r="B2457" s="5" t="s">
        <v>21705</v>
      </c>
      <c r="C2457" s="5" t="s">
        <v>21706</v>
      </c>
      <c r="D2457" s="6">
        <v>42341.0</v>
      </c>
      <c r="E2457" s="5">
        <v>33700.0</v>
      </c>
      <c r="F2457" s="5">
        <v>15318.0</v>
      </c>
      <c r="G2457" s="5" t="s">
        <v>1068</v>
      </c>
      <c r="H2457" s="5" t="s">
        <v>1069</v>
      </c>
      <c r="I2457" s="5" t="s">
        <v>21707</v>
      </c>
      <c r="J2457" s="5" t="s">
        <v>1071</v>
      </c>
      <c r="K2457" s="5" t="s">
        <v>21708</v>
      </c>
      <c r="L2457" s="5" t="s">
        <v>21709</v>
      </c>
      <c r="M2457" s="5" t="s">
        <v>21710</v>
      </c>
      <c r="N2457" s="5">
        <v>33172.0</v>
      </c>
      <c r="O2457" s="5">
        <v>1.0</v>
      </c>
      <c r="P2457" s="5" t="s">
        <v>21711</v>
      </c>
      <c r="Q2457" s="5">
        <v>4350.0</v>
      </c>
      <c r="R2457" s="5">
        <v>5393.0</v>
      </c>
      <c r="S2457" s="5" t="s">
        <v>374</v>
      </c>
      <c r="T2457" s="5">
        <v>0.0</v>
      </c>
      <c r="U2457" s="5" t="s">
        <v>71</v>
      </c>
      <c r="V2457" s="5" t="s">
        <v>21712</v>
      </c>
      <c r="W2457" s="5" t="s">
        <v>52</v>
      </c>
      <c r="X2457" s="5" t="s">
        <v>52</v>
      </c>
      <c r="Y2457" s="5" t="s">
        <v>21713</v>
      </c>
      <c r="Z2457" s="5" t="s">
        <v>21714</v>
      </c>
      <c r="AA2457" s="5" t="s">
        <v>1177</v>
      </c>
      <c r="AB2457" s="5" t="s">
        <v>52</v>
      </c>
      <c r="AC2457" s="5" t="s">
        <v>1924</v>
      </c>
      <c r="AD2457" s="5" t="s">
        <v>1925</v>
      </c>
      <c r="AE2457" s="5" t="s">
        <v>544</v>
      </c>
      <c r="AF2457" s="5" t="s">
        <v>265</v>
      </c>
      <c r="AG2457" s="5">
        <v>32203.0</v>
      </c>
      <c r="AH2457" s="5" t="s">
        <v>1926</v>
      </c>
      <c r="AI2457" s="5" t="s">
        <v>21705</v>
      </c>
      <c r="AJ2457" s="5" t="s">
        <v>21709</v>
      </c>
      <c r="AK2457" s="5" t="s">
        <v>4470</v>
      </c>
    </row>
    <row r="2458" ht="15.75" customHeight="1">
      <c r="A2458" s="5" t="s">
        <v>21715</v>
      </c>
      <c r="B2458" s="5" t="s">
        <v>21716</v>
      </c>
      <c r="C2458" s="5" t="s">
        <v>21409</v>
      </c>
      <c r="D2458" s="6">
        <v>42340.0</v>
      </c>
      <c r="E2458" s="5">
        <v>796.0</v>
      </c>
      <c r="F2458" s="5">
        <v>362.0</v>
      </c>
      <c r="G2458" s="5" t="s">
        <v>7358</v>
      </c>
      <c r="H2458" s="5" t="s">
        <v>45</v>
      </c>
      <c r="I2458" s="5" t="s">
        <v>21717</v>
      </c>
      <c r="J2458" s="5" t="s">
        <v>47</v>
      </c>
      <c r="K2458" s="5" t="s">
        <v>21718</v>
      </c>
      <c r="L2458" s="5" t="s">
        <v>21719</v>
      </c>
      <c r="M2458" s="5" t="s">
        <v>21720</v>
      </c>
      <c r="N2458" s="5">
        <v>1824.0</v>
      </c>
      <c r="O2458" s="5">
        <v>1.0</v>
      </c>
      <c r="P2458" s="5" t="s">
        <v>21721</v>
      </c>
      <c r="Q2458" s="5" t="s">
        <v>52</v>
      </c>
      <c r="R2458" s="5">
        <v>1.0</v>
      </c>
      <c r="S2458" s="5" t="s">
        <v>92</v>
      </c>
      <c r="T2458" s="5">
        <v>0.0</v>
      </c>
      <c r="U2458" s="5" t="s">
        <v>70</v>
      </c>
      <c r="V2458" s="5" t="s">
        <v>21722</v>
      </c>
      <c r="W2458" s="5" t="s">
        <v>55</v>
      </c>
      <c r="X2458" s="5" t="s">
        <v>21723</v>
      </c>
      <c r="Y2458" s="5" t="s">
        <v>21724</v>
      </c>
      <c r="Z2458" s="5">
        <v>1.4940212E7</v>
      </c>
      <c r="AA2458" s="5" t="s">
        <v>59</v>
      </c>
      <c r="AB2458" s="5" t="s">
        <v>52</v>
      </c>
      <c r="AC2458" s="5" t="s">
        <v>5117</v>
      </c>
      <c r="AD2458" s="5" t="s">
        <v>5118</v>
      </c>
      <c r="AE2458" s="5" t="s">
        <v>5119</v>
      </c>
      <c r="AF2458" s="5" t="s">
        <v>52</v>
      </c>
      <c r="AG2458" s="5">
        <v>3087.0</v>
      </c>
      <c r="AH2458" s="5" t="s">
        <v>5120</v>
      </c>
      <c r="AI2458" s="5" t="s">
        <v>102</v>
      </c>
      <c r="AJ2458" s="5" t="s">
        <v>52</v>
      </c>
      <c r="AK2458" s="5" t="s">
        <v>21418</v>
      </c>
    </row>
    <row r="2459" ht="15.75" customHeight="1">
      <c r="A2459" s="5" t="s">
        <v>21725</v>
      </c>
      <c r="B2459" s="5" t="s">
        <v>21726</v>
      </c>
      <c r="C2459" s="5" t="s">
        <v>21727</v>
      </c>
      <c r="D2459" s="6">
        <v>42339.0</v>
      </c>
      <c r="E2459" s="5">
        <v>20526.0</v>
      </c>
      <c r="F2459" s="5">
        <v>9330.0</v>
      </c>
      <c r="G2459" s="5" t="s">
        <v>21728</v>
      </c>
      <c r="H2459" s="5" t="s">
        <v>1069</v>
      </c>
      <c r="I2459" s="5" t="s">
        <v>21729</v>
      </c>
      <c r="J2459" s="5" t="s">
        <v>21730</v>
      </c>
      <c r="K2459" s="5" t="s">
        <v>21731</v>
      </c>
      <c r="L2459" s="5" t="s">
        <v>21732</v>
      </c>
      <c r="M2459" s="5" t="s">
        <v>21733</v>
      </c>
      <c r="N2459" s="5">
        <v>1843.0</v>
      </c>
      <c r="O2459" s="5">
        <v>1.0</v>
      </c>
      <c r="P2459" s="5" t="s">
        <v>21734</v>
      </c>
      <c r="Q2459" s="5">
        <v>4510.0</v>
      </c>
      <c r="R2459" s="5">
        <v>4403.0</v>
      </c>
      <c r="S2459" s="5" t="s">
        <v>92</v>
      </c>
      <c r="T2459" s="5">
        <v>0.0</v>
      </c>
      <c r="U2459" s="5" t="s">
        <v>1920</v>
      </c>
      <c r="V2459" s="5" t="s">
        <v>21735</v>
      </c>
      <c r="W2459" s="5" t="s">
        <v>52</v>
      </c>
      <c r="X2459" s="5" t="s">
        <v>52</v>
      </c>
      <c r="Y2459" s="5" t="s">
        <v>21736</v>
      </c>
      <c r="Z2459" s="5" t="s">
        <v>21737</v>
      </c>
      <c r="AA2459" s="5" t="s">
        <v>1177</v>
      </c>
      <c r="AB2459" s="5" t="s">
        <v>283</v>
      </c>
      <c r="AC2459" s="5" t="s">
        <v>1924</v>
      </c>
      <c r="AD2459" s="5" t="s">
        <v>1925</v>
      </c>
      <c r="AE2459" s="5" t="s">
        <v>544</v>
      </c>
      <c r="AF2459" s="5" t="s">
        <v>265</v>
      </c>
      <c r="AG2459" s="5">
        <v>32203.0</v>
      </c>
      <c r="AH2459" s="5" t="s">
        <v>1926</v>
      </c>
      <c r="AI2459" s="5" t="s">
        <v>21726</v>
      </c>
      <c r="AJ2459" s="5" t="s">
        <v>21732</v>
      </c>
      <c r="AK2459" s="5" t="s">
        <v>21738</v>
      </c>
    </row>
    <row r="2460" ht="15.75" customHeight="1">
      <c r="A2460" s="5" t="s">
        <v>21739</v>
      </c>
      <c r="B2460" s="5" t="s">
        <v>21740</v>
      </c>
      <c r="C2460" s="5" t="s">
        <v>21741</v>
      </c>
      <c r="D2460" s="6">
        <v>42339.0</v>
      </c>
      <c r="E2460" s="5">
        <v>146191.0</v>
      </c>
      <c r="F2460" s="5">
        <v>66450.0</v>
      </c>
      <c r="G2460" s="5" t="s">
        <v>2389</v>
      </c>
      <c r="H2460" s="5" t="s">
        <v>45</v>
      </c>
      <c r="I2460" s="5" t="s">
        <v>3759</v>
      </c>
      <c r="J2460" s="5" t="s">
        <v>2391</v>
      </c>
      <c r="K2460" s="5" t="s">
        <v>21742</v>
      </c>
      <c r="L2460" s="5" t="s">
        <v>21743</v>
      </c>
      <c r="M2460" s="5" t="s">
        <v>21744</v>
      </c>
      <c r="N2460" s="5" t="s">
        <v>21745</v>
      </c>
      <c r="O2460" s="5">
        <v>3.0</v>
      </c>
      <c r="P2460" s="5" t="s">
        <v>21746</v>
      </c>
      <c r="Q2460" s="5" t="s">
        <v>52</v>
      </c>
      <c r="R2460" s="5">
        <v>37.0</v>
      </c>
      <c r="S2460" s="5" t="s">
        <v>1386</v>
      </c>
      <c r="T2460" s="5">
        <v>40.0</v>
      </c>
      <c r="U2460" s="5" t="s">
        <v>70</v>
      </c>
      <c r="V2460" s="5" t="s">
        <v>21747</v>
      </c>
      <c r="W2460" s="5" t="s">
        <v>52</v>
      </c>
      <c r="X2460" s="5" t="s">
        <v>52</v>
      </c>
      <c r="Y2460" s="5" t="s">
        <v>21748</v>
      </c>
      <c r="Z2460" s="5" t="s">
        <v>52</v>
      </c>
      <c r="AA2460" s="5" t="s">
        <v>604</v>
      </c>
      <c r="AB2460" s="5" t="s">
        <v>52</v>
      </c>
      <c r="AC2460" s="5" t="s">
        <v>72</v>
      </c>
      <c r="AD2460" s="5" t="s">
        <v>73</v>
      </c>
      <c r="AE2460" s="5" t="s">
        <v>74</v>
      </c>
      <c r="AF2460" s="5" t="s">
        <v>75</v>
      </c>
      <c r="AG2460" s="5" t="s">
        <v>76</v>
      </c>
      <c r="AH2460" s="5" t="s">
        <v>77</v>
      </c>
      <c r="AI2460" s="5" t="s">
        <v>2164</v>
      </c>
      <c r="AJ2460" s="5" t="s">
        <v>21749</v>
      </c>
      <c r="AK2460" s="5" t="s">
        <v>6168</v>
      </c>
    </row>
    <row r="2461" ht="15.75" customHeight="1">
      <c r="A2461" s="5" t="s">
        <v>21252</v>
      </c>
      <c r="B2461" s="5" t="s">
        <v>14992</v>
      </c>
      <c r="C2461" s="5" t="s">
        <v>14993</v>
      </c>
      <c r="D2461" s="6">
        <v>42336.0</v>
      </c>
      <c r="E2461" s="5">
        <v>97702.0</v>
      </c>
      <c r="F2461" s="5">
        <v>44410.0</v>
      </c>
      <c r="G2461" s="5" t="s">
        <v>2212</v>
      </c>
      <c r="H2461" s="5" t="s">
        <v>189</v>
      </c>
      <c r="I2461" s="5" t="s">
        <v>19193</v>
      </c>
      <c r="J2461" s="5" t="s">
        <v>2214</v>
      </c>
      <c r="K2461" s="5" t="s">
        <v>20902</v>
      </c>
      <c r="L2461" s="5" t="s">
        <v>20903</v>
      </c>
      <c r="M2461" s="5" t="s">
        <v>21750</v>
      </c>
      <c r="N2461" s="5">
        <v>94987.0</v>
      </c>
      <c r="O2461" s="5">
        <v>2.0</v>
      </c>
      <c r="P2461" s="5" t="s">
        <v>21751</v>
      </c>
      <c r="Q2461" s="5" t="s">
        <v>52</v>
      </c>
      <c r="R2461" s="5">
        <v>1055.0</v>
      </c>
      <c r="S2461" s="5" t="s">
        <v>115</v>
      </c>
      <c r="T2461" s="5">
        <v>0.0</v>
      </c>
      <c r="U2461" s="5" t="s">
        <v>70</v>
      </c>
      <c r="V2461" s="5" t="s">
        <v>21752</v>
      </c>
      <c r="W2461" s="5" t="s">
        <v>71</v>
      </c>
      <c r="X2461" s="5" t="s">
        <v>52</v>
      </c>
      <c r="Y2461" s="5" t="s">
        <v>21753</v>
      </c>
      <c r="Z2461" s="5" t="s">
        <v>21754</v>
      </c>
      <c r="AA2461" s="5" t="s">
        <v>235</v>
      </c>
      <c r="AB2461" s="5" t="s">
        <v>52</v>
      </c>
      <c r="AC2461" s="5" t="s">
        <v>398</v>
      </c>
      <c r="AD2461" s="5" t="s">
        <v>399</v>
      </c>
      <c r="AE2461" s="5" t="s">
        <v>400</v>
      </c>
      <c r="AF2461" s="5" t="s">
        <v>401</v>
      </c>
      <c r="AG2461" s="5">
        <v>23502.0</v>
      </c>
      <c r="AH2461" s="5" t="s">
        <v>402</v>
      </c>
      <c r="AI2461" s="5" t="s">
        <v>14992</v>
      </c>
      <c r="AJ2461" s="5" t="s">
        <v>20903</v>
      </c>
      <c r="AK2461" s="5" t="s">
        <v>2223</v>
      </c>
    </row>
    <row r="2462" ht="15.75" customHeight="1">
      <c r="A2462" s="5" t="s">
        <v>21755</v>
      </c>
      <c r="B2462" s="5" t="s">
        <v>11537</v>
      </c>
      <c r="C2462" s="5" t="s">
        <v>21756</v>
      </c>
      <c r="D2462" s="6">
        <v>42335.0</v>
      </c>
      <c r="E2462" s="5">
        <v>41039.0</v>
      </c>
      <c r="F2462" s="5">
        <v>18654.0</v>
      </c>
      <c r="G2462" s="5" t="s">
        <v>5560</v>
      </c>
      <c r="H2462" s="5" t="s">
        <v>171</v>
      </c>
      <c r="I2462" s="5" t="s">
        <v>21757</v>
      </c>
      <c r="J2462" s="5" t="s">
        <v>2214</v>
      </c>
      <c r="K2462" s="5" t="s">
        <v>21758</v>
      </c>
      <c r="L2462" s="5" t="s">
        <v>21759</v>
      </c>
      <c r="M2462" s="5" t="s">
        <v>21760</v>
      </c>
      <c r="N2462" s="5" t="s">
        <v>52</v>
      </c>
      <c r="O2462" s="5">
        <v>1.0</v>
      </c>
      <c r="P2462" s="5" t="s">
        <v>21761</v>
      </c>
      <c r="Q2462" s="5">
        <v>2200.0</v>
      </c>
      <c r="R2462" s="5">
        <v>1050.0</v>
      </c>
      <c r="S2462" s="5" t="s">
        <v>115</v>
      </c>
      <c r="T2462" s="5">
        <v>0.0</v>
      </c>
      <c r="U2462" s="5" t="s">
        <v>52</v>
      </c>
      <c r="V2462" s="5" t="s">
        <v>21762</v>
      </c>
      <c r="W2462" s="5" t="s">
        <v>52</v>
      </c>
      <c r="X2462" s="5" t="s">
        <v>52</v>
      </c>
      <c r="Y2462" s="5" t="s">
        <v>21763</v>
      </c>
      <c r="Z2462" s="5" t="s">
        <v>21764</v>
      </c>
      <c r="AA2462" s="5" t="s">
        <v>162</v>
      </c>
      <c r="AB2462" s="5" t="s">
        <v>52</v>
      </c>
      <c r="AC2462" s="5" t="s">
        <v>181</v>
      </c>
      <c r="AD2462" s="5" t="s">
        <v>182</v>
      </c>
      <c r="AE2462" s="5" t="s">
        <v>183</v>
      </c>
      <c r="AF2462" s="5" t="s">
        <v>52</v>
      </c>
      <c r="AG2462" s="5" t="s">
        <v>52</v>
      </c>
      <c r="AH2462" s="5" t="s">
        <v>184</v>
      </c>
      <c r="AI2462" s="5" t="s">
        <v>21765</v>
      </c>
      <c r="AJ2462" s="5" t="s">
        <v>21766</v>
      </c>
      <c r="AK2462" s="5" t="s">
        <v>16785</v>
      </c>
    </row>
    <row r="2463" ht="15.75" customHeight="1">
      <c r="A2463" s="5" t="s">
        <v>21767</v>
      </c>
      <c r="B2463" s="5" t="s">
        <v>14671</v>
      </c>
      <c r="C2463" s="5" t="s">
        <v>21768</v>
      </c>
      <c r="D2463" s="6">
        <v>42334.0</v>
      </c>
      <c r="E2463" s="5">
        <v>28478.0</v>
      </c>
      <c r="F2463" s="5">
        <v>12945.0</v>
      </c>
      <c r="G2463" s="5" t="s">
        <v>3241</v>
      </c>
      <c r="H2463" s="5" t="s">
        <v>189</v>
      </c>
      <c r="I2463" s="5" t="s">
        <v>7777</v>
      </c>
      <c r="J2463" s="5" t="s">
        <v>2214</v>
      </c>
      <c r="K2463" s="5" t="s">
        <v>21769</v>
      </c>
      <c r="L2463" s="5" t="s">
        <v>14673</v>
      </c>
      <c r="M2463" s="5" t="s">
        <v>21770</v>
      </c>
      <c r="N2463" s="5">
        <v>27401.0</v>
      </c>
      <c r="O2463" s="5">
        <v>1.0</v>
      </c>
      <c r="P2463" s="5" t="s">
        <v>21771</v>
      </c>
      <c r="Q2463" s="5" t="s">
        <v>91</v>
      </c>
      <c r="R2463" s="5">
        <v>1583.0</v>
      </c>
      <c r="S2463" s="5" t="s">
        <v>115</v>
      </c>
      <c r="T2463" s="5">
        <v>0.0</v>
      </c>
      <c r="U2463" s="5" t="s">
        <v>158</v>
      </c>
      <c r="V2463" s="5" t="s">
        <v>21772</v>
      </c>
      <c r="W2463" s="5" t="s">
        <v>52</v>
      </c>
      <c r="X2463" s="5" t="s">
        <v>52</v>
      </c>
      <c r="Y2463" s="5">
        <v>170.0</v>
      </c>
      <c r="Z2463" s="5" t="s">
        <v>21773</v>
      </c>
      <c r="AA2463" s="5" t="s">
        <v>1831</v>
      </c>
      <c r="AB2463" s="5" t="s">
        <v>52</v>
      </c>
      <c r="AC2463" s="5" t="s">
        <v>3250</v>
      </c>
      <c r="AD2463" s="5" t="s">
        <v>3251</v>
      </c>
      <c r="AE2463" s="5" t="s">
        <v>3252</v>
      </c>
      <c r="AF2463" s="5" t="s">
        <v>265</v>
      </c>
      <c r="AG2463" s="5">
        <v>32406.0</v>
      </c>
      <c r="AH2463" s="5" t="s">
        <v>3253</v>
      </c>
      <c r="AI2463" s="5" t="s">
        <v>14677</v>
      </c>
      <c r="AJ2463" s="5" t="s">
        <v>21774</v>
      </c>
      <c r="AK2463" s="5" t="s">
        <v>3256</v>
      </c>
    </row>
    <row r="2464" ht="15.75" customHeight="1">
      <c r="A2464" s="5" t="s">
        <v>21775</v>
      </c>
      <c r="B2464" s="5" t="s">
        <v>21776</v>
      </c>
      <c r="C2464" s="5" t="s">
        <v>21777</v>
      </c>
      <c r="D2464" s="6">
        <v>42333.0</v>
      </c>
      <c r="E2464" s="5">
        <v>118472.0</v>
      </c>
      <c r="F2464" s="5">
        <v>53851.0</v>
      </c>
      <c r="G2464" s="5" t="s">
        <v>1458</v>
      </c>
      <c r="H2464" s="5" t="s">
        <v>45</v>
      </c>
      <c r="I2464" s="5" t="s">
        <v>6158</v>
      </c>
      <c r="J2464" s="5" t="s">
        <v>1460</v>
      </c>
      <c r="K2464" s="5" t="s">
        <v>21778</v>
      </c>
      <c r="L2464" s="5" t="s">
        <v>21779</v>
      </c>
      <c r="M2464" s="5" t="s">
        <v>21780</v>
      </c>
      <c r="N2464" s="5">
        <v>77037.0</v>
      </c>
      <c r="O2464" s="5">
        <v>3.0</v>
      </c>
      <c r="P2464" s="5" t="s">
        <v>21781</v>
      </c>
      <c r="Q2464" s="5" t="s">
        <v>21782</v>
      </c>
      <c r="R2464" s="5">
        <v>10739.0</v>
      </c>
      <c r="S2464" s="5" t="s">
        <v>53</v>
      </c>
      <c r="T2464" s="5">
        <v>0.0</v>
      </c>
      <c r="U2464" s="5" t="s">
        <v>93</v>
      </c>
      <c r="V2464" s="5" t="s">
        <v>21783</v>
      </c>
      <c r="W2464" s="5" t="s">
        <v>55</v>
      </c>
      <c r="X2464" s="5" t="s">
        <v>21784</v>
      </c>
      <c r="Y2464" s="5" t="s">
        <v>21785</v>
      </c>
      <c r="Z2464" s="5" t="s">
        <v>21786</v>
      </c>
      <c r="AA2464" s="5" t="s">
        <v>260</v>
      </c>
      <c r="AB2464" s="5" t="s">
        <v>52</v>
      </c>
      <c r="AC2464" s="5" t="s">
        <v>3141</v>
      </c>
      <c r="AD2464" s="5" t="s">
        <v>3142</v>
      </c>
      <c r="AE2464" s="5" t="s">
        <v>162</v>
      </c>
      <c r="AF2464" s="5" t="s">
        <v>52</v>
      </c>
      <c r="AG2464" s="5" t="s">
        <v>52</v>
      </c>
      <c r="AH2464" s="5" t="s">
        <v>3143</v>
      </c>
      <c r="AI2464" s="5" t="s">
        <v>21787</v>
      </c>
      <c r="AJ2464" s="5" t="s">
        <v>21788</v>
      </c>
      <c r="AK2464" s="5" t="s">
        <v>21789</v>
      </c>
    </row>
    <row r="2465" ht="15.75" customHeight="1">
      <c r="A2465" s="5" t="s">
        <v>21790</v>
      </c>
      <c r="B2465" s="5" t="s">
        <v>3008</v>
      </c>
      <c r="C2465" s="5" t="s">
        <v>3009</v>
      </c>
      <c r="D2465" s="6">
        <v>42331.0</v>
      </c>
      <c r="E2465" s="5">
        <v>22876.0</v>
      </c>
      <c r="F2465" s="5">
        <v>10398.0</v>
      </c>
      <c r="G2465" s="5" t="s">
        <v>107</v>
      </c>
      <c r="H2465" s="5" t="s">
        <v>1069</v>
      </c>
      <c r="I2465" s="5" t="s">
        <v>9835</v>
      </c>
      <c r="J2465" s="5" t="s">
        <v>109</v>
      </c>
      <c r="K2465" s="5" t="s">
        <v>21791</v>
      </c>
      <c r="L2465" s="5" t="s">
        <v>21792</v>
      </c>
      <c r="M2465" s="5" t="s">
        <v>21793</v>
      </c>
      <c r="N2465" s="5">
        <v>33134.0</v>
      </c>
      <c r="O2465" s="5">
        <v>1.0</v>
      </c>
      <c r="P2465" s="5" t="s">
        <v>21794</v>
      </c>
      <c r="Q2465" s="5">
        <v>4510.0</v>
      </c>
      <c r="R2465" s="5">
        <v>36.0</v>
      </c>
      <c r="S2465" s="5" t="s">
        <v>115</v>
      </c>
      <c r="T2465" s="5">
        <v>0.0</v>
      </c>
      <c r="U2465" s="5" t="s">
        <v>52</v>
      </c>
      <c r="V2465" s="5" t="s">
        <v>21795</v>
      </c>
      <c r="W2465" s="5" t="s">
        <v>71</v>
      </c>
      <c r="X2465" s="5" t="s">
        <v>52</v>
      </c>
      <c r="Y2465" s="5" t="s">
        <v>21796</v>
      </c>
      <c r="Z2465" s="5">
        <v>5010.0</v>
      </c>
      <c r="AA2465" s="5" t="s">
        <v>730</v>
      </c>
      <c r="AB2465" s="5" t="s">
        <v>52</v>
      </c>
      <c r="AC2465" s="5" t="s">
        <v>181</v>
      </c>
      <c r="AD2465" s="5" t="s">
        <v>182</v>
      </c>
      <c r="AE2465" s="5" t="s">
        <v>183</v>
      </c>
      <c r="AF2465" s="5" t="s">
        <v>52</v>
      </c>
      <c r="AG2465" s="5" t="s">
        <v>52</v>
      </c>
      <c r="AH2465" s="5" t="s">
        <v>184</v>
      </c>
      <c r="AI2465" s="5" t="s">
        <v>3008</v>
      </c>
      <c r="AJ2465" s="5" t="s">
        <v>21797</v>
      </c>
      <c r="AK2465" s="5" t="s">
        <v>3316</v>
      </c>
    </row>
    <row r="2466" ht="15.75" customHeight="1">
      <c r="A2466" s="5" t="s">
        <v>21798</v>
      </c>
      <c r="B2466" s="5" t="s">
        <v>19131</v>
      </c>
      <c r="C2466" s="5" t="s">
        <v>21799</v>
      </c>
      <c r="D2466" s="6">
        <v>42331.0</v>
      </c>
      <c r="E2466" s="5">
        <v>21666.0</v>
      </c>
      <c r="F2466" s="5">
        <v>9848.0</v>
      </c>
      <c r="G2466" s="5" t="s">
        <v>107</v>
      </c>
      <c r="H2466" s="5" t="s">
        <v>1069</v>
      </c>
      <c r="I2466" s="5" t="s">
        <v>9835</v>
      </c>
      <c r="J2466" s="5" t="s">
        <v>109</v>
      </c>
      <c r="K2466" s="5" t="s">
        <v>21800</v>
      </c>
      <c r="L2466" s="5" t="s">
        <v>21801</v>
      </c>
      <c r="M2466" s="5" t="s">
        <v>21802</v>
      </c>
      <c r="N2466" s="5">
        <v>33131.0</v>
      </c>
      <c r="O2466" s="5">
        <v>1.0</v>
      </c>
      <c r="P2466" s="5" t="s">
        <v>21794</v>
      </c>
      <c r="Q2466" s="5">
        <v>4510.0</v>
      </c>
      <c r="R2466" s="5">
        <v>12.0</v>
      </c>
      <c r="S2466" s="5" t="s">
        <v>115</v>
      </c>
      <c r="T2466" s="5">
        <v>0.0</v>
      </c>
      <c r="U2466" s="5" t="s">
        <v>52</v>
      </c>
      <c r="V2466" s="5" t="s">
        <v>21803</v>
      </c>
      <c r="W2466" s="5" t="s">
        <v>55</v>
      </c>
      <c r="X2466" s="5" t="s">
        <v>21795</v>
      </c>
      <c r="Y2466" s="5" t="s">
        <v>21796</v>
      </c>
      <c r="Z2466" s="5">
        <v>5010.0</v>
      </c>
      <c r="AA2466" s="5" t="s">
        <v>730</v>
      </c>
      <c r="AB2466" s="5" t="s">
        <v>52</v>
      </c>
      <c r="AC2466" s="5" t="s">
        <v>181</v>
      </c>
      <c r="AD2466" s="5" t="s">
        <v>182</v>
      </c>
      <c r="AE2466" s="5" t="s">
        <v>183</v>
      </c>
      <c r="AF2466" s="5" t="s">
        <v>52</v>
      </c>
      <c r="AG2466" s="5" t="s">
        <v>52</v>
      </c>
      <c r="AH2466" s="5" t="s">
        <v>184</v>
      </c>
      <c r="AI2466" s="5" t="s">
        <v>102</v>
      </c>
      <c r="AJ2466" s="5" t="s">
        <v>52</v>
      </c>
      <c r="AK2466" s="5" t="s">
        <v>3316</v>
      </c>
    </row>
    <row r="2467" ht="15.75" customHeight="1">
      <c r="A2467" s="5" t="s">
        <v>21804</v>
      </c>
      <c r="B2467" s="5" t="s">
        <v>16737</v>
      </c>
      <c r="C2467" s="5" t="s">
        <v>16738</v>
      </c>
      <c r="D2467" s="6">
        <v>42327.0</v>
      </c>
      <c r="E2467" s="5">
        <v>21395.0</v>
      </c>
      <c r="F2467" s="5">
        <v>9725.0</v>
      </c>
      <c r="G2467" s="5" t="s">
        <v>3378</v>
      </c>
      <c r="H2467" s="5" t="s">
        <v>272</v>
      </c>
      <c r="I2467" s="5" t="s">
        <v>21805</v>
      </c>
      <c r="J2467" s="5" t="s">
        <v>3378</v>
      </c>
      <c r="K2467" s="5" t="s">
        <v>21806</v>
      </c>
      <c r="L2467" s="5" t="s">
        <v>16741</v>
      </c>
      <c r="M2467" s="5" t="s">
        <v>16742</v>
      </c>
      <c r="N2467" s="5">
        <v>45242.0</v>
      </c>
      <c r="O2467" s="5">
        <v>1.0</v>
      </c>
      <c r="P2467" s="5" t="s">
        <v>21807</v>
      </c>
      <c r="Q2467" s="5">
        <v>2200.0</v>
      </c>
      <c r="R2467" s="5">
        <v>968.0</v>
      </c>
      <c r="S2467" s="5" t="s">
        <v>69</v>
      </c>
      <c r="T2467" s="5">
        <v>0.0</v>
      </c>
      <c r="U2467" s="5" t="s">
        <v>93</v>
      </c>
      <c r="V2467" s="5" t="s">
        <v>21808</v>
      </c>
      <c r="W2467" s="5" t="s">
        <v>55</v>
      </c>
      <c r="X2467" s="5" t="s">
        <v>21809</v>
      </c>
      <c r="Y2467" s="5" t="s">
        <v>12001</v>
      </c>
      <c r="Z2467" s="5" t="s">
        <v>21810</v>
      </c>
      <c r="AA2467" s="5" t="s">
        <v>1831</v>
      </c>
      <c r="AB2467" s="5" t="s">
        <v>52</v>
      </c>
      <c r="AC2467" s="5" t="s">
        <v>3141</v>
      </c>
      <c r="AD2467" s="5" t="s">
        <v>3142</v>
      </c>
      <c r="AE2467" s="5" t="s">
        <v>162</v>
      </c>
      <c r="AF2467" s="5" t="s">
        <v>52</v>
      </c>
      <c r="AG2467" s="5" t="s">
        <v>52</v>
      </c>
      <c r="AH2467" s="5" t="s">
        <v>3143</v>
      </c>
      <c r="AI2467" s="5" t="s">
        <v>102</v>
      </c>
      <c r="AJ2467" s="5" t="s">
        <v>52</v>
      </c>
      <c r="AK2467" s="5" t="s">
        <v>162</v>
      </c>
    </row>
    <row r="2468" ht="15.75" customHeight="1">
      <c r="A2468" s="5" t="s">
        <v>21811</v>
      </c>
      <c r="B2468" s="5" t="s">
        <v>21812</v>
      </c>
      <c r="C2468" s="5" t="s">
        <v>21813</v>
      </c>
      <c r="D2468" s="6">
        <v>42327.0</v>
      </c>
      <c r="E2468" s="5">
        <v>23509.0</v>
      </c>
      <c r="F2468" s="5">
        <v>10686.0</v>
      </c>
      <c r="G2468" s="5" t="s">
        <v>3378</v>
      </c>
      <c r="H2468" s="5" t="s">
        <v>272</v>
      </c>
      <c r="I2468" s="5" t="s">
        <v>21805</v>
      </c>
      <c r="J2468" s="5" t="s">
        <v>3378</v>
      </c>
      <c r="K2468" s="5" t="s">
        <v>21814</v>
      </c>
      <c r="L2468" s="5" t="s">
        <v>21815</v>
      </c>
      <c r="M2468" s="5" t="s">
        <v>21816</v>
      </c>
      <c r="N2468" s="5">
        <v>41018.0</v>
      </c>
      <c r="O2468" s="5">
        <v>1.0</v>
      </c>
      <c r="P2468" s="5" t="s">
        <v>21807</v>
      </c>
      <c r="Q2468" s="5">
        <v>2200.0</v>
      </c>
      <c r="R2468" s="5">
        <v>1044.0</v>
      </c>
      <c r="S2468" s="5" t="s">
        <v>69</v>
      </c>
      <c r="T2468" s="5">
        <v>0.0</v>
      </c>
      <c r="U2468" s="5" t="s">
        <v>70</v>
      </c>
      <c r="V2468" s="5" t="s">
        <v>21809</v>
      </c>
      <c r="W2468" s="5" t="s">
        <v>71</v>
      </c>
      <c r="X2468" s="5" t="s">
        <v>52</v>
      </c>
      <c r="Y2468" s="5" t="s">
        <v>12001</v>
      </c>
      <c r="Z2468" s="5" t="s">
        <v>21810</v>
      </c>
      <c r="AA2468" s="5" t="s">
        <v>1831</v>
      </c>
      <c r="AB2468" s="5" t="s">
        <v>283</v>
      </c>
      <c r="AC2468" s="5" t="s">
        <v>3974</v>
      </c>
      <c r="AD2468" s="5" t="s">
        <v>3975</v>
      </c>
      <c r="AE2468" s="5" t="s">
        <v>183</v>
      </c>
      <c r="AF2468" s="5" t="s">
        <v>52</v>
      </c>
      <c r="AG2468" s="5" t="s">
        <v>3976</v>
      </c>
      <c r="AH2468" s="5" t="s">
        <v>3977</v>
      </c>
      <c r="AI2468" s="5" t="s">
        <v>21812</v>
      </c>
      <c r="AJ2468" s="5" t="s">
        <v>21817</v>
      </c>
      <c r="AK2468" s="5" t="s">
        <v>6866</v>
      </c>
    </row>
    <row r="2469" ht="15.75" customHeight="1">
      <c r="A2469" s="5" t="s">
        <v>21818</v>
      </c>
      <c r="B2469" s="5" t="s">
        <v>21819</v>
      </c>
      <c r="C2469" s="5" t="s">
        <v>21820</v>
      </c>
      <c r="D2469" s="6">
        <v>42325.0</v>
      </c>
      <c r="E2469" s="5">
        <v>77691.0</v>
      </c>
      <c r="F2469" s="5">
        <v>35314.0</v>
      </c>
      <c r="G2469" s="5" t="s">
        <v>634</v>
      </c>
      <c r="H2469" s="5" t="s">
        <v>272</v>
      </c>
      <c r="I2469" s="5" t="s">
        <v>18365</v>
      </c>
      <c r="J2469" s="5" t="s">
        <v>274</v>
      </c>
      <c r="K2469" s="5" t="s">
        <v>21821</v>
      </c>
      <c r="L2469" s="5" t="s">
        <v>21822</v>
      </c>
      <c r="M2469" s="5" t="s">
        <v>21823</v>
      </c>
      <c r="N2469" s="5">
        <v>16045.0</v>
      </c>
      <c r="O2469" s="5">
        <v>5.0</v>
      </c>
      <c r="P2469" s="5" t="s">
        <v>21824</v>
      </c>
      <c r="Q2469" s="5" t="s">
        <v>21825</v>
      </c>
      <c r="R2469" s="5">
        <v>37175.0</v>
      </c>
      <c r="S2469" s="5" t="s">
        <v>69</v>
      </c>
      <c r="T2469" s="5">
        <v>0.0</v>
      </c>
      <c r="U2469" s="5" t="s">
        <v>52</v>
      </c>
      <c r="V2469" s="5" t="s">
        <v>21826</v>
      </c>
      <c r="W2469" s="5" t="s">
        <v>52</v>
      </c>
      <c r="X2469" s="5" t="s">
        <v>52</v>
      </c>
      <c r="Y2469" s="5" t="s">
        <v>21827</v>
      </c>
      <c r="Z2469" s="5" t="s">
        <v>21828</v>
      </c>
      <c r="AA2469" s="5" t="s">
        <v>162</v>
      </c>
      <c r="AB2469" s="5" t="s">
        <v>52</v>
      </c>
      <c r="AC2469" s="5" t="s">
        <v>3589</v>
      </c>
      <c r="AD2469" s="5" t="s">
        <v>3590</v>
      </c>
      <c r="AE2469" s="5" t="s">
        <v>3591</v>
      </c>
      <c r="AF2469" s="5" t="s">
        <v>52</v>
      </c>
      <c r="AG2469" s="5" t="s">
        <v>52</v>
      </c>
      <c r="AH2469" s="5" t="s">
        <v>3592</v>
      </c>
      <c r="AI2469" s="5" t="s">
        <v>11339</v>
      </c>
      <c r="AJ2469" s="5" t="s">
        <v>21829</v>
      </c>
      <c r="AK2469" s="5" t="s">
        <v>12305</v>
      </c>
    </row>
    <row r="2470" ht="15.75" customHeight="1">
      <c r="A2470" s="5" t="s">
        <v>21830</v>
      </c>
      <c r="B2470" s="5" t="s">
        <v>21831</v>
      </c>
      <c r="C2470" s="5" t="s">
        <v>21832</v>
      </c>
      <c r="D2470" s="6">
        <v>42322.0</v>
      </c>
      <c r="E2470" s="5">
        <v>895.0</v>
      </c>
      <c r="F2470" s="5">
        <v>407.0</v>
      </c>
      <c r="G2470" s="5" t="s">
        <v>579</v>
      </c>
      <c r="H2470" s="5" t="s">
        <v>2784</v>
      </c>
      <c r="I2470" s="5" t="s">
        <v>21833</v>
      </c>
      <c r="J2470" s="5" t="s">
        <v>581</v>
      </c>
      <c r="K2470" s="5" t="s">
        <v>21834</v>
      </c>
      <c r="L2470" s="5" t="s">
        <v>21835</v>
      </c>
      <c r="M2470" s="5" t="s">
        <v>21836</v>
      </c>
      <c r="N2470" s="5">
        <v>94560.0</v>
      </c>
      <c r="O2470" s="5">
        <v>1.0</v>
      </c>
      <c r="P2470" s="5" t="s">
        <v>21837</v>
      </c>
      <c r="Q2470" s="5">
        <v>4510.0</v>
      </c>
      <c r="R2470" s="5">
        <v>2.0</v>
      </c>
      <c r="S2470" s="5" t="s">
        <v>4987</v>
      </c>
      <c r="T2470" s="5">
        <v>0.0</v>
      </c>
      <c r="U2470" s="5" t="s">
        <v>52</v>
      </c>
      <c r="V2470" s="5" t="s">
        <v>21838</v>
      </c>
      <c r="W2470" s="5" t="s">
        <v>55</v>
      </c>
      <c r="X2470" s="5" t="s">
        <v>21839</v>
      </c>
      <c r="Y2470" s="5">
        <v>50.0</v>
      </c>
      <c r="Z2470" s="5">
        <v>12368.0</v>
      </c>
      <c r="AA2470" s="5" t="s">
        <v>8480</v>
      </c>
      <c r="AB2470" s="5" t="s">
        <v>52</v>
      </c>
      <c r="AC2470" s="5" t="s">
        <v>4992</v>
      </c>
      <c r="AD2470" s="5" t="s">
        <v>4993</v>
      </c>
      <c r="AE2470" s="5" t="s">
        <v>4994</v>
      </c>
      <c r="AF2470" s="5" t="s">
        <v>863</v>
      </c>
      <c r="AG2470" s="5">
        <v>90802.0</v>
      </c>
      <c r="AH2470" s="5" t="s">
        <v>4995</v>
      </c>
      <c r="AI2470" s="5" t="s">
        <v>102</v>
      </c>
      <c r="AJ2470" s="5" t="s">
        <v>52</v>
      </c>
      <c r="AK2470" s="5" t="s">
        <v>19004</v>
      </c>
    </row>
    <row r="2471" ht="15.75" customHeight="1">
      <c r="A2471" s="5" t="s">
        <v>21840</v>
      </c>
      <c r="B2471" s="5" t="s">
        <v>2054</v>
      </c>
      <c r="C2471" s="5" t="s">
        <v>9961</v>
      </c>
      <c r="D2471" s="6">
        <v>42315.0</v>
      </c>
      <c r="E2471" s="5">
        <v>35750.0</v>
      </c>
      <c r="F2471" s="5">
        <v>16250.0</v>
      </c>
      <c r="G2471" s="5" t="s">
        <v>412</v>
      </c>
      <c r="H2471" s="5" t="s">
        <v>272</v>
      </c>
      <c r="I2471" s="5" t="s">
        <v>21841</v>
      </c>
      <c r="J2471" s="5" t="s">
        <v>414</v>
      </c>
      <c r="K2471" s="5" t="s">
        <v>21842</v>
      </c>
      <c r="L2471" s="5" t="s">
        <v>21843</v>
      </c>
      <c r="M2471" s="5" t="s">
        <v>21844</v>
      </c>
      <c r="N2471" s="5">
        <v>90049.0</v>
      </c>
      <c r="O2471" s="5">
        <v>1.0</v>
      </c>
      <c r="P2471" s="5" t="s">
        <v>21845</v>
      </c>
      <c r="Q2471" s="5">
        <v>2200.0</v>
      </c>
      <c r="R2471" s="5">
        <v>41.0</v>
      </c>
      <c r="S2471" s="5" t="s">
        <v>92</v>
      </c>
      <c r="T2471" s="5">
        <v>0.0</v>
      </c>
      <c r="U2471" s="5" t="s">
        <v>52</v>
      </c>
      <c r="V2471" s="5" t="s">
        <v>21846</v>
      </c>
      <c r="W2471" s="5" t="s">
        <v>55</v>
      </c>
      <c r="X2471" s="5" t="s">
        <v>21847</v>
      </c>
      <c r="Y2471" s="5" t="s">
        <v>21848</v>
      </c>
      <c r="Z2471" s="5" t="s">
        <v>21849</v>
      </c>
      <c r="AA2471" s="5" t="s">
        <v>235</v>
      </c>
      <c r="AB2471" s="5" t="s">
        <v>52</v>
      </c>
      <c r="AC2471" s="5" t="s">
        <v>21850</v>
      </c>
      <c r="AD2471" s="5" t="s">
        <v>21851</v>
      </c>
      <c r="AE2471" s="5" t="s">
        <v>21852</v>
      </c>
      <c r="AF2471" s="5" t="s">
        <v>2670</v>
      </c>
      <c r="AG2471" s="5">
        <v>11042.0</v>
      </c>
      <c r="AH2471" s="5" t="s">
        <v>21853</v>
      </c>
      <c r="AI2471" s="5" t="s">
        <v>21854</v>
      </c>
      <c r="AJ2471" s="5" t="s">
        <v>21855</v>
      </c>
      <c r="AK2471" s="5" t="s">
        <v>21856</v>
      </c>
    </row>
    <row r="2472" ht="15.75" customHeight="1">
      <c r="A2472" s="5" t="s">
        <v>21857</v>
      </c>
      <c r="B2472" s="5" t="s">
        <v>21858</v>
      </c>
      <c r="C2472" s="5" t="s">
        <v>21859</v>
      </c>
      <c r="D2472" s="6">
        <v>42315.0</v>
      </c>
      <c r="E2472" s="5">
        <v>35750.0</v>
      </c>
      <c r="F2472" s="5">
        <v>16250.0</v>
      </c>
      <c r="G2472" s="5" t="s">
        <v>1103</v>
      </c>
      <c r="H2472" s="5" t="s">
        <v>272</v>
      </c>
      <c r="I2472" s="5" t="s">
        <v>21841</v>
      </c>
      <c r="J2472" s="5" t="s">
        <v>191</v>
      </c>
      <c r="K2472" s="5" t="s">
        <v>744</v>
      </c>
      <c r="L2472" s="5" t="s">
        <v>21860</v>
      </c>
      <c r="M2472" s="5" t="s">
        <v>21861</v>
      </c>
      <c r="N2472" s="5">
        <v>90745.0</v>
      </c>
      <c r="O2472" s="5">
        <v>1.0</v>
      </c>
      <c r="P2472" s="5" t="s">
        <v>21845</v>
      </c>
      <c r="Q2472" s="5">
        <v>2200.0</v>
      </c>
      <c r="R2472" s="5">
        <v>41.0</v>
      </c>
      <c r="S2472" s="5" t="s">
        <v>115</v>
      </c>
      <c r="T2472" s="5">
        <v>0.0</v>
      </c>
      <c r="U2472" s="5" t="s">
        <v>70</v>
      </c>
      <c r="V2472" s="5" t="s">
        <v>21847</v>
      </c>
      <c r="W2472" s="5" t="s">
        <v>71</v>
      </c>
      <c r="X2472" s="5" t="s">
        <v>52</v>
      </c>
      <c r="Y2472" s="5" t="s">
        <v>21848</v>
      </c>
      <c r="Z2472" s="5" t="s">
        <v>21849</v>
      </c>
      <c r="AA2472" s="5" t="s">
        <v>235</v>
      </c>
      <c r="AB2472" s="5" t="s">
        <v>52</v>
      </c>
      <c r="AC2472" s="5" t="s">
        <v>3974</v>
      </c>
      <c r="AD2472" s="5" t="s">
        <v>3975</v>
      </c>
      <c r="AE2472" s="5" t="s">
        <v>183</v>
      </c>
      <c r="AF2472" s="5" t="s">
        <v>52</v>
      </c>
      <c r="AG2472" s="5" t="s">
        <v>3976</v>
      </c>
      <c r="AH2472" s="5" t="s">
        <v>3977</v>
      </c>
      <c r="AI2472" s="5" t="s">
        <v>21858</v>
      </c>
      <c r="AJ2472" s="5" t="s">
        <v>21862</v>
      </c>
      <c r="AK2472" s="5" t="s">
        <v>21863</v>
      </c>
    </row>
    <row r="2473" ht="15.75" customHeight="1">
      <c r="A2473" s="5" t="s">
        <v>21864</v>
      </c>
      <c r="B2473" s="5" t="s">
        <v>21865</v>
      </c>
      <c r="C2473" s="5" t="s">
        <v>21866</v>
      </c>
      <c r="D2473" s="6">
        <v>42314.0</v>
      </c>
      <c r="E2473" s="5">
        <v>131430.0</v>
      </c>
      <c r="F2473" s="5">
        <v>59741.0</v>
      </c>
      <c r="G2473" s="5" t="s">
        <v>719</v>
      </c>
      <c r="H2473" s="5" t="s">
        <v>272</v>
      </c>
      <c r="I2473" s="5" t="s">
        <v>21867</v>
      </c>
      <c r="J2473" s="5" t="s">
        <v>274</v>
      </c>
      <c r="K2473" s="5" t="s">
        <v>21011</v>
      </c>
      <c r="L2473" s="5" t="s">
        <v>21868</v>
      </c>
      <c r="M2473" s="5" t="s">
        <v>21869</v>
      </c>
      <c r="N2473" s="5">
        <v>38103.0</v>
      </c>
      <c r="O2473" s="5">
        <v>3.0</v>
      </c>
      <c r="P2473" s="5" t="s">
        <v>21870</v>
      </c>
      <c r="Q2473" s="5" t="s">
        <v>8045</v>
      </c>
      <c r="R2473" s="5">
        <v>36.0</v>
      </c>
      <c r="S2473" s="5" t="s">
        <v>69</v>
      </c>
      <c r="T2473" s="5">
        <v>60.0</v>
      </c>
      <c r="U2473" s="5" t="s">
        <v>70</v>
      </c>
      <c r="V2473" s="5" t="s">
        <v>21871</v>
      </c>
      <c r="W2473" s="5" t="s">
        <v>71</v>
      </c>
      <c r="X2473" s="5" t="s">
        <v>52</v>
      </c>
      <c r="Y2473" s="5" t="s">
        <v>21872</v>
      </c>
      <c r="Z2473" s="5" t="s">
        <v>21873</v>
      </c>
      <c r="AA2473" s="5" t="s">
        <v>260</v>
      </c>
      <c r="AB2473" s="5" t="s">
        <v>52</v>
      </c>
      <c r="AC2473" s="5" t="s">
        <v>72</v>
      </c>
      <c r="AD2473" s="5" t="s">
        <v>73</v>
      </c>
      <c r="AE2473" s="5" t="s">
        <v>74</v>
      </c>
      <c r="AF2473" s="5" t="s">
        <v>75</v>
      </c>
      <c r="AG2473" s="5" t="s">
        <v>76</v>
      </c>
      <c r="AH2473" s="5" t="s">
        <v>77</v>
      </c>
      <c r="AI2473" s="5" t="s">
        <v>21865</v>
      </c>
      <c r="AJ2473" s="5" t="s">
        <v>21868</v>
      </c>
      <c r="AK2473" s="5" t="s">
        <v>21874</v>
      </c>
    </row>
    <row r="2474" ht="15.75" customHeight="1">
      <c r="A2474" s="5" t="s">
        <v>21875</v>
      </c>
      <c r="B2474" s="5" t="s">
        <v>16737</v>
      </c>
      <c r="C2474" s="5" t="s">
        <v>16738</v>
      </c>
      <c r="D2474" s="6">
        <v>42314.0</v>
      </c>
      <c r="E2474" s="5">
        <v>40806.0</v>
      </c>
      <c r="F2474" s="5">
        <v>18548.0</v>
      </c>
      <c r="G2474" s="5" t="s">
        <v>3378</v>
      </c>
      <c r="H2474" s="5" t="s">
        <v>272</v>
      </c>
      <c r="I2474" s="5" t="s">
        <v>7923</v>
      </c>
      <c r="J2474" s="5" t="s">
        <v>3378</v>
      </c>
      <c r="K2474" s="5" t="s">
        <v>21876</v>
      </c>
      <c r="L2474" s="5" t="s">
        <v>16741</v>
      </c>
      <c r="M2474" s="5" t="s">
        <v>16742</v>
      </c>
      <c r="N2474" s="5">
        <v>45242.0</v>
      </c>
      <c r="O2474" s="5">
        <v>1.0</v>
      </c>
      <c r="P2474" s="5" t="s">
        <v>21877</v>
      </c>
      <c r="Q2474" s="5">
        <v>4510.0</v>
      </c>
      <c r="R2474" s="5">
        <v>1436.0</v>
      </c>
      <c r="S2474" s="5" t="s">
        <v>69</v>
      </c>
      <c r="T2474" s="5">
        <v>0.0</v>
      </c>
      <c r="U2474" s="5" t="s">
        <v>93</v>
      </c>
      <c r="V2474" s="5" t="s">
        <v>21878</v>
      </c>
      <c r="W2474" s="5" t="s">
        <v>55</v>
      </c>
      <c r="X2474" s="5" t="s">
        <v>21879</v>
      </c>
      <c r="Y2474" s="5" t="s">
        <v>20239</v>
      </c>
      <c r="Z2474" s="5" t="s">
        <v>21880</v>
      </c>
      <c r="AA2474" s="5" t="s">
        <v>119</v>
      </c>
      <c r="AB2474" s="5" t="s">
        <v>52</v>
      </c>
      <c r="AC2474" s="5" t="s">
        <v>3141</v>
      </c>
      <c r="AD2474" s="5" t="s">
        <v>3142</v>
      </c>
      <c r="AE2474" s="5" t="s">
        <v>162</v>
      </c>
      <c r="AF2474" s="5" t="s">
        <v>52</v>
      </c>
      <c r="AG2474" s="5" t="s">
        <v>52</v>
      </c>
      <c r="AH2474" s="5" t="s">
        <v>3143</v>
      </c>
      <c r="AI2474" s="5" t="s">
        <v>102</v>
      </c>
      <c r="AJ2474" s="5" t="s">
        <v>52</v>
      </c>
      <c r="AK2474" s="5" t="s">
        <v>162</v>
      </c>
    </row>
    <row r="2475" ht="15.75" customHeight="1">
      <c r="A2475" s="5" t="s">
        <v>21881</v>
      </c>
      <c r="B2475" s="5" t="s">
        <v>21812</v>
      </c>
      <c r="C2475" s="5" t="s">
        <v>21813</v>
      </c>
      <c r="D2475" s="6">
        <v>42314.0</v>
      </c>
      <c r="E2475" s="5">
        <v>40806.0</v>
      </c>
      <c r="F2475" s="5">
        <v>18548.0</v>
      </c>
      <c r="G2475" s="5" t="s">
        <v>3378</v>
      </c>
      <c r="H2475" s="5" t="s">
        <v>272</v>
      </c>
      <c r="I2475" s="5" t="s">
        <v>7923</v>
      </c>
      <c r="J2475" s="5" t="s">
        <v>3378</v>
      </c>
      <c r="K2475" s="5" t="s">
        <v>21882</v>
      </c>
      <c r="L2475" s="5" t="s">
        <v>21883</v>
      </c>
      <c r="M2475" s="5" t="s">
        <v>21816</v>
      </c>
      <c r="N2475" s="5">
        <v>38118.0</v>
      </c>
      <c r="O2475" s="5">
        <v>1.0</v>
      </c>
      <c r="P2475" s="5" t="s">
        <v>21877</v>
      </c>
      <c r="Q2475" s="5">
        <v>4510.0</v>
      </c>
      <c r="R2475" s="5">
        <v>1436.0</v>
      </c>
      <c r="S2475" s="5" t="s">
        <v>69</v>
      </c>
      <c r="T2475" s="5">
        <v>0.0</v>
      </c>
      <c r="U2475" s="5" t="s">
        <v>70</v>
      </c>
      <c r="V2475" s="5" t="s">
        <v>21879</v>
      </c>
      <c r="W2475" s="5" t="s">
        <v>71</v>
      </c>
      <c r="X2475" s="5" t="s">
        <v>52</v>
      </c>
      <c r="Y2475" s="5" t="s">
        <v>20239</v>
      </c>
      <c r="Z2475" s="5" t="s">
        <v>21880</v>
      </c>
      <c r="AA2475" s="5" t="s">
        <v>119</v>
      </c>
      <c r="AB2475" s="5" t="s">
        <v>283</v>
      </c>
      <c r="AC2475" s="5" t="s">
        <v>3974</v>
      </c>
      <c r="AD2475" s="5" t="s">
        <v>3975</v>
      </c>
      <c r="AE2475" s="5" t="s">
        <v>183</v>
      </c>
      <c r="AF2475" s="5" t="s">
        <v>52</v>
      </c>
      <c r="AG2475" s="5" t="s">
        <v>3976</v>
      </c>
      <c r="AH2475" s="5" t="s">
        <v>3977</v>
      </c>
      <c r="AI2475" s="5" t="s">
        <v>21812</v>
      </c>
      <c r="AJ2475" s="5" t="s">
        <v>21884</v>
      </c>
      <c r="AK2475" s="5" t="s">
        <v>6866</v>
      </c>
    </row>
    <row r="2476" ht="15.75" customHeight="1">
      <c r="A2476" s="5" t="s">
        <v>21885</v>
      </c>
      <c r="B2476" s="5" t="s">
        <v>3020</v>
      </c>
      <c r="C2476" s="5" t="s">
        <v>12505</v>
      </c>
      <c r="D2476" s="6">
        <v>42312.0</v>
      </c>
      <c r="E2476" s="5">
        <v>69619.0</v>
      </c>
      <c r="F2476" s="5">
        <v>31645.0</v>
      </c>
      <c r="G2476" s="5" t="s">
        <v>107</v>
      </c>
      <c r="H2476" s="5" t="s">
        <v>366</v>
      </c>
      <c r="I2476" s="5" t="s">
        <v>2852</v>
      </c>
      <c r="J2476" s="5" t="s">
        <v>109</v>
      </c>
      <c r="K2476" s="5" t="s">
        <v>21886</v>
      </c>
      <c r="L2476" s="5" t="s">
        <v>12507</v>
      </c>
      <c r="M2476" s="5" t="s">
        <v>12508</v>
      </c>
      <c r="N2476" s="5">
        <v>33134.0</v>
      </c>
      <c r="O2476" s="5">
        <v>3.0</v>
      </c>
      <c r="P2476" s="5" t="s">
        <v>21887</v>
      </c>
      <c r="Q2476" s="5" t="s">
        <v>2662</v>
      </c>
      <c r="R2476" s="5">
        <v>130.0</v>
      </c>
      <c r="S2476" s="5" t="s">
        <v>53</v>
      </c>
      <c r="T2476" s="5">
        <v>150.0</v>
      </c>
      <c r="U2476" s="5" t="s">
        <v>93</v>
      </c>
      <c r="V2476" s="5" t="s">
        <v>21888</v>
      </c>
      <c r="W2476" s="5" t="s">
        <v>52</v>
      </c>
      <c r="X2476" s="5" t="s">
        <v>52</v>
      </c>
      <c r="Y2476" s="5" t="s">
        <v>21889</v>
      </c>
      <c r="Z2476" s="5" t="s">
        <v>21890</v>
      </c>
      <c r="AA2476" s="5" t="s">
        <v>730</v>
      </c>
      <c r="AB2476" s="5" t="s">
        <v>52</v>
      </c>
      <c r="AC2476" s="5" t="s">
        <v>11980</v>
      </c>
      <c r="AD2476" s="5" t="s">
        <v>11981</v>
      </c>
      <c r="AE2476" s="5" t="s">
        <v>218</v>
      </c>
      <c r="AF2476" s="5" t="s">
        <v>52</v>
      </c>
      <c r="AG2476" s="5" t="s">
        <v>11982</v>
      </c>
      <c r="AH2476" s="5" t="s">
        <v>11983</v>
      </c>
      <c r="AI2476" s="5" t="s">
        <v>3008</v>
      </c>
      <c r="AJ2476" s="5" t="s">
        <v>12507</v>
      </c>
      <c r="AK2476" s="5" t="s">
        <v>126</v>
      </c>
    </row>
    <row r="2477" ht="15.75" customHeight="1">
      <c r="A2477" s="5" t="s">
        <v>21891</v>
      </c>
      <c r="B2477" s="5" t="s">
        <v>21892</v>
      </c>
      <c r="C2477" s="5" t="s">
        <v>21893</v>
      </c>
      <c r="D2477" s="6">
        <v>42310.0</v>
      </c>
      <c r="E2477" s="5">
        <v>15316.0</v>
      </c>
      <c r="F2477" s="5">
        <v>6962.0</v>
      </c>
      <c r="G2477" s="5" t="s">
        <v>634</v>
      </c>
      <c r="H2477" s="5" t="s">
        <v>84</v>
      </c>
      <c r="I2477" s="5" t="s">
        <v>16826</v>
      </c>
      <c r="J2477" s="5" t="s">
        <v>274</v>
      </c>
      <c r="K2477" s="5" t="s">
        <v>21894</v>
      </c>
      <c r="L2477" s="5" t="s">
        <v>21895</v>
      </c>
      <c r="M2477" s="5" t="s">
        <v>21896</v>
      </c>
      <c r="N2477" s="5">
        <v>10018.0</v>
      </c>
      <c r="O2477" s="5">
        <v>1.0</v>
      </c>
      <c r="P2477" s="5" t="s">
        <v>21897</v>
      </c>
      <c r="Q2477" s="5" t="s">
        <v>21898</v>
      </c>
      <c r="R2477" s="5">
        <v>10581.0</v>
      </c>
      <c r="S2477" s="5" t="s">
        <v>53</v>
      </c>
      <c r="T2477" s="5">
        <v>0.0</v>
      </c>
      <c r="U2477" s="5" t="s">
        <v>93</v>
      </c>
      <c r="V2477" s="5" t="s">
        <v>21899</v>
      </c>
      <c r="W2477" s="5" t="s">
        <v>55</v>
      </c>
      <c r="X2477" s="5" t="s">
        <v>21900</v>
      </c>
      <c r="Y2477" s="5" t="s">
        <v>641</v>
      </c>
      <c r="Z2477" s="5" t="s">
        <v>21901</v>
      </c>
      <c r="AA2477" s="5" t="s">
        <v>162</v>
      </c>
      <c r="AB2477" s="5" t="s">
        <v>52</v>
      </c>
      <c r="AC2477" s="5" t="s">
        <v>21902</v>
      </c>
      <c r="AD2477" s="5" t="s">
        <v>21903</v>
      </c>
      <c r="AE2477" s="5" t="s">
        <v>21904</v>
      </c>
      <c r="AF2477" s="5" t="s">
        <v>75</v>
      </c>
      <c r="AG2477" s="5">
        <v>7032.0</v>
      </c>
      <c r="AH2477" s="5" t="s">
        <v>21905</v>
      </c>
      <c r="AI2477" s="5" t="s">
        <v>21892</v>
      </c>
      <c r="AJ2477" s="5" t="s">
        <v>21895</v>
      </c>
      <c r="AK2477" s="5" t="s">
        <v>1874</v>
      </c>
    </row>
    <row r="2478" ht="15.75" customHeight="1">
      <c r="A2478" s="5" t="s">
        <v>21906</v>
      </c>
      <c r="B2478" s="5" t="s">
        <v>21907</v>
      </c>
      <c r="C2478" s="5" t="s">
        <v>21908</v>
      </c>
      <c r="D2478" s="6">
        <v>42310.0</v>
      </c>
      <c r="E2478" s="5">
        <v>15316.0</v>
      </c>
      <c r="F2478" s="5">
        <v>6962.0</v>
      </c>
      <c r="G2478" s="5" t="s">
        <v>634</v>
      </c>
      <c r="H2478" s="5" t="s">
        <v>45</v>
      </c>
      <c r="I2478" s="5" t="s">
        <v>16826</v>
      </c>
      <c r="J2478" s="5" t="s">
        <v>274</v>
      </c>
      <c r="K2478" s="5" t="s">
        <v>21909</v>
      </c>
      <c r="L2478" s="5" t="s">
        <v>21910</v>
      </c>
      <c r="M2478" s="5" t="s">
        <v>21911</v>
      </c>
      <c r="N2478" s="5">
        <v>7047.0</v>
      </c>
      <c r="O2478" s="5">
        <v>1.0</v>
      </c>
      <c r="P2478" s="5" t="s">
        <v>21897</v>
      </c>
      <c r="Q2478" s="5" t="s">
        <v>21898</v>
      </c>
      <c r="R2478" s="5">
        <v>10581.0</v>
      </c>
      <c r="S2478" s="5" t="s">
        <v>53</v>
      </c>
      <c r="T2478" s="5">
        <v>0.0</v>
      </c>
      <c r="U2478" s="5" t="s">
        <v>70</v>
      </c>
      <c r="V2478" s="5" t="s">
        <v>21900</v>
      </c>
      <c r="W2478" s="5" t="s">
        <v>71</v>
      </c>
      <c r="X2478" s="5" t="s">
        <v>52</v>
      </c>
      <c r="Y2478" s="5" t="s">
        <v>641</v>
      </c>
      <c r="Z2478" s="5" t="s">
        <v>21901</v>
      </c>
      <c r="AA2478" s="5" t="s">
        <v>162</v>
      </c>
      <c r="AB2478" s="5" t="s">
        <v>52</v>
      </c>
      <c r="AC2478" s="5" t="s">
        <v>19967</v>
      </c>
      <c r="AD2478" s="5" t="s">
        <v>19968</v>
      </c>
      <c r="AE2478" s="5" t="s">
        <v>2166</v>
      </c>
      <c r="AF2478" s="5" t="s">
        <v>52</v>
      </c>
      <c r="AG2478" s="5" t="s">
        <v>52</v>
      </c>
      <c r="AH2478" s="5" t="s">
        <v>52</v>
      </c>
      <c r="AI2478" s="5" t="s">
        <v>21907</v>
      </c>
      <c r="AJ2478" s="5" t="s">
        <v>21910</v>
      </c>
      <c r="AK2478" s="5" t="s">
        <v>1874</v>
      </c>
    </row>
    <row r="2479" ht="15.75" customHeight="1">
      <c r="A2479" s="5" t="s">
        <v>21912</v>
      </c>
      <c r="B2479" s="5" t="s">
        <v>20836</v>
      </c>
      <c r="C2479" s="5" t="s">
        <v>14459</v>
      </c>
      <c r="D2479" s="6">
        <v>42310.0</v>
      </c>
      <c r="E2479" s="5">
        <v>17941.0</v>
      </c>
      <c r="F2479" s="5">
        <v>8155.0</v>
      </c>
      <c r="G2479" s="5" t="s">
        <v>634</v>
      </c>
      <c r="H2479" s="5" t="s">
        <v>149</v>
      </c>
      <c r="I2479" s="5" t="s">
        <v>20810</v>
      </c>
      <c r="J2479" s="5" t="s">
        <v>274</v>
      </c>
      <c r="K2479" s="5" t="s">
        <v>20576</v>
      </c>
      <c r="L2479" s="5" t="s">
        <v>20678</v>
      </c>
      <c r="M2479" s="5" t="s">
        <v>20679</v>
      </c>
      <c r="N2479" s="5" t="s">
        <v>52</v>
      </c>
      <c r="O2479" s="5">
        <v>4.0</v>
      </c>
      <c r="P2479" s="5" t="s">
        <v>21913</v>
      </c>
      <c r="Q2479" s="5" t="s">
        <v>666</v>
      </c>
      <c r="R2479" s="5">
        <v>342.0</v>
      </c>
      <c r="S2479" s="5" t="s">
        <v>115</v>
      </c>
      <c r="T2479" s="5">
        <v>2.0</v>
      </c>
      <c r="U2479" s="5" t="s">
        <v>158</v>
      </c>
      <c r="V2479" s="5" t="s">
        <v>21914</v>
      </c>
      <c r="W2479" s="5" t="s">
        <v>52</v>
      </c>
      <c r="X2479" s="5" t="s">
        <v>52</v>
      </c>
      <c r="Y2479" s="5" t="s">
        <v>21915</v>
      </c>
      <c r="Z2479" s="5" t="s">
        <v>21916</v>
      </c>
      <c r="AA2479" s="5" t="s">
        <v>1177</v>
      </c>
      <c r="AB2479" s="5" t="s">
        <v>52</v>
      </c>
      <c r="AC2479" s="5" t="s">
        <v>163</v>
      </c>
      <c r="AD2479" s="5" t="s">
        <v>164</v>
      </c>
      <c r="AE2479" s="5" t="s">
        <v>165</v>
      </c>
      <c r="AF2479" s="5" t="s">
        <v>52</v>
      </c>
      <c r="AG2479" s="5" t="s">
        <v>52</v>
      </c>
      <c r="AH2479" s="5" t="s">
        <v>52</v>
      </c>
      <c r="AI2479" s="5" t="s">
        <v>20683</v>
      </c>
      <c r="AJ2479" s="5" t="s">
        <v>20684</v>
      </c>
      <c r="AK2479" s="5" t="s">
        <v>1874</v>
      </c>
    </row>
    <row r="2480" ht="15.75" customHeight="1">
      <c r="A2480" s="5" t="s">
        <v>21917</v>
      </c>
      <c r="B2480" s="5" t="s">
        <v>20836</v>
      </c>
      <c r="C2480" s="5" t="s">
        <v>14459</v>
      </c>
      <c r="D2480" s="6">
        <v>42307.0</v>
      </c>
      <c r="E2480" s="5">
        <v>22726.0</v>
      </c>
      <c r="F2480" s="5">
        <v>10330.0</v>
      </c>
      <c r="G2480" s="5" t="s">
        <v>634</v>
      </c>
      <c r="H2480" s="5" t="s">
        <v>149</v>
      </c>
      <c r="I2480" s="5" t="s">
        <v>19563</v>
      </c>
      <c r="J2480" s="5" t="s">
        <v>274</v>
      </c>
      <c r="K2480" s="5" t="s">
        <v>21918</v>
      </c>
      <c r="L2480" s="5" t="s">
        <v>21919</v>
      </c>
      <c r="M2480" s="5" t="s">
        <v>20679</v>
      </c>
      <c r="N2480" s="5" t="s">
        <v>52</v>
      </c>
      <c r="O2480" s="5">
        <v>5.0</v>
      </c>
      <c r="P2480" s="5" t="s">
        <v>21920</v>
      </c>
      <c r="Q2480" s="5" t="s">
        <v>1116</v>
      </c>
      <c r="R2480" s="5">
        <v>442.0</v>
      </c>
      <c r="S2480" s="5" t="s">
        <v>115</v>
      </c>
      <c r="T2480" s="5">
        <v>3.0</v>
      </c>
      <c r="U2480" s="5" t="s">
        <v>158</v>
      </c>
      <c r="V2480" s="5" t="s">
        <v>21921</v>
      </c>
      <c r="W2480" s="5" t="s">
        <v>52</v>
      </c>
      <c r="X2480" s="5" t="s">
        <v>52</v>
      </c>
      <c r="Y2480" s="5" t="s">
        <v>21915</v>
      </c>
      <c r="Z2480" s="5" t="s">
        <v>21922</v>
      </c>
      <c r="AA2480" s="5" t="s">
        <v>162</v>
      </c>
      <c r="AB2480" s="5" t="s">
        <v>52</v>
      </c>
      <c r="AC2480" s="5" t="s">
        <v>163</v>
      </c>
      <c r="AD2480" s="5" t="s">
        <v>164</v>
      </c>
      <c r="AE2480" s="5" t="s">
        <v>165</v>
      </c>
      <c r="AF2480" s="5" t="s">
        <v>52</v>
      </c>
      <c r="AG2480" s="5" t="s">
        <v>52</v>
      </c>
      <c r="AH2480" s="5" t="s">
        <v>52</v>
      </c>
      <c r="AI2480" s="5" t="s">
        <v>20683</v>
      </c>
      <c r="AJ2480" s="5" t="s">
        <v>21923</v>
      </c>
      <c r="AK2480" s="5" t="s">
        <v>1874</v>
      </c>
    </row>
    <row r="2481" ht="15.75" customHeight="1">
      <c r="A2481" s="5" t="s">
        <v>21924</v>
      </c>
      <c r="B2481" s="5" t="s">
        <v>18616</v>
      </c>
      <c r="C2481" s="5" t="s">
        <v>18617</v>
      </c>
      <c r="D2481" s="6">
        <v>42305.0</v>
      </c>
      <c r="E2481" s="5">
        <v>31263.0</v>
      </c>
      <c r="F2481" s="5">
        <v>14210.0</v>
      </c>
      <c r="G2481" s="5" t="s">
        <v>4073</v>
      </c>
      <c r="H2481" s="5" t="s">
        <v>171</v>
      </c>
      <c r="I2481" s="5" t="s">
        <v>21925</v>
      </c>
      <c r="J2481" s="5" t="s">
        <v>2214</v>
      </c>
      <c r="K2481" s="5" t="s">
        <v>18618</v>
      </c>
      <c r="L2481" s="5" t="s">
        <v>20473</v>
      </c>
      <c r="M2481" s="5" t="s">
        <v>18620</v>
      </c>
      <c r="N2481" s="5">
        <v>55354.0</v>
      </c>
      <c r="O2481" s="5">
        <v>1.0</v>
      </c>
      <c r="P2481" s="5" t="s">
        <v>21926</v>
      </c>
      <c r="Q2481" s="5" t="s">
        <v>52</v>
      </c>
      <c r="R2481" s="5">
        <v>993.0</v>
      </c>
      <c r="S2481" s="5" t="s">
        <v>53</v>
      </c>
      <c r="T2481" s="5">
        <v>63.0</v>
      </c>
      <c r="U2481" s="5" t="s">
        <v>70</v>
      </c>
      <c r="V2481" s="5" t="s">
        <v>21927</v>
      </c>
      <c r="W2481" s="5" t="s">
        <v>71</v>
      </c>
      <c r="X2481" s="5" t="s">
        <v>52</v>
      </c>
      <c r="Y2481" s="5">
        <v>1522.0</v>
      </c>
      <c r="Z2481" s="5" t="s">
        <v>21928</v>
      </c>
      <c r="AA2481" s="5" t="s">
        <v>235</v>
      </c>
      <c r="AB2481" s="5" t="s">
        <v>52</v>
      </c>
      <c r="AC2481" s="5" t="s">
        <v>72</v>
      </c>
      <c r="AD2481" s="5" t="s">
        <v>73</v>
      </c>
      <c r="AE2481" s="5" t="s">
        <v>74</v>
      </c>
      <c r="AF2481" s="5" t="s">
        <v>75</v>
      </c>
      <c r="AG2481" s="5" t="s">
        <v>76</v>
      </c>
      <c r="AH2481" s="5" t="s">
        <v>77</v>
      </c>
      <c r="AI2481" s="5" t="s">
        <v>18616</v>
      </c>
      <c r="AJ2481" s="5" t="s">
        <v>20473</v>
      </c>
      <c r="AK2481" s="5" t="s">
        <v>18474</v>
      </c>
    </row>
    <row r="2482" ht="15.75" customHeight="1">
      <c r="A2482" s="5" t="s">
        <v>21929</v>
      </c>
      <c r="B2482" s="5" t="s">
        <v>14992</v>
      </c>
      <c r="C2482" s="5" t="s">
        <v>21930</v>
      </c>
      <c r="D2482" s="6">
        <v>42304.0</v>
      </c>
      <c r="E2482" s="5">
        <v>97702.0</v>
      </c>
      <c r="F2482" s="5">
        <v>44410.0</v>
      </c>
      <c r="G2482" s="5" t="s">
        <v>2212</v>
      </c>
      <c r="H2482" s="5" t="s">
        <v>189</v>
      </c>
      <c r="I2482" s="5" t="s">
        <v>21931</v>
      </c>
      <c r="J2482" s="5" t="s">
        <v>2214</v>
      </c>
      <c r="K2482" s="5" t="s">
        <v>20902</v>
      </c>
      <c r="L2482" s="5" t="s">
        <v>20903</v>
      </c>
      <c r="M2482" s="5" t="s">
        <v>21932</v>
      </c>
      <c r="N2482" s="5">
        <v>94987.0</v>
      </c>
      <c r="O2482" s="5">
        <v>2.0</v>
      </c>
      <c r="P2482" s="5" t="s">
        <v>21933</v>
      </c>
      <c r="Q2482" s="5" t="s">
        <v>52</v>
      </c>
      <c r="R2482" s="5">
        <v>905.0</v>
      </c>
      <c r="S2482" s="5" t="s">
        <v>115</v>
      </c>
      <c r="T2482" s="5">
        <v>0.0</v>
      </c>
      <c r="U2482" s="5" t="s">
        <v>70</v>
      </c>
      <c r="V2482" s="5" t="s">
        <v>21934</v>
      </c>
      <c r="W2482" s="5" t="s">
        <v>71</v>
      </c>
      <c r="X2482" s="5" t="s">
        <v>52</v>
      </c>
      <c r="Y2482" s="5" t="s">
        <v>21935</v>
      </c>
      <c r="Z2482" s="5" t="s">
        <v>21936</v>
      </c>
      <c r="AA2482" s="5" t="s">
        <v>180</v>
      </c>
      <c r="AB2482" s="5" t="s">
        <v>52</v>
      </c>
      <c r="AC2482" s="5" t="s">
        <v>398</v>
      </c>
      <c r="AD2482" s="5" t="s">
        <v>399</v>
      </c>
      <c r="AE2482" s="5" t="s">
        <v>400</v>
      </c>
      <c r="AF2482" s="5" t="s">
        <v>401</v>
      </c>
      <c r="AG2482" s="5">
        <v>23502.0</v>
      </c>
      <c r="AH2482" s="5" t="s">
        <v>402</v>
      </c>
      <c r="AI2482" s="5" t="s">
        <v>14992</v>
      </c>
      <c r="AJ2482" s="5" t="s">
        <v>20903</v>
      </c>
      <c r="AK2482" s="5" t="s">
        <v>2223</v>
      </c>
    </row>
    <row r="2483" ht="15.75" customHeight="1">
      <c r="A2483" s="5" t="s">
        <v>21937</v>
      </c>
      <c r="B2483" s="5" t="s">
        <v>21865</v>
      </c>
      <c r="C2483" s="5" t="s">
        <v>21866</v>
      </c>
      <c r="D2483" s="6">
        <v>42303.0</v>
      </c>
      <c r="E2483" s="5">
        <v>131430.0</v>
      </c>
      <c r="F2483" s="5">
        <v>59741.0</v>
      </c>
      <c r="G2483" s="5" t="s">
        <v>719</v>
      </c>
      <c r="H2483" s="5" t="s">
        <v>272</v>
      </c>
      <c r="I2483" s="5" t="s">
        <v>11137</v>
      </c>
      <c r="J2483" s="5" t="s">
        <v>274</v>
      </c>
      <c r="K2483" s="5" t="s">
        <v>21011</v>
      </c>
      <c r="L2483" s="5" t="s">
        <v>21868</v>
      </c>
      <c r="M2483" s="5" t="s">
        <v>21869</v>
      </c>
      <c r="N2483" s="5">
        <v>38103.0</v>
      </c>
      <c r="O2483" s="5">
        <v>3.0</v>
      </c>
      <c r="P2483" s="5" t="s">
        <v>21938</v>
      </c>
      <c r="Q2483" s="5" t="s">
        <v>8045</v>
      </c>
      <c r="R2483" s="5">
        <v>36.0</v>
      </c>
      <c r="S2483" s="5" t="s">
        <v>69</v>
      </c>
      <c r="T2483" s="5">
        <v>60.0</v>
      </c>
      <c r="U2483" s="5" t="s">
        <v>70</v>
      </c>
      <c r="V2483" s="5" t="s">
        <v>21939</v>
      </c>
      <c r="W2483" s="5" t="s">
        <v>71</v>
      </c>
      <c r="X2483" s="5" t="s">
        <v>52</v>
      </c>
      <c r="Y2483" s="5" t="s">
        <v>21848</v>
      </c>
      <c r="Z2483" s="5" t="s">
        <v>21940</v>
      </c>
      <c r="AA2483" s="5" t="s">
        <v>59</v>
      </c>
      <c r="AB2483" s="5" t="s">
        <v>52</v>
      </c>
      <c r="AC2483" s="5" t="s">
        <v>72</v>
      </c>
      <c r="AD2483" s="5" t="s">
        <v>73</v>
      </c>
      <c r="AE2483" s="5" t="s">
        <v>74</v>
      </c>
      <c r="AF2483" s="5" t="s">
        <v>75</v>
      </c>
      <c r="AG2483" s="5" t="s">
        <v>76</v>
      </c>
      <c r="AH2483" s="5" t="s">
        <v>77</v>
      </c>
      <c r="AI2483" s="5" t="s">
        <v>21865</v>
      </c>
      <c r="AJ2483" s="5" t="s">
        <v>21868</v>
      </c>
      <c r="AK2483" s="5" t="s">
        <v>21874</v>
      </c>
    </row>
    <row r="2484" ht="15.75" customHeight="1">
      <c r="A2484" s="5" t="s">
        <v>21941</v>
      </c>
      <c r="B2484" s="5" t="s">
        <v>21942</v>
      </c>
      <c r="C2484" s="5" t="s">
        <v>21943</v>
      </c>
      <c r="D2484" s="6">
        <v>42299.0</v>
      </c>
      <c r="E2484" s="5">
        <v>16166.0</v>
      </c>
      <c r="F2484" s="5">
        <v>7348.0</v>
      </c>
      <c r="G2484" s="5" t="s">
        <v>659</v>
      </c>
      <c r="H2484" s="5" t="s">
        <v>45</v>
      </c>
      <c r="I2484" s="5" t="s">
        <v>21944</v>
      </c>
      <c r="J2484" s="5" t="s">
        <v>661</v>
      </c>
      <c r="K2484" s="5" t="s">
        <v>462</v>
      </c>
      <c r="L2484" s="5" t="s">
        <v>21945</v>
      </c>
      <c r="M2484" s="5" t="s">
        <v>21946</v>
      </c>
      <c r="N2484" s="5">
        <v>60440.0</v>
      </c>
      <c r="O2484" s="5">
        <v>1.0</v>
      </c>
      <c r="P2484" s="5" t="s">
        <v>21947</v>
      </c>
      <c r="Q2484" s="5">
        <v>2200.0</v>
      </c>
      <c r="R2484" s="5">
        <v>14.0</v>
      </c>
      <c r="S2484" s="5" t="s">
        <v>53</v>
      </c>
      <c r="T2484" s="5">
        <v>0.0</v>
      </c>
      <c r="U2484" s="5" t="s">
        <v>52</v>
      </c>
      <c r="V2484" s="5" t="s">
        <v>21948</v>
      </c>
      <c r="W2484" s="5" t="s">
        <v>55</v>
      </c>
      <c r="X2484" s="5" t="s">
        <v>21949</v>
      </c>
      <c r="Y2484" s="5" t="s">
        <v>21915</v>
      </c>
      <c r="Z2484" s="5" t="s">
        <v>21950</v>
      </c>
      <c r="AA2484" s="5" t="s">
        <v>180</v>
      </c>
      <c r="AB2484" s="5" t="s">
        <v>52</v>
      </c>
      <c r="AC2484" s="5" t="s">
        <v>163</v>
      </c>
      <c r="AD2484" s="5" t="s">
        <v>164</v>
      </c>
      <c r="AE2484" s="5" t="s">
        <v>165</v>
      </c>
      <c r="AF2484" s="5" t="s">
        <v>52</v>
      </c>
      <c r="AG2484" s="5" t="s">
        <v>52</v>
      </c>
      <c r="AH2484" s="5" t="s">
        <v>52</v>
      </c>
      <c r="AI2484" s="5" t="s">
        <v>21951</v>
      </c>
      <c r="AJ2484" s="5" t="s">
        <v>21952</v>
      </c>
      <c r="AK2484" s="5" t="s">
        <v>21953</v>
      </c>
    </row>
    <row r="2485" ht="15.75" customHeight="1">
      <c r="A2485" s="5" t="s">
        <v>21954</v>
      </c>
      <c r="B2485" s="5" t="s">
        <v>16737</v>
      </c>
      <c r="C2485" s="5" t="s">
        <v>16738</v>
      </c>
      <c r="D2485" s="6">
        <v>42299.0</v>
      </c>
      <c r="E2485" s="5">
        <v>8380.0</v>
      </c>
      <c r="F2485" s="5">
        <v>3809.0</v>
      </c>
      <c r="G2485" s="5" t="s">
        <v>3378</v>
      </c>
      <c r="H2485" s="5" t="s">
        <v>272</v>
      </c>
      <c r="I2485" s="5" t="s">
        <v>20098</v>
      </c>
      <c r="J2485" s="5" t="s">
        <v>3378</v>
      </c>
      <c r="K2485" s="5" t="s">
        <v>21955</v>
      </c>
      <c r="L2485" s="5" t="s">
        <v>16741</v>
      </c>
      <c r="M2485" s="5" t="s">
        <v>16742</v>
      </c>
      <c r="N2485" s="5">
        <v>45242.0</v>
      </c>
      <c r="O2485" s="5">
        <v>1.0</v>
      </c>
      <c r="P2485" s="5" t="s">
        <v>21956</v>
      </c>
      <c r="Q2485" s="5">
        <v>2200.0</v>
      </c>
      <c r="R2485" s="5">
        <v>209.0</v>
      </c>
      <c r="S2485" s="5" t="s">
        <v>69</v>
      </c>
      <c r="T2485" s="5">
        <v>0.0</v>
      </c>
      <c r="U2485" s="5" t="s">
        <v>93</v>
      </c>
      <c r="V2485" s="5" t="s">
        <v>21957</v>
      </c>
      <c r="W2485" s="5" t="s">
        <v>55</v>
      </c>
      <c r="X2485" s="5" t="s">
        <v>21958</v>
      </c>
      <c r="Y2485" s="5" t="s">
        <v>11454</v>
      </c>
      <c r="Z2485" s="5" t="s">
        <v>21959</v>
      </c>
      <c r="AA2485" s="5" t="s">
        <v>119</v>
      </c>
      <c r="AB2485" s="5" t="s">
        <v>52</v>
      </c>
      <c r="AC2485" s="5" t="s">
        <v>3141</v>
      </c>
      <c r="AD2485" s="5" t="s">
        <v>3142</v>
      </c>
      <c r="AE2485" s="5" t="s">
        <v>162</v>
      </c>
      <c r="AF2485" s="5" t="s">
        <v>52</v>
      </c>
      <c r="AG2485" s="5" t="s">
        <v>52</v>
      </c>
      <c r="AH2485" s="5" t="s">
        <v>3143</v>
      </c>
      <c r="AI2485" s="5" t="s">
        <v>102</v>
      </c>
      <c r="AJ2485" s="5" t="s">
        <v>52</v>
      </c>
      <c r="AK2485" s="5" t="s">
        <v>162</v>
      </c>
    </row>
    <row r="2486" ht="15.75" customHeight="1">
      <c r="A2486" s="5" t="s">
        <v>21960</v>
      </c>
      <c r="B2486" s="5" t="s">
        <v>21812</v>
      </c>
      <c r="C2486" s="5" t="s">
        <v>21813</v>
      </c>
      <c r="D2486" s="6">
        <v>42299.0</v>
      </c>
      <c r="E2486" s="5">
        <v>19468.0</v>
      </c>
      <c r="F2486" s="5">
        <v>8849.0</v>
      </c>
      <c r="G2486" s="5" t="s">
        <v>3378</v>
      </c>
      <c r="H2486" s="5" t="s">
        <v>272</v>
      </c>
      <c r="I2486" s="5" t="s">
        <v>20098</v>
      </c>
      <c r="J2486" s="5" t="s">
        <v>3378</v>
      </c>
      <c r="K2486" s="5" t="s">
        <v>21961</v>
      </c>
      <c r="L2486" s="5" t="s">
        <v>21815</v>
      </c>
      <c r="M2486" s="5" t="s">
        <v>21816</v>
      </c>
      <c r="N2486" s="5">
        <v>41018.0</v>
      </c>
      <c r="O2486" s="5">
        <v>1.0</v>
      </c>
      <c r="P2486" s="5" t="s">
        <v>21956</v>
      </c>
      <c r="Q2486" s="5">
        <v>2200.0</v>
      </c>
      <c r="R2486" s="5">
        <v>533.0</v>
      </c>
      <c r="S2486" s="5" t="s">
        <v>69</v>
      </c>
      <c r="T2486" s="5">
        <v>0.0</v>
      </c>
      <c r="U2486" s="5" t="s">
        <v>70</v>
      </c>
      <c r="V2486" s="5" t="s">
        <v>21958</v>
      </c>
      <c r="W2486" s="5" t="s">
        <v>71</v>
      </c>
      <c r="X2486" s="5" t="s">
        <v>52</v>
      </c>
      <c r="Y2486" s="5" t="s">
        <v>11454</v>
      </c>
      <c r="Z2486" s="5" t="s">
        <v>21959</v>
      </c>
      <c r="AA2486" s="5" t="s">
        <v>119</v>
      </c>
      <c r="AB2486" s="5" t="s">
        <v>283</v>
      </c>
      <c r="AC2486" s="5" t="s">
        <v>3974</v>
      </c>
      <c r="AD2486" s="5" t="s">
        <v>3975</v>
      </c>
      <c r="AE2486" s="5" t="s">
        <v>183</v>
      </c>
      <c r="AF2486" s="5" t="s">
        <v>52</v>
      </c>
      <c r="AG2486" s="5" t="s">
        <v>3976</v>
      </c>
      <c r="AH2486" s="5" t="s">
        <v>3977</v>
      </c>
      <c r="AI2486" s="5" t="s">
        <v>21812</v>
      </c>
      <c r="AJ2486" s="5" t="s">
        <v>21817</v>
      </c>
      <c r="AK2486" s="5" t="s">
        <v>6866</v>
      </c>
    </row>
    <row r="2487" ht="15.75" customHeight="1">
      <c r="A2487" s="5" t="s">
        <v>21962</v>
      </c>
      <c r="B2487" s="5" t="s">
        <v>21963</v>
      </c>
      <c r="C2487" s="5" t="s">
        <v>21964</v>
      </c>
      <c r="D2487" s="6">
        <v>42299.0</v>
      </c>
      <c r="E2487" s="5">
        <v>43010.0</v>
      </c>
      <c r="F2487" s="5">
        <v>19550.0</v>
      </c>
      <c r="G2487" s="5" t="s">
        <v>21965</v>
      </c>
      <c r="H2487" s="5" t="s">
        <v>171</v>
      </c>
      <c r="I2487" s="5" t="s">
        <v>21966</v>
      </c>
      <c r="J2487" s="5" t="s">
        <v>2156</v>
      </c>
      <c r="K2487" s="5" t="s">
        <v>14840</v>
      </c>
      <c r="L2487" s="5" t="s">
        <v>21967</v>
      </c>
      <c r="M2487" s="5" t="s">
        <v>21968</v>
      </c>
      <c r="N2487" s="5">
        <v>77060.0</v>
      </c>
      <c r="O2487" s="5">
        <v>1.0</v>
      </c>
      <c r="P2487" s="5" t="s">
        <v>21969</v>
      </c>
      <c r="Q2487" s="5" t="s">
        <v>21970</v>
      </c>
      <c r="R2487" s="5">
        <v>1.0</v>
      </c>
      <c r="S2487" s="5" t="s">
        <v>21971</v>
      </c>
      <c r="T2487" s="5">
        <v>20.0</v>
      </c>
      <c r="U2487" s="5" t="s">
        <v>70</v>
      </c>
      <c r="V2487" s="5" t="s">
        <v>21972</v>
      </c>
      <c r="W2487" s="5" t="s">
        <v>71</v>
      </c>
      <c r="X2487" s="5" t="s">
        <v>52</v>
      </c>
      <c r="Y2487" s="5">
        <v>194.0</v>
      </c>
      <c r="Z2487" s="5" t="s">
        <v>21973</v>
      </c>
      <c r="AA2487" s="5" t="s">
        <v>730</v>
      </c>
      <c r="AB2487" s="5" t="s">
        <v>283</v>
      </c>
      <c r="AC2487" s="5" t="s">
        <v>1230</v>
      </c>
      <c r="AD2487" s="5" t="s">
        <v>1231</v>
      </c>
      <c r="AE2487" s="5" t="s">
        <v>52</v>
      </c>
      <c r="AF2487" s="5" t="s">
        <v>52</v>
      </c>
      <c r="AG2487" s="5" t="s">
        <v>52</v>
      </c>
      <c r="AH2487" s="5" t="s">
        <v>1232</v>
      </c>
      <c r="AI2487" s="5" t="s">
        <v>102</v>
      </c>
      <c r="AJ2487" s="5" t="s">
        <v>52</v>
      </c>
      <c r="AK2487" s="5" t="s">
        <v>21974</v>
      </c>
    </row>
    <row r="2488" ht="15.75" customHeight="1">
      <c r="A2488" s="5" t="s">
        <v>21975</v>
      </c>
      <c r="B2488" s="5" t="s">
        <v>17653</v>
      </c>
      <c r="C2488" s="5" t="s">
        <v>17848</v>
      </c>
      <c r="D2488" s="6">
        <v>42298.0</v>
      </c>
      <c r="E2488" s="5">
        <v>81655.0</v>
      </c>
      <c r="F2488" s="5">
        <v>37116.0</v>
      </c>
      <c r="G2488" s="5" t="s">
        <v>963</v>
      </c>
      <c r="H2488" s="5" t="s">
        <v>272</v>
      </c>
      <c r="I2488" s="5" t="s">
        <v>17345</v>
      </c>
      <c r="J2488" s="5" t="s">
        <v>965</v>
      </c>
      <c r="K2488" s="5" t="s">
        <v>21976</v>
      </c>
      <c r="L2488" s="5" t="s">
        <v>20862</v>
      </c>
      <c r="M2488" s="5" t="s">
        <v>20115</v>
      </c>
      <c r="N2488" s="5">
        <v>77058.0</v>
      </c>
      <c r="O2488" s="5">
        <v>2.0</v>
      </c>
      <c r="P2488" s="5" t="s">
        <v>21977</v>
      </c>
      <c r="Q2488" s="5" t="s">
        <v>15940</v>
      </c>
      <c r="R2488" s="5">
        <v>1800.0</v>
      </c>
      <c r="S2488" s="5" t="s">
        <v>196</v>
      </c>
      <c r="T2488" s="5">
        <v>54.0</v>
      </c>
      <c r="U2488" s="5" t="s">
        <v>93</v>
      </c>
      <c r="V2488" s="5" t="s">
        <v>21978</v>
      </c>
      <c r="W2488" s="5" t="s">
        <v>52</v>
      </c>
      <c r="X2488" s="5" t="s">
        <v>52</v>
      </c>
      <c r="Y2488" s="5" t="s">
        <v>21979</v>
      </c>
      <c r="Z2488" s="5" t="s">
        <v>21980</v>
      </c>
      <c r="AA2488" s="5" t="s">
        <v>162</v>
      </c>
      <c r="AB2488" s="5" t="s">
        <v>283</v>
      </c>
      <c r="AC2488" s="5" t="s">
        <v>9092</v>
      </c>
      <c r="AD2488" s="5" t="s">
        <v>9093</v>
      </c>
      <c r="AE2488" s="5" t="s">
        <v>2166</v>
      </c>
      <c r="AF2488" s="5" t="s">
        <v>52</v>
      </c>
      <c r="AG2488" s="5" t="s">
        <v>52</v>
      </c>
      <c r="AH2488" s="5" t="s">
        <v>52</v>
      </c>
      <c r="AI2488" s="5" t="s">
        <v>20764</v>
      </c>
      <c r="AJ2488" s="5" t="s">
        <v>20765</v>
      </c>
      <c r="AK2488" s="5" t="s">
        <v>20122</v>
      </c>
    </row>
    <row r="2489" ht="15.75" customHeight="1">
      <c r="A2489" s="5" t="s">
        <v>21981</v>
      </c>
      <c r="B2489" s="5" t="s">
        <v>21982</v>
      </c>
      <c r="C2489" s="5" t="s">
        <v>21983</v>
      </c>
      <c r="D2489" s="6">
        <v>42296.0</v>
      </c>
      <c r="E2489" s="5">
        <v>23055.0</v>
      </c>
      <c r="F2489" s="5">
        <v>10480.0</v>
      </c>
      <c r="G2489" s="5" t="s">
        <v>2481</v>
      </c>
      <c r="H2489" s="5" t="s">
        <v>189</v>
      </c>
      <c r="I2489" s="5" t="s">
        <v>6179</v>
      </c>
      <c r="J2489" s="5" t="s">
        <v>532</v>
      </c>
      <c r="K2489" s="5" t="s">
        <v>21984</v>
      </c>
      <c r="L2489" s="5" t="s">
        <v>21985</v>
      </c>
      <c r="M2489" s="5" t="s">
        <v>21986</v>
      </c>
      <c r="N2489" s="5">
        <v>92865.0</v>
      </c>
      <c r="O2489" s="5">
        <v>1.0</v>
      </c>
      <c r="P2489" s="5" t="s">
        <v>21987</v>
      </c>
      <c r="Q2489" s="5">
        <v>2200.0</v>
      </c>
      <c r="R2489" s="5">
        <v>7.0</v>
      </c>
      <c r="S2489" s="5" t="s">
        <v>1386</v>
      </c>
      <c r="T2489" s="5">
        <v>0.0</v>
      </c>
      <c r="U2489" s="5" t="s">
        <v>158</v>
      </c>
      <c r="V2489" s="5" t="s">
        <v>21988</v>
      </c>
      <c r="W2489" s="5" t="s">
        <v>52</v>
      </c>
      <c r="X2489" s="5" t="s">
        <v>52</v>
      </c>
      <c r="Y2489" s="5" t="s">
        <v>21989</v>
      </c>
      <c r="Z2489" s="5" t="s">
        <v>21990</v>
      </c>
      <c r="AA2489" s="5" t="s">
        <v>200</v>
      </c>
      <c r="AB2489" s="5" t="s">
        <v>52</v>
      </c>
      <c r="AC2489" s="5" t="s">
        <v>163</v>
      </c>
      <c r="AD2489" s="5" t="s">
        <v>164</v>
      </c>
      <c r="AE2489" s="5" t="s">
        <v>165</v>
      </c>
      <c r="AF2489" s="5" t="s">
        <v>52</v>
      </c>
      <c r="AG2489" s="5" t="s">
        <v>52</v>
      </c>
      <c r="AH2489" s="5" t="s">
        <v>52</v>
      </c>
      <c r="AI2489" s="5" t="s">
        <v>21982</v>
      </c>
      <c r="AJ2489" s="5" t="s">
        <v>21985</v>
      </c>
      <c r="AK2489" s="5" t="s">
        <v>3639</v>
      </c>
    </row>
    <row r="2490" ht="15.75" customHeight="1">
      <c r="A2490" s="5" t="s">
        <v>21991</v>
      </c>
      <c r="B2490" s="5" t="s">
        <v>21992</v>
      </c>
      <c r="C2490" s="5" t="s">
        <v>21993</v>
      </c>
      <c r="D2490" s="6">
        <v>42294.0</v>
      </c>
      <c r="E2490" s="5">
        <v>17721.0</v>
      </c>
      <c r="F2490" s="5">
        <v>8055.0</v>
      </c>
      <c r="G2490" s="5" t="s">
        <v>170</v>
      </c>
      <c r="H2490" s="5" t="s">
        <v>171</v>
      </c>
      <c r="I2490" s="5" t="s">
        <v>21994</v>
      </c>
      <c r="J2490" s="5" t="s">
        <v>170</v>
      </c>
      <c r="K2490" s="5" t="s">
        <v>21995</v>
      </c>
      <c r="L2490" s="5" t="s">
        <v>21996</v>
      </c>
      <c r="M2490" s="5" t="s">
        <v>21997</v>
      </c>
      <c r="N2490" s="5">
        <v>92113.0</v>
      </c>
      <c r="O2490" s="5">
        <v>1.0</v>
      </c>
      <c r="P2490" s="5" t="s">
        <v>21998</v>
      </c>
      <c r="Q2490" s="5" t="s">
        <v>52</v>
      </c>
      <c r="R2490" s="5">
        <v>588.0</v>
      </c>
      <c r="S2490" s="5" t="s">
        <v>69</v>
      </c>
      <c r="T2490" s="5">
        <v>0.0</v>
      </c>
      <c r="U2490" s="5" t="s">
        <v>70</v>
      </c>
      <c r="V2490" s="5" t="s">
        <v>21999</v>
      </c>
      <c r="W2490" s="5" t="s">
        <v>55</v>
      </c>
      <c r="X2490" s="5" t="s">
        <v>22000</v>
      </c>
      <c r="Y2490" s="5" t="s">
        <v>21466</v>
      </c>
      <c r="Z2490" s="5" t="s">
        <v>22001</v>
      </c>
      <c r="AA2490" s="5" t="s">
        <v>260</v>
      </c>
      <c r="AB2490" s="5" t="s">
        <v>52</v>
      </c>
      <c r="AC2490" s="5" t="s">
        <v>22002</v>
      </c>
      <c r="AD2490" s="5" t="s">
        <v>22003</v>
      </c>
      <c r="AE2490" s="5" t="s">
        <v>2669</v>
      </c>
      <c r="AF2490" s="5" t="s">
        <v>2670</v>
      </c>
      <c r="AG2490" s="5">
        <v>11434.0</v>
      </c>
      <c r="AH2490" s="5" t="s">
        <v>22004</v>
      </c>
      <c r="AI2490" s="5" t="s">
        <v>21992</v>
      </c>
      <c r="AJ2490" s="5" t="s">
        <v>21996</v>
      </c>
      <c r="AK2490" s="5" t="s">
        <v>525</v>
      </c>
    </row>
    <row r="2491" ht="15.75" customHeight="1">
      <c r="A2491" s="5" t="s">
        <v>22005</v>
      </c>
      <c r="B2491" s="5" t="s">
        <v>22006</v>
      </c>
      <c r="C2491" s="5" t="s">
        <v>17206</v>
      </c>
      <c r="D2491" s="6">
        <v>42294.0</v>
      </c>
      <c r="E2491" s="5">
        <v>40729.0</v>
      </c>
      <c r="F2491" s="5">
        <v>18513.0</v>
      </c>
      <c r="G2491" s="5" t="s">
        <v>7489</v>
      </c>
      <c r="H2491" s="5" t="s">
        <v>45</v>
      </c>
      <c r="I2491" s="5" t="s">
        <v>22007</v>
      </c>
      <c r="J2491" s="5" t="s">
        <v>7490</v>
      </c>
      <c r="K2491" s="5" t="s">
        <v>22008</v>
      </c>
      <c r="L2491" s="5" t="s">
        <v>22009</v>
      </c>
      <c r="M2491" s="5" t="s">
        <v>22010</v>
      </c>
      <c r="N2491" s="5">
        <v>11096.0</v>
      </c>
      <c r="O2491" s="5">
        <v>3.0</v>
      </c>
      <c r="P2491" s="5" t="s">
        <v>22011</v>
      </c>
      <c r="Q2491" s="5" t="s">
        <v>16555</v>
      </c>
      <c r="R2491" s="5">
        <v>102.0</v>
      </c>
      <c r="S2491" s="5" t="s">
        <v>115</v>
      </c>
      <c r="T2491" s="5">
        <v>1.0</v>
      </c>
      <c r="U2491" s="5" t="s">
        <v>70</v>
      </c>
      <c r="V2491" s="5" t="s">
        <v>22012</v>
      </c>
      <c r="W2491" s="5" t="s">
        <v>71</v>
      </c>
      <c r="X2491" s="5" t="s">
        <v>52</v>
      </c>
      <c r="Y2491" s="5" t="s">
        <v>10982</v>
      </c>
      <c r="Z2491" s="5" t="s">
        <v>22013</v>
      </c>
      <c r="AA2491" s="5" t="s">
        <v>119</v>
      </c>
      <c r="AB2491" s="5" t="s">
        <v>52</v>
      </c>
      <c r="AC2491" s="5" t="s">
        <v>19967</v>
      </c>
      <c r="AD2491" s="5" t="s">
        <v>19968</v>
      </c>
      <c r="AE2491" s="5" t="s">
        <v>2166</v>
      </c>
      <c r="AF2491" s="5" t="s">
        <v>52</v>
      </c>
      <c r="AG2491" s="5" t="s">
        <v>52</v>
      </c>
      <c r="AH2491" s="5" t="s">
        <v>52</v>
      </c>
      <c r="AI2491" s="5" t="s">
        <v>22006</v>
      </c>
      <c r="AJ2491" s="5" t="s">
        <v>22009</v>
      </c>
      <c r="AK2491" s="5" t="s">
        <v>17214</v>
      </c>
    </row>
    <row r="2492" ht="15.75" customHeight="1">
      <c r="A2492" s="5" t="s">
        <v>22014</v>
      </c>
      <c r="B2492" s="5" t="s">
        <v>16737</v>
      </c>
      <c r="C2492" s="5" t="s">
        <v>16738</v>
      </c>
      <c r="D2492" s="6">
        <v>42291.0</v>
      </c>
      <c r="E2492" s="5">
        <v>41303.0</v>
      </c>
      <c r="F2492" s="5">
        <v>18774.0</v>
      </c>
      <c r="G2492" s="5" t="s">
        <v>3378</v>
      </c>
      <c r="H2492" s="5" t="s">
        <v>272</v>
      </c>
      <c r="I2492" s="5" t="s">
        <v>21156</v>
      </c>
      <c r="J2492" s="5" t="s">
        <v>3378</v>
      </c>
      <c r="K2492" s="5" t="s">
        <v>22015</v>
      </c>
      <c r="L2492" s="5" t="s">
        <v>16741</v>
      </c>
      <c r="M2492" s="5" t="s">
        <v>16742</v>
      </c>
      <c r="N2492" s="5">
        <v>45242.0</v>
      </c>
      <c r="O2492" s="5">
        <v>1.0</v>
      </c>
      <c r="P2492" s="5" t="s">
        <v>22016</v>
      </c>
      <c r="Q2492" s="5">
        <v>4200.0</v>
      </c>
      <c r="R2492" s="5">
        <v>1417.0</v>
      </c>
      <c r="S2492" s="5" t="s">
        <v>69</v>
      </c>
      <c r="T2492" s="5">
        <v>0.0</v>
      </c>
      <c r="U2492" s="5" t="s">
        <v>93</v>
      </c>
      <c r="V2492" s="5" t="s">
        <v>22017</v>
      </c>
      <c r="W2492" s="5" t="s">
        <v>55</v>
      </c>
      <c r="X2492" s="5" t="s">
        <v>22018</v>
      </c>
      <c r="Y2492" s="5" t="s">
        <v>2592</v>
      </c>
      <c r="Z2492" s="5">
        <v>2562383.0</v>
      </c>
      <c r="AA2492" s="5" t="s">
        <v>180</v>
      </c>
      <c r="AB2492" s="5" t="s">
        <v>52</v>
      </c>
      <c r="AC2492" s="5" t="s">
        <v>3141</v>
      </c>
      <c r="AD2492" s="5" t="s">
        <v>3142</v>
      </c>
      <c r="AE2492" s="5" t="s">
        <v>162</v>
      </c>
      <c r="AF2492" s="5" t="s">
        <v>52</v>
      </c>
      <c r="AG2492" s="5" t="s">
        <v>52</v>
      </c>
      <c r="AH2492" s="5" t="s">
        <v>3143</v>
      </c>
      <c r="AI2492" s="5" t="s">
        <v>102</v>
      </c>
      <c r="AJ2492" s="5" t="s">
        <v>52</v>
      </c>
      <c r="AK2492" s="5" t="s">
        <v>162</v>
      </c>
    </row>
    <row r="2493" ht="15.75" customHeight="1">
      <c r="A2493" s="5" t="s">
        <v>22019</v>
      </c>
      <c r="B2493" s="5" t="s">
        <v>22020</v>
      </c>
      <c r="C2493" s="5" t="s">
        <v>22021</v>
      </c>
      <c r="D2493" s="6">
        <v>42289.0</v>
      </c>
      <c r="E2493" s="5">
        <v>158.0</v>
      </c>
      <c r="F2493" s="5">
        <v>72.0</v>
      </c>
      <c r="G2493" s="5" t="s">
        <v>15224</v>
      </c>
      <c r="H2493" s="5" t="s">
        <v>1069</v>
      </c>
      <c r="I2493" s="5" t="s">
        <v>21729</v>
      </c>
      <c r="J2493" s="5" t="s">
        <v>15225</v>
      </c>
      <c r="K2493" s="5" t="s">
        <v>22022</v>
      </c>
      <c r="L2493" s="5" t="s">
        <v>22023</v>
      </c>
      <c r="M2493" s="5" t="s">
        <v>22024</v>
      </c>
      <c r="N2493" s="5">
        <v>21230.0</v>
      </c>
      <c r="O2493" s="5">
        <v>1.0</v>
      </c>
      <c r="P2493" s="5" t="s">
        <v>22025</v>
      </c>
      <c r="Q2493" s="5">
        <v>9510.0</v>
      </c>
      <c r="R2493" s="5">
        <v>11.0</v>
      </c>
      <c r="S2493" s="5" t="s">
        <v>69</v>
      </c>
      <c r="T2493" s="5">
        <v>0.0</v>
      </c>
      <c r="U2493" s="5" t="s">
        <v>71</v>
      </c>
      <c r="V2493" s="5" t="s">
        <v>22026</v>
      </c>
      <c r="W2493" s="5" t="s">
        <v>52</v>
      </c>
      <c r="X2493" s="5" t="s">
        <v>52</v>
      </c>
      <c r="Y2493" s="5" t="s">
        <v>22027</v>
      </c>
      <c r="Z2493" s="5" t="s">
        <v>22028</v>
      </c>
      <c r="AA2493" s="5" t="s">
        <v>1177</v>
      </c>
      <c r="AB2493" s="5" t="s">
        <v>52</v>
      </c>
      <c r="AC2493" s="5" t="s">
        <v>1924</v>
      </c>
      <c r="AD2493" s="5" t="s">
        <v>1925</v>
      </c>
      <c r="AE2493" s="5" t="s">
        <v>544</v>
      </c>
      <c r="AF2493" s="5" t="s">
        <v>265</v>
      </c>
      <c r="AG2493" s="5">
        <v>32203.0</v>
      </c>
      <c r="AH2493" s="5" t="s">
        <v>1926</v>
      </c>
      <c r="AI2493" s="5" t="s">
        <v>15233</v>
      </c>
      <c r="AJ2493" s="5" t="s">
        <v>22029</v>
      </c>
      <c r="AK2493" s="5" t="s">
        <v>22030</v>
      </c>
    </row>
    <row r="2494" ht="15.75" customHeight="1">
      <c r="A2494" s="5" t="s">
        <v>21929</v>
      </c>
      <c r="B2494" s="5" t="s">
        <v>14992</v>
      </c>
      <c r="C2494" s="5" t="s">
        <v>14993</v>
      </c>
      <c r="D2494" s="6">
        <v>42285.0</v>
      </c>
      <c r="E2494" s="5">
        <v>97812.0</v>
      </c>
      <c r="F2494" s="5">
        <v>44460.0</v>
      </c>
      <c r="G2494" s="5" t="s">
        <v>2212</v>
      </c>
      <c r="H2494" s="5" t="s">
        <v>189</v>
      </c>
      <c r="I2494" s="5" t="s">
        <v>21537</v>
      </c>
      <c r="J2494" s="5" t="s">
        <v>2214</v>
      </c>
      <c r="K2494" s="5" t="s">
        <v>20902</v>
      </c>
      <c r="L2494" s="5" t="s">
        <v>20903</v>
      </c>
      <c r="M2494" s="5" t="s">
        <v>22031</v>
      </c>
      <c r="N2494" s="5">
        <v>94987.0</v>
      </c>
      <c r="O2494" s="5">
        <v>2.0</v>
      </c>
      <c r="P2494" s="5" t="s">
        <v>22032</v>
      </c>
      <c r="Q2494" s="5" t="s">
        <v>52</v>
      </c>
      <c r="R2494" s="5">
        <v>1075.0</v>
      </c>
      <c r="S2494" s="5" t="s">
        <v>115</v>
      </c>
      <c r="T2494" s="5">
        <v>0.0</v>
      </c>
      <c r="U2494" s="5" t="s">
        <v>70</v>
      </c>
      <c r="V2494" s="5" t="s">
        <v>22033</v>
      </c>
      <c r="W2494" s="5" t="s">
        <v>71</v>
      </c>
      <c r="X2494" s="5" t="s">
        <v>52</v>
      </c>
      <c r="Y2494" s="5" t="s">
        <v>22034</v>
      </c>
      <c r="Z2494" s="5" t="s">
        <v>22035</v>
      </c>
      <c r="AA2494" s="5" t="s">
        <v>1831</v>
      </c>
      <c r="AB2494" s="5" t="s">
        <v>52</v>
      </c>
      <c r="AC2494" s="5" t="s">
        <v>398</v>
      </c>
      <c r="AD2494" s="5" t="s">
        <v>399</v>
      </c>
      <c r="AE2494" s="5" t="s">
        <v>400</v>
      </c>
      <c r="AF2494" s="5" t="s">
        <v>401</v>
      </c>
      <c r="AG2494" s="5">
        <v>23502.0</v>
      </c>
      <c r="AH2494" s="5" t="s">
        <v>402</v>
      </c>
      <c r="AI2494" s="5" t="s">
        <v>14992</v>
      </c>
      <c r="AJ2494" s="5" t="s">
        <v>20903</v>
      </c>
      <c r="AK2494" s="5" t="s">
        <v>2223</v>
      </c>
    </row>
    <row r="2495" ht="15.75" customHeight="1">
      <c r="A2495" s="5" t="s">
        <v>22036</v>
      </c>
      <c r="B2495" s="5" t="s">
        <v>22037</v>
      </c>
      <c r="C2495" s="5" t="s">
        <v>22038</v>
      </c>
      <c r="D2495" s="6">
        <v>42285.0</v>
      </c>
      <c r="E2495" s="5">
        <v>13874.0</v>
      </c>
      <c r="F2495" s="5">
        <v>6306.0</v>
      </c>
      <c r="G2495" s="5" t="s">
        <v>659</v>
      </c>
      <c r="H2495" s="5" t="s">
        <v>45</v>
      </c>
      <c r="I2495" s="5" t="s">
        <v>22039</v>
      </c>
      <c r="J2495" s="5" t="s">
        <v>661</v>
      </c>
      <c r="K2495" s="5" t="s">
        <v>240</v>
      </c>
      <c r="L2495" s="5" t="s">
        <v>22040</v>
      </c>
      <c r="M2495" s="5" t="s">
        <v>22041</v>
      </c>
      <c r="N2495" s="5">
        <v>7066.0</v>
      </c>
      <c r="O2495" s="5">
        <v>1.0</v>
      </c>
      <c r="P2495" s="5" t="s">
        <v>22042</v>
      </c>
      <c r="Q2495" s="5" t="s">
        <v>52</v>
      </c>
      <c r="R2495" s="5">
        <v>42.0</v>
      </c>
      <c r="S2495" s="5" t="s">
        <v>53</v>
      </c>
      <c r="T2495" s="5">
        <v>7.0</v>
      </c>
      <c r="U2495" s="5" t="s">
        <v>158</v>
      </c>
      <c r="V2495" s="5" t="s">
        <v>22043</v>
      </c>
      <c r="W2495" s="5" t="s">
        <v>71</v>
      </c>
      <c r="X2495" s="5" t="s">
        <v>52</v>
      </c>
      <c r="Y2495" s="5" t="s">
        <v>22044</v>
      </c>
      <c r="Z2495" s="5" t="s">
        <v>22045</v>
      </c>
      <c r="AA2495" s="5" t="s">
        <v>235</v>
      </c>
      <c r="AB2495" s="5" t="s">
        <v>283</v>
      </c>
      <c r="AC2495" s="5" t="s">
        <v>163</v>
      </c>
      <c r="AD2495" s="5" t="s">
        <v>164</v>
      </c>
      <c r="AE2495" s="5" t="s">
        <v>165</v>
      </c>
      <c r="AF2495" s="5" t="s">
        <v>52</v>
      </c>
      <c r="AG2495" s="5" t="s">
        <v>52</v>
      </c>
      <c r="AH2495" s="5" t="s">
        <v>52</v>
      </c>
      <c r="AI2495" s="5" t="s">
        <v>22037</v>
      </c>
      <c r="AJ2495" s="5" t="s">
        <v>22040</v>
      </c>
      <c r="AK2495" s="5" t="s">
        <v>21953</v>
      </c>
    </row>
    <row r="2496" ht="15.75" customHeight="1">
      <c r="A2496" s="5" t="s">
        <v>22046</v>
      </c>
      <c r="B2496" s="5" t="s">
        <v>16737</v>
      </c>
      <c r="C2496" s="5" t="s">
        <v>16738</v>
      </c>
      <c r="D2496" s="6">
        <v>42285.0</v>
      </c>
      <c r="E2496" s="5">
        <v>124340.0</v>
      </c>
      <c r="F2496" s="5">
        <v>56518.0</v>
      </c>
      <c r="G2496" s="5" t="s">
        <v>3378</v>
      </c>
      <c r="H2496" s="5" t="s">
        <v>272</v>
      </c>
      <c r="I2496" s="5" t="s">
        <v>22047</v>
      </c>
      <c r="J2496" s="5" t="s">
        <v>3378</v>
      </c>
      <c r="K2496" s="5" t="s">
        <v>22048</v>
      </c>
      <c r="L2496" s="5" t="s">
        <v>16741</v>
      </c>
      <c r="M2496" s="5" t="s">
        <v>16742</v>
      </c>
      <c r="N2496" s="5">
        <v>45242.0</v>
      </c>
      <c r="O2496" s="5">
        <v>3.0</v>
      </c>
      <c r="P2496" s="5" t="s">
        <v>22049</v>
      </c>
      <c r="Q2496" s="5" t="s">
        <v>22050</v>
      </c>
      <c r="R2496" s="5">
        <v>3908.0</v>
      </c>
      <c r="S2496" s="5" t="s">
        <v>69</v>
      </c>
      <c r="T2496" s="5">
        <v>1.0</v>
      </c>
      <c r="U2496" s="5" t="s">
        <v>93</v>
      </c>
      <c r="V2496" s="5" t="s">
        <v>22051</v>
      </c>
      <c r="W2496" s="5" t="s">
        <v>55</v>
      </c>
      <c r="X2496" s="5" t="s">
        <v>22052</v>
      </c>
      <c r="Y2496" s="5" t="s">
        <v>6258</v>
      </c>
      <c r="Z2496" s="5" t="s">
        <v>22053</v>
      </c>
      <c r="AA2496" s="5" t="s">
        <v>8480</v>
      </c>
      <c r="AB2496" s="5" t="s">
        <v>52</v>
      </c>
      <c r="AC2496" s="5" t="s">
        <v>3141</v>
      </c>
      <c r="AD2496" s="5" t="s">
        <v>3142</v>
      </c>
      <c r="AE2496" s="5" t="s">
        <v>162</v>
      </c>
      <c r="AF2496" s="5" t="s">
        <v>52</v>
      </c>
      <c r="AG2496" s="5" t="s">
        <v>52</v>
      </c>
      <c r="AH2496" s="5" t="s">
        <v>3143</v>
      </c>
      <c r="AI2496" s="5" t="s">
        <v>102</v>
      </c>
      <c r="AJ2496" s="5" t="s">
        <v>52</v>
      </c>
      <c r="AK2496" s="5" t="s">
        <v>162</v>
      </c>
    </row>
    <row r="2497" ht="15.75" customHeight="1">
      <c r="A2497" s="5" t="s">
        <v>22054</v>
      </c>
      <c r="B2497" s="5" t="s">
        <v>22055</v>
      </c>
      <c r="C2497" s="5" t="s">
        <v>22056</v>
      </c>
      <c r="D2497" s="6">
        <v>42283.0</v>
      </c>
      <c r="E2497" s="5">
        <v>15290.0</v>
      </c>
      <c r="F2497" s="5">
        <v>6950.0</v>
      </c>
      <c r="G2497" s="5" t="s">
        <v>412</v>
      </c>
      <c r="H2497" s="5" t="s">
        <v>530</v>
      </c>
      <c r="I2497" s="5" t="s">
        <v>549</v>
      </c>
      <c r="J2497" s="5" t="s">
        <v>414</v>
      </c>
      <c r="K2497" s="5" t="s">
        <v>1059</v>
      </c>
      <c r="L2497" s="5" t="s">
        <v>22057</v>
      </c>
      <c r="M2497" s="5" t="s">
        <v>22058</v>
      </c>
      <c r="N2497" s="5">
        <v>3608.0</v>
      </c>
      <c r="O2497" s="5">
        <v>1.0</v>
      </c>
      <c r="P2497" s="5" t="s">
        <v>22059</v>
      </c>
      <c r="Q2497" s="5">
        <v>4310.0</v>
      </c>
      <c r="R2497" s="5">
        <v>7.0</v>
      </c>
      <c r="S2497" s="5" t="s">
        <v>53</v>
      </c>
      <c r="T2497" s="5">
        <v>0.0</v>
      </c>
      <c r="U2497" s="5" t="s">
        <v>52</v>
      </c>
      <c r="V2497" s="5" t="s">
        <v>22060</v>
      </c>
      <c r="W2497" s="5" t="s">
        <v>52</v>
      </c>
      <c r="X2497" s="5" t="s">
        <v>52</v>
      </c>
      <c r="Y2497" s="5" t="s">
        <v>22061</v>
      </c>
      <c r="Z2497" s="5" t="s">
        <v>22062</v>
      </c>
      <c r="AA2497" s="5" t="s">
        <v>235</v>
      </c>
      <c r="AB2497" s="5" t="s">
        <v>52</v>
      </c>
      <c r="AC2497" s="5" t="s">
        <v>11980</v>
      </c>
      <c r="AD2497" s="5" t="s">
        <v>11981</v>
      </c>
      <c r="AE2497" s="5" t="s">
        <v>218</v>
      </c>
      <c r="AF2497" s="5" t="s">
        <v>52</v>
      </c>
      <c r="AG2497" s="5" t="s">
        <v>11982</v>
      </c>
      <c r="AH2497" s="5" t="s">
        <v>11983</v>
      </c>
      <c r="AI2497" s="5" t="s">
        <v>22063</v>
      </c>
      <c r="AJ2497" s="5" t="s">
        <v>22064</v>
      </c>
      <c r="AK2497" s="5" t="s">
        <v>941</v>
      </c>
    </row>
    <row r="2498" ht="15.75" customHeight="1">
      <c r="A2498" s="5" t="s">
        <v>22065</v>
      </c>
      <c r="B2498" s="5" t="s">
        <v>20477</v>
      </c>
      <c r="C2498" s="5" t="s">
        <v>22066</v>
      </c>
      <c r="D2498" s="6">
        <v>42282.0</v>
      </c>
      <c r="E2498" s="5">
        <v>25300.0</v>
      </c>
      <c r="F2498" s="5">
        <v>11500.0</v>
      </c>
      <c r="G2498" s="5" t="s">
        <v>2481</v>
      </c>
      <c r="H2498" s="5" t="s">
        <v>189</v>
      </c>
      <c r="I2498" s="5" t="s">
        <v>6038</v>
      </c>
      <c r="J2498" s="5" t="s">
        <v>532</v>
      </c>
      <c r="K2498" s="5" t="s">
        <v>462</v>
      </c>
      <c r="L2498" s="5" t="s">
        <v>22067</v>
      </c>
      <c r="M2498" s="5" t="s">
        <v>22068</v>
      </c>
      <c r="N2498" s="5">
        <v>30337.0</v>
      </c>
      <c r="O2498" s="5">
        <v>1.0</v>
      </c>
      <c r="P2498" s="5" t="s">
        <v>22069</v>
      </c>
      <c r="Q2498" s="5">
        <v>2200.0</v>
      </c>
      <c r="R2498" s="5">
        <v>9.0</v>
      </c>
      <c r="S2498" s="5" t="s">
        <v>53</v>
      </c>
      <c r="T2498" s="5">
        <v>0.0</v>
      </c>
      <c r="U2498" s="5" t="s">
        <v>158</v>
      </c>
      <c r="V2498" s="5" t="s">
        <v>22070</v>
      </c>
      <c r="W2498" s="5" t="s">
        <v>71</v>
      </c>
      <c r="X2498" s="5" t="s">
        <v>52</v>
      </c>
      <c r="Y2498" s="5" t="s">
        <v>22071</v>
      </c>
      <c r="Z2498" s="5" t="s">
        <v>22072</v>
      </c>
      <c r="AA2498" s="5" t="s">
        <v>9547</v>
      </c>
      <c r="AB2498" s="5" t="s">
        <v>52</v>
      </c>
      <c r="AC2498" s="5" t="s">
        <v>163</v>
      </c>
      <c r="AD2498" s="5" t="s">
        <v>164</v>
      </c>
      <c r="AE2498" s="5" t="s">
        <v>165</v>
      </c>
      <c r="AF2498" s="5" t="s">
        <v>52</v>
      </c>
      <c r="AG2498" s="5" t="s">
        <v>52</v>
      </c>
      <c r="AH2498" s="5" t="s">
        <v>52</v>
      </c>
      <c r="AI2498" s="5" t="s">
        <v>20477</v>
      </c>
      <c r="AJ2498" s="5" t="s">
        <v>22067</v>
      </c>
      <c r="AK2498" s="5" t="s">
        <v>3639</v>
      </c>
    </row>
    <row r="2499" ht="15.75" customHeight="1">
      <c r="A2499" s="5" t="s">
        <v>22073</v>
      </c>
      <c r="B2499" s="5" t="s">
        <v>22074</v>
      </c>
      <c r="C2499" s="5" t="s">
        <v>22075</v>
      </c>
      <c r="D2499" s="6">
        <v>42281.0</v>
      </c>
      <c r="E2499" s="5">
        <v>80653.0</v>
      </c>
      <c r="F2499" s="5">
        <v>36660.0</v>
      </c>
      <c r="G2499" s="5" t="s">
        <v>1458</v>
      </c>
      <c r="H2499" s="5" t="s">
        <v>45</v>
      </c>
      <c r="I2499" s="5" t="s">
        <v>4897</v>
      </c>
      <c r="J2499" s="5" t="s">
        <v>1460</v>
      </c>
      <c r="K2499" s="5" t="s">
        <v>20576</v>
      </c>
      <c r="L2499" s="5" t="s">
        <v>22076</v>
      </c>
      <c r="M2499" s="5" t="s">
        <v>22077</v>
      </c>
      <c r="N2499" s="5">
        <v>21230.0</v>
      </c>
      <c r="O2499" s="5">
        <v>4.0</v>
      </c>
      <c r="P2499" s="5" t="s">
        <v>22078</v>
      </c>
      <c r="Q2499" s="5" t="s">
        <v>22079</v>
      </c>
      <c r="R2499" s="5">
        <v>6172.0</v>
      </c>
      <c r="S2499" s="5" t="s">
        <v>69</v>
      </c>
      <c r="T2499" s="5">
        <v>271.0</v>
      </c>
      <c r="U2499" s="5" t="s">
        <v>70</v>
      </c>
      <c r="V2499" s="5" t="s">
        <v>22080</v>
      </c>
      <c r="W2499" s="5" t="s">
        <v>52</v>
      </c>
      <c r="X2499" s="5" t="s">
        <v>52</v>
      </c>
      <c r="Y2499" s="5">
        <v>1508.0</v>
      </c>
      <c r="Z2499" s="5" t="s">
        <v>22081</v>
      </c>
      <c r="AA2499" s="5" t="s">
        <v>730</v>
      </c>
      <c r="AB2499" s="5" t="s">
        <v>52</v>
      </c>
      <c r="AC2499" s="5" t="s">
        <v>72</v>
      </c>
      <c r="AD2499" s="5" t="s">
        <v>73</v>
      </c>
      <c r="AE2499" s="5" t="s">
        <v>74</v>
      </c>
      <c r="AF2499" s="5" t="s">
        <v>75</v>
      </c>
      <c r="AG2499" s="5" t="s">
        <v>76</v>
      </c>
      <c r="AH2499" s="5" t="s">
        <v>77</v>
      </c>
      <c r="AI2499" s="5" t="s">
        <v>15233</v>
      </c>
      <c r="AJ2499" s="5" t="s">
        <v>22082</v>
      </c>
      <c r="AK2499" s="5" t="s">
        <v>8692</v>
      </c>
    </row>
    <row r="2500" ht="15.75" customHeight="1">
      <c r="A2500" s="5" t="s">
        <v>22083</v>
      </c>
      <c r="B2500" s="5" t="s">
        <v>21963</v>
      </c>
      <c r="C2500" s="5" t="s">
        <v>21964</v>
      </c>
      <c r="D2500" s="6">
        <v>42278.0</v>
      </c>
      <c r="E2500" s="5">
        <v>42944.0</v>
      </c>
      <c r="F2500" s="5">
        <v>19520.0</v>
      </c>
      <c r="G2500" s="5" t="s">
        <v>21965</v>
      </c>
      <c r="H2500" s="5" t="s">
        <v>171</v>
      </c>
      <c r="I2500" s="5" t="s">
        <v>19297</v>
      </c>
      <c r="J2500" s="5" t="s">
        <v>2156</v>
      </c>
      <c r="K2500" s="5" t="s">
        <v>14840</v>
      </c>
      <c r="L2500" s="5" t="s">
        <v>21967</v>
      </c>
      <c r="M2500" s="5" t="s">
        <v>21968</v>
      </c>
      <c r="N2500" s="5">
        <v>77060.0</v>
      </c>
      <c r="O2500" s="5">
        <v>1.0</v>
      </c>
      <c r="P2500" s="5" t="s">
        <v>22084</v>
      </c>
      <c r="Q2500" s="5" t="s">
        <v>21970</v>
      </c>
      <c r="R2500" s="5">
        <v>1.0</v>
      </c>
      <c r="S2500" s="5" t="s">
        <v>3687</v>
      </c>
      <c r="T2500" s="5">
        <v>20.0</v>
      </c>
      <c r="U2500" s="5" t="s">
        <v>70</v>
      </c>
      <c r="V2500" s="5" t="s">
        <v>22085</v>
      </c>
      <c r="W2500" s="5" t="s">
        <v>71</v>
      </c>
      <c r="X2500" s="5" t="s">
        <v>52</v>
      </c>
      <c r="Y2500" s="5">
        <v>193.0</v>
      </c>
      <c r="Z2500" s="5">
        <v>15914.0</v>
      </c>
      <c r="AA2500" s="5" t="s">
        <v>730</v>
      </c>
      <c r="AB2500" s="5" t="s">
        <v>283</v>
      </c>
      <c r="AC2500" s="5" t="s">
        <v>1230</v>
      </c>
      <c r="AD2500" s="5" t="s">
        <v>1231</v>
      </c>
      <c r="AE2500" s="5" t="s">
        <v>52</v>
      </c>
      <c r="AF2500" s="5" t="s">
        <v>52</v>
      </c>
      <c r="AG2500" s="5" t="s">
        <v>52</v>
      </c>
      <c r="AH2500" s="5" t="s">
        <v>1232</v>
      </c>
      <c r="AI2500" s="5" t="s">
        <v>102</v>
      </c>
      <c r="AJ2500" s="5" t="s">
        <v>52</v>
      </c>
      <c r="AK2500" s="5" t="s">
        <v>21974</v>
      </c>
    </row>
    <row r="2501" ht="15.75" customHeight="1">
      <c r="A2501" s="5" t="s">
        <v>22086</v>
      </c>
      <c r="B2501" s="5" t="s">
        <v>22087</v>
      </c>
      <c r="C2501" s="5" t="s">
        <v>22088</v>
      </c>
      <c r="D2501" s="6">
        <v>42278.0</v>
      </c>
      <c r="E2501" s="5">
        <v>42944.0</v>
      </c>
      <c r="F2501" s="5">
        <v>19520.0</v>
      </c>
      <c r="G2501" s="5" t="s">
        <v>21965</v>
      </c>
      <c r="H2501" s="5" t="s">
        <v>171</v>
      </c>
      <c r="I2501" s="5" t="s">
        <v>19297</v>
      </c>
      <c r="J2501" s="5" t="s">
        <v>2156</v>
      </c>
      <c r="K2501" s="5" t="s">
        <v>14840</v>
      </c>
      <c r="L2501" s="5" t="s">
        <v>22089</v>
      </c>
      <c r="M2501" s="5" t="s">
        <v>22090</v>
      </c>
      <c r="N2501" s="5">
        <v>15088.0</v>
      </c>
      <c r="O2501" s="5">
        <v>1.0</v>
      </c>
      <c r="P2501" s="5" t="s">
        <v>22084</v>
      </c>
      <c r="Q2501" s="5" t="s">
        <v>21970</v>
      </c>
      <c r="R2501" s="5">
        <v>1.0</v>
      </c>
      <c r="S2501" s="5" t="s">
        <v>3687</v>
      </c>
      <c r="T2501" s="5">
        <v>0.0</v>
      </c>
      <c r="U2501" s="5" t="s">
        <v>70</v>
      </c>
      <c r="V2501" s="5" t="s">
        <v>22091</v>
      </c>
      <c r="W2501" s="5" t="s">
        <v>55</v>
      </c>
      <c r="X2501" s="5" t="s">
        <v>22085</v>
      </c>
      <c r="Y2501" s="5">
        <v>193.0</v>
      </c>
      <c r="Z2501" s="5">
        <v>15914.0</v>
      </c>
      <c r="AA2501" s="5" t="s">
        <v>730</v>
      </c>
      <c r="AB2501" s="5" t="s">
        <v>52</v>
      </c>
      <c r="AC2501" s="5" t="s">
        <v>1230</v>
      </c>
      <c r="AD2501" s="5" t="s">
        <v>1231</v>
      </c>
      <c r="AE2501" s="5" t="s">
        <v>52</v>
      </c>
      <c r="AF2501" s="5" t="s">
        <v>52</v>
      </c>
      <c r="AG2501" s="5" t="s">
        <v>52</v>
      </c>
      <c r="AH2501" s="5" t="s">
        <v>1232</v>
      </c>
      <c r="AI2501" s="5" t="s">
        <v>22092</v>
      </c>
      <c r="AJ2501" s="5" t="s">
        <v>22093</v>
      </c>
      <c r="AK2501" s="5" t="s">
        <v>21974</v>
      </c>
    </row>
    <row r="2502" ht="15.75" customHeight="1">
      <c r="A2502" s="5" t="s">
        <v>22094</v>
      </c>
      <c r="B2502" s="5" t="s">
        <v>16737</v>
      </c>
      <c r="C2502" s="5" t="s">
        <v>16738</v>
      </c>
      <c r="D2502" s="6">
        <v>42277.0</v>
      </c>
      <c r="E2502" s="5">
        <v>25069.0</v>
      </c>
      <c r="F2502" s="5">
        <v>11395.0</v>
      </c>
      <c r="G2502" s="5" t="s">
        <v>3378</v>
      </c>
      <c r="H2502" s="5" t="s">
        <v>272</v>
      </c>
      <c r="I2502" s="5" t="s">
        <v>17849</v>
      </c>
      <c r="J2502" s="5" t="s">
        <v>3378</v>
      </c>
      <c r="K2502" s="5" t="s">
        <v>22095</v>
      </c>
      <c r="L2502" s="5" t="s">
        <v>16741</v>
      </c>
      <c r="M2502" s="5" t="s">
        <v>16742</v>
      </c>
      <c r="N2502" s="5">
        <v>45242.0</v>
      </c>
      <c r="O2502" s="5">
        <v>1.0</v>
      </c>
      <c r="P2502" s="5" t="s">
        <v>22096</v>
      </c>
      <c r="Q2502" s="5">
        <v>2210.0</v>
      </c>
      <c r="R2502" s="5">
        <v>1083.0</v>
      </c>
      <c r="S2502" s="5" t="s">
        <v>69</v>
      </c>
      <c r="T2502" s="5">
        <v>0.0</v>
      </c>
      <c r="U2502" s="5" t="s">
        <v>93</v>
      </c>
      <c r="V2502" s="5" t="s">
        <v>22097</v>
      </c>
      <c r="W2502" s="5" t="s">
        <v>55</v>
      </c>
      <c r="X2502" s="5" t="s">
        <v>22098</v>
      </c>
      <c r="Y2502" s="5" t="s">
        <v>6864</v>
      </c>
      <c r="Z2502" s="5">
        <v>2579890.0</v>
      </c>
      <c r="AA2502" s="5" t="s">
        <v>260</v>
      </c>
      <c r="AB2502" s="5" t="s">
        <v>52</v>
      </c>
      <c r="AC2502" s="5" t="s">
        <v>3141</v>
      </c>
      <c r="AD2502" s="5" t="s">
        <v>3142</v>
      </c>
      <c r="AE2502" s="5" t="s">
        <v>162</v>
      </c>
      <c r="AF2502" s="5" t="s">
        <v>52</v>
      </c>
      <c r="AG2502" s="5" t="s">
        <v>52</v>
      </c>
      <c r="AH2502" s="5" t="s">
        <v>3143</v>
      </c>
      <c r="AI2502" s="5" t="s">
        <v>102</v>
      </c>
      <c r="AJ2502" s="5" t="s">
        <v>52</v>
      </c>
      <c r="AK2502" s="5" t="s">
        <v>162</v>
      </c>
    </row>
    <row r="2503" ht="15.75" customHeight="1">
      <c r="A2503" s="5" t="s">
        <v>22099</v>
      </c>
      <c r="B2503" s="5" t="s">
        <v>16737</v>
      </c>
      <c r="C2503" s="5" t="s">
        <v>16738</v>
      </c>
      <c r="D2503" s="6">
        <v>42275.0</v>
      </c>
      <c r="E2503" s="5">
        <v>8877.0</v>
      </c>
      <c r="F2503" s="5">
        <v>4035.0</v>
      </c>
      <c r="G2503" s="5" t="s">
        <v>3378</v>
      </c>
      <c r="H2503" s="5" t="s">
        <v>171</v>
      </c>
      <c r="I2503" s="5" t="s">
        <v>18608</v>
      </c>
      <c r="J2503" s="5" t="s">
        <v>3378</v>
      </c>
      <c r="K2503" s="5" t="s">
        <v>22100</v>
      </c>
      <c r="L2503" s="5" t="s">
        <v>16741</v>
      </c>
      <c r="M2503" s="5" t="s">
        <v>16742</v>
      </c>
      <c r="N2503" s="5">
        <v>45242.0</v>
      </c>
      <c r="O2503" s="5">
        <v>1.0</v>
      </c>
      <c r="P2503" s="5" t="s">
        <v>22101</v>
      </c>
      <c r="Q2503" s="5">
        <v>4310.0</v>
      </c>
      <c r="R2503" s="5">
        <v>350.0</v>
      </c>
      <c r="S2503" s="5" t="s">
        <v>69</v>
      </c>
      <c r="T2503" s="5">
        <v>0.0</v>
      </c>
      <c r="U2503" s="5" t="s">
        <v>93</v>
      </c>
      <c r="V2503" s="5" t="s">
        <v>22102</v>
      </c>
      <c r="W2503" s="5" t="s">
        <v>55</v>
      </c>
      <c r="X2503" s="5" t="s">
        <v>22103</v>
      </c>
      <c r="Y2503" s="5" t="s">
        <v>19914</v>
      </c>
      <c r="Z2503" s="5" t="s">
        <v>22104</v>
      </c>
      <c r="AA2503" s="5" t="s">
        <v>1498</v>
      </c>
      <c r="AB2503" s="5" t="s">
        <v>52</v>
      </c>
      <c r="AC2503" s="5" t="s">
        <v>3141</v>
      </c>
      <c r="AD2503" s="5" t="s">
        <v>3142</v>
      </c>
      <c r="AE2503" s="5" t="s">
        <v>162</v>
      </c>
      <c r="AF2503" s="5" t="s">
        <v>52</v>
      </c>
      <c r="AG2503" s="5" t="s">
        <v>52</v>
      </c>
      <c r="AH2503" s="5" t="s">
        <v>3143</v>
      </c>
      <c r="AI2503" s="5" t="s">
        <v>102</v>
      </c>
      <c r="AJ2503" s="5" t="s">
        <v>52</v>
      </c>
      <c r="AK2503" s="5" t="s">
        <v>162</v>
      </c>
    </row>
    <row r="2504" ht="15.75" customHeight="1">
      <c r="A2504" s="5" t="s">
        <v>22105</v>
      </c>
      <c r="B2504" s="5" t="s">
        <v>21812</v>
      </c>
      <c r="C2504" s="5" t="s">
        <v>21813</v>
      </c>
      <c r="D2504" s="6">
        <v>42275.0</v>
      </c>
      <c r="E2504" s="5">
        <v>32338.0</v>
      </c>
      <c r="F2504" s="5">
        <v>14699.0</v>
      </c>
      <c r="G2504" s="5" t="s">
        <v>3378</v>
      </c>
      <c r="H2504" s="5" t="s">
        <v>171</v>
      </c>
      <c r="I2504" s="5" t="s">
        <v>18608</v>
      </c>
      <c r="J2504" s="5" t="s">
        <v>3378</v>
      </c>
      <c r="K2504" s="5" t="s">
        <v>22106</v>
      </c>
      <c r="L2504" s="5" t="s">
        <v>22107</v>
      </c>
      <c r="M2504" s="5" t="s">
        <v>22108</v>
      </c>
      <c r="N2504" s="5">
        <v>90501.0</v>
      </c>
      <c r="O2504" s="5">
        <v>1.0</v>
      </c>
      <c r="P2504" s="5" t="s">
        <v>22101</v>
      </c>
      <c r="Q2504" s="5">
        <v>4310.0</v>
      </c>
      <c r="R2504" s="5">
        <v>1319.0</v>
      </c>
      <c r="S2504" s="5" t="s">
        <v>115</v>
      </c>
      <c r="T2504" s="5">
        <v>0.0</v>
      </c>
      <c r="U2504" s="5" t="s">
        <v>52</v>
      </c>
      <c r="V2504" s="5" t="s">
        <v>22103</v>
      </c>
      <c r="W2504" s="5" t="s">
        <v>71</v>
      </c>
      <c r="X2504" s="5" t="s">
        <v>52</v>
      </c>
      <c r="Y2504" s="5" t="s">
        <v>19914</v>
      </c>
      <c r="Z2504" s="5" t="s">
        <v>22104</v>
      </c>
      <c r="AA2504" s="5" t="s">
        <v>1498</v>
      </c>
      <c r="AB2504" s="5" t="s">
        <v>52</v>
      </c>
      <c r="AC2504" s="5" t="s">
        <v>181</v>
      </c>
      <c r="AD2504" s="5" t="s">
        <v>182</v>
      </c>
      <c r="AE2504" s="5" t="s">
        <v>183</v>
      </c>
      <c r="AF2504" s="5" t="s">
        <v>52</v>
      </c>
      <c r="AG2504" s="5" t="s">
        <v>52</v>
      </c>
      <c r="AH2504" s="5" t="s">
        <v>184</v>
      </c>
      <c r="AI2504" s="5" t="s">
        <v>21812</v>
      </c>
      <c r="AJ2504" s="5" t="s">
        <v>22107</v>
      </c>
      <c r="AK2504" s="5" t="s">
        <v>20055</v>
      </c>
    </row>
    <row r="2505" ht="15.75" customHeight="1">
      <c r="A2505" s="5" t="s">
        <v>22109</v>
      </c>
      <c r="B2505" s="5" t="s">
        <v>22110</v>
      </c>
      <c r="C2505" s="5" t="s">
        <v>102</v>
      </c>
      <c r="D2505" s="6">
        <v>42273.0</v>
      </c>
      <c r="E2505" s="5">
        <v>29599.0</v>
      </c>
      <c r="F2505" s="5">
        <v>13454.0</v>
      </c>
      <c r="G2505" s="5" t="s">
        <v>422</v>
      </c>
      <c r="H2505" s="5" t="s">
        <v>149</v>
      </c>
      <c r="I2505" s="5" t="s">
        <v>22111</v>
      </c>
      <c r="J2505" s="5" t="s">
        <v>424</v>
      </c>
      <c r="K2505" s="5" t="s">
        <v>20902</v>
      </c>
      <c r="L2505" s="5" t="s">
        <v>17735</v>
      </c>
      <c r="M2505" s="5" t="s">
        <v>52</v>
      </c>
      <c r="N2505" s="5">
        <v>75024.0</v>
      </c>
      <c r="O2505" s="5">
        <v>2.0</v>
      </c>
      <c r="P2505" s="5" t="s">
        <v>22112</v>
      </c>
      <c r="Q2505" s="5" t="s">
        <v>22113</v>
      </c>
      <c r="R2505" s="5">
        <v>834.0</v>
      </c>
      <c r="S2505" s="5" t="s">
        <v>115</v>
      </c>
      <c r="T2505" s="5">
        <v>0.0</v>
      </c>
      <c r="U2505" s="5" t="s">
        <v>70</v>
      </c>
      <c r="V2505" s="5" t="s">
        <v>22114</v>
      </c>
      <c r="W2505" s="5" t="s">
        <v>52</v>
      </c>
      <c r="X2505" s="5" t="s">
        <v>52</v>
      </c>
      <c r="Y2505" s="5" t="s">
        <v>22115</v>
      </c>
      <c r="Z2505" s="5" t="s">
        <v>22116</v>
      </c>
      <c r="AA2505" s="5" t="s">
        <v>1426</v>
      </c>
      <c r="AB2505" s="5" t="s">
        <v>52</v>
      </c>
      <c r="AC2505" s="5" t="s">
        <v>398</v>
      </c>
      <c r="AD2505" s="5" t="s">
        <v>399</v>
      </c>
      <c r="AE2505" s="5" t="s">
        <v>400</v>
      </c>
      <c r="AF2505" s="5" t="s">
        <v>401</v>
      </c>
      <c r="AG2505" s="5">
        <v>23502.0</v>
      </c>
      <c r="AH2505" s="5" t="s">
        <v>402</v>
      </c>
      <c r="AI2505" s="5" t="s">
        <v>22117</v>
      </c>
      <c r="AJ2505" s="5" t="s">
        <v>22118</v>
      </c>
      <c r="AK2505" s="5" t="s">
        <v>928</v>
      </c>
    </row>
    <row r="2506" ht="15.75" customHeight="1">
      <c r="A2506" s="5" t="s">
        <v>22119</v>
      </c>
      <c r="B2506" s="5" t="s">
        <v>22120</v>
      </c>
      <c r="C2506" s="5" t="s">
        <v>22121</v>
      </c>
      <c r="D2506" s="6">
        <v>42272.0</v>
      </c>
      <c r="E2506" s="5">
        <v>16485.0</v>
      </c>
      <c r="F2506" s="5">
        <v>7493.0</v>
      </c>
      <c r="G2506" s="5" t="s">
        <v>963</v>
      </c>
      <c r="H2506" s="5" t="s">
        <v>480</v>
      </c>
      <c r="I2506" s="5" t="s">
        <v>8155</v>
      </c>
      <c r="J2506" s="5" t="s">
        <v>965</v>
      </c>
      <c r="K2506" s="5" t="s">
        <v>22122</v>
      </c>
      <c r="L2506" s="5" t="s">
        <v>22123</v>
      </c>
      <c r="M2506" s="5" t="s">
        <v>22124</v>
      </c>
      <c r="N2506" s="5" t="s">
        <v>52</v>
      </c>
      <c r="O2506" s="5">
        <v>1.0</v>
      </c>
      <c r="P2506" s="5" t="s">
        <v>22125</v>
      </c>
      <c r="Q2506" s="5">
        <v>2200.0</v>
      </c>
      <c r="R2506" s="5">
        <v>2149.0</v>
      </c>
      <c r="S2506" s="5" t="s">
        <v>115</v>
      </c>
      <c r="T2506" s="5">
        <v>0.0</v>
      </c>
      <c r="U2506" s="5" t="s">
        <v>70</v>
      </c>
      <c r="V2506" s="5" t="s">
        <v>22126</v>
      </c>
      <c r="W2506" s="5" t="s">
        <v>52</v>
      </c>
      <c r="X2506" s="5" t="s">
        <v>52</v>
      </c>
      <c r="Y2506" s="5" t="s">
        <v>22127</v>
      </c>
      <c r="Z2506" s="5" t="s">
        <v>22128</v>
      </c>
      <c r="AA2506" s="5" t="s">
        <v>1426</v>
      </c>
      <c r="AB2506" s="5" t="s">
        <v>52</v>
      </c>
      <c r="AC2506" s="5" t="s">
        <v>398</v>
      </c>
      <c r="AD2506" s="5" t="s">
        <v>399</v>
      </c>
      <c r="AE2506" s="5" t="s">
        <v>400</v>
      </c>
      <c r="AF2506" s="5" t="s">
        <v>401</v>
      </c>
      <c r="AG2506" s="5">
        <v>23502.0</v>
      </c>
      <c r="AH2506" s="5" t="s">
        <v>402</v>
      </c>
      <c r="AI2506" s="5" t="s">
        <v>22129</v>
      </c>
      <c r="AJ2506" s="5" t="s">
        <v>22130</v>
      </c>
      <c r="AK2506" s="5" t="s">
        <v>776</v>
      </c>
    </row>
    <row r="2507" ht="15.75" customHeight="1">
      <c r="A2507" s="5" t="s">
        <v>22131</v>
      </c>
      <c r="B2507" s="5" t="s">
        <v>16737</v>
      </c>
      <c r="C2507" s="5" t="s">
        <v>16738</v>
      </c>
      <c r="D2507" s="6">
        <v>42271.0</v>
      </c>
      <c r="E2507" s="5">
        <v>41796.0</v>
      </c>
      <c r="F2507" s="5">
        <v>18998.0</v>
      </c>
      <c r="G2507" s="5" t="s">
        <v>3378</v>
      </c>
      <c r="H2507" s="5" t="s">
        <v>272</v>
      </c>
      <c r="I2507" s="5" t="s">
        <v>15936</v>
      </c>
      <c r="J2507" s="5" t="s">
        <v>3378</v>
      </c>
      <c r="K2507" s="5" t="s">
        <v>22132</v>
      </c>
      <c r="L2507" s="5" t="s">
        <v>16741</v>
      </c>
      <c r="M2507" s="5" t="s">
        <v>16742</v>
      </c>
      <c r="N2507" s="5">
        <v>45242.0</v>
      </c>
      <c r="O2507" s="5">
        <v>1.0</v>
      </c>
      <c r="P2507" s="5" t="s">
        <v>22133</v>
      </c>
      <c r="Q2507" s="5" t="s">
        <v>13131</v>
      </c>
      <c r="R2507" s="5">
        <v>1424.0</v>
      </c>
      <c r="S2507" s="5" t="s">
        <v>69</v>
      </c>
      <c r="T2507" s="5">
        <v>0.0</v>
      </c>
      <c r="U2507" s="5" t="s">
        <v>93</v>
      </c>
      <c r="V2507" s="5" t="s">
        <v>22134</v>
      </c>
      <c r="W2507" s="5" t="s">
        <v>55</v>
      </c>
      <c r="X2507" s="5" t="s">
        <v>22135</v>
      </c>
      <c r="Y2507" s="5" t="s">
        <v>5377</v>
      </c>
      <c r="Z2507" s="5">
        <v>1504612.0</v>
      </c>
      <c r="AA2507" s="5" t="s">
        <v>260</v>
      </c>
      <c r="AB2507" s="5" t="s">
        <v>52</v>
      </c>
      <c r="AC2507" s="5" t="s">
        <v>3141</v>
      </c>
      <c r="AD2507" s="5" t="s">
        <v>3142</v>
      </c>
      <c r="AE2507" s="5" t="s">
        <v>162</v>
      </c>
      <c r="AF2507" s="5" t="s">
        <v>52</v>
      </c>
      <c r="AG2507" s="5" t="s">
        <v>52</v>
      </c>
      <c r="AH2507" s="5" t="s">
        <v>3143</v>
      </c>
      <c r="AI2507" s="5" t="s">
        <v>102</v>
      </c>
      <c r="AJ2507" s="5" t="s">
        <v>52</v>
      </c>
      <c r="AK2507" s="5" t="s">
        <v>162</v>
      </c>
    </row>
    <row r="2508" ht="15.75" customHeight="1">
      <c r="A2508" s="5" t="s">
        <v>22136</v>
      </c>
      <c r="B2508" s="5" t="s">
        <v>21963</v>
      </c>
      <c r="C2508" s="5" t="s">
        <v>21964</v>
      </c>
      <c r="D2508" s="6">
        <v>42271.0</v>
      </c>
      <c r="E2508" s="5">
        <v>42944.0</v>
      </c>
      <c r="F2508" s="5">
        <v>19520.0</v>
      </c>
      <c r="G2508" s="5" t="s">
        <v>21965</v>
      </c>
      <c r="H2508" s="5" t="s">
        <v>171</v>
      </c>
      <c r="I2508" s="5" t="s">
        <v>18525</v>
      </c>
      <c r="J2508" s="5" t="s">
        <v>2156</v>
      </c>
      <c r="K2508" s="5" t="s">
        <v>14840</v>
      </c>
      <c r="L2508" s="5" t="s">
        <v>21967</v>
      </c>
      <c r="M2508" s="5" t="s">
        <v>21968</v>
      </c>
      <c r="N2508" s="5">
        <v>77060.0</v>
      </c>
      <c r="O2508" s="5">
        <v>1.0</v>
      </c>
      <c r="P2508" s="5" t="s">
        <v>22137</v>
      </c>
      <c r="Q2508" s="5" t="s">
        <v>21970</v>
      </c>
      <c r="R2508" s="5">
        <v>1.0</v>
      </c>
      <c r="S2508" s="5" t="s">
        <v>3687</v>
      </c>
      <c r="T2508" s="5">
        <v>20.0</v>
      </c>
      <c r="U2508" s="5" t="s">
        <v>70</v>
      </c>
      <c r="V2508" s="5" t="s">
        <v>22138</v>
      </c>
      <c r="W2508" s="5" t="s">
        <v>71</v>
      </c>
      <c r="X2508" s="5" t="s">
        <v>52</v>
      </c>
      <c r="Y2508" s="5">
        <v>191.0</v>
      </c>
      <c r="Z2508" s="5" t="s">
        <v>22139</v>
      </c>
      <c r="AA2508" s="5" t="s">
        <v>730</v>
      </c>
      <c r="AB2508" s="5" t="s">
        <v>283</v>
      </c>
      <c r="AC2508" s="5" t="s">
        <v>1230</v>
      </c>
      <c r="AD2508" s="5" t="s">
        <v>1231</v>
      </c>
      <c r="AE2508" s="5" t="s">
        <v>52</v>
      </c>
      <c r="AF2508" s="5" t="s">
        <v>52</v>
      </c>
      <c r="AG2508" s="5" t="s">
        <v>52</v>
      </c>
      <c r="AH2508" s="5" t="s">
        <v>1232</v>
      </c>
      <c r="AI2508" s="5" t="s">
        <v>102</v>
      </c>
      <c r="AJ2508" s="5" t="s">
        <v>52</v>
      </c>
      <c r="AK2508" s="5" t="s">
        <v>21974</v>
      </c>
    </row>
    <row r="2509" ht="15.75" customHeight="1">
      <c r="A2509" s="5" t="s">
        <v>22140</v>
      </c>
      <c r="B2509" s="5" t="s">
        <v>22087</v>
      </c>
      <c r="C2509" s="5" t="s">
        <v>22141</v>
      </c>
      <c r="D2509" s="6">
        <v>42271.0</v>
      </c>
      <c r="E2509" s="5">
        <v>42944.0</v>
      </c>
      <c r="F2509" s="5">
        <v>19520.0</v>
      </c>
      <c r="G2509" s="5" t="s">
        <v>21965</v>
      </c>
      <c r="H2509" s="5" t="s">
        <v>171</v>
      </c>
      <c r="I2509" s="5" t="s">
        <v>18525</v>
      </c>
      <c r="J2509" s="5" t="s">
        <v>2156</v>
      </c>
      <c r="K2509" s="5" t="s">
        <v>14840</v>
      </c>
      <c r="L2509" s="5" t="s">
        <v>22089</v>
      </c>
      <c r="M2509" s="5" t="s">
        <v>22090</v>
      </c>
      <c r="N2509" s="5">
        <v>15088.0</v>
      </c>
      <c r="O2509" s="5">
        <v>1.0</v>
      </c>
      <c r="P2509" s="5" t="s">
        <v>22137</v>
      </c>
      <c r="Q2509" s="5" t="s">
        <v>21970</v>
      </c>
      <c r="R2509" s="5">
        <v>1.0</v>
      </c>
      <c r="S2509" s="5" t="s">
        <v>3687</v>
      </c>
      <c r="T2509" s="5">
        <v>0.0</v>
      </c>
      <c r="U2509" s="5" t="s">
        <v>70</v>
      </c>
      <c r="V2509" s="5" t="s">
        <v>22142</v>
      </c>
      <c r="W2509" s="5" t="s">
        <v>55</v>
      </c>
      <c r="X2509" s="5" t="s">
        <v>22138</v>
      </c>
      <c r="Y2509" s="5">
        <v>191.0</v>
      </c>
      <c r="Z2509" s="5" t="s">
        <v>22139</v>
      </c>
      <c r="AA2509" s="5" t="s">
        <v>730</v>
      </c>
      <c r="AB2509" s="5" t="s">
        <v>52</v>
      </c>
      <c r="AC2509" s="5" t="s">
        <v>1230</v>
      </c>
      <c r="AD2509" s="5" t="s">
        <v>1231</v>
      </c>
      <c r="AE2509" s="5" t="s">
        <v>52</v>
      </c>
      <c r="AF2509" s="5" t="s">
        <v>52</v>
      </c>
      <c r="AG2509" s="5" t="s">
        <v>52</v>
      </c>
      <c r="AH2509" s="5" t="s">
        <v>1232</v>
      </c>
      <c r="AI2509" s="5" t="s">
        <v>22143</v>
      </c>
      <c r="AJ2509" s="5" t="s">
        <v>22093</v>
      </c>
      <c r="AK2509" s="5" t="s">
        <v>21974</v>
      </c>
    </row>
    <row r="2510" ht="15.75" customHeight="1">
      <c r="A2510" s="5" t="s">
        <v>22144</v>
      </c>
      <c r="B2510" s="5" t="s">
        <v>22145</v>
      </c>
      <c r="C2510" s="5" t="s">
        <v>22146</v>
      </c>
      <c r="D2510" s="6">
        <v>42271.0</v>
      </c>
      <c r="E2510" s="5">
        <v>43553.0</v>
      </c>
      <c r="F2510" s="5">
        <v>19797.0</v>
      </c>
      <c r="G2510" s="5" t="s">
        <v>435</v>
      </c>
      <c r="H2510" s="5" t="s">
        <v>45</v>
      </c>
      <c r="I2510" s="5" t="s">
        <v>17683</v>
      </c>
      <c r="J2510" s="5" t="s">
        <v>424</v>
      </c>
      <c r="K2510" s="5" t="s">
        <v>22147</v>
      </c>
      <c r="L2510" s="5" t="s">
        <v>22148</v>
      </c>
      <c r="M2510" s="5" t="s">
        <v>22149</v>
      </c>
      <c r="N2510" s="5">
        <v>11530.0</v>
      </c>
      <c r="O2510" s="5">
        <v>1.0</v>
      </c>
      <c r="P2510" s="5" t="s">
        <v>22150</v>
      </c>
      <c r="Q2510" s="5">
        <v>2210.0</v>
      </c>
      <c r="R2510" s="5">
        <v>27.0</v>
      </c>
      <c r="S2510" s="5" t="s">
        <v>53</v>
      </c>
      <c r="T2510" s="5">
        <v>17.0</v>
      </c>
      <c r="U2510" s="5" t="s">
        <v>93</v>
      </c>
      <c r="V2510" s="5" t="s">
        <v>22151</v>
      </c>
      <c r="W2510" s="5" t="s">
        <v>52</v>
      </c>
      <c r="X2510" s="5" t="s">
        <v>52</v>
      </c>
      <c r="Y2510" s="5" t="s">
        <v>22152</v>
      </c>
      <c r="Z2510" s="5" t="s">
        <v>22153</v>
      </c>
      <c r="AA2510" s="5" t="s">
        <v>260</v>
      </c>
      <c r="AB2510" s="5" t="s">
        <v>283</v>
      </c>
      <c r="AC2510" s="5" t="s">
        <v>11980</v>
      </c>
      <c r="AD2510" s="5" t="s">
        <v>11981</v>
      </c>
      <c r="AE2510" s="5" t="s">
        <v>218</v>
      </c>
      <c r="AF2510" s="5" t="s">
        <v>52</v>
      </c>
      <c r="AG2510" s="5" t="s">
        <v>11982</v>
      </c>
      <c r="AH2510" s="5" t="s">
        <v>11983</v>
      </c>
      <c r="AI2510" s="5" t="s">
        <v>22145</v>
      </c>
      <c r="AJ2510" s="5" t="s">
        <v>22148</v>
      </c>
      <c r="AK2510" s="5" t="s">
        <v>655</v>
      </c>
    </row>
    <row r="2511" ht="15.75" customHeight="1">
      <c r="A2511" s="5" t="s">
        <v>22154</v>
      </c>
      <c r="B2511" s="5" t="s">
        <v>22155</v>
      </c>
      <c r="C2511" s="5" t="s">
        <v>16014</v>
      </c>
      <c r="D2511" s="6">
        <v>42269.0</v>
      </c>
      <c r="E2511" s="5">
        <v>7086.0</v>
      </c>
      <c r="F2511" s="5">
        <v>3221.0</v>
      </c>
      <c r="G2511" s="5" t="s">
        <v>4073</v>
      </c>
      <c r="H2511" s="5" t="s">
        <v>171</v>
      </c>
      <c r="I2511" s="5" t="s">
        <v>21453</v>
      </c>
      <c r="J2511" s="5" t="s">
        <v>2214</v>
      </c>
      <c r="K2511" s="5" t="s">
        <v>22156</v>
      </c>
      <c r="L2511" s="5" t="s">
        <v>22157</v>
      </c>
      <c r="M2511" s="5" t="s">
        <v>22158</v>
      </c>
      <c r="N2511" s="5">
        <v>55571.0</v>
      </c>
      <c r="O2511" s="5">
        <v>1.0</v>
      </c>
      <c r="P2511" s="5" t="s">
        <v>22159</v>
      </c>
      <c r="Q2511" s="5" t="s">
        <v>279</v>
      </c>
      <c r="R2511" s="5">
        <v>510.0</v>
      </c>
      <c r="S2511" s="5" t="s">
        <v>69</v>
      </c>
      <c r="T2511" s="5">
        <v>27.0</v>
      </c>
      <c r="U2511" s="5" t="s">
        <v>70</v>
      </c>
      <c r="V2511" s="5" t="s">
        <v>22160</v>
      </c>
      <c r="W2511" s="5" t="s">
        <v>71</v>
      </c>
      <c r="X2511" s="5" t="s">
        <v>52</v>
      </c>
      <c r="Y2511" s="5">
        <v>1520.0</v>
      </c>
      <c r="Z2511" s="5" t="s">
        <v>22161</v>
      </c>
      <c r="AA2511" s="5" t="s">
        <v>235</v>
      </c>
      <c r="AB2511" s="5" t="s">
        <v>52</v>
      </c>
      <c r="AC2511" s="5" t="s">
        <v>72</v>
      </c>
      <c r="AD2511" s="5" t="s">
        <v>73</v>
      </c>
      <c r="AE2511" s="5" t="s">
        <v>74</v>
      </c>
      <c r="AF2511" s="5" t="s">
        <v>75</v>
      </c>
      <c r="AG2511" s="5" t="s">
        <v>76</v>
      </c>
      <c r="AH2511" s="5" t="s">
        <v>77</v>
      </c>
      <c r="AI2511" s="5" t="s">
        <v>22155</v>
      </c>
      <c r="AJ2511" s="5" t="s">
        <v>22157</v>
      </c>
      <c r="AK2511" s="5" t="s">
        <v>1874</v>
      </c>
    </row>
    <row r="2512" ht="15.75" customHeight="1">
      <c r="A2512" s="5" t="s">
        <v>22162</v>
      </c>
      <c r="B2512" s="5" t="s">
        <v>2138</v>
      </c>
      <c r="C2512" s="5" t="s">
        <v>22163</v>
      </c>
      <c r="D2512" s="6">
        <v>42268.0</v>
      </c>
      <c r="E2512" s="5">
        <v>38049.0</v>
      </c>
      <c r="F2512" s="5">
        <v>17295.0</v>
      </c>
      <c r="G2512" s="5" t="s">
        <v>22164</v>
      </c>
      <c r="H2512" s="5" t="s">
        <v>1069</v>
      </c>
      <c r="I2512" s="5" t="s">
        <v>22165</v>
      </c>
      <c r="J2512" s="5" t="s">
        <v>228</v>
      </c>
      <c r="K2512" s="5" t="s">
        <v>22166</v>
      </c>
      <c r="L2512" s="5" t="s">
        <v>22167</v>
      </c>
      <c r="M2512" s="5" t="s">
        <v>22168</v>
      </c>
      <c r="N2512" s="5">
        <v>33126.0</v>
      </c>
      <c r="O2512" s="5">
        <v>1.0</v>
      </c>
      <c r="P2512" s="5" t="s">
        <v>22169</v>
      </c>
      <c r="Q2512" s="5">
        <v>4510.0</v>
      </c>
      <c r="R2512" s="5">
        <v>4403.0</v>
      </c>
      <c r="S2512" s="5" t="s">
        <v>374</v>
      </c>
      <c r="T2512" s="5">
        <v>0.0</v>
      </c>
      <c r="U2512" s="5" t="s">
        <v>70</v>
      </c>
      <c r="V2512" s="5" t="s">
        <v>22170</v>
      </c>
      <c r="W2512" s="5" t="s">
        <v>52</v>
      </c>
      <c r="X2512" s="5" t="s">
        <v>52</v>
      </c>
      <c r="Y2512" s="5" t="s">
        <v>20986</v>
      </c>
      <c r="Z2512" s="5" t="s">
        <v>22171</v>
      </c>
      <c r="AA2512" s="5" t="s">
        <v>180</v>
      </c>
      <c r="AB2512" s="5" t="s">
        <v>52</v>
      </c>
      <c r="AC2512" s="5" t="s">
        <v>3974</v>
      </c>
      <c r="AD2512" s="5" t="s">
        <v>3975</v>
      </c>
      <c r="AE2512" s="5" t="s">
        <v>183</v>
      </c>
      <c r="AF2512" s="5" t="s">
        <v>52</v>
      </c>
      <c r="AG2512" s="5" t="s">
        <v>3976</v>
      </c>
      <c r="AH2512" s="5" t="s">
        <v>3977</v>
      </c>
      <c r="AI2512" s="5" t="s">
        <v>2148</v>
      </c>
      <c r="AJ2512" s="5" t="s">
        <v>22172</v>
      </c>
      <c r="AK2512" s="5" t="s">
        <v>22173</v>
      </c>
    </row>
    <row r="2513" ht="15.75" customHeight="1">
      <c r="A2513" s="5" t="s">
        <v>22174</v>
      </c>
      <c r="B2513" s="5" t="s">
        <v>20836</v>
      </c>
      <c r="C2513" s="5" t="s">
        <v>14459</v>
      </c>
      <c r="D2513" s="6">
        <v>42265.0</v>
      </c>
      <c r="E2513" s="5">
        <v>6600.0</v>
      </c>
      <c r="F2513" s="5">
        <v>3000.0</v>
      </c>
      <c r="G2513" s="5" t="s">
        <v>634</v>
      </c>
      <c r="H2513" s="5" t="s">
        <v>149</v>
      </c>
      <c r="I2513" s="5" t="s">
        <v>22175</v>
      </c>
      <c r="J2513" s="5" t="s">
        <v>274</v>
      </c>
      <c r="K2513" s="5" t="s">
        <v>391</v>
      </c>
      <c r="L2513" s="5" t="s">
        <v>21919</v>
      </c>
      <c r="M2513" s="5" t="s">
        <v>20679</v>
      </c>
      <c r="N2513" s="5" t="s">
        <v>52</v>
      </c>
      <c r="O2513" s="5">
        <v>1.0</v>
      </c>
      <c r="P2513" s="5" t="s">
        <v>22176</v>
      </c>
      <c r="Q2513" s="5">
        <v>4500.0</v>
      </c>
      <c r="R2513" s="5">
        <v>150.0</v>
      </c>
      <c r="S2513" s="5" t="s">
        <v>115</v>
      </c>
      <c r="T2513" s="5">
        <v>0.0</v>
      </c>
      <c r="U2513" s="5" t="s">
        <v>158</v>
      </c>
      <c r="V2513" s="5" t="s">
        <v>22177</v>
      </c>
      <c r="W2513" s="5" t="s">
        <v>52</v>
      </c>
      <c r="X2513" s="5" t="s">
        <v>52</v>
      </c>
      <c r="Y2513" s="5" t="s">
        <v>21915</v>
      </c>
      <c r="Z2513" s="5" t="s">
        <v>22178</v>
      </c>
      <c r="AA2513" s="5" t="s">
        <v>180</v>
      </c>
      <c r="AB2513" s="5" t="s">
        <v>52</v>
      </c>
      <c r="AC2513" s="5" t="s">
        <v>163</v>
      </c>
      <c r="AD2513" s="5" t="s">
        <v>164</v>
      </c>
      <c r="AE2513" s="5" t="s">
        <v>165</v>
      </c>
      <c r="AF2513" s="5" t="s">
        <v>52</v>
      </c>
      <c r="AG2513" s="5" t="s">
        <v>52</v>
      </c>
      <c r="AH2513" s="5" t="s">
        <v>52</v>
      </c>
      <c r="AI2513" s="5" t="s">
        <v>20683</v>
      </c>
      <c r="AJ2513" s="5" t="s">
        <v>21923</v>
      </c>
      <c r="AK2513" s="5" t="s">
        <v>1874</v>
      </c>
    </row>
    <row r="2514" ht="15.75" customHeight="1">
      <c r="A2514" s="5" t="s">
        <v>22179</v>
      </c>
      <c r="B2514" s="5" t="s">
        <v>21026</v>
      </c>
      <c r="C2514" s="5" t="s">
        <v>22180</v>
      </c>
      <c r="D2514" s="6">
        <v>42264.0</v>
      </c>
      <c r="E2514" s="5">
        <v>40040.0</v>
      </c>
      <c r="F2514" s="5">
        <v>18200.0</v>
      </c>
      <c r="G2514" s="5" t="s">
        <v>634</v>
      </c>
      <c r="H2514" s="5" t="s">
        <v>149</v>
      </c>
      <c r="I2514" s="5" t="s">
        <v>12702</v>
      </c>
      <c r="J2514" s="5" t="s">
        <v>274</v>
      </c>
      <c r="K2514" s="5" t="s">
        <v>22181</v>
      </c>
      <c r="L2514" s="5" t="s">
        <v>22182</v>
      </c>
      <c r="M2514" s="5" t="s">
        <v>22183</v>
      </c>
      <c r="N2514" s="5">
        <v>30349.0</v>
      </c>
      <c r="O2514" s="5">
        <v>4.0</v>
      </c>
      <c r="P2514" s="5" t="s">
        <v>22184</v>
      </c>
      <c r="Q2514" s="5" t="s">
        <v>22185</v>
      </c>
      <c r="R2514" s="5">
        <v>2600.0</v>
      </c>
      <c r="S2514" s="5" t="s">
        <v>69</v>
      </c>
      <c r="T2514" s="5">
        <v>0.0</v>
      </c>
      <c r="U2514" s="5" t="s">
        <v>52</v>
      </c>
      <c r="V2514" s="5" t="s">
        <v>22186</v>
      </c>
      <c r="W2514" s="5" t="s">
        <v>71</v>
      </c>
      <c r="X2514" s="5" t="s">
        <v>52</v>
      </c>
      <c r="Y2514" s="5" t="s">
        <v>20865</v>
      </c>
      <c r="Z2514" s="5" t="s">
        <v>22187</v>
      </c>
      <c r="AA2514" s="5" t="s">
        <v>180</v>
      </c>
      <c r="AB2514" s="5" t="s">
        <v>52</v>
      </c>
      <c r="AC2514" s="5" t="s">
        <v>3589</v>
      </c>
      <c r="AD2514" s="5" t="s">
        <v>3590</v>
      </c>
      <c r="AE2514" s="5" t="s">
        <v>3591</v>
      </c>
      <c r="AF2514" s="5" t="s">
        <v>52</v>
      </c>
      <c r="AG2514" s="5" t="s">
        <v>52</v>
      </c>
      <c r="AH2514" s="5" t="s">
        <v>3592</v>
      </c>
      <c r="AI2514" s="5" t="s">
        <v>21026</v>
      </c>
      <c r="AJ2514" s="5" t="s">
        <v>22182</v>
      </c>
      <c r="AK2514" s="5" t="s">
        <v>12305</v>
      </c>
    </row>
    <row r="2515" ht="15.75" customHeight="1">
      <c r="A2515" s="5" t="s">
        <v>22188</v>
      </c>
      <c r="B2515" s="5" t="s">
        <v>22189</v>
      </c>
      <c r="C2515" s="5" t="s">
        <v>22190</v>
      </c>
      <c r="D2515" s="6">
        <v>42264.0</v>
      </c>
      <c r="E2515" s="5">
        <v>52496.0</v>
      </c>
      <c r="F2515" s="5">
        <v>23862.0</v>
      </c>
      <c r="G2515" s="5" t="s">
        <v>435</v>
      </c>
      <c r="H2515" s="5" t="s">
        <v>45</v>
      </c>
      <c r="I2515" s="5" t="s">
        <v>22191</v>
      </c>
      <c r="J2515" s="5" t="s">
        <v>424</v>
      </c>
      <c r="K2515" s="5" t="s">
        <v>22192</v>
      </c>
      <c r="L2515" s="5" t="s">
        <v>22193</v>
      </c>
      <c r="M2515" s="5" t="s">
        <v>22194</v>
      </c>
      <c r="N2515" s="5">
        <v>12345.0</v>
      </c>
      <c r="O2515" s="5">
        <v>1.0</v>
      </c>
      <c r="P2515" s="5" t="s">
        <v>22195</v>
      </c>
      <c r="Q2515" s="5">
        <v>4510.0</v>
      </c>
      <c r="R2515" s="5">
        <v>485.0</v>
      </c>
      <c r="S2515" s="5" t="s">
        <v>69</v>
      </c>
      <c r="T2515" s="5">
        <v>60.0</v>
      </c>
      <c r="U2515" s="5" t="s">
        <v>93</v>
      </c>
      <c r="V2515" s="5" t="s">
        <v>22196</v>
      </c>
      <c r="W2515" s="5" t="s">
        <v>52</v>
      </c>
      <c r="X2515" s="5" t="s">
        <v>52</v>
      </c>
      <c r="Y2515" s="5" t="s">
        <v>22197</v>
      </c>
      <c r="Z2515" s="5" t="s">
        <v>22198</v>
      </c>
      <c r="AA2515" s="5" t="s">
        <v>119</v>
      </c>
      <c r="AB2515" s="5" t="s">
        <v>52</v>
      </c>
      <c r="AC2515" s="5" t="s">
        <v>11980</v>
      </c>
      <c r="AD2515" s="5" t="s">
        <v>11981</v>
      </c>
      <c r="AE2515" s="5" t="s">
        <v>218</v>
      </c>
      <c r="AF2515" s="5" t="s">
        <v>52</v>
      </c>
      <c r="AG2515" s="5" t="s">
        <v>11982</v>
      </c>
      <c r="AH2515" s="5" t="s">
        <v>11983</v>
      </c>
      <c r="AI2515" s="5" t="s">
        <v>22199</v>
      </c>
      <c r="AJ2515" s="5" t="s">
        <v>22200</v>
      </c>
      <c r="AK2515" s="5" t="s">
        <v>22201</v>
      </c>
    </row>
    <row r="2516" ht="15.75" customHeight="1">
      <c r="A2516" s="5" t="s">
        <v>22202</v>
      </c>
      <c r="B2516" s="5" t="s">
        <v>16737</v>
      </c>
      <c r="C2516" s="5" t="s">
        <v>16738</v>
      </c>
      <c r="D2516" s="6">
        <v>42263.0</v>
      </c>
      <c r="E2516" s="5">
        <v>15814.0</v>
      </c>
      <c r="F2516" s="5">
        <v>7188.0</v>
      </c>
      <c r="G2516" s="5" t="s">
        <v>3378</v>
      </c>
      <c r="H2516" s="5" t="s">
        <v>272</v>
      </c>
      <c r="I2516" s="5" t="s">
        <v>20219</v>
      </c>
      <c r="J2516" s="5" t="s">
        <v>3378</v>
      </c>
      <c r="K2516" s="5" t="s">
        <v>22203</v>
      </c>
      <c r="L2516" s="5" t="s">
        <v>16741</v>
      </c>
      <c r="M2516" s="5" t="s">
        <v>16742</v>
      </c>
      <c r="N2516" s="5">
        <v>45242.0</v>
      </c>
      <c r="O2516" s="5">
        <v>1.0</v>
      </c>
      <c r="P2516" s="5" t="s">
        <v>22204</v>
      </c>
      <c r="Q2516" s="5">
        <v>2200.0</v>
      </c>
      <c r="R2516" s="5">
        <v>510.0</v>
      </c>
      <c r="S2516" s="5" t="s">
        <v>69</v>
      </c>
      <c r="T2516" s="5">
        <v>0.0</v>
      </c>
      <c r="U2516" s="5" t="s">
        <v>93</v>
      </c>
      <c r="V2516" s="5" t="s">
        <v>22205</v>
      </c>
      <c r="W2516" s="5" t="s">
        <v>55</v>
      </c>
      <c r="X2516" s="5" t="s">
        <v>22206</v>
      </c>
      <c r="Y2516" s="5" t="s">
        <v>16376</v>
      </c>
      <c r="Z2516" s="5">
        <v>1490963.0</v>
      </c>
      <c r="AA2516" s="5" t="s">
        <v>8480</v>
      </c>
      <c r="AB2516" s="5" t="s">
        <v>52</v>
      </c>
      <c r="AC2516" s="5" t="s">
        <v>3141</v>
      </c>
      <c r="AD2516" s="5" t="s">
        <v>3142</v>
      </c>
      <c r="AE2516" s="5" t="s">
        <v>162</v>
      </c>
      <c r="AF2516" s="5" t="s">
        <v>52</v>
      </c>
      <c r="AG2516" s="5" t="s">
        <v>52</v>
      </c>
      <c r="AH2516" s="5" t="s">
        <v>3143</v>
      </c>
      <c r="AI2516" s="5" t="s">
        <v>102</v>
      </c>
      <c r="AJ2516" s="5" t="s">
        <v>52</v>
      </c>
      <c r="AK2516" s="5" t="s">
        <v>162</v>
      </c>
    </row>
    <row r="2517" ht="15.75" customHeight="1">
      <c r="A2517" s="5" t="s">
        <v>22207</v>
      </c>
      <c r="B2517" s="5" t="s">
        <v>16737</v>
      </c>
      <c r="C2517" s="5" t="s">
        <v>16738</v>
      </c>
      <c r="D2517" s="6">
        <v>42261.0</v>
      </c>
      <c r="E2517" s="5">
        <v>10098.0</v>
      </c>
      <c r="F2517" s="5">
        <v>4590.0</v>
      </c>
      <c r="G2517" s="5" t="s">
        <v>3378</v>
      </c>
      <c r="H2517" s="5" t="s">
        <v>171</v>
      </c>
      <c r="I2517" s="5" t="s">
        <v>19779</v>
      </c>
      <c r="J2517" s="5" t="s">
        <v>3378</v>
      </c>
      <c r="K2517" s="5" t="s">
        <v>22208</v>
      </c>
      <c r="L2517" s="5" t="s">
        <v>16741</v>
      </c>
      <c r="M2517" s="5" t="s">
        <v>16742</v>
      </c>
      <c r="N2517" s="5">
        <v>45242.0</v>
      </c>
      <c r="O2517" s="5">
        <v>1.0</v>
      </c>
      <c r="P2517" s="5" t="s">
        <v>22209</v>
      </c>
      <c r="Q2517" s="5">
        <v>4310.0</v>
      </c>
      <c r="R2517" s="5">
        <v>417.0</v>
      </c>
      <c r="S2517" s="5" t="s">
        <v>69</v>
      </c>
      <c r="T2517" s="5">
        <v>0.0</v>
      </c>
      <c r="U2517" s="5" t="s">
        <v>93</v>
      </c>
      <c r="V2517" s="5" t="s">
        <v>22210</v>
      </c>
      <c r="W2517" s="5" t="s">
        <v>55</v>
      </c>
      <c r="X2517" s="5" t="s">
        <v>22211</v>
      </c>
      <c r="Y2517" s="5" t="s">
        <v>11555</v>
      </c>
      <c r="Z2517" s="5" t="s">
        <v>22212</v>
      </c>
      <c r="AA2517" s="5" t="s">
        <v>260</v>
      </c>
      <c r="AB2517" s="5" t="s">
        <v>52</v>
      </c>
      <c r="AC2517" s="5" t="s">
        <v>3141</v>
      </c>
      <c r="AD2517" s="5" t="s">
        <v>3142</v>
      </c>
      <c r="AE2517" s="5" t="s">
        <v>162</v>
      </c>
      <c r="AF2517" s="5" t="s">
        <v>52</v>
      </c>
      <c r="AG2517" s="5" t="s">
        <v>52</v>
      </c>
      <c r="AH2517" s="5" t="s">
        <v>3143</v>
      </c>
      <c r="AI2517" s="5" t="s">
        <v>102</v>
      </c>
      <c r="AJ2517" s="5" t="s">
        <v>52</v>
      </c>
      <c r="AK2517" s="5" t="s">
        <v>162</v>
      </c>
    </row>
    <row r="2518" ht="15.75" customHeight="1">
      <c r="A2518" s="5" t="s">
        <v>22213</v>
      </c>
      <c r="B2518" s="5" t="s">
        <v>21812</v>
      </c>
      <c r="C2518" s="5" t="s">
        <v>21813</v>
      </c>
      <c r="D2518" s="6">
        <v>42261.0</v>
      </c>
      <c r="E2518" s="5">
        <v>31922.0</v>
      </c>
      <c r="F2518" s="5">
        <v>14510.0</v>
      </c>
      <c r="G2518" s="5" t="s">
        <v>3378</v>
      </c>
      <c r="H2518" s="5" t="s">
        <v>171</v>
      </c>
      <c r="I2518" s="5" t="s">
        <v>19779</v>
      </c>
      <c r="J2518" s="5" t="s">
        <v>3378</v>
      </c>
      <c r="K2518" s="5" t="s">
        <v>22214</v>
      </c>
      <c r="L2518" s="5" t="s">
        <v>22107</v>
      </c>
      <c r="M2518" s="5" t="s">
        <v>22108</v>
      </c>
      <c r="N2518" s="5">
        <v>90501.0</v>
      </c>
      <c r="O2518" s="5">
        <v>1.0</v>
      </c>
      <c r="P2518" s="5" t="s">
        <v>22209</v>
      </c>
      <c r="Q2518" s="5">
        <v>4310.0</v>
      </c>
      <c r="R2518" s="5">
        <v>2074.0</v>
      </c>
      <c r="S2518" s="5" t="s">
        <v>115</v>
      </c>
      <c r="T2518" s="5">
        <v>0.0</v>
      </c>
      <c r="U2518" s="5" t="s">
        <v>52</v>
      </c>
      <c r="V2518" s="5" t="s">
        <v>22211</v>
      </c>
      <c r="W2518" s="5" t="s">
        <v>71</v>
      </c>
      <c r="X2518" s="5" t="s">
        <v>52</v>
      </c>
      <c r="Y2518" s="5" t="s">
        <v>11555</v>
      </c>
      <c r="Z2518" s="5" t="s">
        <v>22212</v>
      </c>
      <c r="AA2518" s="5" t="s">
        <v>260</v>
      </c>
      <c r="AB2518" s="5" t="s">
        <v>52</v>
      </c>
      <c r="AC2518" s="5" t="s">
        <v>181</v>
      </c>
      <c r="AD2518" s="5" t="s">
        <v>182</v>
      </c>
      <c r="AE2518" s="5" t="s">
        <v>183</v>
      </c>
      <c r="AF2518" s="5" t="s">
        <v>52</v>
      </c>
      <c r="AG2518" s="5" t="s">
        <v>52</v>
      </c>
      <c r="AH2518" s="5" t="s">
        <v>184</v>
      </c>
      <c r="AI2518" s="5" t="s">
        <v>21812</v>
      </c>
      <c r="AJ2518" s="5" t="s">
        <v>22107</v>
      </c>
      <c r="AK2518" s="5" t="s">
        <v>20055</v>
      </c>
    </row>
    <row r="2519" ht="15.75" customHeight="1">
      <c r="A2519" s="5" t="s">
        <v>22215</v>
      </c>
      <c r="B2519" s="5" t="s">
        <v>22216</v>
      </c>
      <c r="C2519" s="5" t="s">
        <v>22217</v>
      </c>
      <c r="D2519" s="6">
        <v>42259.0</v>
      </c>
      <c r="E2519" s="5">
        <v>1269.0</v>
      </c>
      <c r="F2519" s="5">
        <v>577.0</v>
      </c>
      <c r="G2519" s="5" t="s">
        <v>719</v>
      </c>
      <c r="H2519" s="5" t="s">
        <v>84</v>
      </c>
      <c r="I2519" s="5" t="s">
        <v>22218</v>
      </c>
      <c r="J2519" s="5" t="s">
        <v>274</v>
      </c>
      <c r="K2519" s="5" t="s">
        <v>391</v>
      </c>
      <c r="L2519" s="5" t="s">
        <v>22219</v>
      </c>
      <c r="M2519" s="5" t="s">
        <v>22220</v>
      </c>
      <c r="N2519" s="5">
        <v>33134.0</v>
      </c>
      <c r="O2519" s="5">
        <v>1.0</v>
      </c>
      <c r="P2519" s="5" t="s">
        <v>22221</v>
      </c>
      <c r="Q2519" s="5" t="s">
        <v>52</v>
      </c>
      <c r="R2519" s="5">
        <v>79.0</v>
      </c>
      <c r="S2519" s="5" t="s">
        <v>53</v>
      </c>
      <c r="T2519" s="5">
        <v>0.0</v>
      </c>
      <c r="U2519" s="5" t="s">
        <v>70</v>
      </c>
      <c r="V2519" s="5" t="s">
        <v>22222</v>
      </c>
      <c r="W2519" s="5" t="s">
        <v>55</v>
      </c>
      <c r="X2519" s="5" t="s">
        <v>22223</v>
      </c>
      <c r="Y2519" s="5" t="s">
        <v>16256</v>
      </c>
      <c r="Z2519" s="5" t="s">
        <v>22224</v>
      </c>
      <c r="AA2519" s="5" t="s">
        <v>180</v>
      </c>
      <c r="AB2519" s="5" t="s">
        <v>52</v>
      </c>
      <c r="AC2519" s="5" t="s">
        <v>6343</v>
      </c>
      <c r="AD2519" s="5" t="s">
        <v>6344</v>
      </c>
      <c r="AE2519" s="5" t="s">
        <v>6345</v>
      </c>
      <c r="AF2519" s="5" t="s">
        <v>863</v>
      </c>
      <c r="AG2519" s="5" t="s">
        <v>6346</v>
      </c>
      <c r="AH2519" s="5" t="s">
        <v>6347</v>
      </c>
      <c r="AI2519" s="5" t="s">
        <v>102</v>
      </c>
      <c r="AJ2519" s="5" t="s">
        <v>52</v>
      </c>
      <c r="AK2519" s="5" t="s">
        <v>735</v>
      </c>
    </row>
    <row r="2520" ht="15.75" customHeight="1">
      <c r="A2520" s="5" t="s">
        <v>22225</v>
      </c>
      <c r="B2520" s="5" t="s">
        <v>21963</v>
      </c>
      <c r="C2520" s="5" t="s">
        <v>21964</v>
      </c>
      <c r="D2520" s="6">
        <v>42258.0</v>
      </c>
      <c r="E2520" s="5">
        <v>42988.0</v>
      </c>
      <c r="F2520" s="5">
        <v>19540.0</v>
      </c>
      <c r="G2520" s="5" t="s">
        <v>21965</v>
      </c>
      <c r="H2520" s="5" t="s">
        <v>171</v>
      </c>
      <c r="I2520" s="5" t="s">
        <v>21966</v>
      </c>
      <c r="J2520" s="5" t="s">
        <v>2156</v>
      </c>
      <c r="K2520" s="5" t="s">
        <v>14840</v>
      </c>
      <c r="L2520" s="5" t="s">
        <v>21967</v>
      </c>
      <c r="M2520" s="5" t="s">
        <v>21968</v>
      </c>
      <c r="N2520" s="5">
        <v>77060.0</v>
      </c>
      <c r="O2520" s="5">
        <v>1.0</v>
      </c>
      <c r="P2520" s="5" t="s">
        <v>22226</v>
      </c>
      <c r="Q2520" s="5" t="s">
        <v>21970</v>
      </c>
      <c r="R2520" s="5">
        <v>1.0</v>
      </c>
      <c r="S2520" s="5" t="s">
        <v>3687</v>
      </c>
      <c r="T2520" s="5">
        <v>20.0</v>
      </c>
      <c r="U2520" s="5" t="s">
        <v>70</v>
      </c>
      <c r="V2520" s="5" t="s">
        <v>22227</v>
      </c>
      <c r="W2520" s="5" t="s">
        <v>71</v>
      </c>
      <c r="X2520" s="5" t="s">
        <v>52</v>
      </c>
      <c r="Y2520" s="5">
        <v>193.0</v>
      </c>
      <c r="Z2520" s="5">
        <v>15850.0</v>
      </c>
      <c r="AA2520" s="5" t="s">
        <v>730</v>
      </c>
      <c r="AB2520" s="5" t="s">
        <v>283</v>
      </c>
      <c r="AC2520" s="5" t="s">
        <v>1230</v>
      </c>
      <c r="AD2520" s="5" t="s">
        <v>1231</v>
      </c>
      <c r="AE2520" s="5" t="s">
        <v>52</v>
      </c>
      <c r="AF2520" s="5" t="s">
        <v>52</v>
      </c>
      <c r="AG2520" s="5" t="s">
        <v>52</v>
      </c>
      <c r="AH2520" s="5" t="s">
        <v>1232</v>
      </c>
      <c r="AI2520" s="5" t="s">
        <v>102</v>
      </c>
      <c r="AJ2520" s="5" t="s">
        <v>52</v>
      </c>
      <c r="AK2520" s="5" t="s">
        <v>21974</v>
      </c>
    </row>
    <row r="2521" ht="15.75" customHeight="1">
      <c r="A2521" s="5" t="s">
        <v>22228</v>
      </c>
      <c r="B2521" s="5" t="s">
        <v>22088</v>
      </c>
      <c r="C2521" s="5" t="s">
        <v>22088</v>
      </c>
      <c r="D2521" s="6">
        <v>42258.0</v>
      </c>
      <c r="E2521" s="5">
        <v>42988.0</v>
      </c>
      <c r="F2521" s="5">
        <v>19540.0</v>
      </c>
      <c r="G2521" s="5" t="s">
        <v>21965</v>
      </c>
      <c r="H2521" s="5" t="s">
        <v>171</v>
      </c>
      <c r="I2521" s="5" t="s">
        <v>21966</v>
      </c>
      <c r="J2521" s="5" t="s">
        <v>2156</v>
      </c>
      <c r="K2521" s="5" t="s">
        <v>14840</v>
      </c>
      <c r="L2521" s="5" t="s">
        <v>22090</v>
      </c>
      <c r="M2521" s="5" t="s">
        <v>22090</v>
      </c>
      <c r="N2521" s="5" t="s">
        <v>52</v>
      </c>
      <c r="O2521" s="5">
        <v>1.0</v>
      </c>
      <c r="P2521" s="5" t="s">
        <v>22226</v>
      </c>
      <c r="Q2521" s="5" t="s">
        <v>21970</v>
      </c>
      <c r="R2521" s="5">
        <v>1.0</v>
      </c>
      <c r="S2521" s="5" t="s">
        <v>3687</v>
      </c>
      <c r="T2521" s="5">
        <v>0.0</v>
      </c>
      <c r="U2521" s="5" t="s">
        <v>70</v>
      </c>
      <c r="V2521" s="5" t="s">
        <v>22229</v>
      </c>
      <c r="W2521" s="5" t="s">
        <v>55</v>
      </c>
      <c r="X2521" s="5" t="s">
        <v>22227</v>
      </c>
      <c r="Y2521" s="5">
        <v>193.0</v>
      </c>
      <c r="Z2521" s="5">
        <v>15850.0</v>
      </c>
      <c r="AA2521" s="5" t="s">
        <v>730</v>
      </c>
      <c r="AB2521" s="5" t="s">
        <v>52</v>
      </c>
      <c r="AC2521" s="5" t="s">
        <v>1230</v>
      </c>
      <c r="AD2521" s="5" t="s">
        <v>1231</v>
      </c>
      <c r="AE2521" s="5" t="s">
        <v>52</v>
      </c>
      <c r="AF2521" s="5" t="s">
        <v>52</v>
      </c>
      <c r="AG2521" s="5" t="s">
        <v>52</v>
      </c>
      <c r="AH2521" s="5" t="s">
        <v>1232</v>
      </c>
      <c r="AI2521" s="5" t="s">
        <v>22092</v>
      </c>
      <c r="AJ2521" s="5" t="s">
        <v>22093</v>
      </c>
      <c r="AK2521" s="5" t="s">
        <v>21974</v>
      </c>
    </row>
    <row r="2522" ht="15.75" customHeight="1">
      <c r="A2522" s="5" t="s">
        <v>22230</v>
      </c>
      <c r="B2522" s="5" t="s">
        <v>22231</v>
      </c>
      <c r="C2522" s="5" t="s">
        <v>22232</v>
      </c>
      <c r="D2522" s="6">
        <v>42258.0</v>
      </c>
      <c r="E2522" s="5">
        <v>39116.0</v>
      </c>
      <c r="F2522" s="5">
        <v>17780.0</v>
      </c>
      <c r="G2522" s="5" t="s">
        <v>4824</v>
      </c>
      <c r="H2522" s="5" t="s">
        <v>1069</v>
      </c>
      <c r="I2522" s="5" t="s">
        <v>3820</v>
      </c>
      <c r="J2522" s="5" t="s">
        <v>4825</v>
      </c>
      <c r="K2522" s="5" t="s">
        <v>744</v>
      </c>
      <c r="L2522" s="5" t="s">
        <v>22233</v>
      </c>
      <c r="M2522" s="5" t="s">
        <v>22234</v>
      </c>
      <c r="N2522" s="5">
        <v>33134.0</v>
      </c>
      <c r="O2522" s="5">
        <v>1.0</v>
      </c>
      <c r="P2522" s="5" t="s">
        <v>22235</v>
      </c>
      <c r="Q2522" s="5">
        <v>4532.0</v>
      </c>
      <c r="R2522" s="5">
        <v>1604.0</v>
      </c>
      <c r="S2522" s="5" t="s">
        <v>69</v>
      </c>
      <c r="T2522" s="5">
        <v>0.0</v>
      </c>
      <c r="U2522" s="5" t="s">
        <v>70</v>
      </c>
      <c r="V2522" s="5" t="s">
        <v>22236</v>
      </c>
      <c r="W2522" s="5" t="s">
        <v>52</v>
      </c>
      <c r="X2522" s="5" t="s">
        <v>52</v>
      </c>
      <c r="Y2522" s="5" t="s">
        <v>18356</v>
      </c>
      <c r="Z2522" s="5" t="s">
        <v>22237</v>
      </c>
      <c r="AA2522" s="5" t="s">
        <v>200</v>
      </c>
      <c r="AB2522" s="5" t="s">
        <v>52</v>
      </c>
      <c r="AC2522" s="5" t="s">
        <v>20174</v>
      </c>
      <c r="AD2522" s="5" t="s">
        <v>20175</v>
      </c>
      <c r="AE2522" s="5" t="s">
        <v>20176</v>
      </c>
      <c r="AF2522" s="5" t="s">
        <v>75</v>
      </c>
      <c r="AG2522" s="5">
        <v>7960.0</v>
      </c>
      <c r="AH2522" s="5" t="s">
        <v>20177</v>
      </c>
      <c r="AI2522" s="5" t="s">
        <v>22238</v>
      </c>
      <c r="AJ2522" s="5" t="s">
        <v>22239</v>
      </c>
      <c r="AK2522" s="5" t="s">
        <v>5091</v>
      </c>
    </row>
    <row r="2523" ht="15.75" customHeight="1">
      <c r="A2523" s="5" t="s">
        <v>22240</v>
      </c>
      <c r="B2523" s="5" t="s">
        <v>16737</v>
      </c>
      <c r="C2523" s="5" t="s">
        <v>16738</v>
      </c>
      <c r="D2523" s="6">
        <v>42257.0</v>
      </c>
      <c r="E2523" s="5">
        <v>15587.0</v>
      </c>
      <c r="F2523" s="5">
        <v>7085.0</v>
      </c>
      <c r="G2523" s="5" t="s">
        <v>3378</v>
      </c>
      <c r="H2523" s="5" t="s">
        <v>272</v>
      </c>
      <c r="I2523" s="5" t="s">
        <v>22241</v>
      </c>
      <c r="J2523" s="5" t="s">
        <v>3378</v>
      </c>
      <c r="K2523" s="5" t="s">
        <v>22242</v>
      </c>
      <c r="L2523" s="5" t="s">
        <v>16741</v>
      </c>
      <c r="M2523" s="5" t="s">
        <v>16742</v>
      </c>
      <c r="N2523" s="5">
        <v>45242.0</v>
      </c>
      <c r="O2523" s="5">
        <v>1.0</v>
      </c>
      <c r="P2523" s="5" t="s">
        <v>22243</v>
      </c>
      <c r="Q2523" s="5" t="s">
        <v>13131</v>
      </c>
      <c r="R2523" s="5">
        <v>413.0</v>
      </c>
      <c r="S2523" s="5" t="s">
        <v>69</v>
      </c>
      <c r="T2523" s="5">
        <v>0.0</v>
      </c>
      <c r="U2523" s="5" t="s">
        <v>93</v>
      </c>
      <c r="V2523" s="5" t="s">
        <v>22244</v>
      </c>
      <c r="W2523" s="5" t="s">
        <v>55</v>
      </c>
      <c r="X2523" s="5" t="s">
        <v>22245</v>
      </c>
      <c r="Y2523" s="5" t="s">
        <v>11277</v>
      </c>
      <c r="Z2523" s="5">
        <v>1498015.0</v>
      </c>
      <c r="AA2523" s="5" t="s">
        <v>8480</v>
      </c>
      <c r="AB2523" s="5" t="s">
        <v>52</v>
      </c>
      <c r="AC2523" s="5" t="s">
        <v>3141</v>
      </c>
      <c r="AD2523" s="5" t="s">
        <v>3142</v>
      </c>
      <c r="AE2523" s="5" t="s">
        <v>162</v>
      </c>
      <c r="AF2523" s="5" t="s">
        <v>52</v>
      </c>
      <c r="AG2523" s="5" t="s">
        <v>52</v>
      </c>
      <c r="AH2523" s="5" t="s">
        <v>3143</v>
      </c>
      <c r="AI2523" s="5" t="s">
        <v>102</v>
      </c>
      <c r="AJ2523" s="5" t="s">
        <v>52</v>
      </c>
      <c r="AK2523" s="5" t="s">
        <v>162</v>
      </c>
    </row>
    <row r="2524" ht="15.75" customHeight="1">
      <c r="A2524" s="5" t="s">
        <v>22246</v>
      </c>
      <c r="B2524" s="5" t="s">
        <v>16711</v>
      </c>
      <c r="C2524" s="5" t="s">
        <v>22247</v>
      </c>
      <c r="D2524" s="6">
        <v>42257.0</v>
      </c>
      <c r="E2524" s="5">
        <v>31785.0</v>
      </c>
      <c r="F2524" s="5">
        <v>14448.0</v>
      </c>
      <c r="G2524" s="5" t="s">
        <v>21728</v>
      </c>
      <c r="H2524" s="5" t="s">
        <v>366</v>
      </c>
      <c r="I2524" s="5" t="s">
        <v>16102</v>
      </c>
      <c r="J2524" s="5" t="s">
        <v>21730</v>
      </c>
      <c r="K2524" s="5" t="s">
        <v>1059</v>
      </c>
      <c r="L2524" s="5" t="s">
        <v>16715</v>
      </c>
      <c r="M2524" s="5" t="s">
        <v>22248</v>
      </c>
      <c r="N2524" s="5">
        <v>27105.0</v>
      </c>
      <c r="O2524" s="5">
        <v>1.0</v>
      </c>
      <c r="P2524" s="5" t="s">
        <v>22249</v>
      </c>
      <c r="Q2524" s="5" t="s">
        <v>52</v>
      </c>
      <c r="R2524" s="5">
        <v>2102.0</v>
      </c>
      <c r="S2524" s="5" t="s">
        <v>22250</v>
      </c>
      <c r="T2524" s="5">
        <v>0.0</v>
      </c>
      <c r="U2524" s="5" t="s">
        <v>52</v>
      </c>
      <c r="V2524" s="5" t="s">
        <v>22251</v>
      </c>
      <c r="W2524" s="5" t="s">
        <v>52</v>
      </c>
      <c r="X2524" s="5" t="s">
        <v>52</v>
      </c>
      <c r="Y2524" s="5">
        <v>1.0</v>
      </c>
      <c r="Z2524" s="5" t="s">
        <v>22252</v>
      </c>
      <c r="AA2524" s="5" t="s">
        <v>235</v>
      </c>
      <c r="AB2524" s="5" t="s">
        <v>52</v>
      </c>
      <c r="AC2524" s="5" t="s">
        <v>377</v>
      </c>
      <c r="AD2524" s="5" t="s">
        <v>378</v>
      </c>
      <c r="AE2524" s="5" t="s">
        <v>379</v>
      </c>
      <c r="AF2524" s="5" t="s">
        <v>265</v>
      </c>
      <c r="AG2524" s="5">
        <v>33166.0</v>
      </c>
      <c r="AH2524" s="5" t="s">
        <v>380</v>
      </c>
      <c r="AI2524" s="5" t="s">
        <v>16721</v>
      </c>
      <c r="AJ2524" s="5" t="s">
        <v>22253</v>
      </c>
      <c r="AK2524" s="5" t="s">
        <v>22254</v>
      </c>
    </row>
    <row r="2525" ht="15.75" customHeight="1">
      <c r="A2525" s="5" t="s">
        <v>22255</v>
      </c>
      <c r="B2525" s="5" t="s">
        <v>22256</v>
      </c>
      <c r="C2525" s="5" t="s">
        <v>21190</v>
      </c>
      <c r="D2525" s="6">
        <v>42255.0</v>
      </c>
      <c r="E2525" s="5">
        <v>150711.0</v>
      </c>
      <c r="F2525" s="5">
        <v>68505.0</v>
      </c>
      <c r="G2525" s="5" t="s">
        <v>2389</v>
      </c>
      <c r="H2525" s="5" t="s">
        <v>45</v>
      </c>
      <c r="I2525" s="5" t="s">
        <v>3759</v>
      </c>
      <c r="J2525" s="5" t="s">
        <v>2391</v>
      </c>
      <c r="K2525" s="5" t="s">
        <v>22257</v>
      </c>
      <c r="L2525" s="5" t="s">
        <v>22258</v>
      </c>
      <c r="M2525" s="5" t="s">
        <v>21193</v>
      </c>
      <c r="N2525" s="5" t="s">
        <v>52</v>
      </c>
      <c r="O2525" s="5">
        <v>3.0</v>
      </c>
      <c r="P2525" s="5" t="s">
        <v>22259</v>
      </c>
      <c r="Q2525" s="5" t="s">
        <v>2662</v>
      </c>
      <c r="R2525" s="5">
        <v>184.0</v>
      </c>
      <c r="S2525" s="5" t="s">
        <v>1077</v>
      </c>
      <c r="T2525" s="5">
        <v>57.0</v>
      </c>
      <c r="U2525" s="5" t="s">
        <v>93</v>
      </c>
      <c r="V2525" s="5" t="s">
        <v>22260</v>
      </c>
      <c r="W2525" s="5" t="s">
        <v>52</v>
      </c>
      <c r="X2525" s="5" t="s">
        <v>52</v>
      </c>
      <c r="Y2525" s="5" t="s">
        <v>22261</v>
      </c>
      <c r="Z2525" s="5" t="s">
        <v>22262</v>
      </c>
      <c r="AA2525" s="5" t="s">
        <v>604</v>
      </c>
      <c r="AB2525" s="5" t="s">
        <v>52</v>
      </c>
      <c r="AC2525" s="5" t="s">
        <v>11980</v>
      </c>
      <c r="AD2525" s="5" t="s">
        <v>11981</v>
      </c>
      <c r="AE2525" s="5" t="s">
        <v>218</v>
      </c>
      <c r="AF2525" s="5" t="s">
        <v>52</v>
      </c>
      <c r="AG2525" s="5" t="s">
        <v>11982</v>
      </c>
      <c r="AH2525" s="5" t="s">
        <v>11983</v>
      </c>
      <c r="AI2525" s="5" t="s">
        <v>22256</v>
      </c>
      <c r="AJ2525" s="5" t="s">
        <v>22258</v>
      </c>
      <c r="AK2525" s="5" t="s">
        <v>8166</v>
      </c>
    </row>
    <row r="2526" ht="15.75" customHeight="1">
      <c r="A2526" s="5" t="s">
        <v>22263</v>
      </c>
      <c r="B2526" s="5" t="s">
        <v>22264</v>
      </c>
      <c r="C2526" s="5" t="s">
        <v>20915</v>
      </c>
      <c r="D2526" s="6">
        <v>42253.0</v>
      </c>
      <c r="E2526" s="5">
        <v>174612.0</v>
      </c>
      <c r="F2526" s="5">
        <v>79369.0</v>
      </c>
      <c r="G2526" s="5" t="s">
        <v>1419</v>
      </c>
      <c r="H2526" s="5" t="s">
        <v>480</v>
      </c>
      <c r="I2526" s="5" t="s">
        <v>20248</v>
      </c>
      <c r="J2526" s="5" t="s">
        <v>256</v>
      </c>
      <c r="K2526" s="5" t="s">
        <v>22265</v>
      </c>
      <c r="L2526" s="5" t="s">
        <v>22266</v>
      </c>
      <c r="M2526" s="5" t="s">
        <v>20917</v>
      </c>
      <c r="N2526" s="5" t="s">
        <v>52</v>
      </c>
      <c r="O2526" s="5">
        <v>3.0</v>
      </c>
      <c r="P2526" s="5" t="s">
        <v>22267</v>
      </c>
      <c r="Q2526" s="5" t="s">
        <v>2229</v>
      </c>
      <c r="R2526" s="5">
        <v>183.0</v>
      </c>
      <c r="S2526" s="5" t="s">
        <v>20434</v>
      </c>
      <c r="T2526" s="5">
        <v>0.0</v>
      </c>
      <c r="U2526" s="5" t="s">
        <v>52</v>
      </c>
      <c r="V2526" s="5" t="s">
        <v>22268</v>
      </c>
      <c r="W2526" s="5" t="s">
        <v>52</v>
      </c>
      <c r="X2526" s="5" t="s">
        <v>52</v>
      </c>
      <c r="Y2526" s="5" t="s">
        <v>22269</v>
      </c>
      <c r="Z2526" s="5" t="s">
        <v>22270</v>
      </c>
      <c r="AA2526" s="5" t="s">
        <v>59</v>
      </c>
      <c r="AB2526" s="5" t="s">
        <v>52</v>
      </c>
      <c r="AC2526" s="5" t="s">
        <v>17351</v>
      </c>
      <c r="AD2526" s="5" t="s">
        <v>17352</v>
      </c>
      <c r="AE2526" s="5" t="s">
        <v>17353</v>
      </c>
      <c r="AF2526" s="5" t="s">
        <v>52</v>
      </c>
      <c r="AG2526" s="5" t="s">
        <v>52</v>
      </c>
      <c r="AH2526" s="5" t="s">
        <v>52</v>
      </c>
      <c r="AI2526" s="5" t="s">
        <v>22264</v>
      </c>
      <c r="AJ2526" s="5" t="s">
        <v>22266</v>
      </c>
      <c r="AK2526" s="5" t="s">
        <v>4069</v>
      </c>
    </row>
    <row r="2527" ht="15.75" customHeight="1">
      <c r="A2527" s="5" t="s">
        <v>22271</v>
      </c>
      <c r="B2527" s="5" t="s">
        <v>20428</v>
      </c>
      <c r="C2527" s="5" t="s">
        <v>20915</v>
      </c>
      <c r="D2527" s="6">
        <v>42253.0</v>
      </c>
      <c r="E2527" s="5">
        <v>115848.0</v>
      </c>
      <c r="F2527" s="5">
        <v>52658.0</v>
      </c>
      <c r="G2527" s="5" t="s">
        <v>1419</v>
      </c>
      <c r="H2527" s="5" t="s">
        <v>480</v>
      </c>
      <c r="I2527" s="5" t="s">
        <v>20248</v>
      </c>
      <c r="J2527" s="5" t="s">
        <v>256</v>
      </c>
      <c r="K2527" s="5" t="s">
        <v>22272</v>
      </c>
      <c r="L2527" s="5" t="s">
        <v>20431</v>
      </c>
      <c r="M2527" s="5" t="s">
        <v>20917</v>
      </c>
      <c r="N2527" s="5" t="s">
        <v>52</v>
      </c>
      <c r="O2527" s="5">
        <v>2.0</v>
      </c>
      <c r="P2527" s="5" t="s">
        <v>22273</v>
      </c>
      <c r="Q2527" s="5" t="s">
        <v>156</v>
      </c>
      <c r="R2527" s="5">
        <v>132.0</v>
      </c>
      <c r="S2527" s="5" t="s">
        <v>20434</v>
      </c>
      <c r="T2527" s="5">
        <v>0.0</v>
      </c>
      <c r="U2527" s="5" t="s">
        <v>52</v>
      </c>
      <c r="V2527" s="5" t="s">
        <v>22274</v>
      </c>
      <c r="W2527" s="5" t="s">
        <v>52</v>
      </c>
      <c r="X2527" s="5" t="s">
        <v>52</v>
      </c>
      <c r="Y2527" s="5" t="s">
        <v>22269</v>
      </c>
      <c r="Z2527" s="5" t="s">
        <v>22275</v>
      </c>
      <c r="AA2527" s="5" t="s">
        <v>59</v>
      </c>
      <c r="AB2527" s="5" t="s">
        <v>52</v>
      </c>
      <c r="AC2527" s="5" t="s">
        <v>17351</v>
      </c>
      <c r="AD2527" s="5" t="s">
        <v>17352</v>
      </c>
      <c r="AE2527" s="5" t="s">
        <v>17353</v>
      </c>
      <c r="AF2527" s="5" t="s">
        <v>52</v>
      </c>
      <c r="AG2527" s="5" t="s">
        <v>52</v>
      </c>
      <c r="AH2527" s="5" t="s">
        <v>52</v>
      </c>
      <c r="AI2527" s="5" t="s">
        <v>20428</v>
      </c>
      <c r="AJ2527" s="5" t="s">
        <v>20431</v>
      </c>
      <c r="AK2527" s="5" t="s">
        <v>4069</v>
      </c>
    </row>
    <row r="2528" ht="15.75" customHeight="1">
      <c r="A2528" s="5" t="s">
        <v>22276</v>
      </c>
      <c r="B2528" s="5" t="s">
        <v>22277</v>
      </c>
      <c r="C2528" s="5" t="s">
        <v>22278</v>
      </c>
      <c r="D2528" s="6">
        <v>42251.0</v>
      </c>
      <c r="E2528" s="5">
        <v>9570.0</v>
      </c>
      <c r="F2528" s="5">
        <v>4350.0</v>
      </c>
      <c r="G2528" s="5" t="s">
        <v>226</v>
      </c>
      <c r="H2528" s="5" t="s">
        <v>171</v>
      </c>
      <c r="I2528" s="5" t="s">
        <v>22279</v>
      </c>
      <c r="J2528" s="5" t="s">
        <v>228</v>
      </c>
      <c r="K2528" s="5" t="s">
        <v>22280</v>
      </c>
      <c r="L2528" s="5" t="s">
        <v>22281</v>
      </c>
      <c r="M2528" s="5" t="s">
        <v>22282</v>
      </c>
      <c r="N2528" s="5">
        <v>91331.0</v>
      </c>
      <c r="O2528" s="5">
        <v>1.0</v>
      </c>
      <c r="P2528" s="5" t="s">
        <v>22283</v>
      </c>
      <c r="Q2528" s="5">
        <v>4510.0</v>
      </c>
      <c r="R2528" s="5">
        <v>73.0</v>
      </c>
      <c r="S2528" s="5" t="s">
        <v>115</v>
      </c>
      <c r="T2528" s="5">
        <v>0.0</v>
      </c>
      <c r="U2528" s="5" t="s">
        <v>52</v>
      </c>
      <c r="V2528" s="5" t="s">
        <v>22284</v>
      </c>
      <c r="W2528" s="5" t="s">
        <v>52</v>
      </c>
      <c r="X2528" s="5" t="s">
        <v>52</v>
      </c>
      <c r="Y2528" s="5" t="s">
        <v>22285</v>
      </c>
      <c r="Z2528" s="5" t="s">
        <v>22286</v>
      </c>
      <c r="AA2528" s="5" t="s">
        <v>162</v>
      </c>
      <c r="AB2528" s="5" t="s">
        <v>52</v>
      </c>
      <c r="AC2528" s="5" t="s">
        <v>181</v>
      </c>
      <c r="AD2528" s="5" t="s">
        <v>182</v>
      </c>
      <c r="AE2528" s="5" t="s">
        <v>183</v>
      </c>
      <c r="AF2528" s="5" t="s">
        <v>52</v>
      </c>
      <c r="AG2528" s="5" t="s">
        <v>52</v>
      </c>
      <c r="AH2528" s="5" t="s">
        <v>184</v>
      </c>
      <c r="AI2528" s="5" t="s">
        <v>22287</v>
      </c>
      <c r="AJ2528" s="5" t="s">
        <v>22288</v>
      </c>
      <c r="AK2528" s="5" t="s">
        <v>20890</v>
      </c>
    </row>
    <row r="2529" ht="15.75" customHeight="1">
      <c r="A2529" s="5" t="s">
        <v>22289</v>
      </c>
      <c r="B2529" s="5" t="s">
        <v>22290</v>
      </c>
      <c r="C2529" s="5" t="s">
        <v>22291</v>
      </c>
      <c r="D2529" s="6">
        <v>42250.0</v>
      </c>
      <c r="E2529" s="5">
        <v>19775.0</v>
      </c>
      <c r="F2529" s="5">
        <v>8989.0</v>
      </c>
      <c r="G2529" s="5" t="s">
        <v>170</v>
      </c>
      <c r="H2529" s="5" t="s">
        <v>45</v>
      </c>
      <c r="I2529" s="5" t="s">
        <v>22292</v>
      </c>
      <c r="J2529" s="5" t="s">
        <v>170</v>
      </c>
      <c r="K2529" s="5" t="s">
        <v>391</v>
      </c>
      <c r="L2529" s="5" t="s">
        <v>22293</v>
      </c>
      <c r="M2529" s="5" t="s">
        <v>22294</v>
      </c>
      <c r="N2529" s="5">
        <v>23250.0</v>
      </c>
      <c r="O2529" s="5">
        <v>1.0</v>
      </c>
      <c r="P2529" s="5" t="s">
        <v>22295</v>
      </c>
      <c r="Q2529" s="5" t="s">
        <v>52</v>
      </c>
      <c r="R2529" s="5">
        <v>473.0</v>
      </c>
      <c r="S2529" s="5" t="s">
        <v>69</v>
      </c>
      <c r="T2529" s="5">
        <v>69.0</v>
      </c>
      <c r="U2529" s="5" t="s">
        <v>70</v>
      </c>
      <c r="V2529" s="5" t="s">
        <v>22296</v>
      </c>
      <c r="W2529" s="5" t="s">
        <v>71</v>
      </c>
      <c r="X2529" s="5" t="s">
        <v>52</v>
      </c>
      <c r="Y2529" s="5" t="s">
        <v>22297</v>
      </c>
      <c r="Z2529" s="5" t="s">
        <v>22298</v>
      </c>
      <c r="AA2529" s="5" t="s">
        <v>235</v>
      </c>
      <c r="AB2529" s="5" t="s">
        <v>52</v>
      </c>
      <c r="AC2529" s="5" t="s">
        <v>72</v>
      </c>
      <c r="AD2529" s="5" t="s">
        <v>73</v>
      </c>
      <c r="AE2529" s="5" t="s">
        <v>74</v>
      </c>
      <c r="AF2529" s="5" t="s">
        <v>75</v>
      </c>
      <c r="AG2529" s="5" t="s">
        <v>76</v>
      </c>
      <c r="AH2529" s="5" t="s">
        <v>77</v>
      </c>
      <c r="AI2529" s="5" t="s">
        <v>22290</v>
      </c>
      <c r="AJ2529" s="5" t="s">
        <v>22293</v>
      </c>
      <c r="AK2529" s="5" t="s">
        <v>4683</v>
      </c>
    </row>
    <row r="2530" ht="15.75" customHeight="1">
      <c r="A2530" s="5" t="s">
        <v>22299</v>
      </c>
      <c r="B2530" s="5" t="s">
        <v>22300</v>
      </c>
      <c r="C2530" s="5" t="s">
        <v>22301</v>
      </c>
      <c r="D2530" s="6">
        <v>42250.0</v>
      </c>
      <c r="E2530" s="5">
        <v>9424.0</v>
      </c>
      <c r="F2530" s="5">
        <v>4284.0</v>
      </c>
      <c r="G2530" s="5" t="s">
        <v>130</v>
      </c>
      <c r="H2530" s="5" t="s">
        <v>1792</v>
      </c>
      <c r="I2530" s="5" t="s">
        <v>5172</v>
      </c>
      <c r="J2530" s="5" t="s">
        <v>133</v>
      </c>
      <c r="K2530" s="5" t="s">
        <v>22302</v>
      </c>
      <c r="L2530" s="5" t="s">
        <v>22303</v>
      </c>
      <c r="M2530" s="5" t="s">
        <v>22304</v>
      </c>
      <c r="N2530" s="5">
        <v>29405.0</v>
      </c>
      <c r="O2530" s="5">
        <v>1.0</v>
      </c>
      <c r="P2530" s="5" t="s">
        <v>22305</v>
      </c>
      <c r="Q2530" s="5" t="s">
        <v>279</v>
      </c>
      <c r="R2530" s="5">
        <v>6.0</v>
      </c>
      <c r="S2530" s="5" t="s">
        <v>22306</v>
      </c>
      <c r="T2530" s="5">
        <v>10.0</v>
      </c>
      <c r="U2530" s="5" t="s">
        <v>70</v>
      </c>
      <c r="V2530" s="5" t="s">
        <v>22307</v>
      </c>
      <c r="W2530" s="5" t="s">
        <v>55</v>
      </c>
      <c r="X2530" s="5" t="s">
        <v>22308</v>
      </c>
      <c r="Y2530" s="5">
        <v>1508.0</v>
      </c>
      <c r="Z2530" s="5" t="s">
        <v>22309</v>
      </c>
      <c r="AA2530" s="5" t="s">
        <v>730</v>
      </c>
      <c r="AB2530" s="5" t="s">
        <v>52</v>
      </c>
      <c r="AC2530" s="5" t="s">
        <v>72</v>
      </c>
      <c r="AD2530" s="5" t="s">
        <v>73</v>
      </c>
      <c r="AE2530" s="5" t="s">
        <v>74</v>
      </c>
      <c r="AF2530" s="5" t="s">
        <v>75</v>
      </c>
      <c r="AG2530" s="5" t="s">
        <v>76</v>
      </c>
      <c r="AH2530" s="5" t="s">
        <v>77</v>
      </c>
      <c r="AI2530" s="5" t="s">
        <v>22300</v>
      </c>
      <c r="AJ2530" s="5" t="s">
        <v>22303</v>
      </c>
      <c r="AK2530" s="5" t="s">
        <v>4053</v>
      </c>
    </row>
    <row r="2531" ht="15.75" customHeight="1">
      <c r="A2531" s="5" t="s">
        <v>22310</v>
      </c>
      <c r="B2531" s="5" t="s">
        <v>4042</v>
      </c>
      <c r="C2531" s="5" t="s">
        <v>22301</v>
      </c>
      <c r="D2531" s="6">
        <v>42250.0</v>
      </c>
      <c r="E2531" s="5">
        <v>18353.0</v>
      </c>
      <c r="F2531" s="5">
        <v>8342.0</v>
      </c>
      <c r="G2531" s="5" t="s">
        <v>130</v>
      </c>
      <c r="H2531" s="5" t="s">
        <v>1792</v>
      </c>
      <c r="I2531" s="5" t="s">
        <v>5172</v>
      </c>
      <c r="J2531" s="5" t="s">
        <v>133</v>
      </c>
      <c r="K2531" s="5" t="s">
        <v>22311</v>
      </c>
      <c r="L2531" s="5" t="s">
        <v>22312</v>
      </c>
      <c r="M2531" s="5" t="s">
        <v>22313</v>
      </c>
      <c r="N2531" s="5">
        <v>90302.0</v>
      </c>
      <c r="O2531" s="5">
        <v>1.0</v>
      </c>
      <c r="P2531" s="5" t="s">
        <v>22305</v>
      </c>
      <c r="Q2531" s="5" t="s">
        <v>279</v>
      </c>
      <c r="R2531" s="5">
        <v>20.0</v>
      </c>
      <c r="S2531" s="5" t="s">
        <v>22306</v>
      </c>
      <c r="T2531" s="5">
        <v>20.0</v>
      </c>
      <c r="U2531" s="5" t="s">
        <v>70</v>
      </c>
      <c r="V2531" s="5" t="s">
        <v>22308</v>
      </c>
      <c r="W2531" s="5" t="s">
        <v>71</v>
      </c>
      <c r="X2531" s="5" t="s">
        <v>52</v>
      </c>
      <c r="Y2531" s="5">
        <v>1508.0</v>
      </c>
      <c r="Z2531" s="5" t="s">
        <v>22309</v>
      </c>
      <c r="AA2531" s="5" t="s">
        <v>730</v>
      </c>
      <c r="AB2531" s="5" t="s">
        <v>52</v>
      </c>
      <c r="AC2531" s="5" t="s">
        <v>72</v>
      </c>
      <c r="AD2531" s="5" t="s">
        <v>73</v>
      </c>
      <c r="AE2531" s="5" t="s">
        <v>74</v>
      </c>
      <c r="AF2531" s="5" t="s">
        <v>75</v>
      </c>
      <c r="AG2531" s="5" t="s">
        <v>76</v>
      </c>
      <c r="AH2531" s="5" t="s">
        <v>77</v>
      </c>
      <c r="AI2531" s="5" t="s">
        <v>4042</v>
      </c>
      <c r="AJ2531" s="5" t="s">
        <v>22312</v>
      </c>
      <c r="AK2531" s="5" t="s">
        <v>4053</v>
      </c>
    </row>
    <row r="2532" ht="15.75" customHeight="1">
      <c r="A2532" s="5" t="s">
        <v>22314</v>
      </c>
      <c r="B2532" s="5" t="s">
        <v>16737</v>
      </c>
      <c r="C2532" s="5" t="s">
        <v>16738</v>
      </c>
      <c r="D2532" s="6">
        <v>42250.0</v>
      </c>
      <c r="E2532" s="5">
        <v>35787.0</v>
      </c>
      <c r="F2532" s="5">
        <v>16267.0</v>
      </c>
      <c r="G2532" s="5" t="s">
        <v>3378</v>
      </c>
      <c r="H2532" s="5" t="s">
        <v>272</v>
      </c>
      <c r="I2532" s="5" t="s">
        <v>21156</v>
      </c>
      <c r="J2532" s="5" t="s">
        <v>3378</v>
      </c>
      <c r="K2532" s="5" t="s">
        <v>22315</v>
      </c>
      <c r="L2532" s="5" t="s">
        <v>16741</v>
      </c>
      <c r="M2532" s="5" t="s">
        <v>16742</v>
      </c>
      <c r="N2532" s="5">
        <v>45242.0</v>
      </c>
      <c r="O2532" s="5">
        <v>2.0</v>
      </c>
      <c r="P2532" s="5" t="s">
        <v>22316</v>
      </c>
      <c r="Q2532" s="5" t="s">
        <v>3236</v>
      </c>
      <c r="R2532" s="5">
        <v>1356.0</v>
      </c>
      <c r="S2532" s="5" t="s">
        <v>69</v>
      </c>
      <c r="T2532" s="5">
        <v>0.0</v>
      </c>
      <c r="U2532" s="5" t="s">
        <v>93</v>
      </c>
      <c r="V2532" s="5" t="s">
        <v>22317</v>
      </c>
      <c r="W2532" s="5" t="s">
        <v>55</v>
      </c>
      <c r="X2532" s="5" t="s">
        <v>22318</v>
      </c>
      <c r="Y2532" s="5" t="s">
        <v>969</v>
      </c>
      <c r="Z2532" s="5" t="s">
        <v>22319</v>
      </c>
      <c r="AA2532" s="5" t="s">
        <v>180</v>
      </c>
      <c r="AB2532" s="5" t="s">
        <v>52</v>
      </c>
      <c r="AC2532" s="5" t="s">
        <v>3141</v>
      </c>
      <c r="AD2532" s="5" t="s">
        <v>3142</v>
      </c>
      <c r="AE2532" s="5" t="s">
        <v>162</v>
      </c>
      <c r="AF2532" s="5" t="s">
        <v>52</v>
      </c>
      <c r="AG2532" s="5" t="s">
        <v>52</v>
      </c>
      <c r="AH2532" s="5" t="s">
        <v>3143</v>
      </c>
      <c r="AI2532" s="5" t="s">
        <v>102</v>
      </c>
      <c r="AJ2532" s="5" t="s">
        <v>52</v>
      </c>
      <c r="AK2532" s="5" t="s">
        <v>162</v>
      </c>
    </row>
    <row r="2533" ht="15.75" customHeight="1">
      <c r="A2533" s="5" t="s">
        <v>22320</v>
      </c>
      <c r="B2533" s="5" t="s">
        <v>142</v>
      </c>
      <c r="C2533" s="5" t="s">
        <v>22321</v>
      </c>
      <c r="D2533" s="6">
        <v>42249.0</v>
      </c>
      <c r="E2533" s="5">
        <v>19829.0</v>
      </c>
      <c r="F2533" s="5">
        <v>9013.0</v>
      </c>
      <c r="G2533" s="5" t="s">
        <v>435</v>
      </c>
      <c r="H2533" s="5" t="s">
        <v>1792</v>
      </c>
      <c r="I2533" s="5" t="s">
        <v>12387</v>
      </c>
      <c r="J2533" s="5" t="s">
        <v>424</v>
      </c>
      <c r="K2533" s="5" t="s">
        <v>22322</v>
      </c>
      <c r="L2533" s="5" t="s">
        <v>22323</v>
      </c>
      <c r="M2533" s="5" t="s">
        <v>22324</v>
      </c>
      <c r="N2533" s="5">
        <v>27406.0</v>
      </c>
      <c r="O2533" s="5">
        <v>1.0</v>
      </c>
      <c r="P2533" s="5" t="s">
        <v>22325</v>
      </c>
      <c r="Q2533" s="5" t="s">
        <v>466</v>
      </c>
      <c r="R2533" s="5">
        <v>12.0</v>
      </c>
      <c r="S2533" s="5" t="s">
        <v>115</v>
      </c>
      <c r="T2533" s="5">
        <v>0.0</v>
      </c>
      <c r="U2533" s="5" t="s">
        <v>70</v>
      </c>
      <c r="V2533" s="5" t="s">
        <v>22326</v>
      </c>
      <c r="W2533" s="5" t="s">
        <v>52</v>
      </c>
      <c r="X2533" s="5" t="s">
        <v>52</v>
      </c>
      <c r="Y2533" s="5" t="s">
        <v>22327</v>
      </c>
      <c r="Z2533" s="5" t="s">
        <v>22328</v>
      </c>
      <c r="AA2533" s="5" t="s">
        <v>180</v>
      </c>
      <c r="AB2533" s="5" t="s">
        <v>52</v>
      </c>
      <c r="AC2533" s="5" t="s">
        <v>398</v>
      </c>
      <c r="AD2533" s="5" t="s">
        <v>399</v>
      </c>
      <c r="AE2533" s="5" t="s">
        <v>400</v>
      </c>
      <c r="AF2533" s="5" t="s">
        <v>401</v>
      </c>
      <c r="AG2533" s="5">
        <v>23502.0</v>
      </c>
      <c r="AH2533" s="5" t="s">
        <v>402</v>
      </c>
      <c r="AI2533" s="5" t="s">
        <v>4346</v>
      </c>
      <c r="AJ2533" s="5" t="s">
        <v>22329</v>
      </c>
      <c r="AK2533" s="5" t="s">
        <v>655</v>
      </c>
    </row>
    <row r="2534" ht="15.75" customHeight="1">
      <c r="A2534" s="5" t="s">
        <v>22330</v>
      </c>
      <c r="B2534" s="5" t="s">
        <v>1843</v>
      </c>
      <c r="C2534" s="5" t="s">
        <v>22331</v>
      </c>
      <c r="D2534" s="6">
        <v>42249.0</v>
      </c>
      <c r="E2534" s="5">
        <v>21464.0</v>
      </c>
      <c r="F2534" s="5">
        <v>9756.0</v>
      </c>
      <c r="G2534" s="5" t="s">
        <v>148</v>
      </c>
      <c r="H2534" s="5" t="s">
        <v>189</v>
      </c>
      <c r="I2534" s="5" t="s">
        <v>22332</v>
      </c>
      <c r="J2534" s="5" t="s">
        <v>151</v>
      </c>
      <c r="K2534" s="5" t="s">
        <v>22333</v>
      </c>
      <c r="L2534" s="5" t="s">
        <v>4225</v>
      </c>
      <c r="M2534" s="5" t="s">
        <v>22334</v>
      </c>
      <c r="N2534" s="5" t="s">
        <v>52</v>
      </c>
      <c r="O2534" s="5">
        <v>1.0</v>
      </c>
      <c r="P2534" s="5" t="s">
        <v>22335</v>
      </c>
      <c r="Q2534" s="5">
        <v>4500.0</v>
      </c>
      <c r="R2534" s="5">
        <v>10.0</v>
      </c>
      <c r="S2534" s="5" t="s">
        <v>1386</v>
      </c>
      <c r="T2534" s="5">
        <v>0.0</v>
      </c>
      <c r="U2534" s="5" t="s">
        <v>52</v>
      </c>
      <c r="V2534" s="5" t="s">
        <v>22336</v>
      </c>
      <c r="W2534" s="5" t="s">
        <v>52</v>
      </c>
      <c r="X2534" s="5" t="s">
        <v>52</v>
      </c>
      <c r="Y2534" s="5" t="s">
        <v>8312</v>
      </c>
      <c r="Z2534" s="5">
        <v>8211933.0</v>
      </c>
      <c r="AA2534" s="5" t="s">
        <v>162</v>
      </c>
      <c r="AB2534" s="5" t="s">
        <v>52</v>
      </c>
      <c r="AC2534" s="5" t="s">
        <v>163</v>
      </c>
      <c r="AD2534" s="5" t="s">
        <v>164</v>
      </c>
      <c r="AE2534" s="5" t="s">
        <v>165</v>
      </c>
      <c r="AF2534" s="5" t="s">
        <v>52</v>
      </c>
      <c r="AG2534" s="5" t="s">
        <v>52</v>
      </c>
      <c r="AH2534" s="5" t="s">
        <v>52</v>
      </c>
      <c r="AI2534" s="5" t="s">
        <v>22337</v>
      </c>
      <c r="AJ2534" s="5" t="s">
        <v>22338</v>
      </c>
      <c r="AK2534" s="5" t="s">
        <v>6168</v>
      </c>
    </row>
    <row r="2535" ht="15.75" customHeight="1">
      <c r="A2535" s="5" t="s">
        <v>22339</v>
      </c>
      <c r="B2535" s="5" t="s">
        <v>22340</v>
      </c>
      <c r="C2535" s="5" t="s">
        <v>22341</v>
      </c>
      <c r="D2535" s="6">
        <v>42248.0</v>
      </c>
      <c r="E2535" s="5">
        <v>2501862.0</v>
      </c>
      <c r="F2535" s="5">
        <v>1137210.0</v>
      </c>
      <c r="G2535" s="5" t="s">
        <v>1419</v>
      </c>
      <c r="H2535" s="5" t="s">
        <v>480</v>
      </c>
      <c r="I2535" s="5" t="s">
        <v>22342</v>
      </c>
      <c r="J2535" s="5" t="s">
        <v>256</v>
      </c>
      <c r="K2535" s="5" t="s">
        <v>22343</v>
      </c>
      <c r="L2535" s="5" t="s">
        <v>22344</v>
      </c>
      <c r="M2535" s="5" t="s">
        <v>22345</v>
      </c>
      <c r="N2535" s="5" t="s">
        <v>52</v>
      </c>
      <c r="O2535" s="5">
        <v>40.0</v>
      </c>
      <c r="P2535" s="5" t="s">
        <v>22346</v>
      </c>
      <c r="Q2535" s="5" t="s">
        <v>22347</v>
      </c>
      <c r="R2535" s="5">
        <v>237.0</v>
      </c>
      <c r="S2535" s="5" t="s">
        <v>115</v>
      </c>
      <c r="T2535" s="5">
        <v>20.0</v>
      </c>
      <c r="U2535" s="5" t="s">
        <v>70</v>
      </c>
      <c r="V2535" s="5" t="s">
        <v>22348</v>
      </c>
      <c r="W2535" s="5" t="s">
        <v>52</v>
      </c>
      <c r="X2535" s="5" t="s">
        <v>52</v>
      </c>
      <c r="Y2535" s="5" t="s">
        <v>22349</v>
      </c>
      <c r="Z2535" s="5" t="s">
        <v>22350</v>
      </c>
      <c r="AA2535" s="5" t="s">
        <v>1426</v>
      </c>
      <c r="AB2535" s="5" t="s">
        <v>52</v>
      </c>
      <c r="AC2535" s="5" t="s">
        <v>398</v>
      </c>
      <c r="AD2535" s="5" t="s">
        <v>399</v>
      </c>
      <c r="AE2535" s="5" t="s">
        <v>400</v>
      </c>
      <c r="AF2535" s="5" t="s">
        <v>401</v>
      </c>
      <c r="AG2535" s="5">
        <v>23502.0</v>
      </c>
      <c r="AH2535" s="5" t="s">
        <v>402</v>
      </c>
      <c r="AI2535" s="5" t="s">
        <v>22351</v>
      </c>
      <c r="AJ2535" s="5" t="s">
        <v>22352</v>
      </c>
      <c r="AK2535" s="5" t="s">
        <v>1727</v>
      </c>
    </row>
    <row r="2536" ht="15.75" customHeight="1">
      <c r="A2536" s="5" t="s">
        <v>22353</v>
      </c>
      <c r="B2536" s="5" t="s">
        <v>17722</v>
      </c>
      <c r="C2536" s="5" t="s">
        <v>20481</v>
      </c>
      <c r="D2536" s="6">
        <v>42245.0</v>
      </c>
      <c r="E2536" s="5">
        <v>58109.0</v>
      </c>
      <c r="F2536" s="5">
        <v>26413.0</v>
      </c>
      <c r="G2536" s="5" t="s">
        <v>1419</v>
      </c>
      <c r="H2536" s="5" t="s">
        <v>480</v>
      </c>
      <c r="I2536" s="5" t="s">
        <v>22354</v>
      </c>
      <c r="J2536" s="5" t="s">
        <v>256</v>
      </c>
      <c r="K2536" s="5" t="s">
        <v>22355</v>
      </c>
      <c r="L2536" s="5" t="s">
        <v>20638</v>
      </c>
      <c r="M2536" s="5" t="s">
        <v>20485</v>
      </c>
      <c r="N2536" s="5" t="s">
        <v>52</v>
      </c>
      <c r="O2536" s="5">
        <v>1.0</v>
      </c>
      <c r="P2536" s="5" t="s">
        <v>22356</v>
      </c>
      <c r="Q2536" s="5">
        <v>4500.0</v>
      </c>
      <c r="R2536" s="5">
        <v>70.0</v>
      </c>
      <c r="S2536" s="5" t="s">
        <v>20434</v>
      </c>
      <c r="T2536" s="5">
        <v>0.0</v>
      </c>
      <c r="U2536" s="5" t="s">
        <v>52</v>
      </c>
      <c r="V2536" s="5" t="s">
        <v>22357</v>
      </c>
      <c r="W2536" s="5" t="s">
        <v>52</v>
      </c>
      <c r="X2536" s="5" t="s">
        <v>52</v>
      </c>
      <c r="Y2536" s="5" t="s">
        <v>22358</v>
      </c>
      <c r="Z2536" s="5">
        <v>431597.0</v>
      </c>
      <c r="AA2536" s="5" t="s">
        <v>235</v>
      </c>
      <c r="AB2536" s="5" t="s">
        <v>52</v>
      </c>
      <c r="AC2536" s="5" t="s">
        <v>17351</v>
      </c>
      <c r="AD2536" s="5" t="s">
        <v>17352</v>
      </c>
      <c r="AE2536" s="5" t="s">
        <v>17353</v>
      </c>
      <c r="AF2536" s="5" t="s">
        <v>52</v>
      </c>
      <c r="AG2536" s="5" t="s">
        <v>52</v>
      </c>
      <c r="AH2536" s="5" t="s">
        <v>52</v>
      </c>
      <c r="AI2536" s="5" t="s">
        <v>17722</v>
      </c>
      <c r="AJ2536" s="5" t="s">
        <v>20638</v>
      </c>
      <c r="AK2536" s="5" t="s">
        <v>4069</v>
      </c>
    </row>
    <row r="2537" ht="15.75" customHeight="1">
      <c r="A2537" s="5" t="s">
        <v>22359</v>
      </c>
      <c r="B2537" s="5" t="s">
        <v>21963</v>
      </c>
      <c r="C2537" s="5" t="s">
        <v>21964</v>
      </c>
      <c r="D2537" s="6">
        <v>42243.0</v>
      </c>
      <c r="E2537" s="5">
        <v>43010.0</v>
      </c>
      <c r="F2537" s="5">
        <v>19550.0</v>
      </c>
      <c r="G2537" s="5" t="s">
        <v>21965</v>
      </c>
      <c r="H2537" s="5" t="s">
        <v>171</v>
      </c>
      <c r="I2537" s="5" t="s">
        <v>22360</v>
      </c>
      <c r="J2537" s="5" t="s">
        <v>2156</v>
      </c>
      <c r="K2537" s="5" t="s">
        <v>14840</v>
      </c>
      <c r="L2537" s="5" t="s">
        <v>21967</v>
      </c>
      <c r="M2537" s="5" t="s">
        <v>21968</v>
      </c>
      <c r="N2537" s="5">
        <v>77060.0</v>
      </c>
      <c r="O2537" s="5">
        <v>1.0</v>
      </c>
      <c r="P2537" s="5" t="s">
        <v>22361</v>
      </c>
      <c r="Q2537" s="5" t="s">
        <v>21970</v>
      </c>
      <c r="R2537" s="5">
        <v>1.0</v>
      </c>
      <c r="S2537" s="5" t="s">
        <v>21971</v>
      </c>
      <c r="T2537" s="5">
        <v>20.0</v>
      </c>
      <c r="U2537" s="5" t="s">
        <v>70</v>
      </c>
      <c r="V2537" s="5" t="s">
        <v>22362</v>
      </c>
      <c r="W2537" s="5" t="s">
        <v>71</v>
      </c>
      <c r="X2537" s="5" t="s">
        <v>52</v>
      </c>
      <c r="Y2537" s="5">
        <v>191.0</v>
      </c>
      <c r="Z2537" s="5">
        <v>15840.0</v>
      </c>
      <c r="AA2537" s="5" t="s">
        <v>730</v>
      </c>
      <c r="AB2537" s="5" t="s">
        <v>283</v>
      </c>
      <c r="AC2537" s="5" t="s">
        <v>1230</v>
      </c>
      <c r="AD2537" s="5" t="s">
        <v>1231</v>
      </c>
      <c r="AE2537" s="5" t="s">
        <v>52</v>
      </c>
      <c r="AF2537" s="5" t="s">
        <v>52</v>
      </c>
      <c r="AG2537" s="5" t="s">
        <v>52</v>
      </c>
      <c r="AH2537" s="5" t="s">
        <v>1232</v>
      </c>
      <c r="AI2537" s="5" t="s">
        <v>102</v>
      </c>
      <c r="AJ2537" s="5" t="s">
        <v>52</v>
      </c>
      <c r="AK2537" s="5" t="s">
        <v>21974</v>
      </c>
    </row>
    <row r="2538" ht="15.75" customHeight="1">
      <c r="A2538" s="5" t="s">
        <v>22363</v>
      </c>
      <c r="B2538" s="5" t="s">
        <v>22087</v>
      </c>
      <c r="C2538" s="5" t="s">
        <v>22141</v>
      </c>
      <c r="D2538" s="6">
        <v>42243.0</v>
      </c>
      <c r="E2538" s="5">
        <v>43010.0</v>
      </c>
      <c r="F2538" s="5">
        <v>19550.0</v>
      </c>
      <c r="G2538" s="5" t="s">
        <v>21965</v>
      </c>
      <c r="H2538" s="5" t="s">
        <v>171</v>
      </c>
      <c r="I2538" s="5" t="s">
        <v>22360</v>
      </c>
      <c r="J2538" s="5" t="s">
        <v>2156</v>
      </c>
      <c r="K2538" s="5" t="s">
        <v>14840</v>
      </c>
      <c r="L2538" s="5" t="s">
        <v>22089</v>
      </c>
      <c r="M2538" s="5" t="s">
        <v>22090</v>
      </c>
      <c r="N2538" s="5">
        <v>15088.0</v>
      </c>
      <c r="O2538" s="5">
        <v>1.0</v>
      </c>
      <c r="P2538" s="5" t="s">
        <v>22361</v>
      </c>
      <c r="Q2538" s="5" t="s">
        <v>21970</v>
      </c>
      <c r="R2538" s="5">
        <v>1.0</v>
      </c>
      <c r="S2538" s="5" t="s">
        <v>21971</v>
      </c>
      <c r="T2538" s="5">
        <v>0.0</v>
      </c>
      <c r="U2538" s="5" t="s">
        <v>70</v>
      </c>
      <c r="V2538" s="5" t="s">
        <v>22364</v>
      </c>
      <c r="W2538" s="5" t="s">
        <v>55</v>
      </c>
      <c r="X2538" s="5" t="s">
        <v>22362</v>
      </c>
      <c r="Y2538" s="5">
        <v>191.0</v>
      </c>
      <c r="Z2538" s="5">
        <v>15840.0</v>
      </c>
      <c r="AA2538" s="5" t="s">
        <v>730</v>
      </c>
      <c r="AB2538" s="5" t="s">
        <v>52</v>
      </c>
      <c r="AC2538" s="5" t="s">
        <v>1230</v>
      </c>
      <c r="AD2538" s="5" t="s">
        <v>1231</v>
      </c>
      <c r="AE2538" s="5" t="s">
        <v>52</v>
      </c>
      <c r="AF2538" s="5" t="s">
        <v>52</v>
      </c>
      <c r="AG2538" s="5" t="s">
        <v>52</v>
      </c>
      <c r="AH2538" s="5" t="s">
        <v>1232</v>
      </c>
      <c r="AI2538" s="5" t="s">
        <v>22143</v>
      </c>
      <c r="AJ2538" s="5" t="s">
        <v>22093</v>
      </c>
      <c r="AK2538" s="5" t="s">
        <v>21974</v>
      </c>
    </row>
    <row r="2539" ht="15.75" customHeight="1">
      <c r="A2539" s="5" t="s">
        <v>22365</v>
      </c>
      <c r="B2539" s="5" t="s">
        <v>18409</v>
      </c>
      <c r="C2539" s="5" t="s">
        <v>17159</v>
      </c>
      <c r="D2539" s="6">
        <v>42241.0</v>
      </c>
      <c r="E2539" s="5">
        <v>50010.0</v>
      </c>
      <c r="F2539" s="5">
        <v>22732.0</v>
      </c>
      <c r="G2539" s="5" t="s">
        <v>107</v>
      </c>
      <c r="H2539" s="5" t="s">
        <v>45</v>
      </c>
      <c r="I2539" s="5" t="s">
        <v>22366</v>
      </c>
      <c r="J2539" s="5" t="s">
        <v>109</v>
      </c>
      <c r="K2539" s="5" t="s">
        <v>22367</v>
      </c>
      <c r="L2539" s="5" t="s">
        <v>22368</v>
      </c>
      <c r="M2539" s="5" t="s">
        <v>21270</v>
      </c>
      <c r="N2539" s="5">
        <v>19406.0</v>
      </c>
      <c r="O2539" s="5">
        <v>1.0</v>
      </c>
      <c r="P2539" s="5" t="s">
        <v>22369</v>
      </c>
      <c r="Q2539" s="5">
        <v>4500.0</v>
      </c>
      <c r="R2539" s="5">
        <v>191.0</v>
      </c>
      <c r="S2539" s="5" t="s">
        <v>115</v>
      </c>
      <c r="T2539" s="5">
        <v>0.0</v>
      </c>
      <c r="U2539" s="5" t="s">
        <v>70</v>
      </c>
      <c r="V2539" s="5" t="s">
        <v>22370</v>
      </c>
      <c r="W2539" s="5" t="s">
        <v>71</v>
      </c>
      <c r="X2539" s="5" t="s">
        <v>52</v>
      </c>
      <c r="Y2539" s="5" t="s">
        <v>22371</v>
      </c>
      <c r="Z2539" s="5">
        <v>104031.0</v>
      </c>
      <c r="AA2539" s="5" t="s">
        <v>235</v>
      </c>
      <c r="AB2539" s="5" t="s">
        <v>52</v>
      </c>
      <c r="AC2539" s="5" t="s">
        <v>398</v>
      </c>
      <c r="AD2539" s="5" t="s">
        <v>399</v>
      </c>
      <c r="AE2539" s="5" t="s">
        <v>400</v>
      </c>
      <c r="AF2539" s="5" t="s">
        <v>401</v>
      </c>
      <c r="AG2539" s="5">
        <v>23502.0</v>
      </c>
      <c r="AH2539" s="5" t="s">
        <v>402</v>
      </c>
      <c r="AI2539" s="5" t="s">
        <v>21274</v>
      </c>
      <c r="AJ2539" s="5" t="s">
        <v>22372</v>
      </c>
      <c r="AK2539" s="5" t="s">
        <v>19109</v>
      </c>
    </row>
    <row r="2540" ht="15.75" customHeight="1">
      <c r="A2540" s="5" t="s">
        <v>22373</v>
      </c>
      <c r="B2540" s="5" t="s">
        <v>21277</v>
      </c>
      <c r="C2540" s="5" t="s">
        <v>21278</v>
      </c>
      <c r="D2540" s="6">
        <v>42241.0</v>
      </c>
      <c r="E2540" s="5">
        <v>42750.0</v>
      </c>
      <c r="F2540" s="5">
        <v>19432.0</v>
      </c>
      <c r="G2540" s="5" t="s">
        <v>107</v>
      </c>
      <c r="H2540" s="5" t="s">
        <v>45</v>
      </c>
      <c r="I2540" s="5" t="s">
        <v>22366</v>
      </c>
      <c r="J2540" s="5" t="s">
        <v>109</v>
      </c>
      <c r="K2540" s="5" t="s">
        <v>744</v>
      </c>
      <c r="L2540" s="5" t="s">
        <v>22374</v>
      </c>
      <c r="M2540" s="5" t="s">
        <v>22375</v>
      </c>
      <c r="N2540" s="5" t="s">
        <v>52</v>
      </c>
      <c r="O2540" s="5">
        <v>1.0</v>
      </c>
      <c r="P2540" s="5" t="s">
        <v>22369</v>
      </c>
      <c r="Q2540" s="5">
        <v>4500.0</v>
      </c>
      <c r="R2540" s="5">
        <v>191.0</v>
      </c>
      <c r="S2540" s="5" t="s">
        <v>115</v>
      </c>
      <c r="T2540" s="5">
        <v>0.0</v>
      </c>
      <c r="U2540" s="5" t="s">
        <v>70</v>
      </c>
      <c r="V2540" s="5" t="s">
        <v>22376</v>
      </c>
      <c r="W2540" s="5" t="s">
        <v>55</v>
      </c>
      <c r="X2540" s="5" t="s">
        <v>22370</v>
      </c>
      <c r="Y2540" s="5" t="s">
        <v>22371</v>
      </c>
      <c r="Z2540" s="5">
        <v>104031.0</v>
      </c>
      <c r="AA2540" s="5" t="s">
        <v>235</v>
      </c>
      <c r="AB2540" s="5" t="s">
        <v>52</v>
      </c>
      <c r="AC2540" s="5" t="s">
        <v>398</v>
      </c>
      <c r="AD2540" s="5" t="s">
        <v>399</v>
      </c>
      <c r="AE2540" s="5" t="s">
        <v>400</v>
      </c>
      <c r="AF2540" s="5" t="s">
        <v>401</v>
      </c>
      <c r="AG2540" s="5">
        <v>23502.0</v>
      </c>
      <c r="AH2540" s="5" t="s">
        <v>402</v>
      </c>
      <c r="AI2540" s="5" t="s">
        <v>21277</v>
      </c>
      <c r="AJ2540" s="5" t="s">
        <v>22374</v>
      </c>
      <c r="AK2540" s="5" t="s">
        <v>22377</v>
      </c>
    </row>
    <row r="2541" ht="15.75" customHeight="1">
      <c r="A2541" s="5" t="s">
        <v>22378</v>
      </c>
      <c r="B2541" s="5" t="s">
        <v>22379</v>
      </c>
      <c r="C2541" s="5" t="s">
        <v>3098</v>
      </c>
      <c r="D2541" s="6">
        <v>42240.0</v>
      </c>
      <c r="E2541" s="5">
        <v>48832.0</v>
      </c>
      <c r="F2541" s="5">
        <v>22196.0</v>
      </c>
      <c r="G2541" s="5" t="s">
        <v>659</v>
      </c>
      <c r="H2541" s="5" t="s">
        <v>45</v>
      </c>
      <c r="I2541" s="5" t="s">
        <v>20810</v>
      </c>
      <c r="J2541" s="5" t="s">
        <v>661</v>
      </c>
      <c r="K2541" s="5" t="s">
        <v>22380</v>
      </c>
      <c r="L2541" s="5" t="s">
        <v>22381</v>
      </c>
      <c r="M2541" s="5" t="s">
        <v>22382</v>
      </c>
      <c r="N2541" s="5">
        <v>7080.0</v>
      </c>
      <c r="O2541" s="5">
        <v>1.0</v>
      </c>
      <c r="P2541" s="5" t="s">
        <v>22383</v>
      </c>
      <c r="Q2541" s="5" t="s">
        <v>52</v>
      </c>
      <c r="R2541" s="5">
        <v>840.0</v>
      </c>
      <c r="S2541" s="5" t="s">
        <v>196</v>
      </c>
      <c r="T2541" s="5">
        <v>0.0</v>
      </c>
      <c r="U2541" s="5" t="s">
        <v>158</v>
      </c>
      <c r="V2541" s="5" t="s">
        <v>22384</v>
      </c>
      <c r="W2541" s="5" t="s">
        <v>71</v>
      </c>
      <c r="X2541" s="5" t="s">
        <v>52</v>
      </c>
      <c r="Y2541" s="5" t="s">
        <v>14465</v>
      </c>
      <c r="Z2541" s="5" t="s">
        <v>22385</v>
      </c>
      <c r="AA2541" s="5" t="s">
        <v>1177</v>
      </c>
      <c r="AB2541" s="5" t="s">
        <v>283</v>
      </c>
      <c r="AC2541" s="5" t="s">
        <v>163</v>
      </c>
      <c r="AD2541" s="5" t="s">
        <v>164</v>
      </c>
      <c r="AE2541" s="5" t="s">
        <v>165</v>
      </c>
      <c r="AF2541" s="5" t="s">
        <v>52</v>
      </c>
      <c r="AG2541" s="5" t="s">
        <v>52</v>
      </c>
      <c r="AH2541" s="5" t="s">
        <v>52</v>
      </c>
      <c r="AI2541" s="5" t="s">
        <v>22379</v>
      </c>
      <c r="AJ2541" s="5" t="s">
        <v>22381</v>
      </c>
      <c r="AK2541" s="5" t="s">
        <v>655</v>
      </c>
    </row>
    <row r="2542" ht="15.75" customHeight="1">
      <c r="A2542" s="5" t="s">
        <v>22386</v>
      </c>
      <c r="B2542" s="5" t="s">
        <v>16737</v>
      </c>
      <c r="C2542" s="5" t="s">
        <v>16738</v>
      </c>
      <c r="D2542" s="6">
        <v>42240.0</v>
      </c>
      <c r="E2542" s="5">
        <v>24776.0</v>
      </c>
      <c r="F2542" s="5">
        <v>11262.0</v>
      </c>
      <c r="G2542" s="5" t="s">
        <v>3378</v>
      </c>
      <c r="H2542" s="5" t="s">
        <v>171</v>
      </c>
      <c r="I2542" s="5" t="s">
        <v>22387</v>
      </c>
      <c r="J2542" s="5" t="s">
        <v>3378</v>
      </c>
      <c r="K2542" s="5" t="s">
        <v>22388</v>
      </c>
      <c r="L2542" s="5" t="s">
        <v>16741</v>
      </c>
      <c r="M2542" s="5" t="s">
        <v>16742</v>
      </c>
      <c r="N2542" s="5">
        <v>45242.0</v>
      </c>
      <c r="O2542" s="5">
        <v>1.0</v>
      </c>
      <c r="P2542" s="5" t="s">
        <v>22389</v>
      </c>
      <c r="Q2542" s="5" t="s">
        <v>52</v>
      </c>
      <c r="R2542" s="5">
        <v>607.0</v>
      </c>
      <c r="S2542" s="5" t="s">
        <v>69</v>
      </c>
      <c r="T2542" s="5">
        <v>0.0</v>
      </c>
      <c r="U2542" s="5" t="s">
        <v>93</v>
      </c>
      <c r="V2542" s="5" t="s">
        <v>22390</v>
      </c>
      <c r="W2542" s="5" t="s">
        <v>55</v>
      </c>
      <c r="X2542" s="5" t="s">
        <v>22391</v>
      </c>
      <c r="Y2542" s="5" t="s">
        <v>22392</v>
      </c>
      <c r="Z2542" s="5" t="s">
        <v>22393</v>
      </c>
      <c r="AA2542" s="5" t="s">
        <v>2743</v>
      </c>
      <c r="AB2542" s="5" t="s">
        <v>52</v>
      </c>
      <c r="AC2542" s="5" t="s">
        <v>3141</v>
      </c>
      <c r="AD2542" s="5" t="s">
        <v>3142</v>
      </c>
      <c r="AE2542" s="5" t="s">
        <v>162</v>
      </c>
      <c r="AF2542" s="5" t="s">
        <v>52</v>
      </c>
      <c r="AG2542" s="5" t="s">
        <v>52</v>
      </c>
      <c r="AH2542" s="5" t="s">
        <v>3143</v>
      </c>
      <c r="AI2542" s="5" t="s">
        <v>102</v>
      </c>
      <c r="AJ2542" s="5" t="s">
        <v>52</v>
      </c>
      <c r="AK2542" s="5" t="s">
        <v>162</v>
      </c>
    </row>
    <row r="2543" ht="15.75" customHeight="1">
      <c r="A2543" s="5" t="s">
        <v>22394</v>
      </c>
      <c r="B2543" s="5" t="s">
        <v>5209</v>
      </c>
      <c r="C2543" s="5" t="s">
        <v>22395</v>
      </c>
      <c r="D2543" s="6">
        <v>42240.0</v>
      </c>
      <c r="E2543" s="5">
        <v>48358.0</v>
      </c>
      <c r="F2543" s="5">
        <v>21981.0</v>
      </c>
      <c r="G2543" s="5" t="s">
        <v>659</v>
      </c>
      <c r="H2543" s="5" t="s">
        <v>45</v>
      </c>
      <c r="I2543" s="5" t="s">
        <v>20810</v>
      </c>
      <c r="J2543" s="5" t="s">
        <v>661</v>
      </c>
      <c r="K2543" s="5" t="s">
        <v>462</v>
      </c>
      <c r="L2543" s="5" t="s">
        <v>22396</v>
      </c>
      <c r="M2543" s="5" t="s">
        <v>22397</v>
      </c>
      <c r="N2543" s="5">
        <v>8840.0</v>
      </c>
      <c r="O2543" s="5">
        <v>1.0</v>
      </c>
      <c r="P2543" s="5" t="s">
        <v>22398</v>
      </c>
      <c r="Q2543" s="5" t="s">
        <v>52</v>
      </c>
      <c r="R2543" s="5">
        <v>62.0</v>
      </c>
      <c r="S2543" s="5" t="s">
        <v>2397</v>
      </c>
      <c r="T2543" s="5">
        <v>0.0</v>
      </c>
      <c r="U2543" s="5" t="s">
        <v>158</v>
      </c>
      <c r="V2543" s="5" t="s">
        <v>22399</v>
      </c>
      <c r="W2543" s="5" t="s">
        <v>71</v>
      </c>
      <c r="X2543" s="5" t="s">
        <v>52</v>
      </c>
      <c r="Y2543" s="5" t="s">
        <v>14465</v>
      </c>
      <c r="Z2543" s="5" t="s">
        <v>22400</v>
      </c>
      <c r="AA2543" s="5" t="s">
        <v>1177</v>
      </c>
      <c r="AB2543" s="5" t="s">
        <v>283</v>
      </c>
      <c r="AC2543" s="5" t="s">
        <v>163</v>
      </c>
      <c r="AD2543" s="5" t="s">
        <v>164</v>
      </c>
      <c r="AE2543" s="5" t="s">
        <v>165</v>
      </c>
      <c r="AF2543" s="5" t="s">
        <v>52</v>
      </c>
      <c r="AG2543" s="5" t="s">
        <v>52</v>
      </c>
      <c r="AH2543" s="5" t="s">
        <v>52</v>
      </c>
      <c r="AI2543" s="5" t="s">
        <v>5209</v>
      </c>
      <c r="AJ2543" s="5" t="s">
        <v>22396</v>
      </c>
      <c r="AK2543" s="5" t="s">
        <v>22401</v>
      </c>
    </row>
    <row r="2544" ht="15.75" customHeight="1">
      <c r="A2544" s="5" t="s">
        <v>22402</v>
      </c>
      <c r="B2544" s="5" t="s">
        <v>10606</v>
      </c>
      <c r="C2544" s="5" t="s">
        <v>22403</v>
      </c>
      <c r="D2544" s="6">
        <v>42240.0</v>
      </c>
      <c r="E2544" s="5">
        <v>24776.0</v>
      </c>
      <c r="F2544" s="5">
        <v>11262.0</v>
      </c>
      <c r="G2544" s="5" t="s">
        <v>3378</v>
      </c>
      <c r="H2544" s="5" t="s">
        <v>171</v>
      </c>
      <c r="I2544" s="5" t="s">
        <v>22387</v>
      </c>
      <c r="J2544" s="5" t="s">
        <v>3378</v>
      </c>
      <c r="K2544" s="5" t="s">
        <v>22404</v>
      </c>
      <c r="L2544" s="5" t="s">
        <v>22405</v>
      </c>
      <c r="M2544" s="5" t="s">
        <v>22406</v>
      </c>
      <c r="N2544" s="5">
        <v>41018.0</v>
      </c>
      <c r="O2544" s="5">
        <v>1.0</v>
      </c>
      <c r="P2544" s="5" t="s">
        <v>22389</v>
      </c>
      <c r="Q2544" s="5" t="s">
        <v>52</v>
      </c>
      <c r="R2544" s="5">
        <v>607.0</v>
      </c>
      <c r="S2544" s="5" t="s">
        <v>69</v>
      </c>
      <c r="T2544" s="5">
        <v>26.0</v>
      </c>
      <c r="U2544" s="5" t="s">
        <v>93</v>
      </c>
      <c r="V2544" s="5" t="s">
        <v>22391</v>
      </c>
      <c r="W2544" s="5" t="s">
        <v>71</v>
      </c>
      <c r="X2544" s="5" t="s">
        <v>52</v>
      </c>
      <c r="Y2544" s="5" t="s">
        <v>22407</v>
      </c>
      <c r="Z2544" s="5" t="s">
        <v>22393</v>
      </c>
      <c r="AA2544" s="5" t="s">
        <v>235</v>
      </c>
      <c r="AB2544" s="5" t="s">
        <v>283</v>
      </c>
      <c r="AC2544" s="5" t="s">
        <v>11980</v>
      </c>
      <c r="AD2544" s="5" t="s">
        <v>11981</v>
      </c>
      <c r="AE2544" s="5" t="s">
        <v>218</v>
      </c>
      <c r="AF2544" s="5" t="s">
        <v>52</v>
      </c>
      <c r="AG2544" s="5" t="s">
        <v>11982</v>
      </c>
      <c r="AH2544" s="5" t="s">
        <v>11983</v>
      </c>
      <c r="AI2544" s="5" t="s">
        <v>22408</v>
      </c>
      <c r="AJ2544" s="5" t="s">
        <v>22409</v>
      </c>
      <c r="AK2544" s="5" t="s">
        <v>162</v>
      </c>
    </row>
    <row r="2545" ht="15.75" customHeight="1">
      <c r="A2545" s="5" t="s">
        <v>22410</v>
      </c>
      <c r="B2545" s="5" t="s">
        <v>21214</v>
      </c>
      <c r="C2545" s="5" t="s">
        <v>20823</v>
      </c>
      <c r="D2545" s="6">
        <v>42240.0</v>
      </c>
      <c r="E2545" s="5">
        <v>271084.0</v>
      </c>
      <c r="F2545" s="5">
        <v>123220.0</v>
      </c>
      <c r="G2545" s="5" t="s">
        <v>1419</v>
      </c>
      <c r="H2545" s="5" t="s">
        <v>1534</v>
      </c>
      <c r="I2545" s="5" t="s">
        <v>10918</v>
      </c>
      <c r="J2545" s="5" t="s">
        <v>256</v>
      </c>
      <c r="K2545" s="5" t="s">
        <v>22411</v>
      </c>
      <c r="L2545" s="5" t="s">
        <v>22412</v>
      </c>
      <c r="M2545" s="5" t="s">
        <v>22413</v>
      </c>
      <c r="N2545" s="5">
        <v>77460.0</v>
      </c>
      <c r="O2545" s="5">
        <v>7.0</v>
      </c>
      <c r="P2545" s="5" t="s">
        <v>22414</v>
      </c>
      <c r="Q2545" s="5" t="s">
        <v>22415</v>
      </c>
      <c r="R2545" s="5">
        <v>52.0</v>
      </c>
      <c r="S2545" s="5" t="s">
        <v>1077</v>
      </c>
      <c r="T2545" s="5">
        <v>198.0</v>
      </c>
      <c r="U2545" s="5" t="s">
        <v>70</v>
      </c>
      <c r="V2545" s="5" t="s">
        <v>22416</v>
      </c>
      <c r="W2545" s="5" t="s">
        <v>52</v>
      </c>
      <c r="X2545" s="5" t="s">
        <v>52</v>
      </c>
      <c r="Y2545" s="5">
        <v>33.0</v>
      </c>
      <c r="Z2545" s="5" t="s">
        <v>22417</v>
      </c>
      <c r="AA2545" s="5" t="s">
        <v>2743</v>
      </c>
      <c r="AB2545" s="5" t="s">
        <v>52</v>
      </c>
      <c r="AC2545" s="5" t="s">
        <v>1230</v>
      </c>
      <c r="AD2545" s="5" t="s">
        <v>1231</v>
      </c>
      <c r="AE2545" s="5" t="s">
        <v>52</v>
      </c>
      <c r="AF2545" s="5" t="s">
        <v>52</v>
      </c>
      <c r="AG2545" s="5" t="s">
        <v>52</v>
      </c>
      <c r="AH2545" s="5" t="s">
        <v>1232</v>
      </c>
      <c r="AI2545" s="5" t="s">
        <v>21214</v>
      </c>
      <c r="AJ2545" s="5" t="s">
        <v>22412</v>
      </c>
      <c r="AK2545" s="5" t="s">
        <v>17503</v>
      </c>
    </row>
    <row r="2546" ht="15.75" customHeight="1">
      <c r="A2546" s="5" t="s">
        <v>22418</v>
      </c>
      <c r="B2546" s="5" t="s">
        <v>22419</v>
      </c>
      <c r="C2546" s="5" t="s">
        <v>21278</v>
      </c>
      <c r="D2546" s="6">
        <v>42238.0</v>
      </c>
      <c r="E2546" s="5">
        <v>42398.0</v>
      </c>
      <c r="F2546" s="5">
        <v>19272.0</v>
      </c>
      <c r="G2546" s="5" t="s">
        <v>107</v>
      </c>
      <c r="H2546" s="5" t="s">
        <v>149</v>
      </c>
      <c r="I2546" s="5" t="s">
        <v>19866</v>
      </c>
      <c r="J2546" s="5" t="s">
        <v>109</v>
      </c>
      <c r="K2546" s="5" t="s">
        <v>22420</v>
      </c>
      <c r="L2546" s="5" t="s">
        <v>22421</v>
      </c>
      <c r="M2546" s="5" t="s">
        <v>21446</v>
      </c>
      <c r="N2546" s="5" t="s">
        <v>52</v>
      </c>
      <c r="O2546" s="5">
        <v>1.0</v>
      </c>
      <c r="P2546" s="5" t="s">
        <v>22422</v>
      </c>
      <c r="Q2546" s="5">
        <v>4510.0</v>
      </c>
      <c r="R2546" s="5">
        <v>33.0</v>
      </c>
      <c r="S2546" s="5" t="s">
        <v>115</v>
      </c>
      <c r="T2546" s="5">
        <v>0.0</v>
      </c>
      <c r="U2546" s="5" t="s">
        <v>52</v>
      </c>
      <c r="V2546" s="5" t="s">
        <v>22423</v>
      </c>
      <c r="W2546" s="5" t="s">
        <v>55</v>
      </c>
      <c r="X2546" s="5" t="s">
        <v>22424</v>
      </c>
      <c r="Y2546" s="5" t="s">
        <v>13654</v>
      </c>
      <c r="Z2546" s="5" t="s">
        <v>22425</v>
      </c>
      <c r="AA2546" s="5" t="s">
        <v>2743</v>
      </c>
      <c r="AB2546" s="5" t="s">
        <v>52</v>
      </c>
      <c r="AC2546" s="5" t="s">
        <v>181</v>
      </c>
      <c r="AD2546" s="5" t="s">
        <v>182</v>
      </c>
      <c r="AE2546" s="5" t="s">
        <v>183</v>
      </c>
      <c r="AF2546" s="5" t="s">
        <v>52</v>
      </c>
      <c r="AG2546" s="5" t="s">
        <v>52</v>
      </c>
      <c r="AH2546" s="5" t="s">
        <v>184</v>
      </c>
      <c r="AI2546" s="5" t="s">
        <v>21274</v>
      </c>
      <c r="AJ2546" s="5" t="s">
        <v>22426</v>
      </c>
      <c r="AK2546" s="5" t="s">
        <v>21451</v>
      </c>
    </row>
    <row r="2547" ht="15.75" customHeight="1">
      <c r="A2547" s="5" t="s">
        <v>22427</v>
      </c>
      <c r="B2547" s="5" t="s">
        <v>22231</v>
      </c>
      <c r="C2547" s="5" t="s">
        <v>22232</v>
      </c>
      <c r="D2547" s="6">
        <v>42236.0</v>
      </c>
      <c r="E2547" s="5">
        <v>42196.0</v>
      </c>
      <c r="F2547" s="5">
        <v>19180.0</v>
      </c>
      <c r="G2547" s="5" t="s">
        <v>4824</v>
      </c>
      <c r="H2547" s="5" t="s">
        <v>1069</v>
      </c>
      <c r="I2547" s="5" t="s">
        <v>2482</v>
      </c>
      <c r="J2547" s="5" t="s">
        <v>4825</v>
      </c>
      <c r="K2547" s="5" t="s">
        <v>744</v>
      </c>
      <c r="L2547" s="5" t="s">
        <v>22233</v>
      </c>
      <c r="M2547" s="5" t="s">
        <v>22234</v>
      </c>
      <c r="N2547" s="5">
        <v>33134.0</v>
      </c>
      <c r="O2547" s="5">
        <v>1.0</v>
      </c>
      <c r="P2547" s="5" t="s">
        <v>22428</v>
      </c>
      <c r="Q2547" s="5">
        <v>4532.0</v>
      </c>
      <c r="R2547" s="5">
        <v>1771.0</v>
      </c>
      <c r="S2547" s="5" t="s">
        <v>69</v>
      </c>
      <c r="T2547" s="5">
        <v>0.0</v>
      </c>
      <c r="U2547" s="5" t="s">
        <v>70</v>
      </c>
      <c r="V2547" s="5" t="s">
        <v>22429</v>
      </c>
      <c r="W2547" s="5" t="s">
        <v>52</v>
      </c>
      <c r="X2547" s="5" t="s">
        <v>52</v>
      </c>
      <c r="Y2547" s="5" t="s">
        <v>18356</v>
      </c>
      <c r="Z2547" s="5" t="s">
        <v>22430</v>
      </c>
      <c r="AA2547" s="5" t="s">
        <v>2743</v>
      </c>
      <c r="AB2547" s="5" t="s">
        <v>52</v>
      </c>
      <c r="AC2547" s="5" t="s">
        <v>20174</v>
      </c>
      <c r="AD2547" s="5" t="s">
        <v>20175</v>
      </c>
      <c r="AE2547" s="5" t="s">
        <v>20176</v>
      </c>
      <c r="AF2547" s="5" t="s">
        <v>75</v>
      </c>
      <c r="AG2547" s="5">
        <v>7960.0</v>
      </c>
      <c r="AH2547" s="5" t="s">
        <v>20177</v>
      </c>
      <c r="AI2547" s="5" t="s">
        <v>10453</v>
      </c>
      <c r="AJ2547" s="5" t="s">
        <v>22431</v>
      </c>
      <c r="AK2547" s="5" t="s">
        <v>5091</v>
      </c>
    </row>
    <row r="2548" ht="15.75" customHeight="1">
      <c r="A2548" s="5" t="s">
        <v>22432</v>
      </c>
      <c r="B2548" s="5" t="s">
        <v>22433</v>
      </c>
      <c r="C2548" s="5" t="s">
        <v>22434</v>
      </c>
      <c r="D2548" s="6">
        <v>42235.0</v>
      </c>
      <c r="E2548" s="5">
        <v>32820.0</v>
      </c>
      <c r="F2548" s="5">
        <v>14918.0</v>
      </c>
      <c r="G2548" s="5" t="s">
        <v>556</v>
      </c>
      <c r="H2548" s="5" t="s">
        <v>1792</v>
      </c>
      <c r="I2548" s="5" t="s">
        <v>22435</v>
      </c>
      <c r="J2548" s="5" t="s">
        <v>558</v>
      </c>
      <c r="K2548" s="5" t="s">
        <v>391</v>
      </c>
      <c r="L2548" s="5" t="s">
        <v>22436</v>
      </c>
      <c r="M2548" s="5" t="s">
        <v>22437</v>
      </c>
      <c r="N2548" s="5">
        <v>7751.0</v>
      </c>
      <c r="O2548" s="5">
        <v>1.0</v>
      </c>
      <c r="P2548" s="5" t="s">
        <v>22438</v>
      </c>
      <c r="Q2548" s="5" t="s">
        <v>3516</v>
      </c>
      <c r="R2548" s="5">
        <v>17.0</v>
      </c>
      <c r="S2548" s="5" t="s">
        <v>53</v>
      </c>
      <c r="T2548" s="5">
        <v>12.0</v>
      </c>
      <c r="U2548" s="5" t="s">
        <v>70</v>
      </c>
      <c r="V2548" s="5" t="s">
        <v>22439</v>
      </c>
      <c r="W2548" s="5" t="s">
        <v>55</v>
      </c>
      <c r="X2548" s="5" t="s">
        <v>22440</v>
      </c>
      <c r="Y2548" s="5" t="s">
        <v>22441</v>
      </c>
      <c r="Z2548" s="5" t="s">
        <v>22442</v>
      </c>
      <c r="AA2548" s="5" t="s">
        <v>180</v>
      </c>
      <c r="AB2548" s="5" t="s">
        <v>52</v>
      </c>
      <c r="AC2548" s="5" t="s">
        <v>5521</v>
      </c>
      <c r="AD2548" s="5" t="s">
        <v>5522</v>
      </c>
      <c r="AE2548" s="5" t="s">
        <v>5523</v>
      </c>
      <c r="AF2548" s="5" t="s">
        <v>52</v>
      </c>
      <c r="AG2548" s="5" t="s">
        <v>52</v>
      </c>
      <c r="AH2548" s="5" t="s">
        <v>5524</v>
      </c>
      <c r="AI2548" s="5" t="s">
        <v>22433</v>
      </c>
      <c r="AJ2548" s="5" t="s">
        <v>22436</v>
      </c>
      <c r="AK2548" s="5" t="s">
        <v>22443</v>
      </c>
    </row>
    <row r="2549" ht="15.75" customHeight="1">
      <c r="A2549" s="5" t="s">
        <v>22444</v>
      </c>
      <c r="B2549" s="5" t="s">
        <v>16737</v>
      </c>
      <c r="C2549" s="5" t="s">
        <v>16738</v>
      </c>
      <c r="D2549" s="6">
        <v>42235.0</v>
      </c>
      <c r="E2549" s="5">
        <v>7608.0</v>
      </c>
      <c r="F2549" s="5">
        <v>3458.0</v>
      </c>
      <c r="G2549" s="5" t="s">
        <v>3378</v>
      </c>
      <c r="H2549" s="5" t="s">
        <v>272</v>
      </c>
      <c r="I2549" s="5" t="s">
        <v>17849</v>
      </c>
      <c r="J2549" s="5" t="s">
        <v>3378</v>
      </c>
      <c r="K2549" s="5" t="s">
        <v>22445</v>
      </c>
      <c r="L2549" s="5" t="s">
        <v>16741</v>
      </c>
      <c r="M2549" s="5" t="s">
        <v>16742</v>
      </c>
      <c r="N2549" s="5">
        <v>45242.0</v>
      </c>
      <c r="O2549" s="5">
        <v>1.0</v>
      </c>
      <c r="P2549" s="5" t="s">
        <v>22446</v>
      </c>
      <c r="Q2549" s="5" t="s">
        <v>923</v>
      </c>
      <c r="R2549" s="5">
        <v>252.0</v>
      </c>
      <c r="S2549" s="5" t="s">
        <v>69</v>
      </c>
      <c r="T2549" s="5">
        <v>0.0</v>
      </c>
      <c r="U2549" s="5" t="s">
        <v>93</v>
      </c>
      <c r="V2549" s="5" t="s">
        <v>22447</v>
      </c>
      <c r="W2549" s="5" t="s">
        <v>55</v>
      </c>
      <c r="X2549" s="5" t="s">
        <v>22448</v>
      </c>
      <c r="Y2549" s="5" t="s">
        <v>18612</v>
      </c>
      <c r="Z2549" s="5">
        <v>1497189.0</v>
      </c>
      <c r="AA2549" s="5" t="s">
        <v>260</v>
      </c>
      <c r="AB2549" s="5" t="s">
        <v>52</v>
      </c>
      <c r="AC2549" s="5" t="s">
        <v>3141</v>
      </c>
      <c r="AD2549" s="5" t="s">
        <v>3142</v>
      </c>
      <c r="AE2549" s="5" t="s">
        <v>162</v>
      </c>
      <c r="AF2549" s="5" t="s">
        <v>52</v>
      </c>
      <c r="AG2549" s="5" t="s">
        <v>52</v>
      </c>
      <c r="AH2549" s="5" t="s">
        <v>3143</v>
      </c>
      <c r="AI2549" s="5" t="s">
        <v>102</v>
      </c>
      <c r="AJ2549" s="5" t="s">
        <v>52</v>
      </c>
      <c r="AK2549" s="5" t="s">
        <v>162</v>
      </c>
    </row>
    <row r="2550" ht="15.75" customHeight="1">
      <c r="A2550" s="5" t="s">
        <v>22449</v>
      </c>
      <c r="B2550" s="5" t="s">
        <v>16737</v>
      </c>
      <c r="C2550" s="5" t="s">
        <v>16738</v>
      </c>
      <c r="D2550" s="6">
        <v>42235.0</v>
      </c>
      <c r="E2550" s="5">
        <v>10206.0</v>
      </c>
      <c r="F2550" s="5">
        <v>4639.0</v>
      </c>
      <c r="G2550" s="5" t="s">
        <v>3378</v>
      </c>
      <c r="H2550" s="5" t="s">
        <v>272</v>
      </c>
      <c r="I2550" s="5" t="s">
        <v>17849</v>
      </c>
      <c r="J2550" s="5" t="s">
        <v>3378</v>
      </c>
      <c r="K2550" s="5" t="s">
        <v>22450</v>
      </c>
      <c r="L2550" s="5" t="s">
        <v>16741</v>
      </c>
      <c r="M2550" s="5" t="s">
        <v>16742</v>
      </c>
      <c r="N2550" s="5">
        <v>45242.0</v>
      </c>
      <c r="O2550" s="5">
        <v>1.0</v>
      </c>
      <c r="P2550" s="5" t="s">
        <v>22446</v>
      </c>
      <c r="Q2550" s="5" t="s">
        <v>923</v>
      </c>
      <c r="R2550" s="5">
        <v>258.0</v>
      </c>
      <c r="S2550" s="5" t="s">
        <v>69</v>
      </c>
      <c r="T2550" s="5">
        <v>0.0</v>
      </c>
      <c r="U2550" s="5" t="s">
        <v>93</v>
      </c>
      <c r="V2550" s="5" t="s">
        <v>22451</v>
      </c>
      <c r="W2550" s="5" t="s">
        <v>55</v>
      </c>
      <c r="X2550" s="5" t="s">
        <v>22448</v>
      </c>
      <c r="Y2550" s="5" t="s">
        <v>18612</v>
      </c>
      <c r="Z2550" s="5">
        <v>1497189.0</v>
      </c>
      <c r="AA2550" s="5" t="s">
        <v>260</v>
      </c>
      <c r="AB2550" s="5" t="s">
        <v>52</v>
      </c>
      <c r="AC2550" s="5" t="s">
        <v>3141</v>
      </c>
      <c r="AD2550" s="5" t="s">
        <v>3142</v>
      </c>
      <c r="AE2550" s="5" t="s">
        <v>162</v>
      </c>
      <c r="AF2550" s="5" t="s">
        <v>52</v>
      </c>
      <c r="AG2550" s="5" t="s">
        <v>52</v>
      </c>
      <c r="AH2550" s="5" t="s">
        <v>3143</v>
      </c>
      <c r="AI2550" s="5" t="s">
        <v>102</v>
      </c>
      <c r="AJ2550" s="5" t="s">
        <v>52</v>
      </c>
      <c r="AK2550" s="5" t="s">
        <v>162</v>
      </c>
    </row>
    <row r="2551" ht="15.75" customHeight="1">
      <c r="A2551" s="5" t="s">
        <v>22452</v>
      </c>
      <c r="B2551" s="5" t="s">
        <v>22453</v>
      </c>
      <c r="C2551" s="5" t="s">
        <v>22454</v>
      </c>
      <c r="D2551" s="6">
        <v>42234.0</v>
      </c>
      <c r="E2551" s="5">
        <v>24121.0</v>
      </c>
      <c r="F2551" s="5">
        <v>10964.0</v>
      </c>
      <c r="G2551" s="5" t="s">
        <v>634</v>
      </c>
      <c r="H2551" s="5" t="s">
        <v>171</v>
      </c>
      <c r="I2551" s="5" t="s">
        <v>11995</v>
      </c>
      <c r="J2551" s="5" t="s">
        <v>274</v>
      </c>
      <c r="K2551" s="5" t="s">
        <v>22455</v>
      </c>
      <c r="L2551" s="5" t="s">
        <v>22456</v>
      </c>
      <c r="M2551" s="5" t="s">
        <v>22457</v>
      </c>
      <c r="N2551" s="5">
        <v>14052.0</v>
      </c>
      <c r="O2551" s="5">
        <v>2.0</v>
      </c>
      <c r="P2551" s="5" t="s">
        <v>22458</v>
      </c>
      <c r="Q2551" s="5" t="s">
        <v>5446</v>
      </c>
      <c r="R2551" s="5">
        <v>3403.0</v>
      </c>
      <c r="S2551" s="5" t="s">
        <v>69</v>
      </c>
      <c r="T2551" s="5">
        <v>121.0</v>
      </c>
      <c r="U2551" s="5" t="s">
        <v>93</v>
      </c>
      <c r="V2551" s="5" t="s">
        <v>22459</v>
      </c>
      <c r="W2551" s="5" t="s">
        <v>55</v>
      </c>
      <c r="X2551" s="5" t="s">
        <v>22460</v>
      </c>
      <c r="Y2551" s="5" t="s">
        <v>22461</v>
      </c>
      <c r="Z2551" s="5" t="s">
        <v>22462</v>
      </c>
      <c r="AA2551" s="5" t="s">
        <v>1553</v>
      </c>
      <c r="AB2551" s="5" t="s">
        <v>52</v>
      </c>
      <c r="AC2551" s="5" t="s">
        <v>22463</v>
      </c>
      <c r="AD2551" s="5" t="s">
        <v>22464</v>
      </c>
      <c r="AE2551" s="5" t="s">
        <v>22465</v>
      </c>
      <c r="AF2551" s="5" t="s">
        <v>2670</v>
      </c>
      <c r="AG2551" s="5">
        <v>14207.0</v>
      </c>
      <c r="AH2551" s="5" t="s">
        <v>22466</v>
      </c>
      <c r="AI2551" s="5" t="s">
        <v>102</v>
      </c>
      <c r="AJ2551" s="5" t="s">
        <v>52</v>
      </c>
      <c r="AK2551" s="5" t="s">
        <v>22467</v>
      </c>
    </row>
    <row r="2552" ht="15.75" customHeight="1">
      <c r="A2552" s="5" t="s">
        <v>22468</v>
      </c>
      <c r="B2552" s="5" t="s">
        <v>5209</v>
      </c>
      <c r="C2552" s="5" t="s">
        <v>22395</v>
      </c>
      <c r="D2552" s="6">
        <v>42234.0</v>
      </c>
      <c r="E2552" s="5">
        <v>48380.0</v>
      </c>
      <c r="F2552" s="5">
        <v>21991.0</v>
      </c>
      <c r="G2552" s="5" t="s">
        <v>659</v>
      </c>
      <c r="H2552" s="5" t="s">
        <v>45</v>
      </c>
      <c r="I2552" s="5" t="s">
        <v>19563</v>
      </c>
      <c r="J2552" s="5" t="s">
        <v>661</v>
      </c>
      <c r="K2552" s="5" t="s">
        <v>22469</v>
      </c>
      <c r="L2552" s="5" t="s">
        <v>22396</v>
      </c>
      <c r="M2552" s="5" t="s">
        <v>22397</v>
      </c>
      <c r="N2552" s="5">
        <v>8840.0</v>
      </c>
      <c r="O2552" s="5">
        <v>1.0</v>
      </c>
      <c r="P2552" s="5" t="s">
        <v>22470</v>
      </c>
      <c r="Q2552" s="5" t="s">
        <v>52</v>
      </c>
      <c r="R2552" s="5">
        <v>62.0</v>
      </c>
      <c r="S2552" s="5" t="s">
        <v>2397</v>
      </c>
      <c r="T2552" s="5">
        <v>0.0</v>
      </c>
      <c r="U2552" s="5" t="s">
        <v>158</v>
      </c>
      <c r="V2552" s="5" t="s">
        <v>22471</v>
      </c>
      <c r="W2552" s="5" t="s">
        <v>71</v>
      </c>
      <c r="X2552" s="5" t="s">
        <v>52</v>
      </c>
      <c r="Y2552" s="5" t="s">
        <v>14465</v>
      </c>
      <c r="Z2552" s="5" t="s">
        <v>22472</v>
      </c>
      <c r="AA2552" s="5" t="s">
        <v>162</v>
      </c>
      <c r="AB2552" s="5" t="s">
        <v>52</v>
      </c>
      <c r="AC2552" s="5" t="s">
        <v>163</v>
      </c>
      <c r="AD2552" s="5" t="s">
        <v>164</v>
      </c>
      <c r="AE2552" s="5" t="s">
        <v>165</v>
      </c>
      <c r="AF2552" s="5" t="s">
        <v>52</v>
      </c>
      <c r="AG2552" s="5" t="s">
        <v>52</v>
      </c>
      <c r="AH2552" s="5" t="s">
        <v>52</v>
      </c>
      <c r="AI2552" s="5" t="s">
        <v>5209</v>
      </c>
      <c r="AJ2552" s="5" t="s">
        <v>22396</v>
      </c>
      <c r="AK2552" s="5" t="s">
        <v>22401</v>
      </c>
    </row>
    <row r="2553" ht="15.75" customHeight="1">
      <c r="A2553" s="5" t="s">
        <v>22473</v>
      </c>
      <c r="B2553" s="5" t="s">
        <v>21963</v>
      </c>
      <c r="C2553" s="5" t="s">
        <v>21964</v>
      </c>
      <c r="D2553" s="6">
        <v>42230.0</v>
      </c>
      <c r="E2553" s="5">
        <v>42790.0</v>
      </c>
      <c r="F2553" s="5">
        <v>19450.0</v>
      </c>
      <c r="G2553" s="5" t="s">
        <v>21965</v>
      </c>
      <c r="H2553" s="5" t="s">
        <v>171</v>
      </c>
      <c r="I2553" s="5" t="s">
        <v>18525</v>
      </c>
      <c r="J2553" s="5" t="s">
        <v>2156</v>
      </c>
      <c r="K2553" s="5" t="s">
        <v>14840</v>
      </c>
      <c r="L2553" s="5" t="s">
        <v>21967</v>
      </c>
      <c r="M2553" s="5" t="s">
        <v>21968</v>
      </c>
      <c r="N2553" s="5">
        <v>77060.0</v>
      </c>
      <c r="O2553" s="5">
        <v>1.0</v>
      </c>
      <c r="P2553" s="5" t="s">
        <v>22474</v>
      </c>
      <c r="Q2553" s="5" t="s">
        <v>21970</v>
      </c>
      <c r="R2553" s="5">
        <v>1.0</v>
      </c>
      <c r="S2553" s="5" t="s">
        <v>3687</v>
      </c>
      <c r="T2553" s="5">
        <v>20.0</v>
      </c>
      <c r="U2553" s="5" t="s">
        <v>70</v>
      </c>
      <c r="V2553" s="5" t="s">
        <v>22475</v>
      </c>
      <c r="W2553" s="5" t="s">
        <v>71</v>
      </c>
      <c r="X2553" s="5" t="s">
        <v>52</v>
      </c>
      <c r="Y2553" s="5">
        <v>190.0</v>
      </c>
      <c r="Z2553" s="5">
        <v>11972.0</v>
      </c>
      <c r="AA2553" s="5" t="s">
        <v>730</v>
      </c>
      <c r="AB2553" s="5" t="s">
        <v>283</v>
      </c>
      <c r="AC2553" s="5" t="s">
        <v>1230</v>
      </c>
      <c r="AD2553" s="5" t="s">
        <v>1231</v>
      </c>
      <c r="AE2553" s="5" t="s">
        <v>52</v>
      </c>
      <c r="AF2553" s="5" t="s">
        <v>52</v>
      </c>
      <c r="AG2553" s="5" t="s">
        <v>52</v>
      </c>
      <c r="AH2553" s="5" t="s">
        <v>1232</v>
      </c>
      <c r="AI2553" s="5" t="s">
        <v>102</v>
      </c>
      <c r="AJ2553" s="5" t="s">
        <v>52</v>
      </c>
      <c r="AK2553" s="5" t="s">
        <v>21974</v>
      </c>
    </row>
    <row r="2554" ht="15.75" customHeight="1">
      <c r="A2554" s="5" t="s">
        <v>22476</v>
      </c>
      <c r="B2554" s="5" t="s">
        <v>22087</v>
      </c>
      <c r="C2554" s="5" t="s">
        <v>22141</v>
      </c>
      <c r="D2554" s="6">
        <v>42230.0</v>
      </c>
      <c r="E2554" s="5">
        <v>42790.0</v>
      </c>
      <c r="F2554" s="5">
        <v>19450.0</v>
      </c>
      <c r="G2554" s="5" t="s">
        <v>21965</v>
      </c>
      <c r="H2554" s="5" t="s">
        <v>171</v>
      </c>
      <c r="I2554" s="5" t="s">
        <v>18525</v>
      </c>
      <c r="J2554" s="5" t="s">
        <v>2156</v>
      </c>
      <c r="K2554" s="5" t="s">
        <v>14840</v>
      </c>
      <c r="L2554" s="5" t="s">
        <v>22089</v>
      </c>
      <c r="M2554" s="5" t="s">
        <v>22090</v>
      </c>
      <c r="N2554" s="5">
        <v>15088.0</v>
      </c>
      <c r="O2554" s="5">
        <v>1.0</v>
      </c>
      <c r="P2554" s="5" t="s">
        <v>22474</v>
      </c>
      <c r="Q2554" s="5" t="s">
        <v>21970</v>
      </c>
      <c r="R2554" s="5">
        <v>1.0</v>
      </c>
      <c r="S2554" s="5" t="s">
        <v>3687</v>
      </c>
      <c r="T2554" s="5">
        <v>0.0</v>
      </c>
      <c r="U2554" s="5" t="s">
        <v>70</v>
      </c>
      <c r="V2554" s="5" t="s">
        <v>22477</v>
      </c>
      <c r="W2554" s="5" t="s">
        <v>55</v>
      </c>
      <c r="X2554" s="5" t="s">
        <v>22475</v>
      </c>
      <c r="Y2554" s="5">
        <v>190.0</v>
      </c>
      <c r="Z2554" s="5">
        <v>11972.0</v>
      </c>
      <c r="AA2554" s="5" t="s">
        <v>730</v>
      </c>
      <c r="AB2554" s="5" t="s">
        <v>52</v>
      </c>
      <c r="AC2554" s="5" t="s">
        <v>1230</v>
      </c>
      <c r="AD2554" s="5" t="s">
        <v>1231</v>
      </c>
      <c r="AE2554" s="5" t="s">
        <v>52</v>
      </c>
      <c r="AF2554" s="5" t="s">
        <v>52</v>
      </c>
      <c r="AG2554" s="5" t="s">
        <v>52</v>
      </c>
      <c r="AH2554" s="5" t="s">
        <v>1232</v>
      </c>
      <c r="AI2554" s="5" t="s">
        <v>22143</v>
      </c>
      <c r="AJ2554" s="5" t="s">
        <v>22093</v>
      </c>
      <c r="AK2554" s="5" t="s">
        <v>21974</v>
      </c>
    </row>
    <row r="2555" ht="15.75" customHeight="1">
      <c r="A2555" s="5" t="s">
        <v>22478</v>
      </c>
      <c r="B2555" s="5" t="s">
        <v>16737</v>
      </c>
      <c r="C2555" s="5" t="s">
        <v>16738</v>
      </c>
      <c r="D2555" s="6">
        <v>42228.0</v>
      </c>
      <c r="E2555" s="5">
        <v>41545.0</v>
      </c>
      <c r="F2555" s="5">
        <v>18884.0</v>
      </c>
      <c r="G2555" s="5" t="s">
        <v>3378</v>
      </c>
      <c r="H2555" s="5" t="s">
        <v>272</v>
      </c>
      <c r="I2555" s="5" t="s">
        <v>15936</v>
      </c>
      <c r="J2555" s="5" t="s">
        <v>3378</v>
      </c>
      <c r="K2555" s="5" t="s">
        <v>22479</v>
      </c>
      <c r="L2555" s="5" t="s">
        <v>16741</v>
      </c>
      <c r="M2555" s="5" t="s">
        <v>16742</v>
      </c>
      <c r="N2555" s="5">
        <v>45242.0</v>
      </c>
      <c r="O2555" s="5">
        <v>1.0</v>
      </c>
      <c r="P2555" s="5" t="s">
        <v>22480</v>
      </c>
      <c r="Q2555" s="5" t="s">
        <v>13131</v>
      </c>
      <c r="R2555" s="5">
        <v>1531.0</v>
      </c>
      <c r="S2555" s="5" t="s">
        <v>69</v>
      </c>
      <c r="T2555" s="5">
        <v>0.0</v>
      </c>
      <c r="U2555" s="5" t="s">
        <v>93</v>
      </c>
      <c r="V2555" s="5" t="s">
        <v>22481</v>
      </c>
      <c r="W2555" s="5" t="s">
        <v>55</v>
      </c>
      <c r="X2555" s="5" t="s">
        <v>22482</v>
      </c>
      <c r="Y2555" s="5" t="s">
        <v>20046</v>
      </c>
      <c r="Z2555" s="5">
        <v>1497989.0</v>
      </c>
      <c r="AA2555" s="5" t="s">
        <v>260</v>
      </c>
      <c r="AB2555" s="5" t="s">
        <v>52</v>
      </c>
      <c r="AC2555" s="5" t="s">
        <v>3141</v>
      </c>
      <c r="AD2555" s="5" t="s">
        <v>3142</v>
      </c>
      <c r="AE2555" s="5" t="s">
        <v>162</v>
      </c>
      <c r="AF2555" s="5" t="s">
        <v>52</v>
      </c>
      <c r="AG2555" s="5" t="s">
        <v>52</v>
      </c>
      <c r="AH2555" s="5" t="s">
        <v>3143</v>
      </c>
      <c r="AI2555" s="5" t="s">
        <v>102</v>
      </c>
      <c r="AJ2555" s="5" t="s">
        <v>52</v>
      </c>
      <c r="AK2555" s="5" t="s">
        <v>162</v>
      </c>
    </row>
    <row r="2556" ht="15.75" customHeight="1">
      <c r="A2556" s="5" t="s">
        <v>22483</v>
      </c>
      <c r="B2556" s="5" t="s">
        <v>21851</v>
      </c>
      <c r="C2556" s="5" t="s">
        <v>19865</v>
      </c>
      <c r="D2556" s="6">
        <v>42226.0</v>
      </c>
      <c r="E2556" s="5">
        <v>70620.0</v>
      </c>
      <c r="F2556" s="5">
        <v>32100.0</v>
      </c>
      <c r="G2556" s="5" t="s">
        <v>412</v>
      </c>
      <c r="H2556" s="5" t="s">
        <v>171</v>
      </c>
      <c r="I2556" s="5" t="s">
        <v>2495</v>
      </c>
      <c r="J2556" s="5" t="s">
        <v>414</v>
      </c>
      <c r="K2556" s="5" t="s">
        <v>22484</v>
      </c>
      <c r="L2556" s="5" t="s">
        <v>22485</v>
      </c>
      <c r="M2556" s="5" t="s">
        <v>22486</v>
      </c>
      <c r="N2556" s="5">
        <v>90745.0</v>
      </c>
      <c r="O2556" s="5">
        <v>2.0</v>
      </c>
      <c r="P2556" s="5" t="s">
        <v>22487</v>
      </c>
      <c r="Q2556" s="5" t="s">
        <v>4079</v>
      </c>
      <c r="R2556" s="5">
        <v>80.0</v>
      </c>
      <c r="S2556" s="5" t="s">
        <v>115</v>
      </c>
      <c r="T2556" s="5">
        <v>0.0</v>
      </c>
      <c r="U2556" s="5" t="s">
        <v>70</v>
      </c>
      <c r="V2556" s="5" t="s">
        <v>22488</v>
      </c>
      <c r="W2556" s="5" t="s">
        <v>71</v>
      </c>
      <c r="X2556" s="5" t="s">
        <v>52</v>
      </c>
      <c r="Y2556" s="5" t="s">
        <v>22489</v>
      </c>
      <c r="Z2556" s="5" t="s">
        <v>22490</v>
      </c>
      <c r="AA2556" s="5" t="s">
        <v>260</v>
      </c>
      <c r="AB2556" s="5" t="s">
        <v>52</v>
      </c>
      <c r="AC2556" s="5" t="s">
        <v>19967</v>
      </c>
      <c r="AD2556" s="5" t="s">
        <v>19968</v>
      </c>
      <c r="AE2556" s="5" t="s">
        <v>2166</v>
      </c>
      <c r="AF2556" s="5" t="s">
        <v>52</v>
      </c>
      <c r="AG2556" s="5" t="s">
        <v>52</v>
      </c>
      <c r="AH2556" s="5" t="s">
        <v>52</v>
      </c>
      <c r="AI2556" s="5" t="s">
        <v>21851</v>
      </c>
      <c r="AJ2556" s="5" t="s">
        <v>22485</v>
      </c>
      <c r="AK2556" s="5" t="s">
        <v>941</v>
      </c>
    </row>
    <row r="2557" ht="15.75" customHeight="1">
      <c r="A2557" s="5" t="s">
        <v>22491</v>
      </c>
      <c r="B2557" s="5" t="s">
        <v>21593</v>
      </c>
      <c r="C2557" s="5" t="s">
        <v>21583</v>
      </c>
      <c r="D2557" s="6">
        <v>42225.0</v>
      </c>
      <c r="E2557" s="5">
        <v>55376.0</v>
      </c>
      <c r="F2557" s="5">
        <v>25171.0</v>
      </c>
      <c r="G2557" s="5" t="s">
        <v>226</v>
      </c>
      <c r="H2557" s="5" t="s">
        <v>171</v>
      </c>
      <c r="I2557" s="5" t="s">
        <v>21757</v>
      </c>
      <c r="J2557" s="5" t="s">
        <v>228</v>
      </c>
      <c r="K2557" s="5" t="s">
        <v>22492</v>
      </c>
      <c r="L2557" s="5" t="s">
        <v>21594</v>
      </c>
      <c r="M2557" s="5" t="s">
        <v>21586</v>
      </c>
      <c r="N2557" s="5">
        <v>55033.0</v>
      </c>
      <c r="O2557" s="5">
        <v>1.0</v>
      </c>
      <c r="P2557" s="5" t="s">
        <v>22493</v>
      </c>
      <c r="Q2557" s="5">
        <v>4510.0</v>
      </c>
      <c r="R2557" s="5">
        <v>20.0</v>
      </c>
      <c r="S2557" s="5" t="s">
        <v>53</v>
      </c>
      <c r="T2557" s="5">
        <v>0.0</v>
      </c>
      <c r="U2557" s="5" t="s">
        <v>70</v>
      </c>
      <c r="V2557" s="5" t="s">
        <v>22494</v>
      </c>
      <c r="W2557" s="5" t="s">
        <v>52</v>
      </c>
      <c r="X2557" s="5" t="s">
        <v>52</v>
      </c>
      <c r="Y2557" s="5" t="s">
        <v>22495</v>
      </c>
      <c r="Z2557" s="5" t="s">
        <v>22496</v>
      </c>
      <c r="AA2557" s="5" t="s">
        <v>162</v>
      </c>
      <c r="AB2557" s="5" t="s">
        <v>52</v>
      </c>
      <c r="AC2557" s="5" t="s">
        <v>3974</v>
      </c>
      <c r="AD2557" s="5" t="s">
        <v>3975</v>
      </c>
      <c r="AE2557" s="5" t="s">
        <v>183</v>
      </c>
      <c r="AF2557" s="5" t="s">
        <v>52</v>
      </c>
      <c r="AG2557" s="5" t="s">
        <v>3976</v>
      </c>
      <c r="AH2557" s="5" t="s">
        <v>3977</v>
      </c>
      <c r="AI2557" s="5" t="s">
        <v>21595</v>
      </c>
      <c r="AJ2557" s="5" t="s">
        <v>22497</v>
      </c>
      <c r="AK2557" s="5" t="s">
        <v>21592</v>
      </c>
    </row>
    <row r="2558" ht="15.75" customHeight="1">
      <c r="A2558" s="5" t="s">
        <v>22498</v>
      </c>
      <c r="B2558" s="5" t="s">
        <v>16737</v>
      </c>
      <c r="C2558" s="5" t="s">
        <v>16738</v>
      </c>
      <c r="D2558" s="6">
        <v>42224.0</v>
      </c>
      <c r="E2558" s="5">
        <v>32971.0</v>
      </c>
      <c r="F2558" s="5">
        <v>14987.0</v>
      </c>
      <c r="G2558" s="5" t="s">
        <v>3378</v>
      </c>
      <c r="H2558" s="5" t="s">
        <v>272</v>
      </c>
      <c r="I2558" s="5" t="s">
        <v>6651</v>
      </c>
      <c r="J2558" s="5" t="s">
        <v>3378</v>
      </c>
      <c r="K2558" s="5" t="s">
        <v>22499</v>
      </c>
      <c r="L2558" s="5" t="s">
        <v>16741</v>
      </c>
      <c r="M2558" s="5" t="s">
        <v>16742</v>
      </c>
      <c r="N2558" s="5">
        <v>45242.0</v>
      </c>
      <c r="O2558" s="5">
        <v>1.0</v>
      </c>
      <c r="P2558" s="5" t="s">
        <v>22500</v>
      </c>
      <c r="Q2558" s="5">
        <v>4200.0</v>
      </c>
      <c r="R2558" s="5">
        <v>1322.0</v>
      </c>
      <c r="S2558" s="5" t="s">
        <v>69</v>
      </c>
      <c r="T2558" s="5">
        <v>0.0</v>
      </c>
      <c r="U2558" s="5" t="s">
        <v>93</v>
      </c>
      <c r="V2558" s="5" t="s">
        <v>22501</v>
      </c>
      <c r="W2558" s="5" t="s">
        <v>55</v>
      </c>
      <c r="X2558" s="5" t="s">
        <v>22502</v>
      </c>
      <c r="Y2558" s="5" t="s">
        <v>22503</v>
      </c>
      <c r="Z2558" s="5" t="s">
        <v>22504</v>
      </c>
      <c r="AA2558" s="5" t="s">
        <v>1426</v>
      </c>
      <c r="AB2558" s="5" t="s">
        <v>52</v>
      </c>
      <c r="AC2558" s="5" t="s">
        <v>3141</v>
      </c>
      <c r="AD2558" s="5" t="s">
        <v>3142</v>
      </c>
      <c r="AE2558" s="5" t="s">
        <v>162</v>
      </c>
      <c r="AF2558" s="5" t="s">
        <v>52</v>
      </c>
      <c r="AG2558" s="5" t="s">
        <v>52</v>
      </c>
      <c r="AH2558" s="5" t="s">
        <v>3143</v>
      </c>
      <c r="AI2558" s="5" t="s">
        <v>102</v>
      </c>
      <c r="AJ2558" s="5" t="s">
        <v>52</v>
      </c>
      <c r="AK2558" s="5" t="s">
        <v>162</v>
      </c>
    </row>
    <row r="2559" ht="15.75" customHeight="1">
      <c r="A2559" s="5" t="s">
        <v>22505</v>
      </c>
      <c r="B2559" s="5" t="s">
        <v>21812</v>
      </c>
      <c r="C2559" s="5" t="s">
        <v>22506</v>
      </c>
      <c r="D2559" s="6">
        <v>42224.0</v>
      </c>
      <c r="E2559" s="5">
        <v>41155.0</v>
      </c>
      <c r="F2559" s="5">
        <v>18707.0</v>
      </c>
      <c r="G2559" s="5" t="s">
        <v>3378</v>
      </c>
      <c r="H2559" s="5" t="s">
        <v>272</v>
      </c>
      <c r="I2559" s="5" t="s">
        <v>6651</v>
      </c>
      <c r="J2559" s="5" t="s">
        <v>3378</v>
      </c>
      <c r="K2559" s="5" t="s">
        <v>22507</v>
      </c>
      <c r="L2559" s="5" t="s">
        <v>22508</v>
      </c>
      <c r="M2559" s="5" t="s">
        <v>22509</v>
      </c>
      <c r="N2559" s="5">
        <v>41018.0</v>
      </c>
      <c r="O2559" s="5">
        <v>1.0</v>
      </c>
      <c r="P2559" s="5" t="s">
        <v>22500</v>
      </c>
      <c r="Q2559" s="5">
        <v>4200.0</v>
      </c>
      <c r="R2559" s="5">
        <v>1322.0</v>
      </c>
      <c r="S2559" s="5" t="s">
        <v>115</v>
      </c>
      <c r="T2559" s="5">
        <v>0.0</v>
      </c>
      <c r="U2559" s="5" t="s">
        <v>70</v>
      </c>
      <c r="V2559" s="5" t="s">
        <v>22502</v>
      </c>
      <c r="W2559" s="5" t="s">
        <v>71</v>
      </c>
      <c r="X2559" s="5" t="s">
        <v>52</v>
      </c>
      <c r="Y2559" s="5" t="s">
        <v>22510</v>
      </c>
      <c r="Z2559" s="5" t="s">
        <v>22504</v>
      </c>
      <c r="AA2559" s="5" t="s">
        <v>1426</v>
      </c>
      <c r="AB2559" s="5" t="s">
        <v>283</v>
      </c>
      <c r="AC2559" s="5" t="s">
        <v>398</v>
      </c>
      <c r="AD2559" s="5" t="s">
        <v>399</v>
      </c>
      <c r="AE2559" s="5" t="s">
        <v>400</v>
      </c>
      <c r="AF2559" s="5" t="s">
        <v>401</v>
      </c>
      <c r="AG2559" s="5">
        <v>23502.0</v>
      </c>
      <c r="AH2559" s="5" t="s">
        <v>402</v>
      </c>
      <c r="AI2559" s="5" t="s">
        <v>21812</v>
      </c>
      <c r="AJ2559" s="5" t="s">
        <v>22508</v>
      </c>
      <c r="AK2559" s="5" t="s">
        <v>162</v>
      </c>
    </row>
    <row r="2560" ht="15.75" customHeight="1">
      <c r="A2560" s="5" t="s">
        <v>22511</v>
      </c>
      <c r="B2560" s="5" t="s">
        <v>22512</v>
      </c>
      <c r="C2560" s="5" t="s">
        <v>22513</v>
      </c>
      <c r="D2560" s="6">
        <v>42223.0</v>
      </c>
      <c r="E2560" s="5">
        <v>20864.0</v>
      </c>
      <c r="F2560" s="5">
        <v>9484.0</v>
      </c>
      <c r="G2560" s="5" t="s">
        <v>479</v>
      </c>
      <c r="H2560" s="5" t="s">
        <v>149</v>
      </c>
      <c r="I2560" s="5" t="s">
        <v>21482</v>
      </c>
      <c r="J2560" s="5" t="s">
        <v>274</v>
      </c>
      <c r="K2560" s="5" t="s">
        <v>391</v>
      </c>
      <c r="L2560" s="5" t="s">
        <v>22514</v>
      </c>
      <c r="M2560" s="5" t="s">
        <v>22515</v>
      </c>
      <c r="N2560" s="5">
        <v>30354.0</v>
      </c>
      <c r="O2560" s="5">
        <v>1.0</v>
      </c>
      <c r="P2560" s="5" t="s">
        <v>22516</v>
      </c>
      <c r="Q2560" s="5" t="s">
        <v>52</v>
      </c>
      <c r="R2560" s="5">
        <v>805.0</v>
      </c>
      <c r="S2560" s="5" t="s">
        <v>69</v>
      </c>
      <c r="T2560" s="5">
        <v>40.0</v>
      </c>
      <c r="U2560" s="5" t="s">
        <v>70</v>
      </c>
      <c r="V2560" s="5" t="s">
        <v>22517</v>
      </c>
      <c r="W2560" s="5" t="s">
        <v>71</v>
      </c>
      <c r="X2560" s="5" t="s">
        <v>52</v>
      </c>
      <c r="Y2560" s="5" t="s">
        <v>22518</v>
      </c>
      <c r="Z2560" s="5" t="s">
        <v>22519</v>
      </c>
      <c r="AA2560" s="5" t="s">
        <v>235</v>
      </c>
      <c r="AB2560" s="5" t="s">
        <v>52</v>
      </c>
      <c r="AC2560" s="5" t="s">
        <v>72</v>
      </c>
      <c r="AD2560" s="5" t="s">
        <v>73</v>
      </c>
      <c r="AE2560" s="5" t="s">
        <v>74</v>
      </c>
      <c r="AF2560" s="5" t="s">
        <v>75</v>
      </c>
      <c r="AG2560" s="5" t="s">
        <v>76</v>
      </c>
      <c r="AH2560" s="5" t="s">
        <v>77</v>
      </c>
      <c r="AI2560" s="5" t="s">
        <v>22512</v>
      </c>
      <c r="AJ2560" s="5" t="s">
        <v>22514</v>
      </c>
      <c r="AK2560" s="5" t="s">
        <v>404</v>
      </c>
    </row>
    <row r="2561" ht="15.75" customHeight="1">
      <c r="A2561" s="5" t="s">
        <v>22520</v>
      </c>
      <c r="B2561" s="5" t="s">
        <v>21458</v>
      </c>
      <c r="C2561" s="5" t="s">
        <v>22521</v>
      </c>
      <c r="D2561" s="6">
        <v>42222.0</v>
      </c>
      <c r="E2561" s="5">
        <v>18660.0</v>
      </c>
      <c r="F2561" s="5">
        <v>8482.0</v>
      </c>
      <c r="G2561" s="5" t="s">
        <v>188</v>
      </c>
      <c r="H2561" s="5" t="s">
        <v>205</v>
      </c>
      <c r="I2561" s="5" t="s">
        <v>22522</v>
      </c>
      <c r="J2561" s="5" t="s">
        <v>191</v>
      </c>
      <c r="K2561" s="5" t="s">
        <v>22523</v>
      </c>
      <c r="L2561" s="5" t="s">
        <v>22524</v>
      </c>
      <c r="M2561" s="5" t="s">
        <v>22525</v>
      </c>
      <c r="N2561" s="5">
        <v>969.0</v>
      </c>
      <c r="O2561" s="5">
        <v>1.0</v>
      </c>
      <c r="P2561" s="5" t="s">
        <v>22526</v>
      </c>
      <c r="Q2561" s="5" t="s">
        <v>1519</v>
      </c>
      <c r="R2561" s="5">
        <v>670.0</v>
      </c>
      <c r="S2561" s="5" t="s">
        <v>69</v>
      </c>
      <c r="T2561" s="5">
        <v>42.0</v>
      </c>
      <c r="U2561" s="5" t="s">
        <v>70</v>
      </c>
      <c r="V2561" s="5" t="s">
        <v>22527</v>
      </c>
      <c r="W2561" s="5" t="s">
        <v>71</v>
      </c>
      <c r="X2561" s="5" t="s">
        <v>52</v>
      </c>
      <c r="Y2561" s="5">
        <v>1531.0</v>
      </c>
      <c r="Z2561" s="5" t="s">
        <v>22528</v>
      </c>
      <c r="AA2561" s="5" t="s">
        <v>119</v>
      </c>
      <c r="AB2561" s="5" t="s">
        <v>52</v>
      </c>
      <c r="AC2561" s="5" t="s">
        <v>72</v>
      </c>
      <c r="AD2561" s="5" t="s">
        <v>73</v>
      </c>
      <c r="AE2561" s="5" t="s">
        <v>74</v>
      </c>
      <c r="AF2561" s="5" t="s">
        <v>75</v>
      </c>
      <c r="AG2561" s="5" t="s">
        <v>76</v>
      </c>
      <c r="AH2561" s="5" t="s">
        <v>77</v>
      </c>
      <c r="AI2561" s="5" t="s">
        <v>21458</v>
      </c>
      <c r="AJ2561" s="5" t="s">
        <v>22524</v>
      </c>
      <c r="AK2561" s="5" t="s">
        <v>162</v>
      </c>
    </row>
    <row r="2562" ht="15.75" customHeight="1">
      <c r="A2562" s="5" t="s">
        <v>22529</v>
      </c>
      <c r="B2562" s="5" t="s">
        <v>4127</v>
      </c>
      <c r="C2562" s="5" t="s">
        <v>2940</v>
      </c>
      <c r="D2562" s="6">
        <v>42221.0</v>
      </c>
      <c r="E2562" s="5">
        <v>90534.0</v>
      </c>
      <c r="F2562" s="5">
        <v>41152.0</v>
      </c>
      <c r="G2562" s="5" t="s">
        <v>659</v>
      </c>
      <c r="H2562" s="5" t="s">
        <v>149</v>
      </c>
      <c r="I2562" s="5" t="s">
        <v>22530</v>
      </c>
      <c r="J2562" s="5" t="s">
        <v>661</v>
      </c>
      <c r="K2562" s="5" t="s">
        <v>22531</v>
      </c>
      <c r="L2562" s="5" t="s">
        <v>22532</v>
      </c>
      <c r="M2562" s="5" t="s">
        <v>22533</v>
      </c>
      <c r="N2562" s="5" t="s">
        <v>52</v>
      </c>
      <c r="O2562" s="5">
        <v>5.0</v>
      </c>
      <c r="P2562" s="5" t="s">
        <v>22534</v>
      </c>
      <c r="Q2562" s="5" t="s">
        <v>4176</v>
      </c>
      <c r="R2562" s="5">
        <v>7158.0</v>
      </c>
      <c r="S2562" s="5" t="s">
        <v>69</v>
      </c>
      <c r="T2562" s="5">
        <v>292.0</v>
      </c>
      <c r="U2562" s="5" t="s">
        <v>70</v>
      </c>
      <c r="V2562" s="5" t="s">
        <v>22535</v>
      </c>
      <c r="W2562" s="5" t="s">
        <v>52</v>
      </c>
      <c r="X2562" s="5" t="s">
        <v>52</v>
      </c>
      <c r="Y2562" s="5">
        <v>198.0</v>
      </c>
      <c r="Z2562" s="5" t="s">
        <v>22536</v>
      </c>
      <c r="AA2562" s="5" t="s">
        <v>730</v>
      </c>
      <c r="AB2562" s="5" t="s">
        <v>52</v>
      </c>
      <c r="AC2562" s="5" t="s">
        <v>1230</v>
      </c>
      <c r="AD2562" s="5" t="s">
        <v>1231</v>
      </c>
      <c r="AE2562" s="5" t="s">
        <v>52</v>
      </c>
      <c r="AF2562" s="5" t="s">
        <v>52</v>
      </c>
      <c r="AG2562" s="5" t="s">
        <v>52</v>
      </c>
      <c r="AH2562" s="5" t="s">
        <v>1232</v>
      </c>
      <c r="AI2562" s="5" t="s">
        <v>20463</v>
      </c>
      <c r="AJ2562" s="5" t="s">
        <v>20464</v>
      </c>
      <c r="AK2562" s="5" t="s">
        <v>6768</v>
      </c>
    </row>
    <row r="2563" ht="15.75" customHeight="1">
      <c r="A2563" s="5" t="s">
        <v>22537</v>
      </c>
      <c r="B2563" s="5" t="s">
        <v>22538</v>
      </c>
      <c r="C2563" s="5" t="s">
        <v>22539</v>
      </c>
      <c r="D2563" s="6">
        <v>42219.0</v>
      </c>
      <c r="E2563" s="5">
        <v>16960.0</v>
      </c>
      <c r="F2563" s="5">
        <v>7709.0</v>
      </c>
      <c r="G2563" s="5" t="s">
        <v>579</v>
      </c>
      <c r="H2563" s="5" t="s">
        <v>45</v>
      </c>
      <c r="I2563" s="5" t="s">
        <v>22540</v>
      </c>
      <c r="J2563" s="5" t="s">
        <v>581</v>
      </c>
      <c r="K2563" s="5" t="s">
        <v>22541</v>
      </c>
      <c r="L2563" s="5" t="s">
        <v>22542</v>
      </c>
      <c r="M2563" s="5" t="s">
        <v>22543</v>
      </c>
      <c r="N2563" s="5">
        <v>90250.0</v>
      </c>
      <c r="O2563" s="5">
        <v>2.0</v>
      </c>
      <c r="P2563" s="5" t="s">
        <v>22544</v>
      </c>
      <c r="Q2563" s="5" t="s">
        <v>537</v>
      </c>
      <c r="R2563" s="5">
        <v>39.0</v>
      </c>
      <c r="S2563" s="5" t="s">
        <v>53</v>
      </c>
      <c r="T2563" s="5">
        <v>130.0</v>
      </c>
      <c r="U2563" s="5" t="s">
        <v>93</v>
      </c>
      <c r="V2563" s="5" t="s">
        <v>22545</v>
      </c>
      <c r="W2563" s="5" t="s">
        <v>71</v>
      </c>
      <c r="X2563" s="5" t="s">
        <v>52</v>
      </c>
      <c r="Y2563" s="5" t="s">
        <v>9415</v>
      </c>
      <c r="Z2563" s="5" t="s">
        <v>22546</v>
      </c>
      <c r="AA2563" s="5" t="s">
        <v>260</v>
      </c>
      <c r="AB2563" s="5" t="s">
        <v>283</v>
      </c>
      <c r="AC2563" s="5" t="s">
        <v>9092</v>
      </c>
      <c r="AD2563" s="5" t="s">
        <v>9093</v>
      </c>
      <c r="AE2563" s="5" t="s">
        <v>2166</v>
      </c>
      <c r="AF2563" s="5" t="s">
        <v>52</v>
      </c>
      <c r="AG2563" s="5" t="s">
        <v>52</v>
      </c>
      <c r="AH2563" s="5" t="s">
        <v>52</v>
      </c>
      <c r="AI2563" s="5" t="s">
        <v>22538</v>
      </c>
      <c r="AJ2563" s="5" t="s">
        <v>22542</v>
      </c>
      <c r="AK2563" s="5" t="s">
        <v>22547</v>
      </c>
    </row>
    <row r="2564" ht="15.75" customHeight="1">
      <c r="A2564" s="5" t="s">
        <v>22548</v>
      </c>
      <c r="B2564" s="5" t="s">
        <v>22549</v>
      </c>
      <c r="C2564" s="5" t="s">
        <v>22550</v>
      </c>
      <c r="D2564" s="6">
        <v>42216.0</v>
      </c>
      <c r="E2564" s="5">
        <v>55000.0</v>
      </c>
      <c r="F2564" s="5">
        <v>25000.0</v>
      </c>
      <c r="G2564" s="5" t="s">
        <v>15224</v>
      </c>
      <c r="H2564" s="5" t="s">
        <v>1069</v>
      </c>
      <c r="I2564" s="5" t="s">
        <v>22551</v>
      </c>
      <c r="J2564" s="5" t="s">
        <v>15225</v>
      </c>
      <c r="K2564" s="5" t="s">
        <v>4507</v>
      </c>
      <c r="L2564" s="5" t="s">
        <v>22552</v>
      </c>
      <c r="M2564" s="5" t="s">
        <v>22553</v>
      </c>
      <c r="N2564" s="5" t="s">
        <v>52</v>
      </c>
      <c r="O2564" s="5">
        <v>1.0</v>
      </c>
      <c r="P2564" s="5" t="s">
        <v>22554</v>
      </c>
      <c r="Q2564" s="5">
        <v>2210.0</v>
      </c>
      <c r="R2564" s="5">
        <v>125.0</v>
      </c>
      <c r="S2564" s="5" t="s">
        <v>374</v>
      </c>
      <c r="T2564" s="5">
        <v>13.0</v>
      </c>
      <c r="U2564" s="5" t="s">
        <v>93</v>
      </c>
      <c r="V2564" s="5" t="s">
        <v>22555</v>
      </c>
      <c r="W2564" s="5" t="s">
        <v>52</v>
      </c>
      <c r="X2564" s="5" t="s">
        <v>52</v>
      </c>
      <c r="Y2564" s="5" t="s">
        <v>22556</v>
      </c>
      <c r="Z2564" s="5" t="s">
        <v>22557</v>
      </c>
      <c r="AA2564" s="5" t="s">
        <v>235</v>
      </c>
      <c r="AB2564" s="5" t="s">
        <v>52</v>
      </c>
      <c r="AC2564" s="5" t="s">
        <v>11980</v>
      </c>
      <c r="AD2564" s="5" t="s">
        <v>11981</v>
      </c>
      <c r="AE2564" s="5" t="s">
        <v>218</v>
      </c>
      <c r="AF2564" s="5" t="s">
        <v>52</v>
      </c>
      <c r="AG2564" s="5" t="s">
        <v>11982</v>
      </c>
      <c r="AH2564" s="5" t="s">
        <v>11983</v>
      </c>
      <c r="AI2564" s="5" t="s">
        <v>22558</v>
      </c>
      <c r="AJ2564" s="5" t="s">
        <v>22559</v>
      </c>
      <c r="AK2564" s="5" t="s">
        <v>18552</v>
      </c>
    </row>
    <row r="2565" ht="15.75" customHeight="1">
      <c r="A2565" s="5" t="s">
        <v>22560</v>
      </c>
      <c r="B2565" s="5" t="s">
        <v>22231</v>
      </c>
      <c r="C2565" s="5" t="s">
        <v>22232</v>
      </c>
      <c r="D2565" s="6">
        <v>42215.0</v>
      </c>
      <c r="E2565" s="5">
        <v>41844.0</v>
      </c>
      <c r="F2565" s="5">
        <v>19020.0</v>
      </c>
      <c r="G2565" s="5" t="s">
        <v>4824</v>
      </c>
      <c r="H2565" s="5" t="s">
        <v>1069</v>
      </c>
      <c r="I2565" s="5" t="s">
        <v>15687</v>
      </c>
      <c r="J2565" s="5" t="s">
        <v>4825</v>
      </c>
      <c r="K2565" s="5" t="s">
        <v>744</v>
      </c>
      <c r="L2565" s="5" t="s">
        <v>22233</v>
      </c>
      <c r="M2565" s="5" t="s">
        <v>22234</v>
      </c>
      <c r="N2565" s="5">
        <v>33134.0</v>
      </c>
      <c r="O2565" s="5">
        <v>1.0</v>
      </c>
      <c r="P2565" s="5" t="s">
        <v>22561</v>
      </c>
      <c r="Q2565" s="5">
        <v>4532.0</v>
      </c>
      <c r="R2565" s="5">
        <v>1776.0</v>
      </c>
      <c r="S2565" s="5" t="s">
        <v>69</v>
      </c>
      <c r="T2565" s="5">
        <v>0.0</v>
      </c>
      <c r="U2565" s="5" t="s">
        <v>70</v>
      </c>
      <c r="V2565" s="5" t="s">
        <v>22562</v>
      </c>
      <c r="W2565" s="5" t="s">
        <v>52</v>
      </c>
      <c r="X2565" s="5" t="s">
        <v>52</v>
      </c>
      <c r="Y2565" s="5" t="s">
        <v>22563</v>
      </c>
      <c r="Z2565" s="5" t="s">
        <v>22564</v>
      </c>
      <c r="AA2565" s="5" t="s">
        <v>235</v>
      </c>
      <c r="AB2565" s="5" t="s">
        <v>52</v>
      </c>
      <c r="AC2565" s="5" t="s">
        <v>20174</v>
      </c>
      <c r="AD2565" s="5" t="s">
        <v>20175</v>
      </c>
      <c r="AE2565" s="5" t="s">
        <v>20176</v>
      </c>
      <c r="AF2565" s="5" t="s">
        <v>75</v>
      </c>
      <c r="AG2565" s="5">
        <v>7960.0</v>
      </c>
      <c r="AH2565" s="5" t="s">
        <v>20177</v>
      </c>
      <c r="AI2565" s="5" t="s">
        <v>10453</v>
      </c>
      <c r="AJ2565" s="5" t="s">
        <v>22431</v>
      </c>
      <c r="AK2565" s="5" t="s">
        <v>5091</v>
      </c>
    </row>
    <row r="2566" ht="15.75" customHeight="1">
      <c r="A2566" s="5" t="s">
        <v>22565</v>
      </c>
      <c r="B2566" s="5" t="s">
        <v>22231</v>
      </c>
      <c r="C2566" s="5" t="s">
        <v>22232</v>
      </c>
      <c r="D2566" s="6">
        <v>42215.0</v>
      </c>
      <c r="E2566" s="5">
        <v>41668.0</v>
      </c>
      <c r="F2566" s="5">
        <v>18940.0</v>
      </c>
      <c r="G2566" s="5" t="s">
        <v>4824</v>
      </c>
      <c r="H2566" s="5" t="s">
        <v>1069</v>
      </c>
      <c r="I2566" s="5" t="s">
        <v>15687</v>
      </c>
      <c r="J2566" s="5" t="s">
        <v>4825</v>
      </c>
      <c r="K2566" s="5" t="s">
        <v>744</v>
      </c>
      <c r="L2566" s="5" t="s">
        <v>22233</v>
      </c>
      <c r="M2566" s="5" t="s">
        <v>22234</v>
      </c>
      <c r="N2566" s="5">
        <v>33134.0</v>
      </c>
      <c r="O2566" s="5">
        <v>1.0</v>
      </c>
      <c r="P2566" s="5" t="s">
        <v>22566</v>
      </c>
      <c r="Q2566" s="5">
        <v>4532.0</v>
      </c>
      <c r="R2566" s="5">
        <v>1775.0</v>
      </c>
      <c r="S2566" s="5" t="s">
        <v>69</v>
      </c>
      <c r="T2566" s="5">
        <v>0.0</v>
      </c>
      <c r="U2566" s="5" t="s">
        <v>70</v>
      </c>
      <c r="V2566" s="5" t="s">
        <v>22567</v>
      </c>
      <c r="W2566" s="5" t="s">
        <v>52</v>
      </c>
      <c r="X2566" s="5" t="s">
        <v>52</v>
      </c>
      <c r="Y2566" s="5" t="s">
        <v>22563</v>
      </c>
      <c r="Z2566" s="5" t="s">
        <v>22568</v>
      </c>
      <c r="AA2566" s="5" t="s">
        <v>235</v>
      </c>
      <c r="AB2566" s="5" t="s">
        <v>52</v>
      </c>
      <c r="AC2566" s="5" t="s">
        <v>20174</v>
      </c>
      <c r="AD2566" s="5" t="s">
        <v>20175</v>
      </c>
      <c r="AE2566" s="5" t="s">
        <v>20176</v>
      </c>
      <c r="AF2566" s="5" t="s">
        <v>75</v>
      </c>
      <c r="AG2566" s="5">
        <v>7960.0</v>
      </c>
      <c r="AH2566" s="5" t="s">
        <v>20177</v>
      </c>
      <c r="AI2566" s="5" t="s">
        <v>10453</v>
      </c>
      <c r="AJ2566" s="5" t="s">
        <v>22431</v>
      </c>
      <c r="AK2566" s="5" t="s">
        <v>5091</v>
      </c>
    </row>
    <row r="2567" ht="15.75" customHeight="1">
      <c r="A2567" s="5" t="s">
        <v>22569</v>
      </c>
      <c r="B2567" s="5" t="s">
        <v>3213</v>
      </c>
      <c r="C2567" s="5" t="s">
        <v>3214</v>
      </c>
      <c r="D2567" s="6">
        <v>42215.0</v>
      </c>
      <c r="E2567" s="5">
        <v>286.0</v>
      </c>
      <c r="F2567" s="5">
        <v>130.0</v>
      </c>
      <c r="G2567" s="5" t="s">
        <v>479</v>
      </c>
      <c r="H2567" s="5" t="s">
        <v>22570</v>
      </c>
      <c r="I2567" s="5" t="s">
        <v>22354</v>
      </c>
      <c r="J2567" s="5" t="s">
        <v>274</v>
      </c>
      <c r="K2567" s="5" t="s">
        <v>22571</v>
      </c>
      <c r="L2567" s="5" t="s">
        <v>19219</v>
      </c>
      <c r="M2567" s="5" t="s">
        <v>20289</v>
      </c>
      <c r="N2567" s="5">
        <v>32226.0</v>
      </c>
      <c r="O2567" s="5">
        <v>2.0</v>
      </c>
      <c r="P2567" s="5" t="s">
        <v>22572</v>
      </c>
      <c r="Q2567" s="5" t="s">
        <v>3236</v>
      </c>
      <c r="R2567" s="5">
        <v>21.0</v>
      </c>
      <c r="S2567" s="5" t="s">
        <v>53</v>
      </c>
      <c r="T2567" s="5">
        <v>0.0</v>
      </c>
      <c r="U2567" s="5" t="s">
        <v>52</v>
      </c>
      <c r="V2567" s="5" t="s">
        <v>22573</v>
      </c>
      <c r="W2567" s="5" t="s">
        <v>55</v>
      </c>
      <c r="X2567" s="5" t="s">
        <v>22574</v>
      </c>
      <c r="Y2567" s="5" t="s">
        <v>22575</v>
      </c>
      <c r="Z2567" s="5" t="s">
        <v>22576</v>
      </c>
      <c r="AA2567" s="5" t="s">
        <v>235</v>
      </c>
      <c r="AB2567" s="5" t="s">
        <v>52</v>
      </c>
      <c r="AC2567" s="5" t="s">
        <v>3225</v>
      </c>
      <c r="AD2567" s="5" t="s">
        <v>3226</v>
      </c>
      <c r="AE2567" s="5" t="s">
        <v>3227</v>
      </c>
      <c r="AF2567" s="5" t="s">
        <v>52</v>
      </c>
      <c r="AG2567" s="5" t="s">
        <v>52</v>
      </c>
      <c r="AH2567" s="5" t="s">
        <v>3228</v>
      </c>
      <c r="AI2567" s="5" t="s">
        <v>102</v>
      </c>
      <c r="AJ2567" s="5" t="s">
        <v>52</v>
      </c>
      <c r="AK2567" s="5" t="s">
        <v>404</v>
      </c>
    </row>
    <row r="2568" ht="15.75" customHeight="1">
      <c r="A2568" s="5" t="s">
        <v>22577</v>
      </c>
      <c r="B2568" s="5" t="s">
        <v>14954</v>
      </c>
      <c r="C2568" s="5" t="s">
        <v>22578</v>
      </c>
      <c r="D2568" s="6">
        <v>42215.0</v>
      </c>
      <c r="E2568" s="5">
        <v>964.0</v>
      </c>
      <c r="F2568" s="5">
        <v>438.0</v>
      </c>
      <c r="G2568" s="5" t="s">
        <v>130</v>
      </c>
      <c r="H2568" s="5" t="s">
        <v>1792</v>
      </c>
      <c r="I2568" s="5" t="s">
        <v>3503</v>
      </c>
      <c r="J2568" s="5" t="s">
        <v>133</v>
      </c>
      <c r="K2568" s="5" t="s">
        <v>22579</v>
      </c>
      <c r="L2568" s="5" t="s">
        <v>22580</v>
      </c>
      <c r="M2568" s="5" t="s">
        <v>22581</v>
      </c>
      <c r="N2568" s="5" t="s">
        <v>52</v>
      </c>
      <c r="O2568" s="5">
        <v>1.0</v>
      </c>
      <c r="P2568" s="5" t="s">
        <v>22582</v>
      </c>
      <c r="Q2568" s="5" t="s">
        <v>244</v>
      </c>
      <c r="R2568" s="5">
        <v>33.0</v>
      </c>
      <c r="S2568" s="5" t="s">
        <v>69</v>
      </c>
      <c r="T2568" s="5">
        <v>2.0</v>
      </c>
      <c r="U2568" s="5" t="s">
        <v>70</v>
      </c>
      <c r="V2568" s="5" t="s">
        <v>22583</v>
      </c>
      <c r="W2568" s="5" t="s">
        <v>52</v>
      </c>
      <c r="X2568" s="5" t="s">
        <v>52</v>
      </c>
      <c r="Y2568" s="5">
        <v>1506.0</v>
      </c>
      <c r="Z2568" s="5" t="s">
        <v>22584</v>
      </c>
      <c r="AA2568" s="5" t="s">
        <v>730</v>
      </c>
      <c r="AB2568" s="5" t="s">
        <v>283</v>
      </c>
      <c r="AC2568" s="5" t="s">
        <v>72</v>
      </c>
      <c r="AD2568" s="5" t="s">
        <v>73</v>
      </c>
      <c r="AE2568" s="5" t="s">
        <v>74</v>
      </c>
      <c r="AF2568" s="5" t="s">
        <v>75</v>
      </c>
      <c r="AG2568" s="5" t="s">
        <v>76</v>
      </c>
      <c r="AH2568" s="5" t="s">
        <v>77</v>
      </c>
      <c r="AI2568" s="5" t="s">
        <v>8854</v>
      </c>
      <c r="AJ2568" s="5" t="s">
        <v>22585</v>
      </c>
      <c r="AK2568" s="5" t="s">
        <v>525</v>
      </c>
    </row>
    <row r="2569" ht="15.75" customHeight="1">
      <c r="A2569" s="5" t="s">
        <v>22586</v>
      </c>
      <c r="B2569" s="5" t="s">
        <v>22587</v>
      </c>
      <c r="C2569" s="5" t="s">
        <v>3231</v>
      </c>
      <c r="D2569" s="6">
        <v>42215.0</v>
      </c>
      <c r="E2569" s="5">
        <v>97350.0</v>
      </c>
      <c r="F2569" s="5">
        <v>44250.0</v>
      </c>
      <c r="G2569" s="5" t="s">
        <v>963</v>
      </c>
      <c r="H2569" s="5" t="s">
        <v>480</v>
      </c>
      <c r="I2569" s="5" t="s">
        <v>22354</v>
      </c>
      <c r="J2569" s="5" t="s">
        <v>965</v>
      </c>
      <c r="K2569" s="5" t="s">
        <v>22588</v>
      </c>
      <c r="L2569" s="5" t="s">
        <v>22589</v>
      </c>
      <c r="M2569" s="5" t="s">
        <v>22590</v>
      </c>
      <c r="N2569" s="5">
        <v>30354.0</v>
      </c>
      <c r="O2569" s="5">
        <v>2.0</v>
      </c>
      <c r="P2569" s="5" t="s">
        <v>22572</v>
      </c>
      <c r="Q2569" s="5" t="s">
        <v>3236</v>
      </c>
      <c r="R2569" s="5">
        <v>59.0</v>
      </c>
      <c r="S2569" s="5" t="s">
        <v>115</v>
      </c>
      <c r="T2569" s="5">
        <v>0.0</v>
      </c>
      <c r="U2569" s="5" t="s">
        <v>70</v>
      </c>
      <c r="V2569" s="5" t="s">
        <v>22574</v>
      </c>
      <c r="W2569" s="5" t="s">
        <v>71</v>
      </c>
      <c r="X2569" s="5" t="s">
        <v>52</v>
      </c>
      <c r="Y2569" s="5" t="s">
        <v>22591</v>
      </c>
      <c r="Z2569" s="5" t="s">
        <v>22576</v>
      </c>
      <c r="AA2569" s="5" t="s">
        <v>235</v>
      </c>
      <c r="AB2569" s="5" t="s">
        <v>52</v>
      </c>
      <c r="AC2569" s="5" t="s">
        <v>2791</v>
      </c>
      <c r="AD2569" s="5" t="s">
        <v>2792</v>
      </c>
      <c r="AE2569" s="5" t="s">
        <v>52</v>
      </c>
      <c r="AF2569" s="5" t="s">
        <v>52</v>
      </c>
      <c r="AG2569" s="5">
        <v>79118.0</v>
      </c>
      <c r="AH2569" s="5" t="s">
        <v>2793</v>
      </c>
      <c r="AI2569" s="5" t="s">
        <v>22587</v>
      </c>
      <c r="AJ2569" s="5" t="s">
        <v>22589</v>
      </c>
      <c r="AK2569" s="5" t="s">
        <v>404</v>
      </c>
    </row>
    <row r="2570" ht="15.75" customHeight="1">
      <c r="A2570" s="5" t="s">
        <v>22592</v>
      </c>
      <c r="B2570" s="5" t="s">
        <v>22593</v>
      </c>
      <c r="C2570" s="5" t="s">
        <v>4286</v>
      </c>
      <c r="D2570" s="6">
        <v>42214.0</v>
      </c>
      <c r="E2570" s="5">
        <v>192313.0</v>
      </c>
      <c r="F2570" s="5">
        <v>87415.0</v>
      </c>
      <c r="G2570" s="5" t="s">
        <v>1084</v>
      </c>
      <c r="H2570" s="5" t="s">
        <v>45</v>
      </c>
      <c r="I2570" s="5" t="s">
        <v>11215</v>
      </c>
      <c r="J2570" s="5" t="s">
        <v>872</v>
      </c>
      <c r="K2570" s="5" t="s">
        <v>22594</v>
      </c>
      <c r="L2570" s="5" t="s">
        <v>22595</v>
      </c>
      <c r="M2570" s="5" t="s">
        <v>4289</v>
      </c>
      <c r="N2570" s="5">
        <v>48009.0</v>
      </c>
      <c r="O2570" s="5">
        <v>4.0</v>
      </c>
      <c r="P2570" s="5" t="s">
        <v>22596</v>
      </c>
      <c r="Q2570" s="5" t="s">
        <v>8719</v>
      </c>
      <c r="R2570" s="5">
        <v>12799.0</v>
      </c>
      <c r="S2570" s="5" t="s">
        <v>53</v>
      </c>
      <c r="T2570" s="5">
        <v>0.0</v>
      </c>
      <c r="U2570" s="5" t="s">
        <v>52</v>
      </c>
      <c r="V2570" s="5" t="s">
        <v>22597</v>
      </c>
      <c r="W2570" s="5" t="s">
        <v>71</v>
      </c>
      <c r="X2570" s="5" t="s">
        <v>52</v>
      </c>
      <c r="Y2570" s="5" t="s">
        <v>22297</v>
      </c>
      <c r="Z2570" s="5" t="s">
        <v>22598</v>
      </c>
      <c r="AA2570" s="5" t="s">
        <v>2743</v>
      </c>
      <c r="AB2570" s="5" t="s">
        <v>52</v>
      </c>
      <c r="AC2570" s="5" t="s">
        <v>11980</v>
      </c>
      <c r="AD2570" s="5" t="s">
        <v>11981</v>
      </c>
      <c r="AE2570" s="5" t="s">
        <v>218</v>
      </c>
      <c r="AF2570" s="5" t="s">
        <v>52</v>
      </c>
      <c r="AG2570" s="5" t="s">
        <v>11982</v>
      </c>
      <c r="AH2570" s="5" t="s">
        <v>11983</v>
      </c>
      <c r="AI2570" s="5" t="s">
        <v>22599</v>
      </c>
      <c r="AJ2570" s="5" t="s">
        <v>22600</v>
      </c>
      <c r="AK2570" s="5" t="s">
        <v>1092</v>
      </c>
    </row>
    <row r="2571" ht="15.75" customHeight="1">
      <c r="A2571" s="5" t="s">
        <v>22601</v>
      </c>
      <c r="B2571" s="5" t="s">
        <v>22602</v>
      </c>
      <c r="C2571" s="5" t="s">
        <v>22603</v>
      </c>
      <c r="D2571" s="6">
        <v>42213.0</v>
      </c>
      <c r="E2571" s="5">
        <v>82236.0</v>
      </c>
      <c r="F2571" s="5">
        <v>37380.0</v>
      </c>
      <c r="G2571" s="5" t="s">
        <v>4824</v>
      </c>
      <c r="H2571" s="5" t="s">
        <v>3215</v>
      </c>
      <c r="I2571" s="5" t="s">
        <v>15687</v>
      </c>
      <c r="J2571" s="5" t="s">
        <v>4825</v>
      </c>
      <c r="K2571" s="5" t="s">
        <v>22604</v>
      </c>
      <c r="L2571" s="5" t="s">
        <v>22605</v>
      </c>
      <c r="M2571" s="5" t="s">
        <v>22606</v>
      </c>
      <c r="N2571" s="5">
        <v>7092.0</v>
      </c>
      <c r="O2571" s="5">
        <v>2.0</v>
      </c>
      <c r="P2571" s="5" t="s">
        <v>22607</v>
      </c>
      <c r="Q2571" s="5" t="s">
        <v>52</v>
      </c>
      <c r="R2571" s="5">
        <v>140.0</v>
      </c>
      <c r="S2571" s="5" t="s">
        <v>2397</v>
      </c>
      <c r="T2571" s="5">
        <v>0.0</v>
      </c>
      <c r="U2571" s="5" t="s">
        <v>93</v>
      </c>
      <c r="V2571" s="5" t="s">
        <v>22608</v>
      </c>
      <c r="W2571" s="5" t="s">
        <v>55</v>
      </c>
      <c r="X2571" s="5" t="s">
        <v>22609</v>
      </c>
      <c r="Y2571" s="5" t="s">
        <v>22563</v>
      </c>
      <c r="Z2571" s="5" t="s">
        <v>22610</v>
      </c>
      <c r="AA2571" s="5" t="s">
        <v>235</v>
      </c>
      <c r="AB2571" s="5" t="s">
        <v>52</v>
      </c>
      <c r="AC2571" s="5" t="s">
        <v>3141</v>
      </c>
      <c r="AD2571" s="5" t="s">
        <v>3142</v>
      </c>
      <c r="AE2571" s="5" t="s">
        <v>162</v>
      </c>
      <c r="AF2571" s="5" t="s">
        <v>52</v>
      </c>
      <c r="AG2571" s="5" t="s">
        <v>52</v>
      </c>
      <c r="AH2571" s="5" t="s">
        <v>3143</v>
      </c>
      <c r="AI2571" s="5" t="s">
        <v>22602</v>
      </c>
      <c r="AJ2571" s="5" t="s">
        <v>22605</v>
      </c>
      <c r="AK2571" s="5" t="s">
        <v>166</v>
      </c>
    </row>
    <row r="2572" ht="15.75" customHeight="1">
      <c r="A2572" s="5" t="s">
        <v>22611</v>
      </c>
      <c r="B2572" s="5" t="s">
        <v>10606</v>
      </c>
      <c r="C2572" s="5" t="s">
        <v>2569</v>
      </c>
      <c r="D2572" s="6">
        <v>42213.0</v>
      </c>
      <c r="E2572" s="5">
        <v>82236.0</v>
      </c>
      <c r="F2572" s="5">
        <v>37380.0</v>
      </c>
      <c r="G2572" s="5" t="s">
        <v>4824</v>
      </c>
      <c r="H2572" s="5" t="s">
        <v>3215</v>
      </c>
      <c r="I2572" s="5" t="s">
        <v>15687</v>
      </c>
      <c r="J2572" s="5" t="s">
        <v>4825</v>
      </c>
      <c r="K2572" s="5" t="s">
        <v>22612</v>
      </c>
      <c r="L2572" s="5" t="s">
        <v>22613</v>
      </c>
      <c r="M2572" s="5" t="s">
        <v>22614</v>
      </c>
      <c r="N2572" s="5">
        <v>7302.0</v>
      </c>
      <c r="O2572" s="5">
        <v>2.0</v>
      </c>
      <c r="P2572" s="5" t="s">
        <v>22607</v>
      </c>
      <c r="Q2572" s="5" t="s">
        <v>52</v>
      </c>
      <c r="R2572" s="5">
        <v>140.0</v>
      </c>
      <c r="S2572" s="5" t="s">
        <v>2397</v>
      </c>
      <c r="T2572" s="5">
        <v>0.0</v>
      </c>
      <c r="U2572" s="5" t="s">
        <v>70</v>
      </c>
      <c r="V2572" s="5" t="s">
        <v>22609</v>
      </c>
      <c r="W2572" s="5" t="s">
        <v>71</v>
      </c>
      <c r="X2572" s="5" t="s">
        <v>52</v>
      </c>
      <c r="Y2572" s="5" t="s">
        <v>22563</v>
      </c>
      <c r="Z2572" s="5" t="s">
        <v>22610</v>
      </c>
      <c r="AA2572" s="5" t="s">
        <v>235</v>
      </c>
      <c r="AB2572" s="5" t="s">
        <v>52</v>
      </c>
      <c r="AC2572" s="5" t="s">
        <v>20174</v>
      </c>
      <c r="AD2572" s="5" t="s">
        <v>20175</v>
      </c>
      <c r="AE2572" s="5" t="s">
        <v>20176</v>
      </c>
      <c r="AF2572" s="5" t="s">
        <v>75</v>
      </c>
      <c r="AG2572" s="5">
        <v>7960.0</v>
      </c>
      <c r="AH2572" s="5" t="s">
        <v>20177</v>
      </c>
      <c r="AI2572" s="5" t="s">
        <v>10606</v>
      </c>
      <c r="AJ2572" s="5" t="s">
        <v>22615</v>
      </c>
      <c r="AK2572" s="5" t="s">
        <v>5091</v>
      </c>
    </row>
    <row r="2573" ht="15.75" customHeight="1">
      <c r="A2573" s="5" t="s">
        <v>22616</v>
      </c>
      <c r="B2573" s="5" t="s">
        <v>10034</v>
      </c>
      <c r="C2573" s="5" t="s">
        <v>22617</v>
      </c>
      <c r="D2573" s="6">
        <v>42213.0</v>
      </c>
      <c r="E2573" s="5">
        <v>184162.0</v>
      </c>
      <c r="F2573" s="5">
        <v>83710.0</v>
      </c>
      <c r="G2573" s="5" t="s">
        <v>1419</v>
      </c>
      <c r="H2573" s="5" t="s">
        <v>1534</v>
      </c>
      <c r="I2573" s="5" t="s">
        <v>20824</v>
      </c>
      <c r="J2573" s="5" t="s">
        <v>256</v>
      </c>
      <c r="K2573" s="5" t="s">
        <v>22618</v>
      </c>
      <c r="L2573" s="5" t="s">
        <v>10034</v>
      </c>
      <c r="M2573" s="5" t="s">
        <v>22619</v>
      </c>
      <c r="N2573" s="5" t="s">
        <v>52</v>
      </c>
      <c r="O2573" s="5">
        <v>4.0</v>
      </c>
      <c r="P2573" s="5" t="s">
        <v>22620</v>
      </c>
      <c r="Q2573" s="5" t="s">
        <v>22621</v>
      </c>
      <c r="R2573" s="5">
        <v>24.0</v>
      </c>
      <c r="S2573" s="5" t="s">
        <v>115</v>
      </c>
      <c r="T2573" s="5">
        <v>122.0</v>
      </c>
      <c r="U2573" s="5" t="s">
        <v>93</v>
      </c>
      <c r="V2573" s="5" t="s">
        <v>22622</v>
      </c>
      <c r="W2573" s="5" t="s">
        <v>52</v>
      </c>
      <c r="X2573" s="5" t="s">
        <v>52</v>
      </c>
      <c r="Y2573" s="5" t="s">
        <v>22623</v>
      </c>
      <c r="Z2573" s="5" t="s">
        <v>22624</v>
      </c>
      <c r="AA2573" s="5" t="s">
        <v>1426</v>
      </c>
      <c r="AB2573" s="5" t="s">
        <v>52</v>
      </c>
      <c r="AC2573" s="5" t="s">
        <v>565</v>
      </c>
      <c r="AD2573" s="5" t="s">
        <v>566</v>
      </c>
      <c r="AE2573" s="5" t="s">
        <v>567</v>
      </c>
      <c r="AF2573" s="5" t="s">
        <v>52</v>
      </c>
      <c r="AG2573" s="5" t="s">
        <v>52</v>
      </c>
      <c r="AH2573" s="5" t="s">
        <v>568</v>
      </c>
      <c r="AI2573" s="5" t="s">
        <v>22625</v>
      </c>
      <c r="AJ2573" s="5" t="s">
        <v>22626</v>
      </c>
      <c r="AK2573" s="5" t="s">
        <v>1727</v>
      </c>
    </row>
    <row r="2574" ht="15.75" customHeight="1">
      <c r="A2574" s="5" t="s">
        <v>22627</v>
      </c>
      <c r="B2574" s="5" t="s">
        <v>6102</v>
      </c>
      <c r="C2574" s="5" t="s">
        <v>22628</v>
      </c>
      <c r="D2574" s="6">
        <v>42211.0</v>
      </c>
      <c r="E2574" s="5">
        <v>46864.0</v>
      </c>
      <c r="F2574" s="5">
        <v>21302.0</v>
      </c>
      <c r="G2574" s="5" t="s">
        <v>107</v>
      </c>
      <c r="H2574" s="5" t="s">
        <v>290</v>
      </c>
      <c r="I2574" s="5" t="s">
        <v>22629</v>
      </c>
      <c r="J2574" s="5" t="s">
        <v>109</v>
      </c>
      <c r="K2574" s="5" t="s">
        <v>22630</v>
      </c>
      <c r="L2574" s="5" t="s">
        <v>22631</v>
      </c>
      <c r="M2574" s="5" t="s">
        <v>22632</v>
      </c>
      <c r="N2574" s="5">
        <v>7102.0</v>
      </c>
      <c r="O2574" s="5">
        <v>2.0</v>
      </c>
      <c r="P2574" s="5" t="s">
        <v>22633</v>
      </c>
      <c r="Q2574" s="5" t="s">
        <v>2396</v>
      </c>
      <c r="R2574" s="5">
        <v>11335.0</v>
      </c>
      <c r="S2574" s="5" t="s">
        <v>115</v>
      </c>
      <c r="T2574" s="5">
        <v>119.0</v>
      </c>
      <c r="U2574" s="5" t="s">
        <v>93</v>
      </c>
      <c r="V2574" s="5" t="s">
        <v>22634</v>
      </c>
      <c r="W2574" s="5" t="s">
        <v>71</v>
      </c>
      <c r="X2574" s="5" t="s">
        <v>52</v>
      </c>
      <c r="Y2574" s="5">
        <v>5207.0</v>
      </c>
      <c r="Z2574" s="5" t="s">
        <v>22635</v>
      </c>
      <c r="AA2574" s="5" t="s">
        <v>22636</v>
      </c>
      <c r="AB2574" s="5" t="s">
        <v>52</v>
      </c>
      <c r="AC2574" s="5" t="s">
        <v>120</v>
      </c>
      <c r="AD2574" s="5" t="s">
        <v>121</v>
      </c>
      <c r="AE2574" s="5" t="s">
        <v>122</v>
      </c>
      <c r="AF2574" s="5" t="s">
        <v>75</v>
      </c>
      <c r="AG2574" s="5">
        <v>8830.0</v>
      </c>
      <c r="AH2574" s="5" t="s">
        <v>123</v>
      </c>
      <c r="AI2574" s="5" t="s">
        <v>6102</v>
      </c>
      <c r="AJ2574" s="5" t="s">
        <v>22631</v>
      </c>
      <c r="AK2574" s="5" t="s">
        <v>126</v>
      </c>
    </row>
    <row r="2575" ht="15.75" customHeight="1">
      <c r="A2575" s="5" t="s">
        <v>22637</v>
      </c>
      <c r="B2575" s="5" t="s">
        <v>16737</v>
      </c>
      <c r="C2575" s="5" t="s">
        <v>16738</v>
      </c>
      <c r="D2575" s="6">
        <v>42209.0</v>
      </c>
      <c r="E2575" s="5">
        <v>38056.0</v>
      </c>
      <c r="F2575" s="5">
        <v>17298.0</v>
      </c>
      <c r="G2575" s="5" t="s">
        <v>3378</v>
      </c>
      <c r="H2575" s="5" t="s">
        <v>272</v>
      </c>
      <c r="I2575" s="5" t="s">
        <v>6578</v>
      </c>
      <c r="J2575" s="5" t="s">
        <v>3378</v>
      </c>
      <c r="K2575" s="5" t="s">
        <v>22638</v>
      </c>
      <c r="L2575" s="5" t="s">
        <v>16741</v>
      </c>
      <c r="M2575" s="5" t="s">
        <v>16742</v>
      </c>
      <c r="N2575" s="5">
        <v>45242.0</v>
      </c>
      <c r="O2575" s="5">
        <v>1.0</v>
      </c>
      <c r="P2575" s="5" t="s">
        <v>22639</v>
      </c>
      <c r="Q2575" s="5">
        <v>4200.0</v>
      </c>
      <c r="R2575" s="5">
        <v>1158.0</v>
      </c>
      <c r="S2575" s="5" t="s">
        <v>69</v>
      </c>
      <c r="T2575" s="5">
        <v>0.0</v>
      </c>
      <c r="U2575" s="5" t="s">
        <v>93</v>
      </c>
      <c r="V2575" s="5" t="s">
        <v>22640</v>
      </c>
      <c r="W2575" s="5" t="s">
        <v>55</v>
      </c>
      <c r="X2575" s="5" t="s">
        <v>22641</v>
      </c>
      <c r="Y2575" s="5" t="s">
        <v>22642</v>
      </c>
      <c r="Z2575" s="5" t="s">
        <v>22643</v>
      </c>
      <c r="AA2575" s="5" t="s">
        <v>1426</v>
      </c>
      <c r="AB2575" s="5" t="s">
        <v>52</v>
      </c>
      <c r="AC2575" s="5" t="s">
        <v>3141</v>
      </c>
      <c r="AD2575" s="5" t="s">
        <v>3142</v>
      </c>
      <c r="AE2575" s="5" t="s">
        <v>162</v>
      </c>
      <c r="AF2575" s="5" t="s">
        <v>52</v>
      </c>
      <c r="AG2575" s="5" t="s">
        <v>52</v>
      </c>
      <c r="AH2575" s="5" t="s">
        <v>3143</v>
      </c>
      <c r="AI2575" s="5" t="s">
        <v>102</v>
      </c>
      <c r="AJ2575" s="5" t="s">
        <v>52</v>
      </c>
      <c r="AK2575" s="5" t="s">
        <v>162</v>
      </c>
    </row>
    <row r="2576" ht="15.75" customHeight="1">
      <c r="A2576" s="5" t="s">
        <v>22644</v>
      </c>
      <c r="B2576" s="5" t="s">
        <v>21812</v>
      </c>
      <c r="C2576" s="5" t="s">
        <v>22506</v>
      </c>
      <c r="D2576" s="6">
        <v>42209.0</v>
      </c>
      <c r="E2576" s="5">
        <v>46240.0</v>
      </c>
      <c r="F2576" s="5">
        <v>21018.0</v>
      </c>
      <c r="G2576" s="5" t="s">
        <v>3378</v>
      </c>
      <c r="H2576" s="5" t="s">
        <v>272</v>
      </c>
      <c r="I2576" s="5" t="s">
        <v>6578</v>
      </c>
      <c r="J2576" s="5" t="s">
        <v>3378</v>
      </c>
      <c r="K2576" s="5" t="s">
        <v>22645</v>
      </c>
      <c r="L2576" s="5" t="s">
        <v>22508</v>
      </c>
      <c r="M2576" s="5" t="s">
        <v>22509</v>
      </c>
      <c r="N2576" s="5">
        <v>41018.0</v>
      </c>
      <c r="O2576" s="5">
        <v>1.0</v>
      </c>
      <c r="P2576" s="5" t="s">
        <v>22639</v>
      </c>
      <c r="Q2576" s="5">
        <v>4200.0</v>
      </c>
      <c r="R2576" s="5">
        <v>1158.0</v>
      </c>
      <c r="S2576" s="5" t="s">
        <v>115</v>
      </c>
      <c r="T2576" s="5">
        <v>0.0</v>
      </c>
      <c r="U2576" s="5" t="s">
        <v>70</v>
      </c>
      <c r="V2576" s="5" t="s">
        <v>22641</v>
      </c>
      <c r="W2576" s="5" t="s">
        <v>71</v>
      </c>
      <c r="X2576" s="5" t="s">
        <v>52</v>
      </c>
      <c r="Y2576" s="5" t="s">
        <v>22646</v>
      </c>
      <c r="Z2576" s="5" t="s">
        <v>22643</v>
      </c>
      <c r="AA2576" s="5" t="s">
        <v>1426</v>
      </c>
      <c r="AB2576" s="5" t="s">
        <v>283</v>
      </c>
      <c r="AC2576" s="5" t="s">
        <v>398</v>
      </c>
      <c r="AD2576" s="5" t="s">
        <v>399</v>
      </c>
      <c r="AE2576" s="5" t="s">
        <v>400</v>
      </c>
      <c r="AF2576" s="5" t="s">
        <v>401</v>
      </c>
      <c r="AG2576" s="5">
        <v>23502.0</v>
      </c>
      <c r="AH2576" s="5" t="s">
        <v>402</v>
      </c>
      <c r="AI2576" s="5" t="s">
        <v>21812</v>
      </c>
      <c r="AJ2576" s="5" t="s">
        <v>22508</v>
      </c>
      <c r="AK2576" s="5" t="s">
        <v>162</v>
      </c>
    </row>
    <row r="2577" ht="15.75" customHeight="1">
      <c r="A2577" s="5" t="s">
        <v>22647</v>
      </c>
      <c r="B2577" s="5" t="s">
        <v>21963</v>
      </c>
      <c r="C2577" s="5" t="s">
        <v>21964</v>
      </c>
      <c r="D2577" s="6">
        <v>42208.0</v>
      </c>
      <c r="E2577" s="5">
        <v>42988.0</v>
      </c>
      <c r="F2577" s="5">
        <v>19540.0</v>
      </c>
      <c r="G2577" s="5" t="s">
        <v>21965</v>
      </c>
      <c r="H2577" s="5" t="s">
        <v>171</v>
      </c>
      <c r="I2577" s="5" t="s">
        <v>22648</v>
      </c>
      <c r="J2577" s="5" t="s">
        <v>2156</v>
      </c>
      <c r="K2577" s="5" t="s">
        <v>14840</v>
      </c>
      <c r="L2577" s="5" t="s">
        <v>21967</v>
      </c>
      <c r="M2577" s="5" t="s">
        <v>21968</v>
      </c>
      <c r="N2577" s="5">
        <v>77060.0</v>
      </c>
      <c r="O2577" s="5">
        <v>1.0</v>
      </c>
      <c r="P2577" s="5" t="s">
        <v>22649</v>
      </c>
      <c r="Q2577" s="5" t="s">
        <v>21970</v>
      </c>
      <c r="R2577" s="5">
        <v>1.0</v>
      </c>
      <c r="S2577" s="5" t="s">
        <v>3687</v>
      </c>
      <c r="T2577" s="5">
        <v>20.0</v>
      </c>
      <c r="U2577" s="5" t="s">
        <v>70</v>
      </c>
      <c r="V2577" s="5" t="s">
        <v>22650</v>
      </c>
      <c r="W2577" s="5" t="s">
        <v>71</v>
      </c>
      <c r="X2577" s="5" t="s">
        <v>52</v>
      </c>
      <c r="Y2577" s="5">
        <v>191.0</v>
      </c>
      <c r="Z2577" s="5">
        <v>11835.0</v>
      </c>
      <c r="AA2577" s="5" t="s">
        <v>730</v>
      </c>
      <c r="AB2577" s="5" t="s">
        <v>283</v>
      </c>
      <c r="AC2577" s="5" t="s">
        <v>1230</v>
      </c>
      <c r="AD2577" s="5" t="s">
        <v>1231</v>
      </c>
      <c r="AE2577" s="5" t="s">
        <v>52</v>
      </c>
      <c r="AF2577" s="5" t="s">
        <v>52</v>
      </c>
      <c r="AG2577" s="5" t="s">
        <v>52</v>
      </c>
      <c r="AH2577" s="5" t="s">
        <v>1232</v>
      </c>
      <c r="AI2577" s="5" t="s">
        <v>102</v>
      </c>
      <c r="AJ2577" s="5" t="s">
        <v>52</v>
      </c>
      <c r="AK2577" s="5" t="s">
        <v>21974</v>
      </c>
    </row>
    <row r="2578" ht="15.75" customHeight="1">
      <c r="A2578" s="5" t="s">
        <v>22651</v>
      </c>
      <c r="B2578" s="5" t="s">
        <v>22652</v>
      </c>
      <c r="C2578" s="5" t="s">
        <v>22088</v>
      </c>
      <c r="D2578" s="6">
        <v>42208.0</v>
      </c>
      <c r="E2578" s="5">
        <v>42988.0</v>
      </c>
      <c r="F2578" s="5">
        <v>19540.0</v>
      </c>
      <c r="G2578" s="5" t="s">
        <v>21965</v>
      </c>
      <c r="H2578" s="5" t="s">
        <v>171</v>
      </c>
      <c r="I2578" s="5" t="s">
        <v>22648</v>
      </c>
      <c r="J2578" s="5" t="s">
        <v>2156</v>
      </c>
      <c r="K2578" s="5" t="s">
        <v>14840</v>
      </c>
      <c r="L2578" s="5" t="s">
        <v>22653</v>
      </c>
      <c r="M2578" s="5" t="s">
        <v>22090</v>
      </c>
      <c r="N2578" s="5">
        <v>15088.0</v>
      </c>
      <c r="O2578" s="5">
        <v>1.0</v>
      </c>
      <c r="P2578" s="5" t="s">
        <v>22649</v>
      </c>
      <c r="Q2578" s="5" t="s">
        <v>21970</v>
      </c>
      <c r="R2578" s="5">
        <v>1.0</v>
      </c>
      <c r="S2578" s="5" t="s">
        <v>3687</v>
      </c>
      <c r="T2578" s="5">
        <v>0.0</v>
      </c>
      <c r="U2578" s="5" t="s">
        <v>70</v>
      </c>
      <c r="V2578" s="5" t="s">
        <v>22654</v>
      </c>
      <c r="W2578" s="5" t="s">
        <v>55</v>
      </c>
      <c r="X2578" s="5" t="s">
        <v>22650</v>
      </c>
      <c r="Y2578" s="5">
        <v>191.0</v>
      </c>
      <c r="Z2578" s="5">
        <v>11835.0</v>
      </c>
      <c r="AA2578" s="5" t="s">
        <v>730</v>
      </c>
      <c r="AB2578" s="5" t="s">
        <v>52</v>
      </c>
      <c r="AC2578" s="5" t="s">
        <v>1230</v>
      </c>
      <c r="AD2578" s="5" t="s">
        <v>1231</v>
      </c>
      <c r="AE2578" s="5" t="s">
        <v>52</v>
      </c>
      <c r="AF2578" s="5" t="s">
        <v>52</v>
      </c>
      <c r="AG2578" s="5" t="s">
        <v>52</v>
      </c>
      <c r="AH2578" s="5" t="s">
        <v>1232</v>
      </c>
      <c r="AI2578" s="5" t="s">
        <v>22092</v>
      </c>
      <c r="AJ2578" s="5" t="s">
        <v>22093</v>
      </c>
      <c r="AK2578" s="5" t="s">
        <v>21974</v>
      </c>
    </row>
    <row r="2579" ht="15.75" customHeight="1">
      <c r="A2579" s="5" t="s">
        <v>22655</v>
      </c>
      <c r="B2579" s="5" t="s">
        <v>16737</v>
      </c>
      <c r="C2579" s="5" t="s">
        <v>16738</v>
      </c>
      <c r="D2579" s="6">
        <v>42207.0</v>
      </c>
      <c r="E2579" s="5">
        <v>8235.0</v>
      </c>
      <c r="F2579" s="5">
        <v>3743.0</v>
      </c>
      <c r="G2579" s="5" t="s">
        <v>3378</v>
      </c>
      <c r="H2579" s="5" t="s">
        <v>272</v>
      </c>
      <c r="I2579" s="5" t="s">
        <v>21156</v>
      </c>
      <c r="J2579" s="5" t="s">
        <v>3378</v>
      </c>
      <c r="K2579" s="5" t="s">
        <v>22656</v>
      </c>
      <c r="L2579" s="5" t="s">
        <v>16741</v>
      </c>
      <c r="M2579" s="5" t="s">
        <v>16742</v>
      </c>
      <c r="N2579" s="5">
        <v>45242.0</v>
      </c>
      <c r="O2579" s="5">
        <v>1.0</v>
      </c>
      <c r="P2579" s="5" t="s">
        <v>22657</v>
      </c>
      <c r="Q2579" s="5" t="s">
        <v>923</v>
      </c>
      <c r="R2579" s="5">
        <v>365.0</v>
      </c>
      <c r="S2579" s="5" t="s">
        <v>69</v>
      </c>
      <c r="T2579" s="5">
        <v>0.0</v>
      </c>
      <c r="U2579" s="5" t="s">
        <v>93</v>
      </c>
      <c r="V2579" s="5" t="s">
        <v>22658</v>
      </c>
      <c r="W2579" s="5" t="s">
        <v>55</v>
      </c>
      <c r="X2579" s="5" t="s">
        <v>22659</v>
      </c>
      <c r="Y2579" s="5" t="s">
        <v>3283</v>
      </c>
      <c r="Z2579" s="5">
        <v>1515944.0</v>
      </c>
      <c r="AA2579" s="5" t="s">
        <v>180</v>
      </c>
      <c r="AB2579" s="5" t="s">
        <v>52</v>
      </c>
      <c r="AC2579" s="5" t="s">
        <v>3141</v>
      </c>
      <c r="AD2579" s="5" t="s">
        <v>3142</v>
      </c>
      <c r="AE2579" s="5" t="s">
        <v>162</v>
      </c>
      <c r="AF2579" s="5" t="s">
        <v>52</v>
      </c>
      <c r="AG2579" s="5" t="s">
        <v>52</v>
      </c>
      <c r="AH2579" s="5" t="s">
        <v>3143</v>
      </c>
      <c r="AI2579" s="5" t="s">
        <v>102</v>
      </c>
      <c r="AJ2579" s="5" t="s">
        <v>52</v>
      </c>
      <c r="AK2579" s="5" t="s">
        <v>162</v>
      </c>
    </row>
    <row r="2580" ht="15.75" customHeight="1">
      <c r="A2580" s="5" t="s">
        <v>22660</v>
      </c>
      <c r="B2580" s="5" t="s">
        <v>14992</v>
      </c>
      <c r="C2580" s="5" t="s">
        <v>14993</v>
      </c>
      <c r="D2580" s="6">
        <v>42207.0</v>
      </c>
      <c r="E2580" s="5">
        <v>83600.0</v>
      </c>
      <c r="F2580" s="5">
        <v>38000.0</v>
      </c>
      <c r="G2580" s="5" t="s">
        <v>2212</v>
      </c>
      <c r="H2580" s="5" t="s">
        <v>189</v>
      </c>
      <c r="I2580" s="5" t="s">
        <v>22661</v>
      </c>
      <c r="J2580" s="5" t="s">
        <v>2214</v>
      </c>
      <c r="K2580" s="5" t="s">
        <v>22662</v>
      </c>
      <c r="L2580" s="5" t="s">
        <v>22663</v>
      </c>
      <c r="M2580" s="5" t="s">
        <v>22664</v>
      </c>
      <c r="N2580" s="5">
        <v>94987.0</v>
      </c>
      <c r="O2580" s="5">
        <v>2.0</v>
      </c>
      <c r="P2580" s="5" t="s">
        <v>22665</v>
      </c>
      <c r="Q2580" s="5" t="s">
        <v>4222</v>
      </c>
      <c r="R2580" s="5">
        <v>865.0</v>
      </c>
      <c r="S2580" s="5" t="s">
        <v>115</v>
      </c>
      <c r="T2580" s="5">
        <v>0.0</v>
      </c>
      <c r="U2580" s="5" t="s">
        <v>52</v>
      </c>
      <c r="V2580" s="5" t="s">
        <v>22666</v>
      </c>
      <c r="W2580" s="5" t="s">
        <v>71</v>
      </c>
      <c r="X2580" s="5" t="s">
        <v>52</v>
      </c>
      <c r="Y2580" s="5" t="s">
        <v>11445</v>
      </c>
      <c r="Z2580" s="5" t="s">
        <v>22667</v>
      </c>
      <c r="AA2580" s="5" t="s">
        <v>235</v>
      </c>
      <c r="AB2580" s="5" t="s">
        <v>52</v>
      </c>
      <c r="AC2580" s="5" t="s">
        <v>181</v>
      </c>
      <c r="AD2580" s="5" t="s">
        <v>182</v>
      </c>
      <c r="AE2580" s="5" t="s">
        <v>183</v>
      </c>
      <c r="AF2580" s="5" t="s">
        <v>52</v>
      </c>
      <c r="AG2580" s="5" t="s">
        <v>52</v>
      </c>
      <c r="AH2580" s="5" t="s">
        <v>184</v>
      </c>
      <c r="AI2580" s="5" t="s">
        <v>14992</v>
      </c>
      <c r="AJ2580" s="5" t="s">
        <v>22663</v>
      </c>
      <c r="AK2580" s="5" t="s">
        <v>8682</v>
      </c>
    </row>
    <row r="2581" ht="15.75" customHeight="1">
      <c r="A2581" s="5" t="s">
        <v>22668</v>
      </c>
      <c r="B2581" s="5" t="s">
        <v>22669</v>
      </c>
      <c r="C2581" s="5" t="s">
        <v>22670</v>
      </c>
      <c r="D2581" s="6">
        <v>42206.0</v>
      </c>
      <c r="E2581" s="5">
        <v>6336.0</v>
      </c>
      <c r="F2581" s="5">
        <v>2880.0</v>
      </c>
      <c r="G2581" s="5" t="s">
        <v>422</v>
      </c>
      <c r="H2581" s="5" t="s">
        <v>131</v>
      </c>
      <c r="I2581" s="5" t="s">
        <v>22671</v>
      </c>
      <c r="J2581" s="5" t="s">
        <v>424</v>
      </c>
      <c r="K2581" s="5" t="s">
        <v>1086</v>
      </c>
      <c r="L2581" s="5" t="s">
        <v>22672</v>
      </c>
      <c r="M2581" s="5" t="s">
        <v>22673</v>
      </c>
      <c r="N2581" s="5">
        <v>94925.0</v>
      </c>
      <c r="O2581" s="5">
        <v>1.0</v>
      </c>
      <c r="P2581" s="5" t="s">
        <v>22674</v>
      </c>
      <c r="Q2581" s="5">
        <v>2210.0</v>
      </c>
      <c r="R2581" s="5">
        <v>90.0</v>
      </c>
      <c r="S2581" s="5" t="s">
        <v>69</v>
      </c>
      <c r="T2581" s="5">
        <v>27.0</v>
      </c>
      <c r="U2581" s="5" t="s">
        <v>93</v>
      </c>
      <c r="V2581" s="5" t="s">
        <v>22675</v>
      </c>
      <c r="W2581" s="5" t="s">
        <v>52</v>
      </c>
      <c r="X2581" s="5" t="s">
        <v>52</v>
      </c>
      <c r="Y2581" s="5" t="s">
        <v>22676</v>
      </c>
      <c r="Z2581" s="5" t="s">
        <v>22677</v>
      </c>
      <c r="AA2581" s="5" t="s">
        <v>8480</v>
      </c>
      <c r="AB2581" s="5" t="s">
        <v>52</v>
      </c>
      <c r="AC2581" s="5" t="s">
        <v>11980</v>
      </c>
      <c r="AD2581" s="5" t="s">
        <v>11981</v>
      </c>
      <c r="AE2581" s="5" t="s">
        <v>218</v>
      </c>
      <c r="AF2581" s="5" t="s">
        <v>52</v>
      </c>
      <c r="AG2581" s="5" t="s">
        <v>11982</v>
      </c>
      <c r="AH2581" s="5" t="s">
        <v>11983</v>
      </c>
      <c r="AI2581" s="5" t="s">
        <v>22678</v>
      </c>
      <c r="AJ2581" s="5" t="s">
        <v>22679</v>
      </c>
      <c r="AK2581" s="5" t="s">
        <v>16649</v>
      </c>
    </row>
    <row r="2582" ht="15.75" customHeight="1">
      <c r="A2582" s="5" t="s">
        <v>22680</v>
      </c>
      <c r="B2582" s="5" t="s">
        <v>6876</v>
      </c>
      <c r="C2582" s="5" t="s">
        <v>22681</v>
      </c>
      <c r="D2582" s="6">
        <v>42205.0</v>
      </c>
      <c r="E2582" s="5">
        <v>29005.0</v>
      </c>
      <c r="F2582" s="5">
        <v>13184.0</v>
      </c>
      <c r="G2582" s="5" t="s">
        <v>3378</v>
      </c>
      <c r="H2582" s="5" t="s">
        <v>171</v>
      </c>
      <c r="I2582" s="5" t="s">
        <v>15985</v>
      </c>
      <c r="J2582" s="5" t="s">
        <v>3378</v>
      </c>
      <c r="K2582" s="5" t="s">
        <v>22682</v>
      </c>
      <c r="L2582" s="5" t="s">
        <v>22683</v>
      </c>
      <c r="M2582" s="5" t="s">
        <v>22684</v>
      </c>
      <c r="N2582" s="5">
        <v>76051.0</v>
      </c>
      <c r="O2582" s="5">
        <v>1.0</v>
      </c>
      <c r="P2582" s="5" t="s">
        <v>22685</v>
      </c>
      <c r="Q2582" s="5" t="s">
        <v>52</v>
      </c>
      <c r="R2582" s="5">
        <v>2257.0</v>
      </c>
      <c r="S2582" s="5" t="s">
        <v>69</v>
      </c>
      <c r="T2582" s="5">
        <v>64.0</v>
      </c>
      <c r="U2582" s="5" t="s">
        <v>93</v>
      </c>
      <c r="V2582" s="5" t="s">
        <v>22686</v>
      </c>
      <c r="W2582" s="5" t="s">
        <v>71</v>
      </c>
      <c r="X2582" s="5" t="s">
        <v>52</v>
      </c>
      <c r="Y2582" s="5" t="s">
        <v>22687</v>
      </c>
      <c r="Z2582" s="5" t="s">
        <v>22688</v>
      </c>
      <c r="AA2582" s="5" t="s">
        <v>260</v>
      </c>
      <c r="AB2582" s="5" t="s">
        <v>283</v>
      </c>
      <c r="AC2582" s="5" t="s">
        <v>11980</v>
      </c>
      <c r="AD2582" s="5" t="s">
        <v>11981</v>
      </c>
      <c r="AE2582" s="5" t="s">
        <v>218</v>
      </c>
      <c r="AF2582" s="5" t="s">
        <v>52</v>
      </c>
      <c r="AG2582" s="5" t="s">
        <v>11982</v>
      </c>
      <c r="AH2582" s="5" t="s">
        <v>11983</v>
      </c>
      <c r="AI2582" s="5" t="s">
        <v>6876</v>
      </c>
      <c r="AJ2582" s="5" t="s">
        <v>22689</v>
      </c>
      <c r="AK2582" s="5" t="s">
        <v>162</v>
      </c>
    </row>
    <row r="2583" ht="15.75" customHeight="1">
      <c r="A2583" s="5" t="s">
        <v>22690</v>
      </c>
      <c r="B2583" s="5" t="s">
        <v>22691</v>
      </c>
      <c r="C2583" s="5" t="s">
        <v>22692</v>
      </c>
      <c r="D2583" s="6">
        <v>42204.0</v>
      </c>
      <c r="E2583" s="5">
        <v>19938.0</v>
      </c>
      <c r="F2583" s="5">
        <v>9063.0</v>
      </c>
      <c r="G2583" s="5" t="s">
        <v>22693</v>
      </c>
      <c r="H2583" s="5" t="s">
        <v>189</v>
      </c>
      <c r="I2583" s="5" t="s">
        <v>22694</v>
      </c>
      <c r="J2583" s="5" t="s">
        <v>532</v>
      </c>
      <c r="K2583" s="5" t="s">
        <v>462</v>
      </c>
      <c r="L2583" s="5" t="s">
        <v>22695</v>
      </c>
      <c r="M2583" s="5" t="s">
        <v>22696</v>
      </c>
      <c r="N2583" s="5">
        <v>33172.0</v>
      </c>
      <c r="O2583" s="5">
        <v>1.0</v>
      </c>
      <c r="P2583" s="5" t="s">
        <v>22697</v>
      </c>
      <c r="Q2583" s="5">
        <v>4500.0</v>
      </c>
      <c r="R2583" s="5">
        <v>20.0</v>
      </c>
      <c r="S2583" s="5" t="s">
        <v>53</v>
      </c>
      <c r="T2583" s="5">
        <v>0.0</v>
      </c>
      <c r="U2583" s="5" t="s">
        <v>52</v>
      </c>
      <c r="V2583" s="5" t="s">
        <v>22698</v>
      </c>
      <c r="W2583" s="5" t="s">
        <v>71</v>
      </c>
      <c r="X2583" s="5" t="s">
        <v>52</v>
      </c>
      <c r="Y2583" s="5" t="s">
        <v>22699</v>
      </c>
      <c r="Z2583" s="5" t="s">
        <v>22700</v>
      </c>
      <c r="AA2583" s="5" t="s">
        <v>235</v>
      </c>
      <c r="AB2583" s="5" t="s">
        <v>52</v>
      </c>
      <c r="AC2583" s="5" t="s">
        <v>163</v>
      </c>
      <c r="AD2583" s="5" t="s">
        <v>164</v>
      </c>
      <c r="AE2583" s="5" t="s">
        <v>165</v>
      </c>
      <c r="AF2583" s="5" t="s">
        <v>52</v>
      </c>
      <c r="AG2583" s="5" t="s">
        <v>52</v>
      </c>
      <c r="AH2583" s="5" t="s">
        <v>52</v>
      </c>
      <c r="AI2583" s="5" t="s">
        <v>22691</v>
      </c>
      <c r="AJ2583" s="5" t="s">
        <v>22695</v>
      </c>
      <c r="AK2583" s="5" t="s">
        <v>336</v>
      </c>
    </row>
    <row r="2584" ht="15.75" customHeight="1">
      <c r="A2584" s="5" t="s">
        <v>22701</v>
      </c>
      <c r="B2584" s="5" t="s">
        <v>22702</v>
      </c>
      <c r="C2584" s="5" t="s">
        <v>18665</v>
      </c>
      <c r="D2584" s="6">
        <v>42204.0</v>
      </c>
      <c r="E2584" s="5">
        <v>51907.0</v>
      </c>
      <c r="F2584" s="5">
        <v>23594.0</v>
      </c>
      <c r="G2584" s="5" t="s">
        <v>226</v>
      </c>
      <c r="H2584" s="5" t="s">
        <v>189</v>
      </c>
      <c r="I2584" s="5" t="s">
        <v>22703</v>
      </c>
      <c r="J2584" s="5" t="s">
        <v>228</v>
      </c>
      <c r="K2584" s="5" t="s">
        <v>22704</v>
      </c>
      <c r="L2584" s="5" t="s">
        <v>22705</v>
      </c>
      <c r="M2584" s="5" t="s">
        <v>18669</v>
      </c>
      <c r="N2584" s="5">
        <v>64000.0</v>
      </c>
      <c r="O2584" s="5">
        <v>1.0</v>
      </c>
      <c r="P2584" s="5" t="s">
        <v>22706</v>
      </c>
      <c r="Q2584" s="5">
        <v>2210.0</v>
      </c>
      <c r="R2584" s="5">
        <v>940.0</v>
      </c>
      <c r="S2584" s="5" t="s">
        <v>115</v>
      </c>
      <c r="T2584" s="5">
        <v>0.0</v>
      </c>
      <c r="U2584" s="5" t="s">
        <v>52</v>
      </c>
      <c r="V2584" s="5" t="s">
        <v>22707</v>
      </c>
      <c r="W2584" s="5" t="s">
        <v>71</v>
      </c>
      <c r="X2584" s="5" t="s">
        <v>52</v>
      </c>
      <c r="Y2584" s="5" t="s">
        <v>22708</v>
      </c>
      <c r="Z2584" s="5" t="s">
        <v>22709</v>
      </c>
      <c r="AA2584" s="5" t="s">
        <v>1177</v>
      </c>
      <c r="AB2584" s="5" t="s">
        <v>52</v>
      </c>
      <c r="AC2584" s="5" t="s">
        <v>181</v>
      </c>
      <c r="AD2584" s="5" t="s">
        <v>182</v>
      </c>
      <c r="AE2584" s="5" t="s">
        <v>183</v>
      </c>
      <c r="AF2584" s="5" t="s">
        <v>52</v>
      </c>
      <c r="AG2584" s="5" t="s">
        <v>52</v>
      </c>
      <c r="AH2584" s="5" t="s">
        <v>184</v>
      </c>
      <c r="AI2584" s="5" t="s">
        <v>22702</v>
      </c>
      <c r="AJ2584" s="5" t="s">
        <v>22705</v>
      </c>
      <c r="AK2584" s="5" t="s">
        <v>18675</v>
      </c>
    </row>
    <row r="2585" ht="15.75" customHeight="1">
      <c r="A2585" s="5" t="s">
        <v>22701</v>
      </c>
      <c r="B2585" s="5" t="s">
        <v>22710</v>
      </c>
      <c r="C2585" s="5" t="s">
        <v>22711</v>
      </c>
      <c r="D2585" s="6">
        <v>42204.0</v>
      </c>
      <c r="E2585" s="5">
        <v>51907.0</v>
      </c>
      <c r="F2585" s="5">
        <v>23594.0</v>
      </c>
      <c r="G2585" s="5" t="s">
        <v>226</v>
      </c>
      <c r="H2585" s="5" t="s">
        <v>189</v>
      </c>
      <c r="I2585" s="5" t="s">
        <v>22703</v>
      </c>
      <c r="J2585" s="5" t="s">
        <v>228</v>
      </c>
      <c r="K2585" s="5" t="s">
        <v>22704</v>
      </c>
      <c r="L2585" s="5" t="s">
        <v>22712</v>
      </c>
      <c r="M2585" s="5" t="s">
        <v>22713</v>
      </c>
      <c r="N2585" s="5">
        <v>77533.0</v>
      </c>
      <c r="O2585" s="5">
        <v>1.0</v>
      </c>
      <c r="P2585" s="5" t="s">
        <v>22706</v>
      </c>
      <c r="Q2585" s="5">
        <v>2210.0</v>
      </c>
      <c r="R2585" s="5">
        <v>940.0</v>
      </c>
      <c r="S2585" s="5" t="s">
        <v>115</v>
      </c>
      <c r="T2585" s="5">
        <v>0.0</v>
      </c>
      <c r="U2585" s="5" t="s">
        <v>52</v>
      </c>
      <c r="V2585" s="5" t="s">
        <v>22714</v>
      </c>
      <c r="W2585" s="5" t="s">
        <v>55</v>
      </c>
      <c r="X2585" s="5" t="s">
        <v>22707</v>
      </c>
      <c r="Y2585" s="5" t="s">
        <v>22708</v>
      </c>
      <c r="Z2585" s="5" t="s">
        <v>22709</v>
      </c>
      <c r="AA2585" s="5" t="s">
        <v>1177</v>
      </c>
      <c r="AB2585" s="5" t="s">
        <v>52</v>
      </c>
      <c r="AC2585" s="5" t="s">
        <v>181</v>
      </c>
      <c r="AD2585" s="5" t="s">
        <v>182</v>
      </c>
      <c r="AE2585" s="5" t="s">
        <v>183</v>
      </c>
      <c r="AF2585" s="5" t="s">
        <v>52</v>
      </c>
      <c r="AG2585" s="5" t="s">
        <v>52</v>
      </c>
      <c r="AH2585" s="5" t="s">
        <v>184</v>
      </c>
      <c r="AI2585" s="5" t="s">
        <v>22710</v>
      </c>
      <c r="AJ2585" s="5" t="s">
        <v>22712</v>
      </c>
      <c r="AK2585" s="5" t="s">
        <v>18675</v>
      </c>
    </row>
    <row r="2586" ht="15.75" customHeight="1">
      <c r="A2586" s="5" t="s">
        <v>22715</v>
      </c>
      <c r="B2586" s="5" t="s">
        <v>22716</v>
      </c>
      <c r="C2586" s="5" t="s">
        <v>21820</v>
      </c>
      <c r="D2586" s="6">
        <v>42201.0</v>
      </c>
      <c r="E2586" s="5">
        <v>127635.0</v>
      </c>
      <c r="F2586" s="5">
        <v>58016.0</v>
      </c>
      <c r="G2586" s="5" t="s">
        <v>634</v>
      </c>
      <c r="H2586" s="5" t="s">
        <v>149</v>
      </c>
      <c r="I2586" s="5" t="s">
        <v>22717</v>
      </c>
      <c r="J2586" s="5" t="s">
        <v>274</v>
      </c>
      <c r="K2586" s="5" t="s">
        <v>22718</v>
      </c>
      <c r="L2586" s="5" t="s">
        <v>22719</v>
      </c>
      <c r="M2586" s="5" t="s">
        <v>22720</v>
      </c>
      <c r="N2586" s="5">
        <v>31322.0</v>
      </c>
      <c r="O2586" s="5">
        <v>6.0</v>
      </c>
      <c r="P2586" s="5" t="s">
        <v>22721</v>
      </c>
      <c r="Q2586" s="5" t="s">
        <v>22722</v>
      </c>
      <c r="R2586" s="5">
        <v>20455.0</v>
      </c>
      <c r="S2586" s="5" t="s">
        <v>69</v>
      </c>
      <c r="T2586" s="5">
        <v>0.0</v>
      </c>
      <c r="U2586" s="5" t="s">
        <v>52</v>
      </c>
      <c r="V2586" s="5" t="s">
        <v>22723</v>
      </c>
      <c r="W2586" s="5" t="s">
        <v>52</v>
      </c>
      <c r="X2586" s="5" t="s">
        <v>52</v>
      </c>
      <c r="Y2586" s="5" t="s">
        <v>22724</v>
      </c>
      <c r="Z2586" s="5" t="s">
        <v>22725</v>
      </c>
      <c r="AA2586" s="5" t="s">
        <v>180</v>
      </c>
      <c r="AB2586" s="5" t="s">
        <v>52</v>
      </c>
      <c r="AC2586" s="5" t="s">
        <v>3589</v>
      </c>
      <c r="AD2586" s="5" t="s">
        <v>3590</v>
      </c>
      <c r="AE2586" s="5" t="s">
        <v>3591</v>
      </c>
      <c r="AF2586" s="5" t="s">
        <v>52</v>
      </c>
      <c r="AG2586" s="5" t="s">
        <v>52</v>
      </c>
      <c r="AH2586" s="5" t="s">
        <v>3592</v>
      </c>
      <c r="AI2586" s="5" t="s">
        <v>22726</v>
      </c>
      <c r="AJ2586" s="5" t="s">
        <v>22727</v>
      </c>
      <c r="AK2586" s="5" t="s">
        <v>12305</v>
      </c>
    </row>
    <row r="2587" ht="15.75" customHeight="1">
      <c r="A2587" s="5" t="s">
        <v>22728</v>
      </c>
      <c r="B2587" s="5" t="s">
        <v>21963</v>
      </c>
      <c r="C2587" s="5" t="s">
        <v>21964</v>
      </c>
      <c r="D2587" s="6">
        <v>42201.0</v>
      </c>
      <c r="E2587" s="5">
        <v>42922.0</v>
      </c>
      <c r="F2587" s="5">
        <v>19510.0</v>
      </c>
      <c r="G2587" s="5" t="s">
        <v>21965</v>
      </c>
      <c r="H2587" s="5" t="s">
        <v>171</v>
      </c>
      <c r="I2587" s="5" t="s">
        <v>22360</v>
      </c>
      <c r="J2587" s="5" t="s">
        <v>2156</v>
      </c>
      <c r="K2587" s="5" t="s">
        <v>14840</v>
      </c>
      <c r="L2587" s="5" t="s">
        <v>21967</v>
      </c>
      <c r="M2587" s="5" t="s">
        <v>21968</v>
      </c>
      <c r="N2587" s="5">
        <v>77060.0</v>
      </c>
      <c r="O2587" s="5">
        <v>1.0</v>
      </c>
      <c r="P2587" s="5" t="s">
        <v>22729</v>
      </c>
      <c r="Q2587" s="5" t="s">
        <v>21970</v>
      </c>
      <c r="R2587" s="5">
        <v>1.0</v>
      </c>
      <c r="S2587" s="5" t="s">
        <v>3687</v>
      </c>
      <c r="T2587" s="5">
        <v>20.0</v>
      </c>
      <c r="U2587" s="5" t="s">
        <v>70</v>
      </c>
      <c r="V2587" s="5" t="s">
        <v>22730</v>
      </c>
      <c r="W2587" s="5" t="s">
        <v>71</v>
      </c>
      <c r="X2587" s="5" t="s">
        <v>52</v>
      </c>
      <c r="Y2587" s="5">
        <v>190.0</v>
      </c>
      <c r="Z2587" s="5">
        <v>11996.0</v>
      </c>
      <c r="AA2587" s="5" t="s">
        <v>730</v>
      </c>
      <c r="AB2587" s="5" t="s">
        <v>283</v>
      </c>
      <c r="AC2587" s="5" t="s">
        <v>1230</v>
      </c>
      <c r="AD2587" s="5" t="s">
        <v>1231</v>
      </c>
      <c r="AE2587" s="5" t="s">
        <v>52</v>
      </c>
      <c r="AF2587" s="5" t="s">
        <v>52</v>
      </c>
      <c r="AG2587" s="5" t="s">
        <v>52</v>
      </c>
      <c r="AH2587" s="5" t="s">
        <v>1232</v>
      </c>
      <c r="AI2587" s="5" t="s">
        <v>102</v>
      </c>
      <c r="AJ2587" s="5" t="s">
        <v>52</v>
      </c>
      <c r="AK2587" s="5" t="s">
        <v>21974</v>
      </c>
    </row>
    <row r="2588" ht="15.75" customHeight="1">
      <c r="A2588" s="5" t="s">
        <v>22731</v>
      </c>
      <c r="B2588" s="5" t="s">
        <v>22087</v>
      </c>
      <c r="C2588" s="5" t="s">
        <v>22141</v>
      </c>
      <c r="D2588" s="6">
        <v>42201.0</v>
      </c>
      <c r="E2588" s="5">
        <v>42922.0</v>
      </c>
      <c r="F2588" s="5">
        <v>19510.0</v>
      </c>
      <c r="G2588" s="5" t="s">
        <v>21965</v>
      </c>
      <c r="H2588" s="5" t="s">
        <v>171</v>
      </c>
      <c r="I2588" s="5" t="s">
        <v>22360</v>
      </c>
      <c r="J2588" s="5" t="s">
        <v>2156</v>
      </c>
      <c r="K2588" s="5" t="s">
        <v>14840</v>
      </c>
      <c r="L2588" s="5" t="s">
        <v>22089</v>
      </c>
      <c r="M2588" s="5" t="s">
        <v>22090</v>
      </c>
      <c r="N2588" s="5">
        <v>15088.0</v>
      </c>
      <c r="O2588" s="5">
        <v>1.0</v>
      </c>
      <c r="P2588" s="5" t="s">
        <v>22729</v>
      </c>
      <c r="Q2588" s="5" t="s">
        <v>21970</v>
      </c>
      <c r="R2588" s="5">
        <v>1.0</v>
      </c>
      <c r="S2588" s="5" t="s">
        <v>3687</v>
      </c>
      <c r="T2588" s="5">
        <v>0.0</v>
      </c>
      <c r="U2588" s="5" t="s">
        <v>70</v>
      </c>
      <c r="V2588" s="5" t="s">
        <v>22732</v>
      </c>
      <c r="W2588" s="5" t="s">
        <v>55</v>
      </c>
      <c r="X2588" s="5" t="s">
        <v>22730</v>
      </c>
      <c r="Y2588" s="5">
        <v>190.0</v>
      </c>
      <c r="Z2588" s="5">
        <v>11996.0</v>
      </c>
      <c r="AA2588" s="5" t="s">
        <v>730</v>
      </c>
      <c r="AB2588" s="5" t="s">
        <v>52</v>
      </c>
      <c r="AC2588" s="5" t="s">
        <v>1230</v>
      </c>
      <c r="AD2588" s="5" t="s">
        <v>1231</v>
      </c>
      <c r="AE2588" s="5" t="s">
        <v>52</v>
      </c>
      <c r="AF2588" s="5" t="s">
        <v>52</v>
      </c>
      <c r="AG2588" s="5" t="s">
        <v>52</v>
      </c>
      <c r="AH2588" s="5" t="s">
        <v>1232</v>
      </c>
      <c r="AI2588" s="5" t="s">
        <v>22143</v>
      </c>
      <c r="AJ2588" s="5" t="s">
        <v>22093</v>
      </c>
      <c r="AK2588" s="5" t="s">
        <v>21974</v>
      </c>
    </row>
    <row r="2589" ht="15.75" customHeight="1">
      <c r="A2589" s="5" t="s">
        <v>22733</v>
      </c>
      <c r="B2589" s="5" t="s">
        <v>1843</v>
      </c>
      <c r="C2589" s="5" t="s">
        <v>22734</v>
      </c>
      <c r="D2589" s="6">
        <v>42201.0</v>
      </c>
      <c r="E2589" s="5">
        <v>21473.0</v>
      </c>
      <c r="F2589" s="5">
        <v>9760.0</v>
      </c>
      <c r="G2589" s="5" t="s">
        <v>148</v>
      </c>
      <c r="H2589" s="5" t="s">
        <v>189</v>
      </c>
      <c r="I2589" s="5" t="s">
        <v>7612</v>
      </c>
      <c r="J2589" s="5" t="s">
        <v>151</v>
      </c>
      <c r="K2589" s="5">
        <v>6326.0</v>
      </c>
      <c r="L2589" s="5" t="s">
        <v>4225</v>
      </c>
      <c r="M2589" s="5" t="s">
        <v>22334</v>
      </c>
      <c r="N2589" s="5" t="s">
        <v>52</v>
      </c>
      <c r="O2589" s="5">
        <v>1.0</v>
      </c>
      <c r="P2589" s="5" t="s">
        <v>22735</v>
      </c>
      <c r="Q2589" s="5">
        <v>4200.0</v>
      </c>
      <c r="R2589" s="5">
        <v>10.0</v>
      </c>
      <c r="S2589" s="5" t="s">
        <v>1386</v>
      </c>
      <c r="T2589" s="5">
        <v>0.0</v>
      </c>
      <c r="U2589" s="5" t="s">
        <v>158</v>
      </c>
      <c r="V2589" s="5" t="s">
        <v>22736</v>
      </c>
      <c r="W2589" s="5" t="s">
        <v>52</v>
      </c>
      <c r="X2589" s="5" t="s">
        <v>52</v>
      </c>
      <c r="Y2589" s="5" t="s">
        <v>10839</v>
      </c>
      <c r="Z2589" s="5">
        <v>8211787.0</v>
      </c>
      <c r="AA2589" s="5" t="s">
        <v>9547</v>
      </c>
      <c r="AB2589" s="5" t="s">
        <v>52</v>
      </c>
      <c r="AC2589" s="5" t="s">
        <v>163</v>
      </c>
      <c r="AD2589" s="5" t="s">
        <v>164</v>
      </c>
      <c r="AE2589" s="5" t="s">
        <v>165</v>
      </c>
      <c r="AF2589" s="5" t="s">
        <v>52</v>
      </c>
      <c r="AG2589" s="5" t="s">
        <v>52</v>
      </c>
      <c r="AH2589" s="5" t="s">
        <v>52</v>
      </c>
      <c r="AI2589" s="5" t="s">
        <v>22737</v>
      </c>
      <c r="AJ2589" s="5" t="s">
        <v>22738</v>
      </c>
      <c r="AK2589" s="5" t="s">
        <v>6168</v>
      </c>
    </row>
    <row r="2590" ht="15.75" customHeight="1">
      <c r="A2590" s="5" t="s">
        <v>22739</v>
      </c>
      <c r="B2590" s="5" t="s">
        <v>3213</v>
      </c>
      <c r="C2590" s="5" t="s">
        <v>3214</v>
      </c>
      <c r="D2590" s="6">
        <v>42199.0</v>
      </c>
      <c r="E2590" s="5">
        <v>273.0</v>
      </c>
      <c r="F2590" s="5">
        <v>124.0</v>
      </c>
      <c r="G2590" s="5" t="s">
        <v>479</v>
      </c>
      <c r="H2590" s="5" t="s">
        <v>171</v>
      </c>
      <c r="I2590" s="5" t="s">
        <v>18191</v>
      </c>
      <c r="J2590" s="5" t="s">
        <v>274</v>
      </c>
      <c r="K2590" s="5" t="s">
        <v>3217</v>
      </c>
      <c r="L2590" s="5" t="s">
        <v>19219</v>
      </c>
      <c r="M2590" s="5" t="s">
        <v>20289</v>
      </c>
      <c r="N2590" s="5">
        <v>32226.0</v>
      </c>
      <c r="O2590" s="5">
        <v>1.0</v>
      </c>
      <c r="P2590" s="5" t="s">
        <v>22740</v>
      </c>
      <c r="Q2590" s="5">
        <v>2200.0</v>
      </c>
      <c r="R2590" s="5">
        <v>20.0</v>
      </c>
      <c r="S2590" s="5" t="s">
        <v>53</v>
      </c>
      <c r="T2590" s="5">
        <v>0.0</v>
      </c>
      <c r="U2590" s="5" t="s">
        <v>52</v>
      </c>
      <c r="V2590" s="5" t="s">
        <v>22741</v>
      </c>
      <c r="W2590" s="5" t="s">
        <v>55</v>
      </c>
      <c r="X2590" s="5" t="s">
        <v>22742</v>
      </c>
      <c r="Y2590" s="5" t="s">
        <v>22743</v>
      </c>
      <c r="Z2590" s="5" t="s">
        <v>22744</v>
      </c>
      <c r="AA2590" s="5" t="s">
        <v>162</v>
      </c>
      <c r="AB2590" s="5" t="s">
        <v>52</v>
      </c>
      <c r="AC2590" s="5" t="s">
        <v>3225</v>
      </c>
      <c r="AD2590" s="5" t="s">
        <v>3226</v>
      </c>
      <c r="AE2590" s="5" t="s">
        <v>3227</v>
      </c>
      <c r="AF2590" s="5" t="s">
        <v>52</v>
      </c>
      <c r="AG2590" s="5" t="s">
        <v>52</v>
      </c>
      <c r="AH2590" s="5" t="s">
        <v>3228</v>
      </c>
      <c r="AI2590" s="5" t="s">
        <v>102</v>
      </c>
      <c r="AJ2590" s="5" t="s">
        <v>52</v>
      </c>
      <c r="AK2590" s="5" t="s">
        <v>404</v>
      </c>
    </row>
    <row r="2591" ht="15.75" customHeight="1">
      <c r="A2591" s="5" t="s">
        <v>22745</v>
      </c>
      <c r="B2591" s="5" t="s">
        <v>22746</v>
      </c>
      <c r="C2591" s="5" t="s">
        <v>3231</v>
      </c>
      <c r="D2591" s="6">
        <v>42199.0</v>
      </c>
      <c r="E2591" s="5">
        <v>47749.0</v>
      </c>
      <c r="F2591" s="5">
        <v>21704.0</v>
      </c>
      <c r="G2591" s="5" t="s">
        <v>479</v>
      </c>
      <c r="H2591" s="5" t="s">
        <v>171</v>
      </c>
      <c r="I2591" s="5" t="s">
        <v>18191</v>
      </c>
      <c r="J2591" s="5" t="s">
        <v>274</v>
      </c>
      <c r="K2591" s="5" t="s">
        <v>22747</v>
      </c>
      <c r="L2591" s="5" t="s">
        <v>22748</v>
      </c>
      <c r="M2591" s="5" t="s">
        <v>22590</v>
      </c>
      <c r="N2591" s="5">
        <v>30354.0</v>
      </c>
      <c r="O2591" s="5">
        <v>1.0</v>
      </c>
      <c r="P2591" s="5" t="s">
        <v>22740</v>
      </c>
      <c r="Q2591" s="5">
        <v>2200.0</v>
      </c>
      <c r="R2591" s="5">
        <v>41.0</v>
      </c>
      <c r="S2591" s="5" t="s">
        <v>115</v>
      </c>
      <c r="T2591" s="5">
        <v>0.0</v>
      </c>
      <c r="U2591" s="5" t="s">
        <v>70</v>
      </c>
      <c r="V2591" s="5" t="s">
        <v>22742</v>
      </c>
      <c r="W2591" s="5" t="s">
        <v>71</v>
      </c>
      <c r="X2591" s="5" t="s">
        <v>52</v>
      </c>
      <c r="Y2591" s="5" t="s">
        <v>22749</v>
      </c>
      <c r="Z2591" s="5" t="s">
        <v>22744</v>
      </c>
      <c r="AA2591" s="5" t="s">
        <v>162</v>
      </c>
      <c r="AB2591" s="5" t="s">
        <v>52</v>
      </c>
      <c r="AC2591" s="5" t="s">
        <v>2791</v>
      </c>
      <c r="AD2591" s="5" t="s">
        <v>2792</v>
      </c>
      <c r="AE2591" s="5" t="s">
        <v>52</v>
      </c>
      <c r="AF2591" s="5" t="s">
        <v>52</v>
      </c>
      <c r="AG2591" s="5">
        <v>79118.0</v>
      </c>
      <c r="AH2591" s="5" t="s">
        <v>2793</v>
      </c>
      <c r="AI2591" s="5" t="s">
        <v>22746</v>
      </c>
      <c r="AJ2591" s="5" t="s">
        <v>22748</v>
      </c>
      <c r="AK2591" s="5" t="s">
        <v>404</v>
      </c>
    </row>
    <row r="2592" ht="15.75" customHeight="1">
      <c r="A2592" s="5" t="s">
        <v>22750</v>
      </c>
      <c r="B2592" s="5" t="s">
        <v>15758</v>
      </c>
      <c r="C2592" s="5" t="s">
        <v>22751</v>
      </c>
      <c r="D2592" s="6">
        <v>42199.0</v>
      </c>
      <c r="E2592" s="5">
        <v>18667.0</v>
      </c>
      <c r="F2592" s="5">
        <v>8485.0</v>
      </c>
      <c r="G2592" s="5" t="s">
        <v>634</v>
      </c>
      <c r="H2592" s="5" t="s">
        <v>272</v>
      </c>
      <c r="I2592" s="5" t="s">
        <v>18365</v>
      </c>
      <c r="J2592" s="5" t="s">
        <v>274</v>
      </c>
      <c r="K2592" s="5" t="s">
        <v>22752</v>
      </c>
      <c r="L2592" s="5" t="s">
        <v>22753</v>
      </c>
      <c r="M2592" s="5" t="s">
        <v>22754</v>
      </c>
      <c r="N2592" s="5">
        <v>37072.0</v>
      </c>
      <c r="O2592" s="5">
        <v>1.0</v>
      </c>
      <c r="P2592" s="5" t="s">
        <v>22755</v>
      </c>
      <c r="Q2592" s="5">
        <v>9500.0</v>
      </c>
      <c r="R2592" s="5">
        <v>4403.0</v>
      </c>
      <c r="S2592" s="5" t="s">
        <v>69</v>
      </c>
      <c r="T2592" s="5">
        <v>78.0</v>
      </c>
      <c r="U2592" s="5" t="s">
        <v>93</v>
      </c>
      <c r="V2592" s="5" t="s">
        <v>22756</v>
      </c>
      <c r="W2592" s="5" t="s">
        <v>52</v>
      </c>
      <c r="X2592" s="5" t="s">
        <v>52</v>
      </c>
      <c r="Y2592" s="5" t="s">
        <v>9821</v>
      </c>
      <c r="Z2592" s="5" t="s">
        <v>22757</v>
      </c>
      <c r="AA2592" s="5" t="s">
        <v>162</v>
      </c>
      <c r="AB2592" s="5" t="s">
        <v>52</v>
      </c>
      <c r="AC2592" s="5" t="s">
        <v>15837</v>
      </c>
      <c r="AD2592" s="5" t="s">
        <v>15838</v>
      </c>
      <c r="AE2592" s="5" t="s">
        <v>2166</v>
      </c>
      <c r="AF2592" s="5" t="s">
        <v>52</v>
      </c>
      <c r="AG2592" s="5" t="s">
        <v>52</v>
      </c>
      <c r="AH2592" s="5" t="s">
        <v>15839</v>
      </c>
      <c r="AI2592" s="5" t="s">
        <v>22758</v>
      </c>
      <c r="AJ2592" s="5" t="s">
        <v>22759</v>
      </c>
      <c r="AK2592" s="5" t="s">
        <v>22760</v>
      </c>
    </row>
    <row r="2593" ht="15.75" customHeight="1">
      <c r="A2593" s="5" t="s">
        <v>22761</v>
      </c>
      <c r="B2593" s="5" t="s">
        <v>22762</v>
      </c>
      <c r="C2593" s="5" t="s">
        <v>22763</v>
      </c>
      <c r="D2593" s="6">
        <v>42197.0</v>
      </c>
      <c r="E2593" s="5">
        <v>49394.0</v>
      </c>
      <c r="F2593" s="5">
        <v>22452.0</v>
      </c>
      <c r="G2593" s="5" t="s">
        <v>2389</v>
      </c>
      <c r="H2593" s="5" t="s">
        <v>1069</v>
      </c>
      <c r="I2593" s="5" t="s">
        <v>22764</v>
      </c>
      <c r="J2593" s="5" t="s">
        <v>2391</v>
      </c>
      <c r="K2593" s="5" t="s">
        <v>22765</v>
      </c>
      <c r="L2593" s="5" t="s">
        <v>22766</v>
      </c>
      <c r="M2593" s="5" t="s">
        <v>22767</v>
      </c>
      <c r="N2593" s="5" t="s">
        <v>52</v>
      </c>
      <c r="O2593" s="5">
        <v>2.0</v>
      </c>
      <c r="P2593" s="5" t="s">
        <v>22768</v>
      </c>
      <c r="Q2593" s="5" t="s">
        <v>22769</v>
      </c>
      <c r="R2593" s="5">
        <v>32.0</v>
      </c>
      <c r="S2593" s="5" t="s">
        <v>53</v>
      </c>
      <c r="T2593" s="5">
        <v>0.0</v>
      </c>
      <c r="U2593" s="5" t="s">
        <v>52</v>
      </c>
      <c r="V2593" s="5" t="s">
        <v>22770</v>
      </c>
      <c r="W2593" s="5" t="s">
        <v>52</v>
      </c>
      <c r="X2593" s="5" t="s">
        <v>52</v>
      </c>
      <c r="Y2593" s="5" t="s">
        <v>22771</v>
      </c>
      <c r="Z2593" s="5" t="s">
        <v>22772</v>
      </c>
      <c r="AA2593" s="5" t="s">
        <v>235</v>
      </c>
      <c r="AB2593" s="5" t="s">
        <v>52</v>
      </c>
      <c r="AC2593" s="5" t="s">
        <v>11980</v>
      </c>
      <c r="AD2593" s="5" t="s">
        <v>11981</v>
      </c>
      <c r="AE2593" s="5" t="s">
        <v>218</v>
      </c>
      <c r="AF2593" s="5" t="s">
        <v>52</v>
      </c>
      <c r="AG2593" s="5" t="s">
        <v>11982</v>
      </c>
      <c r="AH2593" s="5" t="s">
        <v>11983</v>
      </c>
      <c r="AI2593" s="5" t="s">
        <v>22773</v>
      </c>
      <c r="AJ2593" s="5" t="s">
        <v>22766</v>
      </c>
      <c r="AK2593" s="5" t="s">
        <v>6358</v>
      </c>
    </row>
    <row r="2594" ht="15.75" customHeight="1">
      <c r="A2594" s="5" t="s">
        <v>22774</v>
      </c>
      <c r="B2594" s="5" t="s">
        <v>22775</v>
      </c>
      <c r="C2594" s="5" t="s">
        <v>21859</v>
      </c>
      <c r="D2594" s="6">
        <v>42196.0</v>
      </c>
      <c r="E2594" s="5">
        <v>71445.0</v>
      </c>
      <c r="F2594" s="5">
        <v>32475.0</v>
      </c>
      <c r="G2594" s="5" t="s">
        <v>1103</v>
      </c>
      <c r="H2594" s="5" t="s">
        <v>272</v>
      </c>
      <c r="I2594" s="5" t="s">
        <v>22776</v>
      </c>
      <c r="J2594" s="5" t="s">
        <v>191</v>
      </c>
      <c r="K2594" s="5" t="s">
        <v>20902</v>
      </c>
      <c r="L2594" s="5" t="s">
        <v>22777</v>
      </c>
      <c r="M2594" s="5" t="s">
        <v>22778</v>
      </c>
      <c r="N2594" s="5">
        <v>90745.0</v>
      </c>
      <c r="O2594" s="5">
        <v>2.0</v>
      </c>
      <c r="P2594" s="5" t="s">
        <v>22779</v>
      </c>
      <c r="Q2594" s="5" t="s">
        <v>3236</v>
      </c>
      <c r="R2594" s="5">
        <v>82.0</v>
      </c>
      <c r="S2594" s="5" t="s">
        <v>115</v>
      </c>
      <c r="T2594" s="5">
        <v>0.0</v>
      </c>
      <c r="U2594" s="5" t="s">
        <v>70</v>
      </c>
      <c r="V2594" s="5" t="s">
        <v>22780</v>
      </c>
      <c r="W2594" s="5" t="s">
        <v>71</v>
      </c>
      <c r="X2594" s="5" t="s">
        <v>52</v>
      </c>
      <c r="Y2594" s="5" t="s">
        <v>22781</v>
      </c>
      <c r="Z2594" s="5" t="s">
        <v>22782</v>
      </c>
      <c r="AA2594" s="5" t="s">
        <v>235</v>
      </c>
      <c r="AB2594" s="5" t="s">
        <v>52</v>
      </c>
      <c r="AC2594" s="5" t="s">
        <v>3974</v>
      </c>
      <c r="AD2594" s="5" t="s">
        <v>3975</v>
      </c>
      <c r="AE2594" s="5" t="s">
        <v>183</v>
      </c>
      <c r="AF2594" s="5" t="s">
        <v>52</v>
      </c>
      <c r="AG2594" s="5" t="s">
        <v>3976</v>
      </c>
      <c r="AH2594" s="5" t="s">
        <v>3977</v>
      </c>
      <c r="AI2594" s="5" t="s">
        <v>22775</v>
      </c>
      <c r="AJ2594" s="5" t="s">
        <v>22783</v>
      </c>
      <c r="AK2594" s="5" t="s">
        <v>21863</v>
      </c>
    </row>
    <row r="2595" ht="15.75" customHeight="1">
      <c r="A2595" s="5" t="s">
        <v>22784</v>
      </c>
      <c r="B2595" s="5" t="s">
        <v>22785</v>
      </c>
      <c r="C2595" s="5" t="s">
        <v>22786</v>
      </c>
      <c r="D2595" s="6">
        <v>42195.0</v>
      </c>
      <c r="E2595" s="5">
        <v>46862.0</v>
      </c>
      <c r="F2595" s="5">
        <v>21301.0</v>
      </c>
      <c r="G2595" s="5" t="s">
        <v>107</v>
      </c>
      <c r="H2595" s="5" t="s">
        <v>290</v>
      </c>
      <c r="I2595" s="5" t="s">
        <v>22629</v>
      </c>
      <c r="J2595" s="5" t="s">
        <v>109</v>
      </c>
      <c r="K2595" s="5" t="s">
        <v>22787</v>
      </c>
      <c r="L2595" s="5" t="s">
        <v>22788</v>
      </c>
      <c r="M2595" s="5" t="s">
        <v>22789</v>
      </c>
      <c r="N2595" s="5">
        <v>3885.0</v>
      </c>
      <c r="O2595" s="5">
        <v>2.0</v>
      </c>
      <c r="P2595" s="5" t="s">
        <v>22633</v>
      </c>
      <c r="Q2595" s="5" t="s">
        <v>2396</v>
      </c>
      <c r="R2595" s="5">
        <v>11335.0</v>
      </c>
      <c r="S2595" s="5" t="s">
        <v>53</v>
      </c>
      <c r="T2595" s="5">
        <v>0.0</v>
      </c>
      <c r="U2595" s="5" t="s">
        <v>52</v>
      </c>
      <c r="V2595" s="5" t="s">
        <v>22790</v>
      </c>
      <c r="W2595" s="5" t="s">
        <v>55</v>
      </c>
      <c r="X2595" s="5" t="s">
        <v>22634</v>
      </c>
      <c r="Y2595" s="5">
        <v>5207.0</v>
      </c>
      <c r="Z2595" s="5" t="s">
        <v>22635</v>
      </c>
      <c r="AA2595" s="5" t="s">
        <v>22636</v>
      </c>
      <c r="AB2595" s="5" t="s">
        <v>52</v>
      </c>
      <c r="AC2595" s="5" t="s">
        <v>695</v>
      </c>
      <c r="AD2595" s="5" t="s">
        <v>696</v>
      </c>
      <c r="AE2595" s="5" t="s">
        <v>697</v>
      </c>
      <c r="AF2595" s="5" t="s">
        <v>75</v>
      </c>
      <c r="AG2595" s="5">
        <v>7102.0</v>
      </c>
      <c r="AH2595" s="5" t="s">
        <v>698</v>
      </c>
      <c r="AI2595" s="5" t="s">
        <v>22791</v>
      </c>
      <c r="AJ2595" s="5" t="s">
        <v>22792</v>
      </c>
      <c r="AK2595" s="5" t="s">
        <v>22793</v>
      </c>
    </row>
    <row r="2596" ht="15.75" customHeight="1">
      <c r="A2596" s="5" t="s">
        <v>22794</v>
      </c>
      <c r="B2596" s="5" t="s">
        <v>16737</v>
      </c>
      <c r="C2596" s="5" t="s">
        <v>16738</v>
      </c>
      <c r="D2596" s="6">
        <v>42194.0</v>
      </c>
      <c r="E2596" s="5">
        <v>19492.0</v>
      </c>
      <c r="F2596" s="5">
        <v>8860.0</v>
      </c>
      <c r="G2596" s="5" t="s">
        <v>3378</v>
      </c>
      <c r="H2596" s="5" t="s">
        <v>272</v>
      </c>
      <c r="I2596" s="5" t="s">
        <v>17849</v>
      </c>
      <c r="J2596" s="5" t="s">
        <v>3378</v>
      </c>
      <c r="K2596" s="5" t="s">
        <v>22795</v>
      </c>
      <c r="L2596" s="5" t="s">
        <v>16741</v>
      </c>
      <c r="M2596" s="5" t="s">
        <v>16742</v>
      </c>
      <c r="N2596" s="5">
        <v>45242.0</v>
      </c>
      <c r="O2596" s="5">
        <v>1.0</v>
      </c>
      <c r="P2596" s="5" t="s">
        <v>22796</v>
      </c>
      <c r="Q2596" s="5">
        <v>2200.0</v>
      </c>
      <c r="R2596" s="5">
        <v>784.0</v>
      </c>
      <c r="S2596" s="5" t="s">
        <v>69</v>
      </c>
      <c r="T2596" s="5">
        <v>0.0</v>
      </c>
      <c r="U2596" s="5" t="s">
        <v>93</v>
      </c>
      <c r="V2596" s="5" t="s">
        <v>22797</v>
      </c>
      <c r="W2596" s="5" t="s">
        <v>55</v>
      </c>
      <c r="X2596" s="5" t="s">
        <v>22798</v>
      </c>
      <c r="Y2596" s="5" t="s">
        <v>8435</v>
      </c>
      <c r="Z2596" s="5">
        <v>1509590.0</v>
      </c>
      <c r="AA2596" s="5" t="s">
        <v>260</v>
      </c>
      <c r="AB2596" s="5" t="s">
        <v>52</v>
      </c>
      <c r="AC2596" s="5" t="s">
        <v>3141</v>
      </c>
      <c r="AD2596" s="5" t="s">
        <v>3142</v>
      </c>
      <c r="AE2596" s="5" t="s">
        <v>162</v>
      </c>
      <c r="AF2596" s="5" t="s">
        <v>52</v>
      </c>
      <c r="AG2596" s="5" t="s">
        <v>52</v>
      </c>
      <c r="AH2596" s="5" t="s">
        <v>3143</v>
      </c>
      <c r="AI2596" s="5" t="s">
        <v>102</v>
      </c>
      <c r="AJ2596" s="5" t="s">
        <v>52</v>
      </c>
      <c r="AK2596" s="5" t="s">
        <v>162</v>
      </c>
    </row>
    <row r="2597" ht="15.75" customHeight="1">
      <c r="A2597" s="5" t="s">
        <v>22799</v>
      </c>
      <c r="B2597" s="5" t="s">
        <v>22800</v>
      </c>
      <c r="C2597" s="5" t="s">
        <v>20915</v>
      </c>
      <c r="D2597" s="6">
        <v>42193.0</v>
      </c>
      <c r="E2597" s="5">
        <v>164644.0</v>
      </c>
      <c r="F2597" s="5">
        <v>74838.0</v>
      </c>
      <c r="G2597" s="5" t="s">
        <v>1419</v>
      </c>
      <c r="H2597" s="5" t="s">
        <v>480</v>
      </c>
      <c r="I2597" s="5" t="s">
        <v>6657</v>
      </c>
      <c r="J2597" s="5" t="s">
        <v>256</v>
      </c>
      <c r="K2597" s="5" t="s">
        <v>22801</v>
      </c>
      <c r="L2597" s="5" t="s">
        <v>22802</v>
      </c>
      <c r="M2597" s="5" t="s">
        <v>20917</v>
      </c>
      <c r="N2597" s="5" t="s">
        <v>52</v>
      </c>
      <c r="O2597" s="5">
        <v>3.0</v>
      </c>
      <c r="P2597" s="5" t="s">
        <v>22803</v>
      </c>
      <c r="Q2597" s="5" t="s">
        <v>2229</v>
      </c>
      <c r="R2597" s="5">
        <v>179.0</v>
      </c>
      <c r="S2597" s="5" t="s">
        <v>20434</v>
      </c>
      <c r="T2597" s="5">
        <v>0.0</v>
      </c>
      <c r="U2597" s="5" t="s">
        <v>52</v>
      </c>
      <c r="V2597" s="5" t="s">
        <v>22804</v>
      </c>
      <c r="W2597" s="5" t="s">
        <v>52</v>
      </c>
      <c r="X2597" s="5" t="s">
        <v>52</v>
      </c>
      <c r="Y2597" s="5" t="s">
        <v>22805</v>
      </c>
      <c r="Z2597" s="5" t="s">
        <v>22806</v>
      </c>
      <c r="AA2597" s="5" t="s">
        <v>119</v>
      </c>
      <c r="AB2597" s="5" t="s">
        <v>52</v>
      </c>
      <c r="AC2597" s="5" t="s">
        <v>17351</v>
      </c>
      <c r="AD2597" s="5" t="s">
        <v>17352</v>
      </c>
      <c r="AE2597" s="5" t="s">
        <v>17353</v>
      </c>
      <c r="AF2597" s="5" t="s">
        <v>52</v>
      </c>
      <c r="AG2597" s="5" t="s">
        <v>52</v>
      </c>
      <c r="AH2597" s="5" t="s">
        <v>52</v>
      </c>
      <c r="AI2597" s="5" t="s">
        <v>22800</v>
      </c>
      <c r="AJ2597" s="5" t="s">
        <v>22802</v>
      </c>
      <c r="AK2597" s="5" t="s">
        <v>4069</v>
      </c>
    </row>
    <row r="2598" ht="15.75" customHeight="1">
      <c r="A2598" s="5" t="s">
        <v>22807</v>
      </c>
      <c r="B2598" s="5" t="s">
        <v>22808</v>
      </c>
      <c r="C2598" s="5" t="s">
        <v>22809</v>
      </c>
      <c r="D2598" s="6">
        <v>42191.0</v>
      </c>
      <c r="E2598" s="5">
        <v>9260.0</v>
      </c>
      <c r="F2598" s="5">
        <v>4209.0</v>
      </c>
      <c r="G2598" s="5" t="s">
        <v>634</v>
      </c>
      <c r="H2598" s="5" t="s">
        <v>171</v>
      </c>
      <c r="I2598" s="5" t="s">
        <v>22810</v>
      </c>
      <c r="J2598" s="5" t="s">
        <v>274</v>
      </c>
      <c r="K2598" s="5" t="s">
        <v>22811</v>
      </c>
      <c r="L2598" s="5" t="s">
        <v>22812</v>
      </c>
      <c r="M2598" s="5" t="s">
        <v>22813</v>
      </c>
      <c r="N2598" s="5">
        <v>2136.0</v>
      </c>
      <c r="O2598" s="5">
        <v>1.0</v>
      </c>
      <c r="P2598" s="5" t="s">
        <v>22814</v>
      </c>
      <c r="Q2598" s="5" t="s">
        <v>1519</v>
      </c>
      <c r="R2598" s="5">
        <v>455.0</v>
      </c>
      <c r="S2598" s="5" t="s">
        <v>69</v>
      </c>
      <c r="T2598" s="5">
        <v>48.0</v>
      </c>
      <c r="U2598" s="5" t="s">
        <v>70</v>
      </c>
      <c r="V2598" s="5" t="s">
        <v>22815</v>
      </c>
      <c r="W2598" s="5" t="s">
        <v>52</v>
      </c>
      <c r="X2598" s="5" t="s">
        <v>52</v>
      </c>
      <c r="Y2598" s="5" t="s">
        <v>22816</v>
      </c>
      <c r="Z2598" s="5" t="s">
        <v>22817</v>
      </c>
      <c r="AA2598" s="5" t="s">
        <v>260</v>
      </c>
      <c r="AB2598" s="5" t="s">
        <v>52</v>
      </c>
      <c r="AC2598" s="5" t="s">
        <v>72</v>
      </c>
      <c r="AD2598" s="5" t="s">
        <v>73</v>
      </c>
      <c r="AE2598" s="5" t="s">
        <v>74</v>
      </c>
      <c r="AF2598" s="5" t="s">
        <v>75</v>
      </c>
      <c r="AG2598" s="5" t="s">
        <v>76</v>
      </c>
      <c r="AH2598" s="5" t="s">
        <v>77</v>
      </c>
      <c r="AI2598" s="5" t="s">
        <v>22818</v>
      </c>
      <c r="AJ2598" s="5" t="s">
        <v>22819</v>
      </c>
      <c r="AK2598" s="5" t="s">
        <v>1874</v>
      </c>
    </row>
    <row r="2599" ht="15.75" customHeight="1">
      <c r="A2599" s="5" t="s">
        <v>22820</v>
      </c>
      <c r="B2599" s="5" t="s">
        <v>22821</v>
      </c>
      <c r="C2599" s="5" t="s">
        <v>22822</v>
      </c>
      <c r="D2599" s="6">
        <v>42188.0</v>
      </c>
      <c r="E2599" s="5">
        <v>21767.0</v>
      </c>
      <c r="F2599" s="5">
        <v>9894.0</v>
      </c>
      <c r="G2599" s="5" t="s">
        <v>3378</v>
      </c>
      <c r="H2599" s="5" t="s">
        <v>189</v>
      </c>
      <c r="I2599" s="5" t="s">
        <v>6438</v>
      </c>
      <c r="J2599" s="5" t="s">
        <v>3378</v>
      </c>
      <c r="K2599" s="5" t="s">
        <v>22823</v>
      </c>
      <c r="L2599" s="5" t="s">
        <v>22824</v>
      </c>
      <c r="M2599" s="5" t="s">
        <v>22825</v>
      </c>
      <c r="N2599" s="5">
        <v>90278.0</v>
      </c>
      <c r="O2599" s="5">
        <v>1.0</v>
      </c>
      <c r="P2599" s="5" t="s">
        <v>22826</v>
      </c>
      <c r="Q2599" s="5" t="s">
        <v>52</v>
      </c>
      <c r="R2599" s="5">
        <v>42.0</v>
      </c>
      <c r="S2599" s="5" t="s">
        <v>115</v>
      </c>
      <c r="T2599" s="5">
        <v>0.0</v>
      </c>
      <c r="U2599" s="5" t="s">
        <v>70</v>
      </c>
      <c r="V2599" s="5" t="s">
        <v>22827</v>
      </c>
      <c r="W2599" s="5" t="s">
        <v>71</v>
      </c>
      <c r="X2599" s="5" t="s">
        <v>52</v>
      </c>
      <c r="Y2599" s="5" t="s">
        <v>22828</v>
      </c>
      <c r="Z2599" s="5" t="s">
        <v>22829</v>
      </c>
      <c r="AA2599" s="5" t="s">
        <v>1426</v>
      </c>
      <c r="AB2599" s="5" t="s">
        <v>52</v>
      </c>
      <c r="AC2599" s="5" t="s">
        <v>398</v>
      </c>
      <c r="AD2599" s="5" t="s">
        <v>399</v>
      </c>
      <c r="AE2599" s="5" t="s">
        <v>400</v>
      </c>
      <c r="AF2599" s="5" t="s">
        <v>401</v>
      </c>
      <c r="AG2599" s="5">
        <v>23502.0</v>
      </c>
      <c r="AH2599" s="5" t="s">
        <v>402</v>
      </c>
      <c r="AI2599" s="5" t="s">
        <v>22821</v>
      </c>
      <c r="AJ2599" s="5" t="s">
        <v>22824</v>
      </c>
      <c r="AK2599" s="5" t="s">
        <v>16536</v>
      </c>
    </row>
    <row r="2600" ht="15.75" customHeight="1">
      <c r="A2600" s="5" t="s">
        <v>22830</v>
      </c>
      <c r="B2600" s="5" t="s">
        <v>16737</v>
      </c>
      <c r="C2600" s="5" t="s">
        <v>16738</v>
      </c>
      <c r="D2600" s="6">
        <v>42187.0</v>
      </c>
      <c r="E2600" s="5">
        <v>25208.0</v>
      </c>
      <c r="F2600" s="5">
        <v>11458.0</v>
      </c>
      <c r="G2600" s="5" t="s">
        <v>3378</v>
      </c>
      <c r="H2600" s="5" t="s">
        <v>272</v>
      </c>
      <c r="I2600" s="5" t="s">
        <v>15936</v>
      </c>
      <c r="J2600" s="5" t="s">
        <v>3378</v>
      </c>
      <c r="K2600" s="5" t="s">
        <v>22831</v>
      </c>
      <c r="L2600" s="5" t="s">
        <v>16741</v>
      </c>
      <c r="M2600" s="5" t="s">
        <v>16742</v>
      </c>
      <c r="N2600" s="5">
        <v>45242.0</v>
      </c>
      <c r="O2600" s="5">
        <v>1.0</v>
      </c>
      <c r="P2600" s="5" t="s">
        <v>22832</v>
      </c>
      <c r="Q2600" s="5">
        <v>2210.0</v>
      </c>
      <c r="R2600" s="5">
        <v>772.0</v>
      </c>
      <c r="S2600" s="5" t="s">
        <v>69</v>
      </c>
      <c r="T2600" s="5">
        <v>0.0</v>
      </c>
      <c r="U2600" s="5" t="s">
        <v>93</v>
      </c>
      <c r="V2600" s="5" t="s">
        <v>22833</v>
      </c>
      <c r="W2600" s="5" t="s">
        <v>55</v>
      </c>
      <c r="X2600" s="5" t="s">
        <v>22834</v>
      </c>
      <c r="Y2600" s="5" t="s">
        <v>12269</v>
      </c>
      <c r="Z2600" s="5">
        <v>1506308.0</v>
      </c>
      <c r="AA2600" s="5" t="s">
        <v>260</v>
      </c>
      <c r="AB2600" s="5" t="s">
        <v>52</v>
      </c>
      <c r="AC2600" s="5" t="s">
        <v>3141</v>
      </c>
      <c r="AD2600" s="5" t="s">
        <v>3142</v>
      </c>
      <c r="AE2600" s="5" t="s">
        <v>162</v>
      </c>
      <c r="AF2600" s="5" t="s">
        <v>52</v>
      </c>
      <c r="AG2600" s="5" t="s">
        <v>52</v>
      </c>
      <c r="AH2600" s="5" t="s">
        <v>3143</v>
      </c>
      <c r="AI2600" s="5" t="s">
        <v>102</v>
      </c>
      <c r="AJ2600" s="5" t="s">
        <v>52</v>
      </c>
      <c r="AK2600" s="5" t="s">
        <v>162</v>
      </c>
    </row>
    <row r="2601" ht="15.75" customHeight="1">
      <c r="A2601" s="5" t="s">
        <v>22835</v>
      </c>
      <c r="B2601" s="5" t="s">
        <v>21963</v>
      </c>
      <c r="C2601" s="5" t="s">
        <v>21964</v>
      </c>
      <c r="D2601" s="6">
        <v>42187.0</v>
      </c>
      <c r="E2601" s="5">
        <v>42988.0</v>
      </c>
      <c r="F2601" s="5">
        <v>19540.0</v>
      </c>
      <c r="G2601" s="5" t="s">
        <v>21965</v>
      </c>
      <c r="H2601" s="5" t="s">
        <v>171</v>
      </c>
      <c r="I2601" s="5" t="s">
        <v>18525</v>
      </c>
      <c r="J2601" s="5" t="s">
        <v>2156</v>
      </c>
      <c r="K2601" s="5" t="s">
        <v>14840</v>
      </c>
      <c r="L2601" s="5" t="s">
        <v>21967</v>
      </c>
      <c r="M2601" s="5" t="s">
        <v>21968</v>
      </c>
      <c r="N2601" s="5">
        <v>77060.0</v>
      </c>
      <c r="O2601" s="5">
        <v>1.0</v>
      </c>
      <c r="P2601" s="5" t="s">
        <v>22836</v>
      </c>
      <c r="Q2601" s="5" t="s">
        <v>21970</v>
      </c>
      <c r="R2601" s="5">
        <v>1.0</v>
      </c>
      <c r="S2601" s="5" t="s">
        <v>3687</v>
      </c>
      <c r="T2601" s="5">
        <v>20.0</v>
      </c>
      <c r="U2601" s="5" t="s">
        <v>70</v>
      </c>
      <c r="V2601" s="5" t="s">
        <v>22837</v>
      </c>
      <c r="W2601" s="5" t="s">
        <v>71</v>
      </c>
      <c r="X2601" s="5" t="s">
        <v>52</v>
      </c>
      <c r="Y2601" s="5">
        <v>189.0</v>
      </c>
      <c r="Z2601" s="5">
        <v>11844.0</v>
      </c>
      <c r="AA2601" s="5" t="s">
        <v>730</v>
      </c>
      <c r="AB2601" s="5" t="s">
        <v>283</v>
      </c>
      <c r="AC2601" s="5" t="s">
        <v>1230</v>
      </c>
      <c r="AD2601" s="5" t="s">
        <v>1231</v>
      </c>
      <c r="AE2601" s="5" t="s">
        <v>52</v>
      </c>
      <c r="AF2601" s="5" t="s">
        <v>52</v>
      </c>
      <c r="AG2601" s="5" t="s">
        <v>52</v>
      </c>
      <c r="AH2601" s="5" t="s">
        <v>1232</v>
      </c>
      <c r="AI2601" s="5" t="s">
        <v>102</v>
      </c>
      <c r="AJ2601" s="5" t="s">
        <v>52</v>
      </c>
      <c r="AK2601" s="5" t="s">
        <v>21974</v>
      </c>
    </row>
    <row r="2602" ht="15.75" customHeight="1">
      <c r="A2602" s="5" t="s">
        <v>22838</v>
      </c>
      <c r="B2602" s="5" t="s">
        <v>22087</v>
      </c>
      <c r="C2602" s="5" t="s">
        <v>22141</v>
      </c>
      <c r="D2602" s="6">
        <v>42187.0</v>
      </c>
      <c r="E2602" s="5">
        <v>42988.0</v>
      </c>
      <c r="F2602" s="5">
        <v>19540.0</v>
      </c>
      <c r="G2602" s="5" t="s">
        <v>21965</v>
      </c>
      <c r="H2602" s="5" t="s">
        <v>171</v>
      </c>
      <c r="I2602" s="5" t="s">
        <v>18525</v>
      </c>
      <c r="J2602" s="5" t="s">
        <v>2156</v>
      </c>
      <c r="K2602" s="5" t="s">
        <v>14840</v>
      </c>
      <c r="L2602" s="5" t="s">
        <v>22089</v>
      </c>
      <c r="M2602" s="5" t="s">
        <v>22090</v>
      </c>
      <c r="N2602" s="5">
        <v>15088.0</v>
      </c>
      <c r="O2602" s="5">
        <v>1.0</v>
      </c>
      <c r="P2602" s="5" t="s">
        <v>22836</v>
      </c>
      <c r="Q2602" s="5" t="s">
        <v>21970</v>
      </c>
      <c r="R2602" s="5">
        <v>1.0</v>
      </c>
      <c r="S2602" s="5" t="s">
        <v>3687</v>
      </c>
      <c r="T2602" s="5">
        <v>0.0</v>
      </c>
      <c r="U2602" s="5" t="s">
        <v>70</v>
      </c>
      <c r="V2602" s="5" t="s">
        <v>22839</v>
      </c>
      <c r="W2602" s="5" t="s">
        <v>55</v>
      </c>
      <c r="X2602" s="5" t="s">
        <v>22837</v>
      </c>
      <c r="Y2602" s="5">
        <v>189.0</v>
      </c>
      <c r="Z2602" s="5">
        <v>11844.0</v>
      </c>
      <c r="AA2602" s="5" t="s">
        <v>730</v>
      </c>
      <c r="AB2602" s="5" t="s">
        <v>52</v>
      </c>
      <c r="AC2602" s="5" t="s">
        <v>1230</v>
      </c>
      <c r="AD2602" s="5" t="s">
        <v>1231</v>
      </c>
      <c r="AE2602" s="5" t="s">
        <v>52</v>
      </c>
      <c r="AF2602" s="5" t="s">
        <v>52</v>
      </c>
      <c r="AG2602" s="5" t="s">
        <v>52</v>
      </c>
      <c r="AH2602" s="5" t="s">
        <v>1232</v>
      </c>
      <c r="AI2602" s="5" t="s">
        <v>22143</v>
      </c>
      <c r="AJ2602" s="5" t="s">
        <v>22093</v>
      </c>
      <c r="AK2602" s="5" t="s">
        <v>21974</v>
      </c>
    </row>
    <row r="2603" ht="15.75" customHeight="1">
      <c r="A2603" s="5" t="s">
        <v>22840</v>
      </c>
      <c r="B2603" s="5" t="s">
        <v>22841</v>
      </c>
      <c r="C2603" s="5" t="s">
        <v>22842</v>
      </c>
      <c r="D2603" s="6">
        <v>42184.0</v>
      </c>
      <c r="E2603" s="5">
        <v>80617.0</v>
      </c>
      <c r="F2603" s="5">
        <v>36644.0</v>
      </c>
      <c r="G2603" s="5" t="s">
        <v>634</v>
      </c>
      <c r="H2603" s="5" t="s">
        <v>171</v>
      </c>
      <c r="I2603" s="5" t="s">
        <v>22843</v>
      </c>
      <c r="J2603" s="5" t="s">
        <v>274</v>
      </c>
      <c r="K2603" s="5" t="s">
        <v>22844</v>
      </c>
      <c r="L2603" s="5" t="s">
        <v>22845</v>
      </c>
      <c r="M2603" s="5" t="s">
        <v>22846</v>
      </c>
      <c r="N2603" s="5">
        <v>90265.0</v>
      </c>
      <c r="O2603" s="5">
        <v>9.0</v>
      </c>
      <c r="P2603" s="5" t="s">
        <v>22847</v>
      </c>
      <c r="Q2603" s="5" t="s">
        <v>22848</v>
      </c>
      <c r="R2603" s="5">
        <v>14613.0</v>
      </c>
      <c r="S2603" s="5" t="s">
        <v>69</v>
      </c>
      <c r="T2603" s="5">
        <v>499.0</v>
      </c>
      <c r="U2603" s="5" t="s">
        <v>93</v>
      </c>
      <c r="V2603" s="5" t="s">
        <v>22849</v>
      </c>
      <c r="W2603" s="5" t="s">
        <v>52</v>
      </c>
      <c r="X2603" s="5" t="s">
        <v>52</v>
      </c>
      <c r="Y2603" s="5" t="s">
        <v>9921</v>
      </c>
      <c r="Z2603" s="5" t="s">
        <v>22850</v>
      </c>
      <c r="AA2603" s="5" t="s">
        <v>59</v>
      </c>
      <c r="AB2603" s="5" t="s">
        <v>52</v>
      </c>
      <c r="AC2603" s="5" t="s">
        <v>15837</v>
      </c>
      <c r="AD2603" s="5" t="s">
        <v>15838</v>
      </c>
      <c r="AE2603" s="5" t="s">
        <v>2166</v>
      </c>
      <c r="AF2603" s="5" t="s">
        <v>52</v>
      </c>
      <c r="AG2603" s="5" t="s">
        <v>52</v>
      </c>
      <c r="AH2603" s="5" t="s">
        <v>15839</v>
      </c>
      <c r="AI2603" s="5" t="s">
        <v>22851</v>
      </c>
      <c r="AJ2603" s="5" t="s">
        <v>22852</v>
      </c>
      <c r="AK2603" s="5" t="s">
        <v>22760</v>
      </c>
    </row>
    <row r="2604" ht="15.75" customHeight="1">
      <c r="A2604" s="5" t="s">
        <v>22853</v>
      </c>
      <c r="B2604" s="5" t="s">
        <v>16737</v>
      </c>
      <c r="C2604" s="5" t="s">
        <v>16738</v>
      </c>
      <c r="D2604" s="6">
        <v>42183.0</v>
      </c>
      <c r="E2604" s="5">
        <v>10496.0</v>
      </c>
      <c r="F2604" s="5">
        <v>4771.0</v>
      </c>
      <c r="G2604" s="5" t="s">
        <v>3378</v>
      </c>
      <c r="H2604" s="5" t="s">
        <v>272</v>
      </c>
      <c r="I2604" s="5" t="s">
        <v>21664</v>
      </c>
      <c r="J2604" s="5" t="s">
        <v>3378</v>
      </c>
      <c r="K2604" s="5" t="s">
        <v>22854</v>
      </c>
      <c r="L2604" s="5" t="s">
        <v>16741</v>
      </c>
      <c r="M2604" s="5" t="s">
        <v>16742</v>
      </c>
      <c r="N2604" s="5">
        <v>45242.0</v>
      </c>
      <c r="O2604" s="5">
        <v>1.0</v>
      </c>
      <c r="P2604" s="5" t="s">
        <v>22855</v>
      </c>
      <c r="Q2604" s="5">
        <v>2200.0</v>
      </c>
      <c r="R2604" s="5">
        <v>373.0</v>
      </c>
      <c r="S2604" s="5" t="s">
        <v>69</v>
      </c>
      <c r="T2604" s="5">
        <v>0.0</v>
      </c>
      <c r="U2604" s="5" t="s">
        <v>93</v>
      </c>
      <c r="V2604" s="5" t="s">
        <v>22856</v>
      </c>
      <c r="W2604" s="5" t="s">
        <v>55</v>
      </c>
      <c r="X2604" s="5" t="s">
        <v>22857</v>
      </c>
      <c r="Y2604" s="5" t="s">
        <v>19954</v>
      </c>
      <c r="Z2604" s="5">
        <v>1517455.0</v>
      </c>
      <c r="AA2604" s="5" t="s">
        <v>162</v>
      </c>
      <c r="AB2604" s="5" t="s">
        <v>52</v>
      </c>
      <c r="AC2604" s="5" t="s">
        <v>3141</v>
      </c>
      <c r="AD2604" s="5" t="s">
        <v>3142</v>
      </c>
      <c r="AE2604" s="5" t="s">
        <v>162</v>
      </c>
      <c r="AF2604" s="5" t="s">
        <v>52</v>
      </c>
      <c r="AG2604" s="5" t="s">
        <v>52</v>
      </c>
      <c r="AH2604" s="5" t="s">
        <v>3143</v>
      </c>
      <c r="AI2604" s="5" t="s">
        <v>102</v>
      </c>
      <c r="AJ2604" s="5" t="s">
        <v>52</v>
      </c>
      <c r="AK2604" s="5" t="s">
        <v>162</v>
      </c>
    </row>
    <row r="2605" ht="15.75" customHeight="1">
      <c r="A2605" s="5" t="s">
        <v>22858</v>
      </c>
      <c r="B2605" s="5" t="s">
        <v>16737</v>
      </c>
      <c r="C2605" s="5" t="s">
        <v>16738</v>
      </c>
      <c r="D2605" s="6">
        <v>42183.0</v>
      </c>
      <c r="E2605" s="5">
        <v>26741.0</v>
      </c>
      <c r="F2605" s="5">
        <v>12155.0</v>
      </c>
      <c r="G2605" s="5" t="s">
        <v>3378</v>
      </c>
      <c r="H2605" s="5" t="s">
        <v>272</v>
      </c>
      <c r="I2605" s="5" t="s">
        <v>21664</v>
      </c>
      <c r="J2605" s="5" t="s">
        <v>3378</v>
      </c>
      <c r="K2605" s="5" t="s">
        <v>22859</v>
      </c>
      <c r="L2605" s="5" t="s">
        <v>16741</v>
      </c>
      <c r="M2605" s="5" t="s">
        <v>16742</v>
      </c>
      <c r="N2605" s="5">
        <v>45242.0</v>
      </c>
      <c r="O2605" s="5">
        <v>1.0</v>
      </c>
      <c r="P2605" s="5" t="s">
        <v>22860</v>
      </c>
      <c r="Q2605" s="5">
        <v>2210.0</v>
      </c>
      <c r="R2605" s="5">
        <v>898.0</v>
      </c>
      <c r="S2605" s="5" t="s">
        <v>69</v>
      </c>
      <c r="T2605" s="5">
        <v>0.0</v>
      </c>
      <c r="U2605" s="5" t="s">
        <v>93</v>
      </c>
      <c r="V2605" s="5" t="s">
        <v>22861</v>
      </c>
      <c r="W2605" s="5" t="s">
        <v>55</v>
      </c>
      <c r="X2605" s="5" t="s">
        <v>22862</v>
      </c>
      <c r="Y2605" s="5" t="s">
        <v>19954</v>
      </c>
      <c r="Z2605" s="5">
        <v>1499327.0</v>
      </c>
      <c r="AA2605" s="5" t="s">
        <v>162</v>
      </c>
      <c r="AB2605" s="5" t="s">
        <v>52</v>
      </c>
      <c r="AC2605" s="5" t="s">
        <v>3141</v>
      </c>
      <c r="AD2605" s="5" t="s">
        <v>3142</v>
      </c>
      <c r="AE2605" s="5" t="s">
        <v>162</v>
      </c>
      <c r="AF2605" s="5" t="s">
        <v>52</v>
      </c>
      <c r="AG2605" s="5" t="s">
        <v>52</v>
      </c>
      <c r="AH2605" s="5" t="s">
        <v>3143</v>
      </c>
      <c r="AI2605" s="5" t="s">
        <v>102</v>
      </c>
      <c r="AJ2605" s="5" t="s">
        <v>52</v>
      </c>
      <c r="AK2605" s="5" t="s">
        <v>162</v>
      </c>
    </row>
    <row r="2606" ht="15.75" customHeight="1">
      <c r="A2606" s="5" t="s">
        <v>22863</v>
      </c>
      <c r="B2606" s="5" t="s">
        <v>1843</v>
      </c>
      <c r="C2606" s="5" t="s">
        <v>22864</v>
      </c>
      <c r="D2606" s="6">
        <v>42183.0</v>
      </c>
      <c r="E2606" s="5">
        <v>48378.0</v>
      </c>
      <c r="F2606" s="5">
        <v>21990.0</v>
      </c>
      <c r="G2606" s="5" t="s">
        <v>2389</v>
      </c>
      <c r="H2606" s="5" t="s">
        <v>1792</v>
      </c>
      <c r="I2606" s="5" t="s">
        <v>7459</v>
      </c>
      <c r="J2606" s="5" t="s">
        <v>2391</v>
      </c>
      <c r="K2606" s="5" t="s">
        <v>1824</v>
      </c>
      <c r="L2606" s="5" t="s">
        <v>22865</v>
      </c>
      <c r="M2606" s="5" t="s">
        <v>22866</v>
      </c>
      <c r="N2606" s="5" t="s">
        <v>52</v>
      </c>
      <c r="O2606" s="5">
        <v>1.0</v>
      </c>
      <c r="P2606" s="5" t="s">
        <v>22867</v>
      </c>
      <c r="Q2606" s="5">
        <v>4510.0</v>
      </c>
      <c r="R2606" s="5">
        <v>12.0</v>
      </c>
      <c r="S2606" s="5" t="s">
        <v>53</v>
      </c>
      <c r="T2606" s="5">
        <v>28.0</v>
      </c>
      <c r="U2606" s="5" t="s">
        <v>93</v>
      </c>
      <c r="V2606" s="5" t="s">
        <v>22868</v>
      </c>
      <c r="W2606" s="5" t="s">
        <v>52</v>
      </c>
      <c r="X2606" s="5" t="s">
        <v>52</v>
      </c>
      <c r="Y2606" s="5" t="s">
        <v>22869</v>
      </c>
      <c r="Z2606" s="5">
        <v>8211781.0</v>
      </c>
      <c r="AA2606" s="5" t="s">
        <v>604</v>
      </c>
      <c r="AB2606" s="5" t="s">
        <v>52</v>
      </c>
      <c r="AC2606" s="5" t="s">
        <v>11980</v>
      </c>
      <c r="AD2606" s="5" t="s">
        <v>11981</v>
      </c>
      <c r="AE2606" s="5" t="s">
        <v>218</v>
      </c>
      <c r="AF2606" s="5" t="s">
        <v>52</v>
      </c>
      <c r="AG2606" s="5" t="s">
        <v>11982</v>
      </c>
      <c r="AH2606" s="5" t="s">
        <v>11983</v>
      </c>
      <c r="AI2606" s="5" t="s">
        <v>22870</v>
      </c>
      <c r="AJ2606" s="5" t="s">
        <v>22865</v>
      </c>
      <c r="AK2606" s="5" t="s">
        <v>6168</v>
      </c>
    </row>
    <row r="2607" ht="15.75" customHeight="1">
      <c r="A2607" s="5" t="s">
        <v>22871</v>
      </c>
      <c r="B2607" s="5" t="s">
        <v>22872</v>
      </c>
      <c r="C2607" s="5" t="s">
        <v>22873</v>
      </c>
      <c r="D2607" s="6">
        <v>42182.0</v>
      </c>
      <c r="E2607" s="5">
        <v>23452.0</v>
      </c>
      <c r="F2607" s="5">
        <v>10660.0</v>
      </c>
      <c r="G2607" s="5" t="s">
        <v>1321</v>
      </c>
      <c r="H2607" s="5" t="s">
        <v>45</v>
      </c>
      <c r="I2607" s="5" t="s">
        <v>22874</v>
      </c>
      <c r="J2607" s="5" t="s">
        <v>1322</v>
      </c>
      <c r="K2607" s="5" t="s">
        <v>22875</v>
      </c>
      <c r="L2607" s="5" t="s">
        <v>22876</v>
      </c>
      <c r="M2607" s="5" t="s">
        <v>22877</v>
      </c>
      <c r="N2607" s="5">
        <v>11211.0</v>
      </c>
      <c r="O2607" s="5">
        <v>1.0</v>
      </c>
      <c r="P2607" s="5" t="s">
        <v>22878</v>
      </c>
      <c r="Q2607" s="5">
        <v>2210.0</v>
      </c>
      <c r="R2607" s="5">
        <v>681.0</v>
      </c>
      <c r="S2607" s="5" t="s">
        <v>115</v>
      </c>
      <c r="T2607" s="5">
        <v>0.0</v>
      </c>
      <c r="U2607" s="5" t="s">
        <v>52</v>
      </c>
      <c r="V2607" s="5" t="s">
        <v>22879</v>
      </c>
      <c r="W2607" s="5" t="s">
        <v>52</v>
      </c>
      <c r="X2607" s="5" t="s">
        <v>52</v>
      </c>
      <c r="Y2607" s="5" t="s">
        <v>5857</v>
      </c>
      <c r="Z2607" s="5">
        <v>3.501335013E9</v>
      </c>
      <c r="AA2607" s="5" t="s">
        <v>235</v>
      </c>
      <c r="AB2607" s="5" t="s">
        <v>52</v>
      </c>
      <c r="AC2607" s="5" t="s">
        <v>181</v>
      </c>
      <c r="AD2607" s="5" t="s">
        <v>182</v>
      </c>
      <c r="AE2607" s="5" t="s">
        <v>183</v>
      </c>
      <c r="AF2607" s="5" t="s">
        <v>52</v>
      </c>
      <c r="AG2607" s="5" t="s">
        <v>52</v>
      </c>
      <c r="AH2607" s="5" t="s">
        <v>184</v>
      </c>
      <c r="AI2607" s="5" t="s">
        <v>22880</v>
      </c>
      <c r="AJ2607" s="5" t="s">
        <v>22881</v>
      </c>
      <c r="AK2607" s="5" t="s">
        <v>22882</v>
      </c>
    </row>
    <row r="2608" ht="15.75" customHeight="1">
      <c r="A2608" s="5" t="s">
        <v>22883</v>
      </c>
      <c r="B2608" s="5" t="s">
        <v>21593</v>
      </c>
      <c r="C2608" s="5" t="s">
        <v>21583</v>
      </c>
      <c r="D2608" s="6">
        <v>42181.0</v>
      </c>
      <c r="E2608" s="5">
        <v>55376.0</v>
      </c>
      <c r="F2608" s="5">
        <v>25171.0</v>
      </c>
      <c r="G2608" s="5" t="s">
        <v>226</v>
      </c>
      <c r="H2608" s="5" t="s">
        <v>171</v>
      </c>
      <c r="I2608" s="5" t="s">
        <v>22884</v>
      </c>
      <c r="J2608" s="5" t="s">
        <v>228</v>
      </c>
      <c r="K2608" s="5" t="s">
        <v>744</v>
      </c>
      <c r="L2608" s="5" t="s">
        <v>22885</v>
      </c>
      <c r="M2608" s="5" t="s">
        <v>21586</v>
      </c>
      <c r="N2608" s="5" t="s">
        <v>22886</v>
      </c>
      <c r="O2608" s="5">
        <v>1.0</v>
      </c>
      <c r="P2608" s="5" t="s">
        <v>22887</v>
      </c>
      <c r="Q2608" s="5">
        <v>4510.0</v>
      </c>
      <c r="R2608" s="5">
        <v>20.0</v>
      </c>
      <c r="S2608" s="5" t="s">
        <v>53</v>
      </c>
      <c r="T2608" s="5">
        <v>0.0</v>
      </c>
      <c r="U2608" s="5" t="s">
        <v>70</v>
      </c>
      <c r="V2608" s="5" t="s">
        <v>22888</v>
      </c>
      <c r="W2608" s="5" t="s">
        <v>52</v>
      </c>
      <c r="X2608" s="5" t="s">
        <v>52</v>
      </c>
      <c r="Y2608" s="5" t="s">
        <v>22889</v>
      </c>
      <c r="Z2608" s="5" t="s">
        <v>22890</v>
      </c>
      <c r="AA2608" s="5" t="s">
        <v>235</v>
      </c>
      <c r="AB2608" s="5" t="s">
        <v>52</v>
      </c>
      <c r="AC2608" s="5" t="s">
        <v>3974</v>
      </c>
      <c r="AD2608" s="5" t="s">
        <v>3975</v>
      </c>
      <c r="AE2608" s="5" t="s">
        <v>183</v>
      </c>
      <c r="AF2608" s="5" t="s">
        <v>52</v>
      </c>
      <c r="AG2608" s="5" t="s">
        <v>3976</v>
      </c>
      <c r="AH2608" s="5" t="s">
        <v>3977</v>
      </c>
      <c r="AI2608" s="5" t="s">
        <v>21595</v>
      </c>
      <c r="AJ2608" s="5" t="s">
        <v>22891</v>
      </c>
      <c r="AK2608" s="5" t="s">
        <v>21863</v>
      </c>
    </row>
    <row r="2609" ht="15.75" customHeight="1">
      <c r="A2609" s="5" t="s">
        <v>22892</v>
      </c>
      <c r="B2609" s="5" t="s">
        <v>21963</v>
      </c>
      <c r="C2609" s="5" t="s">
        <v>21964</v>
      </c>
      <c r="D2609" s="6">
        <v>42180.0</v>
      </c>
      <c r="E2609" s="5">
        <v>42922.0</v>
      </c>
      <c r="F2609" s="5">
        <v>19510.0</v>
      </c>
      <c r="G2609" s="5" t="s">
        <v>21965</v>
      </c>
      <c r="H2609" s="5" t="s">
        <v>171</v>
      </c>
      <c r="I2609" s="5" t="s">
        <v>22893</v>
      </c>
      <c r="J2609" s="5" t="s">
        <v>2156</v>
      </c>
      <c r="K2609" s="5" t="s">
        <v>14840</v>
      </c>
      <c r="L2609" s="5" t="s">
        <v>21967</v>
      </c>
      <c r="M2609" s="5" t="s">
        <v>21968</v>
      </c>
      <c r="N2609" s="5">
        <v>77060.0</v>
      </c>
      <c r="O2609" s="5">
        <v>1.0</v>
      </c>
      <c r="P2609" s="5" t="s">
        <v>22894</v>
      </c>
      <c r="Q2609" s="5" t="s">
        <v>21970</v>
      </c>
      <c r="R2609" s="5">
        <v>1.0</v>
      </c>
      <c r="S2609" s="5" t="s">
        <v>3687</v>
      </c>
      <c r="T2609" s="5">
        <v>20.0</v>
      </c>
      <c r="U2609" s="5" t="s">
        <v>70</v>
      </c>
      <c r="V2609" s="5" t="s">
        <v>22895</v>
      </c>
      <c r="W2609" s="5" t="s">
        <v>71</v>
      </c>
      <c r="X2609" s="5" t="s">
        <v>52</v>
      </c>
      <c r="Y2609" s="5">
        <v>156.0</v>
      </c>
      <c r="Z2609" s="5">
        <v>11943.0</v>
      </c>
      <c r="AA2609" s="5" t="s">
        <v>59</v>
      </c>
      <c r="AB2609" s="5" t="s">
        <v>283</v>
      </c>
      <c r="AC2609" s="5" t="s">
        <v>1230</v>
      </c>
      <c r="AD2609" s="5" t="s">
        <v>1231</v>
      </c>
      <c r="AE2609" s="5" t="s">
        <v>52</v>
      </c>
      <c r="AF2609" s="5" t="s">
        <v>52</v>
      </c>
      <c r="AG2609" s="5" t="s">
        <v>52</v>
      </c>
      <c r="AH2609" s="5" t="s">
        <v>1232</v>
      </c>
      <c r="AI2609" s="5" t="s">
        <v>102</v>
      </c>
      <c r="AJ2609" s="5" t="s">
        <v>52</v>
      </c>
      <c r="AK2609" s="5" t="s">
        <v>21974</v>
      </c>
    </row>
    <row r="2610" ht="15.75" customHeight="1">
      <c r="A2610" s="5" t="s">
        <v>22896</v>
      </c>
      <c r="B2610" s="5" t="s">
        <v>22087</v>
      </c>
      <c r="C2610" s="5" t="s">
        <v>22141</v>
      </c>
      <c r="D2610" s="6">
        <v>42180.0</v>
      </c>
      <c r="E2610" s="5">
        <v>42922.0</v>
      </c>
      <c r="F2610" s="5">
        <v>19510.0</v>
      </c>
      <c r="G2610" s="5" t="s">
        <v>21965</v>
      </c>
      <c r="H2610" s="5" t="s">
        <v>171</v>
      </c>
      <c r="I2610" s="5" t="s">
        <v>22893</v>
      </c>
      <c r="J2610" s="5" t="s">
        <v>2156</v>
      </c>
      <c r="K2610" s="5" t="s">
        <v>14840</v>
      </c>
      <c r="L2610" s="5" t="s">
        <v>22089</v>
      </c>
      <c r="M2610" s="5" t="s">
        <v>22090</v>
      </c>
      <c r="N2610" s="5">
        <v>15088.0</v>
      </c>
      <c r="O2610" s="5">
        <v>1.0</v>
      </c>
      <c r="P2610" s="5" t="s">
        <v>22894</v>
      </c>
      <c r="Q2610" s="5" t="s">
        <v>21970</v>
      </c>
      <c r="R2610" s="5">
        <v>1.0</v>
      </c>
      <c r="S2610" s="5" t="s">
        <v>3687</v>
      </c>
      <c r="T2610" s="5">
        <v>0.0</v>
      </c>
      <c r="U2610" s="5" t="s">
        <v>70</v>
      </c>
      <c r="V2610" s="5" t="s">
        <v>22897</v>
      </c>
      <c r="W2610" s="5" t="s">
        <v>55</v>
      </c>
      <c r="X2610" s="5" t="s">
        <v>22895</v>
      </c>
      <c r="Y2610" s="5">
        <v>156.0</v>
      </c>
      <c r="Z2610" s="5">
        <v>11943.0</v>
      </c>
      <c r="AA2610" s="5" t="s">
        <v>59</v>
      </c>
      <c r="AB2610" s="5" t="s">
        <v>52</v>
      </c>
      <c r="AC2610" s="5" t="s">
        <v>1230</v>
      </c>
      <c r="AD2610" s="5" t="s">
        <v>1231</v>
      </c>
      <c r="AE2610" s="5" t="s">
        <v>52</v>
      </c>
      <c r="AF2610" s="5" t="s">
        <v>52</v>
      </c>
      <c r="AG2610" s="5" t="s">
        <v>52</v>
      </c>
      <c r="AH2610" s="5" t="s">
        <v>1232</v>
      </c>
      <c r="AI2610" s="5" t="s">
        <v>22143</v>
      </c>
      <c r="AJ2610" s="5" t="s">
        <v>22093</v>
      </c>
      <c r="AK2610" s="5" t="s">
        <v>21974</v>
      </c>
    </row>
    <row r="2611" ht="15.75" customHeight="1">
      <c r="A2611" s="5" t="s">
        <v>22898</v>
      </c>
      <c r="B2611" s="5" t="s">
        <v>1843</v>
      </c>
      <c r="C2611" s="5" t="s">
        <v>22864</v>
      </c>
      <c r="D2611" s="6">
        <v>42180.0</v>
      </c>
      <c r="E2611" s="5">
        <v>44280.0</v>
      </c>
      <c r="F2611" s="5">
        <v>20127.0</v>
      </c>
      <c r="G2611" s="5" t="s">
        <v>148</v>
      </c>
      <c r="H2611" s="5" t="s">
        <v>189</v>
      </c>
      <c r="I2611" s="5" t="s">
        <v>22899</v>
      </c>
      <c r="J2611" s="5" t="s">
        <v>151</v>
      </c>
      <c r="K2611" s="5" t="s">
        <v>22900</v>
      </c>
      <c r="L2611" s="5" t="s">
        <v>4225</v>
      </c>
      <c r="M2611" s="5" t="s">
        <v>22901</v>
      </c>
      <c r="N2611" s="5" t="s">
        <v>52</v>
      </c>
      <c r="O2611" s="5">
        <v>2.0</v>
      </c>
      <c r="P2611" s="5" t="s">
        <v>22902</v>
      </c>
      <c r="Q2611" s="5" t="s">
        <v>156</v>
      </c>
      <c r="R2611" s="5">
        <v>20.0</v>
      </c>
      <c r="S2611" s="5" t="s">
        <v>53</v>
      </c>
      <c r="T2611" s="5">
        <v>0.0</v>
      </c>
      <c r="U2611" s="5" t="s">
        <v>52</v>
      </c>
      <c r="V2611" s="5" t="s">
        <v>22903</v>
      </c>
      <c r="W2611" s="5" t="s">
        <v>52</v>
      </c>
      <c r="X2611" s="5" t="s">
        <v>52</v>
      </c>
      <c r="Y2611" s="5" t="s">
        <v>16925</v>
      </c>
      <c r="Z2611" s="5" t="s">
        <v>22904</v>
      </c>
      <c r="AA2611" s="5" t="s">
        <v>9547</v>
      </c>
      <c r="AB2611" s="5" t="s">
        <v>52</v>
      </c>
      <c r="AC2611" s="5" t="s">
        <v>163</v>
      </c>
      <c r="AD2611" s="5" t="s">
        <v>164</v>
      </c>
      <c r="AE2611" s="5" t="s">
        <v>165</v>
      </c>
      <c r="AF2611" s="5" t="s">
        <v>52</v>
      </c>
      <c r="AG2611" s="5" t="s">
        <v>52</v>
      </c>
      <c r="AH2611" s="5" t="s">
        <v>52</v>
      </c>
      <c r="AI2611" s="5" t="s">
        <v>22905</v>
      </c>
      <c r="AJ2611" s="5" t="s">
        <v>22906</v>
      </c>
      <c r="AK2611" s="5" t="s">
        <v>6168</v>
      </c>
    </row>
    <row r="2612" ht="15.75" customHeight="1">
      <c r="A2612" s="5" t="s">
        <v>22907</v>
      </c>
      <c r="B2612" s="5" t="s">
        <v>22908</v>
      </c>
      <c r="C2612" s="5" t="s">
        <v>22909</v>
      </c>
      <c r="D2612" s="6">
        <v>42179.0</v>
      </c>
      <c r="E2612" s="5">
        <v>44854.0</v>
      </c>
      <c r="F2612" s="5">
        <v>20388.0</v>
      </c>
      <c r="G2612" s="5" t="s">
        <v>1502</v>
      </c>
      <c r="H2612" s="5" t="s">
        <v>272</v>
      </c>
      <c r="I2612" s="5" t="s">
        <v>9377</v>
      </c>
      <c r="J2612" s="5" t="s">
        <v>1504</v>
      </c>
      <c r="K2612" s="5" t="s">
        <v>1059</v>
      </c>
      <c r="L2612" s="5" t="s">
        <v>22910</v>
      </c>
      <c r="M2612" s="5" t="s">
        <v>22911</v>
      </c>
      <c r="N2612" s="5">
        <v>10017.0</v>
      </c>
      <c r="O2612" s="5">
        <v>1.0</v>
      </c>
      <c r="P2612" s="5" t="s">
        <v>22912</v>
      </c>
      <c r="Q2612" s="5">
        <v>2210.0</v>
      </c>
      <c r="R2612" s="5">
        <v>864.0</v>
      </c>
      <c r="S2612" s="5" t="s">
        <v>69</v>
      </c>
      <c r="T2612" s="5">
        <v>25.0</v>
      </c>
      <c r="U2612" s="5" t="s">
        <v>93</v>
      </c>
      <c r="V2612" s="5" t="s">
        <v>22913</v>
      </c>
      <c r="W2612" s="5" t="s">
        <v>52</v>
      </c>
      <c r="X2612" s="5" t="s">
        <v>52</v>
      </c>
      <c r="Y2612" s="5" t="s">
        <v>22914</v>
      </c>
      <c r="Z2612" s="5" t="s">
        <v>22915</v>
      </c>
      <c r="AA2612" s="5" t="s">
        <v>604</v>
      </c>
      <c r="AB2612" s="5" t="s">
        <v>283</v>
      </c>
      <c r="AC2612" s="5" t="s">
        <v>11980</v>
      </c>
      <c r="AD2612" s="5" t="s">
        <v>11981</v>
      </c>
      <c r="AE2612" s="5" t="s">
        <v>218</v>
      </c>
      <c r="AF2612" s="5" t="s">
        <v>52</v>
      </c>
      <c r="AG2612" s="5" t="s">
        <v>11982</v>
      </c>
      <c r="AH2612" s="5" t="s">
        <v>11983</v>
      </c>
      <c r="AI2612" s="5" t="s">
        <v>22908</v>
      </c>
      <c r="AJ2612" s="5" t="s">
        <v>22910</v>
      </c>
      <c r="AK2612" s="5" t="s">
        <v>22916</v>
      </c>
    </row>
    <row r="2613" ht="15.75" customHeight="1">
      <c r="A2613" s="5" t="s">
        <v>22917</v>
      </c>
      <c r="B2613" s="5" t="s">
        <v>22918</v>
      </c>
      <c r="C2613" s="5" t="s">
        <v>22919</v>
      </c>
      <c r="D2613" s="6">
        <v>42178.0</v>
      </c>
      <c r="E2613" s="5">
        <v>15000.0</v>
      </c>
      <c r="F2613" s="5">
        <v>6818.0</v>
      </c>
      <c r="G2613" s="5" t="s">
        <v>148</v>
      </c>
      <c r="H2613" s="5" t="s">
        <v>149</v>
      </c>
      <c r="I2613" s="5" t="s">
        <v>22920</v>
      </c>
      <c r="J2613" s="5" t="s">
        <v>151</v>
      </c>
      <c r="K2613" s="5" t="s">
        <v>462</v>
      </c>
      <c r="L2613" s="5" t="s">
        <v>22921</v>
      </c>
      <c r="M2613" s="5" t="s">
        <v>22922</v>
      </c>
      <c r="N2613" s="5" t="s">
        <v>52</v>
      </c>
      <c r="O2613" s="5">
        <v>1.0</v>
      </c>
      <c r="P2613" s="5" t="s">
        <v>22923</v>
      </c>
      <c r="Q2613" s="5">
        <v>4500.0</v>
      </c>
      <c r="R2613" s="5">
        <v>595.0</v>
      </c>
      <c r="S2613" s="5" t="s">
        <v>53</v>
      </c>
      <c r="T2613" s="5">
        <v>0.0</v>
      </c>
      <c r="U2613" s="5" t="s">
        <v>158</v>
      </c>
      <c r="V2613" s="5" t="s">
        <v>22924</v>
      </c>
      <c r="W2613" s="5" t="s">
        <v>52</v>
      </c>
      <c r="X2613" s="5" t="s">
        <v>52</v>
      </c>
      <c r="Y2613" s="5" t="s">
        <v>1118</v>
      </c>
      <c r="Z2613" s="5" t="s">
        <v>22925</v>
      </c>
      <c r="AA2613" s="5" t="s">
        <v>180</v>
      </c>
      <c r="AB2613" s="5" t="s">
        <v>52</v>
      </c>
      <c r="AC2613" s="5" t="s">
        <v>163</v>
      </c>
      <c r="AD2613" s="5" t="s">
        <v>164</v>
      </c>
      <c r="AE2613" s="5" t="s">
        <v>165</v>
      </c>
      <c r="AF2613" s="5" t="s">
        <v>52</v>
      </c>
      <c r="AG2613" s="5" t="s">
        <v>52</v>
      </c>
      <c r="AH2613" s="5" t="s">
        <v>52</v>
      </c>
      <c r="AI2613" s="5" t="s">
        <v>22918</v>
      </c>
      <c r="AJ2613" s="5" t="s">
        <v>22921</v>
      </c>
      <c r="AK2613" s="5" t="s">
        <v>2811</v>
      </c>
    </row>
    <row r="2614" ht="15.75" customHeight="1">
      <c r="A2614" s="5" t="s">
        <v>22926</v>
      </c>
      <c r="B2614" s="5" t="s">
        <v>22927</v>
      </c>
      <c r="C2614" s="5" t="s">
        <v>22928</v>
      </c>
      <c r="D2614" s="6">
        <v>42172.0</v>
      </c>
      <c r="E2614" s="5">
        <v>4849.0</v>
      </c>
      <c r="F2614" s="5">
        <v>2204.0</v>
      </c>
      <c r="G2614" s="5" t="s">
        <v>719</v>
      </c>
      <c r="H2614" s="5" t="s">
        <v>2784</v>
      </c>
      <c r="I2614" s="5" t="s">
        <v>16809</v>
      </c>
      <c r="J2614" s="5" t="s">
        <v>274</v>
      </c>
      <c r="K2614" s="5" t="s">
        <v>22929</v>
      </c>
      <c r="L2614" s="5" t="s">
        <v>22930</v>
      </c>
      <c r="M2614" s="5" t="s">
        <v>22931</v>
      </c>
      <c r="N2614" s="5">
        <v>75024.0</v>
      </c>
      <c r="O2614" s="5">
        <v>1.0</v>
      </c>
      <c r="P2614" s="5" t="s">
        <v>22932</v>
      </c>
      <c r="Q2614" s="5" t="s">
        <v>211</v>
      </c>
      <c r="R2614" s="5">
        <v>247.0</v>
      </c>
      <c r="S2614" s="5" t="s">
        <v>69</v>
      </c>
      <c r="T2614" s="5">
        <v>13.0</v>
      </c>
      <c r="U2614" s="5" t="s">
        <v>93</v>
      </c>
      <c r="V2614" s="5" t="s">
        <v>22933</v>
      </c>
      <c r="W2614" s="5" t="s">
        <v>52</v>
      </c>
      <c r="X2614" s="5" t="s">
        <v>52</v>
      </c>
      <c r="Y2614" s="5" t="s">
        <v>17072</v>
      </c>
      <c r="Z2614" s="5" t="s">
        <v>22934</v>
      </c>
      <c r="AA2614" s="5" t="s">
        <v>260</v>
      </c>
      <c r="AB2614" s="5" t="s">
        <v>52</v>
      </c>
      <c r="AC2614" s="5" t="s">
        <v>9092</v>
      </c>
      <c r="AD2614" s="5" t="s">
        <v>9093</v>
      </c>
      <c r="AE2614" s="5" t="s">
        <v>2166</v>
      </c>
      <c r="AF2614" s="5" t="s">
        <v>52</v>
      </c>
      <c r="AG2614" s="5" t="s">
        <v>52</v>
      </c>
      <c r="AH2614" s="5" t="s">
        <v>52</v>
      </c>
      <c r="AI2614" s="5" t="s">
        <v>248</v>
      </c>
      <c r="AJ2614" s="5" t="s">
        <v>18340</v>
      </c>
      <c r="AK2614" s="5" t="s">
        <v>735</v>
      </c>
    </row>
    <row r="2615" ht="15.75" customHeight="1">
      <c r="A2615" s="5" t="s">
        <v>22935</v>
      </c>
      <c r="B2615" s="5" t="s">
        <v>22936</v>
      </c>
      <c r="C2615" s="5" t="s">
        <v>22937</v>
      </c>
      <c r="D2615" s="6">
        <v>42172.0</v>
      </c>
      <c r="E2615" s="5">
        <v>217360.0</v>
      </c>
      <c r="F2615" s="5">
        <v>98800.0</v>
      </c>
      <c r="G2615" s="5" t="s">
        <v>148</v>
      </c>
      <c r="H2615" s="5" t="s">
        <v>149</v>
      </c>
      <c r="I2615" s="5" t="s">
        <v>22938</v>
      </c>
      <c r="J2615" s="5" t="s">
        <v>151</v>
      </c>
      <c r="K2615" s="5" t="s">
        <v>22939</v>
      </c>
      <c r="L2615" s="5" t="s">
        <v>22940</v>
      </c>
      <c r="M2615" s="5" t="s">
        <v>22941</v>
      </c>
      <c r="N2615" s="5" t="s">
        <v>52</v>
      </c>
      <c r="O2615" s="5">
        <v>4.0</v>
      </c>
      <c r="P2615" s="5" t="s">
        <v>22942</v>
      </c>
      <c r="Q2615" s="5" t="s">
        <v>22943</v>
      </c>
      <c r="R2615" s="5">
        <v>4.0</v>
      </c>
      <c r="S2615" s="5" t="s">
        <v>115</v>
      </c>
      <c r="T2615" s="5">
        <v>0.0</v>
      </c>
      <c r="U2615" s="5" t="s">
        <v>70</v>
      </c>
      <c r="V2615" s="5" t="s">
        <v>22944</v>
      </c>
      <c r="W2615" s="5" t="s">
        <v>52</v>
      </c>
      <c r="X2615" s="5" t="s">
        <v>52</v>
      </c>
      <c r="Y2615" s="5" t="s">
        <v>22945</v>
      </c>
      <c r="Z2615" s="5" t="s">
        <v>22946</v>
      </c>
      <c r="AA2615" s="5" t="s">
        <v>1177</v>
      </c>
      <c r="AB2615" s="5" t="s">
        <v>52</v>
      </c>
      <c r="AC2615" s="5" t="s">
        <v>398</v>
      </c>
      <c r="AD2615" s="5" t="s">
        <v>399</v>
      </c>
      <c r="AE2615" s="5" t="s">
        <v>400</v>
      </c>
      <c r="AF2615" s="5" t="s">
        <v>401</v>
      </c>
      <c r="AG2615" s="5">
        <v>23502.0</v>
      </c>
      <c r="AH2615" s="5" t="s">
        <v>402</v>
      </c>
      <c r="AI2615" s="5" t="s">
        <v>22936</v>
      </c>
      <c r="AJ2615" s="5" t="s">
        <v>22940</v>
      </c>
      <c r="AK2615" s="5" t="s">
        <v>166</v>
      </c>
    </row>
    <row r="2616" ht="15.75" customHeight="1">
      <c r="A2616" s="5" t="s">
        <v>22947</v>
      </c>
      <c r="B2616" s="5" t="s">
        <v>16737</v>
      </c>
      <c r="C2616" s="5" t="s">
        <v>16738</v>
      </c>
      <c r="D2616" s="6">
        <v>42172.0</v>
      </c>
      <c r="E2616" s="5">
        <v>17860.0</v>
      </c>
      <c r="F2616" s="5">
        <v>8118.0</v>
      </c>
      <c r="G2616" s="5" t="s">
        <v>3378</v>
      </c>
      <c r="H2616" s="5" t="s">
        <v>272</v>
      </c>
      <c r="I2616" s="5" t="s">
        <v>22241</v>
      </c>
      <c r="J2616" s="5" t="s">
        <v>3378</v>
      </c>
      <c r="K2616" s="5" t="s">
        <v>22948</v>
      </c>
      <c r="L2616" s="5" t="s">
        <v>16741</v>
      </c>
      <c r="M2616" s="5" t="s">
        <v>16742</v>
      </c>
      <c r="N2616" s="5">
        <v>45242.0</v>
      </c>
      <c r="O2616" s="5">
        <v>1.0</v>
      </c>
      <c r="P2616" s="5" t="s">
        <v>22949</v>
      </c>
      <c r="Q2616" s="5">
        <v>2200.0</v>
      </c>
      <c r="R2616" s="5">
        <v>597.0</v>
      </c>
      <c r="S2616" s="5" t="s">
        <v>69</v>
      </c>
      <c r="T2616" s="5">
        <v>0.0</v>
      </c>
      <c r="U2616" s="5" t="s">
        <v>93</v>
      </c>
      <c r="V2616" s="5" t="s">
        <v>22950</v>
      </c>
      <c r="W2616" s="5" t="s">
        <v>55</v>
      </c>
      <c r="X2616" s="5" t="s">
        <v>22951</v>
      </c>
      <c r="Y2616" s="5" t="s">
        <v>16376</v>
      </c>
      <c r="Z2616" s="5">
        <v>1517490.0</v>
      </c>
      <c r="AA2616" s="5" t="s">
        <v>8480</v>
      </c>
      <c r="AB2616" s="5" t="s">
        <v>52</v>
      </c>
      <c r="AC2616" s="5" t="s">
        <v>3141</v>
      </c>
      <c r="AD2616" s="5" t="s">
        <v>3142</v>
      </c>
      <c r="AE2616" s="5" t="s">
        <v>162</v>
      </c>
      <c r="AF2616" s="5" t="s">
        <v>52</v>
      </c>
      <c r="AG2616" s="5" t="s">
        <v>52</v>
      </c>
      <c r="AH2616" s="5" t="s">
        <v>3143</v>
      </c>
      <c r="AI2616" s="5" t="s">
        <v>102</v>
      </c>
      <c r="AJ2616" s="5" t="s">
        <v>52</v>
      </c>
      <c r="AK2616" s="5" t="s">
        <v>162</v>
      </c>
    </row>
    <row r="2617" ht="15.75" customHeight="1">
      <c r="A2617" s="5" t="s">
        <v>22952</v>
      </c>
      <c r="B2617" s="5" t="s">
        <v>22953</v>
      </c>
      <c r="C2617" s="5" t="s">
        <v>22954</v>
      </c>
      <c r="D2617" s="6">
        <v>42172.0</v>
      </c>
      <c r="E2617" s="5">
        <v>17523.0</v>
      </c>
      <c r="F2617" s="5">
        <v>7965.0</v>
      </c>
      <c r="G2617" s="5" t="s">
        <v>4073</v>
      </c>
      <c r="H2617" s="5" t="s">
        <v>171</v>
      </c>
      <c r="I2617" s="5" t="s">
        <v>22955</v>
      </c>
      <c r="J2617" s="5" t="s">
        <v>2214</v>
      </c>
      <c r="K2617" s="5" t="s">
        <v>22956</v>
      </c>
      <c r="L2617" s="5" t="s">
        <v>22957</v>
      </c>
      <c r="M2617" s="5" t="s">
        <v>22958</v>
      </c>
      <c r="N2617" s="5">
        <v>22116.0</v>
      </c>
      <c r="O2617" s="5">
        <v>1.0</v>
      </c>
      <c r="P2617" s="5" t="s">
        <v>22959</v>
      </c>
      <c r="Q2617" s="5" t="s">
        <v>244</v>
      </c>
      <c r="R2617" s="5">
        <v>470.0</v>
      </c>
      <c r="S2617" s="5" t="s">
        <v>69</v>
      </c>
      <c r="T2617" s="5">
        <v>65.0</v>
      </c>
      <c r="U2617" s="5" t="s">
        <v>70</v>
      </c>
      <c r="V2617" s="5" t="s">
        <v>22960</v>
      </c>
      <c r="W2617" s="5" t="s">
        <v>52</v>
      </c>
      <c r="X2617" s="5" t="s">
        <v>52</v>
      </c>
      <c r="Y2617" s="5">
        <v>1514.0</v>
      </c>
      <c r="Z2617" s="5" t="s">
        <v>22961</v>
      </c>
      <c r="AA2617" s="5" t="s">
        <v>22962</v>
      </c>
      <c r="AB2617" s="5" t="s">
        <v>283</v>
      </c>
      <c r="AC2617" s="5" t="s">
        <v>72</v>
      </c>
      <c r="AD2617" s="5" t="s">
        <v>73</v>
      </c>
      <c r="AE2617" s="5" t="s">
        <v>74</v>
      </c>
      <c r="AF2617" s="5" t="s">
        <v>75</v>
      </c>
      <c r="AG2617" s="5" t="s">
        <v>76</v>
      </c>
      <c r="AH2617" s="5" t="s">
        <v>77</v>
      </c>
      <c r="AI2617" s="5" t="s">
        <v>22953</v>
      </c>
      <c r="AJ2617" s="5" t="s">
        <v>22957</v>
      </c>
      <c r="AK2617" s="5" t="s">
        <v>7862</v>
      </c>
    </row>
    <row r="2618" ht="15.75" customHeight="1">
      <c r="A2618" s="5" t="s">
        <v>22963</v>
      </c>
      <c r="B2618" s="5" t="s">
        <v>6576</v>
      </c>
      <c r="C2618" s="5" t="s">
        <v>14459</v>
      </c>
      <c r="D2618" s="6">
        <v>42171.0</v>
      </c>
      <c r="E2618" s="5">
        <v>5778.0</v>
      </c>
      <c r="F2618" s="5">
        <v>2626.0</v>
      </c>
      <c r="G2618" s="5" t="s">
        <v>634</v>
      </c>
      <c r="H2618" s="5" t="s">
        <v>149</v>
      </c>
      <c r="I2618" s="5" t="s">
        <v>22964</v>
      </c>
      <c r="J2618" s="5" t="s">
        <v>274</v>
      </c>
      <c r="K2618" s="5" t="s">
        <v>391</v>
      </c>
      <c r="L2618" s="5" t="s">
        <v>22965</v>
      </c>
      <c r="M2618" s="5" t="s">
        <v>22966</v>
      </c>
      <c r="N2618" s="5" t="s">
        <v>52</v>
      </c>
      <c r="O2618" s="5">
        <v>1.0</v>
      </c>
      <c r="P2618" s="5" t="s">
        <v>22967</v>
      </c>
      <c r="Q2618" s="5">
        <v>4500.0</v>
      </c>
      <c r="R2618" s="5">
        <v>71.0</v>
      </c>
      <c r="S2618" s="5" t="s">
        <v>115</v>
      </c>
      <c r="T2618" s="5">
        <v>0.0</v>
      </c>
      <c r="U2618" s="5" t="s">
        <v>158</v>
      </c>
      <c r="V2618" s="5" t="s">
        <v>22968</v>
      </c>
      <c r="W2618" s="5" t="s">
        <v>52</v>
      </c>
      <c r="X2618" s="5" t="s">
        <v>52</v>
      </c>
      <c r="Y2618" s="5" t="s">
        <v>9545</v>
      </c>
      <c r="Z2618" s="5" t="s">
        <v>22969</v>
      </c>
      <c r="AA2618" s="5" t="s">
        <v>235</v>
      </c>
      <c r="AB2618" s="5" t="s">
        <v>52</v>
      </c>
      <c r="AC2618" s="5" t="s">
        <v>163</v>
      </c>
      <c r="AD2618" s="5" t="s">
        <v>164</v>
      </c>
      <c r="AE2618" s="5" t="s">
        <v>165</v>
      </c>
      <c r="AF2618" s="5" t="s">
        <v>52</v>
      </c>
      <c r="AG2618" s="5" t="s">
        <v>52</v>
      </c>
      <c r="AH2618" s="5" t="s">
        <v>52</v>
      </c>
      <c r="AI2618" s="5" t="s">
        <v>17408</v>
      </c>
      <c r="AJ2618" s="5" t="s">
        <v>22970</v>
      </c>
      <c r="AK2618" s="5" t="s">
        <v>1874</v>
      </c>
    </row>
    <row r="2619" ht="15.75" customHeight="1">
      <c r="A2619" s="5" t="s">
        <v>22971</v>
      </c>
      <c r="B2619" s="5" t="s">
        <v>22972</v>
      </c>
      <c r="C2619" s="5" t="s">
        <v>22973</v>
      </c>
      <c r="D2619" s="6">
        <v>42170.0</v>
      </c>
      <c r="E2619" s="5">
        <v>29517.0</v>
      </c>
      <c r="F2619" s="5">
        <v>13417.0</v>
      </c>
      <c r="G2619" s="5" t="s">
        <v>422</v>
      </c>
      <c r="H2619" s="5" t="s">
        <v>131</v>
      </c>
      <c r="I2619" s="5" t="s">
        <v>22974</v>
      </c>
      <c r="J2619" s="5" t="s">
        <v>424</v>
      </c>
      <c r="K2619" s="5" t="s">
        <v>22975</v>
      </c>
      <c r="L2619" s="5" t="s">
        <v>22976</v>
      </c>
      <c r="M2619" s="5" t="s">
        <v>22977</v>
      </c>
      <c r="N2619" s="5">
        <v>30030.0</v>
      </c>
      <c r="O2619" s="5">
        <v>1.0</v>
      </c>
      <c r="P2619" s="5" t="s">
        <v>22978</v>
      </c>
      <c r="Q2619" s="5" t="s">
        <v>52</v>
      </c>
      <c r="R2619" s="5">
        <v>641.0</v>
      </c>
      <c r="S2619" s="5" t="s">
        <v>115</v>
      </c>
      <c r="T2619" s="5">
        <v>0.0</v>
      </c>
      <c r="U2619" s="5" t="s">
        <v>70</v>
      </c>
      <c r="V2619" s="5" t="s">
        <v>22979</v>
      </c>
      <c r="W2619" s="5" t="s">
        <v>71</v>
      </c>
      <c r="X2619" s="5" t="s">
        <v>52</v>
      </c>
      <c r="Y2619" s="5" t="s">
        <v>22980</v>
      </c>
      <c r="Z2619" s="5" t="s">
        <v>22981</v>
      </c>
      <c r="AA2619" s="5" t="s">
        <v>162</v>
      </c>
      <c r="AB2619" s="5" t="s">
        <v>52</v>
      </c>
      <c r="AC2619" s="5" t="s">
        <v>398</v>
      </c>
      <c r="AD2619" s="5" t="s">
        <v>399</v>
      </c>
      <c r="AE2619" s="5" t="s">
        <v>400</v>
      </c>
      <c r="AF2619" s="5" t="s">
        <v>401</v>
      </c>
      <c r="AG2619" s="5">
        <v>23502.0</v>
      </c>
      <c r="AH2619" s="5" t="s">
        <v>402</v>
      </c>
      <c r="AI2619" s="5" t="s">
        <v>22972</v>
      </c>
      <c r="AJ2619" s="5" t="s">
        <v>22976</v>
      </c>
      <c r="AK2619" s="5" t="s">
        <v>22982</v>
      </c>
    </row>
    <row r="2620" ht="15.75" customHeight="1">
      <c r="A2620" s="5" t="s">
        <v>22983</v>
      </c>
      <c r="B2620" s="5" t="s">
        <v>22984</v>
      </c>
      <c r="C2620" s="5" t="s">
        <v>22550</v>
      </c>
      <c r="D2620" s="6">
        <v>42167.0</v>
      </c>
      <c r="E2620" s="5">
        <v>55000.0</v>
      </c>
      <c r="F2620" s="5">
        <v>25000.0</v>
      </c>
      <c r="G2620" s="5" t="s">
        <v>15224</v>
      </c>
      <c r="H2620" s="5" t="s">
        <v>1069</v>
      </c>
      <c r="I2620" s="5" t="s">
        <v>22985</v>
      </c>
      <c r="J2620" s="5" t="s">
        <v>15225</v>
      </c>
      <c r="K2620" s="5" t="s">
        <v>22986</v>
      </c>
      <c r="L2620" s="5" t="s">
        <v>22987</v>
      </c>
      <c r="M2620" s="5" t="s">
        <v>22988</v>
      </c>
      <c r="N2620" s="5" t="s">
        <v>52</v>
      </c>
      <c r="O2620" s="5">
        <v>1.0</v>
      </c>
      <c r="P2620" s="5" t="s">
        <v>22989</v>
      </c>
      <c r="Q2620" s="5">
        <v>2210.0</v>
      </c>
      <c r="R2620" s="5">
        <v>109.0</v>
      </c>
      <c r="S2620" s="5" t="s">
        <v>374</v>
      </c>
      <c r="T2620" s="5">
        <v>12.0</v>
      </c>
      <c r="U2620" s="5" t="s">
        <v>93</v>
      </c>
      <c r="V2620" s="5" t="s">
        <v>22990</v>
      </c>
      <c r="W2620" s="5" t="s">
        <v>52</v>
      </c>
      <c r="X2620" s="5" t="s">
        <v>52</v>
      </c>
      <c r="Y2620" s="5" t="s">
        <v>22991</v>
      </c>
      <c r="Z2620" s="5" t="s">
        <v>22992</v>
      </c>
      <c r="AA2620" s="5" t="s">
        <v>235</v>
      </c>
      <c r="AB2620" s="5" t="s">
        <v>52</v>
      </c>
      <c r="AC2620" s="5" t="s">
        <v>11980</v>
      </c>
      <c r="AD2620" s="5" t="s">
        <v>11981</v>
      </c>
      <c r="AE2620" s="5" t="s">
        <v>218</v>
      </c>
      <c r="AF2620" s="5" t="s">
        <v>52</v>
      </c>
      <c r="AG2620" s="5" t="s">
        <v>11982</v>
      </c>
      <c r="AH2620" s="5" t="s">
        <v>11983</v>
      </c>
      <c r="AI2620" s="5" t="s">
        <v>22558</v>
      </c>
      <c r="AJ2620" s="5" t="s">
        <v>22993</v>
      </c>
      <c r="AK2620" s="5" t="s">
        <v>18552</v>
      </c>
    </row>
    <row r="2621" ht="15.75" customHeight="1">
      <c r="A2621" s="5" t="s">
        <v>22994</v>
      </c>
      <c r="B2621" s="5" t="s">
        <v>16737</v>
      </c>
      <c r="C2621" s="5" t="s">
        <v>16738</v>
      </c>
      <c r="D2621" s="6">
        <v>42165.0</v>
      </c>
      <c r="E2621" s="5">
        <v>40885.0</v>
      </c>
      <c r="F2621" s="5">
        <v>18584.0</v>
      </c>
      <c r="G2621" s="5" t="s">
        <v>3378</v>
      </c>
      <c r="H2621" s="5" t="s">
        <v>272</v>
      </c>
      <c r="I2621" s="5" t="s">
        <v>21156</v>
      </c>
      <c r="J2621" s="5" t="s">
        <v>3378</v>
      </c>
      <c r="K2621" s="5" t="s">
        <v>22995</v>
      </c>
      <c r="L2621" s="5" t="s">
        <v>16741</v>
      </c>
      <c r="M2621" s="5" t="s">
        <v>16742</v>
      </c>
      <c r="N2621" s="5">
        <v>45242.0</v>
      </c>
      <c r="O2621" s="5">
        <v>1.0</v>
      </c>
      <c r="P2621" s="5" t="s">
        <v>22996</v>
      </c>
      <c r="Q2621" s="5">
        <v>4200.0</v>
      </c>
      <c r="R2621" s="5">
        <v>1393.0</v>
      </c>
      <c r="S2621" s="5" t="s">
        <v>69</v>
      </c>
      <c r="T2621" s="5">
        <v>0.0</v>
      </c>
      <c r="U2621" s="5" t="s">
        <v>93</v>
      </c>
      <c r="V2621" s="5" t="s">
        <v>22997</v>
      </c>
      <c r="W2621" s="5" t="s">
        <v>55</v>
      </c>
      <c r="X2621" s="5" t="s">
        <v>22998</v>
      </c>
      <c r="Y2621" s="5" t="s">
        <v>858</v>
      </c>
      <c r="Z2621" s="5">
        <v>1488752.0</v>
      </c>
      <c r="AA2621" s="5" t="s">
        <v>180</v>
      </c>
      <c r="AB2621" s="5" t="s">
        <v>52</v>
      </c>
      <c r="AC2621" s="5" t="s">
        <v>3141</v>
      </c>
      <c r="AD2621" s="5" t="s">
        <v>3142</v>
      </c>
      <c r="AE2621" s="5" t="s">
        <v>162</v>
      </c>
      <c r="AF2621" s="5" t="s">
        <v>52</v>
      </c>
      <c r="AG2621" s="5" t="s">
        <v>52</v>
      </c>
      <c r="AH2621" s="5" t="s">
        <v>3143</v>
      </c>
      <c r="AI2621" s="5" t="s">
        <v>102</v>
      </c>
      <c r="AJ2621" s="5" t="s">
        <v>52</v>
      </c>
      <c r="AK2621" s="5" t="s">
        <v>162</v>
      </c>
    </row>
    <row r="2622" ht="15.75" customHeight="1">
      <c r="A2622" s="5" t="s">
        <v>22999</v>
      </c>
      <c r="B2622" s="5" t="s">
        <v>23000</v>
      </c>
      <c r="C2622" s="5" t="s">
        <v>23001</v>
      </c>
      <c r="D2622" s="6">
        <v>42163.0</v>
      </c>
      <c r="E2622" s="5">
        <v>4101.0</v>
      </c>
      <c r="F2622" s="5">
        <v>1864.0</v>
      </c>
      <c r="G2622" s="5" t="s">
        <v>3378</v>
      </c>
      <c r="H2622" s="5" t="s">
        <v>171</v>
      </c>
      <c r="I2622" s="5" t="s">
        <v>19779</v>
      </c>
      <c r="J2622" s="5" t="s">
        <v>3378</v>
      </c>
      <c r="K2622" s="5" t="s">
        <v>23002</v>
      </c>
      <c r="L2622" s="5" t="s">
        <v>23003</v>
      </c>
      <c r="M2622" s="5" t="s">
        <v>23004</v>
      </c>
      <c r="N2622" s="5">
        <v>44139.0</v>
      </c>
      <c r="O2622" s="5">
        <v>1.0</v>
      </c>
      <c r="P2622" s="5" t="s">
        <v>23005</v>
      </c>
      <c r="Q2622" s="5">
        <v>4500.0</v>
      </c>
      <c r="R2622" s="5">
        <v>314.0</v>
      </c>
      <c r="S2622" s="5" t="s">
        <v>69</v>
      </c>
      <c r="T2622" s="5">
        <v>0.0</v>
      </c>
      <c r="U2622" s="5" t="s">
        <v>93</v>
      </c>
      <c r="V2622" s="5" t="s">
        <v>23006</v>
      </c>
      <c r="W2622" s="5" t="s">
        <v>55</v>
      </c>
      <c r="X2622" s="5" t="s">
        <v>23007</v>
      </c>
      <c r="Y2622" s="5" t="s">
        <v>9921</v>
      </c>
      <c r="Z2622" s="5" t="s">
        <v>23008</v>
      </c>
      <c r="AA2622" s="5" t="s">
        <v>260</v>
      </c>
      <c r="AB2622" s="5" t="s">
        <v>52</v>
      </c>
      <c r="AC2622" s="5" t="s">
        <v>23009</v>
      </c>
      <c r="AD2622" s="5" t="s">
        <v>23010</v>
      </c>
      <c r="AE2622" s="5" t="s">
        <v>23011</v>
      </c>
      <c r="AF2622" s="5" t="s">
        <v>1569</v>
      </c>
      <c r="AG2622" s="5">
        <v>60018.0</v>
      </c>
      <c r="AH2622" s="5" t="s">
        <v>23012</v>
      </c>
      <c r="AI2622" s="5" t="s">
        <v>102</v>
      </c>
      <c r="AJ2622" s="5" t="s">
        <v>52</v>
      </c>
      <c r="AK2622" s="5" t="s">
        <v>11270</v>
      </c>
    </row>
    <row r="2623" ht="15.75" customHeight="1">
      <c r="A2623" s="5" t="s">
        <v>23013</v>
      </c>
      <c r="B2623" s="5" t="s">
        <v>22927</v>
      </c>
      <c r="C2623" s="5" t="s">
        <v>23014</v>
      </c>
      <c r="D2623" s="6">
        <v>42160.0</v>
      </c>
      <c r="E2623" s="5">
        <v>10976.0</v>
      </c>
      <c r="F2623" s="5">
        <v>4989.0</v>
      </c>
      <c r="G2623" s="5" t="s">
        <v>719</v>
      </c>
      <c r="H2623" s="5" t="s">
        <v>2784</v>
      </c>
      <c r="I2623" s="5" t="s">
        <v>18191</v>
      </c>
      <c r="J2623" s="5" t="s">
        <v>274</v>
      </c>
      <c r="K2623" s="5" t="s">
        <v>23015</v>
      </c>
      <c r="L2623" s="5" t="s">
        <v>23016</v>
      </c>
      <c r="M2623" s="5" t="s">
        <v>23017</v>
      </c>
      <c r="N2623" s="5">
        <v>75024.0</v>
      </c>
      <c r="O2623" s="5">
        <v>1.0</v>
      </c>
      <c r="P2623" s="5" t="s">
        <v>23018</v>
      </c>
      <c r="Q2623" s="5">
        <v>4500.0</v>
      </c>
      <c r="R2623" s="5">
        <v>458.0</v>
      </c>
      <c r="S2623" s="5" t="s">
        <v>115</v>
      </c>
      <c r="T2623" s="5">
        <v>0.0</v>
      </c>
      <c r="U2623" s="5" t="s">
        <v>70</v>
      </c>
      <c r="V2623" s="5" t="s">
        <v>23019</v>
      </c>
      <c r="W2623" s="5" t="s">
        <v>52</v>
      </c>
      <c r="X2623" s="5" t="s">
        <v>52</v>
      </c>
      <c r="Y2623" s="5" t="s">
        <v>23020</v>
      </c>
      <c r="Z2623" s="5" t="s">
        <v>23021</v>
      </c>
      <c r="AA2623" s="5" t="s">
        <v>162</v>
      </c>
      <c r="AB2623" s="5" t="s">
        <v>52</v>
      </c>
      <c r="AC2623" s="5" t="s">
        <v>398</v>
      </c>
      <c r="AD2623" s="5" t="s">
        <v>399</v>
      </c>
      <c r="AE2623" s="5" t="s">
        <v>400</v>
      </c>
      <c r="AF2623" s="5" t="s">
        <v>401</v>
      </c>
      <c r="AG2623" s="5">
        <v>23502.0</v>
      </c>
      <c r="AH2623" s="5" t="s">
        <v>402</v>
      </c>
      <c r="AI2623" s="5" t="s">
        <v>248</v>
      </c>
      <c r="AJ2623" s="5" t="s">
        <v>23022</v>
      </c>
      <c r="AK2623" s="5" t="s">
        <v>735</v>
      </c>
    </row>
    <row r="2624" ht="15.75" customHeight="1">
      <c r="A2624" s="5" t="s">
        <v>22548</v>
      </c>
      <c r="B2624" s="5" t="s">
        <v>22549</v>
      </c>
      <c r="C2624" s="5" t="s">
        <v>22550</v>
      </c>
      <c r="D2624" s="6">
        <v>42160.0</v>
      </c>
      <c r="E2624" s="5">
        <v>55000.0</v>
      </c>
      <c r="F2624" s="5">
        <v>25000.0</v>
      </c>
      <c r="G2624" s="5" t="s">
        <v>15224</v>
      </c>
      <c r="H2624" s="5" t="s">
        <v>1069</v>
      </c>
      <c r="I2624" s="5" t="s">
        <v>19715</v>
      </c>
      <c r="J2624" s="5" t="s">
        <v>15225</v>
      </c>
      <c r="K2624" s="5" t="s">
        <v>4507</v>
      </c>
      <c r="L2624" s="5" t="s">
        <v>22552</v>
      </c>
      <c r="M2624" s="5" t="s">
        <v>22988</v>
      </c>
      <c r="N2624" s="5" t="s">
        <v>52</v>
      </c>
      <c r="O2624" s="5">
        <v>1.0</v>
      </c>
      <c r="P2624" s="5" t="s">
        <v>23023</v>
      </c>
      <c r="Q2624" s="5">
        <v>2210.0</v>
      </c>
      <c r="R2624" s="5">
        <v>113.0</v>
      </c>
      <c r="S2624" s="5" t="s">
        <v>374</v>
      </c>
      <c r="T2624" s="5">
        <v>13.0</v>
      </c>
      <c r="U2624" s="5" t="s">
        <v>93</v>
      </c>
      <c r="V2624" s="5" t="s">
        <v>23024</v>
      </c>
      <c r="W2624" s="5" t="s">
        <v>52</v>
      </c>
      <c r="X2624" s="5" t="s">
        <v>52</v>
      </c>
      <c r="Y2624" s="5" t="s">
        <v>23025</v>
      </c>
      <c r="Z2624" s="5" t="s">
        <v>23026</v>
      </c>
      <c r="AA2624" s="5" t="s">
        <v>200</v>
      </c>
      <c r="AB2624" s="5" t="s">
        <v>52</v>
      </c>
      <c r="AC2624" s="5" t="s">
        <v>11980</v>
      </c>
      <c r="AD2624" s="5" t="s">
        <v>11981</v>
      </c>
      <c r="AE2624" s="5" t="s">
        <v>218</v>
      </c>
      <c r="AF2624" s="5" t="s">
        <v>52</v>
      </c>
      <c r="AG2624" s="5" t="s">
        <v>11982</v>
      </c>
      <c r="AH2624" s="5" t="s">
        <v>11983</v>
      </c>
      <c r="AI2624" s="5" t="s">
        <v>22549</v>
      </c>
      <c r="AJ2624" s="5" t="s">
        <v>22552</v>
      </c>
      <c r="AK2624" s="5" t="s">
        <v>18552</v>
      </c>
    </row>
    <row r="2625" ht="15.75" customHeight="1">
      <c r="A2625" s="5" t="s">
        <v>23027</v>
      </c>
      <c r="B2625" s="5" t="s">
        <v>22984</v>
      </c>
      <c r="C2625" s="5" t="s">
        <v>22550</v>
      </c>
      <c r="D2625" s="6">
        <v>42160.0</v>
      </c>
      <c r="E2625" s="5">
        <v>55000.0</v>
      </c>
      <c r="F2625" s="5">
        <v>25000.0</v>
      </c>
      <c r="G2625" s="5" t="s">
        <v>15224</v>
      </c>
      <c r="H2625" s="5" t="s">
        <v>1069</v>
      </c>
      <c r="I2625" s="5" t="s">
        <v>19715</v>
      </c>
      <c r="J2625" s="5" t="s">
        <v>15225</v>
      </c>
      <c r="K2625" s="5" t="s">
        <v>23028</v>
      </c>
      <c r="L2625" s="5" t="s">
        <v>22987</v>
      </c>
      <c r="M2625" s="5" t="s">
        <v>22988</v>
      </c>
      <c r="N2625" s="5" t="s">
        <v>52</v>
      </c>
      <c r="O2625" s="5">
        <v>1.0</v>
      </c>
      <c r="P2625" s="5" t="s">
        <v>23023</v>
      </c>
      <c r="Q2625" s="5">
        <v>2210.0</v>
      </c>
      <c r="R2625" s="5">
        <v>113.0</v>
      </c>
      <c r="S2625" s="5" t="s">
        <v>374</v>
      </c>
      <c r="T2625" s="5">
        <v>13.0</v>
      </c>
      <c r="U2625" s="5" t="s">
        <v>93</v>
      </c>
      <c r="V2625" s="5" t="s">
        <v>23029</v>
      </c>
      <c r="W2625" s="5" t="s">
        <v>52</v>
      </c>
      <c r="X2625" s="5" t="s">
        <v>52</v>
      </c>
      <c r="Y2625" s="5" t="s">
        <v>23025</v>
      </c>
      <c r="Z2625" s="5" t="s">
        <v>23026</v>
      </c>
      <c r="AA2625" s="5" t="s">
        <v>200</v>
      </c>
      <c r="AB2625" s="5" t="s">
        <v>52</v>
      </c>
      <c r="AC2625" s="5" t="s">
        <v>11980</v>
      </c>
      <c r="AD2625" s="5" t="s">
        <v>11981</v>
      </c>
      <c r="AE2625" s="5" t="s">
        <v>218</v>
      </c>
      <c r="AF2625" s="5" t="s">
        <v>52</v>
      </c>
      <c r="AG2625" s="5" t="s">
        <v>11982</v>
      </c>
      <c r="AH2625" s="5" t="s">
        <v>11983</v>
      </c>
      <c r="AI2625" s="5" t="s">
        <v>22558</v>
      </c>
      <c r="AJ2625" s="5" t="s">
        <v>22993</v>
      </c>
      <c r="AK2625" s="5" t="s">
        <v>18552</v>
      </c>
    </row>
    <row r="2626" ht="15.75" customHeight="1">
      <c r="A2626" s="5" t="s">
        <v>23030</v>
      </c>
      <c r="B2626" s="5" t="s">
        <v>16737</v>
      </c>
      <c r="C2626" s="5" t="s">
        <v>16738</v>
      </c>
      <c r="D2626" s="6">
        <v>42158.0</v>
      </c>
      <c r="E2626" s="5">
        <v>25733.0</v>
      </c>
      <c r="F2626" s="5">
        <v>11697.0</v>
      </c>
      <c r="G2626" s="5" t="s">
        <v>3378</v>
      </c>
      <c r="H2626" s="5" t="s">
        <v>272</v>
      </c>
      <c r="I2626" s="5" t="s">
        <v>22047</v>
      </c>
      <c r="J2626" s="5" t="s">
        <v>3378</v>
      </c>
      <c r="K2626" s="5" t="s">
        <v>23031</v>
      </c>
      <c r="L2626" s="5" t="s">
        <v>16741</v>
      </c>
      <c r="M2626" s="5" t="s">
        <v>16742</v>
      </c>
      <c r="N2626" s="5">
        <v>45242.0</v>
      </c>
      <c r="O2626" s="5">
        <v>1.0</v>
      </c>
      <c r="P2626" s="5" t="s">
        <v>23032</v>
      </c>
      <c r="Q2626" s="5" t="s">
        <v>923</v>
      </c>
      <c r="R2626" s="5">
        <v>1006.0</v>
      </c>
      <c r="S2626" s="5" t="s">
        <v>69</v>
      </c>
      <c r="T2626" s="5">
        <v>0.0</v>
      </c>
      <c r="U2626" s="5" t="s">
        <v>93</v>
      </c>
      <c r="V2626" s="5" t="s">
        <v>23033</v>
      </c>
      <c r="W2626" s="5" t="s">
        <v>55</v>
      </c>
      <c r="X2626" s="5" t="s">
        <v>23034</v>
      </c>
      <c r="Y2626" s="5" t="s">
        <v>23035</v>
      </c>
      <c r="Z2626" s="5" t="s">
        <v>23036</v>
      </c>
      <c r="AA2626" s="5" t="s">
        <v>8480</v>
      </c>
      <c r="AB2626" s="5" t="s">
        <v>52</v>
      </c>
      <c r="AC2626" s="5" t="s">
        <v>3141</v>
      </c>
      <c r="AD2626" s="5" t="s">
        <v>3142</v>
      </c>
      <c r="AE2626" s="5" t="s">
        <v>162</v>
      </c>
      <c r="AF2626" s="5" t="s">
        <v>52</v>
      </c>
      <c r="AG2626" s="5" t="s">
        <v>52</v>
      </c>
      <c r="AH2626" s="5" t="s">
        <v>3143</v>
      </c>
      <c r="AI2626" s="5" t="s">
        <v>102</v>
      </c>
      <c r="AJ2626" s="5" t="s">
        <v>52</v>
      </c>
      <c r="AK2626" s="5" t="s">
        <v>162</v>
      </c>
    </row>
    <row r="2627" ht="15.75" customHeight="1">
      <c r="A2627" s="5" t="s">
        <v>23037</v>
      </c>
      <c r="B2627" s="5" t="s">
        <v>21812</v>
      </c>
      <c r="C2627" s="5" t="s">
        <v>22506</v>
      </c>
      <c r="D2627" s="6">
        <v>42158.0</v>
      </c>
      <c r="E2627" s="5">
        <v>25733.0</v>
      </c>
      <c r="F2627" s="5">
        <v>11697.0</v>
      </c>
      <c r="G2627" s="5" t="s">
        <v>3378</v>
      </c>
      <c r="H2627" s="5" t="s">
        <v>272</v>
      </c>
      <c r="I2627" s="5" t="s">
        <v>22047</v>
      </c>
      <c r="J2627" s="5" t="s">
        <v>3378</v>
      </c>
      <c r="K2627" s="5" t="s">
        <v>23038</v>
      </c>
      <c r="L2627" s="5" t="s">
        <v>23039</v>
      </c>
      <c r="M2627" s="5" t="s">
        <v>23040</v>
      </c>
      <c r="N2627" s="5">
        <v>41018.0</v>
      </c>
      <c r="O2627" s="5">
        <v>1.0</v>
      </c>
      <c r="P2627" s="5" t="s">
        <v>23032</v>
      </c>
      <c r="Q2627" s="5" t="s">
        <v>923</v>
      </c>
      <c r="R2627" s="5">
        <v>1006.0</v>
      </c>
      <c r="S2627" s="5" t="s">
        <v>69</v>
      </c>
      <c r="T2627" s="5">
        <v>29.0</v>
      </c>
      <c r="U2627" s="5" t="s">
        <v>93</v>
      </c>
      <c r="V2627" s="5" t="s">
        <v>23034</v>
      </c>
      <c r="W2627" s="5" t="s">
        <v>71</v>
      </c>
      <c r="X2627" s="5" t="s">
        <v>52</v>
      </c>
      <c r="Y2627" s="5" t="s">
        <v>23035</v>
      </c>
      <c r="Z2627" s="5" t="s">
        <v>23036</v>
      </c>
      <c r="AA2627" s="5" t="s">
        <v>8480</v>
      </c>
      <c r="AB2627" s="5" t="s">
        <v>283</v>
      </c>
      <c r="AC2627" s="5" t="s">
        <v>9092</v>
      </c>
      <c r="AD2627" s="5" t="s">
        <v>9093</v>
      </c>
      <c r="AE2627" s="5" t="s">
        <v>2166</v>
      </c>
      <c r="AF2627" s="5" t="s">
        <v>52</v>
      </c>
      <c r="AG2627" s="5" t="s">
        <v>52</v>
      </c>
      <c r="AH2627" s="5" t="s">
        <v>52</v>
      </c>
      <c r="AI2627" s="5" t="s">
        <v>21812</v>
      </c>
      <c r="AJ2627" s="5" t="s">
        <v>23039</v>
      </c>
      <c r="AK2627" s="5" t="s">
        <v>162</v>
      </c>
    </row>
    <row r="2628" ht="15.75" customHeight="1">
      <c r="A2628" s="5" t="s">
        <v>23041</v>
      </c>
      <c r="B2628" s="5" t="s">
        <v>16737</v>
      </c>
      <c r="C2628" s="5" t="s">
        <v>16738</v>
      </c>
      <c r="D2628" s="6">
        <v>42157.0</v>
      </c>
      <c r="E2628" s="5">
        <v>3247.0</v>
      </c>
      <c r="F2628" s="5">
        <v>1476.0</v>
      </c>
      <c r="G2628" s="5" t="s">
        <v>3378</v>
      </c>
      <c r="H2628" s="5" t="s">
        <v>272</v>
      </c>
      <c r="I2628" s="5" t="s">
        <v>18365</v>
      </c>
      <c r="J2628" s="5" t="s">
        <v>3378</v>
      </c>
      <c r="K2628" s="5" t="s">
        <v>23042</v>
      </c>
      <c r="L2628" s="5" t="s">
        <v>16741</v>
      </c>
      <c r="M2628" s="5" t="s">
        <v>16742</v>
      </c>
      <c r="N2628" s="5">
        <v>45242.0</v>
      </c>
      <c r="O2628" s="5">
        <v>1.0</v>
      </c>
      <c r="P2628" s="5" t="s">
        <v>23043</v>
      </c>
      <c r="Q2628" s="5" t="s">
        <v>52</v>
      </c>
      <c r="R2628" s="5">
        <v>108.0</v>
      </c>
      <c r="S2628" s="5" t="s">
        <v>69</v>
      </c>
      <c r="T2628" s="5">
        <v>0.0</v>
      </c>
      <c r="U2628" s="5" t="s">
        <v>93</v>
      </c>
      <c r="V2628" s="5" t="s">
        <v>23044</v>
      </c>
      <c r="W2628" s="5" t="s">
        <v>55</v>
      </c>
      <c r="X2628" s="5" t="s">
        <v>23045</v>
      </c>
      <c r="Y2628" s="5" t="s">
        <v>11914</v>
      </c>
      <c r="Z2628" s="5" t="s">
        <v>23046</v>
      </c>
      <c r="AA2628" s="5" t="s">
        <v>162</v>
      </c>
      <c r="AB2628" s="5" t="s">
        <v>52</v>
      </c>
      <c r="AC2628" s="5" t="s">
        <v>3141</v>
      </c>
      <c r="AD2628" s="5" t="s">
        <v>3142</v>
      </c>
      <c r="AE2628" s="5" t="s">
        <v>162</v>
      </c>
      <c r="AF2628" s="5" t="s">
        <v>52</v>
      </c>
      <c r="AG2628" s="5" t="s">
        <v>52</v>
      </c>
      <c r="AH2628" s="5" t="s">
        <v>3143</v>
      </c>
      <c r="AI2628" s="5" t="s">
        <v>102</v>
      </c>
      <c r="AJ2628" s="5" t="s">
        <v>52</v>
      </c>
      <c r="AK2628" s="5" t="s">
        <v>162</v>
      </c>
    </row>
    <row r="2629" ht="15.75" customHeight="1">
      <c r="A2629" s="5" t="s">
        <v>23047</v>
      </c>
      <c r="B2629" s="5" t="s">
        <v>21812</v>
      </c>
      <c r="C2629" s="5" t="s">
        <v>21813</v>
      </c>
      <c r="D2629" s="6">
        <v>42157.0</v>
      </c>
      <c r="E2629" s="5">
        <v>42530.0</v>
      </c>
      <c r="F2629" s="5">
        <v>19332.0</v>
      </c>
      <c r="G2629" s="5" t="s">
        <v>3378</v>
      </c>
      <c r="H2629" s="5" t="s">
        <v>272</v>
      </c>
      <c r="I2629" s="5" t="s">
        <v>18365</v>
      </c>
      <c r="J2629" s="5" t="s">
        <v>3378</v>
      </c>
      <c r="K2629" s="5" t="s">
        <v>23048</v>
      </c>
      <c r="L2629" s="5" t="s">
        <v>22107</v>
      </c>
      <c r="M2629" s="5" t="s">
        <v>22108</v>
      </c>
      <c r="N2629" s="5">
        <v>90501.0</v>
      </c>
      <c r="O2629" s="5">
        <v>1.0</v>
      </c>
      <c r="P2629" s="5" t="s">
        <v>23043</v>
      </c>
      <c r="Q2629" s="5" t="s">
        <v>52</v>
      </c>
      <c r="R2629" s="5">
        <v>1623.0</v>
      </c>
      <c r="S2629" s="5" t="s">
        <v>115</v>
      </c>
      <c r="T2629" s="5">
        <v>0.0</v>
      </c>
      <c r="U2629" s="5" t="s">
        <v>52</v>
      </c>
      <c r="V2629" s="5" t="s">
        <v>23045</v>
      </c>
      <c r="W2629" s="5" t="s">
        <v>71</v>
      </c>
      <c r="X2629" s="5" t="s">
        <v>52</v>
      </c>
      <c r="Y2629" s="5" t="s">
        <v>11914</v>
      </c>
      <c r="Z2629" s="5" t="s">
        <v>23046</v>
      </c>
      <c r="AA2629" s="5" t="s">
        <v>162</v>
      </c>
      <c r="AB2629" s="5" t="s">
        <v>1051</v>
      </c>
      <c r="AC2629" s="5" t="s">
        <v>181</v>
      </c>
      <c r="AD2629" s="5" t="s">
        <v>182</v>
      </c>
      <c r="AE2629" s="5" t="s">
        <v>183</v>
      </c>
      <c r="AF2629" s="5" t="s">
        <v>52</v>
      </c>
      <c r="AG2629" s="5" t="s">
        <v>52</v>
      </c>
      <c r="AH2629" s="5" t="s">
        <v>184</v>
      </c>
      <c r="AI2629" s="5" t="s">
        <v>21812</v>
      </c>
      <c r="AJ2629" s="5" t="s">
        <v>22107</v>
      </c>
      <c r="AK2629" s="5" t="s">
        <v>20055</v>
      </c>
    </row>
    <row r="2630" ht="15.75" customHeight="1">
      <c r="A2630" s="5" t="s">
        <v>23049</v>
      </c>
      <c r="B2630" s="5" t="s">
        <v>14954</v>
      </c>
      <c r="C2630" s="5" t="s">
        <v>23050</v>
      </c>
      <c r="D2630" s="6">
        <v>42156.0</v>
      </c>
      <c r="E2630" s="5">
        <v>20436.0</v>
      </c>
      <c r="F2630" s="5">
        <v>9289.0</v>
      </c>
      <c r="G2630" s="5" t="s">
        <v>766</v>
      </c>
      <c r="H2630" s="5" t="s">
        <v>45</v>
      </c>
      <c r="I2630" s="5" t="s">
        <v>3685</v>
      </c>
      <c r="J2630" s="5" t="s">
        <v>768</v>
      </c>
      <c r="K2630" s="5" t="s">
        <v>391</v>
      </c>
      <c r="L2630" s="5" t="s">
        <v>23051</v>
      </c>
      <c r="M2630" s="5" t="s">
        <v>23052</v>
      </c>
      <c r="N2630" s="5" t="s">
        <v>52</v>
      </c>
      <c r="O2630" s="5">
        <v>1.0</v>
      </c>
      <c r="P2630" s="5" t="s">
        <v>23053</v>
      </c>
      <c r="Q2630" s="5" t="s">
        <v>244</v>
      </c>
      <c r="R2630" s="5">
        <v>923.0</v>
      </c>
      <c r="S2630" s="5" t="s">
        <v>69</v>
      </c>
      <c r="T2630" s="5">
        <v>50.0</v>
      </c>
      <c r="U2630" s="5" t="s">
        <v>70</v>
      </c>
      <c r="V2630" s="5" t="s">
        <v>23054</v>
      </c>
      <c r="W2630" s="5" t="s">
        <v>52</v>
      </c>
      <c r="X2630" s="5" t="s">
        <v>52</v>
      </c>
      <c r="Y2630" s="5">
        <v>1506.0</v>
      </c>
      <c r="Z2630" s="5" t="s">
        <v>23055</v>
      </c>
      <c r="AA2630" s="5" t="s">
        <v>730</v>
      </c>
      <c r="AB2630" s="5" t="s">
        <v>52</v>
      </c>
      <c r="AC2630" s="5" t="s">
        <v>72</v>
      </c>
      <c r="AD2630" s="5" t="s">
        <v>73</v>
      </c>
      <c r="AE2630" s="5" t="s">
        <v>74</v>
      </c>
      <c r="AF2630" s="5" t="s">
        <v>75</v>
      </c>
      <c r="AG2630" s="5" t="s">
        <v>76</v>
      </c>
      <c r="AH2630" s="5" t="s">
        <v>77</v>
      </c>
      <c r="AI2630" s="5" t="s">
        <v>23056</v>
      </c>
      <c r="AJ2630" s="5" t="s">
        <v>23057</v>
      </c>
      <c r="AK2630" s="5" t="s">
        <v>776</v>
      </c>
    </row>
    <row r="2631" ht="15.75" customHeight="1">
      <c r="A2631" s="5" t="s">
        <v>23058</v>
      </c>
      <c r="B2631" s="5" t="s">
        <v>23059</v>
      </c>
      <c r="C2631" s="5" t="s">
        <v>23060</v>
      </c>
      <c r="D2631" s="6">
        <v>42156.0</v>
      </c>
      <c r="E2631" s="5">
        <v>24590.0</v>
      </c>
      <c r="F2631" s="5">
        <v>11177.0</v>
      </c>
      <c r="G2631" s="5" t="s">
        <v>3378</v>
      </c>
      <c r="H2631" s="5" t="s">
        <v>171</v>
      </c>
      <c r="I2631" s="5" t="s">
        <v>23061</v>
      </c>
      <c r="J2631" s="5" t="s">
        <v>3378</v>
      </c>
      <c r="K2631" s="5" t="s">
        <v>391</v>
      </c>
      <c r="L2631" s="5" t="s">
        <v>23062</v>
      </c>
      <c r="M2631" s="5" t="s">
        <v>23063</v>
      </c>
      <c r="N2631" s="5">
        <v>90265.0</v>
      </c>
      <c r="O2631" s="5">
        <v>1.0</v>
      </c>
      <c r="P2631" s="5" t="s">
        <v>23064</v>
      </c>
      <c r="Q2631" s="5" t="s">
        <v>1519</v>
      </c>
      <c r="R2631" s="5">
        <v>463.0</v>
      </c>
      <c r="S2631" s="5" t="s">
        <v>53</v>
      </c>
      <c r="T2631" s="5">
        <v>48.0</v>
      </c>
      <c r="U2631" s="5" t="s">
        <v>70</v>
      </c>
      <c r="V2631" s="5" t="s">
        <v>23065</v>
      </c>
      <c r="W2631" s="5" t="s">
        <v>52</v>
      </c>
      <c r="X2631" s="5" t="s">
        <v>52</v>
      </c>
      <c r="Y2631" s="5" t="s">
        <v>23066</v>
      </c>
      <c r="Z2631" s="5">
        <v>4117118.0</v>
      </c>
      <c r="AA2631" s="5" t="s">
        <v>260</v>
      </c>
      <c r="AB2631" s="5" t="s">
        <v>52</v>
      </c>
      <c r="AC2631" s="5" t="s">
        <v>12545</v>
      </c>
      <c r="AD2631" s="5" t="s">
        <v>12546</v>
      </c>
      <c r="AE2631" s="5" t="s">
        <v>74</v>
      </c>
      <c r="AF2631" s="5" t="s">
        <v>75</v>
      </c>
      <c r="AG2631" s="5" t="s">
        <v>76</v>
      </c>
      <c r="AH2631" s="5" t="s">
        <v>12547</v>
      </c>
      <c r="AI2631" s="5" t="s">
        <v>23067</v>
      </c>
      <c r="AJ2631" s="5" t="s">
        <v>23068</v>
      </c>
      <c r="AK2631" s="5" t="s">
        <v>79</v>
      </c>
    </row>
    <row r="2632" ht="15.75" customHeight="1">
      <c r="A2632" s="5" t="s">
        <v>23069</v>
      </c>
      <c r="B2632" s="5" t="s">
        <v>21299</v>
      </c>
      <c r="C2632" s="5" t="s">
        <v>23070</v>
      </c>
      <c r="D2632" s="6">
        <v>42155.0</v>
      </c>
      <c r="E2632" s="5">
        <v>44363.0</v>
      </c>
      <c r="F2632" s="5">
        <v>20165.0</v>
      </c>
      <c r="G2632" s="5" t="s">
        <v>556</v>
      </c>
      <c r="H2632" s="5" t="s">
        <v>45</v>
      </c>
      <c r="I2632" s="5" t="s">
        <v>23071</v>
      </c>
      <c r="J2632" s="5" t="s">
        <v>558</v>
      </c>
      <c r="K2632" s="5" t="s">
        <v>23072</v>
      </c>
      <c r="L2632" s="5" t="s">
        <v>23073</v>
      </c>
      <c r="M2632" s="5" t="s">
        <v>23074</v>
      </c>
      <c r="N2632" s="5">
        <v>7036.0</v>
      </c>
      <c r="O2632" s="5">
        <v>1.0</v>
      </c>
      <c r="P2632" s="5" t="s">
        <v>23075</v>
      </c>
      <c r="Q2632" s="5">
        <v>4500.0</v>
      </c>
      <c r="R2632" s="5">
        <v>2490.0</v>
      </c>
      <c r="S2632" s="5" t="s">
        <v>53</v>
      </c>
      <c r="T2632" s="5">
        <v>65.0</v>
      </c>
      <c r="U2632" s="5" t="s">
        <v>93</v>
      </c>
      <c r="V2632" s="5" t="s">
        <v>23076</v>
      </c>
      <c r="W2632" s="5" t="s">
        <v>71</v>
      </c>
      <c r="X2632" s="5" t="s">
        <v>52</v>
      </c>
      <c r="Y2632" s="5" t="s">
        <v>23077</v>
      </c>
      <c r="Z2632" s="5" t="s">
        <v>23078</v>
      </c>
      <c r="AA2632" s="5" t="s">
        <v>162</v>
      </c>
      <c r="AB2632" s="5" t="s">
        <v>283</v>
      </c>
      <c r="AC2632" s="5" t="s">
        <v>15837</v>
      </c>
      <c r="AD2632" s="5" t="s">
        <v>15838</v>
      </c>
      <c r="AE2632" s="5" t="s">
        <v>2166</v>
      </c>
      <c r="AF2632" s="5" t="s">
        <v>52</v>
      </c>
      <c r="AG2632" s="5" t="s">
        <v>52</v>
      </c>
      <c r="AH2632" s="5" t="s">
        <v>15839</v>
      </c>
      <c r="AI2632" s="5" t="s">
        <v>2164</v>
      </c>
      <c r="AJ2632" s="5" t="s">
        <v>12178</v>
      </c>
      <c r="AK2632" s="5" t="s">
        <v>15840</v>
      </c>
    </row>
    <row r="2633" ht="15.75" customHeight="1">
      <c r="A2633" s="5" t="s">
        <v>23079</v>
      </c>
      <c r="B2633" s="5" t="s">
        <v>20841</v>
      </c>
      <c r="C2633" s="5" t="s">
        <v>23080</v>
      </c>
      <c r="D2633" s="6">
        <v>42155.0</v>
      </c>
      <c r="E2633" s="5">
        <v>39415.0</v>
      </c>
      <c r="F2633" s="5">
        <v>17916.0</v>
      </c>
      <c r="G2633" s="5" t="s">
        <v>963</v>
      </c>
      <c r="H2633" s="5" t="s">
        <v>480</v>
      </c>
      <c r="I2633" s="5" t="s">
        <v>23081</v>
      </c>
      <c r="J2633" s="5" t="s">
        <v>965</v>
      </c>
      <c r="K2633" s="5" t="s">
        <v>744</v>
      </c>
      <c r="L2633" s="5" t="s">
        <v>23082</v>
      </c>
      <c r="M2633" s="5" t="s">
        <v>23083</v>
      </c>
      <c r="N2633" s="5" t="s">
        <v>52</v>
      </c>
      <c r="O2633" s="5">
        <v>1.0</v>
      </c>
      <c r="P2633" s="5" t="s">
        <v>23084</v>
      </c>
      <c r="Q2633" s="5">
        <v>4500.0</v>
      </c>
      <c r="R2633" s="5">
        <v>363.0</v>
      </c>
      <c r="S2633" s="5" t="s">
        <v>115</v>
      </c>
      <c r="T2633" s="5">
        <v>0.0</v>
      </c>
      <c r="U2633" s="5" t="s">
        <v>70</v>
      </c>
      <c r="V2633" s="5" t="s">
        <v>23085</v>
      </c>
      <c r="W2633" s="5" t="s">
        <v>52</v>
      </c>
      <c r="X2633" s="5" t="s">
        <v>52</v>
      </c>
      <c r="Y2633" s="5" t="s">
        <v>23086</v>
      </c>
      <c r="Z2633" s="5" t="s">
        <v>23087</v>
      </c>
      <c r="AA2633" s="5" t="s">
        <v>235</v>
      </c>
      <c r="AB2633" s="5" t="s">
        <v>52</v>
      </c>
      <c r="AC2633" s="5" t="s">
        <v>398</v>
      </c>
      <c r="AD2633" s="5" t="s">
        <v>399</v>
      </c>
      <c r="AE2633" s="5" t="s">
        <v>400</v>
      </c>
      <c r="AF2633" s="5" t="s">
        <v>401</v>
      </c>
      <c r="AG2633" s="5">
        <v>23502.0</v>
      </c>
      <c r="AH2633" s="5" t="s">
        <v>402</v>
      </c>
      <c r="AI2633" s="5" t="s">
        <v>18866</v>
      </c>
      <c r="AJ2633" s="5" t="s">
        <v>23088</v>
      </c>
      <c r="AK2633" s="5" t="s">
        <v>3095</v>
      </c>
    </row>
    <row r="2634" ht="15.75" customHeight="1">
      <c r="A2634" s="5" t="s">
        <v>23089</v>
      </c>
      <c r="B2634" s="5" t="s">
        <v>3213</v>
      </c>
      <c r="C2634" s="5" t="s">
        <v>3214</v>
      </c>
      <c r="D2634" s="6">
        <v>42155.0</v>
      </c>
      <c r="E2634" s="5">
        <v>2464.0</v>
      </c>
      <c r="F2634" s="5">
        <v>1120.0</v>
      </c>
      <c r="G2634" s="5" t="s">
        <v>479</v>
      </c>
      <c r="H2634" s="5" t="s">
        <v>171</v>
      </c>
      <c r="I2634" s="5" t="s">
        <v>18191</v>
      </c>
      <c r="J2634" s="5" t="s">
        <v>274</v>
      </c>
      <c r="K2634" s="5" t="s">
        <v>3217</v>
      </c>
      <c r="L2634" s="5" t="s">
        <v>19219</v>
      </c>
      <c r="M2634" s="5" t="s">
        <v>19220</v>
      </c>
      <c r="N2634" s="5">
        <v>32226.0</v>
      </c>
      <c r="O2634" s="5">
        <v>1.0</v>
      </c>
      <c r="P2634" s="5" t="s">
        <v>23090</v>
      </c>
      <c r="Q2634" s="5">
        <v>2200.0</v>
      </c>
      <c r="R2634" s="5">
        <v>100.0</v>
      </c>
      <c r="S2634" s="5" t="s">
        <v>53</v>
      </c>
      <c r="T2634" s="5">
        <v>0.0</v>
      </c>
      <c r="U2634" s="5" t="s">
        <v>52</v>
      </c>
      <c r="V2634" s="5" t="s">
        <v>23091</v>
      </c>
      <c r="W2634" s="5" t="s">
        <v>55</v>
      </c>
      <c r="X2634" s="5" t="s">
        <v>23092</v>
      </c>
      <c r="Y2634" s="5" t="s">
        <v>23093</v>
      </c>
      <c r="Z2634" s="5" t="s">
        <v>23094</v>
      </c>
      <c r="AA2634" s="5" t="s">
        <v>162</v>
      </c>
      <c r="AB2634" s="5" t="s">
        <v>52</v>
      </c>
      <c r="AC2634" s="5" t="s">
        <v>3225</v>
      </c>
      <c r="AD2634" s="5" t="s">
        <v>3226</v>
      </c>
      <c r="AE2634" s="5" t="s">
        <v>3227</v>
      </c>
      <c r="AF2634" s="5" t="s">
        <v>52</v>
      </c>
      <c r="AG2634" s="5" t="s">
        <v>52</v>
      </c>
      <c r="AH2634" s="5" t="s">
        <v>3228</v>
      </c>
      <c r="AI2634" s="5" t="s">
        <v>102</v>
      </c>
      <c r="AJ2634" s="5" t="s">
        <v>52</v>
      </c>
      <c r="AK2634" s="5" t="s">
        <v>404</v>
      </c>
    </row>
    <row r="2635" ht="15.75" customHeight="1">
      <c r="A2635" s="5" t="s">
        <v>23095</v>
      </c>
      <c r="B2635" s="5" t="s">
        <v>22746</v>
      </c>
      <c r="C2635" s="5" t="s">
        <v>3231</v>
      </c>
      <c r="D2635" s="6">
        <v>42155.0</v>
      </c>
      <c r="E2635" s="5">
        <v>45683.0</v>
      </c>
      <c r="F2635" s="5">
        <v>20765.0</v>
      </c>
      <c r="G2635" s="5" t="s">
        <v>479</v>
      </c>
      <c r="H2635" s="5" t="s">
        <v>171</v>
      </c>
      <c r="I2635" s="5" t="s">
        <v>18191</v>
      </c>
      <c r="J2635" s="5" t="s">
        <v>274</v>
      </c>
      <c r="K2635" s="5" t="s">
        <v>23096</v>
      </c>
      <c r="L2635" s="5" t="s">
        <v>22748</v>
      </c>
      <c r="M2635" s="5" t="s">
        <v>22590</v>
      </c>
      <c r="N2635" s="5">
        <v>30354.0</v>
      </c>
      <c r="O2635" s="5">
        <v>1.0</v>
      </c>
      <c r="P2635" s="5" t="s">
        <v>23090</v>
      </c>
      <c r="Q2635" s="5">
        <v>2200.0</v>
      </c>
      <c r="R2635" s="5">
        <v>117.0</v>
      </c>
      <c r="S2635" s="5" t="s">
        <v>115</v>
      </c>
      <c r="T2635" s="5">
        <v>0.0</v>
      </c>
      <c r="U2635" s="5" t="s">
        <v>70</v>
      </c>
      <c r="V2635" s="5" t="s">
        <v>23092</v>
      </c>
      <c r="W2635" s="5" t="s">
        <v>71</v>
      </c>
      <c r="X2635" s="5" t="s">
        <v>52</v>
      </c>
      <c r="Y2635" s="5" t="s">
        <v>23020</v>
      </c>
      <c r="Z2635" s="5" t="s">
        <v>23094</v>
      </c>
      <c r="AA2635" s="5" t="s">
        <v>162</v>
      </c>
      <c r="AB2635" s="5" t="s">
        <v>52</v>
      </c>
      <c r="AC2635" s="5" t="s">
        <v>2791</v>
      </c>
      <c r="AD2635" s="5" t="s">
        <v>2792</v>
      </c>
      <c r="AE2635" s="5" t="s">
        <v>52</v>
      </c>
      <c r="AF2635" s="5" t="s">
        <v>52</v>
      </c>
      <c r="AG2635" s="5">
        <v>79118.0</v>
      </c>
      <c r="AH2635" s="5" t="s">
        <v>2793</v>
      </c>
      <c r="AI2635" s="5" t="s">
        <v>22746</v>
      </c>
      <c r="AJ2635" s="5" t="s">
        <v>22748</v>
      </c>
      <c r="AK2635" s="5" t="s">
        <v>404</v>
      </c>
    </row>
    <row r="2636" ht="15.75" customHeight="1">
      <c r="A2636" s="5" t="s">
        <v>23097</v>
      </c>
      <c r="B2636" s="5" t="s">
        <v>23098</v>
      </c>
      <c r="C2636" s="5" t="s">
        <v>23099</v>
      </c>
      <c r="D2636" s="6">
        <v>42152.0</v>
      </c>
      <c r="E2636" s="5">
        <v>26011.0</v>
      </c>
      <c r="F2636" s="5">
        <v>11823.0</v>
      </c>
      <c r="G2636" s="5" t="s">
        <v>21965</v>
      </c>
      <c r="H2636" s="5" t="s">
        <v>171</v>
      </c>
      <c r="I2636" s="5" t="s">
        <v>23100</v>
      </c>
      <c r="J2636" s="5" t="s">
        <v>2156</v>
      </c>
      <c r="K2636" s="5" t="s">
        <v>23101</v>
      </c>
      <c r="L2636" s="5" t="s">
        <v>23102</v>
      </c>
      <c r="M2636" s="5" t="s">
        <v>23103</v>
      </c>
      <c r="N2636" s="5">
        <v>90501.0</v>
      </c>
      <c r="O2636" s="5">
        <v>1.0</v>
      </c>
      <c r="P2636" s="5" t="s">
        <v>23104</v>
      </c>
      <c r="Q2636" s="5" t="s">
        <v>18175</v>
      </c>
      <c r="R2636" s="5">
        <v>63.0</v>
      </c>
      <c r="S2636" s="5" t="s">
        <v>115</v>
      </c>
      <c r="T2636" s="5">
        <v>18.0</v>
      </c>
      <c r="U2636" s="5" t="s">
        <v>93</v>
      </c>
      <c r="V2636" s="5" t="s">
        <v>23105</v>
      </c>
      <c r="W2636" s="5" t="s">
        <v>71</v>
      </c>
      <c r="X2636" s="5" t="s">
        <v>52</v>
      </c>
      <c r="Y2636" s="5" t="s">
        <v>6306</v>
      </c>
      <c r="Z2636" s="5" t="s">
        <v>23106</v>
      </c>
      <c r="AA2636" s="5" t="s">
        <v>59</v>
      </c>
      <c r="AB2636" s="5" t="s">
        <v>283</v>
      </c>
      <c r="AC2636" s="5" t="s">
        <v>15837</v>
      </c>
      <c r="AD2636" s="5" t="s">
        <v>15838</v>
      </c>
      <c r="AE2636" s="5" t="s">
        <v>2166</v>
      </c>
      <c r="AF2636" s="5" t="s">
        <v>52</v>
      </c>
      <c r="AG2636" s="5" t="s">
        <v>52</v>
      </c>
      <c r="AH2636" s="5" t="s">
        <v>15839</v>
      </c>
      <c r="AI2636" s="5" t="s">
        <v>2164</v>
      </c>
      <c r="AJ2636" s="5" t="s">
        <v>12178</v>
      </c>
      <c r="AK2636" s="5" t="s">
        <v>23107</v>
      </c>
    </row>
    <row r="2637" ht="15.75" customHeight="1">
      <c r="A2637" s="5" t="s">
        <v>23108</v>
      </c>
      <c r="B2637" s="5" t="s">
        <v>23109</v>
      </c>
      <c r="C2637" s="5" t="s">
        <v>23110</v>
      </c>
      <c r="D2637" s="6">
        <v>42151.0</v>
      </c>
      <c r="E2637" s="5">
        <v>24636.0</v>
      </c>
      <c r="F2637" s="5">
        <v>11198.0</v>
      </c>
      <c r="G2637" s="5" t="s">
        <v>1028</v>
      </c>
      <c r="H2637" s="5" t="s">
        <v>131</v>
      </c>
      <c r="I2637" s="5" t="s">
        <v>16641</v>
      </c>
      <c r="J2637" s="5" t="s">
        <v>1030</v>
      </c>
      <c r="K2637" s="5" t="s">
        <v>1031</v>
      </c>
      <c r="L2637" s="5" t="s">
        <v>23111</v>
      </c>
      <c r="M2637" s="5" t="s">
        <v>23112</v>
      </c>
      <c r="N2637" s="5">
        <v>30328.0</v>
      </c>
      <c r="O2637" s="5">
        <v>1.0</v>
      </c>
      <c r="P2637" s="5" t="s">
        <v>23113</v>
      </c>
      <c r="Q2637" s="5">
        <v>4510.0</v>
      </c>
      <c r="R2637" s="5">
        <v>4409.0</v>
      </c>
      <c r="S2637" s="5" t="s">
        <v>69</v>
      </c>
      <c r="T2637" s="5">
        <v>0.0</v>
      </c>
      <c r="U2637" s="5" t="s">
        <v>52</v>
      </c>
      <c r="V2637" s="5" t="s">
        <v>23114</v>
      </c>
      <c r="W2637" s="5" t="s">
        <v>52</v>
      </c>
      <c r="X2637" s="5" t="s">
        <v>52</v>
      </c>
      <c r="Y2637" s="5" t="s">
        <v>23115</v>
      </c>
      <c r="Z2637" s="5">
        <v>68439.0</v>
      </c>
      <c r="AA2637" s="5" t="s">
        <v>260</v>
      </c>
      <c r="AB2637" s="5" t="s">
        <v>52</v>
      </c>
      <c r="AC2637" s="5" t="s">
        <v>11980</v>
      </c>
      <c r="AD2637" s="5" t="s">
        <v>11981</v>
      </c>
      <c r="AE2637" s="5" t="s">
        <v>218</v>
      </c>
      <c r="AF2637" s="5" t="s">
        <v>52</v>
      </c>
      <c r="AG2637" s="5" t="s">
        <v>11982</v>
      </c>
      <c r="AH2637" s="5" t="s">
        <v>11983</v>
      </c>
      <c r="AI2637" s="5" t="s">
        <v>23116</v>
      </c>
      <c r="AJ2637" s="5" t="s">
        <v>23117</v>
      </c>
      <c r="AK2637" s="5" t="s">
        <v>165</v>
      </c>
    </row>
    <row r="2638" ht="15.75" customHeight="1">
      <c r="A2638" s="5" t="s">
        <v>23118</v>
      </c>
      <c r="B2638" s="5" t="s">
        <v>16737</v>
      </c>
      <c r="C2638" s="5" t="s">
        <v>16738</v>
      </c>
      <c r="D2638" s="6">
        <v>42151.0</v>
      </c>
      <c r="E2638" s="5">
        <v>14115.0</v>
      </c>
      <c r="F2638" s="5">
        <v>6416.0</v>
      </c>
      <c r="G2638" s="5" t="s">
        <v>3378</v>
      </c>
      <c r="H2638" s="5" t="s">
        <v>272</v>
      </c>
      <c r="I2638" s="5" t="s">
        <v>17849</v>
      </c>
      <c r="J2638" s="5" t="s">
        <v>3378</v>
      </c>
      <c r="K2638" s="5" t="s">
        <v>23119</v>
      </c>
      <c r="L2638" s="5" t="s">
        <v>16741</v>
      </c>
      <c r="M2638" s="5" t="s">
        <v>16742</v>
      </c>
      <c r="N2638" s="5">
        <v>45242.0</v>
      </c>
      <c r="O2638" s="5">
        <v>1.0</v>
      </c>
      <c r="P2638" s="5" t="s">
        <v>23120</v>
      </c>
      <c r="Q2638" s="5">
        <v>4310.0</v>
      </c>
      <c r="R2638" s="5">
        <v>628.0</v>
      </c>
      <c r="S2638" s="5" t="s">
        <v>69</v>
      </c>
      <c r="T2638" s="5">
        <v>0.0</v>
      </c>
      <c r="U2638" s="5" t="s">
        <v>93</v>
      </c>
      <c r="V2638" s="5" t="s">
        <v>23121</v>
      </c>
      <c r="W2638" s="5" t="s">
        <v>55</v>
      </c>
      <c r="X2638" s="5" t="s">
        <v>23122</v>
      </c>
      <c r="Y2638" s="5" t="s">
        <v>11809</v>
      </c>
      <c r="Z2638" s="5">
        <v>1489142.0</v>
      </c>
      <c r="AA2638" s="5" t="s">
        <v>260</v>
      </c>
      <c r="AB2638" s="5" t="s">
        <v>52</v>
      </c>
      <c r="AC2638" s="5" t="s">
        <v>3141</v>
      </c>
      <c r="AD2638" s="5" t="s">
        <v>3142</v>
      </c>
      <c r="AE2638" s="5" t="s">
        <v>162</v>
      </c>
      <c r="AF2638" s="5" t="s">
        <v>52</v>
      </c>
      <c r="AG2638" s="5" t="s">
        <v>52</v>
      </c>
      <c r="AH2638" s="5" t="s">
        <v>3143</v>
      </c>
      <c r="AI2638" s="5" t="s">
        <v>102</v>
      </c>
      <c r="AJ2638" s="5" t="s">
        <v>52</v>
      </c>
      <c r="AK2638" s="5" t="s">
        <v>162</v>
      </c>
    </row>
    <row r="2639" ht="15.75" customHeight="1">
      <c r="A2639" s="5" t="s">
        <v>23123</v>
      </c>
      <c r="B2639" s="5" t="s">
        <v>16737</v>
      </c>
      <c r="C2639" s="5" t="s">
        <v>16738</v>
      </c>
      <c r="D2639" s="6">
        <v>42151.0</v>
      </c>
      <c r="E2639" s="5">
        <v>22981.0</v>
      </c>
      <c r="F2639" s="5">
        <v>10446.0</v>
      </c>
      <c r="G2639" s="5" t="s">
        <v>3378</v>
      </c>
      <c r="H2639" s="5" t="s">
        <v>272</v>
      </c>
      <c r="I2639" s="5" t="s">
        <v>17849</v>
      </c>
      <c r="J2639" s="5" t="s">
        <v>3378</v>
      </c>
      <c r="K2639" s="5" t="s">
        <v>23124</v>
      </c>
      <c r="L2639" s="5" t="s">
        <v>16741</v>
      </c>
      <c r="M2639" s="5" t="s">
        <v>16742</v>
      </c>
      <c r="N2639" s="5">
        <v>45242.0</v>
      </c>
      <c r="O2639" s="5">
        <v>1.0</v>
      </c>
      <c r="P2639" s="5" t="s">
        <v>23125</v>
      </c>
      <c r="Q2639" s="5" t="s">
        <v>923</v>
      </c>
      <c r="R2639" s="5">
        <v>1009.0</v>
      </c>
      <c r="S2639" s="5" t="s">
        <v>69</v>
      </c>
      <c r="T2639" s="5">
        <v>0.0</v>
      </c>
      <c r="U2639" s="5" t="s">
        <v>93</v>
      </c>
      <c r="V2639" s="5" t="s">
        <v>23126</v>
      </c>
      <c r="W2639" s="5" t="s">
        <v>55</v>
      </c>
      <c r="X2639" s="5" t="s">
        <v>23127</v>
      </c>
      <c r="Y2639" s="5" t="s">
        <v>11809</v>
      </c>
      <c r="Z2639" s="5" t="s">
        <v>23128</v>
      </c>
      <c r="AA2639" s="5" t="s">
        <v>260</v>
      </c>
      <c r="AB2639" s="5" t="s">
        <v>52</v>
      </c>
      <c r="AC2639" s="5" t="s">
        <v>3141</v>
      </c>
      <c r="AD2639" s="5" t="s">
        <v>3142</v>
      </c>
      <c r="AE2639" s="5" t="s">
        <v>162</v>
      </c>
      <c r="AF2639" s="5" t="s">
        <v>52</v>
      </c>
      <c r="AG2639" s="5" t="s">
        <v>52</v>
      </c>
      <c r="AH2639" s="5" t="s">
        <v>3143</v>
      </c>
      <c r="AI2639" s="5" t="s">
        <v>102</v>
      </c>
      <c r="AJ2639" s="5" t="s">
        <v>52</v>
      </c>
      <c r="AK2639" s="5" t="s">
        <v>162</v>
      </c>
    </row>
    <row r="2640" ht="15.75" customHeight="1">
      <c r="A2640" s="5" t="s">
        <v>23129</v>
      </c>
      <c r="B2640" s="5" t="s">
        <v>21812</v>
      </c>
      <c r="C2640" s="5" t="s">
        <v>22506</v>
      </c>
      <c r="D2640" s="6">
        <v>42151.0</v>
      </c>
      <c r="E2640" s="5">
        <v>22981.0</v>
      </c>
      <c r="F2640" s="5">
        <v>10446.0</v>
      </c>
      <c r="G2640" s="5" t="s">
        <v>3378</v>
      </c>
      <c r="H2640" s="5" t="s">
        <v>272</v>
      </c>
      <c r="I2640" s="5" t="s">
        <v>17849</v>
      </c>
      <c r="J2640" s="5" t="s">
        <v>3378</v>
      </c>
      <c r="K2640" s="5" t="s">
        <v>23130</v>
      </c>
      <c r="L2640" s="5" t="s">
        <v>23039</v>
      </c>
      <c r="M2640" s="5" t="s">
        <v>23040</v>
      </c>
      <c r="N2640" s="5">
        <v>41018.0</v>
      </c>
      <c r="O2640" s="5">
        <v>1.0</v>
      </c>
      <c r="P2640" s="5" t="s">
        <v>23125</v>
      </c>
      <c r="Q2640" s="5" t="s">
        <v>923</v>
      </c>
      <c r="R2640" s="5">
        <v>1009.0</v>
      </c>
      <c r="S2640" s="5" t="s">
        <v>69</v>
      </c>
      <c r="T2640" s="5">
        <v>27.0</v>
      </c>
      <c r="U2640" s="5" t="s">
        <v>93</v>
      </c>
      <c r="V2640" s="5" t="s">
        <v>23127</v>
      </c>
      <c r="W2640" s="5" t="s">
        <v>71</v>
      </c>
      <c r="X2640" s="5" t="s">
        <v>52</v>
      </c>
      <c r="Y2640" s="5" t="s">
        <v>11809</v>
      </c>
      <c r="Z2640" s="5" t="s">
        <v>23128</v>
      </c>
      <c r="AA2640" s="5" t="s">
        <v>260</v>
      </c>
      <c r="AB2640" s="5" t="s">
        <v>283</v>
      </c>
      <c r="AC2640" s="5" t="s">
        <v>9092</v>
      </c>
      <c r="AD2640" s="5" t="s">
        <v>9093</v>
      </c>
      <c r="AE2640" s="5" t="s">
        <v>2166</v>
      </c>
      <c r="AF2640" s="5" t="s">
        <v>52</v>
      </c>
      <c r="AG2640" s="5" t="s">
        <v>52</v>
      </c>
      <c r="AH2640" s="5" t="s">
        <v>52</v>
      </c>
      <c r="AI2640" s="5" t="s">
        <v>21812</v>
      </c>
      <c r="AJ2640" s="5" t="s">
        <v>23039</v>
      </c>
      <c r="AK2640" s="5" t="s">
        <v>162</v>
      </c>
    </row>
    <row r="2641" ht="15.75" customHeight="1">
      <c r="A2641" s="5" t="s">
        <v>23131</v>
      </c>
      <c r="B2641" s="5" t="s">
        <v>10606</v>
      </c>
      <c r="C2641" s="5" t="s">
        <v>23132</v>
      </c>
      <c r="D2641" s="6">
        <v>42150.0</v>
      </c>
      <c r="E2641" s="5">
        <v>25205.0</v>
      </c>
      <c r="F2641" s="5">
        <v>11457.0</v>
      </c>
      <c r="G2641" s="5" t="s">
        <v>634</v>
      </c>
      <c r="H2641" s="5" t="s">
        <v>45</v>
      </c>
      <c r="I2641" s="5" t="s">
        <v>23133</v>
      </c>
      <c r="J2641" s="5" t="s">
        <v>274</v>
      </c>
      <c r="K2641" s="5" t="s">
        <v>23134</v>
      </c>
      <c r="L2641" s="5" t="s">
        <v>23135</v>
      </c>
      <c r="M2641" s="5" t="s">
        <v>23136</v>
      </c>
      <c r="N2641" s="5">
        <v>6096.0</v>
      </c>
      <c r="O2641" s="5">
        <v>1.0</v>
      </c>
      <c r="P2641" s="5" t="s">
        <v>23137</v>
      </c>
      <c r="Q2641" s="5" t="s">
        <v>52</v>
      </c>
      <c r="R2641" s="5">
        <v>1434.0</v>
      </c>
      <c r="S2641" s="5" t="s">
        <v>69</v>
      </c>
      <c r="T2641" s="5">
        <v>52.0</v>
      </c>
      <c r="U2641" s="5" t="s">
        <v>93</v>
      </c>
      <c r="V2641" s="5" t="s">
        <v>23138</v>
      </c>
      <c r="W2641" s="5" t="s">
        <v>71</v>
      </c>
      <c r="X2641" s="5" t="s">
        <v>52</v>
      </c>
      <c r="Y2641" s="5" t="s">
        <v>23139</v>
      </c>
      <c r="Z2641" s="5" t="s">
        <v>23140</v>
      </c>
      <c r="AA2641" s="5" t="s">
        <v>260</v>
      </c>
      <c r="AB2641" s="5" t="s">
        <v>52</v>
      </c>
      <c r="AC2641" s="5" t="s">
        <v>11980</v>
      </c>
      <c r="AD2641" s="5" t="s">
        <v>11981</v>
      </c>
      <c r="AE2641" s="5" t="s">
        <v>218</v>
      </c>
      <c r="AF2641" s="5" t="s">
        <v>52</v>
      </c>
      <c r="AG2641" s="5" t="s">
        <v>11982</v>
      </c>
      <c r="AH2641" s="5" t="s">
        <v>11983</v>
      </c>
      <c r="AI2641" s="5" t="s">
        <v>23141</v>
      </c>
      <c r="AJ2641" s="5" t="s">
        <v>23142</v>
      </c>
      <c r="AK2641" s="5" t="s">
        <v>1874</v>
      </c>
    </row>
    <row r="2642" ht="15.75" customHeight="1">
      <c r="A2642" s="5" t="s">
        <v>23143</v>
      </c>
      <c r="B2642" s="5" t="s">
        <v>23144</v>
      </c>
      <c r="C2642" s="5" t="s">
        <v>23145</v>
      </c>
      <c r="D2642" s="6">
        <v>42148.0</v>
      </c>
      <c r="E2642" s="5">
        <v>40084.0</v>
      </c>
      <c r="F2642" s="5">
        <v>18220.0</v>
      </c>
      <c r="G2642" s="5" t="s">
        <v>556</v>
      </c>
      <c r="H2642" s="5" t="s">
        <v>45</v>
      </c>
      <c r="I2642" s="5" t="s">
        <v>23146</v>
      </c>
      <c r="J2642" s="5" t="s">
        <v>558</v>
      </c>
      <c r="K2642" s="5" t="s">
        <v>23147</v>
      </c>
      <c r="L2642" s="5" t="s">
        <v>23148</v>
      </c>
      <c r="M2642" s="5" t="s">
        <v>23149</v>
      </c>
      <c r="N2642" s="5" t="s">
        <v>52</v>
      </c>
      <c r="O2642" s="5">
        <v>1.0</v>
      </c>
      <c r="P2642" s="5" t="s">
        <v>23150</v>
      </c>
      <c r="Q2642" s="5">
        <v>4500.0</v>
      </c>
      <c r="R2642" s="5">
        <v>1067.0</v>
      </c>
      <c r="S2642" s="5" t="s">
        <v>53</v>
      </c>
      <c r="T2642" s="5">
        <v>58.0</v>
      </c>
      <c r="U2642" s="5" t="s">
        <v>93</v>
      </c>
      <c r="V2642" s="5" t="s">
        <v>23151</v>
      </c>
      <c r="W2642" s="5" t="s">
        <v>71</v>
      </c>
      <c r="X2642" s="5" t="s">
        <v>52</v>
      </c>
      <c r="Y2642" s="5" t="s">
        <v>23152</v>
      </c>
      <c r="Z2642" s="5" t="s">
        <v>23153</v>
      </c>
      <c r="AA2642" s="5" t="s">
        <v>59</v>
      </c>
      <c r="AB2642" s="5" t="s">
        <v>283</v>
      </c>
      <c r="AC2642" s="5" t="s">
        <v>15837</v>
      </c>
      <c r="AD2642" s="5" t="s">
        <v>15838</v>
      </c>
      <c r="AE2642" s="5" t="s">
        <v>2166</v>
      </c>
      <c r="AF2642" s="5" t="s">
        <v>52</v>
      </c>
      <c r="AG2642" s="5" t="s">
        <v>52</v>
      </c>
      <c r="AH2642" s="5" t="s">
        <v>15839</v>
      </c>
      <c r="AI2642" s="5" t="s">
        <v>2164</v>
      </c>
      <c r="AJ2642" s="5" t="s">
        <v>12178</v>
      </c>
      <c r="AK2642" s="5" t="s">
        <v>15840</v>
      </c>
    </row>
    <row r="2643" ht="15.75" customHeight="1">
      <c r="A2643" s="5" t="s">
        <v>23154</v>
      </c>
      <c r="B2643" s="5" t="s">
        <v>23155</v>
      </c>
      <c r="C2643" s="5" t="s">
        <v>23156</v>
      </c>
      <c r="D2643" s="6">
        <v>42147.0</v>
      </c>
      <c r="E2643" s="5">
        <v>149600.0</v>
      </c>
      <c r="F2643" s="5">
        <v>68000.0</v>
      </c>
      <c r="G2643" s="5" t="s">
        <v>5560</v>
      </c>
      <c r="H2643" s="5" t="s">
        <v>171</v>
      </c>
      <c r="I2643" s="5" t="s">
        <v>6812</v>
      </c>
      <c r="J2643" s="5" t="s">
        <v>2214</v>
      </c>
      <c r="K2643" s="5" t="s">
        <v>23157</v>
      </c>
      <c r="L2643" s="5" t="s">
        <v>23158</v>
      </c>
      <c r="M2643" s="5" t="s">
        <v>23159</v>
      </c>
      <c r="N2643" s="5" t="s">
        <v>52</v>
      </c>
      <c r="O2643" s="5">
        <v>4.0</v>
      </c>
      <c r="P2643" s="5" t="s">
        <v>23160</v>
      </c>
      <c r="Q2643" s="5" t="s">
        <v>23161</v>
      </c>
      <c r="R2643" s="5">
        <v>3243.0</v>
      </c>
      <c r="S2643" s="5" t="s">
        <v>115</v>
      </c>
      <c r="T2643" s="5">
        <v>0.0</v>
      </c>
      <c r="U2643" s="5" t="s">
        <v>52</v>
      </c>
      <c r="V2643" s="5" t="s">
        <v>23162</v>
      </c>
      <c r="W2643" s="5" t="s">
        <v>52</v>
      </c>
      <c r="X2643" s="5" t="s">
        <v>52</v>
      </c>
      <c r="Y2643" s="5" t="s">
        <v>13075</v>
      </c>
      <c r="Z2643" s="5" t="s">
        <v>23163</v>
      </c>
      <c r="AA2643" s="5" t="s">
        <v>235</v>
      </c>
      <c r="AB2643" s="5" t="s">
        <v>52</v>
      </c>
      <c r="AC2643" s="5" t="s">
        <v>181</v>
      </c>
      <c r="AD2643" s="5" t="s">
        <v>182</v>
      </c>
      <c r="AE2643" s="5" t="s">
        <v>183</v>
      </c>
      <c r="AF2643" s="5" t="s">
        <v>52</v>
      </c>
      <c r="AG2643" s="5" t="s">
        <v>52</v>
      </c>
      <c r="AH2643" s="5" t="s">
        <v>184</v>
      </c>
      <c r="AI2643" s="5" t="s">
        <v>23155</v>
      </c>
      <c r="AJ2643" s="5" t="s">
        <v>23158</v>
      </c>
      <c r="AK2643" s="5" t="s">
        <v>23164</v>
      </c>
    </row>
    <row r="2644" ht="15.75" customHeight="1">
      <c r="A2644" s="5" t="s">
        <v>23027</v>
      </c>
      <c r="B2644" s="5" t="s">
        <v>22984</v>
      </c>
      <c r="C2644" s="5" t="s">
        <v>22550</v>
      </c>
      <c r="D2644" s="6">
        <v>42146.0</v>
      </c>
      <c r="E2644" s="5">
        <v>55000.0</v>
      </c>
      <c r="F2644" s="5">
        <v>25000.0</v>
      </c>
      <c r="G2644" s="5" t="s">
        <v>15224</v>
      </c>
      <c r="H2644" s="5" t="s">
        <v>1069</v>
      </c>
      <c r="I2644" s="5" t="s">
        <v>22551</v>
      </c>
      <c r="J2644" s="5" t="s">
        <v>15225</v>
      </c>
      <c r="K2644" s="5" t="s">
        <v>23165</v>
      </c>
      <c r="L2644" s="5" t="s">
        <v>22987</v>
      </c>
      <c r="M2644" s="5" t="s">
        <v>22988</v>
      </c>
      <c r="N2644" s="5" t="s">
        <v>52</v>
      </c>
      <c r="O2644" s="5">
        <v>1.0</v>
      </c>
      <c r="P2644" s="5" t="s">
        <v>23166</v>
      </c>
      <c r="Q2644" s="5">
        <v>2210.0</v>
      </c>
      <c r="R2644" s="5">
        <v>100.0</v>
      </c>
      <c r="S2644" s="5" t="s">
        <v>374</v>
      </c>
      <c r="T2644" s="5">
        <v>11.0</v>
      </c>
      <c r="U2644" s="5" t="s">
        <v>93</v>
      </c>
      <c r="V2644" s="5" t="s">
        <v>23167</v>
      </c>
      <c r="W2644" s="5" t="s">
        <v>52</v>
      </c>
      <c r="X2644" s="5" t="s">
        <v>52</v>
      </c>
      <c r="Y2644" s="5" t="s">
        <v>23168</v>
      </c>
      <c r="Z2644" s="5" t="s">
        <v>23169</v>
      </c>
      <c r="AA2644" s="5" t="s">
        <v>235</v>
      </c>
      <c r="AB2644" s="5" t="s">
        <v>52</v>
      </c>
      <c r="AC2644" s="5" t="s">
        <v>11980</v>
      </c>
      <c r="AD2644" s="5" t="s">
        <v>11981</v>
      </c>
      <c r="AE2644" s="5" t="s">
        <v>218</v>
      </c>
      <c r="AF2644" s="5" t="s">
        <v>52</v>
      </c>
      <c r="AG2644" s="5" t="s">
        <v>11982</v>
      </c>
      <c r="AH2644" s="5" t="s">
        <v>11983</v>
      </c>
      <c r="AI2644" s="5" t="s">
        <v>22558</v>
      </c>
      <c r="AJ2644" s="5" t="s">
        <v>22993</v>
      </c>
      <c r="AK2644" s="5" t="s">
        <v>18552</v>
      </c>
    </row>
    <row r="2645" ht="15.75" customHeight="1">
      <c r="A2645" s="5" t="s">
        <v>23170</v>
      </c>
      <c r="B2645" s="5" t="s">
        <v>16737</v>
      </c>
      <c r="C2645" s="5" t="s">
        <v>16738</v>
      </c>
      <c r="D2645" s="6">
        <v>42143.0</v>
      </c>
      <c r="E2645" s="5">
        <v>41499.0</v>
      </c>
      <c r="F2645" s="5">
        <v>18863.0</v>
      </c>
      <c r="G2645" s="5" t="s">
        <v>3378</v>
      </c>
      <c r="H2645" s="5" t="s">
        <v>171</v>
      </c>
      <c r="I2645" s="5" t="s">
        <v>23171</v>
      </c>
      <c r="J2645" s="5" t="s">
        <v>3378</v>
      </c>
      <c r="K2645" s="5" t="s">
        <v>23172</v>
      </c>
      <c r="L2645" s="5" t="s">
        <v>16741</v>
      </c>
      <c r="M2645" s="5" t="s">
        <v>16742</v>
      </c>
      <c r="N2645" s="5">
        <v>45242.0</v>
      </c>
      <c r="O2645" s="5">
        <v>1.0</v>
      </c>
      <c r="P2645" s="5" t="s">
        <v>23173</v>
      </c>
      <c r="Q2645" s="5">
        <v>4310.0</v>
      </c>
      <c r="R2645" s="5">
        <v>1594.0</v>
      </c>
      <c r="S2645" s="5" t="s">
        <v>69</v>
      </c>
      <c r="T2645" s="5">
        <v>0.0</v>
      </c>
      <c r="U2645" s="5" t="s">
        <v>93</v>
      </c>
      <c r="V2645" s="5" t="s">
        <v>23174</v>
      </c>
      <c r="W2645" s="5" t="s">
        <v>55</v>
      </c>
      <c r="X2645" s="5" t="s">
        <v>23175</v>
      </c>
      <c r="Y2645" s="5" t="s">
        <v>23176</v>
      </c>
      <c r="Z2645" s="5">
        <v>1488938.0</v>
      </c>
      <c r="AA2645" s="5" t="s">
        <v>162</v>
      </c>
      <c r="AB2645" s="5" t="s">
        <v>52</v>
      </c>
      <c r="AC2645" s="5" t="s">
        <v>3141</v>
      </c>
      <c r="AD2645" s="5" t="s">
        <v>3142</v>
      </c>
      <c r="AE2645" s="5" t="s">
        <v>162</v>
      </c>
      <c r="AF2645" s="5" t="s">
        <v>52</v>
      </c>
      <c r="AG2645" s="5" t="s">
        <v>52</v>
      </c>
      <c r="AH2645" s="5" t="s">
        <v>3143</v>
      </c>
      <c r="AI2645" s="5" t="s">
        <v>102</v>
      </c>
      <c r="AJ2645" s="5" t="s">
        <v>52</v>
      </c>
      <c r="AK2645" s="5" t="s">
        <v>162</v>
      </c>
    </row>
    <row r="2646" ht="15.75" customHeight="1">
      <c r="A2646" s="5" t="s">
        <v>23177</v>
      </c>
      <c r="B2646" s="5" t="s">
        <v>23178</v>
      </c>
      <c r="C2646" s="5" t="s">
        <v>8715</v>
      </c>
      <c r="D2646" s="6">
        <v>42142.0</v>
      </c>
      <c r="E2646" s="5">
        <v>28285.0</v>
      </c>
      <c r="F2646" s="5">
        <v>12857.0</v>
      </c>
      <c r="G2646" s="5" t="s">
        <v>659</v>
      </c>
      <c r="H2646" s="5" t="s">
        <v>149</v>
      </c>
      <c r="I2646" s="5" t="s">
        <v>22530</v>
      </c>
      <c r="J2646" s="5" t="s">
        <v>661</v>
      </c>
      <c r="K2646" s="5" t="s">
        <v>23179</v>
      </c>
      <c r="L2646" s="5" t="s">
        <v>23180</v>
      </c>
      <c r="M2646" s="5" t="s">
        <v>23181</v>
      </c>
      <c r="N2646" s="5">
        <v>11434.0</v>
      </c>
      <c r="O2646" s="5">
        <v>1.0</v>
      </c>
      <c r="P2646" s="5" t="s">
        <v>23182</v>
      </c>
      <c r="Q2646" s="5">
        <v>4510.0</v>
      </c>
      <c r="R2646" s="5">
        <v>2383.0</v>
      </c>
      <c r="S2646" s="5" t="s">
        <v>115</v>
      </c>
      <c r="T2646" s="5">
        <v>0.0</v>
      </c>
      <c r="U2646" s="5" t="s">
        <v>52</v>
      </c>
      <c r="V2646" s="5" t="s">
        <v>23183</v>
      </c>
      <c r="W2646" s="5" t="s">
        <v>71</v>
      </c>
      <c r="X2646" s="5" t="s">
        <v>52</v>
      </c>
      <c r="Y2646" s="5" t="s">
        <v>23184</v>
      </c>
      <c r="Z2646" s="5">
        <v>1391288.0</v>
      </c>
      <c r="AA2646" s="5" t="s">
        <v>730</v>
      </c>
      <c r="AB2646" s="5" t="s">
        <v>283</v>
      </c>
      <c r="AC2646" s="5" t="s">
        <v>181</v>
      </c>
      <c r="AD2646" s="5" t="s">
        <v>182</v>
      </c>
      <c r="AE2646" s="5" t="s">
        <v>183</v>
      </c>
      <c r="AF2646" s="5" t="s">
        <v>52</v>
      </c>
      <c r="AG2646" s="5" t="s">
        <v>52</v>
      </c>
      <c r="AH2646" s="5" t="s">
        <v>184</v>
      </c>
      <c r="AI2646" s="5" t="s">
        <v>23178</v>
      </c>
      <c r="AJ2646" s="5" t="s">
        <v>23180</v>
      </c>
      <c r="AK2646" s="5" t="s">
        <v>20307</v>
      </c>
    </row>
    <row r="2647" ht="15.75" customHeight="1">
      <c r="A2647" s="5" t="s">
        <v>23185</v>
      </c>
      <c r="B2647" s="5" t="s">
        <v>23186</v>
      </c>
      <c r="C2647" s="5" t="s">
        <v>23187</v>
      </c>
      <c r="D2647" s="6">
        <v>42141.0</v>
      </c>
      <c r="E2647" s="5">
        <v>43879.0</v>
      </c>
      <c r="F2647" s="5">
        <v>19945.0</v>
      </c>
      <c r="G2647" s="5" t="s">
        <v>556</v>
      </c>
      <c r="H2647" s="5" t="s">
        <v>45</v>
      </c>
      <c r="I2647" s="5" t="s">
        <v>23188</v>
      </c>
      <c r="J2647" s="5" t="s">
        <v>558</v>
      </c>
      <c r="K2647" s="5" t="s">
        <v>23189</v>
      </c>
      <c r="L2647" s="5" t="s">
        <v>23190</v>
      </c>
      <c r="M2647" s="5" t="s">
        <v>23191</v>
      </c>
      <c r="N2647" s="5">
        <v>8501.0</v>
      </c>
      <c r="O2647" s="5">
        <v>1.0</v>
      </c>
      <c r="P2647" s="5" t="s">
        <v>23192</v>
      </c>
      <c r="Q2647" s="5">
        <v>4300.0</v>
      </c>
      <c r="R2647" s="5">
        <v>1308.0</v>
      </c>
      <c r="S2647" s="5" t="s">
        <v>53</v>
      </c>
      <c r="T2647" s="5">
        <v>51.0</v>
      </c>
      <c r="U2647" s="5" t="s">
        <v>93</v>
      </c>
      <c r="V2647" s="5" t="s">
        <v>23193</v>
      </c>
      <c r="W2647" s="5" t="s">
        <v>71</v>
      </c>
      <c r="X2647" s="5" t="s">
        <v>52</v>
      </c>
      <c r="Y2647" s="5" t="s">
        <v>23194</v>
      </c>
      <c r="Z2647" s="5" t="s">
        <v>23195</v>
      </c>
      <c r="AA2647" s="5" t="s">
        <v>260</v>
      </c>
      <c r="AB2647" s="5" t="s">
        <v>283</v>
      </c>
      <c r="AC2647" s="5" t="s">
        <v>15837</v>
      </c>
      <c r="AD2647" s="5" t="s">
        <v>15838</v>
      </c>
      <c r="AE2647" s="5" t="s">
        <v>2166</v>
      </c>
      <c r="AF2647" s="5" t="s">
        <v>52</v>
      </c>
      <c r="AG2647" s="5" t="s">
        <v>52</v>
      </c>
      <c r="AH2647" s="5" t="s">
        <v>15839</v>
      </c>
      <c r="AI2647" s="5" t="s">
        <v>2164</v>
      </c>
      <c r="AJ2647" s="5" t="s">
        <v>12178</v>
      </c>
      <c r="AK2647" s="5" t="s">
        <v>15840</v>
      </c>
    </row>
    <row r="2648" ht="15.75" customHeight="1">
      <c r="A2648" s="5" t="s">
        <v>23196</v>
      </c>
      <c r="B2648" s="5" t="s">
        <v>23197</v>
      </c>
      <c r="C2648" s="5" t="s">
        <v>23198</v>
      </c>
      <c r="D2648" s="6">
        <v>42140.0</v>
      </c>
      <c r="E2648" s="5">
        <v>52326.0</v>
      </c>
      <c r="F2648" s="5">
        <v>23785.0</v>
      </c>
      <c r="G2648" s="5" t="s">
        <v>579</v>
      </c>
      <c r="H2648" s="5" t="s">
        <v>45</v>
      </c>
      <c r="I2648" s="5" t="s">
        <v>23199</v>
      </c>
      <c r="J2648" s="5" t="s">
        <v>581</v>
      </c>
      <c r="K2648" s="5" t="s">
        <v>391</v>
      </c>
      <c r="L2648" s="5" t="s">
        <v>23200</v>
      </c>
      <c r="M2648" s="5" t="s">
        <v>23201</v>
      </c>
      <c r="N2648" s="5">
        <v>7652.0</v>
      </c>
      <c r="O2648" s="5">
        <v>1.0</v>
      </c>
      <c r="P2648" s="5" t="s">
        <v>23202</v>
      </c>
      <c r="Q2648" s="5" t="s">
        <v>138</v>
      </c>
      <c r="R2648" s="5">
        <v>1366.0</v>
      </c>
      <c r="S2648" s="5" t="s">
        <v>69</v>
      </c>
      <c r="T2648" s="5">
        <v>30.0</v>
      </c>
      <c r="U2648" s="5" t="s">
        <v>70</v>
      </c>
      <c r="V2648" s="5" t="s">
        <v>23203</v>
      </c>
      <c r="W2648" s="5" t="s">
        <v>52</v>
      </c>
      <c r="X2648" s="5" t="s">
        <v>52</v>
      </c>
      <c r="Y2648" s="5" t="s">
        <v>23204</v>
      </c>
      <c r="Z2648" s="5" t="s">
        <v>23205</v>
      </c>
      <c r="AA2648" s="5" t="s">
        <v>162</v>
      </c>
      <c r="AB2648" s="5" t="s">
        <v>52</v>
      </c>
      <c r="AC2648" s="5" t="s">
        <v>72</v>
      </c>
      <c r="AD2648" s="5" t="s">
        <v>73</v>
      </c>
      <c r="AE2648" s="5" t="s">
        <v>74</v>
      </c>
      <c r="AF2648" s="5" t="s">
        <v>75</v>
      </c>
      <c r="AG2648" s="5" t="s">
        <v>76</v>
      </c>
      <c r="AH2648" s="5" t="s">
        <v>77</v>
      </c>
      <c r="AI2648" s="5" t="s">
        <v>23206</v>
      </c>
      <c r="AJ2648" s="5" t="s">
        <v>23207</v>
      </c>
      <c r="AK2648" s="5" t="s">
        <v>23208</v>
      </c>
    </row>
    <row r="2649" ht="15.75" customHeight="1">
      <c r="A2649" s="5" t="s">
        <v>23209</v>
      </c>
      <c r="B2649" s="5" t="s">
        <v>23155</v>
      </c>
      <c r="C2649" s="5" t="s">
        <v>23156</v>
      </c>
      <c r="D2649" s="6">
        <v>42140.0</v>
      </c>
      <c r="E2649" s="5">
        <v>149600.0</v>
      </c>
      <c r="F2649" s="5">
        <v>68000.0</v>
      </c>
      <c r="G2649" s="5" t="s">
        <v>5560</v>
      </c>
      <c r="H2649" s="5" t="s">
        <v>171</v>
      </c>
      <c r="I2649" s="5" t="s">
        <v>23210</v>
      </c>
      <c r="J2649" s="5" t="s">
        <v>2214</v>
      </c>
      <c r="K2649" s="5" t="s">
        <v>23157</v>
      </c>
      <c r="L2649" s="5" t="s">
        <v>23158</v>
      </c>
      <c r="M2649" s="5" t="s">
        <v>23211</v>
      </c>
      <c r="N2649" s="5" t="s">
        <v>52</v>
      </c>
      <c r="O2649" s="5">
        <v>4.0</v>
      </c>
      <c r="P2649" s="5" t="s">
        <v>23212</v>
      </c>
      <c r="Q2649" s="5" t="s">
        <v>23213</v>
      </c>
      <c r="R2649" s="5">
        <v>2306.0</v>
      </c>
      <c r="S2649" s="5" t="s">
        <v>115</v>
      </c>
      <c r="T2649" s="5">
        <v>0.0</v>
      </c>
      <c r="U2649" s="5" t="s">
        <v>52</v>
      </c>
      <c r="V2649" s="5" t="s">
        <v>23214</v>
      </c>
      <c r="W2649" s="5" t="s">
        <v>52</v>
      </c>
      <c r="X2649" s="5" t="s">
        <v>52</v>
      </c>
      <c r="Y2649" s="5" t="s">
        <v>23215</v>
      </c>
      <c r="Z2649" s="5" t="s">
        <v>23216</v>
      </c>
      <c r="AA2649" s="5" t="s">
        <v>235</v>
      </c>
      <c r="AB2649" s="5" t="s">
        <v>52</v>
      </c>
      <c r="AC2649" s="5" t="s">
        <v>181</v>
      </c>
      <c r="AD2649" s="5" t="s">
        <v>182</v>
      </c>
      <c r="AE2649" s="5" t="s">
        <v>183</v>
      </c>
      <c r="AF2649" s="5" t="s">
        <v>52</v>
      </c>
      <c r="AG2649" s="5" t="s">
        <v>52</v>
      </c>
      <c r="AH2649" s="5" t="s">
        <v>184</v>
      </c>
      <c r="AI2649" s="5" t="s">
        <v>23155</v>
      </c>
      <c r="AJ2649" s="5" t="s">
        <v>23158</v>
      </c>
      <c r="AK2649" s="5" t="s">
        <v>23164</v>
      </c>
    </row>
    <row r="2650" ht="15.75" customHeight="1">
      <c r="A2650" s="5" t="s">
        <v>23217</v>
      </c>
      <c r="B2650" s="5" t="s">
        <v>16737</v>
      </c>
      <c r="C2650" s="5" t="s">
        <v>16738</v>
      </c>
      <c r="D2650" s="6">
        <v>42139.0</v>
      </c>
      <c r="E2650" s="5">
        <v>101559.0</v>
      </c>
      <c r="F2650" s="5">
        <v>46163.0</v>
      </c>
      <c r="G2650" s="5" t="s">
        <v>3378</v>
      </c>
      <c r="H2650" s="5" t="s">
        <v>272</v>
      </c>
      <c r="I2650" s="5" t="s">
        <v>23218</v>
      </c>
      <c r="J2650" s="5" t="s">
        <v>3378</v>
      </c>
      <c r="K2650" s="5" t="s">
        <v>23219</v>
      </c>
      <c r="L2650" s="5" t="s">
        <v>16741</v>
      </c>
      <c r="M2650" s="5" t="s">
        <v>16742</v>
      </c>
      <c r="N2650" s="5">
        <v>45242.0</v>
      </c>
      <c r="O2650" s="5">
        <v>3.0</v>
      </c>
      <c r="P2650" s="5" t="s">
        <v>23220</v>
      </c>
      <c r="Q2650" s="5" t="s">
        <v>23221</v>
      </c>
      <c r="R2650" s="5">
        <v>4016.0</v>
      </c>
      <c r="S2650" s="5" t="s">
        <v>69</v>
      </c>
      <c r="T2650" s="5">
        <v>1.0</v>
      </c>
      <c r="U2650" s="5" t="s">
        <v>93</v>
      </c>
      <c r="V2650" s="5" t="s">
        <v>23222</v>
      </c>
      <c r="W2650" s="5" t="s">
        <v>55</v>
      </c>
      <c r="X2650" s="5" t="s">
        <v>23223</v>
      </c>
      <c r="Y2650" s="5" t="s">
        <v>11497</v>
      </c>
      <c r="Z2650" s="5" t="s">
        <v>23224</v>
      </c>
      <c r="AA2650" s="5" t="s">
        <v>162</v>
      </c>
      <c r="AB2650" s="5" t="s">
        <v>52</v>
      </c>
      <c r="AC2650" s="5" t="s">
        <v>3141</v>
      </c>
      <c r="AD2650" s="5" t="s">
        <v>3142</v>
      </c>
      <c r="AE2650" s="5" t="s">
        <v>162</v>
      </c>
      <c r="AF2650" s="5" t="s">
        <v>52</v>
      </c>
      <c r="AG2650" s="5" t="s">
        <v>52</v>
      </c>
      <c r="AH2650" s="5" t="s">
        <v>3143</v>
      </c>
      <c r="AI2650" s="5" t="s">
        <v>102</v>
      </c>
      <c r="AJ2650" s="5" t="s">
        <v>52</v>
      </c>
      <c r="AK2650" s="5" t="s">
        <v>162</v>
      </c>
    </row>
    <row r="2651" ht="15.75" customHeight="1">
      <c r="A2651" s="5" t="s">
        <v>23225</v>
      </c>
      <c r="B2651" s="5" t="s">
        <v>23226</v>
      </c>
      <c r="C2651" s="5" t="s">
        <v>23227</v>
      </c>
      <c r="D2651" s="6">
        <v>42137.0</v>
      </c>
      <c r="E2651" s="5">
        <v>2640.0</v>
      </c>
      <c r="F2651" s="5">
        <v>1200.0</v>
      </c>
      <c r="G2651" s="5" t="s">
        <v>170</v>
      </c>
      <c r="H2651" s="5" t="s">
        <v>171</v>
      </c>
      <c r="I2651" s="5" t="s">
        <v>6812</v>
      </c>
      <c r="J2651" s="5" t="s">
        <v>170</v>
      </c>
      <c r="K2651" s="5" t="s">
        <v>23228</v>
      </c>
      <c r="L2651" s="5" t="s">
        <v>23229</v>
      </c>
      <c r="M2651" s="5" t="s">
        <v>23230</v>
      </c>
      <c r="N2651" s="5">
        <v>95050.0</v>
      </c>
      <c r="O2651" s="5">
        <v>1.0</v>
      </c>
      <c r="P2651" s="5" t="s">
        <v>23231</v>
      </c>
      <c r="Q2651" s="5" t="s">
        <v>91</v>
      </c>
      <c r="R2651" s="5">
        <v>3.0</v>
      </c>
      <c r="S2651" s="5" t="s">
        <v>855</v>
      </c>
      <c r="T2651" s="5">
        <v>0.0</v>
      </c>
      <c r="U2651" s="5" t="s">
        <v>52</v>
      </c>
      <c r="V2651" s="5" t="s">
        <v>23232</v>
      </c>
      <c r="W2651" s="5" t="s">
        <v>55</v>
      </c>
      <c r="X2651" s="5" t="s">
        <v>23233</v>
      </c>
      <c r="Y2651" s="5" t="s">
        <v>4138</v>
      </c>
      <c r="Z2651" s="5" t="s">
        <v>23234</v>
      </c>
      <c r="AA2651" s="5" t="s">
        <v>235</v>
      </c>
      <c r="AB2651" s="5" t="s">
        <v>52</v>
      </c>
      <c r="AC2651" s="5" t="s">
        <v>11970</v>
      </c>
      <c r="AD2651" s="5" t="s">
        <v>11971</v>
      </c>
      <c r="AE2651" s="5" t="s">
        <v>59</v>
      </c>
      <c r="AF2651" s="5" t="s">
        <v>52</v>
      </c>
      <c r="AG2651" s="5">
        <v>88532.0</v>
      </c>
      <c r="AH2651" s="5" t="s">
        <v>11972</v>
      </c>
      <c r="AI2651" s="5" t="s">
        <v>102</v>
      </c>
      <c r="AJ2651" s="5" t="s">
        <v>52</v>
      </c>
      <c r="AK2651" s="5" t="s">
        <v>59</v>
      </c>
    </row>
    <row r="2652" ht="15.75" customHeight="1">
      <c r="A2652" s="5" t="s">
        <v>23235</v>
      </c>
      <c r="B2652" s="5" t="s">
        <v>3213</v>
      </c>
      <c r="C2652" s="5" t="s">
        <v>3214</v>
      </c>
      <c r="D2652" s="6">
        <v>42135.0</v>
      </c>
      <c r="E2652" s="5">
        <v>2847.0</v>
      </c>
      <c r="F2652" s="5">
        <v>1294.0</v>
      </c>
      <c r="G2652" s="5" t="s">
        <v>479</v>
      </c>
      <c r="H2652" s="5" t="s">
        <v>171</v>
      </c>
      <c r="I2652" s="5" t="s">
        <v>5371</v>
      </c>
      <c r="J2652" s="5" t="s">
        <v>274</v>
      </c>
      <c r="K2652" s="5" t="s">
        <v>3217</v>
      </c>
      <c r="L2652" s="5" t="s">
        <v>19219</v>
      </c>
      <c r="M2652" s="5" t="s">
        <v>20289</v>
      </c>
      <c r="N2652" s="5">
        <v>32226.0</v>
      </c>
      <c r="O2652" s="5">
        <v>1.0</v>
      </c>
      <c r="P2652" s="5" t="s">
        <v>23236</v>
      </c>
      <c r="Q2652" s="5">
        <v>2200.0</v>
      </c>
      <c r="R2652" s="5">
        <v>122.0</v>
      </c>
      <c r="S2652" s="5" t="s">
        <v>53</v>
      </c>
      <c r="T2652" s="5">
        <v>0.0</v>
      </c>
      <c r="U2652" s="5" t="s">
        <v>52</v>
      </c>
      <c r="V2652" s="5" t="s">
        <v>23237</v>
      </c>
      <c r="W2652" s="5" t="s">
        <v>55</v>
      </c>
      <c r="X2652" s="5" t="s">
        <v>23238</v>
      </c>
      <c r="Y2652" s="5" t="s">
        <v>23239</v>
      </c>
      <c r="Z2652" s="5" t="s">
        <v>23240</v>
      </c>
      <c r="AA2652" s="5" t="s">
        <v>162</v>
      </c>
      <c r="AB2652" s="5" t="s">
        <v>52</v>
      </c>
      <c r="AC2652" s="5" t="s">
        <v>3225</v>
      </c>
      <c r="AD2652" s="5" t="s">
        <v>3226</v>
      </c>
      <c r="AE2652" s="5" t="s">
        <v>3227</v>
      </c>
      <c r="AF2652" s="5" t="s">
        <v>52</v>
      </c>
      <c r="AG2652" s="5" t="s">
        <v>52</v>
      </c>
      <c r="AH2652" s="5" t="s">
        <v>3228</v>
      </c>
      <c r="AI2652" s="5" t="s">
        <v>102</v>
      </c>
      <c r="AJ2652" s="5" t="s">
        <v>52</v>
      </c>
      <c r="AK2652" s="5" t="s">
        <v>23241</v>
      </c>
    </row>
    <row r="2653" ht="15.75" customHeight="1">
      <c r="A2653" s="5" t="s">
        <v>23242</v>
      </c>
      <c r="B2653" s="5" t="s">
        <v>22746</v>
      </c>
      <c r="C2653" s="5" t="s">
        <v>3231</v>
      </c>
      <c r="D2653" s="6">
        <v>42135.0</v>
      </c>
      <c r="E2653" s="5">
        <v>44053.0</v>
      </c>
      <c r="F2653" s="5">
        <v>20024.0</v>
      </c>
      <c r="G2653" s="5" t="s">
        <v>963</v>
      </c>
      <c r="H2653" s="5" t="s">
        <v>171</v>
      </c>
      <c r="I2653" s="5" t="s">
        <v>5371</v>
      </c>
      <c r="J2653" s="5" t="s">
        <v>965</v>
      </c>
      <c r="K2653" s="5" t="s">
        <v>23243</v>
      </c>
      <c r="L2653" s="5" t="s">
        <v>22748</v>
      </c>
      <c r="M2653" s="5" t="s">
        <v>22590</v>
      </c>
      <c r="N2653" s="5">
        <v>30354.0</v>
      </c>
      <c r="O2653" s="5">
        <v>1.0</v>
      </c>
      <c r="P2653" s="5" t="s">
        <v>23236</v>
      </c>
      <c r="Q2653" s="5">
        <v>2200.0</v>
      </c>
      <c r="R2653" s="5">
        <v>139.0</v>
      </c>
      <c r="S2653" s="5" t="s">
        <v>115</v>
      </c>
      <c r="T2653" s="5">
        <v>0.0</v>
      </c>
      <c r="U2653" s="5" t="s">
        <v>70</v>
      </c>
      <c r="V2653" s="5" t="s">
        <v>23238</v>
      </c>
      <c r="W2653" s="5" t="s">
        <v>71</v>
      </c>
      <c r="X2653" s="5" t="s">
        <v>52</v>
      </c>
      <c r="Y2653" s="5" t="s">
        <v>23244</v>
      </c>
      <c r="Z2653" s="5" t="s">
        <v>23240</v>
      </c>
      <c r="AA2653" s="5" t="s">
        <v>162</v>
      </c>
      <c r="AB2653" s="5" t="s">
        <v>52</v>
      </c>
      <c r="AC2653" s="5" t="s">
        <v>2791</v>
      </c>
      <c r="AD2653" s="5" t="s">
        <v>2792</v>
      </c>
      <c r="AE2653" s="5" t="s">
        <v>52</v>
      </c>
      <c r="AF2653" s="5" t="s">
        <v>52</v>
      </c>
      <c r="AG2653" s="5">
        <v>79118.0</v>
      </c>
      <c r="AH2653" s="5" t="s">
        <v>2793</v>
      </c>
      <c r="AI2653" s="5" t="s">
        <v>22746</v>
      </c>
      <c r="AJ2653" s="5" t="s">
        <v>22748</v>
      </c>
      <c r="AK2653" s="5" t="s">
        <v>404</v>
      </c>
    </row>
    <row r="2654" ht="15.75" customHeight="1">
      <c r="A2654" s="5" t="s">
        <v>23245</v>
      </c>
      <c r="B2654" s="5" t="s">
        <v>4346</v>
      </c>
      <c r="C2654" s="5" t="s">
        <v>23246</v>
      </c>
      <c r="D2654" s="6">
        <v>42132.0</v>
      </c>
      <c r="E2654" s="5">
        <v>76457.0</v>
      </c>
      <c r="F2654" s="5">
        <v>34753.0</v>
      </c>
      <c r="G2654" s="5" t="s">
        <v>659</v>
      </c>
      <c r="H2654" s="5" t="s">
        <v>45</v>
      </c>
      <c r="I2654" s="5" t="s">
        <v>23247</v>
      </c>
      <c r="J2654" s="5" t="s">
        <v>661</v>
      </c>
      <c r="K2654" s="5" t="s">
        <v>23248</v>
      </c>
      <c r="L2654" s="5" t="s">
        <v>17208</v>
      </c>
      <c r="M2654" s="5" t="s">
        <v>23249</v>
      </c>
      <c r="N2654" s="5">
        <v>11096.0</v>
      </c>
      <c r="O2654" s="5">
        <v>3.0</v>
      </c>
      <c r="P2654" s="5" t="s">
        <v>23250</v>
      </c>
      <c r="Q2654" s="5" t="s">
        <v>21659</v>
      </c>
      <c r="R2654" s="5">
        <v>6630.0</v>
      </c>
      <c r="S2654" s="5" t="s">
        <v>115</v>
      </c>
      <c r="T2654" s="5">
        <v>0.0</v>
      </c>
      <c r="U2654" s="5" t="s">
        <v>52</v>
      </c>
      <c r="V2654" s="5" t="s">
        <v>23251</v>
      </c>
      <c r="W2654" s="5" t="s">
        <v>71</v>
      </c>
      <c r="X2654" s="5" t="s">
        <v>52</v>
      </c>
      <c r="Y2654" s="5" t="s">
        <v>20545</v>
      </c>
      <c r="Z2654" s="5" t="s">
        <v>23252</v>
      </c>
      <c r="AA2654" s="5" t="s">
        <v>2743</v>
      </c>
      <c r="AB2654" s="5" t="s">
        <v>52</v>
      </c>
      <c r="AC2654" s="5" t="s">
        <v>181</v>
      </c>
      <c r="AD2654" s="5" t="s">
        <v>182</v>
      </c>
      <c r="AE2654" s="5" t="s">
        <v>183</v>
      </c>
      <c r="AF2654" s="5" t="s">
        <v>52</v>
      </c>
      <c r="AG2654" s="5" t="s">
        <v>52</v>
      </c>
      <c r="AH2654" s="5" t="s">
        <v>184</v>
      </c>
      <c r="AI2654" s="5" t="s">
        <v>4346</v>
      </c>
      <c r="AJ2654" s="5" t="s">
        <v>17208</v>
      </c>
      <c r="AK2654" s="5" t="s">
        <v>20307</v>
      </c>
    </row>
    <row r="2655" ht="15.75" customHeight="1">
      <c r="A2655" s="5" t="s">
        <v>23253</v>
      </c>
      <c r="B2655" s="5" t="s">
        <v>21963</v>
      </c>
      <c r="C2655" s="5" t="s">
        <v>21964</v>
      </c>
      <c r="D2655" s="6">
        <v>42131.0</v>
      </c>
      <c r="E2655" s="5">
        <v>42966.0</v>
      </c>
      <c r="F2655" s="5">
        <v>19530.0</v>
      </c>
      <c r="G2655" s="5" t="s">
        <v>21965</v>
      </c>
      <c r="H2655" s="5" t="s">
        <v>171</v>
      </c>
      <c r="I2655" s="5" t="s">
        <v>21966</v>
      </c>
      <c r="J2655" s="5" t="s">
        <v>2156</v>
      </c>
      <c r="K2655" s="5" t="s">
        <v>14840</v>
      </c>
      <c r="L2655" s="5" t="s">
        <v>21967</v>
      </c>
      <c r="M2655" s="5" t="s">
        <v>21968</v>
      </c>
      <c r="N2655" s="5">
        <v>77060.0</v>
      </c>
      <c r="O2655" s="5">
        <v>1.0</v>
      </c>
      <c r="P2655" s="5" t="s">
        <v>23254</v>
      </c>
      <c r="Q2655" s="5" t="s">
        <v>21970</v>
      </c>
      <c r="R2655" s="5">
        <v>1.0</v>
      </c>
      <c r="S2655" s="5" t="s">
        <v>21971</v>
      </c>
      <c r="T2655" s="5">
        <v>20.0</v>
      </c>
      <c r="U2655" s="5" t="s">
        <v>70</v>
      </c>
      <c r="V2655" s="5" t="s">
        <v>23255</v>
      </c>
      <c r="W2655" s="5" t="s">
        <v>71</v>
      </c>
      <c r="X2655" s="5" t="s">
        <v>52</v>
      </c>
      <c r="Y2655" s="5">
        <v>190.0</v>
      </c>
      <c r="Z2655" s="5">
        <v>11858.0</v>
      </c>
      <c r="AA2655" s="5" t="s">
        <v>730</v>
      </c>
      <c r="AB2655" s="5" t="s">
        <v>283</v>
      </c>
      <c r="AC2655" s="5" t="s">
        <v>1230</v>
      </c>
      <c r="AD2655" s="5" t="s">
        <v>1231</v>
      </c>
      <c r="AE2655" s="5" t="s">
        <v>52</v>
      </c>
      <c r="AF2655" s="5" t="s">
        <v>52</v>
      </c>
      <c r="AG2655" s="5" t="s">
        <v>52</v>
      </c>
      <c r="AH2655" s="5" t="s">
        <v>1232</v>
      </c>
      <c r="AI2655" s="5" t="s">
        <v>102</v>
      </c>
      <c r="AJ2655" s="5" t="s">
        <v>52</v>
      </c>
      <c r="AK2655" s="5" t="s">
        <v>21974</v>
      </c>
    </row>
    <row r="2656" ht="15.75" customHeight="1">
      <c r="A2656" s="5" t="s">
        <v>23256</v>
      </c>
      <c r="B2656" s="5" t="s">
        <v>23257</v>
      </c>
      <c r="C2656" s="5" t="s">
        <v>23258</v>
      </c>
      <c r="D2656" s="6">
        <v>42130.0</v>
      </c>
      <c r="E2656" s="5">
        <v>14361.0</v>
      </c>
      <c r="F2656" s="5">
        <v>6528.0</v>
      </c>
      <c r="G2656" s="5" t="s">
        <v>435</v>
      </c>
      <c r="H2656" s="5" t="s">
        <v>189</v>
      </c>
      <c r="I2656" s="5" t="s">
        <v>2332</v>
      </c>
      <c r="J2656" s="5" t="s">
        <v>424</v>
      </c>
      <c r="K2656" s="5" t="s">
        <v>391</v>
      </c>
      <c r="L2656" s="5" t="s">
        <v>23259</v>
      </c>
      <c r="M2656" s="5" t="s">
        <v>23260</v>
      </c>
      <c r="N2656" s="5">
        <v>8902.0</v>
      </c>
      <c r="O2656" s="5">
        <v>1.0</v>
      </c>
      <c r="P2656" s="5" t="s">
        <v>23261</v>
      </c>
      <c r="Q2656" s="5" t="s">
        <v>52</v>
      </c>
      <c r="R2656" s="5">
        <v>444.0</v>
      </c>
      <c r="S2656" s="5" t="s">
        <v>53</v>
      </c>
      <c r="T2656" s="5">
        <v>61.0</v>
      </c>
      <c r="U2656" s="5" t="s">
        <v>70</v>
      </c>
      <c r="V2656" s="5" t="s">
        <v>23262</v>
      </c>
      <c r="W2656" s="5" t="s">
        <v>71</v>
      </c>
      <c r="X2656" s="5" t="s">
        <v>52</v>
      </c>
      <c r="Y2656" s="5">
        <v>1504.0</v>
      </c>
      <c r="Z2656" s="5" t="s">
        <v>23263</v>
      </c>
      <c r="AA2656" s="5" t="s">
        <v>730</v>
      </c>
      <c r="AB2656" s="5" t="s">
        <v>52</v>
      </c>
      <c r="AC2656" s="5" t="s">
        <v>72</v>
      </c>
      <c r="AD2656" s="5" t="s">
        <v>73</v>
      </c>
      <c r="AE2656" s="5" t="s">
        <v>74</v>
      </c>
      <c r="AF2656" s="5" t="s">
        <v>75</v>
      </c>
      <c r="AG2656" s="5" t="s">
        <v>76</v>
      </c>
      <c r="AH2656" s="5" t="s">
        <v>77</v>
      </c>
      <c r="AI2656" s="5" t="s">
        <v>23257</v>
      </c>
      <c r="AJ2656" s="5" t="s">
        <v>23259</v>
      </c>
      <c r="AK2656" s="5" t="s">
        <v>144</v>
      </c>
    </row>
    <row r="2657" ht="15.75" customHeight="1">
      <c r="A2657" s="5" t="s">
        <v>23264</v>
      </c>
      <c r="B2657" s="5" t="s">
        <v>16737</v>
      </c>
      <c r="C2657" s="5" t="s">
        <v>16738</v>
      </c>
      <c r="D2657" s="6">
        <v>42129.0</v>
      </c>
      <c r="E2657" s="5">
        <v>22614.0</v>
      </c>
      <c r="F2657" s="5">
        <v>10279.0</v>
      </c>
      <c r="G2657" s="5" t="s">
        <v>3378</v>
      </c>
      <c r="H2657" s="5" t="s">
        <v>171</v>
      </c>
      <c r="I2657" s="5" t="s">
        <v>23265</v>
      </c>
      <c r="J2657" s="5" t="s">
        <v>3378</v>
      </c>
      <c r="K2657" s="5" t="s">
        <v>23266</v>
      </c>
      <c r="L2657" s="5" t="s">
        <v>16741</v>
      </c>
      <c r="M2657" s="5" t="s">
        <v>16742</v>
      </c>
      <c r="N2657" s="5">
        <v>45242.0</v>
      </c>
      <c r="O2657" s="5">
        <v>1.0</v>
      </c>
      <c r="P2657" s="5" t="s">
        <v>23267</v>
      </c>
      <c r="Q2657" s="5">
        <v>2200.0</v>
      </c>
      <c r="R2657" s="5">
        <v>778.0</v>
      </c>
      <c r="S2657" s="5" t="s">
        <v>69</v>
      </c>
      <c r="T2657" s="5">
        <v>0.0</v>
      </c>
      <c r="U2657" s="5" t="s">
        <v>93</v>
      </c>
      <c r="V2657" s="5" t="s">
        <v>23268</v>
      </c>
      <c r="W2657" s="5" t="s">
        <v>55</v>
      </c>
      <c r="X2657" s="5" t="s">
        <v>23269</v>
      </c>
      <c r="Y2657" s="5" t="s">
        <v>23270</v>
      </c>
      <c r="Z2657" s="5">
        <v>1487272.0</v>
      </c>
      <c r="AA2657" s="5" t="s">
        <v>162</v>
      </c>
      <c r="AB2657" s="5" t="s">
        <v>52</v>
      </c>
      <c r="AC2657" s="5" t="s">
        <v>3141</v>
      </c>
      <c r="AD2657" s="5" t="s">
        <v>3142</v>
      </c>
      <c r="AE2657" s="5" t="s">
        <v>162</v>
      </c>
      <c r="AF2657" s="5" t="s">
        <v>52</v>
      </c>
      <c r="AG2657" s="5" t="s">
        <v>52</v>
      </c>
      <c r="AH2657" s="5" t="s">
        <v>3143</v>
      </c>
      <c r="AI2657" s="5" t="s">
        <v>102</v>
      </c>
      <c r="AJ2657" s="5" t="s">
        <v>52</v>
      </c>
      <c r="AK2657" s="5" t="s">
        <v>162</v>
      </c>
    </row>
    <row r="2658" ht="15.75" customHeight="1">
      <c r="A2658" s="5" t="s">
        <v>23271</v>
      </c>
      <c r="B2658" s="5" t="s">
        <v>23272</v>
      </c>
      <c r="C2658" s="5" t="s">
        <v>23273</v>
      </c>
      <c r="D2658" s="6">
        <v>42129.0</v>
      </c>
      <c r="E2658" s="5">
        <v>7196.0</v>
      </c>
      <c r="F2658" s="5">
        <v>3271.0</v>
      </c>
      <c r="G2658" s="5" t="s">
        <v>3378</v>
      </c>
      <c r="H2658" s="5" t="s">
        <v>272</v>
      </c>
      <c r="I2658" s="5" t="s">
        <v>23274</v>
      </c>
      <c r="J2658" s="5" t="s">
        <v>3378</v>
      </c>
      <c r="K2658" s="5" t="s">
        <v>23275</v>
      </c>
      <c r="L2658" s="5" t="s">
        <v>23276</v>
      </c>
      <c r="M2658" s="5" t="s">
        <v>23277</v>
      </c>
      <c r="N2658" s="5">
        <v>10018.0</v>
      </c>
      <c r="O2658" s="5">
        <v>1.0</v>
      </c>
      <c r="P2658" s="5" t="s">
        <v>23278</v>
      </c>
      <c r="Q2658" s="5">
        <v>4500.0</v>
      </c>
      <c r="R2658" s="5">
        <v>10952.0</v>
      </c>
      <c r="S2658" s="5" t="s">
        <v>115</v>
      </c>
      <c r="T2658" s="5">
        <v>56.0</v>
      </c>
      <c r="U2658" s="5" t="s">
        <v>93</v>
      </c>
      <c r="V2658" s="5" t="s">
        <v>23279</v>
      </c>
      <c r="W2658" s="5" t="s">
        <v>52</v>
      </c>
      <c r="X2658" s="5" t="s">
        <v>52</v>
      </c>
      <c r="Y2658" s="5" t="s">
        <v>19965</v>
      </c>
      <c r="Z2658" s="5" t="s">
        <v>23280</v>
      </c>
      <c r="AA2658" s="5" t="s">
        <v>162</v>
      </c>
      <c r="AB2658" s="5" t="s">
        <v>52</v>
      </c>
      <c r="AC2658" s="5" t="s">
        <v>15837</v>
      </c>
      <c r="AD2658" s="5" t="s">
        <v>15838</v>
      </c>
      <c r="AE2658" s="5" t="s">
        <v>2166</v>
      </c>
      <c r="AF2658" s="5" t="s">
        <v>52</v>
      </c>
      <c r="AG2658" s="5" t="s">
        <v>52</v>
      </c>
      <c r="AH2658" s="5" t="s">
        <v>15839</v>
      </c>
      <c r="AI2658" s="5" t="s">
        <v>23281</v>
      </c>
      <c r="AJ2658" s="5" t="s">
        <v>23282</v>
      </c>
      <c r="AK2658" s="5" t="s">
        <v>23283</v>
      </c>
    </row>
    <row r="2659" ht="15.75" customHeight="1">
      <c r="A2659" s="5" t="s">
        <v>23284</v>
      </c>
      <c r="B2659" s="5" t="s">
        <v>23285</v>
      </c>
      <c r="C2659" s="5" t="s">
        <v>23286</v>
      </c>
      <c r="D2659" s="6">
        <v>42129.0</v>
      </c>
      <c r="E2659" s="5">
        <v>30173.0</v>
      </c>
      <c r="F2659" s="5">
        <v>13715.0</v>
      </c>
      <c r="G2659" s="5" t="s">
        <v>634</v>
      </c>
      <c r="H2659" s="5" t="s">
        <v>149</v>
      </c>
      <c r="I2659" s="5" t="s">
        <v>23287</v>
      </c>
      <c r="J2659" s="5" t="s">
        <v>274</v>
      </c>
      <c r="K2659" s="5" t="s">
        <v>23288</v>
      </c>
      <c r="L2659" s="5" t="s">
        <v>23289</v>
      </c>
      <c r="M2659" s="5" t="s">
        <v>23290</v>
      </c>
      <c r="N2659" s="5" t="s">
        <v>52</v>
      </c>
      <c r="O2659" s="5">
        <v>2.0</v>
      </c>
      <c r="P2659" s="5" t="s">
        <v>23291</v>
      </c>
      <c r="Q2659" s="5" t="s">
        <v>23292</v>
      </c>
      <c r="R2659" s="5">
        <v>1393.0</v>
      </c>
      <c r="S2659" s="5" t="s">
        <v>115</v>
      </c>
      <c r="T2659" s="5">
        <v>0.0</v>
      </c>
      <c r="U2659" s="5" t="s">
        <v>70</v>
      </c>
      <c r="V2659" s="5" t="s">
        <v>23293</v>
      </c>
      <c r="W2659" s="5" t="s">
        <v>55</v>
      </c>
      <c r="X2659" s="5" t="s">
        <v>23294</v>
      </c>
      <c r="Y2659" s="5" t="s">
        <v>23295</v>
      </c>
      <c r="Z2659" s="5" t="s">
        <v>23296</v>
      </c>
      <c r="AA2659" s="5" t="s">
        <v>235</v>
      </c>
      <c r="AB2659" s="5" t="s">
        <v>52</v>
      </c>
      <c r="AC2659" s="5" t="s">
        <v>6736</v>
      </c>
      <c r="AD2659" s="5" t="s">
        <v>6737</v>
      </c>
      <c r="AE2659" s="5" t="s">
        <v>6738</v>
      </c>
      <c r="AF2659" s="5" t="s">
        <v>52</v>
      </c>
      <c r="AG2659" s="5" t="s">
        <v>52</v>
      </c>
      <c r="AH2659" s="5" t="s">
        <v>6739</v>
      </c>
      <c r="AI2659" s="5" t="s">
        <v>102</v>
      </c>
      <c r="AJ2659" s="5" t="s">
        <v>52</v>
      </c>
      <c r="AK2659" s="5" t="s">
        <v>1874</v>
      </c>
    </row>
    <row r="2660" ht="15.75" customHeight="1">
      <c r="A2660" s="5" t="s">
        <v>23297</v>
      </c>
      <c r="B2660" s="5" t="s">
        <v>16690</v>
      </c>
      <c r="C2660" s="5" t="s">
        <v>102</v>
      </c>
      <c r="D2660" s="6">
        <v>42126.0</v>
      </c>
      <c r="E2660" s="5">
        <v>30947.0</v>
      </c>
      <c r="F2660" s="5">
        <v>14067.0</v>
      </c>
      <c r="G2660" s="5" t="s">
        <v>422</v>
      </c>
      <c r="H2660" s="5" t="s">
        <v>149</v>
      </c>
      <c r="I2660" s="5" t="s">
        <v>21655</v>
      </c>
      <c r="J2660" s="5" t="s">
        <v>424</v>
      </c>
      <c r="K2660" s="5" t="s">
        <v>23298</v>
      </c>
      <c r="L2660" s="5" t="s">
        <v>23299</v>
      </c>
      <c r="M2660" s="5" t="s">
        <v>52</v>
      </c>
      <c r="N2660" s="5" t="s">
        <v>52</v>
      </c>
      <c r="O2660" s="5">
        <v>1.0</v>
      </c>
      <c r="P2660" s="5" t="s">
        <v>23300</v>
      </c>
      <c r="Q2660" s="5">
        <v>4500.0</v>
      </c>
      <c r="R2660" s="5">
        <v>608.0</v>
      </c>
      <c r="S2660" s="5" t="s">
        <v>115</v>
      </c>
      <c r="T2660" s="5">
        <v>0.0</v>
      </c>
      <c r="U2660" s="5" t="s">
        <v>70</v>
      </c>
      <c r="V2660" s="5" t="s">
        <v>23301</v>
      </c>
      <c r="W2660" s="5" t="s">
        <v>52</v>
      </c>
      <c r="X2660" s="5" t="s">
        <v>52</v>
      </c>
      <c r="Y2660" s="5" t="s">
        <v>23302</v>
      </c>
      <c r="Z2660" s="5" t="s">
        <v>23303</v>
      </c>
      <c r="AA2660" s="5" t="s">
        <v>200</v>
      </c>
      <c r="AB2660" s="5" t="s">
        <v>52</v>
      </c>
      <c r="AC2660" s="5" t="s">
        <v>398</v>
      </c>
      <c r="AD2660" s="5" t="s">
        <v>399</v>
      </c>
      <c r="AE2660" s="5" t="s">
        <v>400</v>
      </c>
      <c r="AF2660" s="5" t="s">
        <v>401</v>
      </c>
      <c r="AG2660" s="5">
        <v>23502.0</v>
      </c>
      <c r="AH2660" s="5" t="s">
        <v>402</v>
      </c>
      <c r="AI2660" s="5" t="s">
        <v>102</v>
      </c>
      <c r="AJ2660" s="5" t="s">
        <v>52</v>
      </c>
      <c r="AK2660" s="5" t="s">
        <v>776</v>
      </c>
    </row>
    <row r="2661" ht="15.75" customHeight="1">
      <c r="A2661" s="5" t="s">
        <v>23304</v>
      </c>
      <c r="B2661" s="5" t="s">
        <v>16737</v>
      </c>
      <c r="C2661" s="5" t="s">
        <v>16738</v>
      </c>
      <c r="D2661" s="6">
        <v>42126.0</v>
      </c>
      <c r="E2661" s="5">
        <v>12239.0</v>
      </c>
      <c r="F2661" s="5">
        <v>5563.0</v>
      </c>
      <c r="G2661" s="5" t="s">
        <v>3378</v>
      </c>
      <c r="H2661" s="5" t="s">
        <v>272</v>
      </c>
      <c r="I2661" s="5" t="s">
        <v>22241</v>
      </c>
      <c r="J2661" s="5" t="s">
        <v>3378</v>
      </c>
      <c r="K2661" s="5" t="s">
        <v>23305</v>
      </c>
      <c r="L2661" s="5" t="s">
        <v>16741</v>
      </c>
      <c r="M2661" s="5" t="s">
        <v>16742</v>
      </c>
      <c r="N2661" s="5">
        <v>45242.0</v>
      </c>
      <c r="O2661" s="5">
        <v>1.0</v>
      </c>
      <c r="P2661" s="5" t="s">
        <v>23306</v>
      </c>
      <c r="Q2661" s="5">
        <v>2200.0</v>
      </c>
      <c r="R2661" s="5">
        <v>557.0</v>
      </c>
      <c r="S2661" s="5" t="s">
        <v>69</v>
      </c>
      <c r="T2661" s="5">
        <v>0.0</v>
      </c>
      <c r="U2661" s="5" t="s">
        <v>93</v>
      </c>
      <c r="V2661" s="5" t="s">
        <v>23307</v>
      </c>
      <c r="W2661" s="5" t="s">
        <v>55</v>
      </c>
      <c r="X2661" s="5" t="s">
        <v>23308</v>
      </c>
      <c r="Y2661" s="5" t="s">
        <v>8347</v>
      </c>
      <c r="Z2661" s="5">
        <v>1492378.0</v>
      </c>
      <c r="AA2661" s="5" t="s">
        <v>8480</v>
      </c>
      <c r="AB2661" s="5" t="s">
        <v>52</v>
      </c>
      <c r="AC2661" s="5" t="s">
        <v>3141</v>
      </c>
      <c r="AD2661" s="5" t="s">
        <v>3142</v>
      </c>
      <c r="AE2661" s="5" t="s">
        <v>162</v>
      </c>
      <c r="AF2661" s="5" t="s">
        <v>52</v>
      </c>
      <c r="AG2661" s="5" t="s">
        <v>52</v>
      </c>
      <c r="AH2661" s="5" t="s">
        <v>3143</v>
      </c>
      <c r="AI2661" s="5" t="s">
        <v>102</v>
      </c>
      <c r="AJ2661" s="5" t="s">
        <v>52</v>
      </c>
      <c r="AK2661" s="5" t="s">
        <v>162</v>
      </c>
    </row>
    <row r="2662" ht="15.75" customHeight="1">
      <c r="A2662" s="5" t="s">
        <v>23309</v>
      </c>
      <c r="B2662" s="5" t="s">
        <v>16737</v>
      </c>
      <c r="C2662" s="5" t="s">
        <v>16738</v>
      </c>
      <c r="D2662" s="6">
        <v>42126.0</v>
      </c>
      <c r="E2662" s="5">
        <v>61620.0</v>
      </c>
      <c r="F2662" s="5">
        <v>28009.0</v>
      </c>
      <c r="G2662" s="5" t="s">
        <v>3378</v>
      </c>
      <c r="H2662" s="5" t="s">
        <v>272</v>
      </c>
      <c r="I2662" s="5" t="s">
        <v>22241</v>
      </c>
      <c r="J2662" s="5" t="s">
        <v>3378</v>
      </c>
      <c r="K2662" s="5" t="s">
        <v>23310</v>
      </c>
      <c r="L2662" s="5" t="s">
        <v>16741</v>
      </c>
      <c r="M2662" s="5" t="s">
        <v>16742</v>
      </c>
      <c r="N2662" s="5">
        <v>45242.0</v>
      </c>
      <c r="O2662" s="5">
        <v>2.0</v>
      </c>
      <c r="P2662" s="5" t="s">
        <v>23311</v>
      </c>
      <c r="Q2662" s="5" t="s">
        <v>23312</v>
      </c>
      <c r="R2662" s="5">
        <v>2321.0</v>
      </c>
      <c r="S2662" s="5" t="s">
        <v>69</v>
      </c>
      <c r="T2662" s="5">
        <v>0.0</v>
      </c>
      <c r="U2662" s="5" t="s">
        <v>93</v>
      </c>
      <c r="V2662" s="5" t="s">
        <v>23313</v>
      </c>
      <c r="W2662" s="5" t="s">
        <v>55</v>
      </c>
      <c r="X2662" s="5" t="s">
        <v>23314</v>
      </c>
      <c r="Y2662" s="5" t="s">
        <v>8347</v>
      </c>
      <c r="Z2662" s="5" t="s">
        <v>23315</v>
      </c>
      <c r="AA2662" s="5" t="s">
        <v>8480</v>
      </c>
      <c r="AB2662" s="5" t="s">
        <v>52</v>
      </c>
      <c r="AC2662" s="5" t="s">
        <v>3141</v>
      </c>
      <c r="AD2662" s="5" t="s">
        <v>3142</v>
      </c>
      <c r="AE2662" s="5" t="s">
        <v>162</v>
      </c>
      <c r="AF2662" s="5" t="s">
        <v>52</v>
      </c>
      <c r="AG2662" s="5" t="s">
        <v>52</v>
      </c>
      <c r="AH2662" s="5" t="s">
        <v>3143</v>
      </c>
      <c r="AI2662" s="5" t="s">
        <v>102</v>
      </c>
      <c r="AJ2662" s="5" t="s">
        <v>52</v>
      </c>
      <c r="AK2662" s="5" t="s">
        <v>162</v>
      </c>
    </row>
    <row r="2663" ht="15.75" customHeight="1">
      <c r="A2663" s="5" t="s">
        <v>23316</v>
      </c>
      <c r="B2663" s="5" t="s">
        <v>23317</v>
      </c>
      <c r="C2663" s="5" t="s">
        <v>23318</v>
      </c>
      <c r="D2663" s="6">
        <v>42125.0</v>
      </c>
      <c r="E2663" s="5">
        <v>16500.0</v>
      </c>
      <c r="F2663" s="5">
        <v>7500.0</v>
      </c>
      <c r="G2663" s="5" t="s">
        <v>226</v>
      </c>
      <c r="H2663" s="5" t="s">
        <v>1069</v>
      </c>
      <c r="I2663" s="5" t="s">
        <v>23319</v>
      </c>
      <c r="J2663" s="5" t="s">
        <v>228</v>
      </c>
      <c r="K2663" s="5" t="s">
        <v>744</v>
      </c>
      <c r="L2663" s="5" t="s">
        <v>23320</v>
      </c>
      <c r="M2663" s="5" t="s">
        <v>23321</v>
      </c>
      <c r="N2663" s="5">
        <v>34240.0</v>
      </c>
      <c r="O2663" s="5">
        <v>1.0</v>
      </c>
      <c r="P2663" s="5" t="s">
        <v>23322</v>
      </c>
      <c r="Q2663" s="5">
        <v>4510.0</v>
      </c>
      <c r="R2663" s="5">
        <v>150.0</v>
      </c>
      <c r="S2663" s="5" t="s">
        <v>53</v>
      </c>
      <c r="T2663" s="5">
        <v>0.0</v>
      </c>
      <c r="U2663" s="5" t="s">
        <v>70</v>
      </c>
      <c r="V2663" s="5" t="s">
        <v>23323</v>
      </c>
      <c r="W2663" s="5" t="s">
        <v>55</v>
      </c>
      <c r="X2663" s="5" t="s">
        <v>23324</v>
      </c>
      <c r="Y2663" s="5" t="s">
        <v>23325</v>
      </c>
      <c r="Z2663" s="5" t="s">
        <v>23326</v>
      </c>
      <c r="AA2663" s="5" t="s">
        <v>235</v>
      </c>
      <c r="AB2663" s="5" t="s">
        <v>52</v>
      </c>
      <c r="AC2663" s="5" t="s">
        <v>3974</v>
      </c>
      <c r="AD2663" s="5" t="s">
        <v>3975</v>
      </c>
      <c r="AE2663" s="5" t="s">
        <v>183</v>
      </c>
      <c r="AF2663" s="5" t="s">
        <v>52</v>
      </c>
      <c r="AG2663" s="5" t="s">
        <v>3976</v>
      </c>
      <c r="AH2663" s="5" t="s">
        <v>3977</v>
      </c>
      <c r="AI2663" s="5" t="s">
        <v>23327</v>
      </c>
      <c r="AJ2663" s="5" t="s">
        <v>23328</v>
      </c>
      <c r="AK2663" s="5" t="s">
        <v>23329</v>
      </c>
    </row>
    <row r="2664" ht="15.75" customHeight="1">
      <c r="A2664" s="5" t="s">
        <v>23316</v>
      </c>
      <c r="B2664" s="5" t="s">
        <v>23330</v>
      </c>
      <c r="C2664" s="5" t="s">
        <v>23331</v>
      </c>
      <c r="D2664" s="6">
        <v>42125.0</v>
      </c>
      <c r="E2664" s="5">
        <v>16500.0</v>
      </c>
      <c r="F2664" s="5">
        <v>7500.0</v>
      </c>
      <c r="G2664" s="5" t="s">
        <v>226</v>
      </c>
      <c r="H2664" s="5" t="s">
        <v>1069</v>
      </c>
      <c r="I2664" s="5" t="s">
        <v>23319</v>
      </c>
      <c r="J2664" s="5" t="s">
        <v>228</v>
      </c>
      <c r="K2664" s="5" t="s">
        <v>744</v>
      </c>
      <c r="L2664" s="5" t="s">
        <v>23332</v>
      </c>
      <c r="M2664" s="5" t="s">
        <v>23333</v>
      </c>
      <c r="N2664" s="5">
        <v>34240.0</v>
      </c>
      <c r="O2664" s="5">
        <v>1.0</v>
      </c>
      <c r="P2664" s="5" t="s">
        <v>23322</v>
      </c>
      <c r="Q2664" s="5">
        <v>4510.0</v>
      </c>
      <c r="R2664" s="5">
        <v>150.0</v>
      </c>
      <c r="S2664" s="5" t="s">
        <v>53</v>
      </c>
      <c r="T2664" s="5">
        <v>0.0</v>
      </c>
      <c r="U2664" s="5" t="s">
        <v>70</v>
      </c>
      <c r="V2664" s="5" t="s">
        <v>23324</v>
      </c>
      <c r="W2664" s="5" t="s">
        <v>71</v>
      </c>
      <c r="X2664" s="5" t="s">
        <v>52</v>
      </c>
      <c r="Y2664" s="5" t="s">
        <v>23325</v>
      </c>
      <c r="Z2664" s="5" t="s">
        <v>23326</v>
      </c>
      <c r="AA2664" s="5" t="s">
        <v>235</v>
      </c>
      <c r="AB2664" s="5" t="s">
        <v>52</v>
      </c>
      <c r="AC2664" s="5" t="s">
        <v>3974</v>
      </c>
      <c r="AD2664" s="5" t="s">
        <v>3975</v>
      </c>
      <c r="AE2664" s="5" t="s">
        <v>183</v>
      </c>
      <c r="AF2664" s="5" t="s">
        <v>52</v>
      </c>
      <c r="AG2664" s="5" t="s">
        <v>3976</v>
      </c>
      <c r="AH2664" s="5" t="s">
        <v>3977</v>
      </c>
      <c r="AI2664" s="5" t="s">
        <v>23327</v>
      </c>
      <c r="AJ2664" s="5" t="s">
        <v>23328</v>
      </c>
      <c r="AK2664" s="5" t="s">
        <v>23329</v>
      </c>
    </row>
    <row r="2665" ht="15.75" customHeight="1">
      <c r="A2665" s="5" t="s">
        <v>23334</v>
      </c>
      <c r="B2665" s="5" t="s">
        <v>10804</v>
      </c>
      <c r="C2665" s="5" t="s">
        <v>20354</v>
      </c>
      <c r="D2665" s="6">
        <v>42123.0</v>
      </c>
      <c r="E2665" s="5">
        <v>12085.0</v>
      </c>
      <c r="F2665" s="5">
        <v>5493.0</v>
      </c>
      <c r="G2665" s="5" t="s">
        <v>556</v>
      </c>
      <c r="H2665" s="5" t="s">
        <v>171</v>
      </c>
      <c r="I2665" s="5" t="s">
        <v>20824</v>
      </c>
      <c r="J2665" s="5" t="s">
        <v>558</v>
      </c>
      <c r="K2665" s="5" t="s">
        <v>23335</v>
      </c>
      <c r="L2665" s="5" t="s">
        <v>23336</v>
      </c>
      <c r="M2665" s="5" t="s">
        <v>23337</v>
      </c>
      <c r="N2665" s="5" t="s">
        <v>52</v>
      </c>
      <c r="O2665" s="5">
        <v>1.0</v>
      </c>
      <c r="P2665" s="5" t="s">
        <v>23338</v>
      </c>
      <c r="Q2665" s="5" t="s">
        <v>52</v>
      </c>
      <c r="R2665" s="5">
        <v>614.0</v>
      </c>
      <c r="S2665" s="5" t="s">
        <v>69</v>
      </c>
      <c r="T2665" s="5">
        <v>19.0</v>
      </c>
      <c r="U2665" s="5" t="s">
        <v>93</v>
      </c>
      <c r="V2665" s="5" t="s">
        <v>23339</v>
      </c>
      <c r="W2665" s="5" t="s">
        <v>71</v>
      </c>
      <c r="X2665" s="5" t="s">
        <v>52</v>
      </c>
      <c r="Y2665" s="5" t="s">
        <v>23340</v>
      </c>
      <c r="Z2665" s="5" t="s">
        <v>23341</v>
      </c>
      <c r="AA2665" s="5" t="s">
        <v>1426</v>
      </c>
      <c r="AB2665" s="5" t="s">
        <v>52</v>
      </c>
      <c r="AC2665" s="5" t="s">
        <v>565</v>
      </c>
      <c r="AD2665" s="5" t="s">
        <v>566</v>
      </c>
      <c r="AE2665" s="5" t="s">
        <v>567</v>
      </c>
      <c r="AF2665" s="5" t="s">
        <v>52</v>
      </c>
      <c r="AG2665" s="5" t="s">
        <v>52</v>
      </c>
      <c r="AH2665" s="5" t="s">
        <v>568</v>
      </c>
      <c r="AI2665" s="5" t="s">
        <v>10804</v>
      </c>
      <c r="AJ2665" s="5" t="s">
        <v>23336</v>
      </c>
      <c r="AK2665" s="5" t="s">
        <v>15520</v>
      </c>
    </row>
    <row r="2666" ht="15.75" customHeight="1">
      <c r="A2666" s="5" t="s">
        <v>23342</v>
      </c>
      <c r="B2666" s="5" t="s">
        <v>23343</v>
      </c>
      <c r="C2666" s="5" t="s">
        <v>23344</v>
      </c>
      <c r="D2666" s="6">
        <v>42121.0</v>
      </c>
      <c r="E2666" s="5">
        <v>9687.0</v>
      </c>
      <c r="F2666" s="5">
        <v>4403.0</v>
      </c>
      <c r="G2666" s="5" t="s">
        <v>188</v>
      </c>
      <c r="H2666" s="5" t="s">
        <v>171</v>
      </c>
      <c r="I2666" s="5" t="s">
        <v>21460</v>
      </c>
      <c r="J2666" s="5" t="s">
        <v>191</v>
      </c>
      <c r="K2666" s="5" t="s">
        <v>23345</v>
      </c>
      <c r="L2666" s="5" t="s">
        <v>23346</v>
      </c>
      <c r="M2666" s="5" t="s">
        <v>23347</v>
      </c>
      <c r="N2666" s="5">
        <v>77040.0</v>
      </c>
      <c r="O2666" s="5">
        <v>1.0</v>
      </c>
      <c r="P2666" s="5" t="s">
        <v>23348</v>
      </c>
      <c r="Q2666" s="5" t="s">
        <v>441</v>
      </c>
      <c r="R2666" s="5">
        <v>657.0</v>
      </c>
      <c r="S2666" s="5" t="s">
        <v>374</v>
      </c>
      <c r="T2666" s="5">
        <v>9.0</v>
      </c>
      <c r="U2666" s="5" t="s">
        <v>70</v>
      </c>
      <c r="V2666" s="5" t="s">
        <v>23349</v>
      </c>
      <c r="W2666" s="5" t="s">
        <v>52</v>
      </c>
      <c r="X2666" s="5" t="s">
        <v>52</v>
      </c>
      <c r="Y2666" s="5">
        <v>10071.0</v>
      </c>
      <c r="Z2666" s="5">
        <v>400.0</v>
      </c>
      <c r="AA2666" s="5" t="s">
        <v>162</v>
      </c>
      <c r="AB2666" s="5" t="s">
        <v>52</v>
      </c>
      <c r="AC2666" s="5" t="s">
        <v>1230</v>
      </c>
      <c r="AD2666" s="5" t="s">
        <v>1231</v>
      </c>
      <c r="AE2666" s="5" t="s">
        <v>52</v>
      </c>
      <c r="AF2666" s="5" t="s">
        <v>52</v>
      </c>
      <c r="AG2666" s="5" t="s">
        <v>52</v>
      </c>
      <c r="AH2666" s="5" t="s">
        <v>1232</v>
      </c>
      <c r="AI2666" s="5" t="s">
        <v>23350</v>
      </c>
      <c r="AJ2666" s="5" t="s">
        <v>23351</v>
      </c>
      <c r="AK2666" s="5" t="s">
        <v>2150</v>
      </c>
    </row>
    <row r="2667" ht="15.75" customHeight="1">
      <c r="A2667" s="5" t="s">
        <v>23352</v>
      </c>
      <c r="B2667" s="5" t="s">
        <v>23353</v>
      </c>
      <c r="C2667" s="5" t="s">
        <v>16640</v>
      </c>
      <c r="D2667" s="6">
        <v>42119.0</v>
      </c>
      <c r="E2667" s="5">
        <v>24037.0</v>
      </c>
      <c r="F2667" s="5">
        <v>10926.0</v>
      </c>
      <c r="G2667" s="5" t="s">
        <v>170</v>
      </c>
      <c r="H2667" s="5" t="s">
        <v>45</v>
      </c>
      <c r="I2667" s="5" t="s">
        <v>23354</v>
      </c>
      <c r="J2667" s="5" t="s">
        <v>170</v>
      </c>
      <c r="K2667" s="5" t="s">
        <v>23355</v>
      </c>
      <c r="L2667" s="5" t="s">
        <v>23356</v>
      </c>
      <c r="M2667" s="5" t="s">
        <v>23357</v>
      </c>
      <c r="N2667" s="5">
        <v>2021.0</v>
      </c>
      <c r="O2667" s="5">
        <v>1.0</v>
      </c>
      <c r="P2667" s="5" t="s">
        <v>23358</v>
      </c>
      <c r="Q2667" s="5">
        <v>4510.0</v>
      </c>
      <c r="R2667" s="5">
        <v>1598.0</v>
      </c>
      <c r="S2667" s="5" t="s">
        <v>115</v>
      </c>
      <c r="T2667" s="5">
        <v>0.0</v>
      </c>
      <c r="U2667" s="5" t="s">
        <v>52</v>
      </c>
      <c r="V2667" s="5" t="s">
        <v>23359</v>
      </c>
      <c r="W2667" s="5" t="s">
        <v>52</v>
      </c>
      <c r="X2667" s="5" t="s">
        <v>52</v>
      </c>
      <c r="Y2667" s="5" t="s">
        <v>19965</v>
      </c>
      <c r="Z2667" s="5" t="s">
        <v>23360</v>
      </c>
      <c r="AA2667" s="5" t="s">
        <v>2743</v>
      </c>
      <c r="AB2667" s="5" t="s">
        <v>52</v>
      </c>
      <c r="AC2667" s="5" t="s">
        <v>181</v>
      </c>
      <c r="AD2667" s="5" t="s">
        <v>182</v>
      </c>
      <c r="AE2667" s="5" t="s">
        <v>183</v>
      </c>
      <c r="AF2667" s="5" t="s">
        <v>52</v>
      </c>
      <c r="AG2667" s="5" t="s">
        <v>52</v>
      </c>
      <c r="AH2667" s="5" t="s">
        <v>184</v>
      </c>
      <c r="AI2667" s="5" t="s">
        <v>8854</v>
      </c>
      <c r="AJ2667" s="5" t="s">
        <v>23361</v>
      </c>
      <c r="AK2667" s="5" t="s">
        <v>21391</v>
      </c>
    </row>
    <row r="2668" ht="15.75" customHeight="1">
      <c r="A2668" s="5" t="s">
        <v>23362</v>
      </c>
      <c r="B2668" s="5" t="s">
        <v>23363</v>
      </c>
      <c r="C2668" s="5" t="s">
        <v>23364</v>
      </c>
      <c r="D2668" s="6">
        <v>42119.0</v>
      </c>
      <c r="E2668" s="5">
        <v>27588.0</v>
      </c>
      <c r="F2668" s="5">
        <v>12540.0</v>
      </c>
      <c r="G2668" s="5" t="s">
        <v>5560</v>
      </c>
      <c r="H2668" s="5" t="s">
        <v>1534</v>
      </c>
      <c r="I2668" s="5" t="s">
        <v>19152</v>
      </c>
      <c r="J2668" s="5" t="s">
        <v>2214</v>
      </c>
      <c r="K2668" s="5" t="s">
        <v>21301</v>
      </c>
      <c r="L2668" s="5" t="s">
        <v>23365</v>
      </c>
      <c r="M2668" s="5" t="s">
        <v>23366</v>
      </c>
      <c r="N2668" s="5">
        <v>97035.0</v>
      </c>
      <c r="O2668" s="5">
        <v>1.0</v>
      </c>
      <c r="P2668" s="5" t="s">
        <v>23367</v>
      </c>
      <c r="Q2668" s="5">
        <v>4510.0</v>
      </c>
      <c r="R2668" s="5">
        <v>29.0</v>
      </c>
      <c r="S2668" s="5" t="s">
        <v>115</v>
      </c>
      <c r="T2668" s="5">
        <v>0.0</v>
      </c>
      <c r="U2668" s="5" t="s">
        <v>52</v>
      </c>
      <c r="V2668" s="5" t="s">
        <v>23368</v>
      </c>
      <c r="W2668" s="5" t="s">
        <v>52</v>
      </c>
      <c r="X2668" s="5" t="s">
        <v>52</v>
      </c>
      <c r="Y2668" s="5" t="s">
        <v>23369</v>
      </c>
      <c r="Z2668" s="5">
        <v>15.0</v>
      </c>
      <c r="AA2668" s="5" t="s">
        <v>162</v>
      </c>
      <c r="AB2668" s="5" t="s">
        <v>283</v>
      </c>
      <c r="AC2668" s="5" t="s">
        <v>181</v>
      </c>
      <c r="AD2668" s="5" t="s">
        <v>182</v>
      </c>
      <c r="AE2668" s="5" t="s">
        <v>183</v>
      </c>
      <c r="AF2668" s="5" t="s">
        <v>52</v>
      </c>
      <c r="AG2668" s="5" t="s">
        <v>52</v>
      </c>
      <c r="AH2668" s="5" t="s">
        <v>184</v>
      </c>
      <c r="AI2668" s="5" t="s">
        <v>23370</v>
      </c>
      <c r="AJ2668" s="5" t="s">
        <v>23371</v>
      </c>
      <c r="AK2668" s="5" t="s">
        <v>5148</v>
      </c>
    </row>
    <row r="2669" ht="15.75" customHeight="1">
      <c r="A2669" s="5" t="s">
        <v>23372</v>
      </c>
      <c r="B2669" s="5" t="s">
        <v>17216</v>
      </c>
      <c r="C2669" s="5" t="s">
        <v>23373</v>
      </c>
      <c r="D2669" s="6">
        <v>42119.0</v>
      </c>
      <c r="E2669" s="5">
        <v>234740.0</v>
      </c>
      <c r="F2669" s="5">
        <v>106700.0</v>
      </c>
      <c r="G2669" s="5" t="s">
        <v>5560</v>
      </c>
      <c r="H2669" s="5" t="s">
        <v>171</v>
      </c>
      <c r="I2669" s="5" t="s">
        <v>4197</v>
      </c>
      <c r="J2669" s="5" t="s">
        <v>2214</v>
      </c>
      <c r="K2669" s="5" t="s">
        <v>23374</v>
      </c>
      <c r="L2669" s="5" t="s">
        <v>23375</v>
      </c>
      <c r="M2669" s="5" t="s">
        <v>23376</v>
      </c>
      <c r="N2669" s="5">
        <v>3898.0</v>
      </c>
      <c r="O2669" s="5">
        <v>4.0</v>
      </c>
      <c r="P2669" s="5" t="s">
        <v>23377</v>
      </c>
      <c r="Q2669" s="5" t="s">
        <v>8719</v>
      </c>
      <c r="R2669" s="5">
        <v>2291.0</v>
      </c>
      <c r="S2669" s="5" t="s">
        <v>115</v>
      </c>
      <c r="T2669" s="5">
        <v>0.0</v>
      </c>
      <c r="U2669" s="5" t="s">
        <v>52</v>
      </c>
      <c r="V2669" s="5" t="s">
        <v>23378</v>
      </c>
      <c r="W2669" s="5" t="s">
        <v>52</v>
      </c>
      <c r="X2669" s="5" t="s">
        <v>52</v>
      </c>
      <c r="Y2669" s="5" t="s">
        <v>14240</v>
      </c>
      <c r="Z2669" s="5" t="s">
        <v>23379</v>
      </c>
      <c r="AA2669" s="5" t="s">
        <v>59</v>
      </c>
      <c r="AB2669" s="5" t="s">
        <v>52</v>
      </c>
      <c r="AC2669" s="5" t="s">
        <v>181</v>
      </c>
      <c r="AD2669" s="5" t="s">
        <v>182</v>
      </c>
      <c r="AE2669" s="5" t="s">
        <v>183</v>
      </c>
      <c r="AF2669" s="5" t="s">
        <v>52</v>
      </c>
      <c r="AG2669" s="5" t="s">
        <v>52</v>
      </c>
      <c r="AH2669" s="5" t="s">
        <v>184</v>
      </c>
      <c r="AI2669" s="5" t="s">
        <v>17216</v>
      </c>
      <c r="AJ2669" s="5" t="s">
        <v>23375</v>
      </c>
      <c r="AK2669" s="5" t="s">
        <v>23164</v>
      </c>
    </row>
    <row r="2670" ht="15.75" customHeight="1">
      <c r="A2670" s="5" t="s">
        <v>23380</v>
      </c>
      <c r="B2670" s="5" t="s">
        <v>17216</v>
      </c>
      <c r="C2670" s="5" t="s">
        <v>23373</v>
      </c>
      <c r="D2670" s="6">
        <v>42119.0</v>
      </c>
      <c r="E2670" s="5">
        <v>156706.0</v>
      </c>
      <c r="F2670" s="5">
        <v>71230.0</v>
      </c>
      <c r="G2670" s="5" t="s">
        <v>5560</v>
      </c>
      <c r="H2670" s="5" t="s">
        <v>171</v>
      </c>
      <c r="I2670" s="5" t="s">
        <v>4197</v>
      </c>
      <c r="J2670" s="5" t="s">
        <v>2214</v>
      </c>
      <c r="K2670" s="5" t="s">
        <v>23381</v>
      </c>
      <c r="L2670" s="5" t="s">
        <v>23375</v>
      </c>
      <c r="M2670" s="5" t="s">
        <v>23376</v>
      </c>
      <c r="N2670" s="5">
        <v>3898.0</v>
      </c>
      <c r="O2670" s="5">
        <v>3.0</v>
      </c>
      <c r="P2670" s="5" t="s">
        <v>23382</v>
      </c>
      <c r="Q2670" s="5" t="s">
        <v>8122</v>
      </c>
      <c r="R2670" s="5">
        <v>803.0</v>
      </c>
      <c r="S2670" s="5" t="s">
        <v>115</v>
      </c>
      <c r="T2670" s="5">
        <v>0.0</v>
      </c>
      <c r="U2670" s="5" t="s">
        <v>52</v>
      </c>
      <c r="V2670" s="5" t="s">
        <v>23383</v>
      </c>
      <c r="W2670" s="5" t="s">
        <v>52</v>
      </c>
      <c r="X2670" s="5" t="s">
        <v>52</v>
      </c>
      <c r="Y2670" s="5" t="s">
        <v>14240</v>
      </c>
      <c r="Z2670" s="5" t="s">
        <v>23384</v>
      </c>
      <c r="AA2670" s="5" t="s">
        <v>59</v>
      </c>
      <c r="AB2670" s="5" t="s">
        <v>52</v>
      </c>
      <c r="AC2670" s="5" t="s">
        <v>181</v>
      </c>
      <c r="AD2670" s="5" t="s">
        <v>182</v>
      </c>
      <c r="AE2670" s="5" t="s">
        <v>183</v>
      </c>
      <c r="AF2670" s="5" t="s">
        <v>52</v>
      </c>
      <c r="AG2670" s="5" t="s">
        <v>52</v>
      </c>
      <c r="AH2670" s="5" t="s">
        <v>184</v>
      </c>
      <c r="AI2670" s="5" t="s">
        <v>17216</v>
      </c>
      <c r="AJ2670" s="5" t="s">
        <v>23375</v>
      </c>
      <c r="AK2670" s="5" t="s">
        <v>23164</v>
      </c>
    </row>
    <row r="2671" ht="15.75" customHeight="1">
      <c r="A2671" s="5" t="s">
        <v>23385</v>
      </c>
      <c r="B2671" s="5" t="s">
        <v>17216</v>
      </c>
      <c r="C2671" s="5" t="s">
        <v>23373</v>
      </c>
      <c r="D2671" s="6">
        <v>42119.0</v>
      </c>
      <c r="E2671" s="5">
        <v>158818.0</v>
      </c>
      <c r="F2671" s="5">
        <v>72190.0</v>
      </c>
      <c r="G2671" s="5" t="s">
        <v>5560</v>
      </c>
      <c r="H2671" s="5" t="s">
        <v>171</v>
      </c>
      <c r="I2671" s="5" t="s">
        <v>4197</v>
      </c>
      <c r="J2671" s="5" t="s">
        <v>2214</v>
      </c>
      <c r="K2671" s="5" t="s">
        <v>23381</v>
      </c>
      <c r="L2671" s="5" t="s">
        <v>23375</v>
      </c>
      <c r="M2671" s="5" t="s">
        <v>23376</v>
      </c>
      <c r="N2671" s="5">
        <v>3898.0</v>
      </c>
      <c r="O2671" s="5">
        <v>3.0</v>
      </c>
      <c r="P2671" s="5" t="s">
        <v>23386</v>
      </c>
      <c r="Q2671" s="5" t="s">
        <v>8122</v>
      </c>
      <c r="R2671" s="5">
        <v>2220.0</v>
      </c>
      <c r="S2671" s="5" t="s">
        <v>115</v>
      </c>
      <c r="T2671" s="5">
        <v>0.0</v>
      </c>
      <c r="U2671" s="5" t="s">
        <v>52</v>
      </c>
      <c r="V2671" s="5" t="s">
        <v>23387</v>
      </c>
      <c r="W2671" s="5" t="s">
        <v>52</v>
      </c>
      <c r="X2671" s="5" t="s">
        <v>52</v>
      </c>
      <c r="Y2671" s="5" t="s">
        <v>14240</v>
      </c>
      <c r="Z2671" s="5" t="s">
        <v>23388</v>
      </c>
      <c r="AA2671" s="5" t="s">
        <v>59</v>
      </c>
      <c r="AB2671" s="5" t="s">
        <v>52</v>
      </c>
      <c r="AC2671" s="5" t="s">
        <v>181</v>
      </c>
      <c r="AD2671" s="5" t="s">
        <v>182</v>
      </c>
      <c r="AE2671" s="5" t="s">
        <v>183</v>
      </c>
      <c r="AF2671" s="5" t="s">
        <v>52</v>
      </c>
      <c r="AG2671" s="5" t="s">
        <v>52</v>
      </c>
      <c r="AH2671" s="5" t="s">
        <v>184</v>
      </c>
      <c r="AI2671" s="5" t="s">
        <v>17216</v>
      </c>
      <c r="AJ2671" s="5" t="s">
        <v>23375</v>
      </c>
      <c r="AK2671" s="5" t="s">
        <v>23164</v>
      </c>
    </row>
    <row r="2672" ht="15.75" customHeight="1">
      <c r="A2672" s="5" t="s">
        <v>23389</v>
      </c>
      <c r="B2672" s="5" t="s">
        <v>17216</v>
      </c>
      <c r="C2672" s="5" t="s">
        <v>23373</v>
      </c>
      <c r="D2672" s="6">
        <v>42119.0</v>
      </c>
      <c r="E2672" s="5">
        <v>161469.0</v>
      </c>
      <c r="F2672" s="5">
        <v>73395.0</v>
      </c>
      <c r="G2672" s="5" t="s">
        <v>5560</v>
      </c>
      <c r="H2672" s="5" t="s">
        <v>171</v>
      </c>
      <c r="I2672" s="5" t="s">
        <v>4197</v>
      </c>
      <c r="J2672" s="5" t="s">
        <v>2214</v>
      </c>
      <c r="K2672" s="5" t="s">
        <v>23390</v>
      </c>
      <c r="L2672" s="5" t="s">
        <v>23375</v>
      </c>
      <c r="M2672" s="5" t="s">
        <v>23376</v>
      </c>
      <c r="N2672" s="5">
        <v>3898.0</v>
      </c>
      <c r="O2672" s="5">
        <v>3.0</v>
      </c>
      <c r="P2672" s="5" t="s">
        <v>23391</v>
      </c>
      <c r="Q2672" s="5" t="s">
        <v>8122</v>
      </c>
      <c r="R2672" s="5">
        <v>830.0</v>
      </c>
      <c r="S2672" s="5" t="s">
        <v>115</v>
      </c>
      <c r="T2672" s="5">
        <v>0.0</v>
      </c>
      <c r="U2672" s="5" t="s">
        <v>52</v>
      </c>
      <c r="V2672" s="5" t="s">
        <v>23392</v>
      </c>
      <c r="W2672" s="5" t="s">
        <v>52</v>
      </c>
      <c r="X2672" s="5" t="s">
        <v>52</v>
      </c>
      <c r="Y2672" s="5" t="s">
        <v>14240</v>
      </c>
      <c r="Z2672" s="5" t="s">
        <v>23393</v>
      </c>
      <c r="AA2672" s="5" t="s">
        <v>59</v>
      </c>
      <c r="AB2672" s="5" t="s">
        <v>52</v>
      </c>
      <c r="AC2672" s="5" t="s">
        <v>181</v>
      </c>
      <c r="AD2672" s="5" t="s">
        <v>182</v>
      </c>
      <c r="AE2672" s="5" t="s">
        <v>183</v>
      </c>
      <c r="AF2672" s="5" t="s">
        <v>52</v>
      </c>
      <c r="AG2672" s="5" t="s">
        <v>52</v>
      </c>
      <c r="AH2672" s="5" t="s">
        <v>184</v>
      </c>
      <c r="AI2672" s="5" t="s">
        <v>17216</v>
      </c>
      <c r="AJ2672" s="5" t="s">
        <v>23375</v>
      </c>
      <c r="AK2672" s="5" t="s">
        <v>23164</v>
      </c>
    </row>
    <row r="2673" ht="15.75" customHeight="1">
      <c r="A2673" s="5" t="s">
        <v>23394</v>
      </c>
      <c r="B2673" s="5" t="s">
        <v>17216</v>
      </c>
      <c r="C2673" s="5" t="s">
        <v>23373</v>
      </c>
      <c r="D2673" s="6">
        <v>42119.0</v>
      </c>
      <c r="E2673" s="5">
        <v>155056.0</v>
      </c>
      <c r="F2673" s="5">
        <v>70480.0</v>
      </c>
      <c r="G2673" s="5" t="s">
        <v>5560</v>
      </c>
      <c r="H2673" s="5" t="s">
        <v>171</v>
      </c>
      <c r="I2673" s="5" t="s">
        <v>4197</v>
      </c>
      <c r="J2673" s="5" t="s">
        <v>2214</v>
      </c>
      <c r="K2673" s="5" t="s">
        <v>23390</v>
      </c>
      <c r="L2673" s="5" t="s">
        <v>23375</v>
      </c>
      <c r="M2673" s="5" t="s">
        <v>23376</v>
      </c>
      <c r="N2673" s="5">
        <v>3898.0</v>
      </c>
      <c r="O2673" s="5">
        <v>3.0</v>
      </c>
      <c r="P2673" s="5" t="s">
        <v>23395</v>
      </c>
      <c r="Q2673" s="5" t="s">
        <v>8122</v>
      </c>
      <c r="R2673" s="5">
        <v>671.0</v>
      </c>
      <c r="S2673" s="5" t="s">
        <v>115</v>
      </c>
      <c r="T2673" s="5">
        <v>0.0</v>
      </c>
      <c r="U2673" s="5" t="s">
        <v>52</v>
      </c>
      <c r="V2673" s="5" t="s">
        <v>23396</v>
      </c>
      <c r="W2673" s="5" t="s">
        <v>52</v>
      </c>
      <c r="X2673" s="5" t="s">
        <v>52</v>
      </c>
      <c r="Y2673" s="5" t="s">
        <v>14240</v>
      </c>
      <c r="Z2673" s="5" t="s">
        <v>23397</v>
      </c>
      <c r="AA2673" s="5" t="s">
        <v>59</v>
      </c>
      <c r="AB2673" s="5" t="s">
        <v>52</v>
      </c>
      <c r="AC2673" s="5" t="s">
        <v>181</v>
      </c>
      <c r="AD2673" s="5" t="s">
        <v>182</v>
      </c>
      <c r="AE2673" s="5" t="s">
        <v>183</v>
      </c>
      <c r="AF2673" s="5" t="s">
        <v>52</v>
      </c>
      <c r="AG2673" s="5" t="s">
        <v>52</v>
      </c>
      <c r="AH2673" s="5" t="s">
        <v>184</v>
      </c>
      <c r="AI2673" s="5" t="s">
        <v>17216</v>
      </c>
      <c r="AJ2673" s="5" t="s">
        <v>23375</v>
      </c>
      <c r="AK2673" s="5" t="s">
        <v>23164</v>
      </c>
    </row>
    <row r="2674" ht="15.75" customHeight="1">
      <c r="A2674" s="5" t="s">
        <v>23398</v>
      </c>
      <c r="B2674" s="5" t="s">
        <v>17216</v>
      </c>
      <c r="C2674" s="5" t="s">
        <v>23373</v>
      </c>
      <c r="D2674" s="6">
        <v>42119.0</v>
      </c>
      <c r="E2674" s="5">
        <v>157894.0</v>
      </c>
      <c r="F2674" s="5">
        <v>71770.0</v>
      </c>
      <c r="G2674" s="5" t="s">
        <v>5560</v>
      </c>
      <c r="H2674" s="5" t="s">
        <v>171</v>
      </c>
      <c r="I2674" s="5" t="s">
        <v>4197</v>
      </c>
      <c r="J2674" s="5" t="s">
        <v>2214</v>
      </c>
      <c r="K2674" s="5" t="s">
        <v>23399</v>
      </c>
      <c r="L2674" s="5" t="s">
        <v>23375</v>
      </c>
      <c r="M2674" s="5" t="s">
        <v>23376</v>
      </c>
      <c r="N2674" s="5">
        <v>3898.0</v>
      </c>
      <c r="O2674" s="5">
        <v>3.0</v>
      </c>
      <c r="P2674" s="5" t="s">
        <v>23400</v>
      </c>
      <c r="Q2674" s="5" t="s">
        <v>23401</v>
      </c>
      <c r="R2674" s="5">
        <v>845.0</v>
      </c>
      <c r="S2674" s="5" t="s">
        <v>115</v>
      </c>
      <c r="T2674" s="5">
        <v>0.0</v>
      </c>
      <c r="U2674" s="5" t="s">
        <v>52</v>
      </c>
      <c r="V2674" s="5" t="s">
        <v>23402</v>
      </c>
      <c r="W2674" s="5" t="s">
        <v>52</v>
      </c>
      <c r="X2674" s="5" t="s">
        <v>52</v>
      </c>
      <c r="Y2674" s="5" t="s">
        <v>14240</v>
      </c>
      <c r="Z2674" s="5" t="s">
        <v>23403</v>
      </c>
      <c r="AA2674" s="5" t="s">
        <v>59</v>
      </c>
      <c r="AB2674" s="5" t="s">
        <v>52</v>
      </c>
      <c r="AC2674" s="5" t="s">
        <v>181</v>
      </c>
      <c r="AD2674" s="5" t="s">
        <v>182</v>
      </c>
      <c r="AE2674" s="5" t="s">
        <v>183</v>
      </c>
      <c r="AF2674" s="5" t="s">
        <v>52</v>
      </c>
      <c r="AG2674" s="5" t="s">
        <v>52</v>
      </c>
      <c r="AH2674" s="5" t="s">
        <v>184</v>
      </c>
      <c r="AI2674" s="5" t="s">
        <v>17216</v>
      </c>
      <c r="AJ2674" s="5" t="s">
        <v>23375</v>
      </c>
      <c r="AK2674" s="5" t="s">
        <v>23164</v>
      </c>
    </row>
    <row r="2675" ht="15.75" customHeight="1">
      <c r="A2675" s="5" t="s">
        <v>23404</v>
      </c>
      <c r="B2675" s="5" t="s">
        <v>17216</v>
      </c>
      <c r="C2675" s="5" t="s">
        <v>23373</v>
      </c>
      <c r="D2675" s="6">
        <v>42119.0</v>
      </c>
      <c r="E2675" s="5">
        <v>58806.0</v>
      </c>
      <c r="F2675" s="5">
        <v>26730.0</v>
      </c>
      <c r="G2675" s="5" t="s">
        <v>5560</v>
      </c>
      <c r="H2675" s="5" t="s">
        <v>171</v>
      </c>
      <c r="I2675" s="5" t="s">
        <v>4197</v>
      </c>
      <c r="J2675" s="5" t="s">
        <v>2214</v>
      </c>
      <c r="K2675" s="5" t="s">
        <v>23405</v>
      </c>
      <c r="L2675" s="5" t="s">
        <v>23375</v>
      </c>
      <c r="M2675" s="5" t="s">
        <v>23376</v>
      </c>
      <c r="N2675" s="5">
        <v>3898.0</v>
      </c>
      <c r="O2675" s="5">
        <v>1.0</v>
      </c>
      <c r="P2675" s="5" t="s">
        <v>23406</v>
      </c>
      <c r="Q2675" s="5">
        <v>2210.0</v>
      </c>
      <c r="R2675" s="5">
        <v>849.0</v>
      </c>
      <c r="S2675" s="5" t="s">
        <v>115</v>
      </c>
      <c r="T2675" s="5">
        <v>0.0</v>
      </c>
      <c r="U2675" s="5" t="s">
        <v>52</v>
      </c>
      <c r="V2675" s="5" t="s">
        <v>23407</v>
      </c>
      <c r="W2675" s="5" t="s">
        <v>52</v>
      </c>
      <c r="X2675" s="5" t="s">
        <v>52</v>
      </c>
      <c r="Y2675" s="5" t="s">
        <v>14240</v>
      </c>
      <c r="Z2675" s="5" t="s">
        <v>23408</v>
      </c>
      <c r="AA2675" s="5" t="s">
        <v>59</v>
      </c>
      <c r="AB2675" s="5" t="s">
        <v>52</v>
      </c>
      <c r="AC2675" s="5" t="s">
        <v>181</v>
      </c>
      <c r="AD2675" s="5" t="s">
        <v>182</v>
      </c>
      <c r="AE2675" s="5" t="s">
        <v>183</v>
      </c>
      <c r="AF2675" s="5" t="s">
        <v>52</v>
      </c>
      <c r="AG2675" s="5" t="s">
        <v>52</v>
      </c>
      <c r="AH2675" s="5" t="s">
        <v>184</v>
      </c>
      <c r="AI2675" s="5" t="s">
        <v>17216</v>
      </c>
      <c r="AJ2675" s="5" t="s">
        <v>23375</v>
      </c>
      <c r="AK2675" s="5" t="s">
        <v>23164</v>
      </c>
    </row>
    <row r="2676" ht="15.75" customHeight="1">
      <c r="A2676" s="5" t="s">
        <v>23409</v>
      </c>
      <c r="B2676" s="5" t="s">
        <v>23410</v>
      </c>
      <c r="C2676" s="5" t="s">
        <v>23411</v>
      </c>
      <c r="D2676" s="6">
        <v>42119.0</v>
      </c>
      <c r="E2676" s="5">
        <v>71447.0</v>
      </c>
      <c r="F2676" s="5">
        <v>32476.0</v>
      </c>
      <c r="G2676" s="5" t="s">
        <v>5560</v>
      </c>
      <c r="H2676" s="5" t="s">
        <v>171</v>
      </c>
      <c r="I2676" s="5" t="s">
        <v>4197</v>
      </c>
      <c r="J2676" s="5" t="s">
        <v>2214</v>
      </c>
      <c r="K2676" s="5" t="s">
        <v>23412</v>
      </c>
      <c r="L2676" s="5" t="s">
        <v>23413</v>
      </c>
      <c r="M2676" s="5" t="s">
        <v>23414</v>
      </c>
      <c r="N2676" s="5" t="s">
        <v>52</v>
      </c>
      <c r="O2676" s="5">
        <v>10.0</v>
      </c>
      <c r="P2676" s="5" t="s">
        <v>23415</v>
      </c>
      <c r="Q2676" s="5" t="s">
        <v>23416</v>
      </c>
      <c r="R2676" s="5">
        <v>168.0</v>
      </c>
      <c r="S2676" s="5" t="s">
        <v>115</v>
      </c>
      <c r="T2676" s="5">
        <v>0.0</v>
      </c>
      <c r="U2676" s="5" t="s">
        <v>52</v>
      </c>
      <c r="V2676" s="5" t="s">
        <v>23417</v>
      </c>
      <c r="W2676" s="5" t="s">
        <v>52</v>
      </c>
      <c r="X2676" s="5" t="s">
        <v>52</v>
      </c>
      <c r="Y2676" s="5" t="s">
        <v>14240</v>
      </c>
      <c r="Z2676" s="5" t="s">
        <v>23418</v>
      </c>
      <c r="AA2676" s="5" t="s">
        <v>59</v>
      </c>
      <c r="AB2676" s="5" t="s">
        <v>52</v>
      </c>
      <c r="AC2676" s="5" t="s">
        <v>181</v>
      </c>
      <c r="AD2676" s="5" t="s">
        <v>182</v>
      </c>
      <c r="AE2676" s="5" t="s">
        <v>183</v>
      </c>
      <c r="AF2676" s="5" t="s">
        <v>52</v>
      </c>
      <c r="AG2676" s="5" t="s">
        <v>52</v>
      </c>
      <c r="AH2676" s="5" t="s">
        <v>184</v>
      </c>
      <c r="AI2676" s="5" t="s">
        <v>23419</v>
      </c>
      <c r="AJ2676" s="5" t="s">
        <v>23420</v>
      </c>
      <c r="AK2676" s="5" t="s">
        <v>23421</v>
      </c>
    </row>
    <row r="2677" ht="15.75" customHeight="1">
      <c r="A2677" s="5" t="s">
        <v>23422</v>
      </c>
      <c r="B2677" s="5" t="s">
        <v>21963</v>
      </c>
      <c r="C2677" s="5" t="s">
        <v>21964</v>
      </c>
      <c r="D2677" s="6">
        <v>42117.0</v>
      </c>
      <c r="E2677" s="5">
        <v>42900.0</v>
      </c>
      <c r="F2677" s="5">
        <v>19500.0</v>
      </c>
      <c r="G2677" s="5" t="s">
        <v>21965</v>
      </c>
      <c r="H2677" s="5" t="s">
        <v>171</v>
      </c>
      <c r="I2677" s="5" t="s">
        <v>22893</v>
      </c>
      <c r="J2677" s="5" t="s">
        <v>2156</v>
      </c>
      <c r="K2677" s="5" t="s">
        <v>14840</v>
      </c>
      <c r="L2677" s="5" t="s">
        <v>21967</v>
      </c>
      <c r="M2677" s="5" t="s">
        <v>21968</v>
      </c>
      <c r="N2677" s="5">
        <v>77060.0</v>
      </c>
      <c r="O2677" s="5">
        <v>1.0</v>
      </c>
      <c r="P2677" s="5" t="s">
        <v>23423</v>
      </c>
      <c r="Q2677" s="5" t="s">
        <v>21970</v>
      </c>
      <c r="R2677" s="5">
        <v>1.0</v>
      </c>
      <c r="S2677" s="5" t="s">
        <v>21971</v>
      </c>
      <c r="T2677" s="5">
        <v>20.0</v>
      </c>
      <c r="U2677" s="5" t="s">
        <v>70</v>
      </c>
      <c r="V2677" s="5" t="s">
        <v>23424</v>
      </c>
      <c r="W2677" s="5" t="s">
        <v>71</v>
      </c>
      <c r="X2677" s="5" t="s">
        <v>52</v>
      </c>
      <c r="Y2677" s="5">
        <v>155.0</v>
      </c>
      <c r="Z2677" s="5">
        <v>11873.0</v>
      </c>
      <c r="AA2677" s="5" t="s">
        <v>59</v>
      </c>
      <c r="AB2677" s="5" t="s">
        <v>283</v>
      </c>
      <c r="AC2677" s="5" t="s">
        <v>1230</v>
      </c>
      <c r="AD2677" s="5" t="s">
        <v>1231</v>
      </c>
      <c r="AE2677" s="5" t="s">
        <v>52</v>
      </c>
      <c r="AF2677" s="5" t="s">
        <v>52</v>
      </c>
      <c r="AG2677" s="5" t="s">
        <v>52</v>
      </c>
      <c r="AH2677" s="5" t="s">
        <v>1232</v>
      </c>
      <c r="AI2677" s="5" t="s">
        <v>102</v>
      </c>
      <c r="AJ2677" s="5" t="s">
        <v>52</v>
      </c>
      <c r="AK2677" s="5" t="s">
        <v>21974</v>
      </c>
    </row>
    <row r="2678" ht="15.75" customHeight="1">
      <c r="A2678" s="5" t="s">
        <v>23425</v>
      </c>
      <c r="B2678" s="5" t="s">
        <v>6545</v>
      </c>
      <c r="C2678" s="5" t="s">
        <v>6546</v>
      </c>
      <c r="D2678" s="6">
        <v>42117.0</v>
      </c>
      <c r="E2678" s="5">
        <v>12135.0</v>
      </c>
      <c r="F2678" s="5">
        <v>5516.0</v>
      </c>
      <c r="G2678" s="5" t="s">
        <v>579</v>
      </c>
      <c r="H2678" s="5" t="s">
        <v>1792</v>
      </c>
      <c r="I2678" s="5" t="s">
        <v>17913</v>
      </c>
      <c r="J2678" s="5" t="s">
        <v>581</v>
      </c>
      <c r="K2678" s="5" t="s">
        <v>4507</v>
      </c>
      <c r="L2678" s="5" t="s">
        <v>23426</v>
      </c>
      <c r="M2678" s="5" t="s">
        <v>6548</v>
      </c>
      <c r="N2678" s="5">
        <v>10604.0</v>
      </c>
      <c r="O2678" s="5">
        <v>1.0</v>
      </c>
      <c r="P2678" s="5" t="s">
        <v>23427</v>
      </c>
      <c r="Q2678" s="5">
        <v>4510.0</v>
      </c>
      <c r="R2678" s="5">
        <v>1903.0</v>
      </c>
      <c r="S2678" s="5" t="s">
        <v>53</v>
      </c>
      <c r="T2678" s="5">
        <v>46.0</v>
      </c>
      <c r="U2678" s="5" t="s">
        <v>93</v>
      </c>
      <c r="V2678" s="5" t="s">
        <v>23428</v>
      </c>
      <c r="W2678" s="5" t="s">
        <v>52</v>
      </c>
      <c r="X2678" s="5" t="s">
        <v>52</v>
      </c>
      <c r="Y2678" s="5" t="s">
        <v>23429</v>
      </c>
      <c r="Z2678" s="5" t="s">
        <v>23430</v>
      </c>
      <c r="AA2678" s="5" t="s">
        <v>8480</v>
      </c>
      <c r="AB2678" s="5" t="s">
        <v>52</v>
      </c>
      <c r="AC2678" s="5" t="s">
        <v>11980</v>
      </c>
      <c r="AD2678" s="5" t="s">
        <v>11981</v>
      </c>
      <c r="AE2678" s="5" t="s">
        <v>218</v>
      </c>
      <c r="AF2678" s="5" t="s">
        <v>52</v>
      </c>
      <c r="AG2678" s="5" t="s">
        <v>11982</v>
      </c>
      <c r="AH2678" s="5" t="s">
        <v>11983</v>
      </c>
      <c r="AI2678" s="5" t="s">
        <v>20463</v>
      </c>
      <c r="AJ2678" s="5" t="s">
        <v>23431</v>
      </c>
      <c r="AK2678" s="5" t="s">
        <v>1573</v>
      </c>
    </row>
    <row r="2679" ht="15.75" customHeight="1">
      <c r="A2679" s="5" t="s">
        <v>23432</v>
      </c>
      <c r="B2679" s="5" t="s">
        <v>23186</v>
      </c>
      <c r="C2679" s="5" t="s">
        <v>23187</v>
      </c>
      <c r="D2679" s="6">
        <v>42116.0</v>
      </c>
      <c r="E2679" s="5">
        <v>43479.0</v>
      </c>
      <c r="F2679" s="5">
        <v>19763.0</v>
      </c>
      <c r="G2679" s="5" t="s">
        <v>556</v>
      </c>
      <c r="H2679" s="5" t="s">
        <v>45</v>
      </c>
      <c r="I2679" s="5" t="s">
        <v>23433</v>
      </c>
      <c r="J2679" s="5" t="s">
        <v>558</v>
      </c>
      <c r="K2679" s="5" t="s">
        <v>23434</v>
      </c>
      <c r="L2679" s="5" t="s">
        <v>23435</v>
      </c>
      <c r="M2679" s="5" t="s">
        <v>23191</v>
      </c>
      <c r="N2679" s="5">
        <v>8501.0</v>
      </c>
      <c r="O2679" s="5">
        <v>1.0</v>
      </c>
      <c r="P2679" s="5" t="s">
        <v>23436</v>
      </c>
      <c r="Q2679" s="5">
        <v>4536.0</v>
      </c>
      <c r="R2679" s="5">
        <v>3232.0</v>
      </c>
      <c r="S2679" s="5" t="s">
        <v>53</v>
      </c>
      <c r="T2679" s="5">
        <v>47.0</v>
      </c>
      <c r="U2679" s="5" t="s">
        <v>93</v>
      </c>
      <c r="V2679" s="5" t="s">
        <v>23437</v>
      </c>
      <c r="W2679" s="5" t="s">
        <v>71</v>
      </c>
      <c r="X2679" s="5" t="s">
        <v>52</v>
      </c>
      <c r="Y2679" s="5" t="s">
        <v>23438</v>
      </c>
      <c r="Z2679" s="5" t="s">
        <v>23439</v>
      </c>
      <c r="AA2679" s="5" t="s">
        <v>730</v>
      </c>
      <c r="AB2679" s="5" t="s">
        <v>283</v>
      </c>
      <c r="AC2679" s="5" t="s">
        <v>15837</v>
      </c>
      <c r="AD2679" s="5" t="s">
        <v>15838</v>
      </c>
      <c r="AE2679" s="5" t="s">
        <v>2166</v>
      </c>
      <c r="AF2679" s="5" t="s">
        <v>52</v>
      </c>
      <c r="AG2679" s="5" t="s">
        <v>52</v>
      </c>
      <c r="AH2679" s="5" t="s">
        <v>15839</v>
      </c>
      <c r="AI2679" s="5" t="s">
        <v>2164</v>
      </c>
      <c r="AJ2679" s="5" t="s">
        <v>12178</v>
      </c>
      <c r="AK2679" s="5" t="s">
        <v>15840</v>
      </c>
    </row>
    <row r="2680" ht="15.75" customHeight="1">
      <c r="A2680" s="5" t="s">
        <v>23440</v>
      </c>
      <c r="B2680" s="5" t="s">
        <v>23441</v>
      </c>
      <c r="C2680" s="5" t="s">
        <v>23442</v>
      </c>
      <c r="D2680" s="6">
        <v>42112.0</v>
      </c>
      <c r="E2680" s="5">
        <v>40410.0</v>
      </c>
      <c r="F2680" s="5">
        <v>18368.0</v>
      </c>
      <c r="G2680" s="5" t="s">
        <v>1057</v>
      </c>
      <c r="H2680" s="5" t="s">
        <v>205</v>
      </c>
      <c r="I2680" s="5" t="s">
        <v>20980</v>
      </c>
      <c r="J2680" s="5" t="s">
        <v>191</v>
      </c>
      <c r="K2680" s="5" t="s">
        <v>23443</v>
      </c>
      <c r="L2680" s="5" t="s">
        <v>23444</v>
      </c>
      <c r="M2680" s="5" t="s">
        <v>23445</v>
      </c>
      <c r="N2680" s="5">
        <v>36727.0</v>
      </c>
      <c r="O2680" s="5">
        <v>1.0</v>
      </c>
      <c r="P2680" s="5" t="s">
        <v>23446</v>
      </c>
      <c r="Q2680" s="5" t="s">
        <v>466</v>
      </c>
      <c r="R2680" s="5">
        <v>3280.0</v>
      </c>
      <c r="S2680" s="5" t="s">
        <v>69</v>
      </c>
      <c r="T2680" s="5">
        <v>50.0</v>
      </c>
      <c r="U2680" s="5" t="s">
        <v>93</v>
      </c>
      <c r="V2680" s="5" t="s">
        <v>23447</v>
      </c>
      <c r="W2680" s="5" t="s">
        <v>52</v>
      </c>
      <c r="X2680" s="5" t="s">
        <v>52</v>
      </c>
      <c r="Y2680" s="5" t="s">
        <v>23448</v>
      </c>
      <c r="Z2680" s="5" t="s">
        <v>23449</v>
      </c>
      <c r="AA2680" s="5" t="s">
        <v>119</v>
      </c>
      <c r="AB2680" s="5" t="s">
        <v>52</v>
      </c>
      <c r="AC2680" s="5" t="s">
        <v>565</v>
      </c>
      <c r="AD2680" s="5" t="s">
        <v>566</v>
      </c>
      <c r="AE2680" s="5" t="s">
        <v>567</v>
      </c>
      <c r="AF2680" s="5" t="s">
        <v>52</v>
      </c>
      <c r="AG2680" s="5" t="s">
        <v>52</v>
      </c>
      <c r="AH2680" s="5" t="s">
        <v>568</v>
      </c>
      <c r="AI2680" s="5" t="s">
        <v>23450</v>
      </c>
      <c r="AJ2680" s="5" t="s">
        <v>23451</v>
      </c>
      <c r="AK2680" s="5" t="s">
        <v>1555</v>
      </c>
    </row>
    <row r="2681" ht="15.75" customHeight="1">
      <c r="A2681" s="5" t="s">
        <v>23452</v>
      </c>
      <c r="B2681" s="5" t="s">
        <v>21963</v>
      </c>
      <c r="C2681" s="5" t="s">
        <v>21964</v>
      </c>
      <c r="D2681" s="6">
        <v>42112.0</v>
      </c>
      <c r="E2681" s="5">
        <v>42988.0</v>
      </c>
      <c r="F2681" s="5">
        <v>19540.0</v>
      </c>
      <c r="G2681" s="5" t="s">
        <v>21965</v>
      </c>
      <c r="H2681" s="5" t="s">
        <v>171</v>
      </c>
      <c r="I2681" s="5" t="s">
        <v>22360</v>
      </c>
      <c r="J2681" s="5" t="s">
        <v>2156</v>
      </c>
      <c r="K2681" s="5" t="s">
        <v>14840</v>
      </c>
      <c r="L2681" s="5" t="s">
        <v>21967</v>
      </c>
      <c r="M2681" s="5" t="s">
        <v>21968</v>
      </c>
      <c r="N2681" s="5">
        <v>77060.0</v>
      </c>
      <c r="O2681" s="5">
        <v>1.0</v>
      </c>
      <c r="P2681" s="5" t="s">
        <v>23453</v>
      </c>
      <c r="Q2681" s="5" t="s">
        <v>21970</v>
      </c>
      <c r="R2681" s="5">
        <v>1.0</v>
      </c>
      <c r="S2681" s="5" t="s">
        <v>21971</v>
      </c>
      <c r="T2681" s="5">
        <v>20.0</v>
      </c>
      <c r="U2681" s="5" t="s">
        <v>70</v>
      </c>
      <c r="V2681" s="5" t="s">
        <v>23454</v>
      </c>
      <c r="W2681" s="5" t="s">
        <v>71</v>
      </c>
      <c r="X2681" s="5" t="s">
        <v>52</v>
      </c>
      <c r="Y2681" s="5">
        <v>188.0</v>
      </c>
      <c r="Z2681" s="5" t="s">
        <v>23455</v>
      </c>
      <c r="AA2681" s="5" t="s">
        <v>730</v>
      </c>
      <c r="AB2681" s="5" t="s">
        <v>283</v>
      </c>
      <c r="AC2681" s="5" t="s">
        <v>1230</v>
      </c>
      <c r="AD2681" s="5" t="s">
        <v>1231</v>
      </c>
      <c r="AE2681" s="5" t="s">
        <v>52</v>
      </c>
      <c r="AF2681" s="5" t="s">
        <v>52</v>
      </c>
      <c r="AG2681" s="5" t="s">
        <v>52</v>
      </c>
      <c r="AH2681" s="5" t="s">
        <v>1232</v>
      </c>
      <c r="AI2681" s="5" t="s">
        <v>102</v>
      </c>
      <c r="AJ2681" s="5" t="s">
        <v>52</v>
      </c>
      <c r="AK2681" s="5" t="s">
        <v>21974</v>
      </c>
    </row>
    <row r="2682" ht="15.75" customHeight="1">
      <c r="A2682" s="5" t="s">
        <v>23456</v>
      </c>
      <c r="B2682" s="5" t="s">
        <v>17216</v>
      </c>
      <c r="C2682" s="5" t="s">
        <v>23373</v>
      </c>
      <c r="D2682" s="6">
        <v>42112.0</v>
      </c>
      <c r="E2682" s="5">
        <v>244706.0</v>
      </c>
      <c r="F2682" s="5">
        <v>111230.0</v>
      </c>
      <c r="G2682" s="5" t="s">
        <v>5560</v>
      </c>
      <c r="H2682" s="5" t="s">
        <v>171</v>
      </c>
      <c r="I2682" s="5" t="s">
        <v>2140</v>
      </c>
      <c r="J2682" s="5" t="s">
        <v>2214</v>
      </c>
      <c r="K2682" s="5" t="s">
        <v>23457</v>
      </c>
      <c r="L2682" s="5" t="s">
        <v>23375</v>
      </c>
      <c r="M2682" s="5" t="s">
        <v>23376</v>
      </c>
      <c r="N2682" s="5">
        <v>3898.0</v>
      </c>
      <c r="O2682" s="5">
        <v>5.0</v>
      </c>
      <c r="P2682" s="5" t="s">
        <v>23458</v>
      </c>
      <c r="Q2682" s="5" t="s">
        <v>23459</v>
      </c>
      <c r="R2682" s="5">
        <v>1209.0</v>
      </c>
      <c r="S2682" s="5" t="s">
        <v>115</v>
      </c>
      <c r="T2682" s="5">
        <v>0.0</v>
      </c>
      <c r="U2682" s="5" t="s">
        <v>52</v>
      </c>
      <c r="V2682" s="5" t="s">
        <v>23460</v>
      </c>
      <c r="W2682" s="5" t="s">
        <v>52</v>
      </c>
      <c r="X2682" s="5" t="s">
        <v>52</v>
      </c>
      <c r="Y2682" s="5" t="s">
        <v>23461</v>
      </c>
      <c r="Z2682" s="5" t="s">
        <v>23462</v>
      </c>
      <c r="AA2682" s="5" t="s">
        <v>235</v>
      </c>
      <c r="AB2682" s="5" t="s">
        <v>52</v>
      </c>
      <c r="AC2682" s="5" t="s">
        <v>181</v>
      </c>
      <c r="AD2682" s="5" t="s">
        <v>182</v>
      </c>
      <c r="AE2682" s="5" t="s">
        <v>183</v>
      </c>
      <c r="AF2682" s="5" t="s">
        <v>52</v>
      </c>
      <c r="AG2682" s="5" t="s">
        <v>52</v>
      </c>
      <c r="AH2682" s="5" t="s">
        <v>184</v>
      </c>
      <c r="AI2682" s="5" t="s">
        <v>17216</v>
      </c>
      <c r="AJ2682" s="5" t="s">
        <v>23375</v>
      </c>
      <c r="AK2682" s="5" t="s">
        <v>23164</v>
      </c>
    </row>
    <row r="2683" ht="15.75" customHeight="1">
      <c r="A2683" s="5" t="s">
        <v>23463</v>
      </c>
      <c r="B2683" s="5" t="s">
        <v>17216</v>
      </c>
      <c r="C2683" s="5" t="s">
        <v>23373</v>
      </c>
      <c r="D2683" s="6">
        <v>42112.0</v>
      </c>
      <c r="E2683" s="5">
        <v>139964.0</v>
      </c>
      <c r="F2683" s="5">
        <v>63620.0</v>
      </c>
      <c r="G2683" s="5" t="s">
        <v>5560</v>
      </c>
      <c r="H2683" s="5" t="s">
        <v>171</v>
      </c>
      <c r="I2683" s="5" t="s">
        <v>2140</v>
      </c>
      <c r="J2683" s="5" t="s">
        <v>2214</v>
      </c>
      <c r="K2683" s="5" t="s">
        <v>23399</v>
      </c>
      <c r="L2683" s="5" t="s">
        <v>23375</v>
      </c>
      <c r="M2683" s="5" t="s">
        <v>23376</v>
      </c>
      <c r="N2683" s="5">
        <v>3898.0</v>
      </c>
      <c r="O2683" s="5">
        <v>3.0</v>
      </c>
      <c r="P2683" s="5" t="s">
        <v>23464</v>
      </c>
      <c r="Q2683" s="5" t="s">
        <v>23465</v>
      </c>
      <c r="R2683" s="5">
        <v>1102.0</v>
      </c>
      <c r="S2683" s="5" t="s">
        <v>115</v>
      </c>
      <c r="T2683" s="5">
        <v>0.0</v>
      </c>
      <c r="U2683" s="5" t="s">
        <v>52</v>
      </c>
      <c r="V2683" s="5" t="s">
        <v>23466</v>
      </c>
      <c r="W2683" s="5" t="s">
        <v>52</v>
      </c>
      <c r="X2683" s="5" t="s">
        <v>52</v>
      </c>
      <c r="Y2683" s="5" t="s">
        <v>23461</v>
      </c>
      <c r="Z2683" s="5" t="s">
        <v>23467</v>
      </c>
      <c r="AA2683" s="5" t="s">
        <v>235</v>
      </c>
      <c r="AB2683" s="5" t="s">
        <v>52</v>
      </c>
      <c r="AC2683" s="5" t="s">
        <v>181</v>
      </c>
      <c r="AD2683" s="5" t="s">
        <v>182</v>
      </c>
      <c r="AE2683" s="5" t="s">
        <v>183</v>
      </c>
      <c r="AF2683" s="5" t="s">
        <v>52</v>
      </c>
      <c r="AG2683" s="5" t="s">
        <v>52</v>
      </c>
      <c r="AH2683" s="5" t="s">
        <v>184</v>
      </c>
      <c r="AI2683" s="5" t="s">
        <v>17216</v>
      </c>
      <c r="AJ2683" s="5" t="s">
        <v>23375</v>
      </c>
      <c r="AK2683" s="5" t="s">
        <v>23164</v>
      </c>
    </row>
    <row r="2684" ht="15.75" customHeight="1">
      <c r="A2684" s="5" t="s">
        <v>23468</v>
      </c>
      <c r="B2684" s="5" t="s">
        <v>21299</v>
      </c>
      <c r="C2684" s="5" t="s">
        <v>23070</v>
      </c>
      <c r="D2684" s="6">
        <v>42111.0</v>
      </c>
      <c r="E2684" s="5">
        <v>43545.0</v>
      </c>
      <c r="F2684" s="5">
        <v>19793.0</v>
      </c>
      <c r="G2684" s="5" t="s">
        <v>556</v>
      </c>
      <c r="H2684" s="5" t="s">
        <v>45</v>
      </c>
      <c r="I2684" s="5" t="s">
        <v>23469</v>
      </c>
      <c r="J2684" s="5" t="s">
        <v>558</v>
      </c>
      <c r="K2684" s="5" t="s">
        <v>23470</v>
      </c>
      <c r="L2684" s="5" t="s">
        <v>23073</v>
      </c>
      <c r="M2684" s="5" t="s">
        <v>23074</v>
      </c>
      <c r="N2684" s="5">
        <v>7036.0</v>
      </c>
      <c r="O2684" s="5">
        <v>1.0</v>
      </c>
      <c r="P2684" s="5" t="s">
        <v>23471</v>
      </c>
      <c r="Q2684" s="5">
        <v>4536.0</v>
      </c>
      <c r="R2684" s="5">
        <v>11006.0</v>
      </c>
      <c r="S2684" s="5" t="s">
        <v>53</v>
      </c>
      <c r="T2684" s="5">
        <v>48.0</v>
      </c>
      <c r="U2684" s="5" t="s">
        <v>93</v>
      </c>
      <c r="V2684" s="5" t="s">
        <v>23472</v>
      </c>
      <c r="W2684" s="5" t="s">
        <v>71</v>
      </c>
      <c r="X2684" s="5" t="s">
        <v>52</v>
      </c>
      <c r="Y2684" s="5" t="s">
        <v>23473</v>
      </c>
      <c r="Z2684" s="5" t="s">
        <v>23474</v>
      </c>
      <c r="AA2684" s="5" t="s">
        <v>235</v>
      </c>
      <c r="AB2684" s="5" t="s">
        <v>283</v>
      </c>
      <c r="AC2684" s="5" t="s">
        <v>15837</v>
      </c>
      <c r="AD2684" s="5" t="s">
        <v>15838</v>
      </c>
      <c r="AE2684" s="5" t="s">
        <v>2166</v>
      </c>
      <c r="AF2684" s="5" t="s">
        <v>52</v>
      </c>
      <c r="AG2684" s="5" t="s">
        <v>52</v>
      </c>
      <c r="AH2684" s="5" t="s">
        <v>15839</v>
      </c>
      <c r="AI2684" s="5" t="s">
        <v>2164</v>
      </c>
      <c r="AJ2684" s="5" t="s">
        <v>12178</v>
      </c>
      <c r="AK2684" s="5" t="s">
        <v>15840</v>
      </c>
    </row>
    <row r="2685" ht="15.75" customHeight="1">
      <c r="A2685" s="5" t="s">
        <v>23475</v>
      </c>
      <c r="B2685" s="5" t="s">
        <v>16737</v>
      </c>
      <c r="C2685" s="5" t="s">
        <v>16738</v>
      </c>
      <c r="D2685" s="6">
        <v>42111.0</v>
      </c>
      <c r="E2685" s="5">
        <v>41358.0</v>
      </c>
      <c r="F2685" s="5">
        <v>18799.0</v>
      </c>
      <c r="G2685" s="5" t="s">
        <v>3378</v>
      </c>
      <c r="H2685" s="5" t="s">
        <v>272</v>
      </c>
      <c r="I2685" s="5" t="s">
        <v>8340</v>
      </c>
      <c r="J2685" s="5" t="s">
        <v>3378</v>
      </c>
      <c r="K2685" s="5" t="s">
        <v>23476</v>
      </c>
      <c r="L2685" s="5" t="s">
        <v>16741</v>
      </c>
      <c r="M2685" s="5" t="s">
        <v>16742</v>
      </c>
      <c r="N2685" s="5">
        <v>45242.0</v>
      </c>
      <c r="O2685" s="5">
        <v>1.0</v>
      </c>
      <c r="P2685" s="5" t="s">
        <v>23477</v>
      </c>
      <c r="Q2685" s="5">
        <v>4300.0</v>
      </c>
      <c r="R2685" s="5">
        <v>1325.0</v>
      </c>
      <c r="S2685" s="5" t="s">
        <v>69</v>
      </c>
      <c r="T2685" s="5">
        <v>0.0</v>
      </c>
      <c r="U2685" s="5" t="s">
        <v>93</v>
      </c>
      <c r="V2685" s="5" t="s">
        <v>23478</v>
      </c>
      <c r="W2685" s="5" t="s">
        <v>55</v>
      </c>
      <c r="X2685" s="5" t="s">
        <v>23479</v>
      </c>
      <c r="Y2685" s="5" t="s">
        <v>641</v>
      </c>
      <c r="Z2685" s="5">
        <v>1492005.0</v>
      </c>
      <c r="AA2685" s="5" t="s">
        <v>162</v>
      </c>
      <c r="AB2685" s="5" t="s">
        <v>52</v>
      </c>
      <c r="AC2685" s="5" t="s">
        <v>3141</v>
      </c>
      <c r="AD2685" s="5" t="s">
        <v>3142</v>
      </c>
      <c r="AE2685" s="5" t="s">
        <v>162</v>
      </c>
      <c r="AF2685" s="5" t="s">
        <v>52</v>
      </c>
      <c r="AG2685" s="5" t="s">
        <v>52</v>
      </c>
      <c r="AH2685" s="5" t="s">
        <v>3143</v>
      </c>
      <c r="AI2685" s="5" t="s">
        <v>102</v>
      </c>
      <c r="AJ2685" s="5" t="s">
        <v>52</v>
      </c>
      <c r="AK2685" s="5" t="s">
        <v>162</v>
      </c>
    </row>
    <row r="2686" ht="15.75" customHeight="1">
      <c r="A2686" s="5" t="s">
        <v>23480</v>
      </c>
      <c r="B2686" s="5" t="s">
        <v>16690</v>
      </c>
      <c r="C2686" s="5" t="s">
        <v>102</v>
      </c>
      <c r="D2686" s="6">
        <v>42110.0</v>
      </c>
      <c r="E2686" s="5">
        <v>31013.0</v>
      </c>
      <c r="F2686" s="5">
        <v>14097.0</v>
      </c>
      <c r="G2686" s="5" t="s">
        <v>766</v>
      </c>
      <c r="H2686" s="5" t="s">
        <v>45</v>
      </c>
      <c r="I2686" s="5" t="s">
        <v>22974</v>
      </c>
      <c r="J2686" s="5" t="s">
        <v>768</v>
      </c>
      <c r="K2686" s="5" t="s">
        <v>23481</v>
      </c>
      <c r="L2686" s="5" t="s">
        <v>23482</v>
      </c>
      <c r="M2686" s="5" t="s">
        <v>52</v>
      </c>
      <c r="N2686" s="5" t="s">
        <v>52</v>
      </c>
      <c r="O2686" s="5">
        <v>1.0</v>
      </c>
      <c r="P2686" s="5" t="s">
        <v>23483</v>
      </c>
      <c r="Q2686" s="5">
        <v>4500.0</v>
      </c>
      <c r="R2686" s="5">
        <v>552.0</v>
      </c>
      <c r="S2686" s="5" t="s">
        <v>115</v>
      </c>
      <c r="T2686" s="5">
        <v>0.0</v>
      </c>
      <c r="U2686" s="5" t="s">
        <v>70</v>
      </c>
      <c r="V2686" s="5" t="s">
        <v>23484</v>
      </c>
      <c r="W2686" s="5" t="s">
        <v>52</v>
      </c>
      <c r="X2686" s="5" t="s">
        <v>52</v>
      </c>
      <c r="Y2686" s="5" t="s">
        <v>23485</v>
      </c>
      <c r="Z2686" s="5" t="s">
        <v>23486</v>
      </c>
      <c r="AA2686" s="5" t="s">
        <v>162</v>
      </c>
      <c r="AB2686" s="5" t="s">
        <v>52</v>
      </c>
      <c r="AC2686" s="5" t="s">
        <v>398</v>
      </c>
      <c r="AD2686" s="5" t="s">
        <v>399</v>
      </c>
      <c r="AE2686" s="5" t="s">
        <v>400</v>
      </c>
      <c r="AF2686" s="5" t="s">
        <v>401</v>
      </c>
      <c r="AG2686" s="5">
        <v>23502.0</v>
      </c>
      <c r="AH2686" s="5" t="s">
        <v>402</v>
      </c>
      <c r="AI2686" s="5" t="s">
        <v>102</v>
      </c>
      <c r="AJ2686" s="5" t="s">
        <v>52</v>
      </c>
      <c r="AK2686" s="5" t="s">
        <v>776</v>
      </c>
    </row>
    <row r="2687" ht="15.75" customHeight="1">
      <c r="A2687" s="5" t="s">
        <v>23487</v>
      </c>
      <c r="B2687" s="5" t="s">
        <v>17653</v>
      </c>
      <c r="C2687" s="5" t="s">
        <v>102</v>
      </c>
      <c r="D2687" s="6">
        <v>42110.0</v>
      </c>
      <c r="E2687" s="5">
        <v>81655.0</v>
      </c>
      <c r="F2687" s="5">
        <v>37116.0</v>
      </c>
      <c r="G2687" s="5" t="s">
        <v>2154</v>
      </c>
      <c r="H2687" s="5" t="s">
        <v>171</v>
      </c>
      <c r="I2687" s="5" t="s">
        <v>9204</v>
      </c>
      <c r="J2687" s="5" t="s">
        <v>2156</v>
      </c>
      <c r="K2687" s="5" t="s">
        <v>23488</v>
      </c>
      <c r="L2687" s="5" t="s">
        <v>23489</v>
      </c>
      <c r="M2687" s="5" t="s">
        <v>52</v>
      </c>
      <c r="N2687" s="5">
        <v>77058.0</v>
      </c>
      <c r="O2687" s="5">
        <v>2.0</v>
      </c>
      <c r="P2687" s="5" t="s">
        <v>23490</v>
      </c>
      <c r="Q2687" s="5" t="s">
        <v>15940</v>
      </c>
      <c r="R2687" s="5">
        <v>1800.0</v>
      </c>
      <c r="S2687" s="5" t="s">
        <v>196</v>
      </c>
      <c r="T2687" s="5">
        <v>54.0</v>
      </c>
      <c r="U2687" s="5" t="s">
        <v>93</v>
      </c>
      <c r="V2687" s="5" t="s">
        <v>23491</v>
      </c>
      <c r="W2687" s="5" t="s">
        <v>52</v>
      </c>
      <c r="X2687" s="5" t="s">
        <v>52</v>
      </c>
      <c r="Y2687" s="5" t="s">
        <v>12269</v>
      </c>
      <c r="Z2687" s="5" t="s">
        <v>23492</v>
      </c>
      <c r="AA2687" s="5" t="s">
        <v>260</v>
      </c>
      <c r="AB2687" s="5" t="s">
        <v>283</v>
      </c>
      <c r="AC2687" s="5" t="s">
        <v>9092</v>
      </c>
      <c r="AD2687" s="5" t="s">
        <v>9093</v>
      </c>
      <c r="AE2687" s="5" t="s">
        <v>2166</v>
      </c>
      <c r="AF2687" s="5" t="s">
        <v>52</v>
      </c>
      <c r="AG2687" s="5" t="s">
        <v>52</v>
      </c>
      <c r="AH2687" s="5" t="s">
        <v>52</v>
      </c>
      <c r="AI2687" s="5" t="s">
        <v>102</v>
      </c>
      <c r="AJ2687" s="5" t="s">
        <v>52</v>
      </c>
      <c r="AK2687" s="5" t="s">
        <v>23493</v>
      </c>
    </row>
    <row r="2688" ht="15.75" customHeight="1">
      <c r="A2688" s="5" t="s">
        <v>23494</v>
      </c>
      <c r="B2688" s="5" t="s">
        <v>23495</v>
      </c>
      <c r="C2688" s="5" t="s">
        <v>21104</v>
      </c>
      <c r="D2688" s="6">
        <v>42109.0</v>
      </c>
      <c r="E2688" s="5">
        <v>269500.0</v>
      </c>
      <c r="F2688" s="5">
        <v>122500.0</v>
      </c>
      <c r="G2688" s="5" t="s">
        <v>1419</v>
      </c>
      <c r="H2688" s="5" t="s">
        <v>1534</v>
      </c>
      <c r="I2688" s="5" t="s">
        <v>23496</v>
      </c>
      <c r="J2688" s="5" t="s">
        <v>256</v>
      </c>
      <c r="K2688" s="5" t="s">
        <v>23497</v>
      </c>
      <c r="L2688" s="5" t="s">
        <v>23498</v>
      </c>
      <c r="M2688" s="5" t="s">
        <v>23499</v>
      </c>
      <c r="N2688" s="5" t="s">
        <v>52</v>
      </c>
      <c r="O2688" s="5">
        <v>5.0</v>
      </c>
      <c r="P2688" s="5" t="s">
        <v>23500</v>
      </c>
      <c r="Q2688" s="5" t="s">
        <v>4176</v>
      </c>
      <c r="R2688" s="5">
        <v>75.0</v>
      </c>
      <c r="S2688" s="5" t="s">
        <v>1386</v>
      </c>
      <c r="T2688" s="5">
        <v>2.0</v>
      </c>
      <c r="U2688" s="5" t="s">
        <v>70</v>
      </c>
      <c r="V2688" s="5" t="s">
        <v>23501</v>
      </c>
      <c r="W2688" s="5" t="s">
        <v>52</v>
      </c>
      <c r="X2688" s="5" t="s">
        <v>52</v>
      </c>
      <c r="Y2688" s="5" t="s">
        <v>23502</v>
      </c>
      <c r="Z2688" s="5" t="s">
        <v>52</v>
      </c>
      <c r="AA2688" s="5" t="s">
        <v>235</v>
      </c>
      <c r="AB2688" s="5" t="s">
        <v>52</v>
      </c>
      <c r="AC2688" s="5" t="s">
        <v>5289</v>
      </c>
      <c r="AD2688" s="5" t="s">
        <v>5290</v>
      </c>
      <c r="AE2688" s="5" t="s">
        <v>5291</v>
      </c>
      <c r="AF2688" s="5" t="s">
        <v>52</v>
      </c>
      <c r="AG2688" s="5" t="s">
        <v>52</v>
      </c>
      <c r="AH2688" s="5" t="s">
        <v>52</v>
      </c>
      <c r="AI2688" s="5" t="s">
        <v>23495</v>
      </c>
      <c r="AJ2688" s="5" t="s">
        <v>23498</v>
      </c>
      <c r="AK2688" s="5" t="s">
        <v>4182</v>
      </c>
    </row>
    <row r="2689" ht="15.75" customHeight="1">
      <c r="A2689" s="5" t="s">
        <v>23503</v>
      </c>
      <c r="B2689" s="5" t="s">
        <v>3213</v>
      </c>
      <c r="C2689" s="5" t="s">
        <v>3214</v>
      </c>
      <c r="D2689" s="6">
        <v>42107.0</v>
      </c>
      <c r="E2689" s="5">
        <v>4866.0</v>
      </c>
      <c r="F2689" s="5">
        <v>2212.0</v>
      </c>
      <c r="G2689" s="5" t="s">
        <v>479</v>
      </c>
      <c r="H2689" s="5" t="s">
        <v>22570</v>
      </c>
      <c r="I2689" s="5" t="s">
        <v>13894</v>
      </c>
      <c r="J2689" s="5" t="s">
        <v>274</v>
      </c>
      <c r="K2689" s="5" t="s">
        <v>22571</v>
      </c>
      <c r="L2689" s="5" t="s">
        <v>19219</v>
      </c>
      <c r="M2689" s="5" t="s">
        <v>20289</v>
      </c>
      <c r="N2689" s="5">
        <v>32226.0</v>
      </c>
      <c r="O2689" s="5">
        <v>2.0</v>
      </c>
      <c r="P2689" s="5" t="s">
        <v>23504</v>
      </c>
      <c r="Q2689" s="5" t="s">
        <v>3236</v>
      </c>
      <c r="R2689" s="5">
        <v>200.0</v>
      </c>
      <c r="S2689" s="5" t="s">
        <v>53</v>
      </c>
      <c r="T2689" s="5">
        <v>0.0</v>
      </c>
      <c r="U2689" s="5" t="s">
        <v>52</v>
      </c>
      <c r="V2689" s="5" t="s">
        <v>23505</v>
      </c>
      <c r="W2689" s="5" t="s">
        <v>55</v>
      </c>
      <c r="X2689" s="5" t="s">
        <v>23506</v>
      </c>
      <c r="Y2689" s="5" t="s">
        <v>23507</v>
      </c>
      <c r="Z2689" s="5" t="s">
        <v>23508</v>
      </c>
      <c r="AA2689" s="5" t="s">
        <v>119</v>
      </c>
      <c r="AB2689" s="5" t="s">
        <v>52</v>
      </c>
      <c r="AC2689" s="5" t="s">
        <v>3225</v>
      </c>
      <c r="AD2689" s="5" t="s">
        <v>3226</v>
      </c>
      <c r="AE2689" s="5" t="s">
        <v>3227</v>
      </c>
      <c r="AF2689" s="5" t="s">
        <v>52</v>
      </c>
      <c r="AG2689" s="5" t="s">
        <v>52</v>
      </c>
      <c r="AH2689" s="5" t="s">
        <v>3228</v>
      </c>
      <c r="AI2689" s="5" t="s">
        <v>102</v>
      </c>
      <c r="AJ2689" s="5" t="s">
        <v>52</v>
      </c>
      <c r="AK2689" s="5" t="s">
        <v>404</v>
      </c>
    </row>
    <row r="2690" ht="15.75" customHeight="1">
      <c r="A2690" s="5" t="s">
        <v>23509</v>
      </c>
      <c r="B2690" s="5" t="s">
        <v>22746</v>
      </c>
      <c r="C2690" s="5" t="s">
        <v>3231</v>
      </c>
      <c r="D2690" s="6">
        <v>42107.0</v>
      </c>
      <c r="E2690" s="5">
        <v>91612.0</v>
      </c>
      <c r="F2690" s="5">
        <v>41642.0</v>
      </c>
      <c r="G2690" s="5" t="s">
        <v>963</v>
      </c>
      <c r="H2690" s="5" t="s">
        <v>480</v>
      </c>
      <c r="I2690" s="5" t="s">
        <v>13894</v>
      </c>
      <c r="J2690" s="5" t="s">
        <v>965</v>
      </c>
      <c r="K2690" s="5" t="s">
        <v>23510</v>
      </c>
      <c r="L2690" s="5" t="s">
        <v>22748</v>
      </c>
      <c r="M2690" s="5" t="s">
        <v>23511</v>
      </c>
      <c r="N2690" s="5">
        <v>30354.0</v>
      </c>
      <c r="O2690" s="5">
        <v>2.0</v>
      </c>
      <c r="P2690" s="5" t="s">
        <v>23504</v>
      </c>
      <c r="Q2690" s="5" t="s">
        <v>3236</v>
      </c>
      <c r="R2690" s="5">
        <v>274.0</v>
      </c>
      <c r="S2690" s="5" t="s">
        <v>115</v>
      </c>
      <c r="T2690" s="5">
        <v>0.0</v>
      </c>
      <c r="U2690" s="5" t="s">
        <v>70</v>
      </c>
      <c r="V2690" s="5" t="s">
        <v>23506</v>
      </c>
      <c r="W2690" s="5" t="s">
        <v>71</v>
      </c>
      <c r="X2690" s="5" t="s">
        <v>52</v>
      </c>
      <c r="Y2690" s="5" t="s">
        <v>23512</v>
      </c>
      <c r="Z2690" s="5" t="s">
        <v>23508</v>
      </c>
      <c r="AA2690" s="5" t="s">
        <v>119</v>
      </c>
      <c r="AB2690" s="5" t="s">
        <v>52</v>
      </c>
      <c r="AC2690" s="5" t="s">
        <v>2791</v>
      </c>
      <c r="AD2690" s="5" t="s">
        <v>2792</v>
      </c>
      <c r="AE2690" s="5" t="s">
        <v>52</v>
      </c>
      <c r="AF2690" s="5" t="s">
        <v>52</v>
      </c>
      <c r="AG2690" s="5">
        <v>79118.0</v>
      </c>
      <c r="AH2690" s="5" t="s">
        <v>2793</v>
      </c>
      <c r="AI2690" s="5" t="s">
        <v>22746</v>
      </c>
      <c r="AJ2690" s="5" t="s">
        <v>22748</v>
      </c>
      <c r="AK2690" s="5" t="s">
        <v>404</v>
      </c>
    </row>
    <row r="2691" ht="15.75" customHeight="1">
      <c r="A2691" s="5" t="s">
        <v>23513</v>
      </c>
      <c r="B2691" s="5" t="s">
        <v>23514</v>
      </c>
      <c r="C2691" s="5" t="s">
        <v>9797</v>
      </c>
      <c r="D2691" s="6">
        <v>42107.0</v>
      </c>
      <c r="E2691" s="5">
        <v>50358.0</v>
      </c>
      <c r="F2691" s="5">
        <v>22890.0</v>
      </c>
      <c r="G2691" s="5" t="s">
        <v>719</v>
      </c>
      <c r="H2691" s="5" t="s">
        <v>480</v>
      </c>
      <c r="I2691" s="5" t="s">
        <v>13894</v>
      </c>
      <c r="J2691" s="5" t="s">
        <v>274</v>
      </c>
      <c r="K2691" s="5" t="s">
        <v>23515</v>
      </c>
      <c r="L2691" s="5" t="s">
        <v>23516</v>
      </c>
      <c r="M2691" s="5" t="s">
        <v>23517</v>
      </c>
      <c r="N2691" s="5">
        <v>91748.0</v>
      </c>
      <c r="O2691" s="5">
        <v>3.0</v>
      </c>
      <c r="P2691" s="5" t="s">
        <v>23518</v>
      </c>
      <c r="Q2691" s="5" t="s">
        <v>2229</v>
      </c>
      <c r="R2691" s="5">
        <v>8017.0</v>
      </c>
      <c r="S2691" s="5" t="s">
        <v>53</v>
      </c>
      <c r="T2691" s="5">
        <v>0.0</v>
      </c>
      <c r="U2691" s="5" t="s">
        <v>52</v>
      </c>
      <c r="V2691" s="5" t="s">
        <v>23519</v>
      </c>
      <c r="W2691" s="5" t="s">
        <v>71</v>
      </c>
      <c r="X2691" s="5" t="s">
        <v>52</v>
      </c>
      <c r="Y2691" s="5" t="s">
        <v>22461</v>
      </c>
      <c r="Z2691" s="5" t="s">
        <v>23520</v>
      </c>
      <c r="AA2691" s="5" t="s">
        <v>119</v>
      </c>
      <c r="AB2691" s="5" t="s">
        <v>52</v>
      </c>
      <c r="AC2691" s="5" t="s">
        <v>17351</v>
      </c>
      <c r="AD2691" s="5" t="s">
        <v>17352</v>
      </c>
      <c r="AE2691" s="5" t="s">
        <v>17353</v>
      </c>
      <c r="AF2691" s="5" t="s">
        <v>52</v>
      </c>
      <c r="AG2691" s="5" t="s">
        <v>52</v>
      </c>
      <c r="AH2691" s="5" t="s">
        <v>52</v>
      </c>
      <c r="AI2691" s="5" t="s">
        <v>23521</v>
      </c>
      <c r="AJ2691" s="5" t="s">
        <v>23522</v>
      </c>
      <c r="AK2691" s="5" t="s">
        <v>735</v>
      </c>
    </row>
    <row r="2692" ht="15.75" customHeight="1">
      <c r="A2692" s="5" t="s">
        <v>23523</v>
      </c>
      <c r="B2692" s="5" t="s">
        <v>23524</v>
      </c>
      <c r="C2692" s="5" t="s">
        <v>23525</v>
      </c>
      <c r="D2692" s="6">
        <v>42107.0</v>
      </c>
      <c r="E2692" s="5">
        <v>151690.0</v>
      </c>
      <c r="F2692" s="5">
        <v>68950.0</v>
      </c>
      <c r="G2692" s="5" t="s">
        <v>17218</v>
      </c>
      <c r="H2692" s="5" t="s">
        <v>171</v>
      </c>
      <c r="I2692" s="5" t="s">
        <v>23526</v>
      </c>
      <c r="J2692" s="5" t="s">
        <v>191</v>
      </c>
      <c r="K2692" s="5" t="s">
        <v>23527</v>
      </c>
      <c r="L2692" s="5" t="s">
        <v>23528</v>
      </c>
      <c r="M2692" s="5" t="s">
        <v>23529</v>
      </c>
      <c r="N2692" s="5" t="s">
        <v>52</v>
      </c>
      <c r="O2692" s="5">
        <v>3.0</v>
      </c>
      <c r="P2692" s="5" t="s">
        <v>23530</v>
      </c>
      <c r="Q2692" s="5" t="s">
        <v>23531</v>
      </c>
      <c r="R2692" s="5">
        <v>4403.0</v>
      </c>
      <c r="S2692" s="5" t="s">
        <v>374</v>
      </c>
      <c r="T2692" s="5">
        <v>120.0</v>
      </c>
      <c r="U2692" s="5" t="s">
        <v>70</v>
      </c>
      <c r="V2692" s="5" t="s">
        <v>23532</v>
      </c>
      <c r="W2692" s="5" t="s">
        <v>52</v>
      </c>
      <c r="X2692" s="5" t="s">
        <v>52</v>
      </c>
      <c r="Y2692" s="5">
        <v>10080.0</v>
      </c>
      <c r="Z2692" s="5" t="s">
        <v>23533</v>
      </c>
      <c r="AA2692" s="5" t="s">
        <v>260</v>
      </c>
      <c r="AB2692" s="5" t="s">
        <v>52</v>
      </c>
      <c r="AC2692" s="5" t="s">
        <v>1230</v>
      </c>
      <c r="AD2692" s="5" t="s">
        <v>1231</v>
      </c>
      <c r="AE2692" s="5" t="s">
        <v>52</v>
      </c>
      <c r="AF2692" s="5" t="s">
        <v>52</v>
      </c>
      <c r="AG2692" s="5" t="s">
        <v>52</v>
      </c>
      <c r="AH2692" s="5" t="s">
        <v>1232</v>
      </c>
      <c r="AI2692" s="5" t="s">
        <v>23534</v>
      </c>
      <c r="AJ2692" s="5" t="s">
        <v>23535</v>
      </c>
      <c r="AK2692" s="5" t="s">
        <v>23536</v>
      </c>
    </row>
    <row r="2693" ht="15.75" customHeight="1">
      <c r="A2693" s="5" t="s">
        <v>23537</v>
      </c>
      <c r="B2693" s="5" t="s">
        <v>21326</v>
      </c>
      <c r="C2693" s="5" t="s">
        <v>23538</v>
      </c>
      <c r="D2693" s="6">
        <v>42105.0</v>
      </c>
      <c r="E2693" s="5">
        <v>22240.0</v>
      </c>
      <c r="F2693" s="5">
        <v>10109.0</v>
      </c>
      <c r="G2693" s="5" t="s">
        <v>170</v>
      </c>
      <c r="H2693" s="5" t="s">
        <v>149</v>
      </c>
      <c r="I2693" s="5" t="s">
        <v>14460</v>
      </c>
      <c r="J2693" s="5" t="s">
        <v>170</v>
      </c>
      <c r="K2693" s="5" t="s">
        <v>23539</v>
      </c>
      <c r="L2693" s="5" t="s">
        <v>21329</v>
      </c>
      <c r="M2693" s="5" t="s">
        <v>23540</v>
      </c>
      <c r="N2693" s="5">
        <v>31407.0</v>
      </c>
      <c r="O2693" s="5">
        <v>1.0</v>
      </c>
      <c r="P2693" s="5" t="s">
        <v>23541</v>
      </c>
      <c r="Q2693" s="5">
        <v>4510.0</v>
      </c>
      <c r="R2693" s="5">
        <v>70.0</v>
      </c>
      <c r="S2693" s="5" t="s">
        <v>53</v>
      </c>
      <c r="T2693" s="5">
        <v>57.0</v>
      </c>
      <c r="U2693" s="5" t="s">
        <v>93</v>
      </c>
      <c r="V2693" s="5" t="s">
        <v>23542</v>
      </c>
      <c r="W2693" s="5" t="s">
        <v>52</v>
      </c>
      <c r="X2693" s="5" t="s">
        <v>52</v>
      </c>
      <c r="Y2693" s="5" t="s">
        <v>23543</v>
      </c>
      <c r="Z2693" s="5" t="s">
        <v>52</v>
      </c>
      <c r="AA2693" s="5" t="s">
        <v>604</v>
      </c>
      <c r="AB2693" s="5" t="s">
        <v>52</v>
      </c>
      <c r="AC2693" s="5" t="s">
        <v>11980</v>
      </c>
      <c r="AD2693" s="5" t="s">
        <v>11981</v>
      </c>
      <c r="AE2693" s="5" t="s">
        <v>218</v>
      </c>
      <c r="AF2693" s="5" t="s">
        <v>52</v>
      </c>
      <c r="AG2693" s="5" t="s">
        <v>11982</v>
      </c>
      <c r="AH2693" s="5" t="s">
        <v>11983</v>
      </c>
      <c r="AI2693" s="5" t="s">
        <v>18875</v>
      </c>
      <c r="AJ2693" s="5" t="s">
        <v>20197</v>
      </c>
      <c r="AK2693" s="5" t="s">
        <v>2320</v>
      </c>
    </row>
    <row r="2694" ht="15.75" customHeight="1">
      <c r="A2694" s="5" t="s">
        <v>23544</v>
      </c>
      <c r="B2694" s="5" t="s">
        <v>23495</v>
      </c>
      <c r="C2694" s="5" t="s">
        <v>21104</v>
      </c>
      <c r="D2694" s="6">
        <v>42103.0</v>
      </c>
      <c r="E2694" s="5">
        <v>269500.0</v>
      </c>
      <c r="F2694" s="5">
        <v>122500.0</v>
      </c>
      <c r="G2694" s="5" t="s">
        <v>1419</v>
      </c>
      <c r="H2694" s="5" t="s">
        <v>1534</v>
      </c>
      <c r="I2694" s="5" t="s">
        <v>23545</v>
      </c>
      <c r="J2694" s="5" t="s">
        <v>256</v>
      </c>
      <c r="K2694" s="5" t="s">
        <v>23546</v>
      </c>
      <c r="L2694" s="5" t="s">
        <v>23547</v>
      </c>
      <c r="M2694" s="5" t="s">
        <v>23548</v>
      </c>
      <c r="N2694" s="5" t="s">
        <v>52</v>
      </c>
      <c r="O2694" s="5">
        <v>5.0</v>
      </c>
      <c r="P2694" s="5" t="s">
        <v>23549</v>
      </c>
      <c r="Q2694" s="5" t="s">
        <v>4176</v>
      </c>
      <c r="R2694" s="5">
        <v>77.0</v>
      </c>
      <c r="S2694" s="5" t="s">
        <v>1386</v>
      </c>
      <c r="T2694" s="5">
        <v>0.0</v>
      </c>
      <c r="U2694" s="5" t="s">
        <v>70</v>
      </c>
      <c r="V2694" s="5" t="s">
        <v>23550</v>
      </c>
      <c r="W2694" s="5" t="s">
        <v>52</v>
      </c>
      <c r="X2694" s="5" t="s">
        <v>52</v>
      </c>
      <c r="Y2694" s="5" t="s">
        <v>23551</v>
      </c>
      <c r="Z2694" s="5" t="s">
        <v>23552</v>
      </c>
      <c r="AA2694" s="5" t="s">
        <v>260</v>
      </c>
      <c r="AB2694" s="5" t="s">
        <v>52</v>
      </c>
      <c r="AC2694" s="5" t="s">
        <v>5289</v>
      </c>
      <c r="AD2694" s="5" t="s">
        <v>5290</v>
      </c>
      <c r="AE2694" s="5" t="s">
        <v>5291</v>
      </c>
      <c r="AF2694" s="5" t="s">
        <v>52</v>
      </c>
      <c r="AG2694" s="5" t="s">
        <v>52</v>
      </c>
      <c r="AH2694" s="5" t="s">
        <v>52</v>
      </c>
      <c r="AI2694" s="5" t="s">
        <v>23495</v>
      </c>
      <c r="AJ2694" s="5" t="s">
        <v>23547</v>
      </c>
      <c r="AK2694" s="5" t="s">
        <v>4182</v>
      </c>
    </row>
    <row r="2695" ht="15.75" customHeight="1">
      <c r="A2695" s="5" t="s">
        <v>23553</v>
      </c>
      <c r="B2695" s="5" t="s">
        <v>21963</v>
      </c>
      <c r="C2695" s="5" t="s">
        <v>21964</v>
      </c>
      <c r="D2695" s="6">
        <v>42103.0</v>
      </c>
      <c r="E2695" s="5">
        <v>43010.0</v>
      </c>
      <c r="F2695" s="5">
        <v>19550.0</v>
      </c>
      <c r="G2695" s="5" t="s">
        <v>21965</v>
      </c>
      <c r="H2695" s="5" t="s">
        <v>171</v>
      </c>
      <c r="I2695" s="5" t="s">
        <v>23100</v>
      </c>
      <c r="J2695" s="5" t="s">
        <v>2156</v>
      </c>
      <c r="K2695" s="5" t="s">
        <v>14840</v>
      </c>
      <c r="L2695" s="5" t="s">
        <v>21967</v>
      </c>
      <c r="M2695" s="5" t="s">
        <v>21968</v>
      </c>
      <c r="N2695" s="5">
        <v>77060.0</v>
      </c>
      <c r="O2695" s="5">
        <v>1.0</v>
      </c>
      <c r="P2695" s="5" t="s">
        <v>23554</v>
      </c>
      <c r="Q2695" s="5" t="s">
        <v>21970</v>
      </c>
      <c r="R2695" s="5">
        <v>1.0</v>
      </c>
      <c r="S2695" s="5" t="s">
        <v>3687</v>
      </c>
      <c r="T2695" s="5">
        <v>20.0</v>
      </c>
      <c r="U2695" s="5" t="s">
        <v>70</v>
      </c>
      <c r="V2695" s="5" t="s">
        <v>23555</v>
      </c>
      <c r="W2695" s="5" t="s">
        <v>71</v>
      </c>
      <c r="X2695" s="5" t="s">
        <v>52</v>
      </c>
      <c r="Y2695" s="5">
        <v>224.0</v>
      </c>
      <c r="Z2695" s="5">
        <v>11924.0</v>
      </c>
      <c r="AA2695" s="5" t="s">
        <v>59</v>
      </c>
      <c r="AB2695" s="5" t="s">
        <v>283</v>
      </c>
      <c r="AC2695" s="5" t="s">
        <v>1230</v>
      </c>
      <c r="AD2695" s="5" t="s">
        <v>1231</v>
      </c>
      <c r="AE2695" s="5" t="s">
        <v>52</v>
      </c>
      <c r="AF2695" s="5" t="s">
        <v>52</v>
      </c>
      <c r="AG2695" s="5" t="s">
        <v>52</v>
      </c>
      <c r="AH2695" s="5" t="s">
        <v>1232</v>
      </c>
      <c r="AI2695" s="5" t="s">
        <v>102</v>
      </c>
      <c r="AJ2695" s="5" t="s">
        <v>52</v>
      </c>
      <c r="AK2695" s="5" t="s">
        <v>21974</v>
      </c>
    </row>
    <row r="2696" ht="15.75" customHeight="1">
      <c r="A2696" s="5" t="s">
        <v>23556</v>
      </c>
      <c r="B2696" s="5" t="s">
        <v>16690</v>
      </c>
      <c r="C2696" s="5" t="s">
        <v>102</v>
      </c>
      <c r="D2696" s="6">
        <v>42102.0</v>
      </c>
      <c r="E2696" s="5">
        <v>30626.0</v>
      </c>
      <c r="F2696" s="5">
        <v>13921.0</v>
      </c>
      <c r="G2696" s="5" t="s">
        <v>766</v>
      </c>
      <c r="H2696" s="5" t="s">
        <v>45</v>
      </c>
      <c r="I2696" s="5" t="s">
        <v>23557</v>
      </c>
      <c r="J2696" s="5" t="s">
        <v>768</v>
      </c>
      <c r="K2696" s="5" t="s">
        <v>23558</v>
      </c>
      <c r="L2696" s="5" t="s">
        <v>23559</v>
      </c>
      <c r="M2696" s="5" t="s">
        <v>52</v>
      </c>
      <c r="N2696" s="5" t="s">
        <v>52</v>
      </c>
      <c r="O2696" s="5">
        <v>1.0</v>
      </c>
      <c r="P2696" s="5" t="s">
        <v>23560</v>
      </c>
      <c r="Q2696" s="5">
        <v>4500.0</v>
      </c>
      <c r="R2696" s="5">
        <v>506.0</v>
      </c>
      <c r="S2696" s="5" t="s">
        <v>115</v>
      </c>
      <c r="T2696" s="5">
        <v>0.0</v>
      </c>
      <c r="U2696" s="5" t="s">
        <v>70</v>
      </c>
      <c r="V2696" s="5" t="s">
        <v>23561</v>
      </c>
      <c r="W2696" s="5" t="s">
        <v>52</v>
      </c>
      <c r="X2696" s="5" t="s">
        <v>52</v>
      </c>
      <c r="Y2696" s="5" t="s">
        <v>23562</v>
      </c>
      <c r="Z2696" s="5" t="s">
        <v>23563</v>
      </c>
      <c r="AA2696" s="5" t="s">
        <v>1426</v>
      </c>
      <c r="AB2696" s="5" t="s">
        <v>52</v>
      </c>
      <c r="AC2696" s="5" t="s">
        <v>398</v>
      </c>
      <c r="AD2696" s="5" t="s">
        <v>399</v>
      </c>
      <c r="AE2696" s="5" t="s">
        <v>400</v>
      </c>
      <c r="AF2696" s="5" t="s">
        <v>401</v>
      </c>
      <c r="AG2696" s="5">
        <v>23502.0</v>
      </c>
      <c r="AH2696" s="5" t="s">
        <v>402</v>
      </c>
      <c r="AI2696" s="5" t="s">
        <v>102</v>
      </c>
      <c r="AJ2696" s="5" t="s">
        <v>52</v>
      </c>
      <c r="AK2696" s="5" t="s">
        <v>776</v>
      </c>
    </row>
    <row r="2697" ht="15.75" customHeight="1">
      <c r="A2697" s="5" t="s">
        <v>23564</v>
      </c>
      <c r="B2697" s="5" t="s">
        <v>16737</v>
      </c>
      <c r="C2697" s="5" t="s">
        <v>16738</v>
      </c>
      <c r="D2697" s="6">
        <v>42101.0</v>
      </c>
      <c r="E2697" s="5">
        <v>52767.0</v>
      </c>
      <c r="F2697" s="5">
        <v>23985.0</v>
      </c>
      <c r="G2697" s="5" t="s">
        <v>3378</v>
      </c>
      <c r="H2697" s="5" t="s">
        <v>171</v>
      </c>
      <c r="I2697" s="5" t="s">
        <v>23171</v>
      </c>
      <c r="J2697" s="5" t="s">
        <v>3378</v>
      </c>
      <c r="K2697" s="5" t="s">
        <v>23565</v>
      </c>
      <c r="L2697" s="5" t="s">
        <v>16741</v>
      </c>
      <c r="M2697" s="5" t="s">
        <v>16742</v>
      </c>
      <c r="N2697" s="5">
        <v>45242.0</v>
      </c>
      <c r="O2697" s="5">
        <v>2.0</v>
      </c>
      <c r="P2697" s="5" t="s">
        <v>23566</v>
      </c>
      <c r="Q2697" s="5" t="s">
        <v>52</v>
      </c>
      <c r="R2697" s="5">
        <v>2108.0</v>
      </c>
      <c r="S2697" s="5" t="s">
        <v>69</v>
      </c>
      <c r="T2697" s="5">
        <v>0.0</v>
      </c>
      <c r="U2697" s="5" t="s">
        <v>93</v>
      </c>
      <c r="V2697" s="5" t="s">
        <v>23567</v>
      </c>
      <c r="W2697" s="5" t="s">
        <v>55</v>
      </c>
      <c r="X2697" s="5" t="s">
        <v>23568</v>
      </c>
      <c r="Y2697" s="5" t="s">
        <v>23569</v>
      </c>
      <c r="Z2697" s="5" t="s">
        <v>23570</v>
      </c>
      <c r="AA2697" s="5" t="s">
        <v>162</v>
      </c>
      <c r="AB2697" s="5" t="s">
        <v>52</v>
      </c>
      <c r="AC2697" s="5" t="s">
        <v>3141</v>
      </c>
      <c r="AD2697" s="5" t="s">
        <v>3142</v>
      </c>
      <c r="AE2697" s="5" t="s">
        <v>162</v>
      </c>
      <c r="AF2697" s="5" t="s">
        <v>52</v>
      </c>
      <c r="AG2697" s="5" t="s">
        <v>52</v>
      </c>
      <c r="AH2697" s="5" t="s">
        <v>3143</v>
      </c>
      <c r="AI2697" s="5" t="s">
        <v>102</v>
      </c>
      <c r="AJ2697" s="5" t="s">
        <v>52</v>
      </c>
      <c r="AK2697" s="5" t="s">
        <v>162</v>
      </c>
    </row>
    <row r="2698" ht="15.75" customHeight="1">
      <c r="A2698" s="5" t="s">
        <v>23571</v>
      </c>
      <c r="B2698" s="5" t="s">
        <v>23572</v>
      </c>
      <c r="C2698" s="5" t="s">
        <v>23573</v>
      </c>
      <c r="D2698" s="6">
        <v>42101.0</v>
      </c>
      <c r="E2698" s="5">
        <v>18795.0</v>
      </c>
      <c r="F2698" s="5">
        <v>8543.0</v>
      </c>
      <c r="G2698" s="5" t="s">
        <v>18465</v>
      </c>
      <c r="H2698" s="5" t="s">
        <v>171</v>
      </c>
      <c r="I2698" s="5" t="s">
        <v>2140</v>
      </c>
      <c r="J2698" s="5" t="s">
        <v>274</v>
      </c>
      <c r="K2698" s="5" t="s">
        <v>23574</v>
      </c>
      <c r="L2698" s="5" t="s">
        <v>23575</v>
      </c>
      <c r="M2698" s="5" t="s">
        <v>23576</v>
      </c>
      <c r="N2698" s="5">
        <v>2870.0</v>
      </c>
      <c r="O2698" s="5">
        <v>1.0</v>
      </c>
      <c r="P2698" s="5" t="s">
        <v>23577</v>
      </c>
      <c r="Q2698" s="5" t="s">
        <v>91</v>
      </c>
      <c r="R2698" s="5">
        <v>783.0</v>
      </c>
      <c r="S2698" s="5" t="s">
        <v>69</v>
      </c>
      <c r="T2698" s="5">
        <v>61.0</v>
      </c>
      <c r="U2698" s="5" t="s">
        <v>70</v>
      </c>
      <c r="V2698" s="5" t="s">
        <v>23578</v>
      </c>
      <c r="W2698" s="5" t="s">
        <v>52</v>
      </c>
      <c r="X2698" s="5" t="s">
        <v>52</v>
      </c>
      <c r="Y2698" s="5">
        <v>42.0</v>
      </c>
      <c r="Z2698" s="5" t="s">
        <v>52</v>
      </c>
      <c r="AA2698" s="5" t="s">
        <v>235</v>
      </c>
      <c r="AB2698" s="5" t="s">
        <v>52</v>
      </c>
      <c r="AC2698" s="5" t="s">
        <v>1230</v>
      </c>
      <c r="AD2698" s="5" t="s">
        <v>1231</v>
      </c>
      <c r="AE2698" s="5" t="s">
        <v>52</v>
      </c>
      <c r="AF2698" s="5" t="s">
        <v>52</v>
      </c>
      <c r="AG2698" s="5" t="s">
        <v>52</v>
      </c>
      <c r="AH2698" s="5" t="s">
        <v>1232</v>
      </c>
      <c r="AI2698" s="5" t="s">
        <v>23572</v>
      </c>
      <c r="AJ2698" s="5" t="s">
        <v>23575</v>
      </c>
      <c r="AK2698" s="5" t="s">
        <v>23579</v>
      </c>
    </row>
    <row r="2699" ht="15.75" customHeight="1">
      <c r="A2699" s="5" t="s">
        <v>23580</v>
      </c>
      <c r="B2699" s="5" t="s">
        <v>1843</v>
      </c>
      <c r="C2699" s="5" t="s">
        <v>22331</v>
      </c>
      <c r="D2699" s="6">
        <v>42098.0</v>
      </c>
      <c r="E2699" s="5">
        <v>21183.0</v>
      </c>
      <c r="F2699" s="5">
        <v>9629.0</v>
      </c>
      <c r="G2699" s="5" t="s">
        <v>148</v>
      </c>
      <c r="H2699" s="5" t="s">
        <v>189</v>
      </c>
      <c r="I2699" s="5" t="s">
        <v>23581</v>
      </c>
      <c r="J2699" s="5" t="s">
        <v>151</v>
      </c>
      <c r="K2699" s="5">
        <v>6153.0</v>
      </c>
      <c r="L2699" s="5" t="s">
        <v>4225</v>
      </c>
      <c r="M2699" s="5" t="s">
        <v>22334</v>
      </c>
      <c r="N2699" s="5" t="s">
        <v>52</v>
      </c>
      <c r="O2699" s="5">
        <v>1.0</v>
      </c>
      <c r="P2699" s="5" t="s">
        <v>23582</v>
      </c>
      <c r="Q2699" s="5">
        <v>4200.0</v>
      </c>
      <c r="R2699" s="5">
        <v>10.0</v>
      </c>
      <c r="S2699" s="5" t="s">
        <v>53</v>
      </c>
      <c r="T2699" s="5">
        <v>0.0</v>
      </c>
      <c r="U2699" s="5" t="s">
        <v>158</v>
      </c>
      <c r="V2699" s="5" t="s">
        <v>23583</v>
      </c>
      <c r="W2699" s="5" t="s">
        <v>52</v>
      </c>
      <c r="X2699" s="5" t="s">
        <v>52</v>
      </c>
      <c r="Y2699" s="5" t="s">
        <v>14465</v>
      </c>
      <c r="Z2699" s="5">
        <v>8211616.0</v>
      </c>
      <c r="AA2699" s="5" t="s">
        <v>180</v>
      </c>
      <c r="AB2699" s="5" t="s">
        <v>52</v>
      </c>
      <c r="AC2699" s="5" t="s">
        <v>163</v>
      </c>
      <c r="AD2699" s="5" t="s">
        <v>164</v>
      </c>
      <c r="AE2699" s="5" t="s">
        <v>165</v>
      </c>
      <c r="AF2699" s="5" t="s">
        <v>52</v>
      </c>
      <c r="AG2699" s="5" t="s">
        <v>52</v>
      </c>
      <c r="AH2699" s="5" t="s">
        <v>52</v>
      </c>
      <c r="AI2699" s="5" t="s">
        <v>22737</v>
      </c>
      <c r="AJ2699" s="5" t="s">
        <v>23584</v>
      </c>
      <c r="AK2699" s="5" t="s">
        <v>6168</v>
      </c>
    </row>
    <row r="2700" ht="15.75" customHeight="1">
      <c r="A2700" s="5" t="s">
        <v>23585</v>
      </c>
      <c r="B2700" s="5" t="s">
        <v>22927</v>
      </c>
      <c r="C2700" s="5" t="s">
        <v>22928</v>
      </c>
      <c r="D2700" s="6">
        <v>42097.0</v>
      </c>
      <c r="E2700" s="5">
        <v>1241.0</v>
      </c>
      <c r="F2700" s="5">
        <v>564.0</v>
      </c>
      <c r="G2700" s="5" t="s">
        <v>719</v>
      </c>
      <c r="H2700" s="5" t="s">
        <v>272</v>
      </c>
      <c r="I2700" s="5" t="s">
        <v>23586</v>
      </c>
      <c r="J2700" s="5" t="s">
        <v>274</v>
      </c>
      <c r="K2700" s="5" t="s">
        <v>23587</v>
      </c>
      <c r="L2700" s="5" t="s">
        <v>22930</v>
      </c>
      <c r="M2700" s="5" t="s">
        <v>22931</v>
      </c>
      <c r="N2700" s="5">
        <v>75024.0</v>
      </c>
      <c r="O2700" s="5">
        <v>1.0</v>
      </c>
      <c r="P2700" s="5" t="s">
        <v>23588</v>
      </c>
      <c r="Q2700" s="5" t="s">
        <v>211</v>
      </c>
      <c r="R2700" s="5">
        <v>228.0</v>
      </c>
      <c r="S2700" s="5" t="s">
        <v>69</v>
      </c>
      <c r="T2700" s="5">
        <v>8.0</v>
      </c>
      <c r="U2700" s="5" t="s">
        <v>93</v>
      </c>
      <c r="V2700" s="5" t="s">
        <v>23589</v>
      </c>
      <c r="W2700" s="5" t="s">
        <v>52</v>
      </c>
      <c r="X2700" s="5" t="s">
        <v>52</v>
      </c>
      <c r="Y2700" s="5" t="s">
        <v>18438</v>
      </c>
      <c r="Z2700" s="5" t="s">
        <v>52</v>
      </c>
      <c r="AA2700" s="5" t="s">
        <v>260</v>
      </c>
      <c r="AB2700" s="5" t="s">
        <v>52</v>
      </c>
      <c r="AC2700" s="5" t="s">
        <v>9092</v>
      </c>
      <c r="AD2700" s="5" t="s">
        <v>9093</v>
      </c>
      <c r="AE2700" s="5" t="s">
        <v>2166</v>
      </c>
      <c r="AF2700" s="5" t="s">
        <v>52</v>
      </c>
      <c r="AG2700" s="5" t="s">
        <v>52</v>
      </c>
      <c r="AH2700" s="5" t="s">
        <v>52</v>
      </c>
      <c r="AI2700" s="5" t="s">
        <v>248</v>
      </c>
      <c r="AJ2700" s="5" t="s">
        <v>18340</v>
      </c>
      <c r="AK2700" s="5" t="s">
        <v>735</v>
      </c>
    </row>
    <row r="2701" ht="15.75" customHeight="1">
      <c r="A2701" s="5" t="s">
        <v>23590</v>
      </c>
      <c r="B2701" s="5" t="s">
        <v>22927</v>
      </c>
      <c r="C2701" s="5" t="s">
        <v>23591</v>
      </c>
      <c r="D2701" s="6">
        <v>42095.0</v>
      </c>
      <c r="E2701" s="5">
        <v>11543.0</v>
      </c>
      <c r="F2701" s="5">
        <v>5247.0</v>
      </c>
      <c r="G2701" s="5" t="s">
        <v>719</v>
      </c>
      <c r="H2701" s="5" t="s">
        <v>149</v>
      </c>
      <c r="I2701" s="5" t="s">
        <v>22964</v>
      </c>
      <c r="J2701" s="5" t="s">
        <v>274</v>
      </c>
      <c r="K2701" s="5" t="s">
        <v>23592</v>
      </c>
      <c r="L2701" s="5" t="s">
        <v>23016</v>
      </c>
      <c r="M2701" s="5" t="s">
        <v>23593</v>
      </c>
      <c r="N2701" s="5">
        <v>75024.0</v>
      </c>
      <c r="O2701" s="5">
        <v>1.0</v>
      </c>
      <c r="P2701" s="5" t="s">
        <v>23594</v>
      </c>
      <c r="Q2701" s="5" t="s">
        <v>91</v>
      </c>
      <c r="R2701" s="5">
        <v>2534.0</v>
      </c>
      <c r="S2701" s="5" t="s">
        <v>69</v>
      </c>
      <c r="T2701" s="5">
        <v>0.0</v>
      </c>
      <c r="U2701" s="5" t="s">
        <v>52</v>
      </c>
      <c r="V2701" s="5" t="s">
        <v>23595</v>
      </c>
      <c r="W2701" s="5" t="s">
        <v>52</v>
      </c>
      <c r="X2701" s="5" t="s">
        <v>52</v>
      </c>
      <c r="Y2701" s="5" t="s">
        <v>20118</v>
      </c>
      <c r="Z2701" s="5" t="s">
        <v>23596</v>
      </c>
      <c r="AA2701" s="5" t="s">
        <v>235</v>
      </c>
      <c r="AB2701" s="5" t="s">
        <v>52</v>
      </c>
      <c r="AC2701" s="5" t="s">
        <v>3589</v>
      </c>
      <c r="AD2701" s="5" t="s">
        <v>3590</v>
      </c>
      <c r="AE2701" s="5" t="s">
        <v>3591</v>
      </c>
      <c r="AF2701" s="5" t="s">
        <v>52</v>
      </c>
      <c r="AG2701" s="5" t="s">
        <v>52</v>
      </c>
      <c r="AH2701" s="5" t="s">
        <v>3592</v>
      </c>
      <c r="AI2701" s="5" t="s">
        <v>248</v>
      </c>
      <c r="AJ2701" s="5" t="s">
        <v>23022</v>
      </c>
      <c r="AK2701" s="5" t="s">
        <v>12492</v>
      </c>
    </row>
    <row r="2702" ht="15.75" customHeight="1">
      <c r="A2702" s="5" t="s">
        <v>23597</v>
      </c>
      <c r="B2702" s="5" t="s">
        <v>23598</v>
      </c>
      <c r="C2702" s="5" t="s">
        <v>4286</v>
      </c>
      <c r="D2702" s="6">
        <v>42095.0</v>
      </c>
      <c r="E2702" s="5">
        <v>30820.0</v>
      </c>
      <c r="F2702" s="5">
        <v>14009.0</v>
      </c>
      <c r="G2702" s="5" t="s">
        <v>3935</v>
      </c>
      <c r="H2702" s="5" t="s">
        <v>45</v>
      </c>
      <c r="I2702" s="5" t="s">
        <v>23599</v>
      </c>
      <c r="J2702" s="5" t="s">
        <v>872</v>
      </c>
      <c r="K2702" s="5" t="s">
        <v>23600</v>
      </c>
      <c r="L2702" s="5" t="s">
        <v>23601</v>
      </c>
      <c r="M2702" s="5" t="s">
        <v>23602</v>
      </c>
      <c r="N2702" s="5">
        <v>10013.0</v>
      </c>
      <c r="O2702" s="5">
        <v>2.0</v>
      </c>
      <c r="P2702" s="5" t="s">
        <v>23603</v>
      </c>
      <c r="Q2702" s="5" t="s">
        <v>23604</v>
      </c>
      <c r="R2702" s="5">
        <v>10.0</v>
      </c>
      <c r="S2702" s="5" t="s">
        <v>53</v>
      </c>
      <c r="T2702" s="5">
        <v>0.0</v>
      </c>
      <c r="U2702" s="5" t="s">
        <v>52</v>
      </c>
      <c r="V2702" s="5" t="s">
        <v>23605</v>
      </c>
      <c r="W2702" s="5" t="s">
        <v>71</v>
      </c>
      <c r="X2702" s="5" t="s">
        <v>52</v>
      </c>
      <c r="Y2702" s="5" t="s">
        <v>23606</v>
      </c>
      <c r="Z2702" s="5" t="s">
        <v>52</v>
      </c>
      <c r="AA2702" s="5" t="s">
        <v>23607</v>
      </c>
      <c r="AB2702" s="5" t="s">
        <v>52</v>
      </c>
      <c r="AC2702" s="5" t="s">
        <v>23608</v>
      </c>
      <c r="AD2702" s="5" t="s">
        <v>23609</v>
      </c>
      <c r="AE2702" s="5" t="s">
        <v>23610</v>
      </c>
      <c r="AF2702" s="5" t="s">
        <v>52</v>
      </c>
      <c r="AG2702" s="5" t="s">
        <v>52</v>
      </c>
      <c r="AH2702" s="5" t="s">
        <v>23611</v>
      </c>
      <c r="AI2702" s="5" t="s">
        <v>22599</v>
      </c>
      <c r="AJ2702" s="5" t="s">
        <v>23612</v>
      </c>
      <c r="AK2702" s="5" t="s">
        <v>4766</v>
      </c>
    </row>
    <row r="2703" ht="15.75" customHeight="1">
      <c r="A2703" s="5" t="s">
        <v>23613</v>
      </c>
      <c r="B2703" s="5" t="s">
        <v>23614</v>
      </c>
      <c r="C2703" s="5" t="s">
        <v>23615</v>
      </c>
      <c r="D2703" s="6">
        <v>42094.0</v>
      </c>
      <c r="E2703" s="5">
        <v>47762.0</v>
      </c>
      <c r="F2703" s="5">
        <v>21710.0</v>
      </c>
      <c r="G2703" s="5" t="s">
        <v>4824</v>
      </c>
      <c r="H2703" s="5" t="s">
        <v>189</v>
      </c>
      <c r="I2703" s="5" t="s">
        <v>20665</v>
      </c>
      <c r="J2703" s="5" t="s">
        <v>4825</v>
      </c>
      <c r="K2703" s="5" t="s">
        <v>23616</v>
      </c>
      <c r="L2703" s="5" t="s">
        <v>23617</v>
      </c>
      <c r="M2703" s="5" t="s">
        <v>23618</v>
      </c>
      <c r="N2703" s="5">
        <v>76140.0</v>
      </c>
      <c r="O2703" s="5">
        <v>2.0</v>
      </c>
      <c r="P2703" s="5" t="s">
        <v>23619</v>
      </c>
      <c r="Q2703" s="5" t="s">
        <v>4079</v>
      </c>
      <c r="R2703" s="5">
        <v>9594.0</v>
      </c>
      <c r="S2703" s="5" t="s">
        <v>115</v>
      </c>
      <c r="T2703" s="5">
        <v>0.0</v>
      </c>
      <c r="U2703" s="5" t="s">
        <v>70</v>
      </c>
      <c r="V2703" s="5" t="s">
        <v>23620</v>
      </c>
      <c r="W2703" s="5" t="s">
        <v>52</v>
      </c>
      <c r="X2703" s="5" t="s">
        <v>52</v>
      </c>
      <c r="Y2703" s="5" t="s">
        <v>23621</v>
      </c>
      <c r="Z2703" s="5" t="s">
        <v>23622</v>
      </c>
      <c r="AA2703" s="5" t="s">
        <v>235</v>
      </c>
      <c r="AB2703" s="5" t="s">
        <v>52</v>
      </c>
      <c r="AC2703" s="5" t="s">
        <v>19967</v>
      </c>
      <c r="AD2703" s="5" t="s">
        <v>19968</v>
      </c>
      <c r="AE2703" s="5" t="s">
        <v>2166</v>
      </c>
      <c r="AF2703" s="5" t="s">
        <v>52</v>
      </c>
      <c r="AG2703" s="5" t="s">
        <v>52</v>
      </c>
      <c r="AH2703" s="5" t="s">
        <v>52</v>
      </c>
      <c r="AI2703" s="5" t="s">
        <v>23623</v>
      </c>
      <c r="AJ2703" s="5" t="s">
        <v>23624</v>
      </c>
      <c r="AK2703" s="5" t="s">
        <v>166</v>
      </c>
    </row>
    <row r="2704" ht="15.75" customHeight="1">
      <c r="A2704" s="5" t="s">
        <v>23625</v>
      </c>
      <c r="B2704" s="5" t="s">
        <v>23626</v>
      </c>
      <c r="C2704" s="5" t="s">
        <v>23627</v>
      </c>
      <c r="D2704" s="6">
        <v>42094.0</v>
      </c>
      <c r="E2704" s="5">
        <v>49280.0</v>
      </c>
      <c r="F2704" s="5">
        <v>22400.0</v>
      </c>
      <c r="G2704" s="5" t="s">
        <v>4797</v>
      </c>
      <c r="H2704" s="5" t="s">
        <v>171</v>
      </c>
      <c r="I2704" s="5" t="s">
        <v>23628</v>
      </c>
      <c r="J2704" s="5" t="s">
        <v>2156</v>
      </c>
      <c r="K2704" s="5" t="s">
        <v>23629</v>
      </c>
      <c r="L2704" s="5" t="s">
        <v>23630</v>
      </c>
      <c r="M2704" s="5" t="s">
        <v>23631</v>
      </c>
      <c r="N2704" s="5">
        <v>28208.0</v>
      </c>
      <c r="O2704" s="5">
        <v>2.0</v>
      </c>
      <c r="P2704" s="5" t="s">
        <v>23632</v>
      </c>
      <c r="Q2704" s="5" t="s">
        <v>23633</v>
      </c>
      <c r="R2704" s="5">
        <v>6.0</v>
      </c>
      <c r="S2704" s="5" t="s">
        <v>92</v>
      </c>
      <c r="T2704" s="5">
        <v>115.0</v>
      </c>
      <c r="U2704" s="5" t="s">
        <v>70</v>
      </c>
      <c r="V2704" s="5" t="s">
        <v>23634</v>
      </c>
      <c r="W2704" s="5" t="s">
        <v>55</v>
      </c>
      <c r="X2704" s="5" t="s">
        <v>23635</v>
      </c>
      <c r="Y2704" s="5" t="s">
        <v>858</v>
      </c>
      <c r="Z2704" s="5" t="s">
        <v>23636</v>
      </c>
      <c r="AA2704" s="5" t="s">
        <v>235</v>
      </c>
      <c r="AB2704" s="5" t="s">
        <v>52</v>
      </c>
      <c r="AC2704" s="5" t="s">
        <v>23637</v>
      </c>
      <c r="AD2704" s="5" t="s">
        <v>23638</v>
      </c>
      <c r="AE2704" s="5" t="s">
        <v>23639</v>
      </c>
      <c r="AF2704" s="5" t="s">
        <v>52</v>
      </c>
      <c r="AG2704" s="5" t="s">
        <v>23640</v>
      </c>
      <c r="AH2704" s="5" t="s">
        <v>23641</v>
      </c>
      <c r="AI2704" s="5" t="s">
        <v>23626</v>
      </c>
      <c r="AJ2704" s="5" t="s">
        <v>23630</v>
      </c>
      <c r="AK2704" s="5" t="s">
        <v>23642</v>
      </c>
    </row>
    <row r="2705" ht="15.75" customHeight="1">
      <c r="A2705" s="5" t="s">
        <v>23643</v>
      </c>
      <c r="B2705" s="5" t="s">
        <v>23098</v>
      </c>
      <c r="C2705" s="5" t="s">
        <v>23644</v>
      </c>
      <c r="D2705" s="6">
        <v>42094.0</v>
      </c>
      <c r="E2705" s="5">
        <v>49280.0</v>
      </c>
      <c r="F2705" s="5">
        <v>22400.0</v>
      </c>
      <c r="G2705" s="5" t="s">
        <v>4797</v>
      </c>
      <c r="H2705" s="5" t="s">
        <v>171</v>
      </c>
      <c r="I2705" s="5" t="s">
        <v>23645</v>
      </c>
      <c r="J2705" s="5" t="s">
        <v>2156</v>
      </c>
      <c r="K2705" s="5" t="s">
        <v>23629</v>
      </c>
      <c r="L2705" s="5" t="s">
        <v>23646</v>
      </c>
      <c r="M2705" s="5" t="s">
        <v>23647</v>
      </c>
      <c r="N2705" s="5">
        <v>90501.0</v>
      </c>
      <c r="O2705" s="5">
        <v>2.0</v>
      </c>
      <c r="P2705" s="5" t="s">
        <v>23632</v>
      </c>
      <c r="Q2705" s="5" t="s">
        <v>23633</v>
      </c>
      <c r="R2705" s="5">
        <v>6.0</v>
      </c>
      <c r="S2705" s="5" t="s">
        <v>92</v>
      </c>
      <c r="T2705" s="5">
        <v>0.0</v>
      </c>
      <c r="U2705" s="5" t="s">
        <v>52</v>
      </c>
      <c r="V2705" s="5" t="s">
        <v>23635</v>
      </c>
      <c r="W2705" s="5" t="s">
        <v>71</v>
      </c>
      <c r="X2705" s="5" t="s">
        <v>52</v>
      </c>
      <c r="Y2705" s="5" t="s">
        <v>23648</v>
      </c>
      <c r="Z2705" s="5" t="s">
        <v>23636</v>
      </c>
      <c r="AA2705" s="5" t="s">
        <v>235</v>
      </c>
      <c r="AB2705" s="5" t="s">
        <v>52</v>
      </c>
      <c r="AC2705" s="5" t="s">
        <v>3589</v>
      </c>
      <c r="AD2705" s="5" t="s">
        <v>3590</v>
      </c>
      <c r="AE2705" s="5" t="s">
        <v>3591</v>
      </c>
      <c r="AF2705" s="5" t="s">
        <v>52</v>
      </c>
      <c r="AG2705" s="5" t="s">
        <v>52</v>
      </c>
      <c r="AH2705" s="5" t="s">
        <v>3592</v>
      </c>
      <c r="AI2705" s="5" t="s">
        <v>23098</v>
      </c>
      <c r="AJ2705" s="5" t="s">
        <v>23646</v>
      </c>
      <c r="AK2705" s="5" t="s">
        <v>15967</v>
      </c>
    </row>
    <row r="2706" ht="15.75" customHeight="1">
      <c r="A2706" s="5" t="s">
        <v>23649</v>
      </c>
      <c r="B2706" s="5" t="s">
        <v>23650</v>
      </c>
      <c r="C2706" s="5" t="s">
        <v>23651</v>
      </c>
      <c r="D2706" s="6">
        <v>42094.0</v>
      </c>
      <c r="E2706" s="5">
        <v>34236.0</v>
      </c>
      <c r="F2706" s="5">
        <v>15562.0</v>
      </c>
      <c r="G2706" s="5" t="s">
        <v>19504</v>
      </c>
      <c r="H2706" s="5" t="s">
        <v>45</v>
      </c>
      <c r="I2706" s="5" t="s">
        <v>23652</v>
      </c>
      <c r="J2706" s="5" t="s">
        <v>872</v>
      </c>
      <c r="K2706" s="5" t="s">
        <v>23653</v>
      </c>
      <c r="L2706" s="5" t="s">
        <v>23654</v>
      </c>
      <c r="M2706" s="5" t="s">
        <v>23655</v>
      </c>
      <c r="N2706" s="5">
        <v>60014.0</v>
      </c>
      <c r="O2706" s="5">
        <v>1.0</v>
      </c>
      <c r="P2706" s="5" t="s">
        <v>23656</v>
      </c>
      <c r="Q2706" s="5">
        <v>2200.0</v>
      </c>
      <c r="R2706" s="5">
        <v>738.0</v>
      </c>
      <c r="S2706" s="5" t="s">
        <v>115</v>
      </c>
      <c r="T2706" s="5">
        <v>0.0</v>
      </c>
      <c r="U2706" s="5" t="s">
        <v>70</v>
      </c>
      <c r="V2706" s="5" t="s">
        <v>23657</v>
      </c>
      <c r="W2706" s="5" t="s">
        <v>71</v>
      </c>
      <c r="X2706" s="5" t="s">
        <v>52</v>
      </c>
      <c r="Y2706" s="5" t="s">
        <v>23658</v>
      </c>
      <c r="Z2706" s="5" t="s">
        <v>23659</v>
      </c>
      <c r="AA2706" s="5" t="s">
        <v>200</v>
      </c>
      <c r="AB2706" s="5" t="s">
        <v>52</v>
      </c>
      <c r="AC2706" s="5" t="s">
        <v>398</v>
      </c>
      <c r="AD2706" s="5" t="s">
        <v>399</v>
      </c>
      <c r="AE2706" s="5" t="s">
        <v>400</v>
      </c>
      <c r="AF2706" s="5" t="s">
        <v>401</v>
      </c>
      <c r="AG2706" s="5">
        <v>23502.0</v>
      </c>
      <c r="AH2706" s="5" t="s">
        <v>402</v>
      </c>
      <c r="AI2706" s="5" t="s">
        <v>23650</v>
      </c>
      <c r="AJ2706" s="5" t="s">
        <v>23654</v>
      </c>
      <c r="AK2706" s="5" t="s">
        <v>655</v>
      </c>
    </row>
  </sheetData>
  <mergeCells count="1">
    <mergeCell ref="A1:A5"/>
  </mergeCells>
  <hyperlinks>
    <hyperlink r:id="rId1" ref="B1"/>
    <hyperlink r:id="rId2" ref="B2"/>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5.29"/>
  </cols>
  <sheetData>
    <row r="1">
      <c r="A1" s="7" t="s">
        <v>4</v>
      </c>
      <c r="B1" s="7" t="s">
        <v>5</v>
      </c>
      <c r="C1" s="7" t="s">
        <v>6</v>
      </c>
      <c r="D1" s="7" t="s">
        <v>7</v>
      </c>
      <c r="E1" s="7" t="s">
        <v>8</v>
      </c>
      <c r="F1" s="7" t="s">
        <v>9</v>
      </c>
      <c r="G1" s="7" t="s">
        <v>10</v>
      </c>
      <c r="H1" s="7" t="s">
        <v>11</v>
      </c>
      <c r="I1" s="7" t="s">
        <v>12</v>
      </c>
      <c r="J1" s="7" t="s">
        <v>13</v>
      </c>
      <c r="K1" s="7" t="s">
        <v>14</v>
      </c>
      <c r="L1" s="7" t="s">
        <v>15</v>
      </c>
      <c r="M1" s="8" t="s">
        <v>23660</v>
      </c>
      <c r="N1" s="7" t="s">
        <v>16</v>
      </c>
      <c r="O1" s="7" t="s">
        <v>17</v>
      </c>
      <c r="P1" s="7" t="s">
        <v>18</v>
      </c>
      <c r="Q1" s="7" t="s">
        <v>19</v>
      </c>
      <c r="R1" s="7" t="s">
        <v>20</v>
      </c>
      <c r="S1" s="7" t="s">
        <v>21</v>
      </c>
      <c r="T1" s="7" t="s">
        <v>22</v>
      </c>
      <c r="U1" s="7" t="s">
        <v>23</v>
      </c>
      <c r="V1" s="7" t="s">
        <v>24</v>
      </c>
      <c r="W1" s="7" t="s">
        <v>25</v>
      </c>
      <c r="X1" s="7" t="s">
        <v>26</v>
      </c>
      <c r="Y1" s="7" t="s">
        <v>27</v>
      </c>
      <c r="Z1" s="7" t="s">
        <v>28</v>
      </c>
      <c r="AA1" s="7" t="s">
        <v>29</v>
      </c>
      <c r="AB1" s="7" t="s">
        <v>30</v>
      </c>
      <c r="AC1" s="7" t="s">
        <v>31</v>
      </c>
      <c r="AD1" s="7" t="s">
        <v>32</v>
      </c>
      <c r="AE1" s="7" t="s">
        <v>33</v>
      </c>
      <c r="AF1" s="7" t="s">
        <v>34</v>
      </c>
      <c r="AG1" s="7" t="s">
        <v>35</v>
      </c>
      <c r="AH1" s="7" t="s">
        <v>36</v>
      </c>
      <c r="AI1" s="7" t="s">
        <v>37</v>
      </c>
      <c r="AJ1" s="7" t="s">
        <v>38</v>
      </c>
      <c r="AK1" s="7" t="s">
        <v>39</v>
      </c>
      <c r="AL1" s="7" t="s">
        <v>40</v>
      </c>
    </row>
    <row r="2">
      <c r="A2" s="5" t="s">
        <v>41</v>
      </c>
      <c r="B2" s="5" t="s">
        <v>42</v>
      </c>
      <c r="C2" s="5" t="s">
        <v>43</v>
      </c>
      <c r="D2" s="9">
        <v>45639.0</v>
      </c>
      <c r="E2" s="5">
        <v>33057.0</v>
      </c>
      <c r="F2" s="5">
        <v>15026.0</v>
      </c>
      <c r="G2" s="5" t="s">
        <v>44</v>
      </c>
      <c r="H2" s="5" t="s">
        <v>45</v>
      </c>
      <c r="I2" s="5" t="s">
        <v>46</v>
      </c>
      <c r="J2" s="5" t="s">
        <v>47</v>
      </c>
      <c r="K2" s="5" t="s">
        <v>48</v>
      </c>
      <c r="L2" s="5" t="s">
        <v>49</v>
      </c>
      <c r="M2" s="10" t="str">
        <f>IFERROR(__xludf.DUMMYFUNCTION("REGEXEXTRACT(L487, ""[\s,]([A-Z]{2})[,\s]\s?\d{5}"")"),"CA")</f>
        <v>CA</v>
      </c>
      <c r="N2" s="5" t="s">
        <v>50</v>
      </c>
      <c r="O2" s="5">
        <v>2048.0</v>
      </c>
      <c r="P2" s="5">
        <v>1.0</v>
      </c>
      <c r="Q2" s="5" t="s">
        <v>51</v>
      </c>
      <c r="R2" s="5" t="s">
        <v>52</v>
      </c>
      <c r="S2" s="5">
        <v>1403.0</v>
      </c>
      <c r="T2" s="5" t="s">
        <v>53</v>
      </c>
      <c r="U2" s="5">
        <v>0.0</v>
      </c>
      <c r="V2" s="5" t="s">
        <v>52</v>
      </c>
      <c r="W2" s="5" t="s">
        <v>54</v>
      </c>
      <c r="X2" s="5" t="s">
        <v>55</v>
      </c>
      <c r="Y2" s="5" t="s">
        <v>56</v>
      </c>
      <c r="Z2" s="5" t="s">
        <v>57</v>
      </c>
      <c r="AA2" s="5" t="s">
        <v>58</v>
      </c>
      <c r="AB2" s="5" t="s">
        <v>59</v>
      </c>
      <c r="AC2" s="5" t="s">
        <v>52</v>
      </c>
      <c r="AD2" s="5" t="s">
        <v>60</v>
      </c>
      <c r="AE2" s="5" t="s">
        <v>52</v>
      </c>
      <c r="AF2" s="5" t="s">
        <v>52</v>
      </c>
      <c r="AG2" s="5" t="s">
        <v>52</v>
      </c>
      <c r="AH2" s="5" t="s">
        <v>52</v>
      </c>
      <c r="AI2" s="5" t="s">
        <v>52</v>
      </c>
      <c r="AJ2" s="5" t="s">
        <v>42</v>
      </c>
      <c r="AK2" s="5" t="s">
        <v>61</v>
      </c>
      <c r="AL2" s="5" t="s">
        <v>62</v>
      </c>
    </row>
    <row r="3">
      <c r="A3" s="5" t="s">
        <v>63</v>
      </c>
      <c r="B3" s="5" t="s">
        <v>64</v>
      </c>
      <c r="C3" s="5" t="s">
        <v>65</v>
      </c>
      <c r="D3" s="9">
        <v>45639.0</v>
      </c>
      <c r="E3" s="5">
        <v>33126.0</v>
      </c>
      <c r="F3" s="5">
        <v>15057.0</v>
      </c>
      <c r="G3" s="5" t="s">
        <v>44</v>
      </c>
      <c r="H3" s="5" t="s">
        <v>45</v>
      </c>
      <c r="I3" s="5" t="s">
        <v>46</v>
      </c>
      <c r="J3" s="5" t="s">
        <v>47</v>
      </c>
      <c r="K3" s="5" t="s">
        <v>66</v>
      </c>
      <c r="L3" s="5" t="s">
        <v>67</v>
      </c>
      <c r="M3" s="10" t="str">
        <f>IFERROR(__xludf.DUMMYFUNCTION("REGEXEXTRACT(L488, ""[\s,]([A-Z]{2})[,\s]\s?\d{5}"")"),"WI")</f>
        <v>WI</v>
      </c>
      <c r="N3" s="5" t="s">
        <v>68</v>
      </c>
      <c r="O3" s="5">
        <v>1960.0</v>
      </c>
      <c r="P3" s="5">
        <v>1.0</v>
      </c>
      <c r="Q3" s="5" t="s">
        <v>51</v>
      </c>
      <c r="R3" s="5" t="s">
        <v>52</v>
      </c>
      <c r="S3" s="5">
        <v>1403.0</v>
      </c>
      <c r="T3" s="5" t="s">
        <v>69</v>
      </c>
      <c r="U3" s="5">
        <v>29.0</v>
      </c>
      <c r="V3" s="5" t="s">
        <v>70</v>
      </c>
      <c r="W3" s="5" t="s">
        <v>56</v>
      </c>
      <c r="X3" s="5" t="s">
        <v>71</v>
      </c>
      <c r="Y3" s="5" t="s">
        <v>52</v>
      </c>
      <c r="Z3" s="5" t="s">
        <v>57</v>
      </c>
      <c r="AA3" s="5" t="s">
        <v>58</v>
      </c>
      <c r="AB3" s="5" t="s">
        <v>59</v>
      </c>
      <c r="AC3" s="5" t="s">
        <v>52</v>
      </c>
      <c r="AD3" s="5" t="s">
        <v>72</v>
      </c>
      <c r="AE3" s="5" t="s">
        <v>73</v>
      </c>
      <c r="AF3" s="5" t="s">
        <v>74</v>
      </c>
      <c r="AG3" s="5" t="s">
        <v>75</v>
      </c>
      <c r="AH3" s="5" t="s">
        <v>76</v>
      </c>
      <c r="AI3" s="5" t="s">
        <v>77</v>
      </c>
      <c r="AJ3" s="5" t="s">
        <v>64</v>
      </c>
      <c r="AK3" s="5" t="s">
        <v>78</v>
      </c>
      <c r="AL3" s="5" t="s">
        <v>79</v>
      </c>
    </row>
    <row r="4">
      <c r="A4" s="5" t="s">
        <v>80</v>
      </c>
      <c r="B4" s="5" t="s">
        <v>81</v>
      </c>
      <c r="C4" s="5" t="s">
        <v>82</v>
      </c>
      <c r="D4" s="9">
        <v>45638.0</v>
      </c>
      <c r="E4" s="5">
        <v>4697.0</v>
      </c>
      <c r="F4" s="5">
        <v>2135.0</v>
      </c>
      <c r="G4" s="5" t="s">
        <v>83</v>
      </c>
      <c r="H4" s="5" t="s">
        <v>84</v>
      </c>
      <c r="I4" s="5" t="s">
        <v>85</v>
      </c>
      <c r="J4" s="5" t="s">
        <v>86</v>
      </c>
      <c r="K4" s="5" t="s">
        <v>87</v>
      </c>
      <c r="L4" s="5" t="s">
        <v>88</v>
      </c>
      <c r="M4" s="10" t="str">
        <f>IFERROR(__xludf.DUMMYFUNCTION("REGEXEXTRACT(L489, ""[\s,]([A-Z]{2})[,\s]\s?\d{5}"")"),"CA")</f>
        <v>CA</v>
      </c>
      <c r="N4" s="5" t="s">
        <v>89</v>
      </c>
      <c r="O4" s="5">
        <v>82801.0</v>
      </c>
      <c r="P4" s="5">
        <v>1.0</v>
      </c>
      <c r="Q4" s="5" t="s">
        <v>90</v>
      </c>
      <c r="R4" s="5" t="s">
        <v>91</v>
      </c>
      <c r="S4" s="5">
        <v>6.0</v>
      </c>
      <c r="T4" s="5" t="s">
        <v>92</v>
      </c>
      <c r="U4" s="5">
        <v>0.0</v>
      </c>
      <c r="V4" s="5" t="s">
        <v>93</v>
      </c>
      <c r="W4" s="5" t="s">
        <v>94</v>
      </c>
      <c r="X4" s="5" t="s">
        <v>55</v>
      </c>
      <c r="Y4" s="5" t="s">
        <v>95</v>
      </c>
      <c r="Z4" s="5" t="s">
        <v>96</v>
      </c>
      <c r="AA4" s="5">
        <v>890482.0</v>
      </c>
      <c r="AB4" s="5" t="s">
        <v>59</v>
      </c>
      <c r="AC4" s="5" t="s">
        <v>52</v>
      </c>
      <c r="AD4" s="5" t="s">
        <v>97</v>
      </c>
      <c r="AE4" s="5" t="s">
        <v>98</v>
      </c>
      <c r="AF4" s="5" t="s">
        <v>99</v>
      </c>
      <c r="AG4" s="5" t="s">
        <v>100</v>
      </c>
      <c r="AH4" s="5">
        <v>66223.0</v>
      </c>
      <c r="AI4" s="5" t="s">
        <v>101</v>
      </c>
      <c r="AJ4" s="5" t="s">
        <v>102</v>
      </c>
      <c r="AK4" s="5" t="s">
        <v>102</v>
      </c>
      <c r="AL4" s="5" t="s">
        <v>103</v>
      </c>
    </row>
    <row r="5">
      <c r="A5" s="5" t="s">
        <v>104</v>
      </c>
      <c r="B5" s="5" t="s">
        <v>105</v>
      </c>
      <c r="C5" s="5" t="s">
        <v>106</v>
      </c>
      <c r="D5" s="9">
        <v>45638.0</v>
      </c>
      <c r="E5" s="5">
        <v>57077.0</v>
      </c>
      <c r="F5" s="5">
        <v>25944.0</v>
      </c>
      <c r="G5" s="5" t="s">
        <v>107</v>
      </c>
      <c r="H5" s="5" t="s">
        <v>45</v>
      </c>
      <c r="I5" s="5" t="s">
        <v>108</v>
      </c>
      <c r="J5" s="5" t="s">
        <v>109</v>
      </c>
      <c r="K5" s="5" t="s">
        <v>110</v>
      </c>
      <c r="L5" s="5" t="s">
        <v>111</v>
      </c>
      <c r="M5" s="10" t="str">
        <f>IFERROR(__xludf.DUMMYFUNCTION("REGEXEXTRACT(L490, ""[\s,]([A-Z]{2})[,\s]\s?\d{5}"")"),"TX")</f>
        <v>TX</v>
      </c>
      <c r="N5" s="5" t="s">
        <v>112</v>
      </c>
      <c r="O5" s="5">
        <v>60188.0</v>
      </c>
      <c r="P5" s="5">
        <v>2.0</v>
      </c>
      <c r="Q5" s="5" t="s">
        <v>113</v>
      </c>
      <c r="R5" s="5" t="s">
        <v>114</v>
      </c>
      <c r="S5" s="5">
        <v>62.0</v>
      </c>
      <c r="T5" s="5" t="s">
        <v>115</v>
      </c>
      <c r="U5" s="5">
        <v>1.0</v>
      </c>
      <c r="V5" s="5" t="s">
        <v>93</v>
      </c>
      <c r="W5" s="5" t="s">
        <v>116</v>
      </c>
      <c r="X5" s="5" t="s">
        <v>52</v>
      </c>
      <c r="Y5" s="5" t="s">
        <v>52</v>
      </c>
      <c r="Z5" s="5" t="s">
        <v>117</v>
      </c>
      <c r="AA5" s="5" t="s">
        <v>118</v>
      </c>
      <c r="AB5" s="5" t="s">
        <v>119</v>
      </c>
      <c r="AC5" s="5" t="s">
        <v>52</v>
      </c>
      <c r="AD5" s="5" t="s">
        <v>120</v>
      </c>
      <c r="AE5" s="5" t="s">
        <v>121</v>
      </c>
      <c r="AF5" s="5" t="s">
        <v>122</v>
      </c>
      <c r="AG5" s="5" t="s">
        <v>75</v>
      </c>
      <c r="AH5" s="5">
        <v>8830.0</v>
      </c>
      <c r="AI5" s="5" t="s">
        <v>123</v>
      </c>
      <c r="AJ5" s="5" t="s">
        <v>124</v>
      </c>
      <c r="AK5" s="5" t="s">
        <v>125</v>
      </c>
      <c r="AL5" s="5" t="s">
        <v>126</v>
      </c>
    </row>
    <row r="6" hidden="1">
      <c r="A6" s="5" t="s">
        <v>127</v>
      </c>
      <c r="B6" s="5" t="s">
        <v>128</v>
      </c>
      <c r="C6" s="5" t="s">
        <v>129</v>
      </c>
      <c r="D6" s="9">
        <v>45637.0</v>
      </c>
      <c r="E6" s="5">
        <v>19157.0</v>
      </c>
      <c r="F6" s="5">
        <v>8708.0</v>
      </c>
      <c r="G6" s="5" t="s">
        <v>130</v>
      </c>
      <c r="H6" s="5" t="s">
        <v>131</v>
      </c>
      <c r="I6" s="5" t="s">
        <v>132</v>
      </c>
      <c r="J6" s="5" t="s">
        <v>133</v>
      </c>
      <c r="K6" s="5" t="s">
        <v>134</v>
      </c>
      <c r="L6" s="5" t="s">
        <v>135</v>
      </c>
      <c r="M6" s="10" t="str">
        <f>IFERROR(__xludf.DUMMYFUNCTION("REGEXEXTRACT(L491, ""[\s,]([A-Z]{2})[,\s]\s?\d{5}"")"),"MI")</f>
        <v>MI</v>
      </c>
      <c r="N6" s="5" t="s">
        <v>136</v>
      </c>
      <c r="O6" s="5" t="s">
        <v>52</v>
      </c>
      <c r="P6" s="5">
        <v>1.0</v>
      </c>
      <c r="Q6" s="5" t="s">
        <v>137</v>
      </c>
      <c r="R6" s="5" t="s">
        <v>138</v>
      </c>
      <c r="S6" s="5">
        <v>35.0</v>
      </c>
      <c r="T6" s="5" t="s">
        <v>53</v>
      </c>
      <c r="U6" s="5">
        <v>39.0</v>
      </c>
      <c r="V6" s="5" t="s">
        <v>70</v>
      </c>
      <c r="W6" s="5" t="s">
        <v>139</v>
      </c>
      <c r="X6" s="5" t="s">
        <v>52</v>
      </c>
      <c r="Y6" s="5" t="s">
        <v>52</v>
      </c>
      <c r="Z6" s="5" t="s">
        <v>140</v>
      </c>
      <c r="AA6" s="5" t="s">
        <v>141</v>
      </c>
      <c r="AB6" s="5" t="s">
        <v>59</v>
      </c>
      <c r="AC6" s="5" t="s">
        <v>52</v>
      </c>
      <c r="AD6" s="5" t="s">
        <v>72</v>
      </c>
      <c r="AE6" s="5" t="s">
        <v>73</v>
      </c>
      <c r="AF6" s="5" t="s">
        <v>74</v>
      </c>
      <c r="AG6" s="5" t="s">
        <v>75</v>
      </c>
      <c r="AH6" s="5" t="s">
        <v>76</v>
      </c>
      <c r="AI6" s="5" t="s">
        <v>77</v>
      </c>
      <c r="AJ6" s="5" t="s">
        <v>142</v>
      </c>
      <c r="AK6" s="5" t="s">
        <v>143</v>
      </c>
      <c r="AL6" s="5" t="s">
        <v>144</v>
      </c>
    </row>
    <row r="7" hidden="1">
      <c r="A7" s="5" t="s">
        <v>145</v>
      </c>
      <c r="B7" s="5" t="s">
        <v>146</v>
      </c>
      <c r="C7" s="5" t="s">
        <v>147</v>
      </c>
      <c r="D7" s="9">
        <v>45637.0</v>
      </c>
      <c r="E7" s="5">
        <v>132827.0</v>
      </c>
      <c r="F7" s="5">
        <v>60376.0</v>
      </c>
      <c r="G7" s="5" t="s">
        <v>148</v>
      </c>
      <c r="H7" s="5" t="s">
        <v>149</v>
      </c>
      <c r="I7" s="5" t="s">
        <v>150</v>
      </c>
      <c r="J7" s="5" t="s">
        <v>151</v>
      </c>
      <c r="K7" s="5" t="s">
        <v>152</v>
      </c>
      <c r="L7" s="5" t="s">
        <v>153</v>
      </c>
      <c r="M7" s="10" t="str">
        <f>IFERROR(__xludf.DUMMYFUNCTION("REGEXEXTRACT(L492, ""[\s,]([A-Z]{2})[,\s]\s?\d{5}"")"),"#N/A")</f>
        <v>#N/A</v>
      </c>
      <c r="N7" s="5" t="s">
        <v>154</v>
      </c>
      <c r="O7" s="5">
        <v>30066.0</v>
      </c>
      <c r="P7" s="5">
        <v>2.0</v>
      </c>
      <c r="Q7" s="5" t="s">
        <v>155</v>
      </c>
      <c r="R7" s="5" t="s">
        <v>156</v>
      </c>
      <c r="S7" s="5">
        <v>784.0</v>
      </c>
      <c r="T7" s="5" t="s">
        <v>157</v>
      </c>
      <c r="U7" s="5">
        <v>5085.0</v>
      </c>
      <c r="V7" s="5" t="s">
        <v>158</v>
      </c>
      <c r="W7" s="5" t="s">
        <v>159</v>
      </c>
      <c r="X7" s="5" t="s">
        <v>52</v>
      </c>
      <c r="Y7" s="5" t="s">
        <v>52</v>
      </c>
      <c r="Z7" s="5" t="s">
        <v>160</v>
      </c>
      <c r="AA7" s="5" t="s">
        <v>161</v>
      </c>
      <c r="AB7" s="5" t="s">
        <v>162</v>
      </c>
      <c r="AC7" s="5" t="s">
        <v>52</v>
      </c>
      <c r="AD7" s="5" t="s">
        <v>163</v>
      </c>
      <c r="AE7" s="5" t="s">
        <v>164</v>
      </c>
      <c r="AF7" s="5" t="s">
        <v>165</v>
      </c>
      <c r="AG7" s="5" t="s">
        <v>52</v>
      </c>
      <c r="AH7" s="5" t="s">
        <v>52</v>
      </c>
      <c r="AI7" s="5" t="s">
        <v>52</v>
      </c>
      <c r="AJ7" s="5" t="s">
        <v>146</v>
      </c>
      <c r="AK7" s="5" t="s">
        <v>153</v>
      </c>
      <c r="AL7" s="5" t="s">
        <v>166</v>
      </c>
    </row>
    <row r="8" hidden="1">
      <c r="A8" s="5" t="s">
        <v>167</v>
      </c>
      <c r="B8" s="5" t="s">
        <v>168</v>
      </c>
      <c r="C8" s="5" t="s">
        <v>169</v>
      </c>
      <c r="D8" s="9">
        <v>45636.0</v>
      </c>
      <c r="E8" s="5">
        <v>39600.0</v>
      </c>
      <c r="F8" s="5">
        <v>18000.0</v>
      </c>
      <c r="G8" s="5" t="s">
        <v>170</v>
      </c>
      <c r="H8" s="5" t="s">
        <v>171</v>
      </c>
      <c r="I8" s="5" t="s">
        <v>172</v>
      </c>
      <c r="J8" s="5" t="s">
        <v>170</v>
      </c>
      <c r="K8" s="5" t="s">
        <v>173</v>
      </c>
      <c r="L8" s="5" t="s">
        <v>174</v>
      </c>
      <c r="M8" s="10" t="str">
        <f>IFERROR(__xludf.DUMMYFUNCTION("REGEXEXTRACT(L493, ""[\s,]([A-Z]{2})[,\s]\s?\d{5}"")"),"AL")</f>
        <v>AL</v>
      </c>
      <c r="N8" s="5" t="s">
        <v>175</v>
      </c>
      <c r="O8" s="5" t="s">
        <v>52</v>
      </c>
      <c r="P8" s="5">
        <v>1.0</v>
      </c>
      <c r="Q8" s="5" t="s">
        <v>176</v>
      </c>
      <c r="R8" s="5">
        <v>4510.0</v>
      </c>
      <c r="S8" s="5">
        <v>17510.0</v>
      </c>
      <c r="T8" s="5" t="s">
        <v>115</v>
      </c>
      <c r="U8" s="5">
        <v>0.0</v>
      </c>
      <c r="V8" s="5" t="s">
        <v>52</v>
      </c>
      <c r="W8" s="5" t="s">
        <v>177</v>
      </c>
      <c r="X8" s="5" t="s">
        <v>52</v>
      </c>
      <c r="Y8" s="5" t="s">
        <v>52</v>
      </c>
      <c r="Z8" s="5" t="s">
        <v>178</v>
      </c>
      <c r="AA8" s="5" t="s">
        <v>179</v>
      </c>
      <c r="AB8" s="5" t="s">
        <v>180</v>
      </c>
      <c r="AC8" s="5" t="s">
        <v>52</v>
      </c>
      <c r="AD8" s="5" t="s">
        <v>181</v>
      </c>
      <c r="AE8" s="5" t="s">
        <v>182</v>
      </c>
      <c r="AF8" s="5" t="s">
        <v>183</v>
      </c>
      <c r="AG8" s="5" t="s">
        <v>52</v>
      </c>
      <c r="AH8" s="5" t="s">
        <v>52</v>
      </c>
      <c r="AI8" s="5" t="s">
        <v>184</v>
      </c>
      <c r="AJ8" s="5" t="s">
        <v>168</v>
      </c>
      <c r="AK8" s="5" t="s">
        <v>174</v>
      </c>
      <c r="AL8" s="5" t="s">
        <v>185</v>
      </c>
    </row>
    <row r="9" hidden="1">
      <c r="A9" s="5" t="s">
        <v>186</v>
      </c>
      <c r="B9" s="5" t="s">
        <v>187</v>
      </c>
      <c r="C9" s="5" t="s">
        <v>102</v>
      </c>
      <c r="D9" s="9">
        <v>45636.0</v>
      </c>
      <c r="E9" s="5">
        <v>110341.0</v>
      </c>
      <c r="F9" s="5">
        <v>50155.0</v>
      </c>
      <c r="G9" s="5" t="s">
        <v>188</v>
      </c>
      <c r="H9" s="5" t="s">
        <v>189</v>
      </c>
      <c r="I9" s="5" t="s">
        <v>190</v>
      </c>
      <c r="J9" s="5" t="s">
        <v>191</v>
      </c>
      <c r="K9" s="5" t="s">
        <v>192</v>
      </c>
      <c r="L9" s="5" t="s">
        <v>193</v>
      </c>
      <c r="M9" s="10" t="str">
        <f>IFERROR(__xludf.DUMMYFUNCTION("REGEXEXTRACT(L494, ""[\s,]([A-Z]{2})[,\s]\s?\d{5}"")"),"#N/A")</f>
        <v>#N/A</v>
      </c>
      <c r="N9" s="5" t="s">
        <v>102</v>
      </c>
      <c r="O9" s="5" t="s">
        <v>52</v>
      </c>
      <c r="P9" s="5">
        <v>2.0</v>
      </c>
      <c r="Q9" s="5" t="s">
        <v>194</v>
      </c>
      <c r="R9" s="5" t="s">
        <v>195</v>
      </c>
      <c r="S9" s="5">
        <v>2000.0</v>
      </c>
      <c r="T9" s="5" t="s">
        <v>196</v>
      </c>
      <c r="U9" s="5">
        <v>0.0</v>
      </c>
      <c r="V9" s="5" t="s">
        <v>70</v>
      </c>
      <c r="W9" s="5" t="s">
        <v>197</v>
      </c>
      <c r="X9" s="5" t="s">
        <v>52</v>
      </c>
      <c r="Y9" s="5" t="s">
        <v>52</v>
      </c>
      <c r="Z9" s="5" t="s">
        <v>198</v>
      </c>
      <c r="AA9" s="5" t="s">
        <v>199</v>
      </c>
      <c r="AB9" s="5" t="s">
        <v>200</v>
      </c>
      <c r="AC9" s="5" t="s">
        <v>52</v>
      </c>
      <c r="AD9" s="5" t="s">
        <v>72</v>
      </c>
      <c r="AE9" s="5" t="s">
        <v>73</v>
      </c>
      <c r="AF9" s="5" t="s">
        <v>74</v>
      </c>
      <c r="AG9" s="5" t="s">
        <v>75</v>
      </c>
      <c r="AH9" s="5" t="s">
        <v>76</v>
      </c>
      <c r="AI9" s="5" t="s">
        <v>77</v>
      </c>
      <c r="AJ9" s="5" t="s">
        <v>102</v>
      </c>
      <c r="AK9" s="5" t="s">
        <v>102</v>
      </c>
      <c r="AL9" s="5" t="s">
        <v>201</v>
      </c>
    </row>
    <row r="10" hidden="1">
      <c r="A10" s="5" t="s">
        <v>202</v>
      </c>
      <c r="B10" s="5" t="s">
        <v>203</v>
      </c>
      <c r="C10" s="5" t="s">
        <v>204</v>
      </c>
      <c r="D10" s="9">
        <v>45636.0</v>
      </c>
      <c r="E10" s="5">
        <v>58177.0</v>
      </c>
      <c r="F10" s="5">
        <v>26444.0</v>
      </c>
      <c r="G10" s="5" t="s">
        <v>188</v>
      </c>
      <c r="H10" s="5" t="s">
        <v>205</v>
      </c>
      <c r="I10" s="5" t="s">
        <v>206</v>
      </c>
      <c r="J10" s="5" t="s">
        <v>191</v>
      </c>
      <c r="K10" s="5" t="s">
        <v>207</v>
      </c>
      <c r="L10" s="5" t="s">
        <v>208</v>
      </c>
      <c r="M10" s="10" t="str">
        <f>IFERROR(__xludf.DUMMYFUNCTION("REGEXEXTRACT(L495, ""[\s,]([A-Z]{2})[,\s]\s?\d{5}"")"),"SC")</f>
        <v>SC</v>
      </c>
      <c r="N10" s="5" t="s">
        <v>209</v>
      </c>
      <c r="O10" s="5">
        <v>959.0</v>
      </c>
      <c r="P10" s="5">
        <v>1.0</v>
      </c>
      <c r="Q10" s="5" t="s">
        <v>210</v>
      </c>
      <c r="R10" s="5" t="s">
        <v>211</v>
      </c>
      <c r="S10" s="5">
        <v>3168.0</v>
      </c>
      <c r="T10" s="5" t="s">
        <v>53</v>
      </c>
      <c r="U10" s="5">
        <v>28.0</v>
      </c>
      <c r="V10" s="5" t="s">
        <v>93</v>
      </c>
      <c r="W10" s="5" t="s">
        <v>212</v>
      </c>
      <c r="X10" s="5" t="s">
        <v>52</v>
      </c>
      <c r="Y10" s="5" t="s">
        <v>52</v>
      </c>
      <c r="Z10" s="5" t="s">
        <v>213</v>
      </c>
      <c r="AA10" s="5" t="s">
        <v>214</v>
      </c>
      <c r="AB10" s="5" t="s">
        <v>215</v>
      </c>
      <c r="AC10" s="5" t="s">
        <v>52</v>
      </c>
      <c r="AD10" s="5" t="s">
        <v>216</v>
      </c>
      <c r="AE10" s="5" t="s">
        <v>217</v>
      </c>
      <c r="AF10" s="5" t="s">
        <v>218</v>
      </c>
      <c r="AG10" s="5" t="s">
        <v>52</v>
      </c>
      <c r="AH10" s="5" t="s">
        <v>52</v>
      </c>
      <c r="AI10" s="5" t="s">
        <v>52</v>
      </c>
      <c r="AJ10" s="5" t="s">
        <v>203</v>
      </c>
      <c r="AK10" s="5" t="s">
        <v>208</v>
      </c>
      <c r="AL10" s="5" t="s">
        <v>219</v>
      </c>
    </row>
    <row r="11" hidden="1">
      <c r="A11" s="5" t="s">
        <v>220</v>
      </c>
      <c r="B11" s="5" t="s">
        <v>203</v>
      </c>
      <c r="C11" s="5" t="s">
        <v>204</v>
      </c>
      <c r="D11" s="9">
        <v>45636.0</v>
      </c>
      <c r="E11" s="5">
        <v>48787.0</v>
      </c>
      <c r="F11" s="5">
        <v>22176.0</v>
      </c>
      <c r="G11" s="5" t="s">
        <v>188</v>
      </c>
      <c r="H11" s="5" t="s">
        <v>205</v>
      </c>
      <c r="I11" s="5" t="s">
        <v>206</v>
      </c>
      <c r="J11" s="5" t="s">
        <v>191</v>
      </c>
      <c r="K11" s="5" t="s">
        <v>221</v>
      </c>
      <c r="L11" s="5" t="s">
        <v>208</v>
      </c>
      <c r="M11" s="10" t="str">
        <f>IFERROR(__xludf.DUMMYFUNCTION("REGEXEXTRACT(L496, ""[\s,]([A-Z]{2})[,\s]\s?\d{5}"")"),"AL")</f>
        <v>AL</v>
      </c>
      <c r="N11" s="5" t="s">
        <v>209</v>
      </c>
      <c r="O11" s="5">
        <v>959.0</v>
      </c>
      <c r="P11" s="5">
        <v>1.0</v>
      </c>
      <c r="Q11" s="5" t="s">
        <v>222</v>
      </c>
      <c r="R11" s="5" t="s">
        <v>211</v>
      </c>
      <c r="S11" s="5">
        <v>3168.0</v>
      </c>
      <c r="T11" s="5" t="s">
        <v>53</v>
      </c>
      <c r="U11" s="5">
        <v>28.0</v>
      </c>
      <c r="V11" s="5" t="s">
        <v>93</v>
      </c>
      <c r="W11" s="5" t="s">
        <v>223</v>
      </c>
      <c r="X11" s="5" t="s">
        <v>52</v>
      </c>
      <c r="Y11" s="5" t="s">
        <v>52</v>
      </c>
      <c r="Z11" s="5" t="s">
        <v>213</v>
      </c>
      <c r="AA11" s="5" t="s">
        <v>224</v>
      </c>
      <c r="AB11" s="5" t="s">
        <v>215</v>
      </c>
      <c r="AC11" s="5" t="s">
        <v>52</v>
      </c>
      <c r="AD11" s="5" t="s">
        <v>216</v>
      </c>
      <c r="AE11" s="5" t="s">
        <v>217</v>
      </c>
      <c r="AF11" s="5" t="s">
        <v>218</v>
      </c>
      <c r="AG11" s="5" t="s">
        <v>52</v>
      </c>
      <c r="AH11" s="5" t="s">
        <v>52</v>
      </c>
      <c r="AI11" s="5" t="s">
        <v>52</v>
      </c>
      <c r="AJ11" s="5" t="s">
        <v>203</v>
      </c>
      <c r="AK11" s="5" t="s">
        <v>208</v>
      </c>
      <c r="AL11" s="5" t="s">
        <v>219</v>
      </c>
    </row>
    <row r="12" hidden="1">
      <c r="A12" s="5" t="s">
        <v>225</v>
      </c>
      <c r="B12" s="5" t="s">
        <v>187</v>
      </c>
      <c r="C12" s="5" t="s">
        <v>102</v>
      </c>
      <c r="D12" s="9">
        <v>45635.0</v>
      </c>
      <c r="E12" s="5">
        <v>441365.0</v>
      </c>
      <c r="F12" s="5">
        <v>200620.0</v>
      </c>
      <c r="G12" s="5" t="s">
        <v>226</v>
      </c>
      <c r="H12" s="5" t="s">
        <v>189</v>
      </c>
      <c r="I12" s="5" t="s">
        <v>227</v>
      </c>
      <c r="J12" s="5" t="s">
        <v>228</v>
      </c>
      <c r="K12" s="5" t="s">
        <v>229</v>
      </c>
      <c r="L12" s="5" t="s">
        <v>193</v>
      </c>
      <c r="M12" s="10" t="str">
        <f>IFERROR(__xludf.DUMMYFUNCTION("REGEXEXTRACT(L497, ""[\s,]([A-Z]{2})[,\s]\s?\d{5}"")"),"IL")</f>
        <v>IL</v>
      </c>
      <c r="N12" s="5" t="s">
        <v>102</v>
      </c>
      <c r="O12" s="5" t="s">
        <v>52</v>
      </c>
      <c r="P12" s="5">
        <v>8.0</v>
      </c>
      <c r="Q12" s="5" t="s">
        <v>230</v>
      </c>
      <c r="R12" s="5" t="s">
        <v>231</v>
      </c>
      <c r="S12" s="5">
        <v>8000.0</v>
      </c>
      <c r="T12" s="5" t="s">
        <v>196</v>
      </c>
      <c r="U12" s="5">
        <v>0.0</v>
      </c>
      <c r="V12" s="5" t="s">
        <v>70</v>
      </c>
      <c r="W12" s="5" t="s">
        <v>232</v>
      </c>
      <c r="X12" s="5" t="s">
        <v>52</v>
      </c>
      <c r="Y12" s="5" t="s">
        <v>52</v>
      </c>
      <c r="Z12" s="5" t="s">
        <v>233</v>
      </c>
      <c r="AA12" s="5" t="s">
        <v>234</v>
      </c>
      <c r="AB12" s="5" t="s">
        <v>235</v>
      </c>
      <c r="AC12" s="5" t="s">
        <v>52</v>
      </c>
      <c r="AD12" s="5" t="s">
        <v>72</v>
      </c>
      <c r="AE12" s="5" t="s">
        <v>73</v>
      </c>
      <c r="AF12" s="5" t="s">
        <v>74</v>
      </c>
      <c r="AG12" s="5" t="s">
        <v>75</v>
      </c>
      <c r="AH12" s="5" t="s">
        <v>76</v>
      </c>
      <c r="AI12" s="5" t="s">
        <v>77</v>
      </c>
      <c r="AJ12" s="5" t="s">
        <v>102</v>
      </c>
      <c r="AK12" s="5" t="s">
        <v>102</v>
      </c>
      <c r="AL12" s="5" t="s">
        <v>201</v>
      </c>
    </row>
    <row r="13">
      <c r="A13" s="5" t="s">
        <v>236</v>
      </c>
      <c r="B13" s="5" t="s">
        <v>237</v>
      </c>
      <c r="C13" s="5" t="s">
        <v>238</v>
      </c>
      <c r="D13" s="9">
        <v>45634.0</v>
      </c>
      <c r="E13" s="5">
        <v>16695.0</v>
      </c>
      <c r="F13" s="5">
        <v>7589.0</v>
      </c>
      <c r="G13" s="5" t="s">
        <v>170</v>
      </c>
      <c r="H13" s="5" t="s">
        <v>45</v>
      </c>
      <c r="I13" s="5" t="s">
        <v>239</v>
      </c>
      <c r="J13" s="5" t="s">
        <v>170</v>
      </c>
      <c r="K13" s="5" t="s">
        <v>240</v>
      </c>
      <c r="L13" s="5" t="s">
        <v>241</v>
      </c>
      <c r="M13" s="10" t="str">
        <f>IFERROR(__xludf.DUMMYFUNCTION("REGEXEXTRACT(L498, ""[\s,]([A-Z]{2})[,\s]\s?\d{5}"")"),"#N/A")</f>
        <v>#N/A</v>
      </c>
      <c r="N13" s="5" t="s">
        <v>242</v>
      </c>
      <c r="O13" s="5">
        <v>17055.0</v>
      </c>
      <c r="P13" s="5">
        <v>1.0</v>
      </c>
      <c r="Q13" s="5" t="s">
        <v>243</v>
      </c>
      <c r="R13" s="5" t="s">
        <v>244</v>
      </c>
      <c r="S13" s="5">
        <v>139.0</v>
      </c>
      <c r="T13" s="5" t="s">
        <v>53</v>
      </c>
      <c r="U13" s="5">
        <v>54.0</v>
      </c>
      <c r="V13" s="5" t="s">
        <v>70</v>
      </c>
      <c r="W13" s="5" t="s">
        <v>245</v>
      </c>
      <c r="X13" s="5" t="s">
        <v>52</v>
      </c>
      <c r="Y13" s="5" t="s">
        <v>52</v>
      </c>
      <c r="Z13" s="5" t="s">
        <v>246</v>
      </c>
      <c r="AA13" s="5" t="s">
        <v>247</v>
      </c>
      <c r="AB13" s="5" t="s">
        <v>235</v>
      </c>
      <c r="AC13" s="5" t="s">
        <v>52</v>
      </c>
      <c r="AD13" s="5" t="s">
        <v>72</v>
      </c>
      <c r="AE13" s="5" t="s">
        <v>73</v>
      </c>
      <c r="AF13" s="5" t="s">
        <v>74</v>
      </c>
      <c r="AG13" s="5" t="s">
        <v>75</v>
      </c>
      <c r="AH13" s="5" t="s">
        <v>76</v>
      </c>
      <c r="AI13" s="5" t="s">
        <v>77</v>
      </c>
      <c r="AJ13" s="5" t="s">
        <v>248</v>
      </c>
      <c r="AK13" s="5" t="s">
        <v>249</v>
      </c>
      <c r="AL13" s="5" t="s">
        <v>250</v>
      </c>
    </row>
    <row r="14" hidden="1">
      <c r="A14" s="5" t="s">
        <v>251</v>
      </c>
      <c r="B14" s="5" t="s">
        <v>252</v>
      </c>
      <c r="C14" s="5" t="s">
        <v>252</v>
      </c>
      <c r="D14" s="9">
        <v>45632.0</v>
      </c>
      <c r="E14" s="5">
        <v>14491.0</v>
      </c>
      <c r="F14" s="5">
        <v>6587.0</v>
      </c>
      <c r="G14" s="5" t="s">
        <v>253</v>
      </c>
      <c r="H14" s="5" t="s">
        <v>254</v>
      </c>
      <c r="I14" s="5" t="s">
        <v>255</v>
      </c>
      <c r="J14" s="5" t="s">
        <v>256</v>
      </c>
      <c r="K14" s="5" t="s">
        <v>257</v>
      </c>
      <c r="L14" s="5" t="s">
        <v>258</v>
      </c>
      <c r="M14" s="10" t="str">
        <f>IFERROR(__xludf.DUMMYFUNCTION("REGEXEXTRACT(L499, ""[\s,]([A-Z]{2})[,\s]\s?\d{5}"")"),"NC")</f>
        <v>NC</v>
      </c>
      <c r="N14" s="5" t="s">
        <v>258</v>
      </c>
      <c r="O14" s="5" t="s">
        <v>52</v>
      </c>
      <c r="P14" s="5">
        <v>1.0</v>
      </c>
      <c r="Q14" s="5" t="s">
        <v>257</v>
      </c>
      <c r="R14" s="5" t="s">
        <v>211</v>
      </c>
      <c r="S14" s="5">
        <v>121.0</v>
      </c>
      <c r="T14" s="5" t="s">
        <v>115</v>
      </c>
      <c r="U14" s="5">
        <v>0.0</v>
      </c>
      <c r="V14" s="5" t="s">
        <v>52</v>
      </c>
      <c r="W14" s="5" t="s">
        <v>259</v>
      </c>
      <c r="X14" s="5" t="s">
        <v>52</v>
      </c>
      <c r="Y14" s="5" t="s">
        <v>52</v>
      </c>
      <c r="Z14" s="5">
        <v>164.0</v>
      </c>
      <c r="AA14" s="5">
        <v>70536.0</v>
      </c>
      <c r="AB14" s="5" t="s">
        <v>260</v>
      </c>
      <c r="AC14" s="5" t="s">
        <v>261</v>
      </c>
      <c r="AD14" s="5" t="s">
        <v>262</v>
      </c>
      <c r="AE14" s="5" t="s">
        <v>263</v>
      </c>
      <c r="AF14" s="5" t="s">
        <v>264</v>
      </c>
      <c r="AG14" s="5" t="s">
        <v>265</v>
      </c>
      <c r="AH14" s="5" t="s">
        <v>266</v>
      </c>
      <c r="AI14" s="5" t="s">
        <v>267</v>
      </c>
      <c r="AJ14" s="5" t="s">
        <v>102</v>
      </c>
      <c r="AK14" s="5" t="s">
        <v>102</v>
      </c>
      <c r="AL14" s="5">
        <v>13841.0</v>
      </c>
    </row>
    <row r="15" hidden="1">
      <c r="A15" s="5" t="s">
        <v>268</v>
      </c>
      <c r="B15" s="5" t="s">
        <v>269</v>
      </c>
      <c r="C15" s="5" t="s">
        <v>270</v>
      </c>
      <c r="D15" s="9">
        <v>45630.0</v>
      </c>
      <c r="E15" s="5">
        <v>8818.0</v>
      </c>
      <c r="F15" s="5">
        <v>4008.0</v>
      </c>
      <c r="G15" s="5" t="s">
        <v>271</v>
      </c>
      <c r="H15" s="5" t="s">
        <v>272</v>
      </c>
      <c r="I15" s="5" t="s">
        <v>273</v>
      </c>
      <c r="J15" s="5" t="s">
        <v>274</v>
      </c>
      <c r="K15" s="5" t="s">
        <v>275</v>
      </c>
      <c r="L15" s="5" t="s">
        <v>276</v>
      </c>
      <c r="M15" s="10" t="str">
        <f>IFERROR(__xludf.DUMMYFUNCTION("REGEXEXTRACT(L500, ""[\s,]([A-Z]{2})[,\s]\s?\d{5}"")"),"#N/A")</f>
        <v>#N/A</v>
      </c>
      <c r="N15" s="5" t="s">
        <v>277</v>
      </c>
      <c r="O15" s="5">
        <v>35601.0</v>
      </c>
      <c r="P15" s="5">
        <v>1.0</v>
      </c>
      <c r="Q15" s="5" t="s">
        <v>278</v>
      </c>
      <c r="R15" s="5" t="s">
        <v>279</v>
      </c>
      <c r="S15" s="5">
        <v>100.0</v>
      </c>
      <c r="T15" s="5" t="s">
        <v>53</v>
      </c>
      <c r="U15" s="5">
        <v>25.0</v>
      </c>
      <c r="V15" s="5" t="s">
        <v>70</v>
      </c>
      <c r="W15" s="5" t="s">
        <v>280</v>
      </c>
      <c r="X15" s="5" t="s">
        <v>52</v>
      </c>
      <c r="Y15" s="5" t="s">
        <v>52</v>
      </c>
      <c r="Z15" s="5" t="s">
        <v>281</v>
      </c>
      <c r="AA15" s="5" t="s">
        <v>282</v>
      </c>
      <c r="AB15" s="5" t="s">
        <v>235</v>
      </c>
      <c r="AC15" s="5" t="s">
        <v>283</v>
      </c>
      <c r="AD15" s="5" t="s">
        <v>72</v>
      </c>
      <c r="AE15" s="5" t="s">
        <v>73</v>
      </c>
      <c r="AF15" s="5" t="s">
        <v>74</v>
      </c>
      <c r="AG15" s="5" t="s">
        <v>75</v>
      </c>
      <c r="AH15" s="5" t="s">
        <v>76</v>
      </c>
      <c r="AI15" s="5" t="s">
        <v>77</v>
      </c>
      <c r="AJ15" s="5" t="s">
        <v>284</v>
      </c>
      <c r="AK15" s="5" t="s">
        <v>285</v>
      </c>
      <c r="AL15" s="5" t="s">
        <v>286</v>
      </c>
    </row>
    <row r="16" hidden="1">
      <c r="A16" s="5" t="s">
        <v>287</v>
      </c>
      <c r="B16" s="5" t="s">
        <v>288</v>
      </c>
      <c r="C16" s="5" t="s">
        <v>289</v>
      </c>
      <c r="D16" s="9">
        <v>45629.0</v>
      </c>
      <c r="E16" s="5">
        <v>732831.0</v>
      </c>
      <c r="F16" s="5">
        <v>333105.0</v>
      </c>
      <c r="G16" s="5" t="s">
        <v>226</v>
      </c>
      <c r="H16" s="5" t="s">
        <v>290</v>
      </c>
      <c r="I16" s="5" t="s">
        <v>291</v>
      </c>
      <c r="J16" s="5" t="s">
        <v>228</v>
      </c>
      <c r="K16" s="5" t="s">
        <v>292</v>
      </c>
      <c r="L16" s="5" t="s">
        <v>293</v>
      </c>
      <c r="M16" s="10" t="str">
        <f>IFERROR(__xludf.DUMMYFUNCTION("REGEXEXTRACT(L501, ""[\s,]([A-Z]{2})[,\s]\s?\d{5}"")"),"#N/A")</f>
        <v>#N/A</v>
      </c>
      <c r="N16" s="5" t="s">
        <v>294</v>
      </c>
      <c r="O16" s="5" t="s">
        <v>52</v>
      </c>
      <c r="P16" s="5">
        <v>11.0</v>
      </c>
      <c r="Q16" s="5" t="s">
        <v>295</v>
      </c>
      <c r="R16" s="5" t="s">
        <v>296</v>
      </c>
      <c r="S16" s="5">
        <v>131.0</v>
      </c>
      <c r="T16" s="5" t="s">
        <v>115</v>
      </c>
      <c r="U16" s="5">
        <v>8090.0</v>
      </c>
      <c r="V16" s="5" t="s">
        <v>158</v>
      </c>
      <c r="W16" s="5" t="s">
        <v>297</v>
      </c>
      <c r="X16" s="5" t="s">
        <v>52</v>
      </c>
      <c r="Y16" s="5" t="s">
        <v>52</v>
      </c>
      <c r="Z16" s="5" t="s">
        <v>298</v>
      </c>
      <c r="AA16" s="5" t="s">
        <v>299</v>
      </c>
      <c r="AB16" s="5" t="s">
        <v>162</v>
      </c>
      <c r="AC16" s="5" t="s">
        <v>52</v>
      </c>
      <c r="AD16" s="5" t="s">
        <v>163</v>
      </c>
      <c r="AE16" s="5" t="s">
        <v>164</v>
      </c>
      <c r="AF16" s="5" t="s">
        <v>165</v>
      </c>
      <c r="AG16" s="5" t="s">
        <v>52</v>
      </c>
      <c r="AH16" s="5" t="s">
        <v>52</v>
      </c>
      <c r="AI16" s="5" t="s">
        <v>52</v>
      </c>
      <c r="AJ16" s="5" t="s">
        <v>288</v>
      </c>
      <c r="AK16" s="5" t="s">
        <v>293</v>
      </c>
      <c r="AL16" s="5" t="s">
        <v>300</v>
      </c>
    </row>
    <row r="17" hidden="1">
      <c r="A17" s="5" t="s">
        <v>301</v>
      </c>
      <c r="B17" s="5" t="s">
        <v>288</v>
      </c>
      <c r="C17" s="5" t="s">
        <v>289</v>
      </c>
      <c r="D17" s="9">
        <v>45629.0</v>
      </c>
      <c r="E17" s="5">
        <v>643302.0</v>
      </c>
      <c r="F17" s="5">
        <v>292410.0</v>
      </c>
      <c r="G17" s="5" t="s">
        <v>226</v>
      </c>
      <c r="H17" s="5" t="s">
        <v>290</v>
      </c>
      <c r="I17" s="5" t="s">
        <v>291</v>
      </c>
      <c r="J17" s="5" t="s">
        <v>228</v>
      </c>
      <c r="K17" s="5" t="s">
        <v>302</v>
      </c>
      <c r="L17" s="5" t="s">
        <v>293</v>
      </c>
      <c r="M17" s="10" t="str">
        <f>IFERROR(__xludf.DUMMYFUNCTION("REGEXEXTRACT(L502, ""[\s,]([A-Z]{2})[,\s]\s?\d{5}"")"),"NJ")</f>
        <v>NJ</v>
      </c>
      <c r="N17" s="5" t="s">
        <v>294</v>
      </c>
      <c r="O17" s="5" t="s">
        <v>52</v>
      </c>
      <c r="P17" s="5">
        <v>10.0</v>
      </c>
      <c r="Q17" s="5" t="s">
        <v>303</v>
      </c>
      <c r="R17" s="5" t="s">
        <v>304</v>
      </c>
      <c r="S17" s="5">
        <v>44.0</v>
      </c>
      <c r="T17" s="5" t="s">
        <v>115</v>
      </c>
      <c r="U17" s="5">
        <v>7387.0</v>
      </c>
      <c r="V17" s="5" t="s">
        <v>158</v>
      </c>
      <c r="W17" s="5" t="s">
        <v>305</v>
      </c>
      <c r="X17" s="5" t="s">
        <v>52</v>
      </c>
      <c r="Y17" s="5" t="s">
        <v>52</v>
      </c>
      <c r="Z17" s="5" t="s">
        <v>298</v>
      </c>
      <c r="AA17" s="5" t="s">
        <v>306</v>
      </c>
      <c r="AB17" s="5" t="s">
        <v>162</v>
      </c>
      <c r="AC17" s="5" t="s">
        <v>52</v>
      </c>
      <c r="AD17" s="5" t="s">
        <v>163</v>
      </c>
      <c r="AE17" s="5" t="s">
        <v>164</v>
      </c>
      <c r="AF17" s="5" t="s">
        <v>165</v>
      </c>
      <c r="AG17" s="5" t="s">
        <v>52</v>
      </c>
      <c r="AH17" s="5" t="s">
        <v>52</v>
      </c>
      <c r="AI17" s="5" t="s">
        <v>52</v>
      </c>
      <c r="AJ17" s="5" t="s">
        <v>288</v>
      </c>
      <c r="AK17" s="5" t="s">
        <v>293</v>
      </c>
      <c r="AL17" s="5" t="s">
        <v>300</v>
      </c>
    </row>
    <row r="18" hidden="1">
      <c r="A18" s="5" t="s">
        <v>307</v>
      </c>
      <c r="B18" s="5" t="s">
        <v>288</v>
      </c>
      <c r="C18" s="5" t="s">
        <v>289</v>
      </c>
      <c r="D18" s="9">
        <v>45629.0</v>
      </c>
      <c r="E18" s="5">
        <v>637791.0</v>
      </c>
      <c r="F18" s="5">
        <v>289905.0</v>
      </c>
      <c r="G18" s="5" t="s">
        <v>226</v>
      </c>
      <c r="H18" s="5" t="s">
        <v>290</v>
      </c>
      <c r="I18" s="5" t="s">
        <v>291</v>
      </c>
      <c r="J18" s="5" t="s">
        <v>228</v>
      </c>
      <c r="K18" s="5" t="s">
        <v>302</v>
      </c>
      <c r="L18" s="5" t="s">
        <v>293</v>
      </c>
      <c r="M18" s="10" t="str">
        <f>IFERROR(__xludf.DUMMYFUNCTION("REGEXEXTRACT(L503, ""[\s,]([A-Z]{2})[,\s]\s?\d{5}"")"),"NJ")</f>
        <v>NJ</v>
      </c>
      <c r="N18" s="5" t="s">
        <v>294</v>
      </c>
      <c r="O18" s="5" t="s">
        <v>52</v>
      </c>
      <c r="P18" s="5">
        <v>10.0</v>
      </c>
      <c r="Q18" s="5" t="s">
        <v>308</v>
      </c>
      <c r="R18" s="5" t="s">
        <v>304</v>
      </c>
      <c r="S18" s="5">
        <v>31.0</v>
      </c>
      <c r="T18" s="5" t="s">
        <v>115</v>
      </c>
      <c r="U18" s="5">
        <v>7352.0</v>
      </c>
      <c r="V18" s="5" t="s">
        <v>158</v>
      </c>
      <c r="W18" s="5" t="s">
        <v>309</v>
      </c>
      <c r="X18" s="5" t="s">
        <v>52</v>
      </c>
      <c r="Y18" s="5" t="s">
        <v>52</v>
      </c>
      <c r="Z18" s="5" t="s">
        <v>298</v>
      </c>
      <c r="AA18" s="5" t="s">
        <v>310</v>
      </c>
      <c r="AB18" s="5" t="s">
        <v>162</v>
      </c>
      <c r="AC18" s="5" t="s">
        <v>52</v>
      </c>
      <c r="AD18" s="5" t="s">
        <v>163</v>
      </c>
      <c r="AE18" s="5" t="s">
        <v>164</v>
      </c>
      <c r="AF18" s="5" t="s">
        <v>165</v>
      </c>
      <c r="AG18" s="5" t="s">
        <v>52</v>
      </c>
      <c r="AH18" s="5" t="s">
        <v>52</v>
      </c>
      <c r="AI18" s="5" t="s">
        <v>52</v>
      </c>
      <c r="AJ18" s="5" t="s">
        <v>288</v>
      </c>
      <c r="AK18" s="5" t="s">
        <v>293</v>
      </c>
      <c r="AL18" s="5" t="s">
        <v>300</v>
      </c>
    </row>
    <row r="19" hidden="1">
      <c r="A19" s="5" t="s">
        <v>311</v>
      </c>
      <c r="B19" s="5" t="s">
        <v>312</v>
      </c>
      <c r="C19" s="5" t="s">
        <v>313</v>
      </c>
      <c r="D19" s="9">
        <v>45629.0</v>
      </c>
      <c r="E19" s="5">
        <v>131637.0</v>
      </c>
      <c r="F19" s="5">
        <v>59835.0</v>
      </c>
      <c r="G19" s="5" t="s">
        <v>226</v>
      </c>
      <c r="H19" s="5" t="s">
        <v>290</v>
      </c>
      <c r="I19" s="5" t="s">
        <v>291</v>
      </c>
      <c r="J19" s="5" t="s">
        <v>228</v>
      </c>
      <c r="K19" s="5" t="s">
        <v>152</v>
      </c>
      <c r="L19" s="5" t="s">
        <v>314</v>
      </c>
      <c r="M19" s="10" t="str">
        <f>IFERROR(__xludf.DUMMYFUNCTION("REGEXEXTRACT(L504, ""[\s,]([A-Z]{2})[,\s]\s?\d{5}"")"),"NJ")</f>
        <v>NJ</v>
      </c>
      <c r="N19" s="5" t="s">
        <v>315</v>
      </c>
      <c r="O19" s="5" t="s">
        <v>52</v>
      </c>
      <c r="P19" s="5">
        <v>2.0</v>
      </c>
      <c r="Q19" s="5" t="s">
        <v>316</v>
      </c>
      <c r="R19" s="5" t="s">
        <v>156</v>
      </c>
      <c r="S19" s="5">
        <v>11.0</v>
      </c>
      <c r="T19" s="5" t="s">
        <v>115</v>
      </c>
      <c r="U19" s="5">
        <v>1448.0</v>
      </c>
      <c r="V19" s="5" t="s">
        <v>158</v>
      </c>
      <c r="W19" s="5" t="s">
        <v>317</v>
      </c>
      <c r="X19" s="5" t="s">
        <v>52</v>
      </c>
      <c r="Y19" s="5" t="s">
        <v>52</v>
      </c>
      <c r="Z19" s="5" t="s">
        <v>298</v>
      </c>
      <c r="AA19" s="5" t="s">
        <v>318</v>
      </c>
      <c r="AB19" s="5" t="s">
        <v>162</v>
      </c>
      <c r="AC19" s="5" t="s">
        <v>52</v>
      </c>
      <c r="AD19" s="5" t="s">
        <v>163</v>
      </c>
      <c r="AE19" s="5" t="s">
        <v>164</v>
      </c>
      <c r="AF19" s="5" t="s">
        <v>165</v>
      </c>
      <c r="AG19" s="5" t="s">
        <v>52</v>
      </c>
      <c r="AH19" s="5" t="s">
        <v>52</v>
      </c>
      <c r="AI19" s="5" t="s">
        <v>52</v>
      </c>
      <c r="AJ19" s="5" t="s">
        <v>312</v>
      </c>
      <c r="AK19" s="5" t="s">
        <v>314</v>
      </c>
      <c r="AL19" s="5" t="s">
        <v>300</v>
      </c>
    </row>
    <row r="20" hidden="1">
      <c r="A20" s="5" t="s">
        <v>319</v>
      </c>
      <c r="B20" s="5" t="s">
        <v>252</v>
      </c>
      <c r="C20" s="5" t="s">
        <v>252</v>
      </c>
      <c r="D20" s="9">
        <v>45626.0</v>
      </c>
      <c r="E20" s="5">
        <v>33161.0</v>
      </c>
      <c r="F20" s="5">
        <v>15073.0</v>
      </c>
      <c r="G20" s="5" t="s">
        <v>253</v>
      </c>
      <c r="H20" s="5" t="s">
        <v>254</v>
      </c>
      <c r="I20" s="5" t="s">
        <v>320</v>
      </c>
      <c r="J20" s="5" t="s">
        <v>256</v>
      </c>
      <c r="K20" s="5" t="s">
        <v>321</v>
      </c>
      <c r="L20" s="5" t="s">
        <v>258</v>
      </c>
      <c r="M20" s="10" t="str">
        <f>IFERROR(__xludf.DUMMYFUNCTION("REGEXEXTRACT(L505, ""[\s,]([A-Z]{2})[,\s]\s?\d{5}"")"),"NJ")</f>
        <v>NJ</v>
      </c>
      <c r="N20" s="5" t="s">
        <v>258</v>
      </c>
      <c r="O20" s="5" t="s">
        <v>52</v>
      </c>
      <c r="P20" s="5">
        <v>1.0</v>
      </c>
      <c r="Q20" s="5" t="s">
        <v>321</v>
      </c>
      <c r="R20" s="5" t="s">
        <v>211</v>
      </c>
      <c r="S20" s="5">
        <v>42.0</v>
      </c>
      <c r="T20" s="5" t="s">
        <v>115</v>
      </c>
      <c r="U20" s="5">
        <v>0.0</v>
      </c>
      <c r="V20" s="5" t="s">
        <v>52</v>
      </c>
      <c r="W20" s="5" t="s">
        <v>322</v>
      </c>
      <c r="X20" s="5" t="s">
        <v>52</v>
      </c>
      <c r="Y20" s="5" t="s">
        <v>52</v>
      </c>
      <c r="Z20" s="5">
        <v>154.0</v>
      </c>
      <c r="AA20" s="5">
        <v>70618.0</v>
      </c>
      <c r="AB20" s="5" t="s">
        <v>323</v>
      </c>
      <c r="AC20" s="5" t="s">
        <v>261</v>
      </c>
      <c r="AD20" s="5" t="s">
        <v>262</v>
      </c>
      <c r="AE20" s="5" t="s">
        <v>263</v>
      </c>
      <c r="AF20" s="5" t="s">
        <v>264</v>
      </c>
      <c r="AG20" s="5" t="s">
        <v>265</v>
      </c>
      <c r="AH20" s="5" t="s">
        <v>266</v>
      </c>
      <c r="AI20" s="5" t="s">
        <v>267</v>
      </c>
      <c r="AJ20" s="5" t="s">
        <v>102</v>
      </c>
      <c r="AK20" s="5" t="s">
        <v>102</v>
      </c>
      <c r="AL20" s="5">
        <v>13841.0</v>
      </c>
    </row>
    <row r="21" hidden="1">
      <c r="A21" s="5" t="s">
        <v>324</v>
      </c>
      <c r="B21" s="5" t="s">
        <v>325</v>
      </c>
      <c r="C21" s="5" t="s">
        <v>326</v>
      </c>
      <c r="D21" s="9">
        <v>45622.0</v>
      </c>
      <c r="E21" s="5">
        <v>61631.0</v>
      </c>
      <c r="F21" s="5">
        <v>28014.0</v>
      </c>
      <c r="G21" s="5" t="s">
        <v>327</v>
      </c>
      <c r="H21" s="5" t="s">
        <v>189</v>
      </c>
      <c r="I21" s="5" t="s">
        <v>328</v>
      </c>
      <c r="J21" s="5" t="s">
        <v>191</v>
      </c>
      <c r="K21" s="5" t="s">
        <v>329</v>
      </c>
      <c r="L21" s="5" t="s">
        <v>330</v>
      </c>
      <c r="M21" s="10" t="str">
        <f>IFERROR(__xludf.DUMMYFUNCTION("REGEXEXTRACT(L506, ""[\s,]([A-Z]{2})[,\s]\s?\d{5}"")"),"#N/A")</f>
        <v>#N/A</v>
      </c>
      <c r="N21" s="5" t="s">
        <v>331</v>
      </c>
      <c r="O21" s="5">
        <v>37402.0</v>
      </c>
      <c r="P21" s="5">
        <v>1.0</v>
      </c>
      <c r="Q21" s="5" t="s">
        <v>332</v>
      </c>
      <c r="R21" s="5" t="s">
        <v>211</v>
      </c>
      <c r="S21" s="5">
        <v>35.0</v>
      </c>
      <c r="T21" s="5" t="s">
        <v>53</v>
      </c>
      <c r="U21" s="5">
        <v>45.0</v>
      </c>
      <c r="V21" s="5" t="s">
        <v>93</v>
      </c>
      <c r="W21" s="5" t="s">
        <v>333</v>
      </c>
      <c r="X21" s="5" t="s">
        <v>71</v>
      </c>
      <c r="Y21" s="5" t="s">
        <v>52</v>
      </c>
      <c r="Z21" s="5" t="s">
        <v>334</v>
      </c>
      <c r="AA21" s="5" t="s">
        <v>335</v>
      </c>
      <c r="AB21" s="5" t="s">
        <v>235</v>
      </c>
      <c r="AC21" s="5" t="s">
        <v>52</v>
      </c>
      <c r="AD21" s="5" t="s">
        <v>216</v>
      </c>
      <c r="AE21" s="5" t="s">
        <v>217</v>
      </c>
      <c r="AF21" s="5" t="s">
        <v>218</v>
      </c>
      <c r="AG21" s="5" t="s">
        <v>52</v>
      </c>
      <c r="AH21" s="5" t="s">
        <v>52</v>
      </c>
      <c r="AI21" s="5" t="s">
        <v>52</v>
      </c>
      <c r="AJ21" s="5" t="s">
        <v>325</v>
      </c>
      <c r="AK21" s="5" t="s">
        <v>330</v>
      </c>
      <c r="AL21" s="5" t="s">
        <v>336</v>
      </c>
    </row>
    <row r="22">
      <c r="A22" s="5" t="s">
        <v>337</v>
      </c>
      <c r="B22" s="5" t="s">
        <v>42</v>
      </c>
      <c r="C22" s="5" t="s">
        <v>43</v>
      </c>
      <c r="D22" s="9">
        <v>45619.0</v>
      </c>
      <c r="E22" s="5">
        <v>32171.0</v>
      </c>
      <c r="F22" s="5">
        <v>14623.0</v>
      </c>
      <c r="G22" s="5" t="s">
        <v>44</v>
      </c>
      <c r="H22" s="5" t="s">
        <v>45</v>
      </c>
      <c r="I22" s="5" t="s">
        <v>338</v>
      </c>
      <c r="J22" s="5" t="s">
        <v>47</v>
      </c>
      <c r="K22" s="5" t="s">
        <v>48</v>
      </c>
      <c r="L22" s="5" t="s">
        <v>49</v>
      </c>
      <c r="M22" s="10" t="str">
        <f>IFERROR(__xludf.DUMMYFUNCTION("REGEXEXTRACT(L507, ""[\s,]([A-Z]{2})[,\s]\s?\d{5}"")"),"PR")</f>
        <v>PR</v>
      </c>
      <c r="N22" s="5" t="s">
        <v>50</v>
      </c>
      <c r="O22" s="5">
        <v>2048.0</v>
      </c>
      <c r="P22" s="5">
        <v>1.0</v>
      </c>
      <c r="Q22" s="5" t="s">
        <v>339</v>
      </c>
      <c r="R22" s="5" t="s">
        <v>52</v>
      </c>
      <c r="S22" s="5">
        <v>1350.0</v>
      </c>
      <c r="T22" s="5" t="s">
        <v>53</v>
      </c>
      <c r="U22" s="5">
        <v>0.0</v>
      </c>
      <c r="V22" s="5" t="s">
        <v>52</v>
      </c>
      <c r="W22" s="5" t="s">
        <v>340</v>
      </c>
      <c r="X22" s="5" t="s">
        <v>55</v>
      </c>
      <c r="Y22" s="5" t="s">
        <v>341</v>
      </c>
      <c r="Z22" s="5" t="s">
        <v>342</v>
      </c>
      <c r="AA22" s="5" t="s">
        <v>343</v>
      </c>
      <c r="AB22" s="5" t="s">
        <v>59</v>
      </c>
      <c r="AC22" s="5" t="s">
        <v>52</v>
      </c>
      <c r="AD22" s="5" t="s">
        <v>60</v>
      </c>
      <c r="AE22" s="5" t="s">
        <v>52</v>
      </c>
      <c r="AF22" s="5" t="s">
        <v>52</v>
      </c>
      <c r="AG22" s="5" t="s">
        <v>52</v>
      </c>
      <c r="AH22" s="5" t="s">
        <v>52</v>
      </c>
      <c r="AI22" s="5" t="s">
        <v>52</v>
      </c>
      <c r="AJ22" s="5" t="s">
        <v>42</v>
      </c>
      <c r="AK22" s="5" t="s">
        <v>61</v>
      </c>
      <c r="AL22" s="5" t="s">
        <v>62</v>
      </c>
    </row>
    <row r="23">
      <c r="A23" s="5" t="s">
        <v>344</v>
      </c>
      <c r="B23" s="5" t="s">
        <v>64</v>
      </c>
      <c r="C23" s="5" t="s">
        <v>65</v>
      </c>
      <c r="D23" s="9">
        <v>45619.0</v>
      </c>
      <c r="E23" s="5">
        <v>32238.0</v>
      </c>
      <c r="F23" s="5">
        <v>14654.0</v>
      </c>
      <c r="G23" s="5" t="s">
        <v>44</v>
      </c>
      <c r="H23" s="5" t="s">
        <v>45</v>
      </c>
      <c r="I23" s="5" t="s">
        <v>338</v>
      </c>
      <c r="J23" s="5" t="s">
        <v>47</v>
      </c>
      <c r="K23" s="5" t="s">
        <v>345</v>
      </c>
      <c r="L23" s="5" t="s">
        <v>67</v>
      </c>
      <c r="M23" s="10" t="str">
        <f>IFERROR(__xludf.DUMMYFUNCTION("REGEXEXTRACT(L508, ""[\s,]([A-Z]{2})[,\s]\s?\d{5}"")"),"#N/A")</f>
        <v>#N/A</v>
      </c>
      <c r="N23" s="5" t="s">
        <v>68</v>
      </c>
      <c r="O23" s="5">
        <v>1960.0</v>
      </c>
      <c r="P23" s="5">
        <v>1.0</v>
      </c>
      <c r="Q23" s="5" t="s">
        <v>339</v>
      </c>
      <c r="R23" s="5" t="s">
        <v>52</v>
      </c>
      <c r="S23" s="5">
        <v>1350.0</v>
      </c>
      <c r="T23" s="5" t="s">
        <v>69</v>
      </c>
      <c r="U23" s="5">
        <v>29.0</v>
      </c>
      <c r="V23" s="5" t="s">
        <v>70</v>
      </c>
      <c r="W23" s="5" t="s">
        <v>341</v>
      </c>
      <c r="X23" s="5" t="s">
        <v>71</v>
      </c>
      <c r="Y23" s="5" t="s">
        <v>52</v>
      </c>
      <c r="Z23" s="5" t="s">
        <v>342</v>
      </c>
      <c r="AA23" s="5" t="s">
        <v>343</v>
      </c>
      <c r="AB23" s="5" t="s">
        <v>59</v>
      </c>
      <c r="AC23" s="5" t="s">
        <v>52</v>
      </c>
      <c r="AD23" s="5" t="s">
        <v>72</v>
      </c>
      <c r="AE23" s="5" t="s">
        <v>73</v>
      </c>
      <c r="AF23" s="5" t="s">
        <v>74</v>
      </c>
      <c r="AG23" s="5" t="s">
        <v>75</v>
      </c>
      <c r="AH23" s="5" t="s">
        <v>76</v>
      </c>
      <c r="AI23" s="5" t="s">
        <v>77</v>
      </c>
      <c r="AJ23" s="5" t="s">
        <v>64</v>
      </c>
      <c r="AK23" s="5" t="s">
        <v>78</v>
      </c>
      <c r="AL23" s="5" t="s">
        <v>79</v>
      </c>
    </row>
    <row r="24">
      <c r="A24" s="5" t="s">
        <v>346</v>
      </c>
      <c r="B24" s="5" t="s">
        <v>347</v>
      </c>
      <c r="C24" s="5" t="s">
        <v>348</v>
      </c>
      <c r="D24" s="9">
        <v>45618.0</v>
      </c>
      <c r="E24" s="5">
        <v>92594.0</v>
      </c>
      <c r="F24" s="5">
        <v>42088.0</v>
      </c>
      <c r="G24" s="5" t="s">
        <v>349</v>
      </c>
      <c r="H24" s="5" t="s">
        <v>45</v>
      </c>
      <c r="I24" s="5" t="s">
        <v>350</v>
      </c>
      <c r="J24" s="5" t="s">
        <v>351</v>
      </c>
      <c r="K24" s="5" t="s">
        <v>352</v>
      </c>
      <c r="L24" s="5" t="s">
        <v>353</v>
      </c>
      <c r="M24" s="10" t="str">
        <f>IFERROR(__xludf.DUMMYFUNCTION("REGEXEXTRACT(L509, ""[\s,]([A-Z]{2})[,\s]\s?\d{5}"")"),"#N/A")</f>
        <v>#N/A</v>
      </c>
      <c r="N24" s="5" t="s">
        <v>354</v>
      </c>
      <c r="O24" s="5" t="s">
        <v>52</v>
      </c>
      <c r="P24" s="5">
        <v>2.0</v>
      </c>
      <c r="Q24" s="5" t="s">
        <v>355</v>
      </c>
      <c r="R24" s="5" t="s">
        <v>195</v>
      </c>
      <c r="S24" s="5">
        <v>80.0</v>
      </c>
      <c r="T24" s="5" t="s">
        <v>196</v>
      </c>
      <c r="U24" s="5">
        <v>0.0</v>
      </c>
      <c r="V24" s="5" t="s">
        <v>70</v>
      </c>
      <c r="W24" s="5" t="s">
        <v>356</v>
      </c>
      <c r="X24" s="5" t="s">
        <v>52</v>
      </c>
      <c r="Y24" s="5" t="s">
        <v>52</v>
      </c>
      <c r="Z24" s="5" t="s">
        <v>357</v>
      </c>
      <c r="AA24" s="5" t="s">
        <v>358</v>
      </c>
      <c r="AB24" s="5" t="s">
        <v>162</v>
      </c>
      <c r="AC24" s="5" t="s">
        <v>52</v>
      </c>
      <c r="AD24" s="5" t="s">
        <v>72</v>
      </c>
      <c r="AE24" s="5" t="s">
        <v>73</v>
      </c>
      <c r="AF24" s="5" t="s">
        <v>74</v>
      </c>
      <c r="AG24" s="5" t="s">
        <v>75</v>
      </c>
      <c r="AH24" s="5" t="s">
        <v>76</v>
      </c>
      <c r="AI24" s="5" t="s">
        <v>77</v>
      </c>
      <c r="AJ24" s="5" t="s">
        <v>359</v>
      </c>
      <c r="AK24" s="5" t="s">
        <v>360</v>
      </c>
      <c r="AL24" s="5" t="s">
        <v>361</v>
      </c>
    </row>
    <row r="25" hidden="1">
      <c r="A25" s="5" t="s">
        <v>362</v>
      </c>
      <c r="B25" s="5" t="s">
        <v>363</v>
      </c>
      <c r="C25" s="5" t="s">
        <v>364</v>
      </c>
      <c r="D25" s="9">
        <v>45618.0</v>
      </c>
      <c r="E25" s="5">
        <v>55349.0</v>
      </c>
      <c r="F25" s="5">
        <v>25159.0</v>
      </c>
      <c r="G25" s="5" t="s">
        <v>365</v>
      </c>
      <c r="H25" s="5" t="s">
        <v>366</v>
      </c>
      <c r="I25" s="5" t="s">
        <v>367</v>
      </c>
      <c r="J25" s="5" t="s">
        <v>368</v>
      </c>
      <c r="K25" s="5" t="s">
        <v>369</v>
      </c>
      <c r="L25" s="5" t="s">
        <v>370</v>
      </c>
      <c r="M25" s="10" t="str">
        <f>IFERROR(__xludf.DUMMYFUNCTION("REGEXEXTRACT(L510, ""[\s,]([A-Z]{2})[,\s]\s?\d{5}"")"),"NY")</f>
        <v>NY</v>
      </c>
      <c r="N25" s="5" t="s">
        <v>371</v>
      </c>
      <c r="O25" s="5" t="s">
        <v>372</v>
      </c>
      <c r="P25" s="5">
        <v>1.0</v>
      </c>
      <c r="Q25" s="5" t="s">
        <v>373</v>
      </c>
      <c r="R25" s="5">
        <v>4531.0</v>
      </c>
      <c r="S25" s="5">
        <v>1356.0</v>
      </c>
      <c r="T25" s="5" t="s">
        <v>374</v>
      </c>
      <c r="U25" s="5">
        <v>0.0</v>
      </c>
      <c r="V25" s="5" t="s">
        <v>52</v>
      </c>
      <c r="W25" s="5" t="s">
        <v>375</v>
      </c>
      <c r="X25" s="5" t="s">
        <v>52</v>
      </c>
      <c r="Y25" s="5" t="s">
        <v>52</v>
      </c>
      <c r="Z25" s="5">
        <v>15.0</v>
      </c>
      <c r="AA25" s="5" t="s">
        <v>376</v>
      </c>
      <c r="AB25" s="5" t="s">
        <v>235</v>
      </c>
      <c r="AC25" s="5" t="s">
        <v>52</v>
      </c>
      <c r="AD25" s="5" t="s">
        <v>377</v>
      </c>
      <c r="AE25" s="5" t="s">
        <v>378</v>
      </c>
      <c r="AF25" s="5" t="s">
        <v>379</v>
      </c>
      <c r="AG25" s="5" t="s">
        <v>265</v>
      </c>
      <c r="AH25" s="5">
        <v>33166.0</v>
      </c>
      <c r="AI25" s="5" t="s">
        <v>380</v>
      </c>
      <c r="AJ25" s="5" t="s">
        <v>381</v>
      </c>
      <c r="AK25" s="5" t="s">
        <v>382</v>
      </c>
      <c r="AL25" s="5" t="s">
        <v>383</v>
      </c>
    </row>
    <row r="26" hidden="1">
      <c r="A26" s="5" t="s">
        <v>384</v>
      </c>
      <c r="B26" s="5" t="s">
        <v>252</v>
      </c>
      <c r="C26" s="5" t="s">
        <v>252</v>
      </c>
      <c r="D26" s="9">
        <v>45618.0</v>
      </c>
      <c r="E26" s="5">
        <v>23397.0</v>
      </c>
      <c r="F26" s="5">
        <v>10635.0</v>
      </c>
      <c r="G26" s="5" t="s">
        <v>253</v>
      </c>
      <c r="H26" s="5" t="s">
        <v>254</v>
      </c>
      <c r="I26" s="5" t="s">
        <v>255</v>
      </c>
      <c r="J26" s="5" t="s">
        <v>256</v>
      </c>
      <c r="K26" s="5" t="s">
        <v>385</v>
      </c>
      <c r="L26" s="5" t="s">
        <v>258</v>
      </c>
      <c r="M26" s="10" t="str">
        <f>IFERROR(__xludf.DUMMYFUNCTION("REGEXEXTRACT(L511, ""[\s,]([A-Z]{2})[,\s]\s?\d{5}"")"),"MA")</f>
        <v>MA</v>
      </c>
      <c r="N26" s="5" t="s">
        <v>258</v>
      </c>
      <c r="O26" s="5" t="s">
        <v>52</v>
      </c>
      <c r="P26" s="5">
        <v>1.0</v>
      </c>
      <c r="Q26" s="5" t="s">
        <v>385</v>
      </c>
      <c r="R26" s="5" t="s">
        <v>211</v>
      </c>
      <c r="S26" s="5">
        <v>39.0</v>
      </c>
      <c r="T26" s="5" t="s">
        <v>115</v>
      </c>
      <c r="U26" s="5">
        <v>0.0</v>
      </c>
      <c r="V26" s="5" t="s">
        <v>52</v>
      </c>
      <c r="W26" s="5" t="s">
        <v>386</v>
      </c>
      <c r="X26" s="5" t="s">
        <v>52</v>
      </c>
      <c r="Y26" s="5" t="s">
        <v>52</v>
      </c>
      <c r="Z26" s="5">
        <v>163.0</v>
      </c>
      <c r="AA26" s="5">
        <v>70777.0</v>
      </c>
      <c r="AB26" s="5" t="s">
        <v>260</v>
      </c>
      <c r="AC26" s="5" t="s">
        <v>261</v>
      </c>
      <c r="AD26" s="5" t="s">
        <v>262</v>
      </c>
      <c r="AE26" s="5" t="s">
        <v>263</v>
      </c>
      <c r="AF26" s="5" t="s">
        <v>264</v>
      </c>
      <c r="AG26" s="5" t="s">
        <v>265</v>
      </c>
      <c r="AH26" s="5" t="s">
        <v>266</v>
      </c>
      <c r="AI26" s="5" t="s">
        <v>267</v>
      </c>
      <c r="AJ26" s="5" t="s">
        <v>102</v>
      </c>
      <c r="AK26" s="5" t="s">
        <v>102</v>
      </c>
      <c r="AL26" s="5">
        <v>13841.0</v>
      </c>
    </row>
    <row r="27" hidden="1">
      <c r="A27" s="5" t="s">
        <v>387</v>
      </c>
      <c r="B27" s="5" t="s">
        <v>388</v>
      </c>
      <c r="C27" s="5" t="s">
        <v>389</v>
      </c>
      <c r="D27" s="9">
        <v>45617.0</v>
      </c>
      <c r="E27" s="5">
        <v>55275.0</v>
      </c>
      <c r="F27" s="5">
        <v>25125.0</v>
      </c>
      <c r="G27" s="5" t="s">
        <v>226</v>
      </c>
      <c r="H27" s="5" t="s">
        <v>189</v>
      </c>
      <c r="I27" s="5" t="s">
        <v>390</v>
      </c>
      <c r="J27" s="5" t="s">
        <v>228</v>
      </c>
      <c r="K27" s="5" t="s">
        <v>391</v>
      </c>
      <c r="L27" s="5" t="s">
        <v>392</v>
      </c>
      <c r="M27" s="10" t="str">
        <f>IFERROR(__xludf.DUMMYFUNCTION("REGEXEXTRACT(L512, ""[\s,]([A-Z]{2})[,\s]\s?\d{5}"")"),"#N/A")</f>
        <v>#N/A</v>
      </c>
      <c r="N27" s="5" t="s">
        <v>393</v>
      </c>
      <c r="O27" s="5" t="s">
        <v>52</v>
      </c>
      <c r="P27" s="5">
        <v>1.0</v>
      </c>
      <c r="Q27" s="5" t="s">
        <v>394</v>
      </c>
      <c r="R27" s="5">
        <v>4500.0</v>
      </c>
      <c r="S27" s="5">
        <v>880.0</v>
      </c>
      <c r="T27" s="5" t="s">
        <v>53</v>
      </c>
      <c r="U27" s="5">
        <v>0.0</v>
      </c>
      <c r="V27" s="5" t="s">
        <v>70</v>
      </c>
      <c r="W27" s="5" t="s">
        <v>395</v>
      </c>
      <c r="X27" s="5" t="s">
        <v>52</v>
      </c>
      <c r="Y27" s="5" t="s">
        <v>52</v>
      </c>
      <c r="Z27" s="5" t="s">
        <v>396</v>
      </c>
      <c r="AA27" s="5" t="s">
        <v>397</v>
      </c>
      <c r="AB27" s="5" t="s">
        <v>235</v>
      </c>
      <c r="AC27" s="5" t="s">
        <v>52</v>
      </c>
      <c r="AD27" s="5" t="s">
        <v>398</v>
      </c>
      <c r="AE27" s="5" t="s">
        <v>399</v>
      </c>
      <c r="AF27" s="5" t="s">
        <v>400</v>
      </c>
      <c r="AG27" s="5" t="s">
        <v>401</v>
      </c>
      <c r="AH27" s="5">
        <v>23502.0</v>
      </c>
      <c r="AI27" s="5" t="s">
        <v>402</v>
      </c>
      <c r="AJ27" s="5" t="s">
        <v>388</v>
      </c>
      <c r="AK27" s="5" t="s">
        <v>403</v>
      </c>
      <c r="AL27" s="5" t="s">
        <v>404</v>
      </c>
    </row>
    <row r="28" hidden="1">
      <c r="A28" s="5" t="s">
        <v>405</v>
      </c>
      <c r="B28" s="5" t="s">
        <v>203</v>
      </c>
      <c r="C28" s="5" t="s">
        <v>204</v>
      </c>
      <c r="D28" s="9">
        <v>45616.0</v>
      </c>
      <c r="E28" s="5">
        <v>34573.0</v>
      </c>
      <c r="F28" s="5">
        <v>15715.0</v>
      </c>
      <c r="G28" s="5" t="s">
        <v>188</v>
      </c>
      <c r="H28" s="5" t="s">
        <v>205</v>
      </c>
      <c r="I28" s="5" t="s">
        <v>206</v>
      </c>
      <c r="J28" s="5" t="s">
        <v>191</v>
      </c>
      <c r="K28" s="5" t="s">
        <v>406</v>
      </c>
      <c r="L28" s="5" t="s">
        <v>208</v>
      </c>
      <c r="M28" s="10" t="str">
        <f>IFERROR(__xludf.DUMMYFUNCTION("REGEXEXTRACT(L513, ""[\s,]([A-Z]{2})[,\s]\s?\d{5}"")"),"NY")</f>
        <v>NY</v>
      </c>
      <c r="N28" s="5" t="s">
        <v>209</v>
      </c>
      <c r="O28" s="5">
        <v>959.0</v>
      </c>
      <c r="P28" s="5">
        <v>1.0</v>
      </c>
      <c r="Q28" s="5" t="s">
        <v>407</v>
      </c>
      <c r="R28" s="5" t="s">
        <v>211</v>
      </c>
      <c r="S28" s="5">
        <v>672.0</v>
      </c>
      <c r="T28" s="5" t="s">
        <v>53</v>
      </c>
      <c r="U28" s="5">
        <v>28.0</v>
      </c>
      <c r="V28" s="5" t="s">
        <v>93</v>
      </c>
      <c r="W28" s="5" t="s">
        <v>408</v>
      </c>
      <c r="X28" s="5" t="s">
        <v>52</v>
      </c>
      <c r="Y28" s="5" t="s">
        <v>52</v>
      </c>
      <c r="Z28" s="5" t="s">
        <v>409</v>
      </c>
      <c r="AA28" s="5" t="s">
        <v>410</v>
      </c>
      <c r="AB28" s="5" t="s">
        <v>215</v>
      </c>
      <c r="AC28" s="5" t="s">
        <v>52</v>
      </c>
      <c r="AD28" s="5" t="s">
        <v>216</v>
      </c>
      <c r="AE28" s="5" t="s">
        <v>217</v>
      </c>
      <c r="AF28" s="5" t="s">
        <v>218</v>
      </c>
      <c r="AG28" s="5" t="s">
        <v>52</v>
      </c>
      <c r="AH28" s="5" t="s">
        <v>52</v>
      </c>
      <c r="AI28" s="5" t="s">
        <v>52</v>
      </c>
      <c r="AJ28" s="5" t="s">
        <v>203</v>
      </c>
      <c r="AK28" s="5" t="s">
        <v>208</v>
      </c>
      <c r="AL28" s="5" t="s">
        <v>219</v>
      </c>
    </row>
    <row r="29" hidden="1">
      <c r="A29" s="5" t="s">
        <v>411</v>
      </c>
      <c r="B29" s="5" t="s">
        <v>168</v>
      </c>
      <c r="C29" s="5" t="s">
        <v>169</v>
      </c>
      <c r="D29" s="9">
        <v>45614.0</v>
      </c>
      <c r="E29" s="5">
        <v>39600.0</v>
      </c>
      <c r="F29" s="5">
        <v>18000.0</v>
      </c>
      <c r="G29" s="5" t="s">
        <v>412</v>
      </c>
      <c r="H29" s="5" t="s">
        <v>171</v>
      </c>
      <c r="I29" s="5" t="s">
        <v>413</v>
      </c>
      <c r="J29" s="5" t="s">
        <v>414</v>
      </c>
      <c r="K29" s="5" t="s">
        <v>173</v>
      </c>
      <c r="L29" s="5" t="s">
        <v>174</v>
      </c>
      <c r="M29" s="10" t="str">
        <f>IFERROR(__xludf.DUMMYFUNCTION("REGEXEXTRACT(L514, ""[\s,]([A-Z]{2})[,\s]\s?\d{5}"")"),"NJ")</f>
        <v>NJ</v>
      </c>
      <c r="N29" s="5" t="s">
        <v>175</v>
      </c>
      <c r="O29" s="5" t="s">
        <v>52</v>
      </c>
      <c r="P29" s="5">
        <v>1.0</v>
      </c>
      <c r="Q29" s="5" t="s">
        <v>415</v>
      </c>
      <c r="R29" s="5">
        <v>4510.0</v>
      </c>
      <c r="S29" s="5">
        <v>2970.0</v>
      </c>
      <c r="T29" s="5" t="s">
        <v>115</v>
      </c>
      <c r="U29" s="5">
        <v>0.0</v>
      </c>
      <c r="V29" s="5" t="s">
        <v>52</v>
      </c>
      <c r="W29" s="5" t="s">
        <v>416</v>
      </c>
      <c r="X29" s="5" t="s">
        <v>52</v>
      </c>
      <c r="Y29" s="5" t="s">
        <v>52</v>
      </c>
      <c r="Z29" s="5" t="s">
        <v>417</v>
      </c>
      <c r="AA29" s="5" t="s">
        <v>418</v>
      </c>
      <c r="AB29" s="5" t="s">
        <v>59</v>
      </c>
      <c r="AC29" s="5" t="s">
        <v>52</v>
      </c>
      <c r="AD29" s="5" t="s">
        <v>181</v>
      </c>
      <c r="AE29" s="5" t="s">
        <v>182</v>
      </c>
      <c r="AF29" s="5" t="s">
        <v>183</v>
      </c>
      <c r="AG29" s="5" t="s">
        <v>52</v>
      </c>
      <c r="AH29" s="5" t="s">
        <v>52</v>
      </c>
      <c r="AI29" s="5" t="s">
        <v>184</v>
      </c>
      <c r="AJ29" s="5" t="s">
        <v>168</v>
      </c>
      <c r="AK29" s="5" t="s">
        <v>174</v>
      </c>
      <c r="AL29" s="5" t="s">
        <v>185</v>
      </c>
    </row>
    <row r="30" hidden="1">
      <c r="A30" s="5" t="s">
        <v>419</v>
      </c>
      <c r="B30" s="5" t="s">
        <v>420</v>
      </c>
      <c r="C30" s="5" t="s">
        <v>421</v>
      </c>
      <c r="D30" s="9">
        <v>45613.0</v>
      </c>
      <c r="E30" s="5">
        <v>12811.0</v>
      </c>
      <c r="F30" s="5">
        <v>5823.0</v>
      </c>
      <c r="G30" s="5" t="s">
        <v>422</v>
      </c>
      <c r="H30" s="5" t="s">
        <v>149</v>
      </c>
      <c r="I30" s="5" t="s">
        <v>423</v>
      </c>
      <c r="J30" s="5" t="s">
        <v>424</v>
      </c>
      <c r="K30" s="5" t="s">
        <v>425</v>
      </c>
      <c r="L30" s="5" t="s">
        <v>426</v>
      </c>
      <c r="M30" s="10" t="str">
        <f>IFERROR(__xludf.DUMMYFUNCTION("REGEXEXTRACT(L515, ""[\s,]([A-Z]{2})[,\s]\s?\d{5}"")"),"WV")</f>
        <v>WV</v>
      </c>
      <c r="N30" s="5" t="s">
        <v>427</v>
      </c>
      <c r="O30" s="5">
        <v>55121.0</v>
      </c>
      <c r="P30" s="5">
        <v>1.0</v>
      </c>
      <c r="Q30" s="5" t="s">
        <v>428</v>
      </c>
      <c r="R30" s="5" t="s">
        <v>91</v>
      </c>
      <c r="S30" s="5">
        <v>2222.0</v>
      </c>
      <c r="T30" s="5" t="s">
        <v>115</v>
      </c>
      <c r="U30" s="5">
        <v>0.0</v>
      </c>
      <c r="V30" s="5" t="s">
        <v>52</v>
      </c>
      <c r="W30" s="5" t="s">
        <v>429</v>
      </c>
      <c r="X30" s="5" t="s">
        <v>71</v>
      </c>
      <c r="Y30" s="5" t="s">
        <v>52</v>
      </c>
      <c r="Z30" s="5">
        <v>4140.0</v>
      </c>
      <c r="AA30" s="5" t="s">
        <v>430</v>
      </c>
      <c r="AB30" s="5" t="s">
        <v>235</v>
      </c>
      <c r="AC30" s="5" t="s">
        <v>283</v>
      </c>
      <c r="AD30" s="5" t="s">
        <v>181</v>
      </c>
      <c r="AE30" s="5" t="s">
        <v>182</v>
      </c>
      <c r="AF30" s="5" t="s">
        <v>183</v>
      </c>
      <c r="AG30" s="5" t="s">
        <v>52</v>
      </c>
      <c r="AH30" s="5" t="s">
        <v>52</v>
      </c>
      <c r="AI30" s="5" t="s">
        <v>184</v>
      </c>
      <c r="AJ30" s="5" t="s">
        <v>420</v>
      </c>
      <c r="AK30" s="5" t="s">
        <v>426</v>
      </c>
      <c r="AL30" s="5" t="s">
        <v>431</v>
      </c>
    </row>
    <row r="31" hidden="1">
      <c r="A31" s="5" t="s">
        <v>432</v>
      </c>
      <c r="B31" s="5" t="s">
        <v>433</v>
      </c>
      <c r="C31" s="5" t="s">
        <v>434</v>
      </c>
      <c r="D31" s="9">
        <v>45612.0</v>
      </c>
      <c r="E31" s="5">
        <v>35556.0</v>
      </c>
      <c r="F31" s="5">
        <v>16162.0</v>
      </c>
      <c r="G31" s="5" t="s">
        <v>435</v>
      </c>
      <c r="H31" s="5" t="s">
        <v>131</v>
      </c>
      <c r="I31" s="5" t="s">
        <v>436</v>
      </c>
      <c r="J31" s="5" t="s">
        <v>424</v>
      </c>
      <c r="K31" s="5" t="s">
        <v>437</v>
      </c>
      <c r="L31" s="5" t="s">
        <v>438</v>
      </c>
      <c r="M31" s="10" t="str">
        <f>IFERROR(__xludf.DUMMYFUNCTION("REGEXEXTRACT(L516, ""[\s,]([A-Z]{2})[,\s]\s?\d{5}"")"),"NJ")</f>
        <v>NJ</v>
      </c>
      <c r="N31" s="5" t="s">
        <v>439</v>
      </c>
      <c r="O31" s="5">
        <v>75261.0</v>
      </c>
      <c r="P31" s="5">
        <v>1.0</v>
      </c>
      <c r="Q31" s="5" t="s">
        <v>440</v>
      </c>
      <c r="R31" s="5" t="s">
        <v>441</v>
      </c>
      <c r="S31" s="5">
        <v>42.0</v>
      </c>
      <c r="T31" s="5" t="s">
        <v>115</v>
      </c>
      <c r="U31" s="5">
        <v>0.0</v>
      </c>
      <c r="V31" s="5" t="s">
        <v>52</v>
      </c>
      <c r="W31" s="5" t="s">
        <v>442</v>
      </c>
      <c r="X31" s="5" t="s">
        <v>71</v>
      </c>
      <c r="Y31" s="5" t="s">
        <v>52</v>
      </c>
      <c r="Z31" s="5">
        <v>4141.0</v>
      </c>
      <c r="AA31" s="5" t="s">
        <v>443</v>
      </c>
      <c r="AB31" s="5" t="s">
        <v>235</v>
      </c>
      <c r="AC31" s="5" t="s">
        <v>52</v>
      </c>
      <c r="AD31" s="5" t="s">
        <v>181</v>
      </c>
      <c r="AE31" s="5" t="s">
        <v>182</v>
      </c>
      <c r="AF31" s="5" t="s">
        <v>183</v>
      </c>
      <c r="AG31" s="5" t="s">
        <v>52</v>
      </c>
      <c r="AH31" s="5" t="s">
        <v>52</v>
      </c>
      <c r="AI31" s="5" t="s">
        <v>184</v>
      </c>
      <c r="AJ31" s="5" t="s">
        <v>433</v>
      </c>
      <c r="AK31" s="5" t="s">
        <v>438</v>
      </c>
      <c r="AL31" s="5" t="s">
        <v>444</v>
      </c>
    </row>
    <row r="32">
      <c r="A32" s="5" t="s">
        <v>445</v>
      </c>
      <c r="B32" s="5" t="s">
        <v>446</v>
      </c>
      <c r="C32" s="5" t="s">
        <v>102</v>
      </c>
      <c r="D32" s="9">
        <v>45612.0</v>
      </c>
      <c r="E32" s="5">
        <v>15300.0</v>
      </c>
      <c r="F32" s="5">
        <v>6955.0</v>
      </c>
      <c r="G32" s="5" t="s">
        <v>349</v>
      </c>
      <c r="H32" s="5" t="s">
        <v>45</v>
      </c>
      <c r="I32" s="5" t="s">
        <v>447</v>
      </c>
      <c r="J32" s="5" t="s">
        <v>351</v>
      </c>
      <c r="K32" s="5" t="s">
        <v>391</v>
      </c>
      <c r="L32" s="5" t="s">
        <v>448</v>
      </c>
      <c r="M32" s="10" t="str">
        <f>IFERROR(__xludf.DUMMYFUNCTION("REGEXEXTRACT(L517, ""[\s,]([A-Z]{2})[,\s]\s?\d{5}"")"),"NJ")</f>
        <v>NJ</v>
      </c>
      <c r="N32" s="5" t="s">
        <v>102</v>
      </c>
      <c r="O32" s="5" t="s">
        <v>52</v>
      </c>
      <c r="P32" s="5">
        <v>1.0</v>
      </c>
      <c r="Q32" s="5" t="s">
        <v>449</v>
      </c>
      <c r="R32" s="5" t="s">
        <v>279</v>
      </c>
      <c r="S32" s="5">
        <v>726.0</v>
      </c>
      <c r="T32" s="5" t="s">
        <v>450</v>
      </c>
      <c r="U32" s="5">
        <v>0.0</v>
      </c>
      <c r="V32" s="5" t="s">
        <v>70</v>
      </c>
      <c r="W32" s="5" t="s">
        <v>451</v>
      </c>
      <c r="X32" s="5" t="s">
        <v>52</v>
      </c>
      <c r="Y32" s="5" t="s">
        <v>52</v>
      </c>
      <c r="Z32" s="5" t="s">
        <v>246</v>
      </c>
      <c r="AA32" s="5" t="s">
        <v>452</v>
      </c>
      <c r="AB32" s="5" t="s">
        <v>162</v>
      </c>
      <c r="AC32" s="5" t="s">
        <v>52</v>
      </c>
      <c r="AD32" s="5" t="s">
        <v>72</v>
      </c>
      <c r="AE32" s="5" t="s">
        <v>73</v>
      </c>
      <c r="AF32" s="5" t="s">
        <v>74</v>
      </c>
      <c r="AG32" s="5" t="s">
        <v>75</v>
      </c>
      <c r="AH32" s="5" t="s">
        <v>76</v>
      </c>
      <c r="AI32" s="5" t="s">
        <v>77</v>
      </c>
      <c r="AJ32" s="5" t="s">
        <v>446</v>
      </c>
      <c r="AK32" s="5" t="s">
        <v>453</v>
      </c>
      <c r="AL32" s="5" t="s">
        <v>454</v>
      </c>
    </row>
    <row r="33" hidden="1">
      <c r="A33" s="5" t="s">
        <v>455</v>
      </c>
      <c r="B33" s="5" t="s">
        <v>456</v>
      </c>
      <c r="C33" s="5" t="s">
        <v>457</v>
      </c>
      <c r="D33" s="9">
        <v>45611.0</v>
      </c>
      <c r="E33" s="5">
        <v>51308.0</v>
      </c>
      <c r="F33" s="5">
        <v>23322.0</v>
      </c>
      <c r="G33" s="5" t="s">
        <v>458</v>
      </c>
      <c r="H33" s="5" t="s">
        <v>459</v>
      </c>
      <c r="I33" s="5" t="s">
        <v>460</v>
      </c>
      <c r="J33" s="5" t="s">
        <v>461</v>
      </c>
      <c r="K33" s="5" t="s">
        <v>462</v>
      </c>
      <c r="L33" s="5" t="s">
        <v>463</v>
      </c>
      <c r="M33" s="10" t="str">
        <f>IFERROR(__xludf.DUMMYFUNCTION("REGEXEXTRACT(L518, ""[\s,]([A-Z]{2})[,\s]\s?\d{5}"")"),"NY")</f>
        <v>NY</v>
      </c>
      <c r="N33" s="5" t="s">
        <v>464</v>
      </c>
      <c r="O33" s="5">
        <v>97239.0</v>
      </c>
      <c r="P33" s="5">
        <v>1.0</v>
      </c>
      <c r="Q33" s="5" t="s">
        <v>465</v>
      </c>
      <c r="R33" s="5" t="s">
        <v>466</v>
      </c>
      <c r="S33" s="5">
        <v>4960.0</v>
      </c>
      <c r="T33" s="5" t="s">
        <v>374</v>
      </c>
      <c r="U33" s="5">
        <v>0.0</v>
      </c>
      <c r="V33" s="5" t="s">
        <v>158</v>
      </c>
      <c r="W33" s="5" t="s">
        <v>467</v>
      </c>
      <c r="X33" s="5" t="s">
        <v>52</v>
      </c>
      <c r="Y33" s="5" t="s">
        <v>52</v>
      </c>
      <c r="Z33" s="5" t="s">
        <v>468</v>
      </c>
      <c r="AA33" s="5" t="s">
        <v>469</v>
      </c>
      <c r="AB33" s="5" t="s">
        <v>180</v>
      </c>
      <c r="AC33" s="5" t="s">
        <v>52</v>
      </c>
      <c r="AD33" s="5" t="s">
        <v>163</v>
      </c>
      <c r="AE33" s="5" t="s">
        <v>164</v>
      </c>
      <c r="AF33" s="5" t="s">
        <v>165</v>
      </c>
      <c r="AG33" s="5" t="s">
        <v>52</v>
      </c>
      <c r="AH33" s="5" t="s">
        <v>52</v>
      </c>
      <c r="AI33" s="5" t="s">
        <v>52</v>
      </c>
      <c r="AJ33" s="5" t="s">
        <v>470</v>
      </c>
      <c r="AK33" s="5" t="s">
        <v>471</v>
      </c>
      <c r="AL33" s="5" t="s">
        <v>472</v>
      </c>
    </row>
    <row r="34" hidden="1">
      <c r="A34" s="5" t="s">
        <v>473</v>
      </c>
      <c r="B34" s="5" t="s">
        <v>252</v>
      </c>
      <c r="C34" s="5" t="s">
        <v>252</v>
      </c>
      <c r="D34" s="9">
        <v>45611.0</v>
      </c>
      <c r="E34" s="5">
        <v>26954.0</v>
      </c>
      <c r="F34" s="5">
        <v>12252.0</v>
      </c>
      <c r="G34" s="5" t="s">
        <v>253</v>
      </c>
      <c r="H34" s="5" t="s">
        <v>254</v>
      </c>
      <c r="I34" s="5" t="s">
        <v>320</v>
      </c>
      <c r="J34" s="5" t="s">
        <v>256</v>
      </c>
      <c r="K34" s="5" t="s">
        <v>474</v>
      </c>
      <c r="L34" s="5" t="s">
        <v>258</v>
      </c>
      <c r="M34" s="10" t="str">
        <f>IFERROR(__xludf.DUMMYFUNCTION("REGEXEXTRACT(L519, ""[\s,]([A-Z]{2})[,\s]\s?\d{5}"")"),"#N/A")</f>
        <v>#N/A</v>
      </c>
      <c r="N34" s="5" t="s">
        <v>258</v>
      </c>
      <c r="O34" s="5" t="s">
        <v>52</v>
      </c>
      <c r="P34" s="5">
        <v>1.0</v>
      </c>
      <c r="Q34" s="5" t="s">
        <v>474</v>
      </c>
      <c r="R34" s="5" t="s">
        <v>211</v>
      </c>
      <c r="S34" s="5">
        <v>656.0</v>
      </c>
      <c r="T34" s="5" t="s">
        <v>115</v>
      </c>
      <c r="U34" s="5">
        <v>0.0</v>
      </c>
      <c r="V34" s="5" t="s">
        <v>52</v>
      </c>
      <c r="W34" s="5" t="s">
        <v>475</v>
      </c>
      <c r="X34" s="5" t="s">
        <v>52</v>
      </c>
      <c r="Y34" s="5" t="s">
        <v>52</v>
      </c>
      <c r="Z34" s="5">
        <v>153.0</v>
      </c>
      <c r="AA34" s="5">
        <v>70620.0</v>
      </c>
      <c r="AB34" s="5" t="s">
        <v>323</v>
      </c>
      <c r="AC34" s="5" t="s">
        <v>261</v>
      </c>
      <c r="AD34" s="5" t="s">
        <v>262</v>
      </c>
      <c r="AE34" s="5" t="s">
        <v>263</v>
      </c>
      <c r="AF34" s="5" t="s">
        <v>264</v>
      </c>
      <c r="AG34" s="5" t="s">
        <v>265</v>
      </c>
      <c r="AH34" s="5" t="s">
        <v>266</v>
      </c>
      <c r="AI34" s="5" t="s">
        <v>267</v>
      </c>
      <c r="AJ34" s="5" t="s">
        <v>102</v>
      </c>
      <c r="AK34" s="5" t="s">
        <v>102</v>
      </c>
      <c r="AL34" s="5">
        <v>13841.0</v>
      </c>
    </row>
    <row r="35" hidden="1">
      <c r="A35" s="5" t="s">
        <v>476</v>
      </c>
      <c r="B35" s="5" t="s">
        <v>477</v>
      </c>
      <c r="C35" s="5" t="s">
        <v>478</v>
      </c>
      <c r="D35" s="9">
        <v>45610.0</v>
      </c>
      <c r="E35" s="5">
        <v>39380.0</v>
      </c>
      <c r="F35" s="5">
        <v>17900.0</v>
      </c>
      <c r="G35" s="5" t="s">
        <v>479</v>
      </c>
      <c r="H35" s="5" t="s">
        <v>480</v>
      </c>
      <c r="I35" s="5" t="s">
        <v>481</v>
      </c>
      <c r="J35" s="5" t="s">
        <v>274</v>
      </c>
      <c r="K35" s="5" t="s">
        <v>482</v>
      </c>
      <c r="L35" s="5" t="s">
        <v>483</v>
      </c>
      <c r="M35" s="10" t="str">
        <f>IFERROR(__xludf.DUMMYFUNCTION("REGEXEXTRACT(L520, ""[\s,]([A-Z]{2})[,\s]\s?\d{5}"")"),"#N/A")</f>
        <v>#N/A</v>
      </c>
      <c r="N35" s="5" t="s">
        <v>484</v>
      </c>
      <c r="O35" s="5" t="s">
        <v>52</v>
      </c>
      <c r="P35" s="5">
        <v>1.0</v>
      </c>
      <c r="Q35" s="5" t="s">
        <v>485</v>
      </c>
      <c r="R35" s="5" t="s">
        <v>91</v>
      </c>
      <c r="S35" s="5">
        <v>48.0</v>
      </c>
      <c r="T35" s="5" t="s">
        <v>53</v>
      </c>
      <c r="U35" s="5">
        <v>59.0</v>
      </c>
      <c r="V35" s="5" t="s">
        <v>93</v>
      </c>
      <c r="W35" s="5" t="s">
        <v>486</v>
      </c>
      <c r="X35" s="5" t="s">
        <v>71</v>
      </c>
      <c r="Y35" s="5" t="s">
        <v>52</v>
      </c>
      <c r="Z35" s="5" t="s">
        <v>487</v>
      </c>
      <c r="AA35" s="5" t="s">
        <v>488</v>
      </c>
      <c r="AB35" s="5" t="s">
        <v>260</v>
      </c>
      <c r="AC35" s="5" t="s">
        <v>52</v>
      </c>
      <c r="AD35" s="5" t="s">
        <v>216</v>
      </c>
      <c r="AE35" s="5" t="s">
        <v>217</v>
      </c>
      <c r="AF35" s="5" t="s">
        <v>218</v>
      </c>
      <c r="AG35" s="5" t="s">
        <v>52</v>
      </c>
      <c r="AH35" s="5" t="s">
        <v>52</v>
      </c>
      <c r="AI35" s="5" t="s">
        <v>52</v>
      </c>
      <c r="AJ35" s="5" t="s">
        <v>477</v>
      </c>
      <c r="AK35" s="5" t="s">
        <v>483</v>
      </c>
      <c r="AL35" s="5" t="s">
        <v>404</v>
      </c>
    </row>
    <row r="36" hidden="1">
      <c r="A36" s="5" t="s">
        <v>489</v>
      </c>
      <c r="B36" s="5" t="s">
        <v>490</v>
      </c>
      <c r="C36" s="5" t="s">
        <v>491</v>
      </c>
      <c r="D36" s="9">
        <v>45609.0</v>
      </c>
      <c r="E36" s="5">
        <v>57669.0</v>
      </c>
      <c r="F36" s="5">
        <v>26213.0</v>
      </c>
      <c r="G36" s="5" t="s">
        <v>492</v>
      </c>
      <c r="H36" s="5" t="s">
        <v>272</v>
      </c>
      <c r="I36" s="5" t="s">
        <v>493</v>
      </c>
      <c r="J36" s="5" t="s">
        <v>274</v>
      </c>
      <c r="K36" s="5" t="s">
        <v>494</v>
      </c>
      <c r="L36" s="5" t="s">
        <v>495</v>
      </c>
      <c r="M36" s="10" t="str">
        <f>IFERROR(__xludf.DUMMYFUNCTION("REGEXEXTRACT(L521, ""[\s,]([A-Z]{2})[,\s]\s?\d{5}"")"),"NJ")</f>
        <v>NJ</v>
      </c>
      <c r="N36" s="5" t="s">
        <v>496</v>
      </c>
      <c r="O36" s="5">
        <v>11003.0</v>
      </c>
      <c r="P36" s="5">
        <v>4.0</v>
      </c>
      <c r="Q36" s="5" t="s">
        <v>497</v>
      </c>
      <c r="R36" s="5" t="s">
        <v>498</v>
      </c>
      <c r="S36" s="5">
        <v>4403.0</v>
      </c>
      <c r="T36" s="5" t="s">
        <v>69</v>
      </c>
      <c r="U36" s="5">
        <v>268.0</v>
      </c>
      <c r="V36" s="5" t="s">
        <v>70</v>
      </c>
      <c r="W36" s="5" t="s">
        <v>499</v>
      </c>
      <c r="X36" s="5" t="s">
        <v>71</v>
      </c>
      <c r="Y36" s="5" t="s">
        <v>52</v>
      </c>
      <c r="Z36" s="5" t="s">
        <v>57</v>
      </c>
      <c r="AA36" s="5" t="s">
        <v>500</v>
      </c>
      <c r="AB36" s="5" t="s">
        <v>260</v>
      </c>
      <c r="AC36" s="5" t="s">
        <v>52</v>
      </c>
      <c r="AD36" s="5" t="s">
        <v>72</v>
      </c>
      <c r="AE36" s="5" t="s">
        <v>73</v>
      </c>
      <c r="AF36" s="5" t="s">
        <v>74</v>
      </c>
      <c r="AG36" s="5" t="s">
        <v>75</v>
      </c>
      <c r="AH36" s="5" t="s">
        <v>76</v>
      </c>
      <c r="AI36" s="5" t="s">
        <v>77</v>
      </c>
      <c r="AJ36" s="5" t="s">
        <v>490</v>
      </c>
      <c r="AK36" s="5" t="s">
        <v>501</v>
      </c>
      <c r="AL36" s="5" t="s">
        <v>502</v>
      </c>
    </row>
    <row r="37">
      <c r="A37" s="5" t="s">
        <v>503</v>
      </c>
      <c r="B37" s="5" t="s">
        <v>504</v>
      </c>
      <c r="C37" s="5" t="s">
        <v>102</v>
      </c>
      <c r="D37" s="9">
        <v>45609.0</v>
      </c>
      <c r="E37" s="5">
        <v>84119.0</v>
      </c>
      <c r="F37" s="5">
        <v>38236.0</v>
      </c>
      <c r="G37" s="5" t="s">
        <v>422</v>
      </c>
      <c r="H37" s="5" t="s">
        <v>45</v>
      </c>
      <c r="I37" s="5" t="s">
        <v>436</v>
      </c>
      <c r="J37" s="5" t="s">
        <v>424</v>
      </c>
      <c r="K37" s="5" t="s">
        <v>505</v>
      </c>
      <c r="L37" s="5" t="s">
        <v>506</v>
      </c>
      <c r="M37" s="10" t="str">
        <f>IFERROR(__xludf.DUMMYFUNCTION("REGEXEXTRACT(L522, ""[\s,]([A-Z]{2})[,\s]\s?\d{5}"")"),"NJ")</f>
        <v>NJ</v>
      </c>
      <c r="N37" s="5" t="s">
        <v>102</v>
      </c>
      <c r="O37" s="5">
        <v>60062.0</v>
      </c>
      <c r="P37" s="5">
        <v>5.0</v>
      </c>
      <c r="Q37" s="5" t="s">
        <v>507</v>
      </c>
      <c r="R37" s="5" t="s">
        <v>508</v>
      </c>
      <c r="S37" s="5">
        <v>4332.0</v>
      </c>
      <c r="T37" s="5" t="s">
        <v>115</v>
      </c>
      <c r="U37" s="5">
        <v>0.0</v>
      </c>
      <c r="V37" s="5" t="s">
        <v>52</v>
      </c>
      <c r="W37" s="5" t="s">
        <v>509</v>
      </c>
      <c r="X37" s="5" t="s">
        <v>52</v>
      </c>
      <c r="Y37" s="5" t="s">
        <v>52</v>
      </c>
      <c r="Z37" s="5">
        <v>4141.0</v>
      </c>
      <c r="AA37" s="5" t="s">
        <v>510</v>
      </c>
      <c r="AB37" s="5" t="s">
        <v>235</v>
      </c>
      <c r="AC37" s="5" t="s">
        <v>52</v>
      </c>
      <c r="AD37" s="5" t="s">
        <v>181</v>
      </c>
      <c r="AE37" s="5" t="s">
        <v>182</v>
      </c>
      <c r="AF37" s="5" t="s">
        <v>183</v>
      </c>
      <c r="AG37" s="5" t="s">
        <v>52</v>
      </c>
      <c r="AH37" s="5" t="s">
        <v>52</v>
      </c>
      <c r="AI37" s="5" t="s">
        <v>184</v>
      </c>
      <c r="AJ37" s="5" t="s">
        <v>511</v>
      </c>
      <c r="AK37" s="5" t="s">
        <v>512</v>
      </c>
      <c r="AL37" s="5" t="s">
        <v>513</v>
      </c>
    </row>
    <row r="38" hidden="1">
      <c r="A38" s="5" t="s">
        <v>514</v>
      </c>
      <c r="B38" s="5" t="s">
        <v>515</v>
      </c>
      <c r="C38" s="5" t="s">
        <v>516</v>
      </c>
      <c r="D38" s="9">
        <v>45609.0</v>
      </c>
      <c r="E38" s="5">
        <v>9007.0</v>
      </c>
      <c r="F38" s="5">
        <v>4094.0</v>
      </c>
      <c r="G38" s="5" t="s">
        <v>271</v>
      </c>
      <c r="H38" s="5" t="s">
        <v>272</v>
      </c>
      <c r="I38" s="5" t="s">
        <v>493</v>
      </c>
      <c r="J38" s="5" t="s">
        <v>274</v>
      </c>
      <c r="K38" s="5" t="s">
        <v>517</v>
      </c>
      <c r="L38" s="5" t="s">
        <v>518</v>
      </c>
      <c r="M38" s="10" t="str">
        <f>IFERROR(__xludf.DUMMYFUNCTION("REGEXEXTRACT(L523, ""[\s,]([A-Z]{2})[,\s]\s?\d{5}"")"),"NJ")</f>
        <v>NJ</v>
      </c>
      <c r="N38" s="5" t="s">
        <v>519</v>
      </c>
      <c r="O38" s="5" t="s">
        <v>52</v>
      </c>
      <c r="P38" s="5">
        <v>1.0</v>
      </c>
      <c r="Q38" s="5" t="s">
        <v>520</v>
      </c>
      <c r="R38" s="5" t="s">
        <v>244</v>
      </c>
      <c r="S38" s="5">
        <v>290.0</v>
      </c>
      <c r="T38" s="5" t="s">
        <v>69</v>
      </c>
      <c r="U38" s="5">
        <v>17.0</v>
      </c>
      <c r="V38" s="5" t="s">
        <v>70</v>
      </c>
      <c r="W38" s="5" t="s">
        <v>521</v>
      </c>
      <c r="X38" s="5" t="s">
        <v>52</v>
      </c>
      <c r="Y38" s="5" t="s">
        <v>52</v>
      </c>
      <c r="Z38" s="5" t="s">
        <v>57</v>
      </c>
      <c r="AA38" s="5" t="s">
        <v>522</v>
      </c>
      <c r="AB38" s="5" t="s">
        <v>260</v>
      </c>
      <c r="AC38" s="5" t="s">
        <v>283</v>
      </c>
      <c r="AD38" s="5" t="s">
        <v>72</v>
      </c>
      <c r="AE38" s="5" t="s">
        <v>73</v>
      </c>
      <c r="AF38" s="5" t="s">
        <v>74</v>
      </c>
      <c r="AG38" s="5" t="s">
        <v>75</v>
      </c>
      <c r="AH38" s="5" t="s">
        <v>76</v>
      </c>
      <c r="AI38" s="5" t="s">
        <v>77</v>
      </c>
      <c r="AJ38" s="5" t="s">
        <v>523</v>
      </c>
      <c r="AK38" s="5" t="s">
        <v>524</v>
      </c>
      <c r="AL38" s="5" t="s">
        <v>525</v>
      </c>
    </row>
    <row r="39" hidden="1">
      <c r="A39" s="5" t="s">
        <v>526</v>
      </c>
      <c r="B39" s="5" t="s">
        <v>527</v>
      </c>
      <c r="C39" s="5" t="s">
        <v>528</v>
      </c>
      <c r="D39" s="9">
        <v>45606.0</v>
      </c>
      <c r="E39" s="5">
        <v>121374.0</v>
      </c>
      <c r="F39" s="5">
        <v>55170.0</v>
      </c>
      <c r="G39" s="5" t="s">
        <v>529</v>
      </c>
      <c r="H39" s="5" t="s">
        <v>530</v>
      </c>
      <c r="I39" s="5" t="s">
        <v>531</v>
      </c>
      <c r="J39" s="5" t="s">
        <v>532</v>
      </c>
      <c r="K39" s="5" t="s">
        <v>533</v>
      </c>
      <c r="L39" s="5" t="s">
        <v>534</v>
      </c>
      <c r="M39" s="10" t="str">
        <f>IFERROR(__xludf.DUMMYFUNCTION("REGEXEXTRACT(L524, ""[\s,]([A-Z]{2})[,\s]\s?\d{5}"")"),"GA")</f>
        <v>GA</v>
      </c>
      <c r="N39" s="5" t="s">
        <v>535</v>
      </c>
      <c r="O39" s="5">
        <v>3304.0</v>
      </c>
      <c r="P39" s="5">
        <v>2.0</v>
      </c>
      <c r="Q39" s="5" t="s">
        <v>536</v>
      </c>
      <c r="R39" s="5" t="s">
        <v>537</v>
      </c>
      <c r="S39" s="5">
        <v>62.0</v>
      </c>
      <c r="T39" s="5" t="s">
        <v>115</v>
      </c>
      <c r="U39" s="5">
        <v>0.0</v>
      </c>
      <c r="V39" s="5" t="s">
        <v>70</v>
      </c>
      <c r="W39" s="5" t="s">
        <v>538</v>
      </c>
      <c r="X39" s="5" t="s">
        <v>55</v>
      </c>
      <c r="Y39" s="5" t="s">
        <v>539</v>
      </c>
      <c r="Z39" s="5" t="s">
        <v>540</v>
      </c>
      <c r="AA39" s="5" t="s">
        <v>541</v>
      </c>
      <c r="AB39" s="5" t="s">
        <v>235</v>
      </c>
      <c r="AC39" s="5" t="s">
        <v>52</v>
      </c>
      <c r="AD39" s="5" t="s">
        <v>542</v>
      </c>
      <c r="AE39" s="5" t="s">
        <v>543</v>
      </c>
      <c r="AF39" s="5" t="s">
        <v>544</v>
      </c>
      <c r="AG39" s="5" t="s">
        <v>265</v>
      </c>
      <c r="AH39" s="5">
        <v>32224.0</v>
      </c>
      <c r="AI39" s="5" t="s">
        <v>545</v>
      </c>
      <c r="AJ39" s="5" t="s">
        <v>527</v>
      </c>
      <c r="AK39" s="5" t="s">
        <v>546</v>
      </c>
      <c r="AL39" s="5" t="s">
        <v>336</v>
      </c>
    </row>
    <row r="40" hidden="1">
      <c r="A40" s="5" t="s">
        <v>547</v>
      </c>
      <c r="B40" s="5" t="s">
        <v>543</v>
      </c>
      <c r="C40" s="5" t="s">
        <v>548</v>
      </c>
      <c r="D40" s="9">
        <v>45606.0</v>
      </c>
      <c r="E40" s="5">
        <v>121374.0</v>
      </c>
      <c r="F40" s="5">
        <v>55170.0</v>
      </c>
      <c r="G40" s="5" t="s">
        <v>107</v>
      </c>
      <c r="H40" s="5" t="s">
        <v>530</v>
      </c>
      <c r="I40" s="5" t="s">
        <v>549</v>
      </c>
      <c r="J40" s="5" t="s">
        <v>109</v>
      </c>
      <c r="K40" s="5" t="s">
        <v>550</v>
      </c>
      <c r="L40" s="5" t="s">
        <v>551</v>
      </c>
      <c r="M40" s="10" t="str">
        <f>IFERROR(__xludf.DUMMYFUNCTION("REGEXEXTRACT(L525, ""[\s,]([A-Z]{2})[,\s]\s?\d{5}"")"),"#N/A")</f>
        <v>#N/A</v>
      </c>
      <c r="N40" s="5" t="s">
        <v>552</v>
      </c>
      <c r="O40" s="5">
        <v>60187.0</v>
      </c>
      <c r="P40" s="5">
        <v>2.0</v>
      </c>
      <c r="Q40" s="5" t="s">
        <v>536</v>
      </c>
      <c r="R40" s="5" t="s">
        <v>537</v>
      </c>
      <c r="S40" s="5">
        <v>62.0</v>
      </c>
      <c r="T40" s="5" t="s">
        <v>53</v>
      </c>
      <c r="U40" s="5">
        <v>73.0</v>
      </c>
      <c r="V40" s="5" t="s">
        <v>93</v>
      </c>
      <c r="W40" s="5" t="s">
        <v>539</v>
      </c>
      <c r="X40" s="5" t="s">
        <v>71</v>
      </c>
      <c r="Y40" s="5" t="s">
        <v>52</v>
      </c>
      <c r="Z40" s="5" t="s">
        <v>553</v>
      </c>
      <c r="AA40" s="5" t="s">
        <v>541</v>
      </c>
      <c r="AB40" s="5" t="s">
        <v>235</v>
      </c>
      <c r="AC40" s="5" t="s">
        <v>52</v>
      </c>
      <c r="AD40" s="5" t="s">
        <v>216</v>
      </c>
      <c r="AE40" s="5" t="s">
        <v>217</v>
      </c>
      <c r="AF40" s="5" t="s">
        <v>218</v>
      </c>
      <c r="AG40" s="5" t="s">
        <v>52</v>
      </c>
      <c r="AH40" s="5" t="s">
        <v>52</v>
      </c>
      <c r="AI40" s="5" t="s">
        <v>52</v>
      </c>
      <c r="AJ40" s="5" t="s">
        <v>543</v>
      </c>
      <c r="AK40" s="5" t="s">
        <v>551</v>
      </c>
      <c r="AL40" s="5" t="s">
        <v>336</v>
      </c>
    </row>
    <row r="41" hidden="1">
      <c r="A41" s="5" t="s">
        <v>554</v>
      </c>
      <c r="B41" s="5" t="s">
        <v>555</v>
      </c>
      <c r="C41" s="5" t="s">
        <v>102</v>
      </c>
      <c r="D41" s="9">
        <v>45605.0</v>
      </c>
      <c r="E41" s="5">
        <v>33286.0</v>
      </c>
      <c r="F41" s="5">
        <v>15130.0</v>
      </c>
      <c r="G41" s="5" t="s">
        <v>556</v>
      </c>
      <c r="H41" s="5" t="s">
        <v>149</v>
      </c>
      <c r="I41" s="5" t="s">
        <v>557</v>
      </c>
      <c r="J41" s="5" t="s">
        <v>558</v>
      </c>
      <c r="K41" s="5" t="s">
        <v>559</v>
      </c>
      <c r="L41" s="5" t="s">
        <v>560</v>
      </c>
      <c r="M41" s="10" t="str">
        <f>IFERROR(__xludf.DUMMYFUNCTION("REGEXEXTRACT(L526, ""[\s,]([A-Z]{2})[,\s]\s?\d{5}"")"),"#N/A")</f>
        <v>#N/A</v>
      </c>
      <c r="N41" s="5" t="s">
        <v>102</v>
      </c>
      <c r="O41" s="5">
        <v>34787.0</v>
      </c>
      <c r="P41" s="5">
        <v>1.0</v>
      </c>
      <c r="Q41" s="5" t="s">
        <v>561</v>
      </c>
      <c r="R41" s="5" t="s">
        <v>211</v>
      </c>
      <c r="S41" s="5">
        <v>298.0</v>
      </c>
      <c r="T41" s="5" t="s">
        <v>115</v>
      </c>
      <c r="U41" s="5">
        <v>50.0</v>
      </c>
      <c r="V41" s="5" t="s">
        <v>93</v>
      </c>
      <c r="W41" s="5" t="s">
        <v>562</v>
      </c>
      <c r="X41" s="5" t="s">
        <v>52</v>
      </c>
      <c r="Y41" s="5" t="s">
        <v>52</v>
      </c>
      <c r="Z41" s="5" t="s">
        <v>563</v>
      </c>
      <c r="AA41" s="5" t="s">
        <v>564</v>
      </c>
      <c r="AB41" s="5" t="s">
        <v>260</v>
      </c>
      <c r="AC41" s="5" t="s">
        <v>52</v>
      </c>
      <c r="AD41" s="5" t="s">
        <v>565</v>
      </c>
      <c r="AE41" s="5" t="s">
        <v>566</v>
      </c>
      <c r="AF41" s="5" t="s">
        <v>567</v>
      </c>
      <c r="AG41" s="5" t="s">
        <v>52</v>
      </c>
      <c r="AH41" s="5" t="s">
        <v>52</v>
      </c>
      <c r="AI41" s="5" t="s">
        <v>568</v>
      </c>
      <c r="AJ41" s="5" t="s">
        <v>555</v>
      </c>
      <c r="AK41" s="5" t="s">
        <v>569</v>
      </c>
      <c r="AL41" s="5" t="s">
        <v>570</v>
      </c>
    </row>
    <row r="42" hidden="1">
      <c r="A42" s="5" t="s">
        <v>571</v>
      </c>
      <c r="B42" s="5" t="s">
        <v>433</v>
      </c>
      <c r="C42" s="5" t="s">
        <v>434</v>
      </c>
      <c r="D42" s="9">
        <v>45605.0</v>
      </c>
      <c r="E42" s="5">
        <v>28070.0</v>
      </c>
      <c r="F42" s="5">
        <v>12759.0</v>
      </c>
      <c r="G42" s="5" t="s">
        <v>435</v>
      </c>
      <c r="H42" s="5" t="s">
        <v>131</v>
      </c>
      <c r="I42" s="5" t="s">
        <v>423</v>
      </c>
      <c r="J42" s="5" t="s">
        <v>424</v>
      </c>
      <c r="K42" s="5" t="s">
        <v>572</v>
      </c>
      <c r="L42" s="5" t="s">
        <v>438</v>
      </c>
      <c r="M42" s="10" t="str">
        <f>IFERROR(__xludf.DUMMYFUNCTION("REGEXEXTRACT(L527, ""[\s,]([A-Z]{2})[,\s]\s?\d{5}"")"),"NY")</f>
        <v>NY</v>
      </c>
      <c r="N42" s="5" t="s">
        <v>439</v>
      </c>
      <c r="O42" s="5">
        <v>75261.0</v>
      </c>
      <c r="P42" s="5">
        <v>1.0</v>
      </c>
      <c r="Q42" s="5" t="s">
        <v>573</v>
      </c>
      <c r="R42" s="5" t="s">
        <v>91</v>
      </c>
      <c r="S42" s="5">
        <v>46.0</v>
      </c>
      <c r="T42" s="5" t="s">
        <v>115</v>
      </c>
      <c r="U42" s="5">
        <v>0.0</v>
      </c>
      <c r="V42" s="5" t="s">
        <v>52</v>
      </c>
      <c r="W42" s="5" t="s">
        <v>574</v>
      </c>
      <c r="X42" s="5" t="s">
        <v>71</v>
      </c>
      <c r="Y42" s="5" t="s">
        <v>52</v>
      </c>
      <c r="Z42" s="5">
        <v>4140.0</v>
      </c>
      <c r="AA42" s="5" t="s">
        <v>575</v>
      </c>
      <c r="AB42" s="5" t="s">
        <v>235</v>
      </c>
      <c r="AC42" s="5" t="s">
        <v>52</v>
      </c>
      <c r="AD42" s="5" t="s">
        <v>181</v>
      </c>
      <c r="AE42" s="5" t="s">
        <v>182</v>
      </c>
      <c r="AF42" s="5" t="s">
        <v>183</v>
      </c>
      <c r="AG42" s="5" t="s">
        <v>52</v>
      </c>
      <c r="AH42" s="5" t="s">
        <v>52</v>
      </c>
      <c r="AI42" s="5" t="s">
        <v>184</v>
      </c>
      <c r="AJ42" s="5" t="s">
        <v>433</v>
      </c>
      <c r="AK42" s="5" t="s">
        <v>438</v>
      </c>
      <c r="AL42" s="5" t="s">
        <v>444</v>
      </c>
    </row>
    <row r="43" hidden="1">
      <c r="A43" s="5" t="s">
        <v>576</v>
      </c>
      <c r="B43" s="5" t="s">
        <v>577</v>
      </c>
      <c r="C43" s="5" t="s">
        <v>578</v>
      </c>
      <c r="D43" s="9">
        <v>45605.0</v>
      </c>
      <c r="E43" s="5">
        <v>9796.0</v>
      </c>
      <c r="F43" s="5">
        <v>4453.0</v>
      </c>
      <c r="G43" s="5" t="s">
        <v>579</v>
      </c>
      <c r="H43" s="5" t="s">
        <v>290</v>
      </c>
      <c r="I43" s="5" t="s">
        <v>580</v>
      </c>
      <c r="J43" s="5" t="s">
        <v>581</v>
      </c>
      <c r="K43" s="5" t="s">
        <v>582</v>
      </c>
      <c r="L43" s="5" t="s">
        <v>583</v>
      </c>
      <c r="M43" s="10" t="str">
        <f>IFERROR(__xludf.DUMMYFUNCTION("REGEXEXTRACT(L528, ""[\s,]([A-Z]{2})[,\s]\s?\d{5}"")"),"#N/A")</f>
        <v>#N/A</v>
      </c>
      <c r="N43" s="5" t="s">
        <v>584</v>
      </c>
      <c r="O43" s="5" t="s">
        <v>52</v>
      </c>
      <c r="P43" s="5">
        <v>1.0</v>
      </c>
      <c r="Q43" s="5" t="s">
        <v>585</v>
      </c>
      <c r="R43" s="5" t="s">
        <v>244</v>
      </c>
      <c r="S43" s="5">
        <v>885.0</v>
      </c>
      <c r="T43" s="5" t="s">
        <v>115</v>
      </c>
      <c r="U43" s="5">
        <v>13.0</v>
      </c>
      <c r="V43" s="5" t="s">
        <v>70</v>
      </c>
      <c r="W43" s="5" t="s">
        <v>586</v>
      </c>
      <c r="X43" s="5" t="s">
        <v>52</v>
      </c>
      <c r="Y43" s="5" t="s">
        <v>52</v>
      </c>
      <c r="Z43" s="5" t="s">
        <v>140</v>
      </c>
      <c r="AA43" s="5">
        <v>543012.0</v>
      </c>
      <c r="AB43" s="5" t="s">
        <v>59</v>
      </c>
      <c r="AC43" s="5" t="s">
        <v>52</v>
      </c>
      <c r="AD43" s="5" t="s">
        <v>72</v>
      </c>
      <c r="AE43" s="5" t="s">
        <v>73</v>
      </c>
      <c r="AF43" s="5" t="s">
        <v>74</v>
      </c>
      <c r="AG43" s="5" t="s">
        <v>75</v>
      </c>
      <c r="AH43" s="5" t="s">
        <v>76</v>
      </c>
      <c r="AI43" s="5" t="s">
        <v>77</v>
      </c>
      <c r="AJ43" s="5" t="s">
        <v>587</v>
      </c>
      <c r="AK43" s="5" t="s">
        <v>588</v>
      </c>
      <c r="AL43" s="5" t="s">
        <v>589</v>
      </c>
    </row>
    <row r="44">
      <c r="A44" s="5" t="s">
        <v>590</v>
      </c>
      <c r="B44" s="5" t="s">
        <v>42</v>
      </c>
      <c r="C44" s="5" t="s">
        <v>43</v>
      </c>
      <c r="D44" s="9">
        <v>45605.0</v>
      </c>
      <c r="E44" s="5">
        <v>37948.0</v>
      </c>
      <c r="F44" s="5">
        <v>17249.0</v>
      </c>
      <c r="G44" s="5" t="s">
        <v>44</v>
      </c>
      <c r="H44" s="5" t="s">
        <v>45</v>
      </c>
      <c r="I44" s="5" t="s">
        <v>591</v>
      </c>
      <c r="J44" s="5" t="s">
        <v>47</v>
      </c>
      <c r="K44" s="5" t="s">
        <v>48</v>
      </c>
      <c r="L44" s="5" t="s">
        <v>49</v>
      </c>
      <c r="M44" s="10" t="str">
        <f>IFERROR(__xludf.DUMMYFUNCTION("REGEXEXTRACT(L529, ""[\s,]([A-Z]{2})[,\s]\s?\d{5}"")"),"NJ")</f>
        <v>NJ</v>
      </c>
      <c r="N44" s="5" t="s">
        <v>50</v>
      </c>
      <c r="O44" s="5">
        <v>2048.0</v>
      </c>
      <c r="P44" s="5">
        <v>1.0</v>
      </c>
      <c r="Q44" s="5" t="s">
        <v>592</v>
      </c>
      <c r="R44" s="5" t="s">
        <v>52</v>
      </c>
      <c r="S44" s="5">
        <v>1285.0</v>
      </c>
      <c r="T44" s="5" t="s">
        <v>53</v>
      </c>
      <c r="U44" s="5">
        <v>0.0</v>
      </c>
      <c r="V44" s="5" t="s">
        <v>52</v>
      </c>
      <c r="W44" s="5" t="s">
        <v>593</v>
      </c>
      <c r="X44" s="5" t="s">
        <v>55</v>
      </c>
      <c r="Y44" s="5" t="s">
        <v>594</v>
      </c>
      <c r="Z44" s="5" t="s">
        <v>595</v>
      </c>
      <c r="AA44" s="5" t="s">
        <v>596</v>
      </c>
      <c r="AB44" s="5" t="s">
        <v>235</v>
      </c>
      <c r="AC44" s="5" t="s">
        <v>52</v>
      </c>
      <c r="AD44" s="5" t="s">
        <v>60</v>
      </c>
      <c r="AE44" s="5" t="s">
        <v>52</v>
      </c>
      <c r="AF44" s="5" t="s">
        <v>52</v>
      </c>
      <c r="AG44" s="5" t="s">
        <v>52</v>
      </c>
      <c r="AH44" s="5" t="s">
        <v>52</v>
      </c>
      <c r="AI44" s="5" t="s">
        <v>52</v>
      </c>
      <c r="AJ44" s="5" t="s">
        <v>42</v>
      </c>
      <c r="AK44" s="5" t="s">
        <v>61</v>
      </c>
      <c r="AL44" s="5" t="s">
        <v>62</v>
      </c>
    </row>
    <row r="45">
      <c r="A45" s="5" t="s">
        <v>597</v>
      </c>
      <c r="B45" s="5" t="s">
        <v>42</v>
      </c>
      <c r="C45" s="5" t="s">
        <v>43</v>
      </c>
      <c r="D45" s="9">
        <v>45605.0</v>
      </c>
      <c r="E45" s="5">
        <v>28488.0</v>
      </c>
      <c r="F45" s="5">
        <v>12949.0</v>
      </c>
      <c r="G45" s="5" t="s">
        <v>44</v>
      </c>
      <c r="H45" s="5" t="s">
        <v>45</v>
      </c>
      <c r="I45" s="5" t="s">
        <v>598</v>
      </c>
      <c r="J45" s="5" t="s">
        <v>47</v>
      </c>
      <c r="K45" s="5" t="s">
        <v>48</v>
      </c>
      <c r="L45" s="5" t="s">
        <v>49</v>
      </c>
      <c r="M45" s="10" t="str">
        <f>IFERROR(__xludf.DUMMYFUNCTION("REGEXEXTRACT(L530, ""[\s,]([A-Z]{2})[,\s]\s?\d{5}"")"),"#N/A")</f>
        <v>#N/A</v>
      </c>
      <c r="N45" s="5" t="s">
        <v>50</v>
      </c>
      <c r="O45" s="5">
        <v>2048.0</v>
      </c>
      <c r="P45" s="5">
        <v>1.0</v>
      </c>
      <c r="Q45" s="5" t="s">
        <v>599</v>
      </c>
      <c r="R45" s="5" t="s">
        <v>52</v>
      </c>
      <c r="S45" s="5">
        <v>1296.0</v>
      </c>
      <c r="T45" s="5" t="s">
        <v>53</v>
      </c>
      <c r="U45" s="5">
        <v>0.0</v>
      </c>
      <c r="V45" s="5" t="s">
        <v>52</v>
      </c>
      <c r="W45" s="5" t="s">
        <v>600</v>
      </c>
      <c r="X45" s="5" t="s">
        <v>55</v>
      </c>
      <c r="Y45" s="5" t="s">
        <v>601</v>
      </c>
      <c r="Z45" s="5" t="s">
        <v>602</v>
      </c>
      <c r="AA45" s="5" t="s">
        <v>603</v>
      </c>
      <c r="AB45" s="5" t="s">
        <v>604</v>
      </c>
      <c r="AC45" s="5" t="s">
        <v>52</v>
      </c>
      <c r="AD45" s="5" t="s">
        <v>60</v>
      </c>
      <c r="AE45" s="5" t="s">
        <v>52</v>
      </c>
      <c r="AF45" s="5" t="s">
        <v>52</v>
      </c>
      <c r="AG45" s="5" t="s">
        <v>52</v>
      </c>
      <c r="AH45" s="5" t="s">
        <v>52</v>
      </c>
      <c r="AI45" s="5" t="s">
        <v>52</v>
      </c>
      <c r="AJ45" s="5" t="s">
        <v>42</v>
      </c>
      <c r="AK45" s="5" t="s">
        <v>61</v>
      </c>
      <c r="AL45" s="5" t="s">
        <v>62</v>
      </c>
    </row>
    <row r="46">
      <c r="A46" s="5" t="s">
        <v>605</v>
      </c>
      <c r="B46" s="5" t="s">
        <v>64</v>
      </c>
      <c r="C46" s="5" t="s">
        <v>65</v>
      </c>
      <c r="D46" s="9">
        <v>45605.0</v>
      </c>
      <c r="E46" s="5">
        <v>28547.0</v>
      </c>
      <c r="F46" s="5">
        <v>12976.0</v>
      </c>
      <c r="G46" s="5" t="s">
        <v>44</v>
      </c>
      <c r="H46" s="5" t="s">
        <v>45</v>
      </c>
      <c r="I46" s="5" t="s">
        <v>598</v>
      </c>
      <c r="J46" s="5" t="s">
        <v>47</v>
      </c>
      <c r="K46" s="5" t="s">
        <v>606</v>
      </c>
      <c r="L46" s="5" t="s">
        <v>67</v>
      </c>
      <c r="M46" s="10" t="str">
        <f>IFERROR(__xludf.DUMMYFUNCTION("REGEXEXTRACT(L531, ""[\s,]([A-Z]{2})[,\s]\s?\d{5}"")"),"NJ")</f>
        <v>NJ</v>
      </c>
      <c r="N46" s="5" t="s">
        <v>68</v>
      </c>
      <c r="O46" s="5">
        <v>1960.0</v>
      </c>
      <c r="P46" s="5">
        <v>1.0</v>
      </c>
      <c r="Q46" s="5" t="s">
        <v>599</v>
      </c>
      <c r="R46" s="5" t="s">
        <v>52</v>
      </c>
      <c r="S46" s="5">
        <v>1296.0</v>
      </c>
      <c r="T46" s="5" t="s">
        <v>69</v>
      </c>
      <c r="U46" s="5">
        <v>29.0</v>
      </c>
      <c r="V46" s="5" t="s">
        <v>70</v>
      </c>
      <c r="W46" s="5" t="s">
        <v>601</v>
      </c>
      <c r="X46" s="5" t="s">
        <v>71</v>
      </c>
      <c r="Y46" s="5" t="s">
        <v>52</v>
      </c>
      <c r="Z46" s="5" t="s">
        <v>602</v>
      </c>
      <c r="AA46" s="5" t="s">
        <v>603</v>
      </c>
      <c r="AB46" s="5" t="s">
        <v>162</v>
      </c>
      <c r="AC46" s="5" t="s">
        <v>52</v>
      </c>
      <c r="AD46" s="5" t="s">
        <v>72</v>
      </c>
      <c r="AE46" s="5" t="s">
        <v>73</v>
      </c>
      <c r="AF46" s="5" t="s">
        <v>74</v>
      </c>
      <c r="AG46" s="5" t="s">
        <v>75</v>
      </c>
      <c r="AH46" s="5" t="s">
        <v>76</v>
      </c>
      <c r="AI46" s="5" t="s">
        <v>77</v>
      </c>
      <c r="AJ46" s="5" t="s">
        <v>64</v>
      </c>
      <c r="AK46" s="5" t="s">
        <v>78</v>
      </c>
      <c r="AL46" s="5" t="s">
        <v>79</v>
      </c>
    </row>
    <row r="47" hidden="1">
      <c r="A47" s="5" t="s">
        <v>607</v>
      </c>
      <c r="B47" s="5" t="s">
        <v>252</v>
      </c>
      <c r="C47" s="5" t="s">
        <v>252</v>
      </c>
      <c r="D47" s="9">
        <v>45604.0</v>
      </c>
      <c r="E47" s="5">
        <v>49854.0</v>
      </c>
      <c r="F47" s="5">
        <v>22661.0</v>
      </c>
      <c r="G47" s="5" t="s">
        <v>253</v>
      </c>
      <c r="H47" s="5" t="s">
        <v>254</v>
      </c>
      <c r="I47" s="5" t="s">
        <v>255</v>
      </c>
      <c r="J47" s="5" t="s">
        <v>256</v>
      </c>
      <c r="K47" s="5" t="s">
        <v>608</v>
      </c>
      <c r="L47" s="5" t="s">
        <v>258</v>
      </c>
      <c r="M47" s="10" t="str">
        <f>IFERROR(__xludf.DUMMYFUNCTION("REGEXEXTRACT(L532, ""[\s,]([A-Z]{2})[,\s]\s?\d{5}"")"),"CA")</f>
        <v>CA</v>
      </c>
      <c r="N47" s="5" t="s">
        <v>258</v>
      </c>
      <c r="O47" s="5" t="s">
        <v>52</v>
      </c>
      <c r="P47" s="5">
        <v>1.0</v>
      </c>
      <c r="Q47" s="5" t="s">
        <v>608</v>
      </c>
      <c r="R47" s="5" t="s">
        <v>211</v>
      </c>
      <c r="S47" s="5">
        <v>54.0</v>
      </c>
      <c r="T47" s="5" t="s">
        <v>115</v>
      </c>
      <c r="U47" s="5">
        <v>0.0</v>
      </c>
      <c r="V47" s="5" t="s">
        <v>52</v>
      </c>
      <c r="W47" s="5" t="s">
        <v>609</v>
      </c>
      <c r="X47" s="5" t="s">
        <v>52</v>
      </c>
      <c r="Y47" s="5" t="s">
        <v>52</v>
      </c>
      <c r="Z47" s="5">
        <v>162.0</v>
      </c>
      <c r="AA47" s="5">
        <v>70630.0</v>
      </c>
      <c r="AB47" s="5" t="s">
        <v>260</v>
      </c>
      <c r="AC47" s="5" t="s">
        <v>261</v>
      </c>
      <c r="AD47" s="5" t="s">
        <v>262</v>
      </c>
      <c r="AE47" s="5" t="s">
        <v>263</v>
      </c>
      <c r="AF47" s="5" t="s">
        <v>264</v>
      </c>
      <c r="AG47" s="5" t="s">
        <v>265</v>
      </c>
      <c r="AH47" s="5" t="s">
        <v>266</v>
      </c>
      <c r="AI47" s="5" t="s">
        <v>267</v>
      </c>
      <c r="AJ47" s="5" t="s">
        <v>102</v>
      </c>
      <c r="AK47" s="5" t="s">
        <v>102</v>
      </c>
      <c r="AL47" s="5">
        <v>13841.0</v>
      </c>
    </row>
    <row r="48" hidden="1">
      <c r="A48" s="5" t="s">
        <v>610</v>
      </c>
      <c r="B48" s="5" t="s">
        <v>611</v>
      </c>
      <c r="C48" s="5" t="s">
        <v>612</v>
      </c>
      <c r="D48" s="9">
        <v>45603.0</v>
      </c>
      <c r="E48" s="5">
        <v>34518.0</v>
      </c>
      <c r="F48" s="5">
        <v>15690.0</v>
      </c>
      <c r="G48" s="5" t="s">
        <v>613</v>
      </c>
      <c r="H48" s="5" t="s">
        <v>530</v>
      </c>
      <c r="I48" s="5" t="s">
        <v>614</v>
      </c>
      <c r="J48" s="5" t="s">
        <v>581</v>
      </c>
      <c r="K48" s="5" t="s">
        <v>615</v>
      </c>
      <c r="L48" s="5" t="s">
        <v>616</v>
      </c>
      <c r="M48" s="10" t="str">
        <f>IFERROR(__xludf.DUMMYFUNCTION("REGEXEXTRACT(L533, ""[\s,]([A-Z]{2})[,\s]\s?\d{5}"")"),"NJ")</f>
        <v>NJ</v>
      </c>
      <c r="N48" s="5" t="s">
        <v>617</v>
      </c>
      <c r="O48" s="5">
        <v>4538.0</v>
      </c>
      <c r="P48" s="5">
        <v>1.0</v>
      </c>
      <c r="Q48" s="5" t="s">
        <v>618</v>
      </c>
      <c r="R48" s="5" t="s">
        <v>211</v>
      </c>
      <c r="S48" s="5">
        <v>25.0</v>
      </c>
      <c r="T48" s="5" t="s">
        <v>53</v>
      </c>
      <c r="U48" s="5">
        <v>0.0</v>
      </c>
      <c r="V48" s="5" t="s">
        <v>70</v>
      </c>
      <c r="W48" s="5" t="s">
        <v>619</v>
      </c>
      <c r="X48" s="5" t="s">
        <v>55</v>
      </c>
      <c r="Y48" s="5" t="s">
        <v>620</v>
      </c>
      <c r="Z48" s="5" t="s">
        <v>621</v>
      </c>
      <c r="AA48" s="5">
        <v>2928023.0</v>
      </c>
      <c r="AB48" s="5" t="s">
        <v>235</v>
      </c>
      <c r="AC48" s="5" t="s">
        <v>52</v>
      </c>
      <c r="AD48" s="5" t="s">
        <v>622</v>
      </c>
      <c r="AE48" s="5" t="s">
        <v>623</v>
      </c>
      <c r="AF48" s="5" t="s">
        <v>624</v>
      </c>
      <c r="AG48" s="5" t="s">
        <v>52</v>
      </c>
      <c r="AH48" s="5">
        <v>2670.0</v>
      </c>
      <c r="AI48" s="5" t="s">
        <v>625</v>
      </c>
      <c r="AJ48" s="5" t="s">
        <v>102</v>
      </c>
      <c r="AK48" s="5" t="s">
        <v>102</v>
      </c>
      <c r="AL48" s="5" t="s">
        <v>183</v>
      </c>
    </row>
    <row r="49" hidden="1">
      <c r="A49" s="5" t="s">
        <v>626</v>
      </c>
      <c r="B49" s="5" t="s">
        <v>627</v>
      </c>
      <c r="C49" s="5" t="s">
        <v>623</v>
      </c>
      <c r="D49" s="9">
        <v>45603.0</v>
      </c>
      <c r="E49" s="5">
        <v>34518.0</v>
      </c>
      <c r="F49" s="5">
        <v>15690.0</v>
      </c>
      <c r="G49" s="5" t="s">
        <v>613</v>
      </c>
      <c r="H49" s="5" t="s">
        <v>530</v>
      </c>
      <c r="I49" s="5" t="s">
        <v>614</v>
      </c>
      <c r="J49" s="5" t="s">
        <v>581</v>
      </c>
      <c r="K49" s="5" t="s">
        <v>615</v>
      </c>
      <c r="L49" s="5" t="s">
        <v>628</v>
      </c>
      <c r="M49" s="11" t="s">
        <v>75</v>
      </c>
      <c r="N49" s="5" t="s">
        <v>629</v>
      </c>
      <c r="O49" s="5">
        <v>7016.0</v>
      </c>
      <c r="P49" s="5">
        <v>1.0</v>
      </c>
      <c r="Q49" s="5" t="s">
        <v>618</v>
      </c>
      <c r="R49" s="5" t="s">
        <v>211</v>
      </c>
      <c r="S49" s="5">
        <v>25.0</v>
      </c>
      <c r="T49" s="5" t="s">
        <v>53</v>
      </c>
      <c r="U49" s="5">
        <v>21.0</v>
      </c>
      <c r="V49" s="5" t="s">
        <v>93</v>
      </c>
      <c r="W49" s="5" t="s">
        <v>620</v>
      </c>
      <c r="X49" s="5" t="s">
        <v>71</v>
      </c>
      <c r="Y49" s="5" t="s">
        <v>52</v>
      </c>
      <c r="Z49" s="5" t="s">
        <v>630</v>
      </c>
      <c r="AA49" s="5">
        <v>2928023.0</v>
      </c>
      <c r="AB49" s="5" t="s">
        <v>235</v>
      </c>
      <c r="AC49" s="5" t="s">
        <v>52</v>
      </c>
      <c r="AD49" s="5" t="s">
        <v>216</v>
      </c>
      <c r="AE49" s="5" t="s">
        <v>217</v>
      </c>
      <c r="AF49" s="5" t="s">
        <v>218</v>
      </c>
      <c r="AG49" s="5" t="s">
        <v>52</v>
      </c>
      <c r="AH49" s="5" t="s">
        <v>52</v>
      </c>
      <c r="AI49" s="5" t="s">
        <v>52</v>
      </c>
      <c r="AJ49" s="5" t="s">
        <v>627</v>
      </c>
      <c r="AK49" s="5" t="s">
        <v>628</v>
      </c>
      <c r="AL49" s="5" t="s">
        <v>183</v>
      </c>
    </row>
    <row r="50">
      <c r="A50" s="5" t="s">
        <v>631</v>
      </c>
      <c r="B50" s="5" t="s">
        <v>632</v>
      </c>
      <c r="C50" s="5" t="s">
        <v>633</v>
      </c>
      <c r="D50" s="9">
        <v>45601.0</v>
      </c>
      <c r="E50" s="5">
        <v>39996.0</v>
      </c>
      <c r="F50" s="5">
        <v>18180.0</v>
      </c>
      <c r="G50" s="5" t="s">
        <v>634</v>
      </c>
      <c r="H50" s="5" t="s">
        <v>45</v>
      </c>
      <c r="I50" s="5" t="s">
        <v>635</v>
      </c>
      <c r="J50" s="5" t="s">
        <v>274</v>
      </c>
      <c r="K50" s="5" t="s">
        <v>636</v>
      </c>
      <c r="L50" s="5" t="s">
        <v>637</v>
      </c>
      <c r="M50" s="11" t="s">
        <v>75</v>
      </c>
      <c r="N50" s="5" t="s">
        <v>638</v>
      </c>
      <c r="O50" s="5">
        <v>8830.0</v>
      </c>
      <c r="P50" s="5">
        <v>1.0</v>
      </c>
      <c r="Q50" s="5" t="s">
        <v>639</v>
      </c>
      <c r="R50" s="5" t="s">
        <v>91</v>
      </c>
      <c r="S50" s="5">
        <v>1517.0</v>
      </c>
      <c r="T50" s="5" t="s">
        <v>115</v>
      </c>
      <c r="U50" s="5">
        <v>0.0</v>
      </c>
      <c r="V50" s="5" t="s">
        <v>52</v>
      </c>
      <c r="W50" s="5" t="s">
        <v>640</v>
      </c>
      <c r="X50" s="5" t="s">
        <v>71</v>
      </c>
      <c r="Y50" s="5" t="s">
        <v>52</v>
      </c>
      <c r="Z50" s="5" t="s">
        <v>641</v>
      </c>
      <c r="AA50" s="5" t="s">
        <v>642</v>
      </c>
      <c r="AB50" s="5" t="s">
        <v>235</v>
      </c>
      <c r="AC50" s="5" t="s">
        <v>52</v>
      </c>
      <c r="AD50" s="5" t="s">
        <v>181</v>
      </c>
      <c r="AE50" s="5" t="s">
        <v>182</v>
      </c>
      <c r="AF50" s="5" t="s">
        <v>183</v>
      </c>
      <c r="AG50" s="5" t="s">
        <v>52</v>
      </c>
      <c r="AH50" s="5" t="s">
        <v>52</v>
      </c>
      <c r="AI50" s="5" t="s">
        <v>184</v>
      </c>
      <c r="AJ50" s="5" t="s">
        <v>643</v>
      </c>
      <c r="AK50" s="5" t="s">
        <v>644</v>
      </c>
      <c r="AL50" s="5" t="s">
        <v>645</v>
      </c>
    </row>
    <row r="51">
      <c r="A51" s="5" t="s">
        <v>646</v>
      </c>
      <c r="B51" s="5" t="s">
        <v>647</v>
      </c>
      <c r="C51" s="5" t="s">
        <v>102</v>
      </c>
      <c r="D51" s="9">
        <v>45601.0</v>
      </c>
      <c r="E51" s="5">
        <v>38258.0</v>
      </c>
      <c r="F51" s="5">
        <v>17390.0</v>
      </c>
      <c r="G51" s="5" t="s">
        <v>435</v>
      </c>
      <c r="H51" s="5" t="s">
        <v>45</v>
      </c>
      <c r="I51" s="5" t="s">
        <v>648</v>
      </c>
      <c r="J51" s="5" t="s">
        <v>424</v>
      </c>
      <c r="K51" s="5" t="s">
        <v>649</v>
      </c>
      <c r="L51" s="5" t="s">
        <v>650</v>
      </c>
      <c r="M51" s="11" t="s">
        <v>2670</v>
      </c>
      <c r="N51" s="5" t="s">
        <v>102</v>
      </c>
      <c r="O51" s="5">
        <v>11050.0</v>
      </c>
      <c r="P51" s="5">
        <v>1.0</v>
      </c>
      <c r="Q51" s="5" t="s">
        <v>651</v>
      </c>
      <c r="R51" s="5" t="s">
        <v>211</v>
      </c>
      <c r="S51" s="5">
        <v>1660.0</v>
      </c>
      <c r="T51" s="5" t="s">
        <v>53</v>
      </c>
      <c r="U51" s="5">
        <v>50.0</v>
      </c>
      <c r="V51" s="5" t="s">
        <v>93</v>
      </c>
      <c r="W51" s="5" t="s">
        <v>652</v>
      </c>
      <c r="X51" s="5" t="s">
        <v>52</v>
      </c>
      <c r="Y51" s="5" t="s">
        <v>52</v>
      </c>
      <c r="Z51" s="5" t="s">
        <v>653</v>
      </c>
      <c r="AA51" s="5" t="s">
        <v>654</v>
      </c>
      <c r="AB51" s="5" t="s">
        <v>235</v>
      </c>
      <c r="AC51" s="5" t="s">
        <v>283</v>
      </c>
      <c r="AD51" s="5" t="s">
        <v>216</v>
      </c>
      <c r="AE51" s="5" t="s">
        <v>217</v>
      </c>
      <c r="AF51" s="5" t="s">
        <v>218</v>
      </c>
      <c r="AG51" s="5" t="s">
        <v>52</v>
      </c>
      <c r="AH51" s="5" t="s">
        <v>52</v>
      </c>
      <c r="AI51" s="5" t="s">
        <v>52</v>
      </c>
      <c r="AJ51" s="5" t="s">
        <v>102</v>
      </c>
      <c r="AK51" s="5" t="s">
        <v>102</v>
      </c>
      <c r="AL51" s="5" t="s">
        <v>655</v>
      </c>
    </row>
    <row r="52">
      <c r="A52" s="5" t="s">
        <v>656</v>
      </c>
      <c r="B52" s="5" t="s">
        <v>657</v>
      </c>
      <c r="C52" s="5" t="s">
        <v>658</v>
      </c>
      <c r="D52" s="9">
        <v>45601.0</v>
      </c>
      <c r="E52" s="5">
        <v>144197.0</v>
      </c>
      <c r="F52" s="5">
        <v>65544.0</v>
      </c>
      <c r="G52" s="5" t="s">
        <v>659</v>
      </c>
      <c r="H52" s="5" t="s">
        <v>84</v>
      </c>
      <c r="I52" s="5" t="s">
        <v>660</v>
      </c>
      <c r="J52" s="5" t="s">
        <v>661</v>
      </c>
      <c r="K52" s="5" t="s">
        <v>662</v>
      </c>
      <c r="L52" s="5" t="s">
        <v>663</v>
      </c>
      <c r="M52" s="11" t="s">
        <v>2670</v>
      </c>
      <c r="N52" s="5" t="s">
        <v>664</v>
      </c>
      <c r="O52" s="5">
        <v>10118.0</v>
      </c>
      <c r="P52" s="5">
        <v>4.0</v>
      </c>
      <c r="Q52" s="5" t="s">
        <v>665</v>
      </c>
      <c r="R52" s="5" t="s">
        <v>666</v>
      </c>
      <c r="S52" s="5">
        <v>7153.0</v>
      </c>
      <c r="T52" s="5" t="s">
        <v>69</v>
      </c>
      <c r="U52" s="5">
        <v>2.0</v>
      </c>
      <c r="V52" s="5" t="s">
        <v>70</v>
      </c>
      <c r="W52" s="5" t="s">
        <v>667</v>
      </c>
      <c r="X52" s="5" t="s">
        <v>52</v>
      </c>
      <c r="Y52" s="5" t="s">
        <v>52</v>
      </c>
      <c r="Z52" s="5" t="s">
        <v>668</v>
      </c>
      <c r="AA52" s="5" t="s">
        <v>669</v>
      </c>
      <c r="AB52" s="5" t="s">
        <v>119</v>
      </c>
      <c r="AC52" s="5" t="s">
        <v>52</v>
      </c>
      <c r="AD52" s="5" t="s">
        <v>398</v>
      </c>
      <c r="AE52" s="5" t="s">
        <v>399</v>
      </c>
      <c r="AF52" s="5" t="s">
        <v>400</v>
      </c>
      <c r="AG52" s="5" t="s">
        <v>401</v>
      </c>
      <c r="AH52" s="5">
        <v>23502.0</v>
      </c>
      <c r="AI52" s="5" t="s">
        <v>402</v>
      </c>
      <c r="AJ52" s="5" t="s">
        <v>670</v>
      </c>
      <c r="AK52" s="5" t="s">
        <v>671</v>
      </c>
      <c r="AL52" s="5" t="s">
        <v>672</v>
      </c>
    </row>
    <row r="53">
      <c r="A53" s="5" t="s">
        <v>673</v>
      </c>
      <c r="B53" s="5" t="s">
        <v>674</v>
      </c>
      <c r="C53" s="5" t="s">
        <v>675</v>
      </c>
      <c r="D53" s="9">
        <v>45599.0</v>
      </c>
      <c r="E53" s="5">
        <v>18699.0</v>
      </c>
      <c r="F53" s="5">
        <v>8500.0</v>
      </c>
      <c r="G53" s="5" t="s">
        <v>170</v>
      </c>
      <c r="H53" s="5" t="s">
        <v>45</v>
      </c>
      <c r="I53" s="5" t="s">
        <v>676</v>
      </c>
      <c r="J53" s="5" t="s">
        <v>170</v>
      </c>
      <c r="K53" s="5" t="s">
        <v>677</v>
      </c>
      <c r="L53" s="5" t="s">
        <v>678</v>
      </c>
      <c r="M53" s="10" t="str">
        <f>IFERROR(__xludf.DUMMYFUNCTION("REGEXEXTRACT(L538, ""[\s,]([A-Z]{2})[,\s]\s?\d{5}"")"),"NJ")</f>
        <v>NJ</v>
      </c>
      <c r="N53" s="5" t="s">
        <v>679</v>
      </c>
      <c r="O53" s="5">
        <v>2116.0</v>
      </c>
      <c r="P53" s="5">
        <v>1.0</v>
      </c>
      <c r="Q53" s="5" t="s">
        <v>680</v>
      </c>
      <c r="R53" s="5" t="s">
        <v>52</v>
      </c>
      <c r="S53" s="5">
        <v>910.0</v>
      </c>
      <c r="T53" s="5" t="s">
        <v>69</v>
      </c>
      <c r="U53" s="5">
        <v>68.0</v>
      </c>
      <c r="V53" s="5" t="s">
        <v>70</v>
      </c>
      <c r="W53" s="5" t="s">
        <v>681</v>
      </c>
      <c r="X53" s="5" t="s">
        <v>71</v>
      </c>
      <c r="Y53" s="5" t="s">
        <v>52</v>
      </c>
      <c r="Z53" s="5" t="s">
        <v>682</v>
      </c>
      <c r="AA53" s="5" t="s">
        <v>683</v>
      </c>
      <c r="AB53" s="5" t="s">
        <v>235</v>
      </c>
      <c r="AC53" s="5" t="s">
        <v>52</v>
      </c>
      <c r="AD53" s="5" t="s">
        <v>72</v>
      </c>
      <c r="AE53" s="5" t="s">
        <v>73</v>
      </c>
      <c r="AF53" s="5" t="s">
        <v>74</v>
      </c>
      <c r="AG53" s="5" t="s">
        <v>75</v>
      </c>
      <c r="AH53" s="5" t="s">
        <v>76</v>
      </c>
      <c r="AI53" s="5" t="s">
        <v>77</v>
      </c>
      <c r="AJ53" s="5" t="s">
        <v>674</v>
      </c>
      <c r="AK53" s="5" t="s">
        <v>684</v>
      </c>
      <c r="AL53" s="5" t="s">
        <v>286</v>
      </c>
    </row>
    <row r="54" hidden="1">
      <c r="A54" s="5" t="s">
        <v>685</v>
      </c>
      <c r="B54" s="5" t="s">
        <v>686</v>
      </c>
      <c r="C54" s="5" t="s">
        <v>102</v>
      </c>
      <c r="D54" s="9">
        <v>45599.0</v>
      </c>
      <c r="E54" s="5">
        <v>188102.0</v>
      </c>
      <c r="F54" s="5">
        <v>85501.0</v>
      </c>
      <c r="G54" s="5" t="s">
        <v>435</v>
      </c>
      <c r="H54" s="5" t="s">
        <v>131</v>
      </c>
      <c r="I54" s="5" t="s">
        <v>687</v>
      </c>
      <c r="J54" s="5" t="s">
        <v>424</v>
      </c>
      <c r="K54" s="5" t="s">
        <v>688</v>
      </c>
      <c r="L54" s="5" t="s">
        <v>689</v>
      </c>
      <c r="M54" s="10" t="str">
        <f>IFERROR(__xludf.DUMMYFUNCTION("REGEXEXTRACT(L539, ""[\s,]([A-Z]{2})[,\s]\s?\d{5}"")"),"IL")</f>
        <v>IL</v>
      </c>
      <c r="N54" s="5" t="s">
        <v>102</v>
      </c>
      <c r="O54" s="5">
        <v>27529.0</v>
      </c>
      <c r="P54" s="5">
        <v>4.0</v>
      </c>
      <c r="Q54" s="5" t="s">
        <v>690</v>
      </c>
      <c r="R54" s="5" t="s">
        <v>691</v>
      </c>
      <c r="S54" s="5">
        <v>16931.0</v>
      </c>
      <c r="T54" s="5" t="s">
        <v>69</v>
      </c>
      <c r="U54" s="5">
        <v>2.0</v>
      </c>
      <c r="V54" s="5" t="s">
        <v>70</v>
      </c>
      <c r="W54" s="5" t="s">
        <v>692</v>
      </c>
      <c r="X54" s="5" t="s">
        <v>55</v>
      </c>
      <c r="Y54" s="5" t="s">
        <v>693</v>
      </c>
      <c r="Z54" s="5">
        <v>4139.0</v>
      </c>
      <c r="AA54" s="5" t="s">
        <v>694</v>
      </c>
      <c r="AB54" s="5" t="s">
        <v>235</v>
      </c>
      <c r="AC54" s="5" t="s">
        <v>52</v>
      </c>
      <c r="AD54" s="5" t="s">
        <v>695</v>
      </c>
      <c r="AE54" s="5" t="s">
        <v>696</v>
      </c>
      <c r="AF54" s="5" t="s">
        <v>697</v>
      </c>
      <c r="AG54" s="5" t="s">
        <v>75</v>
      </c>
      <c r="AH54" s="5">
        <v>7102.0</v>
      </c>
      <c r="AI54" s="5" t="s">
        <v>698</v>
      </c>
      <c r="AJ54" s="5" t="s">
        <v>102</v>
      </c>
      <c r="AK54" s="5" t="s">
        <v>102</v>
      </c>
      <c r="AL54" s="5" t="s">
        <v>655</v>
      </c>
    </row>
    <row r="55" hidden="1">
      <c r="A55" s="5" t="s">
        <v>699</v>
      </c>
      <c r="B55" s="5" t="s">
        <v>700</v>
      </c>
      <c r="C55" s="5" t="s">
        <v>434</v>
      </c>
      <c r="D55" s="9">
        <v>45599.0</v>
      </c>
      <c r="E55" s="5">
        <v>188102.0</v>
      </c>
      <c r="F55" s="5">
        <v>85501.0</v>
      </c>
      <c r="G55" s="5" t="s">
        <v>435</v>
      </c>
      <c r="H55" s="5" t="s">
        <v>131</v>
      </c>
      <c r="I55" s="5" t="s">
        <v>687</v>
      </c>
      <c r="J55" s="5" t="s">
        <v>424</v>
      </c>
      <c r="K55" s="5" t="s">
        <v>701</v>
      </c>
      <c r="L55" s="5" t="s">
        <v>702</v>
      </c>
      <c r="M55" s="10" t="str">
        <f>IFERROR(__xludf.DUMMYFUNCTION("REGEXEXTRACT(L540, ""[\s,]([A-Z]{2})[,\s]\s?\d{5}"")"),"#N/A")</f>
        <v>#N/A</v>
      </c>
      <c r="N55" s="5" t="s">
        <v>439</v>
      </c>
      <c r="O55" s="5">
        <v>29406.0</v>
      </c>
      <c r="P55" s="5">
        <v>4.0</v>
      </c>
      <c r="Q55" s="5" t="s">
        <v>690</v>
      </c>
      <c r="R55" s="5" t="s">
        <v>691</v>
      </c>
      <c r="S55" s="5">
        <v>16931.0</v>
      </c>
      <c r="T55" s="5" t="s">
        <v>115</v>
      </c>
      <c r="U55" s="5">
        <v>0.0</v>
      </c>
      <c r="V55" s="5" t="s">
        <v>52</v>
      </c>
      <c r="W55" s="5" t="s">
        <v>693</v>
      </c>
      <c r="X55" s="5" t="s">
        <v>71</v>
      </c>
      <c r="Y55" s="5" t="s">
        <v>52</v>
      </c>
      <c r="Z55" s="5">
        <v>4139.0</v>
      </c>
      <c r="AA55" s="5" t="s">
        <v>694</v>
      </c>
      <c r="AB55" s="5" t="s">
        <v>235</v>
      </c>
      <c r="AC55" s="5" t="s">
        <v>52</v>
      </c>
      <c r="AD55" s="5" t="s">
        <v>181</v>
      </c>
      <c r="AE55" s="5" t="s">
        <v>182</v>
      </c>
      <c r="AF55" s="5" t="s">
        <v>183</v>
      </c>
      <c r="AG55" s="5" t="s">
        <v>52</v>
      </c>
      <c r="AH55" s="5" t="s">
        <v>52</v>
      </c>
      <c r="AI55" s="5" t="s">
        <v>184</v>
      </c>
      <c r="AJ55" s="5" t="s">
        <v>700</v>
      </c>
      <c r="AK55" s="5" t="s">
        <v>702</v>
      </c>
      <c r="AL55" s="5" t="s">
        <v>444</v>
      </c>
    </row>
    <row r="56" hidden="1">
      <c r="A56" s="5" t="s">
        <v>703</v>
      </c>
      <c r="B56" s="5" t="s">
        <v>704</v>
      </c>
      <c r="C56" s="5" t="s">
        <v>705</v>
      </c>
      <c r="D56" s="9">
        <v>45599.0</v>
      </c>
      <c r="E56" s="5">
        <v>83426.0</v>
      </c>
      <c r="F56" s="5">
        <v>37921.0</v>
      </c>
      <c r="G56" s="5" t="s">
        <v>706</v>
      </c>
      <c r="H56" s="5" t="s">
        <v>272</v>
      </c>
      <c r="I56" s="5" t="s">
        <v>707</v>
      </c>
      <c r="J56" s="5" t="s">
        <v>274</v>
      </c>
      <c r="K56" s="5" t="s">
        <v>708</v>
      </c>
      <c r="L56" s="5" t="s">
        <v>709</v>
      </c>
      <c r="M56" s="10" t="str">
        <f>IFERROR(__xludf.DUMMYFUNCTION("REGEXEXTRACT(L541, ""[\s,]([A-Z]{2})[,\s]\s?\d{5}"")"),"CA")</f>
        <v>CA</v>
      </c>
      <c r="N56" s="5" t="s">
        <v>710</v>
      </c>
      <c r="O56" s="5" t="s">
        <v>52</v>
      </c>
      <c r="P56" s="5">
        <v>3.0</v>
      </c>
      <c r="Q56" s="5" t="s">
        <v>711</v>
      </c>
      <c r="R56" s="5" t="s">
        <v>712</v>
      </c>
      <c r="S56" s="5">
        <v>3738.0</v>
      </c>
      <c r="T56" s="5" t="s">
        <v>69</v>
      </c>
      <c r="U56" s="5">
        <v>194.0</v>
      </c>
      <c r="V56" s="5" t="s">
        <v>93</v>
      </c>
      <c r="W56" s="5" t="s">
        <v>713</v>
      </c>
      <c r="X56" s="5" t="s">
        <v>71</v>
      </c>
      <c r="Y56" s="5" t="s">
        <v>52</v>
      </c>
      <c r="Z56" s="5" t="s">
        <v>233</v>
      </c>
      <c r="AA56" s="5" t="s">
        <v>714</v>
      </c>
      <c r="AB56" s="5" t="s">
        <v>59</v>
      </c>
      <c r="AC56" s="5" t="s">
        <v>52</v>
      </c>
      <c r="AD56" s="5" t="s">
        <v>216</v>
      </c>
      <c r="AE56" s="5" t="s">
        <v>217</v>
      </c>
      <c r="AF56" s="5" t="s">
        <v>218</v>
      </c>
      <c r="AG56" s="5" t="s">
        <v>52</v>
      </c>
      <c r="AH56" s="5" t="s">
        <v>52</v>
      </c>
      <c r="AI56" s="5" t="s">
        <v>52</v>
      </c>
      <c r="AJ56" s="5" t="s">
        <v>704</v>
      </c>
      <c r="AK56" s="5" t="s">
        <v>709</v>
      </c>
      <c r="AL56" s="5" t="s">
        <v>715</v>
      </c>
    </row>
    <row r="57" hidden="1">
      <c r="A57" s="5" t="s">
        <v>716</v>
      </c>
      <c r="B57" s="5" t="s">
        <v>717</v>
      </c>
      <c r="C57" s="5" t="s">
        <v>718</v>
      </c>
      <c r="D57" s="9">
        <v>45598.0</v>
      </c>
      <c r="E57" s="5">
        <v>5841.0</v>
      </c>
      <c r="F57" s="5">
        <v>2655.0</v>
      </c>
      <c r="G57" s="5" t="s">
        <v>719</v>
      </c>
      <c r="H57" s="5" t="s">
        <v>171</v>
      </c>
      <c r="I57" s="5" t="s">
        <v>720</v>
      </c>
      <c r="J57" s="5" t="s">
        <v>274</v>
      </c>
      <c r="K57" s="5" t="s">
        <v>721</v>
      </c>
      <c r="L57" s="5" t="s">
        <v>722</v>
      </c>
      <c r="M57" s="10" t="str">
        <f>IFERROR(__xludf.DUMMYFUNCTION("REGEXEXTRACT(L542, ""[\s,]([A-Z]{2})[,\s]\s?\d{5}"")"),"#N/A")</f>
        <v>#N/A</v>
      </c>
      <c r="N57" s="5" t="s">
        <v>723</v>
      </c>
      <c r="O57" s="5" t="s">
        <v>52</v>
      </c>
      <c r="P57" s="5">
        <v>1.0</v>
      </c>
      <c r="Q57" s="5" t="s">
        <v>724</v>
      </c>
      <c r="R57" s="5" t="s">
        <v>725</v>
      </c>
      <c r="S57" s="5">
        <v>1334.0</v>
      </c>
      <c r="T57" s="5" t="s">
        <v>69</v>
      </c>
      <c r="U57" s="5">
        <v>0.0</v>
      </c>
      <c r="V57" s="5" t="s">
        <v>52</v>
      </c>
      <c r="W57" s="5" t="s">
        <v>726</v>
      </c>
      <c r="X57" s="5" t="s">
        <v>55</v>
      </c>
      <c r="Y57" s="5" t="s">
        <v>727</v>
      </c>
      <c r="Z57" s="5" t="s">
        <v>728</v>
      </c>
      <c r="AA57" s="5" t="s">
        <v>729</v>
      </c>
      <c r="AB57" s="5" t="s">
        <v>730</v>
      </c>
      <c r="AC57" s="5" t="s">
        <v>52</v>
      </c>
      <c r="AD57" s="5" t="s">
        <v>731</v>
      </c>
      <c r="AE57" s="5" t="s">
        <v>732</v>
      </c>
      <c r="AF57" s="5" t="s">
        <v>733</v>
      </c>
      <c r="AG57" s="5" t="s">
        <v>52</v>
      </c>
      <c r="AH57" s="5">
        <v>200023.0</v>
      </c>
      <c r="AI57" s="5" t="s">
        <v>734</v>
      </c>
      <c r="AJ57" s="5" t="s">
        <v>102</v>
      </c>
      <c r="AK57" s="5" t="s">
        <v>102</v>
      </c>
      <c r="AL57" s="5" t="s">
        <v>735</v>
      </c>
    </row>
    <row r="58">
      <c r="A58" s="5" t="s">
        <v>736</v>
      </c>
      <c r="B58" s="5" t="s">
        <v>105</v>
      </c>
      <c r="C58" s="5" t="s">
        <v>106</v>
      </c>
      <c r="D58" s="9">
        <v>45597.0</v>
      </c>
      <c r="E58" s="5">
        <v>41712.0</v>
      </c>
      <c r="F58" s="5">
        <v>18960.0</v>
      </c>
      <c r="G58" s="5" t="s">
        <v>107</v>
      </c>
      <c r="H58" s="5" t="s">
        <v>45</v>
      </c>
      <c r="I58" s="5" t="s">
        <v>737</v>
      </c>
      <c r="J58" s="5" t="s">
        <v>109</v>
      </c>
      <c r="K58" s="5" t="s">
        <v>738</v>
      </c>
      <c r="L58" s="5" t="s">
        <v>111</v>
      </c>
      <c r="M58" s="10" t="str">
        <f>IFERROR(__xludf.DUMMYFUNCTION("REGEXEXTRACT(L543, ""[\s,]([A-Z]{2})[,\s]\s?\d{5}"")"),"CA")</f>
        <v>CA</v>
      </c>
      <c r="N58" s="5" t="s">
        <v>112</v>
      </c>
      <c r="O58" s="5">
        <v>60188.0</v>
      </c>
      <c r="P58" s="5">
        <v>1.0</v>
      </c>
      <c r="Q58" s="5" t="s">
        <v>739</v>
      </c>
      <c r="R58" s="5">
        <v>4500.0</v>
      </c>
      <c r="S58" s="5">
        <v>42.0</v>
      </c>
      <c r="T58" s="5" t="s">
        <v>115</v>
      </c>
      <c r="U58" s="5">
        <v>1.0</v>
      </c>
      <c r="V58" s="5" t="s">
        <v>93</v>
      </c>
      <c r="W58" s="5" t="s">
        <v>740</v>
      </c>
      <c r="X58" s="5" t="s">
        <v>52</v>
      </c>
      <c r="Y58" s="5" t="s">
        <v>52</v>
      </c>
      <c r="Z58" s="5" t="s">
        <v>741</v>
      </c>
      <c r="AA58" s="5">
        <v>1143468.0</v>
      </c>
      <c r="AB58" s="5" t="s">
        <v>119</v>
      </c>
      <c r="AC58" s="5" t="s">
        <v>52</v>
      </c>
      <c r="AD58" s="5" t="s">
        <v>120</v>
      </c>
      <c r="AE58" s="5" t="s">
        <v>121</v>
      </c>
      <c r="AF58" s="5" t="s">
        <v>122</v>
      </c>
      <c r="AG58" s="5" t="s">
        <v>75</v>
      </c>
      <c r="AH58" s="5">
        <v>8830.0</v>
      </c>
      <c r="AI58" s="5" t="s">
        <v>123</v>
      </c>
      <c r="AJ58" s="5" t="s">
        <v>124</v>
      </c>
      <c r="AK58" s="5" t="s">
        <v>125</v>
      </c>
      <c r="AL58" s="5" t="s">
        <v>126</v>
      </c>
    </row>
    <row r="59" hidden="1">
      <c r="A59" s="5" t="s">
        <v>742</v>
      </c>
      <c r="B59" s="5" t="s">
        <v>456</v>
      </c>
      <c r="C59" s="5" t="s">
        <v>457</v>
      </c>
      <c r="D59" s="9">
        <v>45597.0</v>
      </c>
      <c r="E59" s="5">
        <v>40529.0</v>
      </c>
      <c r="F59" s="5">
        <v>18422.0</v>
      </c>
      <c r="G59" s="5" t="s">
        <v>458</v>
      </c>
      <c r="H59" s="5" t="s">
        <v>459</v>
      </c>
      <c r="I59" s="5" t="s">
        <v>743</v>
      </c>
      <c r="J59" s="5" t="s">
        <v>461</v>
      </c>
      <c r="K59" s="5" t="s">
        <v>744</v>
      </c>
      <c r="L59" s="5" t="s">
        <v>745</v>
      </c>
      <c r="M59" s="10" t="str">
        <f>IFERROR(__xludf.DUMMYFUNCTION("REGEXEXTRACT(L544, ""[\s,]([A-Z]{2})[,\s]\s?\d{5}"")"),"#N/A")</f>
        <v>#N/A</v>
      </c>
      <c r="N59" s="5" t="s">
        <v>746</v>
      </c>
      <c r="O59" s="5" t="s">
        <v>52</v>
      </c>
      <c r="P59" s="5">
        <v>1.0</v>
      </c>
      <c r="Q59" s="5" t="s">
        <v>747</v>
      </c>
      <c r="R59" s="5" t="s">
        <v>466</v>
      </c>
      <c r="S59" s="5">
        <v>3680.0</v>
      </c>
      <c r="T59" s="5" t="s">
        <v>374</v>
      </c>
      <c r="U59" s="5">
        <v>0.0</v>
      </c>
      <c r="V59" s="5" t="s">
        <v>158</v>
      </c>
      <c r="W59" s="5" t="s">
        <v>748</v>
      </c>
      <c r="X59" s="5" t="s">
        <v>52</v>
      </c>
      <c r="Y59" s="5" t="s">
        <v>52</v>
      </c>
      <c r="Z59" s="5" t="s">
        <v>749</v>
      </c>
      <c r="AA59" s="5" t="s">
        <v>750</v>
      </c>
      <c r="AB59" s="5" t="s">
        <v>200</v>
      </c>
      <c r="AC59" s="5" t="s">
        <v>52</v>
      </c>
      <c r="AD59" s="5" t="s">
        <v>163</v>
      </c>
      <c r="AE59" s="5" t="s">
        <v>164</v>
      </c>
      <c r="AF59" s="5" t="s">
        <v>165</v>
      </c>
      <c r="AG59" s="5" t="s">
        <v>52</v>
      </c>
      <c r="AH59" s="5" t="s">
        <v>52</v>
      </c>
      <c r="AI59" s="5" t="s">
        <v>52</v>
      </c>
      <c r="AJ59" s="5" t="s">
        <v>470</v>
      </c>
      <c r="AK59" s="5" t="s">
        <v>751</v>
      </c>
      <c r="AL59" s="5" t="s">
        <v>472</v>
      </c>
    </row>
    <row r="60" hidden="1">
      <c r="A60" s="5" t="s">
        <v>752</v>
      </c>
      <c r="B60" s="5" t="s">
        <v>753</v>
      </c>
      <c r="C60" s="5" t="s">
        <v>754</v>
      </c>
      <c r="D60" s="9">
        <v>45594.0</v>
      </c>
      <c r="E60" s="5">
        <v>34846.0</v>
      </c>
      <c r="F60" s="5">
        <v>15839.0</v>
      </c>
      <c r="G60" s="5" t="s">
        <v>634</v>
      </c>
      <c r="H60" s="5" t="s">
        <v>272</v>
      </c>
      <c r="I60" s="5" t="s">
        <v>755</v>
      </c>
      <c r="J60" s="5" t="s">
        <v>274</v>
      </c>
      <c r="K60" s="5" t="s">
        <v>756</v>
      </c>
      <c r="L60" s="5" t="s">
        <v>757</v>
      </c>
      <c r="M60" s="10" t="str">
        <f>IFERROR(__xludf.DUMMYFUNCTION("REGEXEXTRACT(L545, ""[\s,]([A-Z]{2})[,\s]\s?\d{5}"")"),"#N/A")</f>
        <v>#N/A</v>
      </c>
      <c r="N60" s="5" t="s">
        <v>758</v>
      </c>
      <c r="O60" s="5">
        <v>18039.0</v>
      </c>
      <c r="P60" s="5">
        <v>1.0</v>
      </c>
      <c r="Q60" s="5" t="s">
        <v>759</v>
      </c>
      <c r="R60" s="5">
        <v>4500.0</v>
      </c>
      <c r="S60" s="5">
        <v>838.0</v>
      </c>
      <c r="T60" s="5" t="s">
        <v>53</v>
      </c>
      <c r="U60" s="5">
        <v>2588.0</v>
      </c>
      <c r="V60" s="5" t="s">
        <v>158</v>
      </c>
      <c r="W60" s="5" t="s">
        <v>760</v>
      </c>
      <c r="X60" s="5" t="s">
        <v>71</v>
      </c>
      <c r="Y60" s="5" t="s">
        <v>52</v>
      </c>
      <c r="Z60" s="5" t="s">
        <v>160</v>
      </c>
      <c r="AA60" s="5" t="s">
        <v>761</v>
      </c>
      <c r="AB60" s="5" t="s">
        <v>235</v>
      </c>
      <c r="AC60" s="5" t="s">
        <v>52</v>
      </c>
      <c r="AD60" s="5" t="s">
        <v>163</v>
      </c>
      <c r="AE60" s="5" t="s">
        <v>164</v>
      </c>
      <c r="AF60" s="5" t="s">
        <v>165</v>
      </c>
      <c r="AG60" s="5" t="s">
        <v>52</v>
      </c>
      <c r="AH60" s="5" t="s">
        <v>52</v>
      </c>
      <c r="AI60" s="5" t="s">
        <v>52</v>
      </c>
      <c r="AJ60" s="5" t="s">
        <v>753</v>
      </c>
      <c r="AK60" s="5" t="s">
        <v>757</v>
      </c>
      <c r="AL60" s="5" t="s">
        <v>762</v>
      </c>
    </row>
    <row r="61">
      <c r="A61" s="5" t="s">
        <v>763</v>
      </c>
      <c r="B61" s="5" t="s">
        <v>764</v>
      </c>
      <c r="C61" s="5" t="s">
        <v>765</v>
      </c>
      <c r="D61" s="9">
        <v>45594.0</v>
      </c>
      <c r="E61" s="5">
        <v>61459.0</v>
      </c>
      <c r="F61" s="5">
        <v>27936.0</v>
      </c>
      <c r="G61" s="5" t="s">
        <v>766</v>
      </c>
      <c r="H61" s="5" t="s">
        <v>84</v>
      </c>
      <c r="I61" s="5" t="s">
        <v>767</v>
      </c>
      <c r="J61" s="5" t="s">
        <v>768</v>
      </c>
      <c r="K61" s="5" t="s">
        <v>744</v>
      </c>
      <c r="L61" s="5" t="s">
        <v>769</v>
      </c>
      <c r="M61" s="10" t="str">
        <f>IFERROR(__xludf.DUMMYFUNCTION("REGEXEXTRACT(L546, ""[\s,]([A-Z]{2})[,\s]\s?\d{5}"")"),"NJ")</f>
        <v>NJ</v>
      </c>
      <c r="N61" s="5" t="s">
        <v>770</v>
      </c>
      <c r="O61" s="5">
        <v>7036.0</v>
      </c>
      <c r="P61" s="5">
        <v>1.0</v>
      </c>
      <c r="Q61" s="5" t="s">
        <v>771</v>
      </c>
      <c r="R61" s="5">
        <v>4500.0</v>
      </c>
      <c r="S61" s="5">
        <v>1188.0</v>
      </c>
      <c r="T61" s="5" t="s">
        <v>53</v>
      </c>
      <c r="U61" s="5">
        <v>0.0</v>
      </c>
      <c r="V61" s="5" t="s">
        <v>70</v>
      </c>
      <c r="W61" s="5" t="s">
        <v>772</v>
      </c>
      <c r="X61" s="5" t="s">
        <v>71</v>
      </c>
      <c r="Y61" s="5" t="s">
        <v>52</v>
      </c>
      <c r="Z61" s="5" t="s">
        <v>773</v>
      </c>
      <c r="AA61" s="5" t="s">
        <v>774</v>
      </c>
      <c r="AB61" s="5" t="s">
        <v>235</v>
      </c>
      <c r="AC61" s="5" t="s">
        <v>52</v>
      </c>
      <c r="AD61" s="5" t="s">
        <v>398</v>
      </c>
      <c r="AE61" s="5" t="s">
        <v>399</v>
      </c>
      <c r="AF61" s="5" t="s">
        <v>400</v>
      </c>
      <c r="AG61" s="5" t="s">
        <v>401</v>
      </c>
      <c r="AH61" s="5">
        <v>23502.0</v>
      </c>
      <c r="AI61" s="5" t="s">
        <v>402</v>
      </c>
      <c r="AJ61" s="5" t="s">
        <v>764</v>
      </c>
      <c r="AK61" s="5" t="s">
        <v>775</v>
      </c>
      <c r="AL61" s="5" t="s">
        <v>776</v>
      </c>
    </row>
    <row r="62" hidden="1">
      <c r="A62" s="5" t="s">
        <v>777</v>
      </c>
      <c r="B62" s="5" t="s">
        <v>433</v>
      </c>
      <c r="C62" s="5" t="s">
        <v>434</v>
      </c>
      <c r="D62" s="9">
        <v>45593.0</v>
      </c>
      <c r="E62" s="5">
        <v>38144.0</v>
      </c>
      <c r="F62" s="5">
        <v>17338.0</v>
      </c>
      <c r="G62" s="5" t="s">
        <v>435</v>
      </c>
      <c r="H62" s="5" t="s">
        <v>131</v>
      </c>
      <c r="I62" s="5" t="s">
        <v>778</v>
      </c>
      <c r="J62" s="5" t="s">
        <v>424</v>
      </c>
      <c r="K62" s="5" t="s">
        <v>779</v>
      </c>
      <c r="L62" s="5" t="s">
        <v>438</v>
      </c>
      <c r="M62" s="10" t="str">
        <f>IFERROR(__xludf.DUMMYFUNCTION("REGEXEXTRACT(L547, ""[\s,]([A-Z]{2})[,\s]\s?\d{5}"")"),"#N/A")</f>
        <v>#N/A</v>
      </c>
      <c r="N62" s="5" t="s">
        <v>439</v>
      </c>
      <c r="O62" s="5">
        <v>75261.0</v>
      </c>
      <c r="P62" s="5">
        <v>1.0</v>
      </c>
      <c r="Q62" s="5" t="s">
        <v>780</v>
      </c>
      <c r="R62" s="5" t="s">
        <v>91</v>
      </c>
      <c r="S62" s="5">
        <v>53.0</v>
      </c>
      <c r="T62" s="5" t="s">
        <v>115</v>
      </c>
      <c r="U62" s="5">
        <v>0.0</v>
      </c>
      <c r="V62" s="5" t="s">
        <v>52</v>
      </c>
      <c r="W62" s="5" t="s">
        <v>781</v>
      </c>
      <c r="X62" s="5" t="s">
        <v>71</v>
      </c>
      <c r="Y62" s="5" t="s">
        <v>52</v>
      </c>
      <c r="Z62" s="5">
        <v>4138.0</v>
      </c>
      <c r="AA62" s="5" t="s">
        <v>782</v>
      </c>
      <c r="AB62" s="5" t="s">
        <v>235</v>
      </c>
      <c r="AC62" s="5" t="s">
        <v>52</v>
      </c>
      <c r="AD62" s="5" t="s">
        <v>181</v>
      </c>
      <c r="AE62" s="5" t="s">
        <v>182</v>
      </c>
      <c r="AF62" s="5" t="s">
        <v>183</v>
      </c>
      <c r="AG62" s="5" t="s">
        <v>52</v>
      </c>
      <c r="AH62" s="5" t="s">
        <v>52</v>
      </c>
      <c r="AI62" s="5" t="s">
        <v>184</v>
      </c>
      <c r="AJ62" s="5" t="s">
        <v>433</v>
      </c>
      <c r="AK62" s="5" t="s">
        <v>438</v>
      </c>
      <c r="AL62" s="5" t="s">
        <v>444</v>
      </c>
    </row>
    <row r="63" hidden="1">
      <c r="A63" s="5" t="s">
        <v>783</v>
      </c>
      <c r="B63" s="5" t="s">
        <v>784</v>
      </c>
      <c r="C63" s="5" t="s">
        <v>785</v>
      </c>
      <c r="D63" s="9">
        <v>45592.0</v>
      </c>
      <c r="E63" s="5">
        <v>57669.0</v>
      </c>
      <c r="F63" s="5">
        <v>26213.0</v>
      </c>
      <c r="G63" s="5" t="s">
        <v>170</v>
      </c>
      <c r="H63" s="5" t="s">
        <v>171</v>
      </c>
      <c r="I63" s="5" t="s">
        <v>786</v>
      </c>
      <c r="J63" s="5" t="s">
        <v>170</v>
      </c>
      <c r="K63" s="5" t="s">
        <v>744</v>
      </c>
      <c r="L63" s="5" t="s">
        <v>787</v>
      </c>
      <c r="M63" s="10" t="str">
        <f>IFERROR(__xludf.DUMMYFUNCTION("REGEXEXTRACT(L548, ""[\s,]([A-Z]{2})[,\s]\s?\d{5}"")"),"FL")</f>
        <v>FL</v>
      </c>
      <c r="N63" s="5" t="s">
        <v>788</v>
      </c>
      <c r="O63" s="5">
        <v>91789.0</v>
      </c>
      <c r="P63" s="5">
        <v>1.0</v>
      </c>
      <c r="Q63" s="5" t="s">
        <v>789</v>
      </c>
      <c r="R63" s="5" t="s">
        <v>790</v>
      </c>
      <c r="S63" s="5">
        <v>4403.0</v>
      </c>
      <c r="T63" s="5" t="s">
        <v>69</v>
      </c>
      <c r="U63" s="5">
        <v>0.0</v>
      </c>
      <c r="V63" s="5" t="s">
        <v>70</v>
      </c>
      <c r="W63" s="5" t="s">
        <v>791</v>
      </c>
      <c r="X63" s="5" t="s">
        <v>52</v>
      </c>
      <c r="Y63" s="5" t="s">
        <v>52</v>
      </c>
      <c r="Z63" s="5" t="s">
        <v>792</v>
      </c>
      <c r="AA63" s="5" t="s">
        <v>793</v>
      </c>
      <c r="AB63" s="5" t="s">
        <v>119</v>
      </c>
      <c r="AC63" s="5" t="s">
        <v>52</v>
      </c>
      <c r="AD63" s="5" t="s">
        <v>398</v>
      </c>
      <c r="AE63" s="5" t="s">
        <v>399</v>
      </c>
      <c r="AF63" s="5" t="s">
        <v>400</v>
      </c>
      <c r="AG63" s="5" t="s">
        <v>401</v>
      </c>
      <c r="AH63" s="5">
        <v>23502.0</v>
      </c>
      <c r="AI63" s="5" t="s">
        <v>402</v>
      </c>
      <c r="AJ63" s="5" t="s">
        <v>794</v>
      </c>
      <c r="AK63" s="5" t="s">
        <v>795</v>
      </c>
      <c r="AL63" s="5" t="s">
        <v>796</v>
      </c>
    </row>
    <row r="64" hidden="1">
      <c r="A64" s="5" t="s">
        <v>797</v>
      </c>
      <c r="B64" s="5" t="s">
        <v>252</v>
      </c>
      <c r="C64" s="5" t="s">
        <v>252</v>
      </c>
      <c r="D64" s="9">
        <v>45590.0</v>
      </c>
      <c r="E64" s="5">
        <v>45641.0</v>
      </c>
      <c r="F64" s="5">
        <v>20746.0</v>
      </c>
      <c r="G64" s="5" t="s">
        <v>253</v>
      </c>
      <c r="H64" s="5" t="s">
        <v>254</v>
      </c>
      <c r="I64" s="5" t="s">
        <v>255</v>
      </c>
      <c r="J64" s="5" t="s">
        <v>256</v>
      </c>
      <c r="K64" s="5" t="s">
        <v>798</v>
      </c>
      <c r="L64" s="5" t="s">
        <v>258</v>
      </c>
      <c r="M64" s="10" t="str">
        <f>IFERROR(__xludf.DUMMYFUNCTION("REGEXEXTRACT(L549, ""[\s,]([A-Z]{2})[,\s]\s?\d{5}"")"),"#N/A")</f>
        <v>#N/A</v>
      </c>
      <c r="N64" s="5" t="s">
        <v>258</v>
      </c>
      <c r="O64" s="5" t="s">
        <v>52</v>
      </c>
      <c r="P64" s="5">
        <v>1.0</v>
      </c>
      <c r="Q64" s="5" t="s">
        <v>798</v>
      </c>
      <c r="R64" s="5" t="s">
        <v>211</v>
      </c>
      <c r="S64" s="5">
        <v>416.0</v>
      </c>
      <c r="T64" s="5" t="s">
        <v>115</v>
      </c>
      <c r="U64" s="5">
        <v>0.0</v>
      </c>
      <c r="V64" s="5" t="s">
        <v>52</v>
      </c>
      <c r="W64" s="5" t="s">
        <v>799</v>
      </c>
      <c r="X64" s="5" t="s">
        <v>52</v>
      </c>
      <c r="Y64" s="5" t="s">
        <v>52</v>
      </c>
      <c r="Z64" s="5">
        <v>161.0</v>
      </c>
      <c r="AA64" s="5">
        <v>70938.0</v>
      </c>
      <c r="AB64" s="5" t="s">
        <v>260</v>
      </c>
      <c r="AC64" s="5" t="s">
        <v>261</v>
      </c>
      <c r="AD64" s="5" t="s">
        <v>262</v>
      </c>
      <c r="AE64" s="5" t="s">
        <v>263</v>
      </c>
      <c r="AF64" s="5" t="s">
        <v>264</v>
      </c>
      <c r="AG64" s="5" t="s">
        <v>265</v>
      </c>
      <c r="AH64" s="5" t="s">
        <v>266</v>
      </c>
      <c r="AI64" s="5" t="s">
        <v>267</v>
      </c>
      <c r="AJ64" s="5" t="s">
        <v>102</v>
      </c>
      <c r="AK64" s="5" t="s">
        <v>102</v>
      </c>
      <c r="AL64" s="5">
        <v>13841.0</v>
      </c>
    </row>
    <row r="65">
      <c r="A65" s="5" t="s">
        <v>800</v>
      </c>
      <c r="B65" s="5" t="s">
        <v>801</v>
      </c>
      <c r="C65" s="5" t="s">
        <v>802</v>
      </c>
      <c r="D65" s="9">
        <v>45589.0</v>
      </c>
      <c r="E65" s="5">
        <v>28230.0</v>
      </c>
      <c r="F65" s="5">
        <v>12832.0</v>
      </c>
      <c r="G65" s="5" t="s">
        <v>803</v>
      </c>
      <c r="H65" s="5" t="s">
        <v>84</v>
      </c>
      <c r="I65" s="5" t="s">
        <v>804</v>
      </c>
      <c r="J65" s="5" t="s">
        <v>805</v>
      </c>
      <c r="K65" s="5" t="s">
        <v>806</v>
      </c>
      <c r="L65" s="5" t="s">
        <v>807</v>
      </c>
      <c r="M65" s="10" t="str">
        <f>IFERROR(__xludf.DUMMYFUNCTION("REGEXEXTRACT(L550, ""[\s,]([A-Z]{2})[,\s]\s?\d{5}"")"),"#N/A")</f>
        <v>#N/A</v>
      </c>
      <c r="N65" s="5" t="s">
        <v>808</v>
      </c>
      <c r="O65" s="5">
        <v>21220.0</v>
      </c>
      <c r="P65" s="5">
        <v>1.0</v>
      </c>
      <c r="Q65" s="5" t="s">
        <v>809</v>
      </c>
      <c r="R65" s="5">
        <v>2200.0</v>
      </c>
      <c r="S65" s="5">
        <v>926.0</v>
      </c>
      <c r="T65" s="5" t="s">
        <v>115</v>
      </c>
      <c r="U65" s="5">
        <v>36.0</v>
      </c>
      <c r="V65" s="5" t="s">
        <v>93</v>
      </c>
      <c r="W65" s="5" t="s">
        <v>810</v>
      </c>
      <c r="X65" s="5" t="s">
        <v>52</v>
      </c>
      <c r="Y65" s="5" t="s">
        <v>52</v>
      </c>
      <c r="Z65" s="5">
        <v>4042.0</v>
      </c>
      <c r="AA65" s="5">
        <v>452409.0</v>
      </c>
      <c r="AB65" s="5" t="s">
        <v>215</v>
      </c>
      <c r="AC65" s="5" t="s">
        <v>52</v>
      </c>
      <c r="AD65" s="5" t="s">
        <v>811</v>
      </c>
      <c r="AE65" s="5" t="s">
        <v>52</v>
      </c>
      <c r="AF65" s="5" t="s">
        <v>52</v>
      </c>
      <c r="AG65" s="5" t="s">
        <v>52</v>
      </c>
      <c r="AH65" s="5" t="s">
        <v>52</v>
      </c>
      <c r="AI65" s="5" t="s">
        <v>52</v>
      </c>
      <c r="AJ65" s="5" t="s">
        <v>812</v>
      </c>
      <c r="AK65" s="5" t="s">
        <v>813</v>
      </c>
      <c r="AL65" s="5" t="s">
        <v>814</v>
      </c>
    </row>
    <row r="66">
      <c r="A66" s="5" t="s">
        <v>815</v>
      </c>
      <c r="B66" s="5" t="s">
        <v>764</v>
      </c>
      <c r="C66" s="5" t="s">
        <v>765</v>
      </c>
      <c r="D66" s="9">
        <v>45587.0</v>
      </c>
      <c r="E66" s="5">
        <v>60832.0</v>
      </c>
      <c r="F66" s="5">
        <v>27651.0</v>
      </c>
      <c r="G66" s="5" t="s">
        <v>766</v>
      </c>
      <c r="H66" s="5" t="s">
        <v>84</v>
      </c>
      <c r="I66" s="5" t="s">
        <v>816</v>
      </c>
      <c r="J66" s="5" t="s">
        <v>768</v>
      </c>
      <c r="K66" s="5" t="s">
        <v>744</v>
      </c>
      <c r="L66" s="5" t="s">
        <v>769</v>
      </c>
      <c r="M66" s="11" t="s">
        <v>75</v>
      </c>
      <c r="N66" s="5" t="s">
        <v>770</v>
      </c>
      <c r="O66" s="5">
        <v>7036.0</v>
      </c>
      <c r="P66" s="5">
        <v>1.0</v>
      </c>
      <c r="Q66" s="5" t="s">
        <v>817</v>
      </c>
      <c r="R66" s="5">
        <v>4500.0</v>
      </c>
      <c r="S66" s="5">
        <v>1251.0</v>
      </c>
      <c r="T66" s="5" t="s">
        <v>53</v>
      </c>
      <c r="U66" s="5">
        <v>0.0</v>
      </c>
      <c r="V66" s="5" t="s">
        <v>70</v>
      </c>
      <c r="W66" s="5" t="s">
        <v>818</v>
      </c>
      <c r="X66" s="5" t="s">
        <v>71</v>
      </c>
      <c r="Y66" s="5" t="s">
        <v>52</v>
      </c>
      <c r="Z66" s="5" t="s">
        <v>819</v>
      </c>
      <c r="AA66" s="5" t="s">
        <v>820</v>
      </c>
      <c r="AB66" s="5" t="s">
        <v>119</v>
      </c>
      <c r="AC66" s="5" t="s">
        <v>52</v>
      </c>
      <c r="AD66" s="5" t="s">
        <v>398</v>
      </c>
      <c r="AE66" s="5" t="s">
        <v>399</v>
      </c>
      <c r="AF66" s="5" t="s">
        <v>400</v>
      </c>
      <c r="AG66" s="5" t="s">
        <v>401</v>
      </c>
      <c r="AH66" s="5">
        <v>23502.0</v>
      </c>
      <c r="AI66" s="5" t="s">
        <v>402</v>
      </c>
      <c r="AJ66" s="5" t="s">
        <v>764</v>
      </c>
      <c r="AK66" s="5" t="s">
        <v>775</v>
      </c>
      <c r="AL66" s="5" t="s">
        <v>776</v>
      </c>
    </row>
    <row r="67" hidden="1">
      <c r="A67" s="5" t="s">
        <v>821</v>
      </c>
      <c r="B67" s="5" t="s">
        <v>822</v>
      </c>
      <c r="C67" s="5" t="s">
        <v>823</v>
      </c>
      <c r="D67" s="9">
        <v>45584.0</v>
      </c>
      <c r="E67" s="5">
        <v>25744.0</v>
      </c>
      <c r="F67" s="5">
        <v>11702.0</v>
      </c>
      <c r="G67" s="5" t="s">
        <v>659</v>
      </c>
      <c r="H67" s="5" t="s">
        <v>149</v>
      </c>
      <c r="I67" s="5" t="s">
        <v>824</v>
      </c>
      <c r="J67" s="5" t="s">
        <v>661</v>
      </c>
      <c r="K67" s="5" t="s">
        <v>825</v>
      </c>
      <c r="L67" s="5" t="s">
        <v>826</v>
      </c>
      <c r="M67" s="10" t="str">
        <f>IFERROR(__xludf.DUMMYFUNCTION("REGEXEXTRACT(L552, ""[\s,]([A-Z]{2})[,\s]\s?\d{5}"")"),"CA")</f>
        <v>CA</v>
      </c>
      <c r="N67" s="5" t="s">
        <v>827</v>
      </c>
      <c r="O67" s="5" t="s">
        <v>52</v>
      </c>
      <c r="P67" s="5">
        <v>1.0</v>
      </c>
      <c r="Q67" s="5" t="s">
        <v>828</v>
      </c>
      <c r="R67" s="5" t="s">
        <v>52</v>
      </c>
      <c r="S67" s="5">
        <v>505.0</v>
      </c>
      <c r="T67" s="5" t="s">
        <v>69</v>
      </c>
      <c r="U67" s="5">
        <v>0.0</v>
      </c>
      <c r="V67" s="5" t="s">
        <v>158</v>
      </c>
      <c r="W67" s="5" t="s">
        <v>829</v>
      </c>
      <c r="X67" s="5" t="s">
        <v>71</v>
      </c>
      <c r="Y67" s="5" t="s">
        <v>52</v>
      </c>
      <c r="Z67" s="5" t="s">
        <v>830</v>
      </c>
      <c r="AA67" s="5" t="s">
        <v>831</v>
      </c>
      <c r="AB67" s="5" t="s">
        <v>180</v>
      </c>
      <c r="AC67" s="5" t="s">
        <v>283</v>
      </c>
      <c r="AD67" s="5" t="s">
        <v>163</v>
      </c>
      <c r="AE67" s="5" t="s">
        <v>164</v>
      </c>
      <c r="AF67" s="5" t="s">
        <v>165</v>
      </c>
      <c r="AG67" s="5" t="s">
        <v>52</v>
      </c>
      <c r="AH67" s="5" t="s">
        <v>52</v>
      </c>
      <c r="AI67" s="5" t="s">
        <v>52</v>
      </c>
      <c r="AJ67" s="5" t="s">
        <v>822</v>
      </c>
      <c r="AK67" s="5" t="s">
        <v>826</v>
      </c>
      <c r="AL67" s="5" t="s">
        <v>672</v>
      </c>
    </row>
    <row r="68" hidden="1">
      <c r="A68" s="5" t="s">
        <v>832</v>
      </c>
      <c r="B68" s="5" t="s">
        <v>252</v>
      </c>
      <c r="C68" s="5" t="s">
        <v>252</v>
      </c>
      <c r="D68" s="9">
        <v>45584.0</v>
      </c>
      <c r="E68" s="5">
        <v>54846.0</v>
      </c>
      <c r="F68" s="5">
        <v>24930.0</v>
      </c>
      <c r="G68" s="5" t="s">
        <v>253</v>
      </c>
      <c r="H68" s="5" t="s">
        <v>254</v>
      </c>
      <c r="I68" s="5" t="s">
        <v>320</v>
      </c>
      <c r="J68" s="5" t="s">
        <v>256</v>
      </c>
      <c r="K68" s="5" t="s">
        <v>833</v>
      </c>
      <c r="L68" s="5" t="s">
        <v>258</v>
      </c>
      <c r="M68" s="10" t="str">
        <f>IFERROR(__xludf.DUMMYFUNCTION("REGEXEXTRACT(L553, ""[\s,]([A-Z]{2})[,\s]\s?\d{5}"")"),"#N/A")</f>
        <v>#N/A</v>
      </c>
      <c r="N68" s="5" t="s">
        <v>258</v>
      </c>
      <c r="O68" s="5" t="s">
        <v>52</v>
      </c>
      <c r="P68" s="5">
        <v>1.0</v>
      </c>
      <c r="Q68" s="5" t="s">
        <v>833</v>
      </c>
      <c r="R68" s="5" t="s">
        <v>211</v>
      </c>
      <c r="S68" s="5">
        <v>38.0</v>
      </c>
      <c r="T68" s="5" t="s">
        <v>115</v>
      </c>
      <c r="U68" s="5">
        <v>0.0</v>
      </c>
      <c r="V68" s="5" t="s">
        <v>52</v>
      </c>
      <c r="W68" s="5" t="s">
        <v>834</v>
      </c>
      <c r="X68" s="5" t="s">
        <v>52</v>
      </c>
      <c r="Y68" s="5" t="s">
        <v>52</v>
      </c>
      <c r="Z68" s="5">
        <v>151.0</v>
      </c>
      <c r="AA68" s="5">
        <v>70506.0</v>
      </c>
      <c r="AB68" s="5" t="s">
        <v>323</v>
      </c>
      <c r="AC68" s="5" t="s">
        <v>261</v>
      </c>
      <c r="AD68" s="5" t="s">
        <v>262</v>
      </c>
      <c r="AE68" s="5" t="s">
        <v>263</v>
      </c>
      <c r="AF68" s="5" t="s">
        <v>264</v>
      </c>
      <c r="AG68" s="5" t="s">
        <v>265</v>
      </c>
      <c r="AH68" s="5" t="s">
        <v>266</v>
      </c>
      <c r="AI68" s="5" t="s">
        <v>267</v>
      </c>
      <c r="AJ68" s="5" t="s">
        <v>102</v>
      </c>
      <c r="AK68" s="5" t="s">
        <v>102</v>
      </c>
      <c r="AL68" s="5">
        <v>13841.0</v>
      </c>
    </row>
    <row r="69" hidden="1">
      <c r="A69" s="5" t="s">
        <v>835</v>
      </c>
      <c r="B69" s="5" t="s">
        <v>836</v>
      </c>
      <c r="C69" s="5" t="s">
        <v>837</v>
      </c>
      <c r="D69" s="9">
        <v>45584.0</v>
      </c>
      <c r="E69" s="5">
        <v>226897.0</v>
      </c>
      <c r="F69" s="5">
        <v>103135.0</v>
      </c>
      <c r="G69" s="5" t="s">
        <v>706</v>
      </c>
      <c r="H69" s="5" t="s">
        <v>171</v>
      </c>
      <c r="I69" s="5" t="s">
        <v>838</v>
      </c>
      <c r="J69" s="5" t="s">
        <v>274</v>
      </c>
      <c r="K69" s="5" t="s">
        <v>839</v>
      </c>
      <c r="L69" s="5" t="s">
        <v>840</v>
      </c>
      <c r="M69" s="10" t="str">
        <f>IFERROR(__xludf.DUMMYFUNCTION("REGEXEXTRACT(L554, ""[\s,]([A-Z]{2})[,\s]\s?\d{5}"")"),"#N/A")</f>
        <v>#N/A</v>
      </c>
      <c r="N69" s="5" t="s">
        <v>841</v>
      </c>
      <c r="O69" s="5">
        <v>90245.0</v>
      </c>
      <c r="P69" s="5">
        <v>11.0</v>
      </c>
      <c r="Q69" s="5" t="s">
        <v>842</v>
      </c>
      <c r="R69" s="5" t="s">
        <v>296</v>
      </c>
      <c r="S69" s="5">
        <v>7890.0</v>
      </c>
      <c r="T69" s="5" t="s">
        <v>69</v>
      </c>
      <c r="U69" s="5">
        <v>24487.0</v>
      </c>
      <c r="V69" s="5" t="s">
        <v>158</v>
      </c>
      <c r="W69" s="5" t="s">
        <v>843</v>
      </c>
      <c r="X69" s="5" t="s">
        <v>71</v>
      </c>
      <c r="Y69" s="5" t="s">
        <v>52</v>
      </c>
      <c r="Z69" s="5" t="s">
        <v>844</v>
      </c>
      <c r="AA69" s="5" t="s">
        <v>845</v>
      </c>
      <c r="AB69" s="5" t="s">
        <v>235</v>
      </c>
      <c r="AC69" s="5" t="s">
        <v>52</v>
      </c>
      <c r="AD69" s="5" t="s">
        <v>163</v>
      </c>
      <c r="AE69" s="5" t="s">
        <v>164</v>
      </c>
      <c r="AF69" s="5" t="s">
        <v>165</v>
      </c>
      <c r="AG69" s="5" t="s">
        <v>52</v>
      </c>
      <c r="AH69" s="5" t="s">
        <v>52</v>
      </c>
      <c r="AI69" s="5" t="s">
        <v>52</v>
      </c>
      <c r="AJ69" s="5" t="s">
        <v>836</v>
      </c>
      <c r="AK69" s="5" t="s">
        <v>840</v>
      </c>
      <c r="AL69" s="5" t="s">
        <v>846</v>
      </c>
    </row>
    <row r="70">
      <c r="A70" s="5" t="s">
        <v>847</v>
      </c>
      <c r="B70" s="5" t="s">
        <v>848</v>
      </c>
      <c r="C70" s="5" t="s">
        <v>849</v>
      </c>
      <c r="D70" s="9">
        <v>45582.0</v>
      </c>
      <c r="E70" s="5">
        <v>264.0</v>
      </c>
      <c r="F70" s="5">
        <v>120.0</v>
      </c>
      <c r="G70" s="5" t="s">
        <v>170</v>
      </c>
      <c r="H70" s="5" t="s">
        <v>45</v>
      </c>
      <c r="I70" s="5" t="s">
        <v>850</v>
      </c>
      <c r="J70" s="5" t="s">
        <v>170</v>
      </c>
      <c r="K70" s="5" t="s">
        <v>851</v>
      </c>
      <c r="L70" s="5" t="s">
        <v>852</v>
      </c>
      <c r="M70" s="10" t="str">
        <f>IFERROR(__xludf.DUMMYFUNCTION("REGEXEXTRACT(L555, ""[\s,]([A-Z]{2})[,\s]\s?\d{5}"")"),"#N/A")</f>
        <v>#N/A</v>
      </c>
      <c r="N70" s="5" t="s">
        <v>853</v>
      </c>
      <c r="O70" s="5">
        <v>20910.0</v>
      </c>
      <c r="P70" s="5">
        <v>1.0</v>
      </c>
      <c r="Q70" s="5" t="s">
        <v>854</v>
      </c>
      <c r="R70" s="5" t="s">
        <v>52</v>
      </c>
      <c r="S70" s="5">
        <v>1.0</v>
      </c>
      <c r="T70" s="5" t="s">
        <v>855</v>
      </c>
      <c r="U70" s="5">
        <v>2.0</v>
      </c>
      <c r="V70" s="5" t="s">
        <v>70</v>
      </c>
      <c r="W70" s="5" t="s">
        <v>856</v>
      </c>
      <c r="X70" s="5" t="s">
        <v>55</v>
      </c>
      <c r="Y70" s="5" t="s">
        <v>857</v>
      </c>
      <c r="Z70" s="5" t="s">
        <v>858</v>
      </c>
      <c r="AA70" s="5" t="s">
        <v>859</v>
      </c>
      <c r="AB70" s="5" t="s">
        <v>59</v>
      </c>
      <c r="AC70" s="5" t="s">
        <v>52</v>
      </c>
      <c r="AD70" s="5" t="s">
        <v>860</v>
      </c>
      <c r="AE70" s="5" t="s">
        <v>861</v>
      </c>
      <c r="AF70" s="5" t="s">
        <v>862</v>
      </c>
      <c r="AG70" s="5" t="s">
        <v>863</v>
      </c>
      <c r="AH70" s="5">
        <v>90221.0</v>
      </c>
      <c r="AI70" s="5" t="s">
        <v>864</v>
      </c>
      <c r="AJ70" s="5" t="s">
        <v>865</v>
      </c>
      <c r="AK70" s="5" t="s">
        <v>866</v>
      </c>
      <c r="AL70" s="5" t="s">
        <v>59</v>
      </c>
    </row>
    <row r="71" hidden="1">
      <c r="A71" s="5" t="s">
        <v>867</v>
      </c>
      <c r="B71" s="5" t="s">
        <v>868</v>
      </c>
      <c r="C71" s="5" t="s">
        <v>869</v>
      </c>
      <c r="D71" s="9">
        <v>45581.0</v>
      </c>
      <c r="E71" s="5">
        <v>1070238.0</v>
      </c>
      <c r="F71" s="5">
        <v>486472.0</v>
      </c>
      <c r="G71" s="5" t="s">
        <v>870</v>
      </c>
      <c r="H71" s="5" t="s">
        <v>149</v>
      </c>
      <c r="I71" s="5" t="s">
        <v>871</v>
      </c>
      <c r="J71" s="5" t="s">
        <v>872</v>
      </c>
      <c r="K71" s="5" t="s">
        <v>873</v>
      </c>
      <c r="L71" s="5" t="s">
        <v>874</v>
      </c>
      <c r="M71" s="10" t="str">
        <f>IFERROR(__xludf.DUMMYFUNCTION("REGEXEXTRACT(L556, ""[\s,]([A-Z]{2})[,\s]\s?\d{5}"")"),"#N/A")</f>
        <v>#N/A</v>
      </c>
      <c r="N71" s="5" t="s">
        <v>875</v>
      </c>
      <c r="O71" s="5">
        <v>31510.0</v>
      </c>
      <c r="P71" s="5">
        <v>20.0</v>
      </c>
      <c r="Q71" s="5" t="s">
        <v>876</v>
      </c>
      <c r="R71" s="5" t="s">
        <v>877</v>
      </c>
      <c r="S71" s="5">
        <v>143080.0</v>
      </c>
      <c r="T71" s="5" t="s">
        <v>115</v>
      </c>
      <c r="U71" s="5">
        <v>0.0</v>
      </c>
      <c r="V71" s="5" t="s">
        <v>52</v>
      </c>
      <c r="W71" s="5" t="s">
        <v>878</v>
      </c>
      <c r="X71" s="5" t="s">
        <v>52</v>
      </c>
      <c r="Y71" s="5" t="s">
        <v>52</v>
      </c>
      <c r="Z71" s="5" t="s">
        <v>879</v>
      </c>
      <c r="AA71" s="5" t="s">
        <v>880</v>
      </c>
      <c r="AB71" s="5" t="s">
        <v>881</v>
      </c>
      <c r="AC71" s="5" t="s">
        <v>52</v>
      </c>
      <c r="AD71" s="5" t="s">
        <v>181</v>
      </c>
      <c r="AE71" s="5" t="s">
        <v>182</v>
      </c>
      <c r="AF71" s="5" t="s">
        <v>183</v>
      </c>
      <c r="AG71" s="5" t="s">
        <v>52</v>
      </c>
      <c r="AH71" s="5" t="s">
        <v>52</v>
      </c>
      <c r="AI71" s="5" t="s">
        <v>184</v>
      </c>
      <c r="AJ71" s="5" t="s">
        <v>882</v>
      </c>
      <c r="AK71" s="5" t="s">
        <v>883</v>
      </c>
      <c r="AL71" s="5" t="s">
        <v>884</v>
      </c>
    </row>
    <row r="72" hidden="1">
      <c r="A72" s="5" t="s">
        <v>885</v>
      </c>
      <c r="B72" s="5" t="s">
        <v>886</v>
      </c>
      <c r="C72" s="5" t="s">
        <v>887</v>
      </c>
      <c r="D72" s="9">
        <v>45581.0</v>
      </c>
      <c r="E72" s="5">
        <v>18267.0</v>
      </c>
      <c r="F72" s="5">
        <v>8303.0</v>
      </c>
      <c r="G72" s="5" t="s">
        <v>435</v>
      </c>
      <c r="H72" s="5" t="s">
        <v>131</v>
      </c>
      <c r="I72" s="5" t="s">
        <v>888</v>
      </c>
      <c r="J72" s="5" t="s">
        <v>424</v>
      </c>
      <c r="K72" s="5" t="s">
        <v>744</v>
      </c>
      <c r="L72" s="5" t="s">
        <v>889</v>
      </c>
      <c r="M72" s="10" t="str">
        <f>IFERROR(__xludf.DUMMYFUNCTION("REGEXEXTRACT(L557, ""[\s,]([A-Z]{2})[,\s]\s?\d{5}"")"),"CA")</f>
        <v>CA</v>
      </c>
      <c r="N72" s="5" t="s">
        <v>890</v>
      </c>
      <c r="O72" s="5">
        <v>18731.0</v>
      </c>
      <c r="P72" s="5">
        <v>1.0</v>
      </c>
      <c r="Q72" s="5" t="s">
        <v>891</v>
      </c>
      <c r="R72" s="5">
        <v>4500.0</v>
      </c>
      <c r="S72" s="5">
        <v>40.0</v>
      </c>
      <c r="T72" s="5" t="s">
        <v>53</v>
      </c>
      <c r="U72" s="5">
        <v>0.0</v>
      </c>
      <c r="V72" s="5" t="s">
        <v>70</v>
      </c>
      <c r="W72" s="5" t="s">
        <v>892</v>
      </c>
      <c r="X72" s="5" t="s">
        <v>52</v>
      </c>
      <c r="Y72" s="5" t="s">
        <v>52</v>
      </c>
      <c r="Z72" s="5" t="s">
        <v>893</v>
      </c>
      <c r="AA72" s="5" t="s">
        <v>894</v>
      </c>
      <c r="AB72" s="5" t="s">
        <v>119</v>
      </c>
      <c r="AC72" s="5" t="s">
        <v>283</v>
      </c>
      <c r="AD72" s="5" t="s">
        <v>398</v>
      </c>
      <c r="AE72" s="5" t="s">
        <v>399</v>
      </c>
      <c r="AF72" s="5" t="s">
        <v>400</v>
      </c>
      <c r="AG72" s="5" t="s">
        <v>401</v>
      </c>
      <c r="AH72" s="5">
        <v>23502.0</v>
      </c>
      <c r="AI72" s="5" t="s">
        <v>402</v>
      </c>
      <c r="AJ72" s="5" t="s">
        <v>895</v>
      </c>
      <c r="AK72" s="5" t="s">
        <v>896</v>
      </c>
      <c r="AL72" s="5" t="s">
        <v>655</v>
      </c>
    </row>
    <row r="73" hidden="1">
      <c r="A73" s="5" t="s">
        <v>897</v>
      </c>
      <c r="B73" s="5" t="s">
        <v>898</v>
      </c>
      <c r="C73" s="5" t="s">
        <v>899</v>
      </c>
      <c r="D73" s="9">
        <v>45576.0</v>
      </c>
      <c r="E73" s="5">
        <v>56716.0</v>
      </c>
      <c r="F73" s="5">
        <v>25780.0</v>
      </c>
      <c r="G73" s="5" t="s">
        <v>900</v>
      </c>
      <c r="H73" s="5" t="s">
        <v>366</v>
      </c>
      <c r="I73" s="5" t="s">
        <v>901</v>
      </c>
      <c r="J73" s="5" t="s">
        <v>872</v>
      </c>
      <c r="K73" s="5" t="s">
        <v>207</v>
      </c>
      <c r="L73" s="5" t="s">
        <v>902</v>
      </c>
      <c r="M73" s="10" t="str">
        <f>IFERROR(__xludf.DUMMYFUNCTION("REGEXEXTRACT(L558, ""[\s,]([A-Z]{2})[,\s]\s?\d{5}"")"),"NY")</f>
        <v>NY</v>
      </c>
      <c r="N73" s="5" t="s">
        <v>903</v>
      </c>
      <c r="O73" s="5">
        <v>33460.0</v>
      </c>
      <c r="P73" s="5">
        <v>1.0</v>
      </c>
      <c r="Q73" s="5" t="s">
        <v>904</v>
      </c>
      <c r="R73" s="5" t="s">
        <v>441</v>
      </c>
      <c r="S73" s="5">
        <v>725.0</v>
      </c>
      <c r="T73" s="5" t="s">
        <v>53</v>
      </c>
      <c r="U73" s="5">
        <v>0.0</v>
      </c>
      <c r="V73" s="5" t="s">
        <v>52</v>
      </c>
      <c r="W73" s="5" t="s">
        <v>905</v>
      </c>
      <c r="X73" s="5" t="s">
        <v>71</v>
      </c>
      <c r="Y73" s="5" t="s">
        <v>52</v>
      </c>
      <c r="Z73" s="5" t="s">
        <v>906</v>
      </c>
      <c r="AA73" s="5">
        <v>3490037.0</v>
      </c>
      <c r="AB73" s="5" t="s">
        <v>260</v>
      </c>
      <c r="AC73" s="5" t="s">
        <v>52</v>
      </c>
      <c r="AD73" s="5" t="s">
        <v>216</v>
      </c>
      <c r="AE73" s="5" t="s">
        <v>217</v>
      </c>
      <c r="AF73" s="5" t="s">
        <v>218</v>
      </c>
      <c r="AG73" s="5" t="s">
        <v>52</v>
      </c>
      <c r="AH73" s="5" t="s">
        <v>52</v>
      </c>
      <c r="AI73" s="5" t="s">
        <v>52</v>
      </c>
      <c r="AJ73" s="5" t="s">
        <v>899</v>
      </c>
      <c r="AK73" s="5" t="s">
        <v>907</v>
      </c>
      <c r="AL73" s="5" t="s">
        <v>908</v>
      </c>
    </row>
    <row r="74">
      <c r="A74" s="5" t="s">
        <v>909</v>
      </c>
      <c r="B74" s="5" t="s">
        <v>105</v>
      </c>
      <c r="C74" s="5" t="s">
        <v>106</v>
      </c>
      <c r="D74" s="9">
        <v>45574.0</v>
      </c>
      <c r="E74" s="5">
        <v>40135.0</v>
      </c>
      <c r="F74" s="5">
        <v>18243.0</v>
      </c>
      <c r="G74" s="5" t="s">
        <v>107</v>
      </c>
      <c r="H74" s="5" t="s">
        <v>45</v>
      </c>
      <c r="I74" s="5" t="s">
        <v>910</v>
      </c>
      <c r="J74" s="5" t="s">
        <v>109</v>
      </c>
      <c r="K74" s="5" t="s">
        <v>911</v>
      </c>
      <c r="L74" s="5" t="s">
        <v>111</v>
      </c>
      <c r="M74" s="10" t="str">
        <f>IFERROR(__xludf.DUMMYFUNCTION("REGEXEXTRACT(L559, ""[\s,]([A-Z]{2})[,\s]\s?\d{5}"")"),"#N/A")</f>
        <v>#N/A</v>
      </c>
      <c r="N74" s="5" t="s">
        <v>112</v>
      </c>
      <c r="O74" s="5">
        <v>60188.0</v>
      </c>
      <c r="P74" s="5">
        <v>1.0</v>
      </c>
      <c r="Q74" s="5" t="s">
        <v>912</v>
      </c>
      <c r="R74" s="5">
        <v>4500.0</v>
      </c>
      <c r="S74" s="5">
        <v>19.0</v>
      </c>
      <c r="T74" s="5" t="s">
        <v>115</v>
      </c>
      <c r="U74" s="5">
        <v>1.0</v>
      </c>
      <c r="V74" s="5" t="s">
        <v>93</v>
      </c>
      <c r="W74" s="5" t="s">
        <v>913</v>
      </c>
      <c r="X74" s="5" t="s">
        <v>52</v>
      </c>
      <c r="Y74" s="5" t="s">
        <v>52</v>
      </c>
      <c r="Z74" s="5" t="s">
        <v>914</v>
      </c>
      <c r="AA74" s="5">
        <v>1145667.0</v>
      </c>
      <c r="AB74" s="5" t="s">
        <v>119</v>
      </c>
      <c r="AC74" s="5" t="s">
        <v>52</v>
      </c>
      <c r="AD74" s="5" t="s">
        <v>120</v>
      </c>
      <c r="AE74" s="5" t="s">
        <v>121</v>
      </c>
      <c r="AF74" s="5" t="s">
        <v>122</v>
      </c>
      <c r="AG74" s="5" t="s">
        <v>75</v>
      </c>
      <c r="AH74" s="5">
        <v>8830.0</v>
      </c>
      <c r="AI74" s="5" t="s">
        <v>123</v>
      </c>
      <c r="AJ74" s="5" t="s">
        <v>124</v>
      </c>
      <c r="AK74" s="5" t="s">
        <v>125</v>
      </c>
      <c r="AL74" s="5" t="s">
        <v>126</v>
      </c>
    </row>
    <row r="75" hidden="1">
      <c r="A75" s="5" t="s">
        <v>915</v>
      </c>
      <c r="B75" s="5" t="s">
        <v>916</v>
      </c>
      <c r="C75" s="5" t="s">
        <v>917</v>
      </c>
      <c r="D75" s="9">
        <v>45573.0</v>
      </c>
      <c r="E75" s="5">
        <v>9687.0</v>
      </c>
      <c r="F75" s="5">
        <v>4403.0</v>
      </c>
      <c r="G75" s="5" t="s">
        <v>422</v>
      </c>
      <c r="H75" s="5" t="s">
        <v>189</v>
      </c>
      <c r="I75" s="5" t="s">
        <v>918</v>
      </c>
      <c r="J75" s="5" t="s">
        <v>424</v>
      </c>
      <c r="K75" s="5" t="s">
        <v>919</v>
      </c>
      <c r="L75" s="5" t="s">
        <v>920</v>
      </c>
      <c r="M75" s="10" t="str">
        <f>IFERROR(__xludf.DUMMYFUNCTION("REGEXEXTRACT(L560, ""[\s,]([A-Z]{2})[,\s]\s?\d{5}"")"),"#N/A")</f>
        <v>#N/A</v>
      </c>
      <c r="N75" s="5" t="s">
        <v>921</v>
      </c>
      <c r="O75" s="5" t="s">
        <v>52</v>
      </c>
      <c r="P75" s="5">
        <v>1.0</v>
      </c>
      <c r="Q75" s="5" t="s">
        <v>922</v>
      </c>
      <c r="R75" s="5" t="s">
        <v>923</v>
      </c>
      <c r="S75" s="5">
        <v>664.0</v>
      </c>
      <c r="T75" s="5" t="s">
        <v>374</v>
      </c>
      <c r="U75" s="5">
        <v>0.0</v>
      </c>
      <c r="V75" s="5" t="s">
        <v>52</v>
      </c>
      <c r="W75" s="5" t="s">
        <v>924</v>
      </c>
      <c r="X75" s="5" t="s">
        <v>52</v>
      </c>
      <c r="Y75" s="5" t="s">
        <v>52</v>
      </c>
      <c r="Z75" s="5" t="s">
        <v>925</v>
      </c>
      <c r="AA75" s="5" t="s">
        <v>926</v>
      </c>
      <c r="AB75" s="5" t="s">
        <v>162</v>
      </c>
      <c r="AC75" s="5" t="s">
        <v>52</v>
      </c>
      <c r="AD75" s="5" t="s">
        <v>216</v>
      </c>
      <c r="AE75" s="5" t="s">
        <v>217</v>
      </c>
      <c r="AF75" s="5" t="s">
        <v>218</v>
      </c>
      <c r="AG75" s="5" t="s">
        <v>52</v>
      </c>
      <c r="AH75" s="5" t="s">
        <v>52</v>
      </c>
      <c r="AI75" s="5" t="s">
        <v>52</v>
      </c>
      <c r="AJ75" s="5" t="s">
        <v>916</v>
      </c>
      <c r="AK75" s="5" t="s">
        <v>927</v>
      </c>
      <c r="AL75" s="5" t="s">
        <v>928</v>
      </c>
    </row>
    <row r="76" hidden="1">
      <c r="A76" s="5" t="s">
        <v>929</v>
      </c>
      <c r="B76" s="5" t="s">
        <v>930</v>
      </c>
      <c r="C76" s="5" t="s">
        <v>931</v>
      </c>
      <c r="D76" s="9">
        <v>45573.0</v>
      </c>
      <c r="E76" s="5">
        <v>33704.0</v>
      </c>
      <c r="F76" s="5">
        <v>15320.0</v>
      </c>
      <c r="G76" s="5" t="s">
        <v>412</v>
      </c>
      <c r="H76" s="5" t="s">
        <v>459</v>
      </c>
      <c r="I76" s="5" t="s">
        <v>932</v>
      </c>
      <c r="J76" s="5" t="s">
        <v>414</v>
      </c>
      <c r="K76" s="5" t="s">
        <v>744</v>
      </c>
      <c r="L76" s="5" t="s">
        <v>933</v>
      </c>
      <c r="M76" s="10" t="str">
        <f>IFERROR(__xludf.DUMMYFUNCTION("REGEXEXTRACT(L561, ""[\s,]([A-Z]{2})[,\s]\s?\d{5}"")"),"TE")</f>
        <v>TE</v>
      </c>
      <c r="N76" s="5" t="s">
        <v>934</v>
      </c>
      <c r="O76" s="5">
        <v>17067.0</v>
      </c>
      <c r="P76" s="5">
        <v>1.0</v>
      </c>
      <c r="Q76" s="5" t="s">
        <v>935</v>
      </c>
      <c r="R76" s="5" t="s">
        <v>91</v>
      </c>
      <c r="S76" s="5">
        <v>12.0</v>
      </c>
      <c r="T76" s="5" t="s">
        <v>115</v>
      </c>
      <c r="U76" s="5">
        <v>0.0</v>
      </c>
      <c r="V76" s="5" t="s">
        <v>52</v>
      </c>
      <c r="W76" s="5" t="s">
        <v>936</v>
      </c>
      <c r="X76" s="5" t="s">
        <v>55</v>
      </c>
      <c r="Y76" s="5" t="s">
        <v>937</v>
      </c>
      <c r="Z76" s="5" t="s">
        <v>938</v>
      </c>
      <c r="AA76" s="5" t="s">
        <v>939</v>
      </c>
      <c r="AB76" s="5" t="s">
        <v>235</v>
      </c>
      <c r="AC76" s="5" t="s">
        <v>52</v>
      </c>
      <c r="AD76" s="5" t="s">
        <v>940</v>
      </c>
      <c r="AE76" s="5" t="s">
        <v>52</v>
      </c>
      <c r="AF76" s="5" t="s">
        <v>52</v>
      </c>
      <c r="AG76" s="5" t="s">
        <v>52</v>
      </c>
      <c r="AH76" s="5" t="s">
        <v>52</v>
      </c>
      <c r="AI76" s="5" t="s">
        <v>52</v>
      </c>
      <c r="AJ76" s="5" t="s">
        <v>102</v>
      </c>
      <c r="AK76" s="5" t="s">
        <v>102</v>
      </c>
      <c r="AL76" s="5" t="s">
        <v>941</v>
      </c>
    </row>
    <row r="77" hidden="1">
      <c r="A77" s="5" t="s">
        <v>942</v>
      </c>
      <c r="B77" s="5" t="s">
        <v>577</v>
      </c>
      <c r="C77" s="5" t="s">
        <v>943</v>
      </c>
      <c r="D77" s="9">
        <v>45571.0</v>
      </c>
      <c r="E77" s="5">
        <v>10164.0</v>
      </c>
      <c r="F77" s="5">
        <v>4620.0</v>
      </c>
      <c r="G77" s="5" t="s">
        <v>579</v>
      </c>
      <c r="H77" s="5" t="s">
        <v>290</v>
      </c>
      <c r="I77" s="5" t="s">
        <v>944</v>
      </c>
      <c r="J77" s="5" t="s">
        <v>581</v>
      </c>
      <c r="K77" s="5" t="s">
        <v>945</v>
      </c>
      <c r="L77" s="5" t="s">
        <v>583</v>
      </c>
      <c r="M77" s="10" t="str">
        <f>IFERROR(__xludf.DUMMYFUNCTION("REGEXEXTRACT(L562, ""[\s,]([A-Z]{2})[,\s]\s?\d{5}"")"),"FL")</f>
        <v>FL</v>
      </c>
      <c r="N77" s="5" t="s">
        <v>946</v>
      </c>
      <c r="O77" s="5" t="s">
        <v>52</v>
      </c>
      <c r="P77" s="5">
        <v>1.0</v>
      </c>
      <c r="Q77" s="5" t="s">
        <v>947</v>
      </c>
      <c r="R77" s="5" t="s">
        <v>244</v>
      </c>
      <c r="S77" s="5">
        <v>2080.0</v>
      </c>
      <c r="T77" s="5" t="s">
        <v>115</v>
      </c>
      <c r="U77" s="5">
        <v>12.0</v>
      </c>
      <c r="V77" s="5" t="s">
        <v>70</v>
      </c>
      <c r="W77" s="5" t="s">
        <v>948</v>
      </c>
      <c r="X77" s="5" t="s">
        <v>52</v>
      </c>
      <c r="Y77" s="5" t="s">
        <v>52</v>
      </c>
      <c r="Z77" s="5" t="s">
        <v>906</v>
      </c>
      <c r="AA77" s="5">
        <v>542616.0</v>
      </c>
      <c r="AB77" s="5" t="s">
        <v>260</v>
      </c>
      <c r="AC77" s="5" t="s">
        <v>52</v>
      </c>
      <c r="AD77" s="5" t="s">
        <v>72</v>
      </c>
      <c r="AE77" s="5" t="s">
        <v>73</v>
      </c>
      <c r="AF77" s="5" t="s">
        <v>74</v>
      </c>
      <c r="AG77" s="5" t="s">
        <v>75</v>
      </c>
      <c r="AH77" s="5" t="s">
        <v>76</v>
      </c>
      <c r="AI77" s="5" t="s">
        <v>77</v>
      </c>
      <c r="AJ77" s="5" t="s">
        <v>587</v>
      </c>
      <c r="AK77" s="5" t="s">
        <v>588</v>
      </c>
      <c r="AL77" s="5" t="s">
        <v>589</v>
      </c>
    </row>
    <row r="78">
      <c r="A78" s="5" t="s">
        <v>949</v>
      </c>
      <c r="B78" s="5" t="s">
        <v>105</v>
      </c>
      <c r="C78" s="5" t="s">
        <v>106</v>
      </c>
      <c r="D78" s="9">
        <v>45570.0</v>
      </c>
      <c r="E78" s="5">
        <v>75357.0</v>
      </c>
      <c r="F78" s="5">
        <v>34253.0</v>
      </c>
      <c r="G78" s="5" t="s">
        <v>107</v>
      </c>
      <c r="H78" s="5" t="s">
        <v>45</v>
      </c>
      <c r="I78" s="5" t="s">
        <v>108</v>
      </c>
      <c r="J78" s="5" t="s">
        <v>109</v>
      </c>
      <c r="K78" s="5" t="s">
        <v>950</v>
      </c>
      <c r="L78" s="5" t="s">
        <v>111</v>
      </c>
      <c r="M78" s="10" t="str">
        <f>IFERROR(__xludf.DUMMYFUNCTION("REGEXEXTRACT(L563, ""[\s,]([A-Z]{2})[,\s]\s?\d{5}"")"),"FL")</f>
        <v>FL</v>
      </c>
      <c r="N78" s="5" t="s">
        <v>112</v>
      </c>
      <c r="O78" s="5">
        <v>60188.0</v>
      </c>
      <c r="P78" s="5">
        <v>2.0</v>
      </c>
      <c r="Q78" s="5" t="s">
        <v>951</v>
      </c>
      <c r="R78" s="5" t="s">
        <v>114</v>
      </c>
      <c r="S78" s="5">
        <v>34.0</v>
      </c>
      <c r="T78" s="5" t="s">
        <v>115</v>
      </c>
      <c r="U78" s="5">
        <v>1.0</v>
      </c>
      <c r="V78" s="5" t="s">
        <v>93</v>
      </c>
      <c r="W78" s="5" t="s">
        <v>952</v>
      </c>
      <c r="X78" s="5" t="s">
        <v>52</v>
      </c>
      <c r="Y78" s="5" t="s">
        <v>52</v>
      </c>
      <c r="Z78" s="5" t="s">
        <v>953</v>
      </c>
      <c r="AA78" s="5" t="s">
        <v>954</v>
      </c>
      <c r="AB78" s="5" t="s">
        <v>119</v>
      </c>
      <c r="AC78" s="5" t="s">
        <v>52</v>
      </c>
      <c r="AD78" s="5" t="s">
        <v>120</v>
      </c>
      <c r="AE78" s="5" t="s">
        <v>121</v>
      </c>
      <c r="AF78" s="5" t="s">
        <v>122</v>
      </c>
      <c r="AG78" s="5" t="s">
        <v>75</v>
      </c>
      <c r="AH78" s="5">
        <v>8830.0</v>
      </c>
      <c r="AI78" s="5" t="s">
        <v>123</v>
      </c>
      <c r="AJ78" s="5" t="s">
        <v>124</v>
      </c>
      <c r="AK78" s="5" t="s">
        <v>125</v>
      </c>
      <c r="AL78" s="5" t="s">
        <v>126</v>
      </c>
    </row>
    <row r="79">
      <c r="A79" s="5" t="s">
        <v>955</v>
      </c>
      <c r="B79" s="5" t="s">
        <v>105</v>
      </c>
      <c r="C79" s="5" t="s">
        <v>106</v>
      </c>
      <c r="D79" s="9">
        <v>45570.0</v>
      </c>
      <c r="E79" s="5">
        <v>38883.0</v>
      </c>
      <c r="F79" s="5">
        <v>17674.0</v>
      </c>
      <c r="G79" s="5" t="s">
        <v>107</v>
      </c>
      <c r="H79" s="5" t="s">
        <v>45</v>
      </c>
      <c r="I79" s="5" t="s">
        <v>108</v>
      </c>
      <c r="J79" s="5" t="s">
        <v>109</v>
      </c>
      <c r="K79" s="5" t="s">
        <v>956</v>
      </c>
      <c r="L79" s="5" t="s">
        <v>111</v>
      </c>
      <c r="M79" s="10" t="str">
        <f>IFERROR(__xludf.DUMMYFUNCTION("REGEXEXTRACT(L564, ""[\s,]([A-Z]{2})[,\s]\s?\d{5}"")"),"GJ")</f>
        <v>GJ</v>
      </c>
      <c r="N79" s="5" t="s">
        <v>112</v>
      </c>
      <c r="O79" s="5">
        <v>60188.0</v>
      </c>
      <c r="P79" s="5">
        <v>1.0</v>
      </c>
      <c r="Q79" s="5" t="s">
        <v>957</v>
      </c>
      <c r="R79" s="5">
        <v>4500.0</v>
      </c>
      <c r="S79" s="5">
        <v>20.0</v>
      </c>
      <c r="T79" s="5" t="s">
        <v>115</v>
      </c>
      <c r="U79" s="5">
        <v>1.0</v>
      </c>
      <c r="V79" s="5" t="s">
        <v>93</v>
      </c>
      <c r="W79" s="5" t="s">
        <v>958</v>
      </c>
      <c r="X79" s="5" t="s">
        <v>52</v>
      </c>
      <c r="Y79" s="5" t="s">
        <v>52</v>
      </c>
      <c r="Z79" s="5" t="s">
        <v>953</v>
      </c>
      <c r="AA79" s="5">
        <v>1145559.0</v>
      </c>
      <c r="AB79" s="5" t="s">
        <v>119</v>
      </c>
      <c r="AC79" s="5" t="s">
        <v>52</v>
      </c>
      <c r="AD79" s="5" t="s">
        <v>120</v>
      </c>
      <c r="AE79" s="5" t="s">
        <v>121</v>
      </c>
      <c r="AF79" s="5" t="s">
        <v>122</v>
      </c>
      <c r="AG79" s="5" t="s">
        <v>75</v>
      </c>
      <c r="AH79" s="5">
        <v>8830.0</v>
      </c>
      <c r="AI79" s="5" t="s">
        <v>123</v>
      </c>
      <c r="AJ79" s="5" t="s">
        <v>124</v>
      </c>
      <c r="AK79" s="5" t="s">
        <v>125</v>
      </c>
      <c r="AL79" s="5" t="s">
        <v>126</v>
      </c>
    </row>
    <row r="80" hidden="1">
      <c r="A80" s="5" t="s">
        <v>959</v>
      </c>
      <c r="B80" s="5" t="s">
        <v>252</v>
      </c>
      <c r="C80" s="5" t="s">
        <v>252</v>
      </c>
      <c r="D80" s="9">
        <v>45570.0</v>
      </c>
      <c r="E80" s="5">
        <v>43111.0</v>
      </c>
      <c r="F80" s="5">
        <v>19596.0</v>
      </c>
      <c r="G80" s="5" t="s">
        <v>253</v>
      </c>
      <c r="H80" s="5" t="s">
        <v>254</v>
      </c>
      <c r="I80" s="5" t="s">
        <v>320</v>
      </c>
      <c r="J80" s="5" t="s">
        <v>256</v>
      </c>
      <c r="K80" s="5" t="s">
        <v>960</v>
      </c>
      <c r="L80" s="5" t="s">
        <v>258</v>
      </c>
      <c r="M80" s="10" t="str">
        <f>IFERROR(__xludf.DUMMYFUNCTION("REGEXEXTRACT(L565, ""[\s,]([A-Z]{2})[,\s]\s?\d{5}"")"),"GJ")</f>
        <v>GJ</v>
      </c>
      <c r="N80" s="5" t="s">
        <v>258</v>
      </c>
      <c r="O80" s="5" t="s">
        <v>52</v>
      </c>
      <c r="P80" s="5">
        <v>1.0</v>
      </c>
      <c r="Q80" s="5" t="s">
        <v>960</v>
      </c>
      <c r="R80" s="5" t="s">
        <v>211</v>
      </c>
      <c r="S80" s="5">
        <v>51.0</v>
      </c>
      <c r="T80" s="5" t="s">
        <v>115</v>
      </c>
      <c r="U80" s="5">
        <v>0.0</v>
      </c>
      <c r="V80" s="5" t="s">
        <v>52</v>
      </c>
      <c r="W80" s="5" t="s">
        <v>961</v>
      </c>
      <c r="X80" s="5" t="s">
        <v>52</v>
      </c>
      <c r="Y80" s="5" t="s">
        <v>52</v>
      </c>
      <c r="Z80" s="5">
        <v>150.0</v>
      </c>
      <c r="AA80" s="5">
        <v>70933.0</v>
      </c>
      <c r="AB80" s="5" t="s">
        <v>323</v>
      </c>
      <c r="AC80" s="5" t="s">
        <v>261</v>
      </c>
      <c r="AD80" s="5" t="s">
        <v>262</v>
      </c>
      <c r="AE80" s="5" t="s">
        <v>263</v>
      </c>
      <c r="AF80" s="5" t="s">
        <v>264</v>
      </c>
      <c r="AG80" s="5" t="s">
        <v>265</v>
      </c>
      <c r="AH80" s="5" t="s">
        <v>266</v>
      </c>
      <c r="AI80" s="5" t="s">
        <v>267</v>
      </c>
      <c r="AJ80" s="5" t="s">
        <v>102</v>
      </c>
      <c r="AK80" s="5" t="s">
        <v>102</v>
      </c>
      <c r="AL80" s="5">
        <v>13841.0</v>
      </c>
    </row>
    <row r="81" hidden="1">
      <c r="A81" s="5" t="s">
        <v>962</v>
      </c>
      <c r="B81" s="5" t="s">
        <v>168</v>
      </c>
      <c r="C81" s="5" t="s">
        <v>169</v>
      </c>
      <c r="D81" s="9">
        <v>45563.0</v>
      </c>
      <c r="E81" s="5">
        <v>39600.0</v>
      </c>
      <c r="F81" s="5">
        <v>18000.0</v>
      </c>
      <c r="G81" s="5" t="s">
        <v>963</v>
      </c>
      <c r="H81" s="5" t="s">
        <v>171</v>
      </c>
      <c r="I81" s="5" t="s">
        <v>964</v>
      </c>
      <c r="J81" s="5" t="s">
        <v>965</v>
      </c>
      <c r="K81" s="5" t="s">
        <v>966</v>
      </c>
      <c r="L81" s="5" t="s">
        <v>174</v>
      </c>
      <c r="M81" s="10" t="str">
        <f>IFERROR(__xludf.DUMMYFUNCTION("REGEXEXTRACT(L566, ""[\s,]([A-Z]{2})[,\s]\s?\d{5}"")"),"GA")</f>
        <v>GA</v>
      </c>
      <c r="N81" s="5" t="s">
        <v>175</v>
      </c>
      <c r="O81" s="5" t="s">
        <v>52</v>
      </c>
      <c r="P81" s="5">
        <v>1.0</v>
      </c>
      <c r="Q81" s="5" t="s">
        <v>967</v>
      </c>
      <c r="R81" s="5">
        <v>4510.0</v>
      </c>
      <c r="S81" s="5">
        <v>10220.0</v>
      </c>
      <c r="T81" s="5" t="s">
        <v>115</v>
      </c>
      <c r="U81" s="5">
        <v>0.0</v>
      </c>
      <c r="V81" s="5" t="s">
        <v>52</v>
      </c>
      <c r="W81" s="5" t="s">
        <v>968</v>
      </c>
      <c r="X81" s="5" t="s">
        <v>52</v>
      </c>
      <c r="Y81" s="5" t="s">
        <v>52</v>
      </c>
      <c r="Z81" s="5" t="s">
        <v>969</v>
      </c>
      <c r="AA81" s="5" t="s">
        <v>970</v>
      </c>
      <c r="AB81" s="5" t="s">
        <v>235</v>
      </c>
      <c r="AC81" s="5" t="s">
        <v>52</v>
      </c>
      <c r="AD81" s="5" t="s">
        <v>181</v>
      </c>
      <c r="AE81" s="5" t="s">
        <v>182</v>
      </c>
      <c r="AF81" s="5" t="s">
        <v>183</v>
      </c>
      <c r="AG81" s="5" t="s">
        <v>52</v>
      </c>
      <c r="AH81" s="5" t="s">
        <v>52</v>
      </c>
      <c r="AI81" s="5" t="s">
        <v>184</v>
      </c>
      <c r="AJ81" s="5" t="s">
        <v>168</v>
      </c>
      <c r="AK81" s="5" t="s">
        <v>174</v>
      </c>
      <c r="AL81" s="5" t="s">
        <v>185</v>
      </c>
    </row>
    <row r="82">
      <c r="A82" s="5" t="s">
        <v>971</v>
      </c>
      <c r="B82" s="5" t="s">
        <v>764</v>
      </c>
      <c r="C82" s="5" t="s">
        <v>765</v>
      </c>
      <c r="D82" s="9">
        <v>45562.0</v>
      </c>
      <c r="E82" s="5">
        <v>61697.0</v>
      </c>
      <c r="F82" s="5">
        <v>28044.0</v>
      </c>
      <c r="G82" s="5" t="s">
        <v>766</v>
      </c>
      <c r="H82" s="5" t="s">
        <v>84</v>
      </c>
      <c r="I82" s="5" t="s">
        <v>972</v>
      </c>
      <c r="J82" s="5" t="s">
        <v>768</v>
      </c>
      <c r="K82" s="5" t="s">
        <v>744</v>
      </c>
      <c r="L82" s="5" t="s">
        <v>769</v>
      </c>
      <c r="M82" s="10" t="str">
        <f>IFERROR(__xludf.DUMMYFUNCTION("REGEXEXTRACT(L567, ""[\s,]([A-Z]{2})[,\s]\s?\d{5}"")"),"PA")</f>
        <v>PA</v>
      </c>
      <c r="N82" s="5" t="s">
        <v>770</v>
      </c>
      <c r="O82" s="5">
        <v>7036.0</v>
      </c>
      <c r="P82" s="5">
        <v>1.0</v>
      </c>
      <c r="Q82" s="5" t="s">
        <v>973</v>
      </c>
      <c r="R82" s="5" t="s">
        <v>91</v>
      </c>
      <c r="S82" s="5">
        <v>1007.0</v>
      </c>
      <c r="T82" s="5" t="s">
        <v>53</v>
      </c>
      <c r="U82" s="5">
        <v>0.0</v>
      </c>
      <c r="V82" s="5" t="s">
        <v>70</v>
      </c>
      <c r="W82" s="5" t="s">
        <v>974</v>
      </c>
      <c r="X82" s="5" t="s">
        <v>71</v>
      </c>
      <c r="Y82" s="5" t="s">
        <v>52</v>
      </c>
      <c r="Z82" s="5" t="s">
        <v>975</v>
      </c>
      <c r="AA82" s="5" t="s">
        <v>976</v>
      </c>
      <c r="AB82" s="5" t="s">
        <v>119</v>
      </c>
      <c r="AC82" s="5" t="s">
        <v>52</v>
      </c>
      <c r="AD82" s="5" t="s">
        <v>398</v>
      </c>
      <c r="AE82" s="5" t="s">
        <v>399</v>
      </c>
      <c r="AF82" s="5" t="s">
        <v>400</v>
      </c>
      <c r="AG82" s="5" t="s">
        <v>401</v>
      </c>
      <c r="AH82" s="5">
        <v>23502.0</v>
      </c>
      <c r="AI82" s="5" t="s">
        <v>402</v>
      </c>
      <c r="AJ82" s="5" t="s">
        <v>764</v>
      </c>
      <c r="AK82" s="5" t="s">
        <v>775</v>
      </c>
      <c r="AL82" s="5" t="s">
        <v>776</v>
      </c>
    </row>
    <row r="83" hidden="1">
      <c r="A83" s="5" t="s">
        <v>977</v>
      </c>
      <c r="B83" s="5" t="s">
        <v>252</v>
      </c>
      <c r="C83" s="5" t="s">
        <v>252</v>
      </c>
      <c r="D83" s="9">
        <v>45562.0</v>
      </c>
      <c r="E83" s="5">
        <v>48420.0</v>
      </c>
      <c r="F83" s="5">
        <v>22009.0</v>
      </c>
      <c r="G83" s="5" t="s">
        <v>253</v>
      </c>
      <c r="H83" s="5" t="s">
        <v>254</v>
      </c>
      <c r="I83" s="5" t="s">
        <v>255</v>
      </c>
      <c r="J83" s="5" t="s">
        <v>256</v>
      </c>
      <c r="K83" s="5" t="s">
        <v>978</v>
      </c>
      <c r="L83" s="5" t="s">
        <v>258</v>
      </c>
      <c r="M83" s="10" t="str">
        <f>IFERROR(__xludf.DUMMYFUNCTION("REGEXEXTRACT(L568, ""[\s,]([A-Z]{2})[,\s]\s?\d{5}"")"),"IL")</f>
        <v>IL</v>
      </c>
      <c r="N83" s="5" t="s">
        <v>258</v>
      </c>
      <c r="O83" s="5" t="s">
        <v>52</v>
      </c>
      <c r="P83" s="5">
        <v>1.0</v>
      </c>
      <c r="Q83" s="5" t="s">
        <v>978</v>
      </c>
      <c r="R83" s="5" t="s">
        <v>211</v>
      </c>
      <c r="S83" s="5">
        <v>127.0</v>
      </c>
      <c r="T83" s="5" t="s">
        <v>115</v>
      </c>
      <c r="U83" s="5">
        <v>0.0</v>
      </c>
      <c r="V83" s="5" t="s">
        <v>52</v>
      </c>
      <c r="W83" s="5" t="s">
        <v>979</v>
      </c>
      <c r="X83" s="5" t="s">
        <v>52</v>
      </c>
      <c r="Y83" s="5" t="s">
        <v>52</v>
      </c>
      <c r="Z83" s="5">
        <v>159.0</v>
      </c>
      <c r="AA83" s="5">
        <v>70936.0</v>
      </c>
      <c r="AB83" s="5" t="s">
        <v>260</v>
      </c>
      <c r="AC83" s="5" t="s">
        <v>261</v>
      </c>
      <c r="AD83" s="5" t="s">
        <v>262</v>
      </c>
      <c r="AE83" s="5" t="s">
        <v>263</v>
      </c>
      <c r="AF83" s="5" t="s">
        <v>264</v>
      </c>
      <c r="AG83" s="5" t="s">
        <v>265</v>
      </c>
      <c r="AH83" s="5" t="s">
        <v>266</v>
      </c>
      <c r="AI83" s="5" t="s">
        <v>267</v>
      </c>
      <c r="AJ83" s="5" t="s">
        <v>102</v>
      </c>
      <c r="AK83" s="5" t="s">
        <v>102</v>
      </c>
      <c r="AL83" s="5">
        <v>13841.0</v>
      </c>
    </row>
    <row r="84" hidden="1">
      <c r="A84" s="5" t="s">
        <v>980</v>
      </c>
      <c r="B84" s="5" t="s">
        <v>981</v>
      </c>
      <c r="C84" s="5" t="s">
        <v>289</v>
      </c>
      <c r="D84" s="9">
        <v>45560.0</v>
      </c>
      <c r="E84" s="5">
        <v>529049.0</v>
      </c>
      <c r="F84" s="5">
        <v>240477.0</v>
      </c>
      <c r="G84" s="5" t="s">
        <v>226</v>
      </c>
      <c r="H84" s="5" t="s">
        <v>290</v>
      </c>
      <c r="I84" s="5" t="s">
        <v>982</v>
      </c>
      <c r="J84" s="5" t="s">
        <v>228</v>
      </c>
      <c r="K84" s="5" t="s">
        <v>983</v>
      </c>
      <c r="L84" s="5" t="s">
        <v>984</v>
      </c>
      <c r="M84" s="10" t="str">
        <f>IFERROR(__xludf.DUMMYFUNCTION("REGEXEXTRACT(L569, ""[\s,]([A-Z]{2})[,\s]\s?\d{5}"")"),"#N/A")</f>
        <v>#N/A</v>
      </c>
      <c r="N84" s="5" t="s">
        <v>294</v>
      </c>
      <c r="O84" s="5" t="s">
        <v>52</v>
      </c>
      <c r="P84" s="5">
        <v>8.0</v>
      </c>
      <c r="Q84" s="5" t="s">
        <v>985</v>
      </c>
      <c r="R84" s="5" t="s">
        <v>986</v>
      </c>
      <c r="S84" s="5">
        <v>55.0</v>
      </c>
      <c r="T84" s="5" t="s">
        <v>115</v>
      </c>
      <c r="U84" s="5">
        <v>6091.0</v>
      </c>
      <c r="V84" s="5" t="s">
        <v>158</v>
      </c>
      <c r="W84" s="5" t="s">
        <v>987</v>
      </c>
      <c r="X84" s="5" t="s">
        <v>52</v>
      </c>
      <c r="Y84" s="5" t="s">
        <v>52</v>
      </c>
      <c r="Z84" s="5" t="s">
        <v>988</v>
      </c>
      <c r="AA84" s="5" t="s">
        <v>989</v>
      </c>
      <c r="AB84" s="5" t="s">
        <v>235</v>
      </c>
      <c r="AC84" s="5" t="s">
        <v>52</v>
      </c>
      <c r="AD84" s="5" t="s">
        <v>163</v>
      </c>
      <c r="AE84" s="5" t="s">
        <v>164</v>
      </c>
      <c r="AF84" s="5" t="s">
        <v>165</v>
      </c>
      <c r="AG84" s="5" t="s">
        <v>52</v>
      </c>
      <c r="AH84" s="5" t="s">
        <v>52</v>
      </c>
      <c r="AI84" s="5" t="s">
        <v>52</v>
      </c>
      <c r="AJ84" s="5" t="s">
        <v>981</v>
      </c>
      <c r="AK84" s="5" t="s">
        <v>984</v>
      </c>
      <c r="AL84" s="5" t="s">
        <v>300</v>
      </c>
    </row>
    <row r="85" hidden="1">
      <c r="A85" s="5" t="s">
        <v>990</v>
      </c>
      <c r="B85" s="5" t="s">
        <v>991</v>
      </c>
      <c r="C85" s="5" t="s">
        <v>992</v>
      </c>
      <c r="D85" s="9">
        <v>45558.0</v>
      </c>
      <c r="E85" s="5">
        <v>58300.0</v>
      </c>
      <c r="F85" s="5">
        <v>26500.0</v>
      </c>
      <c r="G85" s="5" t="s">
        <v>226</v>
      </c>
      <c r="H85" s="5" t="s">
        <v>149</v>
      </c>
      <c r="I85" s="5" t="s">
        <v>993</v>
      </c>
      <c r="J85" s="5" t="s">
        <v>228</v>
      </c>
      <c r="K85" s="5" t="s">
        <v>994</v>
      </c>
      <c r="L85" s="5" t="s">
        <v>995</v>
      </c>
      <c r="M85" s="10" t="str">
        <f>IFERROR(__xludf.DUMMYFUNCTION("REGEXEXTRACT(L570, ""[\s,]([A-Z]{2})[,\s]\s?\d{5}"")"),"CA")</f>
        <v>CA</v>
      </c>
      <c r="N85" s="5" t="s">
        <v>996</v>
      </c>
      <c r="O85" s="5">
        <v>77433.0</v>
      </c>
      <c r="P85" s="5">
        <v>1.0</v>
      </c>
      <c r="Q85" s="5" t="s">
        <v>997</v>
      </c>
      <c r="R85" s="5">
        <v>2210.0</v>
      </c>
      <c r="S85" s="5">
        <v>8.0</v>
      </c>
      <c r="T85" s="5" t="s">
        <v>115</v>
      </c>
      <c r="U85" s="5">
        <v>0.0</v>
      </c>
      <c r="V85" s="5" t="s">
        <v>52</v>
      </c>
      <c r="W85" s="5" t="s">
        <v>998</v>
      </c>
      <c r="X85" s="5" t="s">
        <v>71</v>
      </c>
      <c r="Y85" s="5" t="s">
        <v>52</v>
      </c>
      <c r="Z85" s="5" t="s">
        <v>999</v>
      </c>
      <c r="AA85" s="5" t="s">
        <v>1000</v>
      </c>
      <c r="AB85" s="5" t="s">
        <v>200</v>
      </c>
      <c r="AC85" s="5" t="s">
        <v>52</v>
      </c>
      <c r="AD85" s="5" t="s">
        <v>181</v>
      </c>
      <c r="AE85" s="5" t="s">
        <v>182</v>
      </c>
      <c r="AF85" s="5" t="s">
        <v>183</v>
      </c>
      <c r="AG85" s="5" t="s">
        <v>52</v>
      </c>
      <c r="AH85" s="5" t="s">
        <v>52</v>
      </c>
      <c r="AI85" s="5" t="s">
        <v>184</v>
      </c>
      <c r="AJ85" s="5" t="s">
        <v>991</v>
      </c>
      <c r="AK85" s="5" t="s">
        <v>995</v>
      </c>
      <c r="AL85" s="5" t="s">
        <v>1001</v>
      </c>
    </row>
    <row r="86" hidden="1">
      <c r="A86" s="5" t="s">
        <v>990</v>
      </c>
      <c r="B86" s="5" t="s">
        <v>1002</v>
      </c>
      <c r="C86" s="5" t="s">
        <v>1003</v>
      </c>
      <c r="D86" s="9">
        <v>45558.0</v>
      </c>
      <c r="E86" s="5">
        <v>58300.0</v>
      </c>
      <c r="F86" s="5">
        <v>26500.0</v>
      </c>
      <c r="G86" s="5" t="s">
        <v>226</v>
      </c>
      <c r="H86" s="5" t="s">
        <v>149</v>
      </c>
      <c r="I86" s="5" t="s">
        <v>993</v>
      </c>
      <c r="J86" s="5" t="s">
        <v>228</v>
      </c>
      <c r="K86" s="5" t="s">
        <v>994</v>
      </c>
      <c r="L86" s="5" t="s">
        <v>1004</v>
      </c>
      <c r="M86" s="10" t="str">
        <f>IFERROR(__xludf.DUMMYFUNCTION("REGEXEXTRACT(L571, ""[\s,]([A-Z]{2})[,\s]\s?\d{5}"")"),"WV")</f>
        <v>WV</v>
      </c>
      <c r="N86" s="5" t="s">
        <v>1005</v>
      </c>
      <c r="O86" s="5">
        <v>30126.0</v>
      </c>
      <c r="P86" s="5">
        <v>1.0</v>
      </c>
      <c r="Q86" s="5" t="s">
        <v>997</v>
      </c>
      <c r="R86" s="5">
        <v>2210.0</v>
      </c>
      <c r="S86" s="5">
        <v>8.0</v>
      </c>
      <c r="T86" s="5" t="s">
        <v>115</v>
      </c>
      <c r="U86" s="5">
        <v>0.0</v>
      </c>
      <c r="V86" s="5" t="s">
        <v>52</v>
      </c>
      <c r="W86" s="5" t="s">
        <v>1006</v>
      </c>
      <c r="X86" s="5" t="s">
        <v>55</v>
      </c>
      <c r="Y86" s="5" t="s">
        <v>998</v>
      </c>
      <c r="Z86" s="5" t="s">
        <v>999</v>
      </c>
      <c r="AA86" s="5" t="s">
        <v>1000</v>
      </c>
      <c r="AB86" s="5" t="s">
        <v>200</v>
      </c>
      <c r="AC86" s="5" t="s">
        <v>52</v>
      </c>
      <c r="AD86" s="5" t="s">
        <v>181</v>
      </c>
      <c r="AE86" s="5" t="s">
        <v>182</v>
      </c>
      <c r="AF86" s="5" t="s">
        <v>183</v>
      </c>
      <c r="AG86" s="5" t="s">
        <v>52</v>
      </c>
      <c r="AH86" s="5" t="s">
        <v>52</v>
      </c>
      <c r="AI86" s="5" t="s">
        <v>184</v>
      </c>
      <c r="AJ86" s="5" t="s">
        <v>1002</v>
      </c>
      <c r="AK86" s="5" t="s">
        <v>1004</v>
      </c>
      <c r="AL86" s="5" t="s">
        <v>1001</v>
      </c>
    </row>
    <row r="87">
      <c r="A87" s="5" t="s">
        <v>1007</v>
      </c>
      <c r="B87" s="5" t="s">
        <v>42</v>
      </c>
      <c r="C87" s="5" t="s">
        <v>43</v>
      </c>
      <c r="D87" s="9">
        <v>45556.0</v>
      </c>
      <c r="E87" s="5">
        <v>37805.0</v>
      </c>
      <c r="F87" s="5">
        <v>17184.0</v>
      </c>
      <c r="G87" s="5" t="s">
        <v>422</v>
      </c>
      <c r="H87" s="5" t="s">
        <v>84</v>
      </c>
      <c r="I87" s="5" t="s">
        <v>1008</v>
      </c>
      <c r="J87" s="5" t="s">
        <v>424</v>
      </c>
      <c r="K87" s="5" t="s">
        <v>48</v>
      </c>
      <c r="L87" s="5" t="s">
        <v>49</v>
      </c>
      <c r="M87" s="10" t="str">
        <f>IFERROR(__xludf.DUMMYFUNCTION("REGEXEXTRACT(L572, ""[\s,]([A-Z]{2})[,\s]\s?\d{5}"")"),"TX")</f>
        <v>TX</v>
      </c>
      <c r="N87" s="5" t="s">
        <v>50</v>
      </c>
      <c r="O87" s="5">
        <v>2048.0</v>
      </c>
      <c r="P87" s="5">
        <v>1.0</v>
      </c>
      <c r="Q87" s="5" t="s">
        <v>1009</v>
      </c>
      <c r="R87" s="5">
        <v>2200.0</v>
      </c>
      <c r="S87" s="5">
        <v>1505.0</v>
      </c>
      <c r="T87" s="5" t="s">
        <v>53</v>
      </c>
      <c r="U87" s="5">
        <v>0.0</v>
      </c>
      <c r="V87" s="5" t="s">
        <v>52</v>
      </c>
      <c r="W87" s="5" t="s">
        <v>1010</v>
      </c>
      <c r="X87" s="5" t="s">
        <v>55</v>
      </c>
      <c r="Y87" s="5" t="s">
        <v>1011</v>
      </c>
      <c r="Z87" s="5" t="s">
        <v>1012</v>
      </c>
      <c r="AA87" s="5" t="s">
        <v>1013</v>
      </c>
      <c r="AB87" s="5" t="s">
        <v>59</v>
      </c>
      <c r="AC87" s="5" t="s">
        <v>52</v>
      </c>
      <c r="AD87" s="5" t="s">
        <v>60</v>
      </c>
      <c r="AE87" s="5" t="s">
        <v>52</v>
      </c>
      <c r="AF87" s="5" t="s">
        <v>52</v>
      </c>
      <c r="AG87" s="5" t="s">
        <v>52</v>
      </c>
      <c r="AH87" s="5" t="s">
        <v>52</v>
      </c>
      <c r="AI87" s="5" t="s">
        <v>52</v>
      </c>
      <c r="AJ87" s="5" t="s">
        <v>42</v>
      </c>
      <c r="AK87" s="5" t="s">
        <v>61</v>
      </c>
      <c r="AL87" s="5" t="s">
        <v>62</v>
      </c>
    </row>
    <row r="88">
      <c r="A88" s="5" t="s">
        <v>1014</v>
      </c>
      <c r="B88" s="5" t="s">
        <v>1015</v>
      </c>
      <c r="C88" s="5" t="s">
        <v>1016</v>
      </c>
      <c r="D88" s="9">
        <v>45556.0</v>
      </c>
      <c r="E88" s="5">
        <v>42645.0</v>
      </c>
      <c r="F88" s="5">
        <v>19384.0</v>
      </c>
      <c r="G88" s="5" t="s">
        <v>422</v>
      </c>
      <c r="H88" s="5" t="s">
        <v>84</v>
      </c>
      <c r="I88" s="5" t="s">
        <v>1008</v>
      </c>
      <c r="J88" s="5" t="s">
        <v>424</v>
      </c>
      <c r="K88" s="5" t="s">
        <v>744</v>
      </c>
      <c r="L88" s="5" t="s">
        <v>1017</v>
      </c>
      <c r="M88" s="10" t="str">
        <f>IFERROR(__xludf.DUMMYFUNCTION("REGEXEXTRACT(L573, ""[\s,]([A-Z]{2})[,\s]\s?\d{5}"")"),"FL")</f>
        <v>FL</v>
      </c>
      <c r="N88" s="5" t="s">
        <v>1018</v>
      </c>
      <c r="O88" s="5">
        <v>1960.0</v>
      </c>
      <c r="P88" s="5">
        <v>1.0</v>
      </c>
      <c r="Q88" s="5" t="s">
        <v>1009</v>
      </c>
      <c r="R88" s="5">
        <v>2200.0</v>
      </c>
      <c r="S88" s="5">
        <v>1505.0</v>
      </c>
      <c r="T88" s="5" t="s">
        <v>69</v>
      </c>
      <c r="U88" s="5">
        <v>0.0</v>
      </c>
      <c r="V88" s="5" t="s">
        <v>70</v>
      </c>
      <c r="W88" s="5" t="s">
        <v>1011</v>
      </c>
      <c r="X88" s="5" t="s">
        <v>71</v>
      </c>
      <c r="Y88" s="5" t="s">
        <v>52</v>
      </c>
      <c r="Z88" s="5" t="s">
        <v>1019</v>
      </c>
      <c r="AA88" s="5" t="s">
        <v>1013</v>
      </c>
      <c r="AB88" s="5" t="s">
        <v>59</v>
      </c>
      <c r="AC88" s="5" t="s">
        <v>52</v>
      </c>
      <c r="AD88" s="5" t="s">
        <v>398</v>
      </c>
      <c r="AE88" s="5" t="s">
        <v>399</v>
      </c>
      <c r="AF88" s="5" t="s">
        <v>400</v>
      </c>
      <c r="AG88" s="5" t="s">
        <v>401</v>
      </c>
      <c r="AH88" s="5">
        <v>23502.0</v>
      </c>
      <c r="AI88" s="5" t="s">
        <v>402</v>
      </c>
      <c r="AJ88" s="5" t="s">
        <v>1015</v>
      </c>
      <c r="AK88" s="5" t="s">
        <v>1020</v>
      </c>
      <c r="AL88" s="5" t="s">
        <v>79</v>
      </c>
    </row>
    <row r="89">
      <c r="A89" s="5" t="s">
        <v>1021</v>
      </c>
      <c r="B89" s="5" t="s">
        <v>764</v>
      </c>
      <c r="C89" s="5" t="s">
        <v>765</v>
      </c>
      <c r="D89" s="9">
        <v>45556.0</v>
      </c>
      <c r="E89" s="5">
        <v>61807.0</v>
      </c>
      <c r="F89" s="5">
        <v>28094.0</v>
      </c>
      <c r="G89" s="5" t="s">
        <v>766</v>
      </c>
      <c r="H89" s="5" t="s">
        <v>84</v>
      </c>
      <c r="I89" s="5" t="s">
        <v>1008</v>
      </c>
      <c r="J89" s="5" t="s">
        <v>768</v>
      </c>
      <c r="K89" s="5" t="s">
        <v>744</v>
      </c>
      <c r="L89" s="5" t="s">
        <v>769</v>
      </c>
      <c r="M89" s="11" t="s">
        <v>75</v>
      </c>
      <c r="N89" s="5" t="s">
        <v>770</v>
      </c>
      <c r="O89" s="5">
        <v>7036.0</v>
      </c>
      <c r="P89" s="5">
        <v>1.0</v>
      </c>
      <c r="Q89" s="5" t="s">
        <v>1022</v>
      </c>
      <c r="R89" s="5">
        <v>4500.0</v>
      </c>
      <c r="S89" s="5">
        <v>1001.0</v>
      </c>
      <c r="T89" s="5" t="s">
        <v>53</v>
      </c>
      <c r="U89" s="5">
        <v>0.0</v>
      </c>
      <c r="V89" s="5" t="s">
        <v>70</v>
      </c>
      <c r="W89" s="5" t="s">
        <v>1023</v>
      </c>
      <c r="X89" s="5" t="s">
        <v>71</v>
      </c>
      <c r="Y89" s="5" t="s">
        <v>52</v>
      </c>
      <c r="Z89" s="5" t="s">
        <v>1019</v>
      </c>
      <c r="AA89" s="5" t="s">
        <v>1024</v>
      </c>
      <c r="AB89" s="5" t="s">
        <v>59</v>
      </c>
      <c r="AC89" s="5" t="s">
        <v>52</v>
      </c>
      <c r="AD89" s="5" t="s">
        <v>398</v>
      </c>
      <c r="AE89" s="5" t="s">
        <v>399</v>
      </c>
      <c r="AF89" s="5" t="s">
        <v>400</v>
      </c>
      <c r="AG89" s="5" t="s">
        <v>401</v>
      </c>
      <c r="AH89" s="5">
        <v>23502.0</v>
      </c>
      <c r="AI89" s="5" t="s">
        <v>402</v>
      </c>
      <c r="AJ89" s="5" t="s">
        <v>764</v>
      </c>
      <c r="AK89" s="5" t="s">
        <v>775</v>
      </c>
      <c r="AL89" s="5" t="s">
        <v>776</v>
      </c>
    </row>
    <row r="90">
      <c r="A90" s="5" t="s">
        <v>1025</v>
      </c>
      <c r="B90" s="5" t="s">
        <v>1026</v>
      </c>
      <c r="C90" s="5" t="s">
        <v>1027</v>
      </c>
      <c r="D90" s="9">
        <v>45556.0</v>
      </c>
      <c r="E90" s="5">
        <v>19657.0</v>
      </c>
      <c r="F90" s="5">
        <v>8935.0</v>
      </c>
      <c r="G90" s="5" t="s">
        <v>1028</v>
      </c>
      <c r="H90" s="5" t="s">
        <v>45</v>
      </c>
      <c r="I90" s="5" t="s">
        <v>1029</v>
      </c>
      <c r="J90" s="5" t="s">
        <v>1030</v>
      </c>
      <c r="K90" s="5" t="s">
        <v>1031</v>
      </c>
      <c r="L90" s="5" t="s">
        <v>1032</v>
      </c>
      <c r="M90" s="10" t="str">
        <f>IFERROR(__xludf.DUMMYFUNCTION("REGEXEXTRACT(L575, ""[\s,]([A-Z]{2})[,\s]\s?\d{5}"")"),"#N/A")</f>
        <v>#N/A</v>
      </c>
      <c r="N90" s="5" t="s">
        <v>1033</v>
      </c>
      <c r="O90" s="5">
        <v>19530.0</v>
      </c>
      <c r="P90" s="5">
        <v>1.0</v>
      </c>
      <c r="Q90" s="5" t="s">
        <v>1034</v>
      </c>
      <c r="R90" s="5" t="s">
        <v>211</v>
      </c>
      <c r="S90" s="5">
        <v>19.0</v>
      </c>
      <c r="T90" s="5" t="s">
        <v>53</v>
      </c>
      <c r="U90" s="5">
        <v>8.0</v>
      </c>
      <c r="V90" s="5" t="s">
        <v>93</v>
      </c>
      <c r="W90" s="5" t="s">
        <v>1035</v>
      </c>
      <c r="X90" s="5" t="s">
        <v>52</v>
      </c>
      <c r="Y90" s="5" t="s">
        <v>52</v>
      </c>
      <c r="Z90" s="5" t="s">
        <v>1036</v>
      </c>
      <c r="AA90" s="5">
        <v>5109706.0</v>
      </c>
      <c r="AB90" s="5" t="s">
        <v>260</v>
      </c>
      <c r="AC90" s="5" t="s">
        <v>52</v>
      </c>
      <c r="AD90" s="5" t="s">
        <v>216</v>
      </c>
      <c r="AE90" s="5" t="s">
        <v>217</v>
      </c>
      <c r="AF90" s="5" t="s">
        <v>218</v>
      </c>
      <c r="AG90" s="5" t="s">
        <v>52</v>
      </c>
      <c r="AH90" s="5" t="s">
        <v>52</v>
      </c>
      <c r="AI90" s="5" t="s">
        <v>52</v>
      </c>
      <c r="AJ90" s="5" t="s">
        <v>1037</v>
      </c>
      <c r="AK90" s="5" t="s">
        <v>1038</v>
      </c>
      <c r="AL90" s="5" t="s">
        <v>165</v>
      </c>
    </row>
    <row r="91" hidden="1">
      <c r="A91" s="5" t="s">
        <v>1039</v>
      </c>
      <c r="B91" s="5" t="s">
        <v>1040</v>
      </c>
      <c r="C91" s="5" t="s">
        <v>1041</v>
      </c>
      <c r="D91" s="9">
        <v>45554.0</v>
      </c>
      <c r="E91" s="5">
        <v>12333.0</v>
      </c>
      <c r="F91" s="5">
        <v>5606.0</v>
      </c>
      <c r="G91" s="5" t="s">
        <v>556</v>
      </c>
      <c r="H91" s="5" t="s">
        <v>171</v>
      </c>
      <c r="I91" s="5" t="s">
        <v>1042</v>
      </c>
      <c r="J91" s="5" t="s">
        <v>558</v>
      </c>
      <c r="K91" s="5" t="s">
        <v>1043</v>
      </c>
      <c r="L91" s="5" t="s">
        <v>1044</v>
      </c>
      <c r="M91" s="10" t="str">
        <f>IFERROR(__xludf.DUMMYFUNCTION("REGEXEXTRACT(L576, ""[\s,]([A-Z]{2})[,\s]\s?\d{5}"")"),"FL")</f>
        <v>FL</v>
      </c>
      <c r="N91" s="5" t="s">
        <v>1045</v>
      </c>
      <c r="O91" s="5">
        <v>90245.0</v>
      </c>
      <c r="P91" s="5">
        <v>2.0</v>
      </c>
      <c r="Q91" s="5" t="s">
        <v>1046</v>
      </c>
      <c r="R91" s="5" t="s">
        <v>1047</v>
      </c>
      <c r="S91" s="5">
        <v>1480.0</v>
      </c>
      <c r="T91" s="5" t="s">
        <v>69</v>
      </c>
      <c r="U91" s="5">
        <v>79.0</v>
      </c>
      <c r="V91" s="5" t="s">
        <v>93</v>
      </c>
      <c r="W91" s="5" t="s">
        <v>1048</v>
      </c>
      <c r="X91" s="5" t="s">
        <v>52</v>
      </c>
      <c r="Y91" s="5" t="s">
        <v>52</v>
      </c>
      <c r="Z91" s="5" t="s">
        <v>1049</v>
      </c>
      <c r="AA91" s="5" t="s">
        <v>1050</v>
      </c>
      <c r="AB91" s="5" t="s">
        <v>260</v>
      </c>
      <c r="AC91" s="5" t="s">
        <v>1051</v>
      </c>
      <c r="AD91" s="5" t="s">
        <v>565</v>
      </c>
      <c r="AE91" s="5" t="s">
        <v>566</v>
      </c>
      <c r="AF91" s="5" t="s">
        <v>567</v>
      </c>
      <c r="AG91" s="5" t="s">
        <v>52</v>
      </c>
      <c r="AH91" s="5" t="s">
        <v>52</v>
      </c>
      <c r="AI91" s="5" t="s">
        <v>568</v>
      </c>
      <c r="AJ91" s="5" t="s">
        <v>1052</v>
      </c>
      <c r="AK91" s="5" t="s">
        <v>1053</v>
      </c>
      <c r="AL91" s="5" t="s">
        <v>502</v>
      </c>
    </row>
    <row r="92" hidden="1">
      <c r="A92" s="5" t="s">
        <v>1054</v>
      </c>
      <c r="B92" s="5" t="s">
        <v>1055</v>
      </c>
      <c r="C92" s="5" t="s">
        <v>1056</v>
      </c>
      <c r="D92" s="9">
        <v>45553.0</v>
      </c>
      <c r="E92" s="5">
        <v>54633.0</v>
      </c>
      <c r="F92" s="5">
        <v>24833.0</v>
      </c>
      <c r="G92" s="5" t="s">
        <v>1057</v>
      </c>
      <c r="H92" s="5" t="s">
        <v>459</v>
      </c>
      <c r="I92" s="5" t="s">
        <v>1058</v>
      </c>
      <c r="J92" s="5" t="s">
        <v>191</v>
      </c>
      <c r="K92" s="5" t="s">
        <v>1059</v>
      </c>
      <c r="L92" s="5" t="s">
        <v>1060</v>
      </c>
      <c r="M92" s="10" t="str">
        <f>IFERROR(__xludf.DUMMYFUNCTION("REGEXEXTRACT(L577, ""[\s,]([A-Z]{2})[,\s]\s?\d{5}"")"),"TE")</f>
        <v>TE</v>
      </c>
      <c r="N92" s="5" t="s">
        <v>1061</v>
      </c>
      <c r="O92" s="5" t="s">
        <v>52</v>
      </c>
      <c r="P92" s="5">
        <v>1.0</v>
      </c>
      <c r="Q92" s="5" t="s">
        <v>1062</v>
      </c>
      <c r="R92" s="5" t="s">
        <v>466</v>
      </c>
      <c r="S92" s="5">
        <v>1760.0</v>
      </c>
      <c r="T92" s="5" t="s">
        <v>92</v>
      </c>
      <c r="U92" s="5">
        <v>60.0</v>
      </c>
      <c r="V92" s="5" t="s">
        <v>93</v>
      </c>
      <c r="W92" s="5" t="s">
        <v>1063</v>
      </c>
      <c r="X92" s="5" t="s">
        <v>52</v>
      </c>
      <c r="Y92" s="5" t="s">
        <v>52</v>
      </c>
      <c r="Z92" s="5" t="s">
        <v>1036</v>
      </c>
      <c r="AA92" s="5" t="s">
        <v>1064</v>
      </c>
      <c r="AB92" s="5" t="s">
        <v>235</v>
      </c>
      <c r="AC92" s="5" t="s">
        <v>52</v>
      </c>
      <c r="AD92" s="5" t="s">
        <v>216</v>
      </c>
      <c r="AE92" s="5" t="s">
        <v>217</v>
      </c>
      <c r="AF92" s="5" t="s">
        <v>218</v>
      </c>
      <c r="AG92" s="5" t="s">
        <v>52</v>
      </c>
      <c r="AH92" s="5" t="s">
        <v>52</v>
      </c>
      <c r="AI92" s="5" t="s">
        <v>52</v>
      </c>
      <c r="AJ92" s="5" t="s">
        <v>1055</v>
      </c>
      <c r="AK92" s="5" t="s">
        <v>1060</v>
      </c>
      <c r="AL92" s="5" t="s">
        <v>219</v>
      </c>
    </row>
    <row r="93" hidden="1">
      <c r="A93" s="5" t="s">
        <v>1065</v>
      </c>
      <c r="B93" s="5" t="s">
        <v>1066</v>
      </c>
      <c r="C93" s="5" t="s">
        <v>1067</v>
      </c>
      <c r="D93" s="9">
        <v>45551.0</v>
      </c>
      <c r="E93" s="5">
        <v>324575.0</v>
      </c>
      <c r="F93" s="5">
        <v>147534.0</v>
      </c>
      <c r="G93" s="5" t="s">
        <v>1068</v>
      </c>
      <c r="H93" s="5" t="s">
        <v>1069</v>
      </c>
      <c r="I93" s="5" t="s">
        <v>1070</v>
      </c>
      <c r="J93" s="5" t="s">
        <v>1071</v>
      </c>
      <c r="K93" s="5" t="s">
        <v>1072</v>
      </c>
      <c r="L93" s="5" t="s">
        <v>1073</v>
      </c>
      <c r="M93" s="10" t="str">
        <f>IFERROR(__xludf.DUMMYFUNCTION("REGEXEXTRACT(L578, ""[\s,]([A-Z]{2})[,\s]\s?\d{5}"")"),"TE")</f>
        <v>TE</v>
      </c>
      <c r="N93" s="5" t="s">
        <v>1074</v>
      </c>
      <c r="O93" s="5" t="s">
        <v>52</v>
      </c>
      <c r="P93" s="5">
        <v>6.0</v>
      </c>
      <c r="Q93" s="5" t="s">
        <v>1075</v>
      </c>
      <c r="R93" s="5" t="s">
        <v>1076</v>
      </c>
      <c r="S93" s="5">
        <v>1340.0</v>
      </c>
      <c r="T93" s="5" t="s">
        <v>1077</v>
      </c>
      <c r="U93" s="5">
        <v>144.0</v>
      </c>
      <c r="V93" s="5" t="s">
        <v>70</v>
      </c>
      <c r="W93" s="5" t="s">
        <v>1078</v>
      </c>
      <c r="X93" s="5" t="s">
        <v>52</v>
      </c>
      <c r="Y93" s="5" t="s">
        <v>52</v>
      </c>
      <c r="Z93" s="5" t="s">
        <v>1079</v>
      </c>
      <c r="AA93" s="5" t="s">
        <v>1080</v>
      </c>
      <c r="AB93" s="5" t="s">
        <v>119</v>
      </c>
      <c r="AC93" s="5" t="s">
        <v>52</v>
      </c>
      <c r="AD93" s="5" t="s">
        <v>72</v>
      </c>
      <c r="AE93" s="5" t="s">
        <v>73</v>
      </c>
      <c r="AF93" s="5" t="s">
        <v>74</v>
      </c>
      <c r="AG93" s="5" t="s">
        <v>75</v>
      </c>
      <c r="AH93" s="5" t="s">
        <v>76</v>
      </c>
      <c r="AI93" s="5" t="s">
        <v>77</v>
      </c>
      <c r="AJ93" s="5" t="s">
        <v>1066</v>
      </c>
      <c r="AK93" s="5" t="s">
        <v>1073</v>
      </c>
      <c r="AL93" s="5" t="s">
        <v>1081</v>
      </c>
    </row>
    <row r="94" hidden="1">
      <c r="A94" s="5" t="s">
        <v>1082</v>
      </c>
      <c r="B94" s="5" t="s">
        <v>1083</v>
      </c>
      <c r="C94" s="5" t="s">
        <v>899</v>
      </c>
      <c r="D94" s="9">
        <v>45550.0</v>
      </c>
      <c r="E94" s="5">
        <v>84322.0</v>
      </c>
      <c r="F94" s="5">
        <v>38328.0</v>
      </c>
      <c r="G94" s="5" t="s">
        <v>1084</v>
      </c>
      <c r="H94" s="5" t="s">
        <v>149</v>
      </c>
      <c r="I94" s="5" t="s">
        <v>1085</v>
      </c>
      <c r="J94" s="5" t="s">
        <v>872</v>
      </c>
      <c r="K94" s="5" t="s">
        <v>1086</v>
      </c>
      <c r="L94" s="5" t="s">
        <v>1087</v>
      </c>
      <c r="M94" s="10" t="str">
        <f>IFERROR(__xludf.DUMMYFUNCTION("REGEXEXTRACT(L579, ""[\s,]([A-Z]{2})[,\s]\s?\d{5}"")"),"#N/A")</f>
        <v>#N/A</v>
      </c>
      <c r="N94" s="5" t="s">
        <v>903</v>
      </c>
      <c r="O94" s="5">
        <v>44146.0</v>
      </c>
      <c r="P94" s="5">
        <v>2.0</v>
      </c>
      <c r="Q94" s="5" t="s">
        <v>1088</v>
      </c>
      <c r="R94" s="5" t="s">
        <v>537</v>
      </c>
      <c r="S94" s="5">
        <v>22.0</v>
      </c>
      <c r="T94" s="5" t="s">
        <v>53</v>
      </c>
      <c r="U94" s="5">
        <v>0.0</v>
      </c>
      <c r="V94" s="5" t="s">
        <v>52</v>
      </c>
      <c r="W94" s="5" t="s">
        <v>1089</v>
      </c>
      <c r="X94" s="5" t="s">
        <v>71</v>
      </c>
      <c r="Y94" s="5" t="s">
        <v>52</v>
      </c>
      <c r="Z94" s="5" t="s">
        <v>1090</v>
      </c>
      <c r="AA94" s="5" t="s">
        <v>1091</v>
      </c>
      <c r="AB94" s="5" t="s">
        <v>260</v>
      </c>
      <c r="AC94" s="5" t="s">
        <v>283</v>
      </c>
      <c r="AD94" s="5" t="s">
        <v>216</v>
      </c>
      <c r="AE94" s="5" t="s">
        <v>217</v>
      </c>
      <c r="AF94" s="5" t="s">
        <v>218</v>
      </c>
      <c r="AG94" s="5" t="s">
        <v>52</v>
      </c>
      <c r="AH94" s="5" t="s">
        <v>52</v>
      </c>
      <c r="AI94" s="5" t="s">
        <v>52</v>
      </c>
      <c r="AJ94" s="5" t="s">
        <v>899</v>
      </c>
      <c r="AK94" s="5" t="s">
        <v>903</v>
      </c>
      <c r="AL94" s="5" t="s">
        <v>1092</v>
      </c>
    </row>
    <row r="95">
      <c r="A95" s="5" t="s">
        <v>1093</v>
      </c>
      <c r="B95" s="5" t="s">
        <v>764</v>
      </c>
      <c r="C95" s="5" t="s">
        <v>765</v>
      </c>
      <c r="D95" s="9">
        <v>45548.0</v>
      </c>
      <c r="E95" s="5">
        <v>61807.0</v>
      </c>
      <c r="F95" s="5">
        <v>28094.0</v>
      </c>
      <c r="G95" s="5" t="s">
        <v>766</v>
      </c>
      <c r="H95" s="5" t="s">
        <v>45</v>
      </c>
      <c r="I95" s="5" t="s">
        <v>1094</v>
      </c>
      <c r="J95" s="5" t="s">
        <v>768</v>
      </c>
      <c r="K95" s="5" t="s">
        <v>744</v>
      </c>
      <c r="L95" s="5" t="s">
        <v>769</v>
      </c>
      <c r="M95" s="11" t="s">
        <v>75</v>
      </c>
      <c r="N95" s="5" t="s">
        <v>1095</v>
      </c>
      <c r="O95" s="5">
        <v>7036.0</v>
      </c>
      <c r="P95" s="5">
        <v>1.0</v>
      </c>
      <c r="Q95" s="5" t="s">
        <v>1096</v>
      </c>
      <c r="R95" s="5">
        <v>4500.0</v>
      </c>
      <c r="S95" s="5">
        <v>802.0</v>
      </c>
      <c r="T95" s="5" t="s">
        <v>53</v>
      </c>
      <c r="U95" s="5">
        <v>0.0</v>
      </c>
      <c r="V95" s="5" t="s">
        <v>70</v>
      </c>
      <c r="W95" s="5" t="s">
        <v>1097</v>
      </c>
      <c r="X95" s="5" t="s">
        <v>71</v>
      </c>
      <c r="Y95" s="5" t="s">
        <v>52</v>
      </c>
      <c r="Z95" s="5" t="s">
        <v>1098</v>
      </c>
      <c r="AA95" s="5" t="s">
        <v>1099</v>
      </c>
      <c r="AB95" s="5" t="s">
        <v>162</v>
      </c>
      <c r="AC95" s="5" t="s">
        <v>52</v>
      </c>
      <c r="AD95" s="5" t="s">
        <v>398</v>
      </c>
      <c r="AE95" s="5" t="s">
        <v>399</v>
      </c>
      <c r="AF95" s="5" t="s">
        <v>400</v>
      </c>
      <c r="AG95" s="5" t="s">
        <v>401</v>
      </c>
      <c r="AH95" s="5">
        <v>23502.0</v>
      </c>
      <c r="AI95" s="5" t="s">
        <v>402</v>
      </c>
      <c r="AJ95" s="5" t="s">
        <v>764</v>
      </c>
      <c r="AK95" s="5" t="s">
        <v>775</v>
      </c>
      <c r="AL95" s="5" t="s">
        <v>776</v>
      </c>
    </row>
    <row r="96" hidden="1">
      <c r="A96" s="5" t="s">
        <v>1100</v>
      </c>
      <c r="B96" s="5" t="s">
        <v>1101</v>
      </c>
      <c r="C96" s="5" t="s">
        <v>1102</v>
      </c>
      <c r="D96" s="9">
        <v>45547.0</v>
      </c>
      <c r="E96" s="5">
        <v>42181.0</v>
      </c>
      <c r="F96" s="5">
        <v>19173.0</v>
      </c>
      <c r="G96" s="5" t="s">
        <v>1103</v>
      </c>
      <c r="H96" s="5" t="s">
        <v>480</v>
      </c>
      <c r="I96" s="5" t="s">
        <v>1104</v>
      </c>
      <c r="J96" s="5" t="s">
        <v>191</v>
      </c>
      <c r="K96" s="5" t="s">
        <v>1086</v>
      </c>
      <c r="L96" s="5" t="s">
        <v>1105</v>
      </c>
      <c r="M96" s="10" t="str">
        <f>IFERROR(__xludf.DUMMYFUNCTION("REGEXEXTRACT(L581, ""[\s,]([A-Z]{2})[,\s]\s?\d{5}"")"),"#N/A")</f>
        <v>#N/A</v>
      </c>
      <c r="N96" s="5" t="s">
        <v>1106</v>
      </c>
      <c r="O96" s="5">
        <v>98005.0</v>
      </c>
      <c r="P96" s="5">
        <v>1.0</v>
      </c>
      <c r="Q96" s="5" t="s">
        <v>1107</v>
      </c>
      <c r="R96" s="5" t="s">
        <v>211</v>
      </c>
      <c r="S96" s="5">
        <v>3300.0</v>
      </c>
      <c r="T96" s="5" t="s">
        <v>374</v>
      </c>
      <c r="U96" s="5">
        <v>50.0</v>
      </c>
      <c r="V96" s="5" t="s">
        <v>93</v>
      </c>
      <c r="W96" s="5" t="s">
        <v>1108</v>
      </c>
      <c r="X96" s="5" t="s">
        <v>52</v>
      </c>
      <c r="Y96" s="5" t="s">
        <v>52</v>
      </c>
      <c r="Z96" s="5" t="s">
        <v>1109</v>
      </c>
      <c r="AA96" s="5" t="s">
        <v>1110</v>
      </c>
      <c r="AB96" s="5" t="s">
        <v>200</v>
      </c>
      <c r="AC96" s="5" t="s">
        <v>52</v>
      </c>
      <c r="AD96" s="5" t="s">
        <v>216</v>
      </c>
      <c r="AE96" s="5" t="s">
        <v>217</v>
      </c>
      <c r="AF96" s="5" t="s">
        <v>218</v>
      </c>
      <c r="AG96" s="5" t="s">
        <v>52</v>
      </c>
      <c r="AH96" s="5" t="s">
        <v>52</v>
      </c>
      <c r="AI96" s="5" t="s">
        <v>52</v>
      </c>
      <c r="AJ96" s="5" t="s">
        <v>1101</v>
      </c>
      <c r="AK96" s="5" t="s">
        <v>1105</v>
      </c>
      <c r="AL96" s="5" t="s">
        <v>1111</v>
      </c>
    </row>
    <row r="97" hidden="1">
      <c r="A97" s="5" t="s">
        <v>1112</v>
      </c>
      <c r="B97" s="5" t="s">
        <v>288</v>
      </c>
      <c r="C97" s="5" t="s">
        <v>289</v>
      </c>
      <c r="D97" s="9">
        <v>45546.0</v>
      </c>
      <c r="E97" s="5">
        <v>316845.0</v>
      </c>
      <c r="F97" s="5">
        <v>144020.0</v>
      </c>
      <c r="G97" s="5" t="s">
        <v>226</v>
      </c>
      <c r="H97" s="5" t="s">
        <v>290</v>
      </c>
      <c r="I97" s="5" t="s">
        <v>1113</v>
      </c>
      <c r="J97" s="5" t="s">
        <v>228</v>
      </c>
      <c r="K97" s="5" t="s">
        <v>1114</v>
      </c>
      <c r="L97" s="5" t="s">
        <v>293</v>
      </c>
      <c r="M97" s="10" t="str">
        <f>IFERROR(__xludf.DUMMYFUNCTION("REGEXEXTRACT(L582, ""[\s,]([A-Z]{2})[,\s]\s?\d{5}"")"),"#N/A")</f>
        <v>#N/A</v>
      </c>
      <c r="N97" s="5" t="s">
        <v>294</v>
      </c>
      <c r="O97" s="5" t="s">
        <v>52</v>
      </c>
      <c r="P97" s="5">
        <v>5.0</v>
      </c>
      <c r="Q97" s="5" t="s">
        <v>1115</v>
      </c>
      <c r="R97" s="5" t="s">
        <v>1116</v>
      </c>
      <c r="S97" s="5">
        <v>23.0</v>
      </c>
      <c r="T97" s="5" t="s">
        <v>115</v>
      </c>
      <c r="U97" s="5">
        <v>3687.0</v>
      </c>
      <c r="V97" s="5" t="s">
        <v>158</v>
      </c>
      <c r="W97" s="5" t="s">
        <v>1117</v>
      </c>
      <c r="X97" s="5" t="s">
        <v>52</v>
      </c>
      <c r="Y97" s="5" t="s">
        <v>52</v>
      </c>
      <c r="Z97" s="5" t="s">
        <v>1118</v>
      </c>
      <c r="AA97" s="5" t="s">
        <v>1119</v>
      </c>
      <c r="AB97" s="5" t="s">
        <v>162</v>
      </c>
      <c r="AC97" s="5" t="s">
        <v>52</v>
      </c>
      <c r="AD97" s="5" t="s">
        <v>163</v>
      </c>
      <c r="AE97" s="5" t="s">
        <v>164</v>
      </c>
      <c r="AF97" s="5" t="s">
        <v>165</v>
      </c>
      <c r="AG97" s="5" t="s">
        <v>52</v>
      </c>
      <c r="AH97" s="5" t="s">
        <v>52</v>
      </c>
      <c r="AI97" s="5" t="s">
        <v>52</v>
      </c>
      <c r="AJ97" s="5" t="s">
        <v>288</v>
      </c>
      <c r="AK97" s="5" t="s">
        <v>293</v>
      </c>
      <c r="AL97" s="5" t="s">
        <v>300</v>
      </c>
    </row>
    <row r="98" hidden="1">
      <c r="A98" s="5" t="s">
        <v>1120</v>
      </c>
      <c r="B98" s="5" t="s">
        <v>1121</v>
      </c>
      <c r="C98" s="5" t="s">
        <v>289</v>
      </c>
      <c r="D98" s="9">
        <v>45546.0</v>
      </c>
      <c r="E98" s="5">
        <v>749641.0</v>
      </c>
      <c r="F98" s="5">
        <v>340746.0</v>
      </c>
      <c r="G98" s="5" t="s">
        <v>226</v>
      </c>
      <c r="H98" s="5" t="s">
        <v>290</v>
      </c>
      <c r="I98" s="5" t="s">
        <v>1113</v>
      </c>
      <c r="J98" s="5" t="s">
        <v>228</v>
      </c>
      <c r="K98" s="5" t="s">
        <v>1122</v>
      </c>
      <c r="L98" s="5" t="s">
        <v>1123</v>
      </c>
      <c r="M98" s="10" t="str">
        <f>IFERROR(__xludf.DUMMYFUNCTION("REGEXEXTRACT(L583, ""[\s,]([A-Z]{2})[,\s]\s?\d{5}"")"),"#N/A")</f>
        <v>#N/A</v>
      </c>
      <c r="N98" s="5" t="s">
        <v>294</v>
      </c>
      <c r="O98" s="5" t="s">
        <v>52</v>
      </c>
      <c r="P98" s="5">
        <v>12.0</v>
      </c>
      <c r="Q98" s="5" t="s">
        <v>1124</v>
      </c>
      <c r="R98" s="5" t="s">
        <v>1125</v>
      </c>
      <c r="S98" s="5">
        <v>49.0</v>
      </c>
      <c r="T98" s="5" t="s">
        <v>115</v>
      </c>
      <c r="U98" s="5">
        <v>8941.0</v>
      </c>
      <c r="V98" s="5" t="s">
        <v>158</v>
      </c>
      <c r="W98" s="5" t="s">
        <v>1126</v>
      </c>
      <c r="X98" s="5" t="s">
        <v>52</v>
      </c>
      <c r="Y98" s="5" t="s">
        <v>52</v>
      </c>
      <c r="Z98" s="5" t="s">
        <v>1118</v>
      </c>
      <c r="AA98" s="5" t="s">
        <v>1127</v>
      </c>
      <c r="AB98" s="5" t="s">
        <v>162</v>
      </c>
      <c r="AC98" s="5" t="s">
        <v>52</v>
      </c>
      <c r="AD98" s="5" t="s">
        <v>163</v>
      </c>
      <c r="AE98" s="5" t="s">
        <v>164</v>
      </c>
      <c r="AF98" s="5" t="s">
        <v>165</v>
      </c>
      <c r="AG98" s="5" t="s">
        <v>52</v>
      </c>
      <c r="AH98" s="5" t="s">
        <v>52</v>
      </c>
      <c r="AI98" s="5" t="s">
        <v>52</v>
      </c>
      <c r="AJ98" s="5" t="s">
        <v>1121</v>
      </c>
      <c r="AK98" s="5" t="s">
        <v>1123</v>
      </c>
      <c r="AL98" s="5" t="s">
        <v>300</v>
      </c>
    </row>
    <row r="99" hidden="1">
      <c r="A99" s="5" t="s">
        <v>1128</v>
      </c>
      <c r="B99" s="5" t="s">
        <v>1121</v>
      </c>
      <c r="C99" s="5" t="s">
        <v>289</v>
      </c>
      <c r="D99" s="9">
        <v>45546.0</v>
      </c>
      <c r="E99" s="5">
        <v>774454.0</v>
      </c>
      <c r="F99" s="5">
        <v>352025.0</v>
      </c>
      <c r="G99" s="5" t="s">
        <v>226</v>
      </c>
      <c r="H99" s="5" t="s">
        <v>290</v>
      </c>
      <c r="I99" s="5" t="s">
        <v>1113</v>
      </c>
      <c r="J99" s="5" t="s">
        <v>228</v>
      </c>
      <c r="K99" s="5" t="s">
        <v>1122</v>
      </c>
      <c r="L99" s="5" t="s">
        <v>1123</v>
      </c>
      <c r="M99" s="10" t="str">
        <f>IFERROR(__xludf.DUMMYFUNCTION("REGEXEXTRACT(L584, ""[\s,]([A-Z]{2})[,\s]\s?\d{5}"")"),"GA")</f>
        <v>GA</v>
      </c>
      <c r="N99" s="5" t="s">
        <v>294</v>
      </c>
      <c r="O99" s="5" t="s">
        <v>52</v>
      </c>
      <c r="P99" s="5">
        <v>12.0</v>
      </c>
      <c r="Q99" s="5" t="s">
        <v>1129</v>
      </c>
      <c r="R99" s="5" t="s">
        <v>1125</v>
      </c>
      <c r="S99" s="5">
        <v>65.0</v>
      </c>
      <c r="T99" s="5" t="s">
        <v>115</v>
      </c>
      <c r="U99" s="5">
        <v>8812.0</v>
      </c>
      <c r="V99" s="5" t="s">
        <v>158</v>
      </c>
      <c r="W99" s="5" t="s">
        <v>1130</v>
      </c>
      <c r="X99" s="5" t="s">
        <v>52</v>
      </c>
      <c r="Y99" s="5" t="s">
        <v>52</v>
      </c>
      <c r="Z99" s="5" t="s">
        <v>1118</v>
      </c>
      <c r="AA99" s="5" t="s">
        <v>1131</v>
      </c>
      <c r="AB99" s="5" t="s">
        <v>162</v>
      </c>
      <c r="AC99" s="5" t="s">
        <v>52</v>
      </c>
      <c r="AD99" s="5" t="s">
        <v>163</v>
      </c>
      <c r="AE99" s="5" t="s">
        <v>164</v>
      </c>
      <c r="AF99" s="5" t="s">
        <v>165</v>
      </c>
      <c r="AG99" s="5" t="s">
        <v>52</v>
      </c>
      <c r="AH99" s="5" t="s">
        <v>52</v>
      </c>
      <c r="AI99" s="5" t="s">
        <v>52</v>
      </c>
      <c r="AJ99" s="5" t="s">
        <v>1121</v>
      </c>
      <c r="AK99" s="5" t="s">
        <v>1123</v>
      </c>
      <c r="AL99" s="5" t="s">
        <v>300</v>
      </c>
    </row>
    <row r="100">
      <c r="A100" s="5" t="s">
        <v>1132</v>
      </c>
      <c r="B100" s="5" t="s">
        <v>490</v>
      </c>
      <c r="C100" s="5" t="s">
        <v>1133</v>
      </c>
      <c r="D100" s="9">
        <v>45545.0</v>
      </c>
      <c r="E100" s="5">
        <v>13644.0</v>
      </c>
      <c r="F100" s="5">
        <v>6202.0</v>
      </c>
      <c r="G100" s="5" t="s">
        <v>556</v>
      </c>
      <c r="H100" s="5" t="s">
        <v>45</v>
      </c>
      <c r="I100" s="5" t="s">
        <v>1134</v>
      </c>
      <c r="J100" s="5" t="s">
        <v>558</v>
      </c>
      <c r="K100" s="5" t="s">
        <v>1135</v>
      </c>
      <c r="L100" s="5" t="s">
        <v>1136</v>
      </c>
      <c r="M100" s="10" t="str">
        <f>IFERROR(__xludf.DUMMYFUNCTION("REGEXEXTRACT(L585, ""[\s,]([A-Z]{2})[,\s]\s?\d{5}"")"),"NH")</f>
        <v>NH</v>
      </c>
      <c r="N100" s="5" t="s">
        <v>1137</v>
      </c>
      <c r="O100" s="5">
        <v>11003.0</v>
      </c>
      <c r="P100" s="5">
        <v>1.0</v>
      </c>
      <c r="Q100" s="5" t="s">
        <v>1138</v>
      </c>
      <c r="R100" s="5" t="s">
        <v>52</v>
      </c>
      <c r="S100" s="5">
        <v>886.0</v>
      </c>
      <c r="T100" s="5" t="s">
        <v>92</v>
      </c>
      <c r="U100" s="5">
        <v>62.0</v>
      </c>
      <c r="V100" s="5" t="s">
        <v>93</v>
      </c>
      <c r="W100" s="5" t="s">
        <v>1139</v>
      </c>
      <c r="X100" s="5" t="s">
        <v>71</v>
      </c>
      <c r="Y100" s="5" t="s">
        <v>52</v>
      </c>
      <c r="Z100" s="5" t="s">
        <v>1140</v>
      </c>
      <c r="AA100" s="5" t="s">
        <v>1141</v>
      </c>
      <c r="AB100" s="5" t="s">
        <v>59</v>
      </c>
      <c r="AC100" s="5" t="s">
        <v>52</v>
      </c>
      <c r="AD100" s="5" t="s">
        <v>565</v>
      </c>
      <c r="AE100" s="5" t="s">
        <v>566</v>
      </c>
      <c r="AF100" s="5" t="s">
        <v>567</v>
      </c>
      <c r="AG100" s="5" t="s">
        <v>52</v>
      </c>
      <c r="AH100" s="5" t="s">
        <v>52</v>
      </c>
      <c r="AI100" s="5" t="s">
        <v>568</v>
      </c>
      <c r="AJ100" s="5" t="s">
        <v>490</v>
      </c>
      <c r="AK100" s="5" t="s">
        <v>1136</v>
      </c>
      <c r="AL100" s="5" t="s">
        <v>1142</v>
      </c>
    </row>
    <row r="101" hidden="1">
      <c r="A101" s="5" t="s">
        <v>1143</v>
      </c>
      <c r="B101" s="5" t="s">
        <v>1144</v>
      </c>
      <c r="C101" s="5" t="s">
        <v>204</v>
      </c>
      <c r="D101" s="9">
        <v>45545.0</v>
      </c>
      <c r="E101" s="5">
        <v>57988.0</v>
      </c>
      <c r="F101" s="5">
        <v>26358.0</v>
      </c>
      <c r="G101" s="5" t="s">
        <v>148</v>
      </c>
      <c r="H101" s="5" t="s">
        <v>205</v>
      </c>
      <c r="I101" s="5" t="s">
        <v>1145</v>
      </c>
      <c r="J101" s="5" t="s">
        <v>151</v>
      </c>
      <c r="K101" s="5" t="s">
        <v>462</v>
      </c>
      <c r="L101" s="5" t="s">
        <v>1146</v>
      </c>
      <c r="M101" s="10" t="str">
        <f>IFERROR(__xludf.DUMMYFUNCTION("REGEXEXTRACT(L586, ""[\s,]([A-Z]{2})[,\s]\s?\d{5}"")"),"SC")</f>
        <v>SC</v>
      </c>
      <c r="N101" s="5" t="s">
        <v>1147</v>
      </c>
      <c r="O101" s="5">
        <v>29228.0</v>
      </c>
      <c r="P101" s="5">
        <v>1.0</v>
      </c>
      <c r="Q101" s="5" t="s">
        <v>1148</v>
      </c>
      <c r="R101" s="5">
        <v>4500.0</v>
      </c>
      <c r="S101" s="5">
        <v>3520.0</v>
      </c>
      <c r="T101" s="5" t="s">
        <v>53</v>
      </c>
      <c r="U101" s="5">
        <v>1119.0</v>
      </c>
      <c r="V101" s="5" t="s">
        <v>158</v>
      </c>
      <c r="W101" s="5" t="s">
        <v>1149</v>
      </c>
      <c r="X101" s="5" t="s">
        <v>52</v>
      </c>
      <c r="Y101" s="5" t="s">
        <v>52</v>
      </c>
      <c r="Z101" s="5" t="s">
        <v>1150</v>
      </c>
      <c r="AA101" s="5" t="s">
        <v>1151</v>
      </c>
      <c r="AB101" s="5" t="s">
        <v>59</v>
      </c>
      <c r="AC101" s="5" t="s">
        <v>52</v>
      </c>
      <c r="AD101" s="5" t="s">
        <v>163</v>
      </c>
      <c r="AE101" s="5" t="s">
        <v>164</v>
      </c>
      <c r="AF101" s="5" t="s">
        <v>165</v>
      </c>
      <c r="AG101" s="5" t="s">
        <v>52</v>
      </c>
      <c r="AH101" s="5" t="s">
        <v>52</v>
      </c>
      <c r="AI101" s="5" t="s">
        <v>52</v>
      </c>
      <c r="AJ101" s="5" t="s">
        <v>1144</v>
      </c>
      <c r="AK101" s="5" t="s">
        <v>1152</v>
      </c>
      <c r="AL101" s="5" t="s">
        <v>1153</v>
      </c>
    </row>
    <row r="102" hidden="1">
      <c r="A102" s="5" t="s">
        <v>1154</v>
      </c>
      <c r="B102" s="5" t="s">
        <v>1155</v>
      </c>
      <c r="C102" s="5" t="s">
        <v>204</v>
      </c>
      <c r="D102" s="9">
        <v>45545.0</v>
      </c>
      <c r="E102" s="5">
        <v>66777.0</v>
      </c>
      <c r="F102" s="5">
        <v>30353.0</v>
      </c>
      <c r="G102" s="5" t="s">
        <v>148</v>
      </c>
      <c r="H102" s="5" t="s">
        <v>205</v>
      </c>
      <c r="I102" s="5" t="s">
        <v>1145</v>
      </c>
      <c r="J102" s="5" t="s">
        <v>151</v>
      </c>
      <c r="K102" s="5" t="s">
        <v>391</v>
      </c>
      <c r="L102" s="5" t="s">
        <v>1156</v>
      </c>
      <c r="M102" s="10" t="str">
        <f>IFERROR(__xludf.DUMMYFUNCTION("REGEXEXTRACT(L587, ""[\s,]([A-Z]{2})[,\s]\s?\d{5}"")"),"#N/A")</f>
        <v>#N/A</v>
      </c>
      <c r="N102" s="5" t="s">
        <v>1147</v>
      </c>
      <c r="O102" s="5" t="s">
        <v>52</v>
      </c>
      <c r="P102" s="5">
        <v>1.0</v>
      </c>
      <c r="Q102" s="5" t="s">
        <v>1157</v>
      </c>
      <c r="R102" s="5">
        <v>4500.0</v>
      </c>
      <c r="S102" s="5">
        <v>3520.0</v>
      </c>
      <c r="T102" s="5" t="s">
        <v>115</v>
      </c>
      <c r="U102" s="5">
        <v>1119.0</v>
      </c>
      <c r="V102" s="5" t="s">
        <v>158</v>
      </c>
      <c r="W102" s="5" t="s">
        <v>1158</v>
      </c>
      <c r="X102" s="5" t="s">
        <v>52</v>
      </c>
      <c r="Y102" s="5" t="s">
        <v>52</v>
      </c>
      <c r="Z102" s="5" t="s">
        <v>1150</v>
      </c>
      <c r="AA102" s="5" t="s">
        <v>1159</v>
      </c>
      <c r="AB102" s="5" t="s">
        <v>59</v>
      </c>
      <c r="AC102" s="5" t="s">
        <v>52</v>
      </c>
      <c r="AD102" s="5" t="s">
        <v>163</v>
      </c>
      <c r="AE102" s="5" t="s">
        <v>164</v>
      </c>
      <c r="AF102" s="5" t="s">
        <v>165</v>
      </c>
      <c r="AG102" s="5" t="s">
        <v>52</v>
      </c>
      <c r="AH102" s="5" t="s">
        <v>52</v>
      </c>
      <c r="AI102" s="5" t="s">
        <v>52</v>
      </c>
      <c r="AJ102" s="5" t="s">
        <v>1155</v>
      </c>
      <c r="AK102" s="5" t="s">
        <v>1160</v>
      </c>
      <c r="AL102" s="5" t="s">
        <v>1153</v>
      </c>
    </row>
    <row r="103">
      <c r="A103" s="5" t="s">
        <v>1161</v>
      </c>
      <c r="B103" s="5" t="s">
        <v>1015</v>
      </c>
      <c r="C103" s="5" t="s">
        <v>1016</v>
      </c>
      <c r="D103" s="9">
        <v>45539.0</v>
      </c>
      <c r="E103" s="5">
        <v>42852.0</v>
      </c>
      <c r="F103" s="5">
        <v>19478.0</v>
      </c>
      <c r="G103" s="5" t="s">
        <v>422</v>
      </c>
      <c r="H103" s="5" t="s">
        <v>45</v>
      </c>
      <c r="I103" s="5" t="s">
        <v>1162</v>
      </c>
      <c r="J103" s="5" t="s">
        <v>424</v>
      </c>
      <c r="K103" s="5" t="s">
        <v>744</v>
      </c>
      <c r="L103" s="5" t="s">
        <v>1017</v>
      </c>
      <c r="M103" s="10" t="str">
        <f>IFERROR(__xludf.DUMMYFUNCTION("REGEXEXTRACT(L588, ""[\s,]([A-Z]{2})[,\s]\s?\d{5}"")"),"#N/A")</f>
        <v>#N/A</v>
      </c>
      <c r="N103" s="5" t="s">
        <v>1018</v>
      </c>
      <c r="O103" s="5">
        <v>1960.0</v>
      </c>
      <c r="P103" s="5">
        <v>1.0</v>
      </c>
      <c r="Q103" s="5" t="s">
        <v>1163</v>
      </c>
      <c r="R103" s="5">
        <v>2200.0</v>
      </c>
      <c r="S103" s="5">
        <v>1358.0</v>
      </c>
      <c r="T103" s="5" t="s">
        <v>69</v>
      </c>
      <c r="U103" s="5">
        <v>0.0</v>
      </c>
      <c r="V103" s="5" t="s">
        <v>70</v>
      </c>
      <c r="W103" s="5" t="s">
        <v>1164</v>
      </c>
      <c r="X103" s="5" t="s">
        <v>71</v>
      </c>
      <c r="Y103" s="5" t="s">
        <v>52</v>
      </c>
      <c r="Z103" s="5" t="s">
        <v>1165</v>
      </c>
      <c r="AA103" s="5" t="s">
        <v>1166</v>
      </c>
      <c r="AB103" s="5" t="s">
        <v>235</v>
      </c>
      <c r="AC103" s="5" t="s">
        <v>52</v>
      </c>
      <c r="AD103" s="5" t="s">
        <v>398</v>
      </c>
      <c r="AE103" s="5" t="s">
        <v>399</v>
      </c>
      <c r="AF103" s="5" t="s">
        <v>400</v>
      </c>
      <c r="AG103" s="5" t="s">
        <v>401</v>
      </c>
      <c r="AH103" s="5">
        <v>23502.0</v>
      </c>
      <c r="AI103" s="5" t="s">
        <v>402</v>
      </c>
      <c r="AJ103" s="5" t="s">
        <v>1015</v>
      </c>
      <c r="AK103" s="5" t="s">
        <v>1020</v>
      </c>
      <c r="AL103" s="5" t="s">
        <v>79</v>
      </c>
    </row>
    <row r="104" hidden="1">
      <c r="A104" s="5" t="s">
        <v>1167</v>
      </c>
      <c r="B104" s="5" t="s">
        <v>1168</v>
      </c>
      <c r="C104" s="5" t="s">
        <v>1169</v>
      </c>
      <c r="D104" s="9">
        <v>45539.0</v>
      </c>
      <c r="E104" s="5">
        <v>10573.0</v>
      </c>
      <c r="F104" s="5">
        <v>4806.0</v>
      </c>
      <c r="G104" s="5" t="s">
        <v>1068</v>
      </c>
      <c r="H104" s="5" t="s">
        <v>366</v>
      </c>
      <c r="I104" s="5" t="s">
        <v>1170</v>
      </c>
      <c r="J104" s="5" t="s">
        <v>1071</v>
      </c>
      <c r="K104" s="5" t="s">
        <v>1171</v>
      </c>
      <c r="L104" s="5" t="s">
        <v>1172</v>
      </c>
      <c r="M104" s="10" t="str">
        <f>IFERROR(__xludf.DUMMYFUNCTION("REGEXEXTRACT(L589, ""[\s,]([A-Z]{2})[,\s]\s?\d{5}"")"),"NJ")</f>
        <v>NJ</v>
      </c>
      <c r="N104" s="5" t="s">
        <v>1173</v>
      </c>
      <c r="O104" s="5">
        <v>90010.0</v>
      </c>
      <c r="P104" s="5">
        <v>1.0</v>
      </c>
      <c r="Q104" s="5" t="s">
        <v>1174</v>
      </c>
      <c r="R104" s="5">
        <v>9511.0</v>
      </c>
      <c r="S104" s="5">
        <v>4403.0</v>
      </c>
      <c r="T104" s="5" t="s">
        <v>374</v>
      </c>
      <c r="U104" s="5">
        <v>0.0</v>
      </c>
      <c r="V104" s="5" t="s">
        <v>52</v>
      </c>
      <c r="W104" s="5" t="s">
        <v>1175</v>
      </c>
      <c r="X104" s="5" t="s">
        <v>52</v>
      </c>
      <c r="Y104" s="5" t="s">
        <v>52</v>
      </c>
      <c r="Z104" s="5">
        <v>265.0</v>
      </c>
      <c r="AA104" s="5" t="s">
        <v>1176</v>
      </c>
      <c r="AB104" s="5" t="s">
        <v>1177</v>
      </c>
      <c r="AC104" s="5" t="s">
        <v>52</v>
      </c>
      <c r="AD104" s="5" t="s">
        <v>377</v>
      </c>
      <c r="AE104" s="5" t="s">
        <v>378</v>
      </c>
      <c r="AF104" s="5" t="s">
        <v>379</v>
      </c>
      <c r="AG104" s="5" t="s">
        <v>265</v>
      </c>
      <c r="AH104" s="5">
        <v>33166.0</v>
      </c>
      <c r="AI104" s="5" t="s">
        <v>380</v>
      </c>
      <c r="AJ104" s="5" t="s">
        <v>1178</v>
      </c>
      <c r="AK104" s="5" t="s">
        <v>1179</v>
      </c>
      <c r="AL104" s="5" t="s">
        <v>1180</v>
      </c>
    </row>
    <row r="105" hidden="1">
      <c r="A105" s="5" t="s">
        <v>1181</v>
      </c>
      <c r="B105" s="5" t="s">
        <v>433</v>
      </c>
      <c r="C105" s="5" t="s">
        <v>1182</v>
      </c>
      <c r="D105" s="9">
        <v>45538.0</v>
      </c>
      <c r="E105" s="5">
        <v>25089.0</v>
      </c>
      <c r="F105" s="5">
        <v>11404.0</v>
      </c>
      <c r="G105" s="5" t="s">
        <v>435</v>
      </c>
      <c r="H105" s="5" t="s">
        <v>131</v>
      </c>
      <c r="I105" s="5" t="s">
        <v>1183</v>
      </c>
      <c r="J105" s="5" t="s">
        <v>424</v>
      </c>
      <c r="K105" s="5" t="s">
        <v>1184</v>
      </c>
      <c r="L105" s="5" t="s">
        <v>438</v>
      </c>
      <c r="M105" s="10" t="str">
        <f>IFERROR(__xludf.DUMMYFUNCTION("REGEXEXTRACT(L590, ""[\s,]([A-Z]{2})[,\s]\s?\d{5}"")"),"CA")</f>
        <v>CA</v>
      </c>
      <c r="N105" s="5" t="s">
        <v>1185</v>
      </c>
      <c r="O105" s="5">
        <v>75261.0</v>
      </c>
      <c r="P105" s="5">
        <v>1.0</v>
      </c>
      <c r="Q105" s="5" t="s">
        <v>1186</v>
      </c>
      <c r="R105" s="5">
        <v>4310.0</v>
      </c>
      <c r="S105" s="5">
        <v>44.0</v>
      </c>
      <c r="T105" s="5" t="s">
        <v>115</v>
      </c>
      <c r="U105" s="5">
        <v>0.0</v>
      </c>
      <c r="V105" s="5" t="s">
        <v>52</v>
      </c>
      <c r="W105" s="5" t="s">
        <v>1187</v>
      </c>
      <c r="X105" s="5" t="s">
        <v>71</v>
      </c>
      <c r="Y105" s="5" t="s">
        <v>52</v>
      </c>
      <c r="Z105" s="5">
        <v>4129.0</v>
      </c>
      <c r="AA105" s="5" t="s">
        <v>1188</v>
      </c>
      <c r="AB105" s="5" t="s">
        <v>119</v>
      </c>
      <c r="AC105" s="5" t="s">
        <v>52</v>
      </c>
      <c r="AD105" s="5" t="s">
        <v>181</v>
      </c>
      <c r="AE105" s="5" t="s">
        <v>182</v>
      </c>
      <c r="AF105" s="5" t="s">
        <v>183</v>
      </c>
      <c r="AG105" s="5" t="s">
        <v>52</v>
      </c>
      <c r="AH105" s="5" t="s">
        <v>52</v>
      </c>
      <c r="AI105" s="5" t="s">
        <v>184</v>
      </c>
      <c r="AJ105" s="5" t="s">
        <v>433</v>
      </c>
      <c r="AK105" s="5" t="s">
        <v>438</v>
      </c>
      <c r="AL105" s="5" t="s">
        <v>444</v>
      </c>
    </row>
    <row r="106" hidden="1">
      <c r="A106" s="5" t="s">
        <v>1189</v>
      </c>
      <c r="B106" s="5" t="s">
        <v>433</v>
      </c>
      <c r="C106" s="5" t="s">
        <v>1182</v>
      </c>
      <c r="D106" s="9">
        <v>45538.0</v>
      </c>
      <c r="E106" s="5">
        <v>34465.0</v>
      </c>
      <c r="F106" s="5">
        <v>15666.0</v>
      </c>
      <c r="G106" s="5" t="s">
        <v>435</v>
      </c>
      <c r="H106" s="5" t="s">
        <v>131</v>
      </c>
      <c r="I106" s="5" t="s">
        <v>1183</v>
      </c>
      <c r="J106" s="5" t="s">
        <v>424</v>
      </c>
      <c r="K106" s="5" t="s">
        <v>1190</v>
      </c>
      <c r="L106" s="5" t="s">
        <v>438</v>
      </c>
      <c r="M106" s="10" t="str">
        <f>IFERROR(__xludf.DUMMYFUNCTION("REGEXEXTRACT(L591, ""[\s,]([A-Z]{2})[,\s]\s?\d{5}"")"),"#N/A")</f>
        <v>#N/A</v>
      </c>
      <c r="N106" s="5" t="s">
        <v>1185</v>
      </c>
      <c r="O106" s="5">
        <v>75261.0</v>
      </c>
      <c r="P106" s="5">
        <v>1.0</v>
      </c>
      <c r="Q106" s="5" t="s">
        <v>1191</v>
      </c>
      <c r="R106" s="5">
        <v>4310.0</v>
      </c>
      <c r="S106" s="5">
        <v>62.0</v>
      </c>
      <c r="T106" s="5" t="s">
        <v>115</v>
      </c>
      <c r="U106" s="5">
        <v>0.0</v>
      </c>
      <c r="V106" s="5" t="s">
        <v>52</v>
      </c>
      <c r="W106" s="5" t="s">
        <v>1192</v>
      </c>
      <c r="X106" s="5" t="s">
        <v>71</v>
      </c>
      <c r="Y106" s="5" t="s">
        <v>52</v>
      </c>
      <c r="Z106" s="5">
        <v>4129.0</v>
      </c>
      <c r="AA106" s="5" t="s">
        <v>1193</v>
      </c>
      <c r="AB106" s="5" t="s">
        <v>119</v>
      </c>
      <c r="AC106" s="5" t="s">
        <v>52</v>
      </c>
      <c r="AD106" s="5" t="s">
        <v>181</v>
      </c>
      <c r="AE106" s="5" t="s">
        <v>182</v>
      </c>
      <c r="AF106" s="5" t="s">
        <v>183</v>
      </c>
      <c r="AG106" s="5" t="s">
        <v>52</v>
      </c>
      <c r="AH106" s="5" t="s">
        <v>52</v>
      </c>
      <c r="AI106" s="5" t="s">
        <v>184</v>
      </c>
      <c r="AJ106" s="5" t="s">
        <v>433</v>
      </c>
      <c r="AK106" s="5" t="s">
        <v>438</v>
      </c>
      <c r="AL106" s="5" t="s">
        <v>444</v>
      </c>
    </row>
    <row r="107" hidden="1">
      <c r="A107" s="5" t="s">
        <v>1194</v>
      </c>
      <c r="B107" s="5" t="s">
        <v>1195</v>
      </c>
      <c r="C107" s="5" t="s">
        <v>1196</v>
      </c>
      <c r="D107" s="9">
        <v>45536.0</v>
      </c>
      <c r="E107" s="5">
        <v>637548.0</v>
      </c>
      <c r="F107" s="5">
        <v>289795.0</v>
      </c>
      <c r="G107" s="5" t="s">
        <v>226</v>
      </c>
      <c r="H107" s="5" t="s">
        <v>290</v>
      </c>
      <c r="I107" s="5" t="s">
        <v>291</v>
      </c>
      <c r="J107" s="5" t="s">
        <v>228</v>
      </c>
      <c r="K107" s="5" t="s">
        <v>302</v>
      </c>
      <c r="L107" s="5" t="s">
        <v>1197</v>
      </c>
      <c r="M107" s="10" t="str">
        <f>IFERROR(__xludf.DUMMYFUNCTION("REGEXEXTRACT(L592, ""[\s,]([A-Z]{2})[,\s]\s?\d{5}"")"),"SC")</f>
        <v>SC</v>
      </c>
      <c r="N107" s="5" t="s">
        <v>1198</v>
      </c>
      <c r="O107" s="5" t="s">
        <v>52</v>
      </c>
      <c r="P107" s="5">
        <v>10.0</v>
      </c>
      <c r="Q107" s="5" t="s">
        <v>1199</v>
      </c>
      <c r="R107" s="5" t="s">
        <v>304</v>
      </c>
      <c r="S107" s="5">
        <v>35.0</v>
      </c>
      <c r="T107" s="5" t="s">
        <v>115</v>
      </c>
      <c r="U107" s="5">
        <v>7263.0</v>
      </c>
      <c r="V107" s="5" t="s">
        <v>158</v>
      </c>
      <c r="W107" s="5" t="s">
        <v>1200</v>
      </c>
      <c r="X107" s="5" t="s">
        <v>52</v>
      </c>
      <c r="Y107" s="5" t="s">
        <v>52</v>
      </c>
      <c r="Z107" s="5" t="s">
        <v>844</v>
      </c>
      <c r="AA107" s="5" t="s">
        <v>1201</v>
      </c>
      <c r="AB107" s="5" t="s">
        <v>162</v>
      </c>
      <c r="AC107" s="5" t="s">
        <v>52</v>
      </c>
      <c r="AD107" s="5" t="s">
        <v>163</v>
      </c>
      <c r="AE107" s="5" t="s">
        <v>164</v>
      </c>
      <c r="AF107" s="5" t="s">
        <v>165</v>
      </c>
      <c r="AG107" s="5" t="s">
        <v>52</v>
      </c>
      <c r="AH107" s="5" t="s">
        <v>52</v>
      </c>
      <c r="AI107" s="5" t="s">
        <v>52</v>
      </c>
      <c r="AJ107" s="5" t="s">
        <v>1195</v>
      </c>
      <c r="AK107" s="5" t="s">
        <v>1197</v>
      </c>
      <c r="AL107" s="5" t="s">
        <v>300</v>
      </c>
    </row>
    <row r="108" hidden="1">
      <c r="A108" s="5" t="s">
        <v>1202</v>
      </c>
      <c r="B108" s="5" t="s">
        <v>1121</v>
      </c>
      <c r="C108" s="5" t="s">
        <v>289</v>
      </c>
      <c r="D108" s="9">
        <v>45536.0</v>
      </c>
      <c r="E108" s="5">
        <v>391680.0</v>
      </c>
      <c r="F108" s="5">
        <v>178036.0</v>
      </c>
      <c r="G108" s="5" t="s">
        <v>226</v>
      </c>
      <c r="H108" s="5" t="s">
        <v>290</v>
      </c>
      <c r="I108" s="5" t="s">
        <v>291</v>
      </c>
      <c r="J108" s="5" t="s">
        <v>228</v>
      </c>
      <c r="K108" s="5" t="s">
        <v>1203</v>
      </c>
      <c r="L108" s="5" t="s">
        <v>1123</v>
      </c>
      <c r="M108" s="10" t="str">
        <f>IFERROR(__xludf.DUMMYFUNCTION("REGEXEXTRACT(L593, ""[\s,]([A-Z]{2})[,\s]\s?\d{5}"")"),"#N/A")</f>
        <v>#N/A</v>
      </c>
      <c r="N108" s="5" t="s">
        <v>294</v>
      </c>
      <c r="O108" s="5" t="s">
        <v>52</v>
      </c>
      <c r="P108" s="5">
        <v>6.0</v>
      </c>
      <c r="Q108" s="5" t="s">
        <v>1204</v>
      </c>
      <c r="R108" s="5" t="s">
        <v>1205</v>
      </c>
      <c r="S108" s="5">
        <v>71.0</v>
      </c>
      <c r="T108" s="5" t="s">
        <v>115</v>
      </c>
      <c r="U108" s="5">
        <v>4236.0</v>
      </c>
      <c r="V108" s="5" t="s">
        <v>158</v>
      </c>
      <c r="W108" s="5" t="s">
        <v>1206</v>
      </c>
      <c r="X108" s="5" t="s">
        <v>52</v>
      </c>
      <c r="Y108" s="5" t="s">
        <v>52</v>
      </c>
      <c r="Z108" s="5" t="s">
        <v>844</v>
      </c>
      <c r="AA108" s="5" t="s">
        <v>1207</v>
      </c>
      <c r="AB108" s="5" t="s">
        <v>162</v>
      </c>
      <c r="AC108" s="5" t="s">
        <v>52</v>
      </c>
      <c r="AD108" s="5" t="s">
        <v>163</v>
      </c>
      <c r="AE108" s="5" t="s">
        <v>164</v>
      </c>
      <c r="AF108" s="5" t="s">
        <v>165</v>
      </c>
      <c r="AG108" s="5" t="s">
        <v>52</v>
      </c>
      <c r="AH108" s="5" t="s">
        <v>52</v>
      </c>
      <c r="AI108" s="5" t="s">
        <v>52</v>
      </c>
      <c r="AJ108" s="5" t="s">
        <v>1121</v>
      </c>
      <c r="AK108" s="5" t="s">
        <v>1123</v>
      </c>
      <c r="AL108" s="5" t="s">
        <v>300</v>
      </c>
    </row>
    <row r="109" hidden="1">
      <c r="A109" s="5" t="s">
        <v>1208</v>
      </c>
      <c r="B109" s="5" t="s">
        <v>1121</v>
      </c>
      <c r="C109" s="5" t="s">
        <v>289</v>
      </c>
      <c r="D109" s="9">
        <v>45536.0</v>
      </c>
      <c r="E109" s="5">
        <v>506738.0</v>
      </c>
      <c r="F109" s="5">
        <v>230335.0</v>
      </c>
      <c r="G109" s="5" t="s">
        <v>226</v>
      </c>
      <c r="H109" s="5" t="s">
        <v>290</v>
      </c>
      <c r="I109" s="5" t="s">
        <v>291</v>
      </c>
      <c r="J109" s="5" t="s">
        <v>228</v>
      </c>
      <c r="K109" s="5" t="s">
        <v>983</v>
      </c>
      <c r="L109" s="5" t="s">
        <v>1123</v>
      </c>
      <c r="M109" s="10" t="str">
        <f>IFERROR(__xludf.DUMMYFUNCTION("REGEXEXTRACT(L594, ""[\s,]([A-Z]{2})[,\s]\s?\d{5}"")"),"#N/A")</f>
        <v>#N/A</v>
      </c>
      <c r="N109" s="5" t="s">
        <v>294</v>
      </c>
      <c r="O109" s="5" t="s">
        <v>52</v>
      </c>
      <c r="P109" s="5">
        <v>8.0</v>
      </c>
      <c r="Q109" s="5" t="s">
        <v>1209</v>
      </c>
      <c r="R109" s="5" t="s">
        <v>986</v>
      </c>
      <c r="S109" s="5">
        <v>90.0</v>
      </c>
      <c r="T109" s="5" t="s">
        <v>115</v>
      </c>
      <c r="U109" s="5">
        <v>5801.0</v>
      </c>
      <c r="V109" s="5" t="s">
        <v>158</v>
      </c>
      <c r="W109" s="5" t="s">
        <v>1210</v>
      </c>
      <c r="X109" s="5" t="s">
        <v>52</v>
      </c>
      <c r="Y109" s="5" t="s">
        <v>52</v>
      </c>
      <c r="Z109" s="5" t="s">
        <v>844</v>
      </c>
      <c r="AA109" s="5" t="s">
        <v>1211</v>
      </c>
      <c r="AB109" s="5" t="s">
        <v>162</v>
      </c>
      <c r="AC109" s="5" t="s">
        <v>52</v>
      </c>
      <c r="AD109" s="5" t="s">
        <v>163</v>
      </c>
      <c r="AE109" s="5" t="s">
        <v>164</v>
      </c>
      <c r="AF109" s="5" t="s">
        <v>165</v>
      </c>
      <c r="AG109" s="5" t="s">
        <v>52</v>
      </c>
      <c r="AH109" s="5" t="s">
        <v>52</v>
      </c>
      <c r="AI109" s="5" t="s">
        <v>52</v>
      </c>
      <c r="AJ109" s="5" t="s">
        <v>1121</v>
      </c>
      <c r="AK109" s="5" t="s">
        <v>1123</v>
      </c>
      <c r="AL109" s="5" t="s">
        <v>300</v>
      </c>
    </row>
    <row r="110" hidden="1">
      <c r="A110" s="5" t="s">
        <v>1212</v>
      </c>
      <c r="B110" s="5" t="s">
        <v>1121</v>
      </c>
      <c r="C110" s="5" t="s">
        <v>289</v>
      </c>
      <c r="D110" s="9">
        <v>45536.0</v>
      </c>
      <c r="E110" s="5">
        <v>625158.0</v>
      </c>
      <c r="F110" s="5">
        <v>284163.0</v>
      </c>
      <c r="G110" s="5" t="s">
        <v>226</v>
      </c>
      <c r="H110" s="5" t="s">
        <v>290</v>
      </c>
      <c r="I110" s="5" t="s">
        <v>291</v>
      </c>
      <c r="J110" s="5" t="s">
        <v>228</v>
      </c>
      <c r="K110" s="5" t="s">
        <v>302</v>
      </c>
      <c r="L110" s="5" t="s">
        <v>1123</v>
      </c>
      <c r="M110" s="10" t="str">
        <f>IFERROR(__xludf.DUMMYFUNCTION("REGEXEXTRACT(L595, ""[\s,]([A-Z]{2})[,\s]\s?\d{5}"")"),"#N/A")</f>
        <v>#N/A</v>
      </c>
      <c r="N110" s="5" t="s">
        <v>294</v>
      </c>
      <c r="O110" s="5" t="s">
        <v>52</v>
      </c>
      <c r="P110" s="5">
        <v>10.0</v>
      </c>
      <c r="Q110" s="5" t="s">
        <v>1213</v>
      </c>
      <c r="R110" s="5" t="s">
        <v>304</v>
      </c>
      <c r="S110" s="5">
        <v>38.0</v>
      </c>
      <c r="T110" s="5" t="s">
        <v>115</v>
      </c>
      <c r="U110" s="5">
        <v>7417.0</v>
      </c>
      <c r="V110" s="5" t="s">
        <v>158</v>
      </c>
      <c r="W110" s="5" t="s">
        <v>1214</v>
      </c>
      <c r="X110" s="5" t="s">
        <v>52</v>
      </c>
      <c r="Y110" s="5" t="s">
        <v>52</v>
      </c>
      <c r="Z110" s="5" t="s">
        <v>844</v>
      </c>
      <c r="AA110" s="5" t="s">
        <v>1215</v>
      </c>
      <c r="AB110" s="5" t="s">
        <v>162</v>
      </c>
      <c r="AC110" s="5" t="s">
        <v>52</v>
      </c>
      <c r="AD110" s="5" t="s">
        <v>163</v>
      </c>
      <c r="AE110" s="5" t="s">
        <v>164</v>
      </c>
      <c r="AF110" s="5" t="s">
        <v>165</v>
      </c>
      <c r="AG110" s="5" t="s">
        <v>52</v>
      </c>
      <c r="AH110" s="5" t="s">
        <v>52</v>
      </c>
      <c r="AI110" s="5" t="s">
        <v>52</v>
      </c>
      <c r="AJ110" s="5" t="s">
        <v>1121</v>
      </c>
      <c r="AK110" s="5" t="s">
        <v>1123</v>
      </c>
      <c r="AL110" s="5" t="s">
        <v>300</v>
      </c>
    </row>
    <row r="111" hidden="1">
      <c r="A111" s="5" t="s">
        <v>1216</v>
      </c>
      <c r="B111" s="5" t="s">
        <v>1195</v>
      </c>
      <c r="C111" s="5" t="s">
        <v>1196</v>
      </c>
      <c r="D111" s="9">
        <v>45536.0</v>
      </c>
      <c r="E111" s="5">
        <v>635079.0</v>
      </c>
      <c r="F111" s="5">
        <v>288672.0</v>
      </c>
      <c r="G111" s="5" t="s">
        <v>226</v>
      </c>
      <c r="H111" s="5" t="s">
        <v>290</v>
      </c>
      <c r="I111" s="5" t="s">
        <v>291</v>
      </c>
      <c r="J111" s="5" t="s">
        <v>228</v>
      </c>
      <c r="K111" s="5" t="s">
        <v>302</v>
      </c>
      <c r="L111" s="5" t="s">
        <v>1197</v>
      </c>
      <c r="M111" s="10" t="str">
        <f>IFERROR(__xludf.DUMMYFUNCTION("REGEXEXTRACT(L596, ""[\s,]([A-Z]{2})[,\s]\s?\d{5}"")"),"SC")</f>
        <v>SC</v>
      </c>
      <c r="N111" s="5" t="s">
        <v>1198</v>
      </c>
      <c r="O111" s="5" t="s">
        <v>52</v>
      </c>
      <c r="P111" s="5">
        <v>10.0</v>
      </c>
      <c r="Q111" s="5" t="s">
        <v>1217</v>
      </c>
      <c r="R111" s="5" t="s">
        <v>304</v>
      </c>
      <c r="S111" s="5">
        <v>58.0</v>
      </c>
      <c r="T111" s="5" t="s">
        <v>115</v>
      </c>
      <c r="U111" s="5">
        <v>7065.0</v>
      </c>
      <c r="V111" s="5" t="s">
        <v>158</v>
      </c>
      <c r="W111" s="5" t="s">
        <v>1218</v>
      </c>
      <c r="X111" s="5" t="s">
        <v>52</v>
      </c>
      <c r="Y111" s="5" t="s">
        <v>52</v>
      </c>
      <c r="Z111" s="5" t="s">
        <v>844</v>
      </c>
      <c r="AA111" s="5" t="s">
        <v>1219</v>
      </c>
      <c r="AB111" s="5" t="s">
        <v>162</v>
      </c>
      <c r="AC111" s="5" t="s">
        <v>52</v>
      </c>
      <c r="AD111" s="5" t="s">
        <v>163</v>
      </c>
      <c r="AE111" s="5" t="s">
        <v>164</v>
      </c>
      <c r="AF111" s="5" t="s">
        <v>165</v>
      </c>
      <c r="AG111" s="5" t="s">
        <v>52</v>
      </c>
      <c r="AH111" s="5" t="s">
        <v>52</v>
      </c>
      <c r="AI111" s="5" t="s">
        <v>52</v>
      </c>
      <c r="AJ111" s="5" t="s">
        <v>1195</v>
      </c>
      <c r="AK111" s="5" t="s">
        <v>1197</v>
      </c>
      <c r="AL111" s="5" t="s">
        <v>300</v>
      </c>
    </row>
    <row r="112" hidden="1">
      <c r="A112" s="5" t="s">
        <v>1220</v>
      </c>
      <c r="B112" s="5" t="s">
        <v>1221</v>
      </c>
      <c r="C112" s="5" t="s">
        <v>1222</v>
      </c>
      <c r="D112" s="9">
        <v>45534.0</v>
      </c>
      <c r="E112" s="5">
        <v>22345.0</v>
      </c>
      <c r="F112" s="5">
        <v>10157.0</v>
      </c>
      <c r="G112" s="5" t="s">
        <v>963</v>
      </c>
      <c r="H112" s="5" t="s">
        <v>171</v>
      </c>
      <c r="I112" s="5" t="s">
        <v>1223</v>
      </c>
      <c r="J112" s="5" t="s">
        <v>965</v>
      </c>
      <c r="K112" s="5" t="s">
        <v>391</v>
      </c>
      <c r="L112" s="5" t="s">
        <v>1224</v>
      </c>
      <c r="M112" s="10" t="str">
        <f>IFERROR(__xludf.DUMMYFUNCTION("REGEXEXTRACT(L597, ""[\s,]([A-Z]{2})[,\s]\s?\d{5}"")"),"MD")</f>
        <v>MD</v>
      </c>
      <c r="N112" s="5" t="s">
        <v>1225</v>
      </c>
      <c r="O112" s="5">
        <v>23702.0</v>
      </c>
      <c r="P112" s="5">
        <v>1.0</v>
      </c>
      <c r="Q112" s="5" t="s">
        <v>1226</v>
      </c>
      <c r="R112" s="5">
        <v>4500.0</v>
      </c>
      <c r="S112" s="5">
        <v>11.0</v>
      </c>
      <c r="T112" s="5" t="s">
        <v>53</v>
      </c>
      <c r="U112" s="5">
        <v>0.0</v>
      </c>
      <c r="V112" s="5" t="s">
        <v>70</v>
      </c>
      <c r="W112" s="5" t="s">
        <v>1227</v>
      </c>
      <c r="X112" s="5" t="s">
        <v>71</v>
      </c>
      <c r="Y112" s="5" t="s">
        <v>52</v>
      </c>
      <c r="Z112" s="5" t="s">
        <v>1228</v>
      </c>
      <c r="AA112" s="5" t="s">
        <v>1229</v>
      </c>
      <c r="AB112" s="5" t="s">
        <v>730</v>
      </c>
      <c r="AC112" s="5" t="s">
        <v>283</v>
      </c>
      <c r="AD112" s="5" t="s">
        <v>1230</v>
      </c>
      <c r="AE112" s="5" t="s">
        <v>1231</v>
      </c>
      <c r="AF112" s="5" t="s">
        <v>52</v>
      </c>
      <c r="AG112" s="5" t="s">
        <v>52</v>
      </c>
      <c r="AH112" s="5" t="s">
        <v>52</v>
      </c>
      <c r="AI112" s="5" t="s">
        <v>1232</v>
      </c>
      <c r="AJ112" s="5" t="s">
        <v>1221</v>
      </c>
      <c r="AK112" s="5" t="s">
        <v>1224</v>
      </c>
      <c r="AL112" s="5" t="s">
        <v>1233</v>
      </c>
    </row>
    <row r="113" hidden="1">
      <c r="A113" s="5" t="s">
        <v>1234</v>
      </c>
      <c r="B113" s="5" t="s">
        <v>1235</v>
      </c>
      <c r="C113" s="5" t="s">
        <v>1235</v>
      </c>
      <c r="D113" s="9">
        <v>45534.0</v>
      </c>
      <c r="E113" s="5">
        <v>5669.0</v>
      </c>
      <c r="F113" s="5">
        <v>2577.0</v>
      </c>
      <c r="G113" s="5" t="s">
        <v>963</v>
      </c>
      <c r="H113" s="5" t="s">
        <v>171</v>
      </c>
      <c r="I113" s="5" t="s">
        <v>1223</v>
      </c>
      <c r="J113" s="5" t="s">
        <v>965</v>
      </c>
      <c r="K113" s="5" t="s">
        <v>744</v>
      </c>
      <c r="L113" s="5" t="s">
        <v>1236</v>
      </c>
      <c r="M113" s="10" t="str">
        <f>IFERROR(__xludf.DUMMYFUNCTION("REGEXEXTRACT(L598, ""[\s,]([A-Z]{2})[,\s]\s?\d{5}"")"),"#N/A")</f>
        <v>#N/A</v>
      </c>
      <c r="N113" s="5" t="s">
        <v>1237</v>
      </c>
      <c r="O113" s="5" t="s">
        <v>1238</v>
      </c>
      <c r="P113" s="5">
        <v>1.0</v>
      </c>
      <c r="Q113" s="5" t="s">
        <v>1226</v>
      </c>
      <c r="R113" s="5">
        <v>4500.0</v>
      </c>
      <c r="S113" s="5">
        <v>5.0</v>
      </c>
      <c r="T113" s="5" t="s">
        <v>53</v>
      </c>
      <c r="U113" s="5">
        <v>0.0</v>
      </c>
      <c r="V113" s="5" t="s">
        <v>70</v>
      </c>
      <c r="W113" s="5" t="s">
        <v>1239</v>
      </c>
      <c r="X113" s="5" t="s">
        <v>55</v>
      </c>
      <c r="Y113" s="5" t="s">
        <v>1227</v>
      </c>
      <c r="Z113" s="5" t="s">
        <v>1228</v>
      </c>
      <c r="AA113" s="5" t="s">
        <v>1229</v>
      </c>
      <c r="AB113" s="5" t="s">
        <v>730</v>
      </c>
      <c r="AC113" s="5" t="s">
        <v>52</v>
      </c>
      <c r="AD113" s="5" t="s">
        <v>1230</v>
      </c>
      <c r="AE113" s="5" t="s">
        <v>1231</v>
      </c>
      <c r="AF113" s="5" t="s">
        <v>52</v>
      </c>
      <c r="AG113" s="5" t="s">
        <v>52</v>
      </c>
      <c r="AH113" s="5" t="s">
        <v>52</v>
      </c>
      <c r="AI113" s="5" t="s">
        <v>1232</v>
      </c>
      <c r="AJ113" s="5" t="s">
        <v>1221</v>
      </c>
      <c r="AK113" s="5" t="s">
        <v>1224</v>
      </c>
      <c r="AL113" s="5" t="s">
        <v>1233</v>
      </c>
    </row>
    <row r="114" hidden="1">
      <c r="A114" s="5" t="s">
        <v>1240</v>
      </c>
      <c r="B114" s="5" t="s">
        <v>1121</v>
      </c>
      <c r="C114" s="5" t="s">
        <v>289</v>
      </c>
      <c r="D114" s="9">
        <v>45531.0</v>
      </c>
      <c r="E114" s="5">
        <v>373051.0</v>
      </c>
      <c r="F114" s="5">
        <v>169569.0</v>
      </c>
      <c r="G114" s="5" t="s">
        <v>226</v>
      </c>
      <c r="H114" s="5" t="s">
        <v>290</v>
      </c>
      <c r="I114" s="5" t="s">
        <v>1241</v>
      </c>
      <c r="J114" s="5" t="s">
        <v>228</v>
      </c>
      <c r="K114" s="5" t="s">
        <v>1203</v>
      </c>
      <c r="L114" s="5" t="s">
        <v>1123</v>
      </c>
      <c r="M114" s="10" t="str">
        <f>IFERROR(__xludf.DUMMYFUNCTION("REGEXEXTRACT(L599, ""[\s,]([A-Z]{2})[,\s]\s?\d{5}"")"),"#N/A")</f>
        <v>#N/A</v>
      </c>
      <c r="N114" s="5" t="s">
        <v>294</v>
      </c>
      <c r="O114" s="5" t="s">
        <v>52</v>
      </c>
      <c r="P114" s="5">
        <v>6.0</v>
      </c>
      <c r="Q114" s="5" t="s">
        <v>1242</v>
      </c>
      <c r="R114" s="5" t="s">
        <v>1205</v>
      </c>
      <c r="S114" s="5">
        <v>32.0</v>
      </c>
      <c r="T114" s="5" t="s">
        <v>115</v>
      </c>
      <c r="U114" s="5">
        <v>4501.0</v>
      </c>
      <c r="V114" s="5" t="s">
        <v>158</v>
      </c>
      <c r="W114" s="5" t="s">
        <v>1243</v>
      </c>
      <c r="X114" s="5" t="s">
        <v>52</v>
      </c>
      <c r="Y114" s="5" t="s">
        <v>52</v>
      </c>
      <c r="Z114" s="5" t="s">
        <v>988</v>
      </c>
      <c r="AA114" s="5" t="s">
        <v>1244</v>
      </c>
      <c r="AB114" s="5" t="s">
        <v>162</v>
      </c>
      <c r="AC114" s="5" t="s">
        <v>52</v>
      </c>
      <c r="AD114" s="5" t="s">
        <v>163</v>
      </c>
      <c r="AE114" s="5" t="s">
        <v>164</v>
      </c>
      <c r="AF114" s="5" t="s">
        <v>165</v>
      </c>
      <c r="AG114" s="5" t="s">
        <v>52</v>
      </c>
      <c r="AH114" s="5" t="s">
        <v>52</v>
      </c>
      <c r="AI114" s="5" t="s">
        <v>52</v>
      </c>
      <c r="AJ114" s="5" t="s">
        <v>1121</v>
      </c>
      <c r="AK114" s="5" t="s">
        <v>1123</v>
      </c>
      <c r="AL114" s="5" t="s">
        <v>300</v>
      </c>
    </row>
    <row r="115" hidden="1">
      <c r="A115" s="5" t="s">
        <v>1245</v>
      </c>
      <c r="B115" s="5" t="s">
        <v>1121</v>
      </c>
      <c r="C115" s="5" t="s">
        <v>289</v>
      </c>
      <c r="D115" s="9">
        <v>45531.0</v>
      </c>
      <c r="E115" s="5">
        <v>623957.0</v>
      </c>
      <c r="F115" s="5">
        <v>283617.0</v>
      </c>
      <c r="G115" s="5" t="s">
        <v>226</v>
      </c>
      <c r="H115" s="5" t="s">
        <v>290</v>
      </c>
      <c r="I115" s="5" t="s">
        <v>1241</v>
      </c>
      <c r="J115" s="5" t="s">
        <v>228</v>
      </c>
      <c r="K115" s="5" t="s">
        <v>302</v>
      </c>
      <c r="L115" s="5" t="s">
        <v>1123</v>
      </c>
      <c r="M115" s="10" t="str">
        <f>IFERROR(__xludf.DUMMYFUNCTION("REGEXEXTRACT(L600, ""[\s,]([A-Z]{2})[,\s]\s?\d{5}"")"),"IL")</f>
        <v>IL</v>
      </c>
      <c r="N115" s="5" t="s">
        <v>294</v>
      </c>
      <c r="O115" s="5" t="s">
        <v>52</v>
      </c>
      <c r="P115" s="5">
        <v>10.0</v>
      </c>
      <c r="Q115" s="5" t="s">
        <v>1246</v>
      </c>
      <c r="R115" s="5" t="s">
        <v>304</v>
      </c>
      <c r="S115" s="5">
        <v>38.0</v>
      </c>
      <c r="T115" s="5" t="s">
        <v>115</v>
      </c>
      <c r="U115" s="5">
        <v>6997.0</v>
      </c>
      <c r="V115" s="5" t="s">
        <v>158</v>
      </c>
      <c r="W115" s="5" t="s">
        <v>1247</v>
      </c>
      <c r="X115" s="5" t="s">
        <v>52</v>
      </c>
      <c r="Y115" s="5" t="s">
        <v>52</v>
      </c>
      <c r="Z115" s="5" t="s">
        <v>988</v>
      </c>
      <c r="AA115" s="5" t="s">
        <v>1248</v>
      </c>
      <c r="AB115" s="5" t="s">
        <v>162</v>
      </c>
      <c r="AC115" s="5" t="s">
        <v>52</v>
      </c>
      <c r="AD115" s="5" t="s">
        <v>163</v>
      </c>
      <c r="AE115" s="5" t="s">
        <v>164</v>
      </c>
      <c r="AF115" s="5" t="s">
        <v>165</v>
      </c>
      <c r="AG115" s="5" t="s">
        <v>52</v>
      </c>
      <c r="AH115" s="5" t="s">
        <v>52</v>
      </c>
      <c r="AI115" s="5" t="s">
        <v>52</v>
      </c>
      <c r="AJ115" s="5" t="s">
        <v>1121</v>
      </c>
      <c r="AK115" s="5" t="s">
        <v>1123</v>
      </c>
      <c r="AL115" s="5" t="s">
        <v>300</v>
      </c>
    </row>
    <row r="116">
      <c r="A116" s="5" t="s">
        <v>1249</v>
      </c>
      <c r="B116" s="5" t="s">
        <v>1250</v>
      </c>
      <c r="C116" s="5" t="s">
        <v>1251</v>
      </c>
      <c r="D116" s="9">
        <v>45529.0</v>
      </c>
      <c r="E116" s="5">
        <v>29407.0</v>
      </c>
      <c r="F116" s="5">
        <v>13367.0</v>
      </c>
      <c r="G116" s="5" t="s">
        <v>1028</v>
      </c>
      <c r="H116" s="5" t="s">
        <v>45</v>
      </c>
      <c r="I116" s="5" t="s">
        <v>1252</v>
      </c>
      <c r="J116" s="5" t="s">
        <v>1030</v>
      </c>
      <c r="K116" s="5" t="s">
        <v>1253</v>
      </c>
      <c r="L116" s="5" t="s">
        <v>1254</v>
      </c>
      <c r="M116" s="10" t="str">
        <f>IFERROR(__xludf.DUMMYFUNCTION("REGEXEXTRACT(L601, ""[\s,]([A-Z]{2})[,\s]\s?\d{5}"")"),"TX")</f>
        <v>TX</v>
      </c>
      <c r="N116" s="5" t="s">
        <v>1255</v>
      </c>
      <c r="O116" s="5">
        <v>11434.0</v>
      </c>
      <c r="P116" s="5">
        <v>1.0</v>
      </c>
      <c r="Q116" s="5" t="s">
        <v>1256</v>
      </c>
      <c r="R116" s="5" t="s">
        <v>91</v>
      </c>
      <c r="S116" s="5">
        <v>25.0</v>
      </c>
      <c r="T116" s="5" t="s">
        <v>53</v>
      </c>
      <c r="U116" s="5">
        <v>0.0</v>
      </c>
      <c r="V116" s="5" t="s">
        <v>52</v>
      </c>
      <c r="W116" s="5" t="s">
        <v>1257</v>
      </c>
      <c r="X116" s="5" t="s">
        <v>71</v>
      </c>
      <c r="Y116" s="5" t="s">
        <v>52</v>
      </c>
      <c r="Z116" s="5" t="s">
        <v>1109</v>
      </c>
      <c r="AA116" s="5">
        <v>2229032.0</v>
      </c>
      <c r="AB116" s="5" t="s">
        <v>235</v>
      </c>
      <c r="AC116" s="5" t="s">
        <v>283</v>
      </c>
      <c r="AD116" s="5" t="s">
        <v>216</v>
      </c>
      <c r="AE116" s="5" t="s">
        <v>217</v>
      </c>
      <c r="AF116" s="5" t="s">
        <v>218</v>
      </c>
      <c r="AG116" s="5" t="s">
        <v>52</v>
      </c>
      <c r="AH116" s="5" t="s">
        <v>52</v>
      </c>
      <c r="AI116" s="5" t="s">
        <v>52</v>
      </c>
      <c r="AJ116" s="5" t="s">
        <v>1250</v>
      </c>
      <c r="AK116" s="5" t="s">
        <v>1254</v>
      </c>
      <c r="AL116" s="5" t="s">
        <v>165</v>
      </c>
    </row>
    <row r="117" hidden="1">
      <c r="A117" s="5" t="s">
        <v>1258</v>
      </c>
      <c r="B117" s="5" t="s">
        <v>1259</v>
      </c>
      <c r="C117" s="5" t="s">
        <v>102</v>
      </c>
      <c r="D117" s="9">
        <v>45527.0</v>
      </c>
      <c r="E117" s="5">
        <v>50250.0</v>
      </c>
      <c r="F117" s="5">
        <v>22841.0</v>
      </c>
      <c r="G117" s="5" t="s">
        <v>412</v>
      </c>
      <c r="H117" s="5" t="s">
        <v>131</v>
      </c>
      <c r="I117" s="5" t="s">
        <v>1260</v>
      </c>
      <c r="J117" s="5" t="s">
        <v>414</v>
      </c>
      <c r="K117" s="5" t="s">
        <v>744</v>
      </c>
      <c r="L117" s="5" t="s">
        <v>1261</v>
      </c>
      <c r="M117" s="10" t="str">
        <f>IFERROR(__xludf.DUMMYFUNCTION("REGEXEXTRACT(L602, ""[\s,]([A-Z]{2})[,\s]\s?\d{5}"")"),"NJ")</f>
        <v>NJ</v>
      </c>
      <c r="N117" s="5" t="s">
        <v>102</v>
      </c>
      <c r="O117" s="5">
        <v>43125.0</v>
      </c>
      <c r="P117" s="5">
        <v>1.0</v>
      </c>
      <c r="Q117" s="5" t="s">
        <v>1262</v>
      </c>
      <c r="R117" s="5">
        <v>4500.0</v>
      </c>
      <c r="S117" s="5">
        <v>1217.0</v>
      </c>
      <c r="T117" s="5" t="s">
        <v>92</v>
      </c>
      <c r="U117" s="5">
        <v>0.0</v>
      </c>
      <c r="V117" s="5" t="s">
        <v>70</v>
      </c>
      <c r="W117" s="5" t="s">
        <v>1263</v>
      </c>
      <c r="X117" s="5" t="s">
        <v>52</v>
      </c>
      <c r="Y117" s="5" t="s">
        <v>52</v>
      </c>
      <c r="Z117" s="5" t="s">
        <v>1264</v>
      </c>
      <c r="AA117" s="5" t="s">
        <v>1265</v>
      </c>
      <c r="AB117" s="5" t="s">
        <v>162</v>
      </c>
      <c r="AC117" s="5" t="s">
        <v>283</v>
      </c>
      <c r="AD117" s="5" t="s">
        <v>398</v>
      </c>
      <c r="AE117" s="5" t="s">
        <v>399</v>
      </c>
      <c r="AF117" s="5" t="s">
        <v>400</v>
      </c>
      <c r="AG117" s="5" t="s">
        <v>401</v>
      </c>
      <c r="AH117" s="5">
        <v>23502.0</v>
      </c>
      <c r="AI117" s="5" t="s">
        <v>402</v>
      </c>
      <c r="AJ117" s="5" t="s">
        <v>102</v>
      </c>
      <c r="AK117" s="5" t="s">
        <v>102</v>
      </c>
      <c r="AL117" s="5" t="s">
        <v>1266</v>
      </c>
    </row>
    <row r="118" hidden="1">
      <c r="A118" s="5" t="s">
        <v>1267</v>
      </c>
      <c r="B118" s="5" t="s">
        <v>252</v>
      </c>
      <c r="C118" s="5" t="s">
        <v>252</v>
      </c>
      <c r="D118" s="9">
        <v>45527.0</v>
      </c>
      <c r="E118" s="5">
        <v>31073.0</v>
      </c>
      <c r="F118" s="5">
        <v>14124.0</v>
      </c>
      <c r="G118" s="5" t="s">
        <v>253</v>
      </c>
      <c r="H118" s="5" t="s">
        <v>254</v>
      </c>
      <c r="I118" s="5" t="s">
        <v>320</v>
      </c>
      <c r="J118" s="5" t="s">
        <v>256</v>
      </c>
      <c r="K118" s="5" t="s">
        <v>1268</v>
      </c>
      <c r="L118" s="5" t="s">
        <v>258</v>
      </c>
      <c r="M118" s="10" t="str">
        <f>IFERROR(__xludf.DUMMYFUNCTION("REGEXEXTRACT(L603, ""[\s,]([A-Z]{2})[,\s]\s?\d{5}"")"),"OR")</f>
        <v>OR</v>
      </c>
      <c r="N118" s="5" t="s">
        <v>258</v>
      </c>
      <c r="O118" s="5" t="s">
        <v>52</v>
      </c>
      <c r="P118" s="5">
        <v>1.0</v>
      </c>
      <c r="Q118" s="5" t="s">
        <v>1268</v>
      </c>
      <c r="R118" s="5" t="s">
        <v>211</v>
      </c>
      <c r="S118" s="5">
        <v>82.0</v>
      </c>
      <c r="T118" s="5" t="s">
        <v>115</v>
      </c>
      <c r="U118" s="5">
        <v>0.0</v>
      </c>
      <c r="V118" s="5" t="s">
        <v>52</v>
      </c>
      <c r="W118" s="5" t="s">
        <v>1269</v>
      </c>
      <c r="X118" s="5" t="s">
        <v>52</v>
      </c>
      <c r="Y118" s="5" t="s">
        <v>52</v>
      </c>
      <c r="Z118" s="5">
        <v>147.0</v>
      </c>
      <c r="AA118" s="5">
        <v>70528.0</v>
      </c>
      <c r="AB118" s="5" t="s">
        <v>323</v>
      </c>
      <c r="AC118" s="5" t="s">
        <v>261</v>
      </c>
      <c r="AD118" s="5" t="s">
        <v>262</v>
      </c>
      <c r="AE118" s="5" t="s">
        <v>263</v>
      </c>
      <c r="AF118" s="5" t="s">
        <v>264</v>
      </c>
      <c r="AG118" s="5" t="s">
        <v>265</v>
      </c>
      <c r="AH118" s="5" t="s">
        <v>266</v>
      </c>
      <c r="AI118" s="5" t="s">
        <v>267</v>
      </c>
      <c r="AJ118" s="5" t="s">
        <v>102</v>
      </c>
      <c r="AK118" s="5" t="s">
        <v>102</v>
      </c>
      <c r="AL118" s="5">
        <v>13841.0</v>
      </c>
    </row>
    <row r="119">
      <c r="A119" s="5" t="s">
        <v>1270</v>
      </c>
      <c r="B119" s="5" t="s">
        <v>1271</v>
      </c>
      <c r="C119" s="5" t="s">
        <v>1272</v>
      </c>
      <c r="D119" s="9">
        <v>45526.0</v>
      </c>
      <c r="E119" s="5">
        <v>15543.0</v>
      </c>
      <c r="F119" s="5">
        <v>7065.0</v>
      </c>
      <c r="G119" s="5" t="s">
        <v>435</v>
      </c>
      <c r="H119" s="5" t="s">
        <v>45</v>
      </c>
      <c r="I119" s="5" t="s">
        <v>1273</v>
      </c>
      <c r="J119" s="5" t="s">
        <v>424</v>
      </c>
      <c r="K119" s="5" t="s">
        <v>1274</v>
      </c>
      <c r="L119" s="5" t="s">
        <v>1275</v>
      </c>
      <c r="M119" s="10" t="str">
        <f>IFERROR(__xludf.DUMMYFUNCTION("REGEXEXTRACT(L604, ""[\s,]([A-Z]{2})[,\s]\s?\d{5}"")"),"GJ")</f>
        <v>GJ</v>
      </c>
      <c r="N119" s="5" t="s">
        <v>1276</v>
      </c>
      <c r="O119" s="5">
        <v>60007.0</v>
      </c>
      <c r="P119" s="5">
        <v>1.0</v>
      </c>
      <c r="Q119" s="5" t="s">
        <v>1277</v>
      </c>
      <c r="R119" s="5">
        <v>2210.0</v>
      </c>
      <c r="S119" s="5">
        <v>30.0</v>
      </c>
      <c r="T119" s="5" t="s">
        <v>53</v>
      </c>
      <c r="U119" s="5">
        <v>0.0</v>
      </c>
      <c r="V119" s="5" t="s">
        <v>52</v>
      </c>
      <c r="W119" s="5" t="s">
        <v>1278</v>
      </c>
      <c r="X119" s="5" t="s">
        <v>71</v>
      </c>
      <c r="Y119" s="5" t="s">
        <v>52</v>
      </c>
      <c r="Z119" s="5" t="s">
        <v>1279</v>
      </c>
      <c r="AA119" s="5" t="s">
        <v>1280</v>
      </c>
      <c r="AB119" s="5" t="s">
        <v>235</v>
      </c>
      <c r="AC119" s="5" t="s">
        <v>52</v>
      </c>
      <c r="AD119" s="5" t="s">
        <v>216</v>
      </c>
      <c r="AE119" s="5" t="s">
        <v>217</v>
      </c>
      <c r="AF119" s="5" t="s">
        <v>218</v>
      </c>
      <c r="AG119" s="5" t="s">
        <v>52</v>
      </c>
      <c r="AH119" s="5" t="s">
        <v>52</v>
      </c>
      <c r="AI119" s="5" t="s">
        <v>52</v>
      </c>
      <c r="AJ119" s="5" t="s">
        <v>1271</v>
      </c>
      <c r="AK119" s="5" t="s">
        <v>1275</v>
      </c>
      <c r="AL119" s="5" t="s">
        <v>655</v>
      </c>
    </row>
    <row r="120" hidden="1">
      <c r="A120" s="5" t="s">
        <v>1281</v>
      </c>
      <c r="B120" s="5" t="s">
        <v>1282</v>
      </c>
      <c r="C120" s="5" t="s">
        <v>1283</v>
      </c>
      <c r="D120" s="9">
        <v>45526.0</v>
      </c>
      <c r="E120" s="5">
        <v>16799.0</v>
      </c>
      <c r="F120" s="5">
        <v>7636.0</v>
      </c>
      <c r="G120" s="5" t="s">
        <v>107</v>
      </c>
      <c r="H120" s="5" t="s">
        <v>530</v>
      </c>
      <c r="I120" s="5" t="s">
        <v>1284</v>
      </c>
      <c r="J120" s="5" t="s">
        <v>109</v>
      </c>
      <c r="K120" s="5" t="s">
        <v>1285</v>
      </c>
      <c r="L120" s="5" t="s">
        <v>1286</v>
      </c>
      <c r="M120" s="10" t="str">
        <f>IFERROR(__xludf.DUMMYFUNCTION("REGEXEXTRACT(L605, ""[\s,]([A-Z]{2})[,\s]\s?\d{5}"")"),"GJ")</f>
        <v>GJ</v>
      </c>
      <c r="N120" s="5" t="s">
        <v>1287</v>
      </c>
      <c r="O120" s="5" t="s">
        <v>52</v>
      </c>
      <c r="P120" s="5">
        <v>1.0</v>
      </c>
      <c r="Q120" s="5" t="s">
        <v>1288</v>
      </c>
      <c r="R120" s="5" t="s">
        <v>441</v>
      </c>
      <c r="S120" s="5">
        <v>26.0</v>
      </c>
      <c r="T120" s="5" t="s">
        <v>53</v>
      </c>
      <c r="U120" s="5">
        <v>26.0</v>
      </c>
      <c r="V120" s="5" t="s">
        <v>93</v>
      </c>
      <c r="W120" s="5" t="s">
        <v>1289</v>
      </c>
      <c r="X120" s="5" t="s">
        <v>71</v>
      </c>
      <c r="Y120" s="5" t="s">
        <v>52</v>
      </c>
      <c r="Z120" s="5" t="s">
        <v>1109</v>
      </c>
      <c r="AA120" s="5">
        <v>119327.0</v>
      </c>
      <c r="AB120" s="5" t="s">
        <v>235</v>
      </c>
      <c r="AC120" s="5" t="s">
        <v>52</v>
      </c>
      <c r="AD120" s="5" t="s">
        <v>216</v>
      </c>
      <c r="AE120" s="5" t="s">
        <v>217</v>
      </c>
      <c r="AF120" s="5" t="s">
        <v>218</v>
      </c>
      <c r="AG120" s="5" t="s">
        <v>52</v>
      </c>
      <c r="AH120" s="5" t="s">
        <v>52</v>
      </c>
      <c r="AI120" s="5" t="s">
        <v>52</v>
      </c>
      <c r="AJ120" s="5" t="s">
        <v>1282</v>
      </c>
      <c r="AK120" s="5" t="s">
        <v>1286</v>
      </c>
      <c r="AL120" s="5" t="s">
        <v>183</v>
      </c>
    </row>
    <row r="121" hidden="1">
      <c r="A121" s="5" t="s">
        <v>1290</v>
      </c>
      <c r="B121" s="5" t="s">
        <v>1144</v>
      </c>
      <c r="C121" s="5" t="s">
        <v>204</v>
      </c>
      <c r="D121" s="9">
        <v>45526.0</v>
      </c>
      <c r="E121" s="5">
        <v>56951.0</v>
      </c>
      <c r="F121" s="5">
        <v>25887.0</v>
      </c>
      <c r="G121" s="5" t="s">
        <v>148</v>
      </c>
      <c r="H121" s="5" t="s">
        <v>205</v>
      </c>
      <c r="I121" s="5" t="s">
        <v>1145</v>
      </c>
      <c r="J121" s="5" t="s">
        <v>151</v>
      </c>
      <c r="K121" s="5" t="s">
        <v>462</v>
      </c>
      <c r="L121" s="5" t="s">
        <v>1146</v>
      </c>
      <c r="M121" s="10" t="str">
        <f>IFERROR(__xludf.DUMMYFUNCTION("REGEXEXTRACT(L606, ""[\s,]([A-Z]{2})[,\s]\s?\d{5}"")"),"GJ")</f>
        <v>GJ</v>
      </c>
      <c r="N121" s="5" t="s">
        <v>1291</v>
      </c>
      <c r="O121" s="5">
        <v>29228.0</v>
      </c>
      <c r="P121" s="5">
        <v>1.0</v>
      </c>
      <c r="Q121" s="5" t="s">
        <v>1292</v>
      </c>
      <c r="R121" s="5">
        <v>4500.0</v>
      </c>
      <c r="S121" s="5">
        <v>3520.0</v>
      </c>
      <c r="T121" s="5" t="s">
        <v>53</v>
      </c>
      <c r="U121" s="5">
        <v>1119.0</v>
      </c>
      <c r="V121" s="5" t="s">
        <v>158</v>
      </c>
      <c r="W121" s="5" t="s">
        <v>1293</v>
      </c>
      <c r="X121" s="5" t="s">
        <v>52</v>
      </c>
      <c r="Y121" s="5" t="s">
        <v>52</v>
      </c>
      <c r="Z121" s="5" t="s">
        <v>1294</v>
      </c>
      <c r="AA121" s="5" t="s">
        <v>1295</v>
      </c>
      <c r="AB121" s="5" t="s">
        <v>59</v>
      </c>
      <c r="AC121" s="5" t="s">
        <v>52</v>
      </c>
      <c r="AD121" s="5" t="s">
        <v>163</v>
      </c>
      <c r="AE121" s="5" t="s">
        <v>164</v>
      </c>
      <c r="AF121" s="5" t="s">
        <v>165</v>
      </c>
      <c r="AG121" s="5" t="s">
        <v>52</v>
      </c>
      <c r="AH121" s="5" t="s">
        <v>52</v>
      </c>
      <c r="AI121" s="5" t="s">
        <v>52</v>
      </c>
      <c r="AJ121" s="5" t="s">
        <v>1144</v>
      </c>
      <c r="AK121" s="5" t="s">
        <v>1152</v>
      </c>
      <c r="AL121" s="5" t="s">
        <v>1153</v>
      </c>
    </row>
    <row r="122" hidden="1">
      <c r="A122" s="5" t="s">
        <v>1296</v>
      </c>
      <c r="B122" s="5" t="s">
        <v>1144</v>
      </c>
      <c r="C122" s="5" t="s">
        <v>204</v>
      </c>
      <c r="D122" s="9">
        <v>45526.0</v>
      </c>
      <c r="E122" s="5">
        <v>119648.0</v>
      </c>
      <c r="F122" s="5">
        <v>54385.0</v>
      </c>
      <c r="G122" s="5" t="s">
        <v>148</v>
      </c>
      <c r="H122" s="5" t="s">
        <v>205</v>
      </c>
      <c r="I122" s="5" t="s">
        <v>1145</v>
      </c>
      <c r="J122" s="5" t="s">
        <v>151</v>
      </c>
      <c r="K122" s="5" t="s">
        <v>152</v>
      </c>
      <c r="L122" s="5" t="s">
        <v>1297</v>
      </c>
      <c r="M122" s="10" t="str">
        <f>IFERROR(__xludf.DUMMYFUNCTION("REGEXEXTRACT(L607, ""[\s,]([A-Z]{2})[,\s]\s?\d{5}"")"),"GJ")</f>
        <v>GJ</v>
      </c>
      <c r="N122" s="5" t="s">
        <v>1291</v>
      </c>
      <c r="O122" s="5">
        <v>929.0</v>
      </c>
      <c r="P122" s="5">
        <v>2.0</v>
      </c>
      <c r="Q122" s="5" t="s">
        <v>1298</v>
      </c>
      <c r="R122" s="5" t="s">
        <v>156</v>
      </c>
      <c r="S122" s="5">
        <v>1680.0</v>
      </c>
      <c r="T122" s="5" t="s">
        <v>53</v>
      </c>
      <c r="U122" s="5">
        <v>1780.0</v>
      </c>
      <c r="V122" s="5" t="s">
        <v>158</v>
      </c>
      <c r="W122" s="5" t="s">
        <v>1299</v>
      </c>
      <c r="X122" s="5" t="s">
        <v>52</v>
      </c>
      <c r="Y122" s="5" t="s">
        <v>52</v>
      </c>
      <c r="Z122" s="5" t="s">
        <v>1294</v>
      </c>
      <c r="AA122" s="5" t="s">
        <v>1300</v>
      </c>
      <c r="AB122" s="5" t="s">
        <v>59</v>
      </c>
      <c r="AC122" s="5" t="s">
        <v>52</v>
      </c>
      <c r="AD122" s="5" t="s">
        <v>163</v>
      </c>
      <c r="AE122" s="5" t="s">
        <v>164</v>
      </c>
      <c r="AF122" s="5" t="s">
        <v>165</v>
      </c>
      <c r="AG122" s="5" t="s">
        <v>52</v>
      </c>
      <c r="AH122" s="5" t="s">
        <v>52</v>
      </c>
      <c r="AI122" s="5" t="s">
        <v>52</v>
      </c>
      <c r="AJ122" s="5" t="s">
        <v>1144</v>
      </c>
      <c r="AK122" s="5" t="s">
        <v>1301</v>
      </c>
      <c r="AL122" s="5" t="s">
        <v>1153</v>
      </c>
    </row>
    <row r="123" hidden="1">
      <c r="A123" s="5" t="s">
        <v>1302</v>
      </c>
      <c r="B123" s="5" t="s">
        <v>1155</v>
      </c>
      <c r="C123" s="5" t="s">
        <v>204</v>
      </c>
      <c r="D123" s="9">
        <v>45526.0</v>
      </c>
      <c r="E123" s="5">
        <v>49134.0</v>
      </c>
      <c r="F123" s="5">
        <v>22334.0</v>
      </c>
      <c r="G123" s="5" t="s">
        <v>148</v>
      </c>
      <c r="H123" s="5" t="s">
        <v>205</v>
      </c>
      <c r="I123" s="5" t="s">
        <v>1145</v>
      </c>
      <c r="J123" s="5" t="s">
        <v>151</v>
      </c>
      <c r="K123" s="5" t="s">
        <v>462</v>
      </c>
      <c r="L123" s="5" t="s">
        <v>1156</v>
      </c>
      <c r="M123" s="10" t="str">
        <f>IFERROR(__xludf.DUMMYFUNCTION("REGEXEXTRACT(L608, ""[\s,]([A-Z]{2})[,\s]\s?\d{5}"")"),"GJ")</f>
        <v>GJ</v>
      </c>
      <c r="N123" s="5" t="s">
        <v>1291</v>
      </c>
      <c r="O123" s="5" t="s">
        <v>52</v>
      </c>
      <c r="P123" s="5">
        <v>1.0</v>
      </c>
      <c r="Q123" s="5" t="s">
        <v>1303</v>
      </c>
      <c r="R123" s="5">
        <v>4500.0</v>
      </c>
      <c r="S123" s="5">
        <v>672.0</v>
      </c>
      <c r="T123" s="5" t="s">
        <v>53</v>
      </c>
      <c r="U123" s="5">
        <v>887.0</v>
      </c>
      <c r="V123" s="5" t="s">
        <v>158</v>
      </c>
      <c r="W123" s="5" t="s">
        <v>1304</v>
      </c>
      <c r="X123" s="5" t="s">
        <v>52</v>
      </c>
      <c r="Y123" s="5" t="s">
        <v>52</v>
      </c>
      <c r="Z123" s="5" t="s">
        <v>1294</v>
      </c>
      <c r="AA123" s="5" t="s">
        <v>1305</v>
      </c>
      <c r="AB123" s="5" t="s">
        <v>59</v>
      </c>
      <c r="AC123" s="5" t="s">
        <v>52</v>
      </c>
      <c r="AD123" s="5" t="s">
        <v>163</v>
      </c>
      <c r="AE123" s="5" t="s">
        <v>164</v>
      </c>
      <c r="AF123" s="5" t="s">
        <v>165</v>
      </c>
      <c r="AG123" s="5" t="s">
        <v>52</v>
      </c>
      <c r="AH123" s="5" t="s">
        <v>52</v>
      </c>
      <c r="AI123" s="5" t="s">
        <v>52</v>
      </c>
      <c r="AJ123" s="5" t="s">
        <v>1155</v>
      </c>
      <c r="AK123" s="5" t="s">
        <v>1160</v>
      </c>
      <c r="AL123" s="5" t="s">
        <v>1153</v>
      </c>
    </row>
    <row r="124">
      <c r="A124" s="5" t="s">
        <v>1306</v>
      </c>
      <c r="B124" s="5" t="s">
        <v>1015</v>
      </c>
      <c r="C124" s="5" t="s">
        <v>1016</v>
      </c>
      <c r="D124" s="9">
        <v>45523.0</v>
      </c>
      <c r="E124" s="5">
        <v>42786.0</v>
      </c>
      <c r="F124" s="5">
        <v>19448.0</v>
      </c>
      <c r="G124" s="5" t="s">
        <v>422</v>
      </c>
      <c r="H124" s="5" t="s">
        <v>84</v>
      </c>
      <c r="I124" s="5" t="s">
        <v>1307</v>
      </c>
      <c r="J124" s="5" t="s">
        <v>424</v>
      </c>
      <c r="K124" s="5" t="s">
        <v>744</v>
      </c>
      <c r="L124" s="5" t="s">
        <v>1017</v>
      </c>
      <c r="M124" s="10" t="str">
        <f>IFERROR(__xludf.DUMMYFUNCTION("REGEXEXTRACT(L609, ""[\s,]([A-Z]{2})[,\s]\s?\d{5}"")"),"TX")</f>
        <v>TX</v>
      </c>
      <c r="N124" s="5" t="s">
        <v>1018</v>
      </c>
      <c r="O124" s="5">
        <v>1960.0</v>
      </c>
      <c r="P124" s="5">
        <v>1.0</v>
      </c>
      <c r="Q124" s="5" t="s">
        <v>1308</v>
      </c>
      <c r="R124" s="5">
        <v>2200.0</v>
      </c>
      <c r="S124" s="5">
        <v>1327.0</v>
      </c>
      <c r="T124" s="5" t="s">
        <v>69</v>
      </c>
      <c r="U124" s="5">
        <v>0.0</v>
      </c>
      <c r="V124" s="5" t="s">
        <v>70</v>
      </c>
      <c r="W124" s="5" t="s">
        <v>1309</v>
      </c>
      <c r="X124" s="5" t="s">
        <v>71</v>
      </c>
      <c r="Y124" s="5" t="s">
        <v>52</v>
      </c>
      <c r="Z124" s="5" t="s">
        <v>1310</v>
      </c>
      <c r="AA124" s="5" t="s">
        <v>1311</v>
      </c>
      <c r="AB124" s="5" t="s">
        <v>59</v>
      </c>
      <c r="AC124" s="5" t="s">
        <v>52</v>
      </c>
      <c r="AD124" s="5" t="s">
        <v>398</v>
      </c>
      <c r="AE124" s="5" t="s">
        <v>399</v>
      </c>
      <c r="AF124" s="5" t="s">
        <v>400</v>
      </c>
      <c r="AG124" s="5" t="s">
        <v>401</v>
      </c>
      <c r="AH124" s="5">
        <v>23502.0</v>
      </c>
      <c r="AI124" s="5" t="s">
        <v>402</v>
      </c>
      <c r="AJ124" s="5" t="s">
        <v>1015</v>
      </c>
      <c r="AK124" s="5" t="s">
        <v>1020</v>
      </c>
      <c r="AL124" s="5" t="s">
        <v>79</v>
      </c>
    </row>
    <row r="125" hidden="1">
      <c r="A125" s="5" t="s">
        <v>1312</v>
      </c>
      <c r="B125" s="5" t="s">
        <v>527</v>
      </c>
      <c r="C125" s="5" t="s">
        <v>528</v>
      </c>
      <c r="D125" s="9">
        <v>45518.0</v>
      </c>
      <c r="E125" s="5">
        <v>62370.0</v>
      </c>
      <c r="F125" s="5">
        <v>28350.0</v>
      </c>
      <c r="G125" s="5" t="s">
        <v>529</v>
      </c>
      <c r="H125" s="5" t="s">
        <v>530</v>
      </c>
      <c r="I125" s="5" t="s">
        <v>1313</v>
      </c>
      <c r="J125" s="5" t="s">
        <v>532</v>
      </c>
      <c r="K125" s="5" t="s">
        <v>1314</v>
      </c>
      <c r="L125" s="5" t="s">
        <v>534</v>
      </c>
      <c r="M125" s="10" t="str">
        <f>IFERROR(__xludf.DUMMYFUNCTION("REGEXEXTRACT(L610, ""[\s,]([A-Z]{2})[,\s]\s?\d{5}"")"),"#N/A")</f>
        <v>#N/A</v>
      </c>
      <c r="N125" s="5" t="s">
        <v>535</v>
      </c>
      <c r="O125" s="5">
        <v>3304.0</v>
      </c>
      <c r="P125" s="5">
        <v>1.0</v>
      </c>
      <c r="Q125" s="5" t="s">
        <v>1315</v>
      </c>
      <c r="R125" s="5" t="s">
        <v>52</v>
      </c>
      <c r="S125" s="5">
        <v>28.0</v>
      </c>
      <c r="T125" s="5" t="s">
        <v>115</v>
      </c>
      <c r="U125" s="5">
        <v>0.0</v>
      </c>
      <c r="V125" s="5" t="s">
        <v>70</v>
      </c>
      <c r="W125" s="5" t="s">
        <v>1316</v>
      </c>
      <c r="X125" s="5" t="s">
        <v>55</v>
      </c>
      <c r="Y125" s="5" t="s">
        <v>1317</v>
      </c>
      <c r="Z125" s="5" t="s">
        <v>1318</v>
      </c>
      <c r="AA125" s="5" t="s">
        <v>29</v>
      </c>
      <c r="AB125" s="5" t="s">
        <v>235</v>
      </c>
      <c r="AC125" s="5" t="s">
        <v>52</v>
      </c>
      <c r="AD125" s="5" t="s">
        <v>542</v>
      </c>
      <c r="AE125" s="5" t="s">
        <v>543</v>
      </c>
      <c r="AF125" s="5" t="s">
        <v>544</v>
      </c>
      <c r="AG125" s="5" t="s">
        <v>265</v>
      </c>
      <c r="AH125" s="5">
        <v>32224.0</v>
      </c>
      <c r="AI125" s="5" t="s">
        <v>545</v>
      </c>
      <c r="AJ125" s="5" t="s">
        <v>527</v>
      </c>
      <c r="AK125" s="5" t="s">
        <v>546</v>
      </c>
      <c r="AL125" s="5" t="s">
        <v>336</v>
      </c>
    </row>
    <row r="126" hidden="1">
      <c r="A126" s="5" t="s">
        <v>1319</v>
      </c>
      <c r="B126" s="5" t="s">
        <v>1320</v>
      </c>
      <c r="C126" s="5" t="s">
        <v>548</v>
      </c>
      <c r="D126" s="9">
        <v>45518.0</v>
      </c>
      <c r="E126" s="5">
        <v>62370.0</v>
      </c>
      <c r="F126" s="5">
        <v>28350.0</v>
      </c>
      <c r="G126" s="5" t="s">
        <v>1321</v>
      </c>
      <c r="H126" s="5" t="s">
        <v>530</v>
      </c>
      <c r="I126" s="5" t="s">
        <v>1313</v>
      </c>
      <c r="J126" s="5" t="s">
        <v>1322</v>
      </c>
      <c r="K126" s="5" t="s">
        <v>1323</v>
      </c>
      <c r="L126" s="5" t="s">
        <v>1324</v>
      </c>
      <c r="M126" s="10" t="str">
        <f>IFERROR(__xludf.DUMMYFUNCTION("REGEXEXTRACT(L611, ""[\s,]([A-Z]{2})[,\s]\s?\d{5}"")"),"GA")</f>
        <v>GA</v>
      </c>
      <c r="N126" s="5" t="s">
        <v>552</v>
      </c>
      <c r="O126" s="5">
        <v>60187.0</v>
      </c>
      <c r="P126" s="5">
        <v>1.0</v>
      </c>
      <c r="Q126" s="5" t="s">
        <v>1315</v>
      </c>
      <c r="R126" s="5" t="s">
        <v>52</v>
      </c>
      <c r="S126" s="5">
        <v>28.0</v>
      </c>
      <c r="T126" s="5" t="s">
        <v>53</v>
      </c>
      <c r="U126" s="5">
        <v>33.0</v>
      </c>
      <c r="V126" s="5" t="s">
        <v>93</v>
      </c>
      <c r="W126" s="5" t="s">
        <v>1317</v>
      </c>
      <c r="X126" s="5" t="s">
        <v>71</v>
      </c>
      <c r="Y126" s="5" t="s">
        <v>52</v>
      </c>
      <c r="Z126" s="5" t="s">
        <v>1325</v>
      </c>
      <c r="AA126" s="5" t="s">
        <v>29</v>
      </c>
      <c r="AB126" s="5" t="s">
        <v>235</v>
      </c>
      <c r="AC126" s="5" t="s">
        <v>52</v>
      </c>
      <c r="AD126" s="5" t="s">
        <v>216</v>
      </c>
      <c r="AE126" s="5" t="s">
        <v>217</v>
      </c>
      <c r="AF126" s="5" t="s">
        <v>218</v>
      </c>
      <c r="AG126" s="5" t="s">
        <v>52</v>
      </c>
      <c r="AH126" s="5" t="s">
        <v>52</v>
      </c>
      <c r="AI126" s="5" t="s">
        <v>52</v>
      </c>
      <c r="AJ126" s="5" t="s">
        <v>1320</v>
      </c>
      <c r="AK126" s="5" t="s">
        <v>1324</v>
      </c>
      <c r="AL126" s="5" t="s">
        <v>336</v>
      </c>
    </row>
    <row r="127" hidden="1">
      <c r="A127" s="5" t="s">
        <v>1326</v>
      </c>
      <c r="B127" s="5" t="s">
        <v>1121</v>
      </c>
      <c r="C127" s="5" t="s">
        <v>289</v>
      </c>
      <c r="D127" s="9">
        <v>45517.0</v>
      </c>
      <c r="E127" s="5">
        <v>578366.0</v>
      </c>
      <c r="F127" s="5">
        <v>262894.0</v>
      </c>
      <c r="G127" s="5" t="s">
        <v>226</v>
      </c>
      <c r="H127" s="5" t="s">
        <v>290</v>
      </c>
      <c r="I127" s="5" t="s">
        <v>1327</v>
      </c>
      <c r="J127" s="5" t="s">
        <v>228</v>
      </c>
      <c r="K127" s="5" t="s">
        <v>1328</v>
      </c>
      <c r="L127" s="5" t="s">
        <v>1123</v>
      </c>
      <c r="M127" s="10" t="str">
        <f>IFERROR(__xludf.DUMMYFUNCTION("REGEXEXTRACT(L612, ""[\s,]([A-Z]{2})[,\s]\s?\d{5}"")"),"MA")</f>
        <v>MA</v>
      </c>
      <c r="N127" s="5" t="s">
        <v>294</v>
      </c>
      <c r="O127" s="5" t="s">
        <v>52</v>
      </c>
      <c r="P127" s="5">
        <v>9.0</v>
      </c>
      <c r="Q127" s="5" t="s">
        <v>1329</v>
      </c>
      <c r="R127" s="5" t="s">
        <v>1330</v>
      </c>
      <c r="S127" s="5">
        <v>53.0</v>
      </c>
      <c r="T127" s="5" t="s">
        <v>115</v>
      </c>
      <c r="U127" s="5">
        <v>6613.0</v>
      </c>
      <c r="V127" s="5" t="s">
        <v>158</v>
      </c>
      <c r="W127" s="5" t="s">
        <v>1331</v>
      </c>
      <c r="X127" s="5" t="s">
        <v>52</v>
      </c>
      <c r="Y127" s="5" t="s">
        <v>52</v>
      </c>
      <c r="Z127" s="5" t="s">
        <v>1118</v>
      </c>
      <c r="AA127" s="5" t="s">
        <v>1332</v>
      </c>
      <c r="AB127" s="5" t="s">
        <v>162</v>
      </c>
      <c r="AC127" s="5" t="s">
        <v>52</v>
      </c>
      <c r="AD127" s="5" t="s">
        <v>163</v>
      </c>
      <c r="AE127" s="5" t="s">
        <v>164</v>
      </c>
      <c r="AF127" s="5" t="s">
        <v>165</v>
      </c>
      <c r="AG127" s="5" t="s">
        <v>52</v>
      </c>
      <c r="AH127" s="5" t="s">
        <v>52</v>
      </c>
      <c r="AI127" s="5" t="s">
        <v>52</v>
      </c>
      <c r="AJ127" s="5" t="s">
        <v>1121</v>
      </c>
      <c r="AK127" s="5" t="s">
        <v>1123</v>
      </c>
      <c r="AL127" s="5" t="s">
        <v>300</v>
      </c>
    </row>
    <row r="128" hidden="1">
      <c r="A128" s="5" t="s">
        <v>1333</v>
      </c>
      <c r="B128" s="5" t="s">
        <v>1334</v>
      </c>
      <c r="C128" s="5" t="s">
        <v>1335</v>
      </c>
      <c r="D128" s="9">
        <v>45513.0</v>
      </c>
      <c r="E128" s="5">
        <v>9707.0</v>
      </c>
      <c r="F128" s="5">
        <v>4412.0</v>
      </c>
      <c r="G128" s="5" t="s">
        <v>188</v>
      </c>
      <c r="H128" s="5" t="s">
        <v>366</v>
      </c>
      <c r="I128" s="5" t="s">
        <v>367</v>
      </c>
      <c r="J128" s="5" t="s">
        <v>191</v>
      </c>
      <c r="K128" s="5" t="s">
        <v>1336</v>
      </c>
      <c r="L128" s="5" t="s">
        <v>1337</v>
      </c>
      <c r="M128" s="10" t="str">
        <f>IFERROR(__xludf.DUMMYFUNCTION("REGEXEXTRACT(L613, ""[\s,]([A-Z]{2})[,\s]\s?\d{5}"")"),"#N/A")</f>
        <v>#N/A</v>
      </c>
      <c r="N128" s="5" t="s">
        <v>1338</v>
      </c>
      <c r="O128" s="5">
        <v>28215.0</v>
      </c>
      <c r="P128" s="5">
        <v>1.0</v>
      </c>
      <c r="Q128" s="5" t="s">
        <v>1339</v>
      </c>
      <c r="R128" s="5">
        <v>4510.0</v>
      </c>
      <c r="S128" s="5">
        <v>576.0</v>
      </c>
      <c r="T128" s="5" t="s">
        <v>374</v>
      </c>
      <c r="U128" s="5">
        <v>0.0</v>
      </c>
      <c r="V128" s="5" t="s">
        <v>52</v>
      </c>
      <c r="W128" s="5" t="s">
        <v>1340</v>
      </c>
      <c r="X128" s="5" t="s">
        <v>52</v>
      </c>
      <c r="Y128" s="5" t="s">
        <v>52</v>
      </c>
      <c r="Z128" s="5">
        <v>10.0</v>
      </c>
      <c r="AA128" s="5" t="s">
        <v>1341</v>
      </c>
      <c r="AB128" s="5" t="s">
        <v>235</v>
      </c>
      <c r="AC128" s="5" t="s">
        <v>52</v>
      </c>
      <c r="AD128" s="5" t="s">
        <v>377</v>
      </c>
      <c r="AE128" s="5" t="s">
        <v>378</v>
      </c>
      <c r="AF128" s="5" t="s">
        <v>379</v>
      </c>
      <c r="AG128" s="5" t="s">
        <v>265</v>
      </c>
      <c r="AH128" s="5">
        <v>33166.0</v>
      </c>
      <c r="AI128" s="5" t="s">
        <v>380</v>
      </c>
      <c r="AJ128" s="5" t="s">
        <v>1334</v>
      </c>
      <c r="AK128" s="5" t="s">
        <v>1337</v>
      </c>
      <c r="AL128" s="5" t="s">
        <v>1111</v>
      </c>
    </row>
    <row r="129" hidden="1">
      <c r="A129" s="5" t="s">
        <v>1342</v>
      </c>
      <c r="B129" s="5" t="s">
        <v>1343</v>
      </c>
      <c r="C129" s="5" t="s">
        <v>204</v>
      </c>
      <c r="D129" s="9">
        <v>45510.0</v>
      </c>
      <c r="E129" s="5">
        <v>69302.0</v>
      </c>
      <c r="F129" s="5">
        <v>31501.0</v>
      </c>
      <c r="G129" s="5" t="s">
        <v>148</v>
      </c>
      <c r="H129" s="5" t="s">
        <v>205</v>
      </c>
      <c r="I129" s="5" t="s">
        <v>1344</v>
      </c>
      <c r="J129" s="5" t="s">
        <v>151</v>
      </c>
      <c r="K129" s="5" t="s">
        <v>462</v>
      </c>
      <c r="L129" s="5" t="s">
        <v>1345</v>
      </c>
      <c r="M129" s="10" t="str">
        <f>IFERROR(__xludf.DUMMYFUNCTION("REGEXEXTRACT(L614, ""[\s,]([A-Z]{2})[,\s]\s?\d{5}"")"),"#N/A")</f>
        <v>#N/A</v>
      </c>
      <c r="N129" s="5" t="s">
        <v>1147</v>
      </c>
      <c r="O129" s="5" t="s">
        <v>52</v>
      </c>
      <c r="P129" s="5">
        <v>1.0</v>
      </c>
      <c r="Q129" s="5" t="s">
        <v>1346</v>
      </c>
      <c r="R129" s="5">
        <v>4500.0</v>
      </c>
      <c r="S129" s="5">
        <v>3740.0</v>
      </c>
      <c r="T129" s="5" t="s">
        <v>53</v>
      </c>
      <c r="U129" s="5">
        <v>1076.0</v>
      </c>
      <c r="V129" s="5" t="s">
        <v>158</v>
      </c>
      <c r="W129" s="5" t="s">
        <v>1347</v>
      </c>
      <c r="X129" s="5" t="s">
        <v>52</v>
      </c>
      <c r="Y129" s="5" t="s">
        <v>52</v>
      </c>
      <c r="Z129" s="5" t="s">
        <v>1348</v>
      </c>
      <c r="AA129" s="5" t="s">
        <v>1349</v>
      </c>
      <c r="AB129" s="5" t="s">
        <v>59</v>
      </c>
      <c r="AC129" s="5" t="s">
        <v>52</v>
      </c>
      <c r="AD129" s="5" t="s">
        <v>163</v>
      </c>
      <c r="AE129" s="5" t="s">
        <v>164</v>
      </c>
      <c r="AF129" s="5" t="s">
        <v>165</v>
      </c>
      <c r="AG129" s="5" t="s">
        <v>52</v>
      </c>
      <c r="AH129" s="5" t="s">
        <v>52</v>
      </c>
      <c r="AI129" s="5" t="s">
        <v>52</v>
      </c>
      <c r="AJ129" s="5" t="s">
        <v>1343</v>
      </c>
      <c r="AK129" s="5" t="s">
        <v>1350</v>
      </c>
      <c r="AL129" s="5" t="s">
        <v>1153</v>
      </c>
    </row>
    <row r="130">
      <c r="A130" s="5" t="s">
        <v>1351</v>
      </c>
      <c r="B130" s="5" t="s">
        <v>1352</v>
      </c>
      <c r="C130" s="5" t="s">
        <v>1353</v>
      </c>
      <c r="D130" s="9">
        <v>45507.0</v>
      </c>
      <c r="E130" s="5">
        <v>9708.0</v>
      </c>
      <c r="F130" s="5">
        <v>4413.0</v>
      </c>
      <c r="G130" s="5" t="s">
        <v>271</v>
      </c>
      <c r="H130" s="5" t="s">
        <v>45</v>
      </c>
      <c r="I130" s="5" t="s">
        <v>1354</v>
      </c>
      <c r="J130" s="5" t="s">
        <v>274</v>
      </c>
      <c r="K130" s="5" t="s">
        <v>1314</v>
      </c>
      <c r="L130" s="5" t="s">
        <v>1355</v>
      </c>
      <c r="M130" s="10" t="str">
        <f>IFERROR(__xludf.DUMMYFUNCTION("REGEXEXTRACT(L615, ""[\s,]([A-Z]{2})[,\s]\s?\d{5}"")"),"CA")</f>
        <v>CA</v>
      </c>
      <c r="N130" s="5" t="s">
        <v>1356</v>
      </c>
      <c r="O130" s="5">
        <v>80202.0</v>
      </c>
      <c r="P130" s="5">
        <v>1.0</v>
      </c>
      <c r="Q130" s="5" t="s">
        <v>1357</v>
      </c>
      <c r="R130" s="5" t="s">
        <v>244</v>
      </c>
      <c r="S130" s="5">
        <v>633.0</v>
      </c>
      <c r="T130" s="5" t="s">
        <v>69</v>
      </c>
      <c r="U130" s="5">
        <v>51.0</v>
      </c>
      <c r="V130" s="5" t="s">
        <v>70</v>
      </c>
      <c r="W130" s="5" t="s">
        <v>1358</v>
      </c>
      <c r="X130" s="5" t="s">
        <v>52</v>
      </c>
      <c r="Y130" s="5" t="s">
        <v>52</v>
      </c>
      <c r="Z130" s="5" t="s">
        <v>1359</v>
      </c>
      <c r="AA130" s="5" t="s">
        <v>1360</v>
      </c>
      <c r="AB130" s="5" t="s">
        <v>604</v>
      </c>
      <c r="AC130" s="5" t="s">
        <v>52</v>
      </c>
      <c r="AD130" s="5" t="s">
        <v>72</v>
      </c>
      <c r="AE130" s="5" t="s">
        <v>73</v>
      </c>
      <c r="AF130" s="5" t="s">
        <v>74</v>
      </c>
      <c r="AG130" s="5" t="s">
        <v>75</v>
      </c>
      <c r="AH130" s="5" t="s">
        <v>76</v>
      </c>
      <c r="AI130" s="5" t="s">
        <v>77</v>
      </c>
      <c r="AJ130" s="5" t="s">
        <v>1361</v>
      </c>
      <c r="AK130" s="5" t="s">
        <v>1362</v>
      </c>
      <c r="AL130" s="5" t="s">
        <v>1363</v>
      </c>
    </row>
    <row r="131" hidden="1">
      <c r="A131" s="5" t="s">
        <v>1364</v>
      </c>
      <c r="B131" s="5" t="s">
        <v>1365</v>
      </c>
      <c r="C131" s="5" t="s">
        <v>1366</v>
      </c>
      <c r="D131" s="9">
        <v>45507.0</v>
      </c>
      <c r="E131" s="5">
        <v>43560.0</v>
      </c>
      <c r="F131" s="5">
        <v>19800.0</v>
      </c>
      <c r="G131" s="5" t="s">
        <v>170</v>
      </c>
      <c r="H131" s="5" t="s">
        <v>272</v>
      </c>
      <c r="I131" s="5" t="s">
        <v>1367</v>
      </c>
      <c r="J131" s="5" t="s">
        <v>170</v>
      </c>
      <c r="K131" s="5" t="s">
        <v>391</v>
      </c>
      <c r="L131" s="5" t="s">
        <v>1368</v>
      </c>
      <c r="M131" s="10" t="str">
        <f>IFERROR(__xludf.DUMMYFUNCTION("REGEXEXTRACT(L616, ""[\s,]([A-Z]{2})[,\s]\s?\d{5}"")"),"FL")</f>
        <v>FL</v>
      </c>
      <c r="N131" s="5" t="s">
        <v>1369</v>
      </c>
      <c r="O131" s="5" t="s">
        <v>52</v>
      </c>
      <c r="P131" s="5">
        <v>1.0</v>
      </c>
      <c r="Q131" s="5" t="s">
        <v>1370</v>
      </c>
      <c r="R131" s="5">
        <v>2210.0</v>
      </c>
      <c r="S131" s="5">
        <v>1000.0</v>
      </c>
      <c r="T131" s="5" t="s">
        <v>53</v>
      </c>
      <c r="U131" s="5">
        <v>0.0</v>
      </c>
      <c r="V131" s="5" t="s">
        <v>52</v>
      </c>
      <c r="W131" s="5" t="s">
        <v>1371</v>
      </c>
      <c r="X131" s="5" t="s">
        <v>55</v>
      </c>
      <c r="Y131" s="5" t="s">
        <v>1372</v>
      </c>
      <c r="Z131" s="5" t="s">
        <v>1373</v>
      </c>
      <c r="AA131" s="5" t="s">
        <v>1374</v>
      </c>
      <c r="AB131" s="5" t="s">
        <v>730</v>
      </c>
      <c r="AC131" s="5" t="s">
        <v>52</v>
      </c>
      <c r="AD131" s="5" t="s">
        <v>1375</v>
      </c>
      <c r="AE131" s="5" t="s">
        <v>52</v>
      </c>
      <c r="AF131" s="5" t="s">
        <v>52</v>
      </c>
      <c r="AG131" s="5" t="s">
        <v>52</v>
      </c>
      <c r="AH131" s="5" t="s">
        <v>52</v>
      </c>
      <c r="AI131" s="5" t="s">
        <v>52</v>
      </c>
      <c r="AJ131" s="5" t="s">
        <v>102</v>
      </c>
      <c r="AK131" s="5" t="s">
        <v>102</v>
      </c>
      <c r="AL131" s="5" t="s">
        <v>59</v>
      </c>
    </row>
    <row r="132" hidden="1">
      <c r="A132" s="5" t="s">
        <v>1376</v>
      </c>
      <c r="B132" s="5" t="s">
        <v>1377</v>
      </c>
      <c r="C132" s="5" t="s">
        <v>1378</v>
      </c>
      <c r="D132" s="9">
        <v>45507.0</v>
      </c>
      <c r="E132" s="5">
        <v>231917.0</v>
      </c>
      <c r="F132" s="5">
        <v>105417.0</v>
      </c>
      <c r="G132" s="5" t="s">
        <v>1379</v>
      </c>
      <c r="H132" s="5" t="s">
        <v>1069</v>
      </c>
      <c r="I132" s="5" t="s">
        <v>1380</v>
      </c>
      <c r="J132" s="5" t="s">
        <v>532</v>
      </c>
      <c r="K132" s="5" t="s">
        <v>1381</v>
      </c>
      <c r="L132" s="5" t="s">
        <v>1382</v>
      </c>
      <c r="M132" s="10" t="str">
        <f>IFERROR(__xludf.DUMMYFUNCTION("REGEXEXTRACT(L617, ""[\s,]([A-Z]{2})[,\s]\s?\d{5}"")"),"#N/A")</f>
        <v>#N/A</v>
      </c>
      <c r="N132" s="5" t="s">
        <v>1383</v>
      </c>
      <c r="O132" s="5">
        <v>33172.0</v>
      </c>
      <c r="P132" s="5">
        <v>4.0</v>
      </c>
      <c r="Q132" s="5" t="s">
        <v>1384</v>
      </c>
      <c r="R132" s="5" t="s">
        <v>1385</v>
      </c>
      <c r="S132" s="5">
        <v>30.0</v>
      </c>
      <c r="T132" s="5" t="s">
        <v>1386</v>
      </c>
      <c r="U132" s="5">
        <v>36.0</v>
      </c>
      <c r="V132" s="5" t="s">
        <v>70</v>
      </c>
      <c r="W132" s="5" t="s">
        <v>1387</v>
      </c>
      <c r="X132" s="5" t="s">
        <v>71</v>
      </c>
      <c r="Y132" s="5" t="s">
        <v>52</v>
      </c>
      <c r="Z132" s="5" t="s">
        <v>1388</v>
      </c>
      <c r="AA132" s="5" t="s">
        <v>1389</v>
      </c>
      <c r="AB132" s="5" t="s">
        <v>59</v>
      </c>
      <c r="AC132" s="5" t="s">
        <v>52</v>
      </c>
      <c r="AD132" s="5" t="s">
        <v>72</v>
      </c>
      <c r="AE132" s="5" t="s">
        <v>73</v>
      </c>
      <c r="AF132" s="5" t="s">
        <v>74</v>
      </c>
      <c r="AG132" s="5" t="s">
        <v>75</v>
      </c>
      <c r="AH132" s="5" t="s">
        <v>76</v>
      </c>
      <c r="AI132" s="5" t="s">
        <v>77</v>
      </c>
      <c r="AJ132" s="5" t="s">
        <v>1377</v>
      </c>
      <c r="AK132" s="5" t="s">
        <v>1390</v>
      </c>
      <c r="AL132" s="5" t="s">
        <v>1391</v>
      </c>
    </row>
    <row r="133">
      <c r="A133" s="5" t="s">
        <v>1392</v>
      </c>
      <c r="B133" s="5" t="s">
        <v>1393</v>
      </c>
      <c r="C133" s="5" t="s">
        <v>1394</v>
      </c>
      <c r="D133" s="9">
        <v>45503.0</v>
      </c>
      <c r="E133" s="5">
        <v>11398.0</v>
      </c>
      <c r="F133" s="5">
        <v>5181.0</v>
      </c>
      <c r="G133" s="5" t="s">
        <v>1395</v>
      </c>
      <c r="H133" s="5" t="s">
        <v>45</v>
      </c>
      <c r="I133" s="5" t="s">
        <v>1396</v>
      </c>
      <c r="J133" s="5" t="s">
        <v>532</v>
      </c>
      <c r="K133" s="5" t="s">
        <v>1397</v>
      </c>
      <c r="L133" s="5" t="s">
        <v>1398</v>
      </c>
      <c r="M133" s="10" t="str">
        <f>IFERROR(__xludf.DUMMYFUNCTION("REGEXEXTRACT(L618, ""[\s,]([A-Z]{2})[,\s]\s?\d{5}"")"),"TE")</f>
        <v>TE</v>
      </c>
      <c r="N133" s="5" t="s">
        <v>1399</v>
      </c>
      <c r="O133" s="5">
        <v>7001.0</v>
      </c>
      <c r="P133" s="5">
        <v>1.0</v>
      </c>
      <c r="Q133" s="5" t="s">
        <v>1400</v>
      </c>
      <c r="R133" s="5" t="s">
        <v>91</v>
      </c>
      <c r="S133" s="5">
        <v>416.0</v>
      </c>
      <c r="T133" s="5" t="s">
        <v>115</v>
      </c>
      <c r="U133" s="5">
        <v>0.0</v>
      </c>
      <c r="V133" s="5" t="s">
        <v>52</v>
      </c>
      <c r="W133" s="5" t="s">
        <v>1401</v>
      </c>
      <c r="X133" s="5" t="s">
        <v>71</v>
      </c>
      <c r="Y133" s="5" t="s">
        <v>52</v>
      </c>
      <c r="Z133" s="5" t="s">
        <v>1402</v>
      </c>
      <c r="AA133" s="5" t="s">
        <v>1403</v>
      </c>
      <c r="AB133" s="5" t="s">
        <v>235</v>
      </c>
      <c r="AC133" s="5" t="s">
        <v>52</v>
      </c>
      <c r="AD133" s="5" t="s">
        <v>181</v>
      </c>
      <c r="AE133" s="5" t="s">
        <v>182</v>
      </c>
      <c r="AF133" s="5" t="s">
        <v>183</v>
      </c>
      <c r="AG133" s="5" t="s">
        <v>52</v>
      </c>
      <c r="AH133" s="5" t="s">
        <v>52</v>
      </c>
      <c r="AI133" s="5" t="s">
        <v>184</v>
      </c>
      <c r="AJ133" s="5" t="s">
        <v>1393</v>
      </c>
      <c r="AK133" s="5" t="s">
        <v>1398</v>
      </c>
      <c r="AL133" s="5" t="s">
        <v>1404</v>
      </c>
    </row>
    <row r="134" hidden="1">
      <c r="A134" s="5" t="s">
        <v>1405</v>
      </c>
      <c r="B134" s="5" t="s">
        <v>1406</v>
      </c>
      <c r="C134" s="5" t="s">
        <v>1407</v>
      </c>
      <c r="D134" s="9">
        <v>45502.0</v>
      </c>
      <c r="E134" s="5">
        <v>164531.0</v>
      </c>
      <c r="F134" s="5">
        <v>74787.0</v>
      </c>
      <c r="G134" s="5" t="s">
        <v>170</v>
      </c>
      <c r="H134" s="5" t="s">
        <v>171</v>
      </c>
      <c r="I134" s="5" t="s">
        <v>1408</v>
      </c>
      <c r="J134" s="5" t="s">
        <v>170</v>
      </c>
      <c r="K134" s="5" t="s">
        <v>1086</v>
      </c>
      <c r="L134" s="5" t="s">
        <v>1409</v>
      </c>
      <c r="M134" s="10" t="str">
        <f>IFERROR(__xludf.DUMMYFUNCTION("REGEXEXTRACT(L619, ""[\s,]([A-Z]{2})[,\s]\s?\d{5}"")"),"TE")</f>
        <v>TE</v>
      </c>
      <c r="N134" s="5" t="s">
        <v>1410</v>
      </c>
      <c r="O134" s="5" t="s">
        <v>52</v>
      </c>
      <c r="P134" s="5">
        <v>6.0</v>
      </c>
      <c r="Q134" s="5" t="s">
        <v>1411</v>
      </c>
      <c r="R134" s="5" t="s">
        <v>1205</v>
      </c>
      <c r="S134" s="5">
        <v>5202.0</v>
      </c>
      <c r="T134" s="5" t="s">
        <v>69</v>
      </c>
      <c r="U134" s="5">
        <v>3.0</v>
      </c>
      <c r="V134" s="5" t="s">
        <v>70</v>
      </c>
      <c r="W134" s="5" t="s">
        <v>1412</v>
      </c>
      <c r="X134" s="5" t="s">
        <v>52</v>
      </c>
      <c r="Y134" s="5" t="s">
        <v>52</v>
      </c>
      <c r="Z134" s="5" t="s">
        <v>1413</v>
      </c>
      <c r="AA134" s="5" t="s">
        <v>1414</v>
      </c>
      <c r="AB134" s="5" t="s">
        <v>119</v>
      </c>
      <c r="AC134" s="5" t="s">
        <v>52</v>
      </c>
      <c r="AD134" s="5" t="s">
        <v>398</v>
      </c>
      <c r="AE134" s="5" t="s">
        <v>399</v>
      </c>
      <c r="AF134" s="5" t="s">
        <v>400</v>
      </c>
      <c r="AG134" s="5" t="s">
        <v>401</v>
      </c>
      <c r="AH134" s="5">
        <v>23502.0</v>
      </c>
      <c r="AI134" s="5" t="s">
        <v>402</v>
      </c>
      <c r="AJ134" s="5" t="s">
        <v>1406</v>
      </c>
      <c r="AK134" s="5" t="s">
        <v>1415</v>
      </c>
      <c r="AL134" s="5" t="s">
        <v>502</v>
      </c>
    </row>
    <row r="135" hidden="1">
      <c r="A135" s="5" t="s">
        <v>1416</v>
      </c>
      <c r="B135" s="5" t="s">
        <v>1417</v>
      </c>
      <c r="C135" s="5" t="s">
        <v>1418</v>
      </c>
      <c r="D135" s="9">
        <v>45501.0</v>
      </c>
      <c r="E135" s="5">
        <v>63492.0</v>
      </c>
      <c r="F135" s="5">
        <v>28860.0</v>
      </c>
      <c r="G135" s="5" t="s">
        <v>1419</v>
      </c>
      <c r="H135" s="5" t="s">
        <v>480</v>
      </c>
      <c r="I135" s="5" t="s">
        <v>1420</v>
      </c>
      <c r="J135" s="5" t="s">
        <v>256</v>
      </c>
      <c r="K135" s="5" t="s">
        <v>744</v>
      </c>
      <c r="L135" s="5" t="s">
        <v>1421</v>
      </c>
      <c r="M135" s="10" t="str">
        <f>IFERROR(__xludf.DUMMYFUNCTION("REGEXEXTRACT(L620, ""[\s,]([A-Z]{2})[,\s]\s?\d{5}"")"),"CA")</f>
        <v>CA</v>
      </c>
      <c r="N135" s="5" t="s">
        <v>1422</v>
      </c>
      <c r="O135" s="5" t="s">
        <v>52</v>
      </c>
      <c r="P135" s="5">
        <v>1.0</v>
      </c>
      <c r="Q135" s="5" t="s">
        <v>1423</v>
      </c>
      <c r="R135" s="5">
        <v>4500.0</v>
      </c>
      <c r="S135" s="5">
        <v>57.0</v>
      </c>
      <c r="T135" s="5" t="s">
        <v>53</v>
      </c>
      <c r="U135" s="5">
        <v>0.0</v>
      </c>
      <c r="V135" s="5" t="s">
        <v>70</v>
      </c>
      <c r="W135" s="5" t="s">
        <v>1424</v>
      </c>
      <c r="X135" s="5" t="s">
        <v>52</v>
      </c>
      <c r="Y135" s="5" t="s">
        <v>52</v>
      </c>
      <c r="Z135" s="5" t="s">
        <v>1425</v>
      </c>
      <c r="AA135" s="5">
        <v>1725679.0</v>
      </c>
      <c r="AB135" s="5" t="s">
        <v>1426</v>
      </c>
      <c r="AC135" s="5" t="s">
        <v>52</v>
      </c>
      <c r="AD135" s="5" t="s">
        <v>398</v>
      </c>
      <c r="AE135" s="5" t="s">
        <v>399</v>
      </c>
      <c r="AF135" s="5" t="s">
        <v>400</v>
      </c>
      <c r="AG135" s="5" t="s">
        <v>401</v>
      </c>
      <c r="AH135" s="5">
        <v>23502.0</v>
      </c>
      <c r="AI135" s="5" t="s">
        <v>402</v>
      </c>
      <c r="AJ135" s="5" t="s">
        <v>1417</v>
      </c>
      <c r="AK135" s="5" t="s">
        <v>1427</v>
      </c>
      <c r="AL135" s="5" t="s">
        <v>1428</v>
      </c>
    </row>
    <row r="136" hidden="1">
      <c r="A136" s="5" t="s">
        <v>1429</v>
      </c>
      <c r="B136" s="5" t="s">
        <v>252</v>
      </c>
      <c r="C136" s="5" t="s">
        <v>252</v>
      </c>
      <c r="D136" s="9">
        <v>45499.0</v>
      </c>
      <c r="E136" s="5">
        <v>35686.0</v>
      </c>
      <c r="F136" s="5">
        <v>16221.0</v>
      </c>
      <c r="G136" s="5" t="s">
        <v>253</v>
      </c>
      <c r="H136" s="5" t="s">
        <v>254</v>
      </c>
      <c r="I136" s="5" t="s">
        <v>320</v>
      </c>
      <c r="J136" s="5" t="s">
        <v>256</v>
      </c>
      <c r="K136" s="5" t="s">
        <v>1430</v>
      </c>
      <c r="L136" s="5" t="s">
        <v>258</v>
      </c>
      <c r="M136" s="10" t="str">
        <f>IFERROR(__xludf.DUMMYFUNCTION("REGEXEXTRACT(L621, ""[\s,]([A-Z]{2})[,\s]\s?\d{5}"")"),"CA")</f>
        <v>CA</v>
      </c>
      <c r="N136" s="5" t="s">
        <v>258</v>
      </c>
      <c r="O136" s="5" t="s">
        <v>52</v>
      </c>
      <c r="P136" s="5">
        <v>1.0</v>
      </c>
      <c r="Q136" s="5" t="s">
        <v>1430</v>
      </c>
      <c r="R136" s="5" t="s">
        <v>211</v>
      </c>
      <c r="S136" s="5">
        <v>58.0</v>
      </c>
      <c r="T136" s="5" t="s">
        <v>115</v>
      </c>
      <c r="U136" s="5">
        <v>0.0</v>
      </c>
      <c r="V136" s="5" t="s">
        <v>52</v>
      </c>
      <c r="W136" s="5" t="s">
        <v>1431</v>
      </c>
      <c r="X136" s="5" t="s">
        <v>52</v>
      </c>
      <c r="Y136" s="5" t="s">
        <v>52</v>
      </c>
      <c r="Z136" s="5">
        <v>145.0</v>
      </c>
      <c r="AA136" s="5">
        <v>70529.0</v>
      </c>
      <c r="AB136" s="5" t="s">
        <v>323</v>
      </c>
      <c r="AC136" s="5" t="s">
        <v>261</v>
      </c>
      <c r="AD136" s="5" t="s">
        <v>262</v>
      </c>
      <c r="AE136" s="5" t="s">
        <v>263</v>
      </c>
      <c r="AF136" s="5" t="s">
        <v>264</v>
      </c>
      <c r="AG136" s="5" t="s">
        <v>265</v>
      </c>
      <c r="AH136" s="5" t="s">
        <v>266</v>
      </c>
      <c r="AI136" s="5" t="s">
        <v>267</v>
      </c>
      <c r="AJ136" s="5" t="s">
        <v>102</v>
      </c>
      <c r="AK136" s="5" t="s">
        <v>102</v>
      </c>
      <c r="AL136" s="5">
        <v>13841.0</v>
      </c>
    </row>
    <row r="137" hidden="1">
      <c r="A137" s="5" t="s">
        <v>1432</v>
      </c>
      <c r="B137" s="5" t="s">
        <v>252</v>
      </c>
      <c r="C137" s="5" t="s">
        <v>252</v>
      </c>
      <c r="D137" s="9">
        <v>45499.0</v>
      </c>
      <c r="E137" s="5">
        <v>39015.0</v>
      </c>
      <c r="F137" s="5">
        <v>17734.0</v>
      </c>
      <c r="G137" s="5" t="s">
        <v>253</v>
      </c>
      <c r="H137" s="5" t="s">
        <v>254</v>
      </c>
      <c r="I137" s="5" t="s">
        <v>320</v>
      </c>
      <c r="J137" s="5" t="s">
        <v>256</v>
      </c>
      <c r="K137" s="5" t="s">
        <v>1433</v>
      </c>
      <c r="L137" s="5" t="s">
        <v>258</v>
      </c>
      <c r="M137" s="10" t="str">
        <f>IFERROR(__xludf.DUMMYFUNCTION("REGEXEXTRACT(L622, ""[\s,]([A-Z]{2})[,\s]\s?\d{5}"")"),"NY")</f>
        <v>NY</v>
      </c>
      <c r="N137" s="5" t="s">
        <v>258</v>
      </c>
      <c r="O137" s="5" t="s">
        <v>52</v>
      </c>
      <c r="P137" s="5">
        <v>1.0</v>
      </c>
      <c r="Q137" s="5" t="s">
        <v>1433</v>
      </c>
      <c r="R137" s="5" t="s">
        <v>211</v>
      </c>
      <c r="S137" s="5">
        <v>38.0</v>
      </c>
      <c r="T137" s="5" t="s">
        <v>115</v>
      </c>
      <c r="U137" s="5">
        <v>0.0</v>
      </c>
      <c r="V137" s="5" t="s">
        <v>52</v>
      </c>
      <c r="W137" s="5" t="s">
        <v>1434</v>
      </c>
      <c r="X137" s="5" t="s">
        <v>52</v>
      </c>
      <c r="Y137" s="5" t="s">
        <v>52</v>
      </c>
      <c r="Z137" s="5">
        <v>145.0</v>
      </c>
      <c r="AA137" s="5">
        <v>70791.0</v>
      </c>
      <c r="AB137" s="5" t="s">
        <v>323</v>
      </c>
      <c r="AC137" s="5" t="s">
        <v>261</v>
      </c>
      <c r="AD137" s="5" t="s">
        <v>262</v>
      </c>
      <c r="AE137" s="5" t="s">
        <v>263</v>
      </c>
      <c r="AF137" s="5" t="s">
        <v>264</v>
      </c>
      <c r="AG137" s="5" t="s">
        <v>265</v>
      </c>
      <c r="AH137" s="5" t="s">
        <v>266</v>
      </c>
      <c r="AI137" s="5" t="s">
        <v>267</v>
      </c>
      <c r="AJ137" s="5" t="s">
        <v>102</v>
      </c>
      <c r="AK137" s="5" t="s">
        <v>102</v>
      </c>
      <c r="AL137" s="5">
        <v>13841.0</v>
      </c>
    </row>
    <row r="138" hidden="1">
      <c r="A138" s="5" t="s">
        <v>1435</v>
      </c>
      <c r="B138" s="5" t="s">
        <v>203</v>
      </c>
      <c r="C138" s="5" t="s">
        <v>1436</v>
      </c>
      <c r="D138" s="9">
        <v>45498.0</v>
      </c>
      <c r="E138" s="5">
        <v>57342.0</v>
      </c>
      <c r="F138" s="5">
        <v>26065.0</v>
      </c>
      <c r="G138" s="5" t="s">
        <v>148</v>
      </c>
      <c r="H138" s="5" t="s">
        <v>205</v>
      </c>
      <c r="I138" s="5" t="s">
        <v>1437</v>
      </c>
      <c r="J138" s="5" t="s">
        <v>151</v>
      </c>
      <c r="K138" s="5" t="s">
        <v>462</v>
      </c>
      <c r="L138" s="5" t="s">
        <v>1438</v>
      </c>
      <c r="M138" s="10" t="str">
        <f>IFERROR(__xludf.DUMMYFUNCTION("REGEXEXTRACT(L623, ""[\s,]([A-Z]{2})[,\s]\s?\d{5}"")"),"#N/A")</f>
        <v>#N/A</v>
      </c>
      <c r="N138" s="5" t="s">
        <v>1439</v>
      </c>
      <c r="O138" s="5" t="s">
        <v>52</v>
      </c>
      <c r="P138" s="5">
        <v>1.0</v>
      </c>
      <c r="Q138" s="5" t="s">
        <v>1440</v>
      </c>
      <c r="R138" s="5">
        <v>4500.0</v>
      </c>
      <c r="S138" s="5">
        <v>917.0</v>
      </c>
      <c r="T138" s="5" t="s">
        <v>115</v>
      </c>
      <c r="U138" s="5">
        <v>1215.0</v>
      </c>
      <c r="V138" s="5" t="s">
        <v>158</v>
      </c>
      <c r="W138" s="5" t="s">
        <v>1441</v>
      </c>
      <c r="X138" s="5" t="s">
        <v>52</v>
      </c>
      <c r="Y138" s="5" t="s">
        <v>52</v>
      </c>
      <c r="Z138" s="5" t="s">
        <v>1442</v>
      </c>
      <c r="AA138" s="5" t="s">
        <v>1443</v>
      </c>
      <c r="AB138" s="5" t="s">
        <v>59</v>
      </c>
      <c r="AC138" s="5" t="s">
        <v>52</v>
      </c>
      <c r="AD138" s="5" t="s">
        <v>163</v>
      </c>
      <c r="AE138" s="5" t="s">
        <v>164</v>
      </c>
      <c r="AF138" s="5" t="s">
        <v>165</v>
      </c>
      <c r="AG138" s="5" t="s">
        <v>52</v>
      </c>
      <c r="AH138" s="5" t="s">
        <v>52</v>
      </c>
      <c r="AI138" s="5" t="s">
        <v>52</v>
      </c>
      <c r="AJ138" s="5" t="s">
        <v>203</v>
      </c>
      <c r="AK138" s="5" t="s">
        <v>1438</v>
      </c>
      <c r="AL138" s="5" t="s">
        <v>1153</v>
      </c>
    </row>
    <row r="139" hidden="1">
      <c r="A139" s="5" t="s">
        <v>1444</v>
      </c>
      <c r="B139" s="5" t="s">
        <v>1445</v>
      </c>
      <c r="C139" s="5" t="s">
        <v>1446</v>
      </c>
      <c r="D139" s="9">
        <v>45496.0</v>
      </c>
      <c r="E139" s="5">
        <v>15741.0</v>
      </c>
      <c r="F139" s="5">
        <v>7155.0</v>
      </c>
      <c r="G139" s="5" t="s">
        <v>435</v>
      </c>
      <c r="H139" s="5" t="s">
        <v>131</v>
      </c>
      <c r="I139" s="5" t="s">
        <v>1447</v>
      </c>
      <c r="J139" s="5" t="s">
        <v>424</v>
      </c>
      <c r="K139" s="5" t="s">
        <v>1448</v>
      </c>
      <c r="L139" s="5" t="s">
        <v>1449</v>
      </c>
      <c r="M139" s="10" t="str">
        <f>IFERROR(__xludf.DUMMYFUNCTION("REGEXEXTRACT(L624, ""[\s,]([A-Z]{2})[,\s]\s?\d{5}"")"),"#N/A")</f>
        <v>#N/A</v>
      </c>
      <c r="N139" s="5" t="s">
        <v>1450</v>
      </c>
      <c r="O139" s="5" t="s">
        <v>52</v>
      </c>
      <c r="P139" s="5">
        <v>1.0</v>
      </c>
      <c r="Q139" s="5" t="s">
        <v>1451</v>
      </c>
      <c r="R139" s="5" t="s">
        <v>1452</v>
      </c>
      <c r="S139" s="5">
        <v>38.0</v>
      </c>
      <c r="T139" s="5" t="s">
        <v>115</v>
      </c>
      <c r="U139" s="5">
        <v>0.0</v>
      </c>
      <c r="V139" s="5" t="s">
        <v>52</v>
      </c>
      <c r="W139" s="5" t="s">
        <v>1453</v>
      </c>
      <c r="X139" s="5" t="s">
        <v>71</v>
      </c>
      <c r="Y139" s="5" t="s">
        <v>52</v>
      </c>
      <c r="Z139" s="5">
        <v>4124.0</v>
      </c>
      <c r="AA139" s="5" t="s">
        <v>1454</v>
      </c>
      <c r="AB139" s="5" t="s">
        <v>119</v>
      </c>
      <c r="AC139" s="5" t="s">
        <v>283</v>
      </c>
      <c r="AD139" s="5" t="s">
        <v>181</v>
      </c>
      <c r="AE139" s="5" t="s">
        <v>182</v>
      </c>
      <c r="AF139" s="5" t="s">
        <v>183</v>
      </c>
      <c r="AG139" s="5" t="s">
        <v>52</v>
      </c>
      <c r="AH139" s="5" t="s">
        <v>52</v>
      </c>
      <c r="AI139" s="5" t="s">
        <v>184</v>
      </c>
      <c r="AJ139" s="5" t="s">
        <v>1445</v>
      </c>
      <c r="AK139" s="5" t="s">
        <v>1449</v>
      </c>
      <c r="AL139" s="5" t="s">
        <v>444</v>
      </c>
    </row>
    <row r="140">
      <c r="A140" s="5" t="s">
        <v>1455</v>
      </c>
      <c r="B140" s="5" t="s">
        <v>1456</v>
      </c>
      <c r="C140" s="5" t="s">
        <v>1457</v>
      </c>
      <c r="D140" s="9">
        <v>45496.0</v>
      </c>
      <c r="E140" s="5">
        <v>159444.0</v>
      </c>
      <c r="F140" s="5">
        <v>72475.0</v>
      </c>
      <c r="G140" s="5" t="s">
        <v>1458</v>
      </c>
      <c r="H140" s="5" t="s">
        <v>45</v>
      </c>
      <c r="I140" s="5" t="s">
        <v>1459</v>
      </c>
      <c r="J140" s="5" t="s">
        <v>1460</v>
      </c>
      <c r="K140" s="5" t="s">
        <v>1461</v>
      </c>
      <c r="L140" s="5" t="s">
        <v>1462</v>
      </c>
      <c r="M140" s="10" t="str">
        <f>IFERROR(__xludf.DUMMYFUNCTION("REGEXEXTRACT(L625, ""[\s,]([A-Z]{2})[,\s]\s?\d{5}"")"),"OR")</f>
        <v>OR</v>
      </c>
      <c r="N140" s="5" t="s">
        <v>1463</v>
      </c>
      <c r="O140" s="5">
        <v>8505.0</v>
      </c>
      <c r="P140" s="5">
        <v>3.0</v>
      </c>
      <c r="Q140" s="5" t="s">
        <v>1464</v>
      </c>
      <c r="R140" s="5" t="s">
        <v>1465</v>
      </c>
      <c r="S140" s="5">
        <v>12878.0</v>
      </c>
      <c r="T140" s="5" t="s">
        <v>69</v>
      </c>
      <c r="U140" s="5">
        <v>0.0</v>
      </c>
      <c r="V140" s="5" t="s">
        <v>70</v>
      </c>
      <c r="W140" s="5" t="s">
        <v>1466</v>
      </c>
      <c r="X140" s="5" t="s">
        <v>52</v>
      </c>
      <c r="Y140" s="5" t="s">
        <v>52</v>
      </c>
      <c r="Z140" s="5" t="s">
        <v>1467</v>
      </c>
      <c r="AA140" s="5" t="s">
        <v>1468</v>
      </c>
      <c r="AB140" s="5" t="s">
        <v>730</v>
      </c>
      <c r="AC140" s="5" t="s">
        <v>52</v>
      </c>
      <c r="AD140" s="5" t="s">
        <v>72</v>
      </c>
      <c r="AE140" s="5" t="s">
        <v>73</v>
      </c>
      <c r="AF140" s="5" t="s">
        <v>74</v>
      </c>
      <c r="AG140" s="5" t="s">
        <v>75</v>
      </c>
      <c r="AH140" s="5" t="s">
        <v>76</v>
      </c>
      <c r="AI140" s="5" t="s">
        <v>77</v>
      </c>
      <c r="AJ140" s="5" t="s">
        <v>1469</v>
      </c>
      <c r="AK140" s="5" t="s">
        <v>1470</v>
      </c>
      <c r="AL140" s="5" t="s">
        <v>1471</v>
      </c>
    </row>
    <row r="141" hidden="1">
      <c r="A141" s="5" t="s">
        <v>1472</v>
      </c>
      <c r="B141" s="5" t="s">
        <v>1473</v>
      </c>
      <c r="C141" s="5" t="s">
        <v>1474</v>
      </c>
      <c r="D141" s="9">
        <v>45496.0</v>
      </c>
      <c r="E141" s="5">
        <v>579148.0</v>
      </c>
      <c r="F141" s="5">
        <v>263249.0</v>
      </c>
      <c r="G141" s="5" t="s">
        <v>226</v>
      </c>
      <c r="H141" s="5" t="s">
        <v>290</v>
      </c>
      <c r="I141" s="5" t="s">
        <v>1475</v>
      </c>
      <c r="J141" s="5" t="s">
        <v>228</v>
      </c>
      <c r="K141" s="5" t="s">
        <v>1328</v>
      </c>
      <c r="L141" s="5" t="s">
        <v>1476</v>
      </c>
      <c r="M141" s="10" t="str">
        <f>IFERROR(__xludf.DUMMYFUNCTION("REGEXEXTRACT(L626, ""[\s,]([A-Z]{2})[,\s]\s?\d{5}"")"),"#N/A")</f>
        <v>#N/A</v>
      </c>
      <c r="N141" s="5" t="s">
        <v>1477</v>
      </c>
      <c r="O141" s="5" t="s">
        <v>52</v>
      </c>
      <c r="P141" s="5">
        <v>9.0</v>
      </c>
      <c r="Q141" s="5" t="s">
        <v>1478</v>
      </c>
      <c r="R141" s="5" t="s">
        <v>1330</v>
      </c>
      <c r="S141" s="5">
        <v>57.0</v>
      </c>
      <c r="T141" s="5" t="s">
        <v>115</v>
      </c>
      <c r="U141" s="5">
        <v>6460.0</v>
      </c>
      <c r="V141" s="5" t="s">
        <v>158</v>
      </c>
      <c r="W141" s="5" t="s">
        <v>1479</v>
      </c>
      <c r="X141" s="5" t="s">
        <v>52</v>
      </c>
      <c r="Y141" s="5" t="s">
        <v>52</v>
      </c>
      <c r="Z141" s="5" t="s">
        <v>844</v>
      </c>
      <c r="AA141" s="5" t="s">
        <v>1480</v>
      </c>
      <c r="AB141" s="5" t="s">
        <v>162</v>
      </c>
      <c r="AC141" s="5" t="s">
        <v>52</v>
      </c>
      <c r="AD141" s="5" t="s">
        <v>163</v>
      </c>
      <c r="AE141" s="5" t="s">
        <v>164</v>
      </c>
      <c r="AF141" s="5" t="s">
        <v>165</v>
      </c>
      <c r="AG141" s="5" t="s">
        <v>52</v>
      </c>
      <c r="AH141" s="5" t="s">
        <v>52</v>
      </c>
      <c r="AI141" s="5" t="s">
        <v>52</v>
      </c>
      <c r="AJ141" s="5" t="s">
        <v>1481</v>
      </c>
      <c r="AK141" s="5" t="s">
        <v>1482</v>
      </c>
      <c r="AL141" s="5" t="s">
        <v>300</v>
      </c>
    </row>
    <row r="142" hidden="1">
      <c r="A142" s="5" t="s">
        <v>1483</v>
      </c>
      <c r="B142" s="5" t="s">
        <v>1121</v>
      </c>
      <c r="C142" s="5" t="s">
        <v>289</v>
      </c>
      <c r="D142" s="9">
        <v>45496.0</v>
      </c>
      <c r="E142" s="5">
        <v>559869.0</v>
      </c>
      <c r="F142" s="5">
        <v>254486.0</v>
      </c>
      <c r="G142" s="5" t="s">
        <v>226</v>
      </c>
      <c r="H142" s="5" t="s">
        <v>290</v>
      </c>
      <c r="I142" s="5" t="s">
        <v>1475</v>
      </c>
      <c r="J142" s="5" t="s">
        <v>228</v>
      </c>
      <c r="K142" s="5" t="s">
        <v>1328</v>
      </c>
      <c r="L142" s="5" t="s">
        <v>1123</v>
      </c>
      <c r="M142" s="10" t="str">
        <f>IFERROR(__xludf.DUMMYFUNCTION("REGEXEXTRACT(L627, ""[\s,]([A-Z]{2})[,\s]\s?\d{5}"")"),"CA")</f>
        <v>CA</v>
      </c>
      <c r="N142" s="5" t="s">
        <v>294</v>
      </c>
      <c r="O142" s="5" t="s">
        <v>52</v>
      </c>
      <c r="P142" s="5">
        <v>9.0</v>
      </c>
      <c r="Q142" s="5" t="s">
        <v>1484</v>
      </c>
      <c r="R142" s="5" t="s">
        <v>1330</v>
      </c>
      <c r="S142" s="5">
        <v>35.0</v>
      </c>
      <c r="T142" s="5" t="s">
        <v>115</v>
      </c>
      <c r="U142" s="5">
        <v>6806.0</v>
      </c>
      <c r="V142" s="5" t="s">
        <v>158</v>
      </c>
      <c r="W142" s="5" t="s">
        <v>1485</v>
      </c>
      <c r="X142" s="5" t="s">
        <v>52</v>
      </c>
      <c r="Y142" s="5" t="s">
        <v>52</v>
      </c>
      <c r="Z142" s="5" t="s">
        <v>844</v>
      </c>
      <c r="AA142" s="5" t="s">
        <v>1486</v>
      </c>
      <c r="AB142" s="5" t="s">
        <v>162</v>
      </c>
      <c r="AC142" s="5" t="s">
        <v>52</v>
      </c>
      <c r="AD142" s="5" t="s">
        <v>163</v>
      </c>
      <c r="AE142" s="5" t="s">
        <v>164</v>
      </c>
      <c r="AF142" s="5" t="s">
        <v>165</v>
      </c>
      <c r="AG142" s="5" t="s">
        <v>52</v>
      </c>
      <c r="AH142" s="5" t="s">
        <v>52</v>
      </c>
      <c r="AI142" s="5" t="s">
        <v>52</v>
      </c>
      <c r="AJ142" s="5" t="s">
        <v>1121</v>
      </c>
      <c r="AK142" s="5" t="s">
        <v>1123</v>
      </c>
      <c r="AL142" s="5" t="s">
        <v>300</v>
      </c>
    </row>
    <row r="143" hidden="1">
      <c r="A143" s="5" t="s">
        <v>1487</v>
      </c>
      <c r="B143" s="5" t="s">
        <v>1488</v>
      </c>
      <c r="C143" s="5" t="s">
        <v>1489</v>
      </c>
      <c r="D143" s="9">
        <v>45494.0</v>
      </c>
      <c r="E143" s="5">
        <v>39600.0</v>
      </c>
      <c r="F143" s="5">
        <v>18000.0</v>
      </c>
      <c r="G143" s="5" t="s">
        <v>634</v>
      </c>
      <c r="H143" s="5" t="s">
        <v>171</v>
      </c>
      <c r="I143" s="5" t="s">
        <v>1490</v>
      </c>
      <c r="J143" s="5" t="s">
        <v>274</v>
      </c>
      <c r="K143" s="5" t="s">
        <v>1491</v>
      </c>
      <c r="L143" s="5" t="s">
        <v>1492</v>
      </c>
      <c r="M143" s="10" t="str">
        <f>IFERROR(__xludf.DUMMYFUNCTION("REGEXEXTRACT(L628, ""[\s,]([A-Z]{2})[,\s]\s?\d{5}"")"),"#N/A")</f>
        <v>#N/A</v>
      </c>
      <c r="N143" s="5" t="s">
        <v>1493</v>
      </c>
      <c r="O143" s="5">
        <v>90502.0</v>
      </c>
      <c r="P143" s="5">
        <v>1.0</v>
      </c>
      <c r="Q143" s="5" t="s">
        <v>1494</v>
      </c>
      <c r="R143" s="5">
        <v>4510.0</v>
      </c>
      <c r="S143" s="5">
        <v>1.0</v>
      </c>
      <c r="T143" s="5" t="s">
        <v>115</v>
      </c>
      <c r="U143" s="5">
        <v>0.0</v>
      </c>
      <c r="V143" s="5" t="s">
        <v>52</v>
      </c>
      <c r="W143" s="5" t="s">
        <v>1495</v>
      </c>
      <c r="X143" s="5" t="s">
        <v>71</v>
      </c>
      <c r="Y143" s="5" t="s">
        <v>52</v>
      </c>
      <c r="Z143" s="5" t="s">
        <v>1496</v>
      </c>
      <c r="AA143" s="5" t="s">
        <v>1497</v>
      </c>
      <c r="AB143" s="5" t="s">
        <v>1498</v>
      </c>
      <c r="AC143" s="5" t="s">
        <v>52</v>
      </c>
      <c r="AD143" s="5" t="s">
        <v>181</v>
      </c>
      <c r="AE143" s="5" t="s">
        <v>182</v>
      </c>
      <c r="AF143" s="5" t="s">
        <v>183</v>
      </c>
      <c r="AG143" s="5" t="s">
        <v>52</v>
      </c>
      <c r="AH143" s="5" t="s">
        <v>52</v>
      </c>
      <c r="AI143" s="5" t="s">
        <v>184</v>
      </c>
      <c r="AJ143" s="5" t="s">
        <v>1488</v>
      </c>
      <c r="AK143" s="5" t="s">
        <v>1492</v>
      </c>
      <c r="AL143" s="5" t="s">
        <v>185</v>
      </c>
    </row>
    <row r="144">
      <c r="A144" s="5" t="s">
        <v>1499</v>
      </c>
      <c r="B144" s="5" t="s">
        <v>1500</v>
      </c>
      <c r="C144" s="5" t="s">
        <v>1501</v>
      </c>
      <c r="D144" s="9">
        <v>45494.0</v>
      </c>
      <c r="E144" s="5">
        <v>34041.0</v>
      </c>
      <c r="F144" s="5">
        <v>15473.0</v>
      </c>
      <c r="G144" s="5" t="s">
        <v>1502</v>
      </c>
      <c r="H144" s="5" t="s">
        <v>45</v>
      </c>
      <c r="I144" s="5" t="s">
        <v>1503</v>
      </c>
      <c r="J144" s="5" t="s">
        <v>1504</v>
      </c>
      <c r="K144" s="5" t="s">
        <v>391</v>
      </c>
      <c r="L144" s="5" t="s">
        <v>1505</v>
      </c>
      <c r="M144" s="10" t="str">
        <f>IFERROR(__xludf.DUMMYFUNCTION("REGEXEXTRACT(L629, ""[\s,]([A-Z]{2})[,\s]\s?\d{5}"")"),"#N/A")</f>
        <v>#N/A</v>
      </c>
      <c r="N144" s="5" t="s">
        <v>1506</v>
      </c>
      <c r="O144" s="5" t="s">
        <v>52</v>
      </c>
      <c r="P144" s="5">
        <v>1.0</v>
      </c>
      <c r="Q144" s="5" t="s">
        <v>1507</v>
      </c>
      <c r="R144" s="5" t="s">
        <v>244</v>
      </c>
      <c r="S144" s="5">
        <v>4403.0</v>
      </c>
      <c r="T144" s="5" t="s">
        <v>69</v>
      </c>
      <c r="U144" s="5">
        <v>63.0</v>
      </c>
      <c r="V144" s="5" t="s">
        <v>70</v>
      </c>
      <c r="W144" s="5" t="s">
        <v>1508</v>
      </c>
      <c r="X144" s="5" t="s">
        <v>52</v>
      </c>
      <c r="Y144" s="5" t="s">
        <v>52</v>
      </c>
      <c r="Z144" s="5" t="s">
        <v>1467</v>
      </c>
      <c r="AA144" s="5" t="s">
        <v>1509</v>
      </c>
      <c r="AB144" s="5" t="s">
        <v>162</v>
      </c>
      <c r="AC144" s="5" t="s">
        <v>52</v>
      </c>
      <c r="AD144" s="5" t="s">
        <v>72</v>
      </c>
      <c r="AE144" s="5" t="s">
        <v>73</v>
      </c>
      <c r="AF144" s="5" t="s">
        <v>74</v>
      </c>
      <c r="AG144" s="5" t="s">
        <v>75</v>
      </c>
      <c r="AH144" s="5" t="s">
        <v>76</v>
      </c>
      <c r="AI144" s="5" t="s">
        <v>77</v>
      </c>
      <c r="AJ144" s="5" t="s">
        <v>1500</v>
      </c>
      <c r="AK144" s="5" t="s">
        <v>1510</v>
      </c>
      <c r="AL144" s="5" t="s">
        <v>1511</v>
      </c>
    </row>
    <row r="145">
      <c r="A145" s="5" t="s">
        <v>1512</v>
      </c>
      <c r="B145" s="5" t="s">
        <v>1513</v>
      </c>
      <c r="C145" s="5" t="s">
        <v>1514</v>
      </c>
      <c r="D145" s="9">
        <v>45494.0</v>
      </c>
      <c r="E145" s="5">
        <v>12345.0</v>
      </c>
      <c r="F145" s="5">
        <v>5611.0</v>
      </c>
      <c r="G145" s="5" t="s">
        <v>130</v>
      </c>
      <c r="H145" s="5" t="s">
        <v>45</v>
      </c>
      <c r="I145" s="5" t="s">
        <v>1503</v>
      </c>
      <c r="J145" s="5" t="s">
        <v>133</v>
      </c>
      <c r="K145" s="5" t="s">
        <v>1515</v>
      </c>
      <c r="L145" s="5" t="s">
        <v>1516</v>
      </c>
      <c r="M145" s="10" t="str">
        <f>IFERROR(__xludf.DUMMYFUNCTION("REGEXEXTRACT(L630, ""[\s,]([A-Z]{2})[,\s]\s?\d{5}"")"),"#N/A")</f>
        <v>#N/A</v>
      </c>
      <c r="N145" s="5" t="s">
        <v>1517</v>
      </c>
      <c r="O145" s="5">
        <v>18706.0</v>
      </c>
      <c r="P145" s="5">
        <v>1.0</v>
      </c>
      <c r="Q145" s="5" t="s">
        <v>1518</v>
      </c>
      <c r="R145" s="5" t="s">
        <v>1519</v>
      </c>
      <c r="S145" s="5">
        <v>670.0</v>
      </c>
      <c r="T145" s="5" t="s">
        <v>69</v>
      </c>
      <c r="U145" s="5">
        <v>55.0</v>
      </c>
      <c r="V145" s="5" t="s">
        <v>70</v>
      </c>
      <c r="W145" s="5" t="s">
        <v>1520</v>
      </c>
      <c r="X145" s="5" t="s">
        <v>52</v>
      </c>
      <c r="Y145" s="5" t="s">
        <v>52</v>
      </c>
      <c r="Z145" s="5" t="s">
        <v>1467</v>
      </c>
      <c r="AA145" s="5" t="s">
        <v>1521</v>
      </c>
      <c r="AB145" s="5" t="s">
        <v>162</v>
      </c>
      <c r="AC145" s="5" t="s">
        <v>283</v>
      </c>
      <c r="AD145" s="5" t="s">
        <v>72</v>
      </c>
      <c r="AE145" s="5" t="s">
        <v>73</v>
      </c>
      <c r="AF145" s="5" t="s">
        <v>74</v>
      </c>
      <c r="AG145" s="5" t="s">
        <v>75</v>
      </c>
      <c r="AH145" s="5" t="s">
        <v>76</v>
      </c>
      <c r="AI145" s="5" t="s">
        <v>77</v>
      </c>
      <c r="AJ145" s="5" t="s">
        <v>1522</v>
      </c>
      <c r="AK145" s="5" t="s">
        <v>1523</v>
      </c>
      <c r="AL145" s="5" t="s">
        <v>1524</v>
      </c>
    </row>
    <row r="146">
      <c r="A146" s="5" t="s">
        <v>1525</v>
      </c>
      <c r="B146" s="5" t="s">
        <v>237</v>
      </c>
      <c r="C146" s="5" t="s">
        <v>238</v>
      </c>
      <c r="D146" s="9">
        <v>45492.0</v>
      </c>
      <c r="E146" s="5">
        <v>28114.0</v>
      </c>
      <c r="F146" s="5">
        <v>12779.0</v>
      </c>
      <c r="G146" s="5" t="s">
        <v>170</v>
      </c>
      <c r="H146" s="5" t="s">
        <v>45</v>
      </c>
      <c r="I146" s="5" t="s">
        <v>1526</v>
      </c>
      <c r="J146" s="5" t="s">
        <v>170</v>
      </c>
      <c r="K146" s="5" t="s">
        <v>1527</v>
      </c>
      <c r="L146" s="5" t="s">
        <v>241</v>
      </c>
      <c r="M146" s="10" t="str">
        <f>IFERROR(__xludf.DUMMYFUNCTION("REGEXEXTRACT(L631, ""[\s,]([A-Z]{2})[,\s]\s?\d{5}"")"),"#N/A")</f>
        <v>#N/A</v>
      </c>
      <c r="N146" s="5" t="s">
        <v>242</v>
      </c>
      <c r="O146" s="5">
        <v>17055.0</v>
      </c>
      <c r="P146" s="5">
        <v>1.0</v>
      </c>
      <c r="Q146" s="5" t="s">
        <v>1528</v>
      </c>
      <c r="R146" s="5" t="s">
        <v>244</v>
      </c>
      <c r="S146" s="5">
        <v>164.0</v>
      </c>
      <c r="T146" s="5" t="s">
        <v>53</v>
      </c>
      <c r="U146" s="5">
        <v>53.0</v>
      </c>
      <c r="V146" s="5" t="s">
        <v>70</v>
      </c>
      <c r="W146" s="5" t="s">
        <v>1529</v>
      </c>
      <c r="X146" s="5" t="s">
        <v>52</v>
      </c>
      <c r="Y146" s="5" t="s">
        <v>52</v>
      </c>
      <c r="Z146" s="5" t="s">
        <v>1467</v>
      </c>
      <c r="AA146" s="5" t="s">
        <v>1530</v>
      </c>
      <c r="AB146" s="5" t="s">
        <v>59</v>
      </c>
      <c r="AC146" s="5" t="s">
        <v>52</v>
      </c>
      <c r="AD146" s="5" t="s">
        <v>72</v>
      </c>
      <c r="AE146" s="5" t="s">
        <v>73</v>
      </c>
      <c r="AF146" s="5" t="s">
        <v>74</v>
      </c>
      <c r="AG146" s="5" t="s">
        <v>75</v>
      </c>
      <c r="AH146" s="5" t="s">
        <v>76</v>
      </c>
      <c r="AI146" s="5" t="s">
        <v>77</v>
      </c>
      <c r="AJ146" s="5" t="s">
        <v>248</v>
      </c>
      <c r="AK146" s="5" t="s">
        <v>249</v>
      </c>
      <c r="AL146" s="5" t="s">
        <v>250</v>
      </c>
    </row>
    <row r="147" hidden="1">
      <c r="A147" s="5" t="s">
        <v>1531</v>
      </c>
      <c r="B147" s="5" t="s">
        <v>1532</v>
      </c>
      <c r="C147" s="5" t="s">
        <v>1533</v>
      </c>
      <c r="D147" s="9">
        <v>45491.0</v>
      </c>
      <c r="E147" s="5">
        <v>57750.0</v>
      </c>
      <c r="F147" s="5">
        <v>26250.0</v>
      </c>
      <c r="G147" s="5" t="s">
        <v>719</v>
      </c>
      <c r="H147" s="5" t="s">
        <v>1534</v>
      </c>
      <c r="I147" s="5" t="s">
        <v>1535</v>
      </c>
      <c r="J147" s="5" t="s">
        <v>274</v>
      </c>
      <c r="K147" s="5" t="s">
        <v>1536</v>
      </c>
      <c r="L147" s="5" t="s">
        <v>1537</v>
      </c>
      <c r="M147" s="10" t="str">
        <f>IFERROR(__xludf.DUMMYFUNCTION("REGEXEXTRACT(L632, ""[\s,]([A-Z]{2})[,\s]\s?\d{5}"")"),"#N/A")</f>
        <v>#N/A</v>
      </c>
      <c r="N147" s="5" t="s">
        <v>1538</v>
      </c>
      <c r="O147" s="5">
        <v>11211.0</v>
      </c>
      <c r="P147" s="5">
        <v>1.0</v>
      </c>
      <c r="Q147" s="5" t="s">
        <v>1539</v>
      </c>
      <c r="R147" s="5">
        <v>2200.0</v>
      </c>
      <c r="S147" s="5">
        <v>779.0</v>
      </c>
      <c r="T147" s="5" t="s">
        <v>115</v>
      </c>
      <c r="U147" s="5">
        <v>0.0</v>
      </c>
      <c r="V147" s="5" t="s">
        <v>70</v>
      </c>
      <c r="W147" s="5" t="s">
        <v>1540</v>
      </c>
      <c r="X147" s="5" t="s">
        <v>52</v>
      </c>
      <c r="Y147" s="5" t="s">
        <v>52</v>
      </c>
      <c r="Z147" s="5" t="s">
        <v>1541</v>
      </c>
      <c r="AA147" s="5">
        <v>5194702.0</v>
      </c>
      <c r="AB147" s="5" t="s">
        <v>59</v>
      </c>
      <c r="AC147" s="5" t="s">
        <v>52</v>
      </c>
      <c r="AD147" s="5" t="s">
        <v>398</v>
      </c>
      <c r="AE147" s="5" t="s">
        <v>399</v>
      </c>
      <c r="AF147" s="5" t="s">
        <v>400</v>
      </c>
      <c r="AG147" s="5" t="s">
        <v>401</v>
      </c>
      <c r="AH147" s="5">
        <v>23502.0</v>
      </c>
      <c r="AI147" s="5" t="s">
        <v>402</v>
      </c>
      <c r="AJ147" s="5" t="s">
        <v>1532</v>
      </c>
      <c r="AK147" s="5" t="s">
        <v>1537</v>
      </c>
      <c r="AL147" s="5" t="s">
        <v>1542</v>
      </c>
    </row>
    <row r="148" hidden="1">
      <c r="A148" s="5" t="s">
        <v>1543</v>
      </c>
      <c r="B148" s="5" t="s">
        <v>704</v>
      </c>
      <c r="C148" s="5" t="s">
        <v>1544</v>
      </c>
      <c r="D148" s="9">
        <v>45491.0</v>
      </c>
      <c r="E148" s="5">
        <v>35763.0</v>
      </c>
      <c r="F148" s="5">
        <v>16256.0</v>
      </c>
      <c r="G148" s="5" t="s">
        <v>706</v>
      </c>
      <c r="H148" s="5" t="s">
        <v>171</v>
      </c>
      <c r="I148" s="5" t="s">
        <v>1545</v>
      </c>
      <c r="J148" s="5" t="s">
        <v>274</v>
      </c>
      <c r="K148" s="5" t="s">
        <v>1546</v>
      </c>
      <c r="L148" s="5" t="s">
        <v>1547</v>
      </c>
      <c r="M148" s="10" t="str">
        <f>IFERROR(__xludf.DUMMYFUNCTION("REGEXEXTRACT(L633, ""[\s,]([A-Z]{2})[,\s]\s?\d{5}"")"),"#N/A")</f>
        <v>#N/A</v>
      </c>
      <c r="N148" s="5" t="s">
        <v>1548</v>
      </c>
      <c r="O148" s="5">
        <v>91803.0</v>
      </c>
      <c r="P148" s="5">
        <v>1.0</v>
      </c>
      <c r="Q148" s="5" t="s">
        <v>1549</v>
      </c>
      <c r="R148" s="5" t="s">
        <v>244</v>
      </c>
      <c r="S148" s="5">
        <v>3090.0</v>
      </c>
      <c r="T148" s="5" t="s">
        <v>69</v>
      </c>
      <c r="U148" s="5">
        <v>66.0</v>
      </c>
      <c r="V148" s="5" t="s">
        <v>93</v>
      </c>
      <c r="W148" s="5" t="s">
        <v>1550</v>
      </c>
      <c r="X148" s="5" t="s">
        <v>71</v>
      </c>
      <c r="Y148" s="5" t="s">
        <v>52</v>
      </c>
      <c r="Z148" s="5" t="s">
        <v>1551</v>
      </c>
      <c r="AA148" s="5" t="s">
        <v>1552</v>
      </c>
      <c r="AB148" s="5" t="s">
        <v>1553</v>
      </c>
      <c r="AC148" s="5" t="s">
        <v>52</v>
      </c>
      <c r="AD148" s="5" t="s">
        <v>565</v>
      </c>
      <c r="AE148" s="5" t="s">
        <v>566</v>
      </c>
      <c r="AF148" s="5" t="s">
        <v>567</v>
      </c>
      <c r="AG148" s="5" t="s">
        <v>52</v>
      </c>
      <c r="AH148" s="5" t="s">
        <v>52</v>
      </c>
      <c r="AI148" s="5" t="s">
        <v>568</v>
      </c>
      <c r="AJ148" s="5" t="s">
        <v>704</v>
      </c>
      <c r="AK148" s="5" t="s">
        <v>1554</v>
      </c>
      <c r="AL148" s="5" t="s">
        <v>1555</v>
      </c>
    </row>
    <row r="149" hidden="1">
      <c r="A149" s="5" t="s">
        <v>1556</v>
      </c>
      <c r="B149" s="5" t="s">
        <v>1557</v>
      </c>
      <c r="C149" s="5" t="s">
        <v>1222</v>
      </c>
      <c r="D149" s="9">
        <v>45490.0</v>
      </c>
      <c r="E149" s="5">
        <v>11838.0</v>
      </c>
      <c r="F149" s="5">
        <v>5381.0</v>
      </c>
      <c r="G149" s="5" t="s">
        <v>579</v>
      </c>
      <c r="H149" s="5" t="s">
        <v>131</v>
      </c>
      <c r="I149" s="5" t="s">
        <v>1558</v>
      </c>
      <c r="J149" s="5" t="s">
        <v>581</v>
      </c>
      <c r="K149" s="5" t="s">
        <v>1559</v>
      </c>
      <c r="L149" s="5" t="s">
        <v>1560</v>
      </c>
      <c r="M149" s="10" t="str">
        <f>IFERROR(__xludf.DUMMYFUNCTION("REGEXEXTRACT(L634, ""[\s,]([A-Z]{2})[,\s]\s?\d{5}"")"),"#N/A")</f>
        <v>#N/A</v>
      </c>
      <c r="N149" s="5" t="s">
        <v>1561</v>
      </c>
      <c r="O149" s="5" t="s">
        <v>52</v>
      </c>
      <c r="P149" s="5">
        <v>1.0</v>
      </c>
      <c r="Q149" s="5" t="s">
        <v>1562</v>
      </c>
      <c r="R149" s="5" t="s">
        <v>1563</v>
      </c>
      <c r="S149" s="5">
        <v>11.0</v>
      </c>
      <c r="T149" s="5" t="s">
        <v>374</v>
      </c>
      <c r="U149" s="5">
        <v>62.0</v>
      </c>
      <c r="V149" s="5" t="s">
        <v>70</v>
      </c>
      <c r="W149" s="5" t="s">
        <v>1564</v>
      </c>
      <c r="X149" s="5" t="s">
        <v>71</v>
      </c>
      <c r="Y149" s="5" t="s">
        <v>52</v>
      </c>
      <c r="Z149" s="5" t="s">
        <v>1565</v>
      </c>
      <c r="AA149" s="5">
        <v>284152.0</v>
      </c>
      <c r="AB149" s="5" t="s">
        <v>730</v>
      </c>
      <c r="AC149" s="5" t="s">
        <v>52</v>
      </c>
      <c r="AD149" s="5" t="s">
        <v>1566</v>
      </c>
      <c r="AE149" s="5" t="s">
        <v>1567</v>
      </c>
      <c r="AF149" s="5" t="s">
        <v>1568</v>
      </c>
      <c r="AG149" s="5" t="s">
        <v>1569</v>
      </c>
      <c r="AH149" s="5">
        <v>60025.0</v>
      </c>
      <c r="AI149" s="5" t="s">
        <v>1570</v>
      </c>
      <c r="AJ149" s="5" t="s">
        <v>1571</v>
      </c>
      <c r="AK149" s="5" t="s">
        <v>1572</v>
      </c>
      <c r="AL149" s="5" t="s">
        <v>1573</v>
      </c>
    </row>
    <row r="150" hidden="1">
      <c r="A150" s="5" t="s">
        <v>1574</v>
      </c>
      <c r="B150" s="5" t="s">
        <v>1575</v>
      </c>
      <c r="C150" s="5" t="s">
        <v>1575</v>
      </c>
      <c r="D150" s="9">
        <v>45490.0</v>
      </c>
      <c r="E150" s="5">
        <v>9707.0</v>
      </c>
      <c r="F150" s="5">
        <v>4412.0</v>
      </c>
      <c r="G150" s="5" t="s">
        <v>579</v>
      </c>
      <c r="H150" s="5" t="s">
        <v>131</v>
      </c>
      <c r="I150" s="5" t="s">
        <v>1558</v>
      </c>
      <c r="J150" s="5" t="s">
        <v>581</v>
      </c>
      <c r="K150" s="5" t="s">
        <v>391</v>
      </c>
      <c r="L150" s="5" t="s">
        <v>1576</v>
      </c>
      <c r="M150" s="10" t="str">
        <f>IFERROR(__xludf.DUMMYFUNCTION("REGEXEXTRACT(L635, ""[\s,]([A-Z]{2})[,\s]\s?\d{5}"")"),"VT")</f>
        <v>VT</v>
      </c>
      <c r="N150" s="5" t="s">
        <v>1577</v>
      </c>
      <c r="O150" s="5" t="s">
        <v>52</v>
      </c>
      <c r="P150" s="5">
        <v>1.0</v>
      </c>
      <c r="Q150" s="5" t="s">
        <v>1562</v>
      </c>
      <c r="R150" s="5" t="s">
        <v>1563</v>
      </c>
      <c r="S150" s="5">
        <v>9.0</v>
      </c>
      <c r="T150" s="5" t="s">
        <v>374</v>
      </c>
      <c r="U150" s="5">
        <v>52.0</v>
      </c>
      <c r="V150" s="5" t="s">
        <v>70</v>
      </c>
      <c r="W150" s="5" t="s">
        <v>1578</v>
      </c>
      <c r="X150" s="5" t="s">
        <v>55</v>
      </c>
      <c r="Y150" s="5" t="s">
        <v>1564</v>
      </c>
      <c r="Z150" s="5" t="s">
        <v>1565</v>
      </c>
      <c r="AA150" s="5">
        <v>284152.0</v>
      </c>
      <c r="AB150" s="5" t="s">
        <v>730</v>
      </c>
      <c r="AC150" s="5" t="s">
        <v>52</v>
      </c>
      <c r="AD150" s="5" t="s">
        <v>1566</v>
      </c>
      <c r="AE150" s="5" t="s">
        <v>1567</v>
      </c>
      <c r="AF150" s="5" t="s">
        <v>1568</v>
      </c>
      <c r="AG150" s="5" t="s">
        <v>1569</v>
      </c>
      <c r="AH150" s="5">
        <v>60025.0</v>
      </c>
      <c r="AI150" s="5" t="s">
        <v>1570</v>
      </c>
      <c r="AJ150" s="5" t="s">
        <v>1575</v>
      </c>
      <c r="AK150" s="5" t="s">
        <v>1579</v>
      </c>
      <c r="AL150" s="5" t="s">
        <v>1573</v>
      </c>
    </row>
    <row r="151" hidden="1">
      <c r="A151" s="5" t="s">
        <v>1580</v>
      </c>
      <c r="B151" s="5" t="s">
        <v>1144</v>
      </c>
      <c r="C151" s="5" t="s">
        <v>204</v>
      </c>
      <c r="D151" s="9">
        <v>45490.0</v>
      </c>
      <c r="E151" s="5">
        <v>40591.0</v>
      </c>
      <c r="F151" s="5">
        <v>18450.0</v>
      </c>
      <c r="G151" s="5" t="s">
        <v>148</v>
      </c>
      <c r="H151" s="5" t="s">
        <v>205</v>
      </c>
      <c r="I151" s="5" t="s">
        <v>1344</v>
      </c>
      <c r="J151" s="5" t="s">
        <v>151</v>
      </c>
      <c r="K151" s="5" t="s">
        <v>462</v>
      </c>
      <c r="L151" s="5" t="s">
        <v>1146</v>
      </c>
      <c r="M151" s="10" t="str">
        <f>IFERROR(__xludf.DUMMYFUNCTION("REGEXEXTRACT(L636, ""[\s,]([A-Z]{2})[,\s]\s?\d{5}"")"),"#N/A")</f>
        <v>#N/A</v>
      </c>
      <c r="N151" s="5" t="s">
        <v>1581</v>
      </c>
      <c r="O151" s="5">
        <v>29228.0</v>
      </c>
      <c r="P151" s="5">
        <v>1.0</v>
      </c>
      <c r="Q151" s="5" t="s">
        <v>1582</v>
      </c>
      <c r="R151" s="5">
        <v>4500.0</v>
      </c>
      <c r="S151" s="5">
        <v>840.0</v>
      </c>
      <c r="T151" s="5" t="s">
        <v>53</v>
      </c>
      <c r="U151" s="5">
        <v>890.0</v>
      </c>
      <c r="V151" s="5" t="s">
        <v>158</v>
      </c>
      <c r="W151" s="5" t="s">
        <v>1583</v>
      </c>
      <c r="X151" s="5" t="s">
        <v>52</v>
      </c>
      <c r="Y151" s="5" t="s">
        <v>52</v>
      </c>
      <c r="Z151" s="5" t="s">
        <v>1584</v>
      </c>
      <c r="AA151" s="5" t="s">
        <v>1585</v>
      </c>
      <c r="AB151" s="5" t="s">
        <v>59</v>
      </c>
      <c r="AC151" s="5" t="s">
        <v>52</v>
      </c>
      <c r="AD151" s="5" t="s">
        <v>163</v>
      </c>
      <c r="AE151" s="5" t="s">
        <v>164</v>
      </c>
      <c r="AF151" s="5" t="s">
        <v>165</v>
      </c>
      <c r="AG151" s="5" t="s">
        <v>52</v>
      </c>
      <c r="AH151" s="5" t="s">
        <v>52</v>
      </c>
      <c r="AI151" s="5" t="s">
        <v>52</v>
      </c>
      <c r="AJ151" s="5" t="s">
        <v>1144</v>
      </c>
      <c r="AK151" s="5" t="s">
        <v>1152</v>
      </c>
      <c r="AL151" s="5" t="s">
        <v>1153</v>
      </c>
    </row>
    <row r="152" hidden="1">
      <c r="A152" s="5" t="s">
        <v>1586</v>
      </c>
      <c r="B152" s="5" t="s">
        <v>1144</v>
      </c>
      <c r="C152" s="5" t="s">
        <v>204</v>
      </c>
      <c r="D152" s="9">
        <v>45490.0</v>
      </c>
      <c r="E152" s="5">
        <v>125029.0</v>
      </c>
      <c r="F152" s="5">
        <v>56831.0</v>
      </c>
      <c r="G152" s="5" t="s">
        <v>148</v>
      </c>
      <c r="H152" s="5" t="s">
        <v>205</v>
      </c>
      <c r="I152" s="5" t="s">
        <v>1344</v>
      </c>
      <c r="J152" s="5" t="s">
        <v>151</v>
      </c>
      <c r="K152" s="5" t="s">
        <v>152</v>
      </c>
      <c r="L152" s="5" t="s">
        <v>1146</v>
      </c>
      <c r="M152" s="10" t="str">
        <f>IFERROR(__xludf.DUMMYFUNCTION("REGEXEXTRACT(L637, ""[\s,]([A-Z]{2})[,\s]\s?\d{5}"")"),"NC")</f>
        <v>NC</v>
      </c>
      <c r="N152" s="5" t="s">
        <v>1147</v>
      </c>
      <c r="O152" s="5">
        <v>29228.0</v>
      </c>
      <c r="P152" s="5">
        <v>2.0</v>
      </c>
      <c r="Q152" s="5" t="s">
        <v>1587</v>
      </c>
      <c r="R152" s="5" t="s">
        <v>156</v>
      </c>
      <c r="S152" s="5">
        <v>4360.0</v>
      </c>
      <c r="T152" s="5" t="s">
        <v>53</v>
      </c>
      <c r="U152" s="5">
        <v>2009.0</v>
      </c>
      <c r="V152" s="5" t="s">
        <v>158</v>
      </c>
      <c r="W152" s="5" t="s">
        <v>1588</v>
      </c>
      <c r="X152" s="5" t="s">
        <v>52</v>
      </c>
      <c r="Y152" s="5" t="s">
        <v>52</v>
      </c>
      <c r="Z152" s="5" t="s">
        <v>1584</v>
      </c>
      <c r="AA152" s="5" t="s">
        <v>1589</v>
      </c>
      <c r="AB152" s="5" t="s">
        <v>59</v>
      </c>
      <c r="AC152" s="5" t="s">
        <v>52</v>
      </c>
      <c r="AD152" s="5" t="s">
        <v>163</v>
      </c>
      <c r="AE152" s="5" t="s">
        <v>164</v>
      </c>
      <c r="AF152" s="5" t="s">
        <v>165</v>
      </c>
      <c r="AG152" s="5" t="s">
        <v>52</v>
      </c>
      <c r="AH152" s="5" t="s">
        <v>52</v>
      </c>
      <c r="AI152" s="5" t="s">
        <v>52</v>
      </c>
      <c r="AJ152" s="5" t="s">
        <v>1144</v>
      </c>
      <c r="AK152" s="5" t="s">
        <v>1152</v>
      </c>
      <c r="AL152" s="5" t="s">
        <v>1153</v>
      </c>
    </row>
    <row r="153" hidden="1">
      <c r="A153" s="5" t="s">
        <v>1590</v>
      </c>
      <c r="B153" s="5" t="s">
        <v>1591</v>
      </c>
      <c r="C153" s="5" t="s">
        <v>102</v>
      </c>
      <c r="D153" s="9">
        <v>45489.0</v>
      </c>
      <c r="E153" s="5">
        <v>221905.0</v>
      </c>
      <c r="F153" s="5">
        <v>100866.0</v>
      </c>
      <c r="G153" s="5" t="s">
        <v>130</v>
      </c>
      <c r="H153" s="5" t="s">
        <v>131</v>
      </c>
      <c r="I153" s="5" t="s">
        <v>824</v>
      </c>
      <c r="J153" s="5" t="s">
        <v>133</v>
      </c>
      <c r="K153" s="5" t="s">
        <v>1592</v>
      </c>
      <c r="L153" s="5" t="s">
        <v>1593</v>
      </c>
      <c r="M153" s="10" t="str">
        <f>IFERROR(__xludf.DUMMYFUNCTION("REGEXEXTRACT(L638, ""[\s,]([A-Z]{2})[,\s]\s?\d{5}"")"),"TX")</f>
        <v>TX</v>
      </c>
      <c r="N153" s="5" t="s">
        <v>102</v>
      </c>
      <c r="O153" s="5" t="s">
        <v>1594</v>
      </c>
      <c r="P153" s="5">
        <v>5.0</v>
      </c>
      <c r="Q153" s="5" t="s">
        <v>1595</v>
      </c>
      <c r="R153" s="5" t="s">
        <v>1596</v>
      </c>
      <c r="S153" s="5">
        <v>20246.0</v>
      </c>
      <c r="T153" s="5" t="s">
        <v>69</v>
      </c>
      <c r="U153" s="5">
        <v>300.0</v>
      </c>
      <c r="V153" s="5" t="s">
        <v>70</v>
      </c>
      <c r="W153" s="5" t="s">
        <v>1597</v>
      </c>
      <c r="X153" s="5" t="s">
        <v>52</v>
      </c>
      <c r="Y153" s="5" t="s">
        <v>52</v>
      </c>
      <c r="Z153" s="5" t="s">
        <v>1598</v>
      </c>
      <c r="AA153" s="5" t="s">
        <v>1599</v>
      </c>
      <c r="AB153" s="5" t="s">
        <v>180</v>
      </c>
      <c r="AC153" s="5" t="s">
        <v>52</v>
      </c>
      <c r="AD153" s="5" t="s">
        <v>72</v>
      </c>
      <c r="AE153" s="5" t="s">
        <v>73</v>
      </c>
      <c r="AF153" s="5" t="s">
        <v>74</v>
      </c>
      <c r="AG153" s="5" t="s">
        <v>75</v>
      </c>
      <c r="AH153" s="5" t="s">
        <v>76</v>
      </c>
      <c r="AI153" s="5" t="s">
        <v>77</v>
      </c>
      <c r="AJ153" s="5" t="s">
        <v>102</v>
      </c>
      <c r="AK153" s="5" t="s">
        <v>102</v>
      </c>
      <c r="AL153" s="5" t="s">
        <v>1600</v>
      </c>
    </row>
    <row r="154" hidden="1">
      <c r="A154" s="5" t="s">
        <v>1601</v>
      </c>
      <c r="B154" s="5" t="s">
        <v>1602</v>
      </c>
      <c r="C154" s="5" t="s">
        <v>289</v>
      </c>
      <c r="D154" s="9">
        <v>45488.0</v>
      </c>
      <c r="E154" s="5">
        <v>911360.0</v>
      </c>
      <c r="F154" s="5">
        <v>414255.0</v>
      </c>
      <c r="G154" s="5" t="s">
        <v>226</v>
      </c>
      <c r="H154" s="5" t="s">
        <v>290</v>
      </c>
      <c r="I154" s="5" t="s">
        <v>1603</v>
      </c>
      <c r="J154" s="5" t="s">
        <v>228</v>
      </c>
      <c r="K154" s="5" t="s">
        <v>1604</v>
      </c>
      <c r="L154" s="5" t="s">
        <v>1605</v>
      </c>
      <c r="M154" s="10" t="str">
        <f>IFERROR(__xludf.DUMMYFUNCTION("REGEXEXTRACT(L639, ""[\s,]([A-Z]{2})[,\s]\s?\d{5}"")"),"MA")</f>
        <v>MA</v>
      </c>
      <c r="N154" s="5" t="s">
        <v>294</v>
      </c>
      <c r="O154" s="5" t="s">
        <v>52</v>
      </c>
      <c r="P154" s="5">
        <v>14.0</v>
      </c>
      <c r="Q154" s="5" t="s">
        <v>1606</v>
      </c>
      <c r="R154" s="5" t="s">
        <v>1607</v>
      </c>
      <c r="S154" s="5">
        <v>90.0</v>
      </c>
      <c r="T154" s="5" t="s">
        <v>115</v>
      </c>
      <c r="U154" s="5">
        <v>10569.0</v>
      </c>
      <c r="V154" s="5" t="s">
        <v>158</v>
      </c>
      <c r="W154" s="5" t="s">
        <v>1608</v>
      </c>
      <c r="X154" s="5" t="s">
        <v>52</v>
      </c>
      <c r="Y154" s="5" t="s">
        <v>52</v>
      </c>
      <c r="Z154" s="5" t="s">
        <v>844</v>
      </c>
      <c r="AA154" s="5" t="s">
        <v>1609</v>
      </c>
      <c r="AB154" s="5" t="s">
        <v>162</v>
      </c>
      <c r="AC154" s="5" t="s">
        <v>52</v>
      </c>
      <c r="AD154" s="5" t="s">
        <v>163</v>
      </c>
      <c r="AE154" s="5" t="s">
        <v>164</v>
      </c>
      <c r="AF154" s="5" t="s">
        <v>165</v>
      </c>
      <c r="AG154" s="5" t="s">
        <v>52</v>
      </c>
      <c r="AH154" s="5" t="s">
        <v>52</v>
      </c>
      <c r="AI154" s="5" t="s">
        <v>52</v>
      </c>
      <c r="AJ154" s="5" t="s">
        <v>1602</v>
      </c>
      <c r="AK154" s="5" t="s">
        <v>1605</v>
      </c>
      <c r="AL154" s="5" t="s">
        <v>300</v>
      </c>
    </row>
    <row r="155" hidden="1">
      <c r="A155" s="5" t="s">
        <v>1610</v>
      </c>
      <c r="B155" s="5" t="s">
        <v>1611</v>
      </c>
      <c r="C155" s="5" t="s">
        <v>1612</v>
      </c>
      <c r="D155" s="9">
        <v>45487.0</v>
      </c>
      <c r="E155" s="5">
        <v>39600.0</v>
      </c>
      <c r="F155" s="5">
        <v>18000.0</v>
      </c>
      <c r="G155" s="5" t="s">
        <v>170</v>
      </c>
      <c r="H155" s="5" t="s">
        <v>171</v>
      </c>
      <c r="I155" s="5" t="s">
        <v>1613</v>
      </c>
      <c r="J155" s="5" t="s">
        <v>170</v>
      </c>
      <c r="K155" s="5" t="s">
        <v>1614</v>
      </c>
      <c r="L155" s="5" t="s">
        <v>1615</v>
      </c>
      <c r="M155" s="10" t="str">
        <f>IFERROR(__xludf.DUMMYFUNCTION("REGEXEXTRACT(L640, ""[\s,]([A-Z]{2})[,\s]\s?\d{5}"")"),"MI")</f>
        <v>MI</v>
      </c>
      <c r="N155" s="5" t="s">
        <v>1616</v>
      </c>
      <c r="O155" s="5">
        <v>93401.0</v>
      </c>
      <c r="P155" s="5">
        <v>1.0</v>
      </c>
      <c r="Q155" s="5" t="s">
        <v>1494</v>
      </c>
      <c r="R155" s="5">
        <v>4510.0</v>
      </c>
      <c r="S155" s="5">
        <v>1.0</v>
      </c>
      <c r="T155" s="5" t="s">
        <v>115</v>
      </c>
      <c r="U155" s="5">
        <v>0.0</v>
      </c>
      <c r="V155" s="5" t="s">
        <v>70</v>
      </c>
      <c r="W155" s="5" t="s">
        <v>1617</v>
      </c>
      <c r="X155" s="5" t="s">
        <v>55</v>
      </c>
      <c r="Y155" s="5" t="s">
        <v>1495</v>
      </c>
      <c r="Z155" s="5" t="s">
        <v>1618</v>
      </c>
      <c r="AA155" s="5" t="s">
        <v>1497</v>
      </c>
      <c r="AB155" s="5" t="s">
        <v>260</v>
      </c>
      <c r="AC155" s="5" t="s">
        <v>52</v>
      </c>
      <c r="AD155" s="5" t="s">
        <v>695</v>
      </c>
      <c r="AE155" s="5" t="s">
        <v>696</v>
      </c>
      <c r="AF155" s="5" t="s">
        <v>697</v>
      </c>
      <c r="AG155" s="5" t="s">
        <v>75</v>
      </c>
      <c r="AH155" s="5">
        <v>7102.0</v>
      </c>
      <c r="AI155" s="5" t="s">
        <v>698</v>
      </c>
      <c r="AJ155" s="5" t="s">
        <v>1611</v>
      </c>
      <c r="AK155" s="5" t="s">
        <v>1619</v>
      </c>
      <c r="AL155" s="5" t="s">
        <v>79</v>
      </c>
    </row>
    <row r="156">
      <c r="A156" s="5" t="s">
        <v>1620</v>
      </c>
      <c r="B156" s="5" t="s">
        <v>1621</v>
      </c>
      <c r="C156" s="5" t="s">
        <v>1622</v>
      </c>
      <c r="D156" s="9">
        <v>45486.0</v>
      </c>
      <c r="E156" s="5">
        <v>48198.0</v>
      </c>
      <c r="F156" s="5">
        <v>21908.0</v>
      </c>
      <c r="G156" s="5" t="s">
        <v>1623</v>
      </c>
      <c r="H156" s="5" t="s">
        <v>45</v>
      </c>
      <c r="I156" s="5" t="s">
        <v>1624</v>
      </c>
      <c r="J156" s="5" t="s">
        <v>1625</v>
      </c>
      <c r="K156" s="5" t="s">
        <v>1031</v>
      </c>
      <c r="L156" s="5" t="s">
        <v>1626</v>
      </c>
      <c r="M156" s="10" t="str">
        <f>IFERROR(__xludf.DUMMYFUNCTION("REGEXEXTRACT(L641, ""[\s,]([A-Z]{2})[,\s]\s?\d{5}"")"),"#N/A")</f>
        <v>#N/A</v>
      </c>
      <c r="N156" s="5" t="s">
        <v>1627</v>
      </c>
      <c r="O156" s="5" t="s">
        <v>52</v>
      </c>
      <c r="P156" s="5">
        <v>1.0</v>
      </c>
      <c r="Q156" s="5" t="s">
        <v>1628</v>
      </c>
      <c r="R156" s="5">
        <v>4510.0</v>
      </c>
      <c r="S156" s="5">
        <v>25.0</v>
      </c>
      <c r="T156" s="5" t="s">
        <v>53</v>
      </c>
      <c r="U156" s="5">
        <v>48.0</v>
      </c>
      <c r="V156" s="5" t="s">
        <v>93</v>
      </c>
      <c r="W156" s="5" t="s">
        <v>1629</v>
      </c>
      <c r="X156" s="5" t="s">
        <v>52</v>
      </c>
      <c r="Y156" s="5" t="s">
        <v>52</v>
      </c>
      <c r="Z156" s="5" t="s">
        <v>1630</v>
      </c>
      <c r="AA156" s="5" t="s">
        <v>1631</v>
      </c>
      <c r="AB156" s="5" t="s">
        <v>200</v>
      </c>
      <c r="AC156" s="5" t="s">
        <v>52</v>
      </c>
      <c r="AD156" s="5" t="s">
        <v>216</v>
      </c>
      <c r="AE156" s="5" t="s">
        <v>217</v>
      </c>
      <c r="AF156" s="5" t="s">
        <v>218</v>
      </c>
      <c r="AG156" s="5" t="s">
        <v>52</v>
      </c>
      <c r="AH156" s="5" t="s">
        <v>52</v>
      </c>
      <c r="AI156" s="5" t="s">
        <v>52</v>
      </c>
      <c r="AJ156" s="5" t="s">
        <v>1621</v>
      </c>
      <c r="AK156" s="5" t="s">
        <v>1626</v>
      </c>
      <c r="AL156" s="5" t="s">
        <v>1632</v>
      </c>
    </row>
    <row r="157" hidden="1">
      <c r="A157" s="5" t="s">
        <v>1633</v>
      </c>
      <c r="B157" s="5" t="s">
        <v>252</v>
      </c>
      <c r="C157" s="5" t="s">
        <v>252</v>
      </c>
      <c r="D157" s="9">
        <v>45485.0</v>
      </c>
      <c r="E157" s="5">
        <v>15338.0</v>
      </c>
      <c r="F157" s="5">
        <v>6972.0</v>
      </c>
      <c r="G157" s="5" t="s">
        <v>253</v>
      </c>
      <c r="H157" s="5" t="s">
        <v>254</v>
      </c>
      <c r="I157" s="5" t="s">
        <v>320</v>
      </c>
      <c r="J157" s="5" t="s">
        <v>256</v>
      </c>
      <c r="K157" s="5" t="s">
        <v>1634</v>
      </c>
      <c r="L157" s="5" t="s">
        <v>258</v>
      </c>
      <c r="M157" s="10" t="str">
        <f>IFERROR(__xludf.DUMMYFUNCTION("REGEXEXTRACT(L642, ""[\s,]([A-Z]{2})[,\s]\s?\d{5}"")"),"MO")</f>
        <v>MO</v>
      </c>
      <c r="N157" s="5" t="s">
        <v>258</v>
      </c>
      <c r="O157" s="5" t="s">
        <v>52</v>
      </c>
      <c r="P157" s="5">
        <v>1.0</v>
      </c>
      <c r="Q157" s="5" t="s">
        <v>1634</v>
      </c>
      <c r="R157" s="5" t="s">
        <v>211</v>
      </c>
      <c r="S157" s="5">
        <v>104.0</v>
      </c>
      <c r="T157" s="5" t="s">
        <v>115</v>
      </c>
      <c r="U157" s="5">
        <v>0.0</v>
      </c>
      <c r="V157" s="5" t="s">
        <v>52</v>
      </c>
      <c r="W157" s="5" t="s">
        <v>1635</v>
      </c>
      <c r="X157" s="5" t="s">
        <v>52</v>
      </c>
      <c r="Y157" s="5" t="s">
        <v>52</v>
      </c>
      <c r="Z157" s="5">
        <v>144.0</v>
      </c>
      <c r="AA157" s="5">
        <v>303409.0</v>
      </c>
      <c r="AB157" s="5" t="s">
        <v>323</v>
      </c>
      <c r="AC157" s="5" t="s">
        <v>261</v>
      </c>
      <c r="AD157" s="5" t="s">
        <v>262</v>
      </c>
      <c r="AE157" s="5" t="s">
        <v>263</v>
      </c>
      <c r="AF157" s="5" t="s">
        <v>264</v>
      </c>
      <c r="AG157" s="5" t="s">
        <v>265</v>
      </c>
      <c r="AH157" s="5" t="s">
        <v>266</v>
      </c>
      <c r="AI157" s="5" t="s">
        <v>267</v>
      </c>
      <c r="AJ157" s="5" t="s">
        <v>102</v>
      </c>
      <c r="AK157" s="5" t="s">
        <v>102</v>
      </c>
      <c r="AL157" s="5">
        <v>13841.0</v>
      </c>
    </row>
    <row r="158" hidden="1">
      <c r="A158" s="5" t="s">
        <v>1636</v>
      </c>
      <c r="B158" s="5" t="s">
        <v>1637</v>
      </c>
      <c r="C158" s="5" t="s">
        <v>1638</v>
      </c>
      <c r="D158" s="9">
        <v>45484.0</v>
      </c>
      <c r="E158" s="5">
        <v>4083.0</v>
      </c>
      <c r="F158" s="5">
        <v>1856.0</v>
      </c>
      <c r="G158" s="5" t="s">
        <v>479</v>
      </c>
      <c r="H158" s="5" t="s">
        <v>272</v>
      </c>
      <c r="I158" s="5" t="s">
        <v>1639</v>
      </c>
      <c r="J158" s="5" t="s">
        <v>274</v>
      </c>
      <c r="K158" s="5" t="s">
        <v>1640</v>
      </c>
      <c r="L158" s="5" t="s">
        <v>1641</v>
      </c>
      <c r="M158" s="10" t="str">
        <f>IFERROR(__xludf.DUMMYFUNCTION("REGEXEXTRACT(L643, ""[\s,]([A-Z]{2})[,\s]\s?\d{5}"")"),"SC")</f>
        <v>SC</v>
      </c>
      <c r="N158" s="5" t="s">
        <v>1642</v>
      </c>
      <c r="O158" s="5" t="s">
        <v>52</v>
      </c>
      <c r="P158" s="5">
        <v>1.0</v>
      </c>
      <c r="Q158" s="5" t="s">
        <v>1643</v>
      </c>
      <c r="R158" s="5" t="s">
        <v>1644</v>
      </c>
      <c r="S158" s="5">
        <v>205.0</v>
      </c>
      <c r="T158" s="5" t="s">
        <v>53</v>
      </c>
      <c r="U158" s="5">
        <v>0.0</v>
      </c>
      <c r="V158" s="5" t="s">
        <v>70</v>
      </c>
      <c r="W158" s="5" t="s">
        <v>1645</v>
      </c>
      <c r="X158" s="5" t="s">
        <v>55</v>
      </c>
      <c r="Y158" s="5" t="s">
        <v>1646</v>
      </c>
      <c r="Z158" s="5" t="s">
        <v>1647</v>
      </c>
      <c r="AA158" s="5" t="s">
        <v>52</v>
      </c>
      <c r="AB158" s="5" t="s">
        <v>162</v>
      </c>
      <c r="AC158" s="5" t="s">
        <v>52</v>
      </c>
      <c r="AD158" s="5" t="s">
        <v>1648</v>
      </c>
      <c r="AE158" s="5" t="s">
        <v>52</v>
      </c>
      <c r="AF158" s="5" t="s">
        <v>52</v>
      </c>
      <c r="AG158" s="5" t="s">
        <v>52</v>
      </c>
      <c r="AH158" s="5" t="s">
        <v>52</v>
      </c>
      <c r="AI158" s="5" t="s">
        <v>52</v>
      </c>
      <c r="AJ158" s="5" t="s">
        <v>1637</v>
      </c>
      <c r="AK158" s="5" t="s">
        <v>1641</v>
      </c>
      <c r="AL158" s="5" t="s">
        <v>404</v>
      </c>
    </row>
    <row r="159">
      <c r="A159" s="5" t="s">
        <v>1649</v>
      </c>
      <c r="B159" s="5" t="s">
        <v>1650</v>
      </c>
      <c r="C159" s="5" t="s">
        <v>1651</v>
      </c>
      <c r="D159" s="9">
        <v>45482.0</v>
      </c>
      <c r="E159" s="5">
        <v>17367.0</v>
      </c>
      <c r="F159" s="5">
        <v>7894.0</v>
      </c>
      <c r="G159" s="5" t="s">
        <v>1652</v>
      </c>
      <c r="H159" s="5" t="s">
        <v>45</v>
      </c>
      <c r="I159" s="5" t="s">
        <v>1653</v>
      </c>
      <c r="J159" s="5" t="s">
        <v>274</v>
      </c>
      <c r="K159" s="5" t="s">
        <v>1654</v>
      </c>
      <c r="L159" s="5" t="s">
        <v>1655</v>
      </c>
      <c r="M159" s="10" t="str">
        <f>IFERROR(__xludf.DUMMYFUNCTION("REGEXEXTRACT(L644, ""[\s,]([A-Z]{2})[,\s]\s?\d{5}"")"),"#N/A")</f>
        <v>#N/A</v>
      </c>
      <c r="N159" s="5" t="s">
        <v>1656</v>
      </c>
      <c r="O159" s="5">
        <v>6615.0</v>
      </c>
      <c r="P159" s="5">
        <v>2.0</v>
      </c>
      <c r="Q159" s="5" t="s">
        <v>1657</v>
      </c>
      <c r="R159" s="5" t="s">
        <v>156</v>
      </c>
      <c r="S159" s="5">
        <v>640.0</v>
      </c>
      <c r="T159" s="5" t="s">
        <v>115</v>
      </c>
      <c r="U159" s="5">
        <v>1.0</v>
      </c>
      <c r="V159" s="5" t="s">
        <v>93</v>
      </c>
      <c r="W159" s="5" t="s">
        <v>1658</v>
      </c>
      <c r="X159" s="5" t="s">
        <v>55</v>
      </c>
      <c r="Y159" s="5" t="s">
        <v>1659</v>
      </c>
      <c r="Z159" s="5" t="s">
        <v>1660</v>
      </c>
      <c r="AA159" s="5" t="s">
        <v>1661</v>
      </c>
      <c r="AB159" s="5" t="s">
        <v>235</v>
      </c>
      <c r="AC159" s="5" t="s">
        <v>52</v>
      </c>
      <c r="AD159" s="5" t="s">
        <v>1662</v>
      </c>
      <c r="AE159" s="5" t="s">
        <v>1663</v>
      </c>
      <c r="AF159" s="5" t="s">
        <v>1664</v>
      </c>
      <c r="AG159" s="5" t="s">
        <v>52</v>
      </c>
      <c r="AH159" s="5" t="s">
        <v>52</v>
      </c>
      <c r="AI159" s="5" t="s">
        <v>1665</v>
      </c>
      <c r="AJ159" s="5" t="s">
        <v>1650</v>
      </c>
      <c r="AK159" s="5" t="s">
        <v>1655</v>
      </c>
      <c r="AL159" s="5" t="s">
        <v>1666</v>
      </c>
    </row>
    <row r="160">
      <c r="A160" s="5" t="s">
        <v>1667</v>
      </c>
      <c r="B160" s="5" t="s">
        <v>1668</v>
      </c>
      <c r="C160" s="5" t="s">
        <v>1669</v>
      </c>
      <c r="D160" s="9">
        <v>45482.0</v>
      </c>
      <c r="E160" s="5">
        <v>17367.0</v>
      </c>
      <c r="F160" s="5">
        <v>7894.0</v>
      </c>
      <c r="G160" s="5" t="s">
        <v>1652</v>
      </c>
      <c r="H160" s="5" t="s">
        <v>45</v>
      </c>
      <c r="I160" s="5" t="s">
        <v>1670</v>
      </c>
      <c r="J160" s="5" t="s">
        <v>274</v>
      </c>
      <c r="K160" s="5" t="s">
        <v>1671</v>
      </c>
      <c r="L160" s="5" t="s">
        <v>1672</v>
      </c>
      <c r="M160" s="10" t="str">
        <f>IFERROR(__xludf.DUMMYFUNCTION("REGEXEXTRACT(L645, ""[\s,]([A-Z]{2})[,\s]\s?\d{5}"")"),"NY")</f>
        <v>NY</v>
      </c>
      <c r="N160" s="5" t="s">
        <v>1673</v>
      </c>
      <c r="O160" s="5">
        <v>29010.0</v>
      </c>
      <c r="P160" s="5">
        <v>2.0</v>
      </c>
      <c r="Q160" s="5" t="s">
        <v>1657</v>
      </c>
      <c r="R160" s="5" t="s">
        <v>156</v>
      </c>
      <c r="S160" s="5">
        <v>640.0</v>
      </c>
      <c r="T160" s="5" t="s">
        <v>69</v>
      </c>
      <c r="U160" s="5">
        <v>112.0</v>
      </c>
      <c r="V160" s="5" t="s">
        <v>93</v>
      </c>
      <c r="W160" s="5" t="s">
        <v>1659</v>
      </c>
      <c r="X160" s="5" t="s">
        <v>71</v>
      </c>
      <c r="Y160" s="5" t="s">
        <v>52</v>
      </c>
      <c r="Z160" s="5" t="s">
        <v>1674</v>
      </c>
      <c r="AA160" s="5" t="s">
        <v>1661</v>
      </c>
      <c r="AB160" s="5" t="s">
        <v>235</v>
      </c>
      <c r="AC160" s="5" t="s">
        <v>52</v>
      </c>
      <c r="AD160" s="5" t="s">
        <v>1675</v>
      </c>
      <c r="AE160" s="5" t="s">
        <v>1676</v>
      </c>
      <c r="AF160" s="5" t="s">
        <v>1677</v>
      </c>
      <c r="AG160" s="5" t="s">
        <v>1678</v>
      </c>
      <c r="AH160" s="5">
        <v>85021.0</v>
      </c>
      <c r="AI160" s="5" t="s">
        <v>1679</v>
      </c>
      <c r="AJ160" s="5" t="s">
        <v>1668</v>
      </c>
      <c r="AK160" s="5" t="s">
        <v>1672</v>
      </c>
      <c r="AL160" s="5" t="s">
        <v>1666</v>
      </c>
    </row>
    <row r="161" hidden="1">
      <c r="A161" s="5" t="s">
        <v>1680</v>
      </c>
      <c r="B161" s="5" t="s">
        <v>1681</v>
      </c>
      <c r="C161" s="5" t="s">
        <v>1682</v>
      </c>
      <c r="D161" s="9">
        <v>45480.0</v>
      </c>
      <c r="E161" s="5">
        <v>61160.0</v>
      </c>
      <c r="F161" s="5">
        <v>27800.0</v>
      </c>
      <c r="G161" s="5" t="s">
        <v>1683</v>
      </c>
      <c r="H161" s="5" t="s">
        <v>530</v>
      </c>
      <c r="I161" s="5" t="s">
        <v>1684</v>
      </c>
      <c r="J161" s="5" t="s">
        <v>1685</v>
      </c>
      <c r="K161" s="5" t="s">
        <v>1686</v>
      </c>
      <c r="L161" s="5" t="s">
        <v>1687</v>
      </c>
      <c r="M161" s="10" t="str">
        <f>IFERROR(__xludf.DUMMYFUNCTION("REGEXEXTRACT(L646, ""[\s,]([A-Z]{2})[,\s]\s?\d{5}"")"),"NC")</f>
        <v>NC</v>
      </c>
      <c r="N161" s="5" t="s">
        <v>1688</v>
      </c>
      <c r="O161" s="5">
        <v>33172.0</v>
      </c>
      <c r="P161" s="5">
        <v>1.0</v>
      </c>
      <c r="Q161" s="5" t="s">
        <v>1689</v>
      </c>
      <c r="R161" s="5">
        <v>4510.0</v>
      </c>
      <c r="S161" s="5">
        <v>42.0</v>
      </c>
      <c r="T161" s="5" t="s">
        <v>53</v>
      </c>
      <c r="U161" s="5">
        <v>38.0</v>
      </c>
      <c r="V161" s="5" t="s">
        <v>93</v>
      </c>
      <c r="W161" s="5" t="s">
        <v>1690</v>
      </c>
      <c r="X161" s="5" t="s">
        <v>71</v>
      </c>
      <c r="Y161" s="5" t="s">
        <v>52</v>
      </c>
      <c r="Z161" s="5" t="s">
        <v>1691</v>
      </c>
      <c r="AA161" s="5" t="s">
        <v>1692</v>
      </c>
      <c r="AB161" s="5" t="s">
        <v>235</v>
      </c>
      <c r="AC161" s="5" t="s">
        <v>52</v>
      </c>
      <c r="AD161" s="5" t="s">
        <v>216</v>
      </c>
      <c r="AE161" s="5" t="s">
        <v>217</v>
      </c>
      <c r="AF161" s="5" t="s">
        <v>218</v>
      </c>
      <c r="AG161" s="5" t="s">
        <v>52</v>
      </c>
      <c r="AH161" s="5" t="s">
        <v>52</v>
      </c>
      <c r="AI161" s="5" t="s">
        <v>52</v>
      </c>
      <c r="AJ161" s="5" t="s">
        <v>1681</v>
      </c>
      <c r="AK161" s="5" t="s">
        <v>1687</v>
      </c>
      <c r="AL161" s="5" t="s">
        <v>336</v>
      </c>
    </row>
    <row r="162" hidden="1">
      <c r="A162" s="5" t="s">
        <v>1693</v>
      </c>
      <c r="B162" s="5" t="s">
        <v>1694</v>
      </c>
      <c r="C162" s="5" t="s">
        <v>1695</v>
      </c>
      <c r="D162" s="9">
        <v>45480.0</v>
      </c>
      <c r="E162" s="5">
        <v>55000.0</v>
      </c>
      <c r="F162" s="5">
        <v>25000.0</v>
      </c>
      <c r="G162" s="5" t="s">
        <v>1683</v>
      </c>
      <c r="H162" s="5" t="s">
        <v>530</v>
      </c>
      <c r="I162" s="5" t="s">
        <v>1684</v>
      </c>
      <c r="J162" s="5" t="s">
        <v>1685</v>
      </c>
      <c r="K162" s="5" t="s">
        <v>1696</v>
      </c>
      <c r="L162" s="5" t="s">
        <v>1697</v>
      </c>
      <c r="M162" s="10" t="str">
        <f>IFERROR(__xludf.DUMMYFUNCTION("REGEXEXTRACT(L647, ""[\s,]([A-Z]{2})[,\s]\s?\d{5}"")"),"#N/A")</f>
        <v>#N/A</v>
      </c>
      <c r="N162" s="5" t="s">
        <v>1698</v>
      </c>
      <c r="O162" s="5">
        <v>30518.0</v>
      </c>
      <c r="P162" s="5">
        <v>1.0</v>
      </c>
      <c r="Q162" s="5" t="s">
        <v>1699</v>
      </c>
      <c r="R162" s="5">
        <v>2210.0</v>
      </c>
      <c r="S162" s="5">
        <v>11.0</v>
      </c>
      <c r="T162" s="5" t="s">
        <v>855</v>
      </c>
      <c r="U162" s="5">
        <v>0.0</v>
      </c>
      <c r="V162" s="5" t="s">
        <v>52</v>
      </c>
      <c r="W162" s="5" t="s">
        <v>1700</v>
      </c>
      <c r="X162" s="5" t="s">
        <v>52</v>
      </c>
      <c r="Y162" s="5" t="s">
        <v>52</v>
      </c>
      <c r="Z162" s="5" t="s">
        <v>1691</v>
      </c>
      <c r="AA162" s="5" t="s">
        <v>1701</v>
      </c>
      <c r="AB162" s="5" t="s">
        <v>235</v>
      </c>
      <c r="AC162" s="5" t="s">
        <v>52</v>
      </c>
      <c r="AD162" s="5" t="s">
        <v>216</v>
      </c>
      <c r="AE162" s="5" t="s">
        <v>217</v>
      </c>
      <c r="AF162" s="5" t="s">
        <v>218</v>
      </c>
      <c r="AG162" s="5" t="s">
        <v>52</v>
      </c>
      <c r="AH162" s="5" t="s">
        <v>52</v>
      </c>
      <c r="AI162" s="5" t="s">
        <v>52</v>
      </c>
      <c r="AJ162" s="5" t="s">
        <v>1702</v>
      </c>
      <c r="AK162" s="5" t="s">
        <v>1703</v>
      </c>
      <c r="AL162" s="5" t="s">
        <v>1704</v>
      </c>
    </row>
    <row r="163" hidden="1">
      <c r="A163" s="5" t="s">
        <v>1705</v>
      </c>
      <c r="B163" s="5" t="s">
        <v>1706</v>
      </c>
      <c r="C163" s="5" t="s">
        <v>102</v>
      </c>
      <c r="D163" s="9">
        <v>45476.0</v>
      </c>
      <c r="E163" s="5">
        <v>12489.0</v>
      </c>
      <c r="F163" s="5">
        <v>5677.0</v>
      </c>
      <c r="G163" s="5" t="s">
        <v>556</v>
      </c>
      <c r="H163" s="5" t="s">
        <v>1534</v>
      </c>
      <c r="I163" s="5" t="s">
        <v>1707</v>
      </c>
      <c r="J163" s="5" t="s">
        <v>558</v>
      </c>
      <c r="K163" s="5" t="s">
        <v>1708</v>
      </c>
      <c r="L163" s="5" t="s">
        <v>1709</v>
      </c>
      <c r="M163" s="10" t="str">
        <f>IFERROR(__xludf.DUMMYFUNCTION("REGEXEXTRACT(L648, ""[\s,]([A-Z]{2})[,\s]\s?\d{5}"")"),"#N/A")</f>
        <v>#N/A</v>
      </c>
      <c r="N163" s="5" t="s">
        <v>102</v>
      </c>
      <c r="O163" s="5">
        <v>98057.0</v>
      </c>
      <c r="P163" s="5">
        <v>1.0</v>
      </c>
      <c r="Q163" s="5" t="s">
        <v>1710</v>
      </c>
      <c r="R163" s="5">
        <v>2200.0</v>
      </c>
      <c r="S163" s="5">
        <v>210.0</v>
      </c>
      <c r="T163" s="5" t="s">
        <v>53</v>
      </c>
      <c r="U163" s="5">
        <v>0.0</v>
      </c>
      <c r="V163" s="5" t="s">
        <v>70</v>
      </c>
      <c r="W163" s="5" t="s">
        <v>1711</v>
      </c>
      <c r="X163" s="5" t="s">
        <v>71</v>
      </c>
      <c r="Y163" s="5" t="s">
        <v>52</v>
      </c>
      <c r="Z163" s="5" t="s">
        <v>1712</v>
      </c>
      <c r="AA163" s="5" t="s">
        <v>1713</v>
      </c>
      <c r="AB163" s="5" t="s">
        <v>59</v>
      </c>
      <c r="AC163" s="5" t="s">
        <v>52</v>
      </c>
      <c r="AD163" s="5" t="s">
        <v>398</v>
      </c>
      <c r="AE163" s="5" t="s">
        <v>399</v>
      </c>
      <c r="AF163" s="5" t="s">
        <v>400</v>
      </c>
      <c r="AG163" s="5" t="s">
        <v>401</v>
      </c>
      <c r="AH163" s="5">
        <v>23502.0</v>
      </c>
      <c r="AI163" s="5" t="s">
        <v>402</v>
      </c>
      <c r="AJ163" s="5" t="s">
        <v>102</v>
      </c>
      <c r="AK163" s="5" t="s">
        <v>102</v>
      </c>
      <c r="AL163" s="5" t="s">
        <v>1714</v>
      </c>
    </row>
    <row r="164" hidden="1">
      <c r="A164" s="5" t="s">
        <v>1715</v>
      </c>
      <c r="B164" s="5" t="s">
        <v>1716</v>
      </c>
      <c r="C164" s="5" t="s">
        <v>1717</v>
      </c>
      <c r="D164" s="9">
        <v>45476.0</v>
      </c>
      <c r="E164" s="5">
        <v>238920.0</v>
      </c>
      <c r="F164" s="5">
        <v>108600.0</v>
      </c>
      <c r="G164" s="5" t="s">
        <v>1419</v>
      </c>
      <c r="H164" s="5" t="s">
        <v>1534</v>
      </c>
      <c r="I164" s="5" t="s">
        <v>1707</v>
      </c>
      <c r="J164" s="5" t="s">
        <v>256</v>
      </c>
      <c r="K164" s="5" t="s">
        <v>1718</v>
      </c>
      <c r="L164" s="5" t="s">
        <v>1716</v>
      </c>
      <c r="M164" s="10" t="str">
        <f>IFERROR(__xludf.DUMMYFUNCTION("REGEXEXTRACT(L649, ""[\s,]([A-Z]{2})[,\s]\s?\d{5}"")"),"PA")</f>
        <v>PA</v>
      </c>
      <c r="N164" s="5" t="s">
        <v>1719</v>
      </c>
      <c r="O164" s="5" t="s">
        <v>52</v>
      </c>
      <c r="P164" s="5">
        <v>4.0</v>
      </c>
      <c r="Q164" s="5" t="s">
        <v>1720</v>
      </c>
      <c r="R164" s="5" t="s">
        <v>1721</v>
      </c>
      <c r="S164" s="5">
        <v>54.0</v>
      </c>
      <c r="T164" s="5" t="s">
        <v>53</v>
      </c>
      <c r="U164" s="5">
        <v>260.0</v>
      </c>
      <c r="V164" s="5" t="s">
        <v>93</v>
      </c>
      <c r="W164" s="5" t="s">
        <v>1722</v>
      </c>
      <c r="X164" s="5" t="s">
        <v>52</v>
      </c>
      <c r="Y164" s="5" t="s">
        <v>52</v>
      </c>
      <c r="Z164" s="5" t="s">
        <v>1723</v>
      </c>
      <c r="AA164" s="5" t="s">
        <v>1724</v>
      </c>
      <c r="AB164" s="5" t="s">
        <v>59</v>
      </c>
      <c r="AC164" s="5" t="s">
        <v>52</v>
      </c>
      <c r="AD164" s="5" t="s">
        <v>565</v>
      </c>
      <c r="AE164" s="5" t="s">
        <v>566</v>
      </c>
      <c r="AF164" s="5" t="s">
        <v>567</v>
      </c>
      <c r="AG164" s="5" t="s">
        <v>52</v>
      </c>
      <c r="AH164" s="5" t="s">
        <v>52</v>
      </c>
      <c r="AI164" s="5" t="s">
        <v>568</v>
      </c>
      <c r="AJ164" s="5" t="s">
        <v>1725</v>
      </c>
      <c r="AK164" s="5" t="s">
        <v>1726</v>
      </c>
      <c r="AL164" s="5" t="s">
        <v>1727</v>
      </c>
    </row>
    <row r="165" hidden="1">
      <c r="A165" s="5" t="s">
        <v>1728</v>
      </c>
      <c r="B165" s="5" t="s">
        <v>1488</v>
      </c>
      <c r="C165" s="5" t="s">
        <v>1489</v>
      </c>
      <c r="D165" s="9">
        <v>45473.0</v>
      </c>
      <c r="E165" s="5">
        <v>39600.0</v>
      </c>
      <c r="F165" s="5">
        <v>18000.0</v>
      </c>
      <c r="G165" s="5" t="s">
        <v>170</v>
      </c>
      <c r="H165" s="5" t="s">
        <v>171</v>
      </c>
      <c r="I165" s="5" t="s">
        <v>1729</v>
      </c>
      <c r="J165" s="5" t="s">
        <v>170</v>
      </c>
      <c r="K165" s="5" t="s">
        <v>966</v>
      </c>
      <c r="L165" s="5" t="s">
        <v>1492</v>
      </c>
      <c r="M165" s="10" t="str">
        <f>IFERROR(__xludf.DUMMYFUNCTION("REGEXEXTRACT(L650, ""[\s,]([A-Z]{2})[,\s]\s?\d{5}"")"),"MA")</f>
        <v>MA</v>
      </c>
      <c r="N165" s="5" t="s">
        <v>1493</v>
      </c>
      <c r="O165" s="5">
        <v>90502.0</v>
      </c>
      <c r="P165" s="5">
        <v>1.0</v>
      </c>
      <c r="Q165" s="5" t="s">
        <v>1730</v>
      </c>
      <c r="R165" s="5">
        <v>4510.0</v>
      </c>
      <c r="S165" s="5">
        <v>1.0</v>
      </c>
      <c r="T165" s="5" t="s">
        <v>115</v>
      </c>
      <c r="U165" s="5">
        <v>0.0</v>
      </c>
      <c r="V165" s="5" t="s">
        <v>52</v>
      </c>
      <c r="W165" s="5" t="s">
        <v>1731</v>
      </c>
      <c r="X165" s="5" t="s">
        <v>71</v>
      </c>
      <c r="Y165" s="5" t="s">
        <v>52</v>
      </c>
      <c r="Z165" s="5" t="s">
        <v>1732</v>
      </c>
      <c r="AA165" s="5" t="s">
        <v>1733</v>
      </c>
      <c r="AB165" s="5" t="s">
        <v>1734</v>
      </c>
      <c r="AC165" s="5" t="s">
        <v>52</v>
      </c>
      <c r="AD165" s="5" t="s">
        <v>181</v>
      </c>
      <c r="AE165" s="5" t="s">
        <v>182</v>
      </c>
      <c r="AF165" s="5" t="s">
        <v>183</v>
      </c>
      <c r="AG165" s="5" t="s">
        <v>52</v>
      </c>
      <c r="AH165" s="5" t="s">
        <v>52</v>
      </c>
      <c r="AI165" s="5" t="s">
        <v>184</v>
      </c>
      <c r="AJ165" s="5" t="s">
        <v>1488</v>
      </c>
      <c r="AK165" s="5" t="s">
        <v>1492</v>
      </c>
      <c r="AL165" s="5" t="s">
        <v>185</v>
      </c>
    </row>
    <row r="166" hidden="1">
      <c r="A166" s="5" t="s">
        <v>1735</v>
      </c>
      <c r="B166" s="5" t="s">
        <v>1611</v>
      </c>
      <c r="C166" s="5" t="s">
        <v>1612</v>
      </c>
      <c r="D166" s="9">
        <v>45473.0</v>
      </c>
      <c r="E166" s="5">
        <v>39600.0</v>
      </c>
      <c r="F166" s="5">
        <v>18000.0</v>
      </c>
      <c r="G166" s="5" t="s">
        <v>170</v>
      </c>
      <c r="H166" s="5" t="s">
        <v>171</v>
      </c>
      <c r="I166" s="5" t="s">
        <v>1729</v>
      </c>
      <c r="J166" s="5" t="s">
        <v>170</v>
      </c>
      <c r="K166" s="5" t="s">
        <v>1314</v>
      </c>
      <c r="L166" s="5" t="s">
        <v>1615</v>
      </c>
      <c r="M166" s="10" t="str">
        <f>IFERROR(__xludf.DUMMYFUNCTION("REGEXEXTRACT(L651, ""[\s,]([A-Z]{2})[,\s]\s?\d{5}"")"),"MA")</f>
        <v>MA</v>
      </c>
      <c r="N166" s="5" t="s">
        <v>1616</v>
      </c>
      <c r="O166" s="5">
        <v>93401.0</v>
      </c>
      <c r="P166" s="5">
        <v>1.0</v>
      </c>
      <c r="Q166" s="5" t="s">
        <v>1730</v>
      </c>
      <c r="R166" s="5">
        <v>4510.0</v>
      </c>
      <c r="S166" s="5">
        <v>1.0</v>
      </c>
      <c r="T166" s="5" t="s">
        <v>53</v>
      </c>
      <c r="U166" s="5">
        <v>0.0</v>
      </c>
      <c r="V166" s="5" t="s">
        <v>70</v>
      </c>
      <c r="W166" s="5" t="s">
        <v>1736</v>
      </c>
      <c r="X166" s="5" t="s">
        <v>55</v>
      </c>
      <c r="Y166" s="5" t="s">
        <v>1731</v>
      </c>
      <c r="Z166" s="5" t="s">
        <v>1732</v>
      </c>
      <c r="AA166" s="5" t="s">
        <v>1733</v>
      </c>
      <c r="AB166" s="5" t="s">
        <v>1734</v>
      </c>
      <c r="AC166" s="5" t="s">
        <v>52</v>
      </c>
      <c r="AD166" s="5" t="s">
        <v>695</v>
      </c>
      <c r="AE166" s="5" t="s">
        <v>696</v>
      </c>
      <c r="AF166" s="5" t="s">
        <v>697</v>
      </c>
      <c r="AG166" s="5" t="s">
        <v>75</v>
      </c>
      <c r="AH166" s="5">
        <v>7102.0</v>
      </c>
      <c r="AI166" s="5" t="s">
        <v>698</v>
      </c>
      <c r="AJ166" s="5" t="s">
        <v>1611</v>
      </c>
      <c r="AK166" s="5" t="s">
        <v>1619</v>
      </c>
      <c r="AL166" s="5" t="s">
        <v>79</v>
      </c>
    </row>
    <row r="167" hidden="1">
      <c r="A167" s="5" t="s">
        <v>1737</v>
      </c>
      <c r="B167" s="5" t="s">
        <v>1738</v>
      </c>
      <c r="C167" s="5" t="s">
        <v>1739</v>
      </c>
      <c r="D167" s="9">
        <v>45473.0</v>
      </c>
      <c r="E167" s="5">
        <v>27352.0</v>
      </c>
      <c r="F167" s="5">
        <v>12433.0</v>
      </c>
      <c r="G167" s="5" t="s">
        <v>271</v>
      </c>
      <c r="H167" s="5" t="s">
        <v>272</v>
      </c>
      <c r="I167" s="5" t="s">
        <v>1740</v>
      </c>
      <c r="J167" s="5" t="s">
        <v>274</v>
      </c>
      <c r="K167" s="5" t="s">
        <v>391</v>
      </c>
      <c r="L167" s="5" t="s">
        <v>1741</v>
      </c>
      <c r="M167" s="10" t="str">
        <f>IFERROR(__xludf.DUMMYFUNCTION("REGEXEXTRACT(L652, ""[\s,]([A-Z]{2})[,\s]\s?\d{5}"")"),"MA")</f>
        <v>MA</v>
      </c>
      <c r="N167" s="5" t="s">
        <v>1742</v>
      </c>
      <c r="O167" s="5" t="s">
        <v>52</v>
      </c>
      <c r="P167" s="5">
        <v>1.0</v>
      </c>
      <c r="Q167" s="5" t="s">
        <v>1743</v>
      </c>
      <c r="R167" s="5" t="s">
        <v>244</v>
      </c>
      <c r="S167" s="5">
        <v>26.0</v>
      </c>
      <c r="T167" s="5" t="s">
        <v>53</v>
      </c>
      <c r="U167" s="5">
        <v>28.0</v>
      </c>
      <c r="V167" s="5" t="s">
        <v>70</v>
      </c>
      <c r="W167" s="5" t="s">
        <v>1744</v>
      </c>
      <c r="X167" s="5" t="s">
        <v>52</v>
      </c>
      <c r="Y167" s="5" t="s">
        <v>52</v>
      </c>
      <c r="Z167" s="5" t="s">
        <v>1745</v>
      </c>
      <c r="AA167" s="5" t="s">
        <v>1746</v>
      </c>
      <c r="AB167" s="5" t="s">
        <v>260</v>
      </c>
      <c r="AC167" s="5" t="s">
        <v>283</v>
      </c>
      <c r="AD167" s="5" t="s">
        <v>72</v>
      </c>
      <c r="AE167" s="5" t="s">
        <v>73</v>
      </c>
      <c r="AF167" s="5" t="s">
        <v>74</v>
      </c>
      <c r="AG167" s="5" t="s">
        <v>75</v>
      </c>
      <c r="AH167" s="5" t="s">
        <v>76</v>
      </c>
      <c r="AI167" s="5" t="s">
        <v>77</v>
      </c>
      <c r="AJ167" s="5" t="s">
        <v>1747</v>
      </c>
      <c r="AK167" s="5" t="s">
        <v>1748</v>
      </c>
      <c r="AL167" s="5" t="s">
        <v>1749</v>
      </c>
    </row>
    <row r="168" hidden="1">
      <c r="A168" s="5" t="s">
        <v>1750</v>
      </c>
      <c r="B168" s="5" t="s">
        <v>252</v>
      </c>
      <c r="C168" s="5" t="s">
        <v>252</v>
      </c>
      <c r="D168" s="9">
        <v>45471.0</v>
      </c>
      <c r="E168" s="5">
        <v>23252.0</v>
      </c>
      <c r="F168" s="5">
        <v>10569.0</v>
      </c>
      <c r="G168" s="5" t="s">
        <v>253</v>
      </c>
      <c r="H168" s="5" t="s">
        <v>254</v>
      </c>
      <c r="I168" s="5" t="s">
        <v>320</v>
      </c>
      <c r="J168" s="5" t="s">
        <v>256</v>
      </c>
      <c r="K168" s="5" t="s">
        <v>1751</v>
      </c>
      <c r="L168" s="5" t="s">
        <v>258</v>
      </c>
      <c r="M168" s="10" t="str">
        <f>IFERROR(__xludf.DUMMYFUNCTION("REGEXEXTRACT(L653, ""[\s,]([A-Z]{2})[,\s]\s?\d{5}"")"),"MA")</f>
        <v>MA</v>
      </c>
      <c r="N168" s="5" t="s">
        <v>258</v>
      </c>
      <c r="O168" s="5" t="s">
        <v>52</v>
      </c>
      <c r="P168" s="5">
        <v>1.0</v>
      </c>
      <c r="Q168" s="5" t="s">
        <v>1751</v>
      </c>
      <c r="R168" s="5" t="s">
        <v>211</v>
      </c>
      <c r="S168" s="5">
        <v>22.0</v>
      </c>
      <c r="T168" s="5" t="s">
        <v>115</v>
      </c>
      <c r="U168" s="5">
        <v>0.0</v>
      </c>
      <c r="V168" s="5" t="s">
        <v>52</v>
      </c>
      <c r="W168" s="5" t="s">
        <v>1752</v>
      </c>
      <c r="X168" s="5" t="s">
        <v>52</v>
      </c>
      <c r="Y168" s="5" t="s">
        <v>52</v>
      </c>
      <c r="Z168" s="5">
        <v>143.0</v>
      </c>
      <c r="AA168" s="5">
        <v>70530.0</v>
      </c>
      <c r="AB168" s="5" t="s">
        <v>323</v>
      </c>
      <c r="AC168" s="5" t="s">
        <v>261</v>
      </c>
      <c r="AD168" s="5" t="s">
        <v>262</v>
      </c>
      <c r="AE168" s="5" t="s">
        <v>263</v>
      </c>
      <c r="AF168" s="5" t="s">
        <v>264</v>
      </c>
      <c r="AG168" s="5" t="s">
        <v>265</v>
      </c>
      <c r="AH168" s="5" t="s">
        <v>266</v>
      </c>
      <c r="AI168" s="5" t="s">
        <v>267</v>
      </c>
      <c r="AJ168" s="5" t="s">
        <v>102</v>
      </c>
      <c r="AK168" s="5" t="s">
        <v>102</v>
      </c>
      <c r="AL168" s="5">
        <v>13841.0</v>
      </c>
    </row>
    <row r="169">
      <c r="A169" s="5" t="s">
        <v>1753</v>
      </c>
      <c r="B169" s="5" t="s">
        <v>1015</v>
      </c>
      <c r="C169" s="5" t="s">
        <v>1016</v>
      </c>
      <c r="D169" s="9">
        <v>45469.0</v>
      </c>
      <c r="E169" s="5">
        <v>36120.0</v>
      </c>
      <c r="F169" s="5">
        <v>16418.0</v>
      </c>
      <c r="G169" s="5" t="s">
        <v>422</v>
      </c>
      <c r="H169" s="5" t="s">
        <v>45</v>
      </c>
      <c r="I169" s="5" t="s">
        <v>1754</v>
      </c>
      <c r="J169" s="5" t="s">
        <v>424</v>
      </c>
      <c r="K169" s="5" t="s">
        <v>744</v>
      </c>
      <c r="L169" s="5" t="s">
        <v>1017</v>
      </c>
      <c r="M169" s="10" t="str">
        <f>IFERROR(__xludf.DUMMYFUNCTION("REGEXEXTRACT(L654, ""[\s,]([A-Z]{2})[,\s]\s?\d{5}"")"),"OH")</f>
        <v>OH</v>
      </c>
      <c r="N169" s="5" t="s">
        <v>1018</v>
      </c>
      <c r="O169" s="5">
        <v>1960.0</v>
      </c>
      <c r="P169" s="5">
        <v>1.0</v>
      </c>
      <c r="Q169" s="5" t="s">
        <v>1755</v>
      </c>
      <c r="R169" s="5">
        <v>2200.0</v>
      </c>
      <c r="S169" s="5">
        <v>1386.0</v>
      </c>
      <c r="T169" s="5" t="s">
        <v>69</v>
      </c>
      <c r="U169" s="5">
        <v>0.0</v>
      </c>
      <c r="V169" s="5" t="s">
        <v>70</v>
      </c>
      <c r="W169" s="5" t="s">
        <v>1756</v>
      </c>
      <c r="X169" s="5" t="s">
        <v>71</v>
      </c>
      <c r="Y169" s="5" t="s">
        <v>52</v>
      </c>
      <c r="Z169" s="5" t="s">
        <v>1757</v>
      </c>
      <c r="AA169" s="5" t="s">
        <v>1758</v>
      </c>
      <c r="AB169" s="5" t="s">
        <v>235</v>
      </c>
      <c r="AC169" s="5" t="s">
        <v>52</v>
      </c>
      <c r="AD169" s="5" t="s">
        <v>398</v>
      </c>
      <c r="AE169" s="5" t="s">
        <v>399</v>
      </c>
      <c r="AF169" s="5" t="s">
        <v>400</v>
      </c>
      <c r="AG169" s="5" t="s">
        <v>401</v>
      </c>
      <c r="AH169" s="5">
        <v>23502.0</v>
      </c>
      <c r="AI169" s="5" t="s">
        <v>402</v>
      </c>
      <c r="AJ169" s="5" t="s">
        <v>1015</v>
      </c>
      <c r="AK169" s="5" t="s">
        <v>1020</v>
      </c>
      <c r="AL169" s="5" t="s">
        <v>79</v>
      </c>
    </row>
    <row r="170" hidden="1">
      <c r="A170" s="5" t="s">
        <v>1759</v>
      </c>
      <c r="B170" s="5" t="s">
        <v>1760</v>
      </c>
      <c r="C170" s="5" t="s">
        <v>1761</v>
      </c>
      <c r="D170" s="9">
        <v>45468.0</v>
      </c>
      <c r="E170" s="5">
        <v>48649.0</v>
      </c>
      <c r="F170" s="5">
        <v>22113.0</v>
      </c>
      <c r="G170" s="5" t="s">
        <v>188</v>
      </c>
      <c r="H170" s="5" t="s">
        <v>1069</v>
      </c>
      <c r="I170" s="5" t="s">
        <v>1762</v>
      </c>
      <c r="J170" s="5" t="s">
        <v>191</v>
      </c>
      <c r="K170" s="5" t="s">
        <v>1763</v>
      </c>
      <c r="L170" s="5" t="s">
        <v>1764</v>
      </c>
      <c r="M170" s="10" t="str">
        <f>IFERROR(__xludf.DUMMYFUNCTION("REGEXEXTRACT(L655, ""[\s,]([A-Z]{2})[,\s]\s?\d{5}"")"),"OR")</f>
        <v>OR</v>
      </c>
      <c r="N170" s="5" t="s">
        <v>1765</v>
      </c>
      <c r="O170" s="5">
        <v>8817.0</v>
      </c>
      <c r="P170" s="5">
        <v>1.0</v>
      </c>
      <c r="Q170" s="5" t="s">
        <v>1766</v>
      </c>
      <c r="R170" s="5" t="s">
        <v>244</v>
      </c>
      <c r="S170" s="5">
        <v>1890.0</v>
      </c>
      <c r="T170" s="5" t="s">
        <v>92</v>
      </c>
      <c r="U170" s="5">
        <v>12.0</v>
      </c>
      <c r="V170" s="5" t="s">
        <v>70</v>
      </c>
      <c r="W170" s="5" t="s">
        <v>1767</v>
      </c>
      <c r="X170" s="5" t="s">
        <v>71</v>
      </c>
      <c r="Y170" s="5" t="s">
        <v>52</v>
      </c>
      <c r="Z170" s="5" t="s">
        <v>1388</v>
      </c>
      <c r="AA170" s="5" t="s">
        <v>1768</v>
      </c>
      <c r="AB170" s="5" t="s">
        <v>162</v>
      </c>
      <c r="AC170" s="5" t="s">
        <v>52</v>
      </c>
      <c r="AD170" s="5" t="s">
        <v>72</v>
      </c>
      <c r="AE170" s="5" t="s">
        <v>73</v>
      </c>
      <c r="AF170" s="5" t="s">
        <v>74</v>
      </c>
      <c r="AG170" s="5" t="s">
        <v>75</v>
      </c>
      <c r="AH170" s="5" t="s">
        <v>76</v>
      </c>
      <c r="AI170" s="5" t="s">
        <v>77</v>
      </c>
      <c r="AJ170" s="5" t="s">
        <v>1760</v>
      </c>
      <c r="AK170" s="5" t="s">
        <v>1769</v>
      </c>
      <c r="AL170" s="5" t="s">
        <v>1770</v>
      </c>
    </row>
    <row r="171" hidden="1">
      <c r="A171" s="5" t="s">
        <v>1771</v>
      </c>
      <c r="B171" s="5" t="s">
        <v>1772</v>
      </c>
      <c r="C171" s="5" t="s">
        <v>204</v>
      </c>
      <c r="D171" s="9">
        <v>45468.0</v>
      </c>
      <c r="E171" s="5">
        <v>45615.0</v>
      </c>
      <c r="F171" s="5">
        <v>20734.0</v>
      </c>
      <c r="G171" s="5" t="s">
        <v>188</v>
      </c>
      <c r="H171" s="5" t="s">
        <v>205</v>
      </c>
      <c r="I171" s="5" t="s">
        <v>1773</v>
      </c>
      <c r="J171" s="5" t="s">
        <v>191</v>
      </c>
      <c r="K171" s="5" t="s">
        <v>1774</v>
      </c>
      <c r="L171" s="5" t="s">
        <v>1775</v>
      </c>
      <c r="M171" s="10" t="str">
        <f>IFERROR(__xludf.DUMMYFUNCTION("REGEXEXTRACT(L656, ""[\s,]([A-Z]{2})[,\s]\s?\d{5}"")"),"NJ")</f>
        <v>NJ</v>
      </c>
      <c r="N171" s="5" t="s">
        <v>209</v>
      </c>
      <c r="O171" s="5">
        <v>659.0</v>
      </c>
      <c r="P171" s="5">
        <v>1.0</v>
      </c>
      <c r="Q171" s="5" t="s">
        <v>1776</v>
      </c>
      <c r="R171" s="5">
        <v>4510.0</v>
      </c>
      <c r="S171" s="5">
        <v>2770.0</v>
      </c>
      <c r="T171" s="5" t="s">
        <v>53</v>
      </c>
      <c r="U171" s="5">
        <v>29.0</v>
      </c>
      <c r="V171" s="5" t="s">
        <v>93</v>
      </c>
      <c r="W171" s="5" t="s">
        <v>1777</v>
      </c>
      <c r="X171" s="5" t="s">
        <v>52</v>
      </c>
      <c r="Y171" s="5" t="s">
        <v>52</v>
      </c>
      <c r="Z171" s="5" t="s">
        <v>1778</v>
      </c>
      <c r="AA171" s="5" t="s">
        <v>1779</v>
      </c>
      <c r="AB171" s="5" t="s">
        <v>162</v>
      </c>
      <c r="AC171" s="5" t="s">
        <v>52</v>
      </c>
      <c r="AD171" s="5" t="s">
        <v>216</v>
      </c>
      <c r="AE171" s="5" t="s">
        <v>217</v>
      </c>
      <c r="AF171" s="5" t="s">
        <v>218</v>
      </c>
      <c r="AG171" s="5" t="s">
        <v>52</v>
      </c>
      <c r="AH171" s="5" t="s">
        <v>52</v>
      </c>
      <c r="AI171" s="5" t="s">
        <v>52</v>
      </c>
      <c r="AJ171" s="5" t="s">
        <v>1772</v>
      </c>
      <c r="AK171" s="5" t="s">
        <v>1775</v>
      </c>
      <c r="AL171" s="5" t="s">
        <v>219</v>
      </c>
    </row>
    <row r="172" hidden="1">
      <c r="A172" s="5" t="s">
        <v>1780</v>
      </c>
      <c r="B172" s="5" t="s">
        <v>1781</v>
      </c>
      <c r="C172" s="5" t="s">
        <v>1782</v>
      </c>
      <c r="D172" s="9">
        <v>45464.0</v>
      </c>
      <c r="E172" s="5">
        <v>561776.0</v>
      </c>
      <c r="F172" s="5">
        <v>255353.0</v>
      </c>
      <c r="G172" s="5" t="s">
        <v>226</v>
      </c>
      <c r="H172" s="5" t="s">
        <v>131</v>
      </c>
      <c r="I172" s="5" t="s">
        <v>982</v>
      </c>
      <c r="J172" s="5" t="s">
        <v>228</v>
      </c>
      <c r="K172" s="5" t="s">
        <v>1328</v>
      </c>
      <c r="L172" s="5" t="s">
        <v>1783</v>
      </c>
      <c r="M172" s="10" t="str">
        <f>IFERROR(__xludf.DUMMYFUNCTION("REGEXEXTRACT(L657, ""[\s,]([A-Z]{2})[,\s]\s?\d{5}"")"),"#N/A")</f>
        <v>#N/A</v>
      </c>
      <c r="N172" s="5" t="s">
        <v>1784</v>
      </c>
      <c r="O172" s="5" t="s">
        <v>52</v>
      </c>
      <c r="P172" s="5">
        <v>9.0</v>
      </c>
      <c r="Q172" s="5" t="s">
        <v>1785</v>
      </c>
      <c r="R172" s="5" t="s">
        <v>1330</v>
      </c>
      <c r="S172" s="5">
        <v>32.0</v>
      </c>
      <c r="T172" s="5" t="s">
        <v>115</v>
      </c>
      <c r="U172" s="5">
        <v>6738.0</v>
      </c>
      <c r="V172" s="5" t="s">
        <v>158</v>
      </c>
      <c r="W172" s="5" t="s">
        <v>1786</v>
      </c>
      <c r="X172" s="5" t="s">
        <v>52</v>
      </c>
      <c r="Y172" s="5" t="s">
        <v>52</v>
      </c>
      <c r="Z172" s="5" t="s">
        <v>1118</v>
      </c>
      <c r="AA172" s="5" t="s">
        <v>1787</v>
      </c>
      <c r="AB172" s="5" t="s">
        <v>235</v>
      </c>
      <c r="AC172" s="5" t="s">
        <v>52</v>
      </c>
      <c r="AD172" s="5" t="s">
        <v>163</v>
      </c>
      <c r="AE172" s="5" t="s">
        <v>164</v>
      </c>
      <c r="AF172" s="5" t="s">
        <v>165</v>
      </c>
      <c r="AG172" s="5" t="s">
        <v>52</v>
      </c>
      <c r="AH172" s="5" t="s">
        <v>52</v>
      </c>
      <c r="AI172" s="5" t="s">
        <v>52</v>
      </c>
      <c r="AJ172" s="5" t="s">
        <v>1781</v>
      </c>
      <c r="AK172" s="5" t="s">
        <v>1783</v>
      </c>
      <c r="AL172" s="5" t="s">
        <v>1788</v>
      </c>
    </row>
    <row r="173" hidden="1">
      <c r="A173" s="5" t="s">
        <v>1789</v>
      </c>
      <c r="B173" s="5" t="s">
        <v>1790</v>
      </c>
      <c r="C173" s="5" t="s">
        <v>1791</v>
      </c>
      <c r="D173" s="9">
        <v>45464.0</v>
      </c>
      <c r="E173" s="5">
        <v>23846.0</v>
      </c>
      <c r="F173" s="5">
        <v>10839.0</v>
      </c>
      <c r="G173" s="5" t="s">
        <v>579</v>
      </c>
      <c r="H173" s="5" t="s">
        <v>1792</v>
      </c>
      <c r="I173" s="5" t="s">
        <v>1793</v>
      </c>
      <c r="J173" s="5" t="s">
        <v>581</v>
      </c>
      <c r="K173" s="5" t="s">
        <v>1794</v>
      </c>
      <c r="L173" s="5" t="s">
        <v>1795</v>
      </c>
      <c r="M173" s="10" t="str">
        <f>IFERROR(__xludf.DUMMYFUNCTION("REGEXEXTRACT(L658, ""[\s,]([A-Z]{2})[,\s]\s?\d{5}"")"),"WA")</f>
        <v>WA</v>
      </c>
      <c r="N173" s="5" t="s">
        <v>1796</v>
      </c>
      <c r="O173" s="5" t="s">
        <v>1797</v>
      </c>
      <c r="P173" s="5">
        <v>1.0</v>
      </c>
      <c r="Q173" s="5" t="s">
        <v>1798</v>
      </c>
      <c r="R173" s="5" t="s">
        <v>244</v>
      </c>
      <c r="S173" s="5">
        <v>34.0</v>
      </c>
      <c r="T173" s="5" t="s">
        <v>53</v>
      </c>
      <c r="U173" s="5">
        <v>33.0</v>
      </c>
      <c r="V173" s="5" t="s">
        <v>70</v>
      </c>
      <c r="W173" s="5" t="s">
        <v>1799</v>
      </c>
      <c r="X173" s="5" t="s">
        <v>71</v>
      </c>
      <c r="Y173" s="5" t="s">
        <v>52</v>
      </c>
      <c r="Z173" s="5" t="s">
        <v>1598</v>
      </c>
      <c r="AA173" s="5" t="s">
        <v>1800</v>
      </c>
      <c r="AB173" s="5" t="s">
        <v>260</v>
      </c>
      <c r="AC173" s="5" t="s">
        <v>52</v>
      </c>
      <c r="AD173" s="5" t="s">
        <v>72</v>
      </c>
      <c r="AE173" s="5" t="s">
        <v>73</v>
      </c>
      <c r="AF173" s="5" t="s">
        <v>74</v>
      </c>
      <c r="AG173" s="5" t="s">
        <v>75</v>
      </c>
      <c r="AH173" s="5" t="s">
        <v>76</v>
      </c>
      <c r="AI173" s="5" t="s">
        <v>77</v>
      </c>
      <c r="AJ173" s="5" t="s">
        <v>1790</v>
      </c>
      <c r="AK173" s="5" t="s">
        <v>1801</v>
      </c>
      <c r="AL173" s="5" t="s">
        <v>1573</v>
      </c>
    </row>
    <row r="174" hidden="1">
      <c r="A174" s="5" t="s">
        <v>1802</v>
      </c>
      <c r="B174" s="5" t="s">
        <v>490</v>
      </c>
      <c r="C174" s="5" t="s">
        <v>1133</v>
      </c>
      <c r="D174" s="9">
        <v>45463.0</v>
      </c>
      <c r="E174" s="5">
        <v>13644.0</v>
      </c>
      <c r="F174" s="5">
        <v>6202.0</v>
      </c>
      <c r="G174" s="5" t="s">
        <v>556</v>
      </c>
      <c r="H174" s="5" t="s">
        <v>171</v>
      </c>
      <c r="I174" s="5" t="s">
        <v>1803</v>
      </c>
      <c r="J174" s="5" t="s">
        <v>558</v>
      </c>
      <c r="K174" s="5" t="s">
        <v>1804</v>
      </c>
      <c r="L174" s="5" t="s">
        <v>1805</v>
      </c>
      <c r="M174" s="10" t="str">
        <f>IFERROR(__xludf.DUMMYFUNCTION("REGEXEXTRACT(L659, ""[\s,]([A-Z]{2})[,\s]\s?\d{5}"")"),"#N/A")</f>
        <v>#N/A</v>
      </c>
      <c r="N174" s="5" t="s">
        <v>1806</v>
      </c>
      <c r="O174" s="5">
        <v>11003.0</v>
      </c>
      <c r="P174" s="5">
        <v>1.0</v>
      </c>
      <c r="Q174" s="5" t="s">
        <v>1807</v>
      </c>
      <c r="R174" s="5" t="s">
        <v>466</v>
      </c>
      <c r="S174" s="5">
        <v>886.0</v>
      </c>
      <c r="T174" s="5" t="s">
        <v>92</v>
      </c>
      <c r="U174" s="5">
        <v>62.0</v>
      </c>
      <c r="V174" s="5" t="s">
        <v>93</v>
      </c>
      <c r="W174" s="5" t="s">
        <v>1808</v>
      </c>
      <c r="X174" s="5" t="s">
        <v>71</v>
      </c>
      <c r="Y174" s="5" t="s">
        <v>52</v>
      </c>
      <c r="Z174" s="5" t="s">
        <v>1809</v>
      </c>
      <c r="AA174" s="5" t="s">
        <v>1810</v>
      </c>
      <c r="AB174" s="5" t="s">
        <v>235</v>
      </c>
      <c r="AC174" s="5" t="s">
        <v>52</v>
      </c>
      <c r="AD174" s="5" t="s">
        <v>565</v>
      </c>
      <c r="AE174" s="5" t="s">
        <v>566</v>
      </c>
      <c r="AF174" s="5" t="s">
        <v>567</v>
      </c>
      <c r="AG174" s="5" t="s">
        <v>52</v>
      </c>
      <c r="AH174" s="5" t="s">
        <v>52</v>
      </c>
      <c r="AI174" s="5" t="s">
        <v>568</v>
      </c>
      <c r="AJ174" s="5" t="s">
        <v>490</v>
      </c>
      <c r="AK174" s="5" t="s">
        <v>1805</v>
      </c>
      <c r="AL174" s="5" t="s">
        <v>1142</v>
      </c>
    </row>
    <row r="175" hidden="1">
      <c r="A175" s="5" t="s">
        <v>1811</v>
      </c>
      <c r="B175" s="5" t="s">
        <v>1738</v>
      </c>
      <c r="C175" s="5" t="s">
        <v>1739</v>
      </c>
      <c r="D175" s="9">
        <v>45462.0</v>
      </c>
      <c r="E175" s="5">
        <v>34823.0</v>
      </c>
      <c r="F175" s="5">
        <v>15829.0</v>
      </c>
      <c r="G175" s="5" t="s">
        <v>271</v>
      </c>
      <c r="H175" s="5" t="s">
        <v>272</v>
      </c>
      <c r="I175" s="5" t="s">
        <v>1812</v>
      </c>
      <c r="J175" s="5" t="s">
        <v>274</v>
      </c>
      <c r="K175" s="5" t="s">
        <v>391</v>
      </c>
      <c r="L175" s="5" t="s">
        <v>1741</v>
      </c>
      <c r="M175" s="10" t="str">
        <f>IFERROR(__xludf.DUMMYFUNCTION("REGEXEXTRACT(L660, ""[\s,]([A-Z]{2})[,\s]\s?\d{5}"")"),"IL")</f>
        <v>IL</v>
      </c>
      <c r="N175" s="5" t="s">
        <v>1742</v>
      </c>
      <c r="O175" s="5" t="s">
        <v>52</v>
      </c>
      <c r="P175" s="5">
        <v>1.0</v>
      </c>
      <c r="Q175" s="5" t="s">
        <v>1813</v>
      </c>
      <c r="R175" s="5" t="s">
        <v>244</v>
      </c>
      <c r="S175" s="5">
        <v>47.0</v>
      </c>
      <c r="T175" s="5" t="s">
        <v>53</v>
      </c>
      <c r="U175" s="5">
        <v>38.0</v>
      </c>
      <c r="V175" s="5" t="s">
        <v>70</v>
      </c>
      <c r="W175" s="5" t="s">
        <v>1814</v>
      </c>
      <c r="X175" s="5" t="s">
        <v>52</v>
      </c>
      <c r="Y175" s="5" t="s">
        <v>52</v>
      </c>
      <c r="Z175" s="5" t="s">
        <v>1815</v>
      </c>
      <c r="AA175" s="5" t="s">
        <v>1816</v>
      </c>
      <c r="AB175" s="5" t="s">
        <v>260</v>
      </c>
      <c r="AC175" s="5" t="s">
        <v>283</v>
      </c>
      <c r="AD175" s="5" t="s">
        <v>72</v>
      </c>
      <c r="AE175" s="5" t="s">
        <v>73</v>
      </c>
      <c r="AF175" s="5" t="s">
        <v>74</v>
      </c>
      <c r="AG175" s="5" t="s">
        <v>75</v>
      </c>
      <c r="AH175" s="5" t="s">
        <v>76</v>
      </c>
      <c r="AI175" s="5" t="s">
        <v>77</v>
      </c>
      <c r="AJ175" s="5" t="s">
        <v>1738</v>
      </c>
      <c r="AK175" s="5" t="s">
        <v>1817</v>
      </c>
      <c r="AL175" s="5" t="s">
        <v>1749</v>
      </c>
    </row>
    <row r="176" hidden="1">
      <c r="A176" s="5" t="s">
        <v>1818</v>
      </c>
      <c r="B176" s="5" t="s">
        <v>1819</v>
      </c>
      <c r="C176" s="5" t="s">
        <v>1820</v>
      </c>
      <c r="D176" s="9">
        <v>45459.0</v>
      </c>
      <c r="E176" s="5">
        <v>556424.0</v>
      </c>
      <c r="F176" s="5">
        <v>252920.0</v>
      </c>
      <c r="G176" s="5" t="s">
        <v>1821</v>
      </c>
      <c r="H176" s="5" t="s">
        <v>1069</v>
      </c>
      <c r="I176" s="5" t="s">
        <v>1822</v>
      </c>
      <c r="J176" s="5" t="s">
        <v>1823</v>
      </c>
      <c r="K176" s="5" t="s">
        <v>1824</v>
      </c>
      <c r="L176" s="5" t="s">
        <v>1825</v>
      </c>
      <c r="M176" s="10" t="str">
        <f>IFERROR(__xludf.DUMMYFUNCTION("REGEXEXTRACT(L661, ""[\s,]([A-Z]{2})[,\s]\s?\d{5}"")"),"#N/A")</f>
        <v>#N/A</v>
      </c>
      <c r="N176" s="5" t="s">
        <v>1826</v>
      </c>
      <c r="O176" s="5" t="s">
        <v>52</v>
      </c>
      <c r="P176" s="5">
        <v>8.0</v>
      </c>
      <c r="Q176" s="5" t="s">
        <v>1827</v>
      </c>
      <c r="R176" s="5" t="s">
        <v>986</v>
      </c>
      <c r="S176" s="5">
        <v>537.0</v>
      </c>
      <c r="T176" s="5" t="s">
        <v>53</v>
      </c>
      <c r="U176" s="5">
        <v>1.0</v>
      </c>
      <c r="V176" s="5" t="s">
        <v>70</v>
      </c>
      <c r="W176" s="5" t="s">
        <v>1828</v>
      </c>
      <c r="X176" s="5" t="s">
        <v>52</v>
      </c>
      <c r="Y176" s="5" t="s">
        <v>52</v>
      </c>
      <c r="Z176" s="5" t="s">
        <v>1829</v>
      </c>
      <c r="AA176" s="5" t="s">
        <v>1830</v>
      </c>
      <c r="AB176" s="5" t="s">
        <v>1831</v>
      </c>
      <c r="AC176" s="5" t="s">
        <v>52</v>
      </c>
      <c r="AD176" s="5" t="s">
        <v>398</v>
      </c>
      <c r="AE176" s="5" t="s">
        <v>399</v>
      </c>
      <c r="AF176" s="5" t="s">
        <v>400</v>
      </c>
      <c r="AG176" s="5" t="s">
        <v>401</v>
      </c>
      <c r="AH176" s="5">
        <v>23502.0</v>
      </c>
      <c r="AI176" s="5" t="s">
        <v>402</v>
      </c>
      <c r="AJ176" s="5" t="s">
        <v>1819</v>
      </c>
      <c r="AK176" s="5" t="s">
        <v>1832</v>
      </c>
      <c r="AL176" s="5" t="s">
        <v>1833</v>
      </c>
    </row>
    <row r="177" hidden="1">
      <c r="A177" s="5" t="s">
        <v>1834</v>
      </c>
      <c r="B177" s="5" t="s">
        <v>1144</v>
      </c>
      <c r="C177" s="5" t="s">
        <v>204</v>
      </c>
      <c r="D177" s="9">
        <v>45456.0</v>
      </c>
      <c r="E177" s="5">
        <v>59374.0</v>
      </c>
      <c r="F177" s="5">
        <v>26988.0</v>
      </c>
      <c r="G177" s="5" t="s">
        <v>148</v>
      </c>
      <c r="H177" s="5" t="s">
        <v>205</v>
      </c>
      <c r="I177" s="5" t="s">
        <v>1437</v>
      </c>
      <c r="J177" s="5" t="s">
        <v>151</v>
      </c>
      <c r="K177" s="5" t="s">
        <v>462</v>
      </c>
      <c r="L177" s="5" t="s">
        <v>1146</v>
      </c>
      <c r="M177" s="10" t="str">
        <f>IFERROR(__xludf.DUMMYFUNCTION("REGEXEXTRACT(L662, ""[\s,]([A-Z]{2})[,\s]\s?\d{5}"")"),"CA")</f>
        <v>CA</v>
      </c>
      <c r="N177" s="5" t="s">
        <v>1147</v>
      </c>
      <c r="O177" s="5">
        <v>29228.0</v>
      </c>
      <c r="P177" s="5">
        <v>1.0</v>
      </c>
      <c r="Q177" s="5" t="s">
        <v>1835</v>
      </c>
      <c r="R177" s="5">
        <v>4500.0</v>
      </c>
      <c r="S177" s="5">
        <v>3168.0</v>
      </c>
      <c r="T177" s="5" t="s">
        <v>53</v>
      </c>
      <c r="U177" s="5">
        <v>1007.0</v>
      </c>
      <c r="V177" s="5" t="s">
        <v>158</v>
      </c>
      <c r="W177" s="5" t="s">
        <v>1836</v>
      </c>
      <c r="X177" s="5" t="s">
        <v>52</v>
      </c>
      <c r="Y177" s="5" t="s">
        <v>52</v>
      </c>
      <c r="Z177" s="5" t="s">
        <v>1837</v>
      </c>
      <c r="AA177" s="5" t="s">
        <v>1838</v>
      </c>
      <c r="AB177" s="5" t="s">
        <v>59</v>
      </c>
      <c r="AC177" s="5" t="s">
        <v>52</v>
      </c>
      <c r="AD177" s="5" t="s">
        <v>163</v>
      </c>
      <c r="AE177" s="5" t="s">
        <v>164</v>
      </c>
      <c r="AF177" s="5" t="s">
        <v>165</v>
      </c>
      <c r="AG177" s="5" t="s">
        <v>52</v>
      </c>
      <c r="AH177" s="5" t="s">
        <v>52</v>
      </c>
      <c r="AI177" s="5" t="s">
        <v>52</v>
      </c>
      <c r="AJ177" s="5" t="s">
        <v>1144</v>
      </c>
      <c r="AK177" s="5" t="s">
        <v>1152</v>
      </c>
      <c r="AL177" s="5" t="s">
        <v>1153</v>
      </c>
    </row>
    <row r="178" hidden="1">
      <c r="A178" s="5" t="s">
        <v>1834</v>
      </c>
      <c r="B178" s="5" t="s">
        <v>1144</v>
      </c>
      <c r="C178" s="5" t="s">
        <v>204</v>
      </c>
      <c r="D178" s="9">
        <v>45456.0</v>
      </c>
      <c r="E178" s="5">
        <v>55805.0</v>
      </c>
      <c r="F178" s="5">
        <v>25366.0</v>
      </c>
      <c r="G178" s="5" t="s">
        <v>148</v>
      </c>
      <c r="H178" s="5" t="s">
        <v>205</v>
      </c>
      <c r="I178" s="5" t="s">
        <v>1437</v>
      </c>
      <c r="J178" s="5" t="s">
        <v>151</v>
      </c>
      <c r="K178" s="5" t="s">
        <v>462</v>
      </c>
      <c r="L178" s="5" t="s">
        <v>1146</v>
      </c>
      <c r="M178" s="10" t="str">
        <f>IFERROR(__xludf.DUMMYFUNCTION("REGEXEXTRACT(L663, ""[\s,]([A-Z]{2})[,\s]\s?\d{5}"")"),"#N/A")</f>
        <v>#N/A</v>
      </c>
      <c r="N178" s="5" t="s">
        <v>1147</v>
      </c>
      <c r="O178" s="5">
        <v>29228.0</v>
      </c>
      <c r="P178" s="5">
        <v>1.0</v>
      </c>
      <c r="Q178" s="5" t="s">
        <v>1839</v>
      </c>
      <c r="R178" s="5">
        <v>4500.0</v>
      </c>
      <c r="S178" s="5">
        <v>3520.0</v>
      </c>
      <c r="T178" s="5" t="s">
        <v>53</v>
      </c>
      <c r="U178" s="5">
        <v>1119.0</v>
      </c>
      <c r="V178" s="5" t="s">
        <v>158</v>
      </c>
      <c r="W178" s="5" t="s">
        <v>1840</v>
      </c>
      <c r="X178" s="5" t="s">
        <v>52</v>
      </c>
      <c r="Y178" s="5" t="s">
        <v>52</v>
      </c>
      <c r="Z178" s="5" t="s">
        <v>1837</v>
      </c>
      <c r="AA178" s="5" t="s">
        <v>1841</v>
      </c>
      <c r="AB178" s="5" t="s">
        <v>59</v>
      </c>
      <c r="AC178" s="5" t="s">
        <v>52</v>
      </c>
      <c r="AD178" s="5" t="s">
        <v>163</v>
      </c>
      <c r="AE178" s="5" t="s">
        <v>164</v>
      </c>
      <c r="AF178" s="5" t="s">
        <v>165</v>
      </c>
      <c r="AG178" s="5" t="s">
        <v>52</v>
      </c>
      <c r="AH178" s="5" t="s">
        <v>52</v>
      </c>
      <c r="AI178" s="5" t="s">
        <v>52</v>
      </c>
      <c r="AJ178" s="5" t="s">
        <v>1144</v>
      </c>
      <c r="AK178" s="5" t="s">
        <v>1152</v>
      </c>
      <c r="AL178" s="5" t="s">
        <v>1153</v>
      </c>
    </row>
    <row r="179" hidden="1">
      <c r="A179" s="5" t="s">
        <v>1842</v>
      </c>
      <c r="B179" s="5" t="s">
        <v>1843</v>
      </c>
      <c r="C179" s="5" t="s">
        <v>1844</v>
      </c>
      <c r="D179" s="9">
        <v>45454.0</v>
      </c>
      <c r="E179" s="5">
        <v>232912.0</v>
      </c>
      <c r="F179" s="5">
        <v>105869.0</v>
      </c>
      <c r="G179" s="5" t="s">
        <v>1419</v>
      </c>
      <c r="H179" s="5" t="s">
        <v>480</v>
      </c>
      <c r="I179" s="5" t="s">
        <v>1845</v>
      </c>
      <c r="J179" s="5" t="s">
        <v>256</v>
      </c>
      <c r="K179" s="5" t="s">
        <v>1846</v>
      </c>
      <c r="L179" s="5" t="s">
        <v>1847</v>
      </c>
      <c r="M179" s="10" t="str">
        <f>IFERROR(__xludf.DUMMYFUNCTION("REGEXEXTRACT(L664, ""[\s,]([A-Z]{2})[,\s]\s?\d{5}"")"),"NJ")</f>
        <v>NJ</v>
      </c>
      <c r="N179" s="5" t="s">
        <v>1848</v>
      </c>
      <c r="O179" s="5">
        <v>2189.0</v>
      </c>
      <c r="P179" s="5">
        <v>4.0</v>
      </c>
      <c r="Q179" s="5" t="s">
        <v>1849</v>
      </c>
      <c r="R179" s="5" t="s">
        <v>666</v>
      </c>
      <c r="S179" s="5">
        <v>195.0</v>
      </c>
      <c r="T179" s="5" t="s">
        <v>1077</v>
      </c>
      <c r="U179" s="5">
        <v>0.0</v>
      </c>
      <c r="V179" s="5" t="s">
        <v>158</v>
      </c>
      <c r="W179" s="5" t="s">
        <v>1850</v>
      </c>
      <c r="X179" s="5" t="s">
        <v>52</v>
      </c>
      <c r="Y179" s="5" t="s">
        <v>52</v>
      </c>
      <c r="Z179" s="5" t="s">
        <v>1851</v>
      </c>
      <c r="AA179" s="5" t="s">
        <v>1852</v>
      </c>
      <c r="AB179" s="5" t="s">
        <v>200</v>
      </c>
      <c r="AC179" s="5" t="s">
        <v>52</v>
      </c>
      <c r="AD179" s="5" t="s">
        <v>163</v>
      </c>
      <c r="AE179" s="5" t="s">
        <v>164</v>
      </c>
      <c r="AF179" s="5" t="s">
        <v>165</v>
      </c>
      <c r="AG179" s="5" t="s">
        <v>52</v>
      </c>
      <c r="AH179" s="5" t="s">
        <v>52</v>
      </c>
      <c r="AI179" s="5" t="s">
        <v>52</v>
      </c>
      <c r="AJ179" s="5" t="s">
        <v>1853</v>
      </c>
      <c r="AK179" s="5" t="s">
        <v>1854</v>
      </c>
      <c r="AL179" s="5" t="s">
        <v>1855</v>
      </c>
    </row>
    <row r="180" hidden="1">
      <c r="A180" s="5" t="s">
        <v>1856</v>
      </c>
      <c r="B180" s="5" t="s">
        <v>1611</v>
      </c>
      <c r="C180" s="5" t="s">
        <v>1612</v>
      </c>
      <c r="D180" s="9">
        <v>45451.0</v>
      </c>
      <c r="E180" s="5">
        <v>39600.0</v>
      </c>
      <c r="F180" s="5">
        <v>18000.0</v>
      </c>
      <c r="G180" s="5" t="s">
        <v>963</v>
      </c>
      <c r="H180" s="5" t="s">
        <v>272</v>
      </c>
      <c r="I180" s="5" t="s">
        <v>1857</v>
      </c>
      <c r="J180" s="5" t="s">
        <v>965</v>
      </c>
      <c r="K180" s="5" t="s">
        <v>1614</v>
      </c>
      <c r="L180" s="5" t="s">
        <v>1615</v>
      </c>
      <c r="M180" s="10" t="str">
        <f>IFERROR(__xludf.DUMMYFUNCTION("REGEXEXTRACT(L665, ""[\s,]([A-Z]{2})[,\s]\s?\d{5}"")"),"OR")</f>
        <v>OR</v>
      </c>
      <c r="N180" s="5" t="s">
        <v>1616</v>
      </c>
      <c r="O180" s="5">
        <v>93401.0</v>
      </c>
      <c r="P180" s="5">
        <v>1.0</v>
      </c>
      <c r="Q180" s="5" t="s">
        <v>1858</v>
      </c>
      <c r="R180" s="5">
        <v>4510.0</v>
      </c>
      <c r="S180" s="5">
        <v>10680.0</v>
      </c>
      <c r="T180" s="5" t="s">
        <v>115</v>
      </c>
      <c r="U180" s="5">
        <v>0.0</v>
      </c>
      <c r="V180" s="5" t="s">
        <v>70</v>
      </c>
      <c r="W180" s="5" t="s">
        <v>1859</v>
      </c>
      <c r="X180" s="5" t="s">
        <v>55</v>
      </c>
      <c r="Y180" s="5" t="s">
        <v>1860</v>
      </c>
      <c r="Z180" s="5" t="s">
        <v>1861</v>
      </c>
      <c r="AA180" s="5" t="s">
        <v>1862</v>
      </c>
      <c r="AB180" s="5" t="s">
        <v>162</v>
      </c>
      <c r="AC180" s="5" t="s">
        <v>52</v>
      </c>
      <c r="AD180" s="5" t="s">
        <v>695</v>
      </c>
      <c r="AE180" s="5" t="s">
        <v>696</v>
      </c>
      <c r="AF180" s="5" t="s">
        <v>697</v>
      </c>
      <c r="AG180" s="5" t="s">
        <v>75</v>
      </c>
      <c r="AH180" s="5">
        <v>7102.0</v>
      </c>
      <c r="AI180" s="5" t="s">
        <v>698</v>
      </c>
      <c r="AJ180" s="5" t="s">
        <v>1611</v>
      </c>
      <c r="AK180" s="5" t="s">
        <v>1619</v>
      </c>
      <c r="AL180" s="5" t="s">
        <v>79</v>
      </c>
    </row>
    <row r="181" hidden="1">
      <c r="A181" s="5" t="s">
        <v>1863</v>
      </c>
      <c r="B181" s="5" t="s">
        <v>1864</v>
      </c>
      <c r="C181" s="5" t="s">
        <v>1865</v>
      </c>
      <c r="D181" s="9">
        <v>45451.0</v>
      </c>
      <c r="E181" s="5">
        <v>27865.0</v>
      </c>
      <c r="F181" s="5">
        <v>12666.0</v>
      </c>
      <c r="G181" s="5" t="s">
        <v>963</v>
      </c>
      <c r="H181" s="5" t="s">
        <v>1792</v>
      </c>
      <c r="I181" s="5" t="s">
        <v>1866</v>
      </c>
      <c r="J181" s="5" t="s">
        <v>965</v>
      </c>
      <c r="K181" s="5" t="s">
        <v>1867</v>
      </c>
      <c r="L181" s="5" t="s">
        <v>1868</v>
      </c>
      <c r="M181" s="10" t="str">
        <f>IFERROR(__xludf.DUMMYFUNCTION("REGEXEXTRACT(L666, ""[\s,]([A-Z]{2})[,\s]\s?\d{5}"")"),"IL")</f>
        <v>IL</v>
      </c>
      <c r="N181" s="5" t="s">
        <v>1869</v>
      </c>
      <c r="O181" s="5">
        <v>28217.0</v>
      </c>
      <c r="P181" s="5">
        <v>1.0</v>
      </c>
      <c r="Q181" s="5" t="s">
        <v>1870</v>
      </c>
      <c r="R181" s="5">
        <v>4510.0</v>
      </c>
      <c r="S181" s="5">
        <v>1725.0</v>
      </c>
      <c r="T181" s="5" t="s">
        <v>69</v>
      </c>
      <c r="U181" s="5">
        <v>46.0</v>
      </c>
      <c r="V181" s="5" t="s">
        <v>93</v>
      </c>
      <c r="W181" s="5" t="s">
        <v>1871</v>
      </c>
      <c r="X181" s="5" t="s">
        <v>71</v>
      </c>
      <c r="Y181" s="5" t="s">
        <v>52</v>
      </c>
      <c r="Z181" s="5" t="s">
        <v>1872</v>
      </c>
      <c r="AA181" s="5" t="s">
        <v>1873</v>
      </c>
      <c r="AB181" s="5" t="s">
        <v>162</v>
      </c>
      <c r="AC181" s="5" t="s">
        <v>52</v>
      </c>
      <c r="AD181" s="5" t="s">
        <v>216</v>
      </c>
      <c r="AE181" s="5" t="s">
        <v>217</v>
      </c>
      <c r="AF181" s="5" t="s">
        <v>218</v>
      </c>
      <c r="AG181" s="5" t="s">
        <v>52</v>
      </c>
      <c r="AH181" s="5" t="s">
        <v>52</v>
      </c>
      <c r="AI181" s="5" t="s">
        <v>52</v>
      </c>
      <c r="AJ181" s="5" t="s">
        <v>1864</v>
      </c>
      <c r="AK181" s="5" t="s">
        <v>1868</v>
      </c>
      <c r="AL181" s="5" t="s">
        <v>1874</v>
      </c>
    </row>
    <row r="182" hidden="1">
      <c r="A182" s="5" t="s">
        <v>1875</v>
      </c>
      <c r="B182" s="5" t="s">
        <v>1488</v>
      </c>
      <c r="C182" s="5" t="s">
        <v>1489</v>
      </c>
      <c r="D182" s="9">
        <v>45451.0</v>
      </c>
      <c r="E182" s="5">
        <v>39600.0</v>
      </c>
      <c r="F182" s="5">
        <v>18000.0</v>
      </c>
      <c r="G182" s="5" t="s">
        <v>963</v>
      </c>
      <c r="H182" s="5" t="s">
        <v>272</v>
      </c>
      <c r="I182" s="5" t="s">
        <v>1876</v>
      </c>
      <c r="J182" s="5" t="s">
        <v>965</v>
      </c>
      <c r="K182" s="5" t="s">
        <v>1877</v>
      </c>
      <c r="L182" s="5" t="s">
        <v>1492</v>
      </c>
      <c r="M182" s="10" t="str">
        <f>IFERROR(__xludf.DUMMYFUNCTION("REGEXEXTRACT(L667, ""[\s,]([A-Z]{2})[,\s]\s?\d{5}"")"),"#N/A")</f>
        <v>#N/A</v>
      </c>
      <c r="N182" s="5" t="s">
        <v>1493</v>
      </c>
      <c r="O182" s="5">
        <v>90502.0</v>
      </c>
      <c r="P182" s="5">
        <v>1.0</v>
      </c>
      <c r="Q182" s="5" t="s">
        <v>1858</v>
      </c>
      <c r="R182" s="5">
        <v>4510.0</v>
      </c>
      <c r="S182" s="5">
        <v>10680.0</v>
      </c>
      <c r="T182" s="5" t="s">
        <v>115</v>
      </c>
      <c r="U182" s="5">
        <v>0.0</v>
      </c>
      <c r="V182" s="5" t="s">
        <v>52</v>
      </c>
      <c r="W182" s="5" t="s">
        <v>1860</v>
      </c>
      <c r="X182" s="5" t="s">
        <v>71</v>
      </c>
      <c r="Y182" s="5" t="s">
        <v>52</v>
      </c>
      <c r="Z182" s="5" t="s">
        <v>641</v>
      </c>
      <c r="AA182" s="5" t="s">
        <v>1862</v>
      </c>
      <c r="AB182" s="5" t="s">
        <v>235</v>
      </c>
      <c r="AC182" s="5" t="s">
        <v>52</v>
      </c>
      <c r="AD182" s="5" t="s">
        <v>181</v>
      </c>
      <c r="AE182" s="5" t="s">
        <v>182</v>
      </c>
      <c r="AF182" s="5" t="s">
        <v>183</v>
      </c>
      <c r="AG182" s="5" t="s">
        <v>52</v>
      </c>
      <c r="AH182" s="5" t="s">
        <v>52</v>
      </c>
      <c r="AI182" s="5" t="s">
        <v>184</v>
      </c>
      <c r="AJ182" s="5" t="s">
        <v>1488</v>
      </c>
      <c r="AK182" s="5" t="s">
        <v>1492</v>
      </c>
      <c r="AL182" s="5" t="s">
        <v>185</v>
      </c>
    </row>
    <row r="183" hidden="1">
      <c r="A183" s="5" t="s">
        <v>1878</v>
      </c>
      <c r="B183" s="5" t="s">
        <v>1488</v>
      </c>
      <c r="C183" s="5" t="s">
        <v>1489</v>
      </c>
      <c r="D183" s="9">
        <v>45450.0</v>
      </c>
      <c r="E183" s="5">
        <v>39600.0</v>
      </c>
      <c r="F183" s="5">
        <v>18000.0</v>
      </c>
      <c r="G183" s="5" t="s">
        <v>170</v>
      </c>
      <c r="H183" s="5" t="s">
        <v>171</v>
      </c>
      <c r="I183" s="5" t="s">
        <v>1879</v>
      </c>
      <c r="J183" s="5" t="s">
        <v>170</v>
      </c>
      <c r="K183" s="5" t="s">
        <v>1880</v>
      </c>
      <c r="L183" s="5" t="s">
        <v>1492</v>
      </c>
      <c r="M183" s="10" t="str">
        <f>IFERROR(__xludf.DUMMYFUNCTION("REGEXEXTRACT(L668, ""[\s,]([A-Z]{2})[,\s]\s?\d{5}"")"),"CA")</f>
        <v>CA</v>
      </c>
      <c r="N183" s="5" t="s">
        <v>1493</v>
      </c>
      <c r="O183" s="5">
        <v>90502.0</v>
      </c>
      <c r="P183" s="5">
        <v>1.0</v>
      </c>
      <c r="Q183" s="5" t="s">
        <v>1881</v>
      </c>
      <c r="R183" s="5">
        <v>4510.0</v>
      </c>
      <c r="S183" s="5">
        <v>1.0</v>
      </c>
      <c r="T183" s="5" t="s">
        <v>115</v>
      </c>
      <c r="U183" s="5">
        <v>0.0</v>
      </c>
      <c r="V183" s="5" t="s">
        <v>52</v>
      </c>
      <c r="W183" s="5" t="s">
        <v>1882</v>
      </c>
      <c r="X183" s="5" t="s">
        <v>71</v>
      </c>
      <c r="Y183" s="5" t="s">
        <v>52</v>
      </c>
      <c r="Z183" s="5" t="s">
        <v>1883</v>
      </c>
      <c r="AA183" s="5" t="s">
        <v>1884</v>
      </c>
      <c r="AB183" s="5" t="s">
        <v>235</v>
      </c>
      <c r="AC183" s="5" t="s">
        <v>52</v>
      </c>
      <c r="AD183" s="5" t="s">
        <v>181</v>
      </c>
      <c r="AE183" s="5" t="s">
        <v>182</v>
      </c>
      <c r="AF183" s="5" t="s">
        <v>183</v>
      </c>
      <c r="AG183" s="5" t="s">
        <v>52</v>
      </c>
      <c r="AH183" s="5" t="s">
        <v>52</v>
      </c>
      <c r="AI183" s="5" t="s">
        <v>184</v>
      </c>
      <c r="AJ183" s="5" t="s">
        <v>1488</v>
      </c>
      <c r="AK183" s="5" t="s">
        <v>1492</v>
      </c>
      <c r="AL183" s="5" t="s">
        <v>185</v>
      </c>
    </row>
    <row r="184" hidden="1">
      <c r="A184" s="5" t="s">
        <v>1885</v>
      </c>
      <c r="B184" s="5" t="s">
        <v>1488</v>
      </c>
      <c r="C184" s="5" t="s">
        <v>1489</v>
      </c>
      <c r="D184" s="9">
        <v>45450.0</v>
      </c>
      <c r="E184" s="5">
        <v>39600.0</v>
      </c>
      <c r="F184" s="5">
        <v>18000.0</v>
      </c>
      <c r="G184" s="5" t="s">
        <v>170</v>
      </c>
      <c r="H184" s="5" t="s">
        <v>171</v>
      </c>
      <c r="I184" s="5" t="s">
        <v>1879</v>
      </c>
      <c r="J184" s="5" t="s">
        <v>170</v>
      </c>
      <c r="K184" s="5" t="s">
        <v>1880</v>
      </c>
      <c r="L184" s="5" t="s">
        <v>1492</v>
      </c>
      <c r="M184" s="10" t="str">
        <f>IFERROR(__xludf.DUMMYFUNCTION("REGEXEXTRACT(L669, ""[\s,]([A-Z]{2})[,\s]\s?\d{5}"")"),"TX")</f>
        <v>TX</v>
      </c>
      <c r="N184" s="5" t="s">
        <v>1493</v>
      </c>
      <c r="O184" s="5">
        <v>90502.0</v>
      </c>
      <c r="P184" s="5">
        <v>1.0</v>
      </c>
      <c r="Q184" s="5" t="s">
        <v>1886</v>
      </c>
      <c r="R184" s="5" t="s">
        <v>91</v>
      </c>
      <c r="S184" s="5">
        <v>1.0</v>
      </c>
      <c r="T184" s="5" t="s">
        <v>115</v>
      </c>
      <c r="U184" s="5">
        <v>0.0</v>
      </c>
      <c r="V184" s="5" t="s">
        <v>52</v>
      </c>
      <c r="W184" s="5" t="s">
        <v>1887</v>
      </c>
      <c r="X184" s="5" t="s">
        <v>71</v>
      </c>
      <c r="Y184" s="5" t="s">
        <v>52</v>
      </c>
      <c r="Z184" s="5" t="s">
        <v>1883</v>
      </c>
      <c r="AA184" s="5" t="s">
        <v>1888</v>
      </c>
      <c r="AB184" s="5" t="s">
        <v>235</v>
      </c>
      <c r="AC184" s="5" t="s">
        <v>52</v>
      </c>
      <c r="AD184" s="5" t="s">
        <v>181</v>
      </c>
      <c r="AE184" s="5" t="s">
        <v>182</v>
      </c>
      <c r="AF184" s="5" t="s">
        <v>183</v>
      </c>
      <c r="AG184" s="5" t="s">
        <v>52</v>
      </c>
      <c r="AH184" s="5" t="s">
        <v>52</v>
      </c>
      <c r="AI184" s="5" t="s">
        <v>184</v>
      </c>
      <c r="AJ184" s="5" t="s">
        <v>1488</v>
      </c>
      <c r="AK184" s="5" t="s">
        <v>1492</v>
      </c>
      <c r="AL184" s="5" t="s">
        <v>185</v>
      </c>
    </row>
    <row r="185" hidden="1">
      <c r="A185" s="5" t="s">
        <v>1889</v>
      </c>
      <c r="B185" s="5" t="s">
        <v>1611</v>
      </c>
      <c r="C185" s="5" t="s">
        <v>1612</v>
      </c>
      <c r="D185" s="9">
        <v>45450.0</v>
      </c>
      <c r="E185" s="5">
        <v>39600.0</v>
      </c>
      <c r="F185" s="5">
        <v>18000.0</v>
      </c>
      <c r="G185" s="5" t="s">
        <v>170</v>
      </c>
      <c r="H185" s="5" t="s">
        <v>171</v>
      </c>
      <c r="I185" s="5" t="s">
        <v>1879</v>
      </c>
      <c r="J185" s="5" t="s">
        <v>170</v>
      </c>
      <c r="K185" s="5" t="s">
        <v>1614</v>
      </c>
      <c r="L185" s="5" t="s">
        <v>1615</v>
      </c>
      <c r="M185" s="10" t="str">
        <f>IFERROR(__xludf.DUMMYFUNCTION("REGEXEXTRACT(L670, ""[\s,]([A-Z]{2})[,\s]\s?\d{5}"")"),"NY")</f>
        <v>NY</v>
      </c>
      <c r="N185" s="5" t="s">
        <v>1616</v>
      </c>
      <c r="O185" s="5">
        <v>93401.0</v>
      </c>
      <c r="P185" s="5">
        <v>1.0</v>
      </c>
      <c r="Q185" s="5" t="s">
        <v>1886</v>
      </c>
      <c r="R185" s="5" t="s">
        <v>91</v>
      </c>
      <c r="S185" s="5">
        <v>15010.0</v>
      </c>
      <c r="T185" s="5" t="s">
        <v>53</v>
      </c>
      <c r="U185" s="5">
        <v>0.0</v>
      </c>
      <c r="V185" s="5" t="s">
        <v>70</v>
      </c>
      <c r="W185" s="5" t="s">
        <v>1890</v>
      </c>
      <c r="X185" s="5" t="s">
        <v>55</v>
      </c>
      <c r="Y185" s="5" t="s">
        <v>1887</v>
      </c>
      <c r="Z185" s="5" t="s">
        <v>1883</v>
      </c>
      <c r="AA185" s="5" t="s">
        <v>1888</v>
      </c>
      <c r="AB185" s="5" t="s">
        <v>235</v>
      </c>
      <c r="AC185" s="5" t="s">
        <v>52</v>
      </c>
      <c r="AD185" s="5" t="s">
        <v>695</v>
      </c>
      <c r="AE185" s="5" t="s">
        <v>696</v>
      </c>
      <c r="AF185" s="5" t="s">
        <v>697</v>
      </c>
      <c r="AG185" s="5" t="s">
        <v>75</v>
      </c>
      <c r="AH185" s="5">
        <v>7102.0</v>
      </c>
      <c r="AI185" s="5" t="s">
        <v>698</v>
      </c>
      <c r="AJ185" s="5" t="s">
        <v>1611</v>
      </c>
      <c r="AK185" s="5" t="s">
        <v>1619</v>
      </c>
      <c r="AL185" s="5" t="s">
        <v>79</v>
      </c>
    </row>
    <row r="186">
      <c r="A186" s="5" t="s">
        <v>1891</v>
      </c>
      <c r="B186" s="5" t="s">
        <v>1892</v>
      </c>
      <c r="C186" s="5" t="s">
        <v>1893</v>
      </c>
      <c r="D186" s="9">
        <v>45449.0</v>
      </c>
      <c r="E186" s="5">
        <v>12276.0</v>
      </c>
      <c r="F186" s="5">
        <v>5580.0</v>
      </c>
      <c r="G186" s="5" t="s">
        <v>634</v>
      </c>
      <c r="H186" s="5" t="s">
        <v>45</v>
      </c>
      <c r="I186" s="5" t="s">
        <v>1894</v>
      </c>
      <c r="J186" s="5" t="s">
        <v>274</v>
      </c>
      <c r="K186" s="5" t="s">
        <v>1895</v>
      </c>
      <c r="L186" s="5" t="s">
        <v>1896</v>
      </c>
      <c r="M186" s="10" t="str">
        <f>IFERROR(__xludf.DUMMYFUNCTION("REGEXEXTRACT(L671, ""[\s,]([A-Z]{2})[,\s]\s?\d{5}"")"),"NJ")</f>
        <v>NJ</v>
      </c>
      <c r="N186" s="5" t="s">
        <v>1897</v>
      </c>
      <c r="O186" s="5" t="s">
        <v>52</v>
      </c>
      <c r="P186" s="5">
        <v>1.0</v>
      </c>
      <c r="Q186" s="5" t="s">
        <v>1898</v>
      </c>
      <c r="R186" s="5" t="s">
        <v>244</v>
      </c>
      <c r="S186" s="5">
        <v>473.0</v>
      </c>
      <c r="T186" s="5" t="s">
        <v>69</v>
      </c>
      <c r="U186" s="5">
        <v>0.0</v>
      </c>
      <c r="V186" s="5" t="s">
        <v>52</v>
      </c>
      <c r="W186" s="5" t="s">
        <v>1899</v>
      </c>
      <c r="X186" s="5" t="s">
        <v>55</v>
      </c>
      <c r="Y186" s="5" t="s">
        <v>1900</v>
      </c>
      <c r="Z186" s="5" t="s">
        <v>1901</v>
      </c>
      <c r="AA186" s="5" t="s">
        <v>1902</v>
      </c>
      <c r="AB186" s="5" t="s">
        <v>730</v>
      </c>
      <c r="AC186" s="5" t="s">
        <v>52</v>
      </c>
      <c r="AD186" s="5" t="s">
        <v>1903</v>
      </c>
      <c r="AE186" s="5" t="s">
        <v>52</v>
      </c>
      <c r="AF186" s="5" t="s">
        <v>52</v>
      </c>
      <c r="AG186" s="5" t="s">
        <v>52</v>
      </c>
      <c r="AH186" s="5" t="s">
        <v>52</v>
      </c>
      <c r="AI186" s="5" t="s">
        <v>52</v>
      </c>
      <c r="AJ186" s="5" t="s">
        <v>102</v>
      </c>
      <c r="AK186" s="5" t="s">
        <v>102</v>
      </c>
      <c r="AL186" s="5" t="s">
        <v>1874</v>
      </c>
    </row>
    <row r="187">
      <c r="A187" s="5" t="s">
        <v>1904</v>
      </c>
      <c r="B187" s="5" t="s">
        <v>1015</v>
      </c>
      <c r="C187" s="5" t="s">
        <v>1016</v>
      </c>
      <c r="D187" s="9">
        <v>45447.0</v>
      </c>
      <c r="E187" s="5">
        <v>38687.0</v>
      </c>
      <c r="F187" s="5">
        <v>17585.0</v>
      </c>
      <c r="G187" s="5" t="s">
        <v>422</v>
      </c>
      <c r="H187" s="5" t="s">
        <v>84</v>
      </c>
      <c r="I187" s="5" t="s">
        <v>1307</v>
      </c>
      <c r="J187" s="5" t="s">
        <v>424</v>
      </c>
      <c r="K187" s="5" t="s">
        <v>744</v>
      </c>
      <c r="L187" s="5" t="s">
        <v>1017</v>
      </c>
      <c r="M187" s="10" t="str">
        <f>IFERROR(__xludf.DUMMYFUNCTION("REGEXEXTRACT(L672, ""[\s,]([A-Z]{2})[,\s]\s?\d{5}"")"),"TN")</f>
        <v>TN</v>
      </c>
      <c r="N187" s="5" t="s">
        <v>1018</v>
      </c>
      <c r="O187" s="5">
        <v>1960.0</v>
      </c>
      <c r="P187" s="5">
        <v>1.0</v>
      </c>
      <c r="Q187" s="5" t="s">
        <v>1905</v>
      </c>
      <c r="R187" s="5">
        <v>2200.0</v>
      </c>
      <c r="S187" s="5">
        <v>1472.0</v>
      </c>
      <c r="T187" s="5" t="s">
        <v>69</v>
      </c>
      <c r="U187" s="5">
        <v>0.0</v>
      </c>
      <c r="V187" s="5" t="s">
        <v>70</v>
      </c>
      <c r="W187" s="5" t="s">
        <v>1906</v>
      </c>
      <c r="X187" s="5" t="s">
        <v>71</v>
      </c>
      <c r="Y187" s="5" t="s">
        <v>52</v>
      </c>
      <c r="Z187" s="5" t="s">
        <v>1907</v>
      </c>
      <c r="AA187" s="5" t="s">
        <v>1908</v>
      </c>
      <c r="AB187" s="5" t="s">
        <v>59</v>
      </c>
      <c r="AC187" s="5" t="s">
        <v>52</v>
      </c>
      <c r="AD187" s="5" t="s">
        <v>398</v>
      </c>
      <c r="AE187" s="5" t="s">
        <v>399</v>
      </c>
      <c r="AF187" s="5" t="s">
        <v>400</v>
      </c>
      <c r="AG187" s="5" t="s">
        <v>401</v>
      </c>
      <c r="AH187" s="5">
        <v>23502.0</v>
      </c>
      <c r="AI187" s="5" t="s">
        <v>402</v>
      </c>
      <c r="AJ187" s="5" t="s">
        <v>1015</v>
      </c>
      <c r="AK187" s="5" t="s">
        <v>1020</v>
      </c>
      <c r="AL187" s="5" t="s">
        <v>79</v>
      </c>
    </row>
    <row r="188" hidden="1">
      <c r="A188" s="5" t="s">
        <v>1909</v>
      </c>
      <c r="B188" s="5" t="s">
        <v>1910</v>
      </c>
      <c r="C188" s="5" t="s">
        <v>1911</v>
      </c>
      <c r="D188" s="9">
        <v>45444.0</v>
      </c>
      <c r="E188" s="5">
        <v>93348.0</v>
      </c>
      <c r="F188" s="5">
        <v>42431.0</v>
      </c>
      <c r="G188" s="5" t="s">
        <v>1912</v>
      </c>
      <c r="H188" s="5" t="s">
        <v>1069</v>
      </c>
      <c r="I188" s="5" t="s">
        <v>1913</v>
      </c>
      <c r="J188" s="5" t="s">
        <v>1914</v>
      </c>
      <c r="K188" s="5" t="s">
        <v>1915</v>
      </c>
      <c r="L188" s="5" t="s">
        <v>1916</v>
      </c>
      <c r="M188" s="10" t="str">
        <f>IFERROR(__xludf.DUMMYFUNCTION("REGEXEXTRACT(L673, ""[\s,]([A-Z]{2})[,\s]\s?\d{5}"")"),"NC")</f>
        <v>NC</v>
      </c>
      <c r="N188" s="5" t="s">
        <v>1917</v>
      </c>
      <c r="O188" s="5">
        <v>32117.0</v>
      </c>
      <c r="P188" s="5">
        <v>5.0</v>
      </c>
      <c r="Q188" s="5" t="s">
        <v>1918</v>
      </c>
      <c r="R188" s="5" t="s">
        <v>1919</v>
      </c>
      <c r="S188" s="5">
        <v>21128.0</v>
      </c>
      <c r="T188" s="5" t="s">
        <v>92</v>
      </c>
      <c r="U188" s="5">
        <v>0.0</v>
      </c>
      <c r="V188" s="5" t="s">
        <v>1920</v>
      </c>
      <c r="W188" s="5" t="s">
        <v>1921</v>
      </c>
      <c r="X188" s="5" t="s">
        <v>52</v>
      </c>
      <c r="Y188" s="5" t="s">
        <v>52</v>
      </c>
      <c r="Z188" s="5" t="s">
        <v>1922</v>
      </c>
      <c r="AA188" s="5" t="s">
        <v>1923</v>
      </c>
      <c r="AB188" s="5" t="s">
        <v>1177</v>
      </c>
      <c r="AC188" s="5" t="s">
        <v>52</v>
      </c>
      <c r="AD188" s="5" t="s">
        <v>1924</v>
      </c>
      <c r="AE188" s="5" t="s">
        <v>1925</v>
      </c>
      <c r="AF188" s="5" t="s">
        <v>544</v>
      </c>
      <c r="AG188" s="5" t="s">
        <v>265</v>
      </c>
      <c r="AH188" s="5">
        <v>32203.0</v>
      </c>
      <c r="AI188" s="5" t="s">
        <v>1926</v>
      </c>
      <c r="AJ188" s="5" t="s">
        <v>1927</v>
      </c>
      <c r="AK188" s="5" t="s">
        <v>1928</v>
      </c>
      <c r="AL188" s="5" t="s">
        <v>1929</v>
      </c>
    </row>
    <row r="189" hidden="1">
      <c r="A189" s="5" t="s">
        <v>1930</v>
      </c>
      <c r="B189" s="5" t="s">
        <v>1931</v>
      </c>
      <c r="C189" s="5" t="s">
        <v>1932</v>
      </c>
      <c r="D189" s="9">
        <v>45443.0</v>
      </c>
      <c r="E189" s="5">
        <v>29849.0</v>
      </c>
      <c r="F189" s="5">
        <v>13568.0</v>
      </c>
      <c r="G189" s="5" t="s">
        <v>170</v>
      </c>
      <c r="H189" s="5" t="s">
        <v>149</v>
      </c>
      <c r="I189" s="5" t="s">
        <v>1933</v>
      </c>
      <c r="J189" s="5" t="s">
        <v>170</v>
      </c>
      <c r="K189" s="5" t="s">
        <v>391</v>
      </c>
      <c r="L189" s="5" t="s">
        <v>1934</v>
      </c>
      <c r="M189" s="10" t="str">
        <f>IFERROR(__xludf.DUMMYFUNCTION("REGEXEXTRACT(L674, ""[\s,]([A-Z]{2})[,\s]\s?\d{5}"")"),"CA")</f>
        <v>CA</v>
      </c>
      <c r="N189" s="5" t="s">
        <v>1935</v>
      </c>
      <c r="O189" s="5">
        <v>32804.0</v>
      </c>
      <c r="P189" s="5">
        <v>1.0</v>
      </c>
      <c r="Q189" s="5" t="s">
        <v>1936</v>
      </c>
      <c r="R189" s="5">
        <v>4500.0</v>
      </c>
      <c r="S189" s="5">
        <v>832.0</v>
      </c>
      <c r="T189" s="5" t="s">
        <v>53</v>
      </c>
      <c r="U189" s="5">
        <v>2371.0</v>
      </c>
      <c r="V189" s="5" t="s">
        <v>158</v>
      </c>
      <c r="W189" s="5" t="s">
        <v>1937</v>
      </c>
      <c r="X189" s="5" t="s">
        <v>55</v>
      </c>
      <c r="Y189" s="5" t="s">
        <v>1938</v>
      </c>
      <c r="Z189" s="5" t="s">
        <v>1939</v>
      </c>
      <c r="AA189" s="5" t="s">
        <v>1940</v>
      </c>
      <c r="AB189" s="5" t="s">
        <v>235</v>
      </c>
      <c r="AC189" s="5" t="s">
        <v>52</v>
      </c>
      <c r="AD189" s="5" t="s">
        <v>163</v>
      </c>
      <c r="AE189" s="5" t="s">
        <v>164</v>
      </c>
      <c r="AF189" s="5" t="s">
        <v>165</v>
      </c>
      <c r="AG189" s="5" t="s">
        <v>52</v>
      </c>
      <c r="AH189" s="5" t="s">
        <v>52</v>
      </c>
      <c r="AI189" s="5" t="s">
        <v>52</v>
      </c>
      <c r="AJ189" s="5" t="s">
        <v>1931</v>
      </c>
      <c r="AK189" s="5" t="s">
        <v>1934</v>
      </c>
      <c r="AL189" s="5" t="s">
        <v>1941</v>
      </c>
    </row>
    <row r="190" hidden="1">
      <c r="A190" s="5" t="s">
        <v>1942</v>
      </c>
      <c r="B190" s="5" t="s">
        <v>1943</v>
      </c>
      <c r="C190" s="5" t="s">
        <v>1944</v>
      </c>
      <c r="D190" s="9">
        <v>45442.0</v>
      </c>
      <c r="E190" s="5">
        <v>207478.0</v>
      </c>
      <c r="F190" s="5">
        <v>94308.0</v>
      </c>
      <c r="G190" s="5" t="s">
        <v>1057</v>
      </c>
      <c r="H190" s="5" t="s">
        <v>149</v>
      </c>
      <c r="I190" s="5" t="s">
        <v>1945</v>
      </c>
      <c r="J190" s="5" t="s">
        <v>191</v>
      </c>
      <c r="K190" s="5" t="s">
        <v>1946</v>
      </c>
      <c r="L190" s="5" t="s">
        <v>1947</v>
      </c>
      <c r="M190" s="10" t="str">
        <f>IFERROR(__xludf.DUMMYFUNCTION("REGEXEXTRACT(L675, ""[\s,]([A-Z]{2})[,\s]\s?\d{5}"")"),"SC")</f>
        <v>SC</v>
      </c>
      <c r="N190" s="5" t="s">
        <v>1948</v>
      </c>
      <c r="O190" s="5" t="s">
        <v>52</v>
      </c>
      <c r="P190" s="5">
        <v>4.0</v>
      </c>
      <c r="Q190" s="5" t="s">
        <v>1949</v>
      </c>
      <c r="R190" s="5" t="s">
        <v>1950</v>
      </c>
      <c r="S190" s="5">
        <v>154.0</v>
      </c>
      <c r="T190" s="5" t="s">
        <v>1077</v>
      </c>
      <c r="U190" s="5">
        <v>99.0</v>
      </c>
      <c r="V190" s="5" t="s">
        <v>93</v>
      </c>
      <c r="W190" s="5" t="s">
        <v>1951</v>
      </c>
      <c r="X190" s="5" t="s">
        <v>52</v>
      </c>
      <c r="Y190" s="5" t="s">
        <v>52</v>
      </c>
      <c r="Z190" s="5" t="s">
        <v>1952</v>
      </c>
      <c r="AA190" s="5" t="s">
        <v>1953</v>
      </c>
      <c r="AB190" s="5" t="s">
        <v>59</v>
      </c>
      <c r="AC190" s="5" t="s">
        <v>52</v>
      </c>
      <c r="AD190" s="5" t="s">
        <v>565</v>
      </c>
      <c r="AE190" s="5" t="s">
        <v>566</v>
      </c>
      <c r="AF190" s="5" t="s">
        <v>567</v>
      </c>
      <c r="AG190" s="5" t="s">
        <v>52</v>
      </c>
      <c r="AH190" s="5" t="s">
        <v>52</v>
      </c>
      <c r="AI190" s="5" t="s">
        <v>568</v>
      </c>
      <c r="AJ190" s="5" t="s">
        <v>1954</v>
      </c>
      <c r="AK190" s="5" t="s">
        <v>1955</v>
      </c>
      <c r="AL190" s="5" t="s">
        <v>1956</v>
      </c>
    </row>
    <row r="191" hidden="1">
      <c r="A191" s="5" t="s">
        <v>1957</v>
      </c>
      <c r="B191" s="5" t="s">
        <v>1958</v>
      </c>
      <c r="C191" s="5" t="s">
        <v>1844</v>
      </c>
      <c r="D191" s="9">
        <v>45442.0</v>
      </c>
      <c r="E191" s="5">
        <v>381389.0</v>
      </c>
      <c r="F191" s="5">
        <v>173359.0</v>
      </c>
      <c r="G191" s="5" t="s">
        <v>1419</v>
      </c>
      <c r="H191" s="5" t="s">
        <v>1959</v>
      </c>
      <c r="I191" s="5" t="s">
        <v>1960</v>
      </c>
      <c r="J191" s="5" t="s">
        <v>256</v>
      </c>
      <c r="K191" s="5" t="s">
        <v>1203</v>
      </c>
      <c r="L191" s="5" t="s">
        <v>1961</v>
      </c>
      <c r="M191" s="10" t="str">
        <f>IFERROR(__xludf.DUMMYFUNCTION("REGEXEXTRACT(L676, ""[\s,]([A-Z]{2})[,\s]\s?\d{5}"")"),"NY")</f>
        <v>NY</v>
      </c>
      <c r="N191" s="5" t="s">
        <v>1848</v>
      </c>
      <c r="O191" s="5" t="s">
        <v>52</v>
      </c>
      <c r="P191" s="5">
        <v>6.0</v>
      </c>
      <c r="Q191" s="5" t="s">
        <v>1962</v>
      </c>
      <c r="R191" s="5" t="s">
        <v>1205</v>
      </c>
      <c r="S191" s="5">
        <v>395.0</v>
      </c>
      <c r="T191" s="5" t="s">
        <v>1077</v>
      </c>
      <c r="U191" s="5">
        <v>5384.0</v>
      </c>
      <c r="V191" s="5" t="s">
        <v>158</v>
      </c>
      <c r="W191" s="5" t="s">
        <v>1963</v>
      </c>
      <c r="X191" s="5" t="s">
        <v>52</v>
      </c>
      <c r="Y191" s="5" t="s">
        <v>52</v>
      </c>
      <c r="Z191" s="5" t="s">
        <v>1964</v>
      </c>
      <c r="AA191" s="5" t="s">
        <v>1965</v>
      </c>
      <c r="AB191" s="5" t="s">
        <v>260</v>
      </c>
      <c r="AC191" s="5" t="s">
        <v>52</v>
      </c>
      <c r="AD191" s="5" t="s">
        <v>163</v>
      </c>
      <c r="AE191" s="5" t="s">
        <v>164</v>
      </c>
      <c r="AF191" s="5" t="s">
        <v>165</v>
      </c>
      <c r="AG191" s="5" t="s">
        <v>52</v>
      </c>
      <c r="AH191" s="5" t="s">
        <v>52</v>
      </c>
      <c r="AI191" s="5" t="s">
        <v>52</v>
      </c>
      <c r="AJ191" s="5" t="s">
        <v>1958</v>
      </c>
      <c r="AK191" s="5" t="s">
        <v>1961</v>
      </c>
      <c r="AL191" s="5" t="s">
        <v>1855</v>
      </c>
    </row>
    <row r="192" hidden="1">
      <c r="A192" s="5" t="s">
        <v>1966</v>
      </c>
      <c r="B192" s="5" t="s">
        <v>1967</v>
      </c>
      <c r="C192" s="5" t="s">
        <v>1968</v>
      </c>
      <c r="D192" s="9">
        <v>45441.0</v>
      </c>
      <c r="E192" s="5">
        <v>35273.0</v>
      </c>
      <c r="F192" s="5">
        <v>16033.0</v>
      </c>
      <c r="G192" s="5" t="s">
        <v>1458</v>
      </c>
      <c r="H192" s="5" t="s">
        <v>366</v>
      </c>
      <c r="I192" s="5" t="s">
        <v>1969</v>
      </c>
      <c r="J192" s="5" t="s">
        <v>1460</v>
      </c>
      <c r="K192" s="5" t="s">
        <v>1970</v>
      </c>
      <c r="L192" s="5" t="s">
        <v>1971</v>
      </c>
      <c r="M192" s="10" t="str">
        <f>IFERROR(__xludf.DUMMYFUNCTION("REGEXEXTRACT(L677, ""[\s,]([A-Z]{2})[,\s]\s?\d{5}"")"),"NY")</f>
        <v>NY</v>
      </c>
      <c r="N192" s="5" t="s">
        <v>1972</v>
      </c>
      <c r="O192" s="5" t="s">
        <v>52</v>
      </c>
      <c r="P192" s="5">
        <v>1.0</v>
      </c>
      <c r="Q192" s="5" t="s">
        <v>1973</v>
      </c>
      <c r="R192" s="5" t="s">
        <v>244</v>
      </c>
      <c r="S192" s="5">
        <v>2.0</v>
      </c>
      <c r="T192" s="5" t="s">
        <v>69</v>
      </c>
      <c r="U192" s="5">
        <v>0.0</v>
      </c>
      <c r="V192" s="5" t="s">
        <v>70</v>
      </c>
      <c r="W192" s="5" t="s">
        <v>1974</v>
      </c>
      <c r="X192" s="5" t="s">
        <v>71</v>
      </c>
      <c r="Y192" s="5" t="s">
        <v>52</v>
      </c>
      <c r="Z192" s="5" t="s">
        <v>1975</v>
      </c>
      <c r="AA192" s="5" t="s">
        <v>1976</v>
      </c>
      <c r="AB192" s="5" t="s">
        <v>260</v>
      </c>
      <c r="AC192" s="5" t="s">
        <v>52</v>
      </c>
      <c r="AD192" s="5" t="s">
        <v>72</v>
      </c>
      <c r="AE192" s="5" t="s">
        <v>73</v>
      </c>
      <c r="AF192" s="5" t="s">
        <v>74</v>
      </c>
      <c r="AG192" s="5" t="s">
        <v>75</v>
      </c>
      <c r="AH192" s="5" t="s">
        <v>76</v>
      </c>
      <c r="AI192" s="5" t="s">
        <v>77</v>
      </c>
      <c r="AJ192" s="5" t="s">
        <v>1977</v>
      </c>
      <c r="AK192" s="5" t="s">
        <v>1978</v>
      </c>
      <c r="AL192" s="5" t="s">
        <v>144</v>
      </c>
    </row>
    <row r="193" hidden="1">
      <c r="A193" s="5" t="s">
        <v>1979</v>
      </c>
      <c r="B193" s="5" t="s">
        <v>1980</v>
      </c>
      <c r="C193" s="5" t="s">
        <v>1981</v>
      </c>
      <c r="D193" s="9">
        <v>45441.0</v>
      </c>
      <c r="E193" s="5">
        <v>13872.0</v>
      </c>
      <c r="F193" s="5">
        <v>6305.0</v>
      </c>
      <c r="G193" s="5" t="s">
        <v>1068</v>
      </c>
      <c r="H193" s="5" t="s">
        <v>366</v>
      </c>
      <c r="I193" s="5" t="s">
        <v>1170</v>
      </c>
      <c r="J193" s="5" t="s">
        <v>1071</v>
      </c>
      <c r="K193" s="5" t="s">
        <v>1031</v>
      </c>
      <c r="L193" s="5" t="s">
        <v>1982</v>
      </c>
      <c r="M193" s="10" t="str">
        <f>IFERROR(__xludf.DUMMYFUNCTION("REGEXEXTRACT(L678, ""[\s,]([A-Z]{2})[,\s]\s?\d{5}"")"),"FL")</f>
        <v>FL</v>
      </c>
      <c r="N193" s="5" t="s">
        <v>1983</v>
      </c>
      <c r="O193" s="5">
        <v>10001.0</v>
      </c>
      <c r="P193" s="5">
        <v>1.0</v>
      </c>
      <c r="Q193" s="5" t="s">
        <v>1984</v>
      </c>
      <c r="R193" s="5">
        <v>9511.0</v>
      </c>
      <c r="S193" s="5">
        <v>4443.0</v>
      </c>
      <c r="T193" s="5" t="s">
        <v>374</v>
      </c>
      <c r="U193" s="5">
        <v>0.0</v>
      </c>
      <c r="V193" s="5" t="s">
        <v>52</v>
      </c>
      <c r="W193" s="5" t="s">
        <v>1985</v>
      </c>
      <c r="X193" s="5" t="s">
        <v>52</v>
      </c>
      <c r="Y193" s="5" t="s">
        <v>52</v>
      </c>
      <c r="Z193" s="5">
        <v>251.0</v>
      </c>
      <c r="AA193" s="5" t="s">
        <v>1986</v>
      </c>
      <c r="AB193" s="5" t="s">
        <v>1177</v>
      </c>
      <c r="AC193" s="5" t="s">
        <v>52</v>
      </c>
      <c r="AD193" s="5" t="s">
        <v>377</v>
      </c>
      <c r="AE193" s="5" t="s">
        <v>378</v>
      </c>
      <c r="AF193" s="5" t="s">
        <v>379</v>
      </c>
      <c r="AG193" s="5" t="s">
        <v>265</v>
      </c>
      <c r="AH193" s="5">
        <v>33166.0</v>
      </c>
      <c r="AI193" s="5" t="s">
        <v>380</v>
      </c>
      <c r="AJ193" s="5" t="s">
        <v>1987</v>
      </c>
      <c r="AK193" s="5" t="s">
        <v>1988</v>
      </c>
      <c r="AL193" s="5" t="s">
        <v>1989</v>
      </c>
    </row>
    <row r="194" hidden="1">
      <c r="A194" s="5" t="s">
        <v>1990</v>
      </c>
      <c r="B194" s="5" t="s">
        <v>1611</v>
      </c>
      <c r="C194" s="5" t="s">
        <v>1612</v>
      </c>
      <c r="D194" s="9">
        <v>45439.0</v>
      </c>
      <c r="E194" s="5">
        <v>39600.0</v>
      </c>
      <c r="F194" s="5">
        <v>18000.0</v>
      </c>
      <c r="G194" s="5" t="s">
        <v>170</v>
      </c>
      <c r="H194" s="5" t="s">
        <v>171</v>
      </c>
      <c r="I194" s="5" t="s">
        <v>1991</v>
      </c>
      <c r="J194" s="5" t="s">
        <v>170</v>
      </c>
      <c r="K194" s="5" t="s">
        <v>1614</v>
      </c>
      <c r="L194" s="5" t="s">
        <v>1615</v>
      </c>
      <c r="M194" s="10" t="str">
        <f>IFERROR(__xludf.DUMMYFUNCTION("REGEXEXTRACT(L679, ""[\s,]([A-Z]{2})[,\s]\s?\d{5}"")"),"NH")</f>
        <v>NH</v>
      </c>
      <c r="N194" s="5" t="s">
        <v>1616</v>
      </c>
      <c r="O194" s="5">
        <v>93401.0</v>
      </c>
      <c r="P194" s="5">
        <v>1.0</v>
      </c>
      <c r="Q194" s="5" t="s">
        <v>1881</v>
      </c>
      <c r="R194" s="5">
        <v>4510.0</v>
      </c>
      <c r="S194" s="5">
        <v>1.0</v>
      </c>
      <c r="T194" s="5" t="s">
        <v>53</v>
      </c>
      <c r="U194" s="5">
        <v>0.0</v>
      </c>
      <c r="V194" s="5" t="s">
        <v>70</v>
      </c>
      <c r="W194" s="5" t="s">
        <v>1992</v>
      </c>
      <c r="X194" s="5" t="s">
        <v>55</v>
      </c>
      <c r="Y194" s="5" t="s">
        <v>1882</v>
      </c>
      <c r="Z194" s="5" t="s">
        <v>1993</v>
      </c>
      <c r="AA194" s="5" t="s">
        <v>1884</v>
      </c>
      <c r="AB194" s="5" t="s">
        <v>260</v>
      </c>
      <c r="AC194" s="5" t="s">
        <v>52</v>
      </c>
      <c r="AD194" s="5" t="s">
        <v>695</v>
      </c>
      <c r="AE194" s="5" t="s">
        <v>696</v>
      </c>
      <c r="AF194" s="5" t="s">
        <v>697</v>
      </c>
      <c r="AG194" s="5" t="s">
        <v>75</v>
      </c>
      <c r="AH194" s="5">
        <v>7102.0</v>
      </c>
      <c r="AI194" s="5" t="s">
        <v>698</v>
      </c>
      <c r="AJ194" s="5" t="s">
        <v>1611</v>
      </c>
      <c r="AK194" s="5" t="s">
        <v>1619</v>
      </c>
      <c r="AL194" s="5" t="s">
        <v>79</v>
      </c>
    </row>
    <row r="195" hidden="1">
      <c r="A195" s="5" t="s">
        <v>1994</v>
      </c>
      <c r="B195" s="5" t="s">
        <v>252</v>
      </c>
      <c r="C195" s="5" t="s">
        <v>252</v>
      </c>
      <c r="D195" s="9">
        <v>45436.0</v>
      </c>
      <c r="E195" s="5">
        <v>28763.0</v>
      </c>
      <c r="F195" s="5">
        <v>13074.0</v>
      </c>
      <c r="G195" s="5" t="s">
        <v>253</v>
      </c>
      <c r="H195" s="5" t="s">
        <v>254</v>
      </c>
      <c r="I195" s="5" t="s">
        <v>255</v>
      </c>
      <c r="J195" s="5" t="s">
        <v>256</v>
      </c>
      <c r="K195" s="5" t="s">
        <v>1995</v>
      </c>
      <c r="L195" s="5" t="s">
        <v>258</v>
      </c>
      <c r="M195" s="10" t="str">
        <f>IFERROR(__xludf.DUMMYFUNCTION("REGEXEXTRACT(L680, ""[\s,]([A-Z]{2})[,\s]\s?\d{5}"")"),"NY")</f>
        <v>NY</v>
      </c>
      <c r="N195" s="5" t="s">
        <v>258</v>
      </c>
      <c r="O195" s="5" t="s">
        <v>52</v>
      </c>
      <c r="P195" s="5">
        <v>1.0</v>
      </c>
      <c r="Q195" s="5" t="s">
        <v>1995</v>
      </c>
      <c r="R195" s="5" t="s">
        <v>211</v>
      </c>
      <c r="S195" s="5">
        <v>54.0</v>
      </c>
      <c r="T195" s="5" t="s">
        <v>115</v>
      </c>
      <c r="U195" s="5">
        <v>0.0</v>
      </c>
      <c r="V195" s="5" t="s">
        <v>52</v>
      </c>
      <c r="W195" s="5" t="s">
        <v>1996</v>
      </c>
      <c r="X195" s="5" t="s">
        <v>52</v>
      </c>
      <c r="Y195" s="5" t="s">
        <v>52</v>
      </c>
      <c r="Z195" s="5">
        <v>151.0</v>
      </c>
      <c r="AA195" s="5">
        <v>70905.0</v>
      </c>
      <c r="AB195" s="5" t="s">
        <v>323</v>
      </c>
      <c r="AC195" s="5" t="s">
        <v>261</v>
      </c>
      <c r="AD195" s="5" t="s">
        <v>262</v>
      </c>
      <c r="AE195" s="5" t="s">
        <v>263</v>
      </c>
      <c r="AF195" s="5" t="s">
        <v>264</v>
      </c>
      <c r="AG195" s="5" t="s">
        <v>265</v>
      </c>
      <c r="AH195" s="5" t="s">
        <v>266</v>
      </c>
      <c r="AI195" s="5" t="s">
        <v>267</v>
      </c>
      <c r="AJ195" s="5" t="s">
        <v>102</v>
      </c>
      <c r="AK195" s="5" t="s">
        <v>102</v>
      </c>
      <c r="AL195" s="5">
        <v>13841.0</v>
      </c>
    </row>
    <row r="196">
      <c r="A196" s="5" t="s">
        <v>1997</v>
      </c>
      <c r="B196" s="5" t="s">
        <v>1998</v>
      </c>
      <c r="C196" s="5" t="s">
        <v>1999</v>
      </c>
      <c r="D196" s="9">
        <v>45432.0</v>
      </c>
      <c r="E196" s="5">
        <v>53788.0</v>
      </c>
      <c r="F196" s="5">
        <v>24449.0</v>
      </c>
      <c r="G196" s="5" t="s">
        <v>148</v>
      </c>
      <c r="H196" s="5" t="s">
        <v>45</v>
      </c>
      <c r="I196" s="5" t="s">
        <v>2000</v>
      </c>
      <c r="J196" s="5" t="s">
        <v>151</v>
      </c>
      <c r="K196" s="5" t="s">
        <v>2001</v>
      </c>
      <c r="L196" s="5" t="s">
        <v>2002</v>
      </c>
      <c r="M196" s="10" t="str">
        <f>IFERROR(__xludf.DUMMYFUNCTION("REGEXEXTRACT(L681, ""[\s,]([A-Z]{2})[,\s]\s?\d{5}"")"),"NC")</f>
        <v>NC</v>
      </c>
      <c r="N196" s="5" t="s">
        <v>2003</v>
      </c>
      <c r="O196" s="5" t="s">
        <v>52</v>
      </c>
      <c r="P196" s="5">
        <v>1.0</v>
      </c>
      <c r="Q196" s="5" t="s">
        <v>2004</v>
      </c>
      <c r="R196" s="5">
        <v>4500.0</v>
      </c>
      <c r="S196" s="5">
        <v>1340.0</v>
      </c>
      <c r="T196" s="5" t="s">
        <v>92</v>
      </c>
      <c r="U196" s="5">
        <v>0.0</v>
      </c>
      <c r="V196" s="5" t="s">
        <v>158</v>
      </c>
      <c r="W196" s="5" t="s">
        <v>2005</v>
      </c>
      <c r="X196" s="5" t="s">
        <v>71</v>
      </c>
      <c r="Y196" s="5" t="s">
        <v>52</v>
      </c>
      <c r="Z196" s="5" t="s">
        <v>2006</v>
      </c>
      <c r="AA196" s="5" t="s">
        <v>2007</v>
      </c>
      <c r="AB196" s="5" t="s">
        <v>1831</v>
      </c>
      <c r="AC196" s="5" t="s">
        <v>52</v>
      </c>
      <c r="AD196" s="5" t="s">
        <v>163</v>
      </c>
      <c r="AE196" s="5" t="s">
        <v>164</v>
      </c>
      <c r="AF196" s="5" t="s">
        <v>165</v>
      </c>
      <c r="AG196" s="5" t="s">
        <v>52</v>
      </c>
      <c r="AH196" s="5" t="s">
        <v>52</v>
      </c>
      <c r="AI196" s="5" t="s">
        <v>52</v>
      </c>
      <c r="AJ196" s="5" t="s">
        <v>1998</v>
      </c>
      <c r="AK196" s="5" t="s">
        <v>2002</v>
      </c>
      <c r="AL196" s="5" t="s">
        <v>2008</v>
      </c>
    </row>
    <row r="197" hidden="1">
      <c r="A197" s="5" t="s">
        <v>2009</v>
      </c>
      <c r="B197" s="5" t="s">
        <v>2010</v>
      </c>
      <c r="C197" s="5" t="s">
        <v>102</v>
      </c>
      <c r="D197" s="9">
        <v>45430.0</v>
      </c>
      <c r="E197" s="5">
        <v>8571.0</v>
      </c>
      <c r="F197" s="5">
        <v>3896.0</v>
      </c>
      <c r="G197" s="5" t="s">
        <v>170</v>
      </c>
      <c r="H197" s="5" t="s">
        <v>171</v>
      </c>
      <c r="I197" s="5" t="s">
        <v>2011</v>
      </c>
      <c r="J197" s="5" t="s">
        <v>170</v>
      </c>
      <c r="K197" s="5" t="s">
        <v>2012</v>
      </c>
      <c r="L197" s="5" t="s">
        <v>2013</v>
      </c>
      <c r="M197" s="10" t="str">
        <f>IFERROR(__xludf.DUMMYFUNCTION("REGEXEXTRACT(L682, ""[\s,]([A-Z]{2})[,\s]\s?\d{5}"")"),"TX")</f>
        <v>TX</v>
      </c>
      <c r="N197" s="5" t="s">
        <v>102</v>
      </c>
      <c r="O197" s="5" t="s">
        <v>52</v>
      </c>
      <c r="P197" s="5">
        <v>1.0</v>
      </c>
      <c r="Q197" s="5" t="s">
        <v>2014</v>
      </c>
      <c r="R197" s="5">
        <v>4500.0</v>
      </c>
      <c r="S197" s="5">
        <v>42.0</v>
      </c>
      <c r="T197" s="5" t="s">
        <v>69</v>
      </c>
      <c r="U197" s="5">
        <v>0.0</v>
      </c>
      <c r="V197" s="5" t="s">
        <v>70</v>
      </c>
      <c r="W197" s="5" t="s">
        <v>2015</v>
      </c>
      <c r="X197" s="5" t="s">
        <v>52</v>
      </c>
      <c r="Y197" s="5" t="s">
        <v>52</v>
      </c>
      <c r="Z197" s="5" t="s">
        <v>2016</v>
      </c>
      <c r="AA197" s="5" t="s">
        <v>2017</v>
      </c>
      <c r="AB197" s="5" t="s">
        <v>119</v>
      </c>
      <c r="AC197" s="5" t="s">
        <v>52</v>
      </c>
      <c r="AD197" s="5" t="s">
        <v>398</v>
      </c>
      <c r="AE197" s="5" t="s">
        <v>399</v>
      </c>
      <c r="AF197" s="5" t="s">
        <v>400</v>
      </c>
      <c r="AG197" s="5" t="s">
        <v>401</v>
      </c>
      <c r="AH197" s="5">
        <v>23502.0</v>
      </c>
      <c r="AI197" s="5" t="s">
        <v>402</v>
      </c>
      <c r="AJ197" s="5" t="s">
        <v>102</v>
      </c>
      <c r="AK197" s="5" t="s">
        <v>102</v>
      </c>
      <c r="AL197" s="5" t="s">
        <v>525</v>
      </c>
    </row>
    <row r="198" hidden="1">
      <c r="A198" s="5" t="s">
        <v>2018</v>
      </c>
      <c r="B198" s="5" t="s">
        <v>1513</v>
      </c>
      <c r="C198" s="5" t="s">
        <v>2019</v>
      </c>
      <c r="D198" s="9">
        <v>45429.0</v>
      </c>
      <c r="E198" s="5">
        <v>66368.0</v>
      </c>
      <c r="F198" s="5">
        <v>30167.0</v>
      </c>
      <c r="G198" s="5" t="s">
        <v>130</v>
      </c>
      <c r="H198" s="5" t="s">
        <v>1792</v>
      </c>
      <c r="I198" s="5" t="s">
        <v>2020</v>
      </c>
      <c r="J198" s="5" t="s">
        <v>133</v>
      </c>
      <c r="K198" s="5" t="s">
        <v>2021</v>
      </c>
      <c r="L198" s="5" t="s">
        <v>2022</v>
      </c>
      <c r="M198" s="10" t="str">
        <f>IFERROR(__xludf.DUMMYFUNCTION("REGEXEXTRACT(L683, ""[\s,]([A-Z]{2})[,\s]\s?\d{5}"")"),"#N/A")</f>
        <v>#N/A</v>
      </c>
      <c r="N198" s="5" t="s">
        <v>2023</v>
      </c>
      <c r="O198" s="5">
        <v>29301.0</v>
      </c>
      <c r="P198" s="5">
        <v>5.0</v>
      </c>
      <c r="Q198" s="5" t="s">
        <v>2024</v>
      </c>
      <c r="R198" s="5" t="s">
        <v>2025</v>
      </c>
      <c r="S198" s="5">
        <v>3889.0</v>
      </c>
      <c r="T198" s="5" t="s">
        <v>69</v>
      </c>
      <c r="U198" s="5">
        <v>285.0</v>
      </c>
      <c r="V198" s="5" t="s">
        <v>70</v>
      </c>
      <c r="W198" s="5" t="s">
        <v>2026</v>
      </c>
      <c r="X198" s="5" t="s">
        <v>52</v>
      </c>
      <c r="Y198" s="5" t="s">
        <v>52</v>
      </c>
      <c r="Z198" s="5" t="s">
        <v>2027</v>
      </c>
      <c r="AA198" s="5" t="s">
        <v>2028</v>
      </c>
      <c r="AB198" s="5" t="s">
        <v>730</v>
      </c>
      <c r="AC198" s="5" t="s">
        <v>283</v>
      </c>
      <c r="AD198" s="5" t="s">
        <v>72</v>
      </c>
      <c r="AE198" s="5" t="s">
        <v>73</v>
      </c>
      <c r="AF198" s="5" t="s">
        <v>74</v>
      </c>
      <c r="AG198" s="5" t="s">
        <v>75</v>
      </c>
      <c r="AH198" s="5" t="s">
        <v>76</v>
      </c>
      <c r="AI198" s="5" t="s">
        <v>77</v>
      </c>
      <c r="AJ198" s="5" t="s">
        <v>1522</v>
      </c>
      <c r="AK198" s="5" t="s">
        <v>2029</v>
      </c>
      <c r="AL198" s="5" t="s">
        <v>776</v>
      </c>
    </row>
    <row r="199" hidden="1">
      <c r="A199" s="5" t="s">
        <v>2030</v>
      </c>
      <c r="B199" s="5" t="s">
        <v>2031</v>
      </c>
      <c r="C199" s="5" t="s">
        <v>2032</v>
      </c>
      <c r="D199" s="9">
        <v>45425.0</v>
      </c>
      <c r="E199" s="5">
        <v>893.0</v>
      </c>
      <c r="F199" s="5">
        <v>406.0</v>
      </c>
      <c r="G199" s="5" t="s">
        <v>634</v>
      </c>
      <c r="H199" s="5" t="s">
        <v>171</v>
      </c>
      <c r="I199" s="5" t="s">
        <v>2033</v>
      </c>
      <c r="J199" s="5" t="s">
        <v>274</v>
      </c>
      <c r="K199" s="5" t="s">
        <v>2034</v>
      </c>
      <c r="L199" s="5" t="s">
        <v>2035</v>
      </c>
      <c r="M199" s="10" t="str">
        <f>IFERROR(__xludf.DUMMYFUNCTION("REGEXEXTRACT(L684, ""[\s,]([A-Z]{2})[,\s]\s?\d{5}"")"),"#N/A")</f>
        <v>#N/A</v>
      </c>
      <c r="N199" s="5" t="s">
        <v>2036</v>
      </c>
      <c r="O199" s="5">
        <v>93065.0</v>
      </c>
      <c r="P199" s="5">
        <v>1.0</v>
      </c>
      <c r="Q199" s="5" t="s">
        <v>2037</v>
      </c>
      <c r="R199" s="5" t="s">
        <v>91</v>
      </c>
      <c r="S199" s="5">
        <v>87.0</v>
      </c>
      <c r="T199" s="5" t="s">
        <v>69</v>
      </c>
      <c r="U199" s="5">
        <v>0.0</v>
      </c>
      <c r="V199" s="5" t="s">
        <v>70</v>
      </c>
      <c r="W199" s="5" t="s">
        <v>2038</v>
      </c>
      <c r="X199" s="5" t="s">
        <v>55</v>
      </c>
      <c r="Y199" s="5" t="s">
        <v>2039</v>
      </c>
      <c r="Z199" s="5" t="s">
        <v>2040</v>
      </c>
      <c r="AA199" s="5" t="s">
        <v>2041</v>
      </c>
      <c r="AB199" s="5" t="s">
        <v>235</v>
      </c>
      <c r="AC199" s="5" t="s">
        <v>52</v>
      </c>
      <c r="AD199" s="5" t="s">
        <v>2042</v>
      </c>
      <c r="AE199" s="5" t="s">
        <v>2043</v>
      </c>
      <c r="AF199" s="5" t="s">
        <v>52</v>
      </c>
      <c r="AG199" s="5" t="s">
        <v>52</v>
      </c>
      <c r="AH199" s="5" t="s">
        <v>52</v>
      </c>
      <c r="AI199" s="5" t="s">
        <v>52</v>
      </c>
      <c r="AJ199" s="5" t="s">
        <v>2031</v>
      </c>
      <c r="AK199" s="5" t="s">
        <v>2035</v>
      </c>
      <c r="AL199" s="5" t="s">
        <v>2044</v>
      </c>
    </row>
    <row r="200" hidden="1">
      <c r="A200" s="5" t="s">
        <v>2045</v>
      </c>
      <c r="B200" s="5" t="s">
        <v>2046</v>
      </c>
      <c r="C200" s="5" t="s">
        <v>2047</v>
      </c>
      <c r="D200" s="9">
        <v>45425.0</v>
      </c>
      <c r="E200" s="5">
        <v>26437.0</v>
      </c>
      <c r="F200" s="5">
        <v>12017.0</v>
      </c>
      <c r="G200" s="5" t="s">
        <v>634</v>
      </c>
      <c r="H200" s="5" t="s">
        <v>171</v>
      </c>
      <c r="I200" s="5" t="s">
        <v>2033</v>
      </c>
      <c r="J200" s="5" t="s">
        <v>274</v>
      </c>
      <c r="K200" s="5" t="s">
        <v>2048</v>
      </c>
      <c r="L200" s="5" t="s">
        <v>2049</v>
      </c>
      <c r="M200" s="10" t="str">
        <f>IFERROR(__xludf.DUMMYFUNCTION("REGEXEXTRACT(L685, ""[\s,]([A-Z]{2})[,\s]\s?\d{5}"")"),"#N/A")</f>
        <v>#N/A</v>
      </c>
      <c r="N200" s="5" t="s">
        <v>2050</v>
      </c>
      <c r="O200" s="5" t="s">
        <v>2051</v>
      </c>
      <c r="P200" s="5">
        <v>1.0</v>
      </c>
      <c r="Q200" s="5" t="s">
        <v>2037</v>
      </c>
      <c r="R200" s="5" t="s">
        <v>91</v>
      </c>
      <c r="S200" s="5">
        <v>1126.0</v>
      </c>
      <c r="T200" s="5" t="s">
        <v>69</v>
      </c>
      <c r="U200" s="5">
        <v>67.0</v>
      </c>
      <c r="V200" s="5" t="s">
        <v>93</v>
      </c>
      <c r="W200" s="5" t="s">
        <v>2039</v>
      </c>
      <c r="X200" s="5" t="s">
        <v>71</v>
      </c>
      <c r="Y200" s="5" t="s">
        <v>52</v>
      </c>
      <c r="Z200" s="5" t="s">
        <v>2040</v>
      </c>
      <c r="AA200" s="5" t="s">
        <v>2041</v>
      </c>
      <c r="AB200" s="5" t="s">
        <v>235</v>
      </c>
      <c r="AC200" s="5" t="s">
        <v>283</v>
      </c>
      <c r="AD200" s="5" t="s">
        <v>565</v>
      </c>
      <c r="AE200" s="5" t="s">
        <v>566</v>
      </c>
      <c r="AF200" s="5" t="s">
        <v>567</v>
      </c>
      <c r="AG200" s="5" t="s">
        <v>52</v>
      </c>
      <c r="AH200" s="5" t="s">
        <v>52</v>
      </c>
      <c r="AI200" s="5" t="s">
        <v>568</v>
      </c>
      <c r="AJ200" s="5" t="s">
        <v>2046</v>
      </c>
      <c r="AK200" s="5" t="s">
        <v>2052</v>
      </c>
      <c r="AL200" s="5" t="s">
        <v>2044</v>
      </c>
    </row>
    <row r="201" hidden="1">
      <c r="A201" s="5" t="s">
        <v>2053</v>
      </c>
      <c r="B201" s="5" t="s">
        <v>2054</v>
      </c>
      <c r="C201" s="5" t="s">
        <v>2055</v>
      </c>
      <c r="D201" s="9">
        <v>45424.0</v>
      </c>
      <c r="E201" s="5">
        <v>35948.0</v>
      </c>
      <c r="F201" s="5">
        <v>16340.0</v>
      </c>
      <c r="G201" s="5" t="s">
        <v>1683</v>
      </c>
      <c r="H201" s="5" t="s">
        <v>171</v>
      </c>
      <c r="I201" s="5" t="s">
        <v>2056</v>
      </c>
      <c r="J201" s="5" t="s">
        <v>1685</v>
      </c>
      <c r="K201" s="5" t="s">
        <v>2057</v>
      </c>
      <c r="L201" s="5" t="s">
        <v>2058</v>
      </c>
      <c r="M201" s="10" t="str">
        <f>IFERROR(__xludf.DUMMYFUNCTION("REGEXEXTRACT(L686, ""[\s,]([A-Z]{2})[,\s]\s?\d{5}"")"),"#N/A")</f>
        <v>#N/A</v>
      </c>
      <c r="N201" s="5" t="s">
        <v>2059</v>
      </c>
      <c r="O201" s="5">
        <v>90248.0</v>
      </c>
      <c r="P201" s="5">
        <v>1.0</v>
      </c>
      <c r="Q201" s="5" t="s">
        <v>2060</v>
      </c>
      <c r="R201" s="5">
        <v>4532.0</v>
      </c>
      <c r="S201" s="5">
        <v>4.0</v>
      </c>
      <c r="T201" s="5" t="s">
        <v>53</v>
      </c>
      <c r="U201" s="5">
        <v>23.0</v>
      </c>
      <c r="V201" s="5" t="s">
        <v>93</v>
      </c>
      <c r="W201" s="5" t="s">
        <v>2061</v>
      </c>
      <c r="X201" s="5" t="s">
        <v>52</v>
      </c>
      <c r="Y201" s="5" t="s">
        <v>52</v>
      </c>
      <c r="Z201" s="5" t="s">
        <v>2062</v>
      </c>
      <c r="AA201" s="5" t="s">
        <v>2063</v>
      </c>
      <c r="AB201" s="5" t="s">
        <v>200</v>
      </c>
      <c r="AC201" s="5" t="s">
        <v>52</v>
      </c>
      <c r="AD201" s="5" t="s">
        <v>216</v>
      </c>
      <c r="AE201" s="5" t="s">
        <v>217</v>
      </c>
      <c r="AF201" s="5" t="s">
        <v>218</v>
      </c>
      <c r="AG201" s="5" t="s">
        <v>52</v>
      </c>
      <c r="AH201" s="5" t="s">
        <v>52</v>
      </c>
      <c r="AI201" s="5" t="s">
        <v>52</v>
      </c>
      <c r="AJ201" s="5" t="s">
        <v>2064</v>
      </c>
      <c r="AK201" s="5" t="s">
        <v>2065</v>
      </c>
      <c r="AL201" s="5" t="s">
        <v>941</v>
      </c>
    </row>
    <row r="202" hidden="1">
      <c r="A202" s="5" t="s">
        <v>2066</v>
      </c>
      <c r="B202" s="5" t="s">
        <v>252</v>
      </c>
      <c r="C202" s="5" t="s">
        <v>252</v>
      </c>
      <c r="D202" s="9">
        <v>45422.0</v>
      </c>
      <c r="E202" s="5">
        <v>38071.0</v>
      </c>
      <c r="F202" s="5">
        <v>17305.0</v>
      </c>
      <c r="G202" s="5" t="s">
        <v>253</v>
      </c>
      <c r="H202" s="5" t="s">
        <v>254</v>
      </c>
      <c r="I202" s="5" t="s">
        <v>255</v>
      </c>
      <c r="J202" s="5" t="s">
        <v>256</v>
      </c>
      <c r="K202" s="5" t="s">
        <v>2067</v>
      </c>
      <c r="L202" s="5" t="s">
        <v>2068</v>
      </c>
      <c r="M202" s="10" t="str">
        <f>IFERROR(__xludf.DUMMYFUNCTION("REGEXEXTRACT(L687, ""[\s,]([A-Z]{2})[,\s]\s?\d{5}"")"),"NY")</f>
        <v>NY</v>
      </c>
      <c r="N202" s="5" t="s">
        <v>2069</v>
      </c>
      <c r="O202" s="5" t="s">
        <v>52</v>
      </c>
      <c r="P202" s="5">
        <v>1.0</v>
      </c>
      <c r="Q202" s="5" t="s">
        <v>2067</v>
      </c>
      <c r="R202" s="5" t="s">
        <v>211</v>
      </c>
      <c r="S202" s="5">
        <v>27.0</v>
      </c>
      <c r="T202" s="5" t="s">
        <v>115</v>
      </c>
      <c r="U202" s="5">
        <v>0.0</v>
      </c>
      <c r="V202" s="5" t="s">
        <v>52</v>
      </c>
      <c r="W202" s="5" t="s">
        <v>2070</v>
      </c>
      <c r="X202" s="5" t="s">
        <v>52</v>
      </c>
      <c r="Y202" s="5" t="s">
        <v>52</v>
      </c>
      <c r="Z202" s="5">
        <v>150.0</v>
      </c>
      <c r="AA202" s="5">
        <v>70903.0</v>
      </c>
      <c r="AB202" s="5" t="s">
        <v>323</v>
      </c>
      <c r="AC202" s="5" t="s">
        <v>261</v>
      </c>
      <c r="AD202" s="5" t="s">
        <v>262</v>
      </c>
      <c r="AE202" s="5" t="s">
        <v>263</v>
      </c>
      <c r="AF202" s="5" t="s">
        <v>264</v>
      </c>
      <c r="AG202" s="5" t="s">
        <v>265</v>
      </c>
      <c r="AH202" s="5" t="s">
        <v>266</v>
      </c>
      <c r="AI202" s="5" t="s">
        <v>267</v>
      </c>
      <c r="AJ202" s="5" t="s">
        <v>102</v>
      </c>
      <c r="AK202" s="5" t="s">
        <v>102</v>
      </c>
      <c r="AL202" s="5">
        <v>13841.0</v>
      </c>
    </row>
    <row r="203" hidden="1">
      <c r="A203" s="5" t="s">
        <v>2071</v>
      </c>
      <c r="B203" s="5" t="s">
        <v>2072</v>
      </c>
      <c r="C203" s="5" t="s">
        <v>2073</v>
      </c>
      <c r="D203" s="9">
        <v>45422.0</v>
      </c>
      <c r="E203" s="5">
        <v>45562.0</v>
      </c>
      <c r="F203" s="5">
        <v>20710.0</v>
      </c>
      <c r="G203" s="5" t="s">
        <v>422</v>
      </c>
      <c r="H203" s="5" t="s">
        <v>189</v>
      </c>
      <c r="I203" s="5" t="s">
        <v>2074</v>
      </c>
      <c r="J203" s="5" t="s">
        <v>424</v>
      </c>
      <c r="K203" s="5" t="s">
        <v>2075</v>
      </c>
      <c r="L203" s="5" t="s">
        <v>2076</v>
      </c>
      <c r="M203" s="10" t="str">
        <f>IFERROR(__xludf.DUMMYFUNCTION("REGEXEXTRACT(L688, ""[\s,]([A-Z]{2})[,\s]\s?\d{5}"")"),"#N/A")</f>
        <v>#N/A</v>
      </c>
      <c r="N203" s="5" t="s">
        <v>2077</v>
      </c>
      <c r="O203" s="5">
        <v>77060.0</v>
      </c>
      <c r="P203" s="5">
        <v>1.0</v>
      </c>
      <c r="Q203" s="5" t="s">
        <v>2078</v>
      </c>
      <c r="R203" s="5">
        <v>4510.0</v>
      </c>
      <c r="S203" s="5">
        <v>29.0</v>
      </c>
      <c r="T203" s="5" t="s">
        <v>53</v>
      </c>
      <c r="U203" s="5">
        <v>0.0</v>
      </c>
      <c r="V203" s="5" t="s">
        <v>70</v>
      </c>
      <c r="W203" s="5" t="s">
        <v>2079</v>
      </c>
      <c r="X203" s="5" t="s">
        <v>55</v>
      </c>
      <c r="Y203" s="5" t="s">
        <v>2080</v>
      </c>
      <c r="Z203" s="5" t="s">
        <v>2081</v>
      </c>
      <c r="AA203" s="5" t="s">
        <v>2082</v>
      </c>
      <c r="AB203" s="5" t="s">
        <v>235</v>
      </c>
      <c r="AC203" s="5" t="s">
        <v>52</v>
      </c>
      <c r="AD203" s="5" t="s">
        <v>2083</v>
      </c>
      <c r="AE203" s="5" t="s">
        <v>2084</v>
      </c>
      <c r="AF203" s="5" t="s">
        <v>2085</v>
      </c>
      <c r="AG203" s="5" t="s">
        <v>863</v>
      </c>
      <c r="AH203" s="5">
        <v>92114.0</v>
      </c>
      <c r="AI203" s="5" t="s">
        <v>2086</v>
      </c>
      <c r="AJ203" s="5" t="s">
        <v>2072</v>
      </c>
      <c r="AK203" s="5" t="s">
        <v>2087</v>
      </c>
      <c r="AL203" s="5" t="s">
        <v>928</v>
      </c>
    </row>
    <row r="204" hidden="1">
      <c r="A204" s="5" t="s">
        <v>2088</v>
      </c>
      <c r="B204" s="5" t="s">
        <v>577</v>
      </c>
      <c r="C204" s="5" t="s">
        <v>2089</v>
      </c>
      <c r="D204" s="9">
        <v>45421.0</v>
      </c>
      <c r="E204" s="5">
        <v>5553.0</v>
      </c>
      <c r="F204" s="5">
        <v>2524.0</v>
      </c>
      <c r="G204" s="5" t="s">
        <v>659</v>
      </c>
      <c r="H204" s="5" t="s">
        <v>171</v>
      </c>
      <c r="I204" s="5" t="s">
        <v>2090</v>
      </c>
      <c r="J204" s="5" t="s">
        <v>661</v>
      </c>
      <c r="K204" s="5" t="s">
        <v>1253</v>
      </c>
      <c r="L204" s="5" t="s">
        <v>2091</v>
      </c>
      <c r="M204" s="10" t="str">
        <f>IFERROR(__xludf.DUMMYFUNCTION("REGEXEXTRACT(L689, ""[\s,]([A-Z]{2})[,\s]\s?\d{5}"")"),"#N/A")</f>
        <v>#N/A</v>
      </c>
      <c r="N204" s="5" t="s">
        <v>2092</v>
      </c>
      <c r="O204" s="5">
        <v>93243.0</v>
      </c>
      <c r="P204" s="5">
        <v>1.0</v>
      </c>
      <c r="Q204" s="5" t="s">
        <v>2093</v>
      </c>
      <c r="R204" s="5">
        <v>4510.0</v>
      </c>
      <c r="S204" s="5">
        <v>13.0</v>
      </c>
      <c r="T204" s="5" t="s">
        <v>53</v>
      </c>
      <c r="U204" s="5">
        <v>11.0</v>
      </c>
      <c r="V204" s="5" t="s">
        <v>93</v>
      </c>
      <c r="W204" s="5" t="s">
        <v>2094</v>
      </c>
      <c r="X204" s="5" t="s">
        <v>52</v>
      </c>
      <c r="Y204" s="5" t="s">
        <v>52</v>
      </c>
      <c r="Z204" s="5" t="s">
        <v>2095</v>
      </c>
      <c r="AA204" s="5" t="s">
        <v>2096</v>
      </c>
      <c r="AB204" s="5" t="s">
        <v>260</v>
      </c>
      <c r="AC204" s="5" t="s">
        <v>52</v>
      </c>
      <c r="AD204" s="5" t="s">
        <v>216</v>
      </c>
      <c r="AE204" s="5" t="s">
        <v>217</v>
      </c>
      <c r="AF204" s="5" t="s">
        <v>218</v>
      </c>
      <c r="AG204" s="5" t="s">
        <v>52</v>
      </c>
      <c r="AH204" s="5" t="s">
        <v>52</v>
      </c>
      <c r="AI204" s="5" t="s">
        <v>52</v>
      </c>
      <c r="AJ204" s="5" t="s">
        <v>2097</v>
      </c>
      <c r="AK204" s="5" t="s">
        <v>2098</v>
      </c>
      <c r="AL204" s="5" t="s">
        <v>672</v>
      </c>
    </row>
    <row r="205" hidden="1">
      <c r="A205" s="5" t="s">
        <v>2099</v>
      </c>
      <c r="B205" s="5" t="s">
        <v>753</v>
      </c>
      <c r="C205" s="5" t="s">
        <v>2100</v>
      </c>
      <c r="D205" s="9">
        <v>45420.0</v>
      </c>
      <c r="E205" s="5">
        <v>16007.0</v>
      </c>
      <c r="F205" s="5">
        <v>7276.0</v>
      </c>
      <c r="G205" s="5" t="s">
        <v>2101</v>
      </c>
      <c r="H205" s="5" t="s">
        <v>171</v>
      </c>
      <c r="I205" s="5" t="s">
        <v>2102</v>
      </c>
      <c r="J205" s="5" t="s">
        <v>558</v>
      </c>
      <c r="K205" s="5" t="s">
        <v>2103</v>
      </c>
      <c r="L205" s="5" t="s">
        <v>2104</v>
      </c>
      <c r="M205" s="10" t="str">
        <f>IFERROR(__xludf.DUMMYFUNCTION("REGEXEXTRACT(L690, ""[\s,]([A-Z]{2})[,\s]\s?\d{5}"")"),"IN")</f>
        <v>IN</v>
      </c>
      <c r="N205" s="5" t="s">
        <v>2105</v>
      </c>
      <c r="O205" s="5">
        <v>18039.0</v>
      </c>
      <c r="P205" s="5">
        <v>1.0</v>
      </c>
      <c r="Q205" s="5" t="s">
        <v>2106</v>
      </c>
      <c r="R205" s="5">
        <v>4500.0</v>
      </c>
      <c r="S205" s="5">
        <v>2031.0</v>
      </c>
      <c r="T205" s="5" t="s">
        <v>53</v>
      </c>
      <c r="U205" s="5">
        <v>65.0</v>
      </c>
      <c r="V205" s="5" t="s">
        <v>93</v>
      </c>
      <c r="W205" s="5" t="s">
        <v>2107</v>
      </c>
      <c r="X205" s="5" t="s">
        <v>71</v>
      </c>
      <c r="Y205" s="5" t="s">
        <v>52</v>
      </c>
      <c r="Z205" s="5" t="s">
        <v>2108</v>
      </c>
      <c r="AA205" s="5" t="s">
        <v>2109</v>
      </c>
      <c r="AB205" s="5" t="s">
        <v>59</v>
      </c>
      <c r="AC205" s="5" t="s">
        <v>52</v>
      </c>
      <c r="AD205" s="5" t="s">
        <v>1675</v>
      </c>
      <c r="AE205" s="5" t="s">
        <v>1676</v>
      </c>
      <c r="AF205" s="5" t="s">
        <v>1677</v>
      </c>
      <c r="AG205" s="5" t="s">
        <v>1678</v>
      </c>
      <c r="AH205" s="5">
        <v>85021.0</v>
      </c>
      <c r="AI205" s="5" t="s">
        <v>1679</v>
      </c>
      <c r="AJ205" s="5" t="s">
        <v>2110</v>
      </c>
      <c r="AK205" s="5" t="s">
        <v>2111</v>
      </c>
      <c r="AL205" s="5" t="s">
        <v>2112</v>
      </c>
    </row>
    <row r="206">
      <c r="A206" s="5" t="s">
        <v>2113</v>
      </c>
      <c r="B206" s="5" t="s">
        <v>2114</v>
      </c>
      <c r="C206" s="5" t="s">
        <v>2115</v>
      </c>
      <c r="D206" s="9">
        <v>45420.0</v>
      </c>
      <c r="E206" s="5">
        <v>63714.0</v>
      </c>
      <c r="F206" s="5">
        <v>28961.0</v>
      </c>
      <c r="G206" s="5" t="s">
        <v>422</v>
      </c>
      <c r="H206" s="5" t="s">
        <v>45</v>
      </c>
      <c r="I206" s="5" t="s">
        <v>2116</v>
      </c>
      <c r="J206" s="5" t="s">
        <v>424</v>
      </c>
      <c r="K206" s="5" t="s">
        <v>2117</v>
      </c>
      <c r="L206" s="5" t="s">
        <v>2118</v>
      </c>
      <c r="M206" s="10" t="str">
        <f>IFERROR(__xludf.DUMMYFUNCTION("REGEXEXTRACT(L691, ""[\s,]([A-Z]{2})[,\s]\s?\d{5}"")"),"OR")</f>
        <v>OR</v>
      </c>
      <c r="N206" s="5" t="s">
        <v>2119</v>
      </c>
      <c r="O206" s="5">
        <v>7071.0</v>
      </c>
      <c r="P206" s="5">
        <v>2.0</v>
      </c>
      <c r="Q206" s="5" t="s">
        <v>2120</v>
      </c>
      <c r="R206" s="5" t="s">
        <v>156</v>
      </c>
      <c r="S206" s="5">
        <v>4403.0</v>
      </c>
      <c r="T206" s="5" t="s">
        <v>69</v>
      </c>
      <c r="U206" s="5">
        <v>1.0</v>
      </c>
      <c r="V206" s="5" t="s">
        <v>70</v>
      </c>
      <c r="W206" s="5" t="s">
        <v>2121</v>
      </c>
      <c r="X206" s="5" t="s">
        <v>52</v>
      </c>
      <c r="Y206" s="5" t="s">
        <v>52</v>
      </c>
      <c r="Z206" s="5" t="s">
        <v>2122</v>
      </c>
      <c r="AA206" s="5" t="s">
        <v>2123</v>
      </c>
      <c r="AB206" s="5" t="s">
        <v>260</v>
      </c>
      <c r="AC206" s="5" t="s">
        <v>52</v>
      </c>
      <c r="AD206" s="5" t="s">
        <v>398</v>
      </c>
      <c r="AE206" s="5" t="s">
        <v>399</v>
      </c>
      <c r="AF206" s="5" t="s">
        <v>400</v>
      </c>
      <c r="AG206" s="5" t="s">
        <v>401</v>
      </c>
      <c r="AH206" s="5">
        <v>23502.0</v>
      </c>
      <c r="AI206" s="5" t="s">
        <v>402</v>
      </c>
      <c r="AJ206" s="5" t="s">
        <v>2124</v>
      </c>
      <c r="AK206" s="5" t="s">
        <v>2125</v>
      </c>
      <c r="AL206" s="5" t="s">
        <v>2126</v>
      </c>
    </row>
    <row r="207" hidden="1">
      <c r="A207" s="5" t="s">
        <v>2127</v>
      </c>
      <c r="B207" s="5" t="s">
        <v>2128</v>
      </c>
      <c r="C207" s="5" t="s">
        <v>1695</v>
      </c>
      <c r="D207" s="9">
        <v>45419.0</v>
      </c>
      <c r="E207" s="5">
        <v>58300.0</v>
      </c>
      <c r="F207" s="5">
        <v>26500.0</v>
      </c>
      <c r="G207" s="5" t="s">
        <v>422</v>
      </c>
      <c r="H207" s="5" t="s">
        <v>149</v>
      </c>
      <c r="I207" s="5" t="s">
        <v>648</v>
      </c>
      <c r="J207" s="5" t="s">
        <v>424</v>
      </c>
      <c r="K207" s="5" t="s">
        <v>2129</v>
      </c>
      <c r="L207" s="5" t="s">
        <v>2130</v>
      </c>
      <c r="M207" s="10" t="str">
        <f>IFERROR(__xludf.DUMMYFUNCTION("REGEXEXTRACT(L692, ""[\s,]([A-Z]{2})[,\s]\s?\d{5}"")"),"OR")</f>
        <v>OR</v>
      </c>
      <c r="N207" s="5" t="s">
        <v>1698</v>
      </c>
      <c r="O207" s="5">
        <v>30635.0</v>
      </c>
      <c r="P207" s="5">
        <v>1.0</v>
      </c>
      <c r="Q207" s="5" t="s">
        <v>2131</v>
      </c>
      <c r="R207" s="5">
        <v>2210.0</v>
      </c>
      <c r="S207" s="5">
        <v>12.0</v>
      </c>
      <c r="T207" s="5" t="s">
        <v>53</v>
      </c>
      <c r="U207" s="5">
        <v>0.0</v>
      </c>
      <c r="V207" s="5" t="s">
        <v>52</v>
      </c>
      <c r="W207" s="5" t="s">
        <v>2132</v>
      </c>
      <c r="X207" s="5" t="s">
        <v>52</v>
      </c>
      <c r="Y207" s="5" t="s">
        <v>52</v>
      </c>
      <c r="Z207" s="5" t="s">
        <v>2133</v>
      </c>
      <c r="AA207" s="5" t="s">
        <v>2134</v>
      </c>
      <c r="AB207" s="5" t="s">
        <v>235</v>
      </c>
      <c r="AC207" s="5" t="s">
        <v>52</v>
      </c>
      <c r="AD207" s="5" t="s">
        <v>216</v>
      </c>
      <c r="AE207" s="5" t="s">
        <v>217</v>
      </c>
      <c r="AF207" s="5" t="s">
        <v>218</v>
      </c>
      <c r="AG207" s="5" t="s">
        <v>52</v>
      </c>
      <c r="AH207" s="5" t="s">
        <v>52</v>
      </c>
      <c r="AI207" s="5" t="s">
        <v>52</v>
      </c>
      <c r="AJ207" s="5" t="s">
        <v>2135</v>
      </c>
      <c r="AK207" s="5" t="s">
        <v>2136</v>
      </c>
      <c r="AL207" s="5" t="s">
        <v>1704</v>
      </c>
    </row>
    <row r="208" hidden="1">
      <c r="A208" s="5" t="s">
        <v>2137</v>
      </c>
      <c r="B208" s="5" t="s">
        <v>2138</v>
      </c>
      <c r="C208" s="5" t="s">
        <v>2139</v>
      </c>
      <c r="D208" s="9">
        <v>45415.0</v>
      </c>
      <c r="E208" s="5">
        <v>39934.0</v>
      </c>
      <c r="F208" s="5">
        <v>18152.0</v>
      </c>
      <c r="G208" s="5" t="s">
        <v>226</v>
      </c>
      <c r="H208" s="5" t="s">
        <v>189</v>
      </c>
      <c r="I208" s="5" t="s">
        <v>2140</v>
      </c>
      <c r="J208" s="5" t="s">
        <v>228</v>
      </c>
      <c r="K208" s="5" t="s">
        <v>2141</v>
      </c>
      <c r="L208" s="5" t="s">
        <v>2142</v>
      </c>
      <c r="M208" s="10" t="str">
        <f>IFERROR(__xludf.DUMMYFUNCTION("REGEXEXTRACT(L693, ""[\s,]([A-Z]{2})[,\s]\s?\d{5}"")"),"OR")</f>
        <v>OR</v>
      </c>
      <c r="N208" s="5" t="s">
        <v>2143</v>
      </c>
      <c r="O208" s="5">
        <v>33126.0</v>
      </c>
      <c r="P208" s="5">
        <v>1.0</v>
      </c>
      <c r="Q208" s="5" t="s">
        <v>2144</v>
      </c>
      <c r="R208" s="5">
        <v>4500.0</v>
      </c>
      <c r="S208" s="5">
        <v>4403.0</v>
      </c>
      <c r="T208" s="5" t="s">
        <v>374</v>
      </c>
      <c r="U208" s="5">
        <v>0.0</v>
      </c>
      <c r="V208" s="5" t="s">
        <v>70</v>
      </c>
      <c r="W208" s="5" t="s">
        <v>2145</v>
      </c>
      <c r="X208" s="5" t="s">
        <v>52</v>
      </c>
      <c r="Y208" s="5" t="s">
        <v>52</v>
      </c>
      <c r="Z208" s="5" t="s">
        <v>2146</v>
      </c>
      <c r="AA208" s="5" t="s">
        <v>2147</v>
      </c>
      <c r="AB208" s="5" t="s">
        <v>119</v>
      </c>
      <c r="AC208" s="5" t="s">
        <v>52</v>
      </c>
      <c r="AD208" s="5" t="s">
        <v>398</v>
      </c>
      <c r="AE208" s="5" t="s">
        <v>399</v>
      </c>
      <c r="AF208" s="5" t="s">
        <v>400</v>
      </c>
      <c r="AG208" s="5" t="s">
        <v>401</v>
      </c>
      <c r="AH208" s="5">
        <v>23502.0</v>
      </c>
      <c r="AI208" s="5" t="s">
        <v>402</v>
      </c>
      <c r="AJ208" s="5" t="s">
        <v>2148</v>
      </c>
      <c r="AK208" s="5" t="s">
        <v>2149</v>
      </c>
      <c r="AL208" s="5" t="s">
        <v>2150</v>
      </c>
    </row>
    <row r="209" hidden="1">
      <c r="A209" s="5" t="s">
        <v>2151</v>
      </c>
      <c r="B209" s="5" t="s">
        <v>2152</v>
      </c>
      <c r="C209" s="5" t="s">
        <v>2153</v>
      </c>
      <c r="D209" s="9">
        <v>45415.0</v>
      </c>
      <c r="E209" s="5">
        <v>67696.0</v>
      </c>
      <c r="F209" s="5">
        <v>30771.0</v>
      </c>
      <c r="G209" s="5" t="s">
        <v>2154</v>
      </c>
      <c r="H209" s="5" t="s">
        <v>171</v>
      </c>
      <c r="I209" s="5" t="s">
        <v>2155</v>
      </c>
      <c r="J209" s="5" t="s">
        <v>2156</v>
      </c>
      <c r="K209" s="5" t="s">
        <v>2157</v>
      </c>
      <c r="L209" s="5" t="s">
        <v>2158</v>
      </c>
      <c r="M209" s="10" t="str">
        <f>IFERROR(__xludf.DUMMYFUNCTION("REGEXEXTRACT(L694, ""[\s,]([A-Z]{2})[,\s]\s?\d{5}"")"),"OR")</f>
        <v>OR</v>
      </c>
      <c r="N209" s="5" t="s">
        <v>2159</v>
      </c>
      <c r="O209" s="5">
        <v>60143.0</v>
      </c>
      <c r="P209" s="5">
        <v>2.0</v>
      </c>
      <c r="Q209" s="5" t="s">
        <v>2160</v>
      </c>
      <c r="R209" s="5" t="s">
        <v>156</v>
      </c>
      <c r="S209" s="5">
        <v>36.0</v>
      </c>
      <c r="T209" s="5" t="s">
        <v>92</v>
      </c>
      <c r="U209" s="5">
        <v>1.0</v>
      </c>
      <c r="V209" s="5" t="s">
        <v>70</v>
      </c>
      <c r="W209" s="5" t="s">
        <v>2161</v>
      </c>
      <c r="X209" s="5" t="s">
        <v>71</v>
      </c>
      <c r="Y209" s="5" t="s">
        <v>52</v>
      </c>
      <c r="Z209" s="5" t="s">
        <v>2162</v>
      </c>
      <c r="AA209" s="5" t="s">
        <v>2163</v>
      </c>
      <c r="AB209" s="5" t="s">
        <v>260</v>
      </c>
      <c r="AC209" s="5" t="s">
        <v>283</v>
      </c>
      <c r="AD209" s="5" t="s">
        <v>398</v>
      </c>
      <c r="AE209" s="5" t="s">
        <v>399</v>
      </c>
      <c r="AF209" s="5" t="s">
        <v>400</v>
      </c>
      <c r="AG209" s="5" t="s">
        <v>401</v>
      </c>
      <c r="AH209" s="5">
        <v>23502.0</v>
      </c>
      <c r="AI209" s="5" t="s">
        <v>402</v>
      </c>
      <c r="AJ209" s="5" t="s">
        <v>2164</v>
      </c>
      <c r="AK209" s="5" t="s">
        <v>2165</v>
      </c>
      <c r="AL209" s="5" t="s">
        <v>2166</v>
      </c>
    </row>
    <row r="210" hidden="1">
      <c r="A210" s="5" t="s">
        <v>2167</v>
      </c>
      <c r="B210" s="5" t="s">
        <v>252</v>
      </c>
      <c r="C210" s="5" t="s">
        <v>252</v>
      </c>
      <c r="D210" s="9">
        <v>45415.0</v>
      </c>
      <c r="E210" s="5">
        <v>46174.0</v>
      </c>
      <c r="F210" s="5">
        <v>20988.0</v>
      </c>
      <c r="G210" s="5" t="s">
        <v>253</v>
      </c>
      <c r="H210" s="5" t="s">
        <v>254</v>
      </c>
      <c r="I210" s="5" t="s">
        <v>320</v>
      </c>
      <c r="J210" s="5" t="s">
        <v>256</v>
      </c>
      <c r="K210" s="5" t="s">
        <v>2168</v>
      </c>
      <c r="L210" s="5" t="s">
        <v>2068</v>
      </c>
      <c r="M210" s="10" t="str">
        <f>IFERROR(__xludf.DUMMYFUNCTION("REGEXEXTRACT(L695, ""[\s,]([A-Z]{2})[,\s]\s?\d{5}"")"),"GA")</f>
        <v>GA</v>
      </c>
      <c r="N210" s="5" t="s">
        <v>2069</v>
      </c>
      <c r="O210" s="5" t="s">
        <v>52</v>
      </c>
      <c r="P210" s="5">
        <v>1.0</v>
      </c>
      <c r="Q210" s="5" t="s">
        <v>2168</v>
      </c>
      <c r="R210" s="5" t="s">
        <v>211</v>
      </c>
      <c r="S210" s="5">
        <v>105.0</v>
      </c>
      <c r="T210" s="5" t="s">
        <v>115</v>
      </c>
      <c r="U210" s="5">
        <v>0.0</v>
      </c>
      <c r="V210" s="5" t="s">
        <v>52</v>
      </c>
      <c r="W210" s="5" t="s">
        <v>2169</v>
      </c>
      <c r="X210" s="5" t="s">
        <v>52</v>
      </c>
      <c r="Y210" s="5" t="s">
        <v>52</v>
      </c>
      <c r="Z210" s="5">
        <v>139.0</v>
      </c>
      <c r="AA210" s="5">
        <v>70555.0</v>
      </c>
      <c r="AB210" s="5" t="s">
        <v>323</v>
      </c>
      <c r="AC210" s="5" t="s">
        <v>261</v>
      </c>
      <c r="AD210" s="5" t="s">
        <v>262</v>
      </c>
      <c r="AE210" s="5" t="s">
        <v>263</v>
      </c>
      <c r="AF210" s="5" t="s">
        <v>264</v>
      </c>
      <c r="AG210" s="5" t="s">
        <v>265</v>
      </c>
      <c r="AH210" s="5" t="s">
        <v>266</v>
      </c>
      <c r="AI210" s="5" t="s">
        <v>267</v>
      </c>
      <c r="AJ210" s="5" t="s">
        <v>102</v>
      </c>
      <c r="AK210" s="5" t="s">
        <v>102</v>
      </c>
      <c r="AL210" s="5">
        <v>13841.0</v>
      </c>
    </row>
    <row r="211" hidden="1">
      <c r="A211" s="5" t="s">
        <v>2170</v>
      </c>
      <c r="B211" s="5" t="s">
        <v>1694</v>
      </c>
      <c r="C211" s="5" t="s">
        <v>1695</v>
      </c>
      <c r="D211" s="9">
        <v>45414.0</v>
      </c>
      <c r="E211" s="5">
        <v>59400.0</v>
      </c>
      <c r="F211" s="5">
        <v>27000.0</v>
      </c>
      <c r="G211" s="5" t="s">
        <v>422</v>
      </c>
      <c r="H211" s="5" t="s">
        <v>149</v>
      </c>
      <c r="I211" s="5" t="s">
        <v>2171</v>
      </c>
      <c r="J211" s="5" t="s">
        <v>424</v>
      </c>
      <c r="K211" s="5" t="s">
        <v>2172</v>
      </c>
      <c r="L211" s="5" t="s">
        <v>1697</v>
      </c>
      <c r="M211" s="10" t="str">
        <f>IFERROR(__xludf.DUMMYFUNCTION("REGEXEXTRACT(L696, ""[\s,]([A-Z]{2})[,\s]\s?\d{5}"")"),"NC")</f>
        <v>NC</v>
      </c>
      <c r="N211" s="5" t="s">
        <v>1698</v>
      </c>
      <c r="O211" s="5">
        <v>30518.0</v>
      </c>
      <c r="P211" s="5">
        <v>1.0</v>
      </c>
      <c r="Q211" s="5" t="s">
        <v>2173</v>
      </c>
      <c r="R211" s="5">
        <v>2210.0</v>
      </c>
      <c r="S211" s="5">
        <v>8.0</v>
      </c>
      <c r="T211" s="5" t="s">
        <v>855</v>
      </c>
      <c r="U211" s="5">
        <v>0.0</v>
      </c>
      <c r="V211" s="5" t="s">
        <v>52</v>
      </c>
      <c r="W211" s="5" t="s">
        <v>2174</v>
      </c>
      <c r="X211" s="5" t="s">
        <v>52</v>
      </c>
      <c r="Y211" s="5" t="s">
        <v>52</v>
      </c>
      <c r="Z211" s="5" t="s">
        <v>2175</v>
      </c>
      <c r="AA211" s="5" t="s">
        <v>2176</v>
      </c>
      <c r="AB211" s="5" t="s">
        <v>200</v>
      </c>
      <c r="AC211" s="5" t="s">
        <v>52</v>
      </c>
      <c r="AD211" s="5" t="s">
        <v>216</v>
      </c>
      <c r="AE211" s="5" t="s">
        <v>217</v>
      </c>
      <c r="AF211" s="5" t="s">
        <v>218</v>
      </c>
      <c r="AG211" s="5" t="s">
        <v>52</v>
      </c>
      <c r="AH211" s="5" t="s">
        <v>52</v>
      </c>
      <c r="AI211" s="5" t="s">
        <v>52</v>
      </c>
      <c r="AJ211" s="5" t="s">
        <v>1702</v>
      </c>
      <c r="AK211" s="5" t="s">
        <v>1703</v>
      </c>
      <c r="AL211" s="5" t="s">
        <v>1704</v>
      </c>
    </row>
    <row r="212" hidden="1">
      <c r="A212" s="5" t="s">
        <v>2177</v>
      </c>
      <c r="B212" s="5" t="s">
        <v>2178</v>
      </c>
      <c r="C212" s="5" t="s">
        <v>2179</v>
      </c>
      <c r="D212" s="9">
        <v>45413.0</v>
      </c>
      <c r="E212" s="5">
        <v>59488.0</v>
      </c>
      <c r="F212" s="5">
        <v>27040.0</v>
      </c>
      <c r="G212" s="5" t="s">
        <v>2180</v>
      </c>
      <c r="H212" s="5" t="s">
        <v>1069</v>
      </c>
      <c r="I212" s="5" t="s">
        <v>2181</v>
      </c>
      <c r="J212" s="5" t="s">
        <v>532</v>
      </c>
      <c r="K212" s="5" t="s">
        <v>1086</v>
      </c>
      <c r="L212" s="5" t="s">
        <v>2182</v>
      </c>
      <c r="M212" s="10" t="str">
        <f>IFERROR(__xludf.DUMMYFUNCTION("REGEXEXTRACT(L697, ""[\s,]([A-Z]{2})[,\s]\s?\d{5}"")"),"GA")</f>
        <v>GA</v>
      </c>
      <c r="N212" s="5" t="s">
        <v>2183</v>
      </c>
      <c r="O212" s="5">
        <v>33127.0</v>
      </c>
      <c r="P212" s="5">
        <v>1.0</v>
      </c>
      <c r="Q212" s="5" t="s">
        <v>2184</v>
      </c>
      <c r="R212" s="5" t="s">
        <v>2185</v>
      </c>
      <c r="S212" s="5">
        <v>5148.0</v>
      </c>
      <c r="T212" s="5" t="s">
        <v>374</v>
      </c>
      <c r="U212" s="5">
        <v>54.0</v>
      </c>
      <c r="V212" s="5" t="s">
        <v>93</v>
      </c>
      <c r="W212" s="5" t="s">
        <v>2186</v>
      </c>
      <c r="X212" s="5" t="s">
        <v>71</v>
      </c>
      <c r="Y212" s="5" t="s">
        <v>52</v>
      </c>
      <c r="Z212" s="5" t="s">
        <v>2187</v>
      </c>
      <c r="AA212" s="5" t="s">
        <v>2188</v>
      </c>
      <c r="AB212" s="5" t="s">
        <v>200</v>
      </c>
      <c r="AC212" s="5" t="s">
        <v>52</v>
      </c>
      <c r="AD212" s="5" t="s">
        <v>216</v>
      </c>
      <c r="AE212" s="5" t="s">
        <v>217</v>
      </c>
      <c r="AF212" s="5" t="s">
        <v>218</v>
      </c>
      <c r="AG212" s="5" t="s">
        <v>52</v>
      </c>
      <c r="AH212" s="5" t="s">
        <v>52</v>
      </c>
      <c r="AI212" s="5" t="s">
        <v>52</v>
      </c>
      <c r="AJ212" s="5" t="s">
        <v>2178</v>
      </c>
      <c r="AK212" s="5" t="s">
        <v>2182</v>
      </c>
      <c r="AL212" s="5" t="s">
        <v>2189</v>
      </c>
    </row>
    <row r="213" hidden="1">
      <c r="A213" s="5" t="s">
        <v>2190</v>
      </c>
      <c r="B213" s="5" t="s">
        <v>2191</v>
      </c>
      <c r="C213" s="5" t="s">
        <v>204</v>
      </c>
      <c r="D213" s="9">
        <v>45412.0</v>
      </c>
      <c r="E213" s="5">
        <v>87912.0</v>
      </c>
      <c r="F213" s="5">
        <v>39960.0</v>
      </c>
      <c r="G213" s="5" t="s">
        <v>1057</v>
      </c>
      <c r="H213" s="5" t="s">
        <v>205</v>
      </c>
      <c r="I213" s="5" t="s">
        <v>2192</v>
      </c>
      <c r="J213" s="5" t="s">
        <v>191</v>
      </c>
      <c r="K213" s="5" t="s">
        <v>1824</v>
      </c>
      <c r="L213" s="5" t="s">
        <v>2193</v>
      </c>
      <c r="M213" s="10" t="str">
        <f>IFERROR(__xludf.DUMMYFUNCTION("REGEXEXTRACT(L698, ""[\s,]([A-Z]{2})[,\s]\s?\d{5}"")"),"NJ")</f>
        <v>NJ</v>
      </c>
      <c r="N213" s="5" t="s">
        <v>209</v>
      </c>
      <c r="O213" s="5">
        <v>909.0</v>
      </c>
      <c r="P213" s="5">
        <v>2.0</v>
      </c>
      <c r="Q213" s="5" t="s">
        <v>2194</v>
      </c>
      <c r="R213" s="5" t="s">
        <v>2195</v>
      </c>
      <c r="S213" s="5">
        <v>150.0</v>
      </c>
      <c r="T213" s="5" t="s">
        <v>53</v>
      </c>
      <c r="U213" s="5">
        <v>27.0</v>
      </c>
      <c r="V213" s="5" t="s">
        <v>93</v>
      </c>
      <c r="W213" s="5" t="s">
        <v>2196</v>
      </c>
      <c r="X213" s="5" t="s">
        <v>52</v>
      </c>
      <c r="Y213" s="5" t="s">
        <v>52</v>
      </c>
      <c r="Z213" s="5" t="s">
        <v>2197</v>
      </c>
      <c r="AA213" s="5" t="s">
        <v>2198</v>
      </c>
      <c r="AB213" s="5" t="s">
        <v>235</v>
      </c>
      <c r="AC213" s="5" t="s">
        <v>52</v>
      </c>
      <c r="AD213" s="5" t="s">
        <v>216</v>
      </c>
      <c r="AE213" s="5" t="s">
        <v>217</v>
      </c>
      <c r="AF213" s="5" t="s">
        <v>218</v>
      </c>
      <c r="AG213" s="5" t="s">
        <v>52</v>
      </c>
      <c r="AH213" s="5" t="s">
        <v>52</v>
      </c>
      <c r="AI213" s="5" t="s">
        <v>52</v>
      </c>
      <c r="AJ213" s="5" t="s">
        <v>2191</v>
      </c>
      <c r="AK213" s="5" t="s">
        <v>2193</v>
      </c>
      <c r="AL213" s="5" t="s">
        <v>219</v>
      </c>
    </row>
    <row r="214" hidden="1">
      <c r="A214" s="5" t="s">
        <v>2199</v>
      </c>
      <c r="B214" s="5" t="s">
        <v>2200</v>
      </c>
      <c r="C214" s="5" t="s">
        <v>102</v>
      </c>
      <c r="D214" s="9">
        <v>45411.0</v>
      </c>
      <c r="E214" s="5">
        <v>23437.0</v>
      </c>
      <c r="F214" s="5">
        <v>10653.0</v>
      </c>
      <c r="G214" s="5" t="s">
        <v>435</v>
      </c>
      <c r="H214" s="5" t="s">
        <v>149</v>
      </c>
      <c r="I214" s="5" t="s">
        <v>932</v>
      </c>
      <c r="J214" s="5" t="s">
        <v>424</v>
      </c>
      <c r="K214" s="5" t="s">
        <v>2201</v>
      </c>
      <c r="L214" s="5" t="s">
        <v>2202</v>
      </c>
      <c r="M214" s="10" t="str">
        <f>IFERROR(__xludf.DUMMYFUNCTION("REGEXEXTRACT(L699, ""[\s,]([A-Z]{2})[,\s]\s?\d{5}"")"),"IL")</f>
        <v>IL</v>
      </c>
      <c r="N214" s="5" t="s">
        <v>102</v>
      </c>
      <c r="O214" s="5">
        <v>72716.0</v>
      </c>
      <c r="P214" s="5">
        <v>2.0</v>
      </c>
      <c r="Q214" s="5" t="s">
        <v>2203</v>
      </c>
      <c r="R214" s="5" t="s">
        <v>156</v>
      </c>
      <c r="S214" s="5">
        <v>509.0</v>
      </c>
      <c r="T214" s="5" t="s">
        <v>92</v>
      </c>
      <c r="U214" s="5">
        <v>0.0</v>
      </c>
      <c r="V214" s="5" t="s">
        <v>70</v>
      </c>
      <c r="W214" s="5" t="s">
        <v>2204</v>
      </c>
      <c r="X214" s="5" t="s">
        <v>52</v>
      </c>
      <c r="Y214" s="5" t="s">
        <v>52</v>
      </c>
      <c r="Z214" s="5" t="s">
        <v>2205</v>
      </c>
      <c r="AA214" s="5" t="s">
        <v>2206</v>
      </c>
      <c r="AB214" s="5" t="s">
        <v>235</v>
      </c>
      <c r="AC214" s="5" t="s">
        <v>52</v>
      </c>
      <c r="AD214" s="5" t="s">
        <v>398</v>
      </c>
      <c r="AE214" s="5" t="s">
        <v>399</v>
      </c>
      <c r="AF214" s="5" t="s">
        <v>400</v>
      </c>
      <c r="AG214" s="5" t="s">
        <v>401</v>
      </c>
      <c r="AH214" s="5">
        <v>23502.0</v>
      </c>
      <c r="AI214" s="5" t="s">
        <v>402</v>
      </c>
      <c r="AJ214" s="5" t="s">
        <v>2207</v>
      </c>
      <c r="AK214" s="5" t="s">
        <v>2208</v>
      </c>
      <c r="AL214" s="5" t="s">
        <v>655</v>
      </c>
    </row>
    <row r="215" hidden="1">
      <c r="A215" s="5" t="s">
        <v>2209</v>
      </c>
      <c r="B215" s="5" t="s">
        <v>2210</v>
      </c>
      <c r="C215" s="5" t="s">
        <v>2211</v>
      </c>
      <c r="D215" s="9">
        <v>45411.0</v>
      </c>
      <c r="E215" s="5">
        <v>11309.0</v>
      </c>
      <c r="F215" s="5">
        <v>5140.0</v>
      </c>
      <c r="G215" s="5" t="s">
        <v>2212</v>
      </c>
      <c r="H215" s="5" t="s">
        <v>189</v>
      </c>
      <c r="I215" s="5" t="s">
        <v>2213</v>
      </c>
      <c r="J215" s="5" t="s">
        <v>2214</v>
      </c>
      <c r="K215" s="5" t="s">
        <v>192</v>
      </c>
      <c r="L215" s="5" t="s">
        <v>2215</v>
      </c>
      <c r="M215" s="10" t="str">
        <f>IFERROR(__xludf.DUMMYFUNCTION("REGEXEXTRACT(L700, ""[\s,]([A-Z]{2})[,\s]\s?\d{5}"")"),"SC")</f>
        <v>SC</v>
      </c>
      <c r="N215" s="5" t="s">
        <v>2216</v>
      </c>
      <c r="O215" s="5" t="s">
        <v>52</v>
      </c>
      <c r="P215" s="5">
        <v>2.0</v>
      </c>
      <c r="Q215" s="5" t="s">
        <v>2217</v>
      </c>
      <c r="R215" s="5" t="s">
        <v>2218</v>
      </c>
      <c r="S215" s="5">
        <v>96.0</v>
      </c>
      <c r="T215" s="5" t="s">
        <v>53</v>
      </c>
      <c r="U215" s="5">
        <v>60.0</v>
      </c>
      <c r="V215" s="5" t="s">
        <v>70</v>
      </c>
      <c r="W215" s="5" t="s">
        <v>2219</v>
      </c>
      <c r="X215" s="5" t="s">
        <v>71</v>
      </c>
      <c r="Y215" s="5" t="s">
        <v>52</v>
      </c>
      <c r="Z215" s="5" t="s">
        <v>2220</v>
      </c>
      <c r="AA215" s="5" t="s">
        <v>2221</v>
      </c>
      <c r="AB215" s="5" t="s">
        <v>59</v>
      </c>
      <c r="AC215" s="5" t="s">
        <v>52</v>
      </c>
      <c r="AD215" s="5" t="s">
        <v>72</v>
      </c>
      <c r="AE215" s="5" t="s">
        <v>73</v>
      </c>
      <c r="AF215" s="5" t="s">
        <v>74</v>
      </c>
      <c r="AG215" s="5" t="s">
        <v>75</v>
      </c>
      <c r="AH215" s="5" t="s">
        <v>76</v>
      </c>
      <c r="AI215" s="5" t="s">
        <v>77</v>
      </c>
      <c r="AJ215" s="5" t="s">
        <v>2210</v>
      </c>
      <c r="AK215" s="5" t="s">
        <v>2222</v>
      </c>
      <c r="AL215" s="5" t="s">
        <v>2223</v>
      </c>
    </row>
    <row r="216">
      <c r="A216" s="5" t="s">
        <v>2224</v>
      </c>
      <c r="B216" s="5" t="s">
        <v>2225</v>
      </c>
      <c r="C216" s="5" t="s">
        <v>102</v>
      </c>
      <c r="D216" s="9">
        <v>45406.0</v>
      </c>
      <c r="E216" s="5">
        <v>121805.0</v>
      </c>
      <c r="F216" s="5">
        <v>55366.0</v>
      </c>
      <c r="G216" s="5" t="s">
        <v>659</v>
      </c>
      <c r="H216" s="5" t="s">
        <v>45</v>
      </c>
      <c r="I216" s="5" t="s">
        <v>2226</v>
      </c>
      <c r="J216" s="5" t="s">
        <v>661</v>
      </c>
      <c r="K216" s="5" t="s">
        <v>207</v>
      </c>
      <c r="L216" s="5" t="s">
        <v>2227</v>
      </c>
      <c r="M216" s="10" t="str">
        <f>IFERROR(__xludf.DUMMYFUNCTION("REGEXEXTRACT(L701, ""[\s,]([A-Z]{2})[,\s]\s?\d{5}"")"),"KY")</f>
        <v>KY</v>
      </c>
      <c r="N216" s="5" t="s">
        <v>102</v>
      </c>
      <c r="O216" s="5" t="s">
        <v>52</v>
      </c>
      <c r="P216" s="5">
        <v>3.0</v>
      </c>
      <c r="Q216" s="5" t="s">
        <v>2228</v>
      </c>
      <c r="R216" s="5" t="s">
        <v>2229</v>
      </c>
      <c r="S216" s="5">
        <v>2997.0</v>
      </c>
      <c r="T216" s="5" t="s">
        <v>69</v>
      </c>
      <c r="U216" s="5">
        <v>1.0</v>
      </c>
      <c r="V216" s="5" t="s">
        <v>70</v>
      </c>
      <c r="W216" s="5" t="s">
        <v>2230</v>
      </c>
      <c r="X216" s="5" t="s">
        <v>52</v>
      </c>
      <c r="Y216" s="5" t="s">
        <v>52</v>
      </c>
      <c r="Z216" s="5" t="s">
        <v>2231</v>
      </c>
      <c r="AA216" s="5" t="s">
        <v>2232</v>
      </c>
      <c r="AB216" s="5" t="s">
        <v>119</v>
      </c>
      <c r="AC216" s="5" t="s">
        <v>52</v>
      </c>
      <c r="AD216" s="5" t="s">
        <v>398</v>
      </c>
      <c r="AE216" s="5" t="s">
        <v>399</v>
      </c>
      <c r="AF216" s="5" t="s">
        <v>400</v>
      </c>
      <c r="AG216" s="5" t="s">
        <v>401</v>
      </c>
      <c r="AH216" s="5">
        <v>23502.0</v>
      </c>
      <c r="AI216" s="5" t="s">
        <v>402</v>
      </c>
      <c r="AJ216" s="5" t="s">
        <v>2233</v>
      </c>
      <c r="AK216" s="5" t="s">
        <v>2234</v>
      </c>
      <c r="AL216" s="5" t="s">
        <v>2235</v>
      </c>
    </row>
    <row r="217" hidden="1">
      <c r="A217" s="5" t="s">
        <v>2236</v>
      </c>
      <c r="B217" s="5" t="s">
        <v>2237</v>
      </c>
      <c r="C217" s="5" t="s">
        <v>102</v>
      </c>
      <c r="D217" s="9">
        <v>45406.0</v>
      </c>
      <c r="E217" s="5">
        <v>52359.0</v>
      </c>
      <c r="F217" s="5">
        <v>23800.0</v>
      </c>
      <c r="G217" s="5" t="s">
        <v>188</v>
      </c>
      <c r="H217" s="5" t="s">
        <v>459</v>
      </c>
      <c r="I217" s="5" t="s">
        <v>2238</v>
      </c>
      <c r="J217" s="5" t="s">
        <v>191</v>
      </c>
      <c r="K217" s="5">
        <v>251766.0</v>
      </c>
      <c r="L217" s="5" t="s">
        <v>2239</v>
      </c>
      <c r="M217" s="11" t="s">
        <v>75</v>
      </c>
      <c r="N217" s="5" t="s">
        <v>102</v>
      </c>
      <c r="O217" s="5">
        <v>8067.0</v>
      </c>
      <c r="P217" s="5">
        <v>1.0</v>
      </c>
      <c r="Q217" s="5" t="s">
        <v>2240</v>
      </c>
      <c r="R217" s="5" t="s">
        <v>138</v>
      </c>
      <c r="S217" s="5">
        <v>1978.0</v>
      </c>
      <c r="T217" s="5" t="s">
        <v>69</v>
      </c>
      <c r="U217" s="5">
        <v>56.0</v>
      </c>
      <c r="V217" s="5" t="s">
        <v>70</v>
      </c>
      <c r="W217" s="5" t="s">
        <v>2241</v>
      </c>
      <c r="X217" s="5" t="s">
        <v>52</v>
      </c>
      <c r="Y217" s="5" t="s">
        <v>52</v>
      </c>
      <c r="Z217" s="5" t="s">
        <v>2242</v>
      </c>
      <c r="AA217" s="5" t="s">
        <v>2243</v>
      </c>
      <c r="AB217" s="5" t="s">
        <v>59</v>
      </c>
      <c r="AC217" s="5" t="s">
        <v>52</v>
      </c>
      <c r="AD217" s="5" t="s">
        <v>72</v>
      </c>
      <c r="AE217" s="5" t="s">
        <v>73</v>
      </c>
      <c r="AF217" s="5" t="s">
        <v>74</v>
      </c>
      <c r="AG217" s="5" t="s">
        <v>75</v>
      </c>
      <c r="AH217" s="5" t="s">
        <v>76</v>
      </c>
      <c r="AI217" s="5" t="s">
        <v>77</v>
      </c>
      <c r="AJ217" s="5" t="s">
        <v>2244</v>
      </c>
      <c r="AK217" s="5" t="s">
        <v>2245</v>
      </c>
      <c r="AL217" s="5" t="s">
        <v>2246</v>
      </c>
    </row>
    <row r="218" hidden="1">
      <c r="A218" s="5" t="s">
        <v>2247</v>
      </c>
      <c r="B218" s="5" t="s">
        <v>2248</v>
      </c>
      <c r="C218" s="5" t="s">
        <v>2249</v>
      </c>
      <c r="D218" s="9">
        <v>45406.0</v>
      </c>
      <c r="E218" s="5">
        <v>42251.0</v>
      </c>
      <c r="F218" s="5">
        <v>19205.0</v>
      </c>
      <c r="G218" s="5" t="s">
        <v>1068</v>
      </c>
      <c r="H218" s="5" t="s">
        <v>189</v>
      </c>
      <c r="I218" s="5" t="s">
        <v>2250</v>
      </c>
      <c r="J218" s="5" t="s">
        <v>1071</v>
      </c>
      <c r="K218" s="5" t="s">
        <v>2251</v>
      </c>
      <c r="L218" s="5" t="s">
        <v>2252</v>
      </c>
      <c r="M218" s="10" t="str">
        <f>IFERROR(__xludf.DUMMYFUNCTION("REGEXEXTRACT(L703, ""[\s,]([A-Z]{2})[,\s]\s?\d{5}"")"),"#N/A")</f>
        <v>#N/A</v>
      </c>
      <c r="N218" s="5" t="s">
        <v>2253</v>
      </c>
      <c r="O218" s="5" t="s">
        <v>2254</v>
      </c>
      <c r="P218" s="5">
        <v>1.0</v>
      </c>
      <c r="Q218" s="5" t="s">
        <v>2255</v>
      </c>
      <c r="R218" s="5">
        <v>2210.0</v>
      </c>
      <c r="S218" s="5">
        <v>275.0</v>
      </c>
      <c r="T218" s="5" t="s">
        <v>196</v>
      </c>
      <c r="U218" s="5">
        <v>0.0</v>
      </c>
      <c r="V218" s="5" t="s">
        <v>52</v>
      </c>
      <c r="W218" s="5" t="s">
        <v>2256</v>
      </c>
      <c r="X218" s="5" t="s">
        <v>52</v>
      </c>
      <c r="Y218" s="5" t="s">
        <v>52</v>
      </c>
      <c r="Z218" s="5">
        <v>3.0</v>
      </c>
      <c r="AA218" s="5" t="s">
        <v>2257</v>
      </c>
      <c r="AB218" s="5" t="s">
        <v>235</v>
      </c>
      <c r="AC218" s="5" t="s">
        <v>52</v>
      </c>
      <c r="AD218" s="5" t="s">
        <v>377</v>
      </c>
      <c r="AE218" s="5" t="s">
        <v>378</v>
      </c>
      <c r="AF218" s="5" t="s">
        <v>379</v>
      </c>
      <c r="AG218" s="5" t="s">
        <v>265</v>
      </c>
      <c r="AH218" s="5">
        <v>33166.0</v>
      </c>
      <c r="AI218" s="5" t="s">
        <v>380</v>
      </c>
      <c r="AJ218" s="5" t="s">
        <v>2248</v>
      </c>
      <c r="AK218" s="5" t="s">
        <v>2252</v>
      </c>
      <c r="AL218" s="5" t="s">
        <v>2258</v>
      </c>
    </row>
    <row r="219">
      <c r="A219" s="5" t="s">
        <v>2259</v>
      </c>
      <c r="B219" s="5" t="s">
        <v>237</v>
      </c>
      <c r="C219" s="5" t="s">
        <v>238</v>
      </c>
      <c r="D219" s="9">
        <v>45405.0</v>
      </c>
      <c r="E219" s="5">
        <v>17388.0</v>
      </c>
      <c r="F219" s="5">
        <v>7904.0</v>
      </c>
      <c r="G219" s="5" t="s">
        <v>170</v>
      </c>
      <c r="H219" s="5" t="s">
        <v>45</v>
      </c>
      <c r="I219" s="5" t="s">
        <v>2260</v>
      </c>
      <c r="J219" s="5" t="s">
        <v>170</v>
      </c>
      <c r="K219" s="5" t="s">
        <v>240</v>
      </c>
      <c r="L219" s="5" t="s">
        <v>2261</v>
      </c>
      <c r="M219" s="10" t="str">
        <f>IFERROR(__xludf.DUMMYFUNCTION("REGEXEXTRACT(L704, ""[\s,]([A-Z]{2})[,\s]\s?\d{5}"")"),"#N/A")</f>
        <v>#N/A</v>
      </c>
      <c r="N219" s="5" t="s">
        <v>2262</v>
      </c>
      <c r="O219" s="5">
        <v>17055.0</v>
      </c>
      <c r="P219" s="5">
        <v>1.0</v>
      </c>
      <c r="Q219" s="5" t="s">
        <v>2263</v>
      </c>
      <c r="R219" s="5" t="s">
        <v>244</v>
      </c>
      <c r="S219" s="5">
        <v>102.0</v>
      </c>
      <c r="T219" s="5" t="s">
        <v>53</v>
      </c>
      <c r="U219" s="5">
        <v>36.0</v>
      </c>
      <c r="V219" s="5" t="s">
        <v>70</v>
      </c>
      <c r="W219" s="5" t="s">
        <v>2264</v>
      </c>
      <c r="X219" s="5" t="s">
        <v>52</v>
      </c>
      <c r="Y219" s="5" t="s">
        <v>52</v>
      </c>
      <c r="Z219" s="5" t="s">
        <v>2265</v>
      </c>
      <c r="AA219" s="5" t="s">
        <v>2266</v>
      </c>
      <c r="AB219" s="5" t="s">
        <v>200</v>
      </c>
      <c r="AC219" s="5" t="s">
        <v>52</v>
      </c>
      <c r="AD219" s="5" t="s">
        <v>72</v>
      </c>
      <c r="AE219" s="5" t="s">
        <v>73</v>
      </c>
      <c r="AF219" s="5" t="s">
        <v>74</v>
      </c>
      <c r="AG219" s="5" t="s">
        <v>75</v>
      </c>
      <c r="AH219" s="5" t="s">
        <v>76</v>
      </c>
      <c r="AI219" s="5" t="s">
        <v>77</v>
      </c>
      <c r="AJ219" s="5" t="s">
        <v>248</v>
      </c>
      <c r="AK219" s="5" t="s">
        <v>2267</v>
      </c>
      <c r="AL219" s="5" t="s">
        <v>250</v>
      </c>
    </row>
    <row r="220">
      <c r="A220" s="5" t="s">
        <v>2268</v>
      </c>
      <c r="B220" s="5" t="s">
        <v>2269</v>
      </c>
      <c r="C220" s="5" t="s">
        <v>2270</v>
      </c>
      <c r="D220" s="9">
        <v>45404.0</v>
      </c>
      <c r="E220" s="5">
        <v>20187.0</v>
      </c>
      <c r="F220" s="5">
        <v>9176.0</v>
      </c>
      <c r="G220" s="5" t="s">
        <v>1652</v>
      </c>
      <c r="H220" s="5" t="s">
        <v>45</v>
      </c>
      <c r="I220" s="5" t="s">
        <v>2271</v>
      </c>
      <c r="J220" s="5" t="s">
        <v>274</v>
      </c>
      <c r="K220" s="5" t="s">
        <v>2272</v>
      </c>
      <c r="L220" s="5" t="s">
        <v>2273</v>
      </c>
      <c r="M220" s="10" t="str">
        <f>IFERROR(__xludf.DUMMYFUNCTION("REGEXEXTRACT(L705, ""[\s,]([A-Z]{2})[,\s]\s?\d{5}"")"),"MN")</f>
        <v>MN</v>
      </c>
      <c r="N220" s="5" t="s">
        <v>2274</v>
      </c>
      <c r="O220" s="5">
        <v>11581.0</v>
      </c>
      <c r="P220" s="5">
        <v>1.0</v>
      </c>
      <c r="Q220" s="5" t="s">
        <v>2275</v>
      </c>
      <c r="R220" s="5" t="s">
        <v>2185</v>
      </c>
      <c r="S220" s="5">
        <v>1584.0</v>
      </c>
      <c r="T220" s="5" t="s">
        <v>69</v>
      </c>
      <c r="U220" s="5">
        <v>40.0</v>
      </c>
      <c r="V220" s="5" t="s">
        <v>93</v>
      </c>
      <c r="W220" s="5" t="s">
        <v>2276</v>
      </c>
      <c r="X220" s="5" t="s">
        <v>71</v>
      </c>
      <c r="Y220" s="5" t="s">
        <v>52</v>
      </c>
      <c r="Z220" s="5" t="s">
        <v>2277</v>
      </c>
      <c r="AA220" s="5" t="s">
        <v>2278</v>
      </c>
      <c r="AB220" s="5" t="s">
        <v>59</v>
      </c>
      <c r="AC220" s="5" t="s">
        <v>52</v>
      </c>
      <c r="AD220" s="5" t="s">
        <v>1675</v>
      </c>
      <c r="AE220" s="5" t="s">
        <v>1676</v>
      </c>
      <c r="AF220" s="5" t="s">
        <v>1677</v>
      </c>
      <c r="AG220" s="5" t="s">
        <v>1678</v>
      </c>
      <c r="AH220" s="5">
        <v>85021.0</v>
      </c>
      <c r="AI220" s="5" t="s">
        <v>1679</v>
      </c>
      <c r="AJ220" s="5" t="s">
        <v>2269</v>
      </c>
      <c r="AK220" s="5" t="s">
        <v>2279</v>
      </c>
      <c r="AL220" s="5" t="s">
        <v>1666</v>
      </c>
    </row>
    <row r="221" hidden="1">
      <c r="A221" s="5" t="s">
        <v>2280</v>
      </c>
      <c r="B221" s="5" t="s">
        <v>2281</v>
      </c>
      <c r="C221" s="5" t="s">
        <v>2282</v>
      </c>
      <c r="D221" s="9">
        <v>45403.0</v>
      </c>
      <c r="E221" s="5">
        <v>62456.0</v>
      </c>
      <c r="F221" s="5">
        <v>28389.0</v>
      </c>
      <c r="G221" s="5" t="s">
        <v>1419</v>
      </c>
      <c r="H221" s="5" t="s">
        <v>1959</v>
      </c>
      <c r="I221" s="5" t="s">
        <v>2283</v>
      </c>
      <c r="J221" s="5" t="s">
        <v>256</v>
      </c>
      <c r="K221" s="5" t="s">
        <v>462</v>
      </c>
      <c r="L221" s="5" t="s">
        <v>2284</v>
      </c>
      <c r="M221" s="10" t="str">
        <f>IFERROR(__xludf.DUMMYFUNCTION("REGEXEXTRACT(L706, ""[\s,]([A-Z]{2})[,\s]\s?\d{5}"")"),"#N/A")</f>
        <v>#N/A</v>
      </c>
      <c r="N221" s="5" t="s">
        <v>2285</v>
      </c>
      <c r="O221" s="5" t="s">
        <v>52</v>
      </c>
      <c r="P221" s="5">
        <v>1.0</v>
      </c>
      <c r="Q221" s="5" t="s">
        <v>2286</v>
      </c>
      <c r="R221" s="5">
        <v>4500.0</v>
      </c>
      <c r="S221" s="5">
        <v>42.0</v>
      </c>
      <c r="T221" s="5" t="s">
        <v>1077</v>
      </c>
      <c r="U221" s="5">
        <v>0.0</v>
      </c>
      <c r="V221" s="5" t="s">
        <v>158</v>
      </c>
      <c r="W221" s="5" t="s">
        <v>2287</v>
      </c>
      <c r="X221" s="5" t="s">
        <v>52</v>
      </c>
      <c r="Y221" s="5" t="s">
        <v>52</v>
      </c>
      <c r="Z221" s="5" t="s">
        <v>2288</v>
      </c>
      <c r="AA221" s="5" t="s">
        <v>2289</v>
      </c>
      <c r="AB221" s="5" t="s">
        <v>235</v>
      </c>
      <c r="AC221" s="5" t="s">
        <v>52</v>
      </c>
      <c r="AD221" s="5" t="s">
        <v>163</v>
      </c>
      <c r="AE221" s="5" t="s">
        <v>164</v>
      </c>
      <c r="AF221" s="5" t="s">
        <v>165</v>
      </c>
      <c r="AG221" s="5" t="s">
        <v>52</v>
      </c>
      <c r="AH221" s="5" t="s">
        <v>52</v>
      </c>
      <c r="AI221" s="5" t="s">
        <v>52</v>
      </c>
      <c r="AJ221" s="5" t="s">
        <v>2281</v>
      </c>
      <c r="AK221" s="5" t="s">
        <v>2284</v>
      </c>
      <c r="AL221" s="5" t="s">
        <v>1855</v>
      </c>
    </row>
    <row r="222" hidden="1">
      <c r="A222" s="5" t="s">
        <v>2290</v>
      </c>
      <c r="B222" s="5" t="s">
        <v>2291</v>
      </c>
      <c r="C222" s="5" t="s">
        <v>2292</v>
      </c>
      <c r="D222" s="9">
        <v>45399.0</v>
      </c>
      <c r="E222" s="5">
        <v>27674.0</v>
      </c>
      <c r="F222" s="5">
        <v>12579.0</v>
      </c>
      <c r="G222" s="5" t="s">
        <v>2293</v>
      </c>
      <c r="H222" s="5" t="s">
        <v>171</v>
      </c>
      <c r="I222" s="5" t="s">
        <v>2294</v>
      </c>
      <c r="J222" s="5" t="s">
        <v>2295</v>
      </c>
      <c r="K222" s="5" t="s">
        <v>2296</v>
      </c>
      <c r="L222" s="5" t="s">
        <v>2297</v>
      </c>
      <c r="M222" s="10" t="str">
        <f>IFERROR(__xludf.DUMMYFUNCTION("REGEXEXTRACT(L707, ""[\s,]([A-Z]{2})[,\s]\s?\d{5}"")"),"NJ")</f>
        <v>NJ</v>
      </c>
      <c r="N222" s="5" t="s">
        <v>2298</v>
      </c>
      <c r="O222" s="5">
        <v>90746.0</v>
      </c>
      <c r="P222" s="5">
        <v>1.0</v>
      </c>
      <c r="Q222" s="5" t="s">
        <v>2299</v>
      </c>
      <c r="R222" s="5">
        <v>4510.0</v>
      </c>
      <c r="S222" s="5">
        <v>1427.0</v>
      </c>
      <c r="T222" s="5" t="s">
        <v>53</v>
      </c>
      <c r="U222" s="5">
        <v>61.0</v>
      </c>
      <c r="V222" s="5" t="s">
        <v>93</v>
      </c>
      <c r="W222" s="5" t="s">
        <v>2300</v>
      </c>
      <c r="X222" s="5" t="s">
        <v>71</v>
      </c>
      <c r="Y222" s="5" t="s">
        <v>52</v>
      </c>
      <c r="Z222" s="5" t="s">
        <v>2301</v>
      </c>
      <c r="AA222" s="5" t="s">
        <v>2302</v>
      </c>
      <c r="AB222" s="5" t="s">
        <v>119</v>
      </c>
      <c r="AC222" s="5" t="s">
        <v>52</v>
      </c>
      <c r="AD222" s="5" t="s">
        <v>216</v>
      </c>
      <c r="AE222" s="5" t="s">
        <v>217</v>
      </c>
      <c r="AF222" s="5" t="s">
        <v>218</v>
      </c>
      <c r="AG222" s="5" t="s">
        <v>52</v>
      </c>
      <c r="AH222" s="5" t="s">
        <v>52</v>
      </c>
      <c r="AI222" s="5" t="s">
        <v>52</v>
      </c>
      <c r="AJ222" s="5" t="s">
        <v>2291</v>
      </c>
      <c r="AK222" s="5" t="s">
        <v>2297</v>
      </c>
      <c r="AL222" s="5" t="s">
        <v>286</v>
      </c>
    </row>
    <row r="223" hidden="1">
      <c r="A223" s="5" t="s">
        <v>2303</v>
      </c>
      <c r="B223" s="5" t="s">
        <v>577</v>
      </c>
      <c r="C223" s="5" t="s">
        <v>943</v>
      </c>
      <c r="D223" s="9">
        <v>45395.0</v>
      </c>
      <c r="E223" s="5">
        <v>10164.0</v>
      </c>
      <c r="F223" s="5">
        <v>4620.0</v>
      </c>
      <c r="G223" s="5" t="s">
        <v>579</v>
      </c>
      <c r="H223" s="5" t="s">
        <v>131</v>
      </c>
      <c r="I223" s="5" t="s">
        <v>580</v>
      </c>
      <c r="J223" s="5" t="s">
        <v>581</v>
      </c>
      <c r="K223" s="5" t="s">
        <v>2304</v>
      </c>
      <c r="L223" s="5" t="s">
        <v>583</v>
      </c>
      <c r="M223" s="10" t="str">
        <f>IFERROR(__xludf.DUMMYFUNCTION("REGEXEXTRACT(L708, ""[\s,]([A-Z]{2})[,\s]\s?\d{5}"")"),"NY")</f>
        <v>NY</v>
      </c>
      <c r="N223" s="5" t="s">
        <v>2305</v>
      </c>
      <c r="O223" s="5" t="s">
        <v>52</v>
      </c>
      <c r="P223" s="5">
        <v>1.0</v>
      </c>
      <c r="Q223" s="5" t="s">
        <v>2306</v>
      </c>
      <c r="R223" s="5" t="s">
        <v>244</v>
      </c>
      <c r="S223" s="5">
        <v>2080.0</v>
      </c>
      <c r="T223" s="5" t="s">
        <v>69</v>
      </c>
      <c r="U223" s="5">
        <v>12.0</v>
      </c>
      <c r="V223" s="5" t="s">
        <v>70</v>
      </c>
      <c r="W223" s="5" t="s">
        <v>2307</v>
      </c>
      <c r="X223" s="5" t="s">
        <v>52</v>
      </c>
      <c r="Y223" s="5" t="s">
        <v>52</v>
      </c>
      <c r="Z223" s="5" t="s">
        <v>2308</v>
      </c>
      <c r="AA223" s="5">
        <v>470880.0</v>
      </c>
      <c r="AB223" s="5" t="s">
        <v>59</v>
      </c>
      <c r="AC223" s="5" t="s">
        <v>52</v>
      </c>
      <c r="AD223" s="5" t="s">
        <v>72</v>
      </c>
      <c r="AE223" s="5" t="s">
        <v>73</v>
      </c>
      <c r="AF223" s="5" t="s">
        <v>74</v>
      </c>
      <c r="AG223" s="5" t="s">
        <v>75</v>
      </c>
      <c r="AH223" s="5" t="s">
        <v>76</v>
      </c>
      <c r="AI223" s="5" t="s">
        <v>77</v>
      </c>
      <c r="AJ223" s="5" t="s">
        <v>2309</v>
      </c>
      <c r="AK223" s="5" t="s">
        <v>2310</v>
      </c>
      <c r="AL223" s="5" t="s">
        <v>589</v>
      </c>
    </row>
    <row r="224">
      <c r="A224" s="5" t="s">
        <v>2311</v>
      </c>
      <c r="B224" s="5" t="s">
        <v>2312</v>
      </c>
      <c r="C224" s="5" t="s">
        <v>2313</v>
      </c>
      <c r="D224" s="9">
        <v>45394.0</v>
      </c>
      <c r="E224" s="5">
        <v>14225.0</v>
      </c>
      <c r="F224" s="5">
        <v>6466.0</v>
      </c>
      <c r="G224" s="5" t="s">
        <v>170</v>
      </c>
      <c r="H224" s="5" t="s">
        <v>45</v>
      </c>
      <c r="I224" s="5" t="s">
        <v>824</v>
      </c>
      <c r="J224" s="5" t="s">
        <v>170</v>
      </c>
      <c r="K224" s="5" t="s">
        <v>1059</v>
      </c>
      <c r="L224" s="5" t="s">
        <v>2314</v>
      </c>
      <c r="M224" s="10" t="str">
        <f>IFERROR(__xludf.DUMMYFUNCTION("REGEXEXTRACT(L709, ""[\s,]([A-Z]{2})[,\s]\s?\d{5}"")"),"#N/A")</f>
        <v>#N/A</v>
      </c>
      <c r="N224" s="5" t="s">
        <v>2315</v>
      </c>
      <c r="O224" s="5">
        <v>90245.0</v>
      </c>
      <c r="P224" s="5">
        <v>1.0</v>
      </c>
      <c r="Q224" s="5" t="s">
        <v>2316</v>
      </c>
      <c r="R224" s="5">
        <v>4510.0</v>
      </c>
      <c r="S224" s="5">
        <v>7420.0</v>
      </c>
      <c r="T224" s="5" t="s">
        <v>69</v>
      </c>
      <c r="U224" s="5">
        <v>71.0</v>
      </c>
      <c r="V224" s="5" t="s">
        <v>93</v>
      </c>
      <c r="W224" s="5" t="s">
        <v>2317</v>
      </c>
      <c r="X224" s="5" t="s">
        <v>52</v>
      </c>
      <c r="Y224" s="5" t="s">
        <v>52</v>
      </c>
      <c r="Z224" s="5" t="s">
        <v>2318</v>
      </c>
      <c r="AA224" s="5" t="s">
        <v>2319</v>
      </c>
      <c r="AB224" s="5" t="s">
        <v>180</v>
      </c>
      <c r="AC224" s="5" t="s">
        <v>52</v>
      </c>
      <c r="AD224" s="5" t="s">
        <v>216</v>
      </c>
      <c r="AE224" s="5" t="s">
        <v>217</v>
      </c>
      <c r="AF224" s="5" t="s">
        <v>218</v>
      </c>
      <c r="AG224" s="5" t="s">
        <v>52</v>
      </c>
      <c r="AH224" s="5" t="s">
        <v>52</v>
      </c>
      <c r="AI224" s="5" t="s">
        <v>52</v>
      </c>
      <c r="AJ224" s="5" t="s">
        <v>2312</v>
      </c>
      <c r="AK224" s="5" t="s">
        <v>2314</v>
      </c>
      <c r="AL224" s="5" t="s">
        <v>2320</v>
      </c>
    </row>
    <row r="225" hidden="1">
      <c r="A225" s="5" t="s">
        <v>2321</v>
      </c>
      <c r="B225" s="5" t="s">
        <v>2322</v>
      </c>
      <c r="C225" s="5" t="s">
        <v>2282</v>
      </c>
      <c r="D225" s="9">
        <v>45394.0</v>
      </c>
      <c r="E225" s="5">
        <v>63940.0</v>
      </c>
      <c r="F225" s="5">
        <v>29064.0</v>
      </c>
      <c r="G225" s="5" t="s">
        <v>1419</v>
      </c>
      <c r="H225" s="5" t="s">
        <v>480</v>
      </c>
      <c r="I225" s="5" t="s">
        <v>2323</v>
      </c>
      <c r="J225" s="5" t="s">
        <v>256</v>
      </c>
      <c r="K225" s="5" t="s">
        <v>462</v>
      </c>
      <c r="L225" s="5" t="s">
        <v>2324</v>
      </c>
      <c r="M225" s="10" t="str">
        <f>IFERROR(__xludf.DUMMYFUNCTION("REGEXEXTRACT(L710, ""[\s,]([A-Z]{2})[,\s]\s?\d{5}"")"),"#N/A")</f>
        <v>#N/A</v>
      </c>
      <c r="N225" s="5" t="s">
        <v>2325</v>
      </c>
      <c r="O225" s="5" t="s">
        <v>52</v>
      </c>
      <c r="P225" s="5">
        <v>1.0</v>
      </c>
      <c r="Q225" s="5" t="s">
        <v>2326</v>
      </c>
      <c r="R225" s="5">
        <v>4500.0</v>
      </c>
      <c r="S225" s="5">
        <v>24.0</v>
      </c>
      <c r="T225" s="5" t="s">
        <v>1077</v>
      </c>
      <c r="U225" s="5">
        <v>919.0</v>
      </c>
      <c r="V225" s="5" t="s">
        <v>158</v>
      </c>
      <c r="W225" s="5" t="s">
        <v>2327</v>
      </c>
      <c r="X225" s="5" t="s">
        <v>52</v>
      </c>
      <c r="Y225" s="5" t="s">
        <v>52</v>
      </c>
      <c r="Z225" s="5" t="s">
        <v>2328</v>
      </c>
      <c r="AA225" s="5">
        <v>2025716.0</v>
      </c>
      <c r="AB225" s="5" t="s">
        <v>200</v>
      </c>
      <c r="AC225" s="5" t="s">
        <v>52</v>
      </c>
      <c r="AD225" s="5" t="s">
        <v>163</v>
      </c>
      <c r="AE225" s="5" t="s">
        <v>164</v>
      </c>
      <c r="AF225" s="5" t="s">
        <v>165</v>
      </c>
      <c r="AG225" s="5" t="s">
        <v>52</v>
      </c>
      <c r="AH225" s="5" t="s">
        <v>52</v>
      </c>
      <c r="AI225" s="5" t="s">
        <v>52</v>
      </c>
      <c r="AJ225" s="5" t="s">
        <v>2322</v>
      </c>
      <c r="AK225" s="5" t="s">
        <v>2324</v>
      </c>
      <c r="AL225" s="5" t="s">
        <v>1855</v>
      </c>
    </row>
    <row r="226">
      <c r="A226" s="5" t="s">
        <v>2329</v>
      </c>
      <c r="B226" s="5" t="s">
        <v>2330</v>
      </c>
      <c r="C226" s="5" t="s">
        <v>2331</v>
      </c>
      <c r="D226" s="9">
        <v>45391.0</v>
      </c>
      <c r="E226" s="5">
        <v>89208.0</v>
      </c>
      <c r="F226" s="5">
        <v>40549.0</v>
      </c>
      <c r="G226" s="5" t="s">
        <v>1458</v>
      </c>
      <c r="H226" s="5" t="s">
        <v>45</v>
      </c>
      <c r="I226" s="5" t="s">
        <v>2332</v>
      </c>
      <c r="J226" s="5" t="s">
        <v>1460</v>
      </c>
      <c r="K226" s="5" t="s">
        <v>192</v>
      </c>
      <c r="L226" s="5" t="s">
        <v>2333</v>
      </c>
      <c r="M226" s="10" t="str">
        <f>IFERROR(__xludf.DUMMYFUNCTION("REGEXEXTRACT(L711, ""[\s,]([A-Z]{2})[,\s]\s?\d{5}"")"),"OR")</f>
        <v>OR</v>
      </c>
      <c r="N226" s="5" t="s">
        <v>2334</v>
      </c>
      <c r="O226" s="5">
        <v>7011.0</v>
      </c>
      <c r="P226" s="5">
        <v>2.0</v>
      </c>
      <c r="Q226" s="5" t="s">
        <v>2335</v>
      </c>
      <c r="R226" s="5" t="s">
        <v>195</v>
      </c>
      <c r="S226" s="5">
        <v>42.0</v>
      </c>
      <c r="T226" s="5" t="s">
        <v>53</v>
      </c>
      <c r="U226" s="5">
        <v>0.0</v>
      </c>
      <c r="V226" s="5" t="s">
        <v>70</v>
      </c>
      <c r="W226" s="5" t="s">
        <v>2336</v>
      </c>
      <c r="X226" s="5" t="s">
        <v>71</v>
      </c>
      <c r="Y226" s="5" t="s">
        <v>52</v>
      </c>
      <c r="Z226" s="5" t="s">
        <v>2337</v>
      </c>
      <c r="AA226" s="5" t="s">
        <v>2338</v>
      </c>
      <c r="AB226" s="5" t="s">
        <v>730</v>
      </c>
      <c r="AC226" s="5" t="s">
        <v>52</v>
      </c>
      <c r="AD226" s="5" t="s">
        <v>72</v>
      </c>
      <c r="AE226" s="5" t="s">
        <v>73</v>
      </c>
      <c r="AF226" s="5" t="s">
        <v>74</v>
      </c>
      <c r="AG226" s="5" t="s">
        <v>75</v>
      </c>
      <c r="AH226" s="5" t="s">
        <v>76</v>
      </c>
      <c r="AI226" s="5" t="s">
        <v>77</v>
      </c>
      <c r="AJ226" s="5" t="s">
        <v>2330</v>
      </c>
      <c r="AK226" s="5" t="s">
        <v>2339</v>
      </c>
      <c r="AL226" s="5" t="s">
        <v>2340</v>
      </c>
    </row>
    <row r="227">
      <c r="A227" s="5" t="s">
        <v>2341</v>
      </c>
      <c r="B227" s="5" t="s">
        <v>1015</v>
      </c>
      <c r="C227" s="5" t="s">
        <v>2342</v>
      </c>
      <c r="D227" s="9">
        <v>45388.0</v>
      </c>
      <c r="E227" s="5">
        <v>61074.0</v>
      </c>
      <c r="F227" s="5">
        <v>27761.0</v>
      </c>
      <c r="G227" s="5" t="s">
        <v>2343</v>
      </c>
      <c r="H227" s="5" t="s">
        <v>84</v>
      </c>
      <c r="I227" s="5" t="s">
        <v>2344</v>
      </c>
      <c r="J227" s="5" t="s">
        <v>1460</v>
      </c>
      <c r="K227" s="5" t="s">
        <v>744</v>
      </c>
      <c r="L227" s="5" t="s">
        <v>2345</v>
      </c>
      <c r="M227" s="11" t="s">
        <v>2670</v>
      </c>
      <c r="N227" s="5" t="s">
        <v>2346</v>
      </c>
      <c r="O227" s="5">
        <v>11554.0</v>
      </c>
      <c r="P227" s="5">
        <v>1.0</v>
      </c>
      <c r="Q227" s="5" t="s">
        <v>2347</v>
      </c>
      <c r="R227" s="5" t="s">
        <v>52</v>
      </c>
      <c r="S227" s="5">
        <v>1930.0</v>
      </c>
      <c r="T227" s="5" t="s">
        <v>374</v>
      </c>
      <c r="U227" s="5">
        <v>0.0</v>
      </c>
      <c r="V227" s="5" t="s">
        <v>70</v>
      </c>
      <c r="W227" s="5" t="s">
        <v>2348</v>
      </c>
      <c r="X227" s="5" t="s">
        <v>71</v>
      </c>
      <c r="Y227" s="5" t="s">
        <v>52</v>
      </c>
      <c r="Z227" s="5" t="s">
        <v>2349</v>
      </c>
      <c r="AA227" s="5" t="s">
        <v>2350</v>
      </c>
      <c r="AB227" s="5" t="s">
        <v>881</v>
      </c>
      <c r="AC227" s="5" t="s">
        <v>52</v>
      </c>
      <c r="AD227" s="5" t="s">
        <v>398</v>
      </c>
      <c r="AE227" s="5" t="s">
        <v>399</v>
      </c>
      <c r="AF227" s="5" t="s">
        <v>400</v>
      </c>
      <c r="AG227" s="5" t="s">
        <v>401</v>
      </c>
      <c r="AH227" s="5">
        <v>23502.0</v>
      </c>
      <c r="AI227" s="5" t="s">
        <v>402</v>
      </c>
      <c r="AJ227" s="5" t="s">
        <v>1015</v>
      </c>
      <c r="AK227" s="5" t="s">
        <v>2351</v>
      </c>
      <c r="AL227" s="5" t="s">
        <v>2352</v>
      </c>
    </row>
    <row r="228" hidden="1">
      <c r="A228" s="5" t="s">
        <v>2353</v>
      </c>
      <c r="B228" s="5" t="s">
        <v>252</v>
      </c>
      <c r="C228" s="5" t="s">
        <v>252</v>
      </c>
      <c r="D228" s="9">
        <v>45387.0</v>
      </c>
      <c r="E228" s="5">
        <v>46449.0</v>
      </c>
      <c r="F228" s="5">
        <v>21113.0</v>
      </c>
      <c r="G228" s="5" t="s">
        <v>253</v>
      </c>
      <c r="H228" s="5" t="s">
        <v>254</v>
      </c>
      <c r="I228" s="5" t="s">
        <v>320</v>
      </c>
      <c r="J228" s="5" t="s">
        <v>256</v>
      </c>
      <c r="K228" s="5" t="s">
        <v>2354</v>
      </c>
      <c r="L228" s="5" t="s">
        <v>2068</v>
      </c>
      <c r="M228" s="10" t="str">
        <f>IFERROR(__xludf.DUMMYFUNCTION("REGEXEXTRACT(L713, ""[\s,]([A-Z]{2})[,\s]\s?\d{5}"")"),"TX")</f>
        <v>TX</v>
      </c>
      <c r="N228" s="5" t="s">
        <v>2069</v>
      </c>
      <c r="O228" s="5" t="s">
        <v>52</v>
      </c>
      <c r="P228" s="5">
        <v>1.0</v>
      </c>
      <c r="Q228" s="5" t="s">
        <v>2354</v>
      </c>
      <c r="R228" s="5" t="s">
        <v>211</v>
      </c>
      <c r="S228" s="5">
        <v>41.0</v>
      </c>
      <c r="T228" s="5" t="s">
        <v>115</v>
      </c>
      <c r="U228" s="5">
        <v>0.0</v>
      </c>
      <c r="V228" s="5" t="s">
        <v>52</v>
      </c>
      <c r="W228" s="5" t="s">
        <v>2355</v>
      </c>
      <c r="X228" s="5" t="s">
        <v>52</v>
      </c>
      <c r="Y228" s="5" t="s">
        <v>52</v>
      </c>
      <c r="Z228" s="5">
        <v>137.0</v>
      </c>
      <c r="AA228" s="5">
        <v>70567.0</v>
      </c>
      <c r="AB228" s="5" t="s">
        <v>323</v>
      </c>
      <c r="AC228" s="5" t="s">
        <v>261</v>
      </c>
      <c r="AD228" s="5" t="s">
        <v>262</v>
      </c>
      <c r="AE228" s="5" t="s">
        <v>263</v>
      </c>
      <c r="AF228" s="5" t="s">
        <v>264</v>
      </c>
      <c r="AG228" s="5" t="s">
        <v>265</v>
      </c>
      <c r="AH228" s="5" t="s">
        <v>266</v>
      </c>
      <c r="AI228" s="5" t="s">
        <v>267</v>
      </c>
      <c r="AJ228" s="5" t="s">
        <v>102</v>
      </c>
      <c r="AK228" s="5" t="s">
        <v>102</v>
      </c>
      <c r="AL228" s="5">
        <v>13841.0</v>
      </c>
    </row>
    <row r="229" hidden="1">
      <c r="A229" s="5" t="s">
        <v>2356</v>
      </c>
      <c r="B229" s="5" t="s">
        <v>490</v>
      </c>
      <c r="C229" s="5" t="s">
        <v>1133</v>
      </c>
      <c r="D229" s="9">
        <v>45384.0</v>
      </c>
      <c r="E229" s="5">
        <v>13644.0</v>
      </c>
      <c r="F229" s="5">
        <v>6202.0</v>
      </c>
      <c r="G229" s="5" t="s">
        <v>556</v>
      </c>
      <c r="H229" s="5" t="s">
        <v>171</v>
      </c>
      <c r="I229" s="5" t="s">
        <v>2357</v>
      </c>
      <c r="J229" s="5" t="s">
        <v>558</v>
      </c>
      <c r="K229" s="5" t="s">
        <v>1804</v>
      </c>
      <c r="L229" s="5" t="s">
        <v>1136</v>
      </c>
      <c r="M229" s="10" t="str">
        <f>IFERROR(__xludf.DUMMYFUNCTION("REGEXEXTRACT(L714, ""[\s,]([A-Z]{2})[,\s]\s?\d{5}"")"),"#N/A")</f>
        <v>#N/A</v>
      </c>
      <c r="N229" s="5" t="s">
        <v>1806</v>
      </c>
      <c r="O229" s="5">
        <v>11003.0</v>
      </c>
      <c r="P229" s="5">
        <v>1.0</v>
      </c>
      <c r="Q229" s="5" t="s">
        <v>2358</v>
      </c>
      <c r="R229" s="5" t="s">
        <v>52</v>
      </c>
      <c r="S229" s="5">
        <v>886.0</v>
      </c>
      <c r="T229" s="5" t="s">
        <v>92</v>
      </c>
      <c r="U229" s="5">
        <v>62.0</v>
      </c>
      <c r="V229" s="5" t="s">
        <v>93</v>
      </c>
      <c r="W229" s="5" t="s">
        <v>2359</v>
      </c>
      <c r="X229" s="5" t="s">
        <v>71</v>
      </c>
      <c r="Y229" s="5" t="s">
        <v>52</v>
      </c>
      <c r="Z229" s="5" t="s">
        <v>2360</v>
      </c>
      <c r="AA229" s="5" t="s">
        <v>2361</v>
      </c>
      <c r="AB229" s="5" t="s">
        <v>235</v>
      </c>
      <c r="AC229" s="5" t="s">
        <v>52</v>
      </c>
      <c r="AD229" s="5" t="s">
        <v>565</v>
      </c>
      <c r="AE229" s="5" t="s">
        <v>566</v>
      </c>
      <c r="AF229" s="5" t="s">
        <v>567</v>
      </c>
      <c r="AG229" s="5" t="s">
        <v>52</v>
      </c>
      <c r="AH229" s="5" t="s">
        <v>52</v>
      </c>
      <c r="AI229" s="5" t="s">
        <v>568</v>
      </c>
      <c r="AJ229" s="5" t="s">
        <v>490</v>
      </c>
      <c r="AK229" s="5" t="s">
        <v>1136</v>
      </c>
      <c r="AL229" s="5" t="s">
        <v>1142</v>
      </c>
    </row>
    <row r="230" hidden="1">
      <c r="A230" s="5" t="s">
        <v>2362</v>
      </c>
      <c r="B230" s="5" t="s">
        <v>2363</v>
      </c>
      <c r="C230" s="5" t="s">
        <v>2364</v>
      </c>
      <c r="D230" s="9">
        <v>45383.0</v>
      </c>
      <c r="E230" s="5">
        <v>19972.0</v>
      </c>
      <c r="F230" s="5">
        <v>9078.0</v>
      </c>
      <c r="G230" s="5" t="s">
        <v>422</v>
      </c>
      <c r="H230" s="5" t="s">
        <v>149</v>
      </c>
      <c r="I230" s="5" t="s">
        <v>2365</v>
      </c>
      <c r="J230" s="5" t="s">
        <v>424</v>
      </c>
      <c r="K230" s="5" t="s">
        <v>2366</v>
      </c>
      <c r="L230" s="5" t="s">
        <v>2367</v>
      </c>
      <c r="M230" s="10" t="str">
        <f>IFERROR(__xludf.DUMMYFUNCTION("REGEXEXTRACT(L715, ""[\s,]([A-Z]{2})[,\s]\s?\d{5}"")"),"SC")</f>
        <v>SC</v>
      </c>
      <c r="N230" s="5" t="s">
        <v>2368</v>
      </c>
      <c r="O230" s="5">
        <v>38141.0</v>
      </c>
      <c r="P230" s="5">
        <v>1.0</v>
      </c>
      <c r="Q230" s="5" t="s">
        <v>2369</v>
      </c>
      <c r="R230" s="5" t="s">
        <v>790</v>
      </c>
      <c r="S230" s="5">
        <v>13.0</v>
      </c>
      <c r="T230" s="5" t="s">
        <v>53</v>
      </c>
      <c r="U230" s="5">
        <v>0.0</v>
      </c>
      <c r="V230" s="5" t="s">
        <v>70</v>
      </c>
      <c r="W230" s="5" t="s">
        <v>2370</v>
      </c>
      <c r="X230" s="5" t="s">
        <v>52</v>
      </c>
      <c r="Y230" s="5" t="s">
        <v>52</v>
      </c>
      <c r="Z230" s="5" t="s">
        <v>2371</v>
      </c>
      <c r="AA230" s="5" t="s">
        <v>2372</v>
      </c>
      <c r="AB230" s="5" t="s">
        <v>235</v>
      </c>
      <c r="AC230" s="5" t="s">
        <v>52</v>
      </c>
      <c r="AD230" s="5" t="s">
        <v>398</v>
      </c>
      <c r="AE230" s="5" t="s">
        <v>399</v>
      </c>
      <c r="AF230" s="5" t="s">
        <v>400</v>
      </c>
      <c r="AG230" s="5" t="s">
        <v>401</v>
      </c>
      <c r="AH230" s="5">
        <v>23502.0</v>
      </c>
      <c r="AI230" s="5" t="s">
        <v>402</v>
      </c>
      <c r="AJ230" s="5" t="s">
        <v>248</v>
      </c>
      <c r="AK230" s="5" t="s">
        <v>2373</v>
      </c>
      <c r="AL230" s="5" t="s">
        <v>928</v>
      </c>
    </row>
    <row r="231" hidden="1">
      <c r="A231" s="5" t="s">
        <v>2374</v>
      </c>
      <c r="B231" s="5" t="s">
        <v>2375</v>
      </c>
      <c r="C231" s="5" t="s">
        <v>2375</v>
      </c>
      <c r="D231" s="9">
        <v>45381.0</v>
      </c>
      <c r="E231" s="5">
        <v>5743.0</v>
      </c>
      <c r="F231" s="5">
        <v>2610.0</v>
      </c>
      <c r="G231" s="5" t="s">
        <v>107</v>
      </c>
      <c r="H231" s="5" t="s">
        <v>131</v>
      </c>
      <c r="I231" s="5" t="s">
        <v>2376</v>
      </c>
      <c r="J231" s="5" t="s">
        <v>109</v>
      </c>
      <c r="K231" s="5" t="s">
        <v>391</v>
      </c>
      <c r="L231" s="5" t="s">
        <v>2377</v>
      </c>
      <c r="M231" s="10" t="str">
        <f>IFERROR(__xludf.DUMMYFUNCTION("REGEXEXTRACT(L716, ""[\s,]([A-Z]{2})[,\s]\s?\d{5}"")"),"#N/A")</f>
        <v>#N/A</v>
      </c>
      <c r="N231" s="5" t="s">
        <v>2378</v>
      </c>
      <c r="O231" s="5" t="s">
        <v>2379</v>
      </c>
      <c r="P231" s="5">
        <v>1.0</v>
      </c>
      <c r="Q231" s="5" t="s">
        <v>2380</v>
      </c>
      <c r="R231" s="5" t="s">
        <v>244</v>
      </c>
      <c r="S231" s="5">
        <v>5.0</v>
      </c>
      <c r="T231" s="5" t="s">
        <v>53</v>
      </c>
      <c r="U231" s="5">
        <v>24.0</v>
      </c>
      <c r="V231" s="5" t="s">
        <v>70</v>
      </c>
      <c r="W231" s="5" t="s">
        <v>2381</v>
      </c>
      <c r="X231" s="5" t="s">
        <v>55</v>
      </c>
      <c r="Y231" s="5" t="s">
        <v>2382</v>
      </c>
      <c r="Z231" s="5" t="s">
        <v>2265</v>
      </c>
      <c r="AA231" s="5" t="s">
        <v>2383</v>
      </c>
      <c r="AB231" s="5" t="s">
        <v>730</v>
      </c>
      <c r="AC231" s="5" t="s">
        <v>52</v>
      </c>
      <c r="AD231" s="5" t="s">
        <v>1566</v>
      </c>
      <c r="AE231" s="5" t="s">
        <v>1567</v>
      </c>
      <c r="AF231" s="5" t="s">
        <v>1568</v>
      </c>
      <c r="AG231" s="5" t="s">
        <v>1569</v>
      </c>
      <c r="AH231" s="5">
        <v>60025.0</v>
      </c>
      <c r="AI231" s="5" t="s">
        <v>1570</v>
      </c>
      <c r="AJ231" s="5" t="s">
        <v>2375</v>
      </c>
      <c r="AK231" s="5" t="s">
        <v>2384</v>
      </c>
      <c r="AL231" s="5" t="s">
        <v>2385</v>
      </c>
    </row>
    <row r="232">
      <c r="A232" s="5" t="s">
        <v>2386</v>
      </c>
      <c r="B232" s="5" t="s">
        <v>2387</v>
      </c>
      <c r="C232" s="5" t="s">
        <v>2388</v>
      </c>
      <c r="D232" s="9">
        <v>45380.0</v>
      </c>
      <c r="E232" s="5">
        <v>117458.0</v>
      </c>
      <c r="F232" s="5">
        <v>53390.0</v>
      </c>
      <c r="G232" s="5" t="s">
        <v>2389</v>
      </c>
      <c r="H232" s="5" t="s">
        <v>45</v>
      </c>
      <c r="I232" s="5" t="s">
        <v>2390</v>
      </c>
      <c r="J232" s="5" t="s">
        <v>2391</v>
      </c>
      <c r="K232" s="5" t="s">
        <v>2392</v>
      </c>
      <c r="L232" s="5" t="s">
        <v>2393</v>
      </c>
      <c r="M232" s="10" t="str">
        <f>IFERROR(__xludf.DUMMYFUNCTION("REGEXEXTRACT(L717, ""[\s,]([A-Z]{2})[,\s]\s?\d{5}"")"),"TX")</f>
        <v>TX</v>
      </c>
      <c r="N232" s="5" t="s">
        <v>2394</v>
      </c>
      <c r="O232" s="5" t="s">
        <v>52</v>
      </c>
      <c r="P232" s="5">
        <v>2.0</v>
      </c>
      <c r="Q232" s="5" t="s">
        <v>2395</v>
      </c>
      <c r="R232" s="5" t="s">
        <v>2396</v>
      </c>
      <c r="S232" s="5">
        <v>190.0</v>
      </c>
      <c r="T232" s="5" t="s">
        <v>2397</v>
      </c>
      <c r="U232" s="5">
        <v>47.0</v>
      </c>
      <c r="V232" s="5" t="s">
        <v>93</v>
      </c>
      <c r="W232" s="5" t="s">
        <v>2398</v>
      </c>
      <c r="X232" s="5" t="s">
        <v>52</v>
      </c>
      <c r="Y232" s="5" t="s">
        <v>52</v>
      </c>
      <c r="Z232" s="5" t="s">
        <v>2175</v>
      </c>
      <c r="AA232" s="5" t="s">
        <v>2399</v>
      </c>
      <c r="AB232" s="5" t="s">
        <v>235</v>
      </c>
      <c r="AC232" s="5" t="s">
        <v>52</v>
      </c>
      <c r="AD232" s="5" t="s">
        <v>216</v>
      </c>
      <c r="AE232" s="5" t="s">
        <v>217</v>
      </c>
      <c r="AF232" s="5" t="s">
        <v>218</v>
      </c>
      <c r="AG232" s="5" t="s">
        <v>52</v>
      </c>
      <c r="AH232" s="5" t="s">
        <v>52</v>
      </c>
      <c r="AI232" s="5" t="s">
        <v>52</v>
      </c>
      <c r="AJ232" s="5" t="s">
        <v>2400</v>
      </c>
      <c r="AK232" s="5" t="s">
        <v>2401</v>
      </c>
      <c r="AL232" s="5" t="s">
        <v>166</v>
      </c>
    </row>
    <row r="233" hidden="1">
      <c r="A233" s="5" t="s">
        <v>2402</v>
      </c>
      <c r="B233" s="5" t="s">
        <v>1144</v>
      </c>
      <c r="C233" s="5" t="s">
        <v>204</v>
      </c>
      <c r="D233" s="9">
        <v>45377.0</v>
      </c>
      <c r="E233" s="5">
        <v>98384.0</v>
      </c>
      <c r="F233" s="5">
        <v>44720.0</v>
      </c>
      <c r="G233" s="5" t="s">
        <v>327</v>
      </c>
      <c r="H233" s="5" t="s">
        <v>205</v>
      </c>
      <c r="I233" s="5" t="s">
        <v>2403</v>
      </c>
      <c r="J233" s="5" t="s">
        <v>191</v>
      </c>
      <c r="K233" s="5" t="s">
        <v>1086</v>
      </c>
      <c r="L233" s="5" t="s">
        <v>2404</v>
      </c>
      <c r="M233" s="10" t="str">
        <f>IFERROR(__xludf.DUMMYFUNCTION("REGEXEXTRACT(L718, ""[\s,]([A-Z]{2})[,\s]\s?\d{5}"")"),"#N/A")</f>
        <v>#N/A</v>
      </c>
      <c r="N233" s="5" t="s">
        <v>209</v>
      </c>
      <c r="O233" s="5">
        <v>29228.0</v>
      </c>
      <c r="P233" s="5">
        <v>2.0</v>
      </c>
      <c r="Q233" s="5" t="s">
        <v>2405</v>
      </c>
      <c r="R233" s="5" t="s">
        <v>2195</v>
      </c>
      <c r="S233" s="5">
        <v>7040.0</v>
      </c>
      <c r="T233" s="5" t="s">
        <v>53</v>
      </c>
      <c r="U233" s="5">
        <v>63.0</v>
      </c>
      <c r="V233" s="5" t="s">
        <v>93</v>
      </c>
      <c r="W233" s="5" t="s">
        <v>2406</v>
      </c>
      <c r="X233" s="5" t="s">
        <v>52</v>
      </c>
      <c r="Y233" s="5" t="s">
        <v>52</v>
      </c>
      <c r="Z233" s="5" t="s">
        <v>2407</v>
      </c>
      <c r="AA233" s="5" t="s">
        <v>2408</v>
      </c>
      <c r="AB233" s="5" t="s">
        <v>235</v>
      </c>
      <c r="AC233" s="5" t="s">
        <v>52</v>
      </c>
      <c r="AD233" s="5" t="s">
        <v>216</v>
      </c>
      <c r="AE233" s="5" t="s">
        <v>217</v>
      </c>
      <c r="AF233" s="5" t="s">
        <v>218</v>
      </c>
      <c r="AG233" s="5" t="s">
        <v>52</v>
      </c>
      <c r="AH233" s="5" t="s">
        <v>52</v>
      </c>
      <c r="AI233" s="5" t="s">
        <v>52</v>
      </c>
      <c r="AJ233" s="5" t="s">
        <v>1144</v>
      </c>
      <c r="AK233" s="5" t="s">
        <v>2404</v>
      </c>
      <c r="AL233" s="5" t="s">
        <v>219</v>
      </c>
    </row>
    <row r="234" hidden="1">
      <c r="A234" s="5" t="s">
        <v>2190</v>
      </c>
      <c r="B234" s="5" t="s">
        <v>2191</v>
      </c>
      <c r="C234" s="5" t="s">
        <v>204</v>
      </c>
      <c r="D234" s="9">
        <v>45377.0</v>
      </c>
      <c r="E234" s="5">
        <v>68.0</v>
      </c>
      <c r="F234" s="5">
        <v>31.0</v>
      </c>
      <c r="G234" s="5" t="s">
        <v>327</v>
      </c>
      <c r="H234" s="5" t="s">
        <v>205</v>
      </c>
      <c r="I234" s="5" t="s">
        <v>2403</v>
      </c>
      <c r="J234" s="5" t="s">
        <v>191</v>
      </c>
      <c r="K234" s="5" t="s">
        <v>1824</v>
      </c>
      <c r="L234" s="5" t="s">
        <v>2193</v>
      </c>
      <c r="M234" s="10" t="str">
        <f>IFERROR(__xludf.DUMMYFUNCTION("REGEXEXTRACT(L719, ""[\s,]([A-Z]{2})[,\s]\s?\d{5}"")"),"MN")</f>
        <v>MN</v>
      </c>
      <c r="N234" s="5" t="s">
        <v>209</v>
      </c>
      <c r="O234" s="5">
        <v>909.0</v>
      </c>
      <c r="P234" s="5">
        <v>2.0</v>
      </c>
      <c r="Q234" s="5" t="s">
        <v>2409</v>
      </c>
      <c r="R234" s="5" t="s">
        <v>2195</v>
      </c>
      <c r="S234" s="5">
        <v>150.0</v>
      </c>
      <c r="T234" s="5" t="s">
        <v>53</v>
      </c>
      <c r="U234" s="5">
        <v>27.0</v>
      </c>
      <c r="V234" s="5" t="s">
        <v>93</v>
      </c>
      <c r="W234" s="5" t="s">
        <v>2410</v>
      </c>
      <c r="X234" s="5" t="s">
        <v>52</v>
      </c>
      <c r="Y234" s="5" t="s">
        <v>52</v>
      </c>
      <c r="Z234" s="5" t="s">
        <v>2407</v>
      </c>
      <c r="AA234" s="5" t="s">
        <v>2411</v>
      </c>
      <c r="AB234" s="5" t="s">
        <v>235</v>
      </c>
      <c r="AC234" s="5" t="s">
        <v>52</v>
      </c>
      <c r="AD234" s="5" t="s">
        <v>216</v>
      </c>
      <c r="AE234" s="5" t="s">
        <v>217</v>
      </c>
      <c r="AF234" s="5" t="s">
        <v>218</v>
      </c>
      <c r="AG234" s="5" t="s">
        <v>52</v>
      </c>
      <c r="AH234" s="5" t="s">
        <v>52</v>
      </c>
      <c r="AI234" s="5" t="s">
        <v>52</v>
      </c>
      <c r="AJ234" s="5" t="s">
        <v>2191</v>
      </c>
      <c r="AK234" s="5" t="s">
        <v>2193</v>
      </c>
      <c r="AL234" s="5" t="s">
        <v>219</v>
      </c>
    </row>
    <row r="235">
      <c r="A235" s="5" t="s">
        <v>2412</v>
      </c>
      <c r="B235" s="5" t="s">
        <v>2413</v>
      </c>
      <c r="C235" s="5" t="s">
        <v>2414</v>
      </c>
      <c r="D235" s="9">
        <v>45373.0</v>
      </c>
      <c r="E235" s="5">
        <v>19149.0</v>
      </c>
      <c r="F235" s="5">
        <v>8704.0</v>
      </c>
      <c r="G235" s="5" t="s">
        <v>435</v>
      </c>
      <c r="H235" s="5" t="s">
        <v>45</v>
      </c>
      <c r="I235" s="5" t="s">
        <v>2415</v>
      </c>
      <c r="J235" s="5" t="s">
        <v>424</v>
      </c>
      <c r="K235" s="5" t="s">
        <v>2416</v>
      </c>
      <c r="L235" s="5" t="s">
        <v>2417</v>
      </c>
      <c r="M235" s="10" t="str">
        <f>IFERROR(__xludf.DUMMYFUNCTION("REGEXEXTRACT(L720, ""[\s,]([A-Z]{2})[,\s]\s?\d{5}"")"),"#N/A")</f>
        <v>#N/A</v>
      </c>
      <c r="N235" s="5" t="s">
        <v>2418</v>
      </c>
      <c r="O235" s="5" t="s">
        <v>52</v>
      </c>
      <c r="P235" s="5">
        <v>1.0</v>
      </c>
      <c r="Q235" s="5" t="s">
        <v>2419</v>
      </c>
      <c r="R235" s="5" t="s">
        <v>466</v>
      </c>
      <c r="S235" s="5">
        <v>24.0</v>
      </c>
      <c r="T235" s="5" t="s">
        <v>53</v>
      </c>
      <c r="U235" s="5">
        <v>0.0</v>
      </c>
      <c r="V235" s="5" t="s">
        <v>70</v>
      </c>
      <c r="W235" s="5" t="s">
        <v>2420</v>
      </c>
      <c r="X235" s="5" t="s">
        <v>71</v>
      </c>
      <c r="Y235" s="5" t="s">
        <v>52</v>
      </c>
      <c r="Z235" s="5" t="s">
        <v>2421</v>
      </c>
      <c r="AA235" s="5" t="s">
        <v>2422</v>
      </c>
      <c r="AB235" s="5" t="s">
        <v>162</v>
      </c>
      <c r="AC235" s="5" t="s">
        <v>1051</v>
      </c>
      <c r="AD235" s="5" t="s">
        <v>398</v>
      </c>
      <c r="AE235" s="5" t="s">
        <v>399</v>
      </c>
      <c r="AF235" s="5" t="s">
        <v>400</v>
      </c>
      <c r="AG235" s="5" t="s">
        <v>401</v>
      </c>
      <c r="AH235" s="5">
        <v>23502.0</v>
      </c>
      <c r="AI235" s="5" t="s">
        <v>402</v>
      </c>
      <c r="AJ235" s="5" t="s">
        <v>2413</v>
      </c>
      <c r="AK235" s="5" t="s">
        <v>2423</v>
      </c>
      <c r="AL235" s="5" t="s">
        <v>655</v>
      </c>
    </row>
    <row r="236" hidden="1">
      <c r="A236" s="5" t="s">
        <v>2424</v>
      </c>
      <c r="B236" s="5" t="s">
        <v>252</v>
      </c>
      <c r="C236" s="5" t="s">
        <v>252</v>
      </c>
      <c r="D236" s="9">
        <v>45373.0</v>
      </c>
      <c r="E236" s="5">
        <v>43773.0</v>
      </c>
      <c r="F236" s="5">
        <v>19897.0</v>
      </c>
      <c r="G236" s="5" t="s">
        <v>253</v>
      </c>
      <c r="H236" s="5" t="s">
        <v>254</v>
      </c>
      <c r="I236" s="5" t="s">
        <v>320</v>
      </c>
      <c r="J236" s="5" t="s">
        <v>256</v>
      </c>
      <c r="K236" s="5" t="s">
        <v>2425</v>
      </c>
      <c r="L236" s="5" t="s">
        <v>2068</v>
      </c>
      <c r="M236" s="10" t="str">
        <f>IFERROR(__xludf.DUMMYFUNCTION("REGEXEXTRACT(L721, ""[\s,]([A-Z]{2})[,\s]\s?\d{5}"")"),"NY")</f>
        <v>NY</v>
      </c>
      <c r="N236" s="5" t="s">
        <v>2069</v>
      </c>
      <c r="O236" s="5" t="s">
        <v>52</v>
      </c>
      <c r="P236" s="5">
        <v>1.0</v>
      </c>
      <c r="Q236" s="5" t="s">
        <v>2425</v>
      </c>
      <c r="R236" s="5" t="s">
        <v>211</v>
      </c>
      <c r="S236" s="5">
        <v>133.0</v>
      </c>
      <c r="T236" s="5" t="s">
        <v>115</v>
      </c>
      <c r="U236" s="5">
        <v>0.0</v>
      </c>
      <c r="V236" s="5" t="s">
        <v>52</v>
      </c>
      <c r="W236" s="5" t="s">
        <v>2426</v>
      </c>
      <c r="X236" s="5" t="s">
        <v>52</v>
      </c>
      <c r="Y236" s="5" t="s">
        <v>52</v>
      </c>
      <c r="Z236" s="5">
        <v>136.0</v>
      </c>
      <c r="AA236" s="5">
        <v>70569.0</v>
      </c>
      <c r="AB236" s="5" t="s">
        <v>323</v>
      </c>
      <c r="AC236" s="5" t="s">
        <v>261</v>
      </c>
      <c r="AD236" s="5" t="s">
        <v>262</v>
      </c>
      <c r="AE236" s="5" t="s">
        <v>263</v>
      </c>
      <c r="AF236" s="5" t="s">
        <v>264</v>
      </c>
      <c r="AG236" s="5" t="s">
        <v>265</v>
      </c>
      <c r="AH236" s="5" t="s">
        <v>266</v>
      </c>
      <c r="AI236" s="5" t="s">
        <v>267</v>
      </c>
      <c r="AJ236" s="5" t="s">
        <v>102</v>
      </c>
      <c r="AK236" s="5" t="s">
        <v>102</v>
      </c>
      <c r="AL236" s="5">
        <v>13841.0</v>
      </c>
    </row>
    <row r="237" hidden="1">
      <c r="A237" s="5" t="s">
        <v>2427</v>
      </c>
      <c r="B237" s="5" t="s">
        <v>2428</v>
      </c>
      <c r="C237" s="5" t="s">
        <v>102</v>
      </c>
      <c r="D237" s="9">
        <v>45372.0</v>
      </c>
      <c r="E237" s="5">
        <v>6585.0</v>
      </c>
      <c r="F237" s="5">
        <v>2993.0</v>
      </c>
      <c r="G237" s="5" t="s">
        <v>659</v>
      </c>
      <c r="H237" s="5" t="s">
        <v>149</v>
      </c>
      <c r="I237" s="5" t="s">
        <v>2429</v>
      </c>
      <c r="J237" s="5" t="s">
        <v>661</v>
      </c>
      <c r="K237" s="5" t="s">
        <v>2430</v>
      </c>
      <c r="L237" s="5" t="s">
        <v>2431</v>
      </c>
      <c r="M237" s="10" t="str">
        <f>IFERROR(__xludf.DUMMYFUNCTION("REGEXEXTRACT(L722, ""[\s,]([A-Z]{2})[,\s]\s?\d{5}"")"),"IL")</f>
        <v>IL</v>
      </c>
      <c r="N237" s="5" t="s">
        <v>102</v>
      </c>
      <c r="O237" s="5" t="s">
        <v>52</v>
      </c>
      <c r="P237" s="5">
        <v>1.0</v>
      </c>
      <c r="Q237" s="5" t="s">
        <v>2432</v>
      </c>
      <c r="R237" s="5">
        <v>4510.0</v>
      </c>
      <c r="S237" s="5">
        <v>217.0</v>
      </c>
      <c r="T237" s="5" t="s">
        <v>115</v>
      </c>
      <c r="U237" s="5">
        <v>0.0</v>
      </c>
      <c r="V237" s="5" t="s">
        <v>52</v>
      </c>
      <c r="W237" s="5" t="s">
        <v>2433</v>
      </c>
      <c r="X237" s="5" t="s">
        <v>52</v>
      </c>
      <c r="Y237" s="5" t="s">
        <v>52</v>
      </c>
      <c r="Z237" s="5" t="s">
        <v>2434</v>
      </c>
      <c r="AA237" s="5" t="s">
        <v>2435</v>
      </c>
      <c r="AB237" s="5" t="s">
        <v>59</v>
      </c>
      <c r="AC237" s="5" t="s">
        <v>283</v>
      </c>
      <c r="AD237" s="5" t="s">
        <v>181</v>
      </c>
      <c r="AE237" s="5" t="s">
        <v>182</v>
      </c>
      <c r="AF237" s="5" t="s">
        <v>183</v>
      </c>
      <c r="AG237" s="5" t="s">
        <v>52</v>
      </c>
      <c r="AH237" s="5" t="s">
        <v>52</v>
      </c>
      <c r="AI237" s="5" t="s">
        <v>184</v>
      </c>
      <c r="AJ237" s="5" t="s">
        <v>2428</v>
      </c>
      <c r="AK237" s="5" t="s">
        <v>2431</v>
      </c>
      <c r="AL237" s="5" t="s">
        <v>2436</v>
      </c>
    </row>
    <row r="238" hidden="1">
      <c r="A238" s="5" t="s">
        <v>2437</v>
      </c>
      <c r="B238" s="5" t="s">
        <v>2438</v>
      </c>
      <c r="C238" s="5" t="s">
        <v>2439</v>
      </c>
      <c r="D238" s="9">
        <v>45366.0</v>
      </c>
      <c r="E238" s="5">
        <v>59081.0</v>
      </c>
      <c r="F238" s="5">
        <v>26855.0</v>
      </c>
      <c r="G238" s="5" t="s">
        <v>2440</v>
      </c>
      <c r="H238" s="5" t="s">
        <v>459</v>
      </c>
      <c r="I238" s="5" t="s">
        <v>2441</v>
      </c>
      <c r="J238" s="5" t="s">
        <v>2442</v>
      </c>
      <c r="K238" s="5" t="s">
        <v>2443</v>
      </c>
      <c r="L238" s="5" t="s">
        <v>2444</v>
      </c>
      <c r="M238" s="10" t="str">
        <f>IFERROR(__xludf.DUMMYFUNCTION("REGEXEXTRACT(L723, ""[\s,]([A-Z]{2})[,\s]\s?\d{5}"")"),"IN")</f>
        <v>IN</v>
      </c>
      <c r="N238" s="5" t="s">
        <v>2445</v>
      </c>
      <c r="O238" s="5">
        <v>15221.0</v>
      </c>
      <c r="P238" s="5">
        <v>1.0</v>
      </c>
      <c r="Q238" s="5" t="s">
        <v>2446</v>
      </c>
      <c r="R238" s="5" t="s">
        <v>466</v>
      </c>
      <c r="S238" s="5">
        <v>1184.0</v>
      </c>
      <c r="T238" s="5" t="s">
        <v>69</v>
      </c>
      <c r="U238" s="5">
        <v>0.0</v>
      </c>
      <c r="V238" s="5" t="s">
        <v>70</v>
      </c>
      <c r="W238" s="5" t="s">
        <v>2447</v>
      </c>
      <c r="X238" s="5" t="s">
        <v>52</v>
      </c>
      <c r="Y238" s="5" t="s">
        <v>52</v>
      </c>
      <c r="Z238" s="5" t="s">
        <v>2448</v>
      </c>
      <c r="AA238" s="5" t="s">
        <v>2449</v>
      </c>
      <c r="AB238" s="5" t="s">
        <v>59</v>
      </c>
      <c r="AC238" s="5" t="s">
        <v>52</v>
      </c>
      <c r="AD238" s="5" t="s">
        <v>398</v>
      </c>
      <c r="AE238" s="5" t="s">
        <v>399</v>
      </c>
      <c r="AF238" s="5" t="s">
        <v>400</v>
      </c>
      <c r="AG238" s="5" t="s">
        <v>401</v>
      </c>
      <c r="AH238" s="5">
        <v>23502.0</v>
      </c>
      <c r="AI238" s="5" t="s">
        <v>402</v>
      </c>
      <c r="AJ238" s="5" t="s">
        <v>2438</v>
      </c>
      <c r="AK238" s="5" t="s">
        <v>2444</v>
      </c>
      <c r="AL238" s="5" t="s">
        <v>2450</v>
      </c>
    </row>
    <row r="239">
      <c r="A239" s="5" t="s">
        <v>2451</v>
      </c>
      <c r="B239" s="5" t="s">
        <v>2452</v>
      </c>
      <c r="C239" s="5" t="s">
        <v>2453</v>
      </c>
      <c r="D239" s="9">
        <v>45364.0</v>
      </c>
      <c r="E239" s="5">
        <v>27555.0</v>
      </c>
      <c r="F239" s="5">
        <v>12525.0</v>
      </c>
      <c r="G239" s="5" t="s">
        <v>435</v>
      </c>
      <c r="H239" s="5" t="s">
        <v>45</v>
      </c>
      <c r="I239" s="5" t="s">
        <v>2454</v>
      </c>
      <c r="J239" s="5" t="s">
        <v>424</v>
      </c>
      <c r="K239" s="5" t="s">
        <v>2455</v>
      </c>
      <c r="L239" s="5" t="s">
        <v>2456</v>
      </c>
      <c r="M239" s="10" t="str">
        <f>IFERROR(__xludf.DUMMYFUNCTION("REGEXEXTRACT(L724, ""[\s,]([A-Z]{2})[,\s]\s?\d{5}"")"),"#N/A")</f>
        <v>#N/A</v>
      </c>
      <c r="N239" s="5" t="s">
        <v>2457</v>
      </c>
      <c r="O239" s="5">
        <v>33172.0</v>
      </c>
      <c r="P239" s="5">
        <v>1.0</v>
      </c>
      <c r="Q239" s="5" t="s">
        <v>2458</v>
      </c>
      <c r="R239" s="5" t="s">
        <v>2459</v>
      </c>
      <c r="S239" s="5">
        <v>39.0</v>
      </c>
      <c r="T239" s="5" t="s">
        <v>53</v>
      </c>
      <c r="U239" s="5">
        <v>0.0</v>
      </c>
      <c r="V239" s="5" t="s">
        <v>70</v>
      </c>
      <c r="W239" s="5" t="s">
        <v>2460</v>
      </c>
      <c r="X239" s="5" t="s">
        <v>71</v>
      </c>
      <c r="Y239" s="5" t="s">
        <v>52</v>
      </c>
      <c r="Z239" s="5" t="s">
        <v>2461</v>
      </c>
      <c r="AA239" s="5" t="s">
        <v>2462</v>
      </c>
      <c r="AB239" s="5" t="s">
        <v>235</v>
      </c>
      <c r="AC239" s="5" t="s">
        <v>52</v>
      </c>
      <c r="AD239" s="5" t="s">
        <v>398</v>
      </c>
      <c r="AE239" s="5" t="s">
        <v>399</v>
      </c>
      <c r="AF239" s="5" t="s">
        <v>400</v>
      </c>
      <c r="AG239" s="5" t="s">
        <v>401</v>
      </c>
      <c r="AH239" s="5">
        <v>23502.0</v>
      </c>
      <c r="AI239" s="5" t="s">
        <v>402</v>
      </c>
      <c r="AJ239" s="5" t="s">
        <v>2452</v>
      </c>
      <c r="AK239" s="5" t="s">
        <v>2456</v>
      </c>
      <c r="AL239" s="5" t="s">
        <v>655</v>
      </c>
    </row>
    <row r="240" hidden="1">
      <c r="A240" s="5" t="s">
        <v>2463</v>
      </c>
      <c r="B240" s="5" t="s">
        <v>203</v>
      </c>
      <c r="C240" s="5" t="s">
        <v>204</v>
      </c>
      <c r="D240" s="9">
        <v>45364.0</v>
      </c>
      <c r="E240" s="5">
        <v>42.0</v>
      </c>
      <c r="F240" s="5">
        <v>19.0</v>
      </c>
      <c r="G240" s="5" t="s">
        <v>1057</v>
      </c>
      <c r="H240" s="5" t="s">
        <v>205</v>
      </c>
      <c r="I240" s="5" t="s">
        <v>2403</v>
      </c>
      <c r="J240" s="5" t="s">
        <v>191</v>
      </c>
      <c r="K240" s="5" t="s">
        <v>207</v>
      </c>
      <c r="L240" s="5" t="s">
        <v>208</v>
      </c>
      <c r="M240" s="10" t="str">
        <f>IFERROR(__xludf.DUMMYFUNCTION("REGEXEXTRACT(L725, ""[\s,]([A-Z]{2})[,\s]\s?\d{5}"")"),"CA")</f>
        <v>CA</v>
      </c>
      <c r="N240" s="5" t="s">
        <v>209</v>
      </c>
      <c r="O240" s="5">
        <v>959.0</v>
      </c>
      <c r="P240" s="5">
        <v>1.0</v>
      </c>
      <c r="Q240" s="5" t="s">
        <v>2464</v>
      </c>
      <c r="R240" s="5">
        <v>4510.0</v>
      </c>
      <c r="S240" s="5">
        <v>3168.0</v>
      </c>
      <c r="T240" s="5" t="s">
        <v>53</v>
      </c>
      <c r="U240" s="5">
        <v>28.0</v>
      </c>
      <c r="V240" s="5" t="s">
        <v>93</v>
      </c>
      <c r="W240" s="5" t="s">
        <v>2465</v>
      </c>
      <c r="X240" s="5" t="s">
        <v>52</v>
      </c>
      <c r="Y240" s="5" t="s">
        <v>52</v>
      </c>
      <c r="Z240" s="5" t="s">
        <v>2466</v>
      </c>
      <c r="AA240" s="5" t="s">
        <v>2467</v>
      </c>
      <c r="AB240" s="5" t="s">
        <v>235</v>
      </c>
      <c r="AC240" s="5" t="s">
        <v>52</v>
      </c>
      <c r="AD240" s="5" t="s">
        <v>216</v>
      </c>
      <c r="AE240" s="5" t="s">
        <v>217</v>
      </c>
      <c r="AF240" s="5" t="s">
        <v>218</v>
      </c>
      <c r="AG240" s="5" t="s">
        <v>52</v>
      </c>
      <c r="AH240" s="5" t="s">
        <v>52</v>
      </c>
      <c r="AI240" s="5" t="s">
        <v>52</v>
      </c>
      <c r="AJ240" s="5" t="s">
        <v>203</v>
      </c>
      <c r="AK240" s="5" t="s">
        <v>208</v>
      </c>
      <c r="AL240" s="5" t="s">
        <v>219</v>
      </c>
    </row>
    <row r="241" hidden="1">
      <c r="A241" s="5" t="s">
        <v>2468</v>
      </c>
      <c r="B241" s="5" t="s">
        <v>1760</v>
      </c>
      <c r="C241" s="5" t="s">
        <v>1761</v>
      </c>
      <c r="D241" s="9">
        <v>45363.0</v>
      </c>
      <c r="E241" s="5">
        <v>52351.0</v>
      </c>
      <c r="F241" s="5">
        <v>23796.0</v>
      </c>
      <c r="G241" s="5" t="s">
        <v>2469</v>
      </c>
      <c r="H241" s="5" t="s">
        <v>1069</v>
      </c>
      <c r="I241" s="5" t="s">
        <v>2470</v>
      </c>
      <c r="J241" s="5" t="s">
        <v>2471</v>
      </c>
      <c r="K241" s="5" t="s">
        <v>2472</v>
      </c>
      <c r="L241" s="5" t="s">
        <v>2473</v>
      </c>
      <c r="M241" s="10" t="str">
        <f>IFERROR(__xludf.DUMMYFUNCTION("REGEXEXTRACT(L726, ""[\s,]([A-Z]{2})[,\s]\s?\d{5}"")"),"CA")</f>
        <v>CA</v>
      </c>
      <c r="N241" s="5" t="s">
        <v>2474</v>
      </c>
      <c r="O241" s="5">
        <v>8817.0</v>
      </c>
      <c r="P241" s="5">
        <v>1.0</v>
      </c>
      <c r="Q241" s="5" t="s">
        <v>2475</v>
      </c>
      <c r="R241" s="5">
        <v>4500.0</v>
      </c>
      <c r="S241" s="5">
        <v>1598.0</v>
      </c>
      <c r="T241" s="5" t="s">
        <v>92</v>
      </c>
      <c r="U241" s="5">
        <v>0.0</v>
      </c>
      <c r="V241" s="5" t="s">
        <v>70</v>
      </c>
      <c r="W241" s="5" t="s">
        <v>2476</v>
      </c>
      <c r="X241" s="5" t="s">
        <v>71</v>
      </c>
      <c r="Y241" s="5" t="s">
        <v>52</v>
      </c>
      <c r="Z241" s="5" t="s">
        <v>2477</v>
      </c>
      <c r="AA241" s="5" t="s">
        <v>2478</v>
      </c>
      <c r="AB241" s="5" t="s">
        <v>235</v>
      </c>
      <c r="AC241" s="5" t="s">
        <v>52</v>
      </c>
      <c r="AD241" s="5" t="s">
        <v>398</v>
      </c>
      <c r="AE241" s="5" t="s">
        <v>399</v>
      </c>
      <c r="AF241" s="5" t="s">
        <v>400</v>
      </c>
      <c r="AG241" s="5" t="s">
        <v>401</v>
      </c>
      <c r="AH241" s="5">
        <v>23502.0</v>
      </c>
      <c r="AI241" s="5" t="s">
        <v>402</v>
      </c>
      <c r="AJ241" s="5" t="s">
        <v>1760</v>
      </c>
      <c r="AK241" s="5" t="s">
        <v>1769</v>
      </c>
      <c r="AL241" s="5" t="s">
        <v>1770</v>
      </c>
    </row>
    <row r="242" hidden="1">
      <c r="A242" s="5" t="s">
        <v>2479</v>
      </c>
      <c r="B242" s="5" t="s">
        <v>325</v>
      </c>
      <c r="C242" s="5" t="s">
        <v>2480</v>
      </c>
      <c r="D242" s="9">
        <v>45358.0</v>
      </c>
      <c r="E242" s="5">
        <v>221851.0</v>
      </c>
      <c r="F242" s="5">
        <v>100841.0</v>
      </c>
      <c r="G242" s="5" t="s">
        <v>2481</v>
      </c>
      <c r="H242" s="5" t="s">
        <v>459</v>
      </c>
      <c r="I242" s="5" t="s">
        <v>2482</v>
      </c>
      <c r="J242" s="5" t="s">
        <v>532</v>
      </c>
      <c r="K242" s="5" t="s">
        <v>2483</v>
      </c>
      <c r="L242" s="5" t="s">
        <v>2484</v>
      </c>
      <c r="M242" s="10" t="str">
        <f>IFERROR(__xludf.DUMMYFUNCTION("REGEXEXTRACT(L727, ""[\s,]([A-Z]{2})[,\s]\s?\d{5}"")"),"CA")</f>
        <v>CA</v>
      </c>
      <c r="N242" s="5" t="s">
        <v>2485</v>
      </c>
      <c r="O242" s="5" t="s">
        <v>52</v>
      </c>
      <c r="P242" s="5">
        <v>5.0</v>
      </c>
      <c r="Q242" s="5" t="s">
        <v>2486</v>
      </c>
      <c r="R242" s="5" t="s">
        <v>2487</v>
      </c>
      <c r="S242" s="5">
        <v>340.0</v>
      </c>
      <c r="T242" s="5" t="s">
        <v>2397</v>
      </c>
      <c r="U242" s="5">
        <v>95.0</v>
      </c>
      <c r="V242" s="5" t="s">
        <v>70</v>
      </c>
      <c r="W242" s="5" t="s">
        <v>2488</v>
      </c>
      <c r="X242" s="5" t="s">
        <v>71</v>
      </c>
      <c r="Y242" s="5" t="s">
        <v>52</v>
      </c>
      <c r="Z242" s="5" t="s">
        <v>2489</v>
      </c>
      <c r="AA242" s="5" t="s">
        <v>2490</v>
      </c>
      <c r="AB242" s="5" t="s">
        <v>59</v>
      </c>
      <c r="AC242" s="5" t="s">
        <v>52</v>
      </c>
      <c r="AD242" s="5" t="s">
        <v>72</v>
      </c>
      <c r="AE242" s="5" t="s">
        <v>73</v>
      </c>
      <c r="AF242" s="5" t="s">
        <v>74</v>
      </c>
      <c r="AG242" s="5" t="s">
        <v>75</v>
      </c>
      <c r="AH242" s="5" t="s">
        <v>76</v>
      </c>
      <c r="AI242" s="5" t="s">
        <v>77</v>
      </c>
      <c r="AJ242" s="5" t="s">
        <v>325</v>
      </c>
      <c r="AK242" s="5" t="s">
        <v>2491</v>
      </c>
      <c r="AL242" s="5" t="s">
        <v>2492</v>
      </c>
    </row>
    <row r="243" hidden="1">
      <c r="A243" s="5" t="s">
        <v>2493</v>
      </c>
      <c r="B243" s="5" t="s">
        <v>2494</v>
      </c>
      <c r="C243" s="5" t="s">
        <v>169</v>
      </c>
      <c r="D243" s="9">
        <v>45356.0</v>
      </c>
      <c r="E243" s="5">
        <v>39600.0</v>
      </c>
      <c r="F243" s="5">
        <v>18000.0</v>
      </c>
      <c r="G243" s="5" t="s">
        <v>412</v>
      </c>
      <c r="H243" s="5" t="s">
        <v>171</v>
      </c>
      <c r="I243" s="5" t="s">
        <v>2495</v>
      </c>
      <c r="J243" s="5" t="s">
        <v>414</v>
      </c>
      <c r="K243" s="5" t="s">
        <v>173</v>
      </c>
      <c r="L243" s="5" t="s">
        <v>2496</v>
      </c>
      <c r="M243" s="10" t="str">
        <f>IFERROR(__xludf.DUMMYFUNCTION("REGEXEXTRACT(L728, ""[\s,]([A-Z]{2})[,\s]\s?\d{5}"")"),"#N/A")</f>
        <v>#N/A</v>
      </c>
      <c r="N243" s="5" t="s">
        <v>2497</v>
      </c>
      <c r="O243" s="5" t="s">
        <v>2498</v>
      </c>
      <c r="P243" s="5">
        <v>1.0</v>
      </c>
      <c r="Q243" s="5" t="s">
        <v>2499</v>
      </c>
      <c r="R243" s="5">
        <v>4510.0</v>
      </c>
      <c r="S243" s="5">
        <v>17930.0</v>
      </c>
      <c r="T243" s="5" t="s">
        <v>115</v>
      </c>
      <c r="U243" s="5">
        <v>0.0</v>
      </c>
      <c r="V243" s="5" t="s">
        <v>52</v>
      </c>
      <c r="W243" s="5" t="s">
        <v>2500</v>
      </c>
      <c r="X243" s="5" t="s">
        <v>52</v>
      </c>
      <c r="Y243" s="5" t="s">
        <v>52</v>
      </c>
      <c r="Z243" s="5" t="s">
        <v>2501</v>
      </c>
      <c r="AA243" s="5" t="s">
        <v>2502</v>
      </c>
      <c r="AB243" s="5" t="s">
        <v>2503</v>
      </c>
      <c r="AC243" s="5" t="s">
        <v>52</v>
      </c>
      <c r="AD243" s="5" t="s">
        <v>181</v>
      </c>
      <c r="AE243" s="5" t="s">
        <v>182</v>
      </c>
      <c r="AF243" s="5" t="s">
        <v>183</v>
      </c>
      <c r="AG243" s="5" t="s">
        <v>52</v>
      </c>
      <c r="AH243" s="5" t="s">
        <v>52</v>
      </c>
      <c r="AI243" s="5" t="s">
        <v>184</v>
      </c>
      <c r="AJ243" s="5" t="s">
        <v>2494</v>
      </c>
      <c r="AK243" s="5" t="s">
        <v>2504</v>
      </c>
      <c r="AL243" s="5" t="s">
        <v>185</v>
      </c>
    </row>
    <row r="244" hidden="1">
      <c r="A244" s="5" t="s">
        <v>2505</v>
      </c>
      <c r="B244" s="5" t="s">
        <v>168</v>
      </c>
      <c r="C244" s="5" t="s">
        <v>169</v>
      </c>
      <c r="D244" s="9">
        <v>45355.0</v>
      </c>
      <c r="E244" s="5">
        <v>79200.0</v>
      </c>
      <c r="F244" s="5">
        <v>36000.0</v>
      </c>
      <c r="G244" s="5" t="s">
        <v>634</v>
      </c>
      <c r="H244" s="5" t="s">
        <v>171</v>
      </c>
      <c r="I244" s="5" t="s">
        <v>2506</v>
      </c>
      <c r="J244" s="5" t="s">
        <v>274</v>
      </c>
      <c r="K244" s="5" t="s">
        <v>2507</v>
      </c>
      <c r="L244" s="5" t="s">
        <v>174</v>
      </c>
      <c r="M244" s="10" t="str">
        <f>IFERROR(__xludf.DUMMYFUNCTION("REGEXEXTRACT(L729, ""[\s,]([A-Z]{2})[,\s]\s?\d{5}"")"),"#N/A")</f>
        <v>#N/A</v>
      </c>
      <c r="N244" s="5" t="s">
        <v>175</v>
      </c>
      <c r="O244" s="5" t="s">
        <v>52</v>
      </c>
      <c r="P244" s="5">
        <v>2.0</v>
      </c>
      <c r="Q244" s="5" t="s">
        <v>2508</v>
      </c>
      <c r="R244" s="5" t="s">
        <v>2195</v>
      </c>
      <c r="S244" s="5">
        <v>25430.0</v>
      </c>
      <c r="T244" s="5" t="s">
        <v>115</v>
      </c>
      <c r="U244" s="5">
        <v>0.0</v>
      </c>
      <c r="V244" s="5" t="s">
        <v>52</v>
      </c>
      <c r="W244" s="5" t="s">
        <v>2509</v>
      </c>
      <c r="X244" s="5" t="s">
        <v>52</v>
      </c>
      <c r="Y244" s="5" t="s">
        <v>52</v>
      </c>
      <c r="Z244" s="5" t="s">
        <v>2510</v>
      </c>
      <c r="AA244" s="5" t="s">
        <v>2511</v>
      </c>
      <c r="AB244" s="5" t="s">
        <v>235</v>
      </c>
      <c r="AC244" s="5" t="s">
        <v>52</v>
      </c>
      <c r="AD244" s="5" t="s">
        <v>181</v>
      </c>
      <c r="AE244" s="5" t="s">
        <v>182</v>
      </c>
      <c r="AF244" s="5" t="s">
        <v>183</v>
      </c>
      <c r="AG244" s="5" t="s">
        <v>52</v>
      </c>
      <c r="AH244" s="5" t="s">
        <v>52</v>
      </c>
      <c r="AI244" s="5" t="s">
        <v>184</v>
      </c>
      <c r="AJ244" s="5" t="s">
        <v>168</v>
      </c>
      <c r="AK244" s="5" t="s">
        <v>174</v>
      </c>
      <c r="AL244" s="5" t="s">
        <v>185</v>
      </c>
    </row>
    <row r="245" hidden="1">
      <c r="A245" s="5" t="s">
        <v>2512</v>
      </c>
      <c r="B245" s="5" t="s">
        <v>2513</v>
      </c>
      <c r="C245" s="5" t="s">
        <v>2514</v>
      </c>
      <c r="D245" s="9">
        <v>45354.0</v>
      </c>
      <c r="E245" s="5">
        <v>38555.0</v>
      </c>
      <c r="F245" s="5">
        <v>17525.0</v>
      </c>
      <c r="G245" s="5" t="s">
        <v>479</v>
      </c>
      <c r="H245" s="5" t="s">
        <v>149</v>
      </c>
      <c r="I245" s="5" t="s">
        <v>993</v>
      </c>
      <c r="J245" s="5" t="s">
        <v>274</v>
      </c>
      <c r="K245" s="5" t="s">
        <v>192</v>
      </c>
      <c r="L245" s="5" t="s">
        <v>2515</v>
      </c>
      <c r="M245" s="10" t="str">
        <f>IFERROR(__xludf.DUMMYFUNCTION("REGEXEXTRACT(L730, ""[\s,]([A-Z]{2})[,\s]\s?\d{5}"")"),"FL")</f>
        <v>FL</v>
      </c>
      <c r="N245" s="5" t="s">
        <v>2516</v>
      </c>
      <c r="O245" s="5">
        <v>38301.0</v>
      </c>
      <c r="P245" s="5">
        <v>2.0</v>
      </c>
      <c r="Q245" s="5" t="s">
        <v>2517</v>
      </c>
      <c r="R245" s="5" t="s">
        <v>52</v>
      </c>
      <c r="S245" s="5">
        <v>4403.0</v>
      </c>
      <c r="T245" s="5" t="s">
        <v>69</v>
      </c>
      <c r="U245" s="5">
        <v>0.0</v>
      </c>
      <c r="V245" s="5" t="s">
        <v>52</v>
      </c>
      <c r="W245" s="5" t="s">
        <v>2518</v>
      </c>
      <c r="X245" s="5" t="s">
        <v>55</v>
      </c>
      <c r="Y245" s="5" t="s">
        <v>2519</v>
      </c>
      <c r="Z245" s="5" t="s">
        <v>2520</v>
      </c>
      <c r="AA245" s="5" t="s">
        <v>2521</v>
      </c>
      <c r="AB245" s="5" t="s">
        <v>200</v>
      </c>
      <c r="AC245" s="5" t="s">
        <v>52</v>
      </c>
      <c r="AD245" s="5" t="s">
        <v>2522</v>
      </c>
      <c r="AE245" s="5" t="s">
        <v>52</v>
      </c>
      <c r="AF245" s="5" t="s">
        <v>52</v>
      </c>
      <c r="AG245" s="5" t="s">
        <v>52</v>
      </c>
      <c r="AH245" s="5" t="s">
        <v>52</v>
      </c>
      <c r="AI245" s="5" t="s">
        <v>52</v>
      </c>
      <c r="AJ245" s="5" t="s">
        <v>2523</v>
      </c>
      <c r="AK245" s="5" t="s">
        <v>2524</v>
      </c>
      <c r="AL245" s="5" t="s">
        <v>2525</v>
      </c>
    </row>
    <row r="246">
      <c r="A246" s="5" t="s">
        <v>2526</v>
      </c>
      <c r="B246" s="5" t="s">
        <v>2527</v>
      </c>
      <c r="C246" s="5" t="s">
        <v>2528</v>
      </c>
      <c r="D246" s="9">
        <v>45354.0</v>
      </c>
      <c r="E246" s="5">
        <v>46332.0</v>
      </c>
      <c r="F246" s="5">
        <v>21060.0</v>
      </c>
      <c r="G246" s="5" t="s">
        <v>422</v>
      </c>
      <c r="H246" s="5" t="s">
        <v>45</v>
      </c>
      <c r="I246" s="5" t="s">
        <v>2529</v>
      </c>
      <c r="J246" s="5" t="s">
        <v>424</v>
      </c>
      <c r="K246" s="5" t="s">
        <v>1824</v>
      </c>
      <c r="L246" s="5" t="s">
        <v>2530</v>
      </c>
      <c r="M246" s="10" t="str">
        <f>IFERROR(__xludf.DUMMYFUNCTION("REGEXEXTRACT(L731, ""[\s,]([A-Z]{2})[,\s]\s?\d{5}"")"),"#N/A")</f>
        <v>#N/A</v>
      </c>
      <c r="N246" s="5" t="s">
        <v>2531</v>
      </c>
      <c r="O246" s="5">
        <v>19709.0</v>
      </c>
      <c r="P246" s="5">
        <v>1.0</v>
      </c>
      <c r="Q246" s="5" t="s">
        <v>2532</v>
      </c>
      <c r="R246" s="5">
        <v>2210.0</v>
      </c>
      <c r="S246" s="5">
        <v>12.0</v>
      </c>
      <c r="T246" s="5" t="s">
        <v>53</v>
      </c>
      <c r="U246" s="5">
        <v>20.0</v>
      </c>
      <c r="V246" s="5" t="s">
        <v>93</v>
      </c>
      <c r="W246" s="5" t="s">
        <v>2533</v>
      </c>
      <c r="X246" s="5" t="s">
        <v>52</v>
      </c>
      <c r="Y246" s="5" t="s">
        <v>52</v>
      </c>
      <c r="Z246" s="5" t="s">
        <v>2534</v>
      </c>
      <c r="AA246" s="5" t="s">
        <v>2535</v>
      </c>
      <c r="AB246" s="5" t="s">
        <v>235</v>
      </c>
      <c r="AC246" s="5" t="s">
        <v>52</v>
      </c>
      <c r="AD246" s="5" t="s">
        <v>216</v>
      </c>
      <c r="AE246" s="5" t="s">
        <v>217</v>
      </c>
      <c r="AF246" s="5" t="s">
        <v>218</v>
      </c>
      <c r="AG246" s="5" t="s">
        <v>52</v>
      </c>
      <c r="AH246" s="5" t="s">
        <v>52</v>
      </c>
      <c r="AI246" s="5" t="s">
        <v>52</v>
      </c>
      <c r="AJ246" s="5" t="s">
        <v>2536</v>
      </c>
      <c r="AK246" s="5" t="s">
        <v>2537</v>
      </c>
      <c r="AL246" s="5" t="s">
        <v>2538</v>
      </c>
    </row>
    <row r="247" hidden="1">
      <c r="A247" s="5" t="s">
        <v>2539</v>
      </c>
      <c r="B247" s="5" t="s">
        <v>203</v>
      </c>
      <c r="C247" s="5" t="s">
        <v>204</v>
      </c>
      <c r="D247" s="9">
        <v>45353.0</v>
      </c>
      <c r="E247" s="5">
        <v>53357.0</v>
      </c>
      <c r="F247" s="5">
        <v>24253.0</v>
      </c>
      <c r="G247" s="5" t="s">
        <v>188</v>
      </c>
      <c r="H247" s="5" t="s">
        <v>205</v>
      </c>
      <c r="I247" s="5" t="s">
        <v>2192</v>
      </c>
      <c r="J247" s="5" t="s">
        <v>191</v>
      </c>
      <c r="K247" s="5" t="s">
        <v>2540</v>
      </c>
      <c r="L247" s="5" t="s">
        <v>208</v>
      </c>
      <c r="M247" s="10" t="str">
        <f>IFERROR(__xludf.DUMMYFUNCTION("REGEXEXTRACT(L732, ""[\s,]([A-Z]{2})[,\s]\s?\d{5}"")"),"IL")</f>
        <v>IL</v>
      </c>
      <c r="N247" s="5" t="s">
        <v>209</v>
      </c>
      <c r="O247" s="5">
        <v>959.0</v>
      </c>
      <c r="P247" s="5">
        <v>1.0</v>
      </c>
      <c r="Q247" s="5" t="s">
        <v>2541</v>
      </c>
      <c r="R247" s="5">
        <v>4510.0</v>
      </c>
      <c r="S247" s="5">
        <v>3168.0</v>
      </c>
      <c r="T247" s="5" t="s">
        <v>53</v>
      </c>
      <c r="U247" s="5">
        <v>28.0</v>
      </c>
      <c r="V247" s="5" t="s">
        <v>93</v>
      </c>
      <c r="W247" s="5" t="s">
        <v>2542</v>
      </c>
      <c r="X247" s="5" t="s">
        <v>52</v>
      </c>
      <c r="Y247" s="5" t="s">
        <v>52</v>
      </c>
      <c r="Z247" s="5" t="s">
        <v>2543</v>
      </c>
      <c r="AA247" s="5" t="s">
        <v>2544</v>
      </c>
      <c r="AB247" s="5" t="s">
        <v>235</v>
      </c>
      <c r="AC247" s="5" t="s">
        <v>52</v>
      </c>
      <c r="AD247" s="5" t="s">
        <v>216</v>
      </c>
      <c r="AE247" s="5" t="s">
        <v>217</v>
      </c>
      <c r="AF247" s="5" t="s">
        <v>218</v>
      </c>
      <c r="AG247" s="5" t="s">
        <v>52</v>
      </c>
      <c r="AH247" s="5" t="s">
        <v>52</v>
      </c>
      <c r="AI247" s="5" t="s">
        <v>52</v>
      </c>
      <c r="AJ247" s="5" t="s">
        <v>203</v>
      </c>
      <c r="AK247" s="5" t="s">
        <v>208</v>
      </c>
      <c r="AL247" s="5" t="s">
        <v>219</v>
      </c>
    </row>
    <row r="248">
      <c r="A248" s="5" t="s">
        <v>2545</v>
      </c>
      <c r="B248" s="5" t="s">
        <v>1513</v>
      </c>
      <c r="C248" s="5" t="s">
        <v>2546</v>
      </c>
      <c r="D248" s="9">
        <v>45349.0</v>
      </c>
      <c r="E248" s="5">
        <v>56571.0</v>
      </c>
      <c r="F248" s="5">
        <v>25714.0</v>
      </c>
      <c r="G248" s="5" t="s">
        <v>170</v>
      </c>
      <c r="H248" s="5" t="s">
        <v>45</v>
      </c>
      <c r="I248" s="5" t="s">
        <v>2011</v>
      </c>
      <c r="J248" s="5" t="s">
        <v>170</v>
      </c>
      <c r="K248" s="5" t="s">
        <v>2547</v>
      </c>
      <c r="L248" s="5" t="s">
        <v>2548</v>
      </c>
      <c r="M248" s="10" t="str">
        <f>IFERROR(__xludf.DUMMYFUNCTION("REGEXEXTRACT(L733, ""[\s,]([A-Z]{2})[,\s]\s?\d{5}"")"),"IN")</f>
        <v>IN</v>
      </c>
      <c r="N248" s="5" t="s">
        <v>2549</v>
      </c>
      <c r="O248" s="5">
        <v>18706.0</v>
      </c>
      <c r="P248" s="5">
        <v>2.0</v>
      </c>
      <c r="Q248" s="5" t="s">
        <v>2550</v>
      </c>
      <c r="R248" s="5" t="s">
        <v>156</v>
      </c>
      <c r="S248" s="5">
        <v>1998.0</v>
      </c>
      <c r="T248" s="5" t="s">
        <v>69</v>
      </c>
      <c r="U248" s="5">
        <v>1.0</v>
      </c>
      <c r="V248" s="5" t="s">
        <v>70</v>
      </c>
      <c r="W248" s="5" t="s">
        <v>2551</v>
      </c>
      <c r="X248" s="5" t="s">
        <v>52</v>
      </c>
      <c r="Y248" s="5" t="s">
        <v>52</v>
      </c>
      <c r="Z248" s="5" t="s">
        <v>2552</v>
      </c>
      <c r="AA248" s="5" t="s">
        <v>2553</v>
      </c>
      <c r="AB248" s="5" t="s">
        <v>119</v>
      </c>
      <c r="AC248" s="5" t="s">
        <v>283</v>
      </c>
      <c r="AD248" s="5" t="s">
        <v>398</v>
      </c>
      <c r="AE248" s="5" t="s">
        <v>399</v>
      </c>
      <c r="AF248" s="5" t="s">
        <v>400</v>
      </c>
      <c r="AG248" s="5" t="s">
        <v>401</v>
      </c>
      <c r="AH248" s="5">
        <v>23502.0</v>
      </c>
      <c r="AI248" s="5" t="s">
        <v>402</v>
      </c>
      <c r="AJ248" s="5" t="s">
        <v>2554</v>
      </c>
      <c r="AK248" s="5" t="s">
        <v>2555</v>
      </c>
      <c r="AL248" s="5" t="s">
        <v>2556</v>
      </c>
    </row>
    <row r="249" hidden="1">
      <c r="A249" s="5" t="s">
        <v>2557</v>
      </c>
      <c r="B249" s="5" t="s">
        <v>2558</v>
      </c>
      <c r="C249" s="5" t="s">
        <v>2559</v>
      </c>
      <c r="D249" s="9">
        <v>45347.0</v>
      </c>
      <c r="E249" s="5">
        <v>137347.0</v>
      </c>
      <c r="F249" s="5">
        <v>62430.0</v>
      </c>
      <c r="G249" s="5" t="s">
        <v>226</v>
      </c>
      <c r="H249" s="5" t="s">
        <v>290</v>
      </c>
      <c r="I249" s="5" t="s">
        <v>2560</v>
      </c>
      <c r="J249" s="5" t="s">
        <v>228</v>
      </c>
      <c r="K249" s="5" t="s">
        <v>152</v>
      </c>
      <c r="L249" s="5" t="s">
        <v>2561</v>
      </c>
      <c r="M249" s="10" t="str">
        <f>IFERROR(__xludf.DUMMYFUNCTION("REGEXEXTRACT(L734, ""[\s,]([A-Z]{2})[,\s]\s?\d{5}"")"),"OR")</f>
        <v>OR</v>
      </c>
      <c r="N249" s="5" t="s">
        <v>2562</v>
      </c>
      <c r="O249" s="5" t="s">
        <v>52</v>
      </c>
      <c r="P249" s="5">
        <v>2.0</v>
      </c>
      <c r="Q249" s="5" t="s">
        <v>2563</v>
      </c>
      <c r="R249" s="5" t="s">
        <v>156</v>
      </c>
      <c r="S249" s="5">
        <v>1791.0</v>
      </c>
      <c r="T249" s="5" t="s">
        <v>1077</v>
      </c>
      <c r="U249" s="5">
        <v>1964.0</v>
      </c>
      <c r="V249" s="5" t="s">
        <v>158</v>
      </c>
      <c r="W249" s="5" t="s">
        <v>2564</v>
      </c>
      <c r="X249" s="5" t="s">
        <v>52</v>
      </c>
      <c r="Y249" s="5" t="s">
        <v>52</v>
      </c>
      <c r="Z249" s="5" t="s">
        <v>2565</v>
      </c>
      <c r="AA249" s="5" t="s">
        <v>2566</v>
      </c>
      <c r="AB249" s="5" t="s">
        <v>235</v>
      </c>
      <c r="AC249" s="5" t="s">
        <v>52</v>
      </c>
      <c r="AD249" s="5" t="s">
        <v>163</v>
      </c>
      <c r="AE249" s="5" t="s">
        <v>164</v>
      </c>
      <c r="AF249" s="5" t="s">
        <v>165</v>
      </c>
      <c r="AG249" s="5" t="s">
        <v>52</v>
      </c>
      <c r="AH249" s="5" t="s">
        <v>52</v>
      </c>
      <c r="AI249" s="5" t="s">
        <v>52</v>
      </c>
      <c r="AJ249" s="5" t="s">
        <v>2558</v>
      </c>
      <c r="AK249" s="5" t="s">
        <v>2561</v>
      </c>
      <c r="AL249" s="5" t="s">
        <v>1833</v>
      </c>
    </row>
    <row r="250" hidden="1">
      <c r="A250" s="5" t="s">
        <v>2567</v>
      </c>
      <c r="B250" s="5" t="s">
        <v>2568</v>
      </c>
      <c r="C250" s="5" t="s">
        <v>2569</v>
      </c>
      <c r="D250" s="9">
        <v>45346.0</v>
      </c>
      <c r="E250" s="5">
        <v>62783.0</v>
      </c>
      <c r="F250" s="5">
        <v>28538.0</v>
      </c>
      <c r="G250" s="5" t="s">
        <v>2570</v>
      </c>
      <c r="H250" s="5" t="s">
        <v>189</v>
      </c>
      <c r="I250" s="5" t="s">
        <v>2571</v>
      </c>
      <c r="J250" s="5" t="s">
        <v>2572</v>
      </c>
      <c r="K250" s="5" t="s">
        <v>391</v>
      </c>
      <c r="L250" s="5" t="s">
        <v>2573</v>
      </c>
      <c r="M250" s="10" t="str">
        <f>IFERROR(__xludf.DUMMYFUNCTION("REGEXEXTRACT(L735, ""[\s,]([A-Z]{2})[,\s]\s?\d{5}"")"),"OR")</f>
        <v>OR</v>
      </c>
      <c r="N250" s="5" t="s">
        <v>2574</v>
      </c>
      <c r="O250" s="5">
        <v>28273.0</v>
      </c>
      <c r="P250" s="5">
        <v>1.0</v>
      </c>
      <c r="Q250" s="5" t="s">
        <v>2575</v>
      </c>
      <c r="R250" s="5" t="s">
        <v>244</v>
      </c>
      <c r="S250" s="5">
        <v>18.0</v>
      </c>
      <c r="T250" s="5" t="s">
        <v>53</v>
      </c>
      <c r="U250" s="5">
        <v>48.0</v>
      </c>
      <c r="V250" s="5" t="s">
        <v>70</v>
      </c>
      <c r="W250" s="5" t="s">
        <v>2576</v>
      </c>
      <c r="X250" s="5" t="s">
        <v>71</v>
      </c>
      <c r="Y250" s="5" t="s">
        <v>52</v>
      </c>
      <c r="Z250" s="5" t="s">
        <v>2577</v>
      </c>
      <c r="AA250" s="5" t="s">
        <v>2578</v>
      </c>
      <c r="AB250" s="5" t="s">
        <v>235</v>
      </c>
      <c r="AC250" s="5" t="s">
        <v>52</v>
      </c>
      <c r="AD250" s="5" t="s">
        <v>72</v>
      </c>
      <c r="AE250" s="5" t="s">
        <v>73</v>
      </c>
      <c r="AF250" s="5" t="s">
        <v>74</v>
      </c>
      <c r="AG250" s="5" t="s">
        <v>75</v>
      </c>
      <c r="AH250" s="5" t="s">
        <v>76</v>
      </c>
      <c r="AI250" s="5" t="s">
        <v>77</v>
      </c>
      <c r="AJ250" s="5" t="s">
        <v>2568</v>
      </c>
      <c r="AK250" s="5" t="s">
        <v>2579</v>
      </c>
      <c r="AL250" s="5" t="s">
        <v>2580</v>
      </c>
    </row>
    <row r="251" hidden="1">
      <c r="A251" s="5" t="s">
        <v>2581</v>
      </c>
      <c r="B251" s="5" t="s">
        <v>252</v>
      </c>
      <c r="C251" s="5" t="s">
        <v>252</v>
      </c>
      <c r="D251" s="9">
        <v>45340.0</v>
      </c>
      <c r="E251" s="5">
        <v>41065.0</v>
      </c>
      <c r="F251" s="5">
        <v>18666.0</v>
      </c>
      <c r="G251" s="5" t="s">
        <v>253</v>
      </c>
      <c r="H251" s="5" t="s">
        <v>254</v>
      </c>
      <c r="I251" s="5" t="s">
        <v>2582</v>
      </c>
      <c r="J251" s="5" t="s">
        <v>256</v>
      </c>
      <c r="K251" s="5" t="s">
        <v>2583</v>
      </c>
      <c r="L251" s="5" t="s">
        <v>2068</v>
      </c>
      <c r="M251" s="10" t="str">
        <f>IFERROR(__xludf.DUMMYFUNCTION("REGEXEXTRACT(L736, ""[\s,]([A-Z]{2})[,\s]\s?\d{5}"")"),"NJ")</f>
        <v>NJ</v>
      </c>
      <c r="N251" s="5" t="s">
        <v>2069</v>
      </c>
      <c r="O251" s="5" t="s">
        <v>52</v>
      </c>
      <c r="P251" s="5">
        <v>1.0</v>
      </c>
      <c r="Q251" s="5" t="s">
        <v>2583</v>
      </c>
      <c r="R251" s="5" t="s">
        <v>211</v>
      </c>
      <c r="S251" s="5">
        <v>19.0</v>
      </c>
      <c r="T251" s="5" t="s">
        <v>115</v>
      </c>
      <c r="U251" s="5">
        <v>0.0</v>
      </c>
      <c r="V251" s="5" t="s">
        <v>52</v>
      </c>
      <c r="W251" s="5" t="s">
        <v>2584</v>
      </c>
      <c r="X251" s="5" t="s">
        <v>52</v>
      </c>
      <c r="Y251" s="5" t="s">
        <v>52</v>
      </c>
      <c r="Z251" s="5">
        <v>6.0</v>
      </c>
      <c r="AA251" s="5">
        <v>70852.0</v>
      </c>
      <c r="AB251" s="5" t="s">
        <v>200</v>
      </c>
      <c r="AC251" s="5" t="s">
        <v>261</v>
      </c>
      <c r="AD251" s="5" t="s">
        <v>262</v>
      </c>
      <c r="AE251" s="5" t="s">
        <v>263</v>
      </c>
      <c r="AF251" s="5" t="s">
        <v>264</v>
      </c>
      <c r="AG251" s="5" t="s">
        <v>265</v>
      </c>
      <c r="AH251" s="5" t="s">
        <v>266</v>
      </c>
      <c r="AI251" s="5" t="s">
        <v>267</v>
      </c>
      <c r="AJ251" s="5" t="s">
        <v>102</v>
      </c>
      <c r="AK251" s="5" t="s">
        <v>102</v>
      </c>
      <c r="AL251" s="5">
        <v>13841.0</v>
      </c>
    </row>
    <row r="252" hidden="1">
      <c r="A252" s="5" t="s">
        <v>2585</v>
      </c>
      <c r="B252" s="5" t="s">
        <v>2586</v>
      </c>
      <c r="C252" s="5" t="s">
        <v>102</v>
      </c>
      <c r="D252" s="9">
        <v>45337.0</v>
      </c>
      <c r="E252" s="5">
        <v>9707.0</v>
      </c>
      <c r="F252" s="5">
        <v>4412.0</v>
      </c>
      <c r="G252" s="5" t="s">
        <v>963</v>
      </c>
      <c r="H252" s="5" t="s">
        <v>149</v>
      </c>
      <c r="I252" s="5" t="s">
        <v>2587</v>
      </c>
      <c r="J252" s="5" t="s">
        <v>965</v>
      </c>
      <c r="K252" s="5" t="s">
        <v>391</v>
      </c>
      <c r="L252" s="5" t="s">
        <v>2588</v>
      </c>
      <c r="M252" s="10" t="str">
        <f>IFERROR(__xludf.DUMMYFUNCTION("REGEXEXTRACT(L737, ""[\s,]([A-Z]{2})[,\s]\s?\d{5}"")"),"OR")</f>
        <v>OR</v>
      </c>
      <c r="N252" s="5" t="s">
        <v>102</v>
      </c>
      <c r="O252" s="5">
        <v>7632.0</v>
      </c>
      <c r="P252" s="5">
        <v>1.0</v>
      </c>
      <c r="Q252" s="5" t="s">
        <v>2589</v>
      </c>
      <c r="R252" s="5" t="s">
        <v>244</v>
      </c>
      <c r="S252" s="5">
        <v>30.0</v>
      </c>
      <c r="T252" s="5" t="s">
        <v>69</v>
      </c>
      <c r="U252" s="5">
        <v>42.0</v>
      </c>
      <c r="V252" s="5" t="s">
        <v>70</v>
      </c>
      <c r="W252" s="5" t="s">
        <v>2590</v>
      </c>
      <c r="X252" s="5" t="s">
        <v>55</v>
      </c>
      <c r="Y252" s="5" t="s">
        <v>2591</v>
      </c>
      <c r="Z252" s="5" t="s">
        <v>2592</v>
      </c>
      <c r="AA252" s="5" t="s">
        <v>2593</v>
      </c>
      <c r="AB252" s="5" t="s">
        <v>162</v>
      </c>
      <c r="AC252" s="5" t="s">
        <v>52</v>
      </c>
      <c r="AD252" s="5" t="s">
        <v>72</v>
      </c>
      <c r="AE252" s="5" t="s">
        <v>73</v>
      </c>
      <c r="AF252" s="5" t="s">
        <v>74</v>
      </c>
      <c r="AG252" s="5" t="s">
        <v>75</v>
      </c>
      <c r="AH252" s="5" t="s">
        <v>76</v>
      </c>
      <c r="AI252" s="5" t="s">
        <v>77</v>
      </c>
      <c r="AJ252" s="5" t="s">
        <v>102</v>
      </c>
      <c r="AK252" s="5" t="s">
        <v>102</v>
      </c>
      <c r="AL252" s="5" t="s">
        <v>2594</v>
      </c>
    </row>
    <row r="253" hidden="1">
      <c r="A253" s="5" t="s">
        <v>2595</v>
      </c>
      <c r="B253" s="5" t="s">
        <v>2596</v>
      </c>
      <c r="C253" s="5" t="s">
        <v>2597</v>
      </c>
      <c r="D253" s="9">
        <v>45337.0</v>
      </c>
      <c r="E253" s="5">
        <v>12452.0</v>
      </c>
      <c r="F253" s="5">
        <v>5660.0</v>
      </c>
      <c r="G253" s="5" t="s">
        <v>963</v>
      </c>
      <c r="H253" s="5" t="s">
        <v>149</v>
      </c>
      <c r="I253" s="5" t="s">
        <v>2587</v>
      </c>
      <c r="J253" s="5" t="s">
        <v>965</v>
      </c>
      <c r="K253" s="5" t="s">
        <v>192</v>
      </c>
      <c r="L253" s="5" t="s">
        <v>2598</v>
      </c>
      <c r="M253" s="10" t="str">
        <f>IFERROR(__xludf.DUMMYFUNCTION("REGEXEXTRACT(L738, ""[\s,]([A-Z]{2})[,\s]\s?\d{5}"")"),"NC")</f>
        <v>NC</v>
      </c>
      <c r="N253" s="5" t="s">
        <v>2599</v>
      </c>
      <c r="O253" s="5">
        <v>90501.0</v>
      </c>
      <c r="P253" s="5">
        <v>1.0</v>
      </c>
      <c r="Q253" s="5" t="s">
        <v>2589</v>
      </c>
      <c r="R253" s="5" t="s">
        <v>244</v>
      </c>
      <c r="S253" s="5">
        <v>60.0</v>
      </c>
      <c r="T253" s="5" t="s">
        <v>69</v>
      </c>
      <c r="U253" s="5">
        <v>56.0</v>
      </c>
      <c r="V253" s="5" t="s">
        <v>70</v>
      </c>
      <c r="W253" s="5" t="s">
        <v>2591</v>
      </c>
      <c r="X253" s="5" t="s">
        <v>71</v>
      </c>
      <c r="Y253" s="5" t="s">
        <v>52</v>
      </c>
      <c r="Z253" s="5" t="s">
        <v>2592</v>
      </c>
      <c r="AA253" s="5" t="s">
        <v>2593</v>
      </c>
      <c r="AB253" s="5" t="s">
        <v>162</v>
      </c>
      <c r="AC253" s="5" t="s">
        <v>52</v>
      </c>
      <c r="AD253" s="5" t="s">
        <v>72</v>
      </c>
      <c r="AE253" s="5" t="s">
        <v>73</v>
      </c>
      <c r="AF253" s="5" t="s">
        <v>74</v>
      </c>
      <c r="AG253" s="5" t="s">
        <v>75</v>
      </c>
      <c r="AH253" s="5" t="s">
        <v>76</v>
      </c>
      <c r="AI253" s="5" t="s">
        <v>77</v>
      </c>
      <c r="AJ253" s="5" t="s">
        <v>2596</v>
      </c>
      <c r="AK253" s="5" t="s">
        <v>2600</v>
      </c>
      <c r="AL253" s="5" t="s">
        <v>2594</v>
      </c>
    </row>
    <row r="254" hidden="1">
      <c r="A254" s="5" t="s">
        <v>2601</v>
      </c>
      <c r="B254" s="5" t="s">
        <v>252</v>
      </c>
      <c r="C254" s="5" t="s">
        <v>252</v>
      </c>
      <c r="D254" s="9">
        <v>45332.0</v>
      </c>
      <c r="E254" s="5">
        <v>36645.0</v>
      </c>
      <c r="F254" s="5">
        <v>16657.0</v>
      </c>
      <c r="G254" s="5" t="s">
        <v>253</v>
      </c>
      <c r="H254" s="5" t="s">
        <v>254</v>
      </c>
      <c r="I254" s="5" t="s">
        <v>320</v>
      </c>
      <c r="J254" s="5" t="s">
        <v>256</v>
      </c>
      <c r="K254" s="5" t="s">
        <v>2602</v>
      </c>
      <c r="L254" s="5" t="s">
        <v>2068</v>
      </c>
      <c r="M254" s="10" t="str">
        <f>IFERROR(__xludf.DUMMYFUNCTION("REGEXEXTRACT(L739, ""[\s,]([A-Z]{2})[,\s]\s?\d{5}"")"),"NC")</f>
        <v>NC</v>
      </c>
      <c r="N254" s="5" t="s">
        <v>2069</v>
      </c>
      <c r="O254" s="5" t="s">
        <v>52</v>
      </c>
      <c r="P254" s="5">
        <v>1.0</v>
      </c>
      <c r="Q254" s="5" t="s">
        <v>2602</v>
      </c>
      <c r="R254" s="5" t="s">
        <v>211</v>
      </c>
      <c r="S254" s="5">
        <v>47.0</v>
      </c>
      <c r="T254" s="5" t="s">
        <v>115</v>
      </c>
      <c r="U254" s="5">
        <v>0.0</v>
      </c>
      <c r="V254" s="5" t="s">
        <v>52</v>
      </c>
      <c r="W254" s="5" t="s">
        <v>2603</v>
      </c>
      <c r="X254" s="5" t="s">
        <v>52</v>
      </c>
      <c r="Y254" s="5" t="s">
        <v>52</v>
      </c>
      <c r="Z254" s="5">
        <v>133.0</v>
      </c>
      <c r="AA254" s="5">
        <v>70842.0</v>
      </c>
      <c r="AB254" s="5" t="s">
        <v>323</v>
      </c>
      <c r="AC254" s="5" t="s">
        <v>261</v>
      </c>
      <c r="AD254" s="5" t="s">
        <v>262</v>
      </c>
      <c r="AE254" s="5" t="s">
        <v>263</v>
      </c>
      <c r="AF254" s="5" t="s">
        <v>264</v>
      </c>
      <c r="AG254" s="5" t="s">
        <v>265</v>
      </c>
      <c r="AH254" s="5" t="s">
        <v>266</v>
      </c>
      <c r="AI254" s="5" t="s">
        <v>267</v>
      </c>
      <c r="AJ254" s="5" t="s">
        <v>102</v>
      </c>
      <c r="AK254" s="5" t="s">
        <v>102</v>
      </c>
      <c r="AL254" s="5">
        <v>13841.0</v>
      </c>
    </row>
    <row r="255" hidden="1">
      <c r="A255" s="5" t="s">
        <v>2604</v>
      </c>
      <c r="B255" s="5" t="s">
        <v>2605</v>
      </c>
      <c r="C255" s="5" t="s">
        <v>2606</v>
      </c>
      <c r="D255" s="9">
        <v>45331.0</v>
      </c>
      <c r="E255" s="5">
        <v>59524.0</v>
      </c>
      <c r="F255" s="5">
        <v>27056.0</v>
      </c>
      <c r="G255" s="5" t="s">
        <v>188</v>
      </c>
      <c r="H255" s="5" t="s">
        <v>1792</v>
      </c>
      <c r="I255" s="5" t="s">
        <v>2607</v>
      </c>
      <c r="J255" s="5" t="s">
        <v>191</v>
      </c>
      <c r="K255" s="5" t="s">
        <v>2608</v>
      </c>
      <c r="L255" s="5" t="s">
        <v>2609</v>
      </c>
      <c r="M255" s="10" t="str">
        <f>IFERROR(__xludf.DUMMYFUNCTION("REGEXEXTRACT(L740, ""[\s,]([A-Z]{2})[,\s]\s?\d{5}"")"),"#N/A")</f>
        <v>#N/A</v>
      </c>
      <c r="N255" s="5" t="s">
        <v>2610</v>
      </c>
      <c r="O255" s="5" t="s">
        <v>2611</v>
      </c>
      <c r="P255" s="5">
        <v>1.0</v>
      </c>
      <c r="Q255" s="5" t="s">
        <v>2612</v>
      </c>
      <c r="R255" s="5" t="s">
        <v>244</v>
      </c>
      <c r="S255" s="5">
        <v>111.0</v>
      </c>
      <c r="T255" s="5" t="s">
        <v>53</v>
      </c>
      <c r="U255" s="5">
        <v>41.0</v>
      </c>
      <c r="V255" s="5" t="s">
        <v>70</v>
      </c>
      <c r="W255" s="5" t="s">
        <v>2613</v>
      </c>
      <c r="X255" s="5" t="s">
        <v>71</v>
      </c>
      <c r="Y255" s="5" t="s">
        <v>52</v>
      </c>
      <c r="Z255" s="5" t="s">
        <v>2614</v>
      </c>
      <c r="AA255" s="5" t="s">
        <v>2615</v>
      </c>
      <c r="AB255" s="5" t="s">
        <v>59</v>
      </c>
      <c r="AC255" s="5" t="s">
        <v>52</v>
      </c>
      <c r="AD255" s="5" t="s">
        <v>72</v>
      </c>
      <c r="AE255" s="5" t="s">
        <v>73</v>
      </c>
      <c r="AF255" s="5" t="s">
        <v>74</v>
      </c>
      <c r="AG255" s="5" t="s">
        <v>75</v>
      </c>
      <c r="AH255" s="5" t="s">
        <v>76</v>
      </c>
      <c r="AI255" s="5" t="s">
        <v>77</v>
      </c>
      <c r="AJ255" s="5" t="s">
        <v>2605</v>
      </c>
      <c r="AK255" s="5" t="s">
        <v>2616</v>
      </c>
      <c r="AL255" s="5" t="s">
        <v>336</v>
      </c>
    </row>
    <row r="256" hidden="1">
      <c r="A256" s="5" t="s">
        <v>2617</v>
      </c>
      <c r="B256" s="5" t="s">
        <v>456</v>
      </c>
      <c r="C256" s="5" t="s">
        <v>457</v>
      </c>
      <c r="D256" s="9">
        <v>45330.0</v>
      </c>
      <c r="E256" s="5">
        <v>30051.0</v>
      </c>
      <c r="F256" s="5">
        <v>13660.0</v>
      </c>
      <c r="G256" s="5" t="s">
        <v>458</v>
      </c>
      <c r="H256" s="5" t="s">
        <v>459</v>
      </c>
      <c r="I256" s="5" t="s">
        <v>2618</v>
      </c>
      <c r="J256" s="5" t="s">
        <v>461</v>
      </c>
      <c r="K256" s="5" t="s">
        <v>462</v>
      </c>
      <c r="L256" s="5" t="s">
        <v>2619</v>
      </c>
      <c r="M256" s="10" t="str">
        <f>IFERROR(__xludf.DUMMYFUNCTION("REGEXEXTRACT(L741, ""[\s,]([A-Z]{2})[,\s]\s?\d{5}"")"),"#N/A")</f>
        <v>#N/A</v>
      </c>
      <c r="N256" s="5" t="s">
        <v>2620</v>
      </c>
      <c r="O256" s="5">
        <v>97239.0</v>
      </c>
      <c r="P256" s="5">
        <v>1.0</v>
      </c>
      <c r="Q256" s="5" t="s">
        <v>2621</v>
      </c>
      <c r="R256" s="5" t="s">
        <v>466</v>
      </c>
      <c r="S256" s="5">
        <v>2400.0</v>
      </c>
      <c r="T256" s="5" t="s">
        <v>374</v>
      </c>
      <c r="U256" s="5">
        <v>0.0</v>
      </c>
      <c r="V256" s="5" t="s">
        <v>158</v>
      </c>
      <c r="W256" s="5" t="s">
        <v>2622</v>
      </c>
      <c r="X256" s="5" t="s">
        <v>52</v>
      </c>
      <c r="Y256" s="5" t="s">
        <v>52</v>
      </c>
      <c r="Z256" s="5" t="s">
        <v>2623</v>
      </c>
      <c r="AA256" s="5" t="s">
        <v>2624</v>
      </c>
      <c r="AB256" s="5" t="s">
        <v>235</v>
      </c>
      <c r="AC256" s="5" t="s">
        <v>52</v>
      </c>
      <c r="AD256" s="5" t="s">
        <v>163</v>
      </c>
      <c r="AE256" s="5" t="s">
        <v>164</v>
      </c>
      <c r="AF256" s="5" t="s">
        <v>165</v>
      </c>
      <c r="AG256" s="5" t="s">
        <v>52</v>
      </c>
      <c r="AH256" s="5" t="s">
        <v>52</v>
      </c>
      <c r="AI256" s="5" t="s">
        <v>52</v>
      </c>
      <c r="AJ256" s="5" t="s">
        <v>470</v>
      </c>
      <c r="AK256" s="5" t="s">
        <v>2625</v>
      </c>
      <c r="AL256" s="5" t="s">
        <v>472</v>
      </c>
    </row>
    <row r="257">
      <c r="A257" s="5" t="s">
        <v>2626</v>
      </c>
      <c r="B257" s="5" t="s">
        <v>237</v>
      </c>
      <c r="C257" s="5" t="s">
        <v>238</v>
      </c>
      <c r="D257" s="9">
        <v>45329.0</v>
      </c>
      <c r="E257" s="5">
        <v>17390.0</v>
      </c>
      <c r="F257" s="5">
        <v>7905.0</v>
      </c>
      <c r="G257" s="5" t="s">
        <v>170</v>
      </c>
      <c r="H257" s="5" t="s">
        <v>45</v>
      </c>
      <c r="I257" s="5" t="s">
        <v>2627</v>
      </c>
      <c r="J257" s="5" t="s">
        <v>170</v>
      </c>
      <c r="K257" s="5" t="s">
        <v>240</v>
      </c>
      <c r="L257" s="5" t="s">
        <v>2261</v>
      </c>
      <c r="M257" s="10" t="str">
        <f>IFERROR(__xludf.DUMMYFUNCTION("REGEXEXTRACT(L742, ""[\s,]([A-Z]{2})[,\s]\s?\d{5}"")"),"#N/A")</f>
        <v>#N/A</v>
      </c>
      <c r="N257" s="5" t="s">
        <v>2262</v>
      </c>
      <c r="O257" s="5">
        <v>17055.0</v>
      </c>
      <c r="P257" s="5">
        <v>1.0</v>
      </c>
      <c r="Q257" s="5" t="s">
        <v>2628</v>
      </c>
      <c r="R257" s="5" t="s">
        <v>244</v>
      </c>
      <c r="S257" s="5">
        <v>151.0</v>
      </c>
      <c r="T257" s="5" t="s">
        <v>53</v>
      </c>
      <c r="U257" s="5">
        <v>53.0</v>
      </c>
      <c r="V257" s="5" t="s">
        <v>70</v>
      </c>
      <c r="W257" s="5" t="s">
        <v>2629</v>
      </c>
      <c r="X257" s="5" t="s">
        <v>52</v>
      </c>
      <c r="Y257" s="5" t="s">
        <v>52</v>
      </c>
      <c r="Z257" s="5" t="s">
        <v>2630</v>
      </c>
      <c r="AA257" s="5" t="s">
        <v>2631</v>
      </c>
      <c r="AB257" s="5" t="s">
        <v>59</v>
      </c>
      <c r="AC257" s="5" t="s">
        <v>52</v>
      </c>
      <c r="AD257" s="5" t="s">
        <v>72</v>
      </c>
      <c r="AE257" s="5" t="s">
        <v>73</v>
      </c>
      <c r="AF257" s="5" t="s">
        <v>74</v>
      </c>
      <c r="AG257" s="5" t="s">
        <v>75</v>
      </c>
      <c r="AH257" s="5" t="s">
        <v>76</v>
      </c>
      <c r="AI257" s="5" t="s">
        <v>77</v>
      </c>
      <c r="AJ257" s="5" t="s">
        <v>248</v>
      </c>
      <c r="AK257" s="5" t="s">
        <v>2267</v>
      </c>
      <c r="AL257" s="5" t="s">
        <v>250</v>
      </c>
    </row>
    <row r="258">
      <c r="A258" s="5" t="s">
        <v>2632</v>
      </c>
      <c r="B258" s="5" t="s">
        <v>2633</v>
      </c>
      <c r="C258" s="5" t="s">
        <v>2634</v>
      </c>
      <c r="D258" s="9">
        <v>45329.0</v>
      </c>
      <c r="E258" s="5">
        <v>4699.0</v>
      </c>
      <c r="F258" s="5">
        <v>2136.0</v>
      </c>
      <c r="G258" s="5" t="s">
        <v>613</v>
      </c>
      <c r="H258" s="5" t="s">
        <v>45</v>
      </c>
      <c r="I258" s="5" t="s">
        <v>2635</v>
      </c>
      <c r="J258" s="5" t="s">
        <v>581</v>
      </c>
      <c r="K258" s="5" t="s">
        <v>2636</v>
      </c>
      <c r="L258" s="5" t="s">
        <v>2637</v>
      </c>
      <c r="M258" s="10" t="str">
        <f>IFERROR(__xludf.DUMMYFUNCTION("REGEXEXTRACT(L743, ""[\s,]([A-Z]{2})[,\s]\s?\d{5}"")"),"GA")</f>
        <v>GA</v>
      </c>
      <c r="N258" s="5" t="s">
        <v>2638</v>
      </c>
      <c r="O258" s="5">
        <v>8810.0</v>
      </c>
      <c r="P258" s="5">
        <v>1.0</v>
      </c>
      <c r="Q258" s="5" t="s">
        <v>2639</v>
      </c>
      <c r="R258" s="5" t="s">
        <v>91</v>
      </c>
      <c r="S258" s="5">
        <v>11.0</v>
      </c>
      <c r="T258" s="5" t="s">
        <v>115</v>
      </c>
      <c r="U258" s="5">
        <v>0.0</v>
      </c>
      <c r="V258" s="5" t="s">
        <v>52</v>
      </c>
      <c r="W258" s="5" t="s">
        <v>2640</v>
      </c>
      <c r="X258" s="5" t="s">
        <v>71</v>
      </c>
      <c r="Y258" s="5" t="s">
        <v>52</v>
      </c>
      <c r="Z258" s="5" t="s">
        <v>2641</v>
      </c>
      <c r="AA258" s="5" t="s">
        <v>2642</v>
      </c>
      <c r="AB258" s="5" t="s">
        <v>235</v>
      </c>
      <c r="AC258" s="5" t="s">
        <v>283</v>
      </c>
      <c r="AD258" s="5" t="s">
        <v>181</v>
      </c>
      <c r="AE258" s="5" t="s">
        <v>182</v>
      </c>
      <c r="AF258" s="5" t="s">
        <v>183</v>
      </c>
      <c r="AG258" s="5" t="s">
        <v>52</v>
      </c>
      <c r="AH258" s="5" t="s">
        <v>52</v>
      </c>
      <c r="AI258" s="5" t="s">
        <v>184</v>
      </c>
      <c r="AJ258" s="5" t="s">
        <v>2633</v>
      </c>
      <c r="AK258" s="5" t="s">
        <v>2637</v>
      </c>
      <c r="AL258" s="5" t="s">
        <v>2643</v>
      </c>
    </row>
    <row r="259" hidden="1">
      <c r="A259" s="5" t="s">
        <v>2644</v>
      </c>
      <c r="B259" s="5" t="s">
        <v>2645</v>
      </c>
      <c r="C259" s="5" t="s">
        <v>102</v>
      </c>
      <c r="D259" s="9">
        <v>45328.0</v>
      </c>
      <c r="E259" s="5">
        <v>42236.0</v>
      </c>
      <c r="F259" s="5">
        <v>19198.0</v>
      </c>
      <c r="G259" s="5" t="s">
        <v>556</v>
      </c>
      <c r="H259" s="5" t="s">
        <v>189</v>
      </c>
      <c r="I259" s="5" t="s">
        <v>2646</v>
      </c>
      <c r="J259" s="5" t="s">
        <v>558</v>
      </c>
      <c r="K259" s="5" t="s">
        <v>2647</v>
      </c>
      <c r="L259" s="5" t="s">
        <v>2648</v>
      </c>
      <c r="M259" s="10" t="str">
        <f>IFERROR(__xludf.DUMMYFUNCTION("REGEXEXTRACT(L744, ""[\s,]([A-Z]{2})[,\s]\s?\d{5}"")"),"NY")</f>
        <v>NY</v>
      </c>
      <c r="N259" s="5" t="s">
        <v>102</v>
      </c>
      <c r="O259" s="5" t="s">
        <v>2649</v>
      </c>
      <c r="P259" s="5">
        <v>1.0</v>
      </c>
      <c r="Q259" s="5" t="s">
        <v>2650</v>
      </c>
      <c r="R259" s="5" t="s">
        <v>466</v>
      </c>
      <c r="S259" s="5">
        <v>1580.0</v>
      </c>
      <c r="T259" s="5" t="s">
        <v>53</v>
      </c>
      <c r="U259" s="5">
        <v>32.0</v>
      </c>
      <c r="V259" s="5" t="s">
        <v>93</v>
      </c>
      <c r="W259" s="5" t="s">
        <v>2651</v>
      </c>
      <c r="X259" s="5" t="s">
        <v>52</v>
      </c>
      <c r="Y259" s="5" t="s">
        <v>52</v>
      </c>
      <c r="Z259" s="5" t="s">
        <v>2652</v>
      </c>
      <c r="AA259" s="5" t="s">
        <v>2653</v>
      </c>
      <c r="AB259" s="5" t="s">
        <v>180</v>
      </c>
      <c r="AC259" s="5" t="s">
        <v>52</v>
      </c>
      <c r="AD259" s="5" t="s">
        <v>565</v>
      </c>
      <c r="AE259" s="5" t="s">
        <v>566</v>
      </c>
      <c r="AF259" s="5" t="s">
        <v>567</v>
      </c>
      <c r="AG259" s="5" t="s">
        <v>52</v>
      </c>
      <c r="AH259" s="5" t="s">
        <v>52</v>
      </c>
      <c r="AI259" s="5" t="s">
        <v>568</v>
      </c>
      <c r="AJ259" s="5" t="s">
        <v>2645</v>
      </c>
      <c r="AK259" s="5" t="s">
        <v>2654</v>
      </c>
      <c r="AL259" s="5" t="s">
        <v>2166</v>
      </c>
    </row>
    <row r="260">
      <c r="A260" s="5" t="s">
        <v>2655</v>
      </c>
      <c r="B260" s="5" t="s">
        <v>2656</v>
      </c>
      <c r="C260" s="5" t="s">
        <v>102</v>
      </c>
      <c r="D260" s="9">
        <v>45327.0</v>
      </c>
      <c r="E260" s="5">
        <v>40484.0</v>
      </c>
      <c r="F260" s="5">
        <v>18402.0</v>
      </c>
      <c r="G260" s="5" t="s">
        <v>2657</v>
      </c>
      <c r="H260" s="5" t="s">
        <v>45</v>
      </c>
      <c r="I260" s="5" t="s">
        <v>2658</v>
      </c>
      <c r="J260" s="5" t="s">
        <v>86</v>
      </c>
      <c r="K260" s="5" t="s">
        <v>2659</v>
      </c>
      <c r="L260" s="5" t="s">
        <v>2660</v>
      </c>
      <c r="M260" s="10" t="str">
        <f>IFERROR(__xludf.DUMMYFUNCTION("REGEXEXTRACT(L745, ""[\s,]([A-Z]{2})[,\s]\s?\d{5}"")"),"#N/A")</f>
        <v>#N/A</v>
      </c>
      <c r="N260" s="5" t="s">
        <v>102</v>
      </c>
      <c r="O260" s="5">
        <v>1752.0</v>
      </c>
      <c r="P260" s="5">
        <v>3.0</v>
      </c>
      <c r="Q260" s="5" t="s">
        <v>2661</v>
      </c>
      <c r="R260" s="5" t="s">
        <v>2662</v>
      </c>
      <c r="S260" s="5">
        <v>432.0</v>
      </c>
      <c r="T260" s="5" t="s">
        <v>53</v>
      </c>
      <c r="U260" s="5">
        <v>0.0</v>
      </c>
      <c r="V260" s="5" t="s">
        <v>52</v>
      </c>
      <c r="W260" s="5" t="s">
        <v>2663</v>
      </c>
      <c r="X260" s="5" t="s">
        <v>55</v>
      </c>
      <c r="Y260" s="5" t="s">
        <v>2664</v>
      </c>
      <c r="Z260" s="5" t="s">
        <v>2665</v>
      </c>
      <c r="AA260" s="5" t="s">
        <v>2666</v>
      </c>
      <c r="AB260" s="5" t="s">
        <v>235</v>
      </c>
      <c r="AC260" s="5" t="s">
        <v>52</v>
      </c>
      <c r="AD260" s="5" t="s">
        <v>2667</v>
      </c>
      <c r="AE260" s="5" t="s">
        <v>2668</v>
      </c>
      <c r="AF260" s="5" t="s">
        <v>2669</v>
      </c>
      <c r="AG260" s="5" t="s">
        <v>2670</v>
      </c>
      <c r="AH260" s="5">
        <v>11430.0</v>
      </c>
      <c r="AI260" s="5" t="s">
        <v>2671</v>
      </c>
      <c r="AJ260" s="5" t="s">
        <v>102</v>
      </c>
      <c r="AK260" s="5" t="s">
        <v>102</v>
      </c>
      <c r="AL260" s="5" t="s">
        <v>2672</v>
      </c>
    </row>
    <row r="261" hidden="1">
      <c r="A261" s="5" t="s">
        <v>2673</v>
      </c>
      <c r="B261" s="5" t="s">
        <v>456</v>
      </c>
      <c r="C261" s="5" t="s">
        <v>457</v>
      </c>
      <c r="D261" s="9">
        <v>45325.0</v>
      </c>
      <c r="E261" s="5">
        <v>31574.0</v>
      </c>
      <c r="F261" s="5">
        <v>14352.0</v>
      </c>
      <c r="G261" s="5" t="s">
        <v>458</v>
      </c>
      <c r="H261" s="5" t="s">
        <v>459</v>
      </c>
      <c r="I261" s="5" t="s">
        <v>2674</v>
      </c>
      <c r="J261" s="5" t="s">
        <v>461</v>
      </c>
      <c r="K261" s="5" t="s">
        <v>462</v>
      </c>
      <c r="L261" s="5" t="s">
        <v>2675</v>
      </c>
      <c r="M261" s="10" t="str">
        <f>IFERROR(__xludf.DUMMYFUNCTION("REGEXEXTRACT(L746, ""[\s,]([A-Z]{2})[,\s]\s?\d{5}"")"),"FL")</f>
        <v>FL</v>
      </c>
      <c r="N261" s="5" t="s">
        <v>2676</v>
      </c>
      <c r="O261" s="5">
        <v>97239.0</v>
      </c>
      <c r="P261" s="5">
        <v>1.0</v>
      </c>
      <c r="Q261" s="5" t="s">
        <v>2677</v>
      </c>
      <c r="R261" s="5" t="s">
        <v>466</v>
      </c>
      <c r="S261" s="5">
        <v>2560.0</v>
      </c>
      <c r="T261" s="5" t="s">
        <v>374</v>
      </c>
      <c r="U261" s="5">
        <v>0.0</v>
      </c>
      <c r="V261" s="5" t="s">
        <v>158</v>
      </c>
      <c r="W261" s="5" t="s">
        <v>2678</v>
      </c>
      <c r="X261" s="5" t="s">
        <v>52</v>
      </c>
      <c r="Y261" s="5" t="s">
        <v>52</v>
      </c>
      <c r="Z261" s="5" t="s">
        <v>2679</v>
      </c>
      <c r="AA261" s="5" t="s">
        <v>2680</v>
      </c>
      <c r="AB261" s="5" t="s">
        <v>119</v>
      </c>
      <c r="AC261" s="5" t="s">
        <v>52</v>
      </c>
      <c r="AD261" s="5" t="s">
        <v>163</v>
      </c>
      <c r="AE261" s="5" t="s">
        <v>164</v>
      </c>
      <c r="AF261" s="5" t="s">
        <v>165</v>
      </c>
      <c r="AG261" s="5" t="s">
        <v>52</v>
      </c>
      <c r="AH261" s="5" t="s">
        <v>52</v>
      </c>
      <c r="AI261" s="5" t="s">
        <v>52</v>
      </c>
      <c r="AJ261" s="5" t="s">
        <v>470</v>
      </c>
      <c r="AK261" s="5" t="s">
        <v>2625</v>
      </c>
      <c r="AL261" s="5" t="s">
        <v>472</v>
      </c>
    </row>
    <row r="262">
      <c r="A262" s="5" t="s">
        <v>2681</v>
      </c>
      <c r="B262" s="5" t="s">
        <v>2682</v>
      </c>
      <c r="C262" s="5" t="s">
        <v>2683</v>
      </c>
      <c r="D262" s="9">
        <v>45325.0</v>
      </c>
      <c r="E262" s="5">
        <v>40487.0</v>
      </c>
      <c r="F262" s="5">
        <v>18403.0</v>
      </c>
      <c r="G262" s="5" t="s">
        <v>2657</v>
      </c>
      <c r="H262" s="5" t="s">
        <v>45</v>
      </c>
      <c r="I262" s="5" t="s">
        <v>2658</v>
      </c>
      <c r="J262" s="5" t="s">
        <v>86</v>
      </c>
      <c r="K262" s="5" t="s">
        <v>2684</v>
      </c>
      <c r="L262" s="5" t="s">
        <v>2685</v>
      </c>
      <c r="M262" s="10" t="str">
        <f>IFERROR(__xludf.DUMMYFUNCTION("REGEXEXTRACT(L747, ""[\s,]([A-Z]{2})[,\s]\s?\d{5}"")"),"#N/A")</f>
        <v>#N/A</v>
      </c>
      <c r="N262" s="5" t="s">
        <v>2686</v>
      </c>
      <c r="O262" s="5">
        <v>2210.0</v>
      </c>
      <c r="P262" s="5">
        <v>3.0</v>
      </c>
      <c r="Q262" s="5" t="s">
        <v>2661</v>
      </c>
      <c r="R262" s="5" t="s">
        <v>2662</v>
      </c>
      <c r="S262" s="5">
        <v>432.0</v>
      </c>
      <c r="T262" s="5" t="s">
        <v>53</v>
      </c>
      <c r="U262" s="5">
        <v>213.0</v>
      </c>
      <c r="V262" s="5" t="s">
        <v>93</v>
      </c>
      <c r="W262" s="5" t="s">
        <v>2664</v>
      </c>
      <c r="X262" s="5" t="s">
        <v>71</v>
      </c>
      <c r="Y262" s="5" t="s">
        <v>52</v>
      </c>
      <c r="Z262" s="5" t="s">
        <v>2665</v>
      </c>
      <c r="AA262" s="5" t="s">
        <v>2666</v>
      </c>
      <c r="AB262" s="5" t="s">
        <v>200</v>
      </c>
      <c r="AC262" s="5" t="s">
        <v>52</v>
      </c>
      <c r="AD262" s="5" t="s">
        <v>216</v>
      </c>
      <c r="AE262" s="5" t="s">
        <v>217</v>
      </c>
      <c r="AF262" s="5" t="s">
        <v>218</v>
      </c>
      <c r="AG262" s="5" t="s">
        <v>52</v>
      </c>
      <c r="AH262" s="5" t="s">
        <v>52</v>
      </c>
      <c r="AI262" s="5" t="s">
        <v>52</v>
      </c>
      <c r="AJ262" s="5" t="s">
        <v>2682</v>
      </c>
      <c r="AK262" s="5" t="s">
        <v>2685</v>
      </c>
      <c r="AL262" s="5" t="s">
        <v>2687</v>
      </c>
    </row>
    <row r="263" hidden="1">
      <c r="A263" s="5" t="s">
        <v>2688</v>
      </c>
      <c r="B263" s="5" t="s">
        <v>2689</v>
      </c>
      <c r="C263" s="5" t="s">
        <v>2690</v>
      </c>
      <c r="D263" s="9">
        <v>45324.0</v>
      </c>
      <c r="E263" s="5">
        <v>9093.0</v>
      </c>
      <c r="F263" s="5">
        <v>4133.0</v>
      </c>
      <c r="G263" s="5" t="s">
        <v>170</v>
      </c>
      <c r="H263" s="5" t="s">
        <v>149</v>
      </c>
      <c r="I263" s="5" t="s">
        <v>2691</v>
      </c>
      <c r="J263" s="5" t="s">
        <v>170</v>
      </c>
      <c r="K263" s="5" t="s">
        <v>2692</v>
      </c>
      <c r="L263" s="5" t="s">
        <v>2693</v>
      </c>
      <c r="M263" s="10" t="str">
        <f>IFERROR(__xludf.DUMMYFUNCTION("REGEXEXTRACT(L748, ""[\s,]([A-Z]{2})[,\s]\s?\d{5}"")"),"NJ")</f>
        <v>NJ</v>
      </c>
      <c r="N263" s="5" t="s">
        <v>2694</v>
      </c>
      <c r="O263" s="5">
        <v>30340.0</v>
      </c>
      <c r="P263" s="5">
        <v>2.0</v>
      </c>
      <c r="Q263" s="5" t="s">
        <v>2695</v>
      </c>
      <c r="R263" s="5" t="s">
        <v>537</v>
      </c>
      <c r="S263" s="5">
        <v>799.0</v>
      </c>
      <c r="T263" s="5" t="s">
        <v>115</v>
      </c>
      <c r="U263" s="5">
        <v>1.0</v>
      </c>
      <c r="V263" s="5" t="s">
        <v>93</v>
      </c>
      <c r="W263" s="5" t="s">
        <v>2696</v>
      </c>
      <c r="X263" s="5" t="s">
        <v>55</v>
      </c>
      <c r="Y263" s="5" t="s">
        <v>2697</v>
      </c>
      <c r="Z263" s="5" t="s">
        <v>2698</v>
      </c>
      <c r="AA263" s="5" t="s">
        <v>2699</v>
      </c>
      <c r="AB263" s="5" t="s">
        <v>260</v>
      </c>
      <c r="AC263" s="5" t="s">
        <v>52</v>
      </c>
      <c r="AD263" s="5" t="s">
        <v>2700</v>
      </c>
      <c r="AE263" s="5" t="s">
        <v>2701</v>
      </c>
      <c r="AF263" s="5" t="s">
        <v>2702</v>
      </c>
      <c r="AG263" s="5" t="s">
        <v>52</v>
      </c>
      <c r="AH263" s="5" t="s">
        <v>52</v>
      </c>
      <c r="AI263" s="5" t="s">
        <v>2703</v>
      </c>
      <c r="AJ263" s="5" t="s">
        <v>2689</v>
      </c>
      <c r="AK263" s="5" t="s">
        <v>2693</v>
      </c>
      <c r="AL263" s="5" t="s">
        <v>2704</v>
      </c>
    </row>
    <row r="264" hidden="1">
      <c r="A264" s="5" t="s">
        <v>2705</v>
      </c>
      <c r="B264" s="5" t="s">
        <v>1144</v>
      </c>
      <c r="C264" s="5" t="s">
        <v>204</v>
      </c>
      <c r="D264" s="9">
        <v>45317.0</v>
      </c>
      <c r="E264" s="5">
        <v>85864.0</v>
      </c>
      <c r="F264" s="5">
        <v>39029.0</v>
      </c>
      <c r="G264" s="5" t="s">
        <v>1057</v>
      </c>
      <c r="H264" s="5" t="s">
        <v>205</v>
      </c>
      <c r="I264" s="5" t="s">
        <v>2706</v>
      </c>
      <c r="J264" s="5" t="s">
        <v>191</v>
      </c>
      <c r="K264" s="5" t="s">
        <v>2707</v>
      </c>
      <c r="L264" s="5" t="s">
        <v>2404</v>
      </c>
      <c r="M264" s="10" t="str">
        <f>IFERROR(__xludf.DUMMYFUNCTION("REGEXEXTRACT(L749, ""[\s,]([A-Z]{2})[,\s]\s?\d{5}"")"),"#N/A")</f>
        <v>#N/A</v>
      </c>
      <c r="N264" s="5" t="s">
        <v>209</v>
      </c>
      <c r="O264" s="5">
        <v>29228.0</v>
      </c>
      <c r="P264" s="5">
        <v>2.0</v>
      </c>
      <c r="Q264" s="5" t="s">
        <v>2708</v>
      </c>
      <c r="R264" s="5" t="s">
        <v>2195</v>
      </c>
      <c r="S264" s="5">
        <v>1680.0</v>
      </c>
      <c r="T264" s="5" t="s">
        <v>53</v>
      </c>
      <c r="U264" s="5">
        <v>50.0</v>
      </c>
      <c r="V264" s="5" t="s">
        <v>93</v>
      </c>
      <c r="W264" s="5" t="s">
        <v>2709</v>
      </c>
      <c r="X264" s="5" t="s">
        <v>52</v>
      </c>
      <c r="Y264" s="5" t="s">
        <v>52</v>
      </c>
      <c r="Z264" s="5" t="s">
        <v>2710</v>
      </c>
      <c r="AA264" s="5" t="s">
        <v>2711</v>
      </c>
      <c r="AB264" s="5" t="s">
        <v>162</v>
      </c>
      <c r="AC264" s="5" t="s">
        <v>52</v>
      </c>
      <c r="AD264" s="5" t="s">
        <v>216</v>
      </c>
      <c r="AE264" s="5" t="s">
        <v>217</v>
      </c>
      <c r="AF264" s="5" t="s">
        <v>218</v>
      </c>
      <c r="AG264" s="5" t="s">
        <v>52</v>
      </c>
      <c r="AH264" s="5" t="s">
        <v>52</v>
      </c>
      <c r="AI264" s="5" t="s">
        <v>52</v>
      </c>
      <c r="AJ264" s="5" t="s">
        <v>1144</v>
      </c>
      <c r="AK264" s="5" t="s">
        <v>2404</v>
      </c>
      <c r="AL264" s="5" t="s">
        <v>219</v>
      </c>
    </row>
    <row r="265" hidden="1">
      <c r="A265" s="5" t="s">
        <v>2712</v>
      </c>
      <c r="B265" s="5" t="s">
        <v>456</v>
      </c>
      <c r="C265" s="5" t="s">
        <v>457</v>
      </c>
      <c r="D265" s="9">
        <v>45316.0</v>
      </c>
      <c r="E265" s="5">
        <v>37148.0</v>
      </c>
      <c r="F265" s="5">
        <v>16885.0</v>
      </c>
      <c r="G265" s="5" t="s">
        <v>458</v>
      </c>
      <c r="H265" s="5" t="s">
        <v>459</v>
      </c>
      <c r="I265" s="5" t="s">
        <v>1344</v>
      </c>
      <c r="J265" s="5" t="s">
        <v>461</v>
      </c>
      <c r="K265" s="5" t="s">
        <v>462</v>
      </c>
      <c r="L265" s="5" t="s">
        <v>2713</v>
      </c>
      <c r="M265" s="10" t="str">
        <f>IFERROR(__xludf.DUMMYFUNCTION("REGEXEXTRACT(L750, ""[\s,]([A-Z]{2})[,\s]\s?\d{5}"")"),"#N/A")</f>
        <v>#N/A</v>
      </c>
      <c r="N265" s="5" t="s">
        <v>2620</v>
      </c>
      <c r="O265" s="5">
        <v>97239.0</v>
      </c>
      <c r="P265" s="5">
        <v>1.0</v>
      </c>
      <c r="Q265" s="5" t="s">
        <v>2714</v>
      </c>
      <c r="R265" s="5" t="s">
        <v>466</v>
      </c>
      <c r="S265" s="5">
        <v>3200.0</v>
      </c>
      <c r="T265" s="5" t="s">
        <v>374</v>
      </c>
      <c r="U265" s="5">
        <v>0.0</v>
      </c>
      <c r="V265" s="5" t="s">
        <v>158</v>
      </c>
      <c r="W265" s="5" t="s">
        <v>2715</v>
      </c>
      <c r="X265" s="5" t="s">
        <v>52</v>
      </c>
      <c r="Y265" s="5" t="s">
        <v>52</v>
      </c>
      <c r="Z265" s="5" t="s">
        <v>2716</v>
      </c>
      <c r="AA265" s="5" t="s">
        <v>2717</v>
      </c>
      <c r="AB265" s="5" t="s">
        <v>235</v>
      </c>
      <c r="AC265" s="5" t="s">
        <v>52</v>
      </c>
      <c r="AD265" s="5" t="s">
        <v>163</v>
      </c>
      <c r="AE265" s="5" t="s">
        <v>164</v>
      </c>
      <c r="AF265" s="5" t="s">
        <v>165</v>
      </c>
      <c r="AG265" s="5" t="s">
        <v>52</v>
      </c>
      <c r="AH265" s="5" t="s">
        <v>52</v>
      </c>
      <c r="AI265" s="5" t="s">
        <v>52</v>
      </c>
      <c r="AJ265" s="5" t="s">
        <v>470</v>
      </c>
      <c r="AK265" s="5" t="s">
        <v>2718</v>
      </c>
      <c r="AL265" s="5" t="s">
        <v>472</v>
      </c>
    </row>
    <row r="266" hidden="1">
      <c r="A266" s="5" t="s">
        <v>2719</v>
      </c>
      <c r="B266" s="5" t="s">
        <v>2720</v>
      </c>
      <c r="C266" s="5" t="s">
        <v>1222</v>
      </c>
      <c r="D266" s="9">
        <v>45314.0</v>
      </c>
      <c r="E266" s="5">
        <v>19182.0</v>
      </c>
      <c r="F266" s="5">
        <v>8719.0</v>
      </c>
      <c r="G266" s="5" t="s">
        <v>963</v>
      </c>
      <c r="H266" s="5" t="s">
        <v>171</v>
      </c>
      <c r="I266" s="5" t="s">
        <v>2721</v>
      </c>
      <c r="J266" s="5" t="s">
        <v>965</v>
      </c>
      <c r="K266" s="5" t="s">
        <v>391</v>
      </c>
      <c r="L266" s="5" t="s">
        <v>2722</v>
      </c>
      <c r="M266" s="10" t="str">
        <f>IFERROR(__xludf.DUMMYFUNCTION("REGEXEXTRACT(L751, ""[\s,]([A-Z]{2})[,\s]\s?\d{5}"")"),"#N/A")</f>
        <v>#N/A</v>
      </c>
      <c r="N266" s="5" t="s">
        <v>1225</v>
      </c>
      <c r="O266" s="5">
        <v>90220.0</v>
      </c>
      <c r="P266" s="5">
        <v>1.0</v>
      </c>
      <c r="Q266" s="5" t="s">
        <v>2723</v>
      </c>
      <c r="R266" s="5">
        <v>4500.0</v>
      </c>
      <c r="S266" s="5">
        <v>11.0</v>
      </c>
      <c r="T266" s="5" t="s">
        <v>53</v>
      </c>
      <c r="U266" s="5">
        <v>0.0</v>
      </c>
      <c r="V266" s="5" t="s">
        <v>70</v>
      </c>
      <c r="W266" s="5" t="s">
        <v>2724</v>
      </c>
      <c r="X266" s="5" t="s">
        <v>71</v>
      </c>
      <c r="Y266" s="5" t="s">
        <v>52</v>
      </c>
      <c r="Z266" s="5" t="s">
        <v>2725</v>
      </c>
      <c r="AA266" s="5" t="s">
        <v>2726</v>
      </c>
      <c r="AB266" s="5" t="s">
        <v>730</v>
      </c>
      <c r="AC266" s="5" t="s">
        <v>52</v>
      </c>
      <c r="AD266" s="5" t="s">
        <v>1230</v>
      </c>
      <c r="AE266" s="5" t="s">
        <v>1231</v>
      </c>
      <c r="AF266" s="5" t="s">
        <v>52</v>
      </c>
      <c r="AG266" s="5" t="s">
        <v>52</v>
      </c>
      <c r="AH266" s="5" t="s">
        <v>52</v>
      </c>
      <c r="AI266" s="5" t="s">
        <v>1232</v>
      </c>
      <c r="AJ266" s="5" t="s">
        <v>2720</v>
      </c>
      <c r="AK266" s="5" t="s">
        <v>2722</v>
      </c>
      <c r="AL266" s="5" t="s">
        <v>1233</v>
      </c>
    </row>
    <row r="267" hidden="1">
      <c r="A267" s="5" t="s">
        <v>2727</v>
      </c>
      <c r="B267" s="5" t="s">
        <v>2728</v>
      </c>
      <c r="C267" s="5" t="s">
        <v>2728</v>
      </c>
      <c r="D267" s="9">
        <v>45314.0</v>
      </c>
      <c r="E267" s="5">
        <v>4393.0</v>
      </c>
      <c r="F267" s="5">
        <v>1997.0</v>
      </c>
      <c r="G267" s="5" t="s">
        <v>963</v>
      </c>
      <c r="H267" s="5" t="s">
        <v>171</v>
      </c>
      <c r="I267" s="5" t="s">
        <v>2721</v>
      </c>
      <c r="J267" s="5" t="s">
        <v>965</v>
      </c>
      <c r="K267" s="5" t="s">
        <v>744</v>
      </c>
      <c r="L267" s="5" t="s">
        <v>1236</v>
      </c>
      <c r="M267" s="10" t="str">
        <f>IFERROR(__xludf.DUMMYFUNCTION("REGEXEXTRACT(L752, ""[\s,]([A-Z]{2})[,\s]\s?\d{5}"")"),"#N/A")</f>
        <v>#N/A</v>
      </c>
      <c r="N267" s="5" t="s">
        <v>2729</v>
      </c>
      <c r="O267" s="5" t="s">
        <v>1238</v>
      </c>
      <c r="P267" s="5">
        <v>1.0</v>
      </c>
      <c r="Q267" s="5" t="s">
        <v>2723</v>
      </c>
      <c r="R267" s="5">
        <v>4500.0</v>
      </c>
      <c r="S267" s="5">
        <v>4.0</v>
      </c>
      <c r="T267" s="5" t="s">
        <v>53</v>
      </c>
      <c r="U267" s="5">
        <v>0.0</v>
      </c>
      <c r="V267" s="5" t="s">
        <v>70</v>
      </c>
      <c r="W267" s="5" t="s">
        <v>2730</v>
      </c>
      <c r="X267" s="5" t="s">
        <v>55</v>
      </c>
      <c r="Y267" s="5" t="s">
        <v>2724</v>
      </c>
      <c r="Z267" s="5" t="s">
        <v>2725</v>
      </c>
      <c r="AA267" s="5" t="s">
        <v>2726</v>
      </c>
      <c r="AB267" s="5" t="s">
        <v>730</v>
      </c>
      <c r="AC267" s="5" t="s">
        <v>52</v>
      </c>
      <c r="AD267" s="5" t="s">
        <v>1230</v>
      </c>
      <c r="AE267" s="5" t="s">
        <v>1231</v>
      </c>
      <c r="AF267" s="5" t="s">
        <v>52</v>
      </c>
      <c r="AG267" s="5" t="s">
        <v>52</v>
      </c>
      <c r="AH267" s="5" t="s">
        <v>52</v>
      </c>
      <c r="AI267" s="5" t="s">
        <v>1232</v>
      </c>
      <c r="AJ267" s="5" t="s">
        <v>2720</v>
      </c>
      <c r="AK267" s="5" t="s">
        <v>2722</v>
      </c>
      <c r="AL267" s="5" t="s">
        <v>1233</v>
      </c>
    </row>
    <row r="268" hidden="1">
      <c r="A268" s="5" t="s">
        <v>2731</v>
      </c>
      <c r="B268" s="5" t="s">
        <v>2732</v>
      </c>
      <c r="C268" s="5" t="s">
        <v>2733</v>
      </c>
      <c r="D268" s="9">
        <v>45309.0</v>
      </c>
      <c r="E268" s="5">
        <v>272800.0</v>
      </c>
      <c r="F268" s="5">
        <v>124000.0</v>
      </c>
      <c r="G268" s="5" t="s">
        <v>2343</v>
      </c>
      <c r="H268" s="5" t="s">
        <v>366</v>
      </c>
      <c r="I268" s="5" t="s">
        <v>2734</v>
      </c>
      <c r="J268" s="5" t="s">
        <v>1460</v>
      </c>
      <c r="K268" s="5" t="s">
        <v>2735</v>
      </c>
      <c r="L268" s="5" t="s">
        <v>2736</v>
      </c>
      <c r="M268" s="10" t="str">
        <f>IFERROR(__xludf.DUMMYFUNCTION("REGEXEXTRACT(L753, ""[\s,]([A-Z]{2})[,\s]\s?\d{5}"")"),"#N/A")</f>
        <v>#N/A</v>
      </c>
      <c r="N268" s="5" t="s">
        <v>2737</v>
      </c>
      <c r="O268" s="5">
        <v>11975.0</v>
      </c>
      <c r="P268" s="5">
        <v>5.0</v>
      </c>
      <c r="Q268" s="5" t="s">
        <v>2738</v>
      </c>
      <c r="R268" s="5" t="s">
        <v>2739</v>
      </c>
      <c r="S268" s="5">
        <v>4403.0</v>
      </c>
      <c r="T268" s="5" t="s">
        <v>115</v>
      </c>
      <c r="U268" s="5">
        <v>0.0</v>
      </c>
      <c r="V268" s="5" t="s">
        <v>52</v>
      </c>
      <c r="W268" s="5" t="s">
        <v>2740</v>
      </c>
      <c r="X268" s="5" t="s">
        <v>52</v>
      </c>
      <c r="Y268" s="5" t="s">
        <v>52</v>
      </c>
      <c r="Z268" s="5" t="s">
        <v>2741</v>
      </c>
      <c r="AA268" s="5" t="s">
        <v>2742</v>
      </c>
      <c r="AB268" s="5" t="s">
        <v>2743</v>
      </c>
      <c r="AC268" s="5" t="s">
        <v>52</v>
      </c>
      <c r="AD268" s="5" t="s">
        <v>181</v>
      </c>
      <c r="AE268" s="5" t="s">
        <v>182</v>
      </c>
      <c r="AF268" s="5" t="s">
        <v>183</v>
      </c>
      <c r="AG268" s="5" t="s">
        <v>52</v>
      </c>
      <c r="AH268" s="5" t="s">
        <v>52</v>
      </c>
      <c r="AI268" s="5" t="s">
        <v>184</v>
      </c>
      <c r="AJ268" s="5" t="s">
        <v>2744</v>
      </c>
      <c r="AK268" s="5" t="s">
        <v>2745</v>
      </c>
      <c r="AL268" s="5" t="s">
        <v>2746</v>
      </c>
    </row>
    <row r="269">
      <c r="A269" s="5" t="s">
        <v>2747</v>
      </c>
      <c r="B269" s="5" t="s">
        <v>1015</v>
      </c>
      <c r="C269" s="5" t="s">
        <v>1016</v>
      </c>
      <c r="D269" s="9">
        <v>45308.0</v>
      </c>
      <c r="E269" s="5">
        <v>40649.0</v>
      </c>
      <c r="F269" s="5">
        <v>18477.0</v>
      </c>
      <c r="G269" s="5" t="s">
        <v>422</v>
      </c>
      <c r="H269" s="5" t="s">
        <v>45</v>
      </c>
      <c r="I269" s="5" t="s">
        <v>1307</v>
      </c>
      <c r="J269" s="5" t="s">
        <v>424</v>
      </c>
      <c r="K269" s="5" t="s">
        <v>744</v>
      </c>
      <c r="L269" s="5" t="s">
        <v>1017</v>
      </c>
      <c r="M269" s="10" t="str">
        <f>IFERROR(__xludf.DUMMYFUNCTION("REGEXEXTRACT(L754, ""[\s,]([A-Z]{2})[,\s]\s?\d{5}"")"),"#N/A")</f>
        <v>#N/A</v>
      </c>
      <c r="N269" s="5" t="s">
        <v>1018</v>
      </c>
      <c r="O269" s="5">
        <v>1960.0</v>
      </c>
      <c r="P269" s="5">
        <v>1.0</v>
      </c>
      <c r="Q269" s="5" t="s">
        <v>2748</v>
      </c>
      <c r="R269" s="5">
        <v>2200.0</v>
      </c>
      <c r="S269" s="5">
        <v>1472.0</v>
      </c>
      <c r="T269" s="5" t="s">
        <v>69</v>
      </c>
      <c r="U269" s="5">
        <v>0.0</v>
      </c>
      <c r="V269" s="5" t="s">
        <v>70</v>
      </c>
      <c r="W269" s="5" t="s">
        <v>2749</v>
      </c>
      <c r="X269" s="5" t="s">
        <v>71</v>
      </c>
      <c r="Y269" s="5" t="s">
        <v>52</v>
      </c>
      <c r="Z269" s="5" t="s">
        <v>2750</v>
      </c>
      <c r="AA269" s="5" t="s">
        <v>2751</v>
      </c>
      <c r="AB269" s="5" t="s">
        <v>59</v>
      </c>
      <c r="AC269" s="5" t="s">
        <v>52</v>
      </c>
      <c r="AD269" s="5" t="s">
        <v>398</v>
      </c>
      <c r="AE269" s="5" t="s">
        <v>399</v>
      </c>
      <c r="AF269" s="5" t="s">
        <v>400</v>
      </c>
      <c r="AG269" s="5" t="s">
        <v>401</v>
      </c>
      <c r="AH269" s="5">
        <v>23502.0</v>
      </c>
      <c r="AI269" s="5" t="s">
        <v>402</v>
      </c>
      <c r="AJ269" s="5" t="s">
        <v>1015</v>
      </c>
      <c r="AK269" s="5" t="s">
        <v>1020</v>
      </c>
      <c r="AL269" s="5" t="s">
        <v>79</v>
      </c>
    </row>
    <row r="270" hidden="1">
      <c r="A270" s="5" t="s">
        <v>2752</v>
      </c>
      <c r="B270" s="5" t="s">
        <v>2753</v>
      </c>
      <c r="C270" s="5" t="s">
        <v>2754</v>
      </c>
      <c r="D270" s="9">
        <v>45306.0</v>
      </c>
      <c r="E270" s="5">
        <v>51940.0</v>
      </c>
      <c r="F270" s="5">
        <v>23609.0</v>
      </c>
      <c r="G270" s="5" t="s">
        <v>188</v>
      </c>
      <c r="H270" s="5" t="s">
        <v>1069</v>
      </c>
      <c r="I270" s="5" t="s">
        <v>2755</v>
      </c>
      <c r="J270" s="5" t="s">
        <v>191</v>
      </c>
      <c r="K270" s="5" t="s">
        <v>391</v>
      </c>
      <c r="L270" s="5" t="s">
        <v>2756</v>
      </c>
      <c r="M270" s="10" t="str">
        <f>IFERROR(__xludf.DUMMYFUNCTION("REGEXEXTRACT(L755, ""[\s,]([A-Z]{2})[,\s]\s?\d{5}"")"),"#N/A")</f>
        <v>#N/A</v>
      </c>
      <c r="N270" s="5" t="s">
        <v>2757</v>
      </c>
      <c r="O270" s="5" t="s">
        <v>2758</v>
      </c>
      <c r="P270" s="5">
        <v>1.0</v>
      </c>
      <c r="Q270" s="5" t="s">
        <v>2759</v>
      </c>
      <c r="R270" s="5" t="s">
        <v>138</v>
      </c>
      <c r="S270" s="5">
        <v>1009.0</v>
      </c>
      <c r="T270" s="5" t="s">
        <v>374</v>
      </c>
      <c r="U270" s="5">
        <v>50.0</v>
      </c>
      <c r="V270" s="5" t="s">
        <v>70</v>
      </c>
      <c r="W270" s="5" t="s">
        <v>2760</v>
      </c>
      <c r="X270" s="5" t="s">
        <v>52</v>
      </c>
      <c r="Y270" s="5" t="s">
        <v>52</v>
      </c>
      <c r="Z270" s="5" t="s">
        <v>2761</v>
      </c>
      <c r="AA270" s="5" t="s">
        <v>2762</v>
      </c>
      <c r="AB270" s="5" t="s">
        <v>200</v>
      </c>
      <c r="AC270" s="5" t="s">
        <v>52</v>
      </c>
      <c r="AD270" s="5" t="s">
        <v>72</v>
      </c>
      <c r="AE270" s="5" t="s">
        <v>73</v>
      </c>
      <c r="AF270" s="5" t="s">
        <v>74</v>
      </c>
      <c r="AG270" s="5" t="s">
        <v>75</v>
      </c>
      <c r="AH270" s="5" t="s">
        <v>76</v>
      </c>
      <c r="AI270" s="5" t="s">
        <v>77</v>
      </c>
      <c r="AJ270" s="5" t="s">
        <v>2763</v>
      </c>
      <c r="AK270" s="5" t="s">
        <v>2764</v>
      </c>
      <c r="AL270" s="5" t="s">
        <v>2765</v>
      </c>
    </row>
    <row r="271" hidden="1">
      <c r="A271" s="5" t="s">
        <v>2766</v>
      </c>
      <c r="B271" s="5" t="s">
        <v>325</v>
      </c>
      <c r="C271" s="5" t="s">
        <v>326</v>
      </c>
      <c r="D271" s="9">
        <v>45305.0</v>
      </c>
      <c r="E271" s="5">
        <v>61521.0</v>
      </c>
      <c r="F271" s="5">
        <v>27964.0</v>
      </c>
      <c r="G271" s="5" t="s">
        <v>2767</v>
      </c>
      <c r="H271" s="5" t="s">
        <v>189</v>
      </c>
      <c r="I271" s="5" t="s">
        <v>2768</v>
      </c>
      <c r="J271" s="5" t="s">
        <v>532</v>
      </c>
      <c r="K271" s="5" t="s">
        <v>2769</v>
      </c>
      <c r="L271" s="5" t="s">
        <v>330</v>
      </c>
      <c r="M271" s="10" t="str">
        <f>IFERROR(__xludf.DUMMYFUNCTION("REGEXEXTRACT(L756, ""[\s,]([A-Z]{2})[,\s]\s?\d{5}"")"),"GJ")</f>
        <v>GJ</v>
      </c>
      <c r="N271" s="5" t="s">
        <v>331</v>
      </c>
      <c r="O271" s="5">
        <v>37402.0</v>
      </c>
      <c r="P271" s="5">
        <v>1.0</v>
      </c>
      <c r="Q271" s="5" t="s">
        <v>2770</v>
      </c>
      <c r="R271" s="5">
        <v>4510.0</v>
      </c>
      <c r="S271" s="5">
        <v>34.0</v>
      </c>
      <c r="T271" s="5" t="s">
        <v>53</v>
      </c>
      <c r="U271" s="5">
        <v>47.0</v>
      </c>
      <c r="V271" s="5" t="s">
        <v>93</v>
      </c>
      <c r="W271" s="5" t="s">
        <v>2771</v>
      </c>
      <c r="X271" s="5" t="s">
        <v>71</v>
      </c>
      <c r="Y271" s="5" t="s">
        <v>52</v>
      </c>
      <c r="Z271" s="5" t="s">
        <v>2772</v>
      </c>
      <c r="AA271" s="5" t="s">
        <v>2773</v>
      </c>
      <c r="AB271" s="5" t="s">
        <v>1831</v>
      </c>
      <c r="AC271" s="5" t="s">
        <v>52</v>
      </c>
      <c r="AD271" s="5" t="s">
        <v>216</v>
      </c>
      <c r="AE271" s="5" t="s">
        <v>217</v>
      </c>
      <c r="AF271" s="5" t="s">
        <v>218</v>
      </c>
      <c r="AG271" s="5" t="s">
        <v>52</v>
      </c>
      <c r="AH271" s="5" t="s">
        <v>52</v>
      </c>
      <c r="AI271" s="5" t="s">
        <v>52</v>
      </c>
      <c r="AJ271" s="5" t="s">
        <v>325</v>
      </c>
      <c r="AK271" s="5" t="s">
        <v>330</v>
      </c>
      <c r="AL271" s="5" t="s">
        <v>2774</v>
      </c>
    </row>
    <row r="272" hidden="1">
      <c r="A272" s="5" t="s">
        <v>2775</v>
      </c>
      <c r="B272" s="5" t="s">
        <v>2776</v>
      </c>
      <c r="C272" s="5" t="s">
        <v>204</v>
      </c>
      <c r="D272" s="9">
        <v>45301.0</v>
      </c>
      <c r="E272" s="5">
        <v>46805.0</v>
      </c>
      <c r="F272" s="5">
        <v>21275.0</v>
      </c>
      <c r="G272" s="5" t="s">
        <v>1057</v>
      </c>
      <c r="H272" s="5" t="s">
        <v>205</v>
      </c>
      <c r="I272" s="5" t="s">
        <v>2706</v>
      </c>
      <c r="J272" s="5" t="s">
        <v>191</v>
      </c>
      <c r="K272" s="5" t="s">
        <v>1059</v>
      </c>
      <c r="L272" s="5" t="s">
        <v>2777</v>
      </c>
      <c r="M272" s="10" t="str">
        <f>IFERROR(__xludf.DUMMYFUNCTION("REGEXEXTRACT(L757, ""[\s,]([A-Z]{2})[,\s]\s?\d{5}"")"),"#N/A")</f>
        <v>#N/A</v>
      </c>
      <c r="N272" s="5" t="s">
        <v>209</v>
      </c>
      <c r="O272" s="5">
        <v>698.0</v>
      </c>
      <c r="P272" s="5">
        <v>1.0</v>
      </c>
      <c r="Q272" s="5" t="s">
        <v>2778</v>
      </c>
      <c r="R272" s="5">
        <v>4510.0</v>
      </c>
      <c r="S272" s="5">
        <v>2930.0</v>
      </c>
      <c r="T272" s="5" t="s">
        <v>53</v>
      </c>
      <c r="U272" s="5">
        <v>33.0</v>
      </c>
      <c r="V272" s="5" t="s">
        <v>93</v>
      </c>
      <c r="W272" s="5" t="s">
        <v>2779</v>
      </c>
      <c r="X272" s="5" t="s">
        <v>52</v>
      </c>
      <c r="Y272" s="5" t="s">
        <v>52</v>
      </c>
      <c r="Z272" s="5" t="s">
        <v>2780</v>
      </c>
      <c r="AA272" s="5" t="s">
        <v>2781</v>
      </c>
      <c r="AB272" s="5" t="s">
        <v>162</v>
      </c>
      <c r="AC272" s="5" t="s">
        <v>52</v>
      </c>
      <c r="AD272" s="5" t="s">
        <v>216</v>
      </c>
      <c r="AE272" s="5" t="s">
        <v>217</v>
      </c>
      <c r="AF272" s="5" t="s">
        <v>218</v>
      </c>
      <c r="AG272" s="5" t="s">
        <v>52</v>
      </c>
      <c r="AH272" s="5" t="s">
        <v>52</v>
      </c>
      <c r="AI272" s="5" t="s">
        <v>52</v>
      </c>
      <c r="AJ272" s="5" t="s">
        <v>2776</v>
      </c>
      <c r="AK272" s="5" t="s">
        <v>2777</v>
      </c>
      <c r="AL272" s="5" t="s">
        <v>219</v>
      </c>
    </row>
    <row r="273" hidden="1">
      <c r="A273" s="5" t="s">
        <v>2782</v>
      </c>
      <c r="B273" s="5" t="s">
        <v>2783</v>
      </c>
      <c r="C273" s="5" t="s">
        <v>102</v>
      </c>
      <c r="D273" s="9">
        <v>45299.0</v>
      </c>
      <c r="E273" s="5">
        <v>62467.0</v>
      </c>
      <c r="F273" s="5">
        <v>28394.0</v>
      </c>
      <c r="G273" s="5" t="s">
        <v>1419</v>
      </c>
      <c r="H273" s="5" t="s">
        <v>2784</v>
      </c>
      <c r="I273" s="5" t="s">
        <v>2785</v>
      </c>
      <c r="J273" s="5" t="s">
        <v>256</v>
      </c>
      <c r="K273" s="5" t="s">
        <v>744</v>
      </c>
      <c r="L273" s="5" t="s">
        <v>2786</v>
      </c>
      <c r="M273" s="10" t="str">
        <f>IFERROR(__xludf.DUMMYFUNCTION("REGEXEXTRACT(L758, ""[\s,]([A-Z]{2})[,\s]\s?\d{5}"")"),"#N/A")</f>
        <v>#N/A</v>
      </c>
      <c r="N273" s="5" t="s">
        <v>102</v>
      </c>
      <c r="O273" s="5" t="s">
        <v>52</v>
      </c>
      <c r="P273" s="5">
        <v>1.0</v>
      </c>
      <c r="Q273" s="5" t="s">
        <v>2787</v>
      </c>
      <c r="R273" s="5">
        <v>4500.0</v>
      </c>
      <c r="S273" s="5">
        <v>24.0</v>
      </c>
      <c r="T273" s="5" t="s">
        <v>115</v>
      </c>
      <c r="U273" s="5">
        <v>0.0</v>
      </c>
      <c r="V273" s="5" t="s">
        <v>70</v>
      </c>
      <c r="W273" s="5" t="s">
        <v>2788</v>
      </c>
      <c r="X273" s="5" t="s">
        <v>52</v>
      </c>
      <c r="Y273" s="5" t="s">
        <v>52</v>
      </c>
      <c r="Z273" s="5" t="s">
        <v>2789</v>
      </c>
      <c r="AA273" s="5" t="s">
        <v>2790</v>
      </c>
      <c r="AB273" s="5" t="s">
        <v>235</v>
      </c>
      <c r="AC273" s="5" t="s">
        <v>52</v>
      </c>
      <c r="AD273" s="5" t="s">
        <v>2791</v>
      </c>
      <c r="AE273" s="5" t="s">
        <v>2792</v>
      </c>
      <c r="AF273" s="5" t="s">
        <v>52</v>
      </c>
      <c r="AG273" s="5" t="s">
        <v>52</v>
      </c>
      <c r="AH273" s="5">
        <v>79118.0</v>
      </c>
      <c r="AI273" s="5" t="s">
        <v>2793</v>
      </c>
      <c r="AJ273" s="5" t="s">
        <v>2794</v>
      </c>
      <c r="AK273" s="5" t="s">
        <v>2795</v>
      </c>
      <c r="AL273" s="5" t="s">
        <v>1727</v>
      </c>
    </row>
    <row r="274" hidden="1">
      <c r="A274" s="5" t="s">
        <v>2796</v>
      </c>
      <c r="B274" s="5" t="s">
        <v>168</v>
      </c>
      <c r="C274" s="5" t="s">
        <v>169</v>
      </c>
      <c r="D274" s="9">
        <v>45297.0</v>
      </c>
      <c r="E274" s="5">
        <v>39600.0</v>
      </c>
      <c r="F274" s="5">
        <v>18000.0</v>
      </c>
      <c r="G274" s="5" t="s">
        <v>719</v>
      </c>
      <c r="H274" s="5" t="s">
        <v>272</v>
      </c>
      <c r="I274" s="5" t="s">
        <v>2797</v>
      </c>
      <c r="J274" s="5" t="s">
        <v>274</v>
      </c>
      <c r="K274" s="5" t="s">
        <v>2798</v>
      </c>
      <c r="L274" s="5" t="s">
        <v>174</v>
      </c>
      <c r="M274" s="10" t="str">
        <f>IFERROR(__xludf.DUMMYFUNCTION("REGEXEXTRACT(L759, ""[\s,]([A-Z]{2})[,\s]\s?\d{5}"")"),"DL")</f>
        <v>DL</v>
      </c>
      <c r="N274" s="5" t="s">
        <v>175</v>
      </c>
      <c r="O274" s="5" t="s">
        <v>52</v>
      </c>
      <c r="P274" s="5">
        <v>1.0</v>
      </c>
      <c r="Q274" s="5" t="s">
        <v>2799</v>
      </c>
      <c r="R274" s="5">
        <v>4510.0</v>
      </c>
      <c r="S274" s="5">
        <v>13130.0</v>
      </c>
      <c r="T274" s="5" t="s">
        <v>115</v>
      </c>
      <c r="U274" s="5">
        <v>0.0</v>
      </c>
      <c r="V274" s="5" t="s">
        <v>52</v>
      </c>
      <c r="W274" s="5" t="s">
        <v>2800</v>
      </c>
      <c r="X274" s="5" t="s">
        <v>52</v>
      </c>
      <c r="Y274" s="5" t="s">
        <v>52</v>
      </c>
      <c r="Z274" s="5" t="s">
        <v>2801</v>
      </c>
      <c r="AA274" s="5" t="s">
        <v>2802</v>
      </c>
      <c r="AB274" s="5" t="s">
        <v>1426</v>
      </c>
      <c r="AC274" s="5" t="s">
        <v>52</v>
      </c>
      <c r="AD274" s="5" t="s">
        <v>181</v>
      </c>
      <c r="AE274" s="5" t="s">
        <v>182</v>
      </c>
      <c r="AF274" s="5" t="s">
        <v>183</v>
      </c>
      <c r="AG274" s="5" t="s">
        <v>52</v>
      </c>
      <c r="AH274" s="5" t="s">
        <v>52</v>
      </c>
      <c r="AI274" s="5" t="s">
        <v>184</v>
      </c>
      <c r="AJ274" s="5" t="s">
        <v>168</v>
      </c>
      <c r="AK274" s="5" t="s">
        <v>174</v>
      </c>
      <c r="AL274" s="5" t="s">
        <v>185</v>
      </c>
    </row>
    <row r="275" hidden="1">
      <c r="A275" s="5" t="s">
        <v>2803</v>
      </c>
      <c r="B275" s="5" t="s">
        <v>2804</v>
      </c>
      <c r="C275" s="5" t="s">
        <v>102</v>
      </c>
      <c r="D275" s="9">
        <v>45297.0</v>
      </c>
      <c r="E275" s="5">
        <v>41670.0</v>
      </c>
      <c r="F275" s="5">
        <v>18941.0</v>
      </c>
      <c r="G275" s="5" t="s">
        <v>226</v>
      </c>
      <c r="H275" s="5" t="s">
        <v>189</v>
      </c>
      <c r="I275" s="5" t="s">
        <v>2805</v>
      </c>
      <c r="J275" s="5" t="s">
        <v>228</v>
      </c>
      <c r="K275" s="5" t="s">
        <v>391</v>
      </c>
      <c r="L275" s="5" t="s">
        <v>2806</v>
      </c>
      <c r="M275" s="10" t="str">
        <f>IFERROR(__xludf.DUMMYFUNCTION("REGEXEXTRACT(L760, ""[\s,]([A-Z]{2})[,\s]\s?\d{5}"")"),"#N/A")</f>
        <v>#N/A</v>
      </c>
      <c r="N275" s="5" t="s">
        <v>102</v>
      </c>
      <c r="O275" s="5">
        <v>33181.0</v>
      </c>
      <c r="P275" s="5">
        <v>1.0</v>
      </c>
      <c r="Q275" s="5" t="s">
        <v>2807</v>
      </c>
      <c r="R275" s="5" t="s">
        <v>244</v>
      </c>
      <c r="S275" s="5">
        <v>886.0</v>
      </c>
      <c r="T275" s="5" t="s">
        <v>53</v>
      </c>
      <c r="U275" s="5">
        <v>51.0</v>
      </c>
      <c r="V275" s="5" t="s">
        <v>70</v>
      </c>
      <c r="W275" s="5" t="s">
        <v>2808</v>
      </c>
      <c r="X275" s="5" t="s">
        <v>52</v>
      </c>
      <c r="Y275" s="5" t="s">
        <v>52</v>
      </c>
      <c r="Z275" s="5" t="s">
        <v>2809</v>
      </c>
      <c r="AA275" s="5" t="s">
        <v>2810</v>
      </c>
      <c r="AB275" s="5" t="s">
        <v>59</v>
      </c>
      <c r="AC275" s="5" t="s">
        <v>52</v>
      </c>
      <c r="AD275" s="5" t="s">
        <v>72</v>
      </c>
      <c r="AE275" s="5" t="s">
        <v>73</v>
      </c>
      <c r="AF275" s="5" t="s">
        <v>74</v>
      </c>
      <c r="AG275" s="5" t="s">
        <v>75</v>
      </c>
      <c r="AH275" s="5" t="s">
        <v>76</v>
      </c>
      <c r="AI275" s="5" t="s">
        <v>77</v>
      </c>
      <c r="AJ275" s="5" t="s">
        <v>102</v>
      </c>
      <c r="AK275" s="5" t="s">
        <v>102</v>
      </c>
      <c r="AL275" s="5" t="s">
        <v>2811</v>
      </c>
    </row>
    <row r="276">
      <c r="A276" s="5" t="s">
        <v>2812</v>
      </c>
      <c r="B276" s="5" t="s">
        <v>1015</v>
      </c>
      <c r="C276" s="5" t="s">
        <v>1016</v>
      </c>
      <c r="D276" s="9">
        <v>45296.0</v>
      </c>
      <c r="E276" s="5">
        <v>42570.0</v>
      </c>
      <c r="F276" s="5">
        <v>19350.0</v>
      </c>
      <c r="G276" s="5" t="s">
        <v>422</v>
      </c>
      <c r="H276" s="5" t="s">
        <v>45</v>
      </c>
      <c r="I276" s="5" t="s">
        <v>2415</v>
      </c>
      <c r="J276" s="5" t="s">
        <v>424</v>
      </c>
      <c r="K276" s="5" t="s">
        <v>744</v>
      </c>
      <c r="L276" s="5" t="s">
        <v>1017</v>
      </c>
      <c r="M276" s="10" t="str">
        <f>IFERROR(__xludf.DUMMYFUNCTION("REGEXEXTRACT(L761, ""[\s,]([A-Z]{2})[,\s]\s?\d{5}"")"),"WV")</f>
        <v>WV</v>
      </c>
      <c r="N276" s="5" t="s">
        <v>1018</v>
      </c>
      <c r="O276" s="5">
        <v>1960.0</v>
      </c>
      <c r="P276" s="5">
        <v>1.0</v>
      </c>
      <c r="Q276" s="5" t="s">
        <v>2813</v>
      </c>
      <c r="R276" s="5">
        <v>2200.0</v>
      </c>
      <c r="S276" s="5">
        <v>1287.0</v>
      </c>
      <c r="T276" s="5" t="s">
        <v>69</v>
      </c>
      <c r="U276" s="5">
        <v>0.0</v>
      </c>
      <c r="V276" s="5" t="s">
        <v>70</v>
      </c>
      <c r="W276" s="5" t="s">
        <v>2814</v>
      </c>
      <c r="X276" s="5" t="s">
        <v>71</v>
      </c>
      <c r="Y276" s="5" t="s">
        <v>52</v>
      </c>
      <c r="Z276" s="5" t="s">
        <v>2815</v>
      </c>
      <c r="AA276" s="5" t="s">
        <v>2816</v>
      </c>
      <c r="AB276" s="5" t="s">
        <v>162</v>
      </c>
      <c r="AC276" s="5" t="s">
        <v>52</v>
      </c>
      <c r="AD276" s="5" t="s">
        <v>398</v>
      </c>
      <c r="AE276" s="5" t="s">
        <v>399</v>
      </c>
      <c r="AF276" s="5" t="s">
        <v>400</v>
      </c>
      <c r="AG276" s="5" t="s">
        <v>401</v>
      </c>
      <c r="AH276" s="5">
        <v>23502.0</v>
      </c>
      <c r="AI276" s="5" t="s">
        <v>402</v>
      </c>
      <c r="AJ276" s="5" t="s">
        <v>1015</v>
      </c>
      <c r="AK276" s="5" t="s">
        <v>1020</v>
      </c>
      <c r="AL276" s="5" t="s">
        <v>79</v>
      </c>
    </row>
    <row r="277" hidden="1">
      <c r="A277" s="5" t="s">
        <v>2817</v>
      </c>
      <c r="B277" s="5" t="s">
        <v>2605</v>
      </c>
      <c r="C277" s="5" t="s">
        <v>2606</v>
      </c>
      <c r="D277" s="9">
        <v>45296.0</v>
      </c>
      <c r="E277" s="5">
        <v>59524.0</v>
      </c>
      <c r="F277" s="5">
        <v>27056.0</v>
      </c>
      <c r="G277" s="5" t="s">
        <v>226</v>
      </c>
      <c r="H277" s="5" t="s">
        <v>1792</v>
      </c>
      <c r="I277" s="5" t="s">
        <v>2818</v>
      </c>
      <c r="J277" s="5" t="s">
        <v>228</v>
      </c>
      <c r="K277" s="5" t="s">
        <v>2819</v>
      </c>
      <c r="L277" s="5" t="s">
        <v>2609</v>
      </c>
      <c r="M277" s="10" t="str">
        <f>IFERROR(__xludf.DUMMYFUNCTION("REGEXEXTRACT(L762, ""[\s,]([A-Z]{2})[,\s]\s?\d{5}"")"),"#N/A")</f>
        <v>#N/A</v>
      </c>
      <c r="N277" s="5" t="s">
        <v>2610</v>
      </c>
      <c r="O277" s="5" t="s">
        <v>2611</v>
      </c>
      <c r="P277" s="5">
        <v>1.0</v>
      </c>
      <c r="Q277" s="5" t="s">
        <v>2820</v>
      </c>
      <c r="R277" s="5" t="s">
        <v>91</v>
      </c>
      <c r="S277" s="5">
        <v>105.0</v>
      </c>
      <c r="T277" s="5" t="s">
        <v>53</v>
      </c>
      <c r="U277" s="5">
        <v>39.0</v>
      </c>
      <c r="V277" s="5" t="s">
        <v>70</v>
      </c>
      <c r="W277" s="5" t="s">
        <v>2821</v>
      </c>
      <c r="X277" s="5" t="s">
        <v>71</v>
      </c>
      <c r="Y277" s="5" t="s">
        <v>52</v>
      </c>
      <c r="Z277" s="5" t="s">
        <v>2822</v>
      </c>
      <c r="AA277" s="5" t="s">
        <v>2823</v>
      </c>
      <c r="AB277" s="5" t="s">
        <v>1426</v>
      </c>
      <c r="AC277" s="5" t="s">
        <v>52</v>
      </c>
      <c r="AD277" s="5" t="s">
        <v>72</v>
      </c>
      <c r="AE277" s="5" t="s">
        <v>73</v>
      </c>
      <c r="AF277" s="5" t="s">
        <v>74</v>
      </c>
      <c r="AG277" s="5" t="s">
        <v>75</v>
      </c>
      <c r="AH277" s="5" t="s">
        <v>76</v>
      </c>
      <c r="AI277" s="5" t="s">
        <v>77</v>
      </c>
      <c r="AJ277" s="5" t="s">
        <v>2605</v>
      </c>
      <c r="AK277" s="5" t="s">
        <v>2616</v>
      </c>
      <c r="AL277" s="5" t="s">
        <v>336</v>
      </c>
    </row>
    <row r="278" hidden="1">
      <c r="A278" s="5" t="s">
        <v>2824</v>
      </c>
      <c r="B278" s="5" t="s">
        <v>325</v>
      </c>
      <c r="C278" s="5" t="s">
        <v>326</v>
      </c>
      <c r="D278" s="9">
        <v>45295.0</v>
      </c>
      <c r="E278" s="5">
        <v>60190.0</v>
      </c>
      <c r="F278" s="5">
        <v>27359.0</v>
      </c>
      <c r="G278" s="5" t="s">
        <v>2767</v>
      </c>
      <c r="H278" s="5" t="s">
        <v>189</v>
      </c>
      <c r="I278" s="5" t="s">
        <v>2805</v>
      </c>
      <c r="J278" s="5" t="s">
        <v>532</v>
      </c>
      <c r="K278" s="5" t="s">
        <v>2825</v>
      </c>
      <c r="L278" s="5" t="s">
        <v>330</v>
      </c>
      <c r="M278" s="10" t="str">
        <f>IFERROR(__xludf.DUMMYFUNCTION("REGEXEXTRACT(L763, ""[\s,]([A-Z]{2})[,\s]\s?\d{5}"")"),"FL")</f>
        <v>FL</v>
      </c>
      <c r="N278" s="5" t="s">
        <v>331</v>
      </c>
      <c r="O278" s="5">
        <v>37402.0</v>
      </c>
      <c r="P278" s="5">
        <v>1.0</v>
      </c>
      <c r="Q278" s="5" t="s">
        <v>2826</v>
      </c>
      <c r="R278" s="5">
        <v>4510.0</v>
      </c>
      <c r="S278" s="5">
        <v>32.0</v>
      </c>
      <c r="T278" s="5" t="s">
        <v>53</v>
      </c>
      <c r="U278" s="5">
        <v>45.0</v>
      </c>
      <c r="V278" s="5" t="s">
        <v>93</v>
      </c>
      <c r="W278" s="5" t="s">
        <v>2827</v>
      </c>
      <c r="X278" s="5" t="s">
        <v>71</v>
      </c>
      <c r="Y278" s="5" t="s">
        <v>52</v>
      </c>
      <c r="Z278" s="5" t="s">
        <v>2809</v>
      </c>
      <c r="AA278" s="5" t="s">
        <v>2828</v>
      </c>
      <c r="AB278" s="5" t="s">
        <v>59</v>
      </c>
      <c r="AC278" s="5" t="s">
        <v>52</v>
      </c>
      <c r="AD278" s="5" t="s">
        <v>216</v>
      </c>
      <c r="AE278" s="5" t="s">
        <v>217</v>
      </c>
      <c r="AF278" s="5" t="s">
        <v>218</v>
      </c>
      <c r="AG278" s="5" t="s">
        <v>52</v>
      </c>
      <c r="AH278" s="5" t="s">
        <v>52</v>
      </c>
      <c r="AI278" s="5" t="s">
        <v>52</v>
      </c>
      <c r="AJ278" s="5" t="s">
        <v>325</v>
      </c>
      <c r="AK278" s="5" t="s">
        <v>330</v>
      </c>
      <c r="AL278" s="5" t="s">
        <v>2774</v>
      </c>
    </row>
    <row r="279" hidden="1">
      <c r="A279" s="5" t="s">
        <v>2829</v>
      </c>
      <c r="B279" s="5" t="s">
        <v>490</v>
      </c>
      <c r="C279" s="5" t="s">
        <v>1133</v>
      </c>
      <c r="D279" s="9">
        <v>45286.0</v>
      </c>
      <c r="E279" s="5">
        <v>13644.0</v>
      </c>
      <c r="F279" s="5">
        <v>6202.0</v>
      </c>
      <c r="G279" s="5" t="s">
        <v>556</v>
      </c>
      <c r="H279" s="5" t="s">
        <v>171</v>
      </c>
      <c r="I279" s="5" t="s">
        <v>1803</v>
      </c>
      <c r="J279" s="5" t="s">
        <v>558</v>
      </c>
      <c r="K279" s="5" t="s">
        <v>1804</v>
      </c>
      <c r="L279" s="5" t="s">
        <v>1136</v>
      </c>
      <c r="M279" s="10" t="str">
        <f>IFERROR(__xludf.DUMMYFUNCTION("REGEXEXTRACT(L764, ""[\s,]([A-Z]{2})[,\s]\s?\d{5}"")"),"#N/A")</f>
        <v>#N/A</v>
      </c>
      <c r="N279" s="5" t="s">
        <v>1806</v>
      </c>
      <c r="O279" s="5">
        <v>11003.0</v>
      </c>
      <c r="P279" s="5">
        <v>1.0</v>
      </c>
      <c r="Q279" s="5" t="s">
        <v>2830</v>
      </c>
      <c r="R279" s="5" t="s">
        <v>52</v>
      </c>
      <c r="S279" s="5">
        <v>886.0</v>
      </c>
      <c r="T279" s="5" t="s">
        <v>92</v>
      </c>
      <c r="U279" s="5">
        <v>62.0</v>
      </c>
      <c r="V279" s="5" t="s">
        <v>93</v>
      </c>
      <c r="W279" s="5" t="s">
        <v>2831</v>
      </c>
      <c r="X279" s="5" t="s">
        <v>71</v>
      </c>
      <c r="Y279" s="5" t="s">
        <v>52</v>
      </c>
      <c r="Z279" s="5" t="s">
        <v>2832</v>
      </c>
      <c r="AA279" s="5" t="s">
        <v>2833</v>
      </c>
      <c r="AB279" s="5" t="s">
        <v>235</v>
      </c>
      <c r="AC279" s="5" t="s">
        <v>52</v>
      </c>
      <c r="AD279" s="5" t="s">
        <v>565</v>
      </c>
      <c r="AE279" s="5" t="s">
        <v>566</v>
      </c>
      <c r="AF279" s="5" t="s">
        <v>567</v>
      </c>
      <c r="AG279" s="5" t="s">
        <v>52</v>
      </c>
      <c r="AH279" s="5" t="s">
        <v>52</v>
      </c>
      <c r="AI279" s="5" t="s">
        <v>568</v>
      </c>
      <c r="AJ279" s="5" t="s">
        <v>490</v>
      </c>
      <c r="AK279" s="5" t="s">
        <v>1136</v>
      </c>
      <c r="AL279" s="5" t="s">
        <v>1142</v>
      </c>
    </row>
    <row r="280" hidden="1">
      <c r="A280" s="5" t="s">
        <v>2834</v>
      </c>
      <c r="B280" s="5" t="s">
        <v>2835</v>
      </c>
      <c r="C280" s="5" t="s">
        <v>2836</v>
      </c>
      <c r="D280" s="9">
        <v>45286.0</v>
      </c>
      <c r="E280" s="5">
        <v>31365.0</v>
      </c>
      <c r="F280" s="5">
        <v>14257.0</v>
      </c>
      <c r="G280" s="5" t="s">
        <v>634</v>
      </c>
      <c r="H280" s="5" t="s">
        <v>171</v>
      </c>
      <c r="I280" s="5" t="s">
        <v>1803</v>
      </c>
      <c r="J280" s="5" t="s">
        <v>274</v>
      </c>
      <c r="K280" s="5" t="s">
        <v>2837</v>
      </c>
      <c r="L280" s="5" t="s">
        <v>2838</v>
      </c>
      <c r="M280" s="10" t="str">
        <f>IFERROR(__xludf.DUMMYFUNCTION("REGEXEXTRACT(L765, ""[\s,]([A-Z]{2})[,\s]\s?\d{5}"")"),"MA")</f>
        <v>MA</v>
      </c>
      <c r="N280" s="5" t="s">
        <v>2839</v>
      </c>
      <c r="O280" s="5">
        <v>90501.0</v>
      </c>
      <c r="P280" s="5">
        <v>1.0</v>
      </c>
      <c r="Q280" s="5" t="s">
        <v>2840</v>
      </c>
      <c r="R280" s="5" t="s">
        <v>52</v>
      </c>
      <c r="S280" s="5">
        <v>778.0</v>
      </c>
      <c r="T280" s="5" t="s">
        <v>53</v>
      </c>
      <c r="U280" s="5">
        <v>55.0</v>
      </c>
      <c r="V280" s="5" t="s">
        <v>93</v>
      </c>
      <c r="W280" s="5" t="s">
        <v>2841</v>
      </c>
      <c r="X280" s="5" t="s">
        <v>71</v>
      </c>
      <c r="Y280" s="5" t="s">
        <v>52</v>
      </c>
      <c r="Z280" s="5" t="s">
        <v>2832</v>
      </c>
      <c r="AA280" s="5" t="s">
        <v>2842</v>
      </c>
      <c r="AB280" s="5" t="s">
        <v>235</v>
      </c>
      <c r="AC280" s="5" t="s">
        <v>283</v>
      </c>
      <c r="AD280" s="5" t="s">
        <v>565</v>
      </c>
      <c r="AE280" s="5" t="s">
        <v>566</v>
      </c>
      <c r="AF280" s="5" t="s">
        <v>567</v>
      </c>
      <c r="AG280" s="5" t="s">
        <v>52</v>
      </c>
      <c r="AH280" s="5" t="s">
        <v>52</v>
      </c>
      <c r="AI280" s="5" t="s">
        <v>568</v>
      </c>
      <c r="AJ280" s="5" t="s">
        <v>2835</v>
      </c>
      <c r="AK280" s="5" t="s">
        <v>2838</v>
      </c>
      <c r="AL280" s="5" t="s">
        <v>2044</v>
      </c>
    </row>
    <row r="281" hidden="1">
      <c r="A281" s="5" t="s">
        <v>2843</v>
      </c>
      <c r="B281" s="5" t="s">
        <v>2054</v>
      </c>
      <c r="C281" s="5" t="s">
        <v>2055</v>
      </c>
      <c r="D281" s="9">
        <v>45283.0</v>
      </c>
      <c r="E281" s="5">
        <v>37752.0</v>
      </c>
      <c r="F281" s="5">
        <v>17160.0</v>
      </c>
      <c r="G281" s="5" t="s">
        <v>1683</v>
      </c>
      <c r="H281" s="5" t="s">
        <v>171</v>
      </c>
      <c r="I281" s="5" t="s">
        <v>2844</v>
      </c>
      <c r="J281" s="5" t="s">
        <v>1685</v>
      </c>
      <c r="K281" s="5" t="s">
        <v>2845</v>
      </c>
      <c r="L281" s="5" t="s">
        <v>2058</v>
      </c>
      <c r="M281" s="10" t="str">
        <f>IFERROR(__xludf.DUMMYFUNCTION("REGEXEXTRACT(L766, ""[\s,]([A-Z]{2})[,\s]\s?\d{5}"")"),"MO")</f>
        <v>MO</v>
      </c>
      <c r="N281" s="5" t="s">
        <v>2059</v>
      </c>
      <c r="O281" s="5">
        <v>90248.0</v>
      </c>
      <c r="P281" s="5">
        <v>1.0</v>
      </c>
      <c r="Q281" s="5" t="s">
        <v>2846</v>
      </c>
      <c r="R281" s="5">
        <v>4532.0</v>
      </c>
      <c r="S281" s="5">
        <v>4.0</v>
      </c>
      <c r="T281" s="5" t="s">
        <v>53</v>
      </c>
      <c r="U281" s="5">
        <v>24.0</v>
      </c>
      <c r="V281" s="5" t="s">
        <v>93</v>
      </c>
      <c r="W281" s="5" t="s">
        <v>2847</v>
      </c>
      <c r="X281" s="5" t="s">
        <v>52</v>
      </c>
      <c r="Y281" s="5" t="s">
        <v>52</v>
      </c>
      <c r="Z281" s="5" t="s">
        <v>2848</v>
      </c>
      <c r="AA281" s="5" t="s">
        <v>2849</v>
      </c>
      <c r="AB281" s="5" t="s">
        <v>235</v>
      </c>
      <c r="AC281" s="5" t="s">
        <v>52</v>
      </c>
      <c r="AD281" s="5" t="s">
        <v>216</v>
      </c>
      <c r="AE281" s="5" t="s">
        <v>217</v>
      </c>
      <c r="AF281" s="5" t="s">
        <v>218</v>
      </c>
      <c r="AG281" s="5" t="s">
        <v>52</v>
      </c>
      <c r="AH281" s="5" t="s">
        <v>52</v>
      </c>
      <c r="AI281" s="5" t="s">
        <v>52</v>
      </c>
      <c r="AJ281" s="5" t="s">
        <v>2064</v>
      </c>
      <c r="AK281" s="5" t="s">
        <v>2065</v>
      </c>
      <c r="AL281" s="5" t="s">
        <v>941</v>
      </c>
    </row>
    <row r="282" hidden="1">
      <c r="A282" s="5" t="s">
        <v>2850</v>
      </c>
      <c r="B282" s="5" t="s">
        <v>2851</v>
      </c>
      <c r="C282" s="5" t="s">
        <v>2851</v>
      </c>
      <c r="D282" s="9">
        <v>45283.0</v>
      </c>
      <c r="E282" s="5">
        <v>12106.0</v>
      </c>
      <c r="F282" s="5">
        <v>5503.0</v>
      </c>
      <c r="G282" s="5" t="s">
        <v>107</v>
      </c>
      <c r="H282" s="5" t="s">
        <v>131</v>
      </c>
      <c r="I282" s="5" t="s">
        <v>2852</v>
      </c>
      <c r="J282" s="5" t="s">
        <v>109</v>
      </c>
      <c r="K282" s="5" t="s">
        <v>391</v>
      </c>
      <c r="L282" s="5" t="s">
        <v>2853</v>
      </c>
      <c r="M282" s="10" t="str">
        <f>IFERROR(__xludf.DUMMYFUNCTION("REGEXEXTRACT(L767, ""[\s,]([A-Z]{2})[,\s]\s?\d{5}"")"),"VA")</f>
        <v>VA</v>
      </c>
      <c r="N282" s="5" t="s">
        <v>2854</v>
      </c>
      <c r="O282" s="5">
        <v>23505.0</v>
      </c>
      <c r="P282" s="5">
        <v>1.0</v>
      </c>
      <c r="Q282" s="5" t="s">
        <v>2855</v>
      </c>
      <c r="R282" s="5" t="s">
        <v>244</v>
      </c>
      <c r="S282" s="5">
        <v>8.0</v>
      </c>
      <c r="T282" s="5" t="s">
        <v>69</v>
      </c>
      <c r="U282" s="5">
        <v>43.0</v>
      </c>
      <c r="V282" s="5" t="s">
        <v>70</v>
      </c>
      <c r="W282" s="5" t="s">
        <v>2856</v>
      </c>
      <c r="X282" s="5" t="s">
        <v>55</v>
      </c>
      <c r="Y282" s="5" t="s">
        <v>2857</v>
      </c>
      <c r="Z282" s="5" t="s">
        <v>2858</v>
      </c>
      <c r="AA282" s="5">
        <v>4687.0</v>
      </c>
      <c r="AB282" s="5" t="s">
        <v>730</v>
      </c>
      <c r="AC282" s="5" t="s">
        <v>52</v>
      </c>
      <c r="AD282" s="5" t="s">
        <v>1566</v>
      </c>
      <c r="AE282" s="5" t="s">
        <v>1567</v>
      </c>
      <c r="AF282" s="5" t="s">
        <v>1568</v>
      </c>
      <c r="AG282" s="5" t="s">
        <v>1569</v>
      </c>
      <c r="AH282" s="5">
        <v>60025.0</v>
      </c>
      <c r="AI282" s="5" t="s">
        <v>1570</v>
      </c>
      <c r="AJ282" s="5" t="s">
        <v>2164</v>
      </c>
      <c r="AK282" s="5" t="s">
        <v>1314</v>
      </c>
      <c r="AL282" s="5" t="s">
        <v>2859</v>
      </c>
    </row>
    <row r="283">
      <c r="A283" s="5" t="s">
        <v>2860</v>
      </c>
      <c r="B283" s="5" t="s">
        <v>64</v>
      </c>
      <c r="C283" s="5" t="s">
        <v>65</v>
      </c>
      <c r="D283" s="9">
        <v>45282.0</v>
      </c>
      <c r="E283" s="5">
        <v>28840.0</v>
      </c>
      <c r="F283" s="5">
        <v>13109.0</v>
      </c>
      <c r="G283" s="5" t="s">
        <v>44</v>
      </c>
      <c r="H283" s="5" t="s">
        <v>45</v>
      </c>
      <c r="I283" s="5" t="s">
        <v>2861</v>
      </c>
      <c r="J283" s="5" t="s">
        <v>47</v>
      </c>
      <c r="K283" s="5" t="s">
        <v>2862</v>
      </c>
      <c r="L283" s="5" t="s">
        <v>67</v>
      </c>
      <c r="M283" s="10" t="str">
        <f>IFERROR(__xludf.DUMMYFUNCTION("REGEXEXTRACT(L768, ""[\s,]([A-Z]{2})[,\s]\s?\d{5}"")"),"SC")</f>
        <v>SC</v>
      </c>
      <c r="N283" s="5" t="s">
        <v>68</v>
      </c>
      <c r="O283" s="5">
        <v>1960.0</v>
      </c>
      <c r="P283" s="5">
        <v>1.0</v>
      </c>
      <c r="Q283" s="5" t="s">
        <v>2863</v>
      </c>
      <c r="R283" s="5" t="s">
        <v>52</v>
      </c>
      <c r="S283" s="5">
        <v>1240.0</v>
      </c>
      <c r="T283" s="5" t="s">
        <v>69</v>
      </c>
      <c r="U283" s="5">
        <v>0.0</v>
      </c>
      <c r="V283" s="5" t="s">
        <v>70</v>
      </c>
      <c r="W283" s="5" t="s">
        <v>2864</v>
      </c>
      <c r="X283" s="5" t="s">
        <v>71</v>
      </c>
      <c r="Y283" s="5" t="s">
        <v>52</v>
      </c>
      <c r="Z283" s="5" t="s">
        <v>2865</v>
      </c>
      <c r="AA283" s="5" t="s">
        <v>2866</v>
      </c>
      <c r="AB283" s="5" t="s">
        <v>260</v>
      </c>
      <c r="AC283" s="5" t="s">
        <v>52</v>
      </c>
      <c r="AD283" s="5" t="s">
        <v>72</v>
      </c>
      <c r="AE283" s="5" t="s">
        <v>73</v>
      </c>
      <c r="AF283" s="5" t="s">
        <v>74</v>
      </c>
      <c r="AG283" s="5" t="s">
        <v>75</v>
      </c>
      <c r="AH283" s="5" t="s">
        <v>76</v>
      </c>
      <c r="AI283" s="5" t="s">
        <v>77</v>
      </c>
      <c r="AJ283" s="5" t="s">
        <v>64</v>
      </c>
      <c r="AK283" s="5" t="s">
        <v>78</v>
      </c>
      <c r="AL283" s="5" t="s">
        <v>79</v>
      </c>
    </row>
    <row r="284">
      <c r="A284" s="5" t="s">
        <v>2867</v>
      </c>
      <c r="B284" s="5" t="s">
        <v>2868</v>
      </c>
      <c r="C284" s="5" t="s">
        <v>2869</v>
      </c>
      <c r="D284" s="9">
        <v>45281.0</v>
      </c>
      <c r="E284" s="5">
        <v>62787.0</v>
      </c>
      <c r="F284" s="5">
        <v>28540.0</v>
      </c>
      <c r="G284" s="5" t="s">
        <v>349</v>
      </c>
      <c r="H284" s="5" t="s">
        <v>45</v>
      </c>
      <c r="I284" s="5" t="s">
        <v>2870</v>
      </c>
      <c r="J284" s="5" t="s">
        <v>351</v>
      </c>
      <c r="K284" s="5" t="s">
        <v>391</v>
      </c>
      <c r="L284" s="5" t="s">
        <v>2871</v>
      </c>
      <c r="M284" s="10" t="str">
        <f>IFERROR(__xludf.DUMMYFUNCTION("REGEXEXTRACT(L769, ""[\s,]([A-Z]{2})[,\s]\s?\d{5}"")"),"TX")</f>
        <v>TX</v>
      </c>
      <c r="N284" s="5" t="s">
        <v>2872</v>
      </c>
      <c r="O284" s="5" t="s">
        <v>52</v>
      </c>
      <c r="P284" s="5">
        <v>1.0</v>
      </c>
      <c r="Q284" s="5" t="s">
        <v>2873</v>
      </c>
      <c r="R284" s="5" t="s">
        <v>244</v>
      </c>
      <c r="S284" s="5">
        <v>205.0</v>
      </c>
      <c r="T284" s="5" t="s">
        <v>1077</v>
      </c>
      <c r="U284" s="5">
        <v>37.0</v>
      </c>
      <c r="V284" s="5" t="s">
        <v>70</v>
      </c>
      <c r="W284" s="5" t="s">
        <v>2874</v>
      </c>
      <c r="X284" s="5" t="s">
        <v>52</v>
      </c>
      <c r="Y284" s="5" t="s">
        <v>52</v>
      </c>
      <c r="Z284" s="5" t="s">
        <v>2858</v>
      </c>
      <c r="AA284" s="5" t="s">
        <v>2875</v>
      </c>
      <c r="AB284" s="5" t="s">
        <v>162</v>
      </c>
      <c r="AC284" s="5" t="s">
        <v>52</v>
      </c>
      <c r="AD284" s="5" t="s">
        <v>72</v>
      </c>
      <c r="AE284" s="5" t="s">
        <v>73</v>
      </c>
      <c r="AF284" s="5" t="s">
        <v>74</v>
      </c>
      <c r="AG284" s="5" t="s">
        <v>75</v>
      </c>
      <c r="AH284" s="5" t="s">
        <v>76</v>
      </c>
      <c r="AI284" s="5" t="s">
        <v>77</v>
      </c>
      <c r="AJ284" s="5" t="s">
        <v>2868</v>
      </c>
      <c r="AK284" s="5" t="s">
        <v>2876</v>
      </c>
      <c r="AL284" s="5" t="s">
        <v>404</v>
      </c>
    </row>
    <row r="285">
      <c r="A285" s="5" t="s">
        <v>2877</v>
      </c>
      <c r="B285" s="5" t="s">
        <v>2868</v>
      </c>
      <c r="C285" s="5" t="s">
        <v>2869</v>
      </c>
      <c r="D285" s="9">
        <v>45281.0</v>
      </c>
      <c r="E285" s="5">
        <v>628361.0</v>
      </c>
      <c r="F285" s="5">
        <v>285619.0</v>
      </c>
      <c r="G285" s="5" t="s">
        <v>349</v>
      </c>
      <c r="H285" s="5" t="s">
        <v>45</v>
      </c>
      <c r="I285" s="5" t="s">
        <v>2870</v>
      </c>
      <c r="J285" s="5" t="s">
        <v>351</v>
      </c>
      <c r="K285" s="5" t="s">
        <v>2878</v>
      </c>
      <c r="L285" s="5" t="s">
        <v>2871</v>
      </c>
      <c r="M285" s="10" t="str">
        <f>IFERROR(__xludf.DUMMYFUNCTION("REGEXEXTRACT(L770, ""[\s,]([A-Z]{2})[,\s]\s?\d{5}"")"),"#N/A")</f>
        <v>#N/A</v>
      </c>
      <c r="N285" s="5" t="s">
        <v>2872</v>
      </c>
      <c r="O285" s="5" t="s">
        <v>52</v>
      </c>
      <c r="P285" s="5">
        <v>10.0</v>
      </c>
      <c r="Q285" s="5" t="s">
        <v>2879</v>
      </c>
      <c r="R285" s="5" t="s">
        <v>2880</v>
      </c>
      <c r="S285" s="5">
        <v>1020.0</v>
      </c>
      <c r="T285" s="5" t="s">
        <v>1077</v>
      </c>
      <c r="U285" s="5">
        <v>298.0</v>
      </c>
      <c r="V285" s="5" t="s">
        <v>70</v>
      </c>
      <c r="W285" s="5" t="s">
        <v>2881</v>
      </c>
      <c r="X285" s="5" t="s">
        <v>52</v>
      </c>
      <c r="Y285" s="5" t="s">
        <v>52</v>
      </c>
      <c r="Z285" s="5" t="s">
        <v>2858</v>
      </c>
      <c r="AA285" s="5" t="s">
        <v>2882</v>
      </c>
      <c r="AB285" s="5" t="s">
        <v>162</v>
      </c>
      <c r="AC285" s="5" t="s">
        <v>52</v>
      </c>
      <c r="AD285" s="5" t="s">
        <v>72</v>
      </c>
      <c r="AE285" s="5" t="s">
        <v>73</v>
      </c>
      <c r="AF285" s="5" t="s">
        <v>74</v>
      </c>
      <c r="AG285" s="5" t="s">
        <v>75</v>
      </c>
      <c r="AH285" s="5" t="s">
        <v>76</v>
      </c>
      <c r="AI285" s="5" t="s">
        <v>77</v>
      </c>
      <c r="AJ285" s="5" t="s">
        <v>2868</v>
      </c>
      <c r="AK285" s="5" t="s">
        <v>2876</v>
      </c>
      <c r="AL285" s="5" t="s">
        <v>404</v>
      </c>
    </row>
    <row r="286">
      <c r="A286" s="5" t="s">
        <v>2883</v>
      </c>
      <c r="B286" s="5" t="s">
        <v>2868</v>
      </c>
      <c r="C286" s="5" t="s">
        <v>2869</v>
      </c>
      <c r="D286" s="9">
        <v>45281.0</v>
      </c>
      <c r="E286" s="5">
        <v>816107.0</v>
      </c>
      <c r="F286" s="5">
        <v>370958.0</v>
      </c>
      <c r="G286" s="5" t="s">
        <v>349</v>
      </c>
      <c r="H286" s="5" t="s">
        <v>45</v>
      </c>
      <c r="I286" s="5" t="s">
        <v>2870</v>
      </c>
      <c r="J286" s="5" t="s">
        <v>351</v>
      </c>
      <c r="K286" s="5" t="s">
        <v>2884</v>
      </c>
      <c r="L286" s="5" t="s">
        <v>2871</v>
      </c>
      <c r="M286" s="10" t="str">
        <f>IFERROR(__xludf.DUMMYFUNCTION("REGEXEXTRACT(L771, ""[\s,]([A-Z]{2})[,\s]\s?\d{5}"")"),"FL")</f>
        <v>FL</v>
      </c>
      <c r="N286" s="5" t="s">
        <v>2872</v>
      </c>
      <c r="O286" s="5" t="s">
        <v>52</v>
      </c>
      <c r="P286" s="5">
        <v>13.0</v>
      </c>
      <c r="Q286" s="5" t="s">
        <v>2885</v>
      </c>
      <c r="R286" s="5" t="s">
        <v>2886</v>
      </c>
      <c r="S286" s="5">
        <v>1351.0</v>
      </c>
      <c r="T286" s="5" t="s">
        <v>1077</v>
      </c>
      <c r="U286" s="5">
        <v>401.0</v>
      </c>
      <c r="V286" s="5" t="s">
        <v>70</v>
      </c>
      <c r="W286" s="5" t="s">
        <v>2887</v>
      </c>
      <c r="X286" s="5" t="s">
        <v>52</v>
      </c>
      <c r="Y286" s="5" t="s">
        <v>52</v>
      </c>
      <c r="Z286" s="5" t="s">
        <v>2858</v>
      </c>
      <c r="AA286" s="5" t="s">
        <v>2888</v>
      </c>
      <c r="AB286" s="5" t="s">
        <v>162</v>
      </c>
      <c r="AC286" s="5" t="s">
        <v>52</v>
      </c>
      <c r="AD286" s="5" t="s">
        <v>72</v>
      </c>
      <c r="AE286" s="5" t="s">
        <v>73</v>
      </c>
      <c r="AF286" s="5" t="s">
        <v>74</v>
      </c>
      <c r="AG286" s="5" t="s">
        <v>75</v>
      </c>
      <c r="AH286" s="5" t="s">
        <v>76</v>
      </c>
      <c r="AI286" s="5" t="s">
        <v>77</v>
      </c>
      <c r="AJ286" s="5" t="s">
        <v>2868</v>
      </c>
      <c r="AK286" s="5" t="s">
        <v>2876</v>
      </c>
      <c r="AL286" s="5" t="s">
        <v>404</v>
      </c>
    </row>
    <row r="287">
      <c r="A287" s="5" t="s">
        <v>2889</v>
      </c>
      <c r="B287" s="5" t="s">
        <v>2868</v>
      </c>
      <c r="C287" s="5" t="s">
        <v>2869</v>
      </c>
      <c r="D287" s="9">
        <v>45281.0</v>
      </c>
      <c r="E287" s="5">
        <v>62567.0</v>
      </c>
      <c r="F287" s="5">
        <v>28440.0</v>
      </c>
      <c r="G287" s="5" t="s">
        <v>349</v>
      </c>
      <c r="H287" s="5" t="s">
        <v>45</v>
      </c>
      <c r="I287" s="5" t="s">
        <v>2870</v>
      </c>
      <c r="J287" s="5" t="s">
        <v>351</v>
      </c>
      <c r="K287" s="5" t="s">
        <v>391</v>
      </c>
      <c r="L287" s="5" t="s">
        <v>2871</v>
      </c>
      <c r="M287" s="10" t="str">
        <f>IFERROR(__xludf.DUMMYFUNCTION("REGEXEXTRACT(L772, ""[\s,]([A-Z]{2})[,\s]\s?\d{5}"")"),"OH")</f>
        <v>OH</v>
      </c>
      <c r="N287" s="5" t="s">
        <v>2890</v>
      </c>
      <c r="O287" s="5" t="s">
        <v>52</v>
      </c>
      <c r="P287" s="5">
        <v>1.0</v>
      </c>
      <c r="Q287" s="5" t="s">
        <v>2891</v>
      </c>
      <c r="R287" s="5" t="s">
        <v>244</v>
      </c>
      <c r="S287" s="5">
        <v>87.0</v>
      </c>
      <c r="T287" s="5" t="s">
        <v>1077</v>
      </c>
      <c r="U287" s="5">
        <v>37.0</v>
      </c>
      <c r="V287" s="5" t="s">
        <v>70</v>
      </c>
      <c r="W287" s="5" t="s">
        <v>2892</v>
      </c>
      <c r="X287" s="5" t="s">
        <v>52</v>
      </c>
      <c r="Y287" s="5" t="s">
        <v>52</v>
      </c>
      <c r="Z287" s="5" t="s">
        <v>2858</v>
      </c>
      <c r="AA287" s="5" t="s">
        <v>2893</v>
      </c>
      <c r="AB287" s="5" t="s">
        <v>162</v>
      </c>
      <c r="AC287" s="5" t="s">
        <v>52</v>
      </c>
      <c r="AD287" s="5" t="s">
        <v>72</v>
      </c>
      <c r="AE287" s="5" t="s">
        <v>73</v>
      </c>
      <c r="AF287" s="5" t="s">
        <v>74</v>
      </c>
      <c r="AG287" s="5" t="s">
        <v>75</v>
      </c>
      <c r="AH287" s="5" t="s">
        <v>76</v>
      </c>
      <c r="AI287" s="5" t="s">
        <v>77</v>
      </c>
      <c r="AJ287" s="5" t="s">
        <v>2868</v>
      </c>
      <c r="AK287" s="5" t="s">
        <v>2876</v>
      </c>
      <c r="AL287" s="5" t="s">
        <v>404</v>
      </c>
    </row>
    <row r="288">
      <c r="A288" s="5" t="s">
        <v>2894</v>
      </c>
      <c r="B288" s="5" t="s">
        <v>2868</v>
      </c>
      <c r="C288" s="5" t="s">
        <v>2869</v>
      </c>
      <c r="D288" s="9">
        <v>45281.0</v>
      </c>
      <c r="E288" s="5">
        <v>62743.0</v>
      </c>
      <c r="F288" s="5">
        <v>28520.0</v>
      </c>
      <c r="G288" s="5" t="s">
        <v>349</v>
      </c>
      <c r="H288" s="5" t="s">
        <v>45</v>
      </c>
      <c r="I288" s="5" t="s">
        <v>2870</v>
      </c>
      <c r="J288" s="5" t="s">
        <v>351</v>
      </c>
      <c r="K288" s="5" t="s">
        <v>391</v>
      </c>
      <c r="L288" s="5" t="s">
        <v>2871</v>
      </c>
      <c r="M288" s="10" t="str">
        <f>IFERROR(__xludf.DUMMYFUNCTION("REGEXEXTRACT(L773, ""[\s,]([A-Z]{2})[,\s]\s?\d{5}"")"),"TE")</f>
        <v>TE</v>
      </c>
      <c r="N288" s="5" t="s">
        <v>2890</v>
      </c>
      <c r="O288" s="5" t="s">
        <v>52</v>
      </c>
      <c r="P288" s="5">
        <v>1.0</v>
      </c>
      <c r="Q288" s="5" t="s">
        <v>2895</v>
      </c>
      <c r="R288" s="5" t="s">
        <v>244</v>
      </c>
      <c r="S288" s="5">
        <v>83.0</v>
      </c>
      <c r="T288" s="5" t="s">
        <v>1077</v>
      </c>
      <c r="U288" s="5">
        <v>37.0</v>
      </c>
      <c r="V288" s="5" t="s">
        <v>70</v>
      </c>
      <c r="W288" s="5" t="s">
        <v>2896</v>
      </c>
      <c r="X288" s="5" t="s">
        <v>52</v>
      </c>
      <c r="Y288" s="5" t="s">
        <v>52</v>
      </c>
      <c r="Z288" s="5" t="s">
        <v>2858</v>
      </c>
      <c r="AA288" s="5" t="s">
        <v>2897</v>
      </c>
      <c r="AB288" s="5" t="s">
        <v>162</v>
      </c>
      <c r="AC288" s="5" t="s">
        <v>52</v>
      </c>
      <c r="AD288" s="5" t="s">
        <v>72</v>
      </c>
      <c r="AE288" s="5" t="s">
        <v>73</v>
      </c>
      <c r="AF288" s="5" t="s">
        <v>74</v>
      </c>
      <c r="AG288" s="5" t="s">
        <v>75</v>
      </c>
      <c r="AH288" s="5" t="s">
        <v>76</v>
      </c>
      <c r="AI288" s="5" t="s">
        <v>77</v>
      </c>
      <c r="AJ288" s="5" t="s">
        <v>2898</v>
      </c>
      <c r="AK288" s="5" t="s">
        <v>2899</v>
      </c>
      <c r="AL288" s="5" t="s">
        <v>404</v>
      </c>
    </row>
    <row r="289" hidden="1">
      <c r="A289" s="5" t="s">
        <v>2900</v>
      </c>
      <c r="B289" s="5" t="s">
        <v>2901</v>
      </c>
      <c r="C289" s="5" t="s">
        <v>2902</v>
      </c>
      <c r="D289" s="9">
        <v>45272.0</v>
      </c>
      <c r="E289" s="5">
        <v>28906.0</v>
      </c>
      <c r="F289" s="5">
        <v>13139.0</v>
      </c>
      <c r="G289" s="5" t="s">
        <v>130</v>
      </c>
      <c r="H289" s="5" t="s">
        <v>131</v>
      </c>
      <c r="I289" s="5" t="s">
        <v>2903</v>
      </c>
      <c r="J289" s="5" t="s">
        <v>133</v>
      </c>
      <c r="K289" s="5" t="s">
        <v>2904</v>
      </c>
      <c r="L289" s="5" t="s">
        <v>2905</v>
      </c>
      <c r="M289" s="10" t="str">
        <f>IFERROR(__xludf.DUMMYFUNCTION("REGEXEXTRACT(L774, ""[\s,]([A-Z]{2})[,\s]\s?\d{5}"")"),"GA")</f>
        <v>GA</v>
      </c>
      <c r="N289" s="5" t="s">
        <v>2906</v>
      </c>
      <c r="O289" s="5">
        <v>30326.0</v>
      </c>
      <c r="P289" s="5">
        <v>1.0</v>
      </c>
      <c r="Q289" s="5" t="s">
        <v>2907</v>
      </c>
      <c r="R289" s="5" t="s">
        <v>52</v>
      </c>
      <c r="S289" s="5">
        <v>587.0</v>
      </c>
      <c r="T289" s="5" t="s">
        <v>53</v>
      </c>
      <c r="U289" s="5">
        <v>70.0</v>
      </c>
      <c r="V289" s="5" t="s">
        <v>70</v>
      </c>
      <c r="W289" s="5" t="s">
        <v>2908</v>
      </c>
      <c r="X289" s="5" t="s">
        <v>71</v>
      </c>
      <c r="Y289" s="5" t="s">
        <v>52</v>
      </c>
      <c r="Z289" s="5" t="s">
        <v>2909</v>
      </c>
      <c r="AA289" s="5" t="s">
        <v>2910</v>
      </c>
      <c r="AB289" s="5" t="s">
        <v>162</v>
      </c>
      <c r="AC289" s="5" t="s">
        <v>52</v>
      </c>
      <c r="AD289" s="5" t="s">
        <v>72</v>
      </c>
      <c r="AE289" s="5" t="s">
        <v>73</v>
      </c>
      <c r="AF289" s="5" t="s">
        <v>74</v>
      </c>
      <c r="AG289" s="5" t="s">
        <v>75</v>
      </c>
      <c r="AH289" s="5" t="s">
        <v>76</v>
      </c>
      <c r="AI289" s="5" t="s">
        <v>77</v>
      </c>
      <c r="AJ289" s="5" t="s">
        <v>2901</v>
      </c>
      <c r="AK289" s="5" t="s">
        <v>2911</v>
      </c>
      <c r="AL289" s="5" t="s">
        <v>144</v>
      </c>
    </row>
    <row r="290">
      <c r="A290" s="5" t="s">
        <v>2912</v>
      </c>
      <c r="B290" s="5" t="s">
        <v>1760</v>
      </c>
      <c r="C290" s="5" t="s">
        <v>2913</v>
      </c>
      <c r="D290" s="9">
        <v>45271.0</v>
      </c>
      <c r="E290" s="5">
        <v>42449.0</v>
      </c>
      <c r="F290" s="5">
        <v>19295.0</v>
      </c>
      <c r="G290" s="5" t="s">
        <v>870</v>
      </c>
      <c r="H290" s="5" t="s">
        <v>45</v>
      </c>
      <c r="I290" s="5" t="s">
        <v>2914</v>
      </c>
      <c r="J290" s="5" t="s">
        <v>872</v>
      </c>
      <c r="K290" s="5" t="s">
        <v>2915</v>
      </c>
      <c r="L290" s="5" t="s">
        <v>2916</v>
      </c>
      <c r="M290" s="11" t="s">
        <v>75</v>
      </c>
      <c r="N290" s="5" t="s">
        <v>2917</v>
      </c>
      <c r="O290" s="5">
        <v>8817.0</v>
      </c>
      <c r="P290" s="5">
        <v>1.0</v>
      </c>
      <c r="Q290" s="5" t="s">
        <v>2918</v>
      </c>
      <c r="R290" s="5">
        <v>4510.0</v>
      </c>
      <c r="S290" s="5">
        <v>1257.0</v>
      </c>
      <c r="T290" s="5" t="s">
        <v>92</v>
      </c>
      <c r="U290" s="5">
        <v>0.0</v>
      </c>
      <c r="V290" s="5" t="s">
        <v>52</v>
      </c>
      <c r="W290" s="5" t="s">
        <v>2919</v>
      </c>
      <c r="X290" s="5" t="s">
        <v>71</v>
      </c>
      <c r="Y290" s="5" t="s">
        <v>52</v>
      </c>
      <c r="Z290" s="5" t="s">
        <v>2920</v>
      </c>
      <c r="AA290" s="5" t="s">
        <v>2921</v>
      </c>
      <c r="AB290" s="5" t="s">
        <v>235</v>
      </c>
      <c r="AC290" s="5" t="s">
        <v>52</v>
      </c>
      <c r="AD290" s="5" t="s">
        <v>216</v>
      </c>
      <c r="AE290" s="5" t="s">
        <v>217</v>
      </c>
      <c r="AF290" s="5" t="s">
        <v>218</v>
      </c>
      <c r="AG290" s="5" t="s">
        <v>52</v>
      </c>
      <c r="AH290" s="5" t="s">
        <v>52</v>
      </c>
      <c r="AI290" s="5" t="s">
        <v>52</v>
      </c>
      <c r="AJ290" s="5" t="s">
        <v>1760</v>
      </c>
      <c r="AK290" s="5" t="s">
        <v>2916</v>
      </c>
      <c r="AL290" s="5" t="s">
        <v>2922</v>
      </c>
    </row>
    <row r="291" hidden="1">
      <c r="A291" s="5" t="s">
        <v>2923</v>
      </c>
      <c r="B291" s="5" t="s">
        <v>2924</v>
      </c>
      <c r="C291" s="5" t="s">
        <v>2925</v>
      </c>
      <c r="D291" s="9">
        <v>45269.0</v>
      </c>
      <c r="E291" s="5">
        <v>37070.0</v>
      </c>
      <c r="F291" s="5">
        <v>16850.0</v>
      </c>
      <c r="G291" s="5" t="s">
        <v>170</v>
      </c>
      <c r="H291" s="5" t="s">
        <v>171</v>
      </c>
      <c r="I291" s="5" t="s">
        <v>2011</v>
      </c>
      <c r="J291" s="5" t="s">
        <v>170</v>
      </c>
      <c r="K291" s="5" t="s">
        <v>744</v>
      </c>
      <c r="L291" s="5" t="s">
        <v>2926</v>
      </c>
      <c r="M291" s="10" t="str">
        <f>IFERROR(__xludf.DUMMYFUNCTION("REGEXEXTRACT(L776, ""[\s,]([A-Z]{2})[,\s]\s?\d{5}"")"),"#N/A")</f>
        <v>#N/A</v>
      </c>
      <c r="N291" s="5" t="s">
        <v>2927</v>
      </c>
      <c r="O291" s="5">
        <v>33313.0</v>
      </c>
      <c r="P291" s="5">
        <v>1.0</v>
      </c>
      <c r="Q291" s="5" t="s">
        <v>2928</v>
      </c>
      <c r="R291" s="5" t="s">
        <v>52</v>
      </c>
      <c r="S291" s="5">
        <v>578.0</v>
      </c>
      <c r="T291" s="5" t="s">
        <v>53</v>
      </c>
      <c r="U291" s="5">
        <v>0.0</v>
      </c>
      <c r="V291" s="5" t="s">
        <v>70</v>
      </c>
      <c r="W291" s="5" t="s">
        <v>2929</v>
      </c>
      <c r="X291" s="5" t="s">
        <v>71</v>
      </c>
      <c r="Y291" s="5" t="s">
        <v>52</v>
      </c>
      <c r="Z291" s="5" t="s">
        <v>2930</v>
      </c>
      <c r="AA291" s="5" t="s">
        <v>2931</v>
      </c>
      <c r="AB291" s="5" t="s">
        <v>119</v>
      </c>
      <c r="AC291" s="5" t="s">
        <v>283</v>
      </c>
      <c r="AD291" s="5" t="s">
        <v>398</v>
      </c>
      <c r="AE291" s="5" t="s">
        <v>399</v>
      </c>
      <c r="AF291" s="5" t="s">
        <v>400</v>
      </c>
      <c r="AG291" s="5" t="s">
        <v>401</v>
      </c>
      <c r="AH291" s="5">
        <v>23502.0</v>
      </c>
      <c r="AI291" s="5" t="s">
        <v>402</v>
      </c>
      <c r="AJ291" s="5" t="s">
        <v>2924</v>
      </c>
      <c r="AK291" s="5" t="s">
        <v>2932</v>
      </c>
      <c r="AL291" s="5" t="s">
        <v>2933</v>
      </c>
    </row>
    <row r="292">
      <c r="A292" s="5" t="s">
        <v>2934</v>
      </c>
      <c r="B292" s="5" t="s">
        <v>1015</v>
      </c>
      <c r="C292" s="5" t="s">
        <v>1016</v>
      </c>
      <c r="D292" s="9">
        <v>45269.0</v>
      </c>
      <c r="E292" s="5">
        <v>41210.0</v>
      </c>
      <c r="F292" s="5">
        <v>18732.0</v>
      </c>
      <c r="G292" s="5" t="s">
        <v>422</v>
      </c>
      <c r="H292" s="5" t="s">
        <v>45</v>
      </c>
      <c r="I292" s="5" t="s">
        <v>2116</v>
      </c>
      <c r="J292" s="5" t="s">
        <v>424</v>
      </c>
      <c r="K292" s="5" t="s">
        <v>744</v>
      </c>
      <c r="L292" s="5" t="s">
        <v>1017</v>
      </c>
      <c r="M292" s="10" t="str">
        <f>IFERROR(__xludf.DUMMYFUNCTION("REGEXEXTRACT(L777, ""[\s,]([A-Z]{2})[,\s]\s?\d{5}"")"),"NY")</f>
        <v>NY</v>
      </c>
      <c r="N292" s="5" t="s">
        <v>1018</v>
      </c>
      <c r="O292" s="5">
        <v>1960.0</v>
      </c>
      <c r="P292" s="5">
        <v>1.0</v>
      </c>
      <c r="Q292" s="5" t="s">
        <v>2935</v>
      </c>
      <c r="R292" s="5">
        <v>2200.0</v>
      </c>
      <c r="S292" s="5">
        <v>1432.0</v>
      </c>
      <c r="T292" s="5" t="s">
        <v>69</v>
      </c>
      <c r="U292" s="5">
        <v>0.0</v>
      </c>
      <c r="V292" s="5" t="s">
        <v>70</v>
      </c>
      <c r="W292" s="5" t="s">
        <v>2936</v>
      </c>
      <c r="X292" s="5" t="s">
        <v>71</v>
      </c>
      <c r="Y292" s="5" t="s">
        <v>52</v>
      </c>
      <c r="Z292" s="5" t="s">
        <v>2937</v>
      </c>
      <c r="AA292" s="5" t="s">
        <v>2816</v>
      </c>
      <c r="AB292" s="5" t="s">
        <v>260</v>
      </c>
      <c r="AC292" s="5" t="s">
        <v>52</v>
      </c>
      <c r="AD292" s="5" t="s">
        <v>398</v>
      </c>
      <c r="AE292" s="5" t="s">
        <v>399</v>
      </c>
      <c r="AF292" s="5" t="s">
        <v>400</v>
      </c>
      <c r="AG292" s="5" t="s">
        <v>401</v>
      </c>
      <c r="AH292" s="5">
        <v>23502.0</v>
      </c>
      <c r="AI292" s="5" t="s">
        <v>402</v>
      </c>
      <c r="AJ292" s="5" t="s">
        <v>1015</v>
      </c>
      <c r="AK292" s="5" t="s">
        <v>1020</v>
      </c>
      <c r="AL292" s="5" t="s">
        <v>79</v>
      </c>
    </row>
    <row r="293">
      <c r="A293" s="5" t="s">
        <v>2938</v>
      </c>
      <c r="B293" s="5" t="s">
        <v>2939</v>
      </c>
      <c r="C293" s="5" t="s">
        <v>2940</v>
      </c>
      <c r="D293" s="9">
        <v>45265.0</v>
      </c>
      <c r="E293" s="5">
        <v>28291.0</v>
      </c>
      <c r="F293" s="5">
        <v>12860.0</v>
      </c>
      <c r="G293" s="5" t="s">
        <v>2941</v>
      </c>
      <c r="H293" s="5" t="s">
        <v>45</v>
      </c>
      <c r="I293" s="5" t="s">
        <v>1459</v>
      </c>
      <c r="J293" s="5" t="s">
        <v>424</v>
      </c>
      <c r="K293" s="5" t="s">
        <v>2942</v>
      </c>
      <c r="L293" s="5" t="s">
        <v>2943</v>
      </c>
      <c r="M293" s="10" t="str">
        <f>IFERROR(__xludf.DUMMYFUNCTION("REGEXEXTRACT(L778, ""[\s,]([A-Z]{2})[,\s]\s?\d{5}"")"),"#N/A")</f>
        <v>#N/A</v>
      </c>
      <c r="N293" s="5" t="s">
        <v>2944</v>
      </c>
      <c r="O293" s="5">
        <v>1701.0</v>
      </c>
      <c r="P293" s="5">
        <v>1.0</v>
      </c>
      <c r="Q293" s="5" t="s">
        <v>2945</v>
      </c>
      <c r="R293" s="5" t="s">
        <v>244</v>
      </c>
      <c r="S293" s="5">
        <v>1496.0</v>
      </c>
      <c r="T293" s="5" t="s">
        <v>69</v>
      </c>
      <c r="U293" s="5">
        <v>65.0</v>
      </c>
      <c r="V293" s="5" t="s">
        <v>70</v>
      </c>
      <c r="W293" s="5" t="s">
        <v>2946</v>
      </c>
      <c r="X293" s="5" t="s">
        <v>52</v>
      </c>
      <c r="Y293" s="5" t="s">
        <v>52</v>
      </c>
      <c r="Z293" s="5" t="s">
        <v>2909</v>
      </c>
      <c r="AA293" s="5" t="s">
        <v>2947</v>
      </c>
      <c r="AB293" s="5" t="s">
        <v>730</v>
      </c>
      <c r="AC293" s="5" t="s">
        <v>52</v>
      </c>
      <c r="AD293" s="5" t="s">
        <v>72</v>
      </c>
      <c r="AE293" s="5" t="s">
        <v>73</v>
      </c>
      <c r="AF293" s="5" t="s">
        <v>74</v>
      </c>
      <c r="AG293" s="5" t="s">
        <v>75</v>
      </c>
      <c r="AH293" s="5" t="s">
        <v>76</v>
      </c>
      <c r="AI293" s="5" t="s">
        <v>77</v>
      </c>
      <c r="AJ293" s="5" t="s">
        <v>2948</v>
      </c>
      <c r="AK293" s="5" t="s">
        <v>2949</v>
      </c>
      <c r="AL293" s="5" t="s">
        <v>2950</v>
      </c>
    </row>
    <row r="294" hidden="1">
      <c r="A294" s="5" t="s">
        <v>2951</v>
      </c>
      <c r="B294" s="5" t="s">
        <v>2952</v>
      </c>
      <c r="C294" s="5" t="s">
        <v>2953</v>
      </c>
      <c r="D294" s="9">
        <v>45264.0</v>
      </c>
      <c r="E294" s="5">
        <v>117550.0</v>
      </c>
      <c r="F294" s="5">
        <v>53432.0</v>
      </c>
      <c r="G294" s="5" t="s">
        <v>2101</v>
      </c>
      <c r="H294" s="5" t="s">
        <v>171</v>
      </c>
      <c r="I294" s="5" t="s">
        <v>2357</v>
      </c>
      <c r="J294" s="5" t="s">
        <v>558</v>
      </c>
      <c r="K294" s="5" t="s">
        <v>2954</v>
      </c>
      <c r="L294" s="5" t="s">
        <v>2955</v>
      </c>
      <c r="M294" s="10" t="str">
        <f>IFERROR(__xludf.DUMMYFUNCTION("REGEXEXTRACT(L779, ""[\s,]([A-Z]{2})[,\s]\s?\d{5}"")"),"GJ")</f>
        <v>GJ</v>
      </c>
      <c r="N294" s="5" t="s">
        <v>2956</v>
      </c>
      <c r="O294" s="5">
        <v>60143.0</v>
      </c>
      <c r="P294" s="5">
        <v>3.0</v>
      </c>
      <c r="Q294" s="5" t="s">
        <v>2957</v>
      </c>
      <c r="R294" s="5" t="s">
        <v>2958</v>
      </c>
      <c r="S294" s="5">
        <v>3153.0</v>
      </c>
      <c r="T294" s="5" t="s">
        <v>69</v>
      </c>
      <c r="U294" s="5">
        <v>0.0</v>
      </c>
      <c r="V294" s="5" t="s">
        <v>70</v>
      </c>
      <c r="W294" s="5" t="s">
        <v>2959</v>
      </c>
      <c r="X294" s="5" t="s">
        <v>71</v>
      </c>
      <c r="Y294" s="5" t="s">
        <v>52</v>
      </c>
      <c r="Z294" s="5" t="s">
        <v>2960</v>
      </c>
      <c r="AA294" s="5" t="s">
        <v>2961</v>
      </c>
      <c r="AB294" s="5" t="s">
        <v>235</v>
      </c>
      <c r="AC294" s="5" t="s">
        <v>52</v>
      </c>
      <c r="AD294" s="5" t="s">
        <v>398</v>
      </c>
      <c r="AE294" s="5" t="s">
        <v>399</v>
      </c>
      <c r="AF294" s="5" t="s">
        <v>400</v>
      </c>
      <c r="AG294" s="5" t="s">
        <v>401</v>
      </c>
      <c r="AH294" s="5">
        <v>23502.0</v>
      </c>
      <c r="AI294" s="5" t="s">
        <v>402</v>
      </c>
      <c r="AJ294" s="5" t="s">
        <v>2952</v>
      </c>
      <c r="AK294" s="5" t="s">
        <v>2962</v>
      </c>
      <c r="AL294" s="5" t="s">
        <v>2963</v>
      </c>
    </row>
    <row r="295" hidden="1">
      <c r="A295" s="5" t="s">
        <v>2964</v>
      </c>
      <c r="B295" s="5" t="s">
        <v>2965</v>
      </c>
      <c r="C295" s="5" t="s">
        <v>2966</v>
      </c>
      <c r="D295" s="9">
        <v>45260.0</v>
      </c>
      <c r="E295" s="5">
        <v>43437.0</v>
      </c>
      <c r="F295" s="5">
        <v>19744.0</v>
      </c>
      <c r="G295" s="5" t="s">
        <v>2967</v>
      </c>
      <c r="H295" s="5" t="s">
        <v>2784</v>
      </c>
      <c r="I295" s="5" t="s">
        <v>2968</v>
      </c>
      <c r="J295" s="5" t="s">
        <v>1460</v>
      </c>
      <c r="K295" s="5" t="s">
        <v>1059</v>
      </c>
      <c r="L295" s="5" t="s">
        <v>2969</v>
      </c>
      <c r="M295" s="10" t="str">
        <f>IFERROR(__xludf.DUMMYFUNCTION("REGEXEXTRACT(L780, ""[\s,]([A-Z]{2})[,\s]\s?\d{5}"")"),"MH")</f>
        <v>MH</v>
      </c>
      <c r="N295" s="5" t="s">
        <v>2970</v>
      </c>
      <c r="O295" s="5">
        <v>33134.0</v>
      </c>
      <c r="P295" s="5">
        <v>1.0</v>
      </c>
      <c r="Q295" s="5" t="s">
        <v>2971</v>
      </c>
      <c r="R295" s="5">
        <v>2210.0</v>
      </c>
      <c r="S295" s="5">
        <v>66.0</v>
      </c>
      <c r="T295" s="5" t="s">
        <v>53</v>
      </c>
      <c r="U295" s="5">
        <v>0.0</v>
      </c>
      <c r="V295" s="5" t="s">
        <v>52</v>
      </c>
      <c r="W295" s="5" t="s">
        <v>2972</v>
      </c>
      <c r="X295" s="5" t="s">
        <v>52</v>
      </c>
      <c r="Y295" s="5" t="s">
        <v>52</v>
      </c>
      <c r="Z295" s="5" t="s">
        <v>2973</v>
      </c>
      <c r="AA295" s="5" t="s">
        <v>2974</v>
      </c>
      <c r="AB295" s="5" t="s">
        <v>200</v>
      </c>
      <c r="AC295" s="5" t="s">
        <v>52</v>
      </c>
      <c r="AD295" s="5" t="s">
        <v>216</v>
      </c>
      <c r="AE295" s="5" t="s">
        <v>217</v>
      </c>
      <c r="AF295" s="5" t="s">
        <v>218</v>
      </c>
      <c r="AG295" s="5" t="s">
        <v>52</v>
      </c>
      <c r="AH295" s="5" t="s">
        <v>52</v>
      </c>
      <c r="AI295" s="5" t="s">
        <v>52</v>
      </c>
      <c r="AJ295" s="5" t="s">
        <v>2975</v>
      </c>
      <c r="AK295" s="5" t="s">
        <v>2976</v>
      </c>
      <c r="AL295" s="5" t="s">
        <v>2977</v>
      </c>
    </row>
    <row r="296" hidden="1">
      <c r="A296" s="5" t="s">
        <v>2978</v>
      </c>
      <c r="B296" s="5" t="s">
        <v>2979</v>
      </c>
      <c r="C296" s="5" t="s">
        <v>2980</v>
      </c>
      <c r="D296" s="9">
        <v>45240.0</v>
      </c>
      <c r="E296" s="5">
        <v>16713.0</v>
      </c>
      <c r="F296" s="5">
        <v>7597.0</v>
      </c>
      <c r="G296" s="5" t="s">
        <v>170</v>
      </c>
      <c r="H296" s="5" t="s">
        <v>366</v>
      </c>
      <c r="I296" s="5" t="s">
        <v>676</v>
      </c>
      <c r="J296" s="5" t="s">
        <v>170</v>
      </c>
      <c r="K296" s="5" t="s">
        <v>391</v>
      </c>
      <c r="L296" s="5" t="s">
        <v>2981</v>
      </c>
      <c r="M296" s="10" t="str">
        <f>IFERROR(__xludf.DUMMYFUNCTION("REGEXEXTRACT(L781, ""[\s,]([A-Z]{2})[,\s]\s?\d{5}"")"),"HR")</f>
        <v>HR</v>
      </c>
      <c r="N296" s="5" t="s">
        <v>2982</v>
      </c>
      <c r="O296" s="5">
        <v>33054.0</v>
      </c>
      <c r="P296" s="5">
        <v>1.0</v>
      </c>
      <c r="Q296" s="5" t="s">
        <v>2983</v>
      </c>
      <c r="R296" s="5" t="s">
        <v>244</v>
      </c>
      <c r="S296" s="5">
        <v>59.0</v>
      </c>
      <c r="T296" s="5" t="s">
        <v>69</v>
      </c>
      <c r="U296" s="5">
        <v>70.0</v>
      </c>
      <c r="V296" s="5" t="s">
        <v>70</v>
      </c>
      <c r="W296" s="5" t="s">
        <v>2984</v>
      </c>
      <c r="X296" s="5" t="s">
        <v>52</v>
      </c>
      <c r="Y296" s="5" t="s">
        <v>52</v>
      </c>
      <c r="Z296" s="5" t="s">
        <v>2985</v>
      </c>
      <c r="AA296" s="5" t="s">
        <v>2986</v>
      </c>
      <c r="AB296" s="5" t="s">
        <v>235</v>
      </c>
      <c r="AC296" s="5" t="s">
        <v>52</v>
      </c>
      <c r="AD296" s="5" t="s">
        <v>72</v>
      </c>
      <c r="AE296" s="5" t="s">
        <v>73</v>
      </c>
      <c r="AF296" s="5" t="s">
        <v>74</v>
      </c>
      <c r="AG296" s="5" t="s">
        <v>75</v>
      </c>
      <c r="AH296" s="5" t="s">
        <v>76</v>
      </c>
      <c r="AI296" s="5" t="s">
        <v>77</v>
      </c>
      <c r="AJ296" s="5" t="s">
        <v>2987</v>
      </c>
      <c r="AK296" s="5" t="s">
        <v>2988</v>
      </c>
      <c r="AL296" s="5" t="s">
        <v>2556</v>
      </c>
    </row>
    <row r="297" hidden="1">
      <c r="A297" s="5" t="s">
        <v>2989</v>
      </c>
      <c r="B297" s="5" t="s">
        <v>490</v>
      </c>
      <c r="C297" s="5" t="s">
        <v>1133</v>
      </c>
      <c r="D297" s="9">
        <v>45239.0</v>
      </c>
      <c r="E297" s="5">
        <v>13644.0</v>
      </c>
      <c r="F297" s="5">
        <v>6202.0</v>
      </c>
      <c r="G297" s="5" t="s">
        <v>556</v>
      </c>
      <c r="H297" s="5" t="s">
        <v>171</v>
      </c>
      <c r="I297" s="5" t="s">
        <v>2990</v>
      </c>
      <c r="J297" s="5" t="s">
        <v>558</v>
      </c>
      <c r="K297" s="5" t="s">
        <v>2991</v>
      </c>
      <c r="L297" s="5" t="s">
        <v>1805</v>
      </c>
      <c r="M297" s="10" t="str">
        <f>IFERROR(__xludf.DUMMYFUNCTION("REGEXEXTRACT(L782, ""[\s,]([A-Z]{2})[,\s]\s?\d{5}"")"),"GJ")</f>
        <v>GJ</v>
      </c>
      <c r="N297" s="5" t="s">
        <v>1806</v>
      </c>
      <c r="O297" s="5">
        <v>11003.0</v>
      </c>
      <c r="P297" s="5">
        <v>1.0</v>
      </c>
      <c r="Q297" s="5" t="s">
        <v>2992</v>
      </c>
      <c r="R297" s="5" t="s">
        <v>466</v>
      </c>
      <c r="S297" s="5">
        <v>886.0</v>
      </c>
      <c r="T297" s="5" t="s">
        <v>92</v>
      </c>
      <c r="U297" s="5">
        <v>62.0</v>
      </c>
      <c r="V297" s="5" t="s">
        <v>93</v>
      </c>
      <c r="W297" s="5" t="s">
        <v>2993</v>
      </c>
      <c r="X297" s="5" t="s">
        <v>71</v>
      </c>
      <c r="Y297" s="5" t="s">
        <v>52</v>
      </c>
      <c r="Z297" s="5" t="s">
        <v>2994</v>
      </c>
      <c r="AA297" s="5" t="s">
        <v>2995</v>
      </c>
      <c r="AB297" s="5" t="s">
        <v>235</v>
      </c>
      <c r="AC297" s="5" t="s">
        <v>52</v>
      </c>
      <c r="AD297" s="5" t="s">
        <v>565</v>
      </c>
      <c r="AE297" s="5" t="s">
        <v>566</v>
      </c>
      <c r="AF297" s="5" t="s">
        <v>567</v>
      </c>
      <c r="AG297" s="5" t="s">
        <v>52</v>
      </c>
      <c r="AH297" s="5" t="s">
        <v>52</v>
      </c>
      <c r="AI297" s="5" t="s">
        <v>568</v>
      </c>
      <c r="AJ297" s="5" t="s">
        <v>490</v>
      </c>
      <c r="AK297" s="5" t="s">
        <v>1805</v>
      </c>
      <c r="AL297" s="5" t="s">
        <v>1142</v>
      </c>
    </row>
    <row r="298">
      <c r="A298" s="5" t="s">
        <v>2996</v>
      </c>
      <c r="B298" s="5" t="s">
        <v>2997</v>
      </c>
      <c r="C298" s="5" t="s">
        <v>102</v>
      </c>
      <c r="D298" s="9">
        <v>45236.0</v>
      </c>
      <c r="E298" s="5">
        <v>1367176.0</v>
      </c>
      <c r="F298" s="5">
        <v>621444.0</v>
      </c>
      <c r="G298" s="5" t="s">
        <v>1084</v>
      </c>
      <c r="H298" s="5" t="s">
        <v>45</v>
      </c>
      <c r="I298" s="5" t="s">
        <v>2998</v>
      </c>
      <c r="J298" s="5" t="s">
        <v>872</v>
      </c>
      <c r="K298" s="5" t="s">
        <v>2999</v>
      </c>
      <c r="L298" s="5" t="s">
        <v>3000</v>
      </c>
      <c r="M298" s="10" t="str">
        <f>IFERROR(__xludf.DUMMYFUNCTION("REGEXEXTRACT(L783, ""[\s,]([A-Z]{2})[,\s]\s?\d{5}"")"),"GJ")</f>
        <v>GJ</v>
      </c>
      <c r="N298" s="5" t="s">
        <v>102</v>
      </c>
      <c r="O298" s="5" t="s">
        <v>52</v>
      </c>
      <c r="P298" s="5">
        <v>24.0</v>
      </c>
      <c r="Q298" s="5" t="s">
        <v>3001</v>
      </c>
      <c r="R298" s="5" t="s">
        <v>3002</v>
      </c>
      <c r="S298" s="5">
        <v>49788.0</v>
      </c>
      <c r="T298" s="5" t="s">
        <v>69</v>
      </c>
      <c r="U298" s="5">
        <v>0.0</v>
      </c>
      <c r="V298" s="5" t="s">
        <v>70</v>
      </c>
      <c r="W298" s="5" t="s">
        <v>3003</v>
      </c>
      <c r="X298" s="5" t="s">
        <v>52</v>
      </c>
      <c r="Y298" s="5" t="s">
        <v>52</v>
      </c>
      <c r="Z298" s="5" t="s">
        <v>3004</v>
      </c>
      <c r="AA298" s="5" t="s">
        <v>3005</v>
      </c>
      <c r="AB298" s="5" t="s">
        <v>235</v>
      </c>
      <c r="AC298" s="5" t="s">
        <v>52</v>
      </c>
      <c r="AD298" s="5" t="s">
        <v>72</v>
      </c>
      <c r="AE298" s="5" t="s">
        <v>73</v>
      </c>
      <c r="AF298" s="5" t="s">
        <v>74</v>
      </c>
      <c r="AG298" s="5" t="s">
        <v>75</v>
      </c>
      <c r="AH298" s="5" t="s">
        <v>76</v>
      </c>
      <c r="AI298" s="5" t="s">
        <v>77</v>
      </c>
      <c r="AJ298" s="5" t="s">
        <v>102</v>
      </c>
      <c r="AK298" s="5" t="s">
        <v>102</v>
      </c>
      <c r="AL298" s="5" t="s">
        <v>3006</v>
      </c>
    </row>
    <row r="299" hidden="1">
      <c r="A299" s="5" t="s">
        <v>3007</v>
      </c>
      <c r="B299" s="5" t="s">
        <v>3008</v>
      </c>
      <c r="C299" s="5" t="s">
        <v>3009</v>
      </c>
      <c r="D299" s="9">
        <v>45235.0</v>
      </c>
      <c r="E299" s="5">
        <v>310290.0</v>
      </c>
      <c r="F299" s="5">
        <v>141041.0</v>
      </c>
      <c r="G299" s="5" t="s">
        <v>107</v>
      </c>
      <c r="H299" s="5" t="s">
        <v>366</v>
      </c>
      <c r="I299" s="5" t="s">
        <v>3010</v>
      </c>
      <c r="J299" s="5" t="s">
        <v>109</v>
      </c>
      <c r="K299" s="5" t="s">
        <v>3011</v>
      </c>
      <c r="L299" s="5" t="s">
        <v>3012</v>
      </c>
      <c r="M299" s="10" t="str">
        <f>IFERROR(__xludf.DUMMYFUNCTION("REGEXEXTRACT(L784, ""[\s,]([A-Z]{2})[,\s]\s?\d{5}"")"),"NY")</f>
        <v>NY</v>
      </c>
      <c r="N299" s="5" t="s">
        <v>3013</v>
      </c>
      <c r="O299" s="5">
        <v>33134.0</v>
      </c>
      <c r="P299" s="5">
        <v>9.0</v>
      </c>
      <c r="Q299" s="5" t="s">
        <v>3014</v>
      </c>
      <c r="R299" s="5" t="s">
        <v>1330</v>
      </c>
      <c r="S299" s="5">
        <v>1652.0</v>
      </c>
      <c r="T299" s="5" t="s">
        <v>115</v>
      </c>
      <c r="U299" s="5">
        <v>4.0</v>
      </c>
      <c r="V299" s="5" t="s">
        <v>70</v>
      </c>
      <c r="W299" s="5" t="s">
        <v>3015</v>
      </c>
      <c r="X299" s="5" t="s">
        <v>71</v>
      </c>
      <c r="Y299" s="5" t="s">
        <v>52</v>
      </c>
      <c r="Z299" s="5" t="s">
        <v>3016</v>
      </c>
      <c r="AA299" s="5" t="s">
        <v>3017</v>
      </c>
      <c r="AB299" s="5" t="s">
        <v>119</v>
      </c>
      <c r="AC299" s="5" t="s">
        <v>52</v>
      </c>
      <c r="AD299" s="5" t="s">
        <v>398</v>
      </c>
      <c r="AE299" s="5" t="s">
        <v>399</v>
      </c>
      <c r="AF299" s="5" t="s">
        <v>400</v>
      </c>
      <c r="AG299" s="5" t="s">
        <v>401</v>
      </c>
      <c r="AH299" s="5">
        <v>23502.0</v>
      </c>
      <c r="AI299" s="5" t="s">
        <v>402</v>
      </c>
      <c r="AJ299" s="5" t="s">
        <v>3008</v>
      </c>
      <c r="AK299" s="5" t="s">
        <v>3018</v>
      </c>
      <c r="AL299" s="5" t="s">
        <v>126</v>
      </c>
    </row>
    <row r="300" hidden="1">
      <c r="A300" s="5" t="s">
        <v>3019</v>
      </c>
      <c r="B300" s="5" t="s">
        <v>3020</v>
      </c>
      <c r="C300" s="5" t="s">
        <v>3021</v>
      </c>
      <c r="D300" s="9">
        <v>45235.0</v>
      </c>
      <c r="E300" s="5">
        <v>10626.0</v>
      </c>
      <c r="F300" s="5">
        <v>4830.0</v>
      </c>
      <c r="G300" s="5" t="s">
        <v>107</v>
      </c>
      <c r="H300" s="5" t="s">
        <v>366</v>
      </c>
      <c r="I300" s="5" t="s">
        <v>3010</v>
      </c>
      <c r="J300" s="5" t="s">
        <v>109</v>
      </c>
      <c r="K300" s="5" t="s">
        <v>744</v>
      </c>
      <c r="L300" s="5" t="s">
        <v>3022</v>
      </c>
      <c r="M300" s="10" t="str">
        <f>IFERROR(__xludf.DUMMYFUNCTION("REGEXEXTRACT(L785, ""[\s,]([A-Z]{2})[,\s]\s?\d{5}"")"),"#N/A")</f>
        <v>#N/A</v>
      </c>
      <c r="N300" s="5" t="s">
        <v>3023</v>
      </c>
      <c r="O300" s="5" t="s">
        <v>52</v>
      </c>
      <c r="P300" s="5">
        <v>1.0</v>
      </c>
      <c r="Q300" s="5" t="s">
        <v>3024</v>
      </c>
      <c r="R300" s="5">
        <v>4500.0</v>
      </c>
      <c r="S300" s="5">
        <v>8.0</v>
      </c>
      <c r="T300" s="5" t="s">
        <v>115</v>
      </c>
      <c r="U300" s="5">
        <v>0.0</v>
      </c>
      <c r="V300" s="5" t="s">
        <v>70</v>
      </c>
      <c r="W300" s="5" t="s">
        <v>3025</v>
      </c>
      <c r="X300" s="5" t="s">
        <v>55</v>
      </c>
      <c r="Y300" s="5" t="s">
        <v>3015</v>
      </c>
      <c r="Z300" s="5" t="s">
        <v>3016</v>
      </c>
      <c r="AA300" s="5">
        <v>10718.0</v>
      </c>
      <c r="AB300" s="5" t="s">
        <v>119</v>
      </c>
      <c r="AC300" s="5" t="s">
        <v>52</v>
      </c>
      <c r="AD300" s="5" t="s">
        <v>398</v>
      </c>
      <c r="AE300" s="5" t="s">
        <v>399</v>
      </c>
      <c r="AF300" s="5" t="s">
        <v>400</v>
      </c>
      <c r="AG300" s="5" t="s">
        <v>401</v>
      </c>
      <c r="AH300" s="5">
        <v>23502.0</v>
      </c>
      <c r="AI300" s="5" t="s">
        <v>402</v>
      </c>
      <c r="AJ300" s="5" t="s">
        <v>102</v>
      </c>
      <c r="AK300" s="5" t="s">
        <v>102</v>
      </c>
      <c r="AL300" s="5" t="s">
        <v>126</v>
      </c>
    </row>
    <row r="301" hidden="1">
      <c r="A301" s="5" t="s">
        <v>3026</v>
      </c>
      <c r="B301" s="5" t="s">
        <v>3027</v>
      </c>
      <c r="C301" s="5" t="s">
        <v>3028</v>
      </c>
      <c r="D301" s="9">
        <v>45234.0</v>
      </c>
      <c r="E301" s="5">
        <v>62696.0</v>
      </c>
      <c r="F301" s="5">
        <v>28498.0</v>
      </c>
      <c r="G301" s="5" t="s">
        <v>3029</v>
      </c>
      <c r="H301" s="5" t="s">
        <v>171</v>
      </c>
      <c r="I301" s="5" t="s">
        <v>3030</v>
      </c>
      <c r="J301" s="5" t="s">
        <v>1504</v>
      </c>
      <c r="K301" s="5" t="s">
        <v>3031</v>
      </c>
      <c r="L301" s="5" t="s">
        <v>3032</v>
      </c>
      <c r="M301" s="10" t="str">
        <f>IFERROR(__xludf.DUMMYFUNCTION("REGEXEXTRACT(L786, ""[\s,]([A-Z]{2})[,\s]\s?\d{5}"")"),"NY")</f>
        <v>NY</v>
      </c>
      <c r="N301" s="5" t="s">
        <v>3033</v>
      </c>
      <c r="O301" s="5">
        <v>90810.0</v>
      </c>
      <c r="P301" s="5">
        <v>2.0</v>
      </c>
      <c r="Q301" s="5" t="s">
        <v>3034</v>
      </c>
      <c r="R301" s="5" t="s">
        <v>537</v>
      </c>
      <c r="S301" s="5">
        <v>6858.0</v>
      </c>
      <c r="T301" s="5" t="s">
        <v>69</v>
      </c>
      <c r="U301" s="5">
        <v>115.0</v>
      </c>
      <c r="V301" s="5" t="s">
        <v>93</v>
      </c>
      <c r="W301" s="5" t="s">
        <v>3035</v>
      </c>
      <c r="X301" s="5" t="s">
        <v>52</v>
      </c>
      <c r="Y301" s="5" t="s">
        <v>52</v>
      </c>
      <c r="Z301" s="5" t="s">
        <v>3036</v>
      </c>
      <c r="AA301" s="5" t="s">
        <v>3037</v>
      </c>
      <c r="AB301" s="5" t="s">
        <v>119</v>
      </c>
      <c r="AC301" s="5" t="s">
        <v>52</v>
      </c>
      <c r="AD301" s="5" t="s">
        <v>565</v>
      </c>
      <c r="AE301" s="5" t="s">
        <v>566</v>
      </c>
      <c r="AF301" s="5" t="s">
        <v>567</v>
      </c>
      <c r="AG301" s="5" t="s">
        <v>52</v>
      </c>
      <c r="AH301" s="5" t="s">
        <v>52</v>
      </c>
      <c r="AI301" s="5" t="s">
        <v>568</v>
      </c>
      <c r="AJ301" s="5" t="s">
        <v>3027</v>
      </c>
      <c r="AK301" s="5" t="s">
        <v>3038</v>
      </c>
      <c r="AL301" s="5" t="s">
        <v>3039</v>
      </c>
    </row>
    <row r="302" hidden="1">
      <c r="A302" s="5" t="s">
        <v>3040</v>
      </c>
      <c r="B302" s="5" t="s">
        <v>3041</v>
      </c>
      <c r="C302" s="5" t="s">
        <v>3042</v>
      </c>
      <c r="D302" s="9">
        <v>45232.0</v>
      </c>
      <c r="E302" s="5">
        <v>48237.0</v>
      </c>
      <c r="F302" s="5">
        <v>21926.0</v>
      </c>
      <c r="G302" s="5" t="s">
        <v>3043</v>
      </c>
      <c r="H302" s="5" t="s">
        <v>459</v>
      </c>
      <c r="I302" s="5" t="s">
        <v>3044</v>
      </c>
      <c r="J302" s="5" t="s">
        <v>532</v>
      </c>
      <c r="K302" s="5" t="s">
        <v>3045</v>
      </c>
      <c r="L302" s="5" t="s">
        <v>3046</v>
      </c>
      <c r="M302" s="10" t="str">
        <f>IFERROR(__xludf.DUMMYFUNCTION("REGEXEXTRACT(L787, ""[\s,]([A-Z]{2})[,\s]\s?\d{5}"")"),"WA")</f>
        <v>WA</v>
      </c>
      <c r="N302" s="5" t="s">
        <v>3047</v>
      </c>
      <c r="O302" s="5">
        <v>49464.0</v>
      </c>
      <c r="P302" s="5">
        <v>1.0</v>
      </c>
      <c r="Q302" s="5" t="s">
        <v>3048</v>
      </c>
      <c r="R302" s="5" t="s">
        <v>244</v>
      </c>
      <c r="S302" s="5">
        <v>27.0</v>
      </c>
      <c r="T302" s="5" t="s">
        <v>53</v>
      </c>
      <c r="U302" s="5">
        <v>42.0</v>
      </c>
      <c r="V302" s="5" t="s">
        <v>70</v>
      </c>
      <c r="W302" s="5" t="s">
        <v>3049</v>
      </c>
      <c r="X302" s="5" t="s">
        <v>52</v>
      </c>
      <c r="Y302" s="5" t="s">
        <v>52</v>
      </c>
      <c r="Z302" s="5" t="s">
        <v>3050</v>
      </c>
      <c r="AA302" s="5" t="s">
        <v>3051</v>
      </c>
      <c r="AB302" s="5" t="s">
        <v>59</v>
      </c>
      <c r="AC302" s="5" t="s">
        <v>52</v>
      </c>
      <c r="AD302" s="5" t="s">
        <v>72</v>
      </c>
      <c r="AE302" s="5" t="s">
        <v>73</v>
      </c>
      <c r="AF302" s="5" t="s">
        <v>74</v>
      </c>
      <c r="AG302" s="5" t="s">
        <v>75</v>
      </c>
      <c r="AH302" s="5" t="s">
        <v>76</v>
      </c>
      <c r="AI302" s="5" t="s">
        <v>77</v>
      </c>
      <c r="AJ302" s="5" t="s">
        <v>3052</v>
      </c>
      <c r="AK302" s="5" t="s">
        <v>3053</v>
      </c>
      <c r="AL302" s="5" t="s">
        <v>2774</v>
      </c>
    </row>
    <row r="303" hidden="1">
      <c r="A303" s="5" t="s">
        <v>3054</v>
      </c>
      <c r="B303" s="5" t="s">
        <v>3055</v>
      </c>
      <c r="C303" s="5" t="s">
        <v>3056</v>
      </c>
      <c r="D303" s="9">
        <v>45230.0</v>
      </c>
      <c r="E303" s="5">
        <v>44469.0</v>
      </c>
      <c r="F303" s="5">
        <v>20213.0</v>
      </c>
      <c r="G303" s="5" t="s">
        <v>963</v>
      </c>
      <c r="H303" s="5" t="s">
        <v>131</v>
      </c>
      <c r="I303" s="5" t="s">
        <v>3057</v>
      </c>
      <c r="J303" s="5" t="s">
        <v>965</v>
      </c>
      <c r="K303" s="5" t="s">
        <v>3058</v>
      </c>
      <c r="L303" s="5" t="s">
        <v>3059</v>
      </c>
      <c r="M303" s="10" t="str">
        <f>IFERROR(__xludf.DUMMYFUNCTION("REGEXEXTRACT(L788, ""[\s,]([A-Z]{2})[,\s]\s?\d{5}"")"),"#N/A")</f>
        <v>#N/A</v>
      </c>
      <c r="N303" s="5" t="s">
        <v>3060</v>
      </c>
      <c r="O303" s="5">
        <v>90505.0</v>
      </c>
      <c r="P303" s="5">
        <v>1.0</v>
      </c>
      <c r="Q303" s="5" t="s">
        <v>3061</v>
      </c>
      <c r="R303" s="5">
        <v>4500.0</v>
      </c>
      <c r="S303" s="5">
        <v>4.0</v>
      </c>
      <c r="T303" s="5" t="s">
        <v>53</v>
      </c>
      <c r="U303" s="5">
        <v>791.0</v>
      </c>
      <c r="V303" s="5" t="s">
        <v>158</v>
      </c>
      <c r="W303" s="5" t="s">
        <v>3062</v>
      </c>
      <c r="X303" s="5" t="s">
        <v>71</v>
      </c>
      <c r="Y303" s="5" t="s">
        <v>52</v>
      </c>
      <c r="Z303" s="5" t="s">
        <v>3063</v>
      </c>
      <c r="AA303" s="5" t="s">
        <v>3064</v>
      </c>
      <c r="AB303" s="5" t="s">
        <v>604</v>
      </c>
      <c r="AC303" s="5" t="s">
        <v>283</v>
      </c>
      <c r="AD303" s="5" t="s">
        <v>163</v>
      </c>
      <c r="AE303" s="5" t="s">
        <v>164</v>
      </c>
      <c r="AF303" s="5" t="s">
        <v>165</v>
      </c>
      <c r="AG303" s="5" t="s">
        <v>52</v>
      </c>
      <c r="AH303" s="5" t="s">
        <v>52</v>
      </c>
      <c r="AI303" s="5" t="s">
        <v>52</v>
      </c>
      <c r="AJ303" s="5" t="s">
        <v>3055</v>
      </c>
      <c r="AK303" s="5" t="s">
        <v>3059</v>
      </c>
      <c r="AL303" s="5" t="s">
        <v>3065</v>
      </c>
    </row>
    <row r="304" hidden="1">
      <c r="A304" s="5" t="s">
        <v>3054</v>
      </c>
      <c r="B304" s="5" t="s">
        <v>3066</v>
      </c>
      <c r="C304" s="5" t="s">
        <v>3067</v>
      </c>
      <c r="D304" s="9">
        <v>45230.0</v>
      </c>
      <c r="E304" s="5">
        <v>44469.0</v>
      </c>
      <c r="F304" s="5">
        <v>20213.0</v>
      </c>
      <c r="G304" s="5" t="s">
        <v>963</v>
      </c>
      <c r="H304" s="5" t="s">
        <v>131</v>
      </c>
      <c r="I304" s="5" t="s">
        <v>3057</v>
      </c>
      <c r="J304" s="5" t="s">
        <v>965</v>
      </c>
      <c r="K304" s="5" t="s">
        <v>3058</v>
      </c>
      <c r="L304" s="5" t="s">
        <v>3068</v>
      </c>
      <c r="M304" s="10" t="str">
        <f>IFERROR(__xludf.DUMMYFUNCTION("REGEXEXTRACT(L789, ""[\s,]([A-Z]{2})[,\s]\s?\d{5}"")"),"OR")</f>
        <v>OR</v>
      </c>
      <c r="N304" s="5" t="s">
        <v>3069</v>
      </c>
      <c r="O304" s="5">
        <v>30071.0</v>
      </c>
      <c r="P304" s="5">
        <v>1.0</v>
      </c>
      <c r="Q304" s="5" t="s">
        <v>3061</v>
      </c>
      <c r="R304" s="5">
        <v>4500.0</v>
      </c>
      <c r="S304" s="5">
        <v>4.0</v>
      </c>
      <c r="T304" s="5" t="s">
        <v>53</v>
      </c>
      <c r="U304" s="5">
        <v>791.0</v>
      </c>
      <c r="V304" s="5" t="s">
        <v>158</v>
      </c>
      <c r="W304" s="5" t="s">
        <v>3070</v>
      </c>
      <c r="X304" s="5" t="s">
        <v>55</v>
      </c>
      <c r="Y304" s="5" t="s">
        <v>3062</v>
      </c>
      <c r="Z304" s="5" t="s">
        <v>3063</v>
      </c>
      <c r="AA304" s="5" t="s">
        <v>3064</v>
      </c>
      <c r="AB304" s="5" t="s">
        <v>604</v>
      </c>
      <c r="AC304" s="5" t="s">
        <v>52</v>
      </c>
      <c r="AD304" s="5" t="s">
        <v>163</v>
      </c>
      <c r="AE304" s="5" t="s">
        <v>164</v>
      </c>
      <c r="AF304" s="5" t="s">
        <v>165</v>
      </c>
      <c r="AG304" s="5" t="s">
        <v>52</v>
      </c>
      <c r="AH304" s="5" t="s">
        <v>52</v>
      </c>
      <c r="AI304" s="5" t="s">
        <v>52</v>
      </c>
      <c r="AJ304" s="5" t="s">
        <v>3055</v>
      </c>
      <c r="AK304" s="5" t="s">
        <v>3059</v>
      </c>
      <c r="AL304" s="5" t="s">
        <v>3065</v>
      </c>
    </row>
    <row r="305" hidden="1">
      <c r="A305" s="5" t="s">
        <v>3071</v>
      </c>
      <c r="B305" s="5" t="s">
        <v>3072</v>
      </c>
      <c r="C305" s="5" t="s">
        <v>3073</v>
      </c>
      <c r="D305" s="9">
        <v>45228.0</v>
      </c>
      <c r="E305" s="5">
        <v>16425.0</v>
      </c>
      <c r="F305" s="5">
        <v>7466.0</v>
      </c>
      <c r="G305" s="5" t="s">
        <v>422</v>
      </c>
      <c r="H305" s="5" t="s">
        <v>1792</v>
      </c>
      <c r="I305" s="5" t="s">
        <v>3074</v>
      </c>
      <c r="J305" s="5" t="s">
        <v>424</v>
      </c>
      <c r="K305" s="5" t="s">
        <v>3075</v>
      </c>
      <c r="L305" s="5" t="s">
        <v>3076</v>
      </c>
      <c r="M305" s="10" t="str">
        <f>IFERROR(__xludf.DUMMYFUNCTION("REGEXEXTRACT(L790, ""[\s,]([A-Z]{2})[,\s]\s?\d{5}"")"),"#N/A")</f>
        <v>#N/A</v>
      </c>
      <c r="N305" s="5" t="s">
        <v>3077</v>
      </c>
      <c r="O305" s="5" t="s">
        <v>52</v>
      </c>
      <c r="P305" s="5">
        <v>1.0</v>
      </c>
      <c r="Q305" s="5" t="s">
        <v>3078</v>
      </c>
      <c r="R305" s="5">
        <v>2200.0</v>
      </c>
      <c r="S305" s="5">
        <v>17.0</v>
      </c>
      <c r="T305" s="5" t="s">
        <v>374</v>
      </c>
      <c r="U305" s="5">
        <v>0.0</v>
      </c>
      <c r="V305" s="5" t="s">
        <v>70</v>
      </c>
      <c r="W305" s="5" t="s">
        <v>3079</v>
      </c>
      <c r="X305" s="5" t="s">
        <v>71</v>
      </c>
      <c r="Y305" s="5" t="s">
        <v>52</v>
      </c>
      <c r="Z305" s="5" t="s">
        <v>3080</v>
      </c>
      <c r="AA305" s="5" t="s">
        <v>3081</v>
      </c>
      <c r="AB305" s="5" t="s">
        <v>119</v>
      </c>
      <c r="AC305" s="5" t="s">
        <v>52</v>
      </c>
      <c r="AD305" s="5" t="s">
        <v>398</v>
      </c>
      <c r="AE305" s="5" t="s">
        <v>399</v>
      </c>
      <c r="AF305" s="5" t="s">
        <v>400</v>
      </c>
      <c r="AG305" s="5" t="s">
        <v>401</v>
      </c>
      <c r="AH305" s="5">
        <v>23502.0</v>
      </c>
      <c r="AI305" s="5" t="s">
        <v>402</v>
      </c>
      <c r="AJ305" s="5" t="s">
        <v>3072</v>
      </c>
      <c r="AK305" s="5" t="s">
        <v>3082</v>
      </c>
      <c r="AL305" s="5" t="s">
        <v>3083</v>
      </c>
    </row>
    <row r="306" hidden="1">
      <c r="A306" s="5" t="s">
        <v>3084</v>
      </c>
      <c r="B306" s="5" t="s">
        <v>3085</v>
      </c>
      <c r="C306" s="5" t="s">
        <v>3086</v>
      </c>
      <c r="D306" s="9">
        <v>45228.0</v>
      </c>
      <c r="E306" s="5">
        <v>44917.0</v>
      </c>
      <c r="F306" s="5">
        <v>20417.0</v>
      </c>
      <c r="G306" s="5" t="s">
        <v>579</v>
      </c>
      <c r="H306" s="5" t="s">
        <v>1792</v>
      </c>
      <c r="I306" s="5" t="s">
        <v>3087</v>
      </c>
      <c r="J306" s="5" t="s">
        <v>581</v>
      </c>
      <c r="K306" s="5" t="s">
        <v>391</v>
      </c>
      <c r="L306" s="5" t="s">
        <v>3088</v>
      </c>
      <c r="M306" s="10" t="str">
        <f>IFERROR(__xludf.DUMMYFUNCTION("REGEXEXTRACT(L791, ""[\s,]([A-Z]{2})[,\s]\s?\d{5}"")"),"#N/A")</f>
        <v>#N/A</v>
      </c>
      <c r="N306" s="5" t="s">
        <v>3089</v>
      </c>
      <c r="O306" s="5" t="s">
        <v>52</v>
      </c>
      <c r="P306" s="5">
        <v>1.0</v>
      </c>
      <c r="Q306" s="5" t="s">
        <v>3090</v>
      </c>
      <c r="R306" s="5">
        <v>4500.0</v>
      </c>
      <c r="S306" s="5">
        <v>854.0</v>
      </c>
      <c r="T306" s="5" t="s">
        <v>115</v>
      </c>
      <c r="U306" s="5">
        <v>0.0</v>
      </c>
      <c r="V306" s="5" t="s">
        <v>70</v>
      </c>
      <c r="W306" s="5" t="s">
        <v>3091</v>
      </c>
      <c r="X306" s="5" t="s">
        <v>71</v>
      </c>
      <c r="Y306" s="5" t="s">
        <v>52</v>
      </c>
      <c r="Z306" s="5" t="s">
        <v>3092</v>
      </c>
      <c r="AA306" s="5">
        <v>3878829.0</v>
      </c>
      <c r="AB306" s="5" t="s">
        <v>119</v>
      </c>
      <c r="AC306" s="5" t="s">
        <v>52</v>
      </c>
      <c r="AD306" s="5" t="s">
        <v>398</v>
      </c>
      <c r="AE306" s="5" t="s">
        <v>399</v>
      </c>
      <c r="AF306" s="5" t="s">
        <v>400</v>
      </c>
      <c r="AG306" s="5" t="s">
        <v>401</v>
      </c>
      <c r="AH306" s="5">
        <v>23502.0</v>
      </c>
      <c r="AI306" s="5" t="s">
        <v>402</v>
      </c>
      <c r="AJ306" s="5" t="s">
        <v>3093</v>
      </c>
      <c r="AK306" s="5" t="s">
        <v>3094</v>
      </c>
      <c r="AL306" s="5" t="s">
        <v>3095</v>
      </c>
    </row>
    <row r="307" hidden="1">
      <c r="A307" s="5" t="s">
        <v>3096</v>
      </c>
      <c r="B307" s="5" t="s">
        <v>3097</v>
      </c>
      <c r="C307" s="5" t="s">
        <v>3098</v>
      </c>
      <c r="D307" s="9">
        <v>45226.0</v>
      </c>
      <c r="E307" s="5">
        <v>62740.0</v>
      </c>
      <c r="F307" s="5">
        <v>28518.0</v>
      </c>
      <c r="G307" s="5" t="s">
        <v>422</v>
      </c>
      <c r="H307" s="5" t="s">
        <v>189</v>
      </c>
      <c r="I307" s="5" t="s">
        <v>2090</v>
      </c>
      <c r="J307" s="5" t="s">
        <v>424</v>
      </c>
      <c r="K307" s="5" t="s">
        <v>3099</v>
      </c>
      <c r="L307" s="5" t="s">
        <v>3100</v>
      </c>
      <c r="M307" s="10" t="str">
        <f>IFERROR(__xludf.DUMMYFUNCTION("REGEXEXTRACT(L792, ""[\s,]([A-Z]{2})[,\s]\s?\d{5}"")"),"#N/A")</f>
        <v>#N/A</v>
      </c>
      <c r="N307" s="5" t="s">
        <v>3101</v>
      </c>
      <c r="O307" s="5">
        <v>8902.0</v>
      </c>
      <c r="P307" s="5">
        <v>1.0</v>
      </c>
      <c r="Q307" s="5" t="s">
        <v>3102</v>
      </c>
      <c r="R307" s="5" t="s">
        <v>52</v>
      </c>
      <c r="S307" s="5">
        <v>4403.0</v>
      </c>
      <c r="T307" s="5" t="s">
        <v>374</v>
      </c>
      <c r="U307" s="5">
        <v>0.0</v>
      </c>
      <c r="V307" s="5" t="s">
        <v>52</v>
      </c>
      <c r="W307" s="5" t="s">
        <v>3103</v>
      </c>
      <c r="X307" s="5" t="s">
        <v>71</v>
      </c>
      <c r="Y307" s="5" t="s">
        <v>52</v>
      </c>
      <c r="Z307" s="5" t="s">
        <v>3104</v>
      </c>
      <c r="AA307" s="5" t="s">
        <v>3105</v>
      </c>
      <c r="AB307" s="5" t="s">
        <v>260</v>
      </c>
      <c r="AC307" s="5" t="s">
        <v>52</v>
      </c>
      <c r="AD307" s="5" t="s">
        <v>216</v>
      </c>
      <c r="AE307" s="5" t="s">
        <v>217</v>
      </c>
      <c r="AF307" s="5" t="s">
        <v>218</v>
      </c>
      <c r="AG307" s="5" t="s">
        <v>52</v>
      </c>
      <c r="AH307" s="5" t="s">
        <v>52</v>
      </c>
      <c r="AI307" s="5" t="s">
        <v>52</v>
      </c>
      <c r="AJ307" s="5" t="s">
        <v>3097</v>
      </c>
      <c r="AK307" s="5" t="s">
        <v>3100</v>
      </c>
      <c r="AL307" s="5" t="s">
        <v>3106</v>
      </c>
    </row>
    <row r="308" hidden="1">
      <c r="A308" s="5" t="s">
        <v>3107</v>
      </c>
      <c r="B308" s="5" t="s">
        <v>168</v>
      </c>
      <c r="C308" s="5" t="s">
        <v>169</v>
      </c>
      <c r="D308" s="9">
        <v>45224.0</v>
      </c>
      <c r="E308" s="5">
        <v>39600.0</v>
      </c>
      <c r="F308" s="5">
        <v>18000.0</v>
      </c>
      <c r="G308" s="5" t="s">
        <v>963</v>
      </c>
      <c r="H308" s="5" t="s">
        <v>272</v>
      </c>
      <c r="I308" s="5" t="s">
        <v>3108</v>
      </c>
      <c r="J308" s="5" t="s">
        <v>965</v>
      </c>
      <c r="K308" s="5" t="s">
        <v>3109</v>
      </c>
      <c r="L308" s="5" t="s">
        <v>174</v>
      </c>
      <c r="M308" s="10" t="str">
        <f>IFERROR(__xludf.DUMMYFUNCTION("REGEXEXTRACT(L793, ""[\s,]([A-Z]{2})[,\s]\s?\d{5}"")"),"FL")</f>
        <v>FL</v>
      </c>
      <c r="N308" s="5" t="s">
        <v>175</v>
      </c>
      <c r="O308" s="5" t="s">
        <v>52</v>
      </c>
      <c r="P308" s="5">
        <v>1.0</v>
      </c>
      <c r="Q308" s="5" t="s">
        <v>3110</v>
      </c>
      <c r="R308" s="5">
        <v>4510.0</v>
      </c>
      <c r="S308" s="5">
        <v>6910.0</v>
      </c>
      <c r="T308" s="5" t="s">
        <v>115</v>
      </c>
      <c r="U308" s="5">
        <v>0.0</v>
      </c>
      <c r="V308" s="5" t="s">
        <v>52</v>
      </c>
      <c r="W308" s="5" t="s">
        <v>3111</v>
      </c>
      <c r="X308" s="5" t="s">
        <v>52</v>
      </c>
      <c r="Y308" s="5" t="s">
        <v>52</v>
      </c>
      <c r="Z308" s="5" t="s">
        <v>3112</v>
      </c>
      <c r="AA308" s="5" t="s">
        <v>3113</v>
      </c>
      <c r="AB308" s="5" t="s">
        <v>3114</v>
      </c>
      <c r="AC308" s="5" t="s">
        <v>52</v>
      </c>
      <c r="AD308" s="5" t="s">
        <v>181</v>
      </c>
      <c r="AE308" s="5" t="s">
        <v>182</v>
      </c>
      <c r="AF308" s="5" t="s">
        <v>183</v>
      </c>
      <c r="AG308" s="5" t="s">
        <v>52</v>
      </c>
      <c r="AH308" s="5" t="s">
        <v>52</v>
      </c>
      <c r="AI308" s="5" t="s">
        <v>184</v>
      </c>
      <c r="AJ308" s="5" t="s">
        <v>168</v>
      </c>
      <c r="AK308" s="5" t="s">
        <v>174</v>
      </c>
      <c r="AL308" s="5" t="s">
        <v>185</v>
      </c>
    </row>
    <row r="309" hidden="1">
      <c r="A309" s="5" t="s">
        <v>3115</v>
      </c>
      <c r="B309" s="5" t="s">
        <v>3116</v>
      </c>
      <c r="C309" s="5" t="s">
        <v>3117</v>
      </c>
      <c r="D309" s="9">
        <v>45218.0</v>
      </c>
      <c r="E309" s="5">
        <v>50818.0</v>
      </c>
      <c r="F309" s="5">
        <v>23099.0</v>
      </c>
      <c r="G309" s="5" t="s">
        <v>766</v>
      </c>
      <c r="H309" s="5" t="s">
        <v>131</v>
      </c>
      <c r="I309" s="5" t="s">
        <v>2415</v>
      </c>
      <c r="J309" s="5" t="s">
        <v>768</v>
      </c>
      <c r="K309" s="5" t="s">
        <v>3118</v>
      </c>
      <c r="L309" s="5" t="s">
        <v>3119</v>
      </c>
      <c r="M309" s="10" t="str">
        <f>IFERROR(__xludf.DUMMYFUNCTION("REGEXEXTRACT(L794, ""[\s,]([A-Z]{2})[,\s]\s?\d{5}"")"),"NH")</f>
        <v>NH</v>
      </c>
      <c r="N309" s="5" t="s">
        <v>3120</v>
      </c>
      <c r="O309" s="5">
        <v>60007.0</v>
      </c>
      <c r="P309" s="5">
        <v>1.0</v>
      </c>
      <c r="Q309" s="5" t="s">
        <v>3121</v>
      </c>
      <c r="R309" s="5">
        <v>4500.0</v>
      </c>
      <c r="S309" s="5">
        <v>376.0</v>
      </c>
      <c r="T309" s="5" t="s">
        <v>3122</v>
      </c>
      <c r="U309" s="5">
        <v>0.0</v>
      </c>
      <c r="V309" s="5" t="s">
        <v>70</v>
      </c>
      <c r="W309" s="5" t="s">
        <v>3123</v>
      </c>
      <c r="X309" s="5" t="s">
        <v>71</v>
      </c>
      <c r="Y309" s="5" t="s">
        <v>52</v>
      </c>
      <c r="Z309" s="5" t="s">
        <v>3124</v>
      </c>
      <c r="AA309" s="5" t="s">
        <v>3125</v>
      </c>
      <c r="AB309" s="5" t="s">
        <v>162</v>
      </c>
      <c r="AC309" s="5" t="s">
        <v>283</v>
      </c>
      <c r="AD309" s="5" t="s">
        <v>398</v>
      </c>
      <c r="AE309" s="5" t="s">
        <v>399</v>
      </c>
      <c r="AF309" s="5" t="s">
        <v>400</v>
      </c>
      <c r="AG309" s="5" t="s">
        <v>401</v>
      </c>
      <c r="AH309" s="5">
        <v>23502.0</v>
      </c>
      <c r="AI309" s="5" t="s">
        <v>402</v>
      </c>
      <c r="AJ309" s="5" t="s">
        <v>3116</v>
      </c>
      <c r="AK309" s="5" t="s">
        <v>3126</v>
      </c>
      <c r="AL309" s="5" t="s">
        <v>776</v>
      </c>
    </row>
    <row r="310" hidden="1">
      <c r="A310" s="5" t="s">
        <v>3127</v>
      </c>
      <c r="B310" s="5" t="s">
        <v>3128</v>
      </c>
      <c r="C310" s="5" t="s">
        <v>3129</v>
      </c>
      <c r="D310" s="9">
        <v>45216.0</v>
      </c>
      <c r="E310" s="5">
        <v>13363.0</v>
      </c>
      <c r="F310" s="5">
        <v>6074.0</v>
      </c>
      <c r="G310" s="5" t="s">
        <v>3130</v>
      </c>
      <c r="H310" s="5" t="s">
        <v>149</v>
      </c>
      <c r="I310" s="5" t="s">
        <v>3131</v>
      </c>
      <c r="J310" s="5" t="s">
        <v>3132</v>
      </c>
      <c r="K310" s="5" t="s">
        <v>3133</v>
      </c>
      <c r="L310" s="5" t="s">
        <v>3134</v>
      </c>
      <c r="M310" s="10" t="str">
        <f>IFERROR(__xludf.DUMMYFUNCTION("REGEXEXTRACT(L795, ""[\s,]([A-Z]{2})[,\s]\s?\d{5}"")"),"TX")</f>
        <v>TX</v>
      </c>
      <c r="N310" s="5" t="s">
        <v>3135</v>
      </c>
      <c r="O310" s="5">
        <v>6902.0</v>
      </c>
      <c r="P310" s="5">
        <v>1.0</v>
      </c>
      <c r="Q310" s="5" t="s">
        <v>3136</v>
      </c>
      <c r="R310" s="5" t="s">
        <v>52</v>
      </c>
      <c r="S310" s="5">
        <v>686.0</v>
      </c>
      <c r="T310" s="5" t="s">
        <v>374</v>
      </c>
      <c r="U310" s="5">
        <v>0.0</v>
      </c>
      <c r="V310" s="5" t="s">
        <v>93</v>
      </c>
      <c r="W310" s="5" t="s">
        <v>3137</v>
      </c>
      <c r="X310" s="5" t="s">
        <v>55</v>
      </c>
      <c r="Y310" s="5" t="s">
        <v>3138</v>
      </c>
      <c r="Z310" s="5" t="s">
        <v>3139</v>
      </c>
      <c r="AA310" s="5" t="s">
        <v>3140</v>
      </c>
      <c r="AB310" s="5" t="s">
        <v>235</v>
      </c>
      <c r="AC310" s="5" t="s">
        <v>52</v>
      </c>
      <c r="AD310" s="5" t="s">
        <v>3141</v>
      </c>
      <c r="AE310" s="5" t="s">
        <v>3142</v>
      </c>
      <c r="AF310" s="5" t="s">
        <v>162</v>
      </c>
      <c r="AG310" s="5" t="s">
        <v>52</v>
      </c>
      <c r="AH310" s="5" t="s">
        <v>52</v>
      </c>
      <c r="AI310" s="5" t="s">
        <v>3143</v>
      </c>
      <c r="AJ310" s="5" t="s">
        <v>3128</v>
      </c>
      <c r="AK310" s="5" t="s">
        <v>3134</v>
      </c>
      <c r="AL310" s="5" t="s">
        <v>3144</v>
      </c>
    </row>
    <row r="311">
      <c r="A311" s="5" t="s">
        <v>3145</v>
      </c>
      <c r="B311" s="5" t="s">
        <v>1844</v>
      </c>
      <c r="C311" s="5" t="s">
        <v>3146</v>
      </c>
      <c r="D311" s="9">
        <v>45212.0</v>
      </c>
      <c r="E311" s="5">
        <v>58543.0</v>
      </c>
      <c r="F311" s="5">
        <v>26610.0</v>
      </c>
      <c r="G311" s="5" t="s">
        <v>963</v>
      </c>
      <c r="H311" s="5" t="s">
        <v>45</v>
      </c>
      <c r="I311" s="5" t="s">
        <v>3147</v>
      </c>
      <c r="J311" s="5" t="s">
        <v>965</v>
      </c>
      <c r="K311" s="5" t="s">
        <v>391</v>
      </c>
      <c r="L311" s="5" t="s">
        <v>3148</v>
      </c>
      <c r="M311" s="10" t="str">
        <f>IFERROR(__xludf.DUMMYFUNCTION("REGEXEXTRACT(L796, ""[\s,]([A-Z]{2})[,\s]\s?\d{5}"")"),"TX")</f>
        <v>TX</v>
      </c>
      <c r="N311" s="5" t="s">
        <v>3149</v>
      </c>
      <c r="O311" s="5" t="s">
        <v>52</v>
      </c>
      <c r="P311" s="5">
        <v>1.0</v>
      </c>
      <c r="Q311" s="5" t="s">
        <v>3150</v>
      </c>
      <c r="R311" s="5">
        <v>4500.0</v>
      </c>
      <c r="S311" s="5">
        <v>14.0</v>
      </c>
      <c r="T311" s="5" t="s">
        <v>53</v>
      </c>
      <c r="U311" s="5">
        <v>687.0</v>
      </c>
      <c r="V311" s="5" t="s">
        <v>158</v>
      </c>
      <c r="W311" s="5" t="s">
        <v>3151</v>
      </c>
      <c r="X311" s="5" t="s">
        <v>71</v>
      </c>
      <c r="Y311" s="5" t="s">
        <v>52</v>
      </c>
      <c r="Z311" s="5" t="s">
        <v>3063</v>
      </c>
      <c r="AA311" s="5" t="s">
        <v>3152</v>
      </c>
      <c r="AB311" s="5" t="s">
        <v>59</v>
      </c>
      <c r="AC311" s="5" t="s">
        <v>52</v>
      </c>
      <c r="AD311" s="5" t="s">
        <v>163</v>
      </c>
      <c r="AE311" s="5" t="s">
        <v>164</v>
      </c>
      <c r="AF311" s="5" t="s">
        <v>165</v>
      </c>
      <c r="AG311" s="5" t="s">
        <v>52</v>
      </c>
      <c r="AH311" s="5" t="s">
        <v>52</v>
      </c>
      <c r="AI311" s="5" t="s">
        <v>52</v>
      </c>
      <c r="AJ311" s="5" t="s">
        <v>1844</v>
      </c>
      <c r="AK311" s="5" t="s">
        <v>3148</v>
      </c>
      <c r="AL311" s="5" t="s">
        <v>3065</v>
      </c>
    </row>
    <row r="312">
      <c r="A312" s="5" t="s">
        <v>3145</v>
      </c>
      <c r="B312" s="5" t="s">
        <v>3153</v>
      </c>
      <c r="C312" s="5" t="s">
        <v>3154</v>
      </c>
      <c r="D312" s="9">
        <v>45212.0</v>
      </c>
      <c r="E312" s="5">
        <v>59227.0</v>
      </c>
      <c r="F312" s="5">
        <v>26921.0</v>
      </c>
      <c r="G312" s="5" t="s">
        <v>963</v>
      </c>
      <c r="H312" s="5" t="s">
        <v>45</v>
      </c>
      <c r="I312" s="5" t="s">
        <v>3147</v>
      </c>
      <c r="J312" s="5" t="s">
        <v>965</v>
      </c>
      <c r="K312" s="5" t="s">
        <v>391</v>
      </c>
      <c r="L312" s="5" t="s">
        <v>3155</v>
      </c>
      <c r="M312" s="11" t="s">
        <v>2670</v>
      </c>
      <c r="N312" s="5" t="s">
        <v>3156</v>
      </c>
      <c r="O312" s="5">
        <v>14075.0</v>
      </c>
      <c r="P312" s="5">
        <v>1.0</v>
      </c>
      <c r="Q312" s="5" t="s">
        <v>3150</v>
      </c>
      <c r="R312" s="5">
        <v>4500.0</v>
      </c>
      <c r="S312" s="5">
        <v>14.0</v>
      </c>
      <c r="T312" s="5" t="s">
        <v>53</v>
      </c>
      <c r="U312" s="5">
        <v>687.0</v>
      </c>
      <c r="V312" s="5" t="s">
        <v>158</v>
      </c>
      <c r="W312" s="5" t="s">
        <v>3157</v>
      </c>
      <c r="X312" s="5" t="s">
        <v>55</v>
      </c>
      <c r="Y312" s="5" t="s">
        <v>3151</v>
      </c>
      <c r="Z312" s="5" t="s">
        <v>3063</v>
      </c>
      <c r="AA312" s="5" t="s">
        <v>3152</v>
      </c>
      <c r="AB312" s="5" t="s">
        <v>59</v>
      </c>
      <c r="AC312" s="5" t="s">
        <v>52</v>
      </c>
      <c r="AD312" s="5" t="s">
        <v>163</v>
      </c>
      <c r="AE312" s="5" t="s">
        <v>164</v>
      </c>
      <c r="AF312" s="5" t="s">
        <v>165</v>
      </c>
      <c r="AG312" s="5" t="s">
        <v>52</v>
      </c>
      <c r="AH312" s="5" t="s">
        <v>52</v>
      </c>
      <c r="AI312" s="5" t="s">
        <v>52</v>
      </c>
      <c r="AJ312" s="5" t="s">
        <v>1844</v>
      </c>
      <c r="AK312" s="5" t="s">
        <v>3148</v>
      </c>
      <c r="AL312" s="5" t="s">
        <v>3065</v>
      </c>
    </row>
    <row r="313" hidden="1">
      <c r="A313" s="5" t="s">
        <v>3158</v>
      </c>
      <c r="B313" s="5" t="s">
        <v>3159</v>
      </c>
      <c r="C313" s="5" t="s">
        <v>3160</v>
      </c>
      <c r="D313" s="9">
        <v>45212.0</v>
      </c>
      <c r="E313" s="5">
        <v>10085.0</v>
      </c>
      <c r="F313" s="5">
        <v>4584.0</v>
      </c>
      <c r="G313" s="5" t="s">
        <v>422</v>
      </c>
      <c r="H313" s="5" t="s">
        <v>149</v>
      </c>
      <c r="I313" s="5" t="s">
        <v>3161</v>
      </c>
      <c r="J313" s="5" t="s">
        <v>424</v>
      </c>
      <c r="K313" s="5" t="s">
        <v>1824</v>
      </c>
      <c r="L313" s="5" t="s">
        <v>3162</v>
      </c>
      <c r="M313" s="10" t="str">
        <f>IFERROR(__xludf.DUMMYFUNCTION("REGEXEXTRACT(L798, ""[\s,]([A-Z]{2})[,\s]\s?\d{5}"")"),"NH")</f>
        <v>NH</v>
      </c>
      <c r="N313" s="5" t="s">
        <v>3163</v>
      </c>
      <c r="O313" s="5">
        <v>60005.0</v>
      </c>
      <c r="P313" s="5">
        <v>1.0</v>
      </c>
      <c r="Q313" s="5" t="s">
        <v>3164</v>
      </c>
      <c r="R313" s="5">
        <v>4510.0</v>
      </c>
      <c r="S313" s="5">
        <v>52.0</v>
      </c>
      <c r="T313" s="5" t="s">
        <v>53</v>
      </c>
      <c r="U313" s="5">
        <v>0.0</v>
      </c>
      <c r="V313" s="5" t="s">
        <v>52</v>
      </c>
      <c r="W313" s="5" t="s">
        <v>3165</v>
      </c>
      <c r="X313" s="5" t="s">
        <v>71</v>
      </c>
      <c r="Y313" s="5" t="s">
        <v>52</v>
      </c>
      <c r="Z313" s="5" t="s">
        <v>3166</v>
      </c>
      <c r="AA313" s="5" t="s">
        <v>3167</v>
      </c>
      <c r="AB313" s="5" t="s">
        <v>235</v>
      </c>
      <c r="AC313" s="5" t="s">
        <v>283</v>
      </c>
      <c r="AD313" s="5" t="s">
        <v>216</v>
      </c>
      <c r="AE313" s="5" t="s">
        <v>217</v>
      </c>
      <c r="AF313" s="5" t="s">
        <v>218</v>
      </c>
      <c r="AG313" s="5" t="s">
        <v>52</v>
      </c>
      <c r="AH313" s="5" t="s">
        <v>52</v>
      </c>
      <c r="AI313" s="5" t="s">
        <v>52</v>
      </c>
      <c r="AJ313" s="5" t="s">
        <v>3159</v>
      </c>
      <c r="AK313" s="5" t="s">
        <v>3162</v>
      </c>
      <c r="AL313" s="5" t="s">
        <v>3168</v>
      </c>
    </row>
    <row r="314" hidden="1">
      <c r="A314" s="5" t="s">
        <v>3169</v>
      </c>
      <c r="B314" s="5" t="s">
        <v>3170</v>
      </c>
      <c r="C314" s="5" t="s">
        <v>3170</v>
      </c>
      <c r="D314" s="9">
        <v>45210.0</v>
      </c>
      <c r="E314" s="5">
        <v>9706.0</v>
      </c>
      <c r="F314" s="5">
        <v>4412.0</v>
      </c>
      <c r="G314" s="5" t="s">
        <v>107</v>
      </c>
      <c r="H314" s="5" t="s">
        <v>131</v>
      </c>
      <c r="I314" s="5" t="s">
        <v>2376</v>
      </c>
      <c r="J314" s="5" t="s">
        <v>109</v>
      </c>
      <c r="K314" s="5" t="s">
        <v>391</v>
      </c>
      <c r="L314" s="5" t="s">
        <v>3171</v>
      </c>
      <c r="M314" s="10" t="str">
        <f>IFERROR(__xludf.DUMMYFUNCTION("REGEXEXTRACT(L799, ""[\s,]([A-Z]{2})[,\s]\s?\d{5}"")"),"CA")</f>
        <v>CA</v>
      </c>
      <c r="N314" s="5" t="s">
        <v>3172</v>
      </c>
      <c r="O314" s="5">
        <v>21224.0</v>
      </c>
      <c r="P314" s="5">
        <v>1.0</v>
      </c>
      <c r="Q314" s="5" t="s">
        <v>3173</v>
      </c>
      <c r="R314" s="5" t="s">
        <v>244</v>
      </c>
      <c r="S314" s="5">
        <v>8.0</v>
      </c>
      <c r="T314" s="5" t="s">
        <v>53</v>
      </c>
      <c r="U314" s="5">
        <v>44.0</v>
      </c>
      <c r="V314" s="5" t="s">
        <v>70</v>
      </c>
      <c r="W314" s="5" t="s">
        <v>3174</v>
      </c>
      <c r="X314" s="5" t="s">
        <v>55</v>
      </c>
      <c r="Y314" s="5" t="s">
        <v>3175</v>
      </c>
      <c r="Z314" s="5" t="s">
        <v>2985</v>
      </c>
      <c r="AA314" s="5" t="s">
        <v>3176</v>
      </c>
      <c r="AB314" s="5" t="s">
        <v>730</v>
      </c>
      <c r="AC314" s="5" t="s">
        <v>52</v>
      </c>
      <c r="AD314" s="5" t="s">
        <v>1566</v>
      </c>
      <c r="AE314" s="5" t="s">
        <v>1567</v>
      </c>
      <c r="AF314" s="5" t="s">
        <v>1568</v>
      </c>
      <c r="AG314" s="5" t="s">
        <v>1569</v>
      </c>
      <c r="AH314" s="5">
        <v>60025.0</v>
      </c>
      <c r="AI314" s="5" t="s">
        <v>1570</v>
      </c>
      <c r="AJ314" s="5" t="s">
        <v>2164</v>
      </c>
      <c r="AK314" s="5" t="s">
        <v>1314</v>
      </c>
      <c r="AL314" s="5" t="s">
        <v>2385</v>
      </c>
    </row>
    <row r="315" hidden="1">
      <c r="A315" s="5" t="s">
        <v>3177</v>
      </c>
      <c r="B315" s="5" t="s">
        <v>3178</v>
      </c>
      <c r="C315" s="5" t="s">
        <v>3179</v>
      </c>
      <c r="D315" s="9">
        <v>45210.0</v>
      </c>
      <c r="E315" s="5">
        <v>46163.0</v>
      </c>
      <c r="F315" s="5">
        <v>20983.0</v>
      </c>
      <c r="G315" s="5" t="s">
        <v>579</v>
      </c>
      <c r="H315" s="5" t="s">
        <v>1792</v>
      </c>
      <c r="I315" s="5" t="s">
        <v>3180</v>
      </c>
      <c r="J315" s="5" t="s">
        <v>581</v>
      </c>
      <c r="K315" s="5" t="s">
        <v>3181</v>
      </c>
      <c r="L315" s="5" t="s">
        <v>3182</v>
      </c>
      <c r="M315" s="10" t="str">
        <f>IFERROR(__xludf.DUMMYFUNCTION("REGEXEXTRACT(L800, ""[\s,]([A-Z]{2})[,\s]\s?\d{5}"")"),"CA")</f>
        <v>CA</v>
      </c>
      <c r="N315" s="5" t="s">
        <v>3183</v>
      </c>
      <c r="O315" s="5">
        <v>1900.0</v>
      </c>
      <c r="P315" s="5">
        <v>1.0</v>
      </c>
      <c r="Q315" s="5" t="s">
        <v>3184</v>
      </c>
      <c r="R315" s="5">
        <v>4200.0</v>
      </c>
      <c r="S315" s="5">
        <v>4403.0</v>
      </c>
      <c r="T315" s="5" t="s">
        <v>53</v>
      </c>
      <c r="U315" s="5">
        <v>0.0</v>
      </c>
      <c r="V315" s="5" t="s">
        <v>70</v>
      </c>
      <c r="W315" s="5" t="s">
        <v>3185</v>
      </c>
      <c r="X315" s="5" t="s">
        <v>71</v>
      </c>
      <c r="Y315" s="5" t="s">
        <v>52</v>
      </c>
      <c r="Z315" s="5" t="s">
        <v>3186</v>
      </c>
      <c r="AA315" s="5" t="s">
        <v>3187</v>
      </c>
      <c r="AB315" s="5" t="s">
        <v>200</v>
      </c>
      <c r="AC315" s="5" t="s">
        <v>52</v>
      </c>
      <c r="AD315" s="5" t="s">
        <v>398</v>
      </c>
      <c r="AE315" s="5" t="s">
        <v>399</v>
      </c>
      <c r="AF315" s="5" t="s">
        <v>400</v>
      </c>
      <c r="AG315" s="5" t="s">
        <v>401</v>
      </c>
      <c r="AH315" s="5">
        <v>23502.0</v>
      </c>
      <c r="AI315" s="5" t="s">
        <v>402</v>
      </c>
      <c r="AJ315" s="5" t="s">
        <v>3178</v>
      </c>
      <c r="AK315" s="5" t="s">
        <v>3188</v>
      </c>
      <c r="AL315" s="5" t="s">
        <v>1573</v>
      </c>
    </row>
    <row r="316">
      <c r="A316" s="5" t="s">
        <v>3189</v>
      </c>
      <c r="B316" s="5" t="s">
        <v>490</v>
      </c>
      <c r="C316" s="5" t="s">
        <v>1133</v>
      </c>
      <c r="D316" s="9">
        <v>45205.0</v>
      </c>
      <c r="E316" s="5">
        <v>23814.0</v>
      </c>
      <c r="F316" s="5">
        <v>10825.0</v>
      </c>
      <c r="G316" s="5" t="s">
        <v>556</v>
      </c>
      <c r="H316" s="5" t="s">
        <v>45</v>
      </c>
      <c r="I316" s="5" t="s">
        <v>3190</v>
      </c>
      <c r="J316" s="5" t="s">
        <v>558</v>
      </c>
      <c r="K316" s="5" t="s">
        <v>391</v>
      </c>
      <c r="L316" s="5" t="s">
        <v>1136</v>
      </c>
      <c r="M316" s="10" t="str">
        <f>IFERROR(__xludf.DUMMYFUNCTION("REGEXEXTRACT(L801, ""[\s,]([A-Z]{2})[,\s]\s?\d{5}"")"),"NY")</f>
        <v>NY</v>
      </c>
      <c r="N316" s="5" t="s">
        <v>1806</v>
      </c>
      <c r="O316" s="5">
        <v>11003.0</v>
      </c>
      <c r="P316" s="5">
        <v>1.0</v>
      </c>
      <c r="Q316" s="5" t="s">
        <v>3191</v>
      </c>
      <c r="R316" s="5" t="s">
        <v>466</v>
      </c>
      <c r="S316" s="5">
        <v>886.0</v>
      </c>
      <c r="T316" s="5" t="s">
        <v>92</v>
      </c>
      <c r="U316" s="5">
        <v>2190.0</v>
      </c>
      <c r="V316" s="5" t="s">
        <v>158</v>
      </c>
      <c r="W316" s="5" t="s">
        <v>3192</v>
      </c>
      <c r="X316" s="5" t="s">
        <v>71</v>
      </c>
      <c r="Y316" s="5" t="s">
        <v>52</v>
      </c>
      <c r="Z316" s="5" t="s">
        <v>3193</v>
      </c>
      <c r="AA316" s="5" t="s">
        <v>3194</v>
      </c>
      <c r="AB316" s="5" t="s">
        <v>119</v>
      </c>
      <c r="AC316" s="5" t="s">
        <v>52</v>
      </c>
      <c r="AD316" s="5" t="s">
        <v>163</v>
      </c>
      <c r="AE316" s="5" t="s">
        <v>164</v>
      </c>
      <c r="AF316" s="5" t="s">
        <v>165</v>
      </c>
      <c r="AG316" s="5" t="s">
        <v>52</v>
      </c>
      <c r="AH316" s="5" t="s">
        <v>52</v>
      </c>
      <c r="AI316" s="5" t="s">
        <v>52</v>
      </c>
      <c r="AJ316" s="5" t="s">
        <v>490</v>
      </c>
      <c r="AK316" s="5" t="s">
        <v>1136</v>
      </c>
      <c r="AL316" s="5" t="s">
        <v>1142</v>
      </c>
    </row>
    <row r="317" hidden="1">
      <c r="A317" s="5" t="s">
        <v>3195</v>
      </c>
      <c r="B317" s="5" t="s">
        <v>3170</v>
      </c>
      <c r="C317" s="5" t="s">
        <v>3170</v>
      </c>
      <c r="D317" s="9">
        <v>45205.0</v>
      </c>
      <c r="E317" s="5">
        <v>9706.0</v>
      </c>
      <c r="F317" s="5">
        <v>4412.0</v>
      </c>
      <c r="G317" s="5" t="s">
        <v>107</v>
      </c>
      <c r="H317" s="5" t="s">
        <v>131</v>
      </c>
      <c r="I317" s="5" t="s">
        <v>1558</v>
      </c>
      <c r="J317" s="5" t="s">
        <v>109</v>
      </c>
      <c r="K317" s="5" t="s">
        <v>391</v>
      </c>
      <c r="L317" s="5" t="s">
        <v>3171</v>
      </c>
      <c r="M317" s="10" t="str">
        <f>IFERROR(__xludf.DUMMYFUNCTION("REGEXEXTRACT(L802, ""[\s,]([A-Z]{2})[,\s]\s?\d{5}"")"),"#N/A")</f>
        <v>#N/A</v>
      </c>
      <c r="N317" s="5" t="s">
        <v>3172</v>
      </c>
      <c r="O317" s="5">
        <v>21224.0</v>
      </c>
      <c r="P317" s="5">
        <v>1.0</v>
      </c>
      <c r="Q317" s="5" t="s">
        <v>3173</v>
      </c>
      <c r="R317" s="5" t="s">
        <v>244</v>
      </c>
      <c r="S317" s="5">
        <v>8.0</v>
      </c>
      <c r="T317" s="5" t="s">
        <v>53</v>
      </c>
      <c r="U317" s="5">
        <v>44.0</v>
      </c>
      <c r="V317" s="5" t="s">
        <v>70</v>
      </c>
      <c r="W317" s="5" t="s">
        <v>3196</v>
      </c>
      <c r="X317" s="5" t="s">
        <v>55</v>
      </c>
      <c r="Y317" s="5" t="s">
        <v>3197</v>
      </c>
      <c r="Z317" s="5" t="s">
        <v>3198</v>
      </c>
      <c r="AA317" s="5">
        <v>1918463.0</v>
      </c>
      <c r="AB317" s="5" t="s">
        <v>730</v>
      </c>
      <c r="AC317" s="5" t="s">
        <v>52</v>
      </c>
      <c r="AD317" s="5" t="s">
        <v>1566</v>
      </c>
      <c r="AE317" s="5" t="s">
        <v>1567</v>
      </c>
      <c r="AF317" s="5" t="s">
        <v>1568</v>
      </c>
      <c r="AG317" s="5" t="s">
        <v>1569</v>
      </c>
      <c r="AH317" s="5">
        <v>60025.0</v>
      </c>
      <c r="AI317" s="5" t="s">
        <v>1570</v>
      </c>
      <c r="AJ317" s="5" t="s">
        <v>2164</v>
      </c>
      <c r="AK317" s="5" t="s">
        <v>1314</v>
      </c>
      <c r="AL317" s="5" t="s">
        <v>2385</v>
      </c>
    </row>
    <row r="318">
      <c r="A318" s="5" t="s">
        <v>3199</v>
      </c>
      <c r="B318" s="5" t="s">
        <v>3200</v>
      </c>
      <c r="C318" s="5" t="s">
        <v>3201</v>
      </c>
      <c r="D318" s="9">
        <v>45199.0</v>
      </c>
      <c r="E318" s="5">
        <v>69576.0</v>
      </c>
      <c r="F318" s="5">
        <v>31625.0</v>
      </c>
      <c r="G318" s="5" t="s">
        <v>870</v>
      </c>
      <c r="H318" s="5" t="s">
        <v>45</v>
      </c>
      <c r="I318" s="5" t="s">
        <v>3202</v>
      </c>
      <c r="J318" s="5" t="s">
        <v>872</v>
      </c>
      <c r="K318" s="5" t="s">
        <v>1461</v>
      </c>
      <c r="L318" s="5" t="s">
        <v>3203</v>
      </c>
      <c r="M318" s="10" t="str">
        <f>IFERROR(__xludf.DUMMYFUNCTION("REGEXEXTRACT(L803, ""[\s,]([A-Z]{2})[,\s]\s?\d{5}"")"),"#N/A")</f>
        <v>#N/A</v>
      </c>
      <c r="N318" s="5" t="s">
        <v>3204</v>
      </c>
      <c r="O318" s="5">
        <v>33844.0</v>
      </c>
      <c r="P318" s="5">
        <v>3.0</v>
      </c>
      <c r="Q318" s="5" t="s">
        <v>3205</v>
      </c>
      <c r="R318" s="5" t="s">
        <v>1465</v>
      </c>
      <c r="S318" s="5">
        <v>18.0</v>
      </c>
      <c r="T318" s="5" t="s">
        <v>53</v>
      </c>
      <c r="U318" s="5">
        <v>0.0</v>
      </c>
      <c r="V318" s="5" t="s">
        <v>70</v>
      </c>
      <c r="W318" s="5" t="s">
        <v>3206</v>
      </c>
      <c r="X318" s="5" t="s">
        <v>71</v>
      </c>
      <c r="Y318" s="5" t="s">
        <v>52</v>
      </c>
      <c r="Z318" s="5" t="s">
        <v>3207</v>
      </c>
      <c r="AA318" s="5" t="s">
        <v>3208</v>
      </c>
      <c r="AB318" s="5" t="s">
        <v>235</v>
      </c>
      <c r="AC318" s="5" t="s">
        <v>52</v>
      </c>
      <c r="AD318" s="5" t="s">
        <v>72</v>
      </c>
      <c r="AE318" s="5" t="s">
        <v>73</v>
      </c>
      <c r="AF318" s="5" t="s">
        <v>74</v>
      </c>
      <c r="AG318" s="5" t="s">
        <v>75</v>
      </c>
      <c r="AH318" s="5" t="s">
        <v>76</v>
      </c>
      <c r="AI318" s="5" t="s">
        <v>77</v>
      </c>
      <c r="AJ318" s="5" t="s">
        <v>3209</v>
      </c>
      <c r="AK318" s="5" t="s">
        <v>3210</v>
      </c>
      <c r="AL318" s="5" t="s">
        <v>3211</v>
      </c>
    </row>
    <row r="319" hidden="1">
      <c r="A319" s="5" t="s">
        <v>3212</v>
      </c>
      <c r="B319" s="5" t="s">
        <v>3213</v>
      </c>
      <c r="C319" s="5" t="s">
        <v>3214</v>
      </c>
      <c r="D319" s="9">
        <v>45198.0</v>
      </c>
      <c r="E319" s="5">
        <v>339.0</v>
      </c>
      <c r="F319" s="5">
        <v>154.0</v>
      </c>
      <c r="G319" s="5" t="s">
        <v>479</v>
      </c>
      <c r="H319" s="5" t="s">
        <v>3215</v>
      </c>
      <c r="I319" s="5" t="s">
        <v>3216</v>
      </c>
      <c r="J319" s="5" t="s">
        <v>274</v>
      </c>
      <c r="K319" s="5" t="s">
        <v>3217</v>
      </c>
      <c r="L319" s="5" t="s">
        <v>3218</v>
      </c>
      <c r="M319" s="10" t="str">
        <f>IFERROR(__xludf.DUMMYFUNCTION("REGEXEXTRACT(L804, ""[\s,]([A-Z]{2})[,\s]\s?\d{5}"")"),"PA")</f>
        <v>PA</v>
      </c>
      <c r="N319" s="5" t="s">
        <v>3219</v>
      </c>
      <c r="O319" s="5">
        <v>48180.0</v>
      </c>
      <c r="P319" s="5">
        <v>1.0</v>
      </c>
      <c r="Q319" s="5" t="s">
        <v>3220</v>
      </c>
      <c r="R319" s="5">
        <v>2200.0</v>
      </c>
      <c r="S319" s="5">
        <v>15.0</v>
      </c>
      <c r="T319" s="5" t="s">
        <v>53</v>
      </c>
      <c r="U319" s="5">
        <v>0.0</v>
      </c>
      <c r="V319" s="5" t="s">
        <v>52</v>
      </c>
      <c r="W319" s="5" t="s">
        <v>3221</v>
      </c>
      <c r="X319" s="5" t="s">
        <v>55</v>
      </c>
      <c r="Y319" s="5" t="s">
        <v>3222</v>
      </c>
      <c r="Z319" s="5" t="s">
        <v>3223</v>
      </c>
      <c r="AA319" s="5" t="s">
        <v>3224</v>
      </c>
      <c r="AB319" s="5" t="s">
        <v>235</v>
      </c>
      <c r="AC319" s="5" t="s">
        <v>52</v>
      </c>
      <c r="AD319" s="5" t="s">
        <v>3225</v>
      </c>
      <c r="AE319" s="5" t="s">
        <v>3226</v>
      </c>
      <c r="AF319" s="5" t="s">
        <v>3227</v>
      </c>
      <c r="AG319" s="5" t="s">
        <v>52</v>
      </c>
      <c r="AH319" s="5" t="s">
        <v>52</v>
      </c>
      <c r="AI319" s="5" t="s">
        <v>3228</v>
      </c>
      <c r="AJ319" s="5" t="s">
        <v>102</v>
      </c>
      <c r="AK319" s="5" t="s">
        <v>102</v>
      </c>
      <c r="AL319" s="5" t="s">
        <v>404</v>
      </c>
    </row>
    <row r="320" hidden="1">
      <c r="A320" s="5" t="s">
        <v>3229</v>
      </c>
      <c r="B320" s="5" t="s">
        <v>3230</v>
      </c>
      <c r="C320" s="5" t="s">
        <v>3231</v>
      </c>
      <c r="D320" s="9">
        <v>45198.0</v>
      </c>
      <c r="E320" s="5">
        <v>92387.0</v>
      </c>
      <c r="F320" s="5">
        <v>41994.0</v>
      </c>
      <c r="G320" s="5" t="s">
        <v>963</v>
      </c>
      <c r="H320" s="5" t="s">
        <v>3215</v>
      </c>
      <c r="I320" s="5" t="s">
        <v>3216</v>
      </c>
      <c r="J320" s="5" t="s">
        <v>965</v>
      </c>
      <c r="K320" s="5" t="s">
        <v>3232</v>
      </c>
      <c r="L320" s="5" t="s">
        <v>3233</v>
      </c>
      <c r="M320" s="10" t="str">
        <f>IFERROR(__xludf.DUMMYFUNCTION("REGEXEXTRACT(L805, ""[\s,]([A-Z]{2})[,\s]\s?\d{5}"")"),"MH")</f>
        <v>MH</v>
      </c>
      <c r="N320" s="5" t="s">
        <v>3234</v>
      </c>
      <c r="O320" s="5">
        <v>30354.0</v>
      </c>
      <c r="P320" s="5">
        <v>2.0</v>
      </c>
      <c r="Q320" s="5" t="s">
        <v>3235</v>
      </c>
      <c r="R320" s="5" t="s">
        <v>3236</v>
      </c>
      <c r="S320" s="5">
        <v>133.0</v>
      </c>
      <c r="T320" s="5" t="s">
        <v>53</v>
      </c>
      <c r="U320" s="5">
        <v>47.0</v>
      </c>
      <c r="V320" s="5" t="s">
        <v>93</v>
      </c>
      <c r="W320" s="5" t="s">
        <v>3222</v>
      </c>
      <c r="X320" s="5" t="s">
        <v>71</v>
      </c>
      <c r="Y320" s="5" t="s">
        <v>52</v>
      </c>
      <c r="Z320" s="5" t="s">
        <v>3237</v>
      </c>
      <c r="AA320" s="5" t="s">
        <v>3238</v>
      </c>
      <c r="AB320" s="5" t="s">
        <v>235</v>
      </c>
      <c r="AC320" s="5" t="s">
        <v>52</v>
      </c>
      <c r="AD320" s="5" t="s">
        <v>216</v>
      </c>
      <c r="AE320" s="5" t="s">
        <v>217</v>
      </c>
      <c r="AF320" s="5" t="s">
        <v>218</v>
      </c>
      <c r="AG320" s="5" t="s">
        <v>52</v>
      </c>
      <c r="AH320" s="5" t="s">
        <v>52</v>
      </c>
      <c r="AI320" s="5" t="s">
        <v>52</v>
      </c>
      <c r="AJ320" s="5" t="s">
        <v>3230</v>
      </c>
      <c r="AK320" s="5" t="s">
        <v>3233</v>
      </c>
      <c r="AL320" s="5" t="s">
        <v>404</v>
      </c>
    </row>
    <row r="321" hidden="1">
      <c r="A321" s="5" t="s">
        <v>3239</v>
      </c>
      <c r="B321" s="5" t="s">
        <v>2428</v>
      </c>
      <c r="C321" s="5" t="s">
        <v>3240</v>
      </c>
      <c r="D321" s="9">
        <v>45198.0</v>
      </c>
      <c r="E321" s="5">
        <v>32067.0</v>
      </c>
      <c r="F321" s="5">
        <v>14576.0</v>
      </c>
      <c r="G321" s="5" t="s">
        <v>3241</v>
      </c>
      <c r="H321" s="5" t="s">
        <v>3242</v>
      </c>
      <c r="I321" s="5" t="s">
        <v>3243</v>
      </c>
      <c r="J321" s="5" t="s">
        <v>2214</v>
      </c>
      <c r="K321" s="5" t="s">
        <v>3244</v>
      </c>
      <c r="L321" s="5" t="s">
        <v>3245</v>
      </c>
      <c r="M321" s="10" t="str">
        <f>IFERROR(__xludf.DUMMYFUNCTION("REGEXEXTRACT(L806, ""[\s,]([A-Z]{2})[,\s]\s?\d{5}"")"),"#N/A")</f>
        <v>#N/A</v>
      </c>
      <c r="N321" s="5" t="s">
        <v>3246</v>
      </c>
      <c r="O321" s="5">
        <v>27401.0</v>
      </c>
      <c r="P321" s="5">
        <v>1.0</v>
      </c>
      <c r="Q321" s="5" t="s">
        <v>3247</v>
      </c>
      <c r="R321" s="5" t="s">
        <v>91</v>
      </c>
      <c r="S321" s="5">
        <v>1334.0</v>
      </c>
      <c r="T321" s="5" t="s">
        <v>115</v>
      </c>
      <c r="U321" s="5">
        <v>0.0</v>
      </c>
      <c r="V321" s="5" t="s">
        <v>158</v>
      </c>
      <c r="W321" s="5" t="s">
        <v>3248</v>
      </c>
      <c r="X321" s="5" t="s">
        <v>52</v>
      </c>
      <c r="Y321" s="5" t="s">
        <v>52</v>
      </c>
      <c r="Z321" s="5">
        <v>4483.0</v>
      </c>
      <c r="AA321" s="5" t="s">
        <v>3249</v>
      </c>
      <c r="AB321" s="5" t="s">
        <v>1831</v>
      </c>
      <c r="AC321" s="5" t="s">
        <v>52</v>
      </c>
      <c r="AD321" s="5" t="s">
        <v>3250</v>
      </c>
      <c r="AE321" s="5" t="s">
        <v>3251</v>
      </c>
      <c r="AF321" s="5" t="s">
        <v>3252</v>
      </c>
      <c r="AG321" s="5" t="s">
        <v>265</v>
      </c>
      <c r="AH321" s="5">
        <v>32406.0</v>
      </c>
      <c r="AI321" s="5" t="s">
        <v>3253</v>
      </c>
      <c r="AJ321" s="5" t="s">
        <v>3254</v>
      </c>
      <c r="AK321" s="5" t="s">
        <v>3255</v>
      </c>
      <c r="AL321" s="5" t="s">
        <v>3256</v>
      </c>
    </row>
    <row r="322" hidden="1">
      <c r="A322" s="5" t="s">
        <v>3257</v>
      </c>
      <c r="B322" s="5" t="s">
        <v>3258</v>
      </c>
      <c r="C322" s="5" t="s">
        <v>3259</v>
      </c>
      <c r="D322" s="9">
        <v>45195.0</v>
      </c>
      <c r="E322" s="5">
        <v>38060.0</v>
      </c>
      <c r="F322" s="5">
        <v>17300.0</v>
      </c>
      <c r="G322" s="5" t="s">
        <v>579</v>
      </c>
      <c r="H322" s="5" t="s">
        <v>1792</v>
      </c>
      <c r="I322" s="5" t="s">
        <v>3180</v>
      </c>
      <c r="J322" s="5" t="s">
        <v>581</v>
      </c>
      <c r="K322" s="5" t="s">
        <v>3260</v>
      </c>
      <c r="L322" s="5" t="s">
        <v>3261</v>
      </c>
      <c r="M322" s="10" t="str">
        <f>IFERROR(__xludf.DUMMYFUNCTION("REGEXEXTRACT(L807, ""[\s,]([A-Z]{2})[,\s]\s?\d{5}"")"),"TX")</f>
        <v>TX</v>
      </c>
      <c r="N322" s="5" t="s">
        <v>3262</v>
      </c>
      <c r="O322" s="5">
        <v>1210.0</v>
      </c>
      <c r="P322" s="5">
        <v>1.0</v>
      </c>
      <c r="Q322" s="5" t="s">
        <v>3184</v>
      </c>
      <c r="R322" s="5">
        <v>4200.0</v>
      </c>
      <c r="S322" s="5">
        <v>7122.0</v>
      </c>
      <c r="T322" s="5" t="s">
        <v>374</v>
      </c>
      <c r="U322" s="5">
        <v>0.0</v>
      </c>
      <c r="V322" s="5" t="s">
        <v>93</v>
      </c>
      <c r="W322" s="5" t="s">
        <v>3263</v>
      </c>
      <c r="X322" s="5" t="s">
        <v>55</v>
      </c>
      <c r="Y322" s="5" t="s">
        <v>3185</v>
      </c>
      <c r="Z322" s="5" t="s">
        <v>3264</v>
      </c>
      <c r="AA322" s="5" t="s">
        <v>3187</v>
      </c>
      <c r="AB322" s="5" t="s">
        <v>3265</v>
      </c>
      <c r="AC322" s="5" t="s">
        <v>52</v>
      </c>
      <c r="AD322" s="5" t="s">
        <v>3141</v>
      </c>
      <c r="AE322" s="5" t="s">
        <v>3142</v>
      </c>
      <c r="AF322" s="5" t="s">
        <v>162</v>
      </c>
      <c r="AG322" s="5" t="s">
        <v>52</v>
      </c>
      <c r="AH322" s="5" t="s">
        <v>52</v>
      </c>
      <c r="AI322" s="5" t="s">
        <v>3143</v>
      </c>
      <c r="AJ322" s="5" t="s">
        <v>3258</v>
      </c>
      <c r="AK322" s="5" t="s">
        <v>3261</v>
      </c>
      <c r="AL322" s="5" t="s">
        <v>3266</v>
      </c>
    </row>
    <row r="323">
      <c r="A323" s="5" t="s">
        <v>3267</v>
      </c>
      <c r="B323" s="5" t="s">
        <v>3200</v>
      </c>
      <c r="C323" s="5" t="s">
        <v>3201</v>
      </c>
      <c r="D323" s="9">
        <v>45192.0</v>
      </c>
      <c r="E323" s="5">
        <v>22443.0</v>
      </c>
      <c r="F323" s="5">
        <v>10201.0</v>
      </c>
      <c r="G323" s="5" t="s">
        <v>870</v>
      </c>
      <c r="H323" s="5" t="s">
        <v>45</v>
      </c>
      <c r="I323" s="5" t="s">
        <v>3268</v>
      </c>
      <c r="J323" s="5" t="s">
        <v>872</v>
      </c>
      <c r="K323" s="5" t="s">
        <v>391</v>
      </c>
      <c r="L323" s="5" t="s">
        <v>3203</v>
      </c>
      <c r="M323" s="10" t="str">
        <f>IFERROR(__xludf.DUMMYFUNCTION("REGEXEXTRACT(L808, ""[\s,]([A-Z]{2})[,\s]\s?\d{5}"")"),"CA")</f>
        <v>CA</v>
      </c>
      <c r="N323" s="5" t="s">
        <v>3204</v>
      </c>
      <c r="O323" s="5">
        <v>33844.0</v>
      </c>
      <c r="P323" s="5">
        <v>1.0</v>
      </c>
      <c r="Q323" s="5" t="s">
        <v>3269</v>
      </c>
      <c r="R323" s="5" t="s">
        <v>244</v>
      </c>
      <c r="S323" s="5">
        <v>6.0</v>
      </c>
      <c r="T323" s="5" t="s">
        <v>53</v>
      </c>
      <c r="U323" s="5">
        <v>0.0</v>
      </c>
      <c r="V323" s="5" t="s">
        <v>70</v>
      </c>
      <c r="W323" s="5" t="s">
        <v>3270</v>
      </c>
      <c r="X323" s="5" t="s">
        <v>71</v>
      </c>
      <c r="Y323" s="5" t="s">
        <v>52</v>
      </c>
      <c r="Z323" s="5" t="s">
        <v>3271</v>
      </c>
      <c r="AA323" s="5">
        <v>83433.0</v>
      </c>
      <c r="AB323" s="5" t="s">
        <v>260</v>
      </c>
      <c r="AC323" s="5" t="s">
        <v>52</v>
      </c>
      <c r="AD323" s="5" t="s">
        <v>72</v>
      </c>
      <c r="AE323" s="5" t="s">
        <v>73</v>
      </c>
      <c r="AF323" s="5" t="s">
        <v>74</v>
      </c>
      <c r="AG323" s="5" t="s">
        <v>75</v>
      </c>
      <c r="AH323" s="5" t="s">
        <v>76</v>
      </c>
      <c r="AI323" s="5" t="s">
        <v>77</v>
      </c>
      <c r="AJ323" s="5" t="s">
        <v>3209</v>
      </c>
      <c r="AK323" s="5" t="s">
        <v>3210</v>
      </c>
      <c r="AL323" s="5" t="s">
        <v>3211</v>
      </c>
    </row>
    <row r="324" hidden="1">
      <c r="A324" s="5" t="s">
        <v>3272</v>
      </c>
      <c r="B324" s="5" t="s">
        <v>3273</v>
      </c>
      <c r="C324" s="5" t="s">
        <v>3274</v>
      </c>
      <c r="D324" s="9">
        <v>45189.0</v>
      </c>
      <c r="E324" s="5">
        <v>38491.0</v>
      </c>
      <c r="F324" s="5">
        <v>17496.0</v>
      </c>
      <c r="G324" s="5" t="s">
        <v>3275</v>
      </c>
      <c r="H324" s="5" t="s">
        <v>480</v>
      </c>
      <c r="I324" s="5" t="s">
        <v>3276</v>
      </c>
      <c r="J324" s="5" t="s">
        <v>2156</v>
      </c>
      <c r="K324" s="5" t="s">
        <v>3277</v>
      </c>
      <c r="L324" s="5" t="s">
        <v>3278</v>
      </c>
      <c r="M324" s="10" t="str">
        <f>IFERROR(__xludf.DUMMYFUNCTION("REGEXEXTRACT(L809, ""[\s,]([A-Z]{2})[,\s]\s?\d{5}"")"),"CA")</f>
        <v>CA</v>
      </c>
      <c r="N324" s="5" t="s">
        <v>3279</v>
      </c>
      <c r="O324" s="5">
        <v>97116.0</v>
      </c>
      <c r="P324" s="5">
        <v>1.0</v>
      </c>
      <c r="Q324" s="5" t="s">
        <v>3280</v>
      </c>
      <c r="R324" s="5" t="s">
        <v>52</v>
      </c>
      <c r="S324" s="5">
        <v>1149.0</v>
      </c>
      <c r="T324" s="5" t="s">
        <v>69</v>
      </c>
      <c r="U324" s="5">
        <v>0.0</v>
      </c>
      <c r="V324" s="5" t="s">
        <v>52</v>
      </c>
      <c r="W324" s="5" t="s">
        <v>3281</v>
      </c>
      <c r="X324" s="5" t="s">
        <v>55</v>
      </c>
      <c r="Y324" s="5" t="s">
        <v>3282</v>
      </c>
      <c r="Z324" s="5" t="s">
        <v>3283</v>
      </c>
      <c r="AA324" s="5" t="s">
        <v>3284</v>
      </c>
      <c r="AB324" s="5" t="s">
        <v>59</v>
      </c>
      <c r="AC324" s="5" t="s">
        <v>52</v>
      </c>
      <c r="AD324" s="5" t="s">
        <v>3285</v>
      </c>
      <c r="AE324" s="5" t="s">
        <v>3286</v>
      </c>
      <c r="AF324" s="5" t="s">
        <v>52</v>
      </c>
      <c r="AG324" s="5" t="s">
        <v>52</v>
      </c>
      <c r="AH324" s="5" t="s">
        <v>52</v>
      </c>
      <c r="AI324" s="5" t="s">
        <v>52</v>
      </c>
      <c r="AJ324" s="5" t="s">
        <v>102</v>
      </c>
      <c r="AK324" s="5" t="s">
        <v>102</v>
      </c>
      <c r="AL324" s="5" t="s">
        <v>3287</v>
      </c>
    </row>
    <row r="325">
      <c r="A325" s="5" t="s">
        <v>3288</v>
      </c>
      <c r="B325" s="5" t="s">
        <v>237</v>
      </c>
      <c r="C325" s="5" t="s">
        <v>238</v>
      </c>
      <c r="D325" s="9">
        <v>45187.0</v>
      </c>
      <c r="E325" s="5">
        <v>18881.0</v>
      </c>
      <c r="F325" s="5">
        <v>8582.0</v>
      </c>
      <c r="G325" s="5" t="s">
        <v>170</v>
      </c>
      <c r="H325" s="5" t="s">
        <v>45</v>
      </c>
      <c r="I325" s="5" t="s">
        <v>3289</v>
      </c>
      <c r="J325" s="5" t="s">
        <v>170</v>
      </c>
      <c r="K325" s="5" t="s">
        <v>240</v>
      </c>
      <c r="L325" s="5" t="s">
        <v>2261</v>
      </c>
      <c r="M325" s="10" t="str">
        <f>IFERROR(__xludf.DUMMYFUNCTION("REGEXEXTRACT(L810, ""[\s,]([A-Z]{2})[,\s]\s?\d{5}"")"),"#N/A")</f>
        <v>#N/A</v>
      </c>
      <c r="N325" s="5" t="s">
        <v>2262</v>
      </c>
      <c r="O325" s="5">
        <v>17055.0</v>
      </c>
      <c r="P325" s="5">
        <v>1.0</v>
      </c>
      <c r="Q325" s="5" t="s">
        <v>3290</v>
      </c>
      <c r="R325" s="5" t="s">
        <v>244</v>
      </c>
      <c r="S325" s="5">
        <v>156.0</v>
      </c>
      <c r="T325" s="5" t="s">
        <v>53</v>
      </c>
      <c r="U325" s="5">
        <v>53.0</v>
      </c>
      <c r="V325" s="5" t="s">
        <v>70</v>
      </c>
      <c r="W325" s="5" t="s">
        <v>3291</v>
      </c>
      <c r="X325" s="5" t="s">
        <v>52</v>
      </c>
      <c r="Y325" s="5" t="s">
        <v>52</v>
      </c>
      <c r="Z325" s="5" t="s">
        <v>3292</v>
      </c>
      <c r="AA325" s="5" t="s">
        <v>3293</v>
      </c>
      <c r="AB325" s="5" t="s">
        <v>59</v>
      </c>
      <c r="AC325" s="5" t="s">
        <v>52</v>
      </c>
      <c r="AD325" s="5" t="s">
        <v>72</v>
      </c>
      <c r="AE325" s="5" t="s">
        <v>73</v>
      </c>
      <c r="AF325" s="5" t="s">
        <v>74</v>
      </c>
      <c r="AG325" s="5" t="s">
        <v>75</v>
      </c>
      <c r="AH325" s="5" t="s">
        <v>76</v>
      </c>
      <c r="AI325" s="5" t="s">
        <v>77</v>
      </c>
      <c r="AJ325" s="5" t="s">
        <v>248</v>
      </c>
      <c r="AK325" s="5" t="s">
        <v>2267</v>
      </c>
      <c r="AL325" s="5" t="s">
        <v>59</v>
      </c>
    </row>
    <row r="326">
      <c r="A326" s="5" t="s">
        <v>3294</v>
      </c>
      <c r="B326" s="5" t="s">
        <v>3295</v>
      </c>
      <c r="C326" s="5" t="s">
        <v>3296</v>
      </c>
      <c r="D326" s="9">
        <v>45186.0</v>
      </c>
      <c r="E326" s="5">
        <v>41800.0</v>
      </c>
      <c r="F326" s="5">
        <v>19000.0</v>
      </c>
      <c r="G326" s="5" t="s">
        <v>659</v>
      </c>
      <c r="H326" s="5" t="s">
        <v>45</v>
      </c>
      <c r="I326" s="5" t="s">
        <v>1085</v>
      </c>
      <c r="J326" s="5" t="s">
        <v>661</v>
      </c>
      <c r="K326" s="5" t="s">
        <v>3297</v>
      </c>
      <c r="L326" s="5" t="s">
        <v>3298</v>
      </c>
      <c r="M326" s="10" t="str">
        <f>IFERROR(__xludf.DUMMYFUNCTION("REGEXEXTRACT(L811, ""[\s,]([A-Z]{2})[,\s]\s?\d{5}"")"),"NC")</f>
        <v>NC</v>
      </c>
      <c r="N326" s="5" t="s">
        <v>3299</v>
      </c>
      <c r="O326" s="5">
        <v>63110.0</v>
      </c>
      <c r="P326" s="5">
        <v>1.0</v>
      </c>
      <c r="Q326" s="5" t="s">
        <v>3300</v>
      </c>
      <c r="R326" s="5">
        <v>4510.0</v>
      </c>
      <c r="S326" s="5">
        <v>1357.0</v>
      </c>
      <c r="T326" s="5" t="s">
        <v>53</v>
      </c>
      <c r="U326" s="5">
        <v>0.0</v>
      </c>
      <c r="V326" s="5" t="s">
        <v>52</v>
      </c>
      <c r="W326" s="5" t="s">
        <v>3301</v>
      </c>
      <c r="X326" s="5" t="s">
        <v>52</v>
      </c>
      <c r="Y326" s="5" t="s">
        <v>52</v>
      </c>
      <c r="Z326" s="5" t="s">
        <v>3302</v>
      </c>
      <c r="AA326" s="5" t="s">
        <v>3303</v>
      </c>
      <c r="AB326" s="5" t="s">
        <v>260</v>
      </c>
      <c r="AC326" s="5" t="s">
        <v>283</v>
      </c>
      <c r="AD326" s="5" t="s">
        <v>216</v>
      </c>
      <c r="AE326" s="5" t="s">
        <v>217</v>
      </c>
      <c r="AF326" s="5" t="s">
        <v>218</v>
      </c>
      <c r="AG326" s="5" t="s">
        <v>52</v>
      </c>
      <c r="AH326" s="5" t="s">
        <v>52</v>
      </c>
      <c r="AI326" s="5" t="s">
        <v>52</v>
      </c>
      <c r="AJ326" s="5" t="s">
        <v>3304</v>
      </c>
      <c r="AK326" s="5" t="s">
        <v>3305</v>
      </c>
      <c r="AL326" s="5" t="s">
        <v>3306</v>
      </c>
    </row>
    <row r="327" hidden="1">
      <c r="A327" s="5" t="s">
        <v>3307</v>
      </c>
      <c r="B327" s="5" t="s">
        <v>3308</v>
      </c>
      <c r="C327" s="5" t="s">
        <v>3309</v>
      </c>
      <c r="D327" s="9">
        <v>45184.0</v>
      </c>
      <c r="E327" s="5">
        <v>49251.0</v>
      </c>
      <c r="F327" s="5">
        <v>22387.0</v>
      </c>
      <c r="G327" s="5" t="s">
        <v>107</v>
      </c>
      <c r="H327" s="5" t="s">
        <v>290</v>
      </c>
      <c r="I327" s="5" t="s">
        <v>910</v>
      </c>
      <c r="J327" s="5" t="s">
        <v>109</v>
      </c>
      <c r="K327" s="5" t="s">
        <v>3109</v>
      </c>
      <c r="L327" s="5" t="s">
        <v>3310</v>
      </c>
      <c r="M327" s="10" t="str">
        <f>IFERROR(__xludf.DUMMYFUNCTION("REGEXEXTRACT(L812, ""[\s,]([A-Z]{2})[,\s]\s?\d{5}"")"),"#N/A")</f>
        <v>#N/A</v>
      </c>
      <c r="N327" s="5" t="s">
        <v>3311</v>
      </c>
      <c r="O327" s="5">
        <v>22602.0</v>
      </c>
      <c r="P327" s="5">
        <v>1.0</v>
      </c>
      <c r="Q327" s="5" t="s">
        <v>3312</v>
      </c>
      <c r="R327" s="5">
        <v>4510.0</v>
      </c>
      <c r="S327" s="5">
        <v>44.0</v>
      </c>
      <c r="T327" s="5" t="s">
        <v>115</v>
      </c>
      <c r="U327" s="5">
        <v>0.0</v>
      </c>
      <c r="V327" s="5" t="s">
        <v>52</v>
      </c>
      <c r="W327" s="5" t="s">
        <v>3313</v>
      </c>
      <c r="X327" s="5" t="s">
        <v>52</v>
      </c>
      <c r="Y327" s="5" t="s">
        <v>52</v>
      </c>
      <c r="Z327" s="5" t="s">
        <v>3314</v>
      </c>
      <c r="AA327" s="5">
        <v>407308.0</v>
      </c>
      <c r="AB327" s="5" t="s">
        <v>119</v>
      </c>
      <c r="AC327" s="5" t="s">
        <v>52</v>
      </c>
      <c r="AD327" s="5" t="s">
        <v>181</v>
      </c>
      <c r="AE327" s="5" t="s">
        <v>182</v>
      </c>
      <c r="AF327" s="5" t="s">
        <v>183</v>
      </c>
      <c r="AG327" s="5" t="s">
        <v>52</v>
      </c>
      <c r="AH327" s="5" t="s">
        <v>52</v>
      </c>
      <c r="AI327" s="5" t="s">
        <v>184</v>
      </c>
      <c r="AJ327" s="5" t="s">
        <v>3308</v>
      </c>
      <c r="AK327" s="5" t="s">
        <v>3315</v>
      </c>
      <c r="AL327" s="5" t="s">
        <v>3316</v>
      </c>
    </row>
    <row r="328" hidden="1">
      <c r="A328" s="5" t="s">
        <v>3317</v>
      </c>
      <c r="B328" s="5" t="s">
        <v>252</v>
      </c>
      <c r="C328" s="5" t="s">
        <v>252</v>
      </c>
      <c r="D328" s="9">
        <v>45184.0</v>
      </c>
      <c r="E328" s="5">
        <v>21344.0</v>
      </c>
      <c r="F328" s="5">
        <v>9702.0</v>
      </c>
      <c r="G328" s="5" t="s">
        <v>253</v>
      </c>
      <c r="H328" s="5" t="s">
        <v>254</v>
      </c>
      <c r="I328" s="5" t="s">
        <v>255</v>
      </c>
      <c r="J328" s="5" t="s">
        <v>256</v>
      </c>
      <c r="K328" s="5" t="s">
        <v>3318</v>
      </c>
      <c r="L328" s="5" t="s">
        <v>2068</v>
      </c>
      <c r="M328" s="10" t="str">
        <f>IFERROR(__xludf.DUMMYFUNCTION("REGEXEXTRACT(L813, ""[\s,]([A-Z]{2})[,\s]\s?\d{5}"")"),"#N/A")</f>
        <v>#N/A</v>
      </c>
      <c r="N328" s="5" t="s">
        <v>2069</v>
      </c>
      <c r="O328" s="5" t="s">
        <v>52</v>
      </c>
      <c r="P328" s="5">
        <v>1.0</v>
      </c>
      <c r="Q328" s="5" t="s">
        <v>3318</v>
      </c>
      <c r="R328" s="5" t="s">
        <v>211</v>
      </c>
      <c r="S328" s="5">
        <v>74.0</v>
      </c>
      <c r="T328" s="5" t="s">
        <v>115</v>
      </c>
      <c r="U328" s="5">
        <v>0.0</v>
      </c>
      <c r="V328" s="5" t="s">
        <v>52</v>
      </c>
      <c r="W328" s="5" t="s">
        <v>3319</v>
      </c>
      <c r="X328" s="5" t="s">
        <v>52</v>
      </c>
      <c r="Y328" s="5" t="s">
        <v>52</v>
      </c>
      <c r="Z328" s="5">
        <v>132.0</v>
      </c>
      <c r="AA328" s="5">
        <v>70330.0</v>
      </c>
      <c r="AB328" s="5" t="s">
        <v>260</v>
      </c>
      <c r="AC328" s="5" t="s">
        <v>261</v>
      </c>
      <c r="AD328" s="5" t="s">
        <v>262</v>
      </c>
      <c r="AE328" s="5" t="s">
        <v>263</v>
      </c>
      <c r="AF328" s="5" t="s">
        <v>264</v>
      </c>
      <c r="AG328" s="5" t="s">
        <v>265</v>
      </c>
      <c r="AH328" s="5" t="s">
        <v>266</v>
      </c>
      <c r="AI328" s="5" t="s">
        <v>267</v>
      </c>
      <c r="AJ328" s="5" t="s">
        <v>102</v>
      </c>
      <c r="AK328" s="5" t="s">
        <v>102</v>
      </c>
      <c r="AL328" s="5">
        <v>13841.0</v>
      </c>
    </row>
    <row r="329" hidden="1">
      <c r="A329" s="5" t="s">
        <v>3320</v>
      </c>
      <c r="B329" s="5" t="s">
        <v>3321</v>
      </c>
      <c r="C329" s="5" t="s">
        <v>102</v>
      </c>
      <c r="D329" s="9">
        <v>45183.0</v>
      </c>
      <c r="E329" s="5">
        <v>44092.0</v>
      </c>
      <c r="F329" s="5">
        <v>20042.0</v>
      </c>
      <c r="G329" s="5" t="s">
        <v>130</v>
      </c>
      <c r="H329" s="5" t="s">
        <v>189</v>
      </c>
      <c r="I329" s="5" t="s">
        <v>3322</v>
      </c>
      <c r="J329" s="5" t="s">
        <v>133</v>
      </c>
      <c r="K329" s="5" t="s">
        <v>3323</v>
      </c>
      <c r="L329" s="5" t="s">
        <v>3324</v>
      </c>
      <c r="M329" s="10" t="str">
        <f>IFERROR(__xludf.DUMMYFUNCTION("REGEXEXTRACT(L814, ""[\s,]([A-Z]{2})[,\s]\s?\d{5}"")"),"#N/A")</f>
        <v>#N/A</v>
      </c>
      <c r="N329" s="5" t="s">
        <v>102</v>
      </c>
      <c r="O329" s="5" t="s">
        <v>52</v>
      </c>
      <c r="P329" s="5">
        <v>1.0</v>
      </c>
      <c r="Q329" s="5" t="s">
        <v>3325</v>
      </c>
      <c r="R329" s="5" t="s">
        <v>279</v>
      </c>
      <c r="S329" s="5">
        <v>8.0</v>
      </c>
      <c r="T329" s="5" t="s">
        <v>53</v>
      </c>
      <c r="U329" s="5">
        <v>20.0</v>
      </c>
      <c r="V329" s="5" t="s">
        <v>70</v>
      </c>
      <c r="W329" s="5" t="s">
        <v>3326</v>
      </c>
      <c r="X329" s="5" t="s">
        <v>52</v>
      </c>
      <c r="Y329" s="5" t="s">
        <v>52</v>
      </c>
      <c r="Z329" s="5" t="s">
        <v>3327</v>
      </c>
      <c r="AA329" s="5" t="s">
        <v>3328</v>
      </c>
      <c r="AB329" s="5" t="s">
        <v>730</v>
      </c>
      <c r="AC329" s="5" t="s">
        <v>52</v>
      </c>
      <c r="AD329" s="5" t="s">
        <v>72</v>
      </c>
      <c r="AE329" s="5" t="s">
        <v>73</v>
      </c>
      <c r="AF329" s="5" t="s">
        <v>74</v>
      </c>
      <c r="AG329" s="5" t="s">
        <v>75</v>
      </c>
      <c r="AH329" s="5" t="s">
        <v>76</v>
      </c>
      <c r="AI329" s="5" t="s">
        <v>77</v>
      </c>
      <c r="AJ329" s="5" t="s">
        <v>102</v>
      </c>
      <c r="AK329" s="5" t="s">
        <v>102</v>
      </c>
      <c r="AL329" s="5" t="s">
        <v>3329</v>
      </c>
    </row>
    <row r="330" hidden="1">
      <c r="A330" s="5" t="s">
        <v>3330</v>
      </c>
      <c r="B330" s="5" t="s">
        <v>168</v>
      </c>
      <c r="C330" s="5" t="s">
        <v>169</v>
      </c>
      <c r="D330" s="9">
        <v>45178.0</v>
      </c>
      <c r="E330" s="5">
        <v>39600.0</v>
      </c>
      <c r="F330" s="5">
        <v>18000.0</v>
      </c>
      <c r="G330" s="5" t="s">
        <v>170</v>
      </c>
      <c r="H330" s="5" t="s">
        <v>171</v>
      </c>
      <c r="I330" s="5" t="s">
        <v>3331</v>
      </c>
      <c r="J330" s="5" t="s">
        <v>170</v>
      </c>
      <c r="K330" s="5" t="s">
        <v>3109</v>
      </c>
      <c r="L330" s="5" t="s">
        <v>174</v>
      </c>
      <c r="M330" s="10" t="str">
        <f>IFERROR(__xludf.DUMMYFUNCTION("REGEXEXTRACT(L815, ""[\s,]([A-Z]{2})[,\s]\s?\d{5}"")"),"#N/A")</f>
        <v>#N/A</v>
      </c>
      <c r="N330" s="5" t="s">
        <v>175</v>
      </c>
      <c r="O330" s="5" t="s">
        <v>52</v>
      </c>
      <c r="P330" s="5">
        <v>1.0</v>
      </c>
      <c r="Q330" s="5" t="s">
        <v>3332</v>
      </c>
      <c r="R330" s="5">
        <v>4510.0</v>
      </c>
      <c r="S330" s="5">
        <v>12490.0</v>
      </c>
      <c r="T330" s="5" t="s">
        <v>115</v>
      </c>
      <c r="U330" s="5">
        <v>0.0</v>
      </c>
      <c r="V330" s="5" t="s">
        <v>52</v>
      </c>
      <c r="W330" s="5" t="s">
        <v>3333</v>
      </c>
      <c r="X330" s="5" t="s">
        <v>52</v>
      </c>
      <c r="Y330" s="5" t="s">
        <v>52</v>
      </c>
      <c r="Z330" s="5" t="s">
        <v>3334</v>
      </c>
      <c r="AA330" s="5" t="s">
        <v>3335</v>
      </c>
      <c r="AB330" s="5" t="s">
        <v>162</v>
      </c>
      <c r="AC330" s="5" t="s">
        <v>52</v>
      </c>
      <c r="AD330" s="5" t="s">
        <v>181</v>
      </c>
      <c r="AE330" s="5" t="s">
        <v>182</v>
      </c>
      <c r="AF330" s="5" t="s">
        <v>183</v>
      </c>
      <c r="AG330" s="5" t="s">
        <v>52</v>
      </c>
      <c r="AH330" s="5" t="s">
        <v>52</v>
      </c>
      <c r="AI330" s="5" t="s">
        <v>184</v>
      </c>
      <c r="AJ330" s="5" t="s">
        <v>168</v>
      </c>
      <c r="AK330" s="5" t="s">
        <v>174</v>
      </c>
      <c r="AL330" s="5" t="s">
        <v>185</v>
      </c>
    </row>
    <row r="331">
      <c r="A331" s="5" t="s">
        <v>3336</v>
      </c>
      <c r="B331" s="5" t="s">
        <v>3337</v>
      </c>
      <c r="C331" s="5" t="s">
        <v>3338</v>
      </c>
      <c r="D331" s="9">
        <v>45177.0</v>
      </c>
      <c r="E331" s="5">
        <v>42757.0</v>
      </c>
      <c r="F331" s="5">
        <v>19435.0</v>
      </c>
      <c r="G331" s="5" t="s">
        <v>422</v>
      </c>
      <c r="H331" s="5" t="s">
        <v>45</v>
      </c>
      <c r="I331" s="5" t="s">
        <v>3339</v>
      </c>
      <c r="J331" s="5" t="s">
        <v>424</v>
      </c>
      <c r="K331" s="5" t="s">
        <v>744</v>
      </c>
      <c r="L331" s="5" t="s">
        <v>3340</v>
      </c>
      <c r="M331" s="10" t="str">
        <f>IFERROR(__xludf.DUMMYFUNCTION("REGEXEXTRACT(L816, ""[\s,]([A-Z]{2})[,\s]\s?\d{5}"")"),"NY")</f>
        <v>NY</v>
      </c>
      <c r="N331" s="5" t="s">
        <v>3341</v>
      </c>
      <c r="O331" s="5">
        <v>1960.0</v>
      </c>
      <c r="P331" s="5">
        <v>1.0</v>
      </c>
      <c r="Q331" s="5" t="s">
        <v>3342</v>
      </c>
      <c r="R331" s="5">
        <v>2200.0</v>
      </c>
      <c r="S331" s="5">
        <v>1463.0</v>
      </c>
      <c r="T331" s="5" t="s">
        <v>69</v>
      </c>
      <c r="U331" s="5">
        <v>0.0</v>
      </c>
      <c r="V331" s="5" t="s">
        <v>70</v>
      </c>
      <c r="W331" s="5" t="s">
        <v>3343</v>
      </c>
      <c r="X331" s="5" t="s">
        <v>71</v>
      </c>
      <c r="Y331" s="5" t="s">
        <v>52</v>
      </c>
      <c r="Z331" s="5" t="s">
        <v>3344</v>
      </c>
      <c r="AA331" s="5" t="s">
        <v>3345</v>
      </c>
      <c r="AB331" s="5" t="s">
        <v>235</v>
      </c>
      <c r="AC331" s="5" t="s">
        <v>52</v>
      </c>
      <c r="AD331" s="5" t="s">
        <v>398</v>
      </c>
      <c r="AE331" s="5" t="s">
        <v>399</v>
      </c>
      <c r="AF331" s="5" t="s">
        <v>400</v>
      </c>
      <c r="AG331" s="5" t="s">
        <v>401</v>
      </c>
      <c r="AH331" s="5">
        <v>23502.0</v>
      </c>
      <c r="AI331" s="5" t="s">
        <v>402</v>
      </c>
      <c r="AJ331" s="5" t="s">
        <v>3337</v>
      </c>
      <c r="AK331" s="5" t="s">
        <v>3346</v>
      </c>
      <c r="AL331" s="5" t="s">
        <v>79</v>
      </c>
    </row>
    <row r="332" hidden="1">
      <c r="A332" s="5" t="s">
        <v>3347</v>
      </c>
      <c r="B332" s="5" t="s">
        <v>2428</v>
      </c>
      <c r="C332" s="5" t="s">
        <v>3240</v>
      </c>
      <c r="D332" s="9">
        <v>45177.0</v>
      </c>
      <c r="E332" s="5">
        <v>32720.0</v>
      </c>
      <c r="F332" s="5">
        <v>14873.0</v>
      </c>
      <c r="G332" s="5" t="s">
        <v>3241</v>
      </c>
      <c r="H332" s="5" t="s">
        <v>3242</v>
      </c>
      <c r="I332" s="5" t="s">
        <v>3243</v>
      </c>
      <c r="J332" s="5" t="s">
        <v>2214</v>
      </c>
      <c r="K332" s="5" t="s">
        <v>3348</v>
      </c>
      <c r="L332" s="5" t="s">
        <v>3245</v>
      </c>
      <c r="M332" s="10" t="str">
        <f>IFERROR(__xludf.DUMMYFUNCTION("REGEXEXTRACT(L817, ""[\s,]([A-Z]{2})[,\s]\s?\d{5}"")"),"MD")</f>
        <v>MD</v>
      </c>
      <c r="N332" s="5" t="s">
        <v>3246</v>
      </c>
      <c r="O332" s="5">
        <v>27401.0</v>
      </c>
      <c r="P332" s="5">
        <v>1.0</v>
      </c>
      <c r="Q332" s="5" t="s">
        <v>3349</v>
      </c>
      <c r="R332" s="5" t="s">
        <v>91</v>
      </c>
      <c r="S332" s="5">
        <v>1326.0</v>
      </c>
      <c r="T332" s="5" t="s">
        <v>115</v>
      </c>
      <c r="U332" s="5">
        <v>0.0</v>
      </c>
      <c r="V332" s="5" t="s">
        <v>158</v>
      </c>
      <c r="W332" s="5" t="s">
        <v>3350</v>
      </c>
      <c r="X332" s="5" t="s">
        <v>52</v>
      </c>
      <c r="Y332" s="5" t="s">
        <v>52</v>
      </c>
      <c r="Z332" s="5">
        <v>4477.0</v>
      </c>
      <c r="AA332" s="5" t="s">
        <v>3351</v>
      </c>
      <c r="AB332" s="5" t="s">
        <v>1831</v>
      </c>
      <c r="AC332" s="5" t="s">
        <v>52</v>
      </c>
      <c r="AD332" s="5" t="s">
        <v>3250</v>
      </c>
      <c r="AE332" s="5" t="s">
        <v>3251</v>
      </c>
      <c r="AF332" s="5" t="s">
        <v>3252</v>
      </c>
      <c r="AG332" s="5" t="s">
        <v>265</v>
      </c>
      <c r="AH332" s="5">
        <v>32406.0</v>
      </c>
      <c r="AI332" s="5" t="s">
        <v>3253</v>
      </c>
      <c r="AJ332" s="5" t="s">
        <v>3254</v>
      </c>
      <c r="AK332" s="5" t="s">
        <v>3255</v>
      </c>
      <c r="AL332" s="5" t="s">
        <v>3256</v>
      </c>
    </row>
    <row r="333" hidden="1">
      <c r="A333" s="5" t="s">
        <v>3352</v>
      </c>
      <c r="B333" s="5" t="s">
        <v>3353</v>
      </c>
      <c r="C333" s="5" t="s">
        <v>3354</v>
      </c>
      <c r="D333" s="9">
        <v>45175.0</v>
      </c>
      <c r="E333" s="5">
        <v>78954.0</v>
      </c>
      <c r="F333" s="5">
        <v>35888.0</v>
      </c>
      <c r="G333" s="5" t="s">
        <v>3355</v>
      </c>
      <c r="H333" s="5" t="s">
        <v>189</v>
      </c>
      <c r="I333" s="5" t="s">
        <v>3356</v>
      </c>
      <c r="J333" s="5" t="s">
        <v>1071</v>
      </c>
      <c r="K333" s="5" t="s">
        <v>207</v>
      </c>
      <c r="L333" s="5" t="s">
        <v>3357</v>
      </c>
      <c r="M333" s="10" t="str">
        <f>IFERROR(__xludf.DUMMYFUNCTION("REGEXEXTRACT(L818, ""[\s,]([A-Z]{2})[,\s]\s?\d{5}"")"),"NJ")</f>
        <v>NJ</v>
      </c>
      <c r="N333" s="5" t="s">
        <v>3358</v>
      </c>
      <c r="O333" s="5" t="s">
        <v>52</v>
      </c>
      <c r="P333" s="5">
        <v>3.0</v>
      </c>
      <c r="Q333" s="5" t="s">
        <v>3359</v>
      </c>
      <c r="R333" s="5" t="s">
        <v>3360</v>
      </c>
      <c r="S333" s="5">
        <v>13183.0</v>
      </c>
      <c r="T333" s="5" t="s">
        <v>69</v>
      </c>
      <c r="U333" s="5">
        <v>1.0</v>
      </c>
      <c r="V333" s="5" t="s">
        <v>70</v>
      </c>
      <c r="W333" s="5" t="s">
        <v>3361</v>
      </c>
      <c r="X333" s="5" t="s">
        <v>71</v>
      </c>
      <c r="Y333" s="5" t="s">
        <v>52</v>
      </c>
      <c r="Z333" s="5" t="s">
        <v>3362</v>
      </c>
      <c r="AA333" s="5" t="s">
        <v>3363</v>
      </c>
      <c r="AB333" s="5" t="s">
        <v>119</v>
      </c>
      <c r="AC333" s="5" t="s">
        <v>52</v>
      </c>
      <c r="AD333" s="5" t="s">
        <v>398</v>
      </c>
      <c r="AE333" s="5" t="s">
        <v>399</v>
      </c>
      <c r="AF333" s="5" t="s">
        <v>400</v>
      </c>
      <c r="AG333" s="5" t="s">
        <v>401</v>
      </c>
      <c r="AH333" s="5">
        <v>23502.0</v>
      </c>
      <c r="AI333" s="5" t="s">
        <v>402</v>
      </c>
      <c r="AJ333" s="5" t="s">
        <v>3354</v>
      </c>
      <c r="AK333" s="5" t="s">
        <v>3364</v>
      </c>
      <c r="AL333" s="5" t="s">
        <v>3365</v>
      </c>
    </row>
    <row r="334" hidden="1">
      <c r="A334" s="5" t="s">
        <v>3366</v>
      </c>
      <c r="B334" s="5" t="s">
        <v>577</v>
      </c>
      <c r="C334" s="5" t="s">
        <v>3367</v>
      </c>
      <c r="D334" s="9">
        <v>45175.0</v>
      </c>
      <c r="E334" s="5">
        <v>38425.0</v>
      </c>
      <c r="F334" s="5">
        <v>17466.0</v>
      </c>
      <c r="G334" s="5" t="s">
        <v>412</v>
      </c>
      <c r="H334" s="5" t="s">
        <v>189</v>
      </c>
      <c r="I334" s="5" t="s">
        <v>3368</v>
      </c>
      <c r="J334" s="5" t="s">
        <v>414</v>
      </c>
      <c r="K334" s="5" t="s">
        <v>391</v>
      </c>
      <c r="L334" s="5" t="s">
        <v>3369</v>
      </c>
      <c r="M334" s="10" t="str">
        <f>IFERROR(__xludf.DUMMYFUNCTION("REGEXEXTRACT(L819, ""[\s,]([A-Z]{2})[,\s]\s?\d{5}"")"),"GA")</f>
        <v>GA</v>
      </c>
      <c r="N334" s="5" t="s">
        <v>3370</v>
      </c>
      <c r="O334" s="5">
        <v>77523.0</v>
      </c>
      <c r="P334" s="5">
        <v>1.0</v>
      </c>
      <c r="Q334" s="5" t="s">
        <v>3371</v>
      </c>
      <c r="R334" s="5">
        <v>4500.0</v>
      </c>
      <c r="S334" s="5">
        <v>612.0</v>
      </c>
      <c r="T334" s="5" t="s">
        <v>115</v>
      </c>
      <c r="U334" s="5">
        <v>0.0</v>
      </c>
      <c r="V334" s="5" t="s">
        <v>70</v>
      </c>
      <c r="W334" s="5" t="s">
        <v>3372</v>
      </c>
      <c r="X334" s="5" t="s">
        <v>52</v>
      </c>
      <c r="Y334" s="5" t="s">
        <v>52</v>
      </c>
      <c r="Z334" s="5" t="s">
        <v>3373</v>
      </c>
      <c r="AA334" s="5">
        <v>1105465.0</v>
      </c>
      <c r="AB334" s="5" t="s">
        <v>235</v>
      </c>
      <c r="AC334" s="5" t="s">
        <v>52</v>
      </c>
      <c r="AD334" s="5" t="s">
        <v>398</v>
      </c>
      <c r="AE334" s="5" t="s">
        <v>399</v>
      </c>
      <c r="AF334" s="5" t="s">
        <v>400</v>
      </c>
      <c r="AG334" s="5" t="s">
        <v>401</v>
      </c>
      <c r="AH334" s="5">
        <v>23502.0</v>
      </c>
      <c r="AI334" s="5" t="s">
        <v>402</v>
      </c>
      <c r="AJ334" s="5" t="s">
        <v>3374</v>
      </c>
      <c r="AK334" s="5" t="s">
        <v>3375</v>
      </c>
      <c r="AL334" s="5" t="s">
        <v>589</v>
      </c>
    </row>
    <row r="335" hidden="1">
      <c r="A335" s="5" t="s">
        <v>3376</v>
      </c>
      <c r="B335" s="5" t="s">
        <v>3377</v>
      </c>
      <c r="C335" s="5" t="s">
        <v>1407</v>
      </c>
      <c r="D335" s="9">
        <v>45174.0</v>
      </c>
      <c r="E335" s="5">
        <v>58150.0</v>
      </c>
      <c r="F335" s="5">
        <v>26432.0</v>
      </c>
      <c r="G335" s="5" t="s">
        <v>3378</v>
      </c>
      <c r="H335" s="5" t="s">
        <v>171</v>
      </c>
      <c r="I335" s="5" t="s">
        <v>3379</v>
      </c>
      <c r="J335" s="5" t="s">
        <v>3378</v>
      </c>
      <c r="K335" s="5" t="s">
        <v>1461</v>
      </c>
      <c r="L335" s="5" t="s">
        <v>3380</v>
      </c>
      <c r="M335" s="10" t="str">
        <f>IFERROR(__xludf.DUMMYFUNCTION("REGEXEXTRACT(L820, ""[\s,]([A-Z]{2})[,\s]\s?\d{5}"")"),"CA")</f>
        <v>CA</v>
      </c>
      <c r="N335" s="5" t="s">
        <v>3381</v>
      </c>
      <c r="O335" s="5">
        <v>92647.0</v>
      </c>
      <c r="P335" s="5">
        <v>3.0</v>
      </c>
      <c r="Q335" s="5" t="s">
        <v>3382</v>
      </c>
      <c r="R335" s="5" t="s">
        <v>1465</v>
      </c>
      <c r="S335" s="5">
        <v>2644.0</v>
      </c>
      <c r="T335" s="5" t="s">
        <v>69</v>
      </c>
      <c r="U335" s="5">
        <v>182.0</v>
      </c>
      <c r="V335" s="5" t="s">
        <v>70</v>
      </c>
      <c r="W335" s="5" t="s">
        <v>3383</v>
      </c>
      <c r="X335" s="5" t="s">
        <v>52</v>
      </c>
      <c r="Y335" s="5" t="s">
        <v>52</v>
      </c>
      <c r="Z335" s="5" t="s">
        <v>3384</v>
      </c>
      <c r="AA335" s="5" t="s">
        <v>3385</v>
      </c>
      <c r="AB335" s="5" t="s">
        <v>604</v>
      </c>
      <c r="AC335" s="5" t="s">
        <v>52</v>
      </c>
      <c r="AD335" s="5" t="s">
        <v>72</v>
      </c>
      <c r="AE335" s="5" t="s">
        <v>73</v>
      </c>
      <c r="AF335" s="5" t="s">
        <v>74</v>
      </c>
      <c r="AG335" s="5" t="s">
        <v>75</v>
      </c>
      <c r="AH335" s="5" t="s">
        <v>76</v>
      </c>
      <c r="AI335" s="5" t="s">
        <v>77</v>
      </c>
      <c r="AJ335" s="5" t="s">
        <v>3377</v>
      </c>
      <c r="AK335" s="5" t="s">
        <v>3386</v>
      </c>
      <c r="AL335" s="5" t="s">
        <v>502</v>
      </c>
    </row>
    <row r="336" hidden="1">
      <c r="A336" s="5" t="s">
        <v>3387</v>
      </c>
      <c r="B336" s="5" t="s">
        <v>3388</v>
      </c>
      <c r="C336" s="5" t="s">
        <v>3389</v>
      </c>
      <c r="D336" s="9">
        <v>45171.0</v>
      </c>
      <c r="E336" s="5">
        <v>26400.0</v>
      </c>
      <c r="F336" s="5">
        <v>12000.0</v>
      </c>
      <c r="G336" s="5" t="s">
        <v>1419</v>
      </c>
      <c r="H336" s="5" t="s">
        <v>480</v>
      </c>
      <c r="I336" s="5" t="s">
        <v>3390</v>
      </c>
      <c r="J336" s="5" t="s">
        <v>256</v>
      </c>
      <c r="K336" s="5" t="s">
        <v>3391</v>
      </c>
      <c r="L336" s="5" t="s">
        <v>3392</v>
      </c>
      <c r="M336" s="10" t="str">
        <f>IFERROR(__xludf.DUMMYFUNCTION("REGEXEXTRACT(L821, ""[\s,]([A-Z]{2})[,\s]\s?\d{5}"")"),"NC")</f>
        <v>NC</v>
      </c>
      <c r="N336" s="5" t="s">
        <v>3393</v>
      </c>
      <c r="O336" s="5" t="s">
        <v>52</v>
      </c>
      <c r="P336" s="5">
        <v>1.0</v>
      </c>
      <c r="Q336" s="5" t="s">
        <v>3394</v>
      </c>
      <c r="R336" s="5" t="s">
        <v>244</v>
      </c>
      <c r="S336" s="5">
        <v>800.0</v>
      </c>
      <c r="T336" s="5" t="s">
        <v>53</v>
      </c>
      <c r="U336" s="5">
        <v>54.0</v>
      </c>
      <c r="V336" s="5" t="s">
        <v>70</v>
      </c>
      <c r="W336" s="5" t="s">
        <v>3395</v>
      </c>
      <c r="X336" s="5" t="s">
        <v>52</v>
      </c>
      <c r="Y336" s="5" t="s">
        <v>52</v>
      </c>
      <c r="Z336" s="5" t="s">
        <v>3396</v>
      </c>
      <c r="AA336" s="5" t="s">
        <v>3397</v>
      </c>
      <c r="AB336" s="5" t="s">
        <v>235</v>
      </c>
      <c r="AC336" s="5" t="s">
        <v>52</v>
      </c>
      <c r="AD336" s="5" t="s">
        <v>72</v>
      </c>
      <c r="AE336" s="5" t="s">
        <v>73</v>
      </c>
      <c r="AF336" s="5" t="s">
        <v>74</v>
      </c>
      <c r="AG336" s="5" t="s">
        <v>75</v>
      </c>
      <c r="AH336" s="5" t="s">
        <v>76</v>
      </c>
      <c r="AI336" s="5" t="s">
        <v>77</v>
      </c>
      <c r="AJ336" s="5" t="s">
        <v>3398</v>
      </c>
      <c r="AK336" s="5" t="s">
        <v>3399</v>
      </c>
      <c r="AL336" s="5" t="s">
        <v>3400</v>
      </c>
    </row>
    <row r="337" hidden="1">
      <c r="A337" s="5" t="s">
        <v>3401</v>
      </c>
      <c r="B337" s="5" t="s">
        <v>3402</v>
      </c>
      <c r="C337" s="5" t="s">
        <v>3403</v>
      </c>
      <c r="D337" s="9">
        <v>45167.0</v>
      </c>
      <c r="E337" s="5">
        <v>48444.0</v>
      </c>
      <c r="F337" s="5">
        <v>22020.0</v>
      </c>
      <c r="G337" s="5" t="s">
        <v>2481</v>
      </c>
      <c r="H337" s="5" t="s">
        <v>1792</v>
      </c>
      <c r="I337" s="5" t="s">
        <v>3404</v>
      </c>
      <c r="J337" s="5" t="s">
        <v>532</v>
      </c>
      <c r="K337" s="5" t="s">
        <v>3405</v>
      </c>
      <c r="L337" s="5" t="s">
        <v>3406</v>
      </c>
      <c r="M337" s="10" t="str">
        <f>IFERROR(__xludf.DUMMYFUNCTION("REGEXEXTRACT(L822, ""[\s,]([A-Z]{2})[,\s]\s?\d{5}"")"),"#N/A")</f>
        <v>#N/A</v>
      </c>
      <c r="N337" s="5" t="s">
        <v>3407</v>
      </c>
      <c r="O337" s="5">
        <v>7310.0</v>
      </c>
      <c r="P337" s="5">
        <v>1.0</v>
      </c>
      <c r="Q337" s="5" t="s">
        <v>3408</v>
      </c>
      <c r="R337" s="5" t="s">
        <v>52</v>
      </c>
      <c r="S337" s="5">
        <v>187.0</v>
      </c>
      <c r="T337" s="5" t="s">
        <v>115</v>
      </c>
      <c r="U337" s="5">
        <v>0.0</v>
      </c>
      <c r="V337" s="5" t="s">
        <v>52</v>
      </c>
      <c r="W337" s="5" t="s">
        <v>3409</v>
      </c>
      <c r="X337" s="5" t="s">
        <v>71</v>
      </c>
      <c r="Y337" s="5" t="s">
        <v>52</v>
      </c>
      <c r="Z337" s="5" t="s">
        <v>3410</v>
      </c>
      <c r="AA337" s="5" t="s">
        <v>3411</v>
      </c>
      <c r="AB337" s="5" t="s">
        <v>59</v>
      </c>
      <c r="AC337" s="5" t="s">
        <v>52</v>
      </c>
      <c r="AD337" s="5" t="s">
        <v>181</v>
      </c>
      <c r="AE337" s="5" t="s">
        <v>182</v>
      </c>
      <c r="AF337" s="5" t="s">
        <v>183</v>
      </c>
      <c r="AG337" s="5" t="s">
        <v>52</v>
      </c>
      <c r="AH337" s="5" t="s">
        <v>52</v>
      </c>
      <c r="AI337" s="5" t="s">
        <v>184</v>
      </c>
      <c r="AJ337" s="5" t="s">
        <v>3402</v>
      </c>
      <c r="AK337" s="5" t="s">
        <v>3412</v>
      </c>
      <c r="AL337" s="5" t="s">
        <v>3413</v>
      </c>
    </row>
    <row r="338" hidden="1">
      <c r="A338" s="5" t="s">
        <v>3414</v>
      </c>
      <c r="B338" s="5" t="s">
        <v>3415</v>
      </c>
      <c r="C338" s="5" t="s">
        <v>3416</v>
      </c>
      <c r="D338" s="9">
        <v>45167.0</v>
      </c>
      <c r="E338" s="5">
        <v>1610.0</v>
      </c>
      <c r="F338" s="5">
        <v>732.0</v>
      </c>
      <c r="G338" s="5" t="s">
        <v>2481</v>
      </c>
      <c r="H338" s="5" t="s">
        <v>1792</v>
      </c>
      <c r="I338" s="5" t="s">
        <v>3404</v>
      </c>
      <c r="J338" s="5" t="s">
        <v>532</v>
      </c>
      <c r="K338" s="5" t="s">
        <v>3417</v>
      </c>
      <c r="L338" s="5" t="s">
        <v>3418</v>
      </c>
      <c r="M338" s="10" t="str">
        <f>IFERROR(__xludf.DUMMYFUNCTION("REGEXEXTRACT(L823, ""[\s,]([A-Z]{2})[,\s]\s?\d{5}"")"),"IN")</f>
        <v>IN</v>
      </c>
      <c r="N338" s="5" t="s">
        <v>3419</v>
      </c>
      <c r="O338" s="5" t="s">
        <v>3420</v>
      </c>
      <c r="P338" s="5">
        <v>1.0</v>
      </c>
      <c r="Q338" s="5" t="s">
        <v>3408</v>
      </c>
      <c r="R338" s="5" t="s">
        <v>52</v>
      </c>
      <c r="S338" s="5">
        <v>27.0</v>
      </c>
      <c r="T338" s="5" t="s">
        <v>115</v>
      </c>
      <c r="U338" s="5">
        <v>0.0</v>
      </c>
      <c r="V338" s="5" t="s">
        <v>70</v>
      </c>
      <c r="W338" s="5" t="s">
        <v>3421</v>
      </c>
      <c r="X338" s="5" t="s">
        <v>55</v>
      </c>
      <c r="Y338" s="5" t="s">
        <v>3409</v>
      </c>
      <c r="Z338" s="5" t="s">
        <v>3410</v>
      </c>
      <c r="AA338" s="5" t="s">
        <v>3411</v>
      </c>
      <c r="AB338" s="5" t="s">
        <v>59</v>
      </c>
      <c r="AC338" s="5" t="s">
        <v>52</v>
      </c>
      <c r="AD338" s="5" t="s">
        <v>3422</v>
      </c>
      <c r="AE338" s="5" t="s">
        <v>3423</v>
      </c>
      <c r="AF338" s="5" t="s">
        <v>3424</v>
      </c>
      <c r="AG338" s="5" t="s">
        <v>3425</v>
      </c>
      <c r="AH338" s="5" t="s">
        <v>3426</v>
      </c>
      <c r="AI338" s="5" t="s">
        <v>3427</v>
      </c>
      <c r="AJ338" s="5" t="s">
        <v>102</v>
      </c>
      <c r="AK338" s="5" t="s">
        <v>102</v>
      </c>
      <c r="AL338" s="5" t="s">
        <v>2492</v>
      </c>
    </row>
    <row r="339" hidden="1">
      <c r="A339" s="5" t="s">
        <v>3428</v>
      </c>
      <c r="B339" s="5" t="s">
        <v>1694</v>
      </c>
      <c r="C339" s="5" t="s">
        <v>1695</v>
      </c>
      <c r="D339" s="9">
        <v>45167.0</v>
      </c>
      <c r="E339" s="5">
        <v>55000.0</v>
      </c>
      <c r="F339" s="5">
        <v>25000.0</v>
      </c>
      <c r="G339" s="5" t="s">
        <v>1683</v>
      </c>
      <c r="H339" s="5" t="s">
        <v>530</v>
      </c>
      <c r="I339" s="5" t="s">
        <v>3429</v>
      </c>
      <c r="J339" s="5" t="s">
        <v>1685</v>
      </c>
      <c r="K339" s="5" t="s">
        <v>1171</v>
      </c>
      <c r="L339" s="5" t="s">
        <v>1697</v>
      </c>
      <c r="M339" s="10" t="str">
        <f>IFERROR(__xludf.DUMMYFUNCTION("REGEXEXTRACT(L824, ""[\s,]([A-Z]{2})[,\s]\s?\d{5}"")"),"#N/A")</f>
        <v>#N/A</v>
      </c>
      <c r="N339" s="5" t="s">
        <v>1698</v>
      </c>
      <c r="O339" s="5">
        <v>30518.0</v>
      </c>
      <c r="P339" s="5">
        <v>1.0</v>
      </c>
      <c r="Q339" s="5" t="s">
        <v>3430</v>
      </c>
      <c r="R339" s="5">
        <v>2210.0</v>
      </c>
      <c r="S339" s="5">
        <v>8.0</v>
      </c>
      <c r="T339" s="5" t="s">
        <v>855</v>
      </c>
      <c r="U339" s="5">
        <v>0.0</v>
      </c>
      <c r="V339" s="5" t="s">
        <v>52</v>
      </c>
      <c r="W339" s="5" t="s">
        <v>3431</v>
      </c>
      <c r="X339" s="5" t="s">
        <v>52</v>
      </c>
      <c r="Y339" s="5" t="s">
        <v>52</v>
      </c>
      <c r="Z339" s="5" t="s">
        <v>3432</v>
      </c>
      <c r="AA339" s="5" t="s">
        <v>3433</v>
      </c>
      <c r="AB339" s="5" t="s">
        <v>235</v>
      </c>
      <c r="AC339" s="5" t="s">
        <v>52</v>
      </c>
      <c r="AD339" s="5" t="s">
        <v>216</v>
      </c>
      <c r="AE339" s="5" t="s">
        <v>217</v>
      </c>
      <c r="AF339" s="5" t="s">
        <v>218</v>
      </c>
      <c r="AG339" s="5" t="s">
        <v>52</v>
      </c>
      <c r="AH339" s="5" t="s">
        <v>52</v>
      </c>
      <c r="AI339" s="5" t="s">
        <v>52</v>
      </c>
      <c r="AJ339" s="5" t="s">
        <v>1694</v>
      </c>
      <c r="AK339" s="5" t="s">
        <v>1697</v>
      </c>
      <c r="AL339" s="5" t="s">
        <v>1704</v>
      </c>
    </row>
    <row r="340" hidden="1">
      <c r="A340" s="5" t="s">
        <v>3434</v>
      </c>
      <c r="B340" s="5" t="s">
        <v>168</v>
      </c>
      <c r="C340" s="5" t="s">
        <v>169</v>
      </c>
      <c r="D340" s="9">
        <v>45166.0</v>
      </c>
      <c r="E340" s="5">
        <v>38962.0</v>
      </c>
      <c r="F340" s="5">
        <v>17710.0</v>
      </c>
      <c r="G340" s="5" t="s">
        <v>170</v>
      </c>
      <c r="H340" s="5" t="s">
        <v>171</v>
      </c>
      <c r="I340" s="5" t="s">
        <v>3435</v>
      </c>
      <c r="J340" s="5" t="s">
        <v>170</v>
      </c>
      <c r="K340" s="5" t="s">
        <v>3109</v>
      </c>
      <c r="L340" s="5" t="s">
        <v>174</v>
      </c>
      <c r="M340" s="10" t="str">
        <f>IFERROR(__xludf.DUMMYFUNCTION("REGEXEXTRACT(L825, ""[\s,]([A-Z]{2})[,\s]\s?\d{5}"")"),"#N/A")</f>
        <v>#N/A</v>
      </c>
      <c r="N340" s="5" t="s">
        <v>175</v>
      </c>
      <c r="O340" s="5" t="s">
        <v>52</v>
      </c>
      <c r="P340" s="5">
        <v>1.0</v>
      </c>
      <c r="Q340" s="5" t="s">
        <v>3436</v>
      </c>
      <c r="R340" s="5">
        <v>4510.0</v>
      </c>
      <c r="S340" s="5">
        <v>14300.0</v>
      </c>
      <c r="T340" s="5" t="s">
        <v>115</v>
      </c>
      <c r="U340" s="5">
        <v>0.0</v>
      </c>
      <c r="V340" s="5" t="s">
        <v>52</v>
      </c>
      <c r="W340" s="5" t="s">
        <v>3437</v>
      </c>
      <c r="X340" s="5" t="s">
        <v>52</v>
      </c>
      <c r="Y340" s="5" t="s">
        <v>52</v>
      </c>
      <c r="Z340" s="5" t="s">
        <v>3112</v>
      </c>
      <c r="AA340" s="5" t="s">
        <v>3438</v>
      </c>
      <c r="AB340" s="5" t="s">
        <v>162</v>
      </c>
      <c r="AC340" s="5" t="s">
        <v>52</v>
      </c>
      <c r="AD340" s="5" t="s">
        <v>181</v>
      </c>
      <c r="AE340" s="5" t="s">
        <v>182</v>
      </c>
      <c r="AF340" s="5" t="s">
        <v>183</v>
      </c>
      <c r="AG340" s="5" t="s">
        <v>52</v>
      </c>
      <c r="AH340" s="5" t="s">
        <v>52</v>
      </c>
      <c r="AI340" s="5" t="s">
        <v>184</v>
      </c>
      <c r="AJ340" s="5" t="s">
        <v>168</v>
      </c>
      <c r="AK340" s="5" t="s">
        <v>174</v>
      </c>
      <c r="AL340" s="5" t="s">
        <v>185</v>
      </c>
    </row>
    <row r="341">
      <c r="A341" s="5" t="s">
        <v>3439</v>
      </c>
      <c r="B341" s="5" t="s">
        <v>3440</v>
      </c>
      <c r="C341" s="5" t="s">
        <v>3441</v>
      </c>
      <c r="D341" s="9">
        <v>45162.0</v>
      </c>
      <c r="E341" s="5">
        <v>126632.0</v>
      </c>
      <c r="F341" s="5">
        <v>57560.0</v>
      </c>
      <c r="G341" s="5" t="s">
        <v>422</v>
      </c>
      <c r="H341" s="5" t="s">
        <v>45</v>
      </c>
      <c r="I341" s="5" t="s">
        <v>3442</v>
      </c>
      <c r="J341" s="5" t="s">
        <v>424</v>
      </c>
      <c r="K341" s="5" t="s">
        <v>3443</v>
      </c>
      <c r="L341" s="5" t="s">
        <v>3444</v>
      </c>
      <c r="M341" s="10" t="str">
        <f>IFERROR(__xludf.DUMMYFUNCTION("REGEXEXTRACT(L826, ""[\s,]([A-Z]{2})[,\s]\s?\d{5}"")"),"#N/A")</f>
        <v>#N/A</v>
      </c>
      <c r="N341" s="5" t="s">
        <v>3445</v>
      </c>
      <c r="O341" s="5">
        <v>11803.0</v>
      </c>
      <c r="P341" s="5">
        <v>5.0</v>
      </c>
      <c r="Q341" s="5" t="s">
        <v>3446</v>
      </c>
      <c r="R341" s="5" t="s">
        <v>508</v>
      </c>
      <c r="S341" s="5">
        <v>5215.0</v>
      </c>
      <c r="T341" s="5" t="s">
        <v>69</v>
      </c>
      <c r="U341" s="5">
        <v>0.0</v>
      </c>
      <c r="V341" s="5" t="s">
        <v>52</v>
      </c>
      <c r="W341" s="5" t="s">
        <v>3447</v>
      </c>
      <c r="X341" s="5" t="s">
        <v>52</v>
      </c>
      <c r="Y341" s="5" t="s">
        <v>52</v>
      </c>
      <c r="Z341" s="5" t="s">
        <v>3448</v>
      </c>
      <c r="AA341" s="5" t="s">
        <v>3449</v>
      </c>
      <c r="AB341" s="5" t="s">
        <v>260</v>
      </c>
      <c r="AC341" s="5" t="s">
        <v>52</v>
      </c>
      <c r="AD341" s="5" t="s">
        <v>216</v>
      </c>
      <c r="AE341" s="5" t="s">
        <v>217</v>
      </c>
      <c r="AF341" s="5" t="s">
        <v>218</v>
      </c>
      <c r="AG341" s="5" t="s">
        <v>52</v>
      </c>
      <c r="AH341" s="5" t="s">
        <v>52</v>
      </c>
      <c r="AI341" s="5" t="s">
        <v>52</v>
      </c>
      <c r="AJ341" s="5" t="s">
        <v>3440</v>
      </c>
      <c r="AK341" s="5" t="s">
        <v>3444</v>
      </c>
      <c r="AL341" s="5" t="s">
        <v>776</v>
      </c>
    </row>
    <row r="342" hidden="1">
      <c r="A342" s="5" t="s">
        <v>3450</v>
      </c>
      <c r="B342" s="5" t="s">
        <v>3451</v>
      </c>
      <c r="C342" s="5" t="s">
        <v>3452</v>
      </c>
      <c r="D342" s="9">
        <v>45157.0</v>
      </c>
      <c r="E342" s="5">
        <v>5016.0</v>
      </c>
      <c r="F342" s="5">
        <v>2280.0</v>
      </c>
      <c r="G342" s="5" t="s">
        <v>634</v>
      </c>
      <c r="H342" s="5" t="s">
        <v>171</v>
      </c>
      <c r="I342" s="5" t="s">
        <v>1857</v>
      </c>
      <c r="J342" s="5" t="s">
        <v>274</v>
      </c>
      <c r="K342" s="5" t="s">
        <v>3453</v>
      </c>
      <c r="L342" s="5" t="s">
        <v>3454</v>
      </c>
      <c r="M342" s="10" t="str">
        <f>IFERROR(__xludf.DUMMYFUNCTION("REGEXEXTRACT(L827, ""[\s,]([A-Z]{2})[,\s]\s?\d{5}"")"),"IL")</f>
        <v>IL</v>
      </c>
      <c r="N342" s="5" t="s">
        <v>3455</v>
      </c>
      <c r="O342" s="5">
        <v>68127.0</v>
      </c>
      <c r="P342" s="5">
        <v>1.0</v>
      </c>
      <c r="Q342" s="5" t="s">
        <v>3456</v>
      </c>
      <c r="R342" s="5" t="s">
        <v>91</v>
      </c>
      <c r="S342" s="5">
        <v>3.0</v>
      </c>
      <c r="T342" s="5" t="s">
        <v>115</v>
      </c>
      <c r="U342" s="5">
        <v>0.0</v>
      </c>
      <c r="V342" s="5" t="s">
        <v>93</v>
      </c>
      <c r="W342" s="5" t="s">
        <v>3457</v>
      </c>
      <c r="X342" s="5" t="s">
        <v>55</v>
      </c>
      <c r="Y342" s="5" t="s">
        <v>3458</v>
      </c>
      <c r="Z342" s="5" t="s">
        <v>3459</v>
      </c>
      <c r="AA342" s="5">
        <v>2.30594419E8</v>
      </c>
      <c r="AB342" s="5" t="s">
        <v>162</v>
      </c>
      <c r="AC342" s="5" t="s">
        <v>52</v>
      </c>
      <c r="AD342" s="5" t="s">
        <v>3460</v>
      </c>
      <c r="AE342" s="5" t="s">
        <v>3461</v>
      </c>
      <c r="AF342" s="5" t="s">
        <v>3462</v>
      </c>
      <c r="AG342" s="5" t="s">
        <v>3463</v>
      </c>
      <c r="AH342" s="5">
        <v>72917.0</v>
      </c>
      <c r="AI342" s="5" t="s">
        <v>3464</v>
      </c>
      <c r="AJ342" s="5" t="s">
        <v>3465</v>
      </c>
      <c r="AK342" s="5" t="s">
        <v>3466</v>
      </c>
      <c r="AL342" s="5" t="s">
        <v>1874</v>
      </c>
    </row>
    <row r="343" hidden="1">
      <c r="A343" s="5" t="s">
        <v>3467</v>
      </c>
      <c r="B343" s="5" t="s">
        <v>3468</v>
      </c>
      <c r="C343" s="5" t="s">
        <v>3469</v>
      </c>
      <c r="D343" s="9">
        <v>45154.0</v>
      </c>
      <c r="E343" s="5">
        <v>92226.0</v>
      </c>
      <c r="F343" s="5">
        <v>41921.0</v>
      </c>
      <c r="G343" s="5" t="s">
        <v>1419</v>
      </c>
      <c r="H343" s="5" t="s">
        <v>1534</v>
      </c>
      <c r="I343" s="5" t="s">
        <v>3470</v>
      </c>
      <c r="J343" s="5" t="s">
        <v>256</v>
      </c>
      <c r="K343" s="5" t="s">
        <v>3471</v>
      </c>
      <c r="L343" s="5" t="s">
        <v>3472</v>
      </c>
      <c r="M343" s="10" t="str">
        <f>IFERROR(__xludf.DUMMYFUNCTION("REGEXEXTRACT(L828, ""[\s,]([A-Z]{2})[,\s]\s?\d{5}"")"),"SC")</f>
        <v>SC</v>
      </c>
      <c r="N343" s="5" t="s">
        <v>3473</v>
      </c>
      <c r="O343" s="5" t="s">
        <v>52</v>
      </c>
      <c r="P343" s="5">
        <v>2.0</v>
      </c>
      <c r="Q343" s="5" t="s">
        <v>3474</v>
      </c>
      <c r="R343" s="5" t="s">
        <v>3475</v>
      </c>
      <c r="S343" s="5">
        <v>108.0</v>
      </c>
      <c r="T343" s="5" t="s">
        <v>1077</v>
      </c>
      <c r="U343" s="5">
        <v>0.0</v>
      </c>
      <c r="V343" s="5" t="s">
        <v>70</v>
      </c>
      <c r="W343" s="5" t="s">
        <v>3476</v>
      </c>
      <c r="X343" s="5" t="s">
        <v>52</v>
      </c>
      <c r="Y343" s="5" t="s">
        <v>52</v>
      </c>
      <c r="Z343" s="5" t="s">
        <v>3477</v>
      </c>
      <c r="AA343" s="5" t="s">
        <v>3478</v>
      </c>
      <c r="AB343" s="5" t="s">
        <v>235</v>
      </c>
      <c r="AC343" s="5" t="s">
        <v>52</v>
      </c>
      <c r="AD343" s="5" t="s">
        <v>3479</v>
      </c>
      <c r="AE343" s="5" t="s">
        <v>52</v>
      </c>
      <c r="AF343" s="5" t="s">
        <v>52</v>
      </c>
      <c r="AG343" s="5" t="s">
        <v>52</v>
      </c>
      <c r="AH343" s="5" t="s">
        <v>52</v>
      </c>
      <c r="AI343" s="5" t="s">
        <v>52</v>
      </c>
      <c r="AJ343" s="5" t="s">
        <v>3468</v>
      </c>
      <c r="AK343" s="5" t="s">
        <v>3480</v>
      </c>
      <c r="AL343" s="5" t="s">
        <v>3481</v>
      </c>
    </row>
    <row r="344" hidden="1">
      <c r="A344" s="5" t="s">
        <v>3482</v>
      </c>
      <c r="B344" s="5" t="s">
        <v>3483</v>
      </c>
      <c r="C344" s="5" t="s">
        <v>3484</v>
      </c>
      <c r="D344" s="9">
        <v>45149.0</v>
      </c>
      <c r="E344" s="5">
        <v>53788.0</v>
      </c>
      <c r="F344" s="5">
        <v>24449.0</v>
      </c>
      <c r="G344" s="5" t="s">
        <v>1419</v>
      </c>
      <c r="H344" s="5" t="s">
        <v>1534</v>
      </c>
      <c r="I344" s="5" t="s">
        <v>2155</v>
      </c>
      <c r="J344" s="5" t="s">
        <v>256</v>
      </c>
      <c r="K344" s="5" t="s">
        <v>3485</v>
      </c>
      <c r="L344" s="5" t="s">
        <v>3486</v>
      </c>
      <c r="M344" s="10" t="str">
        <f>IFERROR(__xludf.DUMMYFUNCTION("REGEXEXTRACT(L829, ""[\s,]([A-Z]{2})[,\s]\s?\d{5}"")"),"MO")</f>
        <v>MO</v>
      </c>
      <c r="N344" s="5" t="s">
        <v>3487</v>
      </c>
      <c r="O344" s="5" t="s">
        <v>52</v>
      </c>
      <c r="P344" s="5">
        <v>1.0</v>
      </c>
      <c r="Q344" s="5" t="s">
        <v>3488</v>
      </c>
      <c r="R344" s="5" t="s">
        <v>91</v>
      </c>
      <c r="S344" s="5">
        <v>53.0</v>
      </c>
      <c r="T344" s="5" t="s">
        <v>1077</v>
      </c>
      <c r="U344" s="5">
        <v>0.0</v>
      </c>
      <c r="V344" s="5" t="s">
        <v>70</v>
      </c>
      <c r="W344" s="5" t="s">
        <v>3489</v>
      </c>
      <c r="X344" s="5" t="s">
        <v>52</v>
      </c>
      <c r="Y344" s="5" t="s">
        <v>52</v>
      </c>
      <c r="Z344" s="5" t="s">
        <v>3490</v>
      </c>
      <c r="AA344" s="5">
        <v>806934.0</v>
      </c>
      <c r="AB344" s="5" t="s">
        <v>260</v>
      </c>
      <c r="AC344" s="5" t="s">
        <v>52</v>
      </c>
      <c r="AD344" s="5" t="s">
        <v>3479</v>
      </c>
      <c r="AE344" s="5" t="s">
        <v>52</v>
      </c>
      <c r="AF344" s="5" t="s">
        <v>52</v>
      </c>
      <c r="AG344" s="5" t="s">
        <v>52</v>
      </c>
      <c r="AH344" s="5" t="s">
        <v>52</v>
      </c>
      <c r="AI344" s="5" t="s">
        <v>52</v>
      </c>
      <c r="AJ344" s="5" t="s">
        <v>3483</v>
      </c>
      <c r="AK344" s="5" t="s">
        <v>3491</v>
      </c>
      <c r="AL344" s="5" t="s">
        <v>3481</v>
      </c>
    </row>
    <row r="345" hidden="1">
      <c r="A345" s="5" t="s">
        <v>3492</v>
      </c>
      <c r="B345" s="5" t="s">
        <v>3493</v>
      </c>
      <c r="C345" s="5" t="s">
        <v>3469</v>
      </c>
      <c r="D345" s="9">
        <v>45149.0</v>
      </c>
      <c r="E345" s="5">
        <v>97106.0</v>
      </c>
      <c r="F345" s="5">
        <v>44139.0</v>
      </c>
      <c r="G345" s="5" t="s">
        <v>1419</v>
      </c>
      <c r="H345" s="5" t="s">
        <v>1534</v>
      </c>
      <c r="I345" s="5" t="s">
        <v>2155</v>
      </c>
      <c r="J345" s="5" t="s">
        <v>256</v>
      </c>
      <c r="K345" s="5" t="s">
        <v>3471</v>
      </c>
      <c r="L345" s="5" t="s">
        <v>3494</v>
      </c>
      <c r="M345" s="10" t="str">
        <f>IFERROR(__xludf.DUMMYFUNCTION("REGEXEXTRACT(L830, ""[\s,]([A-Z]{2})[,\s]\s?\d{5}"")"),"#N/A")</f>
        <v>#N/A</v>
      </c>
      <c r="N345" s="5" t="s">
        <v>3473</v>
      </c>
      <c r="O345" s="5" t="s">
        <v>52</v>
      </c>
      <c r="P345" s="5">
        <v>2.0</v>
      </c>
      <c r="Q345" s="5" t="s">
        <v>3495</v>
      </c>
      <c r="R345" s="5" t="s">
        <v>3475</v>
      </c>
      <c r="S345" s="5">
        <v>56.0</v>
      </c>
      <c r="T345" s="5" t="s">
        <v>1077</v>
      </c>
      <c r="U345" s="5">
        <v>0.0</v>
      </c>
      <c r="V345" s="5" t="s">
        <v>70</v>
      </c>
      <c r="W345" s="5" t="s">
        <v>3496</v>
      </c>
      <c r="X345" s="5" t="s">
        <v>52</v>
      </c>
      <c r="Y345" s="5" t="s">
        <v>52</v>
      </c>
      <c r="Z345" s="5" t="s">
        <v>3490</v>
      </c>
      <c r="AA345" s="5" t="s">
        <v>3497</v>
      </c>
      <c r="AB345" s="5" t="s">
        <v>260</v>
      </c>
      <c r="AC345" s="5" t="s">
        <v>52</v>
      </c>
      <c r="AD345" s="5" t="s">
        <v>3479</v>
      </c>
      <c r="AE345" s="5" t="s">
        <v>52</v>
      </c>
      <c r="AF345" s="5" t="s">
        <v>52</v>
      </c>
      <c r="AG345" s="5" t="s">
        <v>52</v>
      </c>
      <c r="AH345" s="5" t="s">
        <v>52</v>
      </c>
      <c r="AI345" s="5" t="s">
        <v>52</v>
      </c>
      <c r="AJ345" s="5" t="s">
        <v>3498</v>
      </c>
      <c r="AK345" s="5" t="s">
        <v>3499</v>
      </c>
      <c r="AL345" s="5" t="s">
        <v>3481</v>
      </c>
    </row>
    <row r="346" hidden="1">
      <c r="A346" s="5" t="s">
        <v>3500</v>
      </c>
      <c r="B346" s="5" t="s">
        <v>3501</v>
      </c>
      <c r="C346" s="5" t="s">
        <v>3502</v>
      </c>
      <c r="D346" s="9">
        <v>45148.0</v>
      </c>
      <c r="E346" s="5">
        <v>44092.0</v>
      </c>
      <c r="F346" s="5">
        <v>20042.0</v>
      </c>
      <c r="G346" s="5" t="s">
        <v>130</v>
      </c>
      <c r="H346" s="5" t="s">
        <v>189</v>
      </c>
      <c r="I346" s="5" t="s">
        <v>3503</v>
      </c>
      <c r="J346" s="5" t="s">
        <v>133</v>
      </c>
      <c r="K346" s="5" t="s">
        <v>3504</v>
      </c>
      <c r="L346" s="5" t="s">
        <v>3505</v>
      </c>
      <c r="M346" s="10" t="str">
        <f>IFERROR(__xludf.DUMMYFUNCTION("REGEXEXTRACT(L831, ""[\s,]([A-Z]{2})[,\s]\s?\d{5}"")"),"AK")</f>
        <v>AK</v>
      </c>
      <c r="N346" s="5" t="s">
        <v>3506</v>
      </c>
      <c r="O346" s="5">
        <v>10018.0</v>
      </c>
      <c r="P346" s="5">
        <v>1.0</v>
      </c>
      <c r="Q346" s="5" t="s">
        <v>3507</v>
      </c>
      <c r="R346" s="5" t="s">
        <v>3508</v>
      </c>
      <c r="S346" s="5">
        <v>1.0</v>
      </c>
      <c r="T346" s="5" t="s">
        <v>53</v>
      </c>
      <c r="U346" s="5">
        <v>0.0</v>
      </c>
      <c r="V346" s="5" t="s">
        <v>70</v>
      </c>
      <c r="W346" s="5" t="s">
        <v>3509</v>
      </c>
      <c r="X346" s="5" t="s">
        <v>71</v>
      </c>
      <c r="Y346" s="5" t="s">
        <v>52</v>
      </c>
      <c r="Z346" s="5" t="s">
        <v>3510</v>
      </c>
      <c r="AA346" s="5">
        <v>18471.0</v>
      </c>
      <c r="AB346" s="5" t="s">
        <v>730</v>
      </c>
      <c r="AC346" s="5" t="s">
        <v>52</v>
      </c>
      <c r="AD346" s="5" t="s">
        <v>72</v>
      </c>
      <c r="AE346" s="5" t="s">
        <v>73</v>
      </c>
      <c r="AF346" s="5" t="s">
        <v>74</v>
      </c>
      <c r="AG346" s="5" t="s">
        <v>75</v>
      </c>
      <c r="AH346" s="5" t="s">
        <v>76</v>
      </c>
      <c r="AI346" s="5" t="s">
        <v>77</v>
      </c>
      <c r="AJ346" s="5" t="s">
        <v>3501</v>
      </c>
      <c r="AK346" s="5" t="s">
        <v>3511</v>
      </c>
      <c r="AL346" s="5" t="s">
        <v>928</v>
      </c>
    </row>
    <row r="347" hidden="1">
      <c r="A347" s="5" t="s">
        <v>3512</v>
      </c>
      <c r="B347" s="5" t="s">
        <v>3213</v>
      </c>
      <c r="C347" s="5" t="s">
        <v>3214</v>
      </c>
      <c r="D347" s="9">
        <v>45148.0</v>
      </c>
      <c r="E347" s="5">
        <v>1129.0</v>
      </c>
      <c r="F347" s="5">
        <v>513.0</v>
      </c>
      <c r="G347" s="5" t="s">
        <v>479</v>
      </c>
      <c r="H347" s="5" t="s">
        <v>272</v>
      </c>
      <c r="I347" s="5" t="s">
        <v>3513</v>
      </c>
      <c r="J347" s="5" t="s">
        <v>274</v>
      </c>
      <c r="K347" s="5" t="s">
        <v>3217</v>
      </c>
      <c r="L347" s="5" t="s">
        <v>3218</v>
      </c>
      <c r="M347" s="10" t="str">
        <f>IFERROR(__xludf.DUMMYFUNCTION("REGEXEXTRACT(L832, ""[\s,]([A-Z]{2})[,\s]\s?\d{5}"")"),"NJ")</f>
        <v>NJ</v>
      </c>
      <c r="N347" s="5" t="s">
        <v>3514</v>
      </c>
      <c r="O347" s="5">
        <v>48180.0</v>
      </c>
      <c r="P347" s="5">
        <v>1.0</v>
      </c>
      <c r="Q347" s="5" t="s">
        <v>3515</v>
      </c>
      <c r="R347" s="5" t="s">
        <v>3516</v>
      </c>
      <c r="S347" s="5">
        <v>44.0</v>
      </c>
      <c r="T347" s="5" t="s">
        <v>53</v>
      </c>
      <c r="U347" s="5">
        <v>0.0</v>
      </c>
      <c r="V347" s="5" t="s">
        <v>52</v>
      </c>
      <c r="W347" s="5" t="s">
        <v>3517</v>
      </c>
      <c r="X347" s="5" t="s">
        <v>55</v>
      </c>
      <c r="Y347" s="5" t="s">
        <v>3518</v>
      </c>
      <c r="Z347" s="5" t="s">
        <v>3519</v>
      </c>
      <c r="AA347" s="5" t="s">
        <v>3520</v>
      </c>
      <c r="AB347" s="5" t="s">
        <v>235</v>
      </c>
      <c r="AC347" s="5" t="s">
        <v>52</v>
      </c>
      <c r="AD347" s="5" t="s">
        <v>3225</v>
      </c>
      <c r="AE347" s="5" t="s">
        <v>3226</v>
      </c>
      <c r="AF347" s="5" t="s">
        <v>3227</v>
      </c>
      <c r="AG347" s="5" t="s">
        <v>52</v>
      </c>
      <c r="AH347" s="5" t="s">
        <v>52</v>
      </c>
      <c r="AI347" s="5" t="s">
        <v>3228</v>
      </c>
      <c r="AJ347" s="5" t="s">
        <v>102</v>
      </c>
      <c r="AK347" s="5" t="s">
        <v>102</v>
      </c>
      <c r="AL347" s="5" t="s">
        <v>404</v>
      </c>
    </row>
    <row r="348" hidden="1">
      <c r="A348" s="5" t="s">
        <v>3521</v>
      </c>
      <c r="B348" s="5" t="s">
        <v>168</v>
      </c>
      <c r="C348" s="5" t="s">
        <v>169</v>
      </c>
      <c r="D348" s="9">
        <v>45147.0</v>
      </c>
      <c r="E348" s="5">
        <v>39600.0</v>
      </c>
      <c r="F348" s="5">
        <v>18000.0</v>
      </c>
      <c r="G348" s="5" t="s">
        <v>170</v>
      </c>
      <c r="H348" s="5" t="s">
        <v>171</v>
      </c>
      <c r="I348" s="5" t="s">
        <v>3522</v>
      </c>
      <c r="J348" s="5" t="s">
        <v>170</v>
      </c>
      <c r="K348" s="5" t="s">
        <v>2798</v>
      </c>
      <c r="L348" s="5" t="s">
        <v>174</v>
      </c>
      <c r="M348" s="10" t="str">
        <f>IFERROR(__xludf.DUMMYFUNCTION("REGEXEXTRACT(L833, ""[\s,]([A-Z]{2})[,\s]\s?\d{5}"")"),"#N/A")</f>
        <v>#N/A</v>
      </c>
      <c r="N348" s="5" t="s">
        <v>175</v>
      </c>
      <c r="O348" s="5" t="s">
        <v>52</v>
      </c>
      <c r="P348" s="5">
        <v>1.0</v>
      </c>
      <c r="Q348" s="5" t="s">
        <v>3523</v>
      </c>
      <c r="R348" s="5">
        <v>4510.0</v>
      </c>
      <c r="S348" s="5">
        <v>11680.0</v>
      </c>
      <c r="T348" s="5" t="s">
        <v>115</v>
      </c>
      <c r="U348" s="5">
        <v>0.0</v>
      </c>
      <c r="V348" s="5" t="s">
        <v>52</v>
      </c>
      <c r="W348" s="5" t="s">
        <v>3524</v>
      </c>
      <c r="X348" s="5" t="s">
        <v>52</v>
      </c>
      <c r="Y348" s="5" t="s">
        <v>52</v>
      </c>
      <c r="Z348" s="5" t="s">
        <v>3525</v>
      </c>
      <c r="AA348" s="5" t="s">
        <v>3526</v>
      </c>
      <c r="AB348" s="5" t="s">
        <v>260</v>
      </c>
      <c r="AC348" s="5" t="s">
        <v>52</v>
      </c>
      <c r="AD348" s="5" t="s">
        <v>181</v>
      </c>
      <c r="AE348" s="5" t="s">
        <v>182</v>
      </c>
      <c r="AF348" s="5" t="s">
        <v>183</v>
      </c>
      <c r="AG348" s="5" t="s">
        <v>52</v>
      </c>
      <c r="AH348" s="5" t="s">
        <v>52</v>
      </c>
      <c r="AI348" s="5" t="s">
        <v>184</v>
      </c>
      <c r="AJ348" s="5" t="s">
        <v>168</v>
      </c>
      <c r="AK348" s="5" t="s">
        <v>174</v>
      </c>
      <c r="AL348" s="5" t="s">
        <v>185</v>
      </c>
    </row>
    <row r="349" hidden="1">
      <c r="A349" s="5" t="s">
        <v>3527</v>
      </c>
      <c r="B349" s="5" t="s">
        <v>3528</v>
      </c>
      <c r="C349" s="5" t="s">
        <v>3529</v>
      </c>
      <c r="D349" s="9">
        <v>45145.0</v>
      </c>
      <c r="E349" s="5">
        <v>57452.0</v>
      </c>
      <c r="F349" s="5">
        <v>26115.0</v>
      </c>
      <c r="G349" s="5" t="s">
        <v>148</v>
      </c>
      <c r="H349" s="5" t="s">
        <v>290</v>
      </c>
      <c r="I349" s="5" t="s">
        <v>3530</v>
      </c>
      <c r="J349" s="5" t="s">
        <v>151</v>
      </c>
      <c r="K349" s="5" t="s">
        <v>462</v>
      </c>
      <c r="L349" s="5" t="s">
        <v>3531</v>
      </c>
      <c r="M349" s="10" t="str">
        <f>IFERROR(__xludf.DUMMYFUNCTION("REGEXEXTRACT(L834, ""[\s,]([A-Z]{2})[,\s]\s?\d{5}"")"),"#N/A")</f>
        <v>#N/A</v>
      </c>
      <c r="N349" s="5" t="s">
        <v>3532</v>
      </c>
      <c r="O349" s="5" t="s">
        <v>52</v>
      </c>
      <c r="P349" s="5">
        <v>1.0</v>
      </c>
      <c r="Q349" s="5" t="s">
        <v>3533</v>
      </c>
      <c r="R349" s="5">
        <v>4500.0</v>
      </c>
      <c r="S349" s="5">
        <v>39.0</v>
      </c>
      <c r="T349" s="5" t="s">
        <v>1077</v>
      </c>
      <c r="U349" s="5">
        <v>627.0</v>
      </c>
      <c r="V349" s="5" t="s">
        <v>158</v>
      </c>
      <c r="W349" s="5" t="s">
        <v>3534</v>
      </c>
      <c r="X349" s="5" t="s">
        <v>52</v>
      </c>
      <c r="Y349" s="5" t="s">
        <v>52</v>
      </c>
      <c r="Z349" s="5" t="s">
        <v>3535</v>
      </c>
      <c r="AA349" s="5" t="s">
        <v>3536</v>
      </c>
      <c r="AB349" s="5" t="s">
        <v>235</v>
      </c>
      <c r="AC349" s="5" t="s">
        <v>52</v>
      </c>
      <c r="AD349" s="5" t="s">
        <v>163</v>
      </c>
      <c r="AE349" s="5" t="s">
        <v>164</v>
      </c>
      <c r="AF349" s="5" t="s">
        <v>165</v>
      </c>
      <c r="AG349" s="5" t="s">
        <v>52</v>
      </c>
      <c r="AH349" s="5" t="s">
        <v>52</v>
      </c>
      <c r="AI349" s="5" t="s">
        <v>52</v>
      </c>
      <c r="AJ349" s="5" t="s">
        <v>3528</v>
      </c>
      <c r="AK349" s="5" t="s">
        <v>3531</v>
      </c>
      <c r="AL349" s="5" t="s">
        <v>3537</v>
      </c>
    </row>
    <row r="350" hidden="1">
      <c r="A350" s="5" t="s">
        <v>3538</v>
      </c>
      <c r="B350" s="5" t="s">
        <v>3539</v>
      </c>
      <c r="C350" s="5" t="s">
        <v>3540</v>
      </c>
      <c r="D350" s="9">
        <v>45143.0</v>
      </c>
      <c r="E350" s="5">
        <v>20645.0</v>
      </c>
      <c r="F350" s="5">
        <v>9384.0</v>
      </c>
      <c r="G350" s="5" t="s">
        <v>170</v>
      </c>
      <c r="H350" s="5" t="s">
        <v>171</v>
      </c>
      <c r="I350" s="5" t="s">
        <v>3541</v>
      </c>
      <c r="J350" s="5" t="s">
        <v>170</v>
      </c>
      <c r="K350" s="5" t="s">
        <v>3542</v>
      </c>
      <c r="L350" s="5" t="s">
        <v>3543</v>
      </c>
      <c r="M350" s="10" t="str">
        <f>IFERROR(__xludf.DUMMYFUNCTION("REGEXEXTRACT(L835, ""[\s,]([A-Z]{2})[,\s]\s?\d{5}"")"),"FL")</f>
        <v>FL</v>
      </c>
      <c r="N350" s="5" t="s">
        <v>3544</v>
      </c>
      <c r="O350" s="5">
        <v>1843.0</v>
      </c>
      <c r="P350" s="5">
        <v>1.0</v>
      </c>
      <c r="Q350" s="5" t="s">
        <v>3545</v>
      </c>
      <c r="R350" s="5">
        <v>4500.0</v>
      </c>
      <c r="S350" s="5">
        <v>419.0</v>
      </c>
      <c r="T350" s="5" t="s">
        <v>69</v>
      </c>
      <c r="U350" s="5">
        <v>0.0</v>
      </c>
      <c r="V350" s="5" t="s">
        <v>70</v>
      </c>
      <c r="W350" s="5" t="s">
        <v>3546</v>
      </c>
      <c r="X350" s="5" t="s">
        <v>52</v>
      </c>
      <c r="Y350" s="5" t="s">
        <v>52</v>
      </c>
      <c r="Z350" s="5" t="s">
        <v>3547</v>
      </c>
      <c r="AA350" s="5" t="s">
        <v>3548</v>
      </c>
      <c r="AB350" s="5" t="s">
        <v>119</v>
      </c>
      <c r="AC350" s="5" t="s">
        <v>52</v>
      </c>
      <c r="AD350" s="5" t="s">
        <v>398</v>
      </c>
      <c r="AE350" s="5" t="s">
        <v>399</v>
      </c>
      <c r="AF350" s="5" t="s">
        <v>400</v>
      </c>
      <c r="AG350" s="5" t="s">
        <v>401</v>
      </c>
      <c r="AH350" s="5">
        <v>23502.0</v>
      </c>
      <c r="AI350" s="5" t="s">
        <v>402</v>
      </c>
      <c r="AJ350" s="5" t="s">
        <v>3549</v>
      </c>
      <c r="AK350" s="5" t="s">
        <v>3550</v>
      </c>
      <c r="AL350" s="5" t="s">
        <v>502</v>
      </c>
    </row>
    <row r="351" hidden="1">
      <c r="A351" s="5" t="s">
        <v>3551</v>
      </c>
      <c r="B351" s="5" t="s">
        <v>3552</v>
      </c>
      <c r="C351" s="5" t="s">
        <v>1407</v>
      </c>
      <c r="D351" s="9">
        <v>45143.0</v>
      </c>
      <c r="E351" s="5">
        <v>218557.0</v>
      </c>
      <c r="F351" s="5">
        <v>99344.0</v>
      </c>
      <c r="G351" s="5" t="s">
        <v>170</v>
      </c>
      <c r="H351" s="5" t="s">
        <v>171</v>
      </c>
      <c r="I351" s="5" t="s">
        <v>3541</v>
      </c>
      <c r="J351" s="5" t="s">
        <v>170</v>
      </c>
      <c r="K351" s="5" t="s">
        <v>1824</v>
      </c>
      <c r="L351" s="5" t="s">
        <v>3553</v>
      </c>
      <c r="M351" s="10" t="str">
        <f>IFERROR(__xludf.DUMMYFUNCTION("REGEXEXTRACT(L836, ""[\s,]([A-Z]{2})[,\s]\s?\d{5}"")"),"WA")</f>
        <v>WA</v>
      </c>
      <c r="N351" s="5" t="s">
        <v>3554</v>
      </c>
      <c r="O351" s="5">
        <v>46168.0</v>
      </c>
      <c r="P351" s="5">
        <v>8.0</v>
      </c>
      <c r="Q351" s="5" t="s">
        <v>3555</v>
      </c>
      <c r="R351" s="5" t="s">
        <v>986</v>
      </c>
      <c r="S351" s="5">
        <v>6123.0</v>
      </c>
      <c r="T351" s="5" t="s">
        <v>69</v>
      </c>
      <c r="U351" s="5">
        <v>4.0</v>
      </c>
      <c r="V351" s="5" t="s">
        <v>70</v>
      </c>
      <c r="W351" s="5" t="s">
        <v>3556</v>
      </c>
      <c r="X351" s="5" t="s">
        <v>52</v>
      </c>
      <c r="Y351" s="5" t="s">
        <v>52</v>
      </c>
      <c r="Z351" s="5" t="s">
        <v>3547</v>
      </c>
      <c r="AA351" s="5" t="s">
        <v>3557</v>
      </c>
      <c r="AB351" s="5" t="s">
        <v>119</v>
      </c>
      <c r="AC351" s="5" t="s">
        <v>52</v>
      </c>
      <c r="AD351" s="5" t="s">
        <v>398</v>
      </c>
      <c r="AE351" s="5" t="s">
        <v>399</v>
      </c>
      <c r="AF351" s="5" t="s">
        <v>400</v>
      </c>
      <c r="AG351" s="5" t="s">
        <v>401</v>
      </c>
      <c r="AH351" s="5">
        <v>23502.0</v>
      </c>
      <c r="AI351" s="5" t="s">
        <v>402</v>
      </c>
      <c r="AJ351" s="5" t="s">
        <v>3552</v>
      </c>
      <c r="AK351" s="5" t="s">
        <v>3558</v>
      </c>
      <c r="AL351" s="5" t="s">
        <v>502</v>
      </c>
    </row>
    <row r="352">
      <c r="A352" s="5" t="s">
        <v>3559</v>
      </c>
      <c r="B352" s="5" t="s">
        <v>3560</v>
      </c>
      <c r="C352" s="5" t="s">
        <v>3561</v>
      </c>
      <c r="D352" s="9">
        <v>45143.0</v>
      </c>
      <c r="E352" s="5">
        <v>18626.0</v>
      </c>
      <c r="F352" s="5">
        <v>8466.0</v>
      </c>
      <c r="G352" s="5" t="s">
        <v>170</v>
      </c>
      <c r="H352" s="5" t="s">
        <v>45</v>
      </c>
      <c r="I352" s="5" t="s">
        <v>676</v>
      </c>
      <c r="J352" s="5" t="s">
        <v>170</v>
      </c>
      <c r="K352" s="5" t="s">
        <v>240</v>
      </c>
      <c r="L352" s="5" t="s">
        <v>2261</v>
      </c>
      <c r="M352" s="10" t="str">
        <f>IFERROR(__xludf.DUMMYFUNCTION("REGEXEXTRACT(L837, ""[\s,]([A-Z]{2})[,\s]\s?\d{5}"")"),"MA")</f>
        <v>MA</v>
      </c>
      <c r="N352" s="5" t="s">
        <v>2262</v>
      </c>
      <c r="O352" s="5">
        <v>17055.0</v>
      </c>
      <c r="P352" s="5">
        <v>1.0</v>
      </c>
      <c r="Q352" s="5" t="s">
        <v>3562</v>
      </c>
      <c r="R352" s="5" t="s">
        <v>244</v>
      </c>
      <c r="S352" s="5">
        <v>151.0</v>
      </c>
      <c r="T352" s="5" t="s">
        <v>53</v>
      </c>
      <c r="U352" s="5">
        <v>51.0</v>
      </c>
      <c r="V352" s="5" t="s">
        <v>70</v>
      </c>
      <c r="W352" s="5" t="s">
        <v>3563</v>
      </c>
      <c r="X352" s="5" t="s">
        <v>52</v>
      </c>
      <c r="Y352" s="5" t="s">
        <v>52</v>
      </c>
      <c r="Z352" s="5" t="s">
        <v>3564</v>
      </c>
      <c r="AA352" s="5" t="s">
        <v>3565</v>
      </c>
      <c r="AB352" s="5" t="s">
        <v>235</v>
      </c>
      <c r="AC352" s="5" t="s">
        <v>52</v>
      </c>
      <c r="AD352" s="5" t="s">
        <v>72</v>
      </c>
      <c r="AE352" s="5" t="s">
        <v>73</v>
      </c>
      <c r="AF352" s="5" t="s">
        <v>74</v>
      </c>
      <c r="AG352" s="5" t="s">
        <v>75</v>
      </c>
      <c r="AH352" s="5" t="s">
        <v>76</v>
      </c>
      <c r="AI352" s="5" t="s">
        <v>77</v>
      </c>
      <c r="AJ352" s="5" t="s">
        <v>3566</v>
      </c>
      <c r="AK352" s="5" t="s">
        <v>3567</v>
      </c>
      <c r="AL352" s="5" t="s">
        <v>59</v>
      </c>
    </row>
    <row r="353" hidden="1">
      <c r="A353" s="5" t="s">
        <v>3568</v>
      </c>
      <c r="B353" s="5" t="s">
        <v>3569</v>
      </c>
      <c r="C353" s="5" t="s">
        <v>3570</v>
      </c>
      <c r="D353" s="9">
        <v>45143.0</v>
      </c>
      <c r="E353" s="5">
        <v>21516.0</v>
      </c>
      <c r="F353" s="5">
        <v>9780.0</v>
      </c>
      <c r="G353" s="5" t="s">
        <v>634</v>
      </c>
      <c r="H353" s="5" t="s">
        <v>171</v>
      </c>
      <c r="I353" s="5" t="s">
        <v>3571</v>
      </c>
      <c r="J353" s="5" t="s">
        <v>274</v>
      </c>
      <c r="K353" s="5" t="s">
        <v>3572</v>
      </c>
      <c r="L353" s="5" t="s">
        <v>3573</v>
      </c>
      <c r="M353" s="10" t="str">
        <f>IFERROR(__xludf.DUMMYFUNCTION("REGEXEXTRACT(L838, ""[\s,]([A-Z]{2})[,\s]\s?\d{5}"")"),"SC")</f>
        <v>SC</v>
      </c>
      <c r="N353" s="5" t="s">
        <v>3574</v>
      </c>
      <c r="O353" s="5">
        <v>10007.0</v>
      </c>
      <c r="P353" s="5">
        <v>1.0</v>
      </c>
      <c r="Q353" s="5" t="s">
        <v>3575</v>
      </c>
      <c r="R353" s="5" t="s">
        <v>91</v>
      </c>
      <c r="S353" s="5">
        <v>1021.0</v>
      </c>
      <c r="T353" s="5" t="s">
        <v>69</v>
      </c>
      <c r="U353" s="5">
        <v>0.0</v>
      </c>
      <c r="V353" s="5" t="s">
        <v>70</v>
      </c>
      <c r="W353" s="5" t="s">
        <v>3576</v>
      </c>
      <c r="X353" s="5" t="s">
        <v>71</v>
      </c>
      <c r="Y353" s="5" t="s">
        <v>52</v>
      </c>
      <c r="Z353" s="5" t="s">
        <v>3577</v>
      </c>
      <c r="AA353" s="5" t="s">
        <v>3578</v>
      </c>
      <c r="AB353" s="5" t="s">
        <v>235</v>
      </c>
      <c r="AC353" s="5" t="s">
        <v>52</v>
      </c>
      <c r="AD353" s="5" t="s">
        <v>3479</v>
      </c>
      <c r="AE353" s="5" t="s">
        <v>52</v>
      </c>
      <c r="AF353" s="5" t="s">
        <v>52</v>
      </c>
      <c r="AG353" s="5" t="s">
        <v>52</v>
      </c>
      <c r="AH353" s="5" t="s">
        <v>52</v>
      </c>
      <c r="AI353" s="5" t="s">
        <v>52</v>
      </c>
      <c r="AJ353" s="5" t="s">
        <v>3569</v>
      </c>
      <c r="AK353" s="5" t="s">
        <v>3579</v>
      </c>
      <c r="AL353" s="5" t="s">
        <v>1874</v>
      </c>
    </row>
    <row r="354">
      <c r="A354" s="5" t="s">
        <v>3580</v>
      </c>
      <c r="B354" s="5" t="s">
        <v>3581</v>
      </c>
      <c r="C354" s="5" t="s">
        <v>3582</v>
      </c>
      <c r="D354" s="9">
        <v>45141.0</v>
      </c>
      <c r="E354" s="5">
        <v>21571.0</v>
      </c>
      <c r="F354" s="5">
        <v>9805.0</v>
      </c>
      <c r="G354" s="5" t="s">
        <v>963</v>
      </c>
      <c r="H354" s="5" t="s">
        <v>45</v>
      </c>
      <c r="I354" s="5" t="s">
        <v>3583</v>
      </c>
      <c r="J354" s="5" t="s">
        <v>965</v>
      </c>
      <c r="K354" s="5" t="s">
        <v>744</v>
      </c>
      <c r="L354" s="5" t="s">
        <v>3584</v>
      </c>
      <c r="M354" s="10" t="str">
        <f>IFERROR(__xludf.DUMMYFUNCTION("REGEXEXTRACT(L839, ""[\s,]([A-Z]{2})[,\s]\s?\d{5}"")"),"CA")</f>
        <v>CA</v>
      </c>
      <c r="N354" s="5" t="s">
        <v>3585</v>
      </c>
      <c r="O354" s="5">
        <v>11219.0</v>
      </c>
      <c r="P354" s="5">
        <v>1.0</v>
      </c>
      <c r="Q354" s="5" t="s">
        <v>3586</v>
      </c>
      <c r="R354" s="5" t="s">
        <v>52</v>
      </c>
      <c r="S354" s="5">
        <v>1026.0</v>
      </c>
      <c r="T354" s="5" t="s">
        <v>69</v>
      </c>
      <c r="U354" s="5">
        <v>0.0</v>
      </c>
      <c r="V354" s="5" t="s">
        <v>52</v>
      </c>
      <c r="W354" s="5" t="s">
        <v>3587</v>
      </c>
      <c r="X354" s="5" t="s">
        <v>71</v>
      </c>
      <c r="Y354" s="5" t="s">
        <v>52</v>
      </c>
      <c r="Z354" s="5" t="s">
        <v>3588</v>
      </c>
      <c r="AA354" s="5">
        <v>2.10073345E8</v>
      </c>
      <c r="AB354" s="5" t="s">
        <v>3114</v>
      </c>
      <c r="AC354" s="5" t="s">
        <v>52</v>
      </c>
      <c r="AD354" s="5" t="s">
        <v>3589</v>
      </c>
      <c r="AE354" s="5" t="s">
        <v>3590</v>
      </c>
      <c r="AF354" s="5" t="s">
        <v>3591</v>
      </c>
      <c r="AG354" s="5" t="s">
        <v>52</v>
      </c>
      <c r="AH354" s="5" t="s">
        <v>52</v>
      </c>
      <c r="AI354" s="5" t="s">
        <v>3592</v>
      </c>
      <c r="AJ354" s="5" t="s">
        <v>3581</v>
      </c>
      <c r="AK354" s="5" t="s">
        <v>3593</v>
      </c>
      <c r="AL354" s="5" t="s">
        <v>1555</v>
      </c>
    </row>
    <row r="355" hidden="1">
      <c r="A355" s="5" t="s">
        <v>3594</v>
      </c>
      <c r="B355" s="5" t="s">
        <v>577</v>
      </c>
      <c r="C355" s="5" t="s">
        <v>3595</v>
      </c>
      <c r="D355" s="9">
        <v>45141.0</v>
      </c>
      <c r="E355" s="5">
        <v>10483.0</v>
      </c>
      <c r="F355" s="5">
        <v>4765.0</v>
      </c>
      <c r="G355" s="5" t="s">
        <v>963</v>
      </c>
      <c r="H355" s="5" t="s">
        <v>290</v>
      </c>
      <c r="I355" s="5" t="s">
        <v>3596</v>
      </c>
      <c r="J355" s="5" t="s">
        <v>965</v>
      </c>
      <c r="K355" s="5" t="s">
        <v>3597</v>
      </c>
      <c r="L355" s="5" t="s">
        <v>3598</v>
      </c>
      <c r="M355" s="10" t="str">
        <f>IFERROR(__xludf.DUMMYFUNCTION("REGEXEXTRACT(L840, ""[\s,]([A-Z]{2})[,\s]\s?\d{5}"")"),"CA")</f>
        <v>CA</v>
      </c>
      <c r="N355" s="5" t="s">
        <v>3599</v>
      </c>
      <c r="O355" s="5" t="s">
        <v>52</v>
      </c>
      <c r="P355" s="5">
        <v>1.0</v>
      </c>
      <c r="Q355" s="5" t="s">
        <v>3600</v>
      </c>
      <c r="R355" s="5" t="s">
        <v>244</v>
      </c>
      <c r="S355" s="5">
        <v>4403.0</v>
      </c>
      <c r="T355" s="5" t="s">
        <v>115</v>
      </c>
      <c r="U355" s="5">
        <v>16.0</v>
      </c>
      <c r="V355" s="5" t="s">
        <v>70</v>
      </c>
      <c r="W355" s="5" t="s">
        <v>3601</v>
      </c>
      <c r="X355" s="5" t="s">
        <v>52</v>
      </c>
      <c r="Y355" s="5" t="s">
        <v>52</v>
      </c>
      <c r="Z355" s="5" t="s">
        <v>3602</v>
      </c>
      <c r="AA355" s="5" t="s">
        <v>3603</v>
      </c>
      <c r="AB355" s="5" t="s">
        <v>604</v>
      </c>
      <c r="AC355" s="5" t="s">
        <v>52</v>
      </c>
      <c r="AD355" s="5" t="s">
        <v>72</v>
      </c>
      <c r="AE355" s="5" t="s">
        <v>73</v>
      </c>
      <c r="AF355" s="5" t="s">
        <v>74</v>
      </c>
      <c r="AG355" s="5" t="s">
        <v>75</v>
      </c>
      <c r="AH355" s="5" t="s">
        <v>76</v>
      </c>
      <c r="AI355" s="5" t="s">
        <v>77</v>
      </c>
      <c r="AJ355" s="5" t="s">
        <v>3093</v>
      </c>
      <c r="AK355" s="5" t="s">
        <v>3604</v>
      </c>
      <c r="AL355" s="5" t="s">
        <v>404</v>
      </c>
    </row>
    <row r="356" hidden="1">
      <c r="A356" s="5" t="s">
        <v>3605</v>
      </c>
      <c r="B356" s="5" t="s">
        <v>3493</v>
      </c>
      <c r="C356" s="5" t="s">
        <v>3606</v>
      </c>
      <c r="D356" s="9">
        <v>45138.0</v>
      </c>
      <c r="E356" s="5">
        <v>339799.0</v>
      </c>
      <c r="F356" s="5">
        <v>154454.0</v>
      </c>
      <c r="G356" s="5" t="s">
        <v>1419</v>
      </c>
      <c r="H356" s="5" t="s">
        <v>1534</v>
      </c>
      <c r="I356" s="5" t="s">
        <v>3607</v>
      </c>
      <c r="J356" s="5" t="s">
        <v>256</v>
      </c>
      <c r="K356" s="5" t="s">
        <v>3608</v>
      </c>
      <c r="L356" s="5" t="s">
        <v>3609</v>
      </c>
      <c r="M356" s="10" t="str">
        <f>IFERROR(__xludf.DUMMYFUNCTION("REGEXEXTRACT(L841, ""[\s,]([A-Z]{2})[,\s]\s?\d{5}"")"),"IL")</f>
        <v>IL</v>
      </c>
      <c r="N356" s="5" t="s">
        <v>3610</v>
      </c>
      <c r="O356" s="5" t="s">
        <v>52</v>
      </c>
      <c r="P356" s="5">
        <v>6.0</v>
      </c>
      <c r="Q356" s="5" t="s">
        <v>3611</v>
      </c>
      <c r="R356" s="5" t="s">
        <v>3612</v>
      </c>
      <c r="S356" s="5">
        <v>670.0</v>
      </c>
      <c r="T356" s="5" t="s">
        <v>1077</v>
      </c>
      <c r="U356" s="5">
        <v>1.0</v>
      </c>
      <c r="V356" s="5" t="s">
        <v>70</v>
      </c>
      <c r="W356" s="5" t="s">
        <v>3613</v>
      </c>
      <c r="X356" s="5" t="s">
        <v>52</v>
      </c>
      <c r="Y356" s="5" t="s">
        <v>52</v>
      </c>
      <c r="Z356" s="5" t="s">
        <v>3614</v>
      </c>
      <c r="AA356" s="5" t="s">
        <v>3615</v>
      </c>
      <c r="AB356" s="5" t="s">
        <v>1553</v>
      </c>
      <c r="AC356" s="5" t="s">
        <v>52</v>
      </c>
      <c r="AD356" s="5" t="s">
        <v>3479</v>
      </c>
      <c r="AE356" s="5" t="s">
        <v>52</v>
      </c>
      <c r="AF356" s="5" t="s">
        <v>52</v>
      </c>
      <c r="AG356" s="5" t="s">
        <v>52</v>
      </c>
      <c r="AH356" s="5" t="s">
        <v>52</v>
      </c>
      <c r="AI356" s="5" t="s">
        <v>52</v>
      </c>
      <c r="AJ356" s="5" t="s">
        <v>3616</v>
      </c>
      <c r="AK356" s="5" t="s">
        <v>3617</v>
      </c>
      <c r="AL356" s="5" t="s">
        <v>3481</v>
      </c>
    </row>
    <row r="357" hidden="1">
      <c r="A357" s="5" t="s">
        <v>3618</v>
      </c>
      <c r="B357" s="5" t="s">
        <v>3619</v>
      </c>
      <c r="C357" s="5" t="s">
        <v>3620</v>
      </c>
      <c r="D357" s="9">
        <v>45137.0</v>
      </c>
      <c r="E357" s="5">
        <v>51077.0</v>
      </c>
      <c r="F357" s="5">
        <v>23217.0</v>
      </c>
      <c r="G357" s="5" t="s">
        <v>1103</v>
      </c>
      <c r="H357" s="5" t="s">
        <v>272</v>
      </c>
      <c r="I357" s="5" t="s">
        <v>3621</v>
      </c>
      <c r="J357" s="5" t="s">
        <v>191</v>
      </c>
      <c r="K357" s="5" t="s">
        <v>3622</v>
      </c>
      <c r="L357" s="5" t="s">
        <v>3623</v>
      </c>
      <c r="M357" s="10" t="str">
        <f>IFERROR(__xludf.DUMMYFUNCTION("REGEXEXTRACT(L842, ""[\s,]([A-Z]{2})[,\s]\s?\d{5}"")"),"TE")</f>
        <v>TE</v>
      </c>
      <c r="N357" s="5" t="s">
        <v>3624</v>
      </c>
      <c r="O357" s="5" t="s">
        <v>52</v>
      </c>
      <c r="P357" s="5">
        <v>1.0</v>
      </c>
      <c r="Q357" s="5" t="s">
        <v>3625</v>
      </c>
      <c r="R357" s="5">
        <v>4510.0</v>
      </c>
      <c r="S357" s="5">
        <v>1395.0</v>
      </c>
      <c r="T357" s="5" t="s">
        <v>92</v>
      </c>
      <c r="U357" s="5">
        <v>33.0</v>
      </c>
      <c r="V357" s="5" t="s">
        <v>93</v>
      </c>
      <c r="W357" s="5" t="s">
        <v>3626</v>
      </c>
      <c r="X357" s="5" t="s">
        <v>71</v>
      </c>
      <c r="Y357" s="5" t="s">
        <v>52</v>
      </c>
      <c r="Z357" s="5" t="s">
        <v>3627</v>
      </c>
      <c r="AA357" s="5" t="s">
        <v>3628</v>
      </c>
      <c r="AB357" s="5" t="s">
        <v>200</v>
      </c>
      <c r="AC357" s="5" t="s">
        <v>52</v>
      </c>
      <c r="AD357" s="5" t="s">
        <v>216</v>
      </c>
      <c r="AE357" s="5" t="s">
        <v>217</v>
      </c>
      <c r="AF357" s="5" t="s">
        <v>218</v>
      </c>
      <c r="AG357" s="5" t="s">
        <v>52</v>
      </c>
      <c r="AH357" s="5" t="s">
        <v>52</v>
      </c>
      <c r="AI357" s="5" t="s">
        <v>52</v>
      </c>
      <c r="AJ357" s="5" t="s">
        <v>3619</v>
      </c>
      <c r="AK357" s="5" t="s">
        <v>3623</v>
      </c>
      <c r="AL357" s="5" t="s">
        <v>2008</v>
      </c>
    </row>
    <row r="358" hidden="1">
      <c r="A358" s="5" t="s">
        <v>3629</v>
      </c>
      <c r="B358" s="5" t="s">
        <v>2291</v>
      </c>
      <c r="C358" s="5" t="s">
        <v>1394</v>
      </c>
      <c r="D358" s="9">
        <v>45135.0</v>
      </c>
      <c r="E358" s="5">
        <v>41800.0</v>
      </c>
      <c r="F358" s="5">
        <v>19000.0</v>
      </c>
      <c r="G358" s="5" t="s">
        <v>1379</v>
      </c>
      <c r="H358" s="5" t="s">
        <v>3630</v>
      </c>
      <c r="I358" s="5" t="s">
        <v>3631</v>
      </c>
      <c r="J358" s="5" t="s">
        <v>532</v>
      </c>
      <c r="K358" s="5" t="s">
        <v>3632</v>
      </c>
      <c r="L358" s="5" t="s">
        <v>3633</v>
      </c>
      <c r="M358" s="10" t="str">
        <f>IFERROR(__xludf.DUMMYFUNCTION("REGEXEXTRACT(L843, ""[\s,]([A-Z]{2})[,\s]\s?\d{5}"")"),"#N/A")</f>
        <v>#N/A</v>
      </c>
      <c r="N358" s="5" t="s">
        <v>3634</v>
      </c>
      <c r="O358" s="5">
        <v>7001.0</v>
      </c>
      <c r="P358" s="5">
        <v>1.0</v>
      </c>
      <c r="Q358" s="5" t="s">
        <v>3635</v>
      </c>
      <c r="R358" s="5">
        <v>2210.0</v>
      </c>
      <c r="S358" s="5">
        <v>6.0</v>
      </c>
      <c r="T358" s="5" t="s">
        <v>53</v>
      </c>
      <c r="U358" s="5">
        <v>6.0</v>
      </c>
      <c r="V358" s="5" t="s">
        <v>93</v>
      </c>
      <c r="W358" s="5" t="s">
        <v>3636</v>
      </c>
      <c r="X358" s="5" t="s">
        <v>71</v>
      </c>
      <c r="Y358" s="5" t="s">
        <v>52</v>
      </c>
      <c r="Z358" s="5" t="s">
        <v>3637</v>
      </c>
      <c r="AA358" s="5" t="s">
        <v>3638</v>
      </c>
      <c r="AB358" s="5" t="s">
        <v>235</v>
      </c>
      <c r="AC358" s="5" t="s">
        <v>283</v>
      </c>
      <c r="AD358" s="5" t="s">
        <v>216</v>
      </c>
      <c r="AE358" s="5" t="s">
        <v>217</v>
      </c>
      <c r="AF358" s="5" t="s">
        <v>218</v>
      </c>
      <c r="AG358" s="5" t="s">
        <v>52</v>
      </c>
      <c r="AH358" s="5" t="s">
        <v>52</v>
      </c>
      <c r="AI358" s="5" t="s">
        <v>52</v>
      </c>
      <c r="AJ358" s="5" t="s">
        <v>2291</v>
      </c>
      <c r="AK358" s="5" t="s">
        <v>3633</v>
      </c>
      <c r="AL358" s="5" t="s">
        <v>3639</v>
      </c>
    </row>
    <row r="359" hidden="1">
      <c r="A359" s="5" t="s">
        <v>3640</v>
      </c>
      <c r="B359" s="5" t="s">
        <v>3641</v>
      </c>
      <c r="C359" s="5" t="s">
        <v>3642</v>
      </c>
      <c r="D359" s="9">
        <v>45134.0</v>
      </c>
      <c r="E359" s="5">
        <v>48177.0</v>
      </c>
      <c r="F359" s="5">
        <v>21899.0</v>
      </c>
      <c r="G359" s="5" t="s">
        <v>170</v>
      </c>
      <c r="H359" s="5" t="s">
        <v>131</v>
      </c>
      <c r="I359" s="5" t="s">
        <v>3643</v>
      </c>
      <c r="J359" s="5" t="s">
        <v>170</v>
      </c>
      <c r="K359" s="5" t="s">
        <v>3644</v>
      </c>
      <c r="L359" s="5" t="s">
        <v>3645</v>
      </c>
      <c r="M359" s="10" t="str">
        <f>IFERROR(__xludf.DUMMYFUNCTION("REGEXEXTRACT(L844, ""[\s,]([A-Z]{2})[,\s]\s?\d{5}"")"),"MA")</f>
        <v>MA</v>
      </c>
      <c r="N359" s="5" t="s">
        <v>3646</v>
      </c>
      <c r="O359" s="5">
        <v>3885.0</v>
      </c>
      <c r="P359" s="5">
        <v>3.0</v>
      </c>
      <c r="Q359" s="5" t="s">
        <v>3647</v>
      </c>
      <c r="R359" s="5" t="s">
        <v>3648</v>
      </c>
      <c r="S359" s="5">
        <v>2180.0</v>
      </c>
      <c r="T359" s="5" t="s">
        <v>69</v>
      </c>
      <c r="U359" s="5">
        <v>185.0</v>
      </c>
      <c r="V359" s="5" t="s">
        <v>70</v>
      </c>
      <c r="W359" s="5" t="s">
        <v>3649</v>
      </c>
      <c r="X359" s="5" t="s">
        <v>52</v>
      </c>
      <c r="Y359" s="5" t="s">
        <v>52</v>
      </c>
      <c r="Z359" s="5" t="s">
        <v>3650</v>
      </c>
      <c r="AA359" s="5" t="s">
        <v>3651</v>
      </c>
      <c r="AB359" s="5" t="s">
        <v>162</v>
      </c>
      <c r="AC359" s="5" t="s">
        <v>52</v>
      </c>
      <c r="AD359" s="5" t="s">
        <v>72</v>
      </c>
      <c r="AE359" s="5" t="s">
        <v>73</v>
      </c>
      <c r="AF359" s="5" t="s">
        <v>74</v>
      </c>
      <c r="AG359" s="5" t="s">
        <v>75</v>
      </c>
      <c r="AH359" s="5" t="s">
        <v>76</v>
      </c>
      <c r="AI359" s="5" t="s">
        <v>77</v>
      </c>
      <c r="AJ359" s="5" t="s">
        <v>3549</v>
      </c>
      <c r="AK359" s="5" t="s">
        <v>3652</v>
      </c>
      <c r="AL359" s="5" t="s">
        <v>3653</v>
      </c>
    </row>
    <row r="360" hidden="1">
      <c r="A360" s="5" t="s">
        <v>3654</v>
      </c>
      <c r="B360" s="5" t="s">
        <v>3655</v>
      </c>
      <c r="C360" s="5" t="s">
        <v>3656</v>
      </c>
      <c r="D360" s="9">
        <v>45132.0</v>
      </c>
      <c r="E360" s="5">
        <v>15609.0</v>
      </c>
      <c r="F360" s="5">
        <v>7095.0</v>
      </c>
      <c r="G360" s="5" t="s">
        <v>435</v>
      </c>
      <c r="H360" s="5" t="s">
        <v>1792</v>
      </c>
      <c r="I360" s="5" t="s">
        <v>3657</v>
      </c>
      <c r="J360" s="5" t="s">
        <v>424</v>
      </c>
      <c r="K360" s="5" t="s">
        <v>3658</v>
      </c>
      <c r="L360" s="5" t="s">
        <v>3659</v>
      </c>
      <c r="M360" s="10" t="str">
        <f>IFERROR(__xludf.DUMMYFUNCTION("REGEXEXTRACT(L845, ""[\s,]([A-Z]{2})[,\s]\s?\d{5}"")"),"#N/A")</f>
        <v>#N/A</v>
      </c>
      <c r="N360" s="5" t="s">
        <v>3660</v>
      </c>
      <c r="O360" s="5">
        <v>90045.0</v>
      </c>
      <c r="P360" s="5">
        <v>1.0</v>
      </c>
      <c r="Q360" s="5" t="s">
        <v>3661</v>
      </c>
      <c r="R360" s="5" t="s">
        <v>211</v>
      </c>
      <c r="S360" s="5">
        <v>1650.0</v>
      </c>
      <c r="T360" s="5" t="s">
        <v>374</v>
      </c>
      <c r="U360" s="5">
        <v>0.0</v>
      </c>
      <c r="V360" s="5" t="s">
        <v>52</v>
      </c>
      <c r="W360" s="5" t="s">
        <v>3662</v>
      </c>
      <c r="X360" s="5" t="s">
        <v>71</v>
      </c>
      <c r="Y360" s="5" t="s">
        <v>52</v>
      </c>
      <c r="Z360" s="5" t="s">
        <v>3663</v>
      </c>
      <c r="AA360" s="5" t="s">
        <v>3664</v>
      </c>
      <c r="AB360" s="5" t="s">
        <v>1831</v>
      </c>
      <c r="AC360" s="5" t="s">
        <v>283</v>
      </c>
      <c r="AD360" s="5" t="s">
        <v>216</v>
      </c>
      <c r="AE360" s="5" t="s">
        <v>217</v>
      </c>
      <c r="AF360" s="5" t="s">
        <v>218</v>
      </c>
      <c r="AG360" s="5" t="s">
        <v>52</v>
      </c>
      <c r="AH360" s="5" t="s">
        <v>52</v>
      </c>
      <c r="AI360" s="5" t="s">
        <v>52</v>
      </c>
      <c r="AJ360" s="5" t="s">
        <v>3655</v>
      </c>
      <c r="AK360" s="5" t="s">
        <v>3659</v>
      </c>
      <c r="AL360" s="5" t="s">
        <v>655</v>
      </c>
    </row>
    <row r="361" hidden="1">
      <c r="A361" s="5" t="s">
        <v>3665</v>
      </c>
      <c r="B361" s="5" t="s">
        <v>3666</v>
      </c>
      <c r="C361" s="5" t="s">
        <v>102</v>
      </c>
      <c r="D361" s="9">
        <v>45131.0</v>
      </c>
      <c r="E361" s="5">
        <v>6829.0</v>
      </c>
      <c r="F361" s="5">
        <v>3104.0</v>
      </c>
      <c r="G361" s="5" t="s">
        <v>130</v>
      </c>
      <c r="H361" s="5" t="s">
        <v>149</v>
      </c>
      <c r="I361" s="5" t="s">
        <v>3667</v>
      </c>
      <c r="J361" s="5" t="s">
        <v>133</v>
      </c>
      <c r="K361" s="5" t="s">
        <v>3668</v>
      </c>
      <c r="L361" s="5" t="s">
        <v>3669</v>
      </c>
      <c r="M361" s="10" t="str">
        <f>IFERROR(__xludf.DUMMYFUNCTION("REGEXEXTRACT(L846, ""[\s,]([A-Z]{2})[,\s]\s?\d{5}"")"),"GA")</f>
        <v>GA</v>
      </c>
      <c r="N361" s="5" t="s">
        <v>102</v>
      </c>
      <c r="O361" s="5" t="s">
        <v>52</v>
      </c>
      <c r="P361" s="5">
        <v>1.0</v>
      </c>
      <c r="Q361" s="5" t="s">
        <v>3670</v>
      </c>
      <c r="R361" s="5" t="s">
        <v>244</v>
      </c>
      <c r="S361" s="5">
        <v>477.0</v>
      </c>
      <c r="T361" s="5" t="s">
        <v>69</v>
      </c>
      <c r="U361" s="5">
        <v>21.0</v>
      </c>
      <c r="V361" s="5" t="s">
        <v>70</v>
      </c>
      <c r="W361" s="5" t="s">
        <v>3671</v>
      </c>
      <c r="X361" s="5" t="s">
        <v>52</v>
      </c>
      <c r="Y361" s="5" t="s">
        <v>52</v>
      </c>
      <c r="Z361" s="5" t="s">
        <v>3672</v>
      </c>
      <c r="AA361" s="5" t="s">
        <v>3673</v>
      </c>
      <c r="AB361" s="5" t="s">
        <v>59</v>
      </c>
      <c r="AC361" s="5" t="s">
        <v>52</v>
      </c>
      <c r="AD361" s="5" t="s">
        <v>72</v>
      </c>
      <c r="AE361" s="5" t="s">
        <v>73</v>
      </c>
      <c r="AF361" s="5" t="s">
        <v>74</v>
      </c>
      <c r="AG361" s="5" t="s">
        <v>75</v>
      </c>
      <c r="AH361" s="5" t="s">
        <v>76</v>
      </c>
      <c r="AI361" s="5" t="s">
        <v>77</v>
      </c>
      <c r="AJ361" s="5" t="s">
        <v>102</v>
      </c>
      <c r="AK361" s="5" t="s">
        <v>102</v>
      </c>
      <c r="AL361" s="5" t="s">
        <v>525</v>
      </c>
    </row>
    <row r="362" hidden="1">
      <c r="A362" s="5" t="s">
        <v>3674</v>
      </c>
      <c r="B362" s="5" t="s">
        <v>3675</v>
      </c>
      <c r="C362" s="5" t="s">
        <v>3676</v>
      </c>
      <c r="D362" s="9">
        <v>45130.0</v>
      </c>
      <c r="E362" s="5">
        <v>191205.0</v>
      </c>
      <c r="F362" s="5">
        <v>86911.0</v>
      </c>
      <c r="G362" s="5" t="s">
        <v>148</v>
      </c>
      <c r="H362" s="5" t="s">
        <v>290</v>
      </c>
      <c r="I362" s="5" t="s">
        <v>3677</v>
      </c>
      <c r="J362" s="5" t="s">
        <v>151</v>
      </c>
      <c r="K362" s="5" t="s">
        <v>3678</v>
      </c>
      <c r="L362" s="5" t="s">
        <v>3679</v>
      </c>
      <c r="M362" s="10" t="str">
        <f>IFERROR(__xludf.DUMMYFUNCTION("REGEXEXTRACT(L847, ""[\s,]([A-Z]{2})[,\s]\s?\d{5}"")"),"NY")</f>
        <v>NY</v>
      </c>
      <c r="N362" s="5" t="s">
        <v>3680</v>
      </c>
      <c r="O362" s="5" t="s">
        <v>52</v>
      </c>
      <c r="P362" s="5">
        <v>3.0</v>
      </c>
      <c r="Q362" s="5" t="s">
        <v>3681</v>
      </c>
      <c r="R362" s="5" t="s">
        <v>2229</v>
      </c>
      <c r="S362" s="5">
        <v>24.0</v>
      </c>
      <c r="T362" s="5" t="s">
        <v>115</v>
      </c>
      <c r="U362" s="5">
        <v>2164.0</v>
      </c>
      <c r="V362" s="5" t="s">
        <v>158</v>
      </c>
      <c r="W362" s="5" t="s">
        <v>3682</v>
      </c>
      <c r="X362" s="5" t="s">
        <v>52</v>
      </c>
      <c r="Y362" s="5" t="s">
        <v>52</v>
      </c>
      <c r="Z362" s="5" t="s">
        <v>160</v>
      </c>
      <c r="AA362" s="5" t="s">
        <v>3683</v>
      </c>
      <c r="AB362" s="5" t="s">
        <v>162</v>
      </c>
      <c r="AC362" s="5" t="s">
        <v>52</v>
      </c>
      <c r="AD362" s="5" t="s">
        <v>163</v>
      </c>
      <c r="AE362" s="5" t="s">
        <v>164</v>
      </c>
      <c r="AF362" s="5" t="s">
        <v>165</v>
      </c>
      <c r="AG362" s="5" t="s">
        <v>52</v>
      </c>
      <c r="AH362" s="5" t="s">
        <v>52</v>
      </c>
      <c r="AI362" s="5" t="s">
        <v>52</v>
      </c>
      <c r="AJ362" s="5" t="s">
        <v>3675</v>
      </c>
      <c r="AK362" s="5" t="s">
        <v>3679</v>
      </c>
      <c r="AL362" s="5" t="s">
        <v>300</v>
      </c>
    </row>
    <row r="363" hidden="1">
      <c r="A363" s="5" t="s">
        <v>3684</v>
      </c>
      <c r="B363" s="5" t="s">
        <v>3501</v>
      </c>
      <c r="C363" s="5" t="s">
        <v>3502</v>
      </c>
      <c r="D363" s="9">
        <v>45127.0</v>
      </c>
      <c r="E363" s="5">
        <v>44092.0</v>
      </c>
      <c r="F363" s="5">
        <v>20042.0</v>
      </c>
      <c r="G363" s="5" t="s">
        <v>130</v>
      </c>
      <c r="H363" s="5" t="s">
        <v>189</v>
      </c>
      <c r="I363" s="5" t="s">
        <v>3685</v>
      </c>
      <c r="J363" s="5" t="s">
        <v>133</v>
      </c>
      <c r="K363" s="5" t="s">
        <v>3504</v>
      </c>
      <c r="L363" s="5" t="s">
        <v>3505</v>
      </c>
      <c r="M363" s="10" t="str">
        <f>IFERROR(__xludf.DUMMYFUNCTION("REGEXEXTRACT(L848, ""[\s,]([A-Z]{2})[,\s]\s?\d{5}"")"),"#N/A")</f>
        <v>#N/A</v>
      </c>
      <c r="N363" s="5" t="s">
        <v>3506</v>
      </c>
      <c r="O363" s="5">
        <v>10018.0</v>
      </c>
      <c r="P363" s="5">
        <v>1.0</v>
      </c>
      <c r="Q363" s="5" t="s">
        <v>3686</v>
      </c>
      <c r="R363" s="5" t="s">
        <v>3508</v>
      </c>
      <c r="S363" s="5">
        <v>1.0</v>
      </c>
      <c r="T363" s="5" t="s">
        <v>3687</v>
      </c>
      <c r="U363" s="5">
        <v>0.0</v>
      </c>
      <c r="V363" s="5" t="s">
        <v>70</v>
      </c>
      <c r="W363" s="5" t="s">
        <v>3688</v>
      </c>
      <c r="X363" s="5" t="s">
        <v>71</v>
      </c>
      <c r="Y363" s="5" t="s">
        <v>52</v>
      </c>
      <c r="Z363" s="5" t="s">
        <v>3689</v>
      </c>
      <c r="AA363" s="5">
        <v>18415.0</v>
      </c>
      <c r="AB363" s="5" t="s">
        <v>730</v>
      </c>
      <c r="AC363" s="5" t="s">
        <v>52</v>
      </c>
      <c r="AD363" s="5" t="s">
        <v>72</v>
      </c>
      <c r="AE363" s="5" t="s">
        <v>73</v>
      </c>
      <c r="AF363" s="5" t="s">
        <v>74</v>
      </c>
      <c r="AG363" s="5" t="s">
        <v>75</v>
      </c>
      <c r="AH363" s="5" t="s">
        <v>76</v>
      </c>
      <c r="AI363" s="5" t="s">
        <v>77</v>
      </c>
      <c r="AJ363" s="5" t="s">
        <v>3501</v>
      </c>
      <c r="AK363" s="5" t="s">
        <v>3511</v>
      </c>
      <c r="AL363" s="5" t="s">
        <v>928</v>
      </c>
    </row>
    <row r="364" hidden="1">
      <c r="A364" s="5" t="s">
        <v>3690</v>
      </c>
      <c r="B364" s="5" t="s">
        <v>3691</v>
      </c>
      <c r="C364" s="5" t="s">
        <v>3692</v>
      </c>
      <c r="D364" s="9">
        <v>45124.0</v>
      </c>
      <c r="E364" s="5">
        <v>53197.0</v>
      </c>
      <c r="F364" s="5">
        <v>24180.0</v>
      </c>
      <c r="G364" s="5" t="s">
        <v>435</v>
      </c>
      <c r="H364" s="5" t="s">
        <v>189</v>
      </c>
      <c r="I364" s="5" t="s">
        <v>3322</v>
      </c>
      <c r="J364" s="5" t="s">
        <v>424</v>
      </c>
      <c r="K364" s="5" t="s">
        <v>3693</v>
      </c>
      <c r="L364" s="5" t="s">
        <v>3694</v>
      </c>
      <c r="M364" s="10" t="str">
        <f>IFERROR(__xludf.DUMMYFUNCTION("REGEXEXTRACT(L849, ""[\s,]([A-Z]{2})[,\s]\s?\d{5}"")"),"NJ")</f>
        <v>NJ</v>
      </c>
      <c r="N364" s="5" t="s">
        <v>3695</v>
      </c>
      <c r="O364" s="5">
        <v>91770.0</v>
      </c>
      <c r="P364" s="5">
        <v>4.0</v>
      </c>
      <c r="Q364" s="5" t="s">
        <v>3696</v>
      </c>
      <c r="R364" s="5" t="s">
        <v>498</v>
      </c>
      <c r="S364" s="5">
        <v>4539.0</v>
      </c>
      <c r="T364" s="5" t="s">
        <v>53</v>
      </c>
      <c r="U364" s="5">
        <v>0.0</v>
      </c>
      <c r="V364" s="5" t="s">
        <v>70</v>
      </c>
      <c r="W364" s="5" t="s">
        <v>3697</v>
      </c>
      <c r="X364" s="5" t="s">
        <v>71</v>
      </c>
      <c r="Y364" s="5" t="s">
        <v>52</v>
      </c>
      <c r="Z364" s="5" t="s">
        <v>3698</v>
      </c>
      <c r="AA364" s="5" t="s">
        <v>3699</v>
      </c>
      <c r="AB364" s="5" t="s">
        <v>730</v>
      </c>
      <c r="AC364" s="5" t="s">
        <v>52</v>
      </c>
      <c r="AD364" s="5" t="s">
        <v>72</v>
      </c>
      <c r="AE364" s="5" t="s">
        <v>73</v>
      </c>
      <c r="AF364" s="5" t="s">
        <v>74</v>
      </c>
      <c r="AG364" s="5" t="s">
        <v>75</v>
      </c>
      <c r="AH364" s="5" t="s">
        <v>76</v>
      </c>
      <c r="AI364" s="5" t="s">
        <v>77</v>
      </c>
      <c r="AJ364" s="5" t="s">
        <v>3691</v>
      </c>
      <c r="AK364" s="5" t="s">
        <v>3700</v>
      </c>
      <c r="AL364" s="5" t="s">
        <v>144</v>
      </c>
    </row>
    <row r="365">
      <c r="A365" s="5" t="s">
        <v>3701</v>
      </c>
      <c r="B365" s="5" t="s">
        <v>3702</v>
      </c>
      <c r="C365" s="5" t="s">
        <v>2019</v>
      </c>
      <c r="D365" s="9">
        <v>45123.0</v>
      </c>
      <c r="E365" s="5">
        <v>25441.0</v>
      </c>
      <c r="F365" s="5">
        <v>11564.0</v>
      </c>
      <c r="G365" s="5" t="s">
        <v>130</v>
      </c>
      <c r="H365" s="5" t="s">
        <v>45</v>
      </c>
      <c r="I365" s="5" t="s">
        <v>3667</v>
      </c>
      <c r="J365" s="5" t="s">
        <v>133</v>
      </c>
      <c r="K365" s="5" t="s">
        <v>391</v>
      </c>
      <c r="L365" s="5" t="s">
        <v>3703</v>
      </c>
      <c r="M365" s="10" t="str">
        <f>IFERROR(__xludf.DUMMYFUNCTION("REGEXEXTRACT(L850, ""[\s,]([A-Z]{2})[,\s]\s?\d{5}"")"),"#N/A")</f>
        <v>#N/A</v>
      </c>
      <c r="N365" s="5" t="s">
        <v>3704</v>
      </c>
      <c r="O365" s="5" t="s">
        <v>52</v>
      </c>
      <c r="P365" s="5">
        <v>1.0</v>
      </c>
      <c r="Q365" s="5" t="s">
        <v>3705</v>
      </c>
      <c r="R365" s="5" t="s">
        <v>1519</v>
      </c>
      <c r="S365" s="5">
        <v>714.0</v>
      </c>
      <c r="T365" s="5" t="s">
        <v>69</v>
      </c>
      <c r="U365" s="5">
        <v>52.0</v>
      </c>
      <c r="V365" s="5" t="s">
        <v>70</v>
      </c>
      <c r="W365" s="5" t="s">
        <v>3706</v>
      </c>
      <c r="X365" s="5" t="s">
        <v>52</v>
      </c>
      <c r="Y365" s="5" t="s">
        <v>52</v>
      </c>
      <c r="Z365" s="5" t="s">
        <v>3672</v>
      </c>
      <c r="AA365" s="5" t="s">
        <v>3707</v>
      </c>
      <c r="AB365" s="5" t="s">
        <v>59</v>
      </c>
      <c r="AC365" s="5" t="s">
        <v>1051</v>
      </c>
      <c r="AD365" s="5" t="s">
        <v>72</v>
      </c>
      <c r="AE365" s="5" t="s">
        <v>73</v>
      </c>
      <c r="AF365" s="5" t="s">
        <v>74</v>
      </c>
      <c r="AG365" s="5" t="s">
        <v>75</v>
      </c>
      <c r="AH365" s="5" t="s">
        <v>76</v>
      </c>
      <c r="AI365" s="5" t="s">
        <v>77</v>
      </c>
      <c r="AJ365" s="5" t="s">
        <v>3708</v>
      </c>
      <c r="AK365" s="5" t="s">
        <v>3709</v>
      </c>
      <c r="AL365" s="5" t="s">
        <v>776</v>
      </c>
    </row>
    <row r="366" hidden="1">
      <c r="A366" s="5" t="s">
        <v>3710</v>
      </c>
      <c r="B366" s="5" t="s">
        <v>168</v>
      </c>
      <c r="C366" s="5" t="s">
        <v>169</v>
      </c>
      <c r="D366" s="9">
        <v>45120.0</v>
      </c>
      <c r="E366" s="5">
        <v>39600.0</v>
      </c>
      <c r="F366" s="5">
        <v>18000.0</v>
      </c>
      <c r="G366" s="5" t="s">
        <v>170</v>
      </c>
      <c r="H366" s="5" t="s">
        <v>171</v>
      </c>
      <c r="I366" s="5" t="s">
        <v>3711</v>
      </c>
      <c r="J366" s="5" t="s">
        <v>170</v>
      </c>
      <c r="K366" s="5" t="s">
        <v>3712</v>
      </c>
      <c r="L366" s="5" t="s">
        <v>174</v>
      </c>
      <c r="M366" s="10" t="str">
        <f>IFERROR(__xludf.DUMMYFUNCTION("REGEXEXTRACT(L851, ""[\s,]([A-Z]{2})[,\s]\s?\d{5}"")"),"#N/A")</f>
        <v>#N/A</v>
      </c>
      <c r="N366" s="5" t="s">
        <v>175</v>
      </c>
      <c r="O366" s="5" t="s">
        <v>52</v>
      </c>
      <c r="P366" s="5">
        <v>1.0</v>
      </c>
      <c r="Q366" s="5" t="s">
        <v>3713</v>
      </c>
      <c r="R366" s="5">
        <v>4510.0</v>
      </c>
      <c r="S366" s="5">
        <v>11810.0</v>
      </c>
      <c r="T366" s="5" t="s">
        <v>115</v>
      </c>
      <c r="U366" s="5">
        <v>0.0</v>
      </c>
      <c r="V366" s="5" t="s">
        <v>52</v>
      </c>
      <c r="W366" s="5" t="s">
        <v>3714</v>
      </c>
      <c r="X366" s="5" t="s">
        <v>52</v>
      </c>
      <c r="Y366" s="5" t="s">
        <v>52</v>
      </c>
      <c r="Z366" s="5" t="s">
        <v>1901</v>
      </c>
      <c r="AA366" s="5" t="s">
        <v>3715</v>
      </c>
      <c r="AB366" s="5" t="s">
        <v>1734</v>
      </c>
      <c r="AC366" s="5" t="s">
        <v>52</v>
      </c>
      <c r="AD366" s="5" t="s">
        <v>181</v>
      </c>
      <c r="AE366" s="5" t="s">
        <v>182</v>
      </c>
      <c r="AF366" s="5" t="s">
        <v>183</v>
      </c>
      <c r="AG366" s="5" t="s">
        <v>52</v>
      </c>
      <c r="AH366" s="5" t="s">
        <v>52</v>
      </c>
      <c r="AI366" s="5" t="s">
        <v>184</v>
      </c>
      <c r="AJ366" s="5" t="s">
        <v>168</v>
      </c>
      <c r="AK366" s="5" t="s">
        <v>174</v>
      </c>
      <c r="AL366" s="5" t="s">
        <v>185</v>
      </c>
    </row>
    <row r="367" hidden="1">
      <c r="A367" s="5" t="s">
        <v>3716</v>
      </c>
      <c r="B367" s="5" t="s">
        <v>1144</v>
      </c>
      <c r="C367" s="5" t="s">
        <v>204</v>
      </c>
      <c r="D367" s="9">
        <v>45119.0</v>
      </c>
      <c r="E367" s="5">
        <v>135039.0</v>
      </c>
      <c r="F367" s="5">
        <v>61381.0</v>
      </c>
      <c r="G367" s="5" t="s">
        <v>188</v>
      </c>
      <c r="H367" s="5" t="s">
        <v>205</v>
      </c>
      <c r="I367" s="5" t="s">
        <v>2706</v>
      </c>
      <c r="J367" s="5" t="s">
        <v>191</v>
      </c>
      <c r="K367" s="5" t="s">
        <v>1461</v>
      </c>
      <c r="L367" s="5" t="s">
        <v>3717</v>
      </c>
      <c r="M367" s="10" t="str">
        <f>IFERROR(__xludf.DUMMYFUNCTION("REGEXEXTRACT(L852, ""[\s,]([A-Z]{2})[,\s]\s?\d{5}"")"),"SC")</f>
        <v>SC</v>
      </c>
      <c r="N367" s="5" t="s">
        <v>3718</v>
      </c>
      <c r="O367" s="5">
        <v>29228.0</v>
      </c>
      <c r="P367" s="5">
        <v>3.0</v>
      </c>
      <c r="Q367" s="5" t="s">
        <v>3719</v>
      </c>
      <c r="R367" s="5" t="s">
        <v>1465</v>
      </c>
      <c r="S367" s="5">
        <v>9504.0</v>
      </c>
      <c r="T367" s="5" t="s">
        <v>53</v>
      </c>
      <c r="U367" s="5">
        <v>85.0</v>
      </c>
      <c r="V367" s="5" t="s">
        <v>70</v>
      </c>
      <c r="W367" s="5" t="s">
        <v>3720</v>
      </c>
      <c r="X367" s="5" t="s">
        <v>52</v>
      </c>
      <c r="Y367" s="5" t="s">
        <v>52</v>
      </c>
      <c r="Z367" s="5" t="s">
        <v>3721</v>
      </c>
      <c r="AA367" s="5" t="s">
        <v>3722</v>
      </c>
      <c r="AB367" s="5" t="s">
        <v>162</v>
      </c>
      <c r="AC367" s="5" t="s">
        <v>52</v>
      </c>
      <c r="AD367" s="5" t="s">
        <v>3723</v>
      </c>
      <c r="AE367" s="5" t="s">
        <v>3724</v>
      </c>
      <c r="AF367" s="5" t="s">
        <v>3725</v>
      </c>
      <c r="AG367" s="5" t="s">
        <v>52</v>
      </c>
      <c r="AH367" s="5" t="s">
        <v>3726</v>
      </c>
      <c r="AI367" s="5" t="s">
        <v>3727</v>
      </c>
      <c r="AJ367" s="5" t="s">
        <v>1144</v>
      </c>
      <c r="AK367" s="5" t="s">
        <v>3728</v>
      </c>
      <c r="AL367" s="5" t="s">
        <v>3729</v>
      </c>
    </row>
    <row r="368" hidden="1">
      <c r="A368" s="5" t="s">
        <v>3730</v>
      </c>
      <c r="B368" s="5" t="s">
        <v>3731</v>
      </c>
      <c r="C368" s="5" t="s">
        <v>3732</v>
      </c>
      <c r="D368" s="9">
        <v>45118.0</v>
      </c>
      <c r="E368" s="5">
        <v>107810.0</v>
      </c>
      <c r="F368" s="5">
        <v>49005.0</v>
      </c>
      <c r="G368" s="5" t="s">
        <v>271</v>
      </c>
      <c r="H368" s="5" t="s">
        <v>290</v>
      </c>
      <c r="I368" s="5" t="s">
        <v>3733</v>
      </c>
      <c r="J368" s="5" t="s">
        <v>274</v>
      </c>
      <c r="K368" s="5" t="s">
        <v>3734</v>
      </c>
      <c r="L368" s="5" t="s">
        <v>3735</v>
      </c>
      <c r="M368" s="10" t="str">
        <f>IFERROR(__xludf.DUMMYFUNCTION("REGEXEXTRACT(L853, ""[\s,]([A-Z]{2})[,\s]\s?\d{5}"")"),"CA")</f>
        <v>CA</v>
      </c>
      <c r="N368" s="5" t="s">
        <v>3736</v>
      </c>
      <c r="O368" s="5">
        <v>34655.0</v>
      </c>
      <c r="P368" s="5">
        <v>6.0</v>
      </c>
      <c r="Q368" s="5" t="s">
        <v>3737</v>
      </c>
      <c r="R368" s="5" t="s">
        <v>1076</v>
      </c>
      <c r="S368" s="5">
        <v>3960.0</v>
      </c>
      <c r="T368" s="5" t="s">
        <v>69</v>
      </c>
      <c r="U368" s="5">
        <v>360.0</v>
      </c>
      <c r="V368" s="5" t="s">
        <v>70</v>
      </c>
      <c r="W368" s="5" t="s">
        <v>3738</v>
      </c>
      <c r="X368" s="5" t="s">
        <v>71</v>
      </c>
      <c r="Y368" s="5" t="s">
        <v>52</v>
      </c>
      <c r="Z368" s="5" t="s">
        <v>3739</v>
      </c>
      <c r="AA368" s="5" t="s">
        <v>3740</v>
      </c>
      <c r="AB368" s="5" t="s">
        <v>59</v>
      </c>
      <c r="AC368" s="5" t="s">
        <v>52</v>
      </c>
      <c r="AD368" s="5" t="s">
        <v>72</v>
      </c>
      <c r="AE368" s="5" t="s">
        <v>73</v>
      </c>
      <c r="AF368" s="5" t="s">
        <v>74</v>
      </c>
      <c r="AG368" s="5" t="s">
        <v>75</v>
      </c>
      <c r="AH368" s="5" t="s">
        <v>76</v>
      </c>
      <c r="AI368" s="5" t="s">
        <v>77</v>
      </c>
      <c r="AJ368" s="5" t="s">
        <v>3731</v>
      </c>
      <c r="AK368" s="5" t="s">
        <v>3735</v>
      </c>
      <c r="AL368" s="5" t="s">
        <v>286</v>
      </c>
    </row>
    <row r="369" hidden="1">
      <c r="A369" s="5" t="s">
        <v>3741</v>
      </c>
      <c r="B369" s="5" t="s">
        <v>1760</v>
      </c>
      <c r="C369" s="5" t="s">
        <v>3742</v>
      </c>
      <c r="D369" s="9">
        <v>45118.0</v>
      </c>
      <c r="E369" s="5">
        <v>43584.0</v>
      </c>
      <c r="F369" s="5">
        <v>19811.0</v>
      </c>
      <c r="G369" s="5" t="s">
        <v>1057</v>
      </c>
      <c r="H369" s="5" t="s">
        <v>1069</v>
      </c>
      <c r="I369" s="5" t="s">
        <v>3743</v>
      </c>
      <c r="J369" s="5" t="s">
        <v>191</v>
      </c>
      <c r="K369" s="5" t="s">
        <v>1253</v>
      </c>
      <c r="L369" s="5" t="s">
        <v>3744</v>
      </c>
      <c r="M369" s="10" t="str">
        <f>IFERROR(__xludf.DUMMYFUNCTION("REGEXEXTRACT(L854, ""[\s,]([A-Z]{2})[,\s]\s?\d{5}"")"),"#N/A")</f>
        <v>#N/A</v>
      </c>
      <c r="N369" s="5" t="s">
        <v>3745</v>
      </c>
      <c r="O369" s="5">
        <v>8817.0</v>
      </c>
      <c r="P369" s="5">
        <v>1.0</v>
      </c>
      <c r="Q369" s="5" t="s">
        <v>3746</v>
      </c>
      <c r="R369" s="5" t="s">
        <v>52</v>
      </c>
      <c r="S369" s="5">
        <v>1706.0</v>
      </c>
      <c r="T369" s="5" t="s">
        <v>92</v>
      </c>
      <c r="U369" s="5">
        <v>32.0</v>
      </c>
      <c r="V369" s="5" t="s">
        <v>93</v>
      </c>
      <c r="W369" s="5" t="s">
        <v>3747</v>
      </c>
      <c r="X369" s="5" t="s">
        <v>71</v>
      </c>
      <c r="Y369" s="5" t="s">
        <v>52</v>
      </c>
      <c r="Z369" s="5" t="s">
        <v>3748</v>
      </c>
      <c r="AA369" s="5" t="s">
        <v>3749</v>
      </c>
      <c r="AB369" s="5" t="s">
        <v>235</v>
      </c>
      <c r="AC369" s="5" t="s">
        <v>52</v>
      </c>
      <c r="AD369" s="5" t="s">
        <v>216</v>
      </c>
      <c r="AE369" s="5" t="s">
        <v>217</v>
      </c>
      <c r="AF369" s="5" t="s">
        <v>218</v>
      </c>
      <c r="AG369" s="5" t="s">
        <v>52</v>
      </c>
      <c r="AH369" s="5" t="s">
        <v>52</v>
      </c>
      <c r="AI369" s="5" t="s">
        <v>52</v>
      </c>
      <c r="AJ369" s="5" t="s">
        <v>1760</v>
      </c>
      <c r="AK369" s="5" t="s">
        <v>3744</v>
      </c>
      <c r="AL369" s="5" t="s">
        <v>2008</v>
      </c>
    </row>
    <row r="370" hidden="1">
      <c r="A370" s="5" t="s">
        <v>3750</v>
      </c>
      <c r="B370" s="5" t="s">
        <v>168</v>
      </c>
      <c r="C370" s="5" t="s">
        <v>169</v>
      </c>
      <c r="D370" s="9">
        <v>45116.0</v>
      </c>
      <c r="E370" s="5">
        <v>39600.0</v>
      </c>
      <c r="F370" s="5">
        <v>18000.0</v>
      </c>
      <c r="G370" s="5" t="s">
        <v>170</v>
      </c>
      <c r="H370" s="5" t="s">
        <v>171</v>
      </c>
      <c r="I370" s="5" t="s">
        <v>3751</v>
      </c>
      <c r="J370" s="5" t="s">
        <v>170</v>
      </c>
      <c r="K370" s="5" t="s">
        <v>173</v>
      </c>
      <c r="L370" s="5" t="s">
        <v>174</v>
      </c>
      <c r="M370" s="10" t="str">
        <f>IFERROR(__xludf.DUMMYFUNCTION("REGEXEXTRACT(L855, ""[\s,]([A-Z]{2})[,\s]\s?\d{5}"")"),"#N/A")</f>
        <v>#N/A</v>
      </c>
      <c r="N370" s="5" t="s">
        <v>175</v>
      </c>
      <c r="O370" s="5" t="s">
        <v>52</v>
      </c>
      <c r="P370" s="5">
        <v>1.0</v>
      </c>
      <c r="Q370" s="5" t="s">
        <v>3752</v>
      </c>
      <c r="R370" s="5">
        <v>4510.0</v>
      </c>
      <c r="S370" s="5">
        <v>32920.0</v>
      </c>
      <c r="T370" s="5" t="s">
        <v>115</v>
      </c>
      <c r="U370" s="5">
        <v>0.0</v>
      </c>
      <c r="V370" s="5" t="s">
        <v>52</v>
      </c>
      <c r="W370" s="5" t="s">
        <v>3753</v>
      </c>
      <c r="X370" s="5" t="s">
        <v>52</v>
      </c>
      <c r="Y370" s="5" t="s">
        <v>52</v>
      </c>
      <c r="Z370" s="5" t="s">
        <v>3754</v>
      </c>
      <c r="AA370" s="5">
        <v>921330.0</v>
      </c>
      <c r="AB370" s="5" t="s">
        <v>1553</v>
      </c>
      <c r="AC370" s="5" t="s">
        <v>52</v>
      </c>
      <c r="AD370" s="5" t="s">
        <v>181</v>
      </c>
      <c r="AE370" s="5" t="s">
        <v>182</v>
      </c>
      <c r="AF370" s="5" t="s">
        <v>183</v>
      </c>
      <c r="AG370" s="5" t="s">
        <v>52</v>
      </c>
      <c r="AH370" s="5" t="s">
        <v>52</v>
      </c>
      <c r="AI370" s="5" t="s">
        <v>184</v>
      </c>
      <c r="AJ370" s="5" t="s">
        <v>168</v>
      </c>
      <c r="AK370" s="5" t="s">
        <v>174</v>
      </c>
      <c r="AL370" s="5" t="s">
        <v>185</v>
      </c>
    </row>
    <row r="371" hidden="1">
      <c r="A371" s="5" t="s">
        <v>3755</v>
      </c>
      <c r="B371" s="5" t="s">
        <v>168</v>
      </c>
      <c r="C371" s="5" t="s">
        <v>169</v>
      </c>
      <c r="D371" s="9">
        <v>45116.0</v>
      </c>
      <c r="E371" s="5">
        <v>37994.0</v>
      </c>
      <c r="F371" s="5">
        <v>17270.0</v>
      </c>
      <c r="G371" s="5" t="s">
        <v>170</v>
      </c>
      <c r="H371" s="5" t="s">
        <v>171</v>
      </c>
      <c r="I371" s="5" t="s">
        <v>3751</v>
      </c>
      <c r="J371" s="5" t="s">
        <v>170</v>
      </c>
      <c r="K371" s="5" t="s">
        <v>3109</v>
      </c>
      <c r="L371" s="5" t="s">
        <v>174</v>
      </c>
      <c r="M371" s="10" t="str">
        <f>IFERROR(__xludf.DUMMYFUNCTION("REGEXEXTRACT(L856, ""[\s,]([A-Z]{2})[,\s]\s?\d{5}"")"),"GA")</f>
        <v>GA</v>
      </c>
      <c r="N371" s="5" t="s">
        <v>175</v>
      </c>
      <c r="O371" s="5" t="s">
        <v>52</v>
      </c>
      <c r="P371" s="5">
        <v>1.0</v>
      </c>
      <c r="Q371" s="5" t="s">
        <v>3756</v>
      </c>
      <c r="R371" s="5">
        <v>4510.0</v>
      </c>
      <c r="S371" s="5">
        <v>11700.0</v>
      </c>
      <c r="T371" s="5" t="s">
        <v>115</v>
      </c>
      <c r="U371" s="5">
        <v>0.0</v>
      </c>
      <c r="V371" s="5" t="s">
        <v>52</v>
      </c>
      <c r="W371" s="5" t="s">
        <v>3757</v>
      </c>
      <c r="X371" s="5" t="s">
        <v>52</v>
      </c>
      <c r="Y371" s="5" t="s">
        <v>52</v>
      </c>
      <c r="Z371" s="5" t="s">
        <v>3754</v>
      </c>
      <c r="AA371" s="5">
        <v>2.0767058E7</v>
      </c>
      <c r="AB371" s="5" t="s">
        <v>1553</v>
      </c>
      <c r="AC371" s="5" t="s">
        <v>52</v>
      </c>
      <c r="AD371" s="5" t="s">
        <v>181</v>
      </c>
      <c r="AE371" s="5" t="s">
        <v>182</v>
      </c>
      <c r="AF371" s="5" t="s">
        <v>183</v>
      </c>
      <c r="AG371" s="5" t="s">
        <v>52</v>
      </c>
      <c r="AH371" s="5" t="s">
        <v>52</v>
      </c>
      <c r="AI371" s="5" t="s">
        <v>184</v>
      </c>
      <c r="AJ371" s="5" t="s">
        <v>168</v>
      </c>
      <c r="AK371" s="5" t="s">
        <v>174</v>
      </c>
      <c r="AL371" s="5" t="s">
        <v>185</v>
      </c>
    </row>
    <row r="372">
      <c r="A372" s="5" t="s">
        <v>3758</v>
      </c>
      <c r="B372" s="5" t="s">
        <v>237</v>
      </c>
      <c r="C372" s="5" t="s">
        <v>238</v>
      </c>
      <c r="D372" s="9">
        <v>45116.0</v>
      </c>
      <c r="E372" s="5">
        <v>26126.0</v>
      </c>
      <c r="F372" s="5">
        <v>11875.0</v>
      </c>
      <c r="G372" s="5" t="s">
        <v>170</v>
      </c>
      <c r="H372" s="5" t="s">
        <v>45</v>
      </c>
      <c r="I372" s="5" t="s">
        <v>3759</v>
      </c>
      <c r="J372" s="5" t="s">
        <v>170</v>
      </c>
      <c r="K372" s="5" t="s">
        <v>240</v>
      </c>
      <c r="L372" s="5" t="s">
        <v>2261</v>
      </c>
      <c r="M372" s="10" t="str">
        <f>IFERROR(__xludf.DUMMYFUNCTION("REGEXEXTRACT(L857, ""[\s,]([A-Z]{2})[,\s]\s?\d{5}"")"),"CA")</f>
        <v>CA</v>
      </c>
      <c r="N372" s="5" t="s">
        <v>2262</v>
      </c>
      <c r="O372" s="5">
        <v>17055.0</v>
      </c>
      <c r="P372" s="5">
        <v>1.0</v>
      </c>
      <c r="Q372" s="5" t="s">
        <v>3760</v>
      </c>
      <c r="R372" s="5" t="s">
        <v>244</v>
      </c>
      <c r="S372" s="5">
        <v>164.0</v>
      </c>
      <c r="T372" s="5" t="s">
        <v>53</v>
      </c>
      <c r="U372" s="5">
        <v>55.0</v>
      </c>
      <c r="V372" s="5" t="s">
        <v>70</v>
      </c>
      <c r="W372" s="5" t="s">
        <v>3761</v>
      </c>
      <c r="X372" s="5" t="s">
        <v>52</v>
      </c>
      <c r="Y372" s="5" t="s">
        <v>52</v>
      </c>
      <c r="Z372" s="5" t="s">
        <v>3689</v>
      </c>
      <c r="AA372" s="5" t="s">
        <v>3762</v>
      </c>
      <c r="AB372" s="5" t="s">
        <v>235</v>
      </c>
      <c r="AC372" s="5" t="s">
        <v>52</v>
      </c>
      <c r="AD372" s="5" t="s">
        <v>72</v>
      </c>
      <c r="AE372" s="5" t="s">
        <v>73</v>
      </c>
      <c r="AF372" s="5" t="s">
        <v>74</v>
      </c>
      <c r="AG372" s="5" t="s">
        <v>75</v>
      </c>
      <c r="AH372" s="5" t="s">
        <v>76</v>
      </c>
      <c r="AI372" s="5" t="s">
        <v>77</v>
      </c>
      <c r="AJ372" s="5" t="s">
        <v>3566</v>
      </c>
      <c r="AK372" s="5" t="s">
        <v>3567</v>
      </c>
      <c r="AL372" s="5" t="s">
        <v>59</v>
      </c>
    </row>
    <row r="373" hidden="1">
      <c r="A373" s="5" t="s">
        <v>3763</v>
      </c>
      <c r="B373" s="5" t="s">
        <v>3731</v>
      </c>
      <c r="C373" s="5" t="s">
        <v>3764</v>
      </c>
      <c r="D373" s="9">
        <v>45114.0</v>
      </c>
      <c r="E373" s="5">
        <v>34144.0</v>
      </c>
      <c r="F373" s="5">
        <v>15520.0</v>
      </c>
      <c r="G373" s="5" t="s">
        <v>719</v>
      </c>
      <c r="H373" s="5" t="s">
        <v>272</v>
      </c>
      <c r="I373" s="5" t="s">
        <v>3765</v>
      </c>
      <c r="J373" s="5" t="s">
        <v>274</v>
      </c>
      <c r="K373" s="5" t="s">
        <v>3766</v>
      </c>
      <c r="L373" s="5" t="s">
        <v>3767</v>
      </c>
      <c r="M373" s="10" t="str">
        <f>IFERROR(__xludf.DUMMYFUNCTION("REGEXEXTRACT(L858, ""[\s,]([A-Z]{2})[,\s]\s?\d{5}"")"),"CA")</f>
        <v>CA</v>
      </c>
      <c r="N373" s="5" t="s">
        <v>3768</v>
      </c>
      <c r="O373" s="5">
        <v>34655.0</v>
      </c>
      <c r="P373" s="5">
        <v>2.0</v>
      </c>
      <c r="Q373" s="5" t="s">
        <v>3769</v>
      </c>
      <c r="R373" s="5" t="s">
        <v>52</v>
      </c>
      <c r="S373" s="5">
        <v>1320.0</v>
      </c>
      <c r="T373" s="5" t="s">
        <v>69</v>
      </c>
      <c r="U373" s="5">
        <v>120.0</v>
      </c>
      <c r="V373" s="5" t="s">
        <v>93</v>
      </c>
      <c r="W373" s="5" t="s">
        <v>3770</v>
      </c>
      <c r="X373" s="5" t="s">
        <v>71</v>
      </c>
      <c r="Y373" s="5" t="s">
        <v>52</v>
      </c>
      <c r="Z373" s="5" t="s">
        <v>3771</v>
      </c>
      <c r="AA373" s="5" t="s">
        <v>3772</v>
      </c>
      <c r="AB373" s="5" t="s">
        <v>260</v>
      </c>
      <c r="AC373" s="5" t="s">
        <v>283</v>
      </c>
      <c r="AD373" s="5" t="s">
        <v>216</v>
      </c>
      <c r="AE373" s="5" t="s">
        <v>217</v>
      </c>
      <c r="AF373" s="5" t="s">
        <v>218</v>
      </c>
      <c r="AG373" s="5" t="s">
        <v>52</v>
      </c>
      <c r="AH373" s="5" t="s">
        <v>52</v>
      </c>
      <c r="AI373" s="5" t="s">
        <v>52</v>
      </c>
      <c r="AJ373" s="5" t="s">
        <v>3731</v>
      </c>
      <c r="AK373" s="5" t="s">
        <v>3767</v>
      </c>
      <c r="AL373" s="5" t="s">
        <v>286</v>
      </c>
    </row>
    <row r="374" hidden="1">
      <c r="A374" s="5" t="s">
        <v>3773</v>
      </c>
      <c r="B374" s="5" t="s">
        <v>2554</v>
      </c>
      <c r="C374" s="5" t="s">
        <v>3774</v>
      </c>
      <c r="D374" s="9">
        <v>45114.0</v>
      </c>
      <c r="E374" s="5">
        <v>28464.0</v>
      </c>
      <c r="F374" s="5">
        <v>12938.0</v>
      </c>
      <c r="G374" s="5" t="s">
        <v>719</v>
      </c>
      <c r="H374" s="5" t="s">
        <v>272</v>
      </c>
      <c r="I374" s="5" t="s">
        <v>3765</v>
      </c>
      <c r="J374" s="5" t="s">
        <v>274</v>
      </c>
      <c r="K374" s="5" t="s">
        <v>3775</v>
      </c>
      <c r="L374" s="5" t="s">
        <v>3776</v>
      </c>
      <c r="M374" s="10" t="str">
        <f>IFERROR(__xludf.DUMMYFUNCTION("REGEXEXTRACT(L859, ""[\s,]([A-Z]{2})[,\s]\s?\d{5}"")"),"NY")</f>
        <v>NY</v>
      </c>
      <c r="N374" s="5" t="s">
        <v>3777</v>
      </c>
      <c r="O374" s="5">
        <v>92316.0</v>
      </c>
      <c r="P374" s="5">
        <v>2.0</v>
      </c>
      <c r="Q374" s="5" t="s">
        <v>3778</v>
      </c>
      <c r="R374" s="5" t="s">
        <v>2195</v>
      </c>
      <c r="S374" s="5">
        <v>1726.0</v>
      </c>
      <c r="T374" s="5" t="s">
        <v>69</v>
      </c>
      <c r="U374" s="5">
        <v>133.0</v>
      </c>
      <c r="V374" s="5" t="s">
        <v>93</v>
      </c>
      <c r="W374" s="5" t="s">
        <v>3779</v>
      </c>
      <c r="X374" s="5" t="s">
        <v>52</v>
      </c>
      <c r="Y374" s="5" t="s">
        <v>52</v>
      </c>
      <c r="Z374" s="5" t="s">
        <v>3771</v>
      </c>
      <c r="AA374" s="5" t="s">
        <v>3780</v>
      </c>
      <c r="AB374" s="5" t="s">
        <v>260</v>
      </c>
      <c r="AC374" s="5" t="s">
        <v>52</v>
      </c>
      <c r="AD374" s="5" t="s">
        <v>216</v>
      </c>
      <c r="AE374" s="5" t="s">
        <v>217</v>
      </c>
      <c r="AF374" s="5" t="s">
        <v>218</v>
      </c>
      <c r="AG374" s="5" t="s">
        <v>52</v>
      </c>
      <c r="AH374" s="5" t="s">
        <v>52</v>
      </c>
      <c r="AI374" s="5" t="s">
        <v>52</v>
      </c>
      <c r="AJ374" s="5" t="s">
        <v>3781</v>
      </c>
      <c r="AK374" s="5" t="s">
        <v>3782</v>
      </c>
      <c r="AL374" s="5" t="s">
        <v>3783</v>
      </c>
    </row>
    <row r="375" hidden="1">
      <c r="A375" s="5" t="s">
        <v>3784</v>
      </c>
      <c r="B375" s="5" t="s">
        <v>3666</v>
      </c>
      <c r="C375" s="5" t="s">
        <v>3785</v>
      </c>
      <c r="D375" s="9">
        <v>45114.0</v>
      </c>
      <c r="E375" s="5">
        <v>445.0</v>
      </c>
      <c r="F375" s="5">
        <v>202.0</v>
      </c>
      <c r="G375" s="5" t="s">
        <v>706</v>
      </c>
      <c r="H375" s="5" t="s">
        <v>272</v>
      </c>
      <c r="I375" s="5" t="s">
        <v>3765</v>
      </c>
      <c r="J375" s="5" t="s">
        <v>274</v>
      </c>
      <c r="K375" s="5" t="s">
        <v>3786</v>
      </c>
      <c r="L375" s="5" t="s">
        <v>3787</v>
      </c>
      <c r="M375" s="10" t="str">
        <f>IFERROR(__xludf.DUMMYFUNCTION("REGEXEXTRACT(L860, ""[\s,]([A-Z]{2})[,\s]\s?\d{5}"")"),"NJ")</f>
        <v>NJ</v>
      </c>
      <c r="N375" s="5" t="s">
        <v>3788</v>
      </c>
      <c r="O375" s="5" t="s">
        <v>52</v>
      </c>
      <c r="P375" s="5">
        <v>1.0</v>
      </c>
      <c r="Q375" s="5" t="s">
        <v>3789</v>
      </c>
      <c r="R375" s="5" t="s">
        <v>244</v>
      </c>
      <c r="S375" s="5">
        <v>24.0</v>
      </c>
      <c r="T375" s="5" t="s">
        <v>69</v>
      </c>
      <c r="U375" s="5">
        <v>1.0</v>
      </c>
      <c r="V375" s="5" t="s">
        <v>70</v>
      </c>
      <c r="W375" s="5" t="s">
        <v>3790</v>
      </c>
      <c r="X375" s="5" t="s">
        <v>52</v>
      </c>
      <c r="Y375" s="5" t="s">
        <v>52</v>
      </c>
      <c r="Z375" s="5" t="s">
        <v>3771</v>
      </c>
      <c r="AA375" s="5" t="s">
        <v>3791</v>
      </c>
      <c r="AB375" s="5" t="s">
        <v>260</v>
      </c>
      <c r="AC375" s="5" t="s">
        <v>52</v>
      </c>
      <c r="AD375" s="5" t="s">
        <v>72</v>
      </c>
      <c r="AE375" s="5" t="s">
        <v>73</v>
      </c>
      <c r="AF375" s="5" t="s">
        <v>74</v>
      </c>
      <c r="AG375" s="5" t="s">
        <v>75</v>
      </c>
      <c r="AH375" s="5" t="s">
        <v>76</v>
      </c>
      <c r="AI375" s="5" t="s">
        <v>77</v>
      </c>
      <c r="AJ375" s="5" t="s">
        <v>3792</v>
      </c>
      <c r="AK375" s="5" t="s">
        <v>3793</v>
      </c>
      <c r="AL375" s="5" t="s">
        <v>525</v>
      </c>
    </row>
    <row r="376" hidden="1">
      <c r="A376" s="5" t="s">
        <v>3794</v>
      </c>
      <c r="B376" s="5" t="s">
        <v>3795</v>
      </c>
      <c r="C376" s="5" t="s">
        <v>102</v>
      </c>
      <c r="D376" s="9">
        <v>45114.0</v>
      </c>
      <c r="E376" s="5">
        <v>103169.0</v>
      </c>
      <c r="F376" s="5">
        <v>46895.0</v>
      </c>
      <c r="G376" s="5" t="s">
        <v>1028</v>
      </c>
      <c r="H376" s="5" t="s">
        <v>1792</v>
      </c>
      <c r="I376" s="5" t="s">
        <v>1624</v>
      </c>
      <c r="J376" s="5" t="s">
        <v>1030</v>
      </c>
      <c r="K376" s="5" t="s">
        <v>3796</v>
      </c>
      <c r="L376" s="5" t="s">
        <v>3797</v>
      </c>
      <c r="M376" s="10" t="str">
        <f>IFERROR(__xludf.DUMMYFUNCTION("REGEXEXTRACT(L861, ""[\s,]([A-Z]{2})[,\s]\s?\d{5}"")"),"CA")</f>
        <v>CA</v>
      </c>
      <c r="N376" s="5" t="s">
        <v>102</v>
      </c>
      <c r="O376" s="5">
        <v>38305.0</v>
      </c>
      <c r="P376" s="5">
        <v>9.0</v>
      </c>
      <c r="Q376" s="5" t="s">
        <v>3798</v>
      </c>
      <c r="R376" s="5" t="s">
        <v>3799</v>
      </c>
      <c r="S376" s="5">
        <v>6131.0</v>
      </c>
      <c r="T376" s="5" t="s">
        <v>69</v>
      </c>
      <c r="U376" s="5">
        <v>603.0</v>
      </c>
      <c r="V376" s="5" t="s">
        <v>93</v>
      </c>
      <c r="W376" s="5" t="s">
        <v>3800</v>
      </c>
      <c r="X376" s="5" t="s">
        <v>52</v>
      </c>
      <c r="Y376" s="5" t="s">
        <v>52</v>
      </c>
      <c r="Z376" s="5" t="s">
        <v>3801</v>
      </c>
      <c r="AA376" s="5" t="s">
        <v>3802</v>
      </c>
      <c r="AB376" s="5" t="s">
        <v>200</v>
      </c>
      <c r="AC376" s="5" t="s">
        <v>283</v>
      </c>
      <c r="AD376" s="5" t="s">
        <v>216</v>
      </c>
      <c r="AE376" s="5" t="s">
        <v>217</v>
      </c>
      <c r="AF376" s="5" t="s">
        <v>218</v>
      </c>
      <c r="AG376" s="5" t="s">
        <v>52</v>
      </c>
      <c r="AH376" s="5" t="s">
        <v>52</v>
      </c>
      <c r="AI376" s="5" t="s">
        <v>52</v>
      </c>
      <c r="AJ376" s="5" t="s">
        <v>102</v>
      </c>
      <c r="AK376" s="5" t="s">
        <v>102</v>
      </c>
      <c r="AL376" s="5" t="s">
        <v>165</v>
      </c>
    </row>
    <row r="377" hidden="1">
      <c r="A377" s="5" t="s">
        <v>3803</v>
      </c>
      <c r="B377" s="5" t="s">
        <v>3804</v>
      </c>
      <c r="C377" s="5" t="s">
        <v>3805</v>
      </c>
      <c r="D377" s="9">
        <v>45113.0</v>
      </c>
      <c r="E377" s="5">
        <v>6160.0</v>
      </c>
      <c r="F377" s="5">
        <v>2800.0</v>
      </c>
      <c r="G377" s="5" t="s">
        <v>3806</v>
      </c>
      <c r="H377" s="5" t="s">
        <v>171</v>
      </c>
      <c r="I377" s="5" t="s">
        <v>3807</v>
      </c>
      <c r="J377" s="5" t="s">
        <v>3808</v>
      </c>
      <c r="K377" s="5" t="s">
        <v>3809</v>
      </c>
      <c r="L377" s="5" t="s">
        <v>3810</v>
      </c>
      <c r="M377" s="10" t="str">
        <f>IFERROR(__xludf.DUMMYFUNCTION("REGEXEXTRACT(L862, ""[\s,]([A-Z]{2})[,\s]\s?\d{5}"")"),"NY")</f>
        <v>NY</v>
      </c>
      <c r="N377" s="5" t="s">
        <v>3811</v>
      </c>
      <c r="O377" s="5">
        <v>94105.0</v>
      </c>
      <c r="P377" s="5">
        <v>1.0</v>
      </c>
      <c r="Q377" s="5" t="s">
        <v>3812</v>
      </c>
      <c r="R377" s="5" t="s">
        <v>244</v>
      </c>
      <c r="S377" s="5">
        <v>187.0</v>
      </c>
      <c r="T377" s="5" t="s">
        <v>69</v>
      </c>
      <c r="U377" s="5">
        <v>12.0</v>
      </c>
      <c r="V377" s="5" t="s">
        <v>70</v>
      </c>
      <c r="W377" s="5" t="s">
        <v>3813</v>
      </c>
      <c r="X377" s="5" t="s">
        <v>52</v>
      </c>
      <c r="Y377" s="5" t="s">
        <v>52</v>
      </c>
      <c r="Z377" s="5" t="s">
        <v>3771</v>
      </c>
      <c r="AA377" s="5" t="s">
        <v>3814</v>
      </c>
      <c r="AB377" s="5" t="s">
        <v>59</v>
      </c>
      <c r="AC377" s="5" t="s">
        <v>52</v>
      </c>
      <c r="AD377" s="5" t="s">
        <v>72</v>
      </c>
      <c r="AE377" s="5" t="s">
        <v>73</v>
      </c>
      <c r="AF377" s="5" t="s">
        <v>74</v>
      </c>
      <c r="AG377" s="5" t="s">
        <v>75</v>
      </c>
      <c r="AH377" s="5" t="s">
        <v>76</v>
      </c>
      <c r="AI377" s="5" t="s">
        <v>77</v>
      </c>
      <c r="AJ377" s="5" t="s">
        <v>3815</v>
      </c>
      <c r="AK377" s="5" t="s">
        <v>3816</v>
      </c>
      <c r="AL377" s="5" t="s">
        <v>1363</v>
      </c>
    </row>
    <row r="378" hidden="1">
      <c r="A378" s="5" t="s">
        <v>3817</v>
      </c>
      <c r="B378" s="5" t="s">
        <v>3818</v>
      </c>
      <c r="C378" s="5" t="s">
        <v>3819</v>
      </c>
      <c r="D378" s="9">
        <v>45113.0</v>
      </c>
      <c r="E378" s="5">
        <v>19233.0</v>
      </c>
      <c r="F378" s="5">
        <v>8742.0</v>
      </c>
      <c r="G378" s="5" t="s">
        <v>3043</v>
      </c>
      <c r="H378" s="5" t="s">
        <v>3215</v>
      </c>
      <c r="I378" s="5" t="s">
        <v>3820</v>
      </c>
      <c r="J378" s="5" t="s">
        <v>532</v>
      </c>
      <c r="K378" s="5" t="s">
        <v>3821</v>
      </c>
      <c r="L378" s="5" t="s">
        <v>3822</v>
      </c>
      <c r="M378" s="10" t="str">
        <f>IFERROR(__xludf.DUMMYFUNCTION("REGEXEXTRACT(L863, ""[\s,]([A-Z]{2})[,\s]\s?\d{5}"")"),"#N/A")</f>
        <v>#N/A</v>
      </c>
      <c r="N378" s="5" t="s">
        <v>3823</v>
      </c>
      <c r="O378" s="5">
        <v>27262.0</v>
      </c>
      <c r="P378" s="5">
        <v>1.0</v>
      </c>
      <c r="Q378" s="5" t="s">
        <v>3824</v>
      </c>
      <c r="R378" s="5" t="s">
        <v>244</v>
      </c>
      <c r="S378" s="5">
        <v>300.0</v>
      </c>
      <c r="T378" s="5" t="s">
        <v>69</v>
      </c>
      <c r="U378" s="5">
        <v>70.0</v>
      </c>
      <c r="V378" s="5" t="s">
        <v>70</v>
      </c>
      <c r="W378" s="5" t="s">
        <v>3825</v>
      </c>
      <c r="X378" s="5" t="s">
        <v>52</v>
      </c>
      <c r="Y378" s="5" t="s">
        <v>52</v>
      </c>
      <c r="Z378" s="5" t="s">
        <v>3826</v>
      </c>
      <c r="AA378" s="5" t="s">
        <v>3827</v>
      </c>
      <c r="AB378" s="5" t="s">
        <v>59</v>
      </c>
      <c r="AC378" s="5" t="s">
        <v>52</v>
      </c>
      <c r="AD378" s="5" t="s">
        <v>3723</v>
      </c>
      <c r="AE378" s="5" t="s">
        <v>3724</v>
      </c>
      <c r="AF378" s="5" t="s">
        <v>3725</v>
      </c>
      <c r="AG378" s="5" t="s">
        <v>52</v>
      </c>
      <c r="AH378" s="5" t="s">
        <v>3726</v>
      </c>
      <c r="AI378" s="5" t="s">
        <v>3727</v>
      </c>
      <c r="AJ378" s="5" t="s">
        <v>3828</v>
      </c>
      <c r="AK378" s="5" t="s">
        <v>3829</v>
      </c>
      <c r="AL378" s="5" t="s">
        <v>2774</v>
      </c>
    </row>
    <row r="379" hidden="1">
      <c r="A379" s="5" t="s">
        <v>3830</v>
      </c>
      <c r="B379" s="5" t="s">
        <v>1706</v>
      </c>
      <c r="C379" s="5" t="s">
        <v>2953</v>
      </c>
      <c r="D379" s="9">
        <v>45113.0</v>
      </c>
      <c r="E379" s="5">
        <v>21494.0</v>
      </c>
      <c r="F379" s="5">
        <v>9770.0</v>
      </c>
      <c r="G379" s="5" t="s">
        <v>556</v>
      </c>
      <c r="H379" s="5" t="s">
        <v>480</v>
      </c>
      <c r="I379" s="5" t="s">
        <v>3831</v>
      </c>
      <c r="J379" s="5" t="s">
        <v>558</v>
      </c>
      <c r="K379" s="5" t="s">
        <v>3832</v>
      </c>
      <c r="L379" s="5" t="s">
        <v>3833</v>
      </c>
      <c r="M379" s="10" t="str">
        <f>IFERROR(__xludf.DUMMYFUNCTION("REGEXEXTRACT(L864, ""[\s,]([A-Z]{2})[,\s]\s?\d{5}"")"),"#N/A")</f>
        <v>#N/A</v>
      </c>
      <c r="N379" s="5" t="s">
        <v>2956</v>
      </c>
      <c r="O379" s="5">
        <v>98057.0</v>
      </c>
      <c r="P379" s="5">
        <v>1.0</v>
      </c>
      <c r="Q379" s="5" t="s">
        <v>3834</v>
      </c>
      <c r="R379" s="5" t="s">
        <v>3835</v>
      </c>
      <c r="S379" s="5">
        <v>383.0</v>
      </c>
      <c r="T379" s="5" t="s">
        <v>69</v>
      </c>
      <c r="U379" s="5">
        <v>0.0</v>
      </c>
      <c r="V379" s="5" t="s">
        <v>70</v>
      </c>
      <c r="W379" s="5" t="s">
        <v>3836</v>
      </c>
      <c r="X379" s="5" t="s">
        <v>71</v>
      </c>
      <c r="Y379" s="5" t="s">
        <v>52</v>
      </c>
      <c r="Z379" s="5" t="s">
        <v>3837</v>
      </c>
      <c r="AA379" s="5" t="s">
        <v>3838</v>
      </c>
      <c r="AB379" s="5" t="s">
        <v>162</v>
      </c>
      <c r="AC379" s="5" t="s">
        <v>52</v>
      </c>
      <c r="AD379" s="5" t="s">
        <v>398</v>
      </c>
      <c r="AE379" s="5" t="s">
        <v>399</v>
      </c>
      <c r="AF379" s="5" t="s">
        <v>400</v>
      </c>
      <c r="AG379" s="5" t="s">
        <v>401</v>
      </c>
      <c r="AH379" s="5">
        <v>23502.0</v>
      </c>
      <c r="AI379" s="5" t="s">
        <v>402</v>
      </c>
      <c r="AJ379" s="5" t="s">
        <v>2164</v>
      </c>
      <c r="AK379" s="5" t="s">
        <v>2165</v>
      </c>
      <c r="AL379" s="5" t="s">
        <v>1714</v>
      </c>
    </row>
    <row r="380" hidden="1">
      <c r="A380" s="5" t="s">
        <v>3839</v>
      </c>
      <c r="B380" s="5" t="s">
        <v>3840</v>
      </c>
      <c r="C380" s="5" t="s">
        <v>3841</v>
      </c>
      <c r="D380" s="9">
        <v>45112.0</v>
      </c>
      <c r="E380" s="5">
        <v>38464.0</v>
      </c>
      <c r="F380" s="5">
        <v>17484.0</v>
      </c>
      <c r="G380" s="5" t="s">
        <v>365</v>
      </c>
      <c r="H380" s="5" t="s">
        <v>366</v>
      </c>
      <c r="I380" s="5" t="s">
        <v>3842</v>
      </c>
      <c r="J380" s="5" t="s">
        <v>368</v>
      </c>
      <c r="K380" s="5" t="s">
        <v>2392</v>
      </c>
      <c r="L380" s="5" t="s">
        <v>3843</v>
      </c>
      <c r="M380" s="10" t="str">
        <f>IFERROR(__xludf.DUMMYFUNCTION("REGEXEXTRACT(L865, ""[\s,]([A-Z]{2})[,\s]\s?\d{5}"")"),"NY")</f>
        <v>NY</v>
      </c>
      <c r="N380" s="5" t="s">
        <v>3844</v>
      </c>
      <c r="O380" s="5">
        <v>33178.0</v>
      </c>
      <c r="P380" s="5">
        <v>1.0</v>
      </c>
      <c r="Q380" s="5" t="s">
        <v>3845</v>
      </c>
      <c r="R380" s="5">
        <v>4510.0</v>
      </c>
      <c r="S380" s="5">
        <v>30.0</v>
      </c>
      <c r="T380" s="5" t="s">
        <v>1386</v>
      </c>
      <c r="U380" s="5">
        <v>0.0</v>
      </c>
      <c r="V380" s="5" t="s">
        <v>52</v>
      </c>
      <c r="W380" s="5" t="s">
        <v>3846</v>
      </c>
      <c r="X380" s="5" t="s">
        <v>52</v>
      </c>
      <c r="Y380" s="5" t="s">
        <v>52</v>
      </c>
      <c r="Z380" s="5">
        <v>68.0</v>
      </c>
      <c r="AA380" s="5" t="s">
        <v>3847</v>
      </c>
      <c r="AB380" s="5" t="s">
        <v>235</v>
      </c>
      <c r="AC380" s="5" t="s">
        <v>52</v>
      </c>
      <c r="AD380" s="5" t="s">
        <v>377</v>
      </c>
      <c r="AE380" s="5" t="s">
        <v>378</v>
      </c>
      <c r="AF380" s="5" t="s">
        <v>379</v>
      </c>
      <c r="AG380" s="5" t="s">
        <v>265</v>
      </c>
      <c r="AH380" s="5">
        <v>33166.0</v>
      </c>
      <c r="AI380" s="5" t="s">
        <v>380</v>
      </c>
      <c r="AJ380" s="5" t="s">
        <v>3848</v>
      </c>
      <c r="AK380" s="5" t="s">
        <v>3849</v>
      </c>
      <c r="AL380" s="5" t="s">
        <v>1111</v>
      </c>
    </row>
    <row r="381" hidden="1">
      <c r="A381" s="5" t="s">
        <v>3850</v>
      </c>
      <c r="B381" s="5" t="s">
        <v>3851</v>
      </c>
      <c r="C381" s="5" t="s">
        <v>1222</v>
      </c>
      <c r="D381" s="9">
        <v>45105.0</v>
      </c>
      <c r="E381" s="5">
        <v>11080.0</v>
      </c>
      <c r="F381" s="5">
        <v>5036.0</v>
      </c>
      <c r="G381" s="5" t="s">
        <v>107</v>
      </c>
      <c r="H381" s="5" t="s">
        <v>131</v>
      </c>
      <c r="I381" s="5" t="s">
        <v>3852</v>
      </c>
      <c r="J381" s="5" t="s">
        <v>109</v>
      </c>
      <c r="K381" s="5" t="s">
        <v>391</v>
      </c>
      <c r="L381" s="5" t="s">
        <v>3853</v>
      </c>
      <c r="M381" s="10" t="str">
        <f>IFERROR(__xludf.DUMMYFUNCTION("REGEXEXTRACT(L866, ""[\s,]([A-Z]{2})[,\s]\s?\d{5}"")"),"NY")</f>
        <v>NY</v>
      </c>
      <c r="N381" s="5" t="s">
        <v>3854</v>
      </c>
      <c r="O381" s="5" t="s">
        <v>52</v>
      </c>
      <c r="P381" s="5">
        <v>1.0</v>
      </c>
      <c r="Q381" s="5" t="s">
        <v>3855</v>
      </c>
      <c r="R381" s="5" t="s">
        <v>244</v>
      </c>
      <c r="S381" s="5">
        <v>11.0</v>
      </c>
      <c r="T381" s="5" t="s">
        <v>53</v>
      </c>
      <c r="U381" s="5">
        <v>44.0</v>
      </c>
      <c r="V381" s="5" t="s">
        <v>70</v>
      </c>
      <c r="W381" s="5" t="s">
        <v>3856</v>
      </c>
      <c r="X381" s="5" t="s">
        <v>71</v>
      </c>
      <c r="Y381" s="5" t="s">
        <v>52</v>
      </c>
      <c r="Z381" s="5" t="s">
        <v>3672</v>
      </c>
      <c r="AA381" s="5" t="s">
        <v>3857</v>
      </c>
      <c r="AB381" s="5" t="s">
        <v>730</v>
      </c>
      <c r="AC381" s="5" t="s">
        <v>52</v>
      </c>
      <c r="AD381" s="5" t="s">
        <v>1566</v>
      </c>
      <c r="AE381" s="5" t="s">
        <v>1567</v>
      </c>
      <c r="AF381" s="5" t="s">
        <v>1568</v>
      </c>
      <c r="AG381" s="5" t="s">
        <v>1569</v>
      </c>
      <c r="AH381" s="5">
        <v>60025.0</v>
      </c>
      <c r="AI381" s="5" t="s">
        <v>1570</v>
      </c>
      <c r="AJ381" s="5" t="s">
        <v>3851</v>
      </c>
      <c r="AK381" s="5" t="s">
        <v>3858</v>
      </c>
      <c r="AL381" s="5" t="s">
        <v>2385</v>
      </c>
    </row>
    <row r="382" hidden="1">
      <c r="A382" s="5" t="s">
        <v>3859</v>
      </c>
      <c r="B382" s="5" t="s">
        <v>3860</v>
      </c>
      <c r="C382" s="5" t="s">
        <v>3860</v>
      </c>
      <c r="D382" s="9">
        <v>45105.0</v>
      </c>
      <c r="E382" s="5">
        <v>4402.0</v>
      </c>
      <c r="F382" s="5">
        <v>2001.0</v>
      </c>
      <c r="G382" s="5" t="s">
        <v>107</v>
      </c>
      <c r="H382" s="5" t="s">
        <v>131</v>
      </c>
      <c r="I382" s="5" t="s">
        <v>3852</v>
      </c>
      <c r="J382" s="5" t="s">
        <v>109</v>
      </c>
      <c r="K382" s="5" t="s">
        <v>391</v>
      </c>
      <c r="L382" s="5" t="s">
        <v>3861</v>
      </c>
      <c r="M382" s="10" t="str">
        <f>IFERROR(__xludf.DUMMYFUNCTION("REGEXEXTRACT(L867, ""[\s,]([A-Z]{2})[,\s]\s?\d{5}"")"),"NH")</f>
        <v>NH</v>
      </c>
      <c r="N382" s="5" t="s">
        <v>3862</v>
      </c>
      <c r="O382" s="5" t="s">
        <v>3863</v>
      </c>
      <c r="P382" s="5">
        <v>1.0</v>
      </c>
      <c r="Q382" s="5" t="s">
        <v>3855</v>
      </c>
      <c r="R382" s="5" t="s">
        <v>244</v>
      </c>
      <c r="S382" s="5">
        <v>4.0</v>
      </c>
      <c r="T382" s="5" t="s">
        <v>53</v>
      </c>
      <c r="U382" s="5">
        <v>13.0</v>
      </c>
      <c r="V382" s="5" t="s">
        <v>70</v>
      </c>
      <c r="W382" s="5" t="s">
        <v>3864</v>
      </c>
      <c r="X382" s="5" t="s">
        <v>55</v>
      </c>
      <c r="Y382" s="5" t="s">
        <v>3856</v>
      </c>
      <c r="Z382" s="5" t="s">
        <v>3672</v>
      </c>
      <c r="AA382" s="5" t="s">
        <v>3857</v>
      </c>
      <c r="AB382" s="5" t="s">
        <v>730</v>
      </c>
      <c r="AC382" s="5" t="s">
        <v>52</v>
      </c>
      <c r="AD382" s="5" t="s">
        <v>1566</v>
      </c>
      <c r="AE382" s="5" t="s">
        <v>1567</v>
      </c>
      <c r="AF382" s="5" t="s">
        <v>1568</v>
      </c>
      <c r="AG382" s="5" t="s">
        <v>1569</v>
      </c>
      <c r="AH382" s="5">
        <v>60025.0</v>
      </c>
      <c r="AI382" s="5" t="s">
        <v>1570</v>
      </c>
      <c r="AJ382" s="5" t="s">
        <v>2164</v>
      </c>
      <c r="AK382" s="5" t="s">
        <v>1314</v>
      </c>
      <c r="AL382" s="5" t="s">
        <v>2385</v>
      </c>
    </row>
    <row r="383" hidden="1">
      <c r="A383" s="5" t="s">
        <v>3865</v>
      </c>
      <c r="B383" s="5" t="s">
        <v>3866</v>
      </c>
      <c r="C383" s="5" t="s">
        <v>326</v>
      </c>
      <c r="D383" s="9">
        <v>45103.0</v>
      </c>
      <c r="E383" s="5">
        <v>60946.0</v>
      </c>
      <c r="F383" s="5">
        <v>27703.0</v>
      </c>
      <c r="G383" s="5" t="s">
        <v>3867</v>
      </c>
      <c r="H383" s="5" t="s">
        <v>189</v>
      </c>
      <c r="I383" s="5" t="s">
        <v>3868</v>
      </c>
      <c r="J383" s="5" t="s">
        <v>532</v>
      </c>
      <c r="K383" s="5" t="s">
        <v>3869</v>
      </c>
      <c r="L383" s="5" t="s">
        <v>3870</v>
      </c>
      <c r="M383" s="10" t="str">
        <f>IFERROR(__xludf.DUMMYFUNCTION("REGEXEXTRACT(L868, ""[\s,]([A-Z]{2})[,\s]\s?\d{5}"")"),"TX")</f>
        <v>TX</v>
      </c>
      <c r="N383" s="5" t="s">
        <v>3871</v>
      </c>
      <c r="O383" s="5">
        <v>37402.0</v>
      </c>
      <c r="P383" s="5">
        <v>1.0</v>
      </c>
      <c r="Q383" s="5" t="s">
        <v>3872</v>
      </c>
      <c r="R383" s="5" t="s">
        <v>91</v>
      </c>
      <c r="S383" s="5">
        <v>23.0</v>
      </c>
      <c r="T383" s="5" t="s">
        <v>53</v>
      </c>
      <c r="U383" s="5">
        <v>45.0</v>
      </c>
      <c r="V383" s="5" t="s">
        <v>70</v>
      </c>
      <c r="W383" s="5" t="s">
        <v>3873</v>
      </c>
      <c r="X383" s="5" t="s">
        <v>71</v>
      </c>
      <c r="Y383" s="5" t="s">
        <v>52</v>
      </c>
      <c r="Z383" s="5" t="s">
        <v>3874</v>
      </c>
      <c r="AA383" s="5" t="s">
        <v>3875</v>
      </c>
      <c r="AB383" s="5" t="s">
        <v>3114</v>
      </c>
      <c r="AC383" s="5" t="s">
        <v>52</v>
      </c>
      <c r="AD383" s="5" t="s">
        <v>3723</v>
      </c>
      <c r="AE383" s="5" t="s">
        <v>3724</v>
      </c>
      <c r="AF383" s="5" t="s">
        <v>3725</v>
      </c>
      <c r="AG383" s="5" t="s">
        <v>52</v>
      </c>
      <c r="AH383" s="5" t="s">
        <v>3726</v>
      </c>
      <c r="AI383" s="5" t="s">
        <v>3727</v>
      </c>
      <c r="AJ383" s="5" t="s">
        <v>3866</v>
      </c>
      <c r="AK383" s="5" t="s">
        <v>3876</v>
      </c>
      <c r="AL383" s="5" t="s">
        <v>336</v>
      </c>
    </row>
    <row r="384" hidden="1">
      <c r="A384" s="5" t="s">
        <v>3877</v>
      </c>
      <c r="B384" s="5" t="s">
        <v>3878</v>
      </c>
      <c r="C384" s="5" t="s">
        <v>3879</v>
      </c>
      <c r="D384" s="9">
        <v>45102.0</v>
      </c>
      <c r="E384" s="5">
        <v>610190.0</v>
      </c>
      <c r="F384" s="5">
        <v>277359.0</v>
      </c>
      <c r="G384" s="5" t="s">
        <v>1419</v>
      </c>
      <c r="H384" s="5" t="s">
        <v>1534</v>
      </c>
      <c r="I384" s="5" t="s">
        <v>3880</v>
      </c>
      <c r="J384" s="5" t="s">
        <v>256</v>
      </c>
      <c r="K384" s="5" t="s">
        <v>3881</v>
      </c>
      <c r="L384" s="5" t="s">
        <v>3882</v>
      </c>
      <c r="M384" s="10" t="str">
        <f>IFERROR(__xludf.DUMMYFUNCTION("REGEXEXTRACT(L869, ""[\s,]([A-Z]{2})[,\s]\s?\d{5}"")"),"FL")</f>
        <v>FL</v>
      </c>
      <c r="N384" s="5" t="s">
        <v>3883</v>
      </c>
      <c r="O384" s="5" t="s">
        <v>52</v>
      </c>
      <c r="P384" s="5">
        <v>12.0</v>
      </c>
      <c r="Q384" s="5" t="s">
        <v>3884</v>
      </c>
      <c r="R384" s="5" t="s">
        <v>3885</v>
      </c>
      <c r="S384" s="5">
        <v>1340.0</v>
      </c>
      <c r="T384" s="5" t="s">
        <v>115</v>
      </c>
      <c r="U384" s="5">
        <v>0.0</v>
      </c>
      <c r="V384" s="5" t="s">
        <v>52</v>
      </c>
      <c r="W384" s="5" t="s">
        <v>3886</v>
      </c>
      <c r="X384" s="5" t="s">
        <v>52</v>
      </c>
      <c r="Y384" s="5" t="s">
        <v>52</v>
      </c>
      <c r="Z384" s="5" t="s">
        <v>3887</v>
      </c>
      <c r="AA384" s="5" t="s">
        <v>3888</v>
      </c>
      <c r="AB384" s="5" t="s">
        <v>235</v>
      </c>
      <c r="AC384" s="5" t="s">
        <v>52</v>
      </c>
      <c r="AD384" s="5" t="s">
        <v>181</v>
      </c>
      <c r="AE384" s="5" t="s">
        <v>182</v>
      </c>
      <c r="AF384" s="5" t="s">
        <v>183</v>
      </c>
      <c r="AG384" s="5" t="s">
        <v>52</v>
      </c>
      <c r="AH384" s="5" t="s">
        <v>52</v>
      </c>
      <c r="AI384" s="5" t="s">
        <v>184</v>
      </c>
      <c r="AJ384" s="5" t="s">
        <v>3889</v>
      </c>
      <c r="AK384" s="5" t="s">
        <v>3890</v>
      </c>
      <c r="AL384" s="5" t="s">
        <v>3891</v>
      </c>
    </row>
    <row r="385" hidden="1">
      <c r="A385" s="5" t="s">
        <v>3892</v>
      </c>
      <c r="B385" s="5" t="s">
        <v>3493</v>
      </c>
      <c r="C385" s="5" t="s">
        <v>3469</v>
      </c>
      <c r="D385" s="9">
        <v>45102.0</v>
      </c>
      <c r="E385" s="5">
        <v>55882.0</v>
      </c>
      <c r="F385" s="5">
        <v>25401.0</v>
      </c>
      <c r="G385" s="5" t="s">
        <v>1419</v>
      </c>
      <c r="H385" s="5" t="s">
        <v>1534</v>
      </c>
      <c r="I385" s="5" t="s">
        <v>3880</v>
      </c>
      <c r="J385" s="5" t="s">
        <v>256</v>
      </c>
      <c r="K385" s="5" t="s">
        <v>3485</v>
      </c>
      <c r="L385" s="5" t="s">
        <v>3494</v>
      </c>
      <c r="M385" s="10" t="str">
        <f>IFERROR(__xludf.DUMMYFUNCTION("REGEXEXTRACT(L870, ""[\s,]([A-Z]{2})[,\s]\s?\d{5}"")"),"TE")</f>
        <v>TE</v>
      </c>
      <c r="N385" s="5" t="s">
        <v>3473</v>
      </c>
      <c r="O385" s="5" t="s">
        <v>52</v>
      </c>
      <c r="P385" s="5">
        <v>1.0</v>
      </c>
      <c r="Q385" s="5" t="s">
        <v>3893</v>
      </c>
      <c r="R385" s="5" t="s">
        <v>91</v>
      </c>
      <c r="S385" s="5">
        <v>45.0</v>
      </c>
      <c r="T385" s="5" t="s">
        <v>1077</v>
      </c>
      <c r="U385" s="5">
        <v>0.0</v>
      </c>
      <c r="V385" s="5" t="s">
        <v>70</v>
      </c>
      <c r="W385" s="5" t="s">
        <v>3894</v>
      </c>
      <c r="X385" s="5" t="s">
        <v>52</v>
      </c>
      <c r="Y385" s="5" t="s">
        <v>52</v>
      </c>
      <c r="Z385" s="5" t="s">
        <v>3887</v>
      </c>
      <c r="AA385" s="5">
        <v>806969.0</v>
      </c>
      <c r="AB385" s="5" t="s">
        <v>59</v>
      </c>
      <c r="AC385" s="5" t="s">
        <v>52</v>
      </c>
      <c r="AD385" s="5" t="s">
        <v>3479</v>
      </c>
      <c r="AE385" s="5" t="s">
        <v>52</v>
      </c>
      <c r="AF385" s="5" t="s">
        <v>52</v>
      </c>
      <c r="AG385" s="5" t="s">
        <v>52</v>
      </c>
      <c r="AH385" s="5" t="s">
        <v>52</v>
      </c>
      <c r="AI385" s="5" t="s">
        <v>52</v>
      </c>
      <c r="AJ385" s="5" t="s">
        <v>3498</v>
      </c>
      <c r="AK385" s="5" t="s">
        <v>3895</v>
      </c>
      <c r="AL385" s="5" t="s">
        <v>3481</v>
      </c>
    </row>
    <row r="386" hidden="1">
      <c r="A386" s="5" t="s">
        <v>3896</v>
      </c>
      <c r="B386" s="5" t="s">
        <v>3897</v>
      </c>
      <c r="C386" s="5" t="s">
        <v>1222</v>
      </c>
      <c r="D386" s="9">
        <v>45099.0</v>
      </c>
      <c r="E386" s="5">
        <v>15203.0</v>
      </c>
      <c r="F386" s="5">
        <v>6910.0</v>
      </c>
      <c r="G386" s="5" t="s">
        <v>3898</v>
      </c>
      <c r="H386" s="5" t="s">
        <v>272</v>
      </c>
      <c r="I386" s="5" t="s">
        <v>3899</v>
      </c>
      <c r="J386" s="5" t="s">
        <v>2156</v>
      </c>
      <c r="K386" s="5" t="s">
        <v>744</v>
      </c>
      <c r="L386" s="5" t="s">
        <v>3900</v>
      </c>
      <c r="M386" s="10" t="str">
        <f>IFERROR(__xludf.DUMMYFUNCTION("REGEXEXTRACT(L871, ""[\s,]([A-Z]{2})[,\s]\s?\d{5}"")"),"TX")</f>
        <v>TX</v>
      </c>
      <c r="N386" s="5" t="s">
        <v>3901</v>
      </c>
      <c r="O386" s="5">
        <v>90220.0</v>
      </c>
      <c r="P386" s="5">
        <v>1.0</v>
      </c>
      <c r="Q386" s="5" t="s">
        <v>3902</v>
      </c>
      <c r="R386" s="5">
        <v>4500.0</v>
      </c>
      <c r="S386" s="5">
        <v>10.0</v>
      </c>
      <c r="T386" s="5" t="s">
        <v>115</v>
      </c>
      <c r="U386" s="5">
        <v>0.0</v>
      </c>
      <c r="V386" s="5" t="s">
        <v>52</v>
      </c>
      <c r="W386" s="5" t="s">
        <v>3903</v>
      </c>
      <c r="X386" s="5" t="s">
        <v>71</v>
      </c>
      <c r="Y386" s="5" t="s">
        <v>52</v>
      </c>
      <c r="Z386" s="5">
        <v>483.0</v>
      </c>
      <c r="AA386" s="5" t="s">
        <v>3904</v>
      </c>
      <c r="AB386" s="5" t="s">
        <v>730</v>
      </c>
      <c r="AC386" s="5" t="s">
        <v>52</v>
      </c>
      <c r="AD386" s="5" t="s">
        <v>3905</v>
      </c>
      <c r="AE386" s="5" t="s">
        <v>3906</v>
      </c>
      <c r="AF386" s="5" t="s">
        <v>1677</v>
      </c>
      <c r="AG386" s="5" t="s">
        <v>1678</v>
      </c>
      <c r="AH386" s="5">
        <v>85040.0</v>
      </c>
      <c r="AI386" s="5" t="s">
        <v>3907</v>
      </c>
      <c r="AJ386" s="5" t="s">
        <v>3897</v>
      </c>
      <c r="AK386" s="5" t="s">
        <v>3908</v>
      </c>
      <c r="AL386" s="5" t="s">
        <v>3909</v>
      </c>
    </row>
    <row r="387" hidden="1">
      <c r="A387" s="5" t="s">
        <v>3910</v>
      </c>
      <c r="B387" s="5" t="s">
        <v>3911</v>
      </c>
      <c r="C387" s="5" t="s">
        <v>1222</v>
      </c>
      <c r="D387" s="9">
        <v>45099.0</v>
      </c>
      <c r="E387" s="5">
        <v>5683.0</v>
      </c>
      <c r="F387" s="5">
        <v>2583.0</v>
      </c>
      <c r="G387" s="5" t="s">
        <v>3898</v>
      </c>
      <c r="H387" s="5" t="s">
        <v>272</v>
      </c>
      <c r="I387" s="5" t="s">
        <v>3899</v>
      </c>
      <c r="J387" s="5" t="s">
        <v>2156</v>
      </c>
      <c r="K387" s="5" t="s">
        <v>744</v>
      </c>
      <c r="L387" s="5" t="s">
        <v>3912</v>
      </c>
      <c r="M387" s="10" t="str">
        <f>IFERROR(__xludf.DUMMYFUNCTION("REGEXEXTRACT(L872, ""[\s,]([A-Z]{2})[,\s]\s?\d{5}"")"),"PA")</f>
        <v>PA</v>
      </c>
      <c r="N387" s="5" t="s">
        <v>3901</v>
      </c>
      <c r="O387" s="5">
        <v>9.21364443E8</v>
      </c>
      <c r="P387" s="5">
        <v>1.0</v>
      </c>
      <c r="Q387" s="5" t="s">
        <v>3902</v>
      </c>
      <c r="R387" s="5">
        <v>4500.0</v>
      </c>
      <c r="S387" s="5">
        <v>4.0</v>
      </c>
      <c r="T387" s="5" t="s">
        <v>115</v>
      </c>
      <c r="U387" s="5">
        <v>0.0</v>
      </c>
      <c r="V387" s="5" t="s">
        <v>52</v>
      </c>
      <c r="W387" s="5" t="s">
        <v>3913</v>
      </c>
      <c r="X387" s="5" t="s">
        <v>55</v>
      </c>
      <c r="Y387" s="5" t="s">
        <v>3903</v>
      </c>
      <c r="Z387" s="5">
        <v>483.0</v>
      </c>
      <c r="AA387" s="5" t="s">
        <v>3904</v>
      </c>
      <c r="AB387" s="5" t="s">
        <v>730</v>
      </c>
      <c r="AC387" s="5" t="s">
        <v>52</v>
      </c>
      <c r="AD387" s="5" t="s">
        <v>3905</v>
      </c>
      <c r="AE387" s="5" t="s">
        <v>3906</v>
      </c>
      <c r="AF387" s="5" t="s">
        <v>1677</v>
      </c>
      <c r="AG387" s="5" t="s">
        <v>1678</v>
      </c>
      <c r="AH387" s="5">
        <v>85040.0</v>
      </c>
      <c r="AI387" s="5" t="s">
        <v>3907</v>
      </c>
      <c r="AJ387" s="5" t="s">
        <v>3897</v>
      </c>
      <c r="AK387" s="5" t="s">
        <v>3908</v>
      </c>
      <c r="AL387" s="5" t="s">
        <v>3909</v>
      </c>
    </row>
    <row r="388">
      <c r="A388" s="5" t="s">
        <v>3914</v>
      </c>
      <c r="B388" s="5" t="s">
        <v>3915</v>
      </c>
      <c r="C388" s="5" t="s">
        <v>102</v>
      </c>
      <c r="D388" s="9">
        <v>45098.0</v>
      </c>
      <c r="E388" s="5">
        <v>16366.0</v>
      </c>
      <c r="F388" s="5">
        <v>7439.0</v>
      </c>
      <c r="G388" s="5" t="s">
        <v>613</v>
      </c>
      <c r="H388" s="5" t="s">
        <v>45</v>
      </c>
      <c r="I388" s="5" t="s">
        <v>737</v>
      </c>
      <c r="J388" s="5" t="s">
        <v>581</v>
      </c>
      <c r="K388" s="5" t="s">
        <v>3916</v>
      </c>
      <c r="L388" s="5" t="s">
        <v>3917</v>
      </c>
      <c r="M388" s="10" t="str">
        <f>IFERROR(__xludf.DUMMYFUNCTION("REGEXEXTRACT(L873, ""[\s,]([A-Z]{2})[,\s]\s?\d{5}"")"),"PA")</f>
        <v>PA</v>
      </c>
      <c r="N388" s="5" t="s">
        <v>102</v>
      </c>
      <c r="O388" s="5">
        <v>8873.0</v>
      </c>
      <c r="P388" s="5">
        <v>2.0</v>
      </c>
      <c r="Q388" s="5" t="s">
        <v>3918</v>
      </c>
      <c r="R388" s="5" t="s">
        <v>156</v>
      </c>
      <c r="S388" s="5">
        <v>25.0</v>
      </c>
      <c r="T388" s="5" t="s">
        <v>115</v>
      </c>
      <c r="U388" s="5">
        <v>1.0</v>
      </c>
      <c r="V388" s="5" t="s">
        <v>93</v>
      </c>
      <c r="W388" s="5" t="s">
        <v>3919</v>
      </c>
      <c r="X388" s="5" t="s">
        <v>52</v>
      </c>
      <c r="Y388" s="5" t="s">
        <v>52</v>
      </c>
      <c r="Z388" s="5" t="s">
        <v>3920</v>
      </c>
      <c r="AA388" s="5" t="s">
        <v>3921</v>
      </c>
      <c r="AB388" s="5" t="s">
        <v>119</v>
      </c>
      <c r="AC388" s="5" t="s">
        <v>52</v>
      </c>
      <c r="AD388" s="5" t="s">
        <v>120</v>
      </c>
      <c r="AE388" s="5" t="s">
        <v>121</v>
      </c>
      <c r="AF388" s="5" t="s">
        <v>122</v>
      </c>
      <c r="AG388" s="5" t="s">
        <v>75</v>
      </c>
      <c r="AH388" s="5">
        <v>8830.0</v>
      </c>
      <c r="AI388" s="5" t="s">
        <v>123</v>
      </c>
      <c r="AJ388" s="5" t="s">
        <v>3915</v>
      </c>
      <c r="AK388" s="5" t="s">
        <v>3917</v>
      </c>
      <c r="AL388" s="5" t="s">
        <v>183</v>
      </c>
    </row>
    <row r="389" hidden="1">
      <c r="A389" s="5" t="s">
        <v>3922</v>
      </c>
      <c r="B389" s="5" t="s">
        <v>3923</v>
      </c>
      <c r="C389" s="5" t="s">
        <v>3924</v>
      </c>
      <c r="D389" s="9">
        <v>45096.0</v>
      </c>
      <c r="E389" s="5">
        <v>43692.0</v>
      </c>
      <c r="F389" s="5">
        <v>19860.0</v>
      </c>
      <c r="G389" s="5" t="s">
        <v>2293</v>
      </c>
      <c r="H389" s="5" t="s">
        <v>2784</v>
      </c>
      <c r="I389" s="5" t="s">
        <v>3925</v>
      </c>
      <c r="J389" s="5" t="s">
        <v>2295</v>
      </c>
      <c r="K389" s="5" t="s">
        <v>3926</v>
      </c>
      <c r="L389" s="5" t="s">
        <v>3927</v>
      </c>
      <c r="M389" s="10" t="str">
        <f>IFERROR(__xludf.DUMMYFUNCTION("REGEXEXTRACT(L874, ""[\s,]([A-Z]{2})[,\s]\s?\d{5}"")"),"#N/A")</f>
        <v>#N/A</v>
      </c>
      <c r="N389" s="5" t="s">
        <v>3928</v>
      </c>
      <c r="O389" s="5">
        <v>92808.0</v>
      </c>
      <c r="P389" s="5">
        <v>1.0</v>
      </c>
      <c r="Q389" s="5" t="s">
        <v>3929</v>
      </c>
      <c r="R389" s="5">
        <v>4500.0</v>
      </c>
      <c r="S389" s="5">
        <v>814.0</v>
      </c>
      <c r="T389" s="5" t="s">
        <v>115</v>
      </c>
      <c r="U389" s="5">
        <v>0.0</v>
      </c>
      <c r="V389" s="5" t="s">
        <v>52</v>
      </c>
      <c r="W389" s="5" t="s">
        <v>3930</v>
      </c>
      <c r="X389" s="5" t="s">
        <v>71</v>
      </c>
      <c r="Y389" s="5" t="s">
        <v>52</v>
      </c>
      <c r="Z389" s="5" t="s">
        <v>641</v>
      </c>
      <c r="AA389" s="5" t="s">
        <v>3931</v>
      </c>
      <c r="AB389" s="5" t="s">
        <v>260</v>
      </c>
      <c r="AC389" s="5" t="s">
        <v>52</v>
      </c>
      <c r="AD389" s="5" t="s">
        <v>181</v>
      </c>
      <c r="AE389" s="5" t="s">
        <v>182</v>
      </c>
      <c r="AF389" s="5" t="s">
        <v>183</v>
      </c>
      <c r="AG389" s="5" t="s">
        <v>52</v>
      </c>
      <c r="AH389" s="5" t="s">
        <v>52</v>
      </c>
      <c r="AI389" s="5" t="s">
        <v>184</v>
      </c>
      <c r="AJ389" s="5" t="s">
        <v>3923</v>
      </c>
      <c r="AK389" s="5" t="s">
        <v>3927</v>
      </c>
      <c r="AL389" s="5" t="s">
        <v>3932</v>
      </c>
    </row>
    <row r="390" hidden="1">
      <c r="A390" s="5" t="s">
        <v>3933</v>
      </c>
      <c r="B390" s="5" t="s">
        <v>577</v>
      </c>
      <c r="C390" s="5" t="s">
        <v>3934</v>
      </c>
      <c r="D390" s="9">
        <v>45096.0</v>
      </c>
      <c r="E390" s="5">
        <v>42525.0</v>
      </c>
      <c r="F390" s="5">
        <v>19330.0</v>
      </c>
      <c r="G390" s="5" t="s">
        <v>3935</v>
      </c>
      <c r="H390" s="5" t="s">
        <v>149</v>
      </c>
      <c r="I390" s="5" t="s">
        <v>3268</v>
      </c>
      <c r="J390" s="5" t="s">
        <v>872</v>
      </c>
      <c r="K390" s="5" t="s">
        <v>3936</v>
      </c>
      <c r="L390" s="5" t="s">
        <v>3937</v>
      </c>
      <c r="M390" s="10" t="str">
        <f>IFERROR(__xludf.DUMMYFUNCTION("REGEXEXTRACT(L875, ""[\s,]([A-Z]{2})[,\s]\s?\d{5}"")"),"#N/A")</f>
        <v>#N/A</v>
      </c>
      <c r="N390" s="5" t="s">
        <v>3938</v>
      </c>
      <c r="O390" s="5" t="s">
        <v>52</v>
      </c>
      <c r="P390" s="5">
        <v>1.0</v>
      </c>
      <c r="Q390" s="5" t="s">
        <v>3939</v>
      </c>
      <c r="R390" s="5" t="s">
        <v>244</v>
      </c>
      <c r="S390" s="5">
        <v>958.0</v>
      </c>
      <c r="T390" s="5" t="s">
        <v>115</v>
      </c>
      <c r="U390" s="5">
        <v>45.0</v>
      </c>
      <c r="V390" s="5" t="s">
        <v>70</v>
      </c>
      <c r="W390" s="5" t="s">
        <v>3940</v>
      </c>
      <c r="X390" s="5" t="s">
        <v>52</v>
      </c>
      <c r="Y390" s="5" t="s">
        <v>52</v>
      </c>
      <c r="Z390" s="5" t="s">
        <v>3941</v>
      </c>
      <c r="AA390" s="5" t="s">
        <v>3942</v>
      </c>
      <c r="AB390" s="5" t="s">
        <v>260</v>
      </c>
      <c r="AC390" s="5" t="s">
        <v>52</v>
      </c>
      <c r="AD390" s="5" t="s">
        <v>72</v>
      </c>
      <c r="AE390" s="5" t="s">
        <v>73</v>
      </c>
      <c r="AF390" s="5" t="s">
        <v>74</v>
      </c>
      <c r="AG390" s="5" t="s">
        <v>75</v>
      </c>
      <c r="AH390" s="5" t="s">
        <v>76</v>
      </c>
      <c r="AI390" s="5" t="s">
        <v>77</v>
      </c>
      <c r="AJ390" s="5" t="s">
        <v>3093</v>
      </c>
      <c r="AK390" s="5" t="s">
        <v>3604</v>
      </c>
      <c r="AL390" s="5" t="s">
        <v>3943</v>
      </c>
    </row>
    <row r="391" hidden="1">
      <c r="A391" s="5" t="s">
        <v>3944</v>
      </c>
      <c r="B391" s="5" t="s">
        <v>3945</v>
      </c>
      <c r="C391" s="5" t="s">
        <v>3945</v>
      </c>
      <c r="D391" s="9">
        <v>45096.0</v>
      </c>
      <c r="E391" s="5">
        <v>444.0</v>
      </c>
      <c r="F391" s="5">
        <v>202.0</v>
      </c>
      <c r="G391" s="5" t="s">
        <v>706</v>
      </c>
      <c r="H391" s="5" t="s">
        <v>272</v>
      </c>
      <c r="I391" s="5" t="s">
        <v>3946</v>
      </c>
      <c r="J391" s="5" t="s">
        <v>274</v>
      </c>
      <c r="K391" s="5" t="s">
        <v>3947</v>
      </c>
      <c r="L391" s="5" t="s">
        <v>3948</v>
      </c>
      <c r="M391" s="10" t="str">
        <f>IFERROR(__xludf.DUMMYFUNCTION("REGEXEXTRACT(L876, ""[\s,]([A-Z]{2})[,\s]\s?\d{5}"")"),"OR")</f>
        <v>OR</v>
      </c>
      <c r="N391" s="5" t="s">
        <v>3949</v>
      </c>
      <c r="O391" s="5" t="s">
        <v>52</v>
      </c>
      <c r="P391" s="5">
        <v>1.0</v>
      </c>
      <c r="Q391" s="5" t="s">
        <v>3950</v>
      </c>
      <c r="R391" s="5" t="s">
        <v>244</v>
      </c>
      <c r="S391" s="5">
        <v>250.0</v>
      </c>
      <c r="T391" s="5" t="s">
        <v>69</v>
      </c>
      <c r="U391" s="5">
        <v>0.0</v>
      </c>
      <c r="V391" s="5" t="s">
        <v>52</v>
      </c>
      <c r="W391" s="5" t="s">
        <v>3951</v>
      </c>
      <c r="X391" s="5" t="s">
        <v>55</v>
      </c>
      <c r="Y391" s="5" t="s">
        <v>3952</v>
      </c>
      <c r="Z391" s="5" t="s">
        <v>3953</v>
      </c>
      <c r="AA391" s="5" t="s">
        <v>3954</v>
      </c>
      <c r="AB391" s="5" t="s">
        <v>730</v>
      </c>
      <c r="AC391" s="5" t="s">
        <v>52</v>
      </c>
      <c r="AD391" s="5" t="s">
        <v>3955</v>
      </c>
      <c r="AE391" s="5" t="s">
        <v>52</v>
      </c>
      <c r="AF391" s="5" t="s">
        <v>52</v>
      </c>
      <c r="AG391" s="5" t="s">
        <v>52</v>
      </c>
      <c r="AH391" s="5" t="s">
        <v>52</v>
      </c>
      <c r="AI391" s="5" t="s">
        <v>52</v>
      </c>
      <c r="AJ391" s="5" t="s">
        <v>102</v>
      </c>
      <c r="AK391" s="5" t="s">
        <v>102</v>
      </c>
      <c r="AL391" s="5" t="s">
        <v>715</v>
      </c>
    </row>
    <row r="392" hidden="1">
      <c r="A392" s="5" t="s">
        <v>3956</v>
      </c>
      <c r="B392" s="5" t="s">
        <v>490</v>
      </c>
      <c r="C392" s="5" t="s">
        <v>1133</v>
      </c>
      <c r="D392" s="9">
        <v>45094.0</v>
      </c>
      <c r="E392" s="5">
        <v>13644.0</v>
      </c>
      <c r="F392" s="5">
        <v>6202.0</v>
      </c>
      <c r="G392" s="5" t="s">
        <v>556</v>
      </c>
      <c r="H392" s="5" t="s">
        <v>171</v>
      </c>
      <c r="I392" s="5" t="s">
        <v>3957</v>
      </c>
      <c r="J392" s="5" t="s">
        <v>558</v>
      </c>
      <c r="K392" s="5" t="s">
        <v>1804</v>
      </c>
      <c r="L392" s="5" t="s">
        <v>1805</v>
      </c>
      <c r="M392" s="10" t="str">
        <f>IFERROR(__xludf.DUMMYFUNCTION("REGEXEXTRACT(L877, ""[\s,]([A-Z]{2})[,\s]\s?\d{5}"")"),"AR")</f>
        <v>AR</v>
      </c>
      <c r="N392" s="5" t="s">
        <v>3958</v>
      </c>
      <c r="O392" s="5">
        <v>11003.0</v>
      </c>
      <c r="P392" s="5">
        <v>1.0</v>
      </c>
      <c r="Q392" s="5" t="s">
        <v>3959</v>
      </c>
      <c r="R392" s="5" t="s">
        <v>466</v>
      </c>
      <c r="S392" s="5">
        <v>886.0</v>
      </c>
      <c r="T392" s="5" t="s">
        <v>92</v>
      </c>
      <c r="U392" s="5">
        <v>62.0</v>
      </c>
      <c r="V392" s="5" t="s">
        <v>93</v>
      </c>
      <c r="W392" s="5" t="s">
        <v>3960</v>
      </c>
      <c r="X392" s="5" t="s">
        <v>71</v>
      </c>
      <c r="Y392" s="5" t="s">
        <v>52</v>
      </c>
      <c r="Z392" s="5" t="s">
        <v>3961</v>
      </c>
      <c r="AA392" s="5" t="s">
        <v>3962</v>
      </c>
      <c r="AB392" s="5" t="s">
        <v>1426</v>
      </c>
      <c r="AC392" s="5" t="s">
        <v>52</v>
      </c>
      <c r="AD392" s="5" t="s">
        <v>565</v>
      </c>
      <c r="AE392" s="5" t="s">
        <v>566</v>
      </c>
      <c r="AF392" s="5" t="s">
        <v>567</v>
      </c>
      <c r="AG392" s="5" t="s">
        <v>52</v>
      </c>
      <c r="AH392" s="5" t="s">
        <v>52</v>
      </c>
      <c r="AI392" s="5" t="s">
        <v>568</v>
      </c>
      <c r="AJ392" s="5" t="s">
        <v>490</v>
      </c>
      <c r="AK392" s="5" t="s">
        <v>1805</v>
      </c>
      <c r="AL392" s="5" t="s">
        <v>1142</v>
      </c>
    </row>
    <row r="393" hidden="1">
      <c r="A393" s="5" t="s">
        <v>3963</v>
      </c>
      <c r="B393" s="5" t="s">
        <v>3964</v>
      </c>
      <c r="C393" s="5" t="s">
        <v>102</v>
      </c>
      <c r="D393" s="9">
        <v>45092.0</v>
      </c>
      <c r="E393" s="5">
        <v>47628.0</v>
      </c>
      <c r="F393" s="5">
        <v>21649.0</v>
      </c>
      <c r="G393" s="5" t="s">
        <v>3965</v>
      </c>
      <c r="H393" s="5" t="s">
        <v>1069</v>
      </c>
      <c r="I393" s="5" t="s">
        <v>3966</v>
      </c>
      <c r="J393" s="5" t="s">
        <v>532</v>
      </c>
      <c r="K393" s="5" t="s">
        <v>3967</v>
      </c>
      <c r="L393" s="5" t="s">
        <v>3968</v>
      </c>
      <c r="M393" s="10" t="str">
        <f>IFERROR(__xludf.DUMMYFUNCTION("REGEXEXTRACT(L878, ""[\s,]([A-Z]{2})[,\s]\s?\d{5}"")"),"NY")</f>
        <v>NY</v>
      </c>
      <c r="N393" s="5" t="s">
        <v>102</v>
      </c>
      <c r="O393" s="5">
        <v>27409.0</v>
      </c>
      <c r="P393" s="5">
        <v>1.0</v>
      </c>
      <c r="Q393" s="5" t="s">
        <v>3969</v>
      </c>
      <c r="R393" s="5" t="s">
        <v>3970</v>
      </c>
      <c r="S393" s="5">
        <v>4403.0</v>
      </c>
      <c r="T393" s="5" t="s">
        <v>69</v>
      </c>
      <c r="U393" s="5">
        <v>0.0</v>
      </c>
      <c r="V393" s="5" t="s">
        <v>70</v>
      </c>
      <c r="W393" s="5" t="s">
        <v>3971</v>
      </c>
      <c r="X393" s="5" t="s">
        <v>52</v>
      </c>
      <c r="Y393" s="5" t="s">
        <v>52</v>
      </c>
      <c r="Z393" s="5" t="s">
        <v>3972</v>
      </c>
      <c r="AA393" s="5" t="s">
        <v>3973</v>
      </c>
      <c r="AB393" s="5" t="s">
        <v>59</v>
      </c>
      <c r="AC393" s="5" t="s">
        <v>52</v>
      </c>
      <c r="AD393" s="5" t="s">
        <v>3974</v>
      </c>
      <c r="AE393" s="5" t="s">
        <v>3975</v>
      </c>
      <c r="AF393" s="5" t="s">
        <v>183</v>
      </c>
      <c r="AG393" s="5" t="s">
        <v>52</v>
      </c>
      <c r="AH393" s="5" t="s">
        <v>3976</v>
      </c>
      <c r="AI393" s="5" t="s">
        <v>3977</v>
      </c>
      <c r="AJ393" s="5" t="s">
        <v>102</v>
      </c>
      <c r="AK393" s="5" t="s">
        <v>102</v>
      </c>
      <c r="AL393" s="5" t="s">
        <v>3978</v>
      </c>
    </row>
    <row r="394" hidden="1">
      <c r="A394" s="5" t="s">
        <v>3979</v>
      </c>
      <c r="B394" s="5" t="s">
        <v>3980</v>
      </c>
      <c r="C394" s="5" t="s">
        <v>3981</v>
      </c>
      <c r="D394" s="9">
        <v>45091.0</v>
      </c>
      <c r="E394" s="5">
        <v>53900.0</v>
      </c>
      <c r="F394" s="5">
        <v>24500.0</v>
      </c>
      <c r="G394" s="5" t="s">
        <v>1419</v>
      </c>
      <c r="H394" s="5" t="s">
        <v>1534</v>
      </c>
      <c r="I394" s="5" t="s">
        <v>3982</v>
      </c>
      <c r="J394" s="5" t="s">
        <v>256</v>
      </c>
      <c r="K394" s="5" t="s">
        <v>3485</v>
      </c>
      <c r="L394" s="5" t="s">
        <v>3983</v>
      </c>
      <c r="M394" s="10" t="str">
        <f>IFERROR(__xludf.DUMMYFUNCTION("REGEXEXTRACT(L879, ""[\s,]([A-Z]{2})[,\s]\s?\d{5}"")"),"CA")</f>
        <v>CA</v>
      </c>
      <c r="N394" s="5" t="s">
        <v>3984</v>
      </c>
      <c r="O394" s="5" t="s">
        <v>52</v>
      </c>
      <c r="P394" s="5">
        <v>1.0</v>
      </c>
      <c r="Q394" s="5" t="s">
        <v>3985</v>
      </c>
      <c r="R394" s="5" t="s">
        <v>441</v>
      </c>
      <c r="S394" s="5">
        <v>59.0</v>
      </c>
      <c r="T394" s="5" t="s">
        <v>115</v>
      </c>
      <c r="U394" s="5">
        <v>0.0</v>
      </c>
      <c r="V394" s="5" t="s">
        <v>70</v>
      </c>
      <c r="W394" s="5" t="s">
        <v>3986</v>
      </c>
      <c r="X394" s="5" t="s">
        <v>52</v>
      </c>
      <c r="Y394" s="5" t="s">
        <v>52</v>
      </c>
      <c r="Z394" s="5" t="s">
        <v>3887</v>
      </c>
      <c r="AA394" s="5" t="s">
        <v>3987</v>
      </c>
      <c r="AB394" s="5" t="s">
        <v>1553</v>
      </c>
      <c r="AC394" s="5" t="s">
        <v>52</v>
      </c>
      <c r="AD394" s="5" t="s">
        <v>3479</v>
      </c>
      <c r="AE394" s="5" t="s">
        <v>52</v>
      </c>
      <c r="AF394" s="5" t="s">
        <v>52</v>
      </c>
      <c r="AG394" s="5" t="s">
        <v>52</v>
      </c>
      <c r="AH394" s="5" t="s">
        <v>52</v>
      </c>
      <c r="AI394" s="5" t="s">
        <v>52</v>
      </c>
      <c r="AJ394" s="5" t="s">
        <v>3980</v>
      </c>
      <c r="AK394" s="5" t="s">
        <v>3988</v>
      </c>
      <c r="AL394" s="5" t="s">
        <v>3481</v>
      </c>
    </row>
    <row r="395" hidden="1">
      <c r="A395" s="5" t="s">
        <v>3989</v>
      </c>
      <c r="B395" s="5" t="s">
        <v>3878</v>
      </c>
      <c r="C395" s="5" t="s">
        <v>3879</v>
      </c>
      <c r="D395" s="9">
        <v>45091.0</v>
      </c>
      <c r="E395" s="5">
        <v>505063.0</v>
      </c>
      <c r="F395" s="5">
        <v>229574.0</v>
      </c>
      <c r="G395" s="5" t="s">
        <v>1419</v>
      </c>
      <c r="H395" s="5" t="s">
        <v>1534</v>
      </c>
      <c r="I395" s="5" t="s">
        <v>3982</v>
      </c>
      <c r="J395" s="5" t="s">
        <v>256</v>
      </c>
      <c r="K395" s="5" t="s">
        <v>3990</v>
      </c>
      <c r="L395" s="5" t="s">
        <v>3991</v>
      </c>
      <c r="M395" s="10" t="str">
        <f>IFERROR(__xludf.DUMMYFUNCTION("REGEXEXTRACT(L880, ""[\s,]([A-Z]{2})[,\s]\s?\d{5}"")"),"CA")</f>
        <v>CA</v>
      </c>
      <c r="N395" s="5" t="s">
        <v>3883</v>
      </c>
      <c r="O395" s="5" t="s">
        <v>52</v>
      </c>
      <c r="P395" s="5">
        <v>10.0</v>
      </c>
      <c r="Q395" s="5" t="s">
        <v>3992</v>
      </c>
      <c r="R395" s="5" t="s">
        <v>3993</v>
      </c>
      <c r="S395" s="5">
        <v>1000.0</v>
      </c>
      <c r="T395" s="5" t="s">
        <v>115</v>
      </c>
      <c r="U395" s="5">
        <v>0.0</v>
      </c>
      <c r="V395" s="5" t="s">
        <v>52</v>
      </c>
      <c r="W395" s="5" t="s">
        <v>3994</v>
      </c>
      <c r="X395" s="5" t="s">
        <v>52</v>
      </c>
      <c r="Y395" s="5" t="s">
        <v>52</v>
      </c>
      <c r="Z395" s="5" t="s">
        <v>3887</v>
      </c>
      <c r="AA395" s="5" t="s">
        <v>3995</v>
      </c>
      <c r="AB395" s="5" t="s">
        <v>235</v>
      </c>
      <c r="AC395" s="5" t="s">
        <v>52</v>
      </c>
      <c r="AD395" s="5" t="s">
        <v>181</v>
      </c>
      <c r="AE395" s="5" t="s">
        <v>182</v>
      </c>
      <c r="AF395" s="5" t="s">
        <v>183</v>
      </c>
      <c r="AG395" s="5" t="s">
        <v>52</v>
      </c>
      <c r="AH395" s="5" t="s">
        <v>52</v>
      </c>
      <c r="AI395" s="5" t="s">
        <v>184</v>
      </c>
      <c r="AJ395" s="5" t="s">
        <v>3889</v>
      </c>
      <c r="AK395" s="5" t="s">
        <v>3996</v>
      </c>
      <c r="AL395" s="5" t="s">
        <v>3891</v>
      </c>
    </row>
    <row r="396" hidden="1">
      <c r="A396" s="5" t="s">
        <v>3997</v>
      </c>
      <c r="B396" s="5" t="s">
        <v>3493</v>
      </c>
      <c r="C396" s="5" t="s">
        <v>3998</v>
      </c>
      <c r="D396" s="9">
        <v>45091.0</v>
      </c>
      <c r="E396" s="5">
        <v>113696.0</v>
      </c>
      <c r="F396" s="5">
        <v>51680.0</v>
      </c>
      <c r="G396" s="5" t="s">
        <v>1419</v>
      </c>
      <c r="H396" s="5" t="s">
        <v>1534</v>
      </c>
      <c r="I396" s="5" t="s">
        <v>3982</v>
      </c>
      <c r="J396" s="5" t="s">
        <v>256</v>
      </c>
      <c r="K396" s="5" t="s">
        <v>3471</v>
      </c>
      <c r="L396" s="5" t="s">
        <v>3999</v>
      </c>
      <c r="M396" s="10" t="str">
        <f>IFERROR(__xludf.DUMMYFUNCTION("REGEXEXTRACT(L881, ""[\s,]([A-Z]{2})[,\s]\s?\d{5}"")"),"#N/A")</f>
        <v>#N/A</v>
      </c>
      <c r="N396" s="5" t="s">
        <v>4000</v>
      </c>
      <c r="O396" s="5" t="s">
        <v>52</v>
      </c>
      <c r="P396" s="5">
        <v>2.0</v>
      </c>
      <c r="Q396" s="5" t="s">
        <v>4001</v>
      </c>
      <c r="R396" s="5" t="s">
        <v>3475</v>
      </c>
      <c r="S396" s="5">
        <v>118.0</v>
      </c>
      <c r="T396" s="5" t="s">
        <v>1077</v>
      </c>
      <c r="U396" s="5">
        <v>0.0</v>
      </c>
      <c r="V396" s="5" t="s">
        <v>70</v>
      </c>
      <c r="W396" s="5" t="s">
        <v>4002</v>
      </c>
      <c r="X396" s="5" t="s">
        <v>71</v>
      </c>
      <c r="Y396" s="5" t="s">
        <v>52</v>
      </c>
      <c r="Z396" s="5" t="s">
        <v>3887</v>
      </c>
      <c r="AA396" s="5" t="s">
        <v>4003</v>
      </c>
      <c r="AB396" s="5" t="s">
        <v>1553</v>
      </c>
      <c r="AC396" s="5" t="s">
        <v>52</v>
      </c>
      <c r="AD396" s="5" t="s">
        <v>3479</v>
      </c>
      <c r="AE396" s="5" t="s">
        <v>52</v>
      </c>
      <c r="AF396" s="5" t="s">
        <v>52</v>
      </c>
      <c r="AG396" s="5" t="s">
        <v>52</v>
      </c>
      <c r="AH396" s="5" t="s">
        <v>52</v>
      </c>
      <c r="AI396" s="5" t="s">
        <v>52</v>
      </c>
      <c r="AJ396" s="5" t="s">
        <v>4004</v>
      </c>
      <c r="AK396" s="5" t="s">
        <v>4005</v>
      </c>
      <c r="AL396" s="5" t="s">
        <v>3481</v>
      </c>
    </row>
    <row r="397" hidden="1">
      <c r="A397" s="5" t="s">
        <v>4006</v>
      </c>
      <c r="B397" s="5" t="s">
        <v>4007</v>
      </c>
      <c r="C397" s="5" t="s">
        <v>3469</v>
      </c>
      <c r="D397" s="9">
        <v>45091.0</v>
      </c>
      <c r="E397" s="5">
        <v>92525.0</v>
      </c>
      <c r="F397" s="5">
        <v>42057.0</v>
      </c>
      <c r="G397" s="5" t="s">
        <v>1419</v>
      </c>
      <c r="H397" s="5" t="s">
        <v>1534</v>
      </c>
      <c r="I397" s="5" t="s">
        <v>3982</v>
      </c>
      <c r="J397" s="5" t="s">
        <v>256</v>
      </c>
      <c r="K397" s="5" t="s">
        <v>3471</v>
      </c>
      <c r="L397" s="5" t="s">
        <v>4008</v>
      </c>
      <c r="M397" s="10" t="str">
        <f>IFERROR(__xludf.DUMMYFUNCTION("REGEXEXTRACT(L882, ""[\s,]([A-Z]{2})[,\s]\s?\d{5}"")"),"#N/A")</f>
        <v>#N/A</v>
      </c>
      <c r="N397" s="5" t="s">
        <v>3473</v>
      </c>
      <c r="O397" s="5" t="s">
        <v>52</v>
      </c>
      <c r="P397" s="5">
        <v>2.0</v>
      </c>
      <c r="Q397" s="5" t="s">
        <v>4009</v>
      </c>
      <c r="R397" s="5" t="s">
        <v>3475</v>
      </c>
      <c r="S397" s="5">
        <v>40.0</v>
      </c>
      <c r="T397" s="5" t="s">
        <v>1077</v>
      </c>
      <c r="U397" s="5">
        <v>0.0</v>
      </c>
      <c r="V397" s="5" t="s">
        <v>70</v>
      </c>
      <c r="W397" s="5" t="s">
        <v>4010</v>
      </c>
      <c r="X397" s="5" t="s">
        <v>52</v>
      </c>
      <c r="Y397" s="5" t="s">
        <v>52</v>
      </c>
      <c r="Z397" s="5" t="s">
        <v>3887</v>
      </c>
      <c r="AA397" s="5" t="s">
        <v>4011</v>
      </c>
      <c r="AB397" s="5" t="s">
        <v>1553</v>
      </c>
      <c r="AC397" s="5" t="s">
        <v>52</v>
      </c>
      <c r="AD397" s="5" t="s">
        <v>3479</v>
      </c>
      <c r="AE397" s="5" t="s">
        <v>52</v>
      </c>
      <c r="AF397" s="5" t="s">
        <v>52</v>
      </c>
      <c r="AG397" s="5" t="s">
        <v>52</v>
      </c>
      <c r="AH397" s="5" t="s">
        <v>52</v>
      </c>
      <c r="AI397" s="5" t="s">
        <v>52</v>
      </c>
      <c r="AJ397" s="5" t="s">
        <v>4007</v>
      </c>
      <c r="AK397" s="5" t="s">
        <v>4012</v>
      </c>
      <c r="AL397" s="5" t="s">
        <v>3481</v>
      </c>
    </row>
    <row r="398" hidden="1">
      <c r="A398" s="5" t="s">
        <v>4013</v>
      </c>
      <c r="B398" s="5" t="s">
        <v>4014</v>
      </c>
      <c r="C398" s="5" t="s">
        <v>3469</v>
      </c>
      <c r="D398" s="9">
        <v>45091.0</v>
      </c>
      <c r="E398" s="5">
        <v>92655.0</v>
      </c>
      <c r="F398" s="5">
        <v>42116.0</v>
      </c>
      <c r="G398" s="5" t="s">
        <v>1419</v>
      </c>
      <c r="H398" s="5" t="s">
        <v>1534</v>
      </c>
      <c r="I398" s="5" t="s">
        <v>3982</v>
      </c>
      <c r="J398" s="5" t="s">
        <v>256</v>
      </c>
      <c r="K398" s="5" t="s">
        <v>3471</v>
      </c>
      <c r="L398" s="5" t="s">
        <v>4015</v>
      </c>
      <c r="M398" s="10" t="str">
        <f>IFERROR(__xludf.DUMMYFUNCTION("REGEXEXTRACT(L883, ""[\s,]([A-Z]{2})[,\s]\s?\d{5}"")"),"CA")</f>
        <v>CA</v>
      </c>
      <c r="N398" s="5" t="s">
        <v>3473</v>
      </c>
      <c r="O398" s="5" t="s">
        <v>52</v>
      </c>
      <c r="P398" s="5">
        <v>2.0</v>
      </c>
      <c r="Q398" s="5" t="s">
        <v>4016</v>
      </c>
      <c r="R398" s="5" t="s">
        <v>3475</v>
      </c>
      <c r="S398" s="5">
        <v>78.0</v>
      </c>
      <c r="T398" s="5" t="s">
        <v>1077</v>
      </c>
      <c r="U398" s="5">
        <v>0.0</v>
      </c>
      <c r="V398" s="5" t="s">
        <v>70</v>
      </c>
      <c r="W398" s="5" t="s">
        <v>4017</v>
      </c>
      <c r="X398" s="5" t="s">
        <v>52</v>
      </c>
      <c r="Y398" s="5" t="s">
        <v>52</v>
      </c>
      <c r="Z398" s="5" t="s">
        <v>3887</v>
      </c>
      <c r="AA398" s="5" t="s">
        <v>4018</v>
      </c>
      <c r="AB398" s="5" t="s">
        <v>1553</v>
      </c>
      <c r="AC398" s="5" t="s">
        <v>52</v>
      </c>
      <c r="AD398" s="5" t="s">
        <v>3479</v>
      </c>
      <c r="AE398" s="5" t="s">
        <v>52</v>
      </c>
      <c r="AF398" s="5" t="s">
        <v>52</v>
      </c>
      <c r="AG398" s="5" t="s">
        <v>52</v>
      </c>
      <c r="AH398" s="5" t="s">
        <v>52</v>
      </c>
      <c r="AI398" s="5" t="s">
        <v>52</v>
      </c>
      <c r="AJ398" s="5" t="s">
        <v>4014</v>
      </c>
      <c r="AK398" s="5" t="s">
        <v>4019</v>
      </c>
      <c r="AL398" s="5" t="s">
        <v>3481</v>
      </c>
    </row>
    <row r="399" hidden="1">
      <c r="A399" s="5" t="s">
        <v>4020</v>
      </c>
      <c r="B399" s="5" t="s">
        <v>3468</v>
      </c>
      <c r="C399" s="5" t="s">
        <v>3469</v>
      </c>
      <c r="D399" s="9">
        <v>45091.0</v>
      </c>
      <c r="E399" s="5">
        <v>160184.0</v>
      </c>
      <c r="F399" s="5">
        <v>72811.0</v>
      </c>
      <c r="G399" s="5" t="s">
        <v>1419</v>
      </c>
      <c r="H399" s="5" t="s">
        <v>1534</v>
      </c>
      <c r="I399" s="5" t="s">
        <v>3982</v>
      </c>
      <c r="J399" s="5" t="s">
        <v>256</v>
      </c>
      <c r="K399" s="5" t="s">
        <v>4021</v>
      </c>
      <c r="L399" s="5" t="s">
        <v>3472</v>
      </c>
      <c r="M399" s="10" t="str">
        <f>IFERROR(__xludf.DUMMYFUNCTION("REGEXEXTRACT(L884, ""[\s,]([A-Z]{2})[,\s]\s?\d{5}"")"),"IL")</f>
        <v>IL</v>
      </c>
      <c r="N399" s="5" t="s">
        <v>3473</v>
      </c>
      <c r="O399" s="5" t="s">
        <v>52</v>
      </c>
      <c r="P399" s="5">
        <v>3.0</v>
      </c>
      <c r="Q399" s="5" t="s">
        <v>4022</v>
      </c>
      <c r="R399" s="5" t="s">
        <v>3360</v>
      </c>
      <c r="S399" s="5">
        <v>189.0</v>
      </c>
      <c r="T399" s="5" t="s">
        <v>1077</v>
      </c>
      <c r="U399" s="5">
        <v>0.0</v>
      </c>
      <c r="V399" s="5" t="s">
        <v>70</v>
      </c>
      <c r="W399" s="5" t="s">
        <v>4023</v>
      </c>
      <c r="X399" s="5" t="s">
        <v>52</v>
      </c>
      <c r="Y399" s="5" t="s">
        <v>52</v>
      </c>
      <c r="Z399" s="5" t="s">
        <v>3887</v>
      </c>
      <c r="AA399" s="5" t="s">
        <v>4024</v>
      </c>
      <c r="AB399" s="5" t="s">
        <v>1553</v>
      </c>
      <c r="AC399" s="5" t="s">
        <v>52</v>
      </c>
      <c r="AD399" s="5" t="s">
        <v>3479</v>
      </c>
      <c r="AE399" s="5" t="s">
        <v>52</v>
      </c>
      <c r="AF399" s="5" t="s">
        <v>52</v>
      </c>
      <c r="AG399" s="5" t="s">
        <v>52</v>
      </c>
      <c r="AH399" s="5" t="s">
        <v>52</v>
      </c>
      <c r="AI399" s="5" t="s">
        <v>52</v>
      </c>
      <c r="AJ399" s="5" t="s">
        <v>3468</v>
      </c>
      <c r="AK399" s="5" t="s">
        <v>3480</v>
      </c>
      <c r="AL399" s="5" t="s">
        <v>3481</v>
      </c>
    </row>
    <row r="400" hidden="1">
      <c r="A400" s="5" t="s">
        <v>4025</v>
      </c>
      <c r="B400" s="5" t="s">
        <v>2586</v>
      </c>
      <c r="C400" s="5" t="s">
        <v>4026</v>
      </c>
      <c r="D400" s="9">
        <v>45089.0</v>
      </c>
      <c r="E400" s="5">
        <v>9687.0</v>
      </c>
      <c r="F400" s="5">
        <v>4403.0</v>
      </c>
      <c r="G400" s="5" t="s">
        <v>963</v>
      </c>
      <c r="H400" s="5" t="s">
        <v>4027</v>
      </c>
      <c r="I400" s="5" t="s">
        <v>4028</v>
      </c>
      <c r="J400" s="5" t="s">
        <v>965</v>
      </c>
      <c r="K400" s="5" t="s">
        <v>4029</v>
      </c>
      <c r="L400" s="5" t="s">
        <v>4030</v>
      </c>
      <c r="M400" s="10" t="str">
        <f>IFERROR(__xludf.DUMMYFUNCTION("REGEXEXTRACT(L885, ""[\s,]([A-Z]{2})[,\s]\s?\d{5}"")"),"IL")</f>
        <v>IL</v>
      </c>
      <c r="N400" s="5" t="s">
        <v>4031</v>
      </c>
      <c r="O400" s="5">
        <v>7632.0</v>
      </c>
      <c r="P400" s="5">
        <v>1.0</v>
      </c>
      <c r="Q400" s="5" t="s">
        <v>4032</v>
      </c>
      <c r="R400" s="5" t="s">
        <v>52</v>
      </c>
      <c r="S400" s="5">
        <v>30.0</v>
      </c>
      <c r="T400" s="5" t="s">
        <v>69</v>
      </c>
      <c r="U400" s="5">
        <v>43.0</v>
      </c>
      <c r="V400" s="5" t="s">
        <v>93</v>
      </c>
      <c r="W400" s="5" t="s">
        <v>4033</v>
      </c>
      <c r="X400" s="5" t="s">
        <v>55</v>
      </c>
      <c r="Y400" s="5" t="s">
        <v>4034</v>
      </c>
      <c r="Z400" s="5" t="s">
        <v>4035</v>
      </c>
      <c r="AA400" s="5" t="s">
        <v>4036</v>
      </c>
      <c r="AB400" s="5" t="s">
        <v>1498</v>
      </c>
      <c r="AC400" s="5" t="s">
        <v>52</v>
      </c>
      <c r="AD400" s="5" t="s">
        <v>4037</v>
      </c>
      <c r="AE400" s="5" t="s">
        <v>52</v>
      </c>
      <c r="AF400" s="5" t="s">
        <v>52</v>
      </c>
      <c r="AG400" s="5" t="s">
        <v>52</v>
      </c>
      <c r="AH400" s="5" t="s">
        <v>52</v>
      </c>
      <c r="AI400" s="5" t="s">
        <v>52</v>
      </c>
      <c r="AJ400" s="5" t="s">
        <v>2596</v>
      </c>
      <c r="AK400" s="5" t="s">
        <v>4038</v>
      </c>
      <c r="AL400" s="5" t="s">
        <v>2594</v>
      </c>
    </row>
    <row r="401" hidden="1">
      <c r="A401" s="5" t="s">
        <v>4025</v>
      </c>
      <c r="B401" s="5" t="s">
        <v>2596</v>
      </c>
      <c r="C401" s="5" t="s">
        <v>2597</v>
      </c>
      <c r="D401" s="9">
        <v>45089.0</v>
      </c>
      <c r="E401" s="5">
        <v>9687.0</v>
      </c>
      <c r="F401" s="5">
        <v>4403.0</v>
      </c>
      <c r="G401" s="5" t="s">
        <v>963</v>
      </c>
      <c r="H401" s="5" t="s">
        <v>4027</v>
      </c>
      <c r="I401" s="5" t="s">
        <v>4028</v>
      </c>
      <c r="J401" s="5" t="s">
        <v>965</v>
      </c>
      <c r="K401" s="5" t="s">
        <v>4029</v>
      </c>
      <c r="L401" s="5" t="s">
        <v>4039</v>
      </c>
      <c r="M401" s="10" t="str">
        <f>IFERROR(__xludf.DUMMYFUNCTION("REGEXEXTRACT(L886, ""[\s,]([A-Z]{2})[,\s]\s?\d{5}"")"),"NH")</f>
        <v>NH</v>
      </c>
      <c r="N401" s="5" t="s">
        <v>4040</v>
      </c>
      <c r="O401" s="5">
        <v>90501.0</v>
      </c>
      <c r="P401" s="5">
        <v>1.0</v>
      </c>
      <c r="Q401" s="5" t="s">
        <v>4032</v>
      </c>
      <c r="R401" s="5" t="s">
        <v>52</v>
      </c>
      <c r="S401" s="5">
        <v>30.0</v>
      </c>
      <c r="T401" s="5" t="s">
        <v>69</v>
      </c>
      <c r="U401" s="5">
        <v>43.0</v>
      </c>
      <c r="V401" s="5" t="s">
        <v>93</v>
      </c>
      <c r="W401" s="5" t="s">
        <v>4034</v>
      </c>
      <c r="X401" s="5" t="s">
        <v>71</v>
      </c>
      <c r="Y401" s="5" t="s">
        <v>52</v>
      </c>
      <c r="Z401" s="5" t="s">
        <v>4035</v>
      </c>
      <c r="AA401" s="5" t="s">
        <v>4036</v>
      </c>
      <c r="AB401" s="5" t="s">
        <v>1498</v>
      </c>
      <c r="AC401" s="5" t="s">
        <v>52</v>
      </c>
      <c r="AD401" s="5" t="s">
        <v>4037</v>
      </c>
      <c r="AE401" s="5" t="s">
        <v>52</v>
      </c>
      <c r="AF401" s="5" t="s">
        <v>52</v>
      </c>
      <c r="AG401" s="5" t="s">
        <v>52</v>
      </c>
      <c r="AH401" s="5" t="s">
        <v>52</v>
      </c>
      <c r="AI401" s="5" t="s">
        <v>52</v>
      </c>
      <c r="AJ401" s="5" t="s">
        <v>2596</v>
      </c>
      <c r="AK401" s="5" t="s">
        <v>4038</v>
      </c>
      <c r="AL401" s="5" t="s">
        <v>2594</v>
      </c>
    </row>
    <row r="402" hidden="1">
      <c r="A402" s="5" t="s">
        <v>4041</v>
      </c>
      <c r="B402" s="5" t="s">
        <v>4042</v>
      </c>
      <c r="C402" s="5" t="s">
        <v>4043</v>
      </c>
      <c r="D402" s="9">
        <v>45088.0</v>
      </c>
      <c r="E402" s="5">
        <v>19252.0</v>
      </c>
      <c r="F402" s="5">
        <v>8751.0</v>
      </c>
      <c r="G402" s="5" t="s">
        <v>659</v>
      </c>
      <c r="H402" s="5" t="s">
        <v>1792</v>
      </c>
      <c r="I402" s="5" t="s">
        <v>4044</v>
      </c>
      <c r="J402" s="5" t="s">
        <v>661</v>
      </c>
      <c r="K402" s="5" t="s">
        <v>4045</v>
      </c>
      <c r="L402" s="5" t="s">
        <v>4046</v>
      </c>
      <c r="M402" s="10" t="str">
        <f>IFERROR(__xludf.DUMMYFUNCTION("REGEXEXTRACT(L887, ""[\s,]([A-Z]{2})[,\s]\s?\d{5}"")"),"NY")</f>
        <v>NY</v>
      </c>
      <c r="N402" s="5" t="s">
        <v>4047</v>
      </c>
      <c r="O402" s="5" t="s">
        <v>52</v>
      </c>
      <c r="P402" s="5">
        <v>1.0</v>
      </c>
      <c r="Q402" s="5" t="s">
        <v>4048</v>
      </c>
      <c r="R402" s="5">
        <v>4500.0</v>
      </c>
      <c r="S402" s="5">
        <v>22.0</v>
      </c>
      <c r="T402" s="5" t="s">
        <v>53</v>
      </c>
      <c r="U402" s="5">
        <v>0.0</v>
      </c>
      <c r="V402" s="5" t="s">
        <v>70</v>
      </c>
      <c r="W402" s="5" t="s">
        <v>4049</v>
      </c>
      <c r="X402" s="5" t="s">
        <v>71</v>
      </c>
      <c r="Y402" s="5" t="s">
        <v>52</v>
      </c>
      <c r="Z402" s="5" t="s">
        <v>4050</v>
      </c>
      <c r="AA402" s="5" t="s">
        <v>4051</v>
      </c>
      <c r="AB402" s="5" t="s">
        <v>119</v>
      </c>
      <c r="AC402" s="5" t="s">
        <v>52</v>
      </c>
      <c r="AD402" s="5" t="s">
        <v>398</v>
      </c>
      <c r="AE402" s="5" t="s">
        <v>399</v>
      </c>
      <c r="AF402" s="5" t="s">
        <v>400</v>
      </c>
      <c r="AG402" s="5" t="s">
        <v>401</v>
      </c>
      <c r="AH402" s="5">
        <v>23502.0</v>
      </c>
      <c r="AI402" s="5" t="s">
        <v>402</v>
      </c>
      <c r="AJ402" s="5" t="s">
        <v>4042</v>
      </c>
      <c r="AK402" s="5" t="s">
        <v>4052</v>
      </c>
      <c r="AL402" s="5" t="s">
        <v>4053</v>
      </c>
    </row>
    <row r="403" hidden="1">
      <c r="A403" s="5" t="s">
        <v>4054</v>
      </c>
      <c r="B403" s="5" t="s">
        <v>1155</v>
      </c>
      <c r="C403" s="5" t="s">
        <v>204</v>
      </c>
      <c r="D403" s="9">
        <v>45088.0</v>
      </c>
      <c r="E403" s="5">
        <v>85221.0</v>
      </c>
      <c r="F403" s="5">
        <v>38737.0</v>
      </c>
      <c r="G403" s="5" t="s">
        <v>188</v>
      </c>
      <c r="H403" s="5" t="s">
        <v>205</v>
      </c>
      <c r="I403" s="5" t="s">
        <v>2706</v>
      </c>
      <c r="J403" s="5" t="s">
        <v>191</v>
      </c>
      <c r="K403" s="5" t="s">
        <v>192</v>
      </c>
      <c r="L403" s="5" t="s">
        <v>4055</v>
      </c>
      <c r="M403" s="10" t="str">
        <f>IFERROR(__xludf.DUMMYFUNCTION("REGEXEXTRACT(L888, ""[\s,]([A-Z]{2})[,\s]\s?\d{5}"")"),"NC")</f>
        <v>NC</v>
      </c>
      <c r="N403" s="5" t="s">
        <v>3718</v>
      </c>
      <c r="O403" s="5" t="s">
        <v>52</v>
      </c>
      <c r="P403" s="5">
        <v>2.0</v>
      </c>
      <c r="Q403" s="5" t="s">
        <v>4056</v>
      </c>
      <c r="R403" s="5" t="s">
        <v>195</v>
      </c>
      <c r="S403" s="5">
        <v>4470.0</v>
      </c>
      <c r="T403" s="5" t="s">
        <v>53</v>
      </c>
      <c r="U403" s="5">
        <v>61.0</v>
      </c>
      <c r="V403" s="5" t="s">
        <v>70</v>
      </c>
      <c r="W403" s="5" t="s">
        <v>4057</v>
      </c>
      <c r="X403" s="5" t="s">
        <v>52</v>
      </c>
      <c r="Y403" s="5" t="s">
        <v>52</v>
      </c>
      <c r="Z403" s="5" t="s">
        <v>4058</v>
      </c>
      <c r="AA403" s="5" t="s">
        <v>4059</v>
      </c>
      <c r="AB403" s="5" t="s">
        <v>162</v>
      </c>
      <c r="AC403" s="5" t="s">
        <v>52</v>
      </c>
      <c r="AD403" s="5" t="s">
        <v>3723</v>
      </c>
      <c r="AE403" s="5" t="s">
        <v>3724</v>
      </c>
      <c r="AF403" s="5" t="s">
        <v>3725</v>
      </c>
      <c r="AG403" s="5" t="s">
        <v>52</v>
      </c>
      <c r="AH403" s="5" t="s">
        <v>3726</v>
      </c>
      <c r="AI403" s="5" t="s">
        <v>3727</v>
      </c>
      <c r="AJ403" s="5" t="s">
        <v>1155</v>
      </c>
      <c r="AK403" s="5" t="s">
        <v>4055</v>
      </c>
      <c r="AL403" s="5" t="s">
        <v>3729</v>
      </c>
    </row>
    <row r="404" hidden="1">
      <c r="A404" s="5" t="s">
        <v>4060</v>
      </c>
      <c r="B404" s="5" t="s">
        <v>4061</v>
      </c>
      <c r="C404" s="5" t="s">
        <v>1717</v>
      </c>
      <c r="D404" s="9">
        <v>45088.0</v>
      </c>
      <c r="E404" s="5">
        <v>118833.0</v>
      </c>
      <c r="F404" s="5">
        <v>54015.0</v>
      </c>
      <c r="G404" s="5" t="s">
        <v>1419</v>
      </c>
      <c r="H404" s="5" t="s">
        <v>480</v>
      </c>
      <c r="I404" s="5" t="s">
        <v>2844</v>
      </c>
      <c r="J404" s="5" t="s">
        <v>256</v>
      </c>
      <c r="K404" s="5" t="s">
        <v>1253</v>
      </c>
      <c r="L404" s="5" t="s">
        <v>4062</v>
      </c>
      <c r="M404" s="10" t="str">
        <f>IFERROR(__xludf.DUMMYFUNCTION("REGEXEXTRACT(L889, ""[\s,]([A-Z]{2})[,\s]\s?\d{5}"")"),"MA")</f>
        <v>MA</v>
      </c>
      <c r="N404" s="5" t="s">
        <v>4062</v>
      </c>
      <c r="O404" s="5" t="s">
        <v>52</v>
      </c>
      <c r="P404" s="5">
        <v>2.0</v>
      </c>
      <c r="Q404" s="5" t="s">
        <v>4063</v>
      </c>
      <c r="R404" s="5" t="s">
        <v>2195</v>
      </c>
      <c r="S404" s="5">
        <v>52.0</v>
      </c>
      <c r="T404" s="5" t="s">
        <v>53</v>
      </c>
      <c r="U404" s="5">
        <v>0.0</v>
      </c>
      <c r="V404" s="5" t="s">
        <v>52</v>
      </c>
      <c r="W404" s="5" t="s">
        <v>4064</v>
      </c>
      <c r="X404" s="5" t="s">
        <v>52</v>
      </c>
      <c r="Y404" s="5" t="s">
        <v>52</v>
      </c>
      <c r="Z404" s="5" t="s">
        <v>4065</v>
      </c>
      <c r="AA404" s="5" t="s">
        <v>4066</v>
      </c>
      <c r="AB404" s="5" t="s">
        <v>235</v>
      </c>
      <c r="AC404" s="5" t="s">
        <v>52</v>
      </c>
      <c r="AD404" s="5" t="s">
        <v>216</v>
      </c>
      <c r="AE404" s="5" t="s">
        <v>217</v>
      </c>
      <c r="AF404" s="5" t="s">
        <v>218</v>
      </c>
      <c r="AG404" s="5" t="s">
        <v>52</v>
      </c>
      <c r="AH404" s="5" t="s">
        <v>52</v>
      </c>
      <c r="AI404" s="5" t="s">
        <v>52</v>
      </c>
      <c r="AJ404" s="5" t="s">
        <v>4067</v>
      </c>
      <c r="AK404" s="5" t="s">
        <v>4068</v>
      </c>
      <c r="AL404" s="5" t="s">
        <v>4069</v>
      </c>
    </row>
    <row r="405" hidden="1">
      <c r="A405" s="5" t="s">
        <v>4070</v>
      </c>
      <c r="B405" s="5" t="s">
        <v>4071</v>
      </c>
      <c r="C405" s="5" t="s">
        <v>4072</v>
      </c>
      <c r="D405" s="9">
        <v>45084.0</v>
      </c>
      <c r="E405" s="5">
        <v>84095.0</v>
      </c>
      <c r="F405" s="5">
        <v>38225.0</v>
      </c>
      <c r="G405" s="5" t="s">
        <v>4073</v>
      </c>
      <c r="H405" s="5" t="s">
        <v>2784</v>
      </c>
      <c r="I405" s="5" t="s">
        <v>4074</v>
      </c>
      <c r="J405" s="5" t="s">
        <v>2214</v>
      </c>
      <c r="K405" s="5" t="s">
        <v>4075</v>
      </c>
      <c r="L405" s="5" t="s">
        <v>4076</v>
      </c>
      <c r="M405" s="10" t="str">
        <f>IFERROR(__xludf.DUMMYFUNCTION("REGEXEXTRACT(L890, ""[\s,]([A-Z]{2})[,\s]\s?\d{5}"")"),"PA")</f>
        <v>PA</v>
      </c>
      <c r="N405" s="5" t="s">
        <v>4077</v>
      </c>
      <c r="O405" s="5">
        <v>10007.0</v>
      </c>
      <c r="P405" s="5">
        <v>2.0</v>
      </c>
      <c r="Q405" s="5" t="s">
        <v>4078</v>
      </c>
      <c r="R405" s="5" t="s">
        <v>4079</v>
      </c>
      <c r="S405" s="5">
        <v>550.0</v>
      </c>
      <c r="T405" s="5" t="s">
        <v>196</v>
      </c>
      <c r="U405" s="5">
        <v>0.0</v>
      </c>
      <c r="V405" s="5" t="s">
        <v>70</v>
      </c>
      <c r="W405" s="5" t="s">
        <v>4080</v>
      </c>
      <c r="X405" s="5" t="s">
        <v>52</v>
      </c>
      <c r="Y405" s="5" t="s">
        <v>52</v>
      </c>
      <c r="Z405" s="5" t="s">
        <v>3826</v>
      </c>
      <c r="AA405" s="5" t="s">
        <v>4081</v>
      </c>
      <c r="AB405" s="5" t="s">
        <v>162</v>
      </c>
      <c r="AC405" s="5" t="s">
        <v>52</v>
      </c>
      <c r="AD405" s="5" t="s">
        <v>3974</v>
      </c>
      <c r="AE405" s="5" t="s">
        <v>3975</v>
      </c>
      <c r="AF405" s="5" t="s">
        <v>183</v>
      </c>
      <c r="AG405" s="5" t="s">
        <v>52</v>
      </c>
      <c r="AH405" s="5" t="s">
        <v>3976</v>
      </c>
      <c r="AI405" s="5" t="s">
        <v>3977</v>
      </c>
      <c r="AJ405" s="5" t="s">
        <v>4082</v>
      </c>
      <c r="AK405" s="5" t="s">
        <v>4083</v>
      </c>
      <c r="AL405" s="5" t="s">
        <v>201</v>
      </c>
    </row>
    <row r="406" hidden="1">
      <c r="A406" s="5" t="s">
        <v>4084</v>
      </c>
      <c r="B406" s="5" t="s">
        <v>168</v>
      </c>
      <c r="C406" s="5" t="s">
        <v>169</v>
      </c>
      <c r="D406" s="9">
        <v>45083.0</v>
      </c>
      <c r="E406" s="5">
        <v>37070.0</v>
      </c>
      <c r="F406" s="5">
        <v>16850.0</v>
      </c>
      <c r="G406" s="5" t="s">
        <v>170</v>
      </c>
      <c r="H406" s="5" t="s">
        <v>171</v>
      </c>
      <c r="I406" s="5" t="s">
        <v>3925</v>
      </c>
      <c r="J406" s="5" t="s">
        <v>170</v>
      </c>
      <c r="K406" s="5" t="s">
        <v>3712</v>
      </c>
      <c r="L406" s="5" t="s">
        <v>174</v>
      </c>
      <c r="M406" s="10" t="str">
        <f>IFERROR(__xludf.DUMMYFUNCTION("REGEXEXTRACT(L891, ""[\s,]([A-Z]{2})[,\s]\s?\d{5}"")"),"TE")</f>
        <v>TE</v>
      </c>
      <c r="N406" s="5" t="s">
        <v>175</v>
      </c>
      <c r="O406" s="5" t="s">
        <v>52</v>
      </c>
      <c r="P406" s="5">
        <v>1.0</v>
      </c>
      <c r="Q406" s="5" t="s">
        <v>4085</v>
      </c>
      <c r="R406" s="5">
        <v>4510.0</v>
      </c>
      <c r="S406" s="5">
        <v>13980.0</v>
      </c>
      <c r="T406" s="5" t="s">
        <v>115</v>
      </c>
      <c r="U406" s="5">
        <v>0.0</v>
      </c>
      <c r="V406" s="5" t="s">
        <v>52</v>
      </c>
      <c r="W406" s="5" t="s">
        <v>4086</v>
      </c>
      <c r="X406" s="5" t="s">
        <v>52</v>
      </c>
      <c r="Y406" s="5" t="s">
        <v>52</v>
      </c>
      <c r="Z406" s="5" t="s">
        <v>641</v>
      </c>
      <c r="AA406" s="5">
        <v>5956043.0</v>
      </c>
      <c r="AB406" s="5" t="s">
        <v>260</v>
      </c>
      <c r="AC406" s="5" t="s">
        <v>52</v>
      </c>
      <c r="AD406" s="5" t="s">
        <v>181</v>
      </c>
      <c r="AE406" s="5" t="s">
        <v>182</v>
      </c>
      <c r="AF406" s="5" t="s">
        <v>183</v>
      </c>
      <c r="AG406" s="5" t="s">
        <v>52</v>
      </c>
      <c r="AH406" s="5" t="s">
        <v>52</v>
      </c>
      <c r="AI406" s="5" t="s">
        <v>184</v>
      </c>
      <c r="AJ406" s="5" t="s">
        <v>168</v>
      </c>
      <c r="AK406" s="5" t="s">
        <v>174</v>
      </c>
      <c r="AL406" s="5" t="s">
        <v>185</v>
      </c>
    </row>
    <row r="407">
      <c r="A407" s="5" t="s">
        <v>4087</v>
      </c>
      <c r="B407" s="5" t="s">
        <v>3560</v>
      </c>
      <c r="C407" s="5" t="s">
        <v>3561</v>
      </c>
      <c r="D407" s="9">
        <v>45083.0</v>
      </c>
      <c r="E407" s="5">
        <v>18058.0</v>
      </c>
      <c r="F407" s="5">
        <v>8208.0</v>
      </c>
      <c r="G407" s="5" t="s">
        <v>170</v>
      </c>
      <c r="H407" s="5" t="s">
        <v>45</v>
      </c>
      <c r="I407" s="5" t="s">
        <v>4088</v>
      </c>
      <c r="J407" s="5" t="s">
        <v>170</v>
      </c>
      <c r="K407" s="5" t="s">
        <v>240</v>
      </c>
      <c r="L407" s="5" t="s">
        <v>2261</v>
      </c>
      <c r="M407" s="10" t="str">
        <f>IFERROR(__xludf.DUMMYFUNCTION("REGEXEXTRACT(L892, ""[\s,]([A-Z]{2})[,\s]\s?\d{5}"")"),"NC")</f>
        <v>NC</v>
      </c>
      <c r="N407" s="5" t="s">
        <v>2262</v>
      </c>
      <c r="O407" s="5">
        <v>17055.0</v>
      </c>
      <c r="P407" s="5">
        <v>1.0</v>
      </c>
      <c r="Q407" s="5" t="s">
        <v>4089</v>
      </c>
      <c r="R407" s="5" t="s">
        <v>244</v>
      </c>
      <c r="S407" s="5">
        <v>113.0</v>
      </c>
      <c r="T407" s="5" t="s">
        <v>53</v>
      </c>
      <c r="U407" s="5">
        <v>37.0</v>
      </c>
      <c r="V407" s="5" t="s">
        <v>70</v>
      </c>
      <c r="W407" s="5" t="s">
        <v>4090</v>
      </c>
      <c r="X407" s="5" t="s">
        <v>52</v>
      </c>
      <c r="Y407" s="5" t="s">
        <v>52</v>
      </c>
      <c r="Z407" s="5" t="s">
        <v>4091</v>
      </c>
      <c r="AA407" s="5" t="s">
        <v>4092</v>
      </c>
      <c r="AB407" s="5" t="s">
        <v>604</v>
      </c>
      <c r="AC407" s="5" t="s">
        <v>52</v>
      </c>
      <c r="AD407" s="5" t="s">
        <v>72</v>
      </c>
      <c r="AE407" s="5" t="s">
        <v>73</v>
      </c>
      <c r="AF407" s="5" t="s">
        <v>74</v>
      </c>
      <c r="AG407" s="5" t="s">
        <v>75</v>
      </c>
      <c r="AH407" s="5" t="s">
        <v>76</v>
      </c>
      <c r="AI407" s="5" t="s">
        <v>77</v>
      </c>
      <c r="AJ407" s="5" t="s">
        <v>3566</v>
      </c>
      <c r="AK407" s="5" t="s">
        <v>3567</v>
      </c>
      <c r="AL407" s="5" t="s">
        <v>59</v>
      </c>
    </row>
    <row r="408">
      <c r="A408" s="5" t="s">
        <v>4093</v>
      </c>
      <c r="B408" s="5" t="s">
        <v>4094</v>
      </c>
      <c r="C408" s="5" t="s">
        <v>4095</v>
      </c>
      <c r="D408" s="9">
        <v>45079.0</v>
      </c>
      <c r="E408" s="5">
        <v>23481.0</v>
      </c>
      <c r="F408" s="5">
        <v>10673.0</v>
      </c>
      <c r="G408" s="5" t="s">
        <v>634</v>
      </c>
      <c r="H408" s="5" t="s">
        <v>45</v>
      </c>
      <c r="I408" s="5" t="s">
        <v>4096</v>
      </c>
      <c r="J408" s="5" t="s">
        <v>274</v>
      </c>
      <c r="K408" s="5" t="s">
        <v>4097</v>
      </c>
      <c r="L408" s="5" t="s">
        <v>4098</v>
      </c>
      <c r="M408" s="10" t="str">
        <f>IFERROR(__xludf.DUMMYFUNCTION("REGEXEXTRACT(L893, ""[\s,]([A-Z]{2})[,\s]\s?\d{5}"")"),"FL")</f>
        <v>FL</v>
      </c>
      <c r="N408" s="5" t="s">
        <v>4099</v>
      </c>
      <c r="O408" s="5" t="s">
        <v>52</v>
      </c>
      <c r="P408" s="5">
        <v>1.0</v>
      </c>
      <c r="Q408" s="5" t="s">
        <v>4100</v>
      </c>
      <c r="R408" s="5">
        <v>4500.0</v>
      </c>
      <c r="S408" s="5">
        <v>180.0</v>
      </c>
      <c r="T408" s="5" t="s">
        <v>53</v>
      </c>
      <c r="U408" s="5">
        <v>49.0</v>
      </c>
      <c r="V408" s="5" t="s">
        <v>93</v>
      </c>
      <c r="W408" s="5" t="s">
        <v>4101</v>
      </c>
      <c r="X408" s="5" t="s">
        <v>71</v>
      </c>
      <c r="Y408" s="5" t="s">
        <v>52</v>
      </c>
      <c r="Z408" s="5" t="s">
        <v>4102</v>
      </c>
      <c r="AA408" s="5" t="s">
        <v>4103</v>
      </c>
      <c r="AB408" s="5" t="s">
        <v>119</v>
      </c>
      <c r="AC408" s="5" t="s">
        <v>52</v>
      </c>
      <c r="AD408" s="5" t="s">
        <v>565</v>
      </c>
      <c r="AE408" s="5" t="s">
        <v>566</v>
      </c>
      <c r="AF408" s="5" t="s">
        <v>567</v>
      </c>
      <c r="AG408" s="5" t="s">
        <v>52</v>
      </c>
      <c r="AH408" s="5" t="s">
        <v>52</v>
      </c>
      <c r="AI408" s="5" t="s">
        <v>568</v>
      </c>
      <c r="AJ408" s="5" t="s">
        <v>4094</v>
      </c>
      <c r="AK408" s="5" t="s">
        <v>4098</v>
      </c>
      <c r="AL408" s="5" t="s">
        <v>2044</v>
      </c>
    </row>
    <row r="409" hidden="1">
      <c r="A409" s="5" t="s">
        <v>4104</v>
      </c>
      <c r="B409" s="5" t="s">
        <v>4105</v>
      </c>
      <c r="C409" s="5" t="s">
        <v>3582</v>
      </c>
      <c r="D409" s="9">
        <v>45079.0</v>
      </c>
      <c r="E409" s="5">
        <v>25454.0</v>
      </c>
      <c r="F409" s="5">
        <v>11570.0</v>
      </c>
      <c r="G409" s="5" t="s">
        <v>706</v>
      </c>
      <c r="H409" s="5" t="s">
        <v>171</v>
      </c>
      <c r="I409" s="5" t="s">
        <v>1613</v>
      </c>
      <c r="J409" s="5" t="s">
        <v>274</v>
      </c>
      <c r="K409" s="5" t="s">
        <v>744</v>
      </c>
      <c r="L409" s="5" t="s">
        <v>4106</v>
      </c>
      <c r="M409" s="10" t="str">
        <f>IFERROR(__xludf.DUMMYFUNCTION("REGEXEXTRACT(L894, ""[\s,]([A-Z]{2})[,\s]\s?\d{5}"")"),"NY")</f>
        <v>NY</v>
      </c>
      <c r="N409" s="5" t="s">
        <v>3585</v>
      </c>
      <c r="O409" s="5">
        <v>91746.0</v>
      </c>
      <c r="P409" s="5">
        <v>1.0</v>
      </c>
      <c r="Q409" s="5" t="s">
        <v>4107</v>
      </c>
      <c r="R409" s="5" t="s">
        <v>1644</v>
      </c>
      <c r="S409" s="5">
        <v>646.0</v>
      </c>
      <c r="T409" s="5" t="s">
        <v>69</v>
      </c>
      <c r="U409" s="5">
        <v>0.0</v>
      </c>
      <c r="V409" s="5" t="s">
        <v>52</v>
      </c>
      <c r="W409" s="5" t="s">
        <v>4108</v>
      </c>
      <c r="X409" s="5" t="s">
        <v>71</v>
      </c>
      <c r="Y409" s="5" t="s">
        <v>52</v>
      </c>
      <c r="Z409" s="5" t="s">
        <v>4109</v>
      </c>
      <c r="AA409" s="5">
        <v>2.30178708E8</v>
      </c>
      <c r="AB409" s="5" t="s">
        <v>260</v>
      </c>
      <c r="AC409" s="5" t="s">
        <v>52</v>
      </c>
      <c r="AD409" s="5" t="s">
        <v>3589</v>
      </c>
      <c r="AE409" s="5" t="s">
        <v>3590</v>
      </c>
      <c r="AF409" s="5" t="s">
        <v>3591</v>
      </c>
      <c r="AG409" s="5" t="s">
        <v>52</v>
      </c>
      <c r="AH409" s="5" t="s">
        <v>52</v>
      </c>
      <c r="AI409" s="5" t="s">
        <v>3592</v>
      </c>
      <c r="AJ409" s="5" t="s">
        <v>4105</v>
      </c>
      <c r="AK409" s="5" t="s">
        <v>4110</v>
      </c>
      <c r="AL409" s="5" t="s">
        <v>1555</v>
      </c>
    </row>
    <row r="410" hidden="1">
      <c r="A410" s="5" t="s">
        <v>4111</v>
      </c>
      <c r="B410" s="5" t="s">
        <v>3889</v>
      </c>
      <c r="C410" s="5" t="s">
        <v>3879</v>
      </c>
      <c r="D410" s="9">
        <v>45078.0</v>
      </c>
      <c r="E410" s="5">
        <v>55035.0</v>
      </c>
      <c r="F410" s="5">
        <v>25016.0</v>
      </c>
      <c r="G410" s="5" t="s">
        <v>1419</v>
      </c>
      <c r="H410" s="5" t="s">
        <v>1534</v>
      </c>
      <c r="I410" s="5" t="s">
        <v>3607</v>
      </c>
      <c r="J410" s="5" t="s">
        <v>256</v>
      </c>
      <c r="K410" s="5" t="s">
        <v>4112</v>
      </c>
      <c r="L410" s="5" t="s">
        <v>4113</v>
      </c>
      <c r="M410" s="10" t="str">
        <f>IFERROR(__xludf.DUMMYFUNCTION("REGEXEXTRACT(L895, ""[\s,]([A-Z]{2})[,\s]\s?\d{5}"")"),"NC")</f>
        <v>NC</v>
      </c>
      <c r="N410" s="5" t="s">
        <v>3883</v>
      </c>
      <c r="O410" s="5" t="s">
        <v>52</v>
      </c>
      <c r="P410" s="5">
        <v>1.0</v>
      </c>
      <c r="Q410" s="5" t="s">
        <v>4114</v>
      </c>
      <c r="R410" s="5">
        <v>4510.0</v>
      </c>
      <c r="S410" s="5">
        <v>102.0</v>
      </c>
      <c r="T410" s="5" t="s">
        <v>115</v>
      </c>
      <c r="U410" s="5">
        <v>0.0</v>
      </c>
      <c r="V410" s="5" t="s">
        <v>52</v>
      </c>
      <c r="W410" s="5" t="s">
        <v>4115</v>
      </c>
      <c r="X410" s="5" t="s">
        <v>52</v>
      </c>
      <c r="Y410" s="5" t="s">
        <v>52</v>
      </c>
      <c r="Z410" s="5" t="s">
        <v>4116</v>
      </c>
      <c r="AA410" s="5">
        <v>2.4300029E7</v>
      </c>
      <c r="AB410" s="5" t="s">
        <v>235</v>
      </c>
      <c r="AC410" s="5" t="s">
        <v>52</v>
      </c>
      <c r="AD410" s="5" t="s">
        <v>181</v>
      </c>
      <c r="AE410" s="5" t="s">
        <v>182</v>
      </c>
      <c r="AF410" s="5" t="s">
        <v>183</v>
      </c>
      <c r="AG410" s="5" t="s">
        <v>52</v>
      </c>
      <c r="AH410" s="5" t="s">
        <v>52</v>
      </c>
      <c r="AI410" s="5" t="s">
        <v>184</v>
      </c>
      <c r="AJ410" s="5" t="s">
        <v>3889</v>
      </c>
      <c r="AK410" s="5" t="s">
        <v>4113</v>
      </c>
      <c r="AL410" s="5" t="s">
        <v>3891</v>
      </c>
    </row>
    <row r="411" hidden="1">
      <c r="A411" s="5" t="s">
        <v>4117</v>
      </c>
      <c r="B411" s="5" t="s">
        <v>4118</v>
      </c>
      <c r="C411" s="5" t="s">
        <v>4119</v>
      </c>
      <c r="D411" s="9">
        <v>45077.0</v>
      </c>
      <c r="E411" s="5">
        <v>14936.0</v>
      </c>
      <c r="F411" s="5">
        <v>6789.0</v>
      </c>
      <c r="G411" s="5" t="s">
        <v>659</v>
      </c>
      <c r="H411" s="5" t="s">
        <v>149</v>
      </c>
      <c r="I411" s="5" t="s">
        <v>3541</v>
      </c>
      <c r="J411" s="5" t="s">
        <v>661</v>
      </c>
      <c r="K411" s="5" t="s">
        <v>4120</v>
      </c>
      <c r="L411" s="5" t="s">
        <v>4121</v>
      </c>
      <c r="M411" s="10" t="str">
        <f>IFERROR(__xludf.DUMMYFUNCTION("REGEXEXTRACT(L896, ""[\s,]([A-Z]{2})[,\s]\s?\d{5}"")"),"NY")</f>
        <v>NY</v>
      </c>
      <c r="N411" s="5" t="s">
        <v>4122</v>
      </c>
      <c r="O411" s="5">
        <v>8807.0</v>
      </c>
      <c r="P411" s="5">
        <v>1.0</v>
      </c>
      <c r="Q411" s="5" t="s">
        <v>4123</v>
      </c>
      <c r="R411" s="5">
        <v>4500.0</v>
      </c>
      <c r="S411" s="5">
        <v>368.0</v>
      </c>
      <c r="T411" s="5" t="s">
        <v>69</v>
      </c>
      <c r="U411" s="5">
        <v>0.0</v>
      </c>
      <c r="V411" s="5" t="s">
        <v>70</v>
      </c>
      <c r="W411" s="5" t="s">
        <v>4124</v>
      </c>
      <c r="X411" s="5" t="s">
        <v>52</v>
      </c>
      <c r="Y411" s="5" t="s">
        <v>52</v>
      </c>
      <c r="Z411" s="5" t="s">
        <v>4125</v>
      </c>
      <c r="AA411" s="5" t="s">
        <v>4126</v>
      </c>
      <c r="AB411" s="5" t="s">
        <v>119</v>
      </c>
      <c r="AC411" s="5" t="s">
        <v>52</v>
      </c>
      <c r="AD411" s="5" t="s">
        <v>398</v>
      </c>
      <c r="AE411" s="5" t="s">
        <v>399</v>
      </c>
      <c r="AF411" s="5" t="s">
        <v>400</v>
      </c>
      <c r="AG411" s="5" t="s">
        <v>401</v>
      </c>
      <c r="AH411" s="5">
        <v>23502.0</v>
      </c>
      <c r="AI411" s="5" t="s">
        <v>402</v>
      </c>
      <c r="AJ411" s="5" t="s">
        <v>4127</v>
      </c>
      <c r="AK411" s="5" t="s">
        <v>4128</v>
      </c>
      <c r="AL411" s="5" t="s">
        <v>525</v>
      </c>
    </row>
    <row r="412" hidden="1">
      <c r="A412" s="5" t="s">
        <v>4129</v>
      </c>
      <c r="B412" s="5" t="s">
        <v>4130</v>
      </c>
      <c r="C412" s="5" t="s">
        <v>4131</v>
      </c>
      <c r="D412" s="9">
        <v>45073.0</v>
      </c>
      <c r="E412" s="5">
        <v>19428.0</v>
      </c>
      <c r="F412" s="5">
        <v>8831.0</v>
      </c>
      <c r="G412" s="5" t="s">
        <v>556</v>
      </c>
      <c r="H412" s="5" t="s">
        <v>131</v>
      </c>
      <c r="I412" s="5" t="s">
        <v>4132</v>
      </c>
      <c r="J412" s="5" t="s">
        <v>558</v>
      </c>
      <c r="K412" s="5" t="s">
        <v>4133</v>
      </c>
      <c r="L412" s="5" t="s">
        <v>4134</v>
      </c>
      <c r="M412" s="10" t="str">
        <f>IFERROR(__xludf.DUMMYFUNCTION("REGEXEXTRACT(L897, ""[\s,]([A-Z]{2})[,\s]\s?\d{5}"")"),"NJ")</f>
        <v>NJ</v>
      </c>
      <c r="N412" s="5" t="s">
        <v>4135</v>
      </c>
      <c r="O412" s="5">
        <v>30354.0</v>
      </c>
      <c r="P412" s="5">
        <v>1.0</v>
      </c>
      <c r="Q412" s="5" t="s">
        <v>4136</v>
      </c>
      <c r="R412" s="5" t="s">
        <v>91</v>
      </c>
      <c r="S412" s="5">
        <v>959.0</v>
      </c>
      <c r="T412" s="5" t="s">
        <v>374</v>
      </c>
      <c r="U412" s="5">
        <v>0.0</v>
      </c>
      <c r="V412" s="5" t="s">
        <v>70</v>
      </c>
      <c r="W412" s="5" t="s">
        <v>4137</v>
      </c>
      <c r="X412" s="5" t="s">
        <v>71</v>
      </c>
      <c r="Y412" s="5" t="s">
        <v>52</v>
      </c>
      <c r="Z412" s="5" t="s">
        <v>4138</v>
      </c>
      <c r="AA412" s="5" t="s">
        <v>4139</v>
      </c>
      <c r="AB412" s="5" t="s">
        <v>162</v>
      </c>
      <c r="AC412" s="5" t="s">
        <v>52</v>
      </c>
      <c r="AD412" s="5" t="s">
        <v>3479</v>
      </c>
      <c r="AE412" s="5" t="s">
        <v>52</v>
      </c>
      <c r="AF412" s="5" t="s">
        <v>52</v>
      </c>
      <c r="AG412" s="5" t="s">
        <v>52</v>
      </c>
      <c r="AH412" s="5" t="s">
        <v>52</v>
      </c>
      <c r="AI412" s="5" t="s">
        <v>52</v>
      </c>
      <c r="AJ412" s="5" t="s">
        <v>4130</v>
      </c>
      <c r="AK412" s="5" t="s">
        <v>4140</v>
      </c>
      <c r="AL412" s="5" t="s">
        <v>1142</v>
      </c>
    </row>
    <row r="413" hidden="1">
      <c r="A413" s="5" t="s">
        <v>4141</v>
      </c>
      <c r="B413" s="5" t="s">
        <v>4127</v>
      </c>
      <c r="C413" s="5" t="s">
        <v>4142</v>
      </c>
      <c r="D413" s="9">
        <v>45072.0</v>
      </c>
      <c r="E413" s="5">
        <v>2594.0</v>
      </c>
      <c r="F413" s="5">
        <v>1179.0</v>
      </c>
      <c r="G413" s="5" t="s">
        <v>1458</v>
      </c>
      <c r="H413" s="5" t="s">
        <v>1792</v>
      </c>
      <c r="I413" s="5" t="s">
        <v>4143</v>
      </c>
      <c r="J413" s="5" t="s">
        <v>1460</v>
      </c>
      <c r="K413" s="5" t="s">
        <v>391</v>
      </c>
      <c r="L413" s="5" t="s">
        <v>4144</v>
      </c>
      <c r="M413" s="10" t="str">
        <f>IFERROR(__xludf.DUMMYFUNCTION("REGEXEXTRACT(L898, ""[\s,]([A-Z]{2})[,\s]\s?\d{5}"")"),"#N/A")</f>
        <v>#N/A</v>
      </c>
      <c r="N413" s="5" t="s">
        <v>4145</v>
      </c>
      <c r="O413" s="5" t="s">
        <v>4146</v>
      </c>
      <c r="P413" s="5">
        <v>1.0</v>
      </c>
      <c r="Q413" s="5" t="s">
        <v>4147</v>
      </c>
      <c r="R413" s="5" t="s">
        <v>244</v>
      </c>
      <c r="S413" s="5">
        <v>96.0</v>
      </c>
      <c r="T413" s="5" t="s">
        <v>53</v>
      </c>
      <c r="U413" s="5">
        <v>7.0</v>
      </c>
      <c r="V413" s="5" t="s">
        <v>70</v>
      </c>
      <c r="W413" s="5" t="s">
        <v>4148</v>
      </c>
      <c r="X413" s="5" t="s">
        <v>52</v>
      </c>
      <c r="Y413" s="5" t="s">
        <v>52</v>
      </c>
      <c r="Z413" s="5" t="s">
        <v>4149</v>
      </c>
      <c r="AA413" s="5" t="s">
        <v>4150</v>
      </c>
      <c r="AB413" s="5" t="s">
        <v>730</v>
      </c>
      <c r="AC413" s="5" t="s">
        <v>52</v>
      </c>
      <c r="AD413" s="5" t="s">
        <v>72</v>
      </c>
      <c r="AE413" s="5" t="s">
        <v>73</v>
      </c>
      <c r="AF413" s="5" t="s">
        <v>74</v>
      </c>
      <c r="AG413" s="5" t="s">
        <v>75</v>
      </c>
      <c r="AH413" s="5" t="s">
        <v>76</v>
      </c>
      <c r="AI413" s="5" t="s">
        <v>77</v>
      </c>
      <c r="AJ413" s="5" t="s">
        <v>4151</v>
      </c>
      <c r="AK413" s="5" t="s">
        <v>4152</v>
      </c>
      <c r="AL413" s="5" t="s">
        <v>4153</v>
      </c>
    </row>
    <row r="414">
      <c r="A414" s="5" t="s">
        <v>4154</v>
      </c>
      <c r="B414" s="5" t="s">
        <v>4155</v>
      </c>
      <c r="C414" s="5" t="s">
        <v>4156</v>
      </c>
      <c r="D414" s="9">
        <v>45071.0</v>
      </c>
      <c r="E414" s="5">
        <v>10228.0</v>
      </c>
      <c r="F414" s="5">
        <v>4649.0</v>
      </c>
      <c r="G414" s="5" t="s">
        <v>435</v>
      </c>
      <c r="H414" s="5" t="s">
        <v>45</v>
      </c>
      <c r="I414" s="5" t="s">
        <v>2454</v>
      </c>
      <c r="J414" s="5" t="s">
        <v>424</v>
      </c>
      <c r="K414" s="5" t="s">
        <v>4157</v>
      </c>
      <c r="L414" s="5" t="s">
        <v>4158</v>
      </c>
      <c r="M414" s="10" t="str">
        <f>IFERROR(__xludf.DUMMYFUNCTION("REGEXEXTRACT(L899, ""[\s,]([A-Z]{2})[,\s]\s?\d{5}"")"),"#N/A")</f>
        <v>#N/A</v>
      </c>
      <c r="N414" s="5" t="s">
        <v>4159</v>
      </c>
      <c r="O414" s="5">
        <v>46755.0</v>
      </c>
      <c r="P414" s="5">
        <v>1.0</v>
      </c>
      <c r="Q414" s="5" t="s">
        <v>4160</v>
      </c>
      <c r="R414" s="5" t="s">
        <v>211</v>
      </c>
      <c r="S414" s="5">
        <v>4.0</v>
      </c>
      <c r="T414" s="5" t="s">
        <v>53</v>
      </c>
      <c r="U414" s="5">
        <v>0.0</v>
      </c>
      <c r="V414" s="5" t="s">
        <v>52</v>
      </c>
      <c r="W414" s="5" t="s">
        <v>4161</v>
      </c>
      <c r="X414" s="5" t="s">
        <v>55</v>
      </c>
      <c r="Y414" s="5" t="s">
        <v>4162</v>
      </c>
      <c r="Z414" s="5">
        <v>3117.0</v>
      </c>
      <c r="AA414" s="5" t="s">
        <v>4163</v>
      </c>
      <c r="AB414" s="5" t="s">
        <v>235</v>
      </c>
      <c r="AC414" s="5" t="s">
        <v>52</v>
      </c>
      <c r="AD414" s="5" t="s">
        <v>4164</v>
      </c>
      <c r="AE414" s="5" t="s">
        <v>4165</v>
      </c>
      <c r="AF414" s="5" t="s">
        <v>4166</v>
      </c>
      <c r="AG414" s="5" t="s">
        <v>4167</v>
      </c>
      <c r="AH414" s="5">
        <v>55347.0</v>
      </c>
      <c r="AI414" s="5" t="s">
        <v>4168</v>
      </c>
      <c r="AJ414" s="5" t="s">
        <v>102</v>
      </c>
      <c r="AK414" s="5" t="s">
        <v>102</v>
      </c>
      <c r="AL414" s="5" t="s">
        <v>4169</v>
      </c>
    </row>
    <row r="415" hidden="1">
      <c r="A415" s="5" t="s">
        <v>4170</v>
      </c>
      <c r="B415" s="5" t="s">
        <v>3493</v>
      </c>
      <c r="C415" s="5" t="s">
        <v>4171</v>
      </c>
      <c r="D415" s="9">
        <v>45067.0</v>
      </c>
      <c r="E415" s="5">
        <v>220418.0</v>
      </c>
      <c r="F415" s="5">
        <v>100190.0</v>
      </c>
      <c r="G415" s="5" t="s">
        <v>1419</v>
      </c>
      <c r="H415" s="5" t="s">
        <v>1534</v>
      </c>
      <c r="I415" s="5" t="s">
        <v>3470</v>
      </c>
      <c r="J415" s="5" t="s">
        <v>256</v>
      </c>
      <c r="K415" s="5" t="s">
        <v>4172</v>
      </c>
      <c r="L415" s="5" t="s">
        <v>4173</v>
      </c>
      <c r="M415" s="10" t="str">
        <f>IFERROR(__xludf.DUMMYFUNCTION("REGEXEXTRACT(L900, ""[\s,]([A-Z]{2})[,\s]\s?\d{5}"")"),"#N/A")</f>
        <v>#N/A</v>
      </c>
      <c r="N415" s="5" t="s">
        <v>4174</v>
      </c>
      <c r="O415" s="5" t="s">
        <v>52</v>
      </c>
      <c r="P415" s="5">
        <v>5.0</v>
      </c>
      <c r="Q415" s="5" t="s">
        <v>4175</v>
      </c>
      <c r="R415" s="5" t="s">
        <v>4176</v>
      </c>
      <c r="S415" s="5">
        <v>41.0</v>
      </c>
      <c r="T415" s="5" t="s">
        <v>53</v>
      </c>
      <c r="U415" s="5">
        <v>1.0</v>
      </c>
      <c r="V415" s="5" t="s">
        <v>70</v>
      </c>
      <c r="W415" s="5" t="s">
        <v>4177</v>
      </c>
      <c r="X415" s="5" t="s">
        <v>52</v>
      </c>
      <c r="Y415" s="5" t="s">
        <v>52</v>
      </c>
      <c r="Z415" s="5" t="s">
        <v>4178</v>
      </c>
      <c r="AA415" s="5" t="s">
        <v>4179</v>
      </c>
      <c r="AB415" s="5" t="s">
        <v>235</v>
      </c>
      <c r="AC415" s="5" t="s">
        <v>52</v>
      </c>
      <c r="AD415" s="5" t="s">
        <v>3479</v>
      </c>
      <c r="AE415" s="5" t="s">
        <v>52</v>
      </c>
      <c r="AF415" s="5" t="s">
        <v>52</v>
      </c>
      <c r="AG415" s="5" t="s">
        <v>52</v>
      </c>
      <c r="AH415" s="5" t="s">
        <v>52</v>
      </c>
      <c r="AI415" s="5" t="s">
        <v>52</v>
      </c>
      <c r="AJ415" s="5" t="s">
        <v>4180</v>
      </c>
      <c r="AK415" s="5" t="s">
        <v>4181</v>
      </c>
      <c r="AL415" s="5" t="s">
        <v>4182</v>
      </c>
    </row>
    <row r="416" hidden="1">
      <c r="A416" s="5" t="s">
        <v>4183</v>
      </c>
      <c r="B416" s="5" t="s">
        <v>3493</v>
      </c>
      <c r="C416" s="5" t="s">
        <v>4171</v>
      </c>
      <c r="D416" s="9">
        <v>45067.0</v>
      </c>
      <c r="E416" s="5">
        <v>221496.0</v>
      </c>
      <c r="F416" s="5">
        <v>100680.0</v>
      </c>
      <c r="G416" s="5" t="s">
        <v>1419</v>
      </c>
      <c r="H416" s="5" t="s">
        <v>1534</v>
      </c>
      <c r="I416" s="5" t="s">
        <v>3470</v>
      </c>
      <c r="J416" s="5" t="s">
        <v>256</v>
      </c>
      <c r="K416" s="5" t="s">
        <v>3608</v>
      </c>
      <c r="L416" s="5" t="s">
        <v>4173</v>
      </c>
      <c r="M416" s="10" t="str">
        <f>IFERROR(__xludf.DUMMYFUNCTION("REGEXEXTRACT(L901, ""[\s,]([A-Z]{2})[,\s]\s?\d{5}"")"),"SC")</f>
        <v>SC</v>
      </c>
      <c r="N416" s="5" t="s">
        <v>4174</v>
      </c>
      <c r="O416" s="5" t="s">
        <v>52</v>
      </c>
      <c r="P416" s="5">
        <v>6.0</v>
      </c>
      <c r="Q416" s="5" t="s">
        <v>4184</v>
      </c>
      <c r="R416" s="5" t="s">
        <v>3612</v>
      </c>
      <c r="S416" s="5">
        <v>43.0</v>
      </c>
      <c r="T416" s="5" t="s">
        <v>53</v>
      </c>
      <c r="U416" s="5">
        <v>1.0</v>
      </c>
      <c r="V416" s="5" t="s">
        <v>70</v>
      </c>
      <c r="W416" s="5" t="s">
        <v>4185</v>
      </c>
      <c r="X416" s="5" t="s">
        <v>52</v>
      </c>
      <c r="Y416" s="5" t="s">
        <v>52</v>
      </c>
      <c r="Z416" s="5" t="s">
        <v>4178</v>
      </c>
      <c r="AA416" s="5" t="s">
        <v>4186</v>
      </c>
      <c r="AB416" s="5" t="s">
        <v>235</v>
      </c>
      <c r="AC416" s="5" t="s">
        <v>52</v>
      </c>
      <c r="AD416" s="5" t="s">
        <v>3479</v>
      </c>
      <c r="AE416" s="5" t="s">
        <v>52</v>
      </c>
      <c r="AF416" s="5" t="s">
        <v>52</v>
      </c>
      <c r="AG416" s="5" t="s">
        <v>52</v>
      </c>
      <c r="AH416" s="5" t="s">
        <v>52</v>
      </c>
      <c r="AI416" s="5" t="s">
        <v>52</v>
      </c>
      <c r="AJ416" s="5" t="s">
        <v>4180</v>
      </c>
      <c r="AK416" s="5" t="s">
        <v>4187</v>
      </c>
      <c r="AL416" s="5" t="s">
        <v>4182</v>
      </c>
    </row>
    <row r="417" hidden="1">
      <c r="A417" s="5" t="s">
        <v>4188</v>
      </c>
      <c r="B417" s="5" t="s">
        <v>168</v>
      </c>
      <c r="C417" s="5" t="s">
        <v>169</v>
      </c>
      <c r="D417" s="9">
        <v>45064.0</v>
      </c>
      <c r="E417" s="5">
        <v>39600.0</v>
      </c>
      <c r="F417" s="5">
        <v>18000.0</v>
      </c>
      <c r="G417" s="5" t="s">
        <v>170</v>
      </c>
      <c r="H417" s="5" t="s">
        <v>171</v>
      </c>
      <c r="I417" s="5" t="s">
        <v>4189</v>
      </c>
      <c r="J417" s="5" t="s">
        <v>170</v>
      </c>
      <c r="K417" s="5" t="s">
        <v>3712</v>
      </c>
      <c r="L417" s="5" t="s">
        <v>174</v>
      </c>
      <c r="M417" s="10" t="str">
        <f>IFERROR(__xludf.DUMMYFUNCTION("REGEXEXTRACT(L902, ""[\s,]([A-Z]{2})[,\s]\s?\d{5}"")"),"NC")</f>
        <v>NC</v>
      </c>
      <c r="N417" s="5" t="s">
        <v>175</v>
      </c>
      <c r="O417" s="5" t="s">
        <v>52</v>
      </c>
      <c r="P417" s="5">
        <v>1.0</v>
      </c>
      <c r="Q417" s="5" t="s">
        <v>4190</v>
      </c>
      <c r="R417" s="5">
        <v>4510.0</v>
      </c>
      <c r="S417" s="5">
        <v>15985.0</v>
      </c>
      <c r="T417" s="5" t="s">
        <v>115</v>
      </c>
      <c r="U417" s="5">
        <v>0.0</v>
      </c>
      <c r="V417" s="5" t="s">
        <v>52</v>
      </c>
      <c r="W417" s="5" t="s">
        <v>4191</v>
      </c>
      <c r="X417" s="5" t="s">
        <v>52</v>
      </c>
      <c r="Y417" s="5" t="s">
        <v>52</v>
      </c>
      <c r="Z417" s="5" t="s">
        <v>4192</v>
      </c>
      <c r="AA417" s="5" t="s">
        <v>4193</v>
      </c>
      <c r="AB417" s="5" t="s">
        <v>119</v>
      </c>
      <c r="AC417" s="5" t="s">
        <v>52</v>
      </c>
      <c r="AD417" s="5" t="s">
        <v>181</v>
      </c>
      <c r="AE417" s="5" t="s">
        <v>182</v>
      </c>
      <c r="AF417" s="5" t="s">
        <v>183</v>
      </c>
      <c r="AG417" s="5" t="s">
        <v>52</v>
      </c>
      <c r="AH417" s="5" t="s">
        <v>52</v>
      </c>
      <c r="AI417" s="5" t="s">
        <v>184</v>
      </c>
      <c r="AJ417" s="5" t="s">
        <v>168</v>
      </c>
      <c r="AK417" s="5" t="s">
        <v>174</v>
      </c>
      <c r="AL417" s="5" t="s">
        <v>185</v>
      </c>
    </row>
    <row r="418" hidden="1">
      <c r="A418" s="5" t="s">
        <v>4194</v>
      </c>
      <c r="B418" s="5" t="s">
        <v>4195</v>
      </c>
      <c r="C418" s="5" t="s">
        <v>4196</v>
      </c>
      <c r="D418" s="9">
        <v>45063.0</v>
      </c>
      <c r="E418" s="5">
        <v>9687.0</v>
      </c>
      <c r="F418" s="5">
        <v>4403.0</v>
      </c>
      <c r="G418" s="5" t="s">
        <v>435</v>
      </c>
      <c r="H418" s="5" t="s">
        <v>149</v>
      </c>
      <c r="I418" s="5" t="s">
        <v>4197</v>
      </c>
      <c r="J418" s="5" t="s">
        <v>424</v>
      </c>
      <c r="K418" s="5" t="s">
        <v>4198</v>
      </c>
      <c r="L418" s="5" t="s">
        <v>4199</v>
      </c>
      <c r="M418" s="10" t="str">
        <f>IFERROR(__xludf.DUMMYFUNCTION("REGEXEXTRACT(L903, ""[\s,]([A-Z]{2})[,\s]\s?\d{5}"")"),"IL")</f>
        <v>IL</v>
      </c>
      <c r="N418" s="5" t="s">
        <v>4200</v>
      </c>
      <c r="O418" s="5">
        <v>98057.0</v>
      </c>
      <c r="P418" s="5">
        <v>1.0</v>
      </c>
      <c r="Q418" s="5" t="s">
        <v>4201</v>
      </c>
      <c r="R418" s="5" t="s">
        <v>4202</v>
      </c>
      <c r="S418" s="5">
        <v>69.0</v>
      </c>
      <c r="T418" s="5" t="s">
        <v>115</v>
      </c>
      <c r="U418" s="5">
        <v>0.0</v>
      </c>
      <c r="V418" s="5" t="s">
        <v>52</v>
      </c>
      <c r="W418" s="5" t="s">
        <v>4203</v>
      </c>
      <c r="X418" s="5" t="s">
        <v>71</v>
      </c>
      <c r="Y418" s="5" t="s">
        <v>52</v>
      </c>
      <c r="Z418" s="5" t="s">
        <v>4204</v>
      </c>
      <c r="AA418" s="5" t="s">
        <v>4205</v>
      </c>
      <c r="AB418" s="5" t="s">
        <v>119</v>
      </c>
      <c r="AC418" s="5" t="s">
        <v>283</v>
      </c>
      <c r="AD418" s="5" t="s">
        <v>181</v>
      </c>
      <c r="AE418" s="5" t="s">
        <v>182</v>
      </c>
      <c r="AF418" s="5" t="s">
        <v>183</v>
      </c>
      <c r="AG418" s="5" t="s">
        <v>52</v>
      </c>
      <c r="AH418" s="5" t="s">
        <v>52</v>
      </c>
      <c r="AI418" s="5" t="s">
        <v>184</v>
      </c>
      <c r="AJ418" s="5" t="s">
        <v>4195</v>
      </c>
      <c r="AK418" s="5" t="s">
        <v>4199</v>
      </c>
      <c r="AL418" s="5" t="s">
        <v>444</v>
      </c>
    </row>
    <row r="419" hidden="1">
      <c r="A419" s="5" t="s">
        <v>4206</v>
      </c>
      <c r="B419" s="5" t="s">
        <v>64</v>
      </c>
      <c r="C419" s="5" t="s">
        <v>3338</v>
      </c>
      <c r="D419" s="9">
        <v>45063.0</v>
      </c>
      <c r="E419" s="5">
        <v>67698.0</v>
      </c>
      <c r="F419" s="5">
        <v>30772.0</v>
      </c>
      <c r="G419" s="5" t="s">
        <v>1683</v>
      </c>
      <c r="H419" s="5" t="s">
        <v>530</v>
      </c>
      <c r="I419" s="5" t="s">
        <v>4207</v>
      </c>
      <c r="J419" s="5" t="s">
        <v>1685</v>
      </c>
      <c r="K419" s="5" t="s">
        <v>1824</v>
      </c>
      <c r="L419" s="5" t="s">
        <v>4208</v>
      </c>
      <c r="M419" s="10" t="str">
        <f>IFERROR(__xludf.DUMMYFUNCTION("REGEXEXTRACT(L904, ""[\s,]([A-Z]{2})[,\s]\s?\d{5}"")"),"NC")</f>
        <v>NC</v>
      </c>
      <c r="N419" s="5" t="s">
        <v>4209</v>
      </c>
      <c r="O419" s="5">
        <v>1960.0</v>
      </c>
      <c r="P419" s="5">
        <v>2.0</v>
      </c>
      <c r="Q419" s="5" t="s">
        <v>4210</v>
      </c>
      <c r="R419" s="5" t="s">
        <v>52</v>
      </c>
      <c r="S419" s="5">
        <v>2745.0</v>
      </c>
      <c r="T419" s="5" t="s">
        <v>69</v>
      </c>
      <c r="U419" s="5">
        <v>58.0</v>
      </c>
      <c r="V419" s="5" t="s">
        <v>93</v>
      </c>
      <c r="W419" s="5" t="s">
        <v>4211</v>
      </c>
      <c r="X419" s="5" t="s">
        <v>71</v>
      </c>
      <c r="Y419" s="5" t="s">
        <v>52</v>
      </c>
      <c r="Z419" s="5" t="s">
        <v>4065</v>
      </c>
      <c r="AA419" s="5" t="s">
        <v>4212</v>
      </c>
      <c r="AB419" s="5" t="s">
        <v>260</v>
      </c>
      <c r="AC419" s="5" t="s">
        <v>52</v>
      </c>
      <c r="AD419" s="5" t="s">
        <v>216</v>
      </c>
      <c r="AE419" s="5" t="s">
        <v>217</v>
      </c>
      <c r="AF419" s="5" t="s">
        <v>218</v>
      </c>
      <c r="AG419" s="5" t="s">
        <v>52</v>
      </c>
      <c r="AH419" s="5" t="s">
        <v>52</v>
      </c>
      <c r="AI419" s="5" t="s">
        <v>52</v>
      </c>
      <c r="AJ419" s="5" t="s">
        <v>64</v>
      </c>
      <c r="AK419" s="5" t="s">
        <v>4208</v>
      </c>
      <c r="AL419" s="5" t="s">
        <v>79</v>
      </c>
    </row>
    <row r="420" hidden="1">
      <c r="A420" s="5" t="s">
        <v>4213</v>
      </c>
      <c r="B420" s="5" t="s">
        <v>4214</v>
      </c>
      <c r="C420" s="5" t="s">
        <v>4215</v>
      </c>
      <c r="D420" s="9">
        <v>45059.0</v>
      </c>
      <c r="E420" s="5">
        <v>88704.0</v>
      </c>
      <c r="F420" s="5">
        <v>40320.0</v>
      </c>
      <c r="G420" s="5" t="s">
        <v>4216</v>
      </c>
      <c r="H420" s="5" t="s">
        <v>131</v>
      </c>
      <c r="I420" s="5" t="s">
        <v>4197</v>
      </c>
      <c r="J420" s="5" t="s">
        <v>4217</v>
      </c>
      <c r="K420" s="5" t="s">
        <v>4218</v>
      </c>
      <c r="L420" s="5" t="s">
        <v>4219</v>
      </c>
      <c r="M420" s="10" t="str">
        <f>IFERROR(__xludf.DUMMYFUNCTION("REGEXEXTRACT(L905, ""[\s,]([A-Z]{2})[,\s]\s?\d{5}"")"),"OR")</f>
        <v>OR</v>
      </c>
      <c r="N420" s="5" t="s">
        <v>4220</v>
      </c>
      <c r="O420" s="5">
        <v>64060.0</v>
      </c>
      <c r="P420" s="5">
        <v>2.0</v>
      </c>
      <c r="Q420" s="5" t="s">
        <v>4221</v>
      </c>
      <c r="R420" s="5" t="s">
        <v>4222</v>
      </c>
      <c r="S420" s="5">
        <v>36.0</v>
      </c>
      <c r="T420" s="5" t="s">
        <v>115</v>
      </c>
      <c r="U420" s="5">
        <v>0.0</v>
      </c>
      <c r="V420" s="5" t="s">
        <v>52</v>
      </c>
      <c r="W420" s="5" t="s">
        <v>4223</v>
      </c>
      <c r="X420" s="5" t="s">
        <v>71</v>
      </c>
      <c r="Y420" s="5" t="s">
        <v>52</v>
      </c>
      <c r="Z420" s="5" t="s">
        <v>4204</v>
      </c>
      <c r="AA420" s="5" t="s">
        <v>4224</v>
      </c>
      <c r="AB420" s="5" t="s">
        <v>119</v>
      </c>
      <c r="AC420" s="5" t="s">
        <v>52</v>
      </c>
      <c r="AD420" s="5" t="s">
        <v>181</v>
      </c>
      <c r="AE420" s="5" t="s">
        <v>182</v>
      </c>
      <c r="AF420" s="5" t="s">
        <v>183</v>
      </c>
      <c r="AG420" s="5" t="s">
        <v>52</v>
      </c>
      <c r="AH420" s="5" t="s">
        <v>52</v>
      </c>
      <c r="AI420" s="5" t="s">
        <v>184</v>
      </c>
      <c r="AJ420" s="5" t="s">
        <v>2164</v>
      </c>
      <c r="AK420" s="5" t="s">
        <v>4225</v>
      </c>
      <c r="AL420" s="5" t="s">
        <v>4226</v>
      </c>
    </row>
    <row r="421" hidden="1">
      <c r="A421" s="5" t="s">
        <v>4227</v>
      </c>
      <c r="B421" s="5" t="s">
        <v>1144</v>
      </c>
      <c r="C421" s="5" t="s">
        <v>204</v>
      </c>
      <c r="D421" s="9">
        <v>45059.0</v>
      </c>
      <c r="E421" s="5">
        <v>125487.0</v>
      </c>
      <c r="F421" s="5">
        <v>57040.0</v>
      </c>
      <c r="G421" s="5" t="s">
        <v>188</v>
      </c>
      <c r="H421" s="5" t="s">
        <v>205</v>
      </c>
      <c r="I421" s="5" t="s">
        <v>2706</v>
      </c>
      <c r="J421" s="5" t="s">
        <v>191</v>
      </c>
      <c r="K421" s="5" t="s">
        <v>1461</v>
      </c>
      <c r="L421" s="5" t="s">
        <v>4228</v>
      </c>
      <c r="M421" s="10" t="str">
        <f>IFERROR(__xludf.DUMMYFUNCTION("REGEXEXTRACT(L906, ""[\s,]([A-Z]{2})[,\s]\s?\d{5}"")"),"SC")</f>
        <v>SC</v>
      </c>
      <c r="N421" s="5" t="s">
        <v>3718</v>
      </c>
      <c r="O421" s="5">
        <v>29228.0</v>
      </c>
      <c r="P421" s="5">
        <v>3.0</v>
      </c>
      <c r="Q421" s="5" t="s">
        <v>4229</v>
      </c>
      <c r="R421" s="5" t="s">
        <v>1465</v>
      </c>
      <c r="S421" s="5">
        <v>7176.0</v>
      </c>
      <c r="T421" s="5" t="s">
        <v>53</v>
      </c>
      <c r="U421" s="5">
        <v>83.0</v>
      </c>
      <c r="V421" s="5" t="s">
        <v>70</v>
      </c>
      <c r="W421" s="5" t="s">
        <v>4230</v>
      </c>
      <c r="X421" s="5" t="s">
        <v>52</v>
      </c>
      <c r="Y421" s="5" t="s">
        <v>52</v>
      </c>
      <c r="Z421" s="5" t="s">
        <v>4231</v>
      </c>
      <c r="AA421" s="5" t="s">
        <v>4232</v>
      </c>
      <c r="AB421" s="5" t="s">
        <v>162</v>
      </c>
      <c r="AC421" s="5" t="s">
        <v>52</v>
      </c>
      <c r="AD421" s="5" t="s">
        <v>3723</v>
      </c>
      <c r="AE421" s="5" t="s">
        <v>3724</v>
      </c>
      <c r="AF421" s="5" t="s">
        <v>3725</v>
      </c>
      <c r="AG421" s="5" t="s">
        <v>52</v>
      </c>
      <c r="AH421" s="5" t="s">
        <v>3726</v>
      </c>
      <c r="AI421" s="5" t="s">
        <v>3727</v>
      </c>
      <c r="AJ421" s="5" t="s">
        <v>1144</v>
      </c>
      <c r="AK421" s="5" t="s">
        <v>3728</v>
      </c>
      <c r="AL421" s="5" t="s">
        <v>3729</v>
      </c>
    </row>
    <row r="422" hidden="1">
      <c r="A422" s="5" t="s">
        <v>4233</v>
      </c>
      <c r="B422" s="5" t="s">
        <v>490</v>
      </c>
      <c r="C422" s="5" t="s">
        <v>1133</v>
      </c>
      <c r="D422" s="9">
        <v>45058.0</v>
      </c>
      <c r="E422" s="5">
        <v>23417.0</v>
      </c>
      <c r="F422" s="5">
        <v>10644.0</v>
      </c>
      <c r="G422" s="5" t="s">
        <v>3378</v>
      </c>
      <c r="H422" s="5" t="s">
        <v>366</v>
      </c>
      <c r="I422" s="5" t="s">
        <v>2260</v>
      </c>
      <c r="J422" s="5" t="s">
        <v>3378</v>
      </c>
      <c r="K422" s="5" t="s">
        <v>391</v>
      </c>
      <c r="L422" s="5" t="s">
        <v>4234</v>
      </c>
      <c r="M422" s="10" t="str">
        <f>IFERROR(__xludf.DUMMYFUNCTION("REGEXEXTRACT(L907, ""[\s,]([A-Z]{2})[,\s]\s?\d{5}"")"),"NC")</f>
        <v>NC</v>
      </c>
      <c r="N422" s="5" t="s">
        <v>1806</v>
      </c>
      <c r="O422" s="5">
        <v>11003.0</v>
      </c>
      <c r="P422" s="5">
        <v>1.0</v>
      </c>
      <c r="Q422" s="5" t="s">
        <v>4235</v>
      </c>
      <c r="R422" s="5" t="s">
        <v>466</v>
      </c>
      <c r="S422" s="5">
        <v>886.0</v>
      </c>
      <c r="T422" s="5" t="s">
        <v>92</v>
      </c>
      <c r="U422" s="5">
        <v>2190.0</v>
      </c>
      <c r="V422" s="5" t="s">
        <v>158</v>
      </c>
      <c r="W422" s="5" t="s">
        <v>4236</v>
      </c>
      <c r="X422" s="5" t="s">
        <v>71</v>
      </c>
      <c r="Y422" s="5" t="s">
        <v>52</v>
      </c>
      <c r="Z422" s="5" t="s">
        <v>4237</v>
      </c>
      <c r="AA422" s="5" t="s">
        <v>4238</v>
      </c>
      <c r="AB422" s="5" t="s">
        <v>200</v>
      </c>
      <c r="AC422" s="5" t="s">
        <v>52</v>
      </c>
      <c r="AD422" s="5" t="s">
        <v>163</v>
      </c>
      <c r="AE422" s="5" t="s">
        <v>164</v>
      </c>
      <c r="AF422" s="5" t="s">
        <v>165</v>
      </c>
      <c r="AG422" s="5" t="s">
        <v>52</v>
      </c>
      <c r="AH422" s="5" t="s">
        <v>52</v>
      </c>
      <c r="AI422" s="5" t="s">
        <v>52</v>
      </c>
      <c r="AJ422" s="5" t="s">
        <v>490</v>
      </c>
      <c r="AK422" s="5" t="s">
        <v>4234</v>
      </c>
      <c r="AL422" s="5" t="s">
        <v>1142</v>
      </c>
    </row>
    <row r="423">
      <c r="A423" s="5" t="s">
        <v>4239</v>
      </c>
      <c r="B423" s="5" t="s">
        <v>4240</v>
      </c>
      <c r="C423" s="5" t="s">
        <v>4241</v>
      </c>
      <c r="D423" s="9">
        <v>45058.0</v>
      </c>
      <c r="E423" s="5">
        <v>43761.0</v>
      </c>
      <c r="F423" s="5">
        <v>19891.0</v>
      </c>
      <c r="G423" s="5" t="s">
        <v>1458</v>
      </c>
      <c r="H423" s="5" t="s">
        <v>45</v>
      </c>
      <c r="I423" s="5" t="s">
        <v>4242</v>
      </c>
      <c r="J423" s="5" t="s">
        <v>1460</v>
      </c>
      <c r="K423" s="5" t="s">
        <v>4243</v>
      </c>
      <c r="L423" s="5" t="s">
        <v>4244</v>
      </c>
      <c r="M423" s="10" t="str">
        <f>IFERROR(__xludf.DUMMYFUNCTION("REGEXEXTRACT(L908, ""[\s,]([A-Z]{2})[,\s]\s?\d{5}"")"),"IL")</f>
        <v>IL</v>
      </c>
      <c r="N423" s="5" t="s">
        <v>4245</v>
      </c>
      <c r="O423" s="5" t="s">
        <v>52</v>
      </c>
      <c r="P423" s="5">
        <v>1.0</v>
      </c>
      <c r="Q423" s="5" t="s">
        <v>4246</v>
      </c>
      <c r="R423" s="5" t="s">
        <v>279</v>
      </c>
      <c r="S423" s="5">
        <v>80.0</v>
      </c>
      <c r="T423" s="5" t="s">
        <v>2397</v>
      </c>
      <c r="U423" s="5">
        <v>30.0</v>
      </c>
      <c r="V423" s="5" t="s">
        <v>70</v>
      </c>
      <c r="W423" s="5" t="s">
        <v>4247</v>
      </c>
      <c r="X423" s="5" t="s">
        <v>52</v>
      </c>
      <c r="Y423" s="5" t="s">
        <v>52</v>
      </c>
      <c r="Z423" s="5" t="s">
        <v>4248</v>
      </c>
      <c r="AA423" s="5" t="s">
        <v>4249</v>
      </c>
      <c r="AB423" s="5" t="s">
        <v>162</v>
      </c>
      <c r="AC423" s="5" t="s">
        <v>52</v>
      </c>
      <c r="AD423" s="5" t="s">
        <v>72</v>
      </c>
      <c r="AE423" s="5" t="s">
        <v>73</v>
      </c>
      <c r="AF423" s="5" t="s">
        <v>74</v>
      </c>
      <c r="AG423" s="5" t="s">
        <v>75</v>
      </c>
      <c r="AH423" s="5" t="s">
        <v>76</v>
      </c>
      <c r="AI423" s="5" t="s">
        <v>77</v>
      </c>
      <c r="AJ423" s="5" t="s">
        <v>4250</v>
      </c>
      <c r="AK423" s="5" t="s">
        <v>4251</v>
      </c>
      <c r="AL423" s="5" t="s">
        <v>928</v>
      </c>
    </row>
    <row r="424" hidden="1">
      <c r="A424" s="5" t="s">
        <v>4252</v>
      </c>
      <c r="B424" s="5" t="s">
        <v>168</v>
      </c>
      <c r="C424" s="5" t="s">
        <v>169</v>
      </c>
      <c r="D424" s="9">
        <v>45056.0</v>
      </c>
      <c r="E424" s="5">
        <v>73260.0</v>
      </c>
      <c r="F424" s="5">
        <v>33300.0</v>
      </c>
      <c r="G424" s="5" t="s">
        <v>3378</v>
      </c>
      <c r="H424" s="5" t="s">
        <v>272</v>
      </c>
      <c r="I424" s="5" t="s">
        <v>4253</v>
      </c>
      <c r="J424" s="5" t="s">
        <v>3378</v>
      </c>
      <c r="K424" s="5" t="s">
        <v>4254</v>
      </c>
      <c r="L424" s="5" t="s">
        <v>174</v>
      </c>
      <c r="M424" s="10" t="str">
        <f>IFERROR(__xludf.DUMMYFUNCTION("REGEXEXTRACT(L909, ""[\s,]([A-Z]{2})[,\s]\s?\d{5}"")"),"RD")</f>
        <v>RD</v>
      </c>
      <c r="N424" s="5" t="s">
        <v>175</v>
      </c>
      <c r="O424" s="5" t="s">
        <v>52</v>
      </c>
      <c r="P424" s="5">
        <v>2.0</v>
      </c>
      <c r="Q424" s="5" t="s">
        <v>4255</v>
      </c>
      <c r="R424" s="5" t="s">
        <v>2195</v>
      </c>
      <c r="S424" s="5">
        <v>33580.0</v>
      </c>
      <c r="T424" s="5" t="s">
        <v>115</v>
      </c>
      <c r="U424" s="5">
        <v>0.0</v>
      </c>
      <c r="V424" s="5" t="s">
        <v>52</v>
      </c>
      <c r="W424" s="5" t="s">
        <v>4256</v>
      </c>
      <c r="X424" s="5" t="s">
        <v>52</v>
      </c>
      <c r="Y424" s="5" t="s">
        <v>52</v>
      </c>
      <c r="Z424" s="5" t="s">
        <v>641</v>
      </c>
      <c r="AA424" s="5" t="s">
        <v>4257</v>
      </c>
      <c r="AB424" s="5" t="s">
        <v>1734</v>
      </c>
      <c r="AC424" s="5" t="s">
        <v>52</v>
      </c>
      <c r="AD424" s="5" t="s">
        <v>181</v>
      </c>
      <c r="AE424" s="5" t="s">
        <v>182</v>
      </c>
      <c r="AF424" s="5" t="s">
        <v>183</v>
      </c>
      <c r="AG424" s="5" t="s">
        <v>52</v>
      </c>
      <c r="AH424" s="5" t="s">
        <v>52</v>
      </c>
      <c r="AI424" s="5" t="s">
        <v>184</v>
      </c>
      <c r="AJ424" s="5" t="s">
        <v>168</v>
      </c>
      <c r="AK424" s="5" t="s">
        <v>174</v>
      </c>
      <c r="AL424" s="5" t="s">
        <v>185</v>
      </c>
    </row>
    <row r="425">
      <c r="A425" s="5" t="s">
        <v>4258</v>
      </c>
      <c r="B425" s="5" t="s">
        <v>4259</v>
      </c>
      <c r="C425" s="5" t="s">
        <v>4260</v>
      </c>
      <c r="D425" s="9">
        <v>45054.0</v>
      </c>
      <c r="E425" s="5">
        <v>21182.0</v>
      </c>
      <c r="F425" s="5">
        <v>9628.0</v>
      </c>
      <c r="G425" s="5" t="s">
        <v>435</v>
      </c>
      <c r="H425" s="5" t="s">
        <v>45</v>
      </c>
      <c r="I425" s="5" t="s">
        <v>2116</v>
      </c>
      <c r="J425" s="5" t="s">
        <v>424</v>
      </c>
      <c r="K425" s="5" t="s">
        <v>4261</v>
      </c>
      <c r="L425" s="5" t="s">
        <v>4262</v>
      </c>
      <c r="M425" s="10" t="str">
        <f>IFERROR(__xludf.DUMMYFUNCTION("REGEXEXTRACT(L910, ""[\s,]([A-Z]{2})[,\s]\s?\d{5}"")"),"MA")</f>
        <v>MA</v>
      </c>
      <c r="N425" s="5" t="s">
        <v>4263</v>
      </c>
      <c r="O425" s="5" t="s">
        <v>52</v>
      </c>
      <c r="P425" s="5">
        <v>1.0</v>
      </c>
      <c r="Q425" s="5" t="s">
        <v>4264</v>
      </c>
      <c r="R425" s="5">
        <v>4532.0</v>
      </c>
      <c r="S425" s="5">
        <v>4586.0</v>
      </c>
      <c r="T425" s="5" t="s">
        <v>115</v>
      </c>
      <c r="U425" s="5">
        <v>0.0</v>
      </c>
      <c r="V425" s="5" t="s">
        <v>52</v>
      </c>
      <c r="W425" s="5" t="s">
        <v>4265</v>
      </c>
      <c r="X425" s="5" t="s">
        <v>52</v>
      </c>
      <c r="Y425" s="5" t="s">
        <v>52</v>
      </c>
      <c r="Z425" s="5">
        <v>3114.0</v>
      </c>
      <c r="AA425" s="5" t="s">
        <v>4266</v>
      </c>
      <c r="AB425" s="5" t="s">
        <v>260</v>
      </c>
      <c r="AC425" s="5" t="s">
        <v>283</v>
      </c>
      <c r="AD425" s="5" t="s">
        <v>181</v>
      </c>
      <c r="AE425" s="5" t="s">
        <v>182</v>
      </c>
      <c r="AF425" s="5" t="s">
        <v>183</v>
      </c>
      <c r="AG425" s="5" t="s">
        <v>52</v>
      </c>
      <c r="AH425" s="5" t="s">
        <v>52</v>
      </c>
      <c r="AI425" s="5" t="s">
        <v>184</v>
      </c>
      <c r="AJ425" s="5" t="s">
        <v>4267</v>
      </c>
      <c r="AK425" s="5" t="s">
        <v>4268</v>
      </c>
      <c r="AL425" s="5" t="s">
        <v>444</v>
      </c>
    </row>
    <row r="426" hidden="1">
      <c r="A426" s="5" t="s">
        <v>4269</v>
      </c>
      <c r="B426" s="5" t="s">
        <v>3980</v>
      </c>
      <c r="C426" s="5" t="s">
        <v>3981</v>
      </c>
      <c r="D426" s="9">
        <v>45054.0</v>
      </c>
      <c r="E426" s="5">
        <v>57009.0</v>
      </c>
      <c r="F426" s="5">
        <v>25913.0</v>
      </c>
      <c r="G426" s="5" t="s">
        <v>1419</v>
      </c>
      <c r="H426" s="5" t="s">
        <v>1534</v>
      </c>
      <c r="I426" s="5" t="s">
        <v>3880</v>
      </c>
      <c r="J426" s="5" t="s">
        <v>256</v>
      </c>
      <c r="K426" s="5" t="s">
        <v>3485</v>
      </c>
      <c r="L426" s="5" t="s">
        <v>4270</v>
      </c>
      <c r="M426" s="10" t="str">
        <f>IFERROR(__xludf.DUMMYFUNCTION("REGEXEXTRACT(L911, ""[\s,]([A-Z]{2})[,\s]\s?\d{5}"")"),"#N/A")</f>
        <v>#N/A</v>
      </c>
      <c r="N426" s="5" t="s">
        <v>3984</v>
      </c>
      <c r="O426" s="5" t="s">
        <v>52</v>
      </c>
      <c r="P426" s="5">
        <v>1.0</v>
      </c>
      <c r="Q426" s="5" t="s">
        <v>4271</v>
      </c>
      <c r="R426" s="5" t="s">
        <v>91</v>
      </c>
      <c r="S426" s="5">
        <v>10.0</v>
      </c>
      <c r="T426" s="5" t="s">
        <v>115</v>
      </c>
      <c r="U426" s="5">
        <v>0.0</v>
      </c>
      <c r="V426" s="5" t="s">
        <v>70</v>
      </c>
      <c r="W426" s="5" t="s">
        <v>4272</v>
      </c>
      <c r="X426" s="5" t="s">
        <v>52</v>
      </c>
      <c r="Y426" s="5" t="s">
        <v>52</v>
      </c>
      <c r="Z426" s="5" t="s">
        <v>4273</v>
      </c>
      <c r="AA426" s="5">
        <v>807022.0</v>
      </c>
      <c r="AB426" s="5" t="s">
        <v>59</v>
      </c>
      <c r="AC426" s="5" t="s">
        <v>52</v>
      </c>
      <c r="AD426" s="5" t="s">
        <v>3479</v>
      </c>
      <c r="AE426" s="5" t="s">
        <v>52</v>
      </c>
      <c r="AF426" s="5" t="s">
        <v>52</v>
      </c>
      <c r="AG426" s="5" t="s">
        <v>52</v>
      </c>
      <c r="AH426" s="5" t="s">
        <v>52</v>
      </c>
      <c r="AI426" s="5" t="s">
        <v>52</v>
      </c>
      <c r="AJ426" s="5" t="s">
        <v>3980</v>
      </c>
      <c r="AK426" s="5" t="s">
        <v>4274</v>
      </c>
      <c r="AL426" s="5" t="s">
        <v>1428</v>
      </c>
    </row>
    <row r="427" hidden="1">
      <c r="A427" s="5" t="s">
        <v>4275</v>
      </c>
      <c r="B427" s="5" t="s">
        <v>4276</v>
      </c>
      <c r="C427" s="5" t="s">
        <v>3981</v>
      </c>
      <c r="D427" s="9">
        <v>45054.0</v>
      </c>
      <c r="E427" s="5">
        <v>222486.0</v>
      </c>
      <c r="F427" s="5">
        <v>101130.0</v>
      </c>
      <c r="G427" s="5" t="s">
        <v>1419</v>
      </c>
      <c r="H427" s="5" t="s">
        <v>1534</v>
      </c>
      <c r="I427" s="5" t="s">
        <v>3880</v>
      </c>
      <c r="J427" s="5" t="s">
        <v>256</v>
      </c>
      <c r="K427" s="5" t="s">
        <v>4277</v>
      </c>
      <c r="L427" s="5" t="s">
        <v>4278</v>
      </c>
      <c r="M427" s="10" t="str">
        <f>IFERROR(__xludf.DUMMYFUNCTION("REGEXEXTRACT(L912, ""[\s,]([A-Z]{2})[,\s]\s?\d{5}"")"),"SC")</f>
        <v>SC</v>
      </c>
      <c r="N427" s="5" t="s">
        <v>3984</v>
      </c>
      <c r="O427" s="5" t="s">
        <v>52</v>
      </c>
      <c r="P427" s="5">
        <v>4.0</v>
      </c>
      <c r="Q427" s="5" t="s">
        <v>4279</v>
      </c>
      <c r="R427" s="5" t="s">
        <v>4280</v>
      </c>
      <c r="S427" s="5">
        <v>198.0</v>
      </c>
      <c r="T427" s="5" t="s">
        <v>115</v>
      </c>
      <c r="U427" s="5">
        <v>0.0</v>
      </c>
      <c r="V427" s="5" t="s">
        <v>70</v>
      </c>
      <c r="W427" s="5" t="s">
        <v>4281</v>
      </c>
      <c r="X427" s="5" t="s">
        <v>52</v>
      </c>
      <c r="Y427" s="5" t="s">
        <v>52</v>
      </c>
      <c r="Z427" s="5" t="s">
        <v>4273</v>
      </c>
      <c r="AA427" s="5" t="s">
        <v>4282</v>
      </c>
      <c r="AB427" s="5" t="s">
        <v>59</v>
      </c>
      <c r="AC427" s="5" t="s">
        <v>52</v>
      </c>
      <c r="AD427" s="5" t="s">
        <v>3479</v>
      </c>
      <c r="AE427" s="5" t="s">
        <v>52</v>
      </c>
      <c r="AF427" s="5" t="s">
        <v>52</v>
      </c>
      <c r="AG427" s="5" t="s">
        <v>52</v>
      </c>
      <c r="AH427" s="5" t="s">
        <v>52</v>
      </c>
      <c r="AI427" s="5" t="s">
        <v>52</v>
      </c>
      <c r="AJ427" s="5" t="s">
        <v>4276</v>
      </c>
      <c r="AK427" s="5" t="s">
        <v>4283</v>
      </c>
      <c r="AL427" s="5" t="s">
        <v>1428</v>
      </c>
    </row>
    <row r="428">
      <c r="A428" s="5" t="s">
        <v>4284</v>
      </c>
      <c r="B428" s="5" t="s">
        <v>4285</v>
      </c>
      <c r="C428" s="5" t="s">
        <v>4286</v>
      </c>
      <c r="D428" s="9">
        <v>45053.0</v>
      </c>
      <c r="E428" s="5">
        <v>55867.0</v>
      </c>
      <c r="F428" s="5">
        <v>25394.0</v>
      </c>
      <c r="G428" s="5" t="s">
        <v>3935</v>
      </c>
      <c r="H428" s="5" t="s">
        <v>45</v>
      </c>
      <c r="I428" s="5" t="s">
        <v>4287</v>
      </c>
      <c r="J428" s="5" t="s">
        <v>872</v>
      </c>
      <c r="K428" s="5" t="s">
        <v>1824</v>
      </c>
      <c r="L428" s="5" t="s">
        <v>4288</v>
      </c>
      <c r="M428" s="11" t="s">
        <v>2670</v>
      </c>
      <c r="N428" s="5" t="s">
        <v>4289</v>
      </c>
      <c r="O428" s="5">
        <v>11738.0</v>
      </c>
      <c r="P428" s="5">
        <v>1.0</v>
      </c>
      <c r="Q428" s="5" t="s">
        <v>4290</v>
      </c>
      <c r="R428" s="5">
        <v>2210.0</v>
      </c>
      <c r="S428" s="5">
        <v>933.0</v>
      </c>
      <c r="T428" s="5" t="s">
        <v>53</v>
      </c>
      <c r="U428" s="5">
        <v>0.0</v>
      </c>
      <c r="V428" s="5" t="s">
        <v>52</v>
      </c>
      <c r="W428" s="5" t="s">
        <v>4291</v>
      </c>
      <c r="X428" s="5" t="s">
        <v>71</v>
      </c>
      <c r="Y428" s="5" t="s">
        <v>52</v>
      </c>
      <c r="Z428" s="5" t="s">
        <v>4292</v>
      </c>
      <c r="AA428" s="5">
        <v>721244.0</v>
      </c>
      <c r="AB428" s="5" t="s">
        <v>235</v>
      </c>
      <c r="AC428" s="5" t="s">
        <v>52</v>
      </c>
      <c r="AD428" s="5" t="s">
        <v>216</v>
      </c>
      <c r="AE428" s="5" t="s">
        <v>217</v>
      </c>
      <c r="AF428" s="5" t="s">
        <v>218</v>
      </c>
      <c r="AG428" s="5" t="s">
        <v>52</v>
      </c>
      <c r="AH428" s="5" t="s">
        <v>52</v>
      </c>
      <c r="AI428" s="5" t="s">
        <v>52</v>
      </c>
      <c r="AJ428" s="5" t="s">
        <v>4286</v>
      </c>
      <c r="AK428" s="5" t="s">
        <v>4293</v>
      </c>
      <c r="AL428" s="5" t="s">
        <v>4294</v>
      </c>
    </row>
    <row r="429" hidden="1">
      <c r="A429" s="5" t="s">
        <v>4295</v>
      </c>
      <c r="B429" s="5" t="s">
        <v>4296</v>
      </c>
      <c r="C429" s="5" t="s">
        <v>4297</v>
      </c>
      <c r="D429" s="9">
        <v>45052.0</v>
      </c>
      <c r="E429" s="5">
        <v>202899.0</v>
      </c>
      <c r="F429" s="5">
        <v>92227.0</v>
      </c>
      <c r="G429" s="5" t="s">
        <v>556</v>
      </c>
      <c r="H429" s="5" t="s">
        <v>171</v>
      </c>
      <c r="I429" s="5" t="s">
        <v>1408</v>
      </c>
      <c r="J429" s="5" t="s">
        <v>558</v>
      </c>
      <c r="K429" s="5" t="s">
        <v>4298</v>
      </c>
      <c r="L429" s="5" t="s">
        <v>4299</v>
      </c>
      <c r="M429" s="10" t="str">
        <f>IFERROR(__xludf.DUMMYFUNCTION("REGEXEXTRACT(L914, ""[\s,]([A-Z]{2})[,\s]\s?\d{5}"")"),"IL")</f>
        <v>IL</v>
      </c>
      <c r="N429" s="5" t="s">
        <v>4300</v>
      </c>
      <c r="O429" s="5">
        <v>64161.0</v>
      </c>
      <c r="P429" s="5">
        <v>4.0</v>
      </c>
      <c r="Q429" s="5" t="s">
        <v>4301</v>
      </c>
      <c r="R429" s="5" t="s">
        <v>666</v>
      </c>
      <c r="S429" s="5">
        <v>9834.0</v>
      </c>
      <c r="T429" s="5" t="s">
        <v>69</v>
      </c>
      <c r="U429" s="5">
        <v>2.0</v>
      </c>
      <c r="V429" s="5" t="s">
        <v>70</v>
      </c>
      <c r="W429" s="5" t="s">
        <v>4302</v>
      </c>
      <c r="X429" s="5" t="s">
        <v>52</v>
      </c>
      <c r="Y429" s="5" t="s">
        <v>52</v>
      </c>
      <c r="Z429" s="5" t="s">
        <v>4303</v>
      </c>
      <c r="AA429" s="5" t="s">
        <v>4304</v>
      </c>
      <c r="AB429" s="5" t="s">
        <v>119</v>
      </c>
      <c r="AC429" s="5" t="s">
        <v>283</v>
      </c>
      <c r="AD429" s="5" t="s">
        <v>398</v>
      </c>
      <c r="AE429" s="5" t="s">
        <v>399</v>
      </c>
      <c r="AF429" s="5" t="s">
        <v>400</v>
      </c>
      <c r="AG429" s="5" t="s">
        <v>401</v>
      </c>
      <c r="AH429" s="5">
        <v>23502.0</v>
      </c>
      <c r="AI429" s="5" t="s">
        <v>402</v>
      </c>
      <c r="AJ429" s="5" t="s">
        <v>4305</v>
      </c>
      <c r="AK429" s="5" t="s">
        <v>4306</v>
      </c>
      <c r="AL429" s="5" t="s">
        <v>2963</v>
      </c>
    </row>
    <row r="430" hidden="1">
      <c r="A430" s="5" t="s">
        <v>4307</v>
      </c>
      <c r="B430" s="5" t="s">
        <v>4308</v>
      </c>
      <c r="C430" s="5" t="s">
        <v>4309</v>
      </c>
      <c r="D430" s="9">
        <v>45050.0</v>
      </c>
      <c r="E430" s="5">
        <v>85844.0</v>
      </c>
      <c r="F430" s="5">
        <v>39020.0</v>
      </c>
      <c r="G430" s="5" t="s">
        <v>4310</v>
      </c>
      <c r="H430" s="5" t="s">
        <v>189</v>
      </c>
      <c r="I430" s="5" t="s">
        <v>4311</v>
      </c>
      <c r="J430" s="5" t="s">
        <v>872</v>
      </c>
      <c r="K430" s="5" t="s">
        <v>4312</v>
      </c>
      <c r="L430" s="5" t="s">
        <v>4313</v>
      </c>
      <c r="M430" s="10" t="str">
        <f>IFERROR(__xludf.DUMMYFUNCTION("REGEXEXTRACT(L915, ""[\s,]([A-Z]{2})[,\s]\s?\d{5}"")"),"NY")</f>
        <v>NY</v>
      </c>
      <c r="N430" s="5" t="s">
        <v>4314</v>
      </c>
      <c r="O430" s="5">
        <v>70518.0</v>
      </c>
      <c r="P430" s="5">
        <v>1.0</v>
      </c>
      <c r="Q430" s="5" t="s">
        <v>4315</v>
      </c>
      <c r="R430" s="5" t="s">
        <v>52</v>
      </c>
      <c r="S430" s="5">
        <v>4.0</v>
      </c>
      <c r="T430" s="5" t="s">
        <v>115</v>
      </c>
      <c r="U430" s="5">
        <v>129.0</v>
      </c>
      <c r="V430" s="5" t="s">
        <v>93</v>
      </c>
      <c r="W430" s="5" t="s">
        <v>4316</v>
      </c>
      <c r="X430" s="5" t="s">
        <v>71</v>
      </c>
      <c r="Y430" s="5" t="s">
        <v>52</v>
      </c>
      <c r="Z430" s="5" t="s">
        <v>4317</v>
      </c>
      <c r="AA430" s="5" t="s">
        <v>52</v>
      </c>
      <c r="AB430" s="5" t="s">
        <v>215</v>
      </c>
      <c r="AC430" s="5" t="s">
        <v>52</v>
      </c>
      <c r="AD430" s="5" t="s">
        <v>4318</v>
      </c>
      <c r="AE430" s="5" t="s">
        <v>52</v>
      </c>
      <c r="AF430" s="5" t="s">
        <v>52</v>
      </c>
      <c r="AG430" s="5" t="s">
        <v>52</v>
      </c>
      <c r="AH430" s="5" t="s">
        <v>52</v>
      </c>
      <c r="AI430" s="5" t="s">
        <v>52</v>
      </c>
      <c r="AJ430" s="5" t="s">
        <v>4319</v>
      </c>
      <c r="AK430" s="5" t="s">
        <v>4320</v>
      </c>
      <c r="AL430" s="5" t="s">
        <v>4321</v>
      </c>
    </row>
    <row r="431" hidden="1">
      <c r="A431" s="5" t="s">
        <v>4322</v>
      </c>
      <c r="B431" s="5" t="s">
        <v>1144</v>
      </c>
      <c r="C431" s="5" t="s">
        <v>204</v>
      </c>
      <c r="D431" s="9">
        <v>45049.0</v>
      </c>
      <c r="E431" s="5">
        <v>60404.0</v>
      </c>
      <c r="F431" s="5">
        <v>27456.0</v>
      </c>
      <c r="G431" s="5" t="s">
        <v>188</v>
      </c>
      <c r="H431" s="5" t="s">
        <v>205</v>
      </c>
      <c r="I431" s="5" t="s">
        <v>2403</v>
      </c>
      <c r="J431" s="5" t="s">
        <v>191</v>
      </c>
      <c r="K431" s="5" t="s">
        <v>192</v>
      </c>
      <c r="L431" s="5" t="s">
        <v>4228</v>
      </c>
      <c r="M431" s="10" t="str">
        <f>IFERROR(__xludf.DUMMYFUNCTION("REGEXEXTRACT(L916, ""[\s,]([A-Z]{2})[,\s]\s?\d{5}"")"),"NC")</f>
        <v>NC</v>
      </c>
      <c r="N431" s="5" t="s">
        <v>3718</v>
      </c>
      <c r="O431" s="5">
        <v>29228.0</v>
      </c>
      <c r="P431" s="5">
        <v>2.0</v>
      </c>
      <c r="Q431" s="5" t="s">
        <v>4323</v>
      </c>
      <c r="R431" s="5" t="s">
        <v>195</v>
      </c>
      <c r="S431" s="5">
        <v>6336.0</v>
      </c>
      <c r="T431" s="5" t="s">
        <v>53</v>
      </c>
      <c r="U431" s="5">
        <v>57.0</v>
      </c>
      <c r="V431" s="5" t="s">
        <v>70</v>
      </c>
      <c r="W431" s="5" t="s">
        <v>4324</v>
      </c>
      <c r="X431" s="5" t="s">
        <v>52</v>
      </c>
      <c r="Y431" s="5" t="s">
        <v>52</v>
      </c>
      <c r="Z431" s="5" t="s">
        <v>4325</v>
      </c>
      <c r="AA431" s="5" t="s">
        <v>4326</v>
      </c>
      <c r="AB431" s="5" t="s">
        <v>235</v>
      </c>
      <c r="AC431" s="5" t="s">
        <v>52</v>
      </c>
      <c r="AD431" s="5" t="s">
        <v>3723</v>
      </c>
      <c r="AE431" s="5" t="s">
        <v>3724</v>
      </c>
      <c r="AF431" s="5" t="s">
        <v>3725</v>
      </c>
      <c r="AG431" s="5" t="s">
        <v>52</v>
      </c>
      <c r="AH431" s="5" t="s">
        <v>3726</v>
      </c>
      <c r="AI431" s="5" t="s">
        <v>3727</v>
      </c>
      <c r="AJ431" s="5" t="s">
        <v>1144</v>
      </c>
      <c r="AK431" s="5" t="s">
        <v>3728</v>
      </c>
      <c r="AL431" s="5" t="s">
        <v>3729</v>
      </c>
    </row>
    <row r="432" hidden="1">
      <c r="A432" s="5" t="s">
        <v>4327</v>
      </c>
      <c r="B432" s="5" t="s">
        <v>64</v>
      </c>
      <c r="C432" s="5" t="s">
        <v>3338</v>
      </c>
      <c r="D432" s="9">
        <v>45047.0</v>
      </c>
      <c r="E432" s="5">
        <v>35528.0</v>
      </c>
      <c r="F432" s="5">
        <v>16149.0</v>
      </c>
      <c r="G432" s="5" t="s">
        <v>1683</v>
      </c>
      <c r="H432" s="5" t="s">
        <v>530</v>
      </c>
      <c r="I432" s="5" t="s">
        <v>4328</v>
      </c>
      <c r="J432" s="5" t="s">
        <v>1685</v>
      </c>
      <c r="K432" s="5" t="s">
        <v>1059</v>
      </c>
      <c r="L432" s="5" t="s">
        <v>4208</v>
      </c>
      <c r="M432" s="10" t="str">
        <f>IFERROR(__xludf.DUMMYFUNCTION("REGEXEXTRACT(L917, ""[\s,]([A-Z]{2})[,\s]\s?\d{5}"")"),"NY")</f>
        <v>NY</v>
      </c>
      <c r="N432" s="5" t="s">
        <v>4209</v>
      </c>
      <c r="O432" s="5">
        <v>1960.0</v>
      </c>
      <c r="P432" s="5">
        <v>1.0</v>
      </c>
      <c r="Q432" s="5" t="s">
        <v>4329</v>
      </c>
      <c r="R432" s="5">
        <v>2210.0</v>
      </c>
      <c r="S432" s="5">
        <v>1299.0</v>
      </c>
      <c r="T432" s="5" t="s">
        <v>69</v>
      </c>
      <c r="U432" s="5">
        <v>29.0</v>
      </c>
      <c r="V432" s="5" t="s">
        <v>93</v>
      </c>
      <c r="W432" s="5" t="s">
        <v>4330</v>
      </c>
      <c r="X432" s="5" t="s">
        <v>71</v>
      </c>
      <c r="Y432" s="5" t="s">
        <v>52</v>
      </c>
      <c r="Z432" s="5" t="s">
        <v>4331</v>
      </c>
      <c r="AA432" s="5" t="s">
        <v>4332</v>
      </c>
      <c r="AB432" s="5" t="s">
        <v>260</v>
      </c>
      <c r="AC432" s="5" t="s">
        <v>52</v>
      </c>
      <c r="AD432" s="5" t="s">
        <v>216</v>
      </c>
      <c r="AE432" s="5" t="s">
        <v>217</v>
      </c>
      <c r="AF432" s="5" t="s">
        <v>218</v>
      </c>
      <c r="AG432" s="5" t="s">
        <v>52</v>
      </c>
      <c r="AH432" s="5" t="s">
        <v>52</v>
      </c>
      <c r="AI432" s="5" t="s">
        <v>52</v>
      </c>
      <c r="AJ432" s="5" t="s">
        <v>64</v>
      </c>
      <c r="AK432" s="5" t="s">
        <v>4208</v>
      </c>
      <c r="AL432" s="5" t="s">
        <v>79</v>
      </c>
    </row>
    <row r="433" hidden="1">
      <c r="A433" s="5" t="s">
        <v>4333</v>
      </c>
      <c r="B433" s="5" t="s">
        <v>490</v>
      </c>
      <c r="C433" s="5" t="s">
        <v>1133</v>
      </c>
      <c r="D433" s="9">
        <v>45045.0</v>
      </c>
      <c r="E433" s="5">
        <v>23814.0</v>
      </c>
      <c r="F433" s="5">
        <v>10825.0</v>
      </c>
      <c r="G433" s="5" t="s">
        <v>963</v>
      </c>
      <c r="H433" s="5" t="s">
        <v>366</v>
      </c>
      <c r="I433" s="5" t="s">
        <v>4334</v>
      </c>
      <c r="J433" s="5" t="s">
        <v>965</v>
      </c>
      <c r="K433" s="5" t="s">
        <v>391</v>
      </c>
      <c r="L433" s="5" t="s">
        <v>1136</v>
      </c>
      <c r="M433" s="10" t="str">
        <f>IFERROR(__xludf.DUMMYFUNCTION("REGEXEXTRACT(L918, ""[\s,]([A-Z]{2})[,\s]\s?\d{5}"")"),"#N/A")</f>
        <v>#N/A</v>
      </c>
      <c r="N433" s="5" t="s">
        <v>1806</v>
      </c>
      <c r="O433" s="5">
        <v>11003.0</v>
      </c>
      <c r="P433" s="5">
        <v>1.0</v>
      </c>
      <c r="Q433" s="5" t="s">
        <v>4335</v>
      </c>
      <c r="R433" s="5" t="s">
        <v>466</v>
      </c>
      <c r="S433" s="5">
        <v>886.0</v>
      </c>
      <c r="T433" s="5" t="s">
        <v>92</v>
      </c>
      <c r="U433" s="5">
        <v>2190.0</v>
      </c>
      <c r="V433" s="5" t="s">
        <v>158</v>
      </c>
      <c r="W433" s="5" t="s">
        <v>4336</v>
      </c>
      <c r="X433" s="5" t="s">
        <v>71</v>
      </c>
      <c r="Y433" s="5" t="s">
        <v>52</v>
      </c>
      <c r="Z433" s="5" t="s">
        <v>3063</v>
      </c>
      <c r="AA433" s="5" t="s">
        <v>4337</v>
      </c>
      <c r="AB433" s="5" t="s">
        <v>235</v>
      </c>
      <c r="AC433" s="5" t="s">
        <v>52</v>
      </c>
      <c r="AD433" s="5" t="s">
        <v>163</v>
      </c>
      <c r="AE433" s="5" t="s">
        <v>164</v>
      </c>
      <c r="AF433" s="5" t="s">
        <v>165</v>
      </c>
      <c r="AG433" s="5" t="s">
        <v>52</v>
      </c>
      <c r="AH433" s="5" t="s">
        <v>52</v>
      </c>
      <c r="AI433" s="5" t="s">
        <v>52</v>
      </c>
      <c r="AJ433" s="5" t="s">
        <v>490</v>
      </c>
      <c r="AK433" s="5" t="s">
        <v>1136</v>
      </c>
      <c r="AL433" s="5" t="s">
        <v>1142</v>
      </c>
    </row>
    <row r="434" hidden="1">
      <c r="A434" s="5" t="s">
        <v>4338</v>
      </c>
      <c r="B434" s="5" t="s">
        <v>3866</v>
      </c>
      <c r="C434" s="5" t="s">
        <v>326</v>
      </c>
      <c r="D434" s="9">
        <v>45044.0</v>
      </c>
      <c r="E434" s="5">
        <v>60691.0</v>
      </c>
      <c r="F434" s="5">
        <v>27587.0</v>
      </c>
      <c r="G434" s="5" t="s">
        <v>3867</v>
      </c>
      <c r="H434" s="5" t="s">
        <v>189</v>
      </c>
      <c r="I434" s="5" t="s">
        <v>4339</v>
      </c>
      <c r="J434" s="5" t="s">
        <v>532</v>
      </c>
      <c r="K434" s="5" t="s">
        <v>4340</v>
      </c>
      <c r="L434" s="5" t="s">
        <v>3870</v>
      </c>
      <c r="M434" s="10" t="str">
        <f>IFERROR(__xludf.DUMMYFUNCTION("REGEXEXTRACT(L919, ""[\s,]([A-Z]{2})[,\s]\s?\d{5}"")"),"#N/A")</f>
        <v>#N/A</v>
      </c>
      <c r="N434" s="5" t="s">
        <v>3871</v>
      </c>
      <c r="O434" s="5">
        <v>37402.0</v>
      </c>
      <c r="P434" s="5">
        <v>1.0</v>
      </c>
      <c r="Q434" s="5" t="s">
        <v>4341</v>
      </c>
      <c r="R434" s="5" t="s">
        <v>244</v>
      </c>
      <c r="S434" s="5">
        <v>28.0</v>
      </c>
      <c r="T434" s="5" t="s">
        <v>53</v>
      </c>
      <c r="U434" s="5">
        <v>48.0</v>
      </c>
      <c r="V434" s="5" t="s">
        <v>70</v>
      </c>
      <c r="W434" s="5" t="s">
        <v>4342</v>
      </c>
      <c r="X434" s="5" t="s">
        <v>71</v>
      </c>
      <c r="Y434" s="5" t="s">
        <v>52</v>
      </c>
      <c r="Z434" s="5" t="s">
        <v>4343</v>
      </c>
      <c r="AA434" s="5" t="s">
        <v>4344</v>
      </c>
      <c r="AB434" s="5" t="s">
        <v>235</v>
      </c>
      <c r="AC434" s="5" t="s">
        <v>52</v>
      </c>
      <c r="AD434" s="5" t="s">
        <v>3723</v>
      </c>
      <c r="AE434" s="5" t="s">
        <v>3724</v>
      </c>
      <c r="AF434" s="5" t="s">
        <v>3725</v>
      </c>
      <c r="AG434" s="5" t="s">
        <v>52</v>
      </c>
      <c r="AH434" s="5" t="s">
        <v>3726</v>
      </c>
      <c r="AI434" s="5" t="s">
        <v>3727</v>
      </c>
      <c r="AJ434" s="5" t="s">
        <v>3866</v>
      </c>
      <c r="AK434" s="5" t="s">
        <v>3876</v>
      </c>
      <c r="AL434" s="5" t="s">
        <v>336</v>
      </c>
    </row>
    <row r="435" hidden="1">
      <c r="A435" s="5" t="s">
        <v>4345</v>
      </c>
      <c r="B435" s="5" t="s">
        <v>4346</v>
      </c>
      <c r="C435" s="5" t="s">
        <v>4347</v>
      </c>
      <c r="D435" s="9">
        <v>45042.0</v>
      </c>
      <c r="E435" s="5">
        <v>36476.0</v>
      </c>
      <c r="F435" s="5">
        <v>16580.0</v>
      </c>
      <c r="G435" s="5" t="s">
        <v>634</v>
      </c>
      <c r="H435" s="5" t="s">
        <v>189</v>
      </c>
      <c r="I435" s="5" t="s">
        <v>4348</v>
      </c>
      <c r="J435" s="5" t="s">
        <v>274</v>
      </c>
      <c r="K435" s="5" t="s">
        <v>4349</v>
      </c>
      <c r="L435" s="5" t="s">
        <v>4350</v>
      </c>
      <c r="M435" s="10" t="str">
        <f>IFERROR(__xludf.DUMMYFUNCTION("REGEXEXTRACT(L920, ""[\s,]([A-Z]{2})[,\s]\s?\d{5}"")"),"RD")</f>
        <v>RD</v>
      </c>
      <c r="N435" s="5" t="s">
        <v>4351</v>
      </c>
      <c r="O435" s="5">
        <v>78557.0</v>
      </c>
      <c r="P435" s="5">
        <v>1.0</v>
      </c>
      <c r="Q435" s="5" t="s">
        <v>4352</v>
      </c>
      <c r="R435" s="5">
        <v>2210.0</v>
      </c>
      <c r="S435" s="5">
        <v>993.0</v>
      </c>
      <c r="T435" s="5" t="s">
        <v>115</v>
      </c>
      <c r="U435" s="5">
        <v>0.0</v>
      </c>
      <c r="V435" s="5" t="s">
        <v>52</v>
      </c>
      <c r="W435" s="5" t="s">
        <v>4353</v>
      </c>
      <c r="X435" s="5" t="s">
        <v>71</v>
      </c>
      <c r="Y435" s="5" t="s">
        <v>52</v>
      </c>
      <c r="Z435" s="5" t="s">
        <v>4354</v>
      </c>
      <c r="AA435" s="5" t="s">
        <v>4355</v>
      </c>
      <c r="AB435" s="5" t="s">
        <v>1426</v>
      </c>
      <c r="AC435" s="5" t="s">
        <v>283</v>
      </c>
      <c r="AD435" s="5" t="s">
        <v>181</v>
      </c>
      <c r="AE435" s="5" t="s">
        <v>182</v>
      </c>
      <c r="AF435" s="5" t="s">
        <v>183</v>
      </c>
      <c r="AG435" s="5" t="s">
        <v>52</v>
      </c>
      <c r="AH435" s="5" t="s">
        <v>52</v>
      </c>
      <c r="AI435" s="5" t="s">
        <v>184</v>
      </c>
      <c r="AJ435" s="5" t="s">
        <v>4346</v>
      </c>
      <c r="AK435" s="5" t="s">
        <v>4350</v>
      </c>
      <c r="AL435" s="5" t="s">
        <v>645</v>
      </c>
    </row>
    <row r="436" hidden="1">
      <c r="A436" s="5" t="s">
        <v>4356</v>
      </c>
      <c r="B436" s="5" t="s">
        <v>4357</v>
      </c>
      <c r="C436" s="5" t="s">
        <v>4358</v>
      </c>
      <c r="D436" s="9">
        <v>45042.0</v>
      </c>
      <c r="E436" s="5">
        <v>43318.0</v>
      </c>
      <c r="F436" s="5">
        <v>19690.0</v>
      </c>
      <c r="G436" s="5" t="s">
        <v>2343</v>
      </c>
      <c r="H436" s="5" t="s">
        <v>366</v>
      </c>
      <c r="I436" s="5" t="s">
        <v>871</v>
      </c>
      <c r="J436" s="5" t="s">
        <v>1460</v>
      </c>
      <c r="K436" s="5" t="s">
        <v>4359</v>
      </c>
      <c r="L436" s="5" t="s">
        <v>4360</v>
      </c>
      <c r="M436" s="10" t="str">
        <f>IFERROR(__xludf.DUMMYFUNCTION("REGEXEXTRACT(L921, ""[\s,]([A-Z]{2})[,\s]\s?\d{5}"")"),"NC")</f>
        <v>NC</v>
      </c>
      <c r="N436" s="5" t="s">
        <v>4361</v>
      </c>
      <c r="O436" s="5">
        <v>33167.0</v>
      </c>
      <c r="P436" s="5">
        <v>1.0</v>
      </c>
      <c r="Q436" s="5" t="s">
        <v>4362</v>
      </c>
      <c r="R436" s="5">
        <v>2210.0</v>
      </c>
      <c r="S436" s="5">
        <v>68.0</v>
      </c>
      <c r="T436" s="5" t="s">
        <v>115</v>
      </c>
      <c r="U436" s="5">
        <v>0.0</v>
      </c>
      <c r="V436" s="5" t="s">
        <v>52</v>
      </c>
      <c r="W436" s="5" t="s">
        <v>4363</v>
      </c>
      <c r="X436" s="5" t="s">
        <v>52</v>
      </c>
      <c r="Y436" s="5" t="s">
        <v>52</v>
      </c>
      <c r="Z436" s="5" t="s">
        <v>4364</v>
      </c>
      <c r="AA436" s="5" t="s">
        <v>4365</v>
      </c>
      <c r="AB436" s="5" t="s">
        <v>881</v>
      </c>
      <c r="AC436" s="5" t="s">
        <v>52</v>
      </c>
      <c r="AD436" s="5" t="s">
        <v>181</v>
      </c>
      <c r="AE436" s="5" t="s">
        <v>182</v>
      </c>
      <c r="AF436" s="5" t="s">
        <v>183</v>
      </c>
      <c r="AG436" s="5" t="s">
        <v>52</v>
      </c>
      <c r="AH436" s="5" t="s">
        <v>52</v>
      </c>
      <c r="AI436" s="5" t="s">
        <v>184</v>
      </c>
      <c r="AJ436" s="5" t="s">
        <v>4357</v>
      </c>
      <c r="AK436" s="5" t="s">
        <v>4360</v>
      </c>
      <c r="AL436" s="5" t="s">
        <v>4366</v>
      </c>
    </row>
    <row r="437" hidden="1">
      <c r="A437" s="5" t="s">
        <v>4367</v>
      </c>
      <c r="B437" s="5" t="s">
        <v>3792</v>
      </c>
      <c r="C437" s="5" t="s">
        <v>4368</v>
      </c>
      <c r="D437" s="9">
        <v>45041.0</v>
      </c>
      <c r="E437" s="5">
        <v>834.0</v>
      </c>
      <c r="F437" s="5">
        <v>379.0</v>
      </c>
      <c r="G437" s="5" t="s">
        <v>271</v>
      </c>
      <c r="H437" s="5" t="s">
        <v>272</v>
      </c>
      <c r="I437" s="5" t="s">
        <v>4369</v>
      </c>
      <c r="J437" s="5" t="s">
        <v>274</v>
      </c>
      <c r="K437" s="5" t="s">
        <v>4370</v>
      </c>
      <c r="L437" s="5" t="s">
        <v>4371</v>
      </c>
      <c r="M437" s="10" t="str">
        <f>IFERROR(__xludf.DUMMYFUNCTION("REGEXEXTRACT(L922, ""[\s,]([A-Z]{2})[,\s]\s?\d{5}"")"),"#N/A")</f>
        <v>#N/A</v>
      </c>
      <c r="N437" s="5" t="s">
        <v>4372</v>
      </c>
      <c r="O437" s="5" t="s">
        <v>52</v>
      </c>
      <c r="P437" s="5">
        <v>1.0</v>
      </c>
      <c r="Q437" s="5" t="s">
        <v>4373</v>
      </c>
      <c r="R437" s="5" t="s">
        <v>1563</v>
      </c>
      <c r="S437" s="5">
        <v>57.0</v>
      </c>
      <c r="T437" s="5" t="s">
        <v>69</v>
      </c>
      <c r="U437" s="5">
        <v>2.0</v>
      </c>
      <c r="V437" s="5" t="s">
        <v>70</v>
      </c>
      <c r="W437" s="5" t="s">
        <v>4374</v>
      </c>
      <c r="X437" s="5" t="s">
        <v>52</v>
      </c>
      <c r="Y437" s="5" t="s">
        <v>52</v>
      </c>
      <c r="Z437" s="5" t="s">
        <v>4343</v>
      </c>
      <c r="AA437" s="5" t="s">
        <v>4375</v>
      </c>
      <c r="AB437" s="5" t="s">
        <v>235</v>
      </c>
      <c r="AC437" s="5" t="s">
        <v>52</v>
      </c>
      <c r="AD437" s="5" t="s">
        <v>72</v>
      </c>
      <c r="AE437" s="5" t="s">
        <v>73</v>
      </c>
      <c r="AF437" s="5" t="s">
        <v>74</v>
      </c>
      <c r="AG437" s="5" t="s">
        <v>75</v>
      </c>
      <c r="AH437" s="5" t="s">
        <v>76</v>
      </c>
      <c r="AI437" s="5" t="s">
        <v>77</v>
      </c>
      <c r="AJ437" s="5" t="s">
        <v>3815</v>
      </c>
      <c r="AK437" s="5" t="s">
        <v>3816</v>
      </c>
      <c r="AL437" s="5" t="s">
        <v>1363</v>
      </c>
    </row>
    <row r="438" hidden="1">
      <c r="A438" s="5" t="s">
        <v>4376</v>
      </c>
      <c r="B438" s="5" t="s">
        <v>2720</v>
      </c>
      <c r="C438" s="5" t="s">
        <v>1222</v>
      </c>
      <c r="D438" s="9">
        <v>45039.0</v>
      </c>
      <c r="E438" s="5">
        <v>18803.0</v>
      </c>
      <c r="F438" s="5">
        <v>8547.0</v>
      </c>
      <c r="G438" s="5" t="s">
        <v>963</v>
      </c>
      <c r="H438" s="5" t="s">
        <v>171</v>
      </c>
      <c r="I438" s="5" t="s">
        <v>4377</v>
      </c>
      <c r="J438" s="5" t="s">
        <v>965</v>
      </c>
      <c r="K438" s="5" t="s">
        <v>391</v>
      </c>
      <c r="L438" s="5" t="s">
        <v>2722</v>
      </c>
      <c r="M438" s="10" t="str">
        <f>IFERROR(__xludf.DUMMYFUNCTION("REGEXEXTRACT(L923, ""[\s,]([A-Z]{2})[,\s]\s?\d{5}"")"),"CA")</f>
        <v>CA</v>
      </c>
      <c r="N438" s="5" t="s">
        <v>1225</v>
      </c>
      <c r="O438" s="5">
        <v>90220.0</v>
      </c>
      <c r="P438" s="5">
        <v>1.0</v>
      </c>
      <c r="Q438" s="5" t="s">
        <v>4378</v>
      </c>
      <c r="R438" s="5">
        <v>4500.0</v>
      </c>
      <c r="S438" s="5">
        <v>10.0</v>
      </c>
      <c r="T438" s="5" t="s">
        <v>53</v>
      </c>
      <c r="U438" s="5">
        <v>0.0</v>
      </c>
      <c r="V438" s="5" t="s">
        <v>70</v>
      </c>
      <c r="W438" s="5" t="s">
        <v>4379</v>
      </c>
      <c r="X438" s="5" t="s">
        <v>71</v>
      </c>
      <c r="Y438" s="5" t="s">
        <v>52</v>
      </c>
      <c r="Z438" s="5" t="s">
        <v>4380</v>
      </c>
      <c r="AA438" s="5" t="s">
        <v>4381</v>
      </c>
      <c r="AB438" s="5" t="s">
        <v>730</v>
      </c>
      <c r="AC438" s="5" t="s">
        <v>52</v>
      </c>
      <c r="AD438" s="5" t="s">
        <v>1230</v>
      </c>
      <c r="AE438" s="5" t="s">
        <v>1231</v>
      </c>
      <c r="AF438" s="5" t="s">
        <v>52</v>
      </c>
      <c r="AG438" s="5" t="s">
        <v>52</v>
      </c>
      <c r="AH438" s="5" t="s">
        <v>52</v>
      </c>
      <c r="AI438" s="5" t="s">
        <v>1232</v>
      </c>
      <c r="AJ438" s="5" t="s">
        <v>2720</v>
      </c>
      <c r="AK438" s="5" t="s">
        <v>2722</v>
      </c>
      <c r="AL438" s="5" t="s">
        <v>1233</v>
      </c>
    </row>
    <row r="439" hidden="1">
      <c r="A439" s="5" t="s">
        <v>4382</v>
      </c>
      <c r="B439" s="5" t="s">
        <v>4383</v>
      </c>
      <c r="C439" s="5" t="s">
        <v>4383</v>
      </c>
      <c r="D439" s="9">
        <v>45039.0</v>
      </c>
      <c r="E439" s="5">
        <v>6129.0</v>
      </c>
      <c r="F439" s="5">
        <v>2786.0</v>
      </c>
      <c r="G439" s="5" t="s">
        <v>963</v>
      </c>
      <c r="H439" s="5" t="s">
        <v>171</v>
      </c>
      <c r="I439" s="5" t="s">
        <v>4377</v>
      </c>
      <c r="J439" s="5" t="s">
        <v>965</v>
      </c>
      <c r="K439" s="5" t="s">
        <v>744</v>
      </c>
      <c r="L439" s="5" t="s">
        <v>4384</v>
      </c>
      <c r="M439" s="10" t="str">
        <f>IFERROR(__xludf.DUMMYFUNCTION("REGEXEXTRACT(L924, ""[\s,]([A-Z]{2})[,\s]\s?\d{5}"")"),"CA")</f>
        <v>CA</v>
      </c>
      <c r="N439" s="5" t="s">
        <v>4385</v>
      </c>
      <c r="O439" s="5">
        <v>96818.0</v>
      </c>
      <c r="P439" s="5">
        <v>1.0</v>
      </c>
      <c r="Q439" s="5" t="s">
        <v>4378</v>
      </c>
      <c r="R439" s="5">
        <v>4500.0</v>
      </c>
      <c r="S439" s="5">
        <v>6.0</v>
      </c>
      <c r="T439" s="5" t="s">
        <v>53</v>
      </c>
      <c r="U439" s="5">
        <v>0.0</v>
      </c>
      <c r="V439" s="5" t="s">
        <v>70</v>
      </c>
      <c r="W439" s="5" t="s">
        <v>4386</v>
      </c>
      <c r="X439" s="5" t="s">
        <v>55</v>
      </c>
      <c r="Y439" s="5" t="s">
        <v>4379</v>
      </c>
      <c r="Z439" s="5" t="s">
        <v>4380</v>
      </c>
      <c r="AA439" s="5" t="s">
        <v>4381</v>
      </c>
      <c r="AB439" s="5" t="s">
        <v>730</v>
      </c>
      <c r="AC439" s="5" t="s">
        <v>52</v>
      </c>
      <c r="AD439" s="5" t="s">
        <v>1230</v>
      </c>
      <c r="AE439" s="5" t="s">
        <v>1231</v>
      </c>
      <c r="AF439" s="5" t="s">
        <v>52</v>
      </c>
      <c r="AG439" s="5" t="s">
        <v>52</v>
      </c>
      <c r="AH439" s="5" t="s">
        <v>52</v>
      </c>
      <c r="AI439" s="5" t="s">
        <v>1232</v>
      </c>
      <c r="AJ439" s="5" t="s">
        <v>2720</v>
      </c>
      <c r="AK439" s="5" t="s">
        <v>2722</v>
      </c>
      <c r="AL439" s="5" t="s">
        <v>1233</v>
      </c>
    </row>
    <row r="440" hidden="1">
      <c r="A440" s="5" t="s">
        <v>4387</v>
      </c>
      <c r="B440" s="5" t="s">
        <v>4388</v>
      </c>
      <c r="C440" s="5" t="s">
        <v>4389</v>
      </c>
      <c r="D440" s="9">
        <v>45039.0</v>
      </c>
      <c r="E440" s="5">
        <v>343134.0</v>
      </c>
      <c r="F440" s="5">
        <v>155970.0</v>
      </c>
      <c r="G440" s="5" t="s">
        <v>1419</v>
      </c>
      <c r="H440" s="5" t="s">
        <v>480</v>
      </c>
      <c r="I440" s="5" t="s">
        <v>4390</v>
      </c>
      <c r="J440" s="5" t="s">
        <v>256</v>
      </c>
      <c r="K440" s="5" t="s">
        <v>4391</v>
      </c>
      <c r="L440" s="5" t="s">
        <v>4392</v>
      </c>
      <c r="M440" s="10" t="str">
        <f>IFERROR(__xludf.DUMMYFUNCTION("REGEXEXTRACT(L925, ""[\s,]([A-Z]{2})[,\s]\s?\d{5}"")"),"CA")</f>
        <v>CA</v>
      </c>
      <c r="N440" s="5" t="s">
        <v>4393</v>
      </c>
      <c r="O440" s="5" t="s">
        <v>52</v>
      </c>
      <c r="P440" s="5">
        <v>6.0</v>
      </c>
      <c r="Q440" s="5" t="s">
        <v>4394</v>
      </c>
      <c r="R440" s="5" t="s">
        <v>4395</v>
      </c>
      <c r="S440" s="5">
        <v>328.0</v>
      </c>
      <c r="T440" s="5" t="s">
        <v>1077</v>
      </c>
      <c r="U440" s="5">
        <v>159.0</v>
      </c>
      <c r="V440" s="5" t="s">
        <v>93</v>
      </c>
      <c r="W440" s="5" t="s">
        <v>4396</v>
      </c>
      <c r="X440" s="5" t="s">
        <v>52</v>
      </c>
      <c r="Y440" s="5" t="s">
        <v>52</v>
      </c>
      <c r="Z440" s="5" t="s">
        <v>4397</v>
      </c>
      <c r="AA440" s="5" t="s">
        <v>4398</v>
      </c>
      <c r="AB440" s="5" t="s">
        <v>162</v>
      </c>
      <c r="AC440" s="5" t="s">
        <v>52</v>
      </c>
      <c r="AD440" s="5" t="s">
        <v>565</v>
      </c>
      <c r="AE440" s="5" t="s">
        <v>566</v>
      </c>
      <c r="AF440" s="5" t="s">
        <v>567</v>
      </c>
      <c r="AG440" s="5" t="s">
        <v>52</v>
      </c>
      <c r="AH440" s="5" t="s">
        <v>52</v>
      </c>
      <c r="AI440" s="5" t="s">
        <v>568</v>
      </c>
      <c r="AJ440" s="5" t="s">
        <v>4388</v>
      </c>
      <c r="AK440" s="5" t="s">
        <v>4392</v>
      </c>
      <c r="AL440" s="5" t="s">
        <v>1428</v>
      </c>
    </row>
    <row r="441" hidden="1">
      <c r="A441" s="5" t="s">
        <v>4399</v>
      </c>
      <c r="B441" s="5" t="s">
        <v>4400</v>
      </c>
      <c r="C441" s="5" t="s">
        <v>4401</v>
      </c>
      <c r="D441" s="9">
        <v>45038.0</v>
      </c>
      <c r="E441" s="5">
        <v>35873.0</v>
      </c>
      <c r="F441" s="5">
        <v>16306.0</v>
      </c>
      <c r="G441" s="5" t="s">
        <v>900</v>
      </c>
      <c r="H441" s="5" t="s">
        <v>189</v>
      </c>
      <c r="I441" s="5" t="s">
        <v>4402</v>
      </c>
      <c r="J441" s="5" t="s">
        <v>872</v>
      </c>
      <c r="K441" s="5" t="s">
        <v>4403</v>
      </c>
      <c r="L441" s="5" t="s">
        <v>4404</v>
      </c>
      <c r="M441" s="10" t="str">
        <f>IFERROR(__xludf.DUMMYFUNCTION("REGEXEXTRACT(L926, ""[\s,]([A-Z]{2})[,\s]\s?\d{5}"")"),"CA")</f>
        <v>CA</v>
      </c>
      <c r="N441" s="5" t="s">
        <v>4405</v>
      </c>
      <c r="O441" s="5">
        <v>77040.0</v>
      </c>
      <c r="P441" s="5">
        <v>1.0</v>
      </c>
      <c r="Q441" s="5" t="s">
        <v>4406</v>
      </c>
      <c r="R441" s="5">
        <v>4310.0</v>
      </c>
      <c r="S441" s="5">
        <v>1197.0</v>
      </c>
      <c r="T441" s="5" t="s">
        <v>92</v>
      </c>
      <c r="U441" s="5">
        <v>0.0</v>
      </c>
      <c r="V441" s="5" t="s">
        <v>52</v>
      </c>
      <c r="W441" s="5" t="s">
        <v>4407</v>
      </c>
      <c r="X441" s="5" t="s">
        <v>52</v>
      </c>
      <c r="Y441" s="5" t="s">
        <v>52</v>
      </c>
      <c r="Z441" s="5" t="s">
        <v>4408</v>
      </c>
      <c r="AA441" s="5" t="s">
        <v>4409</v>
      </c>
      <c r="AB441" s="5" t="s">
        <v>260</v>
      </c>
      <c r="AC441" s="5" t="s">
        <v>52</v>
      </c>
      <c r="AD441" s="5" t="s">
        <v>216</v>
      </c>
      <c r="AE441" s="5" t="s">
        <v>217</v>
      </c>
      <c r="AF441" s="5" t="s">
        <v>218</v>
      </c>
      <c r="AG441" s="5" t="s">
        <v>52</v>
      </c>
      <c r="AH441" s="5" t="s">
        <v>52</v>
      </c>
      <c r="AI441" s="5" t="s">
        <v>52</v>
      </c>
      <c r="AJ441" s="5" t="s">
        <v>4400</v>
      </c>
      <c r="AK441" s="5" t="s">
        <v>4404</v>
      </c>
      <c r="AL441" s="5" t="s">
        <v>4410</v>
      </c>
    </row>
    <row r="442">
      <c r="A442" s="5" t="s">
        <v>4411</v>
      </c>
      <c r="B442" s="5" t="s">
        <v>4412</v>
      </c>
      <c r="C442" s="5" t="s">
        <v>4413</v>
      </c>
      <c r="D442" s="9">
        <v>45035.0</v>
      </c>
      <c r="E442" s="5">
        <v>21989.0</v>
      </c>
      <c r="F442" s="5">
        <v>9995.0</v>
      </c>
      <c r="G442" s="5" t="s">
        <v>1321</v>
      </c>
      <c r="H442" s="5" t="s">
        <v>45</v>
      </c>
      <c r="I442" s="5" t="s">
        <v>4414</v>
      </c>
      <c r="J442" s="5" t="s">
        <v>1322</v>
      </c>
      <c r="K442" s="5" t="s">
        <v>744</v>
      </c>
      <c r="L442" s="5" t="s">
        <v>4415</v>
      </c>
      <c r="M442" s="10" t="str">
        <f>IFERROR(__xludf.DUMMYFUNCTION("REGEXEXTRACT(L927, ""[\s,]([A-Z]{2})[,\s]\s?\d{5}"")"),"#N/A")</f>
        <v>#N/A</v>
      </c>
      <c r="N442" s="5" t="s">
        <v>4416</v>
      </c>
      <c r="O442" s="5">
        <v>51568.0</v>
      </c>
      <c r="P442" s="5">
        <v>1.0</v>
      </c>
      <c r="Q442" s="5" t="s">
        <v>4417</v>
      </c>
      <c r="R442" s="5">
        <v>2200.0</v>
      </c>
      <c r="S442" s="5">
        <v>864.0</v>
      </c>
      <c r="T442" s="5" t="s">
        <v>115</v>
      </c>
      <c r="U442" s="5">
        <v>0.0</v>
      </c>
      <c r="V442" s="5" t="s">
        <v>70</v>
      </c>
      <c r="W442" s="5" t="s">
        <v>4418</v>
      </c>
      <c r="X442" s="5" t="s">
        <v>52</v>
      </c>
      <c r="Y442" s="5" t="s">
        <v>52</v>
      </c>
      <c r="Z442" s="5" t="s">
        <v>4419</v>
      </c>
      <c r="AA442" s="5" t="s">
        <v>4420</v>
      </c>
      <c r="AB442" s="5" t="s">
        <v>59</v>
      </c>
      <c r="AC442" s="5" t="s">
        <v>52</v>
      </c>
      <c r="AD442" s="5" t="s">
        <v>398</v>
      </c>
      <c r="AE442" s="5" t="s">
        <v>399</v>
      </c>
      <c r="AF442" s="5" t="s">
        <v>400</v>
      </c>
      <c r="AG442" s="5" t="s">
        <v>401</v>
      </c>
      <c r="AH442" s="5">
        <v>23502.0</v>
      </c>
      <c r="AI442" s="5" t="s">
        <v>402</v>
      </c>
      <c r="AJ442" s="5" t="s">
        <v>4412</v>
      </c>
      <c r="AK442" s="5" t="s">
        <v>4421</v>
      </c>
      <c r="AL442" s="5" t="s">
        <v>4422</v>
      </c>
    </row>
    <row r="443">
      <c r="A443" s="5" t="s">
        <v>4423</v>
      </c>
      <c r="B443" s="5" t="s">
        <v>4424</v>
      </c>
      <c r="C443" s="5" t="s">
        <v>4425</v>
      </c>
      <c r="D443" s="9">
        <v>45035.0</v>
      </c>
      <c r="E443" s="5">
        <v>51700.0</v>
      </c>
      <c r="F443" s="5">
        <v>23500.0</v>
      </c>
      <c r="G443" s="5" t="s">
        <v>2481</v>
      </c>
      <c r="H443" s="5" t="s">
        <v>45</v>
      </c>
      <c r="I443" s="5" t="s">
        <v>3966</v>
      </c>
      <c r="J443" s="5" t="s">
        <v>532</v>
      </c>
      <c r="K443" s="5" t="s">
        <v>4426</v>
      </c>
      <c r="L443" s="5" t="s">
        <v>4427</v>
      </c>
      <c r="M443" s="10" t="str">
        <f>IFERROR(__xludf.DUMMYFUNCTION("REGEXEXTRACT(L928, ""[\s,]([A-Z]{2})[,\s]\s?\d{5}"")"),"PR")</f>
        <v>PR</v>
      </c>
      <c r="N443" s="5" t="s">
        <v>4428</v>
      </c>
      <c r="O443" s="5" t="s">
        <v>4429</v>
      </c>
      <c r="P443" s="5">
        <v>1.0</v>
      </c>
      <c r="Q443" s="5" t="s">
        <v>4430</v>
      </c>
      <c r="R443" s="5" t="s">
        <v>3970</v>
      </c>
      <c r="S443" s="5">
        <v>125.0</v>
      </c>
      <c r="T443" s="5" t="s">
        <v>2397</v>
      </c>
      <c r="U443" s="5">
        <v>0.0</v>
      </c>
      <c r="V443" s="5" t="s">
        <v>70</v>
      </c>
      <c r="W443" s="5" t="s">
        <v>4431</v>
      </c>
      <c r="X443" s="5" t="s">
        <v>52</v>
      </c>
      <c r="Y443" s="5" t="s">
        <v>52</v>
      </c>
      <c r="Z443" s="5" t="s">
        <v>4432</v>
      </c>
      <c r="AA443" s="5" t="s">
        <v>4433</v>
      </c>
      <c r="AB443" s="5" t="s">
        <v>59</v>
      </c>
      <c r="AC443" s="5" t="s">
        <v>1051</v>
      </c>
      <c r="AD443" s="5" t="s">
        <v>3974</v>
      </c>
      <c r="AE443" s="5" t="s">
        <v>3975</v>
      </c>
      <c r="AF443" s="5" t="s">
        <v>183</v>
      </c>
      <c r="AG443" s="5" t="s">
        <v>52</v>
      </c>
      <c r="AH443" s="5" t="s">
        <v>3976</v>
      </c>
      <c r="AI443" s="5" t="s">
        <v>3977</v>
      </c>
      <c r="AJ443" s="5" t="s">
        <v>4434</v>
      </c>
      <c r="AK443" s="5" t="s">
        <v>4435</v>
      </c>
      <c r="AL443" s="5" t="s">
        <v>4436</v>
      </c>
    </row>
    <row r="444">
      <c r="A444" s="5" t="s">
        <v>4437</v>
      </c>
      <c r="B444" s="5" t="s">
        <v>4424</v>
      </c>
      <c r="C444" s="5" t="s">
        <v>4425</v>
      </c>
      <c r="D444" s="9">
        <v>45035.0</v>
      </c>
      <c r="E444" s="5">
        <v>51700.0</v>
      </c>
      <c r="F444" s="5">
        <v>23500.0</v>
      </c>
      <c r="G444" s="5" t="s">
        <v>2481</v>
      </c>
      <c r="H444" s="5" t="s">
        <v>45</v>
      </c>
      <c r="I444" s="5" t="s">
        <v>3966</v>
      </c>
      <c r="J444" s="5" t="s">
        <v>532</v>
      </c>
      <c r="K444" s="5" t="s">
        <v>4426</v>
      </c>
      <c r="L444" s="5" t="s">
        <v>4427</v>
      </c>
      <c r="M444" s="10" t="str">
        <f>IFERROR(__xludf.DUMMYFUNCTION("REGEXEXTRACT(L929, ""[\s,]([A-Z]{2})[,\s]\s?\d{5}"")"),"WV")</f>
        <v>WV</v>
      </c>
      <c r="N444" s="5" t="s">
        <v>4428</v>
      </c>
      <c r="O444" s="5" t="s">
        <v>4429</v>
      </c>
      <c r="P444" s="5">
        <v>1.0</v>
      </c>
      <c r="Q444" s="5" t="s">
        <v>4438</v>
      </c>
      <c r="R444" s="5" t="s">
        <v>466</v>
      </c>
      <c r="S444" s="5">
        <v>125.0</v>
      </c>
      <c r="T444" s="5" t="s">
        <v>2397</v>
      </c>
      <c r="U444" s="5">
        <v>0.0</v>
      </c>
      <c r="V444" s="5" t="s">
        <v>70</v>
      </c>
      <c r="W444" s="5" t="s">
        <v>4439</v>
      </c>
      <c r="X444" s="5" t="s">
        <v>52</v>
      </c>
      <c r="Y444" s="5" t="s">
        <v>52</v>
      </c>
      <c r="Z444" s="5" t="s">
        <v>4432</v>
      </c>
      <c r="AA444" s="5" t="s">
        <v>4440</v>
      </c>
      <c r="AB444" s="5" t="s">
        <v>59</v>
      </c>
      <c r="AC444" s="5" t="s">
        <v>1051</v>
      </c>
      <c r="AD444" s="5" t="s">
        <v>3974</v>
      </c>
      <c r="AE444" s="5" t="s">
        <v>3975</v>
      </c>
      <c r="AF444" s="5" t="s">
        <v>183</v>
      </c>
      <c r="AG444" s="5" t="s">
        <v>52</v>
      </c>
      <c r="AH444" s="5" t="s">
        <v>3976</v>
      </c>
      <c r="AI444" s="5" t="s">
        <v>3977</v>
      </c>
      <c r="AJ444" s="5" t="s">
        <v>4434</v>
      </c>
      <c r="AK444" s="5" t="s">
        <v>4435</v>
      </c>
      <c r="AL444" s="5" t="s">
        <v>4436</v>
      </c>
    </row>
    <row r="445" hidden="1">
      <c r="A445" s="5" t="s">
        <v>4441</v>
      </c>
      <c r="B445" s="5" t="s">
        <v>4442</v>
      </c>
      <c r="C445" s="5" t="s">
        <v>4443</v>
      </c>
      <c r="D445" s="9">
        <v>45032.0</v>
      </c>
      <c r="E445" s="5">
        <v>17725.0</v>
      </c>
      <c r="F445" s="5">
        <v>8057.0</v>
      </c>
      <c r="G445" s="5" t="s">
        <v>613</v>
      </c>
      <c r="H445" s="5" t="s">
        <v>1792</v>
      </c>
      <c r="I445" s="5" t="s">
        <v>4444</v>
      </c>
      <c r="J445" s="5" t="s">
        <v>581</v>
      </c>
      <c r="K445" s="5" t="s">
        <v>4445</v>
      </c>
      <c r="L445" s="5" t="s">
        <v>4446</v>
      </c>
      <c r="M445" s="10" t="str">
        <f>IFERROR(__xludf.DUMMYFUNCTION("REGEXEXTRACT(L930, ""[\s,]([A-Z]{2})[,\s]\s?\d{5}"")"),"SC")</f>
        <v>SC</v>
      </c>
      <c r="N445" s="5" t="s">
        <v>4447</v>
      </c>
      <c r="O445" s="5">
        <v>30354.0</v>
      </c>
      <c r="P445" s="5">
        <v>2.0</v>
      </c>
      <c r="Q445" s="5" t="s">
        <v>4448</v>
      </c>
      <c r="R445" s="5" t="s">
        <v>3475</v>
      </c>
      <c r="S445" s="5">
        <v>92.0</v>
      </c>
      <c r="T445" s="5" t="s">
        <v>53</v>
      </c>
      <c r="U445" s="5">
        <v>0.0</v>
      </c>
      <c r="V445" s="5" t="s">
        <v>70</v>
      </c>
      <c r="W445" s="5" t="s">
        <v>4449</v>
      </c>
      <c r="X445" s="5" t="s">
        <v>71</v>
      </c>
      <c r="Y445" s="5" t="s">
        <v>52</v>
      </c>
      <c r="Z445" s="5" t="s">
        <v>4450</v>
      </c>
      <c r="AA445" s="5" t="s">
        <v>4451</v>
      </c>
      <c r="AB445" s="5" t="s">
        <v>730</v>
      </c>
      <c r="AC445" s="5" t="s">
        <v>52</v>
      </c>
      <c r="AD445" s="5" t="s">
        <v>3479</v>
      </c>
      <c r="AE445" s="5" t="s">
        <v>52</v>
      </c>
      <c r="AF445" s="5" t="s">
        <v>52</v>
      </c>
      <c r="AG445" s="5" t="s">
        <v>52</v>
      </c>
      <c r="AH445" s="5" t="s">
        <v>52</v>
      </c>
      <c r="AI445" s="5" t="s">
        <v>52</v>
      </c>
      <c r="AJ445" s="5" t="s">
        <v>4442</v>
      </c>
      <c r="AK445" s="5" t="s">
        <v>4446</v>
      </c>
      <c r="AL445" s="5" t="s">
        <v>1314</v>
      </c>
    </row>
    <row r="446" hidden="1">
      <c r="A446" s="5" t="s">
        <v>4452</v>
      </c>
      <c r="B446" s="5" t="s">
        <v>490</v>
      </c>
      <c r="C446" s="5" t="s">
        <v>1133</v>
      </c>
      <c r="D446" s="9">
        <v>45027.0</v>
      </c>
      <c r="E446" s="5">
        <v>23814.0</v>
      </c>
      <c r="F446" s="5">
        <v>10825.0</v>
      </c>
      <c r="G446" s="5" t="s">
        <v>963</v>
      </c>
      <c r="H446" s="5" t="s">
        <v>366</v>
      </c>
      <c r="I446" s="5" t="s">
        <v>4453</v>
      </c>
      <c r="J446" s="5" t="s">
        <v>965</v>
      </c>
      <c r="K446" s="5" t="s">
        <v>462</v>
      </c>
      <c r="L446" s="5" t="s">
        <v>4454</v>
      </c>
      <c r="M446" s="10" t="str">
        <f>IFERROR(__xludf.DUMMYFUNCTION("REGEXEXTRACT(L931, ""[\s,]([A-Z]{2})[,\s]\s?\d{5}"")"),"NC")</f>
        <v>NC</v>
      </c>
      <c r="N446" s="5" t="s">
        <v>1806</v>
      </c>
      <c r="O446" s="5">
        <v>11003.0</v>
      </c>
      <c r="P446" s="5">
        <v>1.0</v>
      </c>
      <c r="Q446" s="5" t="s">
        <v>4455</v>
      </c>
      <c r="R446" s="5" t="s">
        <v>466</v>
      </c>
      <c r="S446" s="5">
        <v>886.0</v>
      </c>
      <c r="T446" s="5" t="s">
        <v>92</v>
      </c>
      <c r="U446" s="5">
        <v>2190.0</v>
      </c>
      <c r="V446" s="5" t="s">
        <v>158</v>
      </c>
      <c r="W446" s="5" t="s">
        <v>4456</v>
      </c>
      <c r="X446" s="5" t="s">
        <v>71</v>
      </c>
      <c r="Y446" s="5" t="s">
        <v>52</v>
      </c>
      <c r="Z446" s="5" t="s">
        <v>4457</v>
      </c>
      <c r="AA446" s="5" t="s">
        <v>4458</v>
      </c>
      <c r="AB446" s="5" t="s">
        <v>59</v>
      </c>
      <c r="AC446" s="5" t="s">
        <v>52</v>
      </c>
      <c r="AD446" s="5" t="s">
        <v>163</v>
      </c>
      <c r="AE446" s="5" t="s">
        <v>164</v>
      </c>
      <c r="AF446" s="5" t="s">
        <v>165</v>
      </c>
      <c r="AG446" s="5" t="s">
        <v>52</v>
      </c>
      <c r="AH446" s="5" t="s">
        <v>52</v>
      </c>
      <c r="AI446" s="5" t="s">
        <v>52</v>
      </c>
      <c r="AJ446" s="5" t="s">
        <v>490</v>
      </c>
      <c r="AK446" s="5" t="s">
        <v>4454</v>
      </c>
      <c r="AL446" s="5" t="s">
        <v>1142</v>
      </c>
    </row>
    <row r="447" hidden="1">
      <c r="A447" s="5" t="s">
        <v>4459</v>
      </c>
      <c r="B447" s="5" t="s">
        <v>4460</v>
      </c>
      <c r="C447" s="5" t="s">
        <v>4461</v>
      </c>
      <c r="D447" s="9">
        <v>45027.0</v>
      </c>
      <c r="E447" s="5">
        <v>36120.0</v>
      </c>
      <c r="F447" s="5">
        <v>16418.0</v>
      </c>
      <c r="G447" s="5" t="s">
        <v>1068</v>
      </c>
      <c r="H447" s="5" t="s">
        <v>1069</v>
      </c>
      <c r="I447" s="5" t="s">
        <v>4462</v>
      </c>
      <c r="J447" s="5" t="s">
        <v>1071</v>
      </c>
      <c r="K447" s="5" t="s">
        <v>4463</v>
      </c>
      <c r="L447" s="5" t="s">
        <v>4464</v>
      </c>
      <c r="M447" s="10" t="str">
        <f>IFERROR(__xludf.DUMMYFUNCTION("REGEXEXTRACT(L932, ""[\s,]([A-Z]{2})[,\s]\s?\d{5}"")"),"IL")</f>
        <v>IL</v>
      </c>
      <c r="N447" s="5" t="s">
        <v>4465</v>
      </c>
      <c r="O447" s="5">
        <v>33182.0</v>
      </c>
      <c r="P447" s="5">
        <v>1.0</v>
      </c>
      <c r="Q447" s="5" t="s">
        <v>4466</v>
      </c>
      <c r="R447" s="5">
        <v>4540.0</v>
      </c>
      <c r="S447" s="5">
        <v>4403.0</v>
      </c>
      <c r="T447" s="5" t="s">
        <v>92</v>
      </c>
      <c r="U447" s="5">
        <v>0.0</v>
      </c>
      <c r="V447" s="5" t="s">
        <v>71</v>
      </c>
      <c r="W447" s="5" t="s">
        <v>4467</v>
      </c>
      <c r="X447" s="5" t="s">
        <v>52</v>
      </c>
      <c r="Y447" s="5" t="s">
        <v>52</v>
      </c>
      <c r="Z447" s="5" t="s">
        <v>4468</v>
      </c>
      <c r="AA447" s="5" t="s">
        <v>4469</v>
      </c>
      <c r="AB447" s="5" t="s">
        <v>1177</v>
      </c>
      <c r="AC447" s="5" t="s">
        <v>52</v>
      </c>
      <c r="AD447" s="5" t="s">
        <v>1924</v>
      </c>
      <c r="AE447" s="5" t="s">
        <v>1925</v>
      </c>
      <c r="AF447" s="5" t="s">
        <v>544</v>
      </c>
      <c r="AG447" s="5" t="s">
        <v>265</v>
      </c>
      <c r="AH447" s="5">
        <v>32203.0</v>
      </c>
      <c r="AI447" s="5" t="s">
        <v>1926</v>
      </c>
      <c r="AJ447" s="5" t="s">
        <v>4460</v>
      </c>
      <c r="AK447" s="5" t="s">
        <v>4464</v>
      </c>
      <c r="AL447" s="5" t="s">
        <v>4470</v>
      </c>
    </row>
    <row r="448" hidden="1">
      <c r="A448" s="5" t="s">
        <v>4471</v>
      </c>
      <c r="B448" s="5" t="s">
        <v>4472</v>
      </c>
      <c r="C448" s="5" t="s">
        <v>4473</v>
      </c>
      <c r="D448" s="9">
        <v>45023.0</v>
      </c>
      <c r="E448" s="5">
        <v>56056.0</v>
      </c>
      <c r="F448" s="5">
        <v>25480.0</v>
      </c>
      <c r="G448" s="5" t="s">
        <v>1419</v>
      </c>
      <c r="H448" s="5" t="s">
        <v>1534</v>
      </c>
      <c r="I448" s="5" t="s">
        <v>3982</v>
      </c>
      <c r="J448" s="5" t="s">
        <v>256</v>
      </c>
      <c r="K448" s="5" t="s">
        <v>3485</v>
      </c>
      <c r="L448" s="5" t="s">
        <v>4474</v>
      </c>
      <c r="M448" s="10" t="str">
        <f>IFERROR(__xludf.DUMMYFUNCTION("REGEXEXTRACT(L933, ""[\s,]([A-Z]{2})[,\s]\s?\d{5}"")"),"#N/A")</f>
        <v>#N/A</v>
      </c>
      <c r="N448" s="5" t="s">
        <v>4475</v>
      </c>
      <c r="O448" s="5" t="s">
        <v>52</v>
      </c>
      <c r="P448" s="5">
        <v>1.0</v>
      </c>
      <c r="Q448" s="5" t="s">
        <v>4476</v>
      </c>
      <c r="R448" s="5" t="s">
        <v>91</v>
      </c>
      <c r="S448" s="5">
        <v>129.0</v>
      </c>
      <c r="T448" s="5" t="s">
        <v>115</v>
      </c>
      <c r="U448" s="5">
        <v>0.0</v>
      </c>
      <c r="V448" s="5" t="s">
        <v>70</v>
      </c>
      <c r="W448" s="5" t="s">
        <v>4477</v>
      </c>
      <c r="X448" s="5" t="s">
        <v>52</v>
      </c>
      <c r="Y448" s="5" t="s">
        <v>52</v>
      </c>
      <c r="Z448" s="5" t="s">
        <v>4273</v>
      </c>
      <c r="AA448" s="5">
        <v>3174861.0</v>
      </c>
      <c r="AB448" s="5" t="s">
        <v>1553</v>
      </c>
      <c r="AC448" s="5" t="s">
        <v>52</v>
      </c>
      <c r="AD448" s="5" t="s">
        <v>3479</v>
      </c>
      <c r="AE448" s="5" t="s">
        <v>52</v>
      </c>
      <c r="AF448" s="5" t="s">
        <v>52</v>
      </c>
      <c r="AG448" s="5" t="s">
        <v>52</v>
      </c>
      <c r="AH448" s="5" t="s">
        <v>52</v>
      </c>
      <c r="AI448" s="5" t="s">
        <v>52</v>
      </c>
      <c r="AJ448" s="5" t="s">
        <v>4472</v>
      </c>
      <c r="AK448" s="5" t="s">
        <v>4478</v>
      </c>
      <c r="AL448" s="5" t="s">
        <v>4479</v>
      </c>
    </row>
    <row r="449" hidden="1">
      <c r="A449" s="5" t="s">
        <v>4480</v>
      </c>
      <c r="B449" s="5" t="s">
        <v>2835</v>
      </c>
      <c r="C449" s="5" t="s">
        <v>2836</v>
      </c>
      <c r="D449" s="9">
        <v>45019.0</v>
      </c>
      <c r="E449" s="5">
        <v>37050.0</v>
      </c>
      <c r="F449" s="5">
        <v>16841.0</v>
      </c>
      <c r="G449" s="5" t="s">
        <v>634</v>
      </c>
      <c r="H449" s="5" t="s">
        <v>171</v>
      </c>
      <c r="I449" s="5" t="s">
        <v>4481</v>
      </c>
      <c r="J449" s="5" t="s">
        <v>274</v>
      </c>
      <c r="K449" s="5" t="s">
        <v>4482</v>
      </c>
      <c r="L449" s="5" t="s">
        <v>2838</v>
      </c>
      <c r="M449" s="10" t="str">
        <f>IFERROR(__xludf.DUMMYFUNCTION("REGEXEXTRACT(L934, ""[\s,]([A-Z]{2})[,\s]\s?\d{5}"")"),"NY")</f>
        <v>NY</v>
      </c>
      <c r="N449" s="5" t="s">
        <v>4483</v>
      </c>
      <c r="O449" s="5">
        <v>90501.0</v>
      </c>
      <c r="P449" s="5">
        <v>1.0</v>
      </c>
      <c r="Q449" s="5" t="s">
        <v>4484</v>
      </c>
      <c r="R449" s="5" t="s">
        <v>91</v>
      </c>
      <c r="S449" s="5">
        <v>1744.0</v>
      </c>
      <c r="T449" s="5" t="s">
        <v>53</v>
      </c>
      <c r="U449" s="5">
        <v>69.0</v>
      </c>
      <c r="V449" s="5" t="s">
        <v>93</v>
      </c>
      <c r="W449" s="5" t="s">
        <v>4485</v>
      </c>
      <c r="X449" s="5" t="s">
        <v>71</v>
      </c>
      <c r="Y449" s="5" t="s">
        <v>52</v>
      </c>
      <c r="Z449" s="5" t="s">
        <v>4486</v>
      </c>
      <c r="AA449" s="5" t="s">
        <v>4487</v>
      </c>
      <c r="AB449" s="5" t="s">
        <v>260</v>
      </c>
      <c r="AC449" s="5" t="s">
        <v>283</v>
      </c>
      <c r="AD449" s="5" t="s">
        <v>565</v>
      </c>
      <c r="AE449" s="5" t="s">
        <v>566</v>
      </c>
      <c r="AF449" s="5" t="s">
        <v>567</v>
      </c>
      <c r="AG449" s="5" t="s">
        <v>52</v>
      </c>
      <c r="AH449" s="5" t="s">
        <v>52</v>
      </c>
      <c r="AI449" s="5" t="s">
        <v>568</v>
      </c>
      <c r="AJ449" s="5" t="s">
        <v>2835</v>
      </c>
      <c r="AK449" s="5" t="s">
        <v>2838</v>
      </c>
      <c r="AL449" s="5" t="s">
        <v>2044</v>
      </c>
    </row>
    <row r="450" hidden="1">
      <c r="A450" s="5" t="s">
        <v>4488</v>
      </c>
      <c r="B450" s="5" t="s">
        <v>1844</v>
      </c>
      <c r="C450" s="5" t="s">
        <v>4489</v>
      </c>
      <c r="D450" s="9">
        <v>45018.0</v>
      </c>
      <c r="E450" s="5">
        <v>377409.0</v>
      </c>
      <c r="F450" s="5">
        <v>171550.0</v>
      </c>
      <c r="G450" s="5" t="s">
        <v>963</v>
      </c>
      <c r="H450" s="5" t="s">
        <v>149</v>
      </c>
      <c r="I450" s="5" t="s">
        <v>4490</v>
      </c>
      <c r="J450" s="5" t="s">
        <v>965</v>
      </c>
      <c r="K450" s="5" t="s">
        <v>4491</v>
      </c>
      <c r="L450" s="5" t="s">
        <v>4492</v>
      </c>
      <c r="M450" s="10" t="str">
        <f>IFERROR(__xludf.DUMMYFUNCTION("REGEXEXTRACT(L935, ""[\s,]([A-Z]{2})[,\s]\s?\d{5}"")"),"#N/A")</f>
        <v>#N/A</v>
      </c>
      <c r="N450" s="5" t="s">
        <v>4493</v>
      </c>
      <c r="O450" s="5">
        <v>2189.0</v>
      </c>
      <c r="P450" s="5">
        <v>7.0</v>
      </c>
      <c r="Q450" s="5" t="s">
        <v>4494</v>
      </c>
      <c r="R450" s="5" t="s">
        <v>4495</v>
      </c>
      <c r="S450" s="5">
        <v>271.0</v>
      </c>
      <c r="T450" s="5" t="s">
        <v>53</v>
      </c>
      <c r="U450" s="5">
        <v>184.0</v>
      </c>
      <c r="V450" s="5" t="s">
        <v>70</v>
      </c>
      <c r="W450" s="5" t="s">
        <v>4496</v>
      </c>
      <c r="X450" s="5" t="s">
        <v>52</v>
      </c>
      <c r="Y450" s="5" t="s">
        <v>52</v>
      </c>
      <c r="Z450" s="5" t="s">
        <v>858</v>
      </c>
      <c r="AA450" s="5" t="s">
        <v>4497</v>
      </c>
      <c r="AB450" s="5" t="s">
        <v>162</v>
      </c>
      <c r="AC450" s="5" t="s">
        <v>52</v>
      </c>
      <c r="AD450" s="5" t="s">
        <v>72</v>
      </c>
      <c r="AE450" s="5" t="s">
        <v>73</v>
      </c>
      <c r="AF450" s="5" t="s">
        <v>74</v>
      </c>
      <c r="AG450" s="5" t="s">
        <v>75</v>
      </c>
      <c r="AH450" s="5" t="s">
        <v>76</v>
      </c>
      <c r="AI450" s="5" t="s">
        <v>77</v>
      </c>
      <c r="AJ450" s="5" t="s">
        <v>1844</v>
      </c>
      <c r="AK450" s="5" t="s">
        <v>4498</v>
      </c>
      <c r="AL450" s="5" t="s">
        <v>715</v>
      </c>
    </row>
    <row r="451" hidden="1">
      <c r="A451" s="5" t="s">
        <v>4499</v>
      </c>
      <c r="B451" s="5" t="s">
        <v>3213</v>
      </c>
      <c r="C451" s="5" t="s">
        <v>3214</v>
      </c>
      <c r="D451" s="9">
        <v>45017.0</v>
      </c>
      <c r="E451" s="5">
        <v>1012.0</v>
      </c>
      <c r="F451" s="5">
        <v>460.0</v>
      </c>
      <c r="G451" s="5" t="s">
        <v>479</v>
      </c>
      <c r="H451" s="5" t="s">
        <v>171</v>
      </c>
      <c r="I451" s="5" t="s">
        <v>4500</v>
      </c>
      <c r="J451" s="5" t="s">
        <v>274</v>
      </c>
      <c r="K451" s="5" t="s">
        <v>391</v>
      </c>
      <c r="L451" s="5" t="s">
        <v>3218</v>
      </c>
      <c r="M451" s="10" t="str">
        <f>IFERROR(__xludf.DUMMYFUNCTION("REGEXEXTRACT(L936, ""[\s,]([A-Z]{2})[,\s]\s?\d{5}"")"),"IL")</f>
        <v>IL</v>
      </c>
      <c r="N451" s="5" t="s">
        <v>3219</v>
      </c>
      <c r="O451" s="5">
        <v>48180.0</v>
      </c>
      <c r="P451" s="5">
        <v>1.0</v>
      </c>
      <c r="Q451" s="5" t="s">
        <v>4501</v>
      </c>
      <c r="R451" s="5" t="s">
        <v>3516</v>
      </c>
      <c r="S451" s="5">
        <v>40.0</v>
      </c>
      <c r="T451" s="5" t="s">
        <v>53</v>
      </c>
      <c r="U451" s="5">
        <v>0.0</v>
      </c>
      <c r="V451" s="5" t="s">
        <v>52</v>
      </c>
      <c r="W451" s="5" t="s">
        <v>4502</v>
      </c>
      <c r="X451" s="5" t="s">
        <v>55</v>
      </c>
      <c r="Y451" s="5" t="s">
        <v>4503</v>
      </c>
      <c r="Z451" s="5" t="s">
        <v>2592</v>
      </c>
      <c r="AA451" s="5" t="s">
        <v>4504</v>
      </c>
      <c r="AB451" s="5" t="s">
        <v>162</v>
      </c>
      <c r="AC451" s="5" t="s">
        <v>52</v>
      </c>
      <c r="AD451" s="5" t="s">
        <v>3225</v>
      </c>
      <c r="AE451" s="5" t="s">
        <v>3226</v>
      </c>
      <c r="AF451" s="5" t="s">
        <v>3227</v>
      </c>
      <c r="AG451" s="5" t="s">
        <v>52</v>
      </c>
      <c r="AH451" s="5" t="s">
        <v>52</v>
      </c>
      <c r="AI451" s="5" t="s">
        <v>3228</v>
      </c>
      <c r="AJ451" s="5" t="s">
        <v>102</v>
      </c>
      <c r="AK451" s="5" t="s">
        <v>102</v>
      </c>
      <c r="AL451" s="5" t="s">
        <v>404</v>
      </c>
    </row>
    <row r="452" hidden="1">
      <c r="A452" s="5" t="s">
        <v>4505</v>
      </c>
      <c r="B452" s="5" t="s">
        <v>4506</v>
      </c>
      <c r="C452" s="5" t="s">
        <v>3226</v>
      </c>
      <c r="D452" s="9">
        <v>45017.0</v>
      </c>
      <c r="E452" s="5">
        <v>46200.0</v>
      </c>
      <c r="F452" s="5">
        <v>21000.0</v>
      </c>
      <c r="G452" s="5" t="s">
        <v>479</v>
      </c>
      <c r="H452" s="5" t="s">
        <v>171</v>
      </c>
      <c r="I452" s="5" t="s">
        <v>4500</v>
      </c>
      <c r="J452" s="5" t="s">
        <v>274</v>
      </c>
      <c r="K452" s="5" t="s">
        <v>4507</v>
      </c>
      <c r="L452" s="5" t="s">
        <v>4508</v>
      </c>
      <c r="M452" s="10" t="str">
        <f>IFERROR(__xludf.DUMMYFUNCTION("REGEXEXTRACT(L937, ""[\s,]([A-Z]{2})[,\s]\s?\d{5}"")"),"#N/A")</f>
        <v>#N/A</v>
      </c>
      <c r="N452" s="5" t="s">
        <v>4509</v>
      </c>
      <c r="O452" s="5">
        <v>30354.0</v>
      </c>
      <c r="P452" s="5">
        <v>1.0</v>
      </c>
      <c r="Q452" s="5" t="s">
        <v>4501</v>
      </c>
      <c r="R452" s="5" t="s">
        <v>3516</v>
      </c>
      <c r="S452" s="5">
        <v>58.0</v>
      </c>
      <c r="T452" s="5" t="s">
        <v>53</v>
      </c>
      <c r="U452" s="5">
        <v>25.0</v>
      </c>
      <c r="V452" s="5" t="s">
        <v>70</v>
      </c>
      <c r="W452" s="5" t="s">
        <v>4503</v>
      </c>
      <c r="X452" s="5" t="s">
        <v>71</v>
      </c>
      <c r="Y452" s="5" t="s">
        <v>52</v>
      </c>
      <c r="Z452" s="5" t="s">
        <v>2592</v>
      </c>
      <c r="AA452" s="5" t="s">
        <v>4504</v>
      </c>
      <c r="AB452" s="5" t="s">
        <v>235</v>
      </c>
      <c r="AC452" s="5" t="s">
        <v>283</v>
      </c>
      <c r="AD452" s="5" t="s">
        <v>4510</v>
      </c>
      <c r="AE452" s="5" t="s">
        <v>4511</v>
      </c>
      <c r="AF452" s="5" t="s">
        <v>3481</v>
      </c>
      <c r="AG452" s="5" t="s">
        <v>3425</v>
      </c>
      <c r="AH452" s="5" t="s">
        <v>4512</v>
      </c>
      <c r="AI452" s="5" t="s">
        <v>4513</v>
      </c>
      <c r="AJ452" s="5" t="s">
        <v>4506</v>
      </c>
      <c r="AK452" s="5" t="s">
        <v>4508</v>
      </c>
      <c r="AL452" s="5" t="s">
        <v>4514</v>
      </c>
    </row>
    <row r="453" hidden="1">
      <c r="A453" s="5" t="s">
        <v>4515</v>
      </c>
      <c r="B453" s="5" t="s">
        <v>4516</v>
      </c>
      <c r="C453" s="5" t="s">
        <v>4517</v>
      </c>
      <c r="D453" s="9">
        <v>45016.0</v>
      </c>
      <c r="E453" s="5">
        <v>53313.0</v>
      </c>
      <c r="F453" s="5">
        <v>24233.0</v>
      </c>
      <c r="G453" s="5" t="s">
        <v>4518</v>
      </c>
      <c r="H453" s="5" t="s">
        <v>459</v>
      </c>
      <c r="I453" s="5" t="s">
        <v>4519</v>
      </c>
      <c r="J453" s="5" t="s">
        <v>4520</v>
      </c>
      <c r="K453" s="5" t="s">
        <v>4521</v>
      </c>
      <c r="L453" s="5" t="s">
        <v>4522</v>
      </c>
      <c r="M453" s="11" t="s">
        <v>2670</v>
      </c>
      <c r="N453" s="5" t="s">
        <v>4523</v>
      </c>
      <c r="O453" s="5">
        <v>11434.0</v>
      </c>
      <c r="P453" s="5">
        <v>1.0</v>
      </c>
      <c r="Q453" s="5" t="s">
        <v>4524</v>
      </c>
      <c r="R453" s="5" t="s">
        <v>91</v>
      </c>
      <c r="S453" s="5">
        <v>4511.0</v>
      </c>
      <c r="T453" s="5" t="s">
        <v>53</v>
      </c>
      <c r="U453" s="5">
        <v>0.0</v>
      </c>
      <c r="V453" s="5" t="s">
        <v>70</v>
      </c>
      <c r="W453" s="5" t="s">
        <v>4525</v>
      </c>
      <c r="X453" s="5" t="s">
        <v>71</v>
      </c>
      <c r="Y453" s="5" t="s">
        <v>52</v>
      </c>
      <c r="Z453" s="5" t="s">
        <v>4526</v>
      </c>
      <c r="AA453" s="5">
        <v>1027275.0</v>
      </c>
      <c r="AB453" s="5" t="s">
        <v>1831</v>
      </c>
      <c r="AC453" s="5" t="s">
        <v>283</v>
      </c>
      <c r="AD453" s="5" t="s">
        <v>398</v>
      </c>
      <c r="AE453" s="5" t="s">
        <v>399</v>
      </c>
      <c r="AF453" s="5" t="s">
        <v>400</v>
      </c>
      <c r="AG453" s="5" t="s">
        <v>401</v>
      </c>
      <c r="AH453" s="5">
        <v>23502.0</v>
      </c>
      <c r="AI453" s="5" t="s">
        <v>402</v>
      </c>
      <c r="AJ453" s="5" t="s">
        <v>4516</v>
      </c>
      <c r="AK453" s="5" t="s">
        <v>4527</v>
      </c>
      <c r="AL453" s="5" t="s">
        <v>4528</v>
      </c>
    </row>
    <row r="454">
      <c r="A454" s="5" t="s">
        <v>4529</v>
      </c>
      <c r="B454" s="5" t="s">
        <v>4530</v>
      </c>
      <c r="C454" s="5" t="s">
        <v>4531</v>
      </c>
      <c r="D454" s="9">
        <v>45014.0</v>
      </c>
      <c r="E454" s="5">
        <v>66495.0</v>
      </c>
      <c r="F454" s="5">
        <v>30225.0</v>
      </c>
      <c r="G454" s="5" t="s">
        <v>4532</v>
      </c>
      <c r="H454" s="5" t="s">
        <v>45</v>
      </c>
      <c r="I454" s="5" t="s">
        <v>2294</v>
      </c>
      <c r="J454" s="5" t="s">
        <v>4533</v>
      </c>
      <c r="K454" s="5" t="s">
        <v>4534</v>
      </c>
      <c r="L454" s="5" t="s">
        <v>4535</v>
      </c>
      <c r="M454" s="11" t="s">
        <v>2670</v>
      </c>
      <c r="N454" s="5" t="s">
        <v>4536</v>
      </c>
      <c r="O454" s="5">
        <v>11434.0</v>
      </c>
      <c r="P454" s="5">
        <v>3.0</v>
      </c>
      <c r="Q454" s="5" t="s">
        <v>4537</v>
      </c>
      <c r="R454" s="5" t="s">
        <v>3360</v>
      </c>
      <c r="S454" s="5">
        <v>8800.0</v>
      </c>
      <c r="T454" s="5" t="s">
        <v>69</v>
      </c>
      <c r="U454" s="5">
        <v>194.0</v>
      </c>
      <c r="V454" s="5" t="s">
        <v>93</v>
      </c>
      <c r="W454" s="5" t="s">
        <v>4538</v>
      </c>
      <c r="X454" s="5" t="s">
        <v>71</v>
      </c>
      <c r="Y454" s="5" t="s">
        <v>52</v>
      </c>
      <c r="Z454" s="5" t="s">
        <v>4539</v>
      </c>
      <c r="AA454" s="5" t="s">
        <v>4540</v>
      </c>
      <c r="AB454" s="5" t="s">
        <v>119</v>
      </c>
      <c r="AC454" s="5" t="s">
        <v>52</v>
      </c>
      <c r="AD454" s="5" t="s">
        <v>216</v>
      </c>
      <c r="AE454" s="5" t="s">
        <v>217</v>
      </c>
      <c r="AF454" s="5" t="s">
        <v>218</v>
      </c>
      <c r="AG454" s="5" t="s">
        <v>52</v>
      </c>
      <c r="AH454" s="5" t="s">
        <v>52</v>
      </c>
      <c r="AI454" s="5" t="s">
        <v>52</v>
      </c>
      <c r="AJ454" s="5" t="s">
        <v>4530</v>
      </c>
      <c r="AK454" s="5" t="s">
        <v>4535</v>
      </c>
      <c r="AL454" s="5" t="s">
        <v>4541</v>
      </c>
    </row>
    <row r="455" hidden="1">
      <c r="A455" s="5" t="s">
        <v>4542</v>
      </c>
      <c r="B455" s="5" t="s">
        <v>3731</v>
      </c>
      <c r="C455" s="5" t="s">
        <v>3764</v>
      </c>
      <c r="D455" s="9">
        <v>45011.0</v>
      </c>
      <c r="E455" s="5">
        <v>54890.0</v>
      </c>
      <c r="F455" s="5">
        <v>24950.0</v>
      </c>
      <c r="G455" s="5" t="s">
        <v>963</v>
      </c>
      <c r="H455" s="5" t="s">
        <v>290</v>
      </c>
      <c r="I455" s="5" t="s">
        <v>4543</v>
      </c>
      <c r="J455" s="5" t="s">
        <v>965</v>
      </c>
      <c r="K455" s="5" t="s">
        <v>4544</v>
      </c>
      <c r="L455" s="5" t="s">
        <v>3767</v>
      </c>
      <c r="M455" s="10" t="str">
        <f>IFERROR(__xludf.DUMMYFUNCTION("REGEXEXTRACT(L940, ""[\s,]([A-Z]{2})[,\s]\s?\d{5}"")"),"#N/A")</f>
        <v>#N/A</v>
      </c>
      <c r="N455" s="5" t="s">
        <v>3768</v>
      </c>
      <c r="O455" s="5">
        <v>34655.0</v>
      </c>
      <c r="P455" s="5">
        <v>3.0</v>
      </c>
      <c r="Q455" s="5" t="s">
        <v>4545</v>
      </c>
      <c r="R455" s="5" t="s">
        <v>2662</v>
      </c>
      <c r="S455" s="5">
        <v>1980.0</v>
      </c>
      <c r="T455" s="5" t="s">
        <v>69</v>
      </c>
      <c r="U455" s="5">
        <v>180.0</v>
      </c>
      <c r="V455" s="5" t="s">
        <v>93</v>
      </c>
      <c r="W455" s="5" t="s">
        <v>4546</v>
      </c>
      <c r="X455" s="5" t="s">
        <v>71</v>
      </c>
      <c r="Y455" s="5" t="s">
        <v>52</v>
      </c>
      <c r="Z455" s="5" t="s">
        <v>4547</v>
      </c>
      <c r="AA455" s="5" t="s">
        <v>4548</v>
      </c>
      <c r="AB455" s="5" t="s">
        <v>235</v>
      </c>
      <c r="AC455" s="5" t="s">
        <v>52</v>
      </c>
      <c r="AD455" s="5" t="s">
        <v>216</v>
      </c>
      <c r="AE455" s="5" t="s">
        <v>217</v>
      </c>
      <c r="AF455" s="5" t="s">
        <v>218</v>
      </c>
      <c r="AG455" s="5" t="s">
        <v>52</v>
      </c>
      <c r="AH455" s="5" t="s">
        <v>52</v>
      </c>
      <c r="AI455" s="5" t="s">
        <v>52</v>
      </c>
      <c r="AJ455" s="5" t="s">
        <v>3731</v>
      </c>
      <c r="AK455" s="5" t="s">
        <v>3767</v>
      </c>
      <c r="AL455" s="5" t="s">
        <v>286</v>
      </c>
    </row>
    <row r="456">
      <c r="A456" s="5" t="s">
        <v>4549</v>
      </c>
      <c r="B456" s="5" t="s">
        <v>4550</v>
      </c>
      <c r="C456" s="5" t="s">
        <v>4551</v>
      </c>
      <c r="D456" s="9">
        <v>45009.0</v>
      </c>
      <c r="E456" s="5">
        <v>49434.0</v>
      </c>
      <c r="F456" s="5">
        <v>22470.0</v>
      </c>
      <c r="G456" s="5" t="s">
        <v>870</v>
      </c>
      <c r="H456" s="5" t="s">
        <v>45</v>
      </c>
      <c r="I456" s="5" t="s">
        <v>4552</v>
      </c>
      <c r="J456" s="5" t="s">
        <v>872</v>
      </c>
      <c r="K456" s="5" t="s">
        <v>207</v>
      </c>
      <c r="L456" s="5" t="s">
        <v>4553</v>
      </c>
      <c r="M456" s="10" t="str">
        <f>IFERROR(__xludf.DUMMYFUNCTION("REGEXEXTRACT(L941, ""[\s,]([A-Z]{2})[,\s]\s?\d{5}"")"),"OR")</f>
        <v>OR</v>
      </c>
      <c r="N456" s="5" t="s">
        <v>4554</v>
      </c>
      <c r="O456" s="5">
        <v>7094.0</v>
      </c>
      <c r="P456" s="5">
        <v>1.0</v>
      </c>
      <c r="Q456" s="5" t="s">
        <v>4555</v>
      </c>
      <c r="R456" s="5">
        <v>4510.0</v>
      </c>
      <c r="S456" s="5">
        <v>4403.0</v>
      </c>
      <c r="T456" s="5" t="s">
        <v>53</v>
      </c>
      <c r="U456" s="5">
        <v>0.0</v>
      </c>
      <c r="V456" s="5" t="s">
        <v>52</v>
      </c>
      <c r="W456" s="5" t="s">
        <v>4556</v>
      </c>
      <c r="X456" s="5" t="s">
        <v>71</v>
      </c>
      <c r="Y456" s="5" t="s">
        <v>52</v>
      </c>
      <c r="Z456" s="5" t="s">
        <v>4557</v>
      </c>
      <c r="AA456" s="5" t="s">
        <v>4558</v>
      </c>
      <c r="AB456" s="5" t="s">
        <v>59</v>
      </c>
      <c r="AC456" s="5" t="s">
        <v>52</v>
      </c>
      <c r="AD456" s="5" t="s">
        <v>216</v>
      </c>
      <c r="AE456" s="5" t="s">
        <v>217</v>
      </c>
      <c r="AF456" s="5" t="s">
        <v>218</v>
      </c>
      <c r="AG456" s="5" t="s">
        <v>52</v>
      </c>
      <c r="AH456" s="5" t="s">
        <v>52</v>
      </c>
      <c r="AI456" s="5" t="s">
        <v>52</v>
      </c>
      <c r="AJ456" s="5" t="s">
        <v>4550</v>
      </c>
      <c r="AK456" s="5" t="s">
        <v>4553</v>
      </c>
      <c r="AL456" s="5" t="s">
        <v>2922</v>
      </c>
    </row>
    <row r="457" hidden="1">
      <c r="A457" s="5" t="s">
        <v>4559</v>
      </c>
      <c r="B457" s="5" t="s">
        <v>4560</v>
      </c>
      <c r="C457" s="5" t="s">
        <v>4561</v>
      </c>
      <c r="D457" s="9">
        <v>45004.0</v>
      </c>
      <c r="E457" s="5">
        <v>2134.0</v>
      </c>
      <c r="F457" s="5">
        <v>970.0</v>
      </c>
      <c r="G457" s="5" t="s">
        <v>170</v>
      </c>
      <c r="H457" s="5" t="s">
        <v>171</v>
      </c>
      <c r="I457" s="5" t="s">
        <v>3331</v>
      </c>
      <c r="J457" s="5" t="s">
        <v>170</v>
      </c>
      <c r="K457" s="5" t="s">
        <v>4562</v>
      </c>
      <c r="L457" s="5" t="s">
        <v>4563</v>
      </c>
      <c r="M457" s="10" t="str">
        <f>IFERROR(__xludf.DUMMYFUNCTION("REGEXEXTRACT(L942, ""[\s,]([A-Z]{2})[,\s]\s?\d{5}"")"),"#N/A")</f>
        <v>#N/A</v>
      </c>
      <c r="N457" s="5" t="s">
        <v>4564</v>
      </c>
      <c r="O457" s="5">
        <v>44236.0</v>
      </c>
      <c r="P457" s="5">
        <v>1.0</v>
      </c>
      <c r="Q457" s="5" t="s">
        <v>4565</v>
      </c>
      <c r="R457" s="5" t="s">
        <v>52</v>
      </c>
      <c r="S457" s="5">
        <v>714.0</v>
      </c>
      <c r="T457" s="5" t="s">
        <v>69</v>
      </c>
      <c r="U457" s="5">
        <v>0.0</v>
      </c>
      <c r="V457" s="5" t="s">
        <v>52</v>
      </c>
      <c r="W457" s="5" t="s">
        <v>4566</v>
      </c>
      <c r="X457" s="5" t="s">
        <v>55</v>
      </c>
      <c r="Y457" s="5" t="s">
        <v>4567</v>
      </c>
      <c r="Z457" s="5" t="s">
        <v>4568</v>
      </c>
      <c r="AA457" s="5" t="s">
        <v>4569</v>
      </c>
      <c r="AB457" s="5" t="s">
        <v>260</v>
      </c>
      <c r="AC457" s="5" t="s">
        <v>52</v>
      </c>
      <c r="AD457" s="5" t="s">
        <v>4570</v>
      </c>
      <c r="AE457" s="5" t="s">
        <v>4571</v>
      </c>
      <c r="AF457" s="5" t="s">
        <v>52</v>
      </c>
      <c r="AG457" s="5" t="s">
        <v>52</v>
      </c>
      <c r="AH457" s="5" t="s">
        <v>52</v>
      </c>
      <c r="AI457" s="5" t="s">
        <v>52</v>
      </c>
      <c r="AJ457" s="5" t="s">
        <v>102</v>
      </c>
      <c r="AK457" s="5" t="s">
        <v>102</v>
      </c>
      <c r="AL457" s="5" t="s">
        <v>4572</v>
      </c>
    </row>
    <row r="458" hidden="1">
      <c r="A458" s="5" t="s">
        <v>4573</v>
      </c>
      <c r="B458" s="5" t="s">
        <v>4571</v>
      </c>
      <c r="C458" s="5" t="s">
        <v>4574</v>
      </c>
      <c r="D458" s="9">
        <v>45004.0</v>
      </c>
      <c r="E458" s="5">
        <v>67872.0</v>
      </c>
      <c r="F458" s="5">
        <v>30851.0</v>
      </c>
      <c r="G458" s="5" t="s">
        <v>170</v>
      </c>
      <c r="H458" s="5" t="s">
        <v>171</v>
      </c>
      <c r="I458" s="5" t="s">
        <v>3331</v>
      </c>
      <c r="J458" s="5" t="s">
        <v>170</v>
      </c>
      <c r="K458" s="5" t="s">
        <v>4575</v>
      </c>
      <c r="L458" s="5" t="s">
        <v>4576</v>
      </c>
      <c r="M458" s="10" t="str">
        <f>IFERROR(__xludf.DUMMYFUNCTION("REGEXEXTRACT(L943, ""[\s,]([A-Z]{2})[,\s]\s?\d{5}"")"),"IL")</f>
        <v>IL</v>
      </c>
      <c r="N458" s="5" t="s">
        <v>4577</v>
      </c>
      <c r="O458" s="5">
        <v>23060.0</v>
      </c>
      <c r="P458" s="5">
        <v>2.0</v>
      </c>
      <c r="Q458" s="5" t="s">
        <v>4578</v>
      </c>
      <c r="R458" s="5" t="s">
        <v>52</v>
      </c>
      <c r="S458" s="5">
        <v>5904.0</v>
      </c>
      <c r="T458" s="5" t="s">
        <v>53</v>
      </c>
      <c r="U458" s="5">
        <v>127.0</v>
      </c>
      <c r="V458" s="5" t="s">
        <v>70</v>
      </c>
      <c r="W458" s="5" t="s">
        <v>4567</v>
      </c>
      <c r="X458" s="5" t="s">
        <v>71</v>
      </c>
      <c r="Y458" s="5" t="s">
        <v>52</v>
      </c>
      <c r="Z458" s="5" t="s">
        <v>4568</v>
      </c>
      <c r="AA458" s="5" t="s">
        <v>4579</v>
      </c>
      <c r="AB458" s="5" t="s">
        <v>260</v>
      </c>
      <c r="AC458" s="5" t="s">
        <v>52</v>
      </c>
      <c r="AD458" s="5" t="s">
        <v>4510</v>
      </c>
      <c r="AE458" s="5" t="s">
        <v>4511</v>
      </c>
      <c r="AF458" s="5" t="s">
        <v>3481</v>
      </c>
      <c r="AG458" s="5" t="s">
        <v>3425</v>
      </c>
      <c r="AH458" s="5" t="s">
        <v>4512</v>
      </c>
      <c r="AI458" s="5" t="s">
        <v>4513</v>
      </c>
      <c r="AJ458" s="5" t="s">
        <v>4571</v>
      </c>
      <c r="AK458" s="5" t="s">
        <v>4580</v>
      </c>
      <c r="AL458" s="5" t="s">
        <v>4581</v>
      </c>
    </row>
    <row r="459" hidden="1">
      <c r="A459" s="5" t="s">
        <v>4582</v>
      </c>
      <c r="B459" s="5" t="s">
        <v>4583</v>
      </c>
      <c r="C459" s="5" t="s">
        <v>4584</v>
      </c>
      <c r="D459" s="9">
        <v>45004.0</v>
      </c>
      <c r="E459" s="5">
        <v>13601.0</v>
      </c>
      <c r="F459" s="5">
        <v>6182.0</v>
      </c>
      <c r="G459" s="5" t="s">
        <v>4585</v>
      </c>
      <c r="H459" s="5" t="s">
        <v>171</v>
      </c>
      <c r="I459" s="5" t="s">
        <v>4586</v>
      </c>
      <c r="J459" s="5" t="s">
        <v>274</v>
      </c>
      <c r="K459" s="5" t="s">
        <v>4587</v>
      </c>
      <c r="L459" s="5" t="s">
        <v>4588</v>
      </c>
      <c r="M459" s="10" t="str">
        <f>IFERROR(__xludf.DUMMYFUNCTION("REGEXEXTRACT(L944, ""[\s,]([A-Z]{2})[,\s]\s?\d{5}"")"),"#N/A")</f>
        <v>#N/A</v>
      </c>
      <c r="N459" s="5" t="s">
        <v>4589</v>
      </c>
      <c r="O459" s="5">
        <v>80202.0</v>
      </c>
      <c r="P459" s="5">
        <v>1.0</v>
      </c>
      <c r="Q459" s="5" t="s">
        <v>4590</v>
      </c>
      <c r="R459" s="5" t="s">
        <v>244</v>
      </c>
      <c r="S459" s="5">
        <v>715.0</v>
      </c>
      <c r="T459" s="5" t="s">
        <v>69</v>
      </c>
      <c r="U459" s="5">
        <v>65.0</v>
      </c>
      <c r="V459" s="5" t="s">
        <v>70</v>
      </c>
      <c r="W459" s="5" t="s">
        <v>4591</v>
      </c>
      <c r="X459" s="5" t="s">
        <v>52</v>
      </c>
      <c r="Y459" s="5" t="s">
        <v>52</v>
      </c>
      <c r="Z459" s="5" t="s">
        <v>4592</v>
      </c>
      <c r="AA459" s="5" t="s">
        <v>4593</v>
      </c>
      <c r="AB459" s="5" t="s">
        <v>604</v>
      </c>
      <c r="AC459" s="5" t="s">
        <v>52</v>
      </c>
      <c r="AD459" s="5" t="s">
        <v>72</v>
      </c>
      <c r="AE459" s="5" t="s">
        <v>73</v>
      </c>
      <c r="AF459" s="5" t="s">
        <v>74</v>
      </c>
      <c r="AG459" s="5" t="s">
        <v>75</v>
      </c>
      <c r="AH459" s="5" t="s">
        <v>76</v>
      </c>
      <c r="AI459" s="5" t="s">
        <v>77</v>
      </c>
      <c r="AJ459" s="5" t="s">
        <v>1361</v>
      </c>
      <c r="AK459" s="5" t="s">
        <v>1362</v>
      </c>
      <c r="AL459" s="5" t="s">
        <v>502</v>
      </c>
    </row>
    <row r="460">
      <c r="A460" s="5" t="s">
        <v>4594</v>
      </c>
      <c r="B460" s="5" t="s">
        <v>4595</v>
      </c>
      <c r="C460" s="5" t="s">
        <v>4596</v>
      </c>
      <c r="D460" s="9">
        <v>45003.0</v>
      </c>
      <c r="E460" s="5">
        <v>5324.0</v>
      </c>
      <c r="F460" s="5">
        <v>2420.0</v>
      </c>
      <c r="G460" s="5" t="s">
        <v>1028</v>
      </c>
      <c r="H460" s="5" t="s">
        <v>45</v>
      </c>
      <c r="I460" s="5" t="s">
        <v>4597</v>
      </c>
      <c r="J460" s="5" t="s">
        <v>1030</v>
      </c>
      <c r="K460" s="5" t="s">
        <v>1059</v>
      </c>
      <c r="L460" s="5" t="s">
        <v>4598</v>
      </c>
      <c r="M460" s="10" t="str">
        <f>IFERROR(__xludf.DUMMYFUNCTION("REGEXEXTRACT(L945, ""[\s,]([A-Z]{2})[,\s]\s?\d{5}"")"),"#N/A")</f>
        <v>#N/A</v>
      </c>
      <c r="N460" s="5" t="s">
        <v>4599</v>
      </c>
      <c r="O460" s="5">
        <v>37934.0</v>
      </c>
      <c r="P460" s="5">
        <v>1.0</v>
      </c>
      <c r="Q460" s="5" t="s">
        <v>4600</v>
      </c>
      <c r="R460" s="5">
        <v>4510.0</v>
      </c>
      <c r="S460" s="5">
        <v>12.0</v>
      </c>
      <c r="T460" s="5" t="s">
        <v>53</v>
      </c>
      <c r="U460" s="5">
        <v>50.0</v>
      </c>
      <c r="V460" s="5" t="s">
        <v>93</v>
      </c>
      <c r="W460" s="5" t="s">
        <v>4601</v>
      </c>
      <c r="X460" s="5" t="s">
        <v>52</v>
      </c>
      <c r="Y460" s="5" t="s">
        <v>52</v>
      </c>
      <c r="Z460" s="5" t="s">
        <v>4602</v>
      </c>
      <c r="AA460" s="5">
        <v>2020244.0</v>
      </c>
      <c r="AB460" s="5" t="s">
        <v>260</v>
      </c>
      <c r="AC460" s="5" t="s">
        <v>283</v>
      </c>
      <c r="AD460" s="5" t="s">
        <v>216</v>
      </c>
      <c r="AE460" s="5" t="s">
        <v>217</v>
      </c>
      <c r="AF460" s="5" t="s">
        <v>218</v>
      </c>
      <c r="AG460" s="5" t="s">
        <v>52</v>
      </c>
      <c r="AH460" s="5" t="s">
        <v>52</v>
      </c>
      <c r="AI460" s="5" t="s">
        <v>52</v>
      </c>
      <c r="AJ460" s="5" t="s">
        <v>4603</v>
      </c>
      <c r="AK460" s="5" t="s">
        <v>4604</v>
      </c>
      <c r="AL460" s="5" t="s">
        <v>165</v>
      </c>
    </row>
    <row r="461" hidden="1">
      <c r="A461" s="5" t="s">
        <v>4605</v>
      </c>
      <c r="B461" s="5" t="s">
        <v>64</v>
      </c>
      <c r="C461" s="5" t="s">
        <v>3338</v>
      </c>
      <c r="D461" s="9">
        <v>45002.0</v>
      </c>
      <c r="E461" s="5">
        <v>43142.0</v>
      </c>
      <c r="F461" s="5">
        <v>19610.0</v>
      </c>
      <c r="G461" s="5" t="s">
        <v>1683</v>
      </c>
      <c r="H461" s="5" t="s">
        <v>530</v>
      </c>
      <c r="I461" s="5" t="s">
        <v>4207</v>
      </c>
      <c r="J461" s="5" t="s">
        <v>1685</v>
      </c>
      <c r="K461" s="5" t="s">
        <v>1059</v>
      </c>
      <c r="L461" s="5" t="s">
        <v>4208</v>
      </c>
      <c r="M461" s="10" t="str">
        <f>IFERROR(__xludf.DUMMYFUNCTION("REGEXEXTRACT(L946, ""[\s,]([A-Z]{2})[,\s]\s?\d{5}"")"),"FL")</f>
        <v>FL</v>
      </c>
      <c r="N461" s="5" t="s">
        <v>4209</v>
      </c>
      <c r="O461" s="5">
        <v>1960.0</v>
      </c>
      <c r="P461" s="5">
        <v>1.0</v>
      </c>
      <c r="Q461" s="5" t="s">
        <v>4606</v>
      </c>
      <c r="R461" s="5" t="s">
        <v>52</v>
      </c>
      <c r="S461" s="5">
        <v>1455.0</v>
      </c>
      <c r="T461" s="5" t="s">
        <v>69</v>
      </c>
      <c r="U461" s="5">
        <v>21.0</v>
      </c>
      <c r="V461" s="5" t="s">
        <v>93</v>
      </c>
      <c r="W461" s="5" t="s">
        <v>4607</v>
      </c>
      <c r="X461" s="5" t="s">
        <v>71</v>
      </c>
      <c r="Y461" s="5" t="s">
        <v>52</v>
      </c>
      <c r="Z461" s="5" t="s">
        <v>4602</v>
      </c>
      <c r="AA461" s="5" t="s">
        <v>4608</v>
      </c>
      <c r="AB461" s="5" t="s">
        <v>260</v>
      </c>
      <c r="AC461" s="5" t="s">
        <v>52</v>
      </c>
      <c r="AD461" s="5" t="s">
        <v>216</v>
      </c>
      <c r="AE461" s="5" t="s">
        <v>217</v>
      </c>
      <c r="AF461" s="5" t="s">
        <v>218</v>
      </c>
      <c r="AG461" s="5" t="s">
        <v>52</v>
      </c>
      <c r="AH461" s="5" t="s">
        <v>52</v>
      </c>
      <c r="AI461" s="5" t="s">
        <v>52</v>
      </c>
      <c r="AJ461" s="5" t="s">
        <v>64</v>
      </c>
      <c r="AK461" s="5" t="s">
        <v>4208</v>
      </c>
      <c r="AL461" s="5" t="s">
        <v>79</v>
      </c>
    </row>
    <row r="462" hidden="1">
      <c r="A462" s="5" t="s">
        <v>4609</v>
      </c>
      <c r="B462" s="5" t="s">
        <v>4610</v>
      </c>
      <c r="C462" s="5" t="s">
        <v>4611</v>
      </c>
      <c r="D462" s="9">
        <v>44999.0</v>
      </c>
      <c r="E462" s="5">
        <v>68563.0</v>
      </c>
      <c r="F462" s="5">
        <v>31165.0</v>
      </c>
      <c r="G462" s="5" t="s">
        <v>3867</v>
      </c>
      <c r="H462" s="5" t="s">
        <v>189</v>
      </c>
      <c r="I462" s="5" t="s">
        <v>4612</v>
      </c>
      <c r="J462" s="5" t="s">
        <v>532</v>
      </c>
      <c r="K462" s="5" t="s">
        <v>462</v>
      </c>
      <c r="L462" s="5" t="s">
        <v>4613</v>
      </c>
      <c r="M462" s="10" t="str">
        <f>IFERROR(__xludf.DUMMYFUNCTION("REGEXEXTRACT(L947, ""[\s,]([A-Z]{2})[,\s]\s?\d{5}"")"),"IL")</f>
        <v>IL</v>
      </c>
      <c r="N462" s="5" t="s">
        <v>4614</v>
      </c>
      <c r="O462" s="5">
        <v>60187.0</v>
      </c>
      <c r="P462" s="5">
        <v>1.0</v>
      </c>
      <c r="Q462" s="5" t="s">
        <v>4615</v>
      </c>
      <c r="R462" s="5" t="s">
        <v>52</v>
      </c>
      <c r="S462" s="5">
        <v>32.0</v>
      </c>
      <c r="T462" s="5" t="s">
        <v>53</v>
      </c>
      <c r="U462" s="5">
        <v>1641.0</v>
      </c>
      <c r="V462" s="5" t="s">
        <v>158</v>
      </c>
      <c r="W462" s="5" t="s">
        <v>4616</v>
      </c>
      <c r="X462" s="5" t="s">
        <v>71</v>
      </c>
      <c r="Y462" s="5" t="s">
        <v>52</v>
      </c>
      <c r="Z462" s="5" t="s">
        <v>4617</v>
      </c>
      <c r="AA462" s="5" t="s">
        <v>4618</v>
      </c>
      <c r="AB462" s="5" t="s">
        <v>59</v>
      </c>
      <c r="AC462" s="5" t="s">
        <v>52</v>
      </c>
      <c r="AD462" s="5" t="s">
        <v>163</v>
      </c>
      <c r="AE462" s="5" t="s">
        <v>164</v>
      </c>
      <c r="AF462" s="5" t="s">
        <v>165</v>
      </c>
      <c r="AG462" s="5" t="s">
        <v>52</v>
      </c>
      <c r="AH462" s="5" t="s">
        <v>52</v>
      </c>
      <c r="AI462" s="5" t="s">
        <v>52</v>
      </c>
      <c r="AJ462" s="5" t="s">
        <v>4610</v>
      </c>
      <c r="AK462" s="5" t="s">
        <v>4613</v>
      </c>
      <c r="AL462" s="5" t="s">
        <v>4619</v>
      </c>
    </row>
    <row r="463" hidden="1">
      <c r="A463" s="5" t="s">
        <v>4620</v>
      </c>
      <c r="B463" s="5" t="s">
        <v>4621</v>
      </c>
      <c r="C463" s="5" t="s">
        <v>4622</v>
      </c>
      <c r="D463" s="9">
        <v>44999.0</v>
      </c>
      <c r="E463" s="5">
        <v>67214.0</v>
      </c>
      <c r="F463" s="5">
        <v>30552.0</v>
      </c>
      <c r="G463" s="5" t="s">
        <v>3867</v>
      </c>
      <c r="H463" s="5" t="s">
        <v>189</v>
      </c>
      <c r="I463" s="5" t="s">
        <v>4612</v>
      </c>
      <c r="J463" s="5" t="s">
        <v>532</v>
      </c>
      <c r="K463" s="5" t="s">
        <v>462</v>
      </c>
      <c r="L463" s="5" t="s">
        <v>4623</v>
      </c>
      <c r="M463" s="10" t="str">
        <f>IFERROR(__xludf.DUMMYFUNCTION("REGEXEXTRACT(L948, ""[\s,]([A-Z]{2})[,\s]\s?\d{5}"")"),"MA")</f>
        <v>MA</v>
      </c>
      <c r="N463" s="5" t="s">
        <v>4624</v>
      </c>
      <c r="O463" s="5">
        <v>60187.0</v>
      </c>
      <c r="P463" s="5">
        <v>1.0</v>
      </c>
      <c r="Q463" s="5" t="s">
        <v>4625</v>
      </c>
      <c r="R463" s="5" t="s">
        <v>52</v>
      </c>
      <c r="S463" s="5">
        <v>30.0</v>
      </c>
      <c r="T463" s="5" t="s">
        <v>53</v>
      </c>
      <c r="U463" s="5">
        <v>1646.0</v>
      </c>
      <c r="V463" s="5" t="s">
        <v>158</v>
      </c>
      <c r="W463" s="5" t="s">
        <v>4626</v>
      </c>
      <c r="X463" s="5" t="s">
        <v>71</v>
      </c>
      <c r="Y463" s="5" t="s">
        <v>52</v>
      </c>
      <c r="Z463" s="5" t="s">
        <v>4617</v>
      </c>
      <c r="AA463" s="5" t="s">
        <v>4627</v>
      </c>
      <c r="AB463" s="5" t="s">
        <v>59</v>
      </c>
      <c r="AC463" s="5" t="s">
        <v>52</v>
      </c>
      <c r="AD463" s="5" t="s">
        <v>163</v>
      </c>
      <c r="AE463" s="5" t="s">
        <v>164</v>
      </c>
      <c r="AF463" s="5" t="s">
        <v>165</v>
      </c>
      <c r="AG463" s="5" t="s">
        <v>52</v>
      </c>
      <c r="AH463" s="5" t="s">
        <v>52</v>
      </c>
      <c r="AI463" s="5" t="s">
        <v>52</v>
      </c>
      <c r="AJ463" s="5" t="s">
        <v>4621</v>
      </c>
      <c r="AK463" s="5" t="s">
        <v>4623</v>
      </c>
      <c r="AL463" s="5" t="s">
        <v>4619</v>
      </c>
    </row>
    <row r="464">
      <c r="A464" s="5" t="s">
        <v>4628</v>
      </c>
      <c r="B464" s="5" t="s">
        <v>4629</v>
      </c>
      <c r="C464" s="5" t="s">
        <v>4630</v>
      </c>
      <c r="D464" s="9">
        <v>44999.0</v>
      </c>
      <c r="E464" s="5">
        <v>55220.0</v>
      </c>
      <c r="F464" s="5">
        <v>25100.0</v>
      </c>
      <c r="G464" s="5" t="s">
        <v>170</v>
      </c>
      <c r="H464" s="5" t="s">
        <v>45</v>
      </c>
      <c r="I464" s="5" t="s">
        <v>4088</v>
      </c>
      <c r="J464" s="5" t="s">
        <v>170</v>
      </c>
      <c r="K464" s="5" t="s">
        <v>4631</v>
      </c>
      <c r="L464" s="5" t="s">
        <v>4632</v>
      </c>
      <c r="M464" s="10" t="str">
        <f>IFERROR(__xludf.DUMMYFUNCTION("REGEXEXTRACT(L949, ""[\s,]([A-Z]{2})[,\s]\s?\d{5}"")"),"#N/A")</f>
        <v>#N/A</v>
      </c>
      <c r="N464" s="5" t="s">
        <v>4633</v>
      </c>
      <c r="O464" s="5">
        <v>92806.0</v>
      </c>
      <c r="P464" s="5">
        <v>1.0</v>
      </c>
      <c r="Q464" s="5" t="s">
        <v>4634</v>
      </c>
      <c r="R464" s="5">
        <v>4510.0</v>
      </c>
      <c r="S464" s="5">
        <v>500.0</v>
      </c>
      <c r="T464" s="5" t="s">
        <v>196</v>
      </c>
      <c r="U464" s="5">
        <v>46.0</v>
      </c>
      <c r="V464" s="5" t="s">
        <v>93</v>
      </c>
      <c r="W464" s="5" t="s">
        <v>4635</v>
      </c>
      <c r="X464" s="5" t="s">
        <v>52</v>
      </c>
      <c r="Y464" s="5" t="s">
        <v>52</v>
      </c>
      <c r="Z464" s="5" t="s">
        <v>4636</v>
      </c>
      <c r="AA464" s="5" t="s">
        <v>4637</v>
      </c>
      <c r="AB464" s="5" t="s">
        <v>604</v>
      </c>
      <c r="AC464" s="5" t="s">
        <v>52</v>
      </c>
      <c r="AD464" s="5" t="s">
        <v>216</v>
      </c>
      <c r="AE464" s="5" t="s">
        <v>217</v>
      </c>
      <c r="AF464" s="5" t="s">
        <v>218</v>
      </c>
      <c r="AG464" s="5" t="s">
        <v>52</v>
      </c>
      <c r="AH464" s="5" t="s">
        <v>52</v>
      </c>
      <c r="AI464" s="5" t="s">
        <v>52</v>
      </c>
      <c r="AJ464" s="5" t="s">
        <v>4638</v>
      </c>
      <c r="AK464" s="5" t="s">
        <v>4639</v>
      </c>
      <c r="AL464" s="5" t="s">
        <v>2320</v>
      </c>
    </row>
    <row r="465" hidden="1">
      <c r="A465" s="5" t="s">
        <v>4640</v>
      </c>
      <c r="B465" s="5" t="s">
        <v>4641</v>
      </c>
      <c r="C465" s="5" t="s">
        <v>1844</v>
      </c>
      <c r="D465" s="9">
        <v>44998.0</v>
      </c>
      <c r="E465" s="5">
        <v>52875.0</v>
      </c>
      <c r="F465" s="5">
        <v>24034.0</v>
      </c>
      <c r="G465" s="5" t="s">
        <v>4642</v>
      </c>
      <c r="H465" s="5" t="s">
        <v>1534</v>
      </c>
      <c r="I465" s="5" t="s">
        <v>1094</v>
      </c>
      <c r="J465" s="5" t="s">
        <v>256</v>
      </c>
      <c r="K465" s="5" t="s">
        <v>3712</v>
      </c>
      <c r="L465" s="5" t="s">
        <v>4643</v>
      </c>
      <c r="M465" s="10" t="str">
        <f>IFERROR(__xludf.DUMMYFUNCTION("REGEXEXTRACT(L950, ""[\s,]([A-Z]{2})[,\s]\s?\d{5}"")"),"CA")</f>
        <v>CA</v>
      </c>
      <c r="N465" s="5" t="s">
        <v>4644</v>
      </c>
      <c r="O465" s="5" t="s">
        <v>52</v>
      </c>
      <c r="P465" s="5">
        <v>1.0</v>
      </c>
      <c r="Q465" s="5" t="s">
        <v>4645</v>
      </c>
      <c r="R465" s="5">
        <v>4510.0</v>
      </c>
      <c r="S465" s="5">
        <v>31.0</v>
      </c>
      <c r="T465" s="5" t="s">
        <v>115</v>
      </c>
      <c r="U465" s="5">
        <v>0.0</v>
      </c>
      <c r="V465" s="5" t="s">
        <v>52</v>
      </c>
      <c r="W465" s="5" t="s">
        <v>4646</v>
      </c>
      <c r="X465" s="5" t="s">
        <v>52</v>
      </c>
      <c r="Y465" s="5" t="s">
        <v>52</v>
      </c>
      <c r="Z465" s="5" t="s">
        <v>4647</v>
      </c>
      <c r="AA465" s="5">
        <v>2467.0</v>
      </c>
      <c r="AB465" s="5" t="s">
        <v>162</v>
      </c>
      <c r="AC465" s="5" t="s">
        <v>52</v>
      </c>
      <c r="AD465" s="5" t="s">
        <v>181</v>
      </c>
      <c r="AE465" s="5" t="s">
        <v>182</v>
      </c>
      <c r="AF465" s="5" t="s">
        <v>183</v>
      </c>
      <c r="AG465" s="5" t="s">
        <v>52</v>
      </c>
      <c r="AH465" s="5" t="s">
        <v>52</v>
      </c>
      <c r="AI465" s="5" t="s">
        <v>184</v>
      </c>
      <c r="AJ465" s="5" t="s">
        <v>4641</v>
      </c>
      <c r="AK465" s="5" t="s">
        <v>4643</v>
      </c>
      <c r="AL465" s="5" t="s">
        <v>4648</v>
      </c>
    </row>
    <row r="466" hidden="1">
      <c r="A466" s="5" t="s">
        <v>4649</v>
      </c>
      <c r="B466" s="5" t="s">
        <v>4650</v>
      </c>
      <c r="C466" s="5" t="s">
        <v>3309</v>
      </c>
      <c r="D466" s="9">
        <v>44994.0</v>
      </c>
      <c r="E466" s="5">
        <v>49458.0</v>
      </c>
      <c r="F466" s="5">
        <v>22481.0</v>
      </c>
      <c r="G466" s="5" t="s">
        <v>107</v>
      </c>
      <c r="H466" s="5" t="s">
        <v>290</v>
      </c>
      <c r="I466" s="5" t="s">
        <v>4651</v>
      </c>
      <c r="J466" s="5" t="s">
        <v>109</v>
      </c>
      <c r="K466" s="5" t="s">
        <v>4652</v>
      </c>
      <c r="L466" s="5" t="s">
        <v>4653</v>
      </c>
      <c r="M466" s="10" t="str">
        <f>IFERROR(__xludf.DUMMYFUNCTION("REGEXEXTRACT(L951, ""[\s,]([A-Z]{2})[,\s]\s?\d{5}"")"),"FL")</f>
        <v>FL</v>
      </c>
      <c r="N466" s="5" t="s">
        <v>4654</v>
      </c>
      <c r="O466" s="5">
        <v>22602.0</v>
      </c>
      <c r="P466" s="5">
        <v>1.0</v>
      </c>
      <c r="Q466" s="5" t="s">
        <v>4655</v>
      </c>
      <c r="R466" s="5">
        <v>4510.0</v>
      </c>
      <c r="S466" s="5">
        <v>52.0</v>
      </c>
      <c r="T466" s="5" t="s">
        <v>115</v>
      </c>
      <c r="U466" s="5">
        <v>0.0</v>
      </c>
      <c r="V466" s="5" t="s">
        <v>52</v>
      </c>
      <c r="W466" s="5" t="s">
        <v>4656</v>
      </c>
      <c r="X466" s="5" t="s">
        <v>52</v>
      </c>
      <c r="Y466" s="5" t="s">
        <v>52</v>
      </c>
      <c r="Z466" s="5" t="s">
        <v>4657</v>
      </c>
      <c r="AA466" s="5">
        <v>356630.0</v>
      </c>
      <c r="AB466" s="5" t="s">
        <v>119</v>
      </c>
      <c r="AC466" s="5" t="s">
        <v>52</v>
      </c>
      <c r="AD466" s="5" t="s">
        <v>181</v>
      </c>
      <c r="AE466" s="5" t="s">
        <v>182</v>
      </c>
      <c r="AF466" s="5" t="s">
        <v>183</v>
      </c>
      <c r="AG466" s="5" t="s">
        <v>52</v>
      </c>
      <c r="AH466" s="5" t="s">
        <v>52</v>
      </c>
      <c r="AI466" s="5" t="s">
        <v>184</v>
      </c>
      <c r="AJ466" s="5" t="s">
        <v>2164</v>
      </c>
      <c r="AK466" s="5" t="s">
        <v>4658</v>
      </c>
      <c r="AL466" s="5" t="s">
        <v>3316</v>
      </c>
    </row>
    <row r="467" hidden="1">
      <c r="A467" s="5" t="s">
        <v>4659</v>
      </c>
      <c r="B467" s="5" t="s">
        <v>3493</v>
      </c>
      <c r="C467" s="5" t="s">
        <v>3998</v>
      </c>
      <c r="D467" s="9">
        <v>44994.0</v>
      </c>
      <c r="E467" s="5">
        <v>115566.0</v>
      </c>
      <c r="F467" s="5">
        <v>52530.0</v>
      </c>
      <c r="G467" s="5" t="s">
        <v>1419</v>
      </c>
      <c r="H467" s="5" t="s">
        <v>1534</v>
      </c>
      <c r="I467" s="5" t="s">
        <v>3470</v>
      </c>
      <c r="J467" s="5" t="s">
        <v>256</v>
      </c>
      <c r="K467" s="5" t="s">
        <v>3471</v>
      </c>
      <c r="L467" s="5" t="s">
        <v>3999</v>
      </c>
      <c r="M467" s="10" t="str">
        <f>IFERROR(__xludf.DUMMYFUNCTION("REGEXEXTRACT(L952, ""[\s,]([A-Z]{2})[,\s]\s?\d{5}"")"),"#N/A")</f>
        <v>#N/A</v>
      </c>
      <c r="N467" s="5" t="s">
        <v>4000</v>
      </c>
      <c r="O467" s="5" t="s">
        <v>52</v>
      </c>
      <c r="P467" s="5">
        <v>2.0</v>
      </c>
      <c r="Q467" s="5" t="s">
        <v>4660</v>
      </c>
      <c r="R467" s="5" t="s">
        <v>3475</v>
      </c>
      <c r="S467" s="5">
        <v>137.0</v>
      </c>
      <c r="T467" s="5" t="s">
        <v>1077</v>
      </c>
      <c r="U467" s="5">
        <v>0.0</v>
      </c>
      <c r="V467" s="5" t="s">
        <v>70</v>
      </c>
      <c r="W467" s="5" t="s">
        <v>4661</v>
      </c>
      <c r="X467" s="5" t="s">
        <v>52</v>
      </c>
      <c r="Y467" s="5" t="s">
        <v>52</v>
      </c>
      <c r="Z467" s="5" t="s">
        <v>3614</v>
      </c>
      <c r="AA467" s="5" t="s">
        <v>4662</v>
      </c>
      <c r="AB467" s="5" t="s">
        <v>235</v>
      </c>
      <c r="AC467" s="5" t="s">
        <v>52</v>
      </c>
      <c r="AD467" s="5" t="s">
        <v>3479</v>
      </c>
      <c r="AE467" s="5" t="s">
        <v>52</v>
      </c>
      <c r="AF467" s="5" t="s">
        <v>52</v>
      </c>
      <c r="AG467" s="5" t="s">
        <v>52</v>
      </c>
      <c r="AH467" s="5" t="s">
        <v>52</v>
      </c>
      <c r="AI467" s="5" t="s">
        <v>52</v>
      </c>
      <c r="AJ467" s="5" t="s">
        <v>4663</v>
      </c>
      <c r="AK467" s="5" t="s">
        <v>4664</v>
      </c>
      <c r="AL467" s="5" t="s">
        <v>3481</v>
      </c>
    </row>
    <row r="468" hidden="1">
      <c r="A468" s="5" t="s">
        <v>4665</v>
      </c>
      <c r="B468" s="5" t="s">
        <v>4472</v>
      </c>
      <c r="C468" s="5" t="s">
        <v>4473</v>
      </c>
      <c r="D468" s="9">
        <v>44994.0</v>
      </c>
      <c r="E468" s="5">
        <v>281138.0</v>
      </c>
      <c r="F468" s="5">
        <v>127790.0</v>
      </c>
      <c r="G468" s="5" t="s">
        <v>1419</v>
      </c>
      <c r="H468" s="5" t="s">
        <v>1534</v>
      </c>
      <c r="I468" s="5" t="s">
        <v>3470</v>
      </c>
      <c r="J468" s="5" t="s">
        <v>256</v>
      </c>
      <c r="K468" s="5" t="s">
        <v>4172</v>
      </c>
      <c r="L468" s="5" t="s">
        <v>4666</v>
      </c>
      <c r="M468" s="10" t="str">
        <f>IFERROR(__xludf.DUMMYFUNCTION("REGEXEXTRACT(L953, ""[\s,]([A-Z]{2})[,\s]\s?\d{5}"")"),"#N/A")</f>
        <v>#N/A</v>
      </c>
      <c r="N468" s="5" t="s">
        <v>4475</v>
      </c>
      <c r="O468" s="5" t="s">
        <v>52</v>
      </c>
      <c r="P468" s="5">
        <v>5.0</v>
      </c>
      <c r="Q468" s="5" t="s">
        <v>4667</v>
      </c>
      <c r="R468" s="5" t="s">
        <v>4176</v>
      </c>
      <c r="S468" s="5">
        <v>549.0</v>
      </c>
      <c r="T468" s="5" t="s">
        <v>115</v>
      </c>
      <c r="U468" s="5">
        <v>1.0</v>
      </c>
      <c r="V468" s="5" t="s">
        <v>70</v>
      </c>
      <c r="W468" s="5" t="s">
        <v>4668</v>
      </c>
      <c r="X468" s="5" t="s">
        <v>52</v>
      </c>
      <c r="Y468" s="5" t="s">
        <v>52</v>
      </c>
      <c r="Z468" s="5" t="s">
        <v>3614</v>
      </c>
      <c r="AA468" s="5" t="s">
        <v>4669</v>
      </c>
      <c r="AB468" s="5" t="s">
        <v>235</v>
      </c>
      <c r="AC468" s="5" t="s">
        <v>52</v>
      </c>
      <c r="AD468" s="5" t="s">
        <v>3479</v>
      </c>
      <c r="AE468" s="5" t="s">
        <v>52</v>
      </c>
      <c r="AF468" s="5" t="s">
        <v>52</v>
      </c>
      <c r="AG468" s="5" t="s">
        <v>52</v>
      </c>
      <c r="AH468" s="5" t="s">
        <v>52</v>
      </c>
      <c r="AI468" s="5" t="s">
        <v>52</v>
      </c>
      <c r="AJ468" s="5" t="s">
        <v>4472</v>
      </c>
      <c r="AK468" s="5" t="s">
        <v>4670</v>
      </c>
      <c r="AL468" s="5" t="s">
        <v>4479</v>
      </c>
    </row>
    <row r="469" hidden="1">
      <c r="A469" s="5" t="s">
        <v>4671</v>
      </c>
      <c r="B469" s="5" t="s">
        <v>2554</v>
      </c>
      <c r="C469" s="5" t="s">
        <v>4672</v>
      </c>
      <c r="D469" s="9">
        <v>44993.0</v>
      </c>
      <c r="E469" s="5">
        <v>8725.0</v>
      </c>
      <c r="F469" s="5">
        <v>3966.0</v>
      </c>
      <c r="G469" s="5" t="s">
        <v>4673</v>
      </c>
      <c r="H469" s="5" t="s">
        <v>1792</v>
      </c>
      <c r="I469" s="5" t="s">
        <v>4674</v>
      </c>
      <c r="J469" s="5" t="s">
        <v>3808</v>
      </c>
      <c r="K469" s="5" t="s">
        <v>4675</v>
      </c>
      <c r="L469" s="5" t="s">
        <v>4676</v>
      </c>
      <c r="M469" s="10" t="str">
        <f>IFERROR(__xludf.DUMMYFUNCTION("REGEXEXTRACT(L954, ""[\s,]([A-Z]{2})[,\s]\s?\d{5}"")"),"FL")</f>
        <v>FL</v>
      </c>
      <c r="N469" s="5" t="s">
        <v>4677</v>
      </c>
      <c r="O469" s="5">
        <v>29301.0</v>
      </c>
      <c r="P469" s="5">
        <v>1.0</v>
      </c>
      <c r="Q469" s="5" t="s">
        <v>4678</v>
      </c>
      <c r="R469" s="5" t="s">
        <v>1519</v>
      </c>
      <c r="S469" s="5">
        <v>405.0</v>
      </c>
      <c r="T469" s="5" t="s">
        <v>69</v>
      </c>
      <c r="U469" s="5">
        <v>43.0</v>
      </c>
      <c r="V469" s="5" t="s">
        <v>70</v>
      </c>
      <c r="W469" s="5" t="s">
        <v>4679</v>
      </c>
      <c r="X469" s="5" t="s">
        <v>52</v>
      </c>
      <c r="Y469" s="5" t="s">
        <v>52</v>
      </c>
      <c r="Z469" s="5" t="s">
        <v>4680</v>
      </c>
      <c r="AA469" s="5" t="s">
        <v>4681</v>
      </c>
      <c r="AB469" s="5" t="s">
        <v>59</v>
      </c>
      <c r="AC469" s="5" t="s">
        <v>52</v>
      </c>
      <c r="AD469" s="5" t="s">
        <v>72</v>
      </c>
      <c r="AE469" s="5" t="s">
        <v>73</v>
      </c>
      <c r="AF469" s="5" t="s">
        <v>74</v>
      </c>
      <c r="AG469" s="5" t="s">
        <v>75</v>
      </c>
      <c r="AH469" s="5" t="s">
        <v>76</v>
      </c>
      <c r="AI469" s="5" t="s">
        <v>77</v>
      </c>
      <c r="AJ469" s="5" t="s">
        <v>3781</v>
      </c>
      <c r="AK469" s="5" t="s">
        <v>4682</v>
      </c>
      <c r="AL469" s="5" t="s">
        <v>4683</v>
      </c>
    </row>
    <row r="470" hidden="1">
      <c r="A470" s="5" t="s">
        <v>4684</v>
      </c>
      <c r="B470" s="5" t="s">
        <v>2494</v>
      </c>
      <c r="C470" s="5" t="s">
        <v>169</v>
      </c>
      <c r="D470" s="9">
        <v>44985.0</v>
      </c>
      <c r="E470" s="5">
        <v>47982.0</v>
      </c>
      <c r="F470" s="5">
        <v>21810.0</v>
      </c>
      <c r="G470" s="5" t="s">
        <v>963</v>
      </c>
      <c r="H470" s="5" t="s">
        <v>272</v>
      </c>
      <c r="I470" s="5" t="s">
        <v>4685</v>
      </c>
      <c r="J470" s="5" t="s">
        <v>965</v>
      </c>
      <c r="K470" s="5" t="s">
        <v>744</v>
      </c>
      <c r="L470" s="5" t="s">
        <v>4686</v>
      </c>
      <c r="M470" s="10" t="str">
        <f>IFERROR(__xludf.DUMMYFUNCTION("REGEXEXTRACT(L955, ""[\s,]([A-Z]{2})[,\s]\s?\d{5}"")"),"CA")</f>
        <v>CA</v>
      </c>
      <c r="N470" s="5" t="s">
        <v>4687</v>
      </c>
      <c r="O470" s="5" t="s">
        <v>2498</v>
      </c>
      <c r="P470" s="5">
        <v>1.0</v>
      </c>
      <c r="Q470" s="5" t="s">
        <v>4688</v>
      </c>
      <c r="R470" s="5">
        <v>4500.0</v>
      </c>
      <c r="S470" s="5">
        <v>11270.0</v>
      </c>
      <c r="T470" s="5" t="s">
        <v>53</v>
      </c>
      <c r="U470" s="5">
        <v>0.0</v>
      </c>
      <c r="V470" s="5" t="s">
        <v>70</v>
      </c>
      <c r="W470" s="5" t="s">
        <v>4689</v>
      </c>
      <c r="X470" s="5" t="s">
        <v>52</v>
      </c>
      <c r="Y470" s="5" t="s">
        <v>52</v>
      </c>
      <c r="Z470" s="5" t="s">
        <v>4690</v>
      </c>
      <c r="AA470" s="5" t="s">
        <v>4691</v>
      </c>
      <c r="AB470" s="5" t="s">
        <v>162</v>
      </c>
      <c r="AC470" s="5" t="s">
        <v>52</v>
      </c>
      <c r="AD470" s="5" t="s">
        <v>398</v>
      </c>
      <c r="AE470" s="5" t="s">
        <v>399</v>
      </c>
      <c r="AF470" s="5" t="s">
        <v>400</v>
      </c>
      <c r="AG470" s="5" t="s">
        <v>401</v>
      </c>
      <c r="AH470" s="5">
        <v>23502.0</v>
      </c>
      <c r="AI470" s="5" t="s">
        <v>402</v>
      </c>
      <c r="AJ470" s="5" t="s">
        <v>2494</v>
      </c>
      <c r="AK470" s="5" t="s">
        <v>4692</v>
      </c>
      <c r="AL470" s="5" t="s">
        <v>79</v>
      </c>
    </row>
    <row r="471">
      <c r="A471" s="5" t="s">
        <v>4693</v>
      </c>
      <c r="B471" s="5" t="s">
        <v>4694</v>
      </c>
      <c r="C471" s="5" t="s">
        <v>4695</v>
      </c>
      <c r="D471" s="9">
        <v>44984.0</v>
      </c>
      <c r="E471" s="5">
        <v>36817.0</v>
      </c>
      <c r="F471" s="5">
        <v>16735.0</v>
      </c>
      <c r="G471" s="5" t="s">
        <v>659</v>
      </c>
      <c r="H471" s="5" t="s">
        <v>45</v>
      </c>
      <c r="I471" s="5" t="s">
        <v>4696</v>
      </c>
      <c r="J471" s="5" t="s">
        <v>661</v>
      </c>
      <c r="K471" s="5" t="s">
        <v>4697</v>
      </c>
      <c r="L471" s="5" t="s">
        <v>4698</v>
      </c>
      <c r="M471" s="10" t="str">
        <f>IFERROR(__xludf.DUMMYFUNCTION("REGEXEXTRACT(L956, ""[\s,]([A-Z]{2})[,\s]\s?\d{5}"")"),"NY")</f>
        <v>NY</v>
      </c>
      <c r="N471" s="5" t="s">
        <v>4699</v>
      </c>
      <c r="O471" s="5">
        <v>46168.0</v>
      </c>
      <c r="P471" s="5">
        <v>1.0</v>
      </c>
      <c r="Q471" s="5" t="s">
        <v>4700</v>
      </c>
      <c r="R471" s="5">
        <v>2200.0</v>
      </c>
      <c r="S471" s="5">
        <v>18.0</v>
      </c>
      <c r="T471" s="5" t="s">
        <v>53</v>
      </c>
      <c r="U471" s="5">
        <v>0.0</v>
      </c>
      <c r="V471" s="5" t="s">
        <v>52</v>
      </c>
      <c r="W471" s="5" t="s">
        <v>4701</v>
      </c>
      <c r="X471" s="5" t="s">
        <v>55</v>
      </c>
      <c r="Y471" s="5" t="s">
        <v>4702</v>
      </c>
      <c r="Z471" s="5" t="s">
        <v>4703</v>
      </c>
      <c r="AA471" s="5" t="s">
        <v>4704</v>
      </c>
      <c r="AB471" s="5" t="s">
        <v>119</v>
      </c>
      <c r="AC471" s="5" t="s">
        <v>52</v>
      </c>
      <c r="AD471" s="5" t="s">
        <v>4164</v>
      </c>
      <c r="AE471" s="5" t="s">
        <v>4165</v>
      </c>
      <c r="AF471" s="5" t="s">
        <v>4166</v>
      </c>
      <c r="AG471" s="5" t="s">
        <v>4167</v>
      </c>
      <c r="AH471" s="5">
        <v>55347.0</v>
      </c>
      <c r="AI471" s="5" t="s">
        <v>4168</v>
      </c>
      <c r="AJ471" s="5" t="s">
        <v>102</v>
      </c>
      <c r="AK471" s="5" t="s">
        <v>102</v>
      </c>
      <c r="AL471" s="5" t="s">
        <v>4705</v>
      </c>
    </row>
    <row r="472" hidden="1">
      <c r="A472" s="5" t="s">
        <v>4706</v>
      </c>
      <c r="B472" s="5" t="s">
        <v>1694</v>
      </c>
      <c r="C472" s="5" t="s">
        <v>1695</v>
      </c>
      <c r="D472" s="9">
        <v>44982.0</v>
      </c>
      <c r="E472" s="5">
        <v>59400.0</v>
      </c>
      <c r="F472" s="5">
        <v>27000.0</v>
      </c>
      <c r="G472" s="5" t="s">
        <v>422</v>
      </c>
      <c r="H472" s="5" t="s">
        <v>149</v>
      </c>
      <c r="I472" s="5" t="s">
        <v>4707</v>
      </c>
      <c r="J472" s="5" t="s">
        <v>424</v>
      </c>
      <c r="K472" s="5" t="s">
        <v>4708</v>
      </c>
      <c r="L472" s="5" t="s">
        <v>1697</v>
      </c>
      <c r="M472" s="10" t="str">
        <f>IFERROR(__xludf.DUMMYFUNCTION("REGEXEXTRACT(L957, ""[\s,]([A-Z]{2})[,\s]\s?\d{5}"")"),"#N/A")</f>
        <v>#N/A</v>
      </c>
      <c r="N472" s="5" t="s">
        <v>1698</v>
      </c>
      <c r="O472" s="5">
        <v>30518.0</v>
      </c>
      <c r="P472" s="5">
        <v>1.0</v>
      </c>
      <c r="Q472" s="5" t="s">
        <v>4709</v>
      </c>
      <c r="R472" s="5">
        <v>2210.0</v>
      </c>
      <c r="S472" s="5">
        <v>8.0</v>
      </c>
      <c r="T472" s="5" t="s">
        <v>855</v>
      </c>
      <c r="U472" s="5">
        <v>0.0</v>
      </c>
      <c r="V472" s="5" t="s">
        <v>52</v>
      </c>
      <c r="W472" s="5" t="s">
        <v>4710</v>
      </c>
      <c r="X472" s="5" t="s">
        <v>52</v>
      </c>
      <c r="Y472" s="5" t="s">
        <v>52</v>
      </c>
      <c r="Z472" s="5" t="s">
        <v>4711</v>
      </c>
      <c r="AA472" s="5" t="s">
        <v>4712</v>
      </c>
      <c r="AB472" s="5" t="s">
        <v>260</v>
      </c>
      <c r="AC472" s="5" t="s">
        <v>52</v>
      </c>
      <c r="AD472" s="5" t="s">
        <v>216</v>
      </c>
      <c r="AE472" s="5" t="s">
        <v>217</v>
      </c>
      <c r="AF472" s="5" t="s">
        <v>218</v>
      </c>
      <c r="AG472" s="5" t="s">
        <v>52</v>
      </c>
      <c r="AH472" s="5" t="s">
        <v>52</v>
      </c>
      <c r="AI472" s="5" t="s">
        <v>52</v>
      </c>
      <c r="AJ472" s="5" t="s">
        <v>1694</v>
      </c>
      <c r="AK472" s="5" t="s">
        <v>1697</v>
      </c>
      <c r="AL472" s="5" t="s">
        <v>1704</v>
      </c>
    </row>
    <row r="473" hidden="1">
      <c r="A473" s="5" t="s">
        <v>4713</v>
      </c>
      <c r="B473" s="5" t="s">
        <v>4714</v>
      </c>
      <c r="C473" s="5" t="s">
        <v>4715</v>
      </c>
      <c r="D473" s="9">
        <v>44973.0</v>
      </c>
      <c r="E473" s="5">
        <v>12619.0</v>
      </c>
      <c r="F473" s="5">
        <v>5736.0</v>
      </c>
      <c r="G473" s="5" t="s">
        <v>4673</v>
      </c>
      <c r="H473" s="5" t="s">
        <v>171</v>
      </c>
      <c r="I473" s="5" t="s">
        <v>4716</v>
      </c>
      <c r="J473" s="5" t="s">
        <v>3808</v>
      </c>
      <c r="K473" s="5" t="s">
        <v>4717</v>
      </c>
      <c r="L473" s="5" t="s">
        <v>4718</v>
      </c>
      <c r="M473" s="10" t="str">
        <f>IFERROR(__xludf.DUMMYFUNCTION("REGEXEXTRACT(L958, ""[\s,]([A-Z]{2})[,\s]\s?\d{5}"")"),"NY")</f>
        <v>NY</v>
      </c>
      <c r="N473" s="5" t="s">
        <v>4719</v>
      </c>
      <c r="O473" s="5">
        <v>37214.0</v>
      </c>
      <c r="P473" s="5">
        <v>1.0</v>
      </c>
      <c r="Q473" s="5" t="s">
        <v>4720</v>
      </c>
      <c r="R473" s="5">
        <v>4510.0</v>
      </c>
      <c r="S473" s="5">
        <v>524.0</v>
      </c>
      <c r="T473" s="5" t="s">
        <v>69</v>
      </c>
      <c r="U473" s="5">
        <v>60.0</v>
      </c>
      <c r="V473" s="5" t="s">
        <v>93</v>
      </c>
      <c r="W473" s="5" t="s">
        <v>4721</v>
      </c>
      <c r="X473" s="5" t="s">
        <v>52</v>
      </c>
      <c r="Y473" s="5" t="s">
        <v>52</v>
      </c>
      <c r="Z473" s="5" t="s">
        <v>4722</v>
      </c>
      <c r="AA473" s="5" t="s">
        <v>4723</v>
      </c>
      <c r="AB473" s="5" t="s">
        <v>604</v>
      </c>
      <c r="AC473" s="5" t="s">
        <v>52</v>
      </c>
      <c r="AD473" s="5" t="s">
        <v>216</v>
      </c>
      <c r="AE473" s="5" t="s">
        <v>217</v>
      </c>
      <c r="AF473" s="5" t="s">
        <v>218</v>
      </c>
      <c r="AG473" s="5" t="s">
        <v>52</v>
      </c>
      <c r="AH473" s="5" t="s">
        <v>52</v>
      </c>
      <c r="AI473" s="5" t="s">
        <v>52</v>
      </c>
      <c r="AJ473" s="5" t="s">
        <v>4714</v>
      </c>
      <c r="AK473" s="5" t="s">
        <v>4718</v>
      </c>
      <c r="AL473" s="5" t="s">
        <v>4724</v>
      </c>
    </row>
    <row r="474" hidden="1">
      <c r="A474" s="5" t="s">
        <v>4725</v>
      </c>
      <c r="B474" s="5" t="s">
        <v>4726</v>
      </c>
      <c r="C474" s="5" t="s">
        <v>4727</v>
      </c>
      <c r="D474" s="9">
        <v>44972.0</v>
      </c>
      <c r="E474" s="5">
        <v>33900.0</v>
      </c>
      <c r="F474" s="5">
        <v>15409.0</v>
      </c>
      <c r="G474" s="5" t="s">
        <v>422</v>
      </c>
      <c r="H474" s="5" t="s">
        <v>131</v>
      </c>
      <c r="I474" s="5" t="s">
        <v>1754</v>
      </c>
      <c r="J474" s="5" t="s">
        <v>424</v>
      </c>
      <c r="K474" s="5" t="s">
        <v>4728</v>
      </c>
      <c r="L474" s="5" t="s">
        <v>4729</v>
      </c>
      <c r="M474" s="10" t="str">
        <f>IFERROR(__xludf.DUMMYFUNCTION("REGEXEXTRACT(L959, ""[\s,]([A-Z]{2})[,\s]\s?\d{5}"")"),"OH")</f>
        <v>OH</v>
      </c>
      <c r="N474" s="5" t="s">
        <v>4730</v>
      </c>
      <c r="O474" s="5">
        <v>94501.0</v>
      </c>
      <c r="P474" s="5">
        <v>1.0</v>
      </c>
      <c r="Q474" s="5" t="s">
        <v>4731</v>
      </c>
      <c r="R474" s="5">
        <v>4500.0</v>
      </c>
      <c r="S474" s="5">
        <v>897.0</v>
      </c>
      <c r="T474" s="5" t="s">
        <v>69</v>
      </c>
      <c r="U474" s="5">
        <v>0.0</v>
      </c>
      <c r="V474" s="5" t="s">
        <v>70</v>
      </c>
      <c r="W474" s="5" t="s">
        <v>4732</v>
      </c>
      <c r="X474" s="5" t="s">
        <v>52</v>
      </c>
      <c r="Y474" s="5" t="s">
        <v>52</v>
      </c>
      <c r="Z474" s="5" t="s">
        <v>4733</v>
      </c>
      <c r="AA474" s="5" t="s">
        <v>4734</v>
      </c>
      <c r="AB474" s="5" t="s">
        <v>235</v>
      </c>
      <c r="AC474" s="5" t="s">
        <v>52</v>
      </c>
      <c r="AD474" s="5" t="s">
        <v>398</v>
      </c>
      <c r="AE474" s="5" t="s">
        <v>399</v>
      </c>
      <c r="AF474" s="5" t="s">
        <v>400</v>
      </c>
      <c r="AG474" s="5" t="s">
        <v>401</v>
      </c>
      <c r="AH474" s="5">
        <v>23502.0</v>
      </c>
      <c r="AI474" s="5" t="s">
        <v>402</v>
      </c>
      <c r="AJ474" s="5" t="s">
        <v>4726</v>
      </c>
      <c r="AK474" s="5" t="s">
        <v>4729</v>
      </c>
      <c r="AL474" s="5" t="s">
        <v>2126</v>
      </c>
    </row>
    <row r="475" hidden="1">
      <c r="A475" s="5" t="s">
        <v>4735</v>
      </c>
      <c r="B475" s="5" t="s">
        <v>1694</v>
      </c>
      <c r="C475" s="5" t="s">
        <v>1695</v>
      </c>
      <c r="D475" s="9">
        <v>44971.0</v>
      </c>
      <c r="E475" s="5">
        <v>55000.0</v>
      </c>
      <c r="F475" s="5">
        <v>25000.0</v>
      </c>
      <c r="G475" s="5" t="s">
        <v>1683</v>
      </c>
      <c r="H475" s="5" t="s">
        <v>530</v>
      </c>
      <c r="I475" s="5" t="s">
        <v>4736</v>
      </c>
      <c r="J475" s="5" t="s">
        <v>1685</v>
      </c>
      <c r="K475" s="5" t="s">
        <v>1171</v>
      </c>
      <c r="L475" s="5" t="s">
        <v>1697</v>
      </c>
      <c r="M475" s="10" t="str">
        <f>IFERROR(__xludf.DUMMYFUNCTION("REGEXEXTRACT(L960, ""[\s,]([A-Z]{2})[,\s]\s?\d{5}"")"),"#N/A")</f>
        <v>#N/A</v>
      </c>
      <c r="N475" s="5" t="s">
        <v>1698</v>
      </c>
      <c r="O475" s="5">
        <v>30518.0</v>
      </c>
      <c r="P475" s="5">
        <v>1.0</v>
      </c>
      <c r="Q475" s="5" t="s">
        <v>4737</v>
      </c>
      <c r="R475" s="5">
        <v>2210.0</v>
      </c>
      <c r="S475" s="5">
        <v>11.0</v>
      </c>
      <c r="T475" s="5" t="s">
        <v>855</v>
      </c>
      <c r="U475" s="5">
        <v>0.0</v>
      </c>
      <c r="V475" s="5" t="s">
        <v>52</v>
      </c>
      <c r="W475" s="5" t="s">
        <v>4738</v>
      </c>
      <c r="X475" s="5" t="s">
        <v>52</v>
      </c>
      <c r="Y475" s="5" t="s">
        <v>52</v>
      </c>
      <c r="Z475" s="5" t="s">
        <v>4739</v>
      </c>
      <c r="AA475" s="5" t="s">
        <v>4740</v>
      </c>
      <c r="AB475" s="5" t="s">
        <v>235</v>
      </c>
      <c r="AC475" s="5" t="s">
        <v>52</v>
      </c>
      <c r="AD475" s="5" t="s">
        <v>216</v>
      </c>
      <c r="AE475" s="5" t="s">
        <v>217</v>
      </c>
      <c r="AF475" s="5" t="s">
        <v>218</v>
      </c>
      <c r="AG475" s="5" t="s">
        <v>52</v>
      </c>
      <c r="AH475" s="5" t="s">
        <v>52</v>
      </c>
      <c r="AI475" s="5" t="s">
        <v>52</v>
      </c>
      <c r="AJ475" s="5" t="s">
        <v>1694</v>
      </c>
      <c r="AK475" s="5" t="s">
        <v>1697</v>
      </c>
      <c r="AL475" s="5" t="s">
        <v>1704</v>
      </c>
    </row>
    <row r="476" hidden="1">
      <c r="A476" s="5" t="s">
        <v>4741</v>
      </c>
      <c r="B476" s="5" t="s">
        <v>4621</v>
      </c>
      <c r="C476" s="5" t="s">
        <v>4622</v>
      </c>
      <c r="D476" s="9">
        <v>44970.0</v>
      </c>
      <c r="E476" s="5">
        <v>69937.0</v>
      </c>
      <c r="F476" s="5">
        <v>31790.0</v>
      </c>
      <c r="G476" s="5" t="s">
        <v>3867</v>
      </c>
      <c r="H476" s="5" t="s">
        <v>189</v>
      </c>
      <c r="I476" s="5" t="s">
        <v>3404</v>
      </c>
      <c r="J476" s="5" t="s">
        <v>532</v>
      </c>
      <c r="K476" s="5" t="s">
        <v>462</v>
      </c>
      <c r="L476" s="5" t="s">
        <v>4623</v>
      </c>
      <c r="M476" s="10" t="str">
        <f>IFERROR(__xludf.DUMMYFUNCTION("REGEXEXTRACT(L961, ""[\s,]([A-Z]{2})[,\s]\s?\d{5}"")"),"FL")</f>
        <v>FL</v>
      </c>
      <c r="N476" s="5" t="s">
        <v>4624</v>
      </c>
      <c r="O476" s="5">
        <v>60187.0</v>
      </c>
      <c r="P476" s="5">
        <v>1.0</v>
      </c>
      <c r="Q476" s="5" t="s">
        <v>4742</v>
      </c>
      <c r="R476" s="5" t="s">
        <v>52</v>
      </c>
      <c r="S476" s="5">
        <v>30.0</v>
      </c>
      <c r="T476" s="5" t="s">
        <v>53</v>
      </c>
      <c r="U476" s="5">
        <v>1571.0</v>
      </c>
      <c r="V476" s="5" t="s">
        <v>158</v>
      </c>
      <c r="W476" s="5" t="s">
        <v>4743</v>
      </c>
      <c r="X476" s="5" t="s">
        <v>71</v>
      </c>
      <c r="Y476" s="5" t="s">
        <v>52</v>
      </c>
      <c r="Z476" s="5" t="s">
        <v>4744</v>
      </c>
      <c r="AA476" s="5" t="s">
        <v>4745</v>
      </c>
      <c r="AB476" s="5" t="s">
        <v>59</v>
      </c>
      <c r="AC476" s="5" t="s">
        <v>52</v>
      </c>
      <c r="AD476" s="5" t="s">
        <v>163</v>
      </c>
      <c r="AE476" s="5" t="s">
        <v>164</v>
      </c>
      <c r="AF476" s="5" t="s">
        <v>165</v>
      </c>
      <c r="AG476" s="5" t="s">
        <v>52</v>
      </c>
      <c r="AH476" s="5" t="s">
        <v>52</v>
      </c>
      <c r="AI476" s="5" t="s">
        <v>52</v>
      </c>
      <c r="AJ476" s="5" t="s">
        <v>4621</v>
      </c>
      <c r="AK476" s="5" t="s">
        <v>4623</v>
      </c>
      <c r="AL476" s="5" t="s">
        <v>4619</v>
      </c>
    </row>
    <row r="477" hidden="1">
      <c r="A477" s="5" t="s">
        <v>4746</v>
      </c>
      <c r="B477" s="5" t="s">
        <v>2494</v>
      </c>
      <c r="C477" s="5" t="s">
        <v>169</v>
      </c>
      <c r="D477" s="9">
        <v>44970.0</v>
      </c>
      <c r="E477" s="5">
        <v>47740.0</v>
      </c>
      <c r="F477" s="5">
        <v>21700.0</v>
      </c>
      <c r="G477" s="5" t="s">
        <v>719</v>
      </c>
      <c r="H477" s="5" t="s">
        <v>171</v>
      </c>
      <c r="I477" s="5" t="s">
        <v>4747</v>
      </c>
      <c r="J477" s="5" t="s">
        <v>274</v>
      </c>
      <c r="K477" s="5" t="s">
        <v>744</v>
      </c>
      <c r="L477" s="5" t="s">
        <v>4748</v>
      </c>
      <c r="M477" s="10" t="str">
        <f>IFERROR(__xludf.DUMMYFUNCTION("REGEXEXTRACT(L962, ""[\s,]([A-Z]{2})[,\s]\s?\d{5}"")"),"MT")</f>
        <v>MT</v>
      </c>
      <c r="N477" s="5" t="s">
        <v>4749</v>
      </c>
      <c r="O477" s="5" t="s">
        <v>52</v>
      </c>
      <c r="P477" s="5">
        <v>1.0</v>
      </c>
      <c r="Q477" s="5" t="s">
        <v>4750</v>
      </c>
      <c r="R477" s="5">
        <v>4500.0</v>
      </c>
      <c r="S477" s="5">
        <v>16660.0</v>
      </c>
      <c r="T477" s="5" t="s">
        <v>53</v>
      </c>
      <c r="U477" s="5">
        <v>0.0</v>
      </c>
      <c r="V477" s="5" t="s">
        <v>70</v>
      </c>
      <c r="W477" s="5" t="s">
        <v>4751</v>
      </c>
      <c r="X477" s="5" t="s">
        <v>52</v>
      </c>
      <c r="Y477" s="5" t="s">
        <v>52</v>
      </c>
      <c r="Z477" s="5" t="s">
        <v>4752</v>
      </c>
      <c r="AA477" s="5" t="s">
        <v>4753</v>
      </c>
      <c r="AB477" s="5" t="s">
        <v>730</v>
      </c>
      <c r="AC477" s="5" t="s">
        <v>52</v>
      </c>
      <c r="AD477" s="5" t="s">
        <v>398</v>
      </c>
      <c r="AE477" s="5" t="s">
        <v>399</v>
      </c>
      <c r="AF477" s="5" t="s">
        <v>400</v>
      </c>
      <c r="AG477" s="5" t="s">
        <v>401</v>
      </c>
      <c r="AH477" s="5">
        <v>23502.0</v>
      </c>
      <c r="AI477" s="5" t="s">
        <v>402</v>
      </c>
      <c r="AJ477" s="5" t="s">
        <v>168</v>
      </c>
      <c r="AK477" s="5" t="s">
        <v>4754</v>
      </c>
      <c r="AL477" s="5" t="s">
        <v>79</v>
      </c>
    </row>
    <row r="478" hidden="1">
      <c r="A478" s="5" t="s">
        <v>4755</v>
      </c>
      <c r="B478" s="5" t="s">
        <v>4756</v>
      </c>
      <c r="C478" s="5" t="s">
        <v>4757</v>
      </c>
      <c r="D478" s="9">
        <v>44970.0</v>
      </c>
      <c r="E478" s="5">
        <v>5320.0</v>
      </c>
      <c r="F478" s="5">
        <v>2418.0</v>
      </c>
      <c r="G478" s="5" t="s">
        <v>107</v>
      </c>
      <c r="H478" s="5" t="s">
        <v>189</v>
      </c>
      <c r="I478" s="5" t="s">
        <v>4758</v>
      </c>
      <c r="J478" s="5" t="s">
        <v>109</v>
      </c>
      <c r="K478" s="5" t="s">
        <v>391</v>
      </c>
      <c r="L478" s="5" t="s">
        <v>4759</v>
      </c>
      <c r="M478" s="10" t="str">
        <f>IFERROR(__xludf.DUMMYFUNCTION("REGEXEXTRACT(L963, ""[\s,]([A-Z]{2})[,\s]\s?\d{5}"")"),"NC")</f>
        <v>NC</v>
      </c>
      <c r="N478" s="5" t="s">
        <v>4760</v>
      </c>
      <c r="O478" s="5">
        <v>78041.0</v>
      </c>
      <c r="P478" s="5">
        <v>1.0</v>
      </c>
      <c r="Q478" s="5" t="s">
        <v>4761</v>
      </c>
      <c r="R478" s="5" t="s">
        <v>244</v>
      </c>
      <c r="S478" s="5">
        <v>4.0</v>
      </c>
      <c r="T478" s="5" t="s">
        <v>69</v>
      </c>
      <c r="U478" s="5">
        <v>16.0</v>
      </c>
      <c r="V478" s="5" t="s">
        <v>70</v>
      </c>
      <c r="W478" s="5" t="s">
        <v>4762</v>
      </c>
      <c r="X478" s="5" t="s">
        <v>55</v>
      </c>
      <c r="Y478" s="5" t="s">
        <v>4763</v>
      </c>
      <c r="Z478" s="5" t="s">
        <v>4764</v>
      </c>
      <c r="AA478" s="5">
        <v>20665.0</v>
      </c>
      <c r="AB478" s="5" t="s">
        <v>730</v>
      </c>
      <c r="AC478" s="5" t="s">
        <v>52</v>
      </c>
      <c r="AD478" s="5" t="s">
        <v>1566</v>
      </c>
      <c r="AE478" s="5" t="s">
        <v>1567</v>
      </c>
      <c r="AF478" s="5" t="s">
        <v>1568</v>
      </c>
      <c r="AG478" s="5" t="s">
        <v>1569</v>
      </c>
      <c r="AH478" s="5">
        <v>60025.0</v>
      </c>
      <c r="AI478" s="5" t="s">
        <v>1570</v>
      </c>
      <c r="AJ478" s="5" t="s">
        <v>4756</v>
      </c>
      <c r="AK478" s="5" t="s">
        <v>4765</v>
      </c>
      <c r="AL478" s="5" t="s">
        <v>4766</v>
      </c>
    </row>
    <row r="479" hidden="1">
      <c r="A479" s="5" t="s">
        <v>4767</v>
      </c>
      <c r="B479" s="5" t="s">
        <v>4768</v>
      </c>
      <c r="C479" s="5" t="s">
        <v>4769</v>
      </c>
      <c r="D479" s="9">
        <v>44970.0</v>
      </c>
      <c r="E479" s="5">
        <v>14234.0</v>
      </c>
      <c r="F479" s="5">
        <v>6470.0</v>
      </c>
      <c r="G479" s="5" t="s">
        <v>107</v>
      </c>
      <c r="H479" s="5" t="s">
        <v>189</v>
      </c>
      <c r="I479" s="5" t="s">
        <v>4758</v>
      </c>
      <c r="J479" s="5" t="s">
        <v>109</v>
      </c>
      <c r="K479" s="5" t="s">
        <v>4770</v>
      </c>
      <c r="L479" s="5" t="s">
        <v>4771</v>
      </c>
      <c r="M479" s="10" t="str">
        <f>IFERROR(__xludf.DUMMYFUNCTION("REGEXEXTRACT(L964, ""[\s,]([A-Z]{2})[,\s]\s?\d{5}"")"),"#N/A")</f>
        <v>#N/A</v>
      </c>
      <c r="N479" s="5" t="s">
        <v>4772</v>
      </c>
      <c r="O479" s="5">
        <v>77028.0</v>
      </c>
      <c r="P479" s="5">
        <v>1.0</v>
      </c>
      <c r="Q479" s="5" t="s">
        <v>4761</v>
      </c>
      <c r="R479" s="5" t="s">
        <v>244</v>
      </c>
      <c r="S479" s="5">
        <v>12.0</v>
      </c>
      <c r="T479" s="5" t="s">
        <v>69</v>
      </c>
      <c r="U479" s="5">
        <v>53.0</v>
      </c>
      <c r="V479" s="5" t="s">
        <v>70</v>
      </c>
      <c r="W479" s="5" t="s">
        <v>4763</v>
      </c>
      <c r="X479" s="5" t="s">
        <v>71</v>
      </c>
      <c r="Y479" s="5" t="s">
        <v>52</v>
      </c>
      <c r="Z479" s="5" t="s">
        <v>4764</v>
      </c>
      <c r="AA479" s="5">
        <v>20665.0</v>
      </c>
      <c r="AB479" s="5" t="s">
        <v>730</v>
      </c>
      <c r="AC479" s="5" t="s">
        <v>52</v>
      </c>
      <c r="AD479" s="5" t="s">
        <v>1566</v>
      </c>
      <c r="AE479" s="5" t="s">
        <v>1567</v>
      </c>
      <c r="AF479" s="5" t="s">
        <v>1568</v>
      </c>
      <c r="AG479" s="5" t="s">
        <v>1569</v>
      </c>
      <c r="AH479" s="5">
        <v>60025.0</v>
      </c>
      <c r="AI479" s="5" t="s">
        <v>1570</v>
      </c>
      <c r="AJ479" s="5" t="s">
        <v>4773</v>
      </c>
      <c r="AK479" s="5" t="s">
        <v>4774</v>
      </c>
      <c r="AL479" s="5" t="s">
        <v>4766</v>
      </c>
    </row>
    <row r="480">
      <c r="A480" s="5" t="s">
        <v>4775</v>
      </c>
      <c r="B480" s="5" t="s">
        <v>4776</v>
      </c>
      <c r="C480" s="5" t="s">
        <v>4777</v>
      </c>
      <c r="D480" s="9">
        <v>44969.0</v>
      </c>
      <c r="E480" s="5">
        <v>12269.0</v>
      </c>
      <c r="F480" s="5">
        <v>5577.0</v>
      </c>
      <c r="G480" s="5" t="s">
        <v>659</v>
      </c>
      <c r="H480" s="5" t="s">
        <v>45</v>
      </c>
      <c r="I480" s="5" t="s">
        <v>4778</v>
      </c>
      <c r="J480" s="5" t="s">
        <v>661</v>
      </c>
      <c r="K480" s="5" t="s">
        <v>4779</v>
      </c>
      <c r="L480" s="5" t="s">
        <v>4780</v>
      </c>
      <c r="M480" s="10" t="str">
        <f>IFERROR(__xludf.DUMMYFUNCTION("REGEXEXTRACT(L965, ""[\s,]([A-Z]{2})[,\s]\s?\d{5}"")"),"#N/A")</f>
        <v>#N/A</v>
      </c>
      <c r="N480" s="5" t="s">
        <v>4781</v>
      </c>
      <c r="O480" s="5">
        <v>18914.0</v>
      </c>
      <c r="P480" s="5">
        <v>1.0</v>
      </c>
      <c r="Q480" s="5" t="s">
        <v>4782</v>
      </c>
      <c r="R480" s="5">
        <v>4510.0</v>
      </c>
      <c r="S480" s="5">
        <v>2168.0</v>
      </c>
      <c r="T480" s="5" t="s">
        <v>69</v>
      </c>
      <c r="U480" s="5">
        <v>0.0</v>
      </c>
      <c r="V480" s="5" t="s">
        <v>52</v>
      </c>
      <c r="W480" s="5" t="s">
        <v>4783</v>
      </c>
      <c r="X480" s="5" t="s">
        <v>71</v>
      </c>
      <c r="Y480" s="5" t="s">
        <v>52</v>
      </c>
      <c r="Z480" s="5" t="s">
        <v>4784</v>
      </c>
      <c r="AA480" s="5" t="s">
        <v>4785</v>
      </c>
      <c r="AB480" s="5" t="s">
        <v>235</v>
      </c>
      <c r="AC480" s="5" t="s">
        <v>52</v>
      </c>
      <c r="AD480" s="5" t="s">
        <v>216</v>
      </c>
      <c r="AE480" s="5" t="s">
        <v>217</v>
      </c>
      <c r="AF480" s="5" t="s">
        <v>218</v>
      </c>
      <c r="AG480" s="5" t="s">
        <v>52</v>
      </c>
      <c r="AH480" s="5" t="s">
        <v>52</v>
      </c>
      <c r="AI480" s="5" t="s">
        <v>52</v>
      </c>
      <c r="AJ480" s="5" t="s">
        <v>4776</v>
      </c>
      <c r="AK480" s="5" t="s">
        <v>4780</v>
      </c>
      <c r="AL480" s="5" t="s">
        <v>672</v>
      </c>
    </row>
    <row r="481">
      <c r="A481" s="5" t="s">
        <v>4786</v>
      </c>
      <c r="B481" s="5" t="s">
        <v>4787</v>
      </c>
      <c r="C481" s="5" t="s">
        <v>4788</v>
      </c>
      <c r="D481" s="9">
        <v>44967.0</v>
      </c>
      <c r="E481" s="5">
        <v>37950.0</v>
      </c>
      <c r="F481" s="5">
        <v>17250.0</v>
      </c>
      <c r="G481" s="5" t="s">
        <v>422</v>
      </c>
      <c r="H481" s="5" t="s">
        <v>45</v>
      </c>
      <c r="I481" s="5" t="s">
        <v>1754</v>
      </c>
      <c r="J481" s="5" t="s">
        <v>424</v>
      </c>
      <c r="K481" s="5" t="s">
        <v>4789</v>
      </c>
      <c r="L481" s="5" t="s">
        <v>4790</v>
      </c>
      <c r="M481" s="11" t="s">
        <v>75</v>
      </c>
      <c r="N481" s="5" t="s">
        <v>4791</v>
      </c>
      <c r="O481" s="5" t="s">
        <v>52</v>
      </c>
      <c r="P481" s="5">
        <v>1.0</v>
      </c>
      <c r="Q481" s="5" t="s">
        <v>4792</v>
      </c>
      <c r="R481" s="5" t="s">
        <v>52</v>
      </c>
      <c r="S481" s="5">
        <v>76.0</v>
      </c>
      <c r="T481" s="5" t="s">
        <v>115</v>
      </c>
      <c r="U481" s="5">
        <v>0.0</v>
      </c>
      <c r="V481" s="5" t="s">
        <v>52</v>
      </c>
      <c r="W481" s="5" t="s">
        <v>4793</v>
      </c>
      <c r="X481" s="5" t="s">
        <v>71</v>
      </c>
      <c r="Y481" s="5" t="s">
        <v>52</v>
      </c>
      <c r="Z481" s="5">
        <v>3102.0</v>
      </c>
      <c r="AA481" s="5">
        <v>3025580.0</v>
      </c>
      <c r="AB481" s="5" t="s">
        <v>235</v>
      </c>
      <c r="AC481" s="5" t="s">
        <v>52</v>
      </c>
      <c r="AD481" s="5" t="s">
        <v>181</v>
      </c>
      <c r="AE481" s="5" t="s">
        <v>182</v>
      </c>
      <c r="AF481" s="5" t="s">
        <v>183</v>
      </c>
      <c r="AG481" s="5" t="s">
        <v>52</v>
      </c>
      <c r="AH481" s="5" t="s">
        <v>52</v>
      </c>
      <c r="AI481" s="5" t="s">
        <v>184</v>
      </c>
      <c r="AJ481" s="5" t="s">
        <v>4787</v>
      </c>
      <c r="AK481" s="5" t="s">
        <v>4790</v>
      </c>
      <c r="AL481" s="5" t="s">
        <v>2746</v>
      </c>
    </row>
    <row r="482" hidden="1">
      <c r="A482" s="5" t="s">
        <v>4794</v>
      </c>
      <c r="B482" s="5" t="s">
        <v>4795</v>
      </c>
      <c r="C482" s="5" t="s">
        <v>4796</v>
      </c>
      <c r="D482" s="9">
        <v>44967.0</v>
      </c>
      <c r="E482" s="5">
        <v>50956.0</v>
      </c>
      <c r="F482" s="5">
        <v>23162.0</v>
      </c>
      <c r="G482" s="5" t="s">
        <v>4797</v>
      </c>
      <c r="H482" s="5" t="s">
        <v>171</v>
      </c>
      <c r="I482" s="5" t="s">
        <v>4798</v>
      </c>
      <c r="J482" s="5" t="s">
        <v>2156</v>
      </c>
      <c r="K482" s="5" t="s">
        <v>4799</v>
      </c>
      <c r="L482" s="5" t="s">
        <v>4800</v>
      </c>
      <c r="M482" s="10" t="str">
        <f>IFERROR(__xludf.DUMMYFUNCTION("REGEXEXTRACT(L967, ""[\s,]([A-Z]{2})[,\s]\s?\d{5}"")"),"#N/A")</f>
        <v>#N/A</v>
      </c>
      <c r="N482" s="5" t="s">
        <v>4801</v>
      </c>
      <c r="O482" s="5">
        <v>90745.0</v>
      </c>
      <c r="P482" s="5">
        <v>2.0</v>
      </c>
      <c r="Q482" s="5" t="s">
        <v>4802</v>
      </c>
      <c r="R482" s="5" t="s">
        <v>4803</v>
      </c>
      <c r="S482" s="5">
        <v>1420.0</v>
      </c>
      <c r="T482" s="5" t="s">
        <v>69</v>
      </c>
      <c r="U482" s="5">
        <v>0.0</v>
      </c>
      <c r="V482" s="5" t="s">
        <v>70</v>
      </c>
      <c r="W482" s="5" t="s">
        <v>4804</v>
      </c>
      <c r="X482" s="5" t="s">
        <v>71</v>
      </c>
      <c r="Y482" s="5" t="s">
        <v>52</v>
      </c>
      <c r="Z482" s="5" t="s">
        <v>4805</v>
      </c>
      <c r="AA482" s="5" t="s">
        <v>4806</v>
      </c>
      <c r="AB482" s="5" t="s">
        <v>260</v>
      </c>
      <c r="AC482" s="5" t="s">
        <v>52</v>
      </c>
      <c r="AD482" s="5" t="s">
        <v>3479</v>
      </c>
      <c r="AE482" s="5" t="s">
        <v>52</v>
      </c>
      <c r="AF482" s="5" t="s">
        <v>52</v>
      </c>
      <c r="AG482" s="5" t="s">
        <v>52</v>
      </c>
      <c r="AH482" s="5" t="s">
        <v>52</v>
      </c>
      <c r="AI482" s="5" t="s">
        <v>52</v>
      </c>
      <c r="AJ482" s="5" t="s">
        <v>4795</v>
      </c>
      <c r="AK482" s="5" t="s">
        <v>4800</v>
      </c>
      <c r="AL482" s="5" t="s">
        <v>4807</v>
      </c>
    </row>
    <row r="483">
      <c r="A483" s="5" t="s">
        <v>4808</v>
      </c>
      <c r="B483" s="5" t="s">
        <v>4809</v>
      </c>
      <c r="C483" s="5" t="s">
        <v>4810</v>
      </c>
      <c r="D483" s="9">
        <v>44962.0</v>
      </c>
      <c r="E483" s="5">
        <v>27207.0</v>
      </c>
      <c r="F483" s="5">
        <v>12367.0</v>
      </c>
      <c r="G483" s="5" t="s">
        <v>706</v>
      </c>
      <c r="H483" s="5" t="s">
        <v>45</v>
      </c>
      <c r="I483" s="5" t="s">
        <v>4811</v>
      </c>
      <c r="J483" s="5" t="s">
        <v>274</v>
      </c>
      <c r="K483" s="5" t="s">
        <v>4812</v>
      </c>
      <c r="L483" s="5" t="s">
        <v>4813</v>
      </c>
      <c r="M483" s="10" t="str">
        <f>IFERROR(__xludf.DUMMYFUNCTION("REGEXEXTRACT(L968, ""[\s,]([A-Z]{2})[,\s]\s?\d{5}"")"),"FL")</f>
        <v>FL</v>
      </c>
      <c r="N483" s="5" t="s">
        <v>4814</v>
      </c>
      <c r="O483" s="5" t="s">
        <v>52</v>
      </c>
      <c r="P483" s="5">
        <v>1.0</v>
      </c>
      <c r="Q483" s="5" t="s">
        <v>4815</v>
      </c>
      <c r="R483" s="5">
        <v>4500.0</v>
      </c>
      <c r="S483" s="5">
        <v>7257.0</v>
      </c>
      <c r="T483" s="5" t="s">
        <v>69</v>
      </c>
      <c r="U483" s="5">
        <v>67.0</v>
      </c>
      <c r="V483" s="5" t="s">
        <v>93</v>
      </c>
      <c r="W483" s="5" t="s">
        <v>4816</v>
      </c>
      <c r="X483" s="5" t="s">
        <v>52</v>
      </c>
      <c r="Y483" s="5" t="s">
        <v>52</v>
      </c>
      <c r="Z483" s="5" t="s">
        <v>4817</v>
      </c>
      <c r="AA483" s="5" t="s">
        <v>4818</v>
      </c>
      <c r="AB483" s="5" t="s">
        <v>59</v>
      </c>
      <c r="AC483" s="5" t="s">
        <v>52</v>
      </c>
      <c r="AD483" s="5" t="s">
        <v>1675</v>
      </c>
      <c r="AE483" s="5" t="s">
        <v>1676</v>
      </c>
      <c r="AF483" s="5" t="s">
        <v>1677</v>
      </c>
      <c r="AG483" s="5" t="s">
        <v>1678</v>
      </c>
      <c r="AH483" s="5">
        <v>85021.0</v>
      </c>
      <c r="AI483" s="5" t="s">
        <v>1679</v>
      </c>
      <c r="AJ483" s="5" t="s">
        <v>4819</v>
      </c>
      <c r="AK483" s="5" t="s">
        <v>4820</v>
      </c>
      <c r="AL483" s="5" t="s">
        <v>1555</v>
      </c>
    </row>
    <row r="484" hidden="1">
      <c r="A484" s="5" t="s">
        <v>4821</v>
      </c>
      <c r="B484" s="5" t="s">
        <v>4822</v>
      </c>
      <c r="C484" s="5" t="s">
        <v>4823</v>
      </c>
      <c r="D484" s="9">
        <v>44961.0</v>
      </c>
      <c r="E484" s="5">
        <v>22572.0</v>
      </c>
      <c r="F484" s="5">
        <v>10260.0</v>
      </c>
      <c r="G484" s="5" t="s">
        <v>4824</v>
      </c>
      <c r="H484" s="5" t="s">
        <v>1069</v>
      </c>
      <c r="I484" s="5" t="s">
        <v>3820</v>
      </c>
      <c r="J484" s="5" t="s">
        <v>4825</v>
      </c>
      <c r="K484" s="5" t="s">
        <v>3712</v>
      </c>
      <c r="L484" s="5" t="s">
        <v>4826</v>
      </c>
      <c r="M484" s="10" t="str">
        <f>IFERROR(__xludf.DUMMYFUNCTION("REGEXEXTRACT(L969, ""[\s,]([A-Z]{2})[,\s]\s?\d{5}"")"),"#N/A")</f>
        <v>#N/A</v>
      </c>
      <c r="N484" s="5" t="s">
        <v>4827</v>
      </c>
      <c r="O484" s="5">
        <v>33147.0</v>
      </c>
      <c r="P484" s="5">
        <v>1.0</v>
      </c>
      <c r="Q484" s="5" t="s">
        <v>4828</v>
      </c>
      <c r="R484" s="5">
        <v>4510.0</v>
      </c>
      <c r="S484" s="5">
        <v>16.0</v>
      </c>
      <c r="T484" s="5" t="s">
        <v>115</v>
      </c>
      <c r="U484" s="5">
        <v>0.0</v>
      </c>
      <c r="V484" s="5" t="s">
        <v>52</v>
      </c>
      <c r="W484" s="5" t="s">
        <v>4829</v>
      </c>
      <c r="X484" s="5" t="s">
        <v>52</v>
      </c>
      <c r="Y484" s="5" t="s">
        <v>52</v>
      </c>
      <c r="Z484" s="5" t="s">
        <v>4830</v>
      </c>
      <c r="AA484" s="5" t="s">
        <v>4831</v>
      </c>
      <c r="AB484" s="5" t="s">
        <v>59</v>
      </c>
      <c r="AC484" s="5" t="s">
        <v>52</v>
      </c>
      <c r="AD484" s="5" t="s">
        <v>181</v>
      </c>
      <c r="AE484" s="5" t="s">
        <v>182</v>
      </c>
      <c r="AF484" s="5" t="s">
        <v>183</v>
      </c>
      <c r="AG484" s="5" t="s">
        <v>52</v>
      </c>
      <c r="AH484" s="5" t="s">
        <v>52</v>
      </c>
      <c r="AI484" s="5" t="s">
        <v>184</v>
      </c>
      <c r="AJ484" s="5" t="s">
        <v>4832</v>
      </c>
      <c r="AK484" s="5" t="s">
        <v>4833</v>
      </c>
      <c r="AL484" s="5" t="s">
        <v>4834</v>
      </c>
    </row>
    <row r="485" hidden="1">
      <c r="A485" s="5" t="s">
        <v>4835</v>
      </c>
      <c r="B485" s="5" t="s">
        <v>4836</v>
      </c>
      <c r="C485" s="5" t="s">
        <v>4297</v>
      </c>
      <c r="D485" s="9">
        <v>44960.0</v>
      </c>
      <c r="E485" s="5">
        <v>25817.0</v>
      </c>
      <c r="F485" s="5">
        <v>11735.0</v>
      </c>
      <c r="G485" s="5" t="s">
        <v>556</v>
      </c>
      <c r="H485" s="5" t="s">
        <v>171</v>
      </c>
      <c r="I485" s="5" t="s">
        <v>4837</v>
      </c>
      <c r="J485" s="5" t="s">
        <v>558</v>
      </c>
      <c r="K485" s="5" t="s">
        <v>4838</v>
      </c>
      <c r="L485" s="5" t="s">
        <v>4839</v>
      </c>
      <c r="M485" s="10" t="str">
        <f>IFERROR(__xludf.DUMMYFUNCTION("REGEXEXTRACT(L970, ""[\s,]([A-Z]{2})[,\s]\s?\d{5}"")"),"NC")</f>
        <v>NC</v>
      </c>
      <c r="N485" s="5" t="s">
        <v>4840</v>
      </c>
      <c r="O485" s="5">
        <v>7601.0</v>
      </c>
      <c r="P485" s="5">
        <v>2.0</v>
      </c>
      <c r="Q485" s="5" t="s">
        <v>4841</v>
      </c>
      <c r="R485" s="5" t="s">
        <v>4842</v>
      </c>
      <c r="S485" s="5">
        <v>4256.0</v>
      </c>
      <c r="T485" s="5" t="s">
        <v>69</v>
      </c>
      <c r="U485" s="5">
        <v>110.0</v>
      </c>
      <c r="V485" s="5" t="s">
        <v>93</v>
      </c>
      <c r="W485" s="5" t="s">
        <v>4843</v>
      </c>
      <c r="X485" s="5" t="s">
        <v>52</v>
      </c>
      <c r="Y485" s="5" t="s">
        <v>52</v>
      </c>
      <c r="Z485" s="5" t="s">
        <v>4844</v>
      </c>
      <c r="AA485" s="5" t="s">
        <v>4845</v>
      </c>
      <c r="AB485" s="5" t="s">
        <v>59</v>
      </c>
      <c r="AC485" s="5" t="s">
        <v>52</v>
      </c>
      <c r="AD485" s="5" t="s">
        <v>565</v>
      </c>
      <c r="AE485" s="5" t="s">
        <v>566</v>
      </c>
      <c r="AF485" s="5" t="s">
        <v>567</v>
      </c>
      <c r="AG485" s="5" t="s">
        <v>52</v>
      </c>
      <c r="AH485" s="5" t="s">
        <v>52</v>
      </c>
      <c r="AI485" s="5" t="s">
        <v>568</v>
      </c>
      <c r="AJ485" s="5" t="s">
        <v>4836</v>
      </c>
      <c r="AK485" s="5" t="s">
        <v>4839</v>
      </c>
      <c r="AL485" s="5" t="s">
        <v>4846</v>
      </c>
    </row>
    <row r="486">
      <c r="A486" s="5" t="s">
        <v>4847</v>
      </c>
      <c r="B486" s="5" t="s">
        <v>4848</v>
      </c>
      <c r="C486" s="5" t="s">
        <v>4849</v>
      </c>
      <c r="D486" s="9">
        <v>44959.0</v>
      </c>
      <c r="E486" s="5">
        <v>59088.0</v>
      </c>
      <c r="F486" s="5">
        <v>26858.0</v>
      </c>
      <c r="G486" s="5" t="s">
        <v>422</v>
      </c>
      <c r="H486" s="5" t="s">
        <v>45</v>
      </c>
      <c r="I486" s="5" t="s">
        <v>3339</v>
      </c>
      <c r="J486" s="5" t="s">
        <v>424</v>
      </c>
      <c r="K486" s="5" t="s">
        <v>4850</v>
      </c>
      <c r="L486" s="5" t="s">
        <v>4851</v>
      </c>
      <c r="M486" s="10" t="str">
        <f>IFERROR(__xludf.DUMMYFUNCTION("REGEXEXTRACT(L971, ""[\s,]([A-Z]{2})[,\s]\s?\d{5}"")"),"FL")</f>
        <v>FL</v>
      </c>
      <c r="N486" s="5" t="s">
        <v>4852</v>
      </c>
      <c r="O486" s="5">
        <v>8816.0</v>
      </c>
      <c r="P486" s="5">
        <v>1.0</v>
      </c>
      <c r="Q486" s="5" t="s">
        <v>4853</v>
      </c>
      <c r="R486" s="5">
        <v>4510.0</v>
      </c>
      <c r="S486" s="5">
        <v>4403.0</v>
      </c>
      <c r="T486" s="5" t="s">
        <v>115</v>
      </c>
      <c r="U486" s="5">
        <v>0.0</v>
      </c>
      <c r="V486" s="5" t="s">
        <v>52</v>
      </c>
      <c r="W486" s="5" t="s">
        <v>4854</v>
      </c>
      <c r="X486" s="5" t="s">
        <v>71</v>
      </c>
      <c r="Y486" s="5" t="s">
        <v>52</v>
      </c>
      <c r="Z486" s="5">
        <v>3101.0</v>
      </c>
      <c r="AA486" s="5" t="s">
        <v>4855</v>
      </c>
      <c r="AB486" s="5" t="s">
        <v>235</v>
      </c>
      <c r="AC486" s="5" t="s">
        <v>52</v>
      </c>
      <c r="AD486" s="5" t="s">
        <v>181</v>
      </c>
      <c r="AE486" s="5" t="s">
        <v>182</v>
      </c>
      <c r="AF486" s="5" t="s">
        <v>183</v>
      </c>
      <c r="AG486" s="5" t="s">
        <v>52</v>
      </c>
      <c r="AH486" s="5" t="s">
        <v>52</v>
      </c>
      <c r="AI486" s="5" t="s">
        <v>184</v>
      </c>
      <c r="AJ486" s="5" t="s">
        <v>4856</v>
      </c>
      <c r="AK486" s="5" t="s">
        <v>4857</v>
      </c>
      <c r="AL486" s="5" t="s">
        <v>4858</v>
      </c>
    </row>
    <row r="487" hidden="1">
      <c r="A487" s="5" t="s">
        <v>4859</v>
      </c>
      <c r="B487" s="5" t="s">
        <v>4860</v>
      </c>
      <c r="C487" s="5" t="s">
        <v>4861</v>
      </c>
      <c r="D487" s="9">
        <v>44958.0</v>
      </c>
      <c r="E487" s="5">
        <v>35031.0</v>
      </c>
      <c r="F487" s="5">
        <v>15923.0</v>
      </c>
      <c r="G487" s="5" t="s">
        <v>435</v>
      </c>
      <c r="H487" s="5" t="s">
        <v>189</v>
      </c>
      <c r="I487" s="5" t="s">
        <v>4862</v>
      </c>
      <c r="J487" s="5" t="s">
        <v>424</v>
      </c>
      <c r="K487" s="5" t="s">
        <v>4863</v>
      </c>
      <c r="L487" s="5" t="s">
        <v>4864</v>
      </c>
      <c r="M487" s="10" t="str">
        <f>IFERROR(__xludf.DUMMYFUNCTION("REGEXEXTRACT(L972, ""[\s,]([A-Z]{2})[,\s]\s?\d{5}"")"),"#N/A")</f>
        <v>#N/A</v>
      </c>
      <c r="N487" s="5" t="s">
        <v>4865</v>
      </c>
      <c r="O487" s="5" t="s">
        <v>4866</v>
      </c>
      <c r="P487" s="5">
        <v>1.0</v>
      </c>
      <c r="Q487" s="5" t="s">
        <v>4867</v>
      </c>
      <c r="R487" s="5" t="s">
        <v>52</v>
      </c>
      <c r="S487" s="5">
        <v>30.0</v>
      </c>
      <c r="T487" s="5" t="s">
        <v>53</v>
      </c>
      <c r="U487" s="5">
        <v>20.0</v>
      </c>
      <c r="V487" s="5" t="s">
        <v>93</v>
      </c>
      <c r="W487" s="5" t="s">
        <v>4868</v>
      </c>
      <c r="X487" s="5" t="s">
        <v>71</v>
      </c>
      <c r="Y487" s="5" t="s">
        <v>52</v>
      </c>
      <c r="Z487" s="5" t="s">
        <v>4869</v>
      </c>
      <c r="AA487" s="5" t="s">
        <v>4870</v>
      </c>
      <c r="AB487" s="5" t="s">
        <v>200</v>
      </c>
      <c r="AC487" s="5" t="s">
        <v>52</v>
      </c>
      <c r="AD487" s="5" t="s">
        <v>216</v>
      </c>
      <c r="AE487" s="5" t="s">
        <v>217</v>
      </c>
      <c r="AF487" s="5" t="s">
        <v>218</v>
      </c>
      <c r="AG487" s="5" t="s">
        <v>52</v>
      </c>
      <c r="AH487" s="5" t="s">
        <v>52</v>
      </c>
      <c r="AI487" s="5" t="s">
        <v>52</v>
      </c>
      <c r="AJ487" s="5" t="s">
        <v>4860</v>
      </c>
      <c r="AK487" s="5" t="s">
        <v>4864</v>
      </c>
      <c r="AL487" s="5" t="s">
        <v>655</v>
      </c>
    </row>
    <row r="488" hidden="1">
      <c r="A488" s="5" t="s">
        <v>4871</v>
      </c>
      <c r="B488" s="5" t="s">
        <v>4872</v>
      </c>
      <c r="C488" s="5" t="s">
        <v>4873</v>
      </c>
      <c r="D488" s="9">
        <v>44957.0</v>
      </c>
      <c r="E488" s="5">
        <v>22770.0</v>
      </c>
      <c r="F488" s="5">
        <v>10350.0</v>
      </c>
      <c r="G488" s="5" t="s">
        <v>422</v>
      </c>
      <c r="H488" s="5" t="s">
        <v>290</v>
      </c>
      <c r="I488" s="5" t="s">
        <v>4874</v>
      </c>
      <c r="J488" s="5" t="s">
        <v>424</v>
      </c>
      <c r="K488" s="5" t="s">
        <v>4875</v>
      </c>
      <c r="L488" s="5" t="s">
        <v>4876</v>
      </c>
      <c r="M488" s="10" t="str">
        <f>IFERROR(__xludf.DUMMYFUNCTION("REGEXEXTRACT(L973, ""[\s,]([A-Z]{2})[,\s]\s?\d{5}"")"),"#N/A")</f>
        <v>#N/A</v>
      </c>
      <c r="N488" s="5" t="s">
        <v>4877</v>
      </c>
      <c r="O488" s="5">
        <v>53404.0</v>
      </c>
      <c r="P488" s="5">
        <v>1.0</v>
      </c>
      <c r="Q488" s="5" t="s">
        <v>4878</v>
      </c>
      <c r="R488" s="5">
        <v>4510.0</v>
      </c>
      <c r="S488" s="5">
        <v>3.0</v>
      </c>
      <c r="T488" s="5" t="s">
        <v>53</v>
      </c>
      <c r="U488" s="5">
        <v>66.0</v>
      </c>
      <c r="V488" s="5" t="s">
        <v>93</v>
      </c>
      <c r="W488" s="5" t="s">
        <v>4879</v>
      </c>
      <c r="X488" s="5" t="s">
        <v>52</v>
      </c>
      <c r="Y488" s="5" t="s">
        <v>52</v>
      </c>
      <c r="Z488" s="5" t="s">
        <v>4880</v>
      </c>
      <c r="AA488" s="5" t="s">
        <v>4881</v>
      </c>
      <c r="AB488" s="5" t="s">
        <v>260</v>
      </c>
      <c r="AC488" s="5" t="s">
        <v>52</v>
      </c>
      <c r="AD488" s="5" t="s">
        <v>216</v>
      </c>
      <c r="AE488" s="5" t="s">
        <v>217</v>
      </c>
      <c r="AF488" s="5" t="s">
        <v>218</v>
      </c>
      <c r="AG488" s="5" t="s">
        <v>52</v>
      </c>
      <c r="AH488" s="5" t="s">
        <v>52</v>
      </c>
      <c r="AI488" s="5" t="s">
        <v>52</v>
      </c>
      <c r="AJ488" s="5" t="s">
        <v>4872</v>
      </c>
      <c r="AK488" s="5" t="s">
        <v>4882</v>
      </c>
      <c r="AL488" s="5" t="s">
        <v>4883</v>
      </c>
    </row>
    <row r="489" hidden="1">
      <c r="A489" s="5" t="s">
        <v>4884</v>
      </c>
      <c r="B489" s="5" t="s">
        <v>4885</v>
      </c>
      <c r="C489" s="5" t="s">
        <v>4886</v>
      </c>
      <c r="D489" s="9">
        <v>44955.0</v>
      </c>
      <c r="E489" s="5">
        <v>22158.0</v>
      </c>
      <c r="F489" s="5">
        <v>10072.0</v>
      </c>
      <c r="G489" s="5" t="s">
        <v>963</v>
      </c>
      <c r="H489" s="5" t="s">
        <v>272</v>
      </c>
      <c r="I489" s="5" t="s">
        <v>4887</v>
      </c>
      <c r="J489" s="5" t="s">
        <v>965</v>
      </c>
      <c r="K489" s="5" t="s">
        <v>4888</v>
      </c>
      <c r="L489" s="5" t="s">
        <v>4889</v>
      </c>
      <c r="M489" s="10" t="str">
        <f>IFERROR(__xludf.DUMMYFUNCTION("REGEXEXTRACT(L974, ""[\s,]([A-Z]{2})[,\s]\s?\d{5}"")"),"MD")</f>
        <v>MD</v>
      </c>
      <c r="N489" s="5" t="s">
        <v>4890</v>
      </c>
      <c r="O489" s="5">
        <v>90601.0</v>
      </c>
      <c r="P489" s="5">
        <v>1.0</v>
      </c>
      <c r="Q489" s="5" t="s">
        <v>4891</v>
      </c>
      <c r="R489" s="5">
        <v>4510.0</v>
      </c>
      <c r="S489" s="5">
        <v>1671.0</v>
      </c>
      <c r="T489" s="5" t="s">
        <v>69</v>
      </c>
      <c r="U489" s="5">
        <v>63.0</v>
      </c>
      <c r="V489" s="5" t="s">
        <v>93</v>
      </c>
      <c r="W489" s="5" t="s">
        <v>4892</v>
      </c>
      <c r="X489" s="5" t="s">
        <v>71</v>
      </c>
      <c r="Y489" s="5" t="s">
        <v>52</v>
      </c>
      <c r="Z489" s="5" t="s">
        <v>4880</v>
      </c>
      <c r="AA489" s="5" t="s">
        <v>4893</v>
      </c>
      <c r="AB489" s="5" t="s">
        <v>200</v>
      </c>
      <c r="AC489" s="5" t="s">
        <v>52</v>
      </c>
      <c r="AD489" s="5" t="s">
        <v>216</v>
      </c>
      <c r="AE489" s="5" t="s">
        <v>217</v>
      </c>
      <c r="AF489" s="5" t="s">
        <v>218</v>
      </c>
      <c r="AG489" s="5" t="s">
        <v>52</v>
      </c>
      <c r="AH489" s="5" t="s">
        <v>52</v>
      </c>
      <c r="AI489" s="5" t="s">
        <v>52</v>
      </c>
      <c r="AJ489" s="5" t="s">
        <v>4885</v>
      </c>
      <c r="AK489" s="5" t="s">
        <v>4889</v>
      </c>
      <c r="AL489" s="5" t="s">
        <v>2320</v>
      </c>
    </row>
    <row r="490" hidden="1">
      <c r="A490" s="5" t="s">
        <v>4894</v>
      </c>
      <c r="B490" s="5" t="s">
        <v>4895</v>
      </c>
      <c r="C490" s="5" t="s">
        <v>4896</v>
      </c>
      <c r="D490" s="9">
        <v>44954.0</v>
      </c>
      <c r="E490" s="5">
        <v>10699.0</v>
      </c>
      <c r="F490" s="5">
        <v>4863.0</v>
      </c>
      <c r="G490" s="5" t="s">
        <v>435</v>
      </c>
      <c r="H490" s="5" t="s">
        <v>149</v>
      </c>
      <c r="I490" s="5" t="s">
        <v>4897</v>
      </c>
      <c r="J490" s="5" t="s">
        <v>424</v>
      </c>
      <c r="K490" s="5" t="s">
        <v>4898</v>
      </c>
      <c r="L490" s="5" t="s">
        <v>4899</v>
      </c>
      <c r="M490" s="10" t="str">
        <f>IFERROR(__xludf.DUMMYFUNCTION("REGEXEXTRACT(L975, ""[\s,]([A-Z]{2})[,\s]\s?\d{5}"")"),"FL")</f>
        <v>FL</v>
      </c>
      <c r="N490" s="5" t="s">
        <v>4900</v>
      </c>
      <c r="O490" s="5">
        <v>77042.0</v>
      </c>
      <c r="P490" s="5">
        <v>1.0</v>
      </c>
      <c r="Q490" s="5" t="s">
        <v>4901</v>
      </c>
      <c r="R490" s="5" t="s">
        <v>52</v>
      </c>
      <c r="S490" s="5">
        <v>18.0</v>
      </c>
      <c r="T490" s="5" t="s">
        <v>53</v>
      </c>
      <c r="U490" s="5">
        <v>0.0</v>
      </c>
      <c r="V490" s="5" t="s">
        <v>70</v>
      </c>
      <c r="W490" s="5" t="s">
        <v>4902</v>
      </c>
      <c r="X490" s="5" t="s">
        <v>71</v>
      </c>
      <c r="Y490" s="5" t="s">
        <v>52</v>
      </c>
      <c r="Z490" s="5" t="s">
        <v>4903</v>
      </c>
      <c r="AA490" s="5" t="s">
        <v>4904</v>
      </c>
      <c r="AB490" s="5" t="s">
        <v>730</v>
      </c>
      <c r="AC490" s="5" t="s">
        <v>283</v>
      </c>
      <c r="AD490" s="5" t="s">
        <v>72</v>
      </c>
      <c r="AE490" s="5" t="s">
        <v>73</v>
      </c>
      <c r="AF490" s="5" t="s">
        <v>74</v>
      </c>
      <c r="AG490" s="5" t="s">
        <v>75</v>
      </c>
      <c r="AH490" s="5" t="s">
        <v>76</v>
      </c>
      <c r="AI490" s="5" t="s">
        <v>77</v>
      </c>
      <c r="AJ490" s="5" t="s">
        <v>4895</v>
      </c>
      <c r="AK490" s="5" t="s">
        <v>4905</v>
      </c>
      <c r="AL490" s="5" t="s">
        <v>144</v>
      </c>
    </row>
    <row r="491">
      <c r="A491" s="5" t="s">
        <v>4906</v>
      </c>
      <c r="B491" s="5" t="s">
        <v>4907</v>
      </c>
      <c r="C491" s="5" t="s">
        <v>4908</v>
      </c>
      <c r="D491" s="9">
        <v>44954.0</v>
      </c>
      <c r="E491" s="5">
        <v>411.0</v>
      </c>
      <c r="F491" s="5">
        <v>187.0</v>
      </c>
      <c r="G491" s="5" t="s">
        <v>613</v>
      </c>
      <c r="H491" s="5" t="s">
        <v>45</v>
      </c>
      <c r="I491" s="5" t="s">
        <v>778</v>
      </c>
      <c r="J491" s="5" t="s">
        <v>581</v>
      </c>
      <c r="K491" s="5" t="s">
        <v>4909</v>
      </c>
      <c r="L491" s="5" t="s">
        <v>4910</v>
      </c>
      <c r="M491" s="10" t="str">
        <f>IFERROR(__xludf.DUMMYFUNCTION("REGEXEXTRACT(L976, ""[\s,]([A-Z]{2})[,\s]\s?\d{5}"")"),"#N/A")</f>
        <v>#N/A</v>
      </c>
      <c r="N491" s="5" t="s">
        <v>4911</v>
      </c>
      <c r="O491" s="5">
        <v>48377.0</v>
      </c>
      <c r="P491" s="5">
        <v>1.0</v>
      </c>
      <c r="Q491" s="5" t="s">
        <v>4912</v>
      </c>
      <c r="R491" s="5">
        <v>4510.0</v>
      </c>
      <c r="S491" s="5">
        <v>2.0</v>
      </c>
      <c r="T491" s="5" t="s">
        <v>53</v>
      </c>
      <c r="U491" s="5">
        <v>0.0</v>
      </c>
      <c r="V491" s="5" t="s">
        <v>52</v>
      </c>
      <c r="W491" s="5" t="s">
        <v>4913</v>
      </c>
      <c r="X491" s="5" t="s">
        <v>55</v>
      </c>
      <c r="Y491" s="5" t="s">
        <v>4914</v>
      </c>
      <c r="Z491" s="5" t="s">
        <v>3477</v>
      </c>
      <c r="AA491" s="5" t="s">
        <v>4915</v>
      </c>
      <c r="AB491" s="5" t="s">
        <v>1426</v>
      </c>
      <c r="AC491" s="5" t="s">
        <v>52</v>
      </c>
      <c r="AD491" s="5" t="s">
        <v>2522</v>
      </c>
      <c r="AE491" s="5" t="s">
        <v>52</v>
      </c>
      <c r="AF491" s="5" t="s">
        <v>52</v>
      </c>
      <c r="AG491" s="5" t="s">
        <v>52</v>
      </c>
      <c r="AH491" s="5" t="s">
        <v>52</v>
      </c>
      <c r="AI491" s="5" t="s">
        <v>52</v>
      </c>
      <c r="AJ491" s="5" t="s">
        <v>102</v>
      </c>
      <c r="AK491" s="5" t="s">
        <v>102</v>
      </c>
      <c r="AL491" s="5" t="s">
        <v>4916</v>
      </c>
    </row>
    <row r="492">
      <c r="A492" s="5" t="s">
        <v>4917</v>
      </c>
      <c r="B492" s="5" t="s">
        <v>4424</v>
      </c>
      <c r="C492" s="5" t="s">
        <v>4425</v>
      </c>
      <c r="D492" s="9">
        <v>44951.0</v>
      </c>
      <c r="E492" s="5">
        <v>51700.0</v>
      </c>
      <c r="F492" s="5">
        <v>23500.0</v>
      </c>
      <c r="G492" s="5" t="s">
        <v>2481</v>
      </c>
      <c r="H492" s="5" t="s">
        <v>45</v>
      </c>
      <c r="I492" s="5" t="s">
        <v>3820</v>
      </c>
      <c r="J492" s="5" t="s">
        <v>532</v>
      </c>
      <c r="K492" s="5" t="s">
        <v>4426</v>
      </c>
      <c r="L492" s="5" t="s">
        <v>4427</v>
      </c>
      <c r="M492" s="10" t="str">
        <f>IFERROR(__xludf.DUMMYFUNCTION("REGEXEXTRACT(L977, ""[\s,]([A-Z]{2})[,\s]\s?\d{5}"")"),"#N/A")</f>
        <v>#N/A</v>
      </c>
      <c r="N492" s="5" t="s">
        <v>4428</v>
      </c>
      <c r="O492" s="5" t="s">
        <v>4429</v>
      </c>
      <c r="P492" s="5">
        <v>1.0</v>
      </c>
      <c r="Q492" s="5" t="s">
        <v>4918</v>
      </c>
      <c r="R492" s="5" t="s">
        <v>3970</v>
      </c>
      <c r="S492" s="5">
        <v>125.0</v>
      </c>
      <c r="T492" s="5" t="s">
        <v>2397</v>
      </c>
      <c r="U492" s="5">
        <v>0.0</v>
      </c>
      <c r="V492" s="5" t="s">
        <v>70</v>
      </c>
      <c r="W492" s="5" t="s">
        <v>4919</v>
      </c>
      <c r="X492" s="5" t="s">
        <v>52</v>
      </c>
      <c r="Y492" s="5" t="s">
        <v>52</v>
      </c>
      <c r="Z492" s="5" t="s">
        <v>4830</v>
      </c>
      <c r="AA492" s="5" t="s">
        <v>4920</v>
      </c>
      <c r="AB492" s="5" t="s">
        <v>59</v>
      </c>
      <c r="AC492" s="5" t="s">
        <v>1051</v>
      </c>
      <c r="AD492" s="5" t="s">
        <v>3974</v>
      </c>
      <c r="AE492" s="5" t="s">
        <v>3975</v>
      </c>
      <c r="AF492" s="5" t="s">
        <v>183</v>
      </c>
      <c r="AG492" s="5" t="s">
        <v>52</v>
      </c>
      <c r="AH492" s="5" t="s">
        <v>3976</v>
      </c>
      <c r="AI492" s="5" t="s">
        <v>3977</v>
      </c>
      <c r="AJ492" s="5" t="s">
        <v>4434</v>
      </c>
      <c r="AK492" s="5" t="s">
        <v>4435</v>
      </c>
      <c r="AL492" s="5" t="s">
        <v>4436</v>
      </c>
    </row>
    <row r="493" hidden="1">
      <c r="A493" s="5" t="s">
        <v>4921</v>
      </c>
      <c r="B493" s="5" t="s">
        <v>4922</v>
      </c>
      <c r="C493" s="5" t="s">
        <v>4923</v>
      </c>
      <c r="D493" s="9">
        <v>44950.0</v>
      </c>
      <c r="E493" s="5">
        <v>329847.0</v>
      </c>
      <c r="F493" s="5">
        <v>149930.0</v>
      </c>
      <c r="G493" s="5" t="s">
        <v>4924</v>
      </c>
      <c r="H493" s="5" t="s">
        <v>1069</v>
      </c>
      <c r="I493" s="5" t="s">
        <v>4925</v>
      </c>
      <c r="J493" s="5" t="s">
        <v>4926</v>
      </c>
      <c r="K493" s="5" t="s">
        <v>4927</v>
      </c>
      <c r="L493" s="5" t="s">
        <v>4928</v>
      </c>
      <c r="M493" s="10" t="str">
        <f>IFERROR(__xludf.DUMMYFUNCTION("REGEXEXTRACT(L978, ""[\s,]([A-Z]{2})[,\s]\s?\d{5}"")"),"TX")</f>
        <v>TX</v>
      </c>
      <c r="N493" s="5" t="s">
        <v>4929</v>
      </c>
      <c r="O493" s="5">
        <v>35214.0</v>
      </c>
      <c r="P493" s="5">
        <v>8.0</v>
      </c>
      <c r="Q493" s="5" t="s">
        <v>4930</v>
      </c>
      <c r="R493" s="5" t="s">
        <v>4931</v>
      </c>
      <c r="S493" s="5">
        <v>5783.0</v>
      </c>
      <c r="T493" s="5" t="s">
        <v>115</v>
      </c>
      <c r="U493" s="5">
        <v>0.0</v>
      </c>
      <c r="V493" s="5" t="s">
        <v>158</v>
      </c>
      <c r="W493" s="5" t="s">
        <v>4932</v>
      </c>
      <c r="X493" s="5" t="s">
        <v>52</v>
      </c>
      <c r="Y493" s="5" t="s">
        <v>52</v>
      </c>
      <c r="Z493" s="5">
        <v>3002.0</v>
      </c>
      <c r="AA493" s="5" t="s">
        <v>4933</v>
      </c>
      <c r="AB493" s="5" t="s">
        <v>1177</v>
      </c>
      <c r="AC493" s="5" t="s">
        <v>52</v>
      </c>
      <c r="AD493" s="5" t="s">
        <v>4934</v>
      </c>
      <c r="AE493" s="5" t="s">
        <v>4935</v>
      </c>
      <c r="AF493" s="5" t="s">
        <v>379</v>
      </c>
      <c r="AG493" s="5" t="s">
        <v>265</v>
      </c>
      <c r="AH493" s="5">
        <v>33172.0</v>
      </c>
      <c r="AI493" s="5" t="s">
        <v>4936</v>
      </c>
      <c r="AJ493" s="5" t="s">
        <v>4937</v>
      </c>
      <c r="AK493" s="5" t="s">
        <v>4938</v>
      </c>
      <c r="AL493" s="5" t="s">
        <v>4939</v>
      </c>
    </row>
    <row r="494">
      <c r="A494" s="5" t="s">
        <v>4940</v>
      </c>
      <c r="B494" s="5" t="s">
        <v>504</v>
      </c>
      <c r="C494" s="5" t="s">
        <v>4941</v>
      </c>
      <c r="D494" s="9">
        <v>44948.0</v>
      </c>
      <c r="E494" s="5">
        <v>37294.0</v>
      </c>
      <c r="F494" s="5">
        <v>16952.0</v>
      </c>
      <c r="G494" s="5" t="s">
        <v>422</v>
      </c>
      <c r="H494" s="5" t="s">
        <v>45</v>
      </c>
      <c r="I494" s="5" t="s">
        <v>4942</v>
      </c>
      <c r="J494" s="5" t="s">
        <v>424</v>
      </c>
      <c r="K494" s="5" t="s">
        <v>4943</v>
      </c>
      <c r="L494" s="5" t="s">
        <v>506</v>
      </c>
      <c r="M494" s="10" t="str">
        <f>IFERROR(__xludf.DUMMYFUNCTION("REGEXEXTRACT(L979, ""[\s,]([A-Z]{2})[,\s]\s?\d{5}"")"),"NY")</f>
        <v>NY</v>
      </c>
      <c r="N494" s="5" t="s">
        <v>4944</v>
      </c>
      <c r="O494" s="5">
        <v>60062.0</v>
      </c>
      <c r="P494" s="5">
        <v>3.0</v>
      </c>
      <c r="Q494" s="5" t="s">
        <v>4945</v>
      </c>
      <c r="R494" s="5" t="s">
        <v>2662</v>
      </c>
      <c r="S494" s="5">
        <v>722.0</v>
      </c>
      <c r="T494" s="5" t="s">
        <v>115</v>
      </c>
      <c r="U494" s="5">
        <v>0.0</v>
      </c>
      <c r="V494" s="5" t="s">
        <v>52</v>
      </c>
      <c r="W494" s="5" t="s">
        <v>4946</v>
      </c>
      <c r="X494" s="5" t="s">
        <v>52</v>
      </c>
      <c r="Y494" s="5" t="s">
        <v>52</v>
      </c>
      <c r="Z494" s="5">
        <v>2151.0</v>
      </c>
      <c r="AA494" s="5" t="s">
        <v>4947</v>
      </c>
      <c r="AB494" s="5" t="s">
        <v>2743</v>
      </c>
      <c r="AC494" s="5" t="s">
        <v>52</v>
      </c>
      <c r="AD494" s="5" t="s">
        <v>181</v>
      </c>
      <c r="AE494" s="5" t="s">
        <v>182</v>
      </c>
      <c r="AF494" s="5" t="s">
        <v>183</v>
      </c>
      <c r="AG494" s="5" t="s">
        <v>52</v>
      </c>
      <c r="AH494" s="5" t="s">
        <v>52</v>
      </c>
      <c r="AI494" s="5" t="s">
        <v>184</v>
      </c>
      <c r="AJ494" s="5" t="s">
        <v>511</v>
      </c>
      <c r="AK494" s="5" t="s">
        <v>512</v>
      </c>
      <c r="AL494" s="5" t="s">
        <v>513</v>
      </c>
    </row>
    <row r="495" hidden="1">
      <c r="A495" s="5" t="s">
        <v>4948</v>
      </c>
      <c r="B495" s="5" t="s">
        <v>4949</v>
      </c>
      <c r="C495" s="5" t="s">
        <v>4950</v>
      </c>
      <c r="D495" s="9">
        <v>44940.0</v>
      </c>
      <c r="E495" s="5">
        <v>52111.0</v>
      </c>
      <c r="F495" s="5">
        <v>23687.0</v>
      </c>
      <c r="G495" s="5" t="s">
        <v>435</v>
      </c>
      <c r="H495" s="5" t="s">
        <v>1792</v>
      </c>
      <c r="I495" s="5" t="s">
        <v>4951</v>
      </c>
      <c r="J495" s="5" t="s">
        <v>424</v>
      </c>
      <c r="K495" s="5" t="s">
        <v>4952</v>
      </c>
      <c r="L495" s="5" t="s">
        <v>4953</v>
      </c>
      <c r="M495" s="10" t="str">
        <f>IFERROR(__xludf.DUMMYFUNCTION("REGEXEXTRACT(L980, ""[\s,]([A-Z]{2})[,\s]\s?\d{5}"")"),"WA")</f>
        <v>WA</v>
      </c>
      <c r="N495" s="5" t="s">
        <v>4954</v>
      </c>
      <c r="O495" s="5">
        <v>29456.0</v>
      </c>
      <c r="P495" s="5">
        <v>1.0</v>
      </c>
      <c r="Q495" s="5" t="s">
        <v>4955</v>
      </c>
      <c r="R495" s="5" t="s">
        <v>91</v>
      </c>
      <c r="S495" s="5">
        <v>260.0</v>
      </c>
      <c r="T495" s="5" t="s">
        <v>53</v>
      </c>
      <c r="U495" s="5">
        <v>34.0</v>
      </c>
      <c r="V495" s="5" t="s">
        <v>93</v>
      </c>
      <c r="W495" s="5" t="s">
        <v>4956</v>
      </c>
      <c r="X495" s="5" t="s">
        <v>71</v>
      </c>
      <c r="Y495" s="5" t="s">
        <v>52</v>
      </c>
      <c r="Z495" s="5" t="s">
        <v>4880</v>
      </c>
      <c r="AA495" s="5" t="s">
        <v>4957</v>
      </c>
      <c r="AB495" s="5" t="s">
        <v>235</v>
      </c>
      <c r="AC495" s="5" t="s">
        <v>52</v>
      </c>
      <c r="AD495" s="5" t="s">
        <v>216</v>
      </c>
      <c r="AE495" s="5" t="s">
        <v>217</v>
      </c>
      <c r="AF495" s="5" t="s">
        <v>218</v>
      </c>
      <c r="AG495" s="5" t="s">
        <v>52</v>
      </c>
      <c r="AH495" s="5" t="s">
        <v>52</v>
      </c>
      <c r="AI495" s="5" t="s">
        <v>52</v>
      </c>
      <c r="AJ495" s="5" t="s">
        <v>4949</v>
      </c>
      <c r="AK495" s="5" t="s">
        <v>4953</v>
      </c>
      <c r="AL495" s="5" t="s">
        <v>655</v>
      </c>
    </row>
    <row r="496" hidden="1">
      <c r="A496" s="5" t="s">
        <v>4958</v>
      </c>
      <c r="B496" s="5" t="s">
        <v>4959</v>
      </c>
      <c r="C496" s="5" t="s">
        <v>4960</v>
      </c>
      <c r="D496" s="9">
        <v>44940.0</v>
      </c>
      <c r="E496" s="5">
        <v>13856.0</v>
      </c>
      <c r="F496" s="5">
        <v>6298.0</v>
      </c>
      <c r="G496" s="5" t="s">
        <v>435</v>
      </c>
      <c r="H496" s="5" t="s">
        <v>1792</v>
      </c>
      <c r="I496" s="5" t="s">
        <v>4951</v>
      </c>
      <c r="J496" s="5" t="s">
        <v>424</v>
      </c>
      <c r="K496" s="5" t="s">
        <v>4961</v>
      </c>
      <c r="L496" s="5" t="s">
        <v>4962</v>
      </c>
      <c r="M496" s="10" t="str">
        <f>IFERROR(__xludf.DUMMYFUNCTION("REGEXEXTRACT(L981, ""[\s,]([A-Z]{2})[,\s]\s?\d{5}"")"),"WA")</f>
        <v>WA</v>
      </c>
      <c r="N496" s="5" t="s">
        <v>4963</v>
      </c>
      <c r="O496" s="5">
        <v>36801.0</v>
      </c>
      <c r="P496" s="5">
        <v>1.0</v>
      </c>
      <c r="Q496" s="5" t="s">
        <v>4964</v>
      </c>
      <c r="R496" s="5">
        <v>4510.0</v>
      </c>
      <c r="S496" s="5">
        <v>40.0</v>
      </c>
      <c r="T496" s="5" t="s">
        <v>53</v>
      </c>
      <c r="U496" s="5">
        <v>0.0</v>
      </c>
      <c r="V496" s="5" t="s">
        <v>52</v>
      </c>
      <c r="W496" s="5" t="s">
        <v>4965</v>
      </c>
      <c r="X496" s="5" t="s">
        <v>52</v>
      </c>
      <c r="Y496" s="5" t="s">
        <v>52</v>
      </c>
      <c r="Z496" s="5" t="s">
        <v>4880</v>
      </c>
      <c r="AA496" s="5" t="s">
        <v>4966</v>
      </c>
      <c r="AB496" s="5" t="s">
        <v>235</v>
      </c>
      <c r="AC496" s="5" t="s">
        <v>52</v>
      </c>
      <c r="AD496" s="5" t="s">
        <v>216</v>
      </c>
      <c r="AE496" s="5" t="s">
        <v>217</v>
      </c>
      <c r="AF496" s="5" t="s">
        <v>218</v>
      </c>
      <c r="AG496" s="5" t="s">
        <v>52</v>
      </c>
      <c r="AH496" s="5" t="s">
        <v>52</v>
      </c>
      <c r="AI496" s="5" t="s">
        <v>52</v>
      </c>
      <c r="AJ496" s="5" t="s">
        <v>4967</v>
      </c>
      <c r="AK496" s="5" t="s">
        <v>4968</v>
      </c>
      <c r="AL496" s="5" t="s">
        <v>655</v>
      </c>
    </row>
    <row r="497" hidden="1">
      <c r="A497" s="5" t="s">
        <v>4969</v>
      </c>
      <c r="B497" s="5" t="s">
        <v>4621</v>
      </c>
      <c r="C497" s="5" t="s">
        <v>4622</v>
      </c>
      <c r="D497" s="9">
        <v>44939.0</v>
      </c>
      <c r="E497" s="5">
        <v>70278.0</v>
      </c>
      <c r="F497" s="5">
        <v>31945.0</v>
      </c>
      <c r="G497" s="5" t="s">
        <v>3867</v>
      </c>
      <c r="H497" s="5" t="s">
        <v>189</v>
      </c>
      <c r="I497" s="5" t="s">
        <v>4339</v>
      </c>
      <c r="J497" s="5" t="s">
        <v>532</v>
      </c>
      <c r="K497" s="5" t="s">
        <v>462</v>
      </c>
      <c r="L497" s="5" t="s">
        <v>4623</v>
      </c>
      <c r="M497" s="10" t="str">
        <f>IFERROR(__xludf.DUMMYFUNCTION("REGEXEXTRACT(L982, ""[\s,]([A-Z]{2})[,\s]\s?\d{5}"")"),"NY")</f>
        <v>NY</v>
      </c>
      <c r="N497" s="5" t="s">
        <v>4624</v>
      </c>
      <c r="O497" s="5">
        <v>60187.0</v>
      </c>
      <c r="P497" s="5">
        <v>1.0</v>
      </c>
      <c r="Q497" s="5" t="s">
        <v>4970</v>
      </c>
      <c r="R497" s="5">
        <v>4500.0</v>
      </c>
      <c r="S497" s="5">
        <v>28.0</v>
      </c>
      <c r="T497" s="5" t="s">
        <v>53</v>
      </c>
      <c r="U497" s="5">
        <v>1575.0</v>
      </c>
      <c r="V497" s="5" t="s">
        <v>158</v>
      </c>
      <c r="W497" s="5" t="s">
        <v>4971</v>
      </c>
      <c r="X497" s="5" t="s">
        <v>71</v>
      </c>
      <c r="Y497" s="5" t="s">
        <v>52</v>
      </c>
      <c r="Z497" s="5" t="s">
        <v>4972</v>
      </c>
      <c r="AA497" s="5" t="s">
        <v>4973</v>
      </c>
      <c r="AB497" s="5" t="s">
        <v>235</v>
      </c>
      <c r="AC497" s="5" t="s">
        <v>52</v>
      </c>
      <c r="AD497" s="5" t="s">
        <v>163</v>
      </c>
      <c r="AE497" s="5" t="s">
        <v>164</v>
      </c>
      <c r="AF497" s="5" t="s">
        <v>165</v>
      </c>
      <c r="AG497" s="5" t="s">
        <v>52</v>
      </c>
      <c r="AH497" s="5" t="s">
        <v>52</v>
      </c>
      <c r="AI497" s="5" t="s">
        <v>52</v>
      </c>
      <c r="AJ497" s="5" t="s">
        <v>4621</v>
      </c>
      <c r="AK497" s="5" t="s">
        <v>4623</v>
      </c>
      <c r="AL497" s="5" t="s">
        <v>4619</v>
      </c>
    </row>
    <row r="498" hidden="1">
      <c r="A498" s="5" t="s">
        <v>4974</v>
      </c>
      <c r="B498" s="5" t="s">
        <v>168</v>
      </c>
      <c r="C498" s="5" t="s">
        <v>169</v>
      </c>
      <c r="D498" s="9">
        <v>44938.0</v>
      </c>
      <c r="E498" s="5">
        <v>39604.0</v>
      </c>
      <c r="F498" s="5">
        <v>18002.0</v>
      </c>
      <c r="G498" s="5" t="s">
        <v>170</v>
      </c>
      <c r="H498" s="5" t="s">
        <v>171</v>
      </c>
      <c r="I498" s="5" t="s">
        <v>3711</v>
      </c>
      <c r="J498" s="5" t="s">
        <v>170</v>
      </c>
      <c r="K498" s="5" t="s">
        <v>4975</v>
      </c>
      <c r="L498" s="5" t="s">
        <v>174</v>
      </c>
      <c r="M498" s="10" t="str">
        <f>IFERROR(__xludf.DUMMYFUNCTION("REGEXEXTRACT(L983, ""[\s,]([A-Z]{2})[,\s]\s?\d{5}"")"),"#N/A")</f>
        <v>#N/A</v>
      </c>
      <c r="N498" s="5" t="s">
        <v>4976</v>
      </c>
      <c r="O498" s="5" t="s">
        <v>52</v>
      </c>
      <c r="P498" s="5">
        <v>1.0</v>
      </c>
      <c r="Q498" s="5" t="s">
        <v>4977</v>
      </c>
      <c r="R498" s="5">
        <v>4510.0</v>
      </c>
      <c r="S498" s="5">
        <v>13811.0</v>
      </c>
      <c r="T498" s="5" t="s">
        <v>115</v>
      </c>
      <c r="U498" s="5">
        <v>0.0</v>
      </c>
      <c r="V498" s="5" t="s">
        <v>52</v>
      </c>
      <c r="W498" s="5" t="s">
        <v>4978</v>
      </c>
      <c r="X498" s="5" t="s">
        <v>52</v>
      </c>
      <c r="Y498" s="5" t="s">
        <v>52</v>
      </c>
      <c r="Z498" s="5" t="s">
        <v>3754</v>
      </c>
      <c r="AA498" s="5" t="s">
        <v>4979</v>
      </c>
      <c r="AB498" s="5" t="s">
        <v>1734</v>
      </c>
      <c r="AC498" s="5" t="s">
        <v>52</v>
      </c>
      <c r="AD498" s="5" t="s">
        <v>181</v>
      </c>
      <c r="AE498" s="5" t="s">
        <v>182</v>
      </c>
      <c r="AF498" s="5" t="s">
        <v>183</v>
      </c>
      <c r="AG498" s="5" t="s">
        <v>52</v>
      </c>
      <c r="AH498" s="5" t="s">
        <v>52</v>
      </c>
      <c r="AI498" s="5" t="s">
        <v>184</v>
      </c>
      <c r="AJ498" s="5" t="s">
        <v>168</v>
      </c>
      <c r="AK498" s="5" t="s">
        <v>174</v>
      </c>
      <c r="AL498" s="5" t="s">
        <v>185</v>
      </c>
    </row>
    <row r="499" hidden="1">
      <c r="A499" s="5" t="s">
        <v>4980</v>
      </c>
      <c r="B499" s="5" t="s">
        <v>4981</v>
      </c>
      <c r="C499" s="5" t="s">
        <v>4982</v>
      </c>
      <c r="D499" s="9">
        <v>44938.0</v>
      </c>
      <c r="E499" s="5">
        <v>10122.0</v>
      </c>
      <c r="F499" s="5">
        <v>4601.0</v>
      </c>
      <c r="G499" s="5" t="s">
        <v>613</v>
      </c>
      <c r="H499" s="5" t="s">
        <v>1792</v>
      </c>
      <c r="I499" s="5" t="s">
        <v>4444</v>
      </c>
      <c r="J499" s="5" t="s">
        <v>581</v>
      </c>
      <c r="K499" s="5" t="s">
        <v>4983</v>
      </c>
      <c r="L499" s="5" t="s">
        <v>4984</v>
      </c>
      <c r="M499" s="10" t="str">
        <f>IFERROR(__xludf.DUMMYFUNCTION("REGEXEXTRACT(L984, ""[\s,]([A-Z]{2})[,\s]\s?\d{5}"")"),"CA")</f>
        <v>CA</v>
      </c>
      <c r="N499" s="5" t="s">
        <v>4985</v>
      </c>
      <c r="O499" s="5">
        <v>27263.0</v>
      </c>
      <c r="P499" s="5">
        <v>1.0</v>
      </c>
      <c r="Q499" s="5" t="s">
        <v>4986</v>
      </c>
      <c r="R499" s="5" t="s">
        <v>91</v>
      </c>
      <c r="S499" s="5">
        <v>532.0</v>
      </c>
      <c r="T499" s="5" t="s">
        <v>4987</v>
      </c>
      <c r="U499" s="5">
        <v>0.0</v>
      </c>
      <c r="V499" s="5" t="s">
        <v>52</v>
      </c>
      <c r="W499" s="5" t="s">
        <v>4988</v>
      </c>
      <c r="X499" s="5" t="s">
        <v>55</v>
      </c>
      <c r="Y499" s="5" t="s">
        <v>4989</v>
      </c>
      <c r="Z499" s="5" t="s">
        <v>4990</v>
      </c>
      <c r="AA499" s="5" t="s">
        <v>4991</v>
      </c>
      <c r="AB499" s="5" t="s">
        <v>235</v>
      </c>
      <c r="AC499" s="5" t="s">
        <v>52</v>
      </c>
      <c r="AD499" s="5" t="s">
        <v>4992</v>
      </c>
      <c r="AE499" s="5" t="s">
        <v>4993</v>
      </c>
      <c r="AF499" s="5" t="s">
        <v>4994</v>
      </c>
      <c r="AG499" s="5" t="s">
        <v>863</v>
      </c>
      <c r="AH499" s="5">
        <v>90802.0</v>
      </c>
      <c r="AI499" s="5" t="s">
        <v>4995</v>
      </c>
      <c r="AJ499" s="5" t="s">
        <v>102</v>
      </c>
      <c r="AK499" s="5" t="s">
        <v>102</v>
      </c>
      <c r="AL499" s="5" t="s">
        <v>4996</v>
      </c>
    </row>
    <row r="500" hidden="1">
      <c r="A500" s="5" t="s">
        <v>4997</v>
      </c>
      <c r="B500" s="5" t="s">
        <v>2428</v>
      </c>
      <c r="C500" s="5" t="s">
        <v>4998</v>
      </c>
      <c r="D500" s="9">
        <v>44935.0</v>
      </c>
      <c r="E500" s="5">
        <v>38841.0</v>
      </c>
      <c r="F500" s="5">
        <v>17655.0</v>
      </c>
      <c r="G500" s="5" t="s">
        <v>130</v>
      </c>
      <c r="H500" s="5" t="s">
        <v>149</v>
      </c>
      <c r="I500" s="5" t="s">
        <v>3322</v>
      </c>
      <c r="J500" s="5" t="s">
        <v>133</v>
      </c>
      <c r="K500" s="5" t="s">
        <v>391</v>
      </c>
      <c r="L500" s="5" t="s">
        <v>4999</v>
      </c>
      <c r="M500" s="10" t="str">
        <f>IFERROR(__xludf.DUMMYFUNCTION("REGEXEXTRACT(L985, ""[\s,]([A-Z]{2})[,\s]\s?\d{5}"")"),"FL")</f>
        <v>FL</v>
      </c>
      <c r="N500" s="5" t="s">
        <v>5000</v>
      </c>
      <c r="O500" s="5" t="s">
        <v>52</v>
      </c>
      <c r="P500" s="5">
        <v>1.0</v>
      </c>
      <c r="Q500" s="5" t="s">
        <v>5001</v>
      </c>
      <c r="R500" s="5" t="s">
        <v>1519</v>
      </c>
      <c r="S500" s="5">
        <v>2610.0</v>
      </c>
      <c r="T500" s="5" t="s">
        <v>69</v>
      </c>
      <c r="U500" s="5">
        <v>53.0</v>
      </c>
      <c r="V500" s="5" t="s">
        <v>70</v>
      </c>
      <c r="W500" s="5" t="s">
        <v>5002</v>
      </c>
      <c r="X500" s="5" t="s">
        <v>52</v>
      </c>
      <c r="Y500" s="5" t="s">
        <v>52</v>
      </c>
      <c r="Z500" s="5" t="s">
        <v>5003</v>
      </c>
      <c r="AA500" s="5" t="s">
        <v>5004</v>
      </c>
      <c r="AB500" s="5" t="s">
        <v>730</v>
      </c>
      <c r="AC500" s="5" t="s">
        <v>52</v>
      </c>
      <c r="AD500" s="5" t="s">
        <v>72</v>
      </c>
      <c r="AE500" s="5" t="s">
        <v>73</v>
      </c>
      <c r="AF500" s="5" t="s">
        <v>74</v>
      </c>
      <c r="AG500" s="5" t="s">
        <v>75</v>
      </c>
      <c r="AH500" s="5" t="s">
        <v>76</v>
      </c>
      <c r="AI500" s="5" t="s">
        <v>77</v>
      </c>
      <c r="AJ500" s="5" t="s">
        <v>3549</v>
      </c>
      <c r="AK500" s="5" t="s">
        <v>5005</v>
      </c>
      <c r="AL500" s="5" t="s">
        <v>1542</v>
      </c>
    </row>
    <row r="501" hidden="1">
      <c r="A501" s="5" t="s">
        <v>5006</v>
      </c>
      <c r="B501" s="5" t="s">
        <v>3878</v>
      </c>
      <c r="C501" s="5" t="s">
        <v>4389</v>
      </c>
      <c r="D501" s="9">
        <v>44934.0</v>
      </c>
      <c r="E501" s="5">
        <v>265225.0</v>
      </c>
      <c r="F501" s="5">
        <v>120557.0</v>
      </c>
      <c r="G501" s="5" t="s">
        <v>253</v>
      </c>
      <c r="H501" s="5" t="s">
        <v>149</v>
      </c>
      <c r="I501" s="5" t="s">
        <v>2155</v>
      </c>
      <c r="J501" s="5" t="s">
        <v>256</v>
      </c>
      <c r="K501" s="5" t="s">
        <v>4172</v>
      </c>
      <c r="L501" s="5" t="s">
        <v>5007</v>
      </c>
      <c r="M501" s="10" t="str">
        <f>IFERROR(__xludf.DUMMYFUNCTION("REGEXEXTRACT(L986, ""[\s,]([A-Z]{2})[,\s]\s?\d{5}"")"),"MA")</f>
        <v>MA</v>
      </c>
      <c r="N501" s="5" t="s">
        <v>5008</v>
      </c>
      <c r="O501" s="5" t="s">
        <v>52</v>
      </c>
      <c r="P501" s="5">
        <v>5.0</v>
      </c>
      <c r="Q501" s="5" t="s">
        <v>5009</v>
      </c>
      <c r="R501" s="5" t="s">
        <v>4176</v>
      </c>
      <c r="S501" s="5">
        <v>561.0</v>
      </c>
      <c r="T501" s="5" t="s">
        <v>1077</v>
      </c>
      <c r="U501" s="5">
        <v>0.0</v>
      </c>
      <c r="V501" s="5" t="s">
        <v>70</v>
      </c>
      <c r="W501" s="5" t="s">
        <v>5010</v>
      </c>
      <c r="X501" s="5" t="s">
        <v>52</v>
      </c>
      <c r="Y501" s="5" t="s">
        <v>52</v>
      </c>
      <c r="Z501" s="5" t="s">
        <v>5011</v>
      </c>
      <c r="AA501" s="5" t="s">
        <v>5012</v>
      </c>
      <c r="AB501" s="5" t="s">
        <v>260</v>
      </c>
      <c r="AC501" s="5" t="s">
        <v>52</v>
      </c>
      <c r="AD501" s="5" t="s">
        <v>3479</v>
      </c>
      <c r="AE501" s="5" t="s">
        <v>52</v>
      </c>
      <c r="AF501" s="5" t="s">
        <v>52</v>
      </c>
      <c r="AG501" s="5" t="s">
        <v>52</v>
      </c>
      <c r="AH501" s="5" t="s">
        <v>52</v>
      </c>
      <c r="AI501" s="5" t="s">
        <v>52</v>
      </c>
      <c r="AJ501" s="5" t="s">
        <v>3889</v>
      </c>
      <c r="AK501" s="5" t="s">
        <v>5013</v>
      </c>
      <c r="AL501" s="5" t="s">
        <v>3481</v>
      </c>
    </row>
    <row r="502" hidden="1">
      <c r="A502" s="5" t="s">
        <v>5014</v>
      </c>
      <c r="B502" s="5" t="s">
        <v>5015</v>
      </c>
      <c r="C502" s="5" t="s">
        <v>5016</v>
      </c>
      <c r="D502" s="9">
        <v>44933.0</v>
      </c>
      <c r="E502" s="5">
        <v>22755.0</v>
      </c>
      <c r="F502" s="5">
        <v>10343.0</v>
      </c>
      <c r="G502" s="5" t="s">
        <v>435</v>
      </c>
      <c r="H502" s="5" t="s">
        <v>131</v>
      </c>
      <c r="I502" s="5" t="s">
        <v>2454</v>
      </c>
      <c r="J502" s="5" t="s">
        <v>424</v>
      </c>
      <c r="K502" s="5" t="s">
        <v>5017</v>
      </c>
      <c r="L502" s="5" t="s">
        <v>5018</v>
      </c>
      <c r="M502" s="10" t="str">
        <f>IFERROR(__xludf.DUMMYFUNCTION("REGEXEXTRACT(L987, ""[\s,]([A-Z]{2})[,\s]\s?\d{5}"")"),"FL")</f>
        <v>FL</v>
      </c>
      <c r="N502" s="5" t="s">
        <v>5019</v>
      </c>
      <c r="O502" s="5">
        <v>8830.0</v>
      </c>
      <c r="P502" s="5">
        <v>1.0</v>
      </c>
      <c r="Q502" s="5" t="s">
        <v>5020</v>
      </c>
      <c r="R502" s="5" t="s">
        <v>466</v>
      </c>
      <c r="S502" s="5">
        <v>1293.0</v>
      </c>
      <c r="T502" s="5" t="s">
        <v>53</v>
      </c>
      <c r="U502" s="5">
        <v>0.0</v>
      </c>
      <c r="V502" s="5" t="s">
        <v>70</v>
      </c>
      <c r="W502" s="5" t="s">
        <v>5021</v>
      </c>
      <c r="X502" s="5" t="s">
        <v>71</v>
      </c>
      <c r="Y502" s="5" t="s">
        <v>52</v>
      </c>
      <c r="Z502" s="5" t="s">
        <v>5022</v>
      </c>
      <c r="AA502" s="5" t="s">
        <v>5023</v>
      </c>
      <c r="AB502" s="5" t="s">
        <v>235</v>
      </c>
      <c r="AC502" s="5" t="s">
        <v>52</v>
      </c>
      <c r="AD502" s="5" t="s">
        <v>398</v>
      </c>
      <c r="AE502" s="5" t="s">
        <v>399</v>
      </c>
      <c r="AF502" s="5" t="s">
        <v>400</v>
      </c>
      <c r="AG502" s="5" t="s">
        <v>401</v>
      </c>
      <c r="AH502" s="5">
        <v>23502.0</v>
      </c>
      <c r="AI502" s="5" t="s">
        <v>402</v>
      </c>
      <c r="AJ502" s="5" t="s">
        <v>5015</v>
      </c>
      <c r="AK502" s="5" t="s">
        <v>5024</v>
      </c>
      <c r="AL502" s="5" t="s">
        <v>655</v>
      </c>
    </row>
    <row r="503" hidden="1">
      <c r="A503" s="5" t="s">
        <v>5025</v>
      </c>
      <c r="B503" s="5" t="s">
        <v>5026</v>
      </c>
      <c r="C503" s="5" t="s">
        <v>5027</v>
      </c>
      <c r="D503" s="9">
        <v>44933.0</v>
      </c>
      <c r="E503" s="5">
        <v>13163.0</v>
      </c>
      <c r="F503" s="5">
        <v>5983.0</v>
      </c>
      <c r="G503" s="5" t="s">
        <v>435</v>
      </c>
      <c r="H503" s="5" t="s">
        <v>131</v>
      </c>
      <c r="I503" s="5" t="s">
        <v>2454</v>
      </c>
      <c r="J503" s="5" t="s">
        <v>424</v>
      </c>
      <c r="K503" s="5" t="s">
        <v>5028</v>
      </c>
      <c r="L503" s="5" t="s">
        <v>5029</v>
      </c>
      <c r="M503" s="10" t="str">
        <f>IFERROR(__xludf.DUMMYFUNCTION("REGEXEXTRACT(L988, ""[\s,]([A-Z]{2})[,\s]\s?\d{5}"")"),"IL")</f>
        <v>IL</v>
      </c>
      <c r="N503" s="5" t="s">
        <v>5030</v>
      </c>
      <c r="O503" s="5">
        <v>8816.0</v>
      </c>
      <c r="P503" s="5">
        <v>1.0</v>
      </c>
      <c r="Q503" s="5" t="s">
        <v>5020</v>
      </c>
      <c r="R503" s="5" t="s">
        <v>466</v>
      </c>
      <c r="S503" s="5">
        <v>1293.0</v>
      </c>
      <c r="T503" s="5" t="s">
        <v>53</v>
      </c>
      <c r="U503" s="5">
        <v>0.0</v>
      </c>
      <c r="V503" s="5" t="s">
        <v>70</v>
      </c>
      <c r="W503" s="5" t="s">
        <v>5031</v>
      </c>
      <c r="X503" s="5" t="s">
        <v>55</v>
      </c>
      <c r="Y503" s="5" t="s">
        <v>5021</v>
      </c>
      <c r="Z503" s="5" t="s">
        <v>5032</v>
      </c>
      <c r="AA503" s="5" t="s">
        <v>5023</v>
      </c>
      <c r="AB503" s="5" t="s">
        <v>235</v>
      </c>
      <c r="AC503" s="5" t="s">
        <v>52</v>
      </c>
      <c r="AD503" s="5" t="s">
        <v>5033</v>
      </c>
      <c r="AE503" s="5" t="s">
        <v>52</v>
      </c>
      <c r="AF503" s="5" t="s">
        <v>52</v>
      </c>
      <c r="AG503" s="5" t="s">
        <v>52</v>
      </c>
      <c r="AH503" s="5" t="s">
        <v>52</v>
      </c>
      <c r="AI503" s="5" t="s">
        <v>52</v>
      </c>
      <c r="AJ503" s="5" t="s">
        <v>102</v>
      </c>
      <c r="AK503" s="5" t="s">
        <v>102</v>
      </c>
      <c r="AL503" s="5" t="s">
        <v>5034</v>
      </c>
    </row>
    <row r="504">
      <c r="A504" s="5" t="s">
        <v>5035</v>
      </c>
      <c r="B504" s="5" t="s">
        <v>3402</v>
      </c>
      <c r="C504" s="5" t="s">
        <v>5036</v>
      </c>
      <c r="D504" s="9">
        <v>44932.0</v>
      </c>
      <c r="E504" s="5">
        <v>41795.0</v>
      </c>
      <c r="F504" s="5">
        <v>18998.0</v>
      </c>
      <c r="G504" s="5" t="s">
        <v>3935</v>
      </c>
      <c r="H504" s="5" t="s">
        <v>45</v>
      </c>
      <c r="I504" s="5" t="s">
        <v>5037</v>
      </c>
      <c r="J504" s="5" t="s">
        <v>872</v>
      </c>
      <c r="K504" s="5" t="s">
        <v>1114</v>
      </c>
      <c r="L504" s="5" t="s">
        <v>5038</v>
      </c>
      <c r="M504" s="10" t="str">
        <f>IFERROR(__xludf.DUMMYFUNCTION("REGEXEXTRACT(L989, ""[\s,]([A-Z]{2})[,\s]\s?\d{5}"")"),"MA")</f>
        <v>MA</v>
      </c>
      <c r="N504" s="5" t="s">
        <v>5039</v>
      </c>
      <c r="O504" s="5">
        <v>7102.0</v>
      </c>
      <c r="P504" s="5">
        <v>1.0</v>
      </c>
      <c r="Q504" s="5" t="s">
        <v>5040</v>
      </c>
      <c r="R504" s="5" t="s">
        <v>52</v>
      </c>
      <c r="S504" s="5">
        <v>50.0</v>
      </c>
      <c r="T504" s="5" t="s">
        <v>53</v>
      </c>
      <c r="U504" s="5">
        <v>1630.0</v>
      </c>
      <c r="V504" s="5" t="s">
        <v>158</v>
      </c>
      <c r="W504" s="5" t="s">
        <v>5041</v>
      </c>
      <c r="X504" s="5" t="s">
        <v>71</v>
      </c>
      <c r="Y504" s="5" t="s">
        <v>52</v>
      </c>
      <c r="Z504" s="5" t="s">
        <v>5042</v>
      </c>
      <c r="AA504" s="5">
        <v>128221.0</v>
      </c>
      <c r="AB504" s="5" t="s">
        <v>5043</v>
      </c>
      <c r="AC504" s="5" t="s">
        <v>52</v>
      </c>
      <c r="AD504" s="5" t="s">
        <v>163</v>
      </c>
      <c r="AE504" s="5" t="s">
        <v>164</v>
      </c>
      <c r="AF504" s="5" t="s">
        <v>165</v>
      </c>
      <c r="AG504" s="5" t="s">
        <v>52</v>
      </c>
      <c r="AH504" s="5" t="s">
        <v>52</v>
      </c>
      <c r="AI504" s="5" t="s">
        <v>52</v>
      </c>
      <c r="AJ504" s="5" t="s">
        <v>3402</v>
      </c>
      <c r="AK504" s="5" t="s">
        <v>5038</v>
      </c>
      <c r="AL504" s="5" t="s">
        <v>5044</v>
      </c>
    </row>
    <row r="505">
      <c r="A505" s="5" t="s">
        <v>5045</v>
      </c>
      <c r="B505" s="5" t="s">
        <v>5046</v>
      </c>
      <c r="C505" s="5" t="s">
        <v>5047</v>
      </c>
      <c r="D505" s="9">
        <v>44929.0</v>
      </c>
      <c r="E505" s="5">
        <v>29040.0</v>
      </c>
      <c r="F505" s="5">
        <v>13200.0</v>
      </c>
      <c r="G505" s="5" t="s">
        <v>634</v>
      </c>
      <c r="H505" s="5" t="s">
        <v>45</v>
      </c>
      <c r="I505" s="5" t="s">
        <v>1803</v>
      </c>
      <c r="J505" s="5" t="s">
        <v>274</v>
      </c>
      <c r="K505" s="5" t="s">
        <v>5048</v>
      </c>
      <c r="L505" s="5" t="s">
        <v>5049</v>
      </c>
      <c r="M505" s="10" t="str">
        <f>IFERROR(__xludf.DUMMYFUNCTION("REGEXEXTRACT(L990, ""[\s,]([A-Z]{2})[,\s]\s?\d{5}"")"),"NY")</f>
        <v>NY</v>
      </c>
      <c r="N505" s="5" t="s">
        <v>5050</v>
      </c>
      <c r="O505" s="5" t="s">
        <v>52</v>
      </c>
      <c r="P505" s="5">
        <v>1.0</v>
      </c>
      <c r="Q505" s="5" t="s">
        <v>5051</v>
      </c>
      <c r="R505" s="5" t="s">
        <v>4202</v>
      </c>
      <c r="S505" s="5">
        <v>500.0</v>
      </c>
      <c r="T505" s="5" t="s">
        <v>69</v>
      </c>
      <c r="U505" s="5">
        <v>13.0</v>
      </c>
      <c r="V505" s="5" t="s">
        <v>93</v>
      </c>
      <c r="W505" s="5" t="s">
        <v>5052</v>
      </c>
      <c r="X505" s="5" t="s">
        <v>52</v>
      </c>
      <c r="Y505" s="5" t="s">
        <v>52</v>
      </c>
      <c r="Z505" s="5" t="s">
        <v>5053</v>
      </c>
      <c r="AA505" s="5" t="s">
        <v>5054</v>
      </c>
      <c r="AB505" s="5" t="s">
        <v>235</v>
      </c>
      <c r="AC505" s="5" t="s">
        <v>52</v>
      </c>
      <c r="AD505" s="5" t="s">
        <v>565</v>
      </c>
      <c r="AE505" s="5" t="s">
        <v>566</v>
      </c>
      <c r="AF505" s="5" t="s">
        <v>567</v>
      </c>
      <c r="AG505" s="5" t="s">
        <v>52</v>
      </c>
      <c r="AH505" s="5" t="s">
        <v>52</v>
      </c>
      <c r="AI505" s="5" t="s">
        <v>568</v>
      </c>
      <c r="AJ505" s="5" t="s">
        <v>5055</v>
      </c>
      <c r="AK505" s="5" t="s">
        <v>5056</v>
      </c>
      <c r="AL505" s="5" t="s">
        <v>2044</v>
      </c>
    </row>
    <row r="506" hidden="1">
      <c r="A506" s="5" t="s">
        <v>5057</v>
      </c>
      <c r="B506" s="5" t="s">
        <v>5058</v>
      </c>
      <c r="C506" s="5" t="s">
        <v>5059</v>
      </c>
      <c r="D506" s="9">
        <v>44929.0</v>
      </c>
      <c r="E506" s="5">
        <v>47740.0</v>
      </c>
      <c r="F506" s="5">
        <v>21700.0</v>
      </c>
      <c r="G506" s="5" t="s">
        <v>719</v>
      </c>
      <c r="H506" s="5" t="s">
        <v>272</v>
      </c>
      <c r="I506" s="5" t="s">
        <v>5060</v>
      </c>
      <c r="J506" s="5" t="s">
        <v>274</v>
      </c>
      <c r="K506" s="5" t="s">
        <v>744</v>
      </c>
      <c r="L506" s="5" t="s">
        <v>5061</v>
      </c>
      <c r="M506" s="10" t="str">
        <f>IFERROR(__xludf.DUMMYFUNCTION("REGEXEXTRACT(L991, ""[\s,]([A-Z]{2})[,\s]\s?\d{5}"")"),"MA")</f>
        <v>MA</v>
      </c>
      <c r="N506" s="5" t="s">
        <v>5062</v>
      </c>
      <c r="O506" s="5" t="s">
        <v>2498</v>
      </c>
      <c r="P506" s="5">
        <v>1.0</v>
      </c>
      <c r="Q506" s="5" t="s">
        <v>5063</v>
      </c>
      <c r="R506" s="5">
        <v>4500.0</v>
      </c>
      <c r="S506" s="5">
        <v>14370.0</v>
      </c>
      <c r="T506" s="5" t="s">
        <v>53</v>
      </c>
      <c r="U506" s="5">
        <v>0.0</v>
      </c>
      <c r="V506" s="5" t="s">
        <v>70</v>
      </c>
      <c r="W506" s="5" t="s">
        <v>5064</v>
      </c>
      <c r="X506" s="5" t="s">
        <v>52</v>
      </c>
      <c r="Y506" s="5" t="s">
        <v>52</v>
      </c>
      <c r="Z506" s="5" t="s">
        <v>5065</v>
      </c>
      <c r="AA506" s="5" t="s">
        <v>5066</v>
      </c>
      <c r="AB506" s="5" t="s">
        <v>162</v>
      </c>
      <c r="AC506" s="5" t="s">
        <v>52</v>
      </c>
      <c r="AD506" s="5" t="s">
        <v>398</v>
      </c>
      <c r="AE506" s="5" t="s">
        <v>399</v>
      </c>
      <c r="AF506" s="5" t="s">
        <v>400</v>
      </c>
      <c r="AG506" s="5" t="s">
        <v>401</v>
      </c>
      <c r="AH506" s="5">
        <v>23502.0</v>
      </c>
      <c r="AI506" s="5" t="s">
        <v>402</v>
      </c>
      <c r="AJ506" s="5" t="s">
        <v>5058</v>
      </c>
      <c r="AK506" s="5" t="s">
        <v>5067</v>
      </c>
      <c r="AL506" s="5" t="s">
        <v>79</v>
      </c>
    </row>
    <row r="507" hidden="1">
      <c r="A507" s="5" t="s">
        <v>5068</v>
      </c>
      <c r="B507" s="5" t="s">
        <v>1144</v>
      </c>
      <c r="C507" s="5" t="s">
        <v>204</v>
      </c>
      <c r="D507" s="9">
        <v>44929.0</v>
      </c>
      <c r="E507" s="5">
        <v>40439.0</v>
      </c>
      <c r="F507" s="5">
        <v>18381.0</v>
      </c>
      <c r="G507" s="5" t="s">
        <v>188</v>
      </c>
      <c r="H507" s="5" t="s">
        <v>205</v>
      </c>
      <c r="I507" s="5" t="s">
        <v>2403</v>
      </c>
      <c r="J507" s="5" t="s">
        <v>191</v>
      </c>
      <c r="K507" s="5" t="s">
        <v>391</v>
      </c>
      <c r="L507" s="5" t="s">
        <v>5069</v>
      </c>
      <c r="M507" s="10" t="str">
        <f>IFERROR(__xludf.DUMMYFUNCTION("REGEXEXTRACT(L992, ""[\s,]([A-Z]{2})[,\s]\s?\d{5}"")"),"GA")</f>
        <v>GA</v>
      </c>
      <c r="N507" s="5" t="s">
        <v>5070</v>
      </c>
      <c r="O507" s="5">
        <v>29228.0</v>
      </c>
      <c r="P507" s="5">
        <v>1.0</v>
      </c>
      <c r="Q507" s="5" t="s">
        <v>5071</v>
      </c>
      <c r="R507" s="5" t="s">
        <v>244</v>
      </c>
      <c r="S507" s="5">
        <v>3168.0</v>
      </c>
      <c r="T507" s="5" t="s">
        <v>53</v>
      </c>
      <c r="U507" s="5">
        <v>28.0</v>
      </c>
      <c r="V507" s="5" t="s">
        <v>70</v>
      </c>
      <c r="W507" s="5" t="s">
        <v>5072</v>
      </c>
      <c r="X507" s="5" t="s">
        <v>52</v>
      </c>
      <c r="Y507" s="5" t="s">
        <v>52</v>
      </c>
      <c r="Z507" s="5" t="s">
        <v>5073</v>
      </c>
      <c r="AA507" s="5" t="s">
        <v>5074</v>
      </c>
      <c r="AB507" s="5" t="s">
        <v>235</v>
      </c>
      <c r="AC507" s="5" t="s">
        <v>52</v>
      </c>
      <c r="AD507" s="5" t="s">
        <v>3723</v>
      </c>
      <c r="AE507" s="5" t="s">
        <v>3724</v>
      </c>
      <c r="AF507" s="5" t="s">
        <v>3725</v>
      </c>
      <c r="AG507" s="5" t="s">
        <v>52</v>
      </c>
      <c r="AH507" s="5" t="s">
        <v>3726</v>
      </c>
      <c r="AI507" s="5" t="s">
        <v>3727</v>
      </c>
      <c r="AJ507" s="5" t="s">
        <v>5075</v>
      </c>
      <c r="AK507" s="5" t="s">
        <v>5076</v>
      </c>
      <c r="AL507" s="5" t="s">
        <v>3729</v>
      </c>
    </row>
    <row r="508">
      <c r="A508" s="5" t="s">
        <v>5077</v>
      </c>
      <c r="B508" s="5" t="s">
        <v>5078</v>
      </c>
      <c r="C508" s="5" t="s">
        <v>5079</v>
      </c>
      <c r="D508" s="9">
        <v>44925.0</v>
      </c>
      <c r="E508" s="5">
        <v>51700.0</v>
      </c>
      <c r="F508" s="5">
        <v>23500.0</v>
      </c>
      <c r="G508" s="5" t="s">
        <v>4824</v>
      </c>
      <c r="H508" s="5" t="s">
        <v>45</v>
      </c>
      <c r="I508" s="5" t="s">
        <v>5080</v>
      </c>
      <c r="J508" s="5" t="s">
        <v>4825</v>
      </c>
      <c r="K508" s="5" t="s">
        <v>5081</v>
      </c>
      <c r="L508" s="5" t="s">
        <v>5082</v>
      </c>
      <c r="M508" s="10" t="str">
        <f>IFERROR(__xludf.DUMMYFUNCTION("REGEXEXTRACT(L993, ""[\s,]([A-Z]{2})[,\s]\s?\d{5}"")"),"#N/A")</f>
        <v>#N/A</v>
      </c>
      <c r="N508" s="5" t="s">
        <v>5083</v>
      </c>
      <c r="O508" s="5" t="s">
        <v>4429</v>
      </c>
      <c r="P508" s="5">
        <v>1.0</v>
      </c>
      <c r="Q508" s="5" t="s">
        <v>5084</v>
      </c>
      <c r="R508" s="5">
        <v>4530.0</v>
      </c>
      <c r="S508" s="5">
        <v>125.0</v>
      </c>
      <c r="T508" s="5" t="s">
        <v>2397</v>
      </c>
      <c r="U508" s="5">
        <v>0.0</v>
      </c>
      <c r="V508" s="5" t="s">
        <v>70</v>
      </c>
      <c r="W508" s="5" t="s">
        <v>5085</v>
      </c>
      <c r="X508" s="5" t="s">
        <v>52</v>
      </c>
      <c r="Y508" s="5" t="s">
        <v>52</v>
      </c>
      <c r="Z508" s="5" t="s">
        <v>5086</v>
      </c>
      <c r="AA508" s="5" t="s">
        <v>5087</v>
      </c>
      <c r="AB508" s="5" t="s">
        <v>5088</v>
      </c>
      <c r="AC508" s="5" t="s">
        <v>1051</v>
      </c>
      <c r="AD508" s="5" t="s">
        <v>3974</v>
      </c>
      <c r="AE508" s="5" t="s">
        <v>3975</v>
      </c>
      <c r="AF508" s="5" t="s">
        <v>183</v>
      </c>
      <c r="AG508" s="5" t="s">
        <v>52</v>
      </c>
      <c r="AH508" s="5" t="s">
        <v>3976</v>
      </c>
      <c r="AI508" s="5" t="s">
        <v>3977</v>
      </c>
      <c r="AJ508" s="5" t="s">
        <v>5089</v>
      </c>
      <c r="AK508" s="5" t="s">
        <v>5090</v>
      </c>
      <c r="AL508" s="5" t="s">
        <v>5091</v>
      </c>
    </row>
    <row r="509">
      <c r="A509" s="5" t="s">
        <v>5092</v>
      </c>
      <c r="B509" s="5" t="s">
        <v>5078</v>
      </c>
      <c r="C509" s="5" t="s">
        <v>5079</v>
      </c>
      <c r="D509" s="9">
        <v>44925.0</v>
      </c>
      <c r="E509" s="5">
        <v>51700.0</v>
      </c>
      <c r="F509" s="5">
        <v>23500.0</v>
      </c>
      <c r="G509" s="5" t="s">
        <v>4824</v>
      </c>
      <c r="H509" s="5" t="s">
        <v>45</v>
      </c>
      <c r="I509" s="5" t="s">
        <v>5080</v>
      </c>
      <c r="J509" s="5" t="s">
        <v>4825</v>
      </c>
      <c r="K509" s="5" t="s">
        <v>5081</v>
      </c>
      <c r="L509" s="5" t="s">
        <v>5082</v>
      </c>
      <c r="M509" s="10" t="str">
        <f>IFERROR(__xludf.DUMMYFUNCTION("REGEXEXTRACT(L994, ""[\s,]([A-Z]{2})[,\s]\s?\d{5}"")"),"#N/A")</f>
        <v>#N/A</v>
      </c>
      <c r="N509" s="5" t="s">
        <v>5083</v>
      </c>
      <c r="O509" s="5" t="s">
        <v>4429</v>
      </c>
      <c r="P509" s="5">
        <v>1.0</v>
      </c>
      <c r="Q509" s="5" t="s">
        <v>5093</v>
      </c>
      <c r="R509" s="5">
        <v>4530.0</v>
      </c>
      <c r="S509" s="5">
        <v>125.0</v>
      </c>
      <c r="T509" s="5" t="s">
        <v>2397</v>
      </c>
      <c r="U509" s="5">
        <v>0.0</v>
      </c>
      <c r="V509" s="5" t="s">
        <v>70</v>
      </c>
      <c r="W509" s="5" t="s">
        <v>5094</v>
      </c>
      <c r="X509" s="5" t="s">
        <v>52</v>
      </c>
      <c r="Y509" s="5" t="s">
        <v>52</v>
      </c>
      <c r="Z509" s="5" t="s">
        <v>5086</v>
      </c>
      <c r="AA509" s="5" t="s">
        <v>5095</v>
      </c>
      <c r="AB509" s="5" t="s">
        <v>5088</v>
      </c>
      <c r="AC509" s="5" t="s">
        <v>1051</v>
      </c>
      <c r="AD509" s="5" t="s">
        <v>3974</v>
      </c>
      <c r="AE509" s="5" t="s">
        <v>3975</v>
      </c>
      <c r="AF509" s="5" t="s">
        <v>183</v>
      </c>
      <c r="AG509" s="5" t="s">
        <v>52</v>
      </c>
      <c r="AH509" s="5" t="s">
        <v>3976</v>
      </c>
      <c r="AI509" s="5" t="s">
        <v>3977</v>
      </c>
      <c r="AJ509" s="5" t="s">
        <v>5089</v>
      </c>
      <c r="AK509" s="5" t="s">
        <v>5090</v>
      </c>
      <c r="AL509" s="5" t="s">
        <v>5091</v>
      </c>
    </row>
    <row r="510" hidden="1">
      <c r="A510" s="5" t="s">
        <v>5096</v>
      </c>
      <c r="B510" s="5" t="s">
        <v>3501</v>
      </c>
      <c r="C510" s="5" t="s">
        <v>5097</v>
      </c>
      <c r="D510" s="9">
        <v>44923.0</v>
      </c>
      <c r="E510" s="5">
        <v>52073.0</v>
      </c>
      <c r="F510" s="5">
        <v>23670.0</v>
      </c>
      <c r="G510" s="5" t="s">
        <v>130</v>
      </c>
      <c r="H510" s="5" t="s">
        <v>189</v>
      </c>
      <c r="I510" s="5" t="s">
        <v>5098</v>
      </c>
      <c r="J510" s="5" t="s">
        <v>133</v>
      </c>
      <c r="K510" s="5" t="s">
        <v>5099</v>
      </c>
      <c r="L510" s="5" t="s">
        <v>5100</v>
      </c>
      <c r="M510" s="10" t="str">
        <f>IFERROR(__xludf.DUMMYFUNCTION("REGEXEXTRACT(L995, ""[\s,]([A-Z]{2})[,\s]\s?\d{5}"")"),"NJ")</f>
        <v>NJ</v>
      </c>
      <c r="N510" s="5" t="s">
        <v>5101</v>
      </c>
      <c r="O510" s="5">
        <v>10018.0</v>
      </c>
      <c r="P510" s="5">
        <v>1.0</v>
      </c>
      <c r="Q510" s="5" t="s">
        <v>5102</v>
      </c>
      <c r="R510" s="5" t="s">
        <v>3508</v>
      </c>
      <c r="S510" s="5">
        <v>1.0</v>
      </c>
      <c r="T510" s="5" t="s">
        <v>69</v>
      </c>
      <c r="U510" s="5">
        <v>0.0</v>
      </c>
      <c r="V510" s="5" t="s">
        <v>70</v>
      </c>
      <c r="W510" s="5" t="s">
        <v>5103</v>
      </c>
      <c r="X510" s="5" t="s">
        <v>71</v>
      </c>
      <c r="Y510" s="5" t="s">
        <v>52</v>
      </c>
      <c r="Z510" s="5" t="s">
        <v>5104</v>
      </c>
      <c r="AA510" s="5">
        <v>6661.0</v>
      </c>
      <c r="AB510" s="5" t="s">
        <v>730</v>
      </c>
      <c r="AC510" s="5" t="s">
        <v>52</v>
      </c>
      <c r="AD510" s="5" t="s">
        <v>72</v>
      </c>
      <c r="AE510" s="5" t="s">
        <v>73</v>
      </c>
      <c r="AF510" s="5" t="s">
        <v>74</v>
      </c>
      <c r="AG510" s="5" t="s">
        <v>75</v>
      </c>
      <c r="AH510" s="5" t="s">
        <v>76</v>
      </c>
      <c r="AI510" s="5" t="s">
        <v>77</v>
      </c>
      <c r="AJ510" s="5" t="s">
        <v>3501</v>
      </c>
      <c r="AK510" s="5" t="s">
        <v>5105</v>
      </c>
      <c r="AL510" s="5" t="s">
        <v>928</v>
      </c>
    </row>
    <row r="511">
      <c r="A511" s="5" t="s">
        <v>5106</v>
      </c>
      <c r="B511" s="5" t="s">
        <v>5107</v>
      </c>
      <c r="C511" s="5" t="s">
        <v>5108</v>
      </c>
      <c r="D511" s="9">
        <v>44923.0</v>
      </c>
      <c r="E511" s="5">
        <v>3740.0</v>
      </c>
      <c r="F511" s="5">
        <v>1700.0</v>
      </c>
      <c r="G511" s="5" t="s">
        <v>613</v>
      </c>
      <c r="H511" s="5" t="s">
        <v>45</v>
      </c>
      <c r="I511" s="5" t="s">
        <v>5109</v>
      </c>
      <c r="J511" s="5" t="s">
        <v>581</v>
      </c>
      <c r="K511" s="5" t="s">
        <v>5110</v>
      </c>
      <c r="L511" s="5" t="s">
        <v>5111</v>
      </c>
      <c r="M511" s="10" t="str">
        <f>IFERROR(__xludf.DUMMYFUNCTION("REGEXEXTRACT(L996, ""[\s,]([A-Z]{2})[,\s]\s?\d{5}"")"),"CA")</f>
        <v>CA</v>
      </c>
      <c r="N511" s="5" t="s">
        <v>5112</v>
      </c>
      <c r="O511" s="5">
        <v>2452.0</v>
      </c>
      <c r="P511" s="5">
        <v>1.0</v>
      </c>
      <c r="Q511" s="5" t="s">
        <v>5113</v>
      </c>
      <c r="R511" s="5" t="s">
        <v>52</v>
      </c>
      <c r="S511" s="5">
        <v>4.0</v>
      </c>
      <c r="T511" s="5" t="s">
        <v>53</v>
      </c>
      <c r="U511" s="5">
        <v>0.0</v>
      </c>
      <c r="V511" s="5" t="s">
        <v>70</v>
      </c>
      <c r="W511" s="5" t="s">
        <v>5114</v>
      </c>
      <c r="X511" s="5" t="s">
        <v>55</v>
      </c>
      <c r="Y511" s="5" t="s">
        <v>5115</v>
      </c>
      <c r="Z511" s="5" t="s">
        <v>3477</v>
      </c>
      <c r="AA511" s="5" t="s">
        <v>5116</v>
      </c>
      <c r="AB511" s="5" t="s">
        <v>235</v>
      </c>
      <c r="AC511" s="5" t="s">
        <v>52</v>
      </c>
      <c r="AD511" s="5" t="s">
        <v>5117</v>
      </c>
      <c r="AE511" s="5" t="s">
        <v>5118</v>
      </c>
      <c r="AF511" s="5" t="s">
        <v>5119</v>
      </c>
      <c r="AG511" s="5" t="s">
        <v>52</v>
      </c>
      <c r="AH511" s="5">
        <v>3087.0</v>
      </c>
      <c r="AI511" s="5" t="s">
        <v>5120</v>
      </c>
      <c r="AJ511" s="5" t="s">
        <v>102</v>
      </c>
      <c r="AK511" s="5" t="s">
        <v>102</v>
      </c>
      <c r="AL511" s="5" t="s">
        <v>5121</v>
      </c>
    </row>
    <row r="512">
      <c r="A512" s="5" t="s">
        <v>5122</v>
      </c>
      <c r="B512" s="5" t="s">
        <v>237</v>
      </c>
      <c r="C512" s="5" t="s">
        <v>238</v>
      </c>
      <c r="D512" s="9">
        <v>44922.0</v>
      </c>
      <c r="E512" s="5">
        <v>18403.0</v>
      </c>
      <c r="F512" s="5">
        <v>8365.0</v>
      </c>
      <c r="G512" s="5" t="s">
        <v>170</v>
      </c>
      <c r="H512" s="5" t="s">
        <v>45</v>
      </c>
      <c r="I512" s="5" t="s">
        <v>5123</v>
      </c>
      <c r="J512" s="5" t="s">
        <v>170</v>
      </c>
      <c r="K512" s="5" t="s">
        <v>240</v>
      </c>
      <c r="L512" s="5" t="s">
        <v>2261</v>
      </c>
      <c r="M512" s="10" t="str">
        <f>IFERROR(__xludf.DUMMYFUNCTION("REGEXEXTRACT(L997, ""[\s,]([A-Z]{2})[,\s]\s?\d{5}"")"),"FL")</f>
        <v>FL</v>
      </c>
      <c r="N512" s="5" t="s">
        <v>2262</v>
      </c>
      <c r="O512" s="5">
        <v>17055.0</v>
      </c>
      <c r="P512" s="5">
        <v>1.0</v>
      </c>
      <c r="Q512" s="5" t="s">
        <v>5124</v>
      </c>
      <c r="R512" s="5" t="s">
        <v>244</v>
      </c>
      <c r="S512" s="5">
        <v>156.0</v>
      </c>
      <c r="T512" s="5" t="s">
        <v>53</v>
      </c>
      <c r="U512" s="5">
        <v>56.0</v>
      </c>
      <c r="V512" s="5" t="s">
        <v>70</v>
      </c>
      <c r="W512" s="5" t="s">
        <v>5125</v>
      </c>
      <c r="X512" s="5" t="s">
        <v>52</v>
      </c>
      <c r="Y512" s="5" t="s">
        <v>52</v>
      </c>
      <c r="Z512" s="5" t="s">
        <v>5126</v>
      </c>
      <c r="AA512" s="5" t="s">
        <v>5127</v>
      </c>
      <c r="AB512" s="5" t="s">
        <v>235</v>
      </c>
      <c r="AC512" s="5" t="s">
        <v>52</v>
      </c>
      <c r="AD512" s="5" t="s">
        <v>72</v>
      </c>
      <c r="AE512" s="5" t="s">
        <v>73</v>
      </c>
      <c r="AF512" s="5" t="s">
        <v>74</v>
      </c>
      <c r="AG512" s="5" t="s">
        <v>75</v>
      </c>
      <c r="AH512" s="5" t="s">
        <v>76</v>
      </c>
      <c r="AI512" s="5" t="s">
        <v>77</v>
      </c>
      <c r="AJ512" s="5" t="s">
        <v>3566</v>
      </c>
      <c r="AK512" s="5" t="s">
        <v>3567</v>
      </c>
      <c r="AL512" s="5" t="s">
        <v>59</v>
      </c>
    </row>
    <row r="513" hidden="1">
      <c r="A513" s="5" t="s">
        <v>5128</v>
      </c>
      <c r="B513" s="5" t="s">
        <v>490</v>
      </c>
      <c r="C513" s="5" t="s">
        <v>1133</v>
      </c>
      <c r="D513" s="9">
        <v>44917.0</v>
      </c>
      <c r="E513" s="5">
        <v>23676.0</v>
      </c>
      <c r="F513" s="5">
        <v>10762.0</v>
      </c>
      <c r="G513" s="5" t="s">
        <v>963</v>
      </c>
      <c r="H513" s="5" t="s">
        <v>366</v>
      </c>
      <c r="I513" s="5" t="s">
        <v>2140</v>
      </c>
      <c r="J513" s="5" t="s">
        <v>965</v>
      </c>
      <c r="K513" s="5" t="s">
        <v>391</v>
      </c>
      <c r="L513" s="5" t="s">
        <v>5129</v>
      </c>
      <c r="M513" s="10" t="str">
        <f>IFERROR(__xludf.DUMMYFUNCTION("REGEXEXTRACT(L998, ""[\s,]([A-Z]{2})[,\s]\s?\d{5}"")"),"IN")</f>
        <v>IN</v>
      </c>
      <c r="N513" s="5" t="s">
        <v>5130</v>
      </c>
      <c r="O513" s="5">
        <v>11003.0</v>
      </c>
      <c r="P513" s="5">
        <v>1.0</v>
      </c>
      <c r="Q513" s="5" t="s">
        <v>5131</v>
      </c>
      <c r="R513" s="5" t="s">
        <v>466</v>
      </c>
      <c r="S513" s="5">
        <v>886.0</v>
      </c>
      <c r="T513" s="5" t="s">
        <v>92</v>
      </c>
      <c r="U513" s="5">
        <v>0.0</v>
      </c>
      <c r="V513" s="5" t="s">
        <v>70</v>
      </c>
      <c r="W513" s="5" t="s">
        <v>5132</v>
      </c>
      <c r="X513" s="5" t="s">
        <v>71</v>
      </c>
      <c r="Y513" s="5" t="s">
        <v>52</v>
      </c>
      <c r="Z513" s="5" t="s">
        <v>5133</v>
      </c>
      <c r="AA513" s="5" t="s">
        <v>5134</v>
      </c>
      <c r="AB513" s="5" t="s">
        <v>119</v>
      </c>
      <c r="AC513" s="5" t="s">
        <v>52</v>
      </c>
      <c r="AD513" s="5" t="s">
        <v>398</v>
      </c>
      <c r="AE513" s="5" t="s">
        <v>399</v>
      </c>
      <c r="AF513" s="5" t="s">
        <v>400</v>
      </c>
      <c r="AG513" s="5" t="s">
        <v>401</v>
      </c>
      <c r="AH513" s="5">
        <v>23502.0</v>
      </c>
      <c r="AI513" s="5" t="s">
        <v>402</v>
      </c>
      <c r="AJ513" s="5" t="s">
        <v>490</v>
      </c>
      <c r="AK513" s="5" t="s">
        <v>5135</v>
      </c>
      <c r="AL513" s="5" t="s">
        <v>1142</v>
      </c>
    </row>
    <row r="514">
      <c r="A514" s="5" t="s">
        <v>5136</v>
      </c>
      <c r="B514" s="5" t="s">
        <v>5137</v>
      </c>
      <c r="C514" s="5" t="s">
        <v>5138</v>
      </c>
      <c r="D514" s="9">
        <v>44917.0</v>
      </c>
      <c r="E514" s="5">
        <v>25659.0</v>
      </c>
      <c r="F514" s="5">
        <v>11663.0</v>
      </c>
      <c r="G514" s="5" t="s">
        <v>226</v>
      </c>
      <c r="H514" s="5" t="s">
        <v>45</v>
      </c>
      <c r="I514" s="5" t="s">
        <v>5139</v>
      </c>
      <c r="J514" s="5" t="s">
        <v>228</v>
      </c>
      <c r="K514" s="5" t="s">
        <v>5140</v>
      </c>
      <c r="L514" s="5" t="s">
        <v>5141</v>
      </c>
      <c r="M514" s="11" t="s">
        <v>75</v>
      </c>
      <c r="N514" s="5" t="s">
        <v>5142</v>
      </c>
      <c r="O514" s="5">
        <v>7701.0</v>
      </c>
      <c r="P514" s="5">
        <v>1.0</v>
      </c>
      <c r="Q514" s="5" t="s">
        <v>5143</v>
      </c>
      <c r="R514" s="5">
        <v>4500.0</v>
      </c>
      <c r="S514" s="5">
        <v>17.0</v>
      </c>
      <c r="T514" s="5" t="s">
        <v>115</v>
      </c>
      <c r="U514" s="5">
        <v>0.0</v>
      </c>
      <c r="V514" s="5" t="s">
        <v>52</v>
      </c>
      <c r="W514" s="5" t="s">
        <v>5144</v>
      </c>
      <c r="X514" s="5" t="s">
        <v>71</v>
      </c>
      <c r="Y514" s="5" t="s">
        <v>52</v>
      </c>
      <c r="Z514" s="5" t="s">
        <v>5145</v>
      </c>
      <c r="AA514" s="5" t="s">
        <v>5146</v>
      </c>
      <c r="AB514" s="5" t="s">
        <v>180</v>
      </c>
      <c r="AC514" s="5" t="s">
        <v>283</v>
      </c>
      <c r="AD514" s="5" t="s">
        <v>181</v>
      </c>
      <c r="AE514" s="5" t="s">
        <v>182</v>
      </c>
      <c r="AF514" s="5" t="s">
        <v>183</v>
      </c>
      <c r="AG514" s="5" t="s">
        <v>52</v>
      </c>
      <c r="AH514" s="5" t="s">
        <v>52</v>
      </c>
      <c r="AI514" s="5" t="s">
        <v>184</v>
      </c>
      <c r="AJ514" s="5" t="s">
        <v>5137</v>
      </c>
      <c r="AK514" s="5" t="s">
        <v>5147</v>
      </c>
      <c r="AL514" s="5" t="s">
        <v>5148</v>
      </c>
    </row>
    <row r="515" hidden="1">
      <c r="A515" s="5" t="s">
        <v>5149</v>
      </c>
      <c r="B515" s="5" t="s">
        <v>5150</v>
      </c>
      <c r="C515" s="5" t="s">
        <v>5151</v>
      </c>
      <c r="D515" s="9">
        <v>44913.0</v>
      </c>
      <c r="E515" s="5">
        <v>55040.0</v>
      </c>
      <c r="F515" s="5">
        <v>25018.0</v>
      </c>
      <c r="G515" s="5" t="s">
        <v>706</v>
      </c>
      <c r="H515" s="5" t="s">
        <v>290</v>
      </c>
      <c r="I515" s="5" t="s">
        <v>5152</v>
      </c>
      <c r="J515" s="5" t="s">
        <v>274</v>
      </c>
      <c r="K515" s="5" t="s">
        <v>5153</v>
      </c>
      <c r="L515" s="5" t="s">
        <v>5154</v>
      </c>
      <c r="M515" s="10" t="str">
        <f>IFERROR(__xludf.DUMMYFUNCTION("REGEXEXTRACT(L1000, ""[\s,]([A-Z]{2})[,\s]\s?\d{5}"")"),"#N/A")</f>
        <v>#N/A</v>
      </c>
      <c r="N515" s="5" t="s">
        <v>5155</v>
      </c>
      <c r="O515" s="5">
        <v>25428.0</v>
      </c>
      <c r="P515" s="5">
        <v>3.0</v>
      </c>
      <c r="Q515" s="5" t="s">
        <v>5156</v>
      </c>
      <c r="R515" s="5" t="s">
        <v>1465</v>
      </c>
      <c r="S515" s="5">
        <v>132.0</v>
      </c>
      <c r="T515" s="5" t="s">
        <v>53</v>
      </c>
      <c r="U515" s="5">
        <v>180.0</v>
      </c>
      <c r="V515" s="5" t="s">
        <v>70</v>
      </c>
      <c r="W515" s="5" t="s">
        <v>5157</v>
      </c>
      <c r="X515" s="5" t="s">
        <v>52</v>
      </c>
      <c r="Y515" s="5" t="s">
        <v>52</v>
      </c>
      <c r="Z515" s="5" t="s">
        <v>5158</v>
      </c>
      <c r="AA515" s="5" t="s">
        <v>5159</v>
      </c>
      <c r="AB515" s="5" t="s">
        <v>604</v>
      </c>
      <c r="AC515" s="5" t="s">
        <v>52</v>
      </c>
      <c r="AD515" s="5" t="s">
        <v>72</v>
      </c>
      <c r="AE515" s="5" t="s">
        <v>73</v>
      </c>
      <c r="AF515" s="5" t="s">
        <v>74</v>
      </c>
      <c r="AG515" s="5" t="s">
        <v>75</v>
      </c>
      <c r="AH515" s="5" t="s">
        <v>76</v>
      </c>
      <c r="AI515" s="5" t="s">
        <v>77</v>
      </c>
      <c r="AJ515" s="5" t="s">
        <v>102</v>
      </c>
      <c r="AK515" s="5" t="s">
        <v>102</v>
      </c>
      <c r="AL515" s="5" t="s">
        <v>286</v>
      </c>
    </row>
    <row r="516" hidden="1">
      <c r="A516" s="5" t="s">
        <v>5160</v>
      </c>
      <c r="B516" s="5" t="s">
        <v>5161</v>
      </c>
      <c r="C516" s="5" t="s">
        <v>5162</v>
      </c>
      <c r="D516" s="9">
        <v>44910.0</v>
      </c>
      <c r="E516" s="5">
        <v>74273.0</v>
      </c>
      <c r="F516" s="5">
        <v>33760.0</v>
      </c>
      <c r="G516" s="5" t="s">
        <v>435</v>
      </c>
      <c r="H516" s="5" t="s">
        <v>131</v>
      </c>
      <c r="I516" s="5" t="s">
        <v>2332</v>
      </c>
      <c r="J516" s="5" t="s">
        <v>424</v>
      </c>
      <c r="K516" s="5" t="s">
        <v>5163</v>
      </c>
      <c r="L516" s="5" t="s">
        <v>5164</v>
      </c>
      <c r="M516" s="10" t="str">
        <f>IFERROR(__xludf.DUMMYFUNCTION("REGEXEXTRACT(L1001, ""[\s,]([A-Z]{2})[,\s]\s?\d{5}"")"),"#N/A")</f>
        <v>#N/A</v>
      </c>
      <c r="N516" s="5" t="s">
        <v>5165</v>
      </c>
      <c r="O516" s="5">
        <v>8840.0</v>
      </c>
      <c r="P516" s="5">
        <v>2.0</v>
      </c>
      <c r="Q516" s="5" t="s">
        <v>5166</v>
      </c>
      <c r="R516" s="5" t="s">
        <v>52</v>
      </c>
      <c r="S516" s="5">
        <v>2.0</v>
      </c>
      <c r="T516" s="5" t="s">
        <v>3687</v>
      </c>
      <c r="U516" s="5">
        <v>0.0</v>
      </c>
      <c r="V516" s="5" t="s">
        <v>70</v>
      </c>
      <c r="W516" s="5" t="s">
        <v>5167</v>
      </c>
      <c r="X516" s="5" t="s">
        <v>71</v>
      </c>
      <c r="Y516" s="5" t="s">
        <v>52</v>
      </c>
      <c r="Z516" s="5" t="s">
        <v>5168</v>
      </c>
      <c r="AA516" s="5" t="s">
        <v>5169</v>
      </c>
      <c r="AB516" s="5" t="s">
        <v>730</v>
      </c>
      <c r="AC516" s="5" t="s">
        <v>283</v>
      </c>
      <c r="AD516" s="5" t="s">
        <v>72</v>
      </c>
      <c r="AE516" s="5" t="s">
        <v>73</v>
      </c>
      <c r="AF516" s="5" t="s">
        <v>74</v>
      </c>
      <c r="AG516" s="5" t="s">
        <v>75</v>
      </c>
      <c r="AH516" s="5" t="s">
        <v>76</v>
      </c>
      <c r="AI516" s="5" t="s">
        <v>77</v>
      </c>
      <c r="AJ516" s="5" t="s">
        <v>5161</v>
      </c>
      <c r="AK516" s="5" t="s">
        <v>5170</v>
      </c>
      <c r="AL516" s="5" t="s">
        <v>144</v>
      </c>
    </row>
    <row r="517" hidden="1">
      <c r="A517" s="5" t="s">
        <v>5171</v>
      </c>
      <c r="B517" s="5" t="s">
        <v>5161</v>
      </c>
      <c r="C517" s="5" t="s">
        <v>5162</v>
      </c>
      <c r="D517" s="9">
        <v>44909.0</v>
      </c>
      <c r="E517" s="5">
        <v>145505.0</v>
      </c>
      <c r="F517" s="5">
        <v>66139.0</v>
      </c>
      <c r="G517" s="5" t="s">
        <v>130</v>
      </c>
      <c r="H517" s="5" t="s">
        <v>189</v>
      </c>
      <c r="I517" s="5" t="s">
        <v>5172</v>
      </c>
      <c r="J517" s="5" t="s">
        <v>133</v>
      </c>
      <c r="K517" s="5" t="s">
        <v>5173</v>
      </c>
      <c r="L517" s="5" t="s">
        <v>5164</v>
      </c>
      <c r="M517" s="10" t="str">
        <f>IFERROR(__xludf.DUMMYFUNCTION("REGEXEXTRACT(L1002, ""[\s,]([A-Z]{2})[,\s]\s?\d{5}"")"),"FL")</f>
        <v>FL</v>
      </c>
      <c r="N517" s="5" t="s">
        <v>5174</v>
      </c>
      <c r="O517" s="5">
        <v>8840.0</v>
      </c>
      <c r="P517" s="5">
        <v>3.0</v>
      </c>
      <c r="Q517" s="5" t="s">
        <v>5175</v>
      </c>
      <c r="R517" s="5" t="s">
        <v>5176</v>
      </c>
      <c r="S517" s="5">
        <v>3.0</v>
      </c>
      <c r="T517" s="5" t="s">
        <v>3687</v>
      </c>
      <c r="U517" s="5">
        <v>0.0</v>
      </c>
      <c r="V517" s="5" t="s">
        <v>70</v>
      </c>
      <c r="W517" s="5" t="s">
        <v>5177</v>
      </c>
      <c r="X517" s="5" t="s">
        <v>71</v>
      </c>
      <c r="Y517" s="5" t="s">
        <v>52</v>
      </c>
      <c r="Z517" s="5" t="s">
        <v>5178</v>
      </c>
      <c r="AA517" s="5" t="s">
        <v>5179</v>
      </c>
      <c r="AB517" s="5" t="s">
        <v>730</v>
      </c>
      <c r="AC517" s="5" t="s">
        <v>52</v>
      </c>
      <c r="AD517" s="5" t="s">
        <v>72</v>
      </c>
      <c r="AE517" s="5" t="s">
        <v>73</v>
      </c>
      <c r="AF517" s="5" t="s">
        <v>74</v>
      </c>
      <c r="AG517" s="5" t="s">
        <v>75</v>
      </c>
      <c r="AH517" s="5" t="s">
        <v>76</v>
      </c>
      <c r="AI517" s="5" t="s">
        <v>77</v>
      </c>
      <c r="AJ517" s="5" t="s">
        <v>5161</v>
      </c>
      <c r="AK517" s="5" t="s">
        <v>5170</v>
      </c>
      <c r="AL517" s="5" t="s">
        <v>928</v>
      </c>
    </row>
    <row r="518" hidden="1">
      <c r="A518" s="5" t="s">
        <v>5180</v>
      </c>
      <c r="B518" s="5" t="s">
        <v>490</v>
      </c>
      <c r="C518" s="5" t="s">
        <v>1133</v>
      </c>
      <c r="D518" s="9">
        <v>44907.0</v>
      </c>
      <c r="E518" s="5">
        <v>23830.0</v>
      </c>
      <c r="F518" s="5">
        <v>10832.0</v>
      </c>
      <c r="G518" s="5" t="s">
        <v>963</v>
      </c>
      <c r="H518" s="5" t="s">
        <v>366</v>
      </c>
      <c r="I518" s="5" t="s">
        <v>888</v>
      </c>
      <c r="J518" s="5" t="s">
        <v>965</v>
      </c>
      <c r="K518" s="5" t="s">
        <v>391</v>
      </c>
      <c r="L518" s="5" t="s">
        <v>5181</v>
      </c>
      <c r="M518" s="10" t="str">
        <f>IFERROR(__xludf.DUMMYFUNCTION("REGEXEXTRACT(L1003, ""[\s,]([A-Z]{2})[,\s]\s?\d{5}"")"),"CA")</f>
        <v>CA</v>
      </c>
      <c r="N518" s="5" t="s">
        <v>5130</v>
      </c>
      <c r="O518" s="5">
        <v>11003.0</v>
      </c>
      <c r="P518" s="5">
        <v>1.0</v>
      </c>
      <c r="Q518" s="5" t="s">
        <v>5182</v>
      </c>
      <c r="R518" s="5" t="s">
        <v>466</v>
      </c>
      <c r="S518" s="5">
        <v>886.0</v>
      </c>
      <c r="T518" s="5" t="s">
        <v>92</v>
      </c>
      <c r="U518" s="5">
        <v>0.0</v>
      </c>
      <c r="V518" s="5" t="s">
        <v>70</v>
      </c>
      <c r="W518" s="5" t="s">
        <v>5183</v>
      </c>
      <c r="X518" s="5" t="s">
        <v>71</v>
      </c>
      <c r="Y518" s="5" t="s">
        <v>52</v>
      </c>
      <c r="Z518" s="5" t="s">
        <v>5184</v>
      </c>
      <c r="AA518" s="5" t="s">
        <v>5185</v>
      </c>
      <c r="AB518" s="5" t="s">
        <v>881</v>
      </c>
      <c r="AC518" s="5" t="s">
        <v>52</v>
      </c>
      <c r="AD518" s="5" t="s">
        <v>398</v>
      </c>
      <c r="AE518" s="5" t="s">
        <v>399</v>
      </c>
      <c r="AF518" s="5" t="s">
        <v>400</v>
      </c>
      <c r="AG518" s="5" t="s">
        <v>401</v>
      </c>
      <c r="AH518" s="5">
        <v>23502.0</v>
      </c>
      <c r="AI518" s="5" t="s">
        <v>402</v>
      </c>
      <c r="AJ518" s="5" t="s">
        <v>490</v>
      </c>
      <c r="AK518" s="5" t="s">
        <v>5135</v>
      </c>
      <c r="AL518" s="5" t="s">
        <v>1142</v>
      </c>
    </row>
    <row r="519" hidden="1">
      <c r="A519" s="5" t="s">
        <v>5186</v>
      </c>
      <c r="B519" s="5" t="s">
        <v>5187</v>
      </c>
      <c r="C519" s="5" t="s">
        <v>5188</v>
      </c>
      <c r="D519" s="9">
        <v>44905.0</v>
      </c>
      <c r="E519" s="5">
        <v>42768.0</v>
      </c>
      <c r="F519" s="5">
        <v>19440.0</v>
      </c>
      <c r="G519" s="5" t="s">
        <v>3867</v>
      </c>
      <c r="H519" s="5" t="s">
        <v>189</v>
      </c>
      <c r="I519" s="5" t="s">
        <v>5189</v>
      </c>
      <c r="J519" s="5" t="s">
        <v>532</v>
      </c>
      <c r="K519" s="5" t="s">
        <v>5190</v>
      </c>
      <c r="L519" s="5" t="s">
        <v>5191</v>
      </c>
      <c r="M519" s="10" t="str">
        <f>IFERROR(__xludf.DUMMYFUNCTION("REGEXEXTRACT(L1004, ""[\s,]([A-Z]{2})[,\s]\s?\d{5}"")"),"#N/A")</f>
        <v>#N/A</v>
      </c>
      <c r="N519" s="5" t="s">
        <v>5192</v>
      </c>
      <c r="O519" s="5">
        <v>37502.0</v>
      </c>
      <c r="P519" s="5">
        <v>1.0</v>
      </c>
      <c r="Q519" s="5" t="s">
        <v>5193</v>
      </c>
      <c r="R519" s="5" t="s">
        <v>1519</v>
      </c>
      <c r="S519" s="5">
        <v>37.0</v>
      </c>
      <c r="T519" s="5" t="s">
        <v>53</v>
      </c>
      <c r="U519" s="5">
        <v>41.0</v>
      </c>
      <c r="V519" s="5" t="s">
        <v>93</v>
      </c>
      <c r="W519" s="5" t="s">
        <v>5194</v>
      </c>
      <c r="X519" s="5" t="s">
        <v>55</v>
      </c>
      <c r="Y519" s="5" t="s">
        <v>5195</v>
      </c>
      <c r="Z519" s="5" t="s">
        <v>5196</v>
      </c>
      <c r="AA519" s="5" t="s">
        <v>5197</v>
      </c>
      <c r="AB519" s="5" t="s">
        <v>180</v>
      </c>
      <c r="AC519" s="5" t="s">
        <v>52</v>
      </c>
      <c r="AD519" s="5" t="s">
        <v>5198</v>
      </c>
      <c r="AE519" s="5" t="s">
        <v>52</v>
      </c>
      <c r="AF519" s="5" t="s">
        <v>52</v>
      </c>
      <c r="AG519" s="5" t="s">
        <v>52</v>
      </c>
      <c r="AH519" s="5" t="s">
        <v>52</v>
      </c>
      <c r="AI519" s="5" t="s">
        <v>52</v>
      </c>
      <c r="AJ519" s="5" t="s">
        <v>5199</v>
      </c>
      <c r="AK519" s="5" t="s">
        <v>5200</v>
      </c>
      <c r="AL519" s="5" t="s">
        <v>336</v>
      </c>
    </row>
    <row r="520" hidden="1">
      <c r="A520" s="5" t="s">
        <v>5201</v>
      </c>
      <c r="B520" s="5" t="s">
        <v>5202</v>
      </c>
      <c r="C520" s="5" t="s">
        <v>5203</v>
      </c>
      <c r="D520" s="9">
        <v>44905.0</v>
      </c>
      <c r="E520" s="5">
        <v>42857.0</v>
      </c>
      <c r="F520" s="5">
        <v>19480.0</v>
      </c>
      <c r="G520" s="5" t="s">
        <v>3867</v>
      </c>
      <c r="H520" s="5" t="s">
        <v>189</v>
      </c>
      <c r="I520" s="5" t="s">
        <v>5189</v>
      </c>
      <c r="J520" s="5" t="s">
        <v>532</v>
      </c>
      <c r="K520" s="5" t="s">
        <v>5204</v>
      </c>
      <c r="L520" s="5" t="s">
        <v>5205</v>
      </c>
      <c r="M520" s="10" t="str">
        <f>IFERROR(__xludf.DUMMYFUNCTION("REGEXEXTRACT(L1005, ""[\s,]([A-Z]{2})[,\s]\s?\d{5}"")"),"#N/A")</f>
        <v>#N/A</v>
      </c>
      <c r="N520" s="5" t="s">
        <v>5206</v>
      </c>
      <c r="O520" s="5" t="s">
        <v>52</v>
      </c>
      <c r="P520" s="5">
        <v>1.0</v>
      </c>
      <c r="Q520" s="5" t="s">
        <v>5193</v>
      </c>
      <c r="R520" s="5" t="s">
        <v>1519</v>
      </c>
      <c r="S520" s="5">
        <v>37.0</v>
      </c>
      <c r="T520" s="5" t="s">
        <v>53</v>
      </c>
      <c r="U520" s="5">
        <v>41.0</v>
      </c>
      <c r="V520" s="5" t="s">
        <v>70</v>
      </c>
      <c r="W520" s="5" t="s">
        <v>5195</v>
      </c>
      <c r="X520" s="5" t="s">
        <v>71</v>
      </c>
      <c r="Y520" s="5" t="s">
        <v>52</v>
      </c>
      <c r="Z520" s="5" t="s">
        <v>5196</v>
      </c>
      <c r="AA520" s="5" t="s">
        <v>5197</v>
      </c>
      <c r="AB520" s="5" t="s">
        <v>180</v>
      </c>
      <c r="AC520" s="5" t="s">
        <v>52</v>
      </c>
      <c r="AD520" s="5" t="s">
        <v>3723</v>
      </c>
      <c r="AE520" s="5" t="s">
        <v>3724</v>
      </c>
      <c r="AF520" s="5" t="s">
        <v>3725</v>
      </c>
      <c r="AG520" s="5" t="s">
        <v>52</v>
      </c>
      <c r="AH520" s="5" t="s">
        <v>3726</v>
      </c>
      <c r="AI520" s="5" t="s">
        <v>3727</v>
      </c>
      <c r="AJ520" s="5" t="s">
        <v>5202</v>
      </c>
      <c r="AK520" s="5" t="s">
        <v>5207</v>
      </c>
      <c r="AL520" s="5" t="s">
        <v>336</v>
      </c>
    </row>
    <row r="521" hidden="1">
      <c r="A521" s="5" t="s">
        <v>5208</v>
      </c>
      <c r="B521" s="5" t="s">
        <v>5209</v>
      </c>
      <c r="C521" s="5" t="s">
        <v>5162</v>
      </c>
      <c r="D521" s="9">
        <v>44904.0</v>
      </c>
      <c r="E521" s="5">
        <v>145505.0</v>
      </c>
      <c r="F521" s="5">
        <v>66139.0</v>
      </c>
      <c r="G521" s="5" t="s">
        <v>130</v>
      </c>
      <c r="H521" s="5" t="s">
        <v>189</v>
      </c>
      <c r="I521" s="5" t="s">
        <v>2332</v>
      </c>
      <c r="J521" s="5" t="s">
        <v>133</v>
      </c>
      <c r="K521" s="5" t="s">
        <v>5173</v>
      </c>
      <c r="L521" s="5" t="s">
        <v>5164</v>
      </c>
      <c r="M521" s="10" t="str">
        <f>IFERROR(__xludf.DUMMYFUNCTION("REGEXEXTRACT(L1006, ""[\s,]([A-Z]{2})[,\s]\s?\d{5}"")"),"FL")</f>
        <v>FL</v>
      </c>
      <c r="N521" s="5" t="s">
        <v>5210</v>
      </c>
      <c r="O521" s="5">
        <v>8840.0</v>
      </c>
      <c r="P521" s="5">
        <v>3.0</v>
      </c>
      <c r="Q521" s="5" t="s">
        <v>5211</v>
      </c>
      <c r="R521" s="5" t="s">
        <v>52</v>
      </c>
      <c r="S521" s="5">
        <v>3.0</v>
      </c>
      <c r="T521" s="5" t="s">
        <v>3687</v>
      </c>
      <c r="U521" s="5">
        <v>0.0</v>
      </c>
      <c r="V521" s="5" t="s">
        <v>70</v>
      </c>
      <c r="W521" s="5" t="s">
        <v>5212</v>
      </c>
      <c r="X521" s="5" t="s">
        <v>71</v>
      </c>
      <c r="Y521" s="5" t="s">
        <v>52</v>
      </c>
      <c r="Z521" s="5" t="s">
        <v>5168</v>
      </c>
      <c r="AA521" s="5" t="s">
        <v>5213</v>
      </c>
      <c r="AB521" s="5" t="s">
        <v>730</v>
      </c>
      <c r="AC521" s="5" t="s">
        <v>52</v>
      </c>
      <c r="AD521" s="5" t="s">
        <v>72</v>
      </c>
      <c r="AE521" s="5" t="s">
        <v>73</v>
      </c>
      <c r="AF521" s="5" t="s">
        <v>74</v>
      </c>
      <c r="AG521" s="5" t="s">
        <v>75</v>
      </c>
      <c r="AH521" s="5" t="s">
        <v>76</v>
      </c>
      <c r="AI521" s="5" t="s">
        <v>77</v>
      </c>
      <c r="AJ521" s="5" t="s">
        <v>5209</v>
      </c>
      <c r="AK521" s="5" t="s">
        <v>5170</v>
      </c>
      <c r="AL521" s="5" t="s">
        <v>928</v>
      </c>
    </row>
    <row r="522" hidden="1">
      <c r="A522" s="5" t="s">
        <v>5214</v>
      </c>
      <c r="B522" s="5" t="s">
        <v>5161</v>
      </c>
      <c r="C522" s="5" t="s">
        <v>5162</v>
      </c>
      <c r="D522" s="9">
        <v>44904.0</v>
      </c>
      <c r="E522" s="5">
        <v>37478.0</v>
      </c>
      <c r="F522" s="5">
        <v>17035.0</v>
      </c>
      <c r="G522" s="5" t="s">
        <v>435</v>
      </c>
      <c r="H522" s="5" t="s">
        <v>189</v>
      </c>
      <c r="I522" s="5" t="s">
        <v>2332</v>
      </c>
      <c r="J522" s="5" t="s">
        <v>424</v>
      </c>
      <c r="K522" s="5" t="s">
        <v>5215</v>
      </c>
      <c r="L522" s="5" t="s">
        <v>5164</v>
      </c>
      <c r="M522" s="10" t="str">
        <f>IFERROR(__xludf.DUMMYFUNCTION("REGEXEXTRACT(L1007, ""[\s,]([A-Z]{2})[,\s]\s?\d{5}"")"),"#N/A")</f>
        <v>#N/A</v>
      </c>
      <c r="N522" s="5" t="s">
        <v>5174</v>
      </c>
      <c r="O522" s="5">
        <v>8840.0</v>
      </c>
      <c r="P522" s="5">
        <v>1.0</v>
      </c>
      <c r="Q522" s="5" t="s">
        <v>5216</v>
      </c>
      <c r="R522" s="5" t="s">
        <v>52</v>
      </c>
      <c r="S522" s="5">
        <v>1.0</v>
      </c>
      <c r="T522" s="5" t="s">
        <v>3687</v>
      </c>
      <c r="U522" s="5">
        <v>0.0</v>
      </c>
      <c r="V522" s="5" t="s">
        <v>70</v>
      </c>
      <c r="W522" s="5" t="s">
        <v>5217</v>
      </c>
      <c r="X522" s="5" t="s">
        <v>71</v>
      </c>
      <c r="Y522" s="5" t="s">
        <v>52</v>
      </c>
      <c r="Z522" s="5" t="s">
        <v>5168</v>
      </c>
      <c r="AA522" s="5" t="s">
        <v>5218</v>
      </c>
      <c r="AB522" s="5" t="s">
        <v>730</v>
      </c>
      <c r="AC522" s="5" t="s">
        <v>52</v>
      </c>
      <c r="AD522" s="5" t="s">
        <v>72</v>
      </c>
      <c r="AE522" s="5" t="s">
        <v>73</v>
      </c>
      <c r="AF522" s="5" t="s">
        <v>74</v>
      </c>
      <c r="AG522" s="5" t="s">
        <v>75</v>
      </c>
      <c r="AH522" s="5" t="s">
        <v>76</v>
      </c>
      <c r="AI522" s="5" t="s">
        <v>77</v>
      </c>
      <c r="AJ522" s="5" t="s">
        <v>5161</v>
      </c>
      <c r="AK522" s="5" t="s">
        <v>5170</v>
      </c>
      <c r="AL522" s="5" t="s">
        <v>144</v>
      </c>
    </row>
    <row r="523" hidden="1">
      <c r="A523" s="5" t="s">
        <v>5219</v>
      </c>
      <c r="B523" s="5" t="s">
        <v>5161</v>
      </c>
      <c r="C523" s="5" t="s">
        <v>5162</v>
      </c>
      <c r="D523" s="9">
        <v>44904.0</v>
      </c>
      <c r="E523" s="5">
        <v>44092.0</v>
      </c>
      <c r="F523" s="5">
        <v>20042.0</v>
      </c>
      <c r="G523" s="5" t="s">
        <v>435</v>
      </c>
      <c r="H523" s="5" t="s">
        <v>189</v>
      </c>
      <c r="I523" s="5" t="s">
        <v>2332</v>
      </c>
      <c r="J523" s="5" t="s">
        <v>424</v>
      </c>
      <c r="K523" s="5" t="s">
        <v>5220</v>
      </c>
      <c r="L523" s="5" t="s">
        <v>5164</v>
      </c>
      <c r="M523" s="10" t="str">
        <f>IFERROR(__xludf.DUMMYFUNCTION("REGEXEXTRACT(L1008, ""[\s,]([A-Z]{2})[,\s]\s?\d{5}"")"),"#N/A")</f>
        <v>#N/A</v>
      </c>
      <c r="N523" s="5" t="s">
        <v>5174</v>
      </c>
      <c r="O523" s="5">
        <v>8840.0</v>
      </c>
      <c r="P523" s="5">
        <v>1.0</v>
      </c>
      <c r="Q523" s="5" t="s">
        <v>5221</v>
      </c>
      <c r="R523" s="5" t="s">
        <v>52</v>
      </c>
      <c r="S523" s="5">
        <v>1.0</v>
      </c>
      <c r="T523" s="5" t="s">
        <v>3687</v>
      </c>
      <c r="U523" s="5">
        <v>0.0</v>
      </c>
      <c r="V523" s="5" t="s">
        <v>70</v>
      </c>
      <c r="W523" s="5" t="s">
        <v>5222</v>
      </c>
      <c r="X523" s="5" t="s">
        <v>71</v>
      </c>
      <c r="Y523" s="5" t="s">
        <v>52</v>
      </c>
      <c r="Z523" s="5" t="s">
        <v>5168</v>
      </c>
      <c r="AA523" s="5" t="s">
        <v>5223</v>
      </c>
      <c r="AB523" s="5" t="s">
        <v>730</v>
      </c>
      <c r="AC523" s="5" t="s">
        <v>52</v>
      </c>
      <c r="AD523" s="5" t="s">
        <v>72</v>
      </c>
      <c r="AE523" s="5" t="s">
        <v>73</v>
      </c>
      <c r="AF523" s="5" t="s">
        <v>74</v>
      </c>
      <c r="AG523" s="5" t="s">
        <v>75</v>
      </c>
      <c r="AH523" s="5" t="s">
        <v>76</v>
      </c>
      <c r="AI523" s="5" t="s">
        <v>77</v>
      </c>
      <c r="AJ523" s="5" t="s">
        <v>5161</v>
      </c>
      <c r="AK523" s="5" t="s">
        <v>5170</v>
      </c>
      <c r="AL523" s="5" t="s">
        <v>144</v>
      </c>
    </row>
    <row r="524" hidden="1">
      <c r="A524" s="5" t="s">
        <v>5224</v>
      </c>
      <c r="B524" s="5" t="s">
        <v>5225</v>
      </c>
      <c r="C524" s="5" t="s">
        <v>5226</v>
      </c>
      <c r="D524" s="9">
        <v>44902.0</v>
      </c>
      <c r="E524" s="5">
        <v>21736.0</v>
      </c>
      <c r="F524" s="5">
        <v>9880.0</v>
      </c>
      <c r="G524" s="5" t="s">
        <v>5227</v>
      </c>
      <c r="H524" s="5" t="s">
        <v>149</v>
      </c>
      <c r="I524" s="5" t="s">
        <v>5228</v>
      </c>
      <c r="J524" s="5" t="s">
        <v>274</v>
      </c>
      <c r="K524" s="5" t="s">
        <v>5229</v>
      </c>
      <c r="L524" s="5" t="s">
        <v>5230</v>
      </c>
      <c r="M524" s="10" t="str">
        <f>IFERROR(__xludf.DUMMYFUNCTION("REGEXEXTRACT(L1009, ""[\s,]([A-Z]{2})[,\s]\s?\d{5}"")"),"#N/A")</f>
        <v>#N/A</v>
      </c>
      <c r="N524" s="5" t="s">
        <v>5231</v>
      </c>
      <c r="O524" s="5" t="s">
        <v>52</v>
      </c>
      <c r="P524" s="5">
        <v>1.0</v>
      </c>
      <c r="Q524" s="5" t="s">
        <v>5232</v>
      </c>
      <c r="R524" s="5">
        <v>4510.0</v>
      </c>
      <c r="S524" s="5">
        <v>1320.0</v>
      </c>
      <c r="T524" s="5" t="s">
        <v>69</v>
      </c>
      <c r="U524" s="5">
        <v>0.0</v>
      </c>
      <c r="V524" s="5" t="s">
        <v>93</v>
      </c>
      <c r="W524" s="5" t="s">
        <v>5233</v>
      </c>
      <c r="X524" s="5" t="s">
        <v>55</v>
      </c>
      <c r="Y524" s="5" t="s">
        <v>5234</v>
      </c>
      <c r="Z524" s="5" t="s">
        <v>5235</v>
      </c>
      <c r="AA524" s="5" t="s">
        <v>5236</v>
      </c>
      <c r="AB524" s="5" t="s">
        <v>235</v>
      </c>
      <c r="AC524" s="5" t="s">
        <v>52</v>
      </c>
      <c r="AD524" s="5" t="s">
        <v>3141</v>
      </c>
      <c r="AE524" s="5" t="s">
        <v>3142</v>
      </c>
      <c r="AF524" s="5" t="s">
        <v>162</v>
      </c>
      <c r="AG524" s="5" t="s">
        <v>52</v>
      </c>
      <c r="AH524" s="5" t="s">
        <v>52</v>
      </c>
      <c r="AI524" s="5" t="s">
        <v>3143</v>
      </c>
      <c r="AJ524" s="5" t="s">
        <v>102</v>
      </c>
      <c r="AK524" s="5" t="s">
        <v>102</v>
      </c>
      <c r="AL524" s="5" t="s">
        <v>404</v>
      </c>
    </row>
    <row r="525" hidden="1">
      <c r="A525" s="5" t="s">
        <v>5237</v>
      </c>
      <c r="B525" s="5" t="s">
        <v>5238</v>
      </c>
      <c r="C525" s="5" t="s">
        <v>5239</v>
      </c>
      <c r="D525" s="9">
        <v>44902.0</v>
      </c>
      <c r="E525" s="5">
        <v>21536.0</v>
      </c>
      <c r="F525" s="5">
        <v>9789.0</v>
      </c>
      <c r="G525" s="5" t="s">
        <v>107</v>
      </c>
      <c r="H525" s="5" t="s">
        <v>131</v>
      </c>
      <c r="I525" s="5" t="s">
        <v>4444</v>
      </c>
      <c r="J525" s="5" t="s">
        <v>109</v>
      </c>
      <c r="K525" s="5" t="s">
        <v>5240</v>
      </c>
      <c r="L525" s="5" t="s">
        <v>5241</v>
      </c>
      <c r="M525" s="10" t="str">
        <f>IFERROR(__xludf.DUMMYFUNCTION("REGEXEXTRACT(L1010, ""[\s,]([A-Z]{2})[,\s]\s?\d{5}"")"),"#N/A")</f>
        <v>#N/A</v>
      </c>
      <c r="N525" s="5" t="s">
        <v>5242</v>
      </c>
      <c r="O525" s="5">
        <v>7701.0</v>
      </c>
      <c r="P525" s="5">
        <v>2.0</v>
      </c>
      <c r="Q525" s="5" t="s">
        <v>5243</v>
      </c>
      <c r="R525" s="5" t="s">
        <v>3475</v>
      </c>
      <c r="S525" s="5">
        <v>47.0</v>
      </c>
      <c r="T525" s="5" t="s">
        <v>53</v>
      </c>
      <c r="U525" s="5">
        <v>0.0</v>
      </c>
      <c r="V525" s="5" t="s">
        <v>70</v>
      </c>
      <c r="W525" s="5" t="s">
        <v>5244</v>
      </c>
      <c r="X525" s="5" t="s">
        <v>71</v>
      </c>
      <c r="Y525" s="5" t="s">
        <v>52</v>
      </c>
      <c r="Z525" s="5" t="s">
        <v>4647</v>
      </c>
      <c r="AA525" s="5" t="s">
        <v>5245</v>
      </c>
      <c r="AB525" s="5" t="s">
        <v>730</v>
      </c>
      <c r="AC525" s="5" t="s">
        <v>283</v>
      </c>
      <c r="AD525" s="5" t="s">
        <v>3479</v>
      </c>
      <c r="AE525" s="5" t="s">
        <v>52</v>
      </c>
      <c r="AF525" s="5" t="s">
        <v>52</v>
      </c>
      <c r="AG525" s="5" t="s">
        <v>52</v>
      </c>
      <c r="AH525" s="5" t="s">
        <v>52</v>
      </c>
      <c r="AI525" s="5" t="s">
        <v>52</v>
      </c>
      <c r="AJ525" s="5" t="s">
        <v>5238</v>
      </c>
      <c r="AK525" s="5" t="s">
        <v>5246</v>
      </c>
      <c r="AL525" s="5" t="s">
        <v>5247</v>
      </c>
    </row>
    <row r="526" hidden="1">
      <c r="A526" s="5" t="s">
        <v>5237</v>
      </c>
      <c r="B526" s="5" t="s">
        <v>5248</v>
      </c>
      <c r="C526" s="5" t="s">
        <v>5249</v>
      </c>
      <c r="D526" s="9">
        <v>44902.0</v>
      </c>
      <c r="E526" s="5">
        <v>21536.0</v>
      </c>
      <c r="F526" s="5">
        <v>9789.0</v>
      </c>
      <c r="G526" s="5" t="s">
        <v>107</v>
      </c>
      <c r="H526" s="5" t="s">
        <v>131</v>
      </c>
      <c r="I526" s="5" t="s">
        <v>4444</v>
      </c>
      <c r="J526" s="5" t="s">
        <v>109</v>
      </c>
      <c r="K526" s="5" t="s">
        <v>5240</v>
      </c>
      <c r="L526" s="5" t="s">
        <v>5250</v>
      </c>
      <c r="M526" s="10" t="str">
        <f>IFERROR(__xludf.DUMMYFUNCTION("REGEXEXTRACT(L1011, ""[\s,]([A-Z]{2})[,\s]\s?\d{5}"")"),"TX")</f>
        <v>TX</v>
      </c>
      <c r="N526" s="5" t="s">
        <v>5251</v>
      </c>
      <c r="O526" s="5">
        <v>64831.0</v>
      </c>
      <c r="P526" s="5">
        <v>2.0</v>
      </c>
      <c r="Q526" s="5" t="s">
        <v>5243</v>
      </c>
      <c r="R526" s="5" t="s">
        <v>3475</v>
      </c>
      <c r="S526" s="5">
        <v>47.0</v>
      </c>
      <c r="T526" s="5" t="s">
        <v>53</v>
      </c>
      <c r="U526" s="5">
        <v>0.0</v>
      </c>
      <c r="V526" s="5" t="s">
        <v>70</v>
      </c>
      <c r="W526" s="5" t="s">
        <v>5252</v>
      </c>
      <c r="X526" s="5" t="s">
        <v>55</v>
      </c>
      <c r="Y526" s="5" t="s">
        <v>5244</v>
      </c>
      <c r="Z526" s="5" t="s">
        <v>4647</v>
      </c>
      <c r="AA526" s="5" t="s">
        <v>5245</v>
      </c>
      <c r="AB526" s="5" t="s">
        <v>730</v>
      </c>
      <c r="AC526" s="5" t="s">
        <v>52</v>
      </c>
      <c r="AD526" s="5" t="s">
        <v>3479</v>
      </c>
      <c r="AE526" s="5" t="s">
        <v>52</v>
      </c>
      <c r="AF526" s="5" t="s">
        <v>52</v>
      </c>
      <c r="AG526" s="5" t="s">
        <v>52</v>
      </c>
      <c r="AH526" s="5" t="s">
        <v>52</v>
      </c>
      <c r="AI526" s="5" t="s">
        <v>52</v>
      </c>
      <c r="AJ526" s="5" t="s">
        <v>102</v>
      </c>
      <c r="AK526" s="5" t="s">
        <v>102</v>
      </c>
      <c r="AL526" s="5" t="s">
        <v>5247</v>
      </c>
    </row>
    <row r="527" hidden="1">
      <c r="A527" s="5" t="s">
        <v>5253</v>
      </c>
      <c r="B527" s="5" t="s">
        <v>5254</v>
      </c>
      <c r="C527" s="5" t="s">
        <v>1133</v>
      </c>
      <c r="D527" s="9">
        <v>44902.0</v>
      </c>
      <c r="E527" s="5">
        <v>23324.0</v>
      </c>
      <c r="F527" s="5">
        <v>10602.0</v>
      </c>
      <c r="G527" s="5" t="s">
        <v>556</v>
      </c>
      <c r="H527" s="5" t="s">
        <v>171</v>
      </c>
      <c r="I527" s="5" t="s">
        <v>5255</v>
      </c>
      <c r="J527" s="5" t="s">
        <v>558</v>
      </c>
      <c r="K527" s="5" t="s">
        <v>391</v>
      </c>
      <c r="L527" s="5" t="s">
        <v>5181</v>
      </c>
      <c r="M527" s="10" t="str">
        <f>IFERROR(__xludf.DUMMYFUNCTION("REGEXEXTRACT(L1012, ""[\s,]([A-Z]{2})[,\s]\s?\d{5}"")"),"#N/A")</f>
        <v>#N/A</v>
      </c>
      <c r="N527" s="5" t="s">
        <v>5130</v>
      </c>
      <c r="O527" s="5">
        <v>11003.0</v>
      </c>
      <c r="P527" s="5">
        <v>1.0</v>
      </c>
      <c r="Q527" s="5" t="s">
        <v>5256</v>
      </c>
      <c r="R527" s="5" t="s">
        <v>466</v>
      </c>
      <c r="S527" s="5">
        <v>886.0</v>
      </c>
      <c r="T527" s="5" t="s">
        <v>92</v>
      </c>
      <c r="U527" s="5">
        <v>0.0</v>
      </c>
      <c r="V527" s="5" t="s">
        <v>70</v>
      </c>
      <c r="W527" s="5" t="s">
        <v>5257</v>
      </c>
      <c r="X527" s="5" t="s">
        <v>71</v>
      </c>
      <c r="Y527" s="5" t="s">
        <v>52</v>
      </c>
      <c r="Z527" s="5" t="s">
        <v>5258</v>
      </c>
      <c r="AA527" s="5" t="s">
        <v>5259</v>
      </c>
      <c r="AB527" s="5" t="s">
        <v>1553</v>
      </c>
      <c r="AC527" s="5" t="s">
        <v>52</v>
      </c>
      <c r="AD527" s="5" t="s">
        <v>398</v>
      </c>
      <c r="AE527" s="5" t="s">
        <v>399</v>
      </c>
      <c r="AF527" s="5" t="s">
        <v>400</v>
      </c>
      <c r="AG527" s="5" t="s">
        <v>401</v>
      </c>
      <c r="AH527" s="5">
        <v>23502.0</v>
      </c>
      <c r="AI527" s="5" t="s">
        <v>402</v>
      </c>
      <c r="AJ527" s="5" t="s">
        <v>5254</v>
      </c>
      <c r="AK527" s="5" t="s">
        <v>5135</v>
      </c>
      <c r="AL527" s="5" t="s">
        <v>1142</v>
      </c>
    </row>
    <row r="528" hidden="1">
      <c r="A528" s="5" t="s">
        <v>5260</v>
      </c>
      <c r="B528" s="5" t="s">
        <v>2586</v>
      </c>
      <c r="C528" s="5" t="s">
        <v>4026</v>
      </c>
      <c r="D528" s="9">
        <v>44900.0</v>
      </c>
      <c r="E528" s="5">
        <v>595.0</v>
      </c>
      <c r="F528" s="5">
        <v>270.0</v>
      </c>
      <c r="G528" s="5" t="s">
        <v>963</v>
      </c>
      <c r="H528" s="5" t="s">
        <v>189</v>
      </c>
      <c r="I528" s="5" t="s">
        <v>5261</v>
      </c>
      <c r="J528" s="5" t="s">
        <v>965</v>
      </c>
      <c r="K528" s="5" t="s">
        <v>391</v>
      </c>
      <c r="L528" s="5" t="s">
        <v>5262</v>
      </c>
      <c r="M528" s="10" t="str">
        <f>IFERROR(__xludf.DUMMYFUNCTION("REGEXEXTRACT(L1013, ""[\s,]([A-Z]{2})[,\s]\s?\d{5}"")"),"#N/A")</f>
        <v>#N/A</v>
      </c>
      <c r="N528" s="5" t="s">
        <v>5263</v>
      </c>
      <c r="O528" s="5">
        <v>7632.0</v>
      </c>
      <c r="P528" s="5">
        <v>1.0</v>
      </c>
      <c r="Q528" s="5" t="s">
        <v>5264</v>
      </c>
      <c r="R528" s="5" t="s">
        <v>244</v>
      </c>
      <c r="S528" s="5">
        <v>2.0</v>
      </c>
      <c r="T528" s="5" t="s">
        <v>69</v>
      </c>
      <c r="U528" s="5">
        <v>2.0</v>
      </c>
      <c r="V528" s="5" t="s">
        <v>70</v>
      </c>
      <c r="W528" s="5" t="s">
        <v>5265</v>
      </c>
      <c r="X528" s="5" t="s">
        <v>55</v>
      </c>
      <c r="Y528" s="5" t="s">
        <v>5266</v>
      </c>
      <c r="Z528" s="5" t="s">
        <v>5158</v>
      </c>
      <c r="AA528" s="5" t="s">
        <v>5267</v>
      </c>
      <c r="AB528" s="5" t="s">
        <v>235</v>
      </c>
      <c r="AC528" s="5" t="s">
        <v>52</v>
      </c>
      <c r="AD528" s="5" t="s">
        <v>72</v>
      </c>
      <c r="AE528" s="5" t="s">
        <v>73</v>
      </c>
      <c r="AF528" s="5" t="s">
        <v>74</v>
      </c>
      <c r="AG528" s="5" t="s">
        <v>75</v>
      </c>
      <c r="AH528" s="5" t="s">
        <v>76</v>
      </c>
      <c r="AI528" s="5" t="s">
        <v>77</v>
      </c>
      <c r="AJ528" s="5" t="s">
        <v>5268</v>
      </c>
      <c r="AK528" s="5" t="s">
        <v>5269</v>
      </c>
      <c r="AL528" s="5" t="s">
        <v>2594</v>
      </c>
    </row>
    <row r="529">
      <c r="A529" s="5" t="s">
        <v>5270</v>
      </c>
      <c r="B529" s="5" t="s">
        <v>5271</v>
      </c>
      <c r="C529" s="5" t="s">
        <v>5272</v>
      </c>
      <c r="D529" s="9">
        <v>44900.0</v>
      </c>
      <c r="E529" s="5">
        <v>37369.0</v>
      </c>
      <c r="F529" s="5">
        <v>16986.0</v>
      </c>
      <c r="G529" s="5" t="s">
        <v>435</v>
      </c>
      <c r="H529" s="5" t="s">
        <v>84</v>
      </c>
      <c r="I529" s="5" t="s">
        <v>5273</v>
      </c>
      <c r="J529" s="5" t="s">
        <v>424</v>
      </c>
      <c r="K529" s="5" t="s">
        <v>5274</v>
      </c>
      <c r="L529" s="5" t="s">
        <v>5275</v>
      </c>
      <c r="M529" s="11" t="s">
        <v>75</v>
      </c>
      <c r="N529" s="5" t="s">
        <v>5276</v>
      </c>
      <c r="O529" s="5">
        <v>7201.0</v>
      </c>
      <c r="P529" s="5">
        <v>1.0</v>
      </c>
      <c r="Q529" s="5" t="s">
        <v>5277</v>
      </c>
      <c r="R529" s="5" t="s">
        <v>91</v>
      </c>
      <c r="S529" s="5">
        <v>269.0</v>
      </c>
      <c r="T529" s="5" t="s">
        <v>53</v>
      </c>
      <c r="U529" s="5">
        <v>0.0</v>
      </c>
      <c r="V529" s="5" t="s">
        <v>52</v>
      </c>
      <c r="W529" s="5" t="s">
        <v>5278</v>
      </c>
      <c r="X529" s="5" t="s">
        <v>71</v>
      </c>
      <c r="Y529" s="5" t="s">
        <v>52</v>
      </c>
      <c r="Z529" s="5" t="s">
        <v>5279</v>
      </c>
      <c r="AA529" s="5" t="s">
        <v>5280</v>
      </c>
      <c r="AB529" s="5" t="s">
        <v>235</v>
      </c>
      <c r="AC529" s="5" t="s">
        <v>283</v>
      </c>
      <c r="AD529" s="5" t="s">
        <v>216</v>
      </c>
      <c r="AE529" s="5" t="s">
        <v>217</v>
      </c>
      <c r="AF529" s="5" t="s">
        <v>218</v>
      </c>
      <c r="AG529" s="5" t="s">
        <v>52</v>
      </c>
      <c r="AH529" s="5" t="s">
        <v>52</v>
      </c>
      <c r="AI529" s="5" t="s">
        <v>52</v>
      </c>
      <c r="AJ529" s="5" t="s">
        <v>5271</v>
      </c>
      <c r="AK529" s="5" t="s">
        <v>5275</v>
      </c>
      <c r="AL529" s="5" t="s">
        <v>655</v>
      </c>
    </row>
    <row r="530" hidden="1">
      <c r="A530" s="5" t="s">
        <v>5281</v>
      </c>
      <c r="B530" s="5" t="s">
        <v>5282</v>
      </c>
      <c r="C530" s="5" t="s">
        <v>5283</v>
      </c>
      <c r="D530" s="9">
        <v>44900.0</v>
      </c>
      <c r="E530" s="5">
        <v>113032.0</v>
      </c>
      <c r="F530" s="5">
        <v>51378.0</v>
      </c>
      <c r="G530" s="5" t="s">
        <v>1419</v>
      </c>
      <c r="H530" s="5" t="s">
        <v>1534</v>
      </c>
      <c r="I530" s="5" t="s">
        <v>3607</v>
      </c>
      <c r="J530" s="5" t="s">
        <v>256</v>
      </c>
      <c r="K530" s="5" t="s">
        <v>3471</v>
      </c>
      <c r="L530" s="5" t="s">
        <v>5284</v>
      </c>
      <c r="M530" s="10" t="str">
        <f>IFERROR(__xludf.DUMMYFUNCTION("REGEXEXTRACT(L1015, ""[\s,]([A-Z]{2})[,\s]\s?\d{5}"")"),"#N/A")</f>
        <v>#N/A</v>
      </c>
      <c r="N530" s="5" t="s">
        <v>5285</v>
      </c>
      <c r="O530" s="5" t="s">
        <v>52</v>
      </c>
      <c r="P530" s="5">
        <v>2.0</v>
      </c>
      <c r="Q530" s="5" t="s">
        <v>5286</v>
      </c>
      <c r="R530" s="5" t="s">
        <v>3475</v>
      </c>
      <c r="S530" s="5">
        <v>83.0</v>
      </c>
      <c r="T530" s="5" t="s">
        <v>1077</v>
      </c>
      <c r="U530" s="5">
        <v>0.0</v>
      </c>
      <c r="V530" s="5" t="s">
        <v>70</v>
      </c>
      <c r="W530" s="5" t="s">
        <v>5287</v>
      </c>
      <c r="X530" s="5" t="s">
        <v>52</v>
      </c>
      <c r="Y530" s="5" t="s">
        <v>52</v>
      </c>
      <c r="Z530" s="5" t="s">
        <v>4273</v>
      </c>
      <c r="AA530" s="5" t="s">
        <v>5288</v>
      </c>
      <c r="AB530" s="5" t="s">
        <v>1553</v>
      </c>
      <c r="AC530" s="5" t="s">
        <v>52</v>
      </c>
      <c r="AD530" s="5" t="s">
        <v>5289</v>
      </c>
      <c r="AE530" s="5" t="s">
        <v>5290</v>
      </c>
      <c r="AF530" s="5" t="s">
        <v>5291</v>
      </c>
      <c r="AG530" s="5" t="s">
        <v>52</v>
      </c>
      <c r="AH530" s="5" t="s">
        <v>52</v>
      </c>
      <c r="AI530" s="5" t="s">
        <v>52</v>
      </c>
      <c r="AJ530" s="5" t="s">
        <v>5282</v>
      </c>
      <c r="AK530" s="5" t="s">
        <v>5292</v>
      </c>
      <c r="AL530" s="5" t="s">
        <v>3481</v>
      </c>
    </row>
    <row r="531" hidden="1">
      <c r="A531" s="5" t="s">
        <v>5293</v>
      </c>
      <c r="B531" s="5" t="s">
        <v>5294</v>
      </c>
      <c r="C531" s="5" t="s">
        <v>5295</v>
      </c>
      <c r="D531" s="9">
        <v>44900.0</v>
      </c>
      <c r="E531" s="5">
        <v>249020.0</v>
      </c>
      <c r="F531" s="5">
        <v>113191.0</v>
      </c>
      <c r="G531" s="5" t="s">
        <v>659</v>
      </c>
      <c r="H531" s="5" t="s">
        <v>131</v>
      </c>
      <c r="I531" s="5" t="s">
        <v>5296</v>
      </c>
      <c r="J531" s="5" t="s">
        <v>661</v>
      </c>
      <c r="K531" s="5" t="s">
        <v>5297</v>
      </c>
      <c r="L531" s="5" t="s">
        <v>5298</v>
      </c>
      <c r="M531" s="10" t="str">
        <f>IFERROR(__xludf.DUMMYFUNCTION("REGEXEXTRACT(L1016, ""[\s,]([A-Z]{2})[,\s]\s?\d{5}"")"),"#N/A")</f>
        <v>#N/A</v>
      </c>
      <c r="N531" s="5" t="s">
        <v>5299</v>
      </c>
      <c r="O531" s="5">
        <v>8830.0</v>
      </c>
      <c r="P531" s="5">
        <v>7.0</v>
      </c>
      <c r="Q531" s="5" t="s">
        <v>5300</v>
      </c>
      <c r="R531" s="5" t="s">
        <v>5301</v>
      </c>
      <c r="S531" s="5">
        <v>8380.0</v>
      </c>
      <c r="T531" s="5" t="s">
        <v>69</v>
      </c>
      <c r="U531" s="5">
        <v>4.0</v>
      </c>
      <c r="V531" s="5" t="s">
        <v>70</v>
      </c>
      <c r="W531" s="5" t="s">
        <v>5302</v>
      </c>
      <c r="X531" s="5" t="s">
        <v>71</v>
      </c>
      <c r="Y531" s="5" t="s">
        <v>52</v>
      </c>
      <c r="Z531" s="5" t="s">
        <v>5303</v>
      </c>
      <c r="AA531" s="5" t="s">
        <v>5304</v>
      </c>
      <c r="AB531" s="5" t="s">
        <v>119</v>
      </c>
      <c r="AC531" s="5" t="s">
        <v>52</v>
      </c>
      <c r="AD531" s="5" t="s">
        <v>398</v>
      </c>
      <c r="AE531" s="5" t="s">
        <v>399</v>
      </c>
      <c r="AF531" s="5" t="s">
        <v>400</v>
      </c>
      <c r="AG531" s="5" t="s">
        <v>401</v>
      </c>
      <c r="AH531" s="5">
        <v>23502.0</v>
      </c>
      <c r="AI531" s="5" t="s">
        <v>402</v>
      </c>
      <c r="AJ531" s="5" t="s">
        <v>4442</v>
      </c>
      <c r="AK531" s="5" t="s">
        <v>5298</v>
      </c>
      <c r="AL531" s="5" t="s">
        <v>525</v>
      </c>
    </row>
    <row r="532">
      <c r="A532" s="5" t="s">
        <v>5305</v>
      </c>
      <c r="B532" s="5" t="s">
        <v>5306</v>
      </c>
      <c r="C532" s="5" t="s">
        <v>102</v>
      </c>
      <c r="D532" s="9">
        <v>44897.0</v>
      </c>
      <c r="E532" s="5">
        <v>43971.0</v>
      </c>
      <c r="F532" s="5">
        <v>19987.0</v>
      </c>
      <c r="G532" s="5" t="s">
        <v>435</v>
      </c>
      <c r="H532" s="5" t="s">
        <v>45</v>
      </c>
      <c r="I532" s="5" t="s">
        <v>1754</v>
      </c>
      <c r="J532" s="5" t="s">
        <v>424</v>
      </c>
      <c r="K532" s="5" t="s">
        <v>5307</v>
      </c>
      <c r="L532" s="5" t="s">
        <v>5308</v>
      </c>
      <c r="M532" s="10" t="str">
        <f>IFERROR(__xludf.DUMMYFUNCTION("REGEXEXTRACT(L1017, ""[\s,]([A-Z]{2})[,\s]\s?\d{5}"")"),"TX")</f>
        <v>TX</v>
      </c>
      <c r="N532" s="5" t="s">
        <v>102</v>
      </c>
      <c r="O532" s="5">
        <v>90720.0</v>
      </c>
      <c r="P532" s="5">
        <v>1.0</v>
      </c>
      <c r="Q532" s="5" t="s">
        <v>5309</v>
      </c>
      <c r="R532" s="5" t="s">
        <v>52</v>
      </c>
      <c r="S532" s="5">
        <v>2090.0</v>
      </c>
      <c r="T532" s="5" t="s">
        <v>115</v>
      </c>
      <c r="U532" s="5">
        <v>0.0</v>
      </c>
      <c r="V532" s="5" t="s">
        <v>52</v>
      </c>
      <c r="W532" s="5" t="s">
        <v>5310</v>
      </c>
      <c r="X532" s="5" t="s">
        <v>71</v>
      </c>
      <c r="Y532" s="5" t="s">
        <v>52</v>
      </c>
      <c r="Z532" s="5">
        <v>2144.0</v>
      </c>
      <c r="AA532" s="5" t="s">
        <v>5311</v>
      </c>
      <c r="AB532" s="5" t="s">
        <v>235</v>
      </c>
      <c r="AC532" s="5" t="s">
        <v>52</v>
      </c>
      <c r="AD532" s="5" t="s">
        <v>181</v>
      </c>
      <c r="AE532" s="5" t="s">
        <v>182</v>
      </c>
      <c r="AF532" s="5" t="s">
        <v>183</v>
      </c>
      <c r="AG532" s="5" t="s">
        <v>52</v>
      </c>
      <c r="AH532" s="5" t="s">
        <v>52</v>
      </c>
      <c r="AI532" s="5" t="s">
        <v>184</v>
      </c>
      <c r="AJ532" s="5" t="s">
        <v>5306</v>
      </c>
      <c r="AK532" s="5" t="s">
        <v>5308</v>
      </c>
      <c r="AL532" s="5" t="s">
        <v>444</v>
      </c>
    </row>
    <row r="533" hidden="1">
      <c r="A533" s="5" t="s">
        <v>5312</v>
      </c>
      <c r="B533" s="5" t="s">
        <v>5209</v>
      </c>
      <c r="C533" s="5" t="s">
        <v>5162</v>
      </c>
      <c r="D533" s="9">
        <v>44894.0</v>
      </c>
      <c r="E533" s="5">
        <v>88184.0</v>
      </c>
      <c r="F533" s="5">
        <v>40084.0</v>
      </c>
      <c r="G533" s="5" t="s">
        <v>435</v>
      </c>
      <c r="H533" s="5" t="s">
        <v>149</v>
      </c>
      <c r="I533" s="5" t="s">
        <v>3685</v>
      </c>
      <c r="J533" s="5" t="s">
        <v>424</v>
      </c>
      <c r="K533" s="5" t="s">
        <v>5313</v>
      </c>
      <c r="L533" s="5" t="s">
        <v>5164</v>
      </c>
      <c r="M533" s="10" t="str">
        <f>IFERROR(__xludf.DUMMYFUNCTION("REGEXEXTRACT(L1018, ""[\s,]([A-Z]{2})[,\s]\s?\d{5}"")"),"OH")</f>
        <v>OH</v>
      </c>
      <c r="N533" s="5" t="s">
        <v>5314</v>
      </c>
      <c r="O533" s="5">
        <v>8840.0</v>
      </c>
      <c r="P533" s="5">
        <v>2.0</v>
      </c>
      <c r="Q533" s="5" t="s">
        <v>5315</v>
      </c>
      <c r="R533" s="5" t="s">
        <v>5316</v>
      </c>
      <c r="S533" s="5">
        <v>2.0</v>
      </c>
      <c r="T533" s="5" t="s">
        <v>3687</v>
      </c>
      <c r="U533" s="5">
        <v>0.0</v>
      </c>
      <c r="V533" s="5" t="s">
        <v>70</v>
      </c>
      <c r="W533" s="5" t="s">
        <v>5317</v>
      </c>
      <c r="X533" s="5" t="s">
        <v>71</v>
      </c>
      <c r="Y533" s="5" t="s">
        <v>52</v>
      </c>
      <c r="Z533" s="5" t="s">
        <v>5318</v>
      </c>
      <c r="AA533" s="5" t="s">
        <v>5319</v>
      </c>
      <c r="AB533" s="5" t="s">
        <v>730</v>
      </c>
      <c r="AC533" s="5" t="s">
        <v>283</v>
      </c>
      <c r="AD533" s="5" t="s">
        <v>72</v>
      </c>
      <c r="AE533" s="5" t="s">
        <v>73</v>
      </c>
      <c r="AF533" s="5" t="s">
        <v>74</v>
      </c>
      <c r="AG533" s="5" t="s">
        <v>75</v>
      </c>
      <c r="AH533" s="5" t="s">
        <v>76</v>
      </c>
      <c r="AI533" s="5" t="s">
        <v>77</v>
      </c>
      <c r="AJ533" s="5" t="s">
        <v>5209</v>
      </c>
      <c r="AK533" s="5" t="s">
        <v>5170</v>
      </c>
      <c r="AL533" s="5" t="s">
        <v>144</v>
      </c>
    </row>
    <row r="534" hidden="1">
      <c r="A534" s="5" t="s">
        <v>5320</v>
      </c>
      <c r="B534" s="5" t="s">
        <v>3483</v>
      </c>
      <c r="C534" s="5" t="s">
        <v>3484</v>
      </c>
      <c r="D534" s="9">
        <v>44894.0</v>
      </c>
      <c r="E534" s="5">
        <v>185782.0</v>
      </c>
      <c r="F534" s="5">
        <v>84446.0</v>
      </c>
      <c r="G534" s="5" t="s">
        <v>1419</v>
      </c>
      <c r="H534" s="5" t="s">
        <v>1534</v>
      </c>
      <c r="I534" s="5" t="s">
        <v>5321</v>
      </c>
      <c r="J534" s="5" t="s">
        <v>256</v>
      </c>
      <c r="K534" s="5" t="s">
        <v>3678</v>
      </c>
      <c r="L534" s="5" t="s">
        <v>5322</v>
      </c>
      <c r="M534" s="10" t="str">
        <f>IFERROR(__xludf.DUMMYFUNCTION("REGEXEXTRACT(L1019, ""[\s,]([A-Z]{2})[,\s]\s?\d{5}"")"),"#N/A")</f>
        <v>#N/A</v>
      </c>
      <c r="N534" s="5" t="s">
        <v>5323</v>
      </c>
      <c r="O534" s="5" t="s">
        <v>52</v>
      </c>
      <c r="P534" s="5">
        <v>3.0</v>
      </c>
      <c r="Q534" s="5" t="s">
        <v>5324</v>
      </c>
      <c r="R534" s="5" t="s">
        <v>2229</v>
      </c>
      <c r="S534" s="5">
        <v>136.0</v>
      </c>
      <c r="T534" s="5" t="s">
        <v>1077</v>
      </c>
      <c r="U534" s="5">
        <v>2558.0</v>
      </c>
      <c r="V534" s="5" t="s">
        <v>158</v>
      </c>
      <c r="W534" s="5" t="s">
        <v>5325</v>
      </c>
      <c r="X534" s="5" t="s">
        <v>52</v>
      </c>
      <c r="Y534" s="5" t="s">
        <v>52</v>
      </c>
      <c r="Z534" s="5" t="s">
        <v>5326</v>
      </c>
      <c r="AA534" s="5" t="s">
        <v>5327</v>
      </c>
      <c r="AB534" s="5" t="s">
        <v>180</v>
      </c>
      <c r="AC534" s="5" t="s">
        <v>52</v>
      </c>
      <c r="AD534" s="5" t="s">
        <v>163</v>
      </c>
      <c r="AE534" s="5" t="s">
        <v>164</v>
      </c>
      <c r="AF534" s="5" t="s">
        <v>165</v>
      </c>
      <c r="AG534" s="5" t="s">
        <v>52</v>
      </c>
      <c r="AH534" s="5" t="s">
        <v>52</v>
      </c>
      <c r="AI534" s="5" t="s">
        <v>52</v>
      </c>
      <c r="AJ534" s="5" t="s">
        <v>3483</v>
      </c>
      <c r="AK534" s="5" t="s">
        <v>5322</v>
      </c>
      <c r="AL534" s="5" t="s">
        <v>5328</v>
      </c>
    </row>
    <row r="535" hidden="1">
      <c r="A535" s="5" t="s">
        <v>5329</v>
      </c>
      <c r="B535" s="5" t="s">
        <v>5330</v>
      </c>
      <c r="C535" s="5" t="s">
        <v>3998</v>
      </c>
      <c r="D535" s="9">
        <v>44894.0</v>
      </c>
      <c r="E535" s="5">
        <v>132430.0</v>
      </c>
      <c r="F535" s="5">
        <v>60195.0</v>
      </c>
      <c r="G535" s="5" t="s">
        <v>1419</v>
      </c>
      <c r="H535" s="5" t="s">
        <v>1534</v>
      </c>
      <c r="I535" s="5" t="s">
        <v>5321</v>
      </c>
      <c r="J535" s="5" t="s">
        <v>256</v>
      </c>
      <c r="K535" s="5" t="s">
        <v>152</v>
      </c>
      <c r="L535" s="5" t="s">
        <v>5331</v>
      </c>
      <c r="M535" s="10" t="str">
        <f>IFERROR(__xludf.DUMMYFUNCTION("REGEXEXTRACT(L1020, ""[\s,]([A-Z]{2})[,\s]\s?\d{5}"")"),"MA")</f>
        <v>MA</v>
      </c>
      <c r="N535" s="5" t="s">
        <v>5332</v>
      </c>
      <c r="O535" s="5" t="s">
        <v>52</v>
      </c>
      <c r="P535" s="5">
        <v>2.0</v>
      </c>
      <c r="Q535" s="5" t="s">
        <v>5333</v>
      </c>
      <c r="R535" s="5" t="s">
        <v>156</v>
      </c>
      <c r="S535" s="5">
        <v>236.0</v>
      </c>
      <c r="T535" s="5" t="s">
        <v>1077</v>
      </c>
      <c r="U535" s="5">
        <v>2108.0</v>
      </c>
      <c r="V535" s="5" t="s">
        <v>158</v>
      </c>
      <c r="W535" s="5" t="s">
        <v>5334</v>
      </c>
      <c r="X535" s="5" t="s">
        <v>52</v>
      </c>
      <c r="Y535" s="5" t="s">
        <v>52</v>
      </c>
      <c r="Z535" s="5" t="s">
        <v>5326</v>
      </c>
      <c r="AA535" s="5" t="s">
        <v>5335</v>
      </c>
      <c r="AB535" s="5" t="s">
        <v>180</v>
      </c>
      <c r="AC535" s="5" t="s">
        <v>52</v>
      </c>
      <c r="AD535" s="5" t="s">
        <v>163</v>
      </c>
      <c r="AE535" s="5" t="s">
        <v>164</v>
      </c>
      <c r="AF535" s="5" t="s">
        <v>165</v>
      </c>
      <c r="AG535" s="5" t="s">
        <v>52</v>
      </c>
      <c r="AH535" s="5" t="s">
        <v>52</v>
      </c>
      <c r="AI535" s="5" t="s">
        <v>52</v>
      </c>
      <c r="AJ535" s="5" t="s">
        <v>1958</v>
      </c>
      <c r="AK535" s="5" t="s">
        <v>5336</v>
      </c>
      <c r="AL535" s="5" t="s">
        <v>5337</v>
      </c>
    </row>
    <row r="536" hidden="1">
      <c r="A536" s="5" t="s">
        <v>5338</v>
      </c>
      <c r="B536" s="5" t="s">
        <v>5339</v>
      </c>
      <c r="C536" s="5" t="s">
        <v>5340</v>
      </c>
      <c r="D536" s="9">
        <v>44893.0</v>
      </c>
      <c r="E536" s="5">
        <v>59974.0</v>
      </c>
      <c r="F536" s="5">
        <v>27261.0</v>
      </c>
      <c r="G536" s="5" t="s">
        <v>253</v>
      </c>
      <c r="H536" s="5" t="s">
        <v>254</v>
      </c>
      <c r="I536" s="5" t="s">
        <v>320</v>
      </c>
      <c r="J536" s="5" t="s">
        <v>256</v>
      </c>
      <c r="K536" s="5" t="s">
        <v>5341</v>
      </c>
      <c r="L536" s="5" t="s">
        <v>5342</v>
      </c>
      <c r="M536" s="10" t="str">
        <f>IFERROR(__xludf.DUMMYFUNCTION("REGEXEXTRACT(L1021, ""[\s,]([A-Z]{2})[,\s]\s?\d{5}"")"),"#N/A")</f>
        <v>#N/A</v>
      </c>
      <c r="N536" s="5" t="s">
        <v>5343</v>
      </c>
      <c r="O536" s="5" t="s">
        <v>52</v>
      </c>
      <c r="P536" s="5">
        <v>3.0</v>
      </c>
      <c r="Q536" s="5" t="s">
        <v>5341</v>
      </c>
      <c r="R536" s="5" t="s">
        <v>5344</v>
      </c>
      <c r="S536" s="5">
        <v>4.0</v>
      </c>
      <c r="T536" s="5" t="s">
        <v>115</v>
      </c>
      <c r="U536" s="5">
        <v>0.0</v>
      </c>
      <c r="V536" s="5" t="s">
        <v>52</v>
      </c>
      <c r="W536" s="5" t="s">
        <v>5345</v>
      </c>
      <c r="X536" s="5" t="s">
        <v>52</v>
      </c>
      <c r="Y536" s="5" t="s">
        <v>52</v>
      </c>
      <c r="Z536" s="5">
        <v>104.0</v>
      </c>
      <c r="AA536" s="5" t="s">
        <v>5346</v>
      </c>
      <c r="AB536" s="5" t="s">
        <v>323</v>
      </c>
      <c r="AC536" s="5" t="s">
        <v>52</v>
      </c>
      <c r="AD536" s="5" t="s">
        <v>262</v>
      </c>
      <c r="AE536" s="5" t="s">
        <v>263</v>
      </c>
      <c r="AF536" s="5" t="s">
        <v>264</v>
      </c>
      <c r="AG536" s="5" t="s">
        <v>265</v>
      </c>
      <c r="AH536" s="5" t="s">
        <v>266</v>
      </c>
      <c r="AI536" s="5" t="s">
        <v>267</v>
      </c>
      <c r="AJ536" s="5" t="s">
        <v>102</v>
      </c>
      <c r="AK536" s="5" t="s">
        <v>102</v>
      </c>
      <c r="AL536" s="5">
        <v>13841.0</v>
      </c>
    </row>
    <row r="537" hidden="1">
      <c r="A537" s="5" t="s">
        <v>5347</v>
      </c>
      <c r="B537" s="5" t="s">
        <v>5348</v>
      </c>
      <c r="C537" s="5" t="s">
        <v>5349</v>
      </c>
      <c r="D537" s="9">
        <v>44893.0</v>
      </c>
      <c r="E537" s="5">
        <v>955.0</v>
      </c>
      <c r="F537" s="5">
        <v>434.0</v>
      </c>
      <c r="G537" s="5" t="s">
        <v>2389</v>
      </c>
      <c r="H537" s="5" t="s">
        <v>1069</v>
      </c>
      <c r="I537" s="5" t="s">
        <v>5350</v>
      </c>
      <c r="J537" s="5" t="s">
        <v>2391</v>
      </c>
      <c r="K537" s="5" t="s">
        <v>1824</v>
      </c>
      <c r="L537" s="5" t="s">
        <v>5351</v>
      </c>
      <c r="M537" s="10" t="str">
        <f>IFERROR(__xludf.DUMMYFUNCTION("REGEXEXTRACT(L1022, ""[\s,]([A-Z]{2})[,\s]\s?\d{5}"")"),"CA")</f>
        <v>CA</v>
      </c>
      <c r="N537" s="5" t="s">
        <v>5352</v>
      </c>
      <c r="O537" s="5" t="s">
        <v>52</v>
      </c>
      <c r="P537" s="5">
        <v>1.0</v>
      </c>
      <c r="Q537" s="5" t="s">
        <v>5353</v>
      </c>
      <c r="R537" s="5">
        <v>2210.0</v>
      </c>
      <c r="S537" s="5">
        <v>3.0</v>
      </c>
      <c r="T537" s="5" t="s">
        <v>53</v>
      </c>
      <c r="U537" s="5">
        <v>0.0</v>
      </c>
      <c r="V537" s="5" t="s">
        <v>52</v>
      </c>
      <c r="W537" s="5" t="s">
        <v>5354</v>
      </c>
      <c r="X537" s="5" t="s">
        <v>52</v>
      </c>
      <c r="Y537" s="5" t="s">
        <v>52</v>
      </c>
      <c r="Z537" s="5" t="s">
        <v>5355</v>
      </c>
      <c r="AA537" s="5" t="s">
        <v>5356</v>
      </c>
      <c r="AB537" s="5" t="s">
        <v>235</v>
      </c>
      <c r="AC537" s="5" t="s">
        <v>52</v>
      </c>
      <c r="AD537" s="5" t="s">
        <v>216</v>
      </c>
      <c r="AE537" s="5" t="s">
        <v>217</v>
      </c>
      <c r="AF537" s="5" t="s">
        <v>218</v>
      </c>
      <c r="AG537" s="5" t="s">
        <v>52</v>
      </c>
      <c r="AH537" s="5" t="s">
        <v>52</v>
      </c>
      <c r="AI537" s="5" t="s">
        <v>52</v>
      </c>
      <c r="AJ537" s="5" t="s">
        <v>5348</v>
      </c>
      <c r="AK537" s="5" t="s">
        <v>5351</v>
      </c>
      <c r="AL537" s="5" t="s">
        <v>544</v>
      </c>
    </row>
    <row r="538">
      <c r="A538" s="5" t="s">
        <v>5357</v>
      </c>
      <c r="B538" s="5" t="s">
        <v>5358</v>
      </c>
      <c r="C538" s="5" t="s">
        <v>5359</v>
      </c>
      <c r="D538" s="9">
        <v>44892.0</v>
      </c>
      <c r="E538" s="5">
        <v>40473.0</v>
      </c>
      <c r="F538" s="5">
        <v>18397.0</v>
      </c>
      <c r="G538" s="5" t="s">
        <v>870</v>
      </c>
      <c r="H538" s="5" t="s">
        <v>45</v>
      </c>
      <c r="I538" s="5" t="s">
        <v>901</v>
      </c>
      <c r="J538" s="5" t="s">
        <v>872</v>
      </c>
      <c r="K538" s="5" t="s">
        <v>5360</v>
      </c>
      <c r="L538" s="5" t="s">
        <v>5361</v>
      </c>
      <c r="M538" s="10" t="str">
        <f>IFERROR(__xludf.DUMMYFUNCTION("REGEXEXTRACT(L1023, ""[\s,]([A-Z]{2})[,\s]\s?\d{5}"")"),"NC")</f>
        <v>NC</v>
      </c>
      <c r="N538" s="5" t="s">
        <v>2917</v>
      </c>
      <c r="O538" s="5">
        <v>7030.0</v>
      </c>
      <c r="P538" s="5">
        <v>1.0</v>
      </c>
      <c r="Q538" s="5" t="s">
        <v>5362</v>
      </c>
      <c r="R538" s="5">
        <v>4532.0</v>
      </c>
      <c r="S538" s="5">
        <v>1164.0</v>
      </c>
      <c r="T538" s="5" t="s">
        <v>92</v>
      </c>
      <c r="U538" s="5">
        <v>0.0</v>
      </c>
      <c r="V538" s="5" t="s">
        <v>52</v>
      </c>
      <c r="W538" s="5" t="s">
        <v>5363</v>
      </c>
      <c r="X538" s="5" t="s">
        <v>52</v>
      </c>
      <c r="Y538" s="5" t="s">
        <v>52</v>
      </c>
      <c r="Z538" s="5" t="s">
        <v>5178</v>
      </c>
      <c r="AA538" s="5" t="s">
        <v>5364</v>
      </c>
      <c r="AB538" s="5" t="s">
        <v>260</v>
      </c>
      <c r="AC538" s="5" t="s">
        <v>52</v>
      </c>
      <c r="AD538" s="5" t="s">
        <v>216</v>
      </c>
      <c r="AE538" s="5" t="s">
        <v>217</v>
      </c>
      <c r="AF538" s="5" t="s">
        <v>218</v>
      </c>
      <c r="AG538" s="5" t="s">
        <v>52</v>
      </c>
      <c r="AH538" s="5" t="s">
        <v>52</v>
      </c>
      <c r="AI538" s="5" t="s">
        <v>52</v>
      </c>
      <c r="AJ538" s="5" t="s">
        <v>5365</v>
      </c>
      <c r="AK538" s="5" t="s">
        <v>5366</v>
      </c>
      <c r="AL538" s="5" t="s">
        <v>2922</v>
      </c>
    </row>
    <row r="539" hidden="1">
      <c r="A539" s="5" t="s">
        <v>5367</v>
      </c>
      <c r="B539" s="5" t="s">
        <v>5368</v>
      </c>
      <c r="C539" s="5" t="s">
        <v>5369</v>
      </c>
      <c r="D539" s="9">
        <v>44891.0</v>
      </c>
      <c r="E539" s="5">
        <v>39600.0</v>
      </c>
      <c r="F539" s="5">
        <v>18000.0</v>
      </c>
      <c r="G539" s="5" t="s">
        <v>5370</v>
      </c>
      <c r="H539" s="5" t="s">
        <v>272</v>
      </c>
      <c r="I539" s="5" t="s">
        <v>5371</v>
      </c>
      <c r="J539" s="5" t="s">
        <v>274</v>
      </c>
      <c r="K539" s="5" t="s">
        <v>5372</v>
      </c>
      <c r="L539" s="5" t="s">
        <v>5373</v>
      </c>
      <c r="M539" s="10" t="str">
        <f>IFERROR(__xludf.DUMMYFUNCTION("REGEXEXTRACT(L1024, ""[\s,]([A-Z]{2})[,\s]\s?\d{5}"")"),"TX")</f>
        <v>TX</v>
      </c>
      <c r="N539" s="5" t="s">
        <v>5374</v>
      </c>
      <c r="O539" s="5">
        <v>60143.0</v>
      </c>
      <c r="P539" s="5">
        <v>1.0</v>
      </c>
      <c r="Q539" s="5" t="s">
        <v>5375</v>
      </c>
      <c r="R539" s="5" t="s">
        <v>91</v>
      </c>
      <c r="S539" s="5">
        <v>61.0</v>
      </c>
      <c r="T539" s="5" t="s">
        <v>92</v>
      </c>
      <c r="U539" s="5">
        <v>0.0</v>
      </c>
      <c r="V539" s="5" t="s">
        <v>70</v>
      </c>
      <c r="W539" s="5" t="s">
        <v>5376</v>
      </c>
      <c r="X539" s="5" t="s">
        <v>71</v>
      </c>
      <c r="Y539" s="5" t="s">
        <v>52</v>
      </c>
      <c r="Z539" s="5" t="s">
        <v>5377</v>
      </c>
      <c r="AA539" s="5" t="s">
        <v>5378</v>
      </c>
      <c r="AB539" s="5" t="s">
        <v>162</v>
      </c>
      <c r="AC539" s="5" t="s">
        <v>283</v>
      </c>
      <c r="AD539" s="5" t="s">
        <v>5289</v>
      </c>
      <c r="AE539" s="5" t="s">
        <v>5290</v>
      </c>
      <c r="AF539" s="5" t="s">
        <v>5291</v>
      </c>
      <c r="AG539" s="5" t="s">
        <v>52</v>
      </c>
      <c r="AH539" s="5" t="s">
        <v>52</v>
      </c>
      <c r="AI539" s="5" t="s">
        <v>52</v>
      </c>
      <c r="AJ539" s="5" t="s">
        <v>5368</v>
      </c>
      <c r="AK539" s="5" t="s">
        <v>5379</v>
      </c>
      <c r="AL539" s="5" t="s">
        <v>5380</v>
      </c>
    </row>
    <row r="540" hidden="1">
      <c r="A540" s="5" t="s">
        <v>5381</v>
      </c>
      <c r="B540" s="5" t="s">
        <v>5382</v>
      </c>
      <c r="C540" s="5" t="s">
        <v>5383</v>
      </c>
      <c r="D540" s="9">
        <v>44890.0</v>
      </c>
      <c r="E540" s="5">
        <v>3250.0</v>
      </c>
      <c r="F540" s="5">
        <v>1477.0</v>
      </c>
      <c r="G540" s="5" t="s">
        <v>130</v>
      </c>
      <c r="H540" s="5" t="s">
        <v>189</v>
      </c>
      <c r="I540" s="5" t="s">
        <v>1459</v>
      </c>
      <c r="J540" s="5" t="s">
        <v>133</v>
      </c>
      <c r="K540" s="5" t="s">
        <v>5384</v>
      </c>
      <c r="L540" s="5" t="s">
        <v>5385</v>
      </c>
      <c r="M540" s="10" t="str">
        <f>IFERROR(__xludf.DUMMYFUNCTION("REGEXEXTRACT(L1025, ""[\s,]([A-Z]{2})[,\s]\s?\d{5}"")"),"#N/A")</f>
        <v>#N/A</v>
      </c>
      <c r="N540" s="5" t="s">
        <v>5386</v>
      </c>
      <c r="O540" s="5" t="s">
        <v>5387</v>
      </c>
      <c r="P540" s="5">
        <v>1.0</v>
      </c>
      <c r="Q540" s="5" t="s">
        <v>5388</v>
      </c>
      <c r="R540" s="5" t="s">
        <v>244</v>
      </c>
      <c r="S540" s="5">
        <v>1950.0</v>
      </c>
      <c r="T540" s="5" t="s">
        <v>92</v>
      </c>
      <c r="U540" s="5">
        <v>20.0</v>
      </c>
      <c r="V540" s="5" t="s">
        <v>70</v>
      </c>
      <c r="W540" s="5" t="s">
        <v>5389</v>
      </c>
      <c r="X540" s="5" t="s">
        <v>52</v>
      </c>
      <c r="Y540" s="5" t="s">
        <v>52</v>
      </c>
      <c r="Z540" s="5" t="s">
        <v>5390</v>
      </c>
      <c r="AA540" s="5" t="s">
        <v>5391</v>
      </c>
      <c r="AB540" s="5" t="s">
        <v>730</v>
      </c>
      <c r="AC540" s="5" t="s">
        <v>52</v>
      </c>
      <c r="AD540" s="5" t="s">
        <v>72</v>
      </c>
      <c r="AE540" s="5" t="s">
        <v>73</v>
      </c>
      <c r="AF540" s="5" t="s">
        <v>74</v>
      </c>
      <c r="AG540" s="5" t="s">
        <v>75</v>
      </c>
      <c r="AH540" s="5" t="s">
        <v>76</v>
      </c>
      <c r="AI540" s="5" t="s">
        <v>77</v>
      </c>
      <c r="AJ540" s="5" t="s">
        <v>102</v>
      </c>
      <c r="AK540" s="5" t="s">
        <v>102</v>
      </c>
      <c r="AL540" s="5" t="s">
        <v>672</v>
      </c>
    </row>
    <row r="541" hidden="1">
      <c r="A541" s="5" t="s">
        <v>5392</v>
      </c>
      <c r="B541" s="5" t="s">
        <v>5393</v>
      </c>
      <c r="C541" s="5" t="s">
        <v>5394</v>
      </c>
      <c r="D541" s="9">
        <v>44890.0</v>
      </c>
      <c r="E541" s="5">
        <v>134.0</v>
      </c>
      <c r="F541" s="5">
        <v>61.0</v>
      </c>
      <c r="G541" s="5" t="s">
        <v>634</v>
      </c>
      <c r="H541" s="5" t="s">
        <v>171</v>
      </c>
      <c r="I541" s="5" t="s">
        <v>5395</v>
      </c>
      <c r="J541" s="5" t="s">
        <v>274</v>
      </c>
      <c r="K541" s="5" t="s">
        <v>5396</v>
      </c>
      <c r="L541" s="5" t="s">
        <v>5397</v>
      </c>
      <c r="M541" s="10" t="str">
        <f>IFERROR(__xludf.DUMMYFUNCTION("REGEXEXTRACT(L1026, ""[\s,]([A-Z]{2})[,\s]\s?\d{5}"")"),"TX")</f>
        <v>TX</v>
      </c>
      <c r="N541" s="5" t="s">
        <v>5398</v>
      </c>
      <c r="O541" s="5">
        <v>90301.0</v>
      </c>
      <c r="P541" s="5">
        <v>1.0</v>
      </c>
      <c r="Q541" s="5" t="s">
        <v>5399</v>
      </c>
      <c r="R541" s="5" t="s">
        <v>52</v>
      </c>
      <c r="S541" s="5">
        <v>7.0</v>
      </c>
      <c r="T541" s="5" t="s">
        <v>69</v>
      </c>
      <c r="U541" s="5">
        <v>0.0</v>
      </c>
      <c r="V541" s="5" t="s">
        <v>70</v>
      </c>
      <c r="W541" s="5" t="s">
        <v>5400</v>
      </c>
      <c r="X541" s="5" t="s">
        <v>55</v>
      </c>
      <c r="Y541" s="5" t="s">
        <v>5401</v>
      </c>
      <c r="Z541" s="5" t="s">
        <v>5402</v>
      </c>
      <c r="AA541" s="5" t="s">
        <v>5403</v>
      </c>
      <c r="AB541" s="5" t="s">
        <v>235</v>
      </c>
      <c r="AC541" s="5" t="s">
        <v>52</v>
      </c>
      <c r="AD541" s="5" t="s">
        <v>5404</v>
      </c>
      <c r="AE541" s="5" t="s">
        <v>5405</v>
      </c>
      <c r="AF541" s="5" t="s">
        <v>5406</v>
      </c>
      <c r="AG541" s="5" t="s">
        <v>75</v>
      </c>
      <c r="AH541" s="5">
        <v>7030.0</v>
      </c>
      <c r="AI541" s="5" t="s">
        <v>5407</v>
      </c>
      <c r="AJ541" s="5" t="s">
        <v>5393</v>
      </c>
      <c r="AK541" s="5" t="s">
        <v>5397</v>
      </c>
      <c r="AL541" s="5" t="s">
        <v>5408</v>
      </c>
    </row>
    <row r="542">
      <c r="A542" s="5" t="s">
        <v>5409</v>
      </c>
      <c r="B542" s="5" t="s">
        <v>5410</v>
      </c>
      <c r="C542" s="5" t="s">
        <v>5411</v>
      </c>
      <c r="D542" s="9">
        <v>44890.0</v>
      </c>
      <c r="E542" s="5">
        <v>1409891.0</v>
      </c>
      <c r="F542" s="5">
        <v>640860.0</v>
      </c>
      <c r="G542" s="5" t="s">
        <v>1458</v>
      </c>
      <c r="H542" s="5" t="s">
        <v>45</v>
      </c>
      <c r="I542" s="5" t="s">
        <v>3685</v>
      </c>
      <c r="J542" s="5" t="s">
        <v>1460</v>
      </c>
      <c r="K542" s="5" t="s">
        <v>5412</v>
      </c>
      <c r="L542" s="5" t="s">
        <v>5413</v>
      </c>
      <c r="M542" s="10" t="str">
        <f>IFERROR(__xludf.DUMMYFUNCTION("REGEXEXTRACT(L1027, ""[\s,]([A-Z]{2})[,\s]\s?\d{5}"")"),"TX")</f>
        <v>TX</v>
      </c>
      <c r="N542" s="5" t="s">
        <v>5414</v>
      </c>
      <c r="O542" s="5" t="s">
        <v>5415</v>
      </c>
      <c r="P542" s="5">
        <v>25.0</v>
      </c>
      <c r="Q542" s="5" t="s">
        <v>5416</v>
      </c>
      <c r="R542" s="5" t="s">
        <v>5417</v>
      </c>
      <c r="S542" s="5">
        <v>51882.0</v>
      </c>
      <c r="T542" s="5" t="s">
        <v>69</v>
      </c>
      <c r="U542" s="5">
        <v>1125.0</v>
      </c>
      <c r="V542" s="5" t="s">
        <v>70</v>
      </c>
      <c r="W542" s="5" t="s">
        <v>5418</v>
      </c>
      <c r="X542" s="5" t="s">
        <v>52</v>
      </c>
      <c r="Y542" s="5" t="s">
        <v>52</v>
      </c>
      <c r="Z542" s="5" t="s">
        <v>5318</v>
      </c>
      <c r="AA542" s="5" t="s">
        <v>5419</v>
      </c>
      <c r="AB542" s="5" t="s">
        <v>730</v>
      </c>
      <c r="AC542" s="5" t="s">
        <v>52</v>
      </c>
      <c r="AD542" s="5" t="s">
        <v>72</v>
      </c>
      <c r="AE542" s="5" t="s">
        <v>73</v>
      </c>
      <c r="AF542" s="5" t="s">
        <v>74</v>
      </c>
      <c r="AG542" s="5" t="s">
        <v>75</v>
      </c>
      <c r="AH542" s="5" t="s">
        <v>76</v>
      </c>
      <c r="AI542" s="5" t="s">
        <v>77</v>
      </c>
      <c r="AJ542" s="5" t="s">
        <v>5420</v>
      </c>
      <c r="AK542" s="5" t="s">
        <v>5421</v>
      </c>
      <c r="AL542" s="5" t="s">
        <v>5422</v>
      </c>
    </row>
    <row r="543" hidden="1">
      <c r="A543" s="5" t="s">
        <v>5423</v>
      </c>
      <c r="B543" s="5" t="s">
        <v>5424</v>
      </c>
      <c r="C543" s="5" t="s">
        <v>5425</v>
      </c>
      <c r="D543" s="9">
        <v>44886.0</v>
      </c>
      <c r="E543" s="5">
        <v>30309.0</v>
      </c>
      <c r="F543" s="5">
        <v>13777.0</v>
      </c>
      <c r="G543" s="5" t="s">
        <v>963</v>
      </c>
      <c r="H543" s="5" t="s">
        <v>5426</v>
      </c>
      <c r="I543" s="5" t="s">
        <v>5427</v>
      </c>
      <c r="J543" s="5" t="s">
        <v>965</v>
      </c>
      <c r="K543" s="5" t="s">
        <v>5428</v>
      </c>
      <c r="L543" s="5" t="s">
        <v>5429</v>
      </c>
      <c r="M543" s="10" t="str">
        <f>IFERROR(__xludf.DUMMYFUNCTION("REGEXEXTRACT(L1028, ""[\s,]([A-Z]{2})[,\s]\s?\d{5}"")"),"#N/A")</f>
        <v>#N/A</v>
      </c>
      <c r="N543" s="5" t="s">
        <v>5430</v>
      </c>
      <c r="O543" s="5">
        <v>90601.0</v>
      </c>
      <c r="P543" s="5">
        <v>1.0</v>
      </c>
      <c r="Q543" s="5" t="s">
        <v>5431</v>
      </c>
      <c r="R543" s="5">
        <v>4510.0</v>
      </c>
      <c r="S543" s="5">
        <v>246.0</v>
      </c>
      <c r="T543" s="5" t="s">
        <v>5432</v>
      </c>
      <c r="U543" s="5">
        <v>56.0</v>
      </c>
      <c r="V543" s="5" t="s">
        <v>93</v>
      </c>
      <c r="W543" s="5" t="s">
        <v>5433</v>
      </c>
      <c r="X543" s="5" t="s">
        <v>71</v>
      </c>
      <c r="Y543" s="5" t="s">
        <v>52</v>
      </c>
      <c r="Z543" s="5" t="s">
        <v>5434</v>
      </c>
      <c r="AA543" s="5" t="s">
        <v>5435</v>
      </c>
      <c r="AB543" s="5" t="s">
        <v>235</v>
      </c>
      <c r="AC543" s="5" t="s">
        <v>52</v>
      </c>
      <c r="AD543" s="5" t="s">
        <v>216</v>
      </c>
      <c r="AE543" s="5" t="s">
        <v>217</v>
      </c>
      <c r="AF543" s="5" t="s">
        <v>218</v>
      </c>
      <c r="AG543" s="5" t="s">
        <v>52</v>
      </c>
      <c r="AH543" s="5" t="s">
        <v>52</v>
      </c>
      <c r="AI543" s="5" t="s">
        <v>52</v>
      </c>
      <c r="AJ543" s="5" t="s">
        <v>5424</v>
      </c>
      <c r="AK543" s="5" t="s">
        <v>5429</v>
      </c>
      <c r="AL543" s="5" t="s">
        <v>286</v>
      </c>
    </row>
    <row r="544" hidden="1">
      <c r="A544" s="5" t="s">
        <v>5436</v>
      </c>
      <c r="B544" s="5" t="s">
        <v>3493</v>
      </c>
      <c r="C544" s="5" t="s">
        <v>3606</v>
      </c>
      <c r="D544" s="9">
        <v>44886.0</v>
      </c>
      <c r="E544" s="5">
        <v>56100.0</v>
      </c>
      <c r="F544" s="5">
        <v>25500.0</v>
      </c>
      <c r="G544" s="5" t="s">
        <v>1419</v>
      </c>
      <c r="H544" s="5" t="s">
        <v>1534</v>
      </c>
      <c r="I544" s="5" t="s">
        <v>3470</v>
      </c>
      <c r="J544" s="5" t="s">
        <v>256</v>
      </c>
      <c r="K544" s="5" t="s">
        <v>3485</v>
      </c>
      <c r="L544" s="5" t="s">
        <v>3609</v>
      </c>
      <c r="M544" s="10" t="str">
        <f>IFERROR(__xludf.DUMMYFUNCTION("REGEXEXTRACT(L1029, ""[\s,]([A-Z]{2})[,\s]\s?\d{5}"")"),"FL")</f>
        <v>FL</v>
      </c>
      <c r="N544" s="5" t="s">
        <v>3610</v>
      </c>
      <c r="O544" s="5" t="s">
        <v>52</v>
      </c>
      <c r="P544" s="5">
        <v>1.0</v>
      </c>
      <c r="Q544" s="5" t="s">
        <v>5437</v>
      </c>
      <c r="R544" s="5" t="s">
        <v>91</v>
      </c>
      <c r="S544" s="5">
        <v>90.0</v>
      </c>
      <c r="T544" s="5" t="s">
        <v>1077</v>
      </c>
      <c r="U544" s="5">
        <v>0.0</v>
      </c>
      <c r="V544" s="5" t="s">
        <v>70</v>
      </c>
      <c r="W544" s="5" t="s">
        <v>5438</v>
      </c>
      <c r="X544" s="5" t="s">
        <v>52</v>
      </c>
      <c r="Y544" s="5" t="s">
        <v>52</v>
      </c>
      <c r="Z544" s="5" t="s">
        <v>4116</v>
      </c>
      <c r="AA544" s="5">
        <v>139627.0</v>
      </c>
      <c r="AB544" s="5" t="s">
        <v>235</v>
      </c>
      <c r="AC544" s="5" t="s">
        <v>52</v>
      </c>
      <c r="AD544" s="5" t="s">
        <v>5289</v>
      </c>
      <c r="AE544" s="5" t="s">
        <v>5290</v>
      </c>
      <c r="AF544" s="5" t="s">
        <v>5291</v>
      </c>
      <c r="AG544" s="5" t="s">
        <v>52</v>
      </c>
      <c r="AH544" s="5" t="s">
        <v>52</v>
      </c>
      <c r="AI544" s="5" t="s">
        <v>52</v>
      </c>
      <c r="AJ544" s="5" t="s">
        <v>3616</v>
      </c>
      <c r="AK544" s="5" t="s">
        <v>3617</v>
      </c>
      <c r="AL544" s="5" t="s">
        <v>3481</v>
      </c>
    </row>
    <row r="545" hidden="1">
      <c r="A545" s="5" t="s">
        <v>5439</v>
      </c>
      <c r="B545" s="5" t="s">
        <v>5440</v>
      </c>
      <c r="C545" s="5" t="s">
        <v>5441</v>
      </c>
      <c r="D545" s="9">
        <v>44886.0</v>
      </c>
      <c r="E545" s="5">
        <v>102135.0</v>
      </c>
      <c r="F545" s="5">
        <v>46425.0</v>
      </c>
      <c r="G545" s="5" t="s">
        <v>1419</v>
      </c>
      <c r="H545" s="5" t="s">
        <v>1534</v>
      </c>
      <c r="I545" s="5" t="s">
        <v>3470</v>
      </c>
      <c r="J545" s="5" t="s">
        <v>256</v>
      </c>
      <c r="K545" s="5" t="s">
        <v>5442</v>
      </c>
      <c r="L545" s="5" t="s">
        <v>5443</v>
      </c>
      <c r="M545" s="10" t="str">
        <f>IFERROR(__xludf.DUMMYFUNCTION("REGEXEXTRACT(L1030, ""[\s,]([A-Z]{2})[,\s]\s?\d{5}"")"),"#N/A")</f>
        <v>#N/A</v>
      </c>
      <c r="N545" s="5" t="s">
        <v>5444</v>
      </c>
      <c r="O545" s="5" t="s">
        <v>52</v>
      </c>
      <c r="P545" s="5">
        <v>2.0</v>
      </c>
      <c r="Q545" s="5" t="s">
        <v>5445</v>
      </c>
      <c r="R545" s="5" t="s">
        <v>5446</v>
      </c>
      <c r="S545" s="5">
        <v>107.0</v>
      </c>
      <c r="T545" s="5" t="s">
        <v>1077</v>
      </c>
      <c r="U545" s="5">
        <v>0.0</v>
      </c>
      <c r="V545" s="5" t="s">
        <v>70</v>
      </c>
      <c r="W545" s="5" t="s">
        <v>5447</v>
      </c>
      <c r="X545" s="5" t="s">
        <v>52</v>
      </c>
      <c r="Y545" s="5" t="s">
        <v>52</v>
      </c>
      <c r="Z545" s="5" t="s">
        <v>4116</v>
      </c>
      <c r="AA545" s="5" t="s">
        <v>5448</v>
      </c>
      <c r="AB545" s="5" t="s">
        <v>235</v>
      </c>
      <c r="AC545" s="5" t="s">
        <v>52</v>
      </c>
      <c r="AD545" s="5" t="s">
        <v>5289</v>
      </c>
      <c r="AE545" s="5" t="s">
        <v>5290</v>
      </c>
      <c r="AF545" s="5" t="s">
        <v>5291</v>
      </c>
      <c r="AG545" s="5" t="s">
        <v>52</v>
      </c>
      <c r="AH545" s="5" t="s">
        <v>52</v>
      </c>
      <c r="AI545" s="5" t="s">
        <v>52</v>
      </c>
      <c r="AJ545" s="5" t="s">
        <v>5440</v>
      </c>
      <c r="AK545" s="5" t="s">
        <v>5449</v>
      </c>
      <c r="AL545" s="5" t="s">
        <v>3481</v>
      </c>
    </row>
    <row r="546">
      <c r="A546" s="5" t="s">
        <v>5450</v>
      </c>
      <c r="B546" s="5" t="s">
        <v>5451</v>
      </c>
      <c r="C546" s="5" t="s">
        <v>5452</v>
      </c>
      <c r="D546" s="9">
        <v>44879.0</v>
      </c>
      <c r="E546" s="5">
        <v>42638.0</v>
      </c>
      <c r="F546" s="5">
        <v>19381.0</v>
      </c>
      <c r="G546" s="5" t="s">
        <v>1683</v>
      </c>
      <c r="H546" s="5" t="s">
        <v>45</v>
      </c>
      <c r="I546" s="5" t="s">
        <v>5453</v>
      </c>
      <c r="J546" s="5" t="s">
        <v>1685</v>
      </c>
      <c r="K546" s="5" t="s">
        <v>5454</v>
      </c>
      <c r="L546" s="5" t="s">
        <v>5455</v>
      </c>
      <c r="M546" s="11" t="s">
        <v>75</v>
      </c>
      <c r="N546" s="5" t="s">
        <v>5456</v>
      </c>
      <c r="O546" s="5" t="s">
        <v>5457</v>
      </c>
      <c r="P546" s="5">
        <v>4.0</v>
      </c>
      <c r="Q546" s="5" t="s">
        <v>5458</v>
      </c>
      <c r="R546" s="5" t="s">
        <v>691</v>
      </c>
      <c r="S546" s="5">
        <v>30272.0</v>
      </c>
      <c r="T546" s="5" t="s">
        <v>69</v>
      </c>
      <c r="U546" s="5">
        <v>256.0</v>
      </c>
      <c r="V546" s="5" t="s">
        <v>93</v>
      </c>
      <c r="W546" s="5" t="s">
        <v>5459</v>
      </c>
      <c r="X546" s="5" t="s">
        <v>52</v>
      </c>
      <c r="Y546" s="5" t="s">
        <v>52</v>
      </c>
      <c r="Z546" s="5" t="s">
        <v>5460</v>
      </c>
      <c r="AA546" s="5" t="s">
        <v>5461</v>
      </c>
      <c r="AB546" s="5" t="s">
        <v>260</v>
      </c>
      <c r="AC546" s="5" t="s">
        <v>52</v>
      </c>
      <c r="AD546" s="5" t="s">
        <v>216</v>
      </c>
      <c r="AE546" s="5" t="s">
        <v>217</v>
      </c>
      <c r="AF546" s="5" t="s">
        <v>218</v>
      </c>
      <c r="AG546" s="5" t="s">
        <v>52</v>
      </c>
      <c r="AH546" s="5" t="s">
        <v>52</v>
      </c>
      <c r="AI546" s="5" t="s">
        <v>52</v>
      </c>
      <c r="AJ546" s="5" t="s">
        <v>5451</v>
      </c>
      <c r="AK546" s="5" t="s">
        <v>5455</v>
      </c>
      <c r="AL546" s="5" t="s">
        <v>165</v>
      </c>
    </row>
    <row r="547" hidden="1">
      <c r="A547" s="5" t="s">
        <v>5462</v>
      </c>
      <c r="B547" s="5" t="s">
        <v>3493</v>
      </c>
      <c r="C547" s="5" t="s">
        <v>3606</v>
      </c>
      <c r="D547" s="9">
        <v>44879.0</v>
      </c>
      <c r="E547" s="5">
        <v>282878.0</v>
      </c>
      <c r="F547" s="5">
        <v>128581.0</v>
      </c>
      <c r="G547" s="5" t="s">
        <v>1419</v>
      </c>
      <c r="H547" s="5" t="s">
        <v>1534</v>
      </c>
      <c r="I547" s="5" t="s">
        <v>5463</v>
      </c>
      <c r="J547" s="5" t="s">
        <v>256</v>
      </c>
      <c r="K547" s="5" t="s">
        <v>4172</v>
      </c>
      <c r="L547" s="5" t="s">
        <v>5464</v>
      </c>
      <c r="M547" s="10" t="str">
        <f>IFERROR(__xludf.DUMMYFUNCTION("REGEXEXTRACT(L1032, ""[\s,]([A-Z]{2})[,\s]\s?\d{5}"")"),"OH")</f>
        <v>OH</v>
      </c>
      <c r="N547" s="5" t="s">
        <v>3610</v>
      </c>
      <c r="O547" s="5" t="s">
        <v>52</v>
      </c>
      <c r="P547" s="5">
        <v>5.0</v>
      </c>
      <c r="Q547" s="5" t="s">
        <v>5465</v>
      </c>
      <c r="R547" s="5" t="s">
        <v>4176</v>
      </c>
      <c r="S547" s="5">
        <v>585.0</v>
      </c>
      <c r="T547" s="5" t="s">
        <v>1077</v>
      </c>
      <c r="U547" s="5">
        <v>1.0</v>
      </c>
      <c r="V547" s="5" t="s">
        <v>70</v>
      </c>
      <c r="W547" s="5" t="s">
        <v>5466</v>
      </c>
      <c r="X547" s="5" t="s">
        <v>52</v>
      </c>
      <c r="Y547" s="5" t="s">
        <v>52</v>
      </c>
      <c r="Z547" s="5" t="s">
        <v>5467</v>
      </c>
      <c r="AA547" s="5" t="s">
        <v>5468</v>
      </c>
      <c r="AB547" s="5" t="s">
        <v>235</v>
      </c>
      <c r="AC547" s="5" t="s">
        <v>52</v>
      </c>
      <c r="AD547" s="5" t="s">
        <v>5289</v>
      </c>
      <c r="AE547" s="5" t="s">
        <v>5290</v>
      </c>
      <c r="AF547" s="5" t="s">
        <v>5291</v>
      </c>
      <c r="AG547" s="5" t="s">
        <v>52</v>
      </c>
      <c r="AH547" s="5" t="s">
        <v>52</v>
      </c>
      <c r="AI547" s="5" t="s">
        <v>52</v>
      </c>
      <c r="AJ547" s="5" t="s">
        <v>3616</v>
      </c>
      <c r="AK547" s="5" t="s">
        <v>3617</v>
      </c>
      <c r="AL547" s="5" t="s">
        <v>1428</v>
      </c>
    </row>
    <row r="548" hidden="1">
      <c r="A548" s="5" t="s">
        <v>5469</v>
      </c>
      <c r="B548" s="5" t="s">
        <v>5470</v>
      </c>
      <c r="C548" s="5" t="s">
        <v>5471</v>
      </c>
      <c r="D548" s="9">
        <v>44878.0</v>
      </c>
      <c r="E548" s="5">
        <v>42680.0</v>
      </c>
      <c r="F548" s="5">
        <v>19400.0</v>
      </c>
      <c r="G548" s="5" t="s">
        <v>365</v>
      </c>
      <c r="H548" s="5" t="s">
        <v>5472</v>
      </c>
      <c r="I548" s="5" t="s">
        <v>5473</v>
      </c>
      <c r="J548" s="5" t="s">
        <v>368</v>
      </c>
      <c r="K548" s="5" t="s">
        <v>5474</v>
      </c>
      <c r="L548" s="5" t="s">
        <v>5475</v>
      </c>
      <c r="M548" s="10" t="str">
        <f>IFERROR(__xludf.DUMMYFUNCTION("REGEXEXTRACT(L1033, ""[\s,]([A-Z]{2})[,\s]\s?\d{5}"")"),"FL")</f>
        <v>FL</v>
      </c>
      <c r="N548" s="5" t="s">
        <v>5476</v>
      </c>
      <c r="O548" s="5">
        <v>33321.0</v>
      </c>
      <c r="P548" s="5">
        <v>1.0</v>
      </c>
      <c r="Q548" s="5" t="s">
        <v>5477</v>
      </c>
      <c r="R548" s="5">
        <v>4500.0</v>
      </c>
      <c r="S548" s="5">
        <v>156.0</v>
      </c>
      <c r="T548" s="5" t="s">
        <v>5478</v>
      </c>
      <c r="U548" s="5">
        <v>50.0</v>
      </c>
      <c r="V548" s="5" t="s">
        <v>93</v>
      </c>
      <c r="W548" s="5" t="s">
        <v>5479</v>
      </c>
      <c r="X548" s="5" t="s">
        <v>52</v>
      </c>
      <c r="Y548" s="5" t="s">
        <v>52</v>
      </c>
      <c r="Z548" s="5" t="s">
        <v>5480</v>
      </c>
      <c r="AA548" s="5" t="s">
        <v>5481</v>
      </c>
      <c r="AB548" s="5" t="s">
        <v>1498</v>
      </c>
      <c r="AC548" s="5" t="s">
        <v>52</v>
      </c>
      <c r="AD548" s="5" t="s">
        <v>5482</v>
      </c>
      <c r="AE548" s="5" t="s">
        <v>5483</v>
      </c>
      <c r="AF548" s="5" t="s">
        <v>544</v>
      </c>
      <c r="AG548" s="5" t="s">
        <v>265</v>
      </c>
      <c r="AH548" s="5">
        <v>32225.0</v>
      </c>
      <c r="AI548" s="5" t="s">
        <v>5484</v>
      </c>
      <c r="AJ548" s="5" t="s">
        <v>5485</v>
      </c>
      <c r="AK548" s="5" t="s">
        <v>5486</v>
      </c>
      <c r="AL548" s="5" t="s">
        <v>1111</v>
      </c>
    </row>
    <row r="549" hidden="1">
      <c r="A549" s="5" t="s">
        <v>5487</v>
      </c>
      <c r="B549" s="5" t="s">
        <v>5488</v>
      </c>
      <c r="C549" s="5" t="s">
        <v>5272</v>
      </c>
      <c r="D549" s="9">
        <v>44877.0</v>
      </c>
      <c r="E549" s="5">
        <v>46685.0</v>
      </c>
      <c r="F549" s="5">
        <v>21220.0</v>
      </c>
      <c r="G549" s="5" t="s">
        <v>4585</v>
      </c>
      <c r="H549" s="5" t="s">
        <v>171</v>
      </c>
      <c r="I549" s="5" t="s">
        <v>5489</v>
      </c>
      <c r="J549" s="5" t="s">
        <v>274</v>
      </c>
      <c r="K549" s="5" t="s">
        <v>5490</v>
      </c>
      <c r="L549" s="5" t="s">
        <v>5491</v>
      </c>
      <c r="M549" s="10" t="str">
        <f>IFERROR(__xludf.DUMMYFUNCTION("REGEXEXTRACT(L1034, ""[\s,]([A-Z]{2})[,\s]\s?\d{5}"")"),"#N/A")</f>
        <v>#N/A</v>
      </c>
      <c r="N549" s="5" t="s">
        <v>5492</v>
      </c>
      <c r="O549" s="5">
        <v>90802.0</v>
      </c>
      <c r="P549" s="5">
        <v>1.0</v>
      </c>
      <c r="Q549" s="5" t="s">
        <v>5493</v>
      </c>
      <c r="R549" s="5" t="s">
        <v>923</v>
      </c>
      <c r="S549" s="5">
        <v>1041.0</v>
      </c>
      <c r="T549" s="5" t="s">
        <v>53</v>
      </c>
      <c r="U549" s="5">
        <v>60.0</v>
      </c>
      <c r="V549" s="5" t="s">
        <v>70</v>
      </c>
      <c r="W549" s="5" t="s">
        <v>5494</v>
      </c>
      <c r="X549" s="5" t="s">
        <v>71</v>
      </c>
      <c r="Y549" s="5" t="s">
        <v>52</v>
      </c>
      <c r="Z549" s="5" t="s">
        <v>5495</v>
      </c>
      <c r="AA549" s="5" t="s">
        <v>5496</v>
      </c>
      <c r="AB549" s="5" t="s">
        <v>59</v>
      </c>
      <c r="AC549" s="5" t="s">
        <v>283</v>
      </c>
      <c r="AD549" s="5" t="s">
        <v>72</v>
      </c>
      <c r="AE549" s="5" t="s">
        <v>73</v>
      </c>
      <c r="AF549" s="5" t="s">
        <v>74</v>
      </c>
      <c r="AG549" s="5" t="s">
        <v>75</v>
      </c>
      <c r="AH549" s="5" t="s">
        <v>76</v>
      </c>
      <c r="AI549" s="5" t="s">
        <v>77</v>
      </c>
      <c r="AJ549" s="5" t="s">
        <v>5488</v>
      </c>
      <c r="AK549" s="5" t="s">
        <v>5497</v>
      </c>
      <c r="AL549" s="5" t="s">
        <v>144</v>
      </c>
    </row>
    <row r="550" hidden="1">
      <c r="A550" s="5" t="s">
        <v>5498</v>
      </c>
      <c r="B550" s="5" t="s">
        <v>2586</v>
      </c>
      <c r="C550" s="5" t="s">
        <v>4026</v>
      </c>
      <c r="D550" s="9">
        <v>44877.0</v>
      </c>
      <c r="E550" s="5">
        <v>55613.0</v>
      </c>
      <c r="F550" s="5">
        <v>25279.0</v>
      </c>
      <c r="G550" s="5" t="s">
        <v>963</v>
      </c>
      <c r="H550" s="5" t="s">
        <v>149</v>
      </c>
      <c r="I550" s="5" t="s">
        <v>5499</v>
      </c>
      <c r="J550" s="5" t="s">
        <v>965</v>
      </c>
      <c r="K550" s="5" t="s">
        <v>5500</v>
      </c>
      <c r="L550" s="5" t="s">
        <v>5501</v>
      </c>
      <c r="M550" s="10" t="str">
        <f>IFERROR(__xludf.DUMMYFUNCTION("REGEXEXTRACT(L1035, ""[\s,]([A-Z]{2})[,\s]\s?\d{5}"")"),"AL")</f>
        <v>AL</v>
      </c>
      <c r="N550" s="5" t="s">
        <v>5502</v>
      </c>
      <c r="O550" s="5">
        <v>7632.0</v>
      </c>
      <c r="P550" s="5">
        <v>7.0</v>
      </c>
      <c r="Q550" s="5" t="s">
        <v>5503</v>
      </c>
      <c r="R550" s="5" t="s">
        <v>4495</v>
      </c>
      <c r="S550" s="5">
        <v>179.0</v>
      </c>
      <c r="T550" s="5" t="s">
        <v>69</v>
      </c>
      <c r="U550" s="5">
        <v>265.0</v>
      </c>
      <c r="V550" s="5" t="s">
        <v>70</v>
      </c>
      <c r="W550" s="5" t="s">
        <v>5504</v>
      </c>
      <c r="X550" s="5" t="s">
        <v>55</v>
      </c>
      <c r="Y550" s="5" t="s">
        <v>5505</v>
      </c>
      <c r="Z550" s="5" t="s">
        <v>5506</v>
      </c>
      <c r="AA550" s="5" t="s">
        <v>5507</v>
      </c>
      <c r="AB550" s="5" t="s">
        <v>180</v>
      </c>
      <c r="AC550" s="5" t="s">
        <v>52</v>
      </c>
      <c r="AD550" s="5" t="s">
        <v>72</v>
      </c>
      <c r="AE550" s="5" t="s">
        <v>73</v>
      </c>
      <c r="AF550" s="5" t="s">
        <v>74</v>
      </c>
      <c r="AG550" s="5" t="s">
        <v>75</v>
      </c>
      <c r="AH550" s="5" t="s">
        <v>76</v>
      </c>
      <c r="AI550" s="5" t="s">
        <v>77</v>
      </c>
      <c r="AJ550" s="5" t="s">
        <v>2586</v>
      </c>
      <c r="AK550" s="5" t="s">
        <v>5508</v>
      </c>
      <c r="AL550" s="5" t="s">
        <v>2594</v>
      </c>
    </row>
    <row r="551" hidden="1">
      <c r="A551" s="5" t="s">
        <v>5509</v>
      </c>
      <c r="B551" s="5" t="s">
        <v>5510</v>
      </c>
      <c r="C551" s="5" t="s">
        <v>5511</v>
      </c>
      <c r="D551" s="9">
        <v>44877.0</v>
      </c>
      <c r="E551" s="5">
        <v>11823.0</v>
      </c>
      <c r="F551" s="5">
        <v>5374.0</v>
      </c>
      <c r="G551" s="5" t="s">
        <v>556</v>
      </c>
      <c r="H551" s="5" t="s">
        <v>1534</v>
      </c>
      <c r="I551" s="5" t="s">
        <v>5512</v>
      </c>
      <c r="J551" s="5" t="s">
        <v>558</v>
      </c>
      <c r="K551" s="5" t="s">
        <v>5513</v>
      </c>
      <c r="L551" s="5" t="s">
        <v>5514</v>
      </c>
      <c r="M551" s="10" t="str">
        <f>IFERROR(__xludf.DUMMYFUNCTION("REGEXEXTRACT(L1036, ""[\s,]([A-Z]{2})[,\s]\s?\d{5}"")"),"PA")</f>
        <v>PA</v>
      </c>
      <c r="N551" s="5" t="s">
        <v>5515</v>
      </c>
      <c r="O551" s="5">
        <v>98188.0</v>
      </c>
      <c r="P551" s="5">
        <v>1.0</v>
      </c>
      <c r="Q551" s="5" t="s">
        <v>5516</v>
      </c>
      <c r="R551" s="5" t="s">
        <v>3516</v>
      </c>
      <c r="S551" s="5">
        <v>336.0</v>
      </c>
      <c r="T551" s="5" t="s">
        <v>53</v>
      </c>
      <c r="U551" s="5">
        <v>26.0</v>
      </c>
      <c r="V551" s="5" t="s">
        <v>70</v>
      </c>
      <c r="W551" s="5" t="s">
        <v>5517</v>
      </c>
      <c r="X551" s="5" t="s">
        <v>55</v>
      </c>
      <c r="Y551" s="5" t="s">
        <v>5518</v>
      </c>
      <c r="Z551" s="5" t="s">
        <v>5519</v>
      </c>
      <c r="AA551" s="5" t="s">
        <v>5520</v>
      </c>
      <c r="AB551" s="5" t="s">
        <v>1734</v>
      </c>
      <c r="AC551" s="5" t="s">
        <v>52</v>
      </c>
      <c r="AD551" s="5" t="s">
        <v>5521</v>
      </c>
      <c r="AE551" s="5" t="s">
        <v>5522</v>
      </c>
      <c r="AF551" s="5" t="s">
        <v>5523</v>
      </c>
      <c r="AG551" s="5" t="s">
        <v>52</v>
      </c>
      <c r="AH551" s="5" t="s">
        <v>52</v>
      </c>
      <c r="AI551" s="5" t="s">
        <v>5524</v>
      </c>
      <c r="AJ551" s="5" t="s">
        <v>5510</v>
      </c>
      <c r="AK551" s="5" t="s">
        <v>5514</v>
      </c>
      <c r="AL551" s="5" t="s">
        <v>1714</v>
      </c>
    </row>
    <row r="552" hidden="1">
      <c r="A552" s="5" t="s">
        <v>5525</v>
      </c>
      <c r="B552" s="5" t="s">
        <v>5526</v>
      </c>
      <c r="C552" s="5" t="s">
        <v>102</v>
      </c>
      <c r="D552" s="9">
        <v>44877.0</v>
      </c>
      <c r="E552" s="5">
        <v>27511.0</v>
      </c>
      <c r="F552" s="5">
        <v>12505.0</v>
      </c>
      <c r="G552" s="5" t="s">
        <v>634</v>
      </c>
      <c r="H552" s="5" t="s">
        <v>171</v>
      </c>
      <c r="I552" s="5" t="s">
        <v>5489</v>
      </c>
      <c r="J552" s="5" t="s">
        <v>274</v>
      </c>
      <c r="K552" s="5" t="s">
        <v>5527</v>
      </c>
      <c r="L552" s="5" t="s">
        <v>5528</v>
      </c>
      <c r="M552" s="10" t="str">
        <f>IFERROR(__xludf.DUMMYFUNCTION("REGEXEXTRACT(L1037, ""[\s,]([A-Z]{2})[,\s]\s?\d{5}"")"),"#N/A")</f>
        <v>#N/A</v>
      </c>
      <c r="N552" s="5" t="s">
        <v>102</v>
      </c>
      <c r="O552" s="5">
        <v>91355.0</v>
      </c>
      <c r="P552" s="5">
        <v>3.0</v>
      </c>
      <c r="Q552" s="5" t="s">
        <v>5529</v>
      </c>
      <c r="R552" s="5" t="s">
        <v>1465</v>
      </c>
      <c r="S552" s="5">
        <v>985.0</v>
      </c>
      <c r="T552" s="5" t="s">
        <v>69</v>
      </c>
      <c r="U552" s="5">
        <v>210.0</v>
      </c>
      <c r="V552" s="5" t="s">
        <v>70</v>
      </c>
      <c r="W552" s="5" t="s">
        <v>5530</v>
      </c>
      <c r="X552" s="5" t="s">
        <v>55</v>
      </c>
      <c r="Y552" s="5" t="s">
        <v>5531</v>
      </c>
      <c r="Z552" s="5" t="s">
        <v>5495</v>
      </c>
      <c r="AA552" s="5" t="s">
        <v>5532</v>
      </c>
      <c r="AB552" s="5" t="s">
        <v>59</v>
      </c>
      <c r="AC552" s="5" t="s">
        <v>52</v>
      </c>
      <c r="AD552" s="5" t="s">
        <v>72</v>
      </c>
      <c r="AE552" s="5" t="s">
        <v>73</v>
      </c>
      <c r="AF552" s="5" t="s">
        <v>74</v>
      </c>
      <c r="AG552" s="5" t="s">
        <v>75</v>
      </c>
      <c r="AH552" s="5" t="s">
        <v>76</v>
      </c>
      <c r="AI552" s="5" t="s">
        <v>77</v>
      </c>
      <c r="AJ552" s="5" t="s">
        <v>102</v>
      </c>
      <c r="AK552" s="5" t="s">
        <v>102</v>
      </c>
      <c r="AL552" s="5" t="s">
        <v>1874</v>
      </c>
    </row>
    <row r="553" hidden="1">
      <c r="A553" s="5" t="s">
        <v>5533</v>
      </c>
      <c r="B553" s="5" t="s">
        <v>2054</v>
      </c>
      <c r="C553" s="5" t="s">
        <v>5534</v>
      </c>
      <c r="D553" s="9">
        <v>44874.0</v>
      </c>
      <c r="E553" s="5">
        <v>32912.0</v>
      </c>
      <c r="F553" s="5">
        <v>14960.0</v>
      </c>
      <c r="G553" s="5" t="s">
        <v>107</v>
      </c>
      <c r="H553" s="5" t="s">
        <v>189</v>
      </c>
      <c r="I553" s="5" t="s">
        <v>5535</v>
      </c>
      <c r="J553" s="5" t="s">
        <v>109</v>
      </c>
      <c r="K553" s="5" t="s">
        <v>5536</v>
      </c>
      <c r="L553" s="5" t="s">
        <v>5537</v>
      </c>
      <c r="M553" s="10" t="str">
        <f>IFERROR(__xludf.DUMMYFUNCTION("REGEXEXTRACT(L1038, ""[\s,]([A-Z]{2})[,\s]\s?\d{5}"")"),"SC")</f>
        <v>SC</v>
      </c>
      <c r="N553" s="5" t="s">
        <v>5538</v>
      </c>
      <c r="O553" s="5" t="s">
        <v>52</v>
      </c>
      <c r="P553" s="5">
        <v>1.0</v>
      </c>
      <c r="Q553" s="5" t="s">
        <v>5539</v>
      </c>
      <c r="R553" s="5">
        <v>2210.0</v>
      </c>
      <c r="S553" s="5">
        <v>4.0</v>
      </c>
      <c r="T553" s="5" t="s">
        <v>115</v>
      </c>
      <c r="U553" s="5">
        <v>0.0</v>
      </c>
      <c r="V553" s="5" t="s">
        <v>52</v>
      </c>
      <c r="W553" s="5" t="s">
        <v>5540</v>
      </c>
      <c r="X553" s="5" t="s">
        <v>71</v>
      </c>
      <c r="Y553" s="5" t="s">
        <v>52</v>
      </c>
      <c r="Z553" s="5" t="s">
        <v>5541</v>
      </c>
      <c r="AA553" s="5" t="s">
        <v>5542</v>
      </c>
      <c r="AB553" s="5" t="s">
        <v>119</v>
      </c>
      <c r="AC553" s="5" t="s">
        <v>52</v>
      </c>
      <c r="AD553" s="5" t="s">
        <v>181</v>
      </c>
      <c r="AE553" s="5" t="s">
        <v>182</v>
      </c>
      <c r="AF553" s="5" t="s">
        <v>183</v>
      </c>
      <c r="AG553" s="5" t="s">
        <v>52</v>
      </c>
      <c r="AH553" s="5" t="s">
        <v>52</v>
      </c>
      <c r="AI553" s="5" t="s">
        <v>184</v>
      </c>
      <c r="AJ553" s="5" t="s">
        <v>5543</v>
      </c>
      <c r="AK553" s="5" t="s">
        <v>5544</v>
      </c>
      <c r="AL553" s="5" t="s">
        <v>5545</v>
      </c>
    </row>
    <row r="554" hidden="1">
      <c r="A554" s="5" t="s">
        <v>5533</v>
      </c>
      <c r="B554" s="5" t="s">
        <v>2054</v>
      </c>
      <c r="C554" s="5" t="s">
        <v>5534</v>
      </c>
      <c r="D554" s="9">
        <v>44874.0</v>
      </c>
      <c r="E554" s="5">
        <v>32912.0</v>
      </c>
      <c r="F554" s="5">
        <v>14960.0</v>
      </c>
      <c r="G554" s="5" t="s">
        <v>107</v>
      </c>
      <c r="H554" s="5" t="s">
        <v>189</v>
      </c>
      <c r="I554" s="5" t="s">
        <v>5535</v>
      </c>
      <c r="J554" s="5" t="s">
        <v>109</v>
      </c>
      <c r="K554" s="5" t="s">
        <v>5536</v>
      </c>
      <c r="L554" s="5" t="s">
        <v>5537</v>
      </c>
      <c r="M554" s="10" t="str">
        <f>IFERROR(__xludf.DUMMYFUNCTION("REGEXEXTRACT(L1039, ""[\s,]([A-Z]{2})[,\s]\s?\d{5}"")"),"#N/A")</f>
        <v>#N/A</v>
      </c>
      <c r="N554" s="5" t="s">
        <v>5538</v>
      </c>
      <c r="O554" s="5" t="s">
        <v>52</v>
      </c>
      <c r="P554" s="5">
        <v>1.0</v>
      </c>
      <c r="Q554" s="5" t="s">
        <v>5539</v>
      </c>
      <c r="R554" s="5">
        <v>2210.0</v>
      </c>
      <c r="S554" s="5">
        <v>4.0</v>
      </c>
      <c r="T554" s="5" t="s">
        <v>115</v>
      </c>
      <c r="U554" s="5">
        <v>0.0</v>
      </c>
      <c r="V554" s="5" t="s">
        <v>52</v>
      </c>
      <c r="W554" s="5" t="s">
        <v>5546</v>
      </c>
      <c r="X554" s="5" t="s">
        <v>55</v>
      </c>
      <c r="Y554" s="5" t="s">
        <v>5540</v>
      </c>
      <c r="Z554" s="5" t="s">
        <v>5541</v>
      </c>
      <c r="AA554" s="5" t="s">
        <v>5542</v>
      </c>
      <c r="AB554" s="5" t="s">
        <v>119</v>
      </c>
      <c r="AC554" s="5" t="s">
        <v>52</v>
      </c>
      <c r="AD554" s="5" t="s">
        <v>181</v>
      </c>
      <c r="AE554" s="5" t="s">
        <v>182</v>
      </c>
      <c r="AF554" s="5" t="s">
        <v>183</v>
      </c>
      <c r="AG554" s="5" t="s">
        <v>52</v>
      </c>
      <c r="AH554" s="5" t="s">
        <v>52</v>
      </c>
      <c r="AI554" s="5" t="s">
        <v>184</v>
      </c>
      <c r="AJ554" s="5" t="s">
        <v>102</v>
      </c>
      <c r="AK554" s="5" t="s">
        <v>102</v>
      </c>
      <c r="AL554" s="5" t="s">
        <v>5545</v>
      </c>
    </row>
    <row r="555">
      <c r="A555" s="5" t="s">
        <v>5547</v>
      </c>
      <c r="B555" s="5" t="s">
        <v>5078</v>
      </c>
      <c r="C555" s="5" t="s">
        <v>5079</v>
      </c>
      <c r="D555" s="9">
        <v>44873.0</v>
      </c>
      <c r="E555" s="5">
        <v>51700.0</v>
      </c>
      <c r="F555" s="5">
        <v>23500.0</v>
      </c>
      <c r="G555" s="5" t="s">
        <v>4824</v>
      </c>
      <c r="H555" s="5" t="s">
        <v>45</v>
      </c>
      <c r="I555" s="5" t="s">
        <v>3044</v>
      </c>
      <c r="J555" s="5" t="s">
        <v>4825</v>
      </c>
      <c r="K555" s="5" t="s">
        <v>5081</v>
      </c>
      <c r="L555" s="5" t="s">
        <v>5082</v>
      </c>
      <c r="M555" s="10" t="str">
        <f>IFERROR(__xludf.DUMMYFUNCTION("REGEXEXTRACT(L1040, ""[\s,]([A-Z]{2})[,\s]\s?\d{5}"")"),"PR")</f>
        <v>PR</v>
      </c>
      <c r="N555" s="5" t="s">
        <v>5548</v>
      </c>
      <c r="O555" s="5" t="s">
        <v>4429</v>
      </c>
      <c r="P555" s="5">
        <v>1.0</v>
      </c>
      <c r="Q555" s="5" t="s">
        <v>5549</v>
      </c>
      <c r="R555" s="5">
        <v>4538.0</v>
      </c>
      <c r="S555" s="5">
        <v>125.0</v>
      </c>
      <c r="T555" s="5" t="s">
        <v>2397</v>
      </c>
      <c r="U555" s="5">
        <v>0.0</v>
      </c>
      <c r="V555" s="5" t="s">
        <v>70</v>
      </c>
      <c r="W555" s="5" t="s">
        <v>5550</v>
      </c>
      <c r="X555" s="5" t="s">
        <v>52</v>
      </c>
      <c r="Y555" s="5" t="s">
        <v>52</v>
      </c>
      <c r="Z555" s="5" t="s">
        <v>5551</v>
      </c>
      <c r="AA555" s="5" t="s">
        <v>5552</v>
      </c>
      <c r="AB555" s="5" t="s">
        <v>59</v>
      </c>
      <c r="AC555" s="5" t="s">
        <v>1051</v>
      </c>
      <c r="AD555" s="5" t="s">
        <v>3974</v>
      </c>
      <c r="AE555" s="5" t="s">
        <v>3975</v>
      </c>
      <c r="AF555" s="5" t="s">
        <v>183</v>
      </c>
      <c r="AG555" s="5" t="s">
        <v>52</v>
      </c>
      <c r="AH555" s="5" t="s">
        <v>3976</v>
      </c>
      <c r="AI555" s="5" t="s">
        <v>3977</v>
      </c>
      <c r="AJ555" s="5" t="s">
        <v>5089</v>
      </c>
      <c r="AK555" s="5" t="s">
        <v>5090</v>
      </c>
      <c r="AL555" s="5" t="s">
        <v>5091</v>
      </c>
    </row>
    <row r="556">
      <c r="A556" s="5" t="s">
        <v>5553</v>
      </c>
      <c r="B556" s="5" t="s">
        <v>5078</v>
      </c>
      <c r="C556" s="5" t="s">
        <v>5079</v>
      </c>
      <c r="D556" s="9">
        <v>44873.0</v>
      </c>
      <c r="E556" s="5">
        <v>51700.0</v>
      </c>
      <c r="F556" s="5">
        <v>23500.0</v>
      </c>
      <c r="G556" s="5" t="s">
        <v>4824</v>
      </c>
      <c r="H556" s="5" t="s">
        <v>45</v>
      </c>
      <c r="I556" s="5" t="s">
        <v>3044</v>
      </c>
      <c r="J556" s="5" t="s">
        <v>4825</v>
      </c>
      <c r="K556" s="5" t="s">
        <v>5081</v>
      </c>
      <c r="L556" s="5" t="s">
        <v>5082</v>
      </c>
      <c r="M556" s="10" t="str">
        <f>IFERROR(__xludf.DUMMYFUNCTION("REGEXEXTRACT(L1041, ""[\s,]([A-Z]{2})[,\s]\s?\d{5}"")"),"CA")</f>
        <v>CA</v>
      </c>
      <c r="N556" s="5" t="s">
        <v>5548</v>
      </c>
      <c r="O556" s="5" t="s">
        <v>4429</v>
      </c>
      <c r="P556" s="5">
        <v>1.0</v>
      </c>
      <c r="Q556" s="5" t="s">
        <v>5554</v>
      </c>
      <c r="R556" s="5">
        <v>4530.0</v>
      </c>
      <c r="S556" s="5">
        <v>125.0</v>
      </c>
      <c r="T556" s="5" t="s">
        <v>2397</v>
      </c>
      <c r="U556" s="5">
        <v>0.0</v>
      </c>
      <c r="V556" s="5" t="s">
        <v>70</v>
      </c>
      <c r="W556" s="5" t="s">
        <v>5555</v>
      </c>
      <c r="X556" s="5" t="s">
        <v>52</v>
      </c>
      <c r="Y556" s="5" t="s">
        <v>52</v>
      </c>
      <c r="Z556" s="5" t="s">
        <v>5551</v>
      </c>
      <c r="AA556" s="5" t="s">
        <v>5556</v>
      </c>
      <c r="AB556" s="5" t="s">
        <v>59</v>
      </c>
      <c r="AC556" s="5" t="s">
        <v>1051</v>
      </c>
      <c r="AD556" s="5" t="s">
        <v>3974</v>
      </c>
      <c r="AE556" s="5" t="s">
        <v>3975</v>
      </c>
      <c r="AF556" s="5" t="s">
        <v>183</v>
      </c>
      <c r="AG556" s="5" t="s">
        <v>52</v>
      </c>
      <c r="AH556" s="5" t="s">
        <v>3976</v>
      </c>
      <c r="AI556" s="5" t="s">
        <v>3977</v>
      </c>
      <c r="AJ556" s="5" t="s">
        <v>5089</v>
      </c>
      <c r="AK556" s="5" t="s">
        <v>5090</v>
      </c>
      <c r="AL556" s="5" t="s">
        <v>5091</v>
      </c>
    </row>
    <row r="557" hidden="1">
      <c r="A557" s="5" t="s">
        <v>5557</v>
      </c>
      <c r="B557" s="5" t="s">
        <v>5558</v>
      </c>
      <c r="C557" s="5" t="s">
        <v>5559</v>
      </c>
      <c r="D557" s="9">
        <v>44872.0</v>
      </c>
      <c r="E557" s="5">
        <v>42313.0</v>
      </c>
      <c r="F557" s="5">
        <v>19233.0</v>
      </c>
      <c r="G557" s="5" t="s">
        <v>5560</v>
      </c>
      <c r="H557" s="5" t="s">
        <v>480</v>
      </c>
      <c r="I557" s="5" t="s">
        <v>5561</v>
      </c>
      <c r="J557" s="5" t="s">
        <v>2214</v>
      </c>
      <c r="K557" s="5" t="s">
        <v>5562</v>
      </c>
      <c r="L557" s="5" t="s">
        <v>5563</v>
      </c>
      <c r="M557" s="10" t="str">
        <f>IFERROR(__xludf.DUMMYFUNCTION("REGEXEXTRACT(L1042, ""[\s,]([A-Z]{2})[,\s]\s?\d{5}"")"),"#N/A")</f>
        <v>#N/A</v>
      </c>
      <c r="N557" s="5" t="s">
        <v>5564</v>
      </c>
      <c r="O557" s="5">
        <v>92660.0</v>
      </c>
      <c r="P557" s="5">
        <v>1.0</v>
      </c>
      <c r="Q557" s="5" t="s">
        <v>5565</v>
      </c>
      <c r="R557" s="5">
        <v>4532.0</v>
      </c>
      <c r="S557" s="5">
        <v>1628.0</v>
      </c>
      <c r="T557" s="5" t="s">
        <v>92</v>
      </c>
      <c r="U557" s="5">
        <v>60.0</v>
      </c>
      <c r="V557" s="5" t="s">
        <v>93</v>
      </c>
      <c r="W557" s="5" t="s">
        <v>5566</v>
      </c>
      <c r="X557" s="5" t="s">
        <v>52</v>
      </c>
      <c r="Y557" s="5" t="s">
        <v>52</v>
      </c>
      <c r="Z557" s="5" t="s">
        <v>5567</v>
      </c>
      <c r="AA557" s="5" t="s">
        <v>5568</v>
      </c>
      <c r="AB557" s="5" t="s">
        <v>200</v>
      </c>
      <c r="AC557" s="5" t="s">
        <v>52</v>
      </c>
      <c r="AD557" s="5" t="s">
        <v>216</v>
      </c>
      <c r="AE557" s="5" t="s">
        <v>217</v>
      </c>
      <c r="AF557" s="5" t="s">
        <v>218</v>
      </c>
      <c r="AG557" s="5" t="s">
        <v>52</v>
      </c>
      <c r="AH557" s="5" t="s">
        <v>52</v>
      </c>
      <c r="AI557" s="5" t="s">
        <v>52</v>
      </c>
      <c r="AJ557" s="5" t="s">
        <v>5569</v>
      </c>
      <c r="AK557" s="5" t="s">
        <v>5570</v>
      </c>
      <c r="AL557" s="5" t="s">
        <v>1770</v>
      </c>
    </row>
    <row r="558">
      <c r="A558" s="5" t="s">
        <v>5571</v>
      </c>
      <c r="B558" s="5" t="s">
        <v>5572</v>
      </c>
      <c r="C558" s="5" t="s">
        <v>5573</v>
      </c>
      <c r="D558" s="9">
        <v>44871.0</v>
      </c>
      <c r="E558" s="5">
        <v>45346.0</v>
      </c>
      <c r="F558" s="5">
        <v>20612.0</v>
      </c>
      <c r="G558" s="5" t="s">
        <v>5574</v>
      </c>
      <c r="H558" s="5" t="s">
        <v>45</v>
      </c>
      <c r="I558" s="5" t="s">
        <v>5575</v>
      </c>
      <c r="J558" s="5" t="s">
        <v>5576</v>
      </c>
      <c r="K558" s="5" t="s">
        <v>5577</v>
      </c>
      <c r="L558" s="5" t="s">
        <v>5578</v>
      </c>
      <c r="M558" s="11" t="s">
        <v>2670</v>
      </c>
      <c r="N558" s="5" t="s">
        <v>5579</v>
      </c>
      <c r="O558" s="5">
        <v>10601.0</v>
      </c>
      <c r="P558" s="5">
        <v>1.0</v>
      </c>
      <c r="Q558" s="5" t="s">
        <v>5580</v>
      </c>
      <c r="R558" s="5">
        <v>4510.0</v>
      </c>
      <c r="S558" s="5">
        <v>1265.0</v>
      </c>
      <c r="T558" s="5" t="s">
        <v>92</v>
      </c>
      <c r="U558" s="5">
        <v>29.0</v>
      </c>
      <c r="V558" s="5" t="s">
        <v>93</v>
      </c>
      <c r="W558" s="5" t="s">
        <v>5581</v>
      </c>
      <c r="X558" s="5" t="s">
        <v>52</v>
      </c>
      <c r="Y558" s="5" t="s">
        <v>52</v>
      </c>
      <c r="Z558" s="5" t="s">
        <v>5460</v>
      </c>
      <c r="AA558" s="5" t="s">
        <v>5582</v>
      </c>
      <c r="AB558" s="5" t="s">
        <v>200</v>
      </c>
      <c r="AC558" s="5" t="s">
        <v>52</v>
      </c>
      <c r="AD558" s="5" t="s">
        <v>216</v>
      </c>
      <c r="AE558" s="5" t="s">
        <v>217</v>
      </c>
      <c r="AF558" s="5" t="s">
        <v>218</v>
      </c>
      <c r="AG558" s="5" t="s">
        <v>52</v>
      </c>
      <c r="AH558" s="5" t="s">
        <v>52</v>
      </c>
      <c r="AI558" s="5" t="s">
        <v>52</v>
      </c>
      <c r="AJ558" s="5" t="s">
        <v>5583</v>
      </c>
      <c r="AK558" s="5" t="s">
        <v>5584</v>
      </c>
      <c r="AL558" s="5" t="s">
        <v>5585</v>
      </c>
    </row>
    <row r="559" hidden="1">
      <c r="A559" s="5" t="s">
        <v>5586</v>
      </c>
      <c r="B559" s="5" t="s">
        <v>5587</v>
      </c>
      <c r="C559" s="5" t="s">
        <v>5588</v>
      </c>
      <c r="D559" s="9">
        <v>44868.0</v>
      </c>
      <c r="E559" s="5">
        <v>10320.0</v>
      </c>
      <c r="F559" s="5">
        <v>4691.0</v>
      </c>
      <c r="G559" s="5" t="s">
        <v>107</v>
      </c>
      <c r="H559" s="5" t="s">
        <v>1792</v>
      </c>
      <c r="I559" s="5" t="s">
        <v>5589</v>
      </c>
      <c r="J559" s="5" t="s">
        <v>109</v>
      </c>
      <c r="K559" s="5" t="s">
        <v>966</v>
      </c>
      <c r="L559" s="5" t="s">
        <v>5590</v>
      </c>
      <c r="M559" s="10" t="str">
        <f>IFERROR(__xludf.DUMMYFUNCTION("REGEXEXTRACT(L1044, ""[\s,]([A-Z]{2})[,\s]\s?\d{5}"")"),"#N/A")</f>
        <v>#N/A</v>
      </c>
      <c r="N559" s="5" t="s">
        <v>5591</v>
      </c>
      <c r="O559" s="5">
        <v>29360.0</v>
      </c>
      <c r="P559" s="5">
        <v>1.0</v>
      </c>
      <c r="Q559" s="5" t="s">
        <v>5592</v>
      </c>
      <c r="R559" s="5">
        <v>4510.0</v>
      </c>
      <c r="S559" s="5">
        <v>32.0</v>
      </c>
      <c r="T559" s="5" t="s">
        <v>115</v>
      </c>
      <c r="U559" s="5">
        <v>0.0</v>
      </c>
      <c r="V559" s="5" t="s">
        <v>52</v>
      </c>
      <c r="W559" s="5" t="s">
        <v>5593</v>
      </c>
      <c r="X559" s="5" t="s">
        <v>52</v>
      </c>
      <c r="Y559" s="5" t="s">
        <v>52</v>
      </c>
      <c r="Z559" s="5" t="s">
        <v>4647</v>
      </c>
      <c r="AA559" s="5">
        <v>1401531.0</v>
      </c>
      <c r="AB559" s="5" t="s">
        <v>730</v>
      </c>
      <c r="AC559" s="5" t="s">
        <v>52</v>
      </c>
      <c r="AD559" s="5" t="s">
        <v>181</v>
      </c>
      <c r="AE559" s="5" t="s">
        <v>182</v>
      </c>
      <c r="AF559" s="5" t="s">
        <v>183</v>
      </c>
      <c r="AG559" s="5" t="s">
        <v>52</v>
      </c>
      <c r="AH559" s="5" t="s">
        <v>52</v>
      </c>
      <c r="AI559" s="5" t="s">
        <v>184</v>
      </c>
      <c r="AJ559" s="5" t="s">
        <v>5594</v>
      </c>
      <c r="AK559" s="5" t="s">
        <v>5595</v>
      </c>
      <c r="AL559" s="5" t="s">
        <v>3316</v>
      </c>
    </row>
    <row r="560" hidden="1">
      <c r="A560" s="5" t="s">
        <v>5596</v>
      </c>
      <c r="B560" s="5" t="s">
        <v>4007</v>
      </c>
      <c r="C560" s="5" t="s">
        <v>3469</v>
      </c>
      <c r="D560" s="9">
        <v>44867.0</v>
      </c>
      <c r="E560" s="5">
        <v>171530.0</v>
      </c>
      <c r="F560" s="5">
        <v>77968.0</v>
      </c>
      <c r="G560" s="5" t="s">
        <v>1419</v>
      </c>
      <c r="H560" s="5" t="s">
        <v>1534</v>
      </c>
      <c r="I560" s="5" t="s">
        <v>3880</v>
      </c>
      <c r="J560" s="5" t="s">
        <v>256</v>
      </c>
      <c r="K560" s="5" t="s">
        <v>4021</v>
      </c>
      <c r="L560" s="5" t="s">
        <v>4008</v>
      </c>
      <c r="M560" s="10" t="str">
        <f>IFERROR(__xludf.DUMMYFUNCTION("REGEXEXTRACT(L1045, ""[\s,]([A-Z]{2})[,\s]\s?\d{5}"")"),"RD")</f>
        <v>RD</v>
      </c>
      <c r="N560" s="5" t="s">
        <v>3473</v>
      </c>
      <c r="O560" s="5" t="s">
        <v>52</v>
      </c>
      <c r="P560" s="5">
        <v>3.0</v>
      </c>
      <c r="Q560" s="5" t="s">
        <v>5597</v>
      </c>
      <c r="R560" s="5" t="s">
        <v>3360</v>
      </c>
      <c r="S560" s="5">
        <v>108.0</v>
      </c>
      <c r="T560" s="5" t="s">
        <v>1077</v>
      </c>
      <c r="U560" s="5">
        <v>0.0</v>
      </c>
      <c r="V560" s="5" t="s">
        <v>70</v>
      </c>
      <c r="W560" s="5" t="s">
        <v>5598</v>
      </c>
      <c r="X560" s="5" t="s">
        <v>52</v>
      </c>
      <c r="Y560" s="5" t="s">
        <v>52</v>
      </c>
      <c r="Z560" s="5" t="s">
        <v>5599</v>
      </c>
      <c r="AA560" s="5" t="s">
        <v>5600</v>
      </c>
      <c r="AB560" s="5" t="s">
        <v>59</v>
      </c>
      <c r="AC560" s="5" t="s">
        <v>52</v>
      </c>
      <c r="AD560" s="5" t="s">
        <v>5289</v>
      </c>
      <c r="AE560" s="5" t="s">
        <v>5290</v>
      </c>
      <c r="AF560" s="5" t="s">
        <v>5291</v>
      </c>
      <c r="AG560" s="5" t="s">
        <v>52</v>
      </c>
      <c r="AH560" s="5" t="s">
        <v>52</v>
      </c>
      <c r="AI560" s="5" t="s">
        <v>52</v>
      </c>
      <c r="AJ560" s="5" t="s">
        <v>4007</v>
      </c>
      <c r="AK560" s="5" t="s">
        <v>4012</v>
      </c>
      <c r="AL560" s="5" t="s">
        <v>3481</v>
      </c>
    </row>
    <row r="561" hidden="1">
      <c r="A561" s="5" t="s">
        <v>5601</v>
      </c>
      <c r="B561" s="5" t="s">
        <v>5602</v>
      </c>
      <c r="C561" s="5" t="s">
        <v>5603</v>
      </c>
      <c r="D561" s="9">
        <v>44865.0</v>
      </c>
      <c r="E561" s="5">
        <v>64416.0</v>
      </c>
      <c r="F561" s="5">
        <v>29280.0</v>
      </c>
      <c r="G561" s="5" t="s">
        <v>1419</v>
      </c>
      <c r="H561" s="5" t="s">
        <v>480</v>
      </c>
      <c r="I561" s="5" t="s">
        <v>5604</v>
      </c>
      <c r="J561" s="5" t="s">
        <v>256</v>
      </c>
      <c r="K561" s="5" t="s">
        <v>744</v>
      </c>
      <c r="L561" s="5" t="s">
        <v>5605</v>
      </c>
      <c r="M561" s="10" t="str">
        <f>IFERROR(__xludf.DUMMYFUNCTION("REGEXEXTRACT(L1046, ""[\s,]([A-Z]{2})[,\s]\s?\d{5}"")"),"TX")</f>
        <v>TX</v>
      </c>
      <c r="N561" s="5" t="s">
        <v>5606</v>
      </c>
      <c r="O561" s="5" t="s">
        <v>52</v>
      </c>
      <c r="P561" s="5">
        <v>1.0</v>
      </c>
      <c r="Q561" s="5" t="s">
        <v>5607</v>
      </c>
      <c r="R561" s="5">
        <v>4500.0</v>
      </c>
      <c r="S561" s="5">
        <v>58.0</v>
      </c>
      <c r="T561" s="5" t="s">
        <v>53</v>
      </c>
      <c r="U561" s="5">
        <v>0.0</v>
      </c>
      <c r="V561" s="5" t="s">
        <v>70</v>
      </c>
      <c r="W561" s="5" t="s">
        <v>5608</v>
      </c>
      <c r="X561" s="5" t="s">
        <v>52</v>
      </c>
      <c r="Y561" s="5" t="s">
        <v>52</v>
      </c>
      <c r="Z561" s="5" t="s">
        <v>5609</v>
      </c>
      <c r="AA561" s="5">
        <v>3302337.0</v>
      </c>
      <c r="AB561" s="5" t="s">
        <v>162</v>
      </c>
      <c r="AC561" s="5" t="s">
        <v>52</v>
      </c>
      <c r="AD561" s="5" t="s">
        <v>398</v>
      </c>
      <c r="AE561" s="5" t="s">
        <v>399</v>
      </c>
      <c r="AF561" s="5" t="s">
        <v>400</v>
      </c>
      <c r="AG561" s="5" t="s">
        <v>401</v>
      </c>
      <c r="AH561" s="5">
        <v>23502.0</v>
      </c>
      <c r="AI561" s="5" t="s">
        <v>402</v>
      </c>
      <c r="AJ561" s="5" t="s">
        <v>5602</v>
      </c>
      <c r="AK561" s="5" t="s">
        <v>5610</v>
      </c>
      <c r="AL561" s="5" t="s">
        <v>1428</v>
      </c>
    </row>
    <row r="562" hidden="1">
      <c r="A562" s="5" t="s">
        <v>5611</v>
      </c>
      <c r="B562" s="5" t="s">
        <v>3020</v>
      </c>
      <c r="C562" s="5" t="s">
        <v>3009</v>
      </c>
      <c r="D562" s="9">
        <v>44864.0</v>
      </c>
      <c r="E562" s="5">
        <v>9416.0</v>
      </c>
      <c r="F562" s="5">
        <v>4280.0</v>
      </c>
      <c r="G562" s="5" t="s">
        <v>107</v>
      </c>
      <c r="H562" s="5" t="s">
        <v>1069</v>
      </c>
      <c r="I562" s="5" t="s">
        <v>5612</v>
      </c>
      <c r="J562" s="5" t="s">
        <v>109</v>
      </c>
      <c r="K562" s="5" t="s">
        <v>5613</v>
      </c>
      <c r="L562" s="5" t="s">
        <v>5614</v>
      </c>
      <c r="M562" s="10" t="str">
        <f>IFERROR(__xludf.DUMMYFUNCTION("REGEXEXTRACT(L1047, ""[\s,]([A-Z]{2})[,\s]\s?\d{5}"")"),"#N/A")</f>
        <v>#N/A</v>
      </c>
      <c r="N562" s="5" t="s">
        <v>5615</v>
      </c>
      <c r="O562" s="5">
        <v>33134.0</v>
      </c>
      <c r="P562" s="5">
        <v>1.0</v>
      </c>
      <c r="Q562" s="5" t="s">
        <v>5616</v>
      </c>
      <c r="R562" s="5">
        <v>4510.0</v>
      </c>
      <c r="S562" s="5">
        <v>16.0</v>
      </c>
      <c r="T562" s="5" t="s">
        <v>115</v>
      </c>
      <c r="U562" s="5">
        <v>0.0</v>
      </c>
      <c r="V562" s="5" t="s">
        <v>52</v>
      </c>
      <c r="W562" s="5" t="s">
        <v>5617</v>
      </c>
      <c r="X562" s="5" t="s">
        <v>71</v>
      </c>
      <c r="Y562" s="5" t="s">
        <v>52</v>
      </c>
      <c r="Z562" s="5" t="s">
        <v>5618</v>
      </c>
      <c r="AA562" s="5">
        <v>10563.0</v>
      </c>
      <c r="AB562" s="5" t="s">
        <v>260</v>
      </c>
      <c r="AC562" s="5" t="s">
        <v>52</v>
      </c>
      <c r="AD562" s="5" t="s">
        <v>181</v>
      </c>
      <c r="AE562" s="5" t="s">
        <v>182</v>
      </c>
      <c r="AF562" s="5" t="s">
        <v>183</v>
      </c>
      <c r="AG562" s="5" t="s">
        <v>52</v>
      </c>
      <c r="AH562" s="5" t="s">
        <v>52</v>
      </c>
      <c r="AI562" s="5" t="s">
        <v>184</v>
      </c>
      <c r="AJ562" s="5" t="s">
        <v>3008</v>
      </c>
      <c r="AK562" s="5" t="s">
        <v>5619</v>
      </c>
      <c r="AL562" s="5" t="s">
        <v>3316</v>
      </c>
    </row>
    <row r="563" hidden="1">
      <c r="A563" s="5" t="s">
        <v>5611</v>
      </c>
      <c r="B563" s="5" t="s">
        <v>3020</v>
      </c>
      <c r="C563" s="5" t="s">
        <v>5620</v>
      </c>
      <c r="D563" s="9">
        <v>44864.0</v>
      </c>
      <c r="E563" s="5">
        <v>9416.0</v>
      </c>
      <c r="F563" s="5">
        <v>4280.0</v>
      </c>
      <c r="G563" s="5" t="s">
        <v>107</v>
      </c>
      <c r="H563" s="5" t="s">
        <v>1069</v>
      </c>
      <c r="I563" s="5" t="s">
        <v>5612</v>
      </c>
      <c r="J563" s="5" t="s">
        <v>109</v>
      </c>
      <c r="K563" s="5" t="s">
        <v>5613</v>
      </c>
      <c r="L563" s="5" t="s">
        <v>5614</v>
      </c>
      <c r="M563" s="10" t="str">
        <f>IFERROR(__xludf.DUMMYFUNCTION("REGEXEXTRACT(L1048, ""[\s,]([A-Z]{2})[,\s]\s?\d{5}"")"),"CT")</f>
        <v>CT</v>
      </c>
      <c r="N563" s="5" t="s">
        <v>5621</v>
      </c>
      <c r="O563" s="5">
        <v>33134.0</v>
      </c>
      <c r="P563" s="5">
        <v>1.0</v>
      </c>
      <c r="Q563" s="5" t="s">
        <v>5616</v>
      </c>
      <c r="R563" s="5">
        <v>4510.0</v>
      </c>
      <c r="S563" s="5">
        <v>16.0</v>
      </c>
      <c r="T563" s="5" t="s">
        <v>115</v>
      </c>
      <c r="U563" s="5">
        <v>0.0</v>
      </c>
      <c r="V563" s="5" t="s">
        <v>52</v>
      </c>
      <c r="W563" s="5" t="s">
        <v>5622</v>
      </c>
      <c r="X563" s="5" t="s">
        <v>55</v>
      </c>
      <c r="Y563" s="5" t="s">
        <v>5617</v>
      </c>
      <c r="Z563" s="5" t="s">
        <v>5618</v>
      </c>
      <c r="AA563" s="5">
        <v>10563.0</v>
      </c>
      <c r="AB563" s="5" t="s">
        <v>260</v>
      </c>
      <c r="AC563" s="5" t="s">
        <v>52</v>
      </c>
      <c r="AD563" s="5" t="s">
        <v>181</v>
      </c>
      <c r="AE563" s="5" t="s">
        <v>182</v>
      </c>
      <c r="AF563" s="5" t="s">
        <v>183</v>
      </c>
      <c r="AG563" s="5" t="s">
        <v>52</v>
      </c>
      <c r="AH563" s="5" t="s">
        <v>52</v>
      </c>
      <c r="AI563" s="5" t="s">
        <v>184</v>
      </c>
      <c r="AJ563" s="5" t="s">
        <v>102</v>
      </c>
      <c r="AK563" s="5" t="s">
        <v>102</v>
      </c>
      <c r="AL563" s="5" t="s">
        <v>3316</v>
      </c>
    </row>
    <row r="564" hidden="1">
      <c r="A564" s="5" t="s">
        <v>5623</v>
      </c>
      <c r="B564" s="5" t="s">
        <v>5624</v>
      </c>
      <c r="C564" s="5" t="s">
        <v>5625</v>
      </c>
      <c r="D564" s="9">
        <v>44863.0</v>
      </c>
      <c r="E564" s="5">
        <v>181522.0</v>
      </c>
      <c r="F564" s="5">
        <v>82510.0</v>
      </c>
      <c r="G564" s="5" t="s">
        <v>2212</v>
      </c>
      <c r="H564" s="5" t="s">
        <v>189</v>
      </c>
      <c r="I564" s="5" t="s">
        <v>5626</v>
      </c>
      <c r="J564" s="5" t="s">
        <v>2214</v>
      </c>
      <c r="K564" s="5" t="s">
        <v>5627</v>
      </c>
      <c r="L564" s="5" t="s">
        <v>5628</v>
      </c>
      <c r="M564" s="10" t="str">
        <f>IFERROR(__xludf.DUMMYFUNCTION("REGEXEXTRACT(L1049, ""[\s,]([A-Z]{2})[,\s]\s?\d{5}"")"),"CA")</f>
        <v>CA</v>
      </c>
      <c r="N564" s="5" t="s">
        <v>5629</v>
      </c>
      <c r="O564" s="5" t="s">
        <v>52</v>
      </c>
      <c r="P564" s="5">
        <v>4.0</v>
      </c>
      <c r="Q564" s="5" t="s">
        <v>5630</v>
      </c>
      <c r="R564" s="5" t="s">
        <v>4280</v>
      </c>
      <c r="S564" s="5">
        <v>456.0</v>
      </c>
      <c r="T564" s="5" t="s">
        <v>53</v>
      </c>
      <c r="U564" s="5">
        <v>71.0</v>
      </c>
      <c r="V564" s="5" t="s">
        <v>93</v>
      </c>
      <c r="W564" s="5" t="s">
        <v>5631</v>
      </c>
      <c r="X564" s="5" t="s">
        <v>71</v>
      </c>
      <c r="Y564" s="5" t="s">
        <v>52</v>
      </c>
      <c r="Z564" s="5" t="s">
        <v>5632</v>
      </c>
      <c r="AA564" s="5" t="s">
        <v>5633</v>
      </c>
      <c r="AB564" s="5" t="s">
        <v>200</v>
      </c>
      <c r="AC564" s="5" t="s">
        <v>52</v>
      </c>
      <c r="AD564" s="5" t="s">
        <v>216</v>
      </c>
      <c r="AE564" s="5" t="s">
        <v>217</v>
      </c>
      <c r="AF564" s="5" t="s">
        <v>218</v>
      </c>
      <c r="AG564" s="5" t="s">
        <v>52</v>
      </c>
      <c r="AH564" s="5" t="s">
        <v>52</v>
      </c>
      <c r="AI564" s="5" t="s">
        <v>52</v>
      </c>
      <c r="AJ564" s="5" t="s">
        <v>5624</v>
      </c>
      <c r="AK564" s="5" t="s">
        <v>5628</v>
      </c>
      <c r="AL564" s="5" t="s">
        <v>2223</v>
      </c>
    </row>
    <row r="565" hidden="1">
      <c r="A565" s="5" t="s">
        <v>5634</v>
      </c>
      <c r="B565" s="5" t="s">
        <v>5635</v>
      </c>
      <c r="C565" s="5" t="s">
        <v>5625</v>
      </c>
      <c r="D565" s="9">
        <v>44863.0</v>
      </c>
      <c r="E565" s="5">
        <v>185064.0</v>
      </c>
      <c r="F565" s="5">
        <v>84120.0</v>
      </c>
      <c r="G565" s="5" t="s">
        <v>2212</v>
      </c>
      <c r="H565" s="5" t="s">
        <v>189</v>
      </c>
      <c r="I565" s="5" t="s">
        <v>5626</v>
      </c>
      <c r="J565" s="5" t="s">
        <v>2214</v>
      </c>
      <c r="K565" s="5" t="s">
        <v>4708</v>
      </c>
      <c r="L565" s="5" t="s">
        <v>5636</v>
      </c>
      <c r="M565" s="10" t="str">
        <f>IFERROR(__xludf.DUMMYFUNCTION("REGEXEXTRACT(L1050, ""[\s,]([A-Z]{2})[,\s]\s?\d{5}"")"),"MA")</f>
        <v>MA</v>
      </c>
      <c r="N565" s="5" t="s">
        <v>5629</v>
      </c>
      <c r="O565" s="5" t="s">
        <v>52</v>
      </c>
      <c r="P565" s="5">
        <v>4.0</v>
      </c>
      <c r="Q565" s="5" t="s">
        <v>5637</v>
      </c>
      <c r="R565" s="5" t="s">
        <v>4280</v>
      </c>
      <c r="S565" s="5">
        <v>553.0</v>
      </c>
      <c r="T565" s="5" t="s">
        <v>53</v>
      </c>
      <c r="U565" s="5">
        <v>70.0</v>
      </c>
      <c r="V565" s="5" t="s">
        <v>93</v>
      </c>
      <c r="W565" s="5" t="s">
        <v>5638</v>
      </c>
      <c r="X565" s="5" t="s">
        <v>71</v>
      </c>
      <c r="Y565" s="5" t="s">
        <v>52</v>
      </c>
      <c r="Z565" s="5" t="s">
        <v>5632</v>
      </c>
      <c r="AA565" s="5" t="s">
        <v>5639</v>
      </c>
      <c r="AB565" s="5" t="s">
        <v>200</v>
      </c>
      <c r="AC565" s="5" t="s">
        <v>52</v>
      </c>
      <c r="AD565" s="5" t="s">
        <v>216</v>
      </c>
      <c r="AE565" s="5" t="s">
        <v>217</v>
      </c>
      <c r="AF565" s="5" t="s">
        <v>218</v>
      </c>
      <c r="AG565" s="5" t="s">
        <v>52</v>
      </c>
      <c r="AH565" s="5" t="s">
        <v>52</v>
      </c>
      <c r="AI565" s="5" t="s">
        <v>52</v>
      </c>
      <c r="AJ565" s="5" t="s">
        <v>5635</v>
      </c>
      <c r="AK565" s="5" t="s">
        <v>5636</v>
      </c>
      <c r="AL565" s="5" t="s">
        <v>2223</v>
      </c>
    </row>
    <row r="566" hidden="1">
      <c r="A566" s="5" t="s">
        <v>5640</v>
      </c>
      <c r="B566" s="5" t="s">
        <v>5641</v>
      </c>
      <c r="C566" s="5" t="s">
        <v>4531</v>
      </c>
      <c r="D566" s="9">
        <v>44861.0</v>
      </c>
      <c r="E566" s="5">
        <v>51359.0</v>
      </c>
      <c r="F566" s="5">
        <v>23345.0</v>
      </c>
      <c r="G566" s="5" t="s">
        <v>5642</v>
      </c>
      <c r="H566" s="5" t="s">
        <v>1792</v>
      </c>
      <c r="I566" s="5" t="s">
        <v>5643</v>
      </c>
      <c r="J566" s="5" t="s">
        <v>1460</v>
      </c>
      <c r="K566" s="5" t="s">
        <v>5644</v>
      </c>
      <c r="L566" s="5" t="s">
        <v>5645</v>
      </c>
      <c r="M566" s="10" t="str">
        <f>IFERROR(__xludf.DUMMYFUNCTION("REGEXEXTRACT(L1051, ""[\s,]([A-Z]{2})[,\s]\s?\d{5}"")"),"#N/A")</f>
        <v>#N/A</v>
      </c>
      <c r="N566" s="5" t="s">
        <v>4536</v>
      </c>
      <c r="O566" s="5">
        <v>30339.0</v>
      </c>
      <c r="P566" s="5">
        <v>3.0</v>
      </c>
      <c r="Q566" s="5" t="s">
        <v>5646</v>
      </c>
      <c r="R566" s="5" t="s">
        <v>2662</v>
      </c>
      <c r="S566" s="5">
        <v>2633.0</v>
      </c>
      <c r="T566" s="5" t="s">
        <v>69</v>
      </c>
      <c r="U566" s="5">
        <v>173.0</v>
      </c>
      <c r="V566" s="5" t="s">
        <v>93</v>
      </c>
      <c r="W566" s="5" t="s">
        <v>5647</v>
      </c>
      <c r="X566" s="5" t="s">
        <v>71</v>
      </c>
      <c r="Y566" s="5" t="s">
        <v>52</v>
      </c>
      <c r="Z566" s="5" t="s">
        <v>5648</v>
      </c>
      <c r="AA566" s="5" t="s">
        <v>5649</v>
      </c>
      <c r="AB566" s="5" t="s">
        <v>235</v>
      </c>
      <c r="AC566" s="5" t="s">
        <v>52</v>
      </c>
      <c r="AD566" s="5" t="s">
        <v>216</v>
      </c>
      <c r="AE566" s="5" t="s">
        <v>217</v>
      </c>
      <c r="AF566" s="5" t="s">
        <v>218</v>
      </c>
      <c r="AG566" s="5" t="s">
        <v>52</v>
      </c>
      <c r="AH566" s="5" t="s">
        <v>52</v>
      </c>
      <c r="AI566" s="5" t="s">
        <v>52</v>
      </c>
      <c r="AJ566" s="5" t="s">
        <v>5641</v>
      </c>
      <c r="AK566" s="5" t="s">
        <v>5645</v>
      </c>
      <c r="AL566" s="5" t="s">
        <v>4541</v>
      </c>
    </row>
    <row r="567">
      <c r="A567" s="5" t="s">
        <v>5650</v>
      </c>
      <c r="B567" s="5" t="s">
        <v>5651</v>
      </c>
      <c r="C567" s="5" t="s">
        <v>5652</v>
      </c>
      <c r="D567" s="9">
        <v>44859.0</v>
      </c>
      <c r="E567" s="5">
        <v>24737.0</v>
      </c>
      <c r="F567" s="5">
        <v>11244.0</v>
      </c>
      <c r="G567" s="5" t="s">
        <v>435</v>
      </c>
      <c r="H567" s="5" t="s">
        <v>45</v>
      </c>
      <c r="I567" s="5" t="s">
        <v>5653</v>
      </c>
      <c r="J567" s="5" t="s">
        <v>424</v>
      </c>
      <c r="K567" s="5" t="s">
        <v>5654</v>
      </c>
      <c r="L567" s="5" t="s">
        <v>5655</v>
      </c>
      <c r="M567" s="10" t="str">
        <f>IFERROR(__xludf.DUMMYFUNCTION("REGEXEXTRACT(L1052, ""[\s,]([A-Z]{2})[,\s]\s?\d{5}"")"),"#N/A")</f>
        <v>#N/A</v>
      </c>
      <c r="N567" s="5" t="s">
        <v>5656</v>
      </c>
      <c r="O567" s="5">
        <v>17057.0</v>
      </c>
      <c r="P567" s="5">
        <v>1.0</v>
      </c>
      <c r="Q567" s="5" t="s">
        <v>5657</v>
      </c>
      <c r="R567" s="5" t="s">
        <v>244</v>
      </c>
      <c r="S567" s="5">
        <v>42.0</v>
      </c>
      <c r="T567" s="5" t="s">
        <v>53</v>
      </c>
      <c r="U567" s="5">
        <v>57.0</v>
      </c>
      <c r="V567" s="5" t="s">
        <v>70</v>
      </c>
      <c r="W567" s="5" t="s">
        <v>5658</v>
      </c>
      <c r="X567" s="5" t="s">
        <v>52</v>
      </c>
      <c r="Y567" s="5" t="s">
        <v>52</v>
      </c>
      <c r="Z567" s="5" t="s">
        <v>5659</v>
      </c>
      <c r="AA567" s="5" t="s">
        <v>5660</v>
      </c>
      <c r="AB567" s="5" t="s">
        <v>730</v>
      </c>
      <c r="AC567" s="5" t="s">
        <v>52</v>
      </c>
      <c r="AD567" s="5" t="s">
        <v>72</v>
      </c>
      <c r="AE567" s="5" t="s">
        <v>73</v>
      </c>
      <c r="AF567" s="5" t="s">
        <v>74</v>
      </c>
      <c r="AG567" s="5" t="s">
        <v>75</v>
      </c>
      <c r="AH567" s="5" t="s">
        <v>76</v>
      </c>
      <c r="AI567" s="5" t="s">
        <v>77</v>
      </c>
      <c r="AJ567" s="5" t="s">
        <v>102</v>
      </c>
      <c r="AK567" s="5" t="s">
        <v>102</v>
      </c>
      <c r="AL567" s="5" t="s">
        <v>5661</v>
      </c>
    </row>
    <row r="568">
      <c r="A568" s="5" t="s">
        <v>5662</v>
      </c>
      <c r="B568" s="5" t="s">
        <v>577</v>
      </c>
      <c r="C568" s="5" t="s">
        <v>5663</v>
      </c>
      <c r="D568" s="9">
        <v>44858.0</v>
      </c>
      <c r="E568" s="5">
        <v>21885.0</v>
      </c>
      <c r="F568" s="5">
        <v>9948.0</v>
      </c>
      <c r="G568" s="5" t="s">
        <v>1458</v>
      </c>
      <c r="H568" s="5" t="s">
        <v>45</v>
      </c>
      <c r="I568" s="5" t="s">
        <v>5664</v>
      </c>
      <c r="J568" s="5" t="s">
        <v>1460</v>
      </c>
      <c r="K568" s="5" t="s">
        <v>5665</v>
      </c>
      <c r="L568" s="5" t="s">
        <v>5666</v>
      </c>
      <c r="M568" s="10" t="str">
        <f>IFERROR(__xludf.DUMMYFUNCTION("REGEXEXTRACT(L1053, ""[\s,]([A-Z]{2})[,\s]\s?\d{5}"")"),"#N/A")</f>
        <v>#N/A</v>
      </c>
      <c r="N568" s="5" t="s">
        <v>5667</v>
      </c>
      <c r="O568" s="5" t="s">
        <v>52</v>
      </c>
      <c r="P568" s="5">
        <v>1.0</v>
      </c>
      <c r="Q568" s="5" t="s">
        <v>5668</v>
      </c>
      <c r="R568" s="5" t="s">
        <v>244</v>
      </c>
      <c r="S568" s="5">
        <v>766.0</v>
      </c>
      <c r="T568" s="5" t="s">
        <v>115</v>
      </c>
      <c r="U568" s="5">
        <v>38.0</v>
      </c>
      <c r="V568" s="5" t="s">
        <v>70</v>
      </c>
      <c r="W568" s="5" t="s">
        <v>5669</v>
      </c>
      <c r="X568" s="5" t="s">
        <v>52</v>
      </c>
      <c r="Y568" s="5" t="s">
        <v>52</v>
      </c>
      <c r="Z568" s="5" t="s">
        <v>5390</v>
      </c>
      <c r="AA568" s="5" t="s">
        <v>5670</v>
      </c>
      <c r="AB568" s="5" t="s">
        <v>119</v>
      </c>
      <c r="AC568" s="5" t="s">
        <v>52</v>
      </c>
      <c r="AD568" s="5" t="s">
        <v>72</v>
      </c>
      <c r="AE568" s="5" t="s">
        <v>73</v>
      </c>
      <c r="AF568" s="5" t="s">
        <v>74</v>
      </c>
      <c r="AG568" s="5" t="s">
        <v>75</v>
      </c>
      <c r="AH568" s="5" t="s">
        <v>76</v>
      </c>
      <c r="AI568" s="5" t="s">
        <v>77</v>
      </c>
      <c r="AJ568" s="5" t="s">
        <v>3093</v>
      </c>
      <c r="AK568" s="5" t="s">
        <v>3604</v>
      </c>
      <c r="AL568" s="5" t="s">
        <v>5671</v>
      </c>
    </row>
    <row r="569">
      <c r="A569" s="5" t="s">
        <v>5672</v>
      </c>
      <c r="B569" s="5" t="s">
        <v>237</v>
      </c>
      <c r="C569" s="5" t="s">
        <v>238</v>
      </c>
      <c r="D569" s="9">
        <v>44857.0</v>
      </c>
      <c r="E569" s="5">
        <v>17906.0</v>
      </c>
      <c r="F569" s="5">
        <v>8139.0</v>
      </c>
      <c r="G569" s="5" t="s">
        <v>170</v>
      </c>
      <c r="H569" s="5" t="s">
        <v>45</v>
      </c>
      <c r="I569" s="5" t="s">
        <v>5673</v>
      </c>
      <c r="J569" s="5" t="s">
        <v>170</v>
      </c>
      <c r="K569" s="5" t="s">
        <v>391</v>
      </c>
      <c r="L569" s="5" t="s">
        <v>2261</v>
      </c>
      <c r="M569" s="10" t="str">
        <f>IFERROR(__xludf.DUMMYFUNCTION("REGEXEXTRACT(L1054, ""[\s,]([A-Z]{2})[,\s]\s?\d{5}"")"),"#N/A")</f>
        <v>#N/A</v>
      </c>
      <c r="N569" s="5" t="s">
        <v>2262</v>
      </c>
      <c r="O569" s="5">
        <v>17055.0</v>
      </c>
      <c r="P569" s="5">
        <v>1.0</v>
      </c>
      <c r="Q569" s="5" t="s">
        <v>5674</v>
      </c>
      <c r="R569" s="5" t="s">
        <v>244</v>
      </c>
      <c r="S569" s="5">
        <v>156.0</v>
      </c>
      <c r="T569" s="5" t="s">
        <v>53</v>
      </c>
      <c r="U569" s="5">
        <v>55.0</v>
      </c>
      <c r="V569" s="5" t="s">
        <v>70</v>
      </c>
      <c r="W569" s="5" t="s">
        <v>5675</v>
      </c>
      <c r="X569" s="5" t="s">
        <v>52</v>
      </c>
      <c r="Y569" s="5" t="s">
        <v>52</v>
      </c>
      <c r="Z569" s="5" t="s">
        <v>5676</v>
      </c>
      <c r="AA569" s="5" t="s">
        <v>5677</v>
      </c>
      <c r="AB569" s="5" t="s">
        <v>59</v>
      </c>
      <c r="AC569" s="5" t="s">
        <v>52</v>
      </c>
      <c r="AD569" s="5" t="s">
        <v>72</v>
      </c>
      <c r="AE569" s="5" t="s">
        <v>73</v>
      </c>
      <c r="AF569" s="5" t="s">
        <v>74</v>
      </c>
      <c r="AG569" s="5" t="s">
        <v>75</v>
      </c>
      <c r="AH569" s="5" t="s">
        <v>76</v>
      </c>
      <c r="AI569" s="5" t="s">
        <v>77</v>
      </c>
      <c r="AJ569" s="5" t="s">
        <v>3566</v>
      </c>
      <c r="AK569" s="5" t="s">
        <v>3567</v>
      </c>
      <c r="AL569" s="5" t="s">
        <v>59</v>
      </c>
    </row>
    <row r="570" hidden="1">
      <c r="A570" s="5" t="s">
        <v>5678</v>
      </c>
      <c r="B570" s="5" t="s">
        <v>5679</v>
      </c>
      <c r="C570" s="5" t="s">
        <v>5680</v>
      </c>
      <c r="D570" s="9">
        <v>44857.0</v>
      </c>
      <c r="E570" s="5">
        <v>7269.0</v>
      </c>
      <c r="F570" s="5">
        <v>3304.0</v>
      </c>
      <c r="G570" s="5" t="s">
        <v>1652</v>
      </c>
      <c r="H570" s="5" t="s">
        <v>272</v>
      </c>
      <c r="I570" s="5" t="s">
        <v>5681</v>
      </c>
      <c r="J570" s="5" t="s">
        <v>274</v>
      </c>
      <c r="K570" s="5" t="s">
        <v>391</v>
      </c>
      <c r="L570" s="5" t="s">
        <v>5682</v>
      </c>
      <c r="M570" s="10" t="str">
        <f>IFERROR(__xludf.DUMMYFUNCTION("REGEXEXTRACT(L1055, ""[\s,]([A-Z]{2})[,\s]\s?\d{5}"")"),"#N/A")</f>
        <v>#N/A</v>
      </c>
      <c r="N570" s="5" t="s">
        <v>5683</v>
      </c>
      <c r="O570" s="5">
        <v>90040.0</v>
      </c>
      <c r="P570" s="5">
        <v>1.0</v>
      </c>
      <c r="Q570" s="5" t="s">
        <v>5684</v>
      </c>
      <c r="R570" s="5" t="s">
        <v>91</v>
      </c>
      <c r="S570" s="5">
        <v>413.0</v>
      </c>
      <c r="T570" s="5" t="s">
        <v>69</v>
      </c>
      <c r="U570" s="5">
        <v>0.0</v>
      </c>
      <c r="V570" s="5" t="s">
        <v>52</v>
      </c>
      <c r="W570" s="5" t="s">
        <v>5685</v>
      </c>
      <c r="X570" s="5" t="s">
        <v>55</v>
      </c>
      <c r="Y570" s="5" t="s">
        <v>5686</v>
      </c>
      <c r="Z570" s="5" t="s">
        <v>5687</v>
      </c>
      <c r="AA570" s="5" t="s">
        <v>5688</v>
      </c>
      <c r="AB570" s="5" t="s">
        <v>59</v>
      </c>
      <c r="AC570" s="5" t="s">
        <v>52</v>
      </c>
      <c r="AD570" s="5" t="s">
        <v>5689</v>
      </c>
      <c r="AE570" s="5" t="s">
        <v>5690</v>
      </c>
      <c r="AF570" s="5" t="s">
        <v>404</v>
      </c>
      <c r="AG570" s="5" t="s">
        <v>52</v>
      </c>
      <c r="AH570" s="5">
        <v>266071.0</v>
      </c>
      <c r="AI570" s="5" t="s">
        <v>5691</v>
      </c>
      <c r="AJ570" s="5" t="s">
        <v>102</v>
      </c>
      <c r="AK570" s="5" t="s">
        <v>102</v>
      </c>
      <c r="AL570" s="5" t="s">
        <v>1666</v>
      </c>
    </row>
    <row r="571" hidden="1">
      <c r="A571" s="5" t="s">
        <v>5692</v>
      </c>
      <c r="B571" s="5" t="s">
        <v>5693</v>
      </c>
      <c r="C571" s="5" t="s">
        <v>5151</v>
      </c>
      <c r="D571" s="9">
        <v>44855.0</v>
      </c>
      <c r="E571" s="5">
        <v>111593.0</v>
      </c>
      <c r="F571" s="5">
        <v>50724.0</v>
      </c>
      <c r="G571" s="5" t="s">
        <v>271</v>
      </c>
      <c r="H571" s="5" t="s">
        <v>290</v>
      </c>
      <c r="I571" s="5" t="s">
        <v>5694</v>
      </c>
      <c r="J571" s="5" t="s">
        <v>274</v>
      </c>
      <c r="K571" s="5" t="s">
        <v>3734</v>
      </c>
      <c r="L571" s="5" t="s">
        <v>5695</v>
      </c>
      <c r="M571" s="10" t="str">
        <f>IFERROR(__xludf.DUMMYFUNCTION("REGEXEXTRACT(L1056, ""[\s,]([A-Z]{2})[,\s]\s?\d{5}"")"),"#N/A")</f>
        <v>#N/A</v>
      </c>
      <c r="N571" s="5" t="s">
        <v>5696</v>
      </c>
      <c r="O571" s="5" t="s">
        <v>5697</v>
      </c>
      <c r="P571" s="5">
        <v>6.0</v>
      </c>
      <c r="Q571" s="5" t="s">
        <v>5698</v>
      </c>
      <c r="R571" s="5" t="s">
        <v>1076</v>
      </c>
      <c r="S571" s="5">
        <v>264.0</v>
      </c>
      <c r="T571" s="5" t="s">
        <v>53</v>
      </c>
      <c r="U571" s="5">
        <v>360.0</v>
      </c>
      <c r="V571" s="5" t="s">
        <v>70</v>
      </c>
      <c r="W571" s="5" t="s">
        <v>5699</v>
      </c>
      <c r="X571" s="5" t="s">
        <v>52</v>
      </c>
      <c r="Y571" s="5" t="s">
        <v>52</v>
      </c>
      <c r="Z571" s="5" t="s">
        <v>5700</v>
      </c>
      <c r="AA571" s="5" t="s">
        <v>5701</v>
      </c>
      <c r="AB571" s="5" t="s">
        <v>604</v>
      </c>
      <c r="AC571" s="5" t="s">
        <v>52</v>
      </c>
      <c r="AD571" s="5" t="s">
        <v>72</v>
      </c>
      <c r="AE571" s="5" t="s">
        <v>73</v>
      </c>
      <c r="AF571" s="5" t="s">
        <v>74</v>
      </c>
      <c r="AG571" s="5" t="s">
        <v>75</v>
      </c>
      <c r="AH571" s="5" t="s">
        <v>76</v>
      </c>
      <c r="AI571" s="5" t="s">
        <v>77</v>
      </c>
      <c r="AJ571" s="5" t="s">
        <v>102</v>
      </c>
      <c r="AK571" s="5" t="s">
        <v>102</v>
      </c>
      <c r="AL571" s="5" t="s">
        <v>286</v>
      </c>
    </row>
    <row r="572" hidden="1">
      <c r="A572" s="5" t="s">
        <v>5702</v>
      </c>
      <c r="B572" s="5" t="s">
        <v>4346</v>
      </c>
      <c r="C572" s="5" t="s">
        <v>5703</v>
      </c>
      <c r="D572" s="9">
        <v>44855.0</v>
      </c>
      <c r="E572" s="5">
        <v>46418.0</v>
      </c>
      <c r="F572" s="5">
        <v>21099.0</v>
      </c>
      <c r="G572" s="5" t="s">
        <v>2343</v>
      </c>
      <c r="H572" s="5" t="s">
        <v>189</v>
      </c>
      <c r="I572" s="5" t="s">
        <v>5704</v>
      </c>
      <c r="J572" s="5" t="s">
        <v>1460</v>
      </c>
      <c r="K572" s="5" t="s">
        <v>5705</v>
      </c>
      <c r="L572" s="5" t="s">
        <v>5706</v>
      </c>
      <c r="M572" s="10" t="str">
        <f>IFERROR(__xludf.DUMMYFUNCTION("REGEXEXTRACT(L1057, ""[\s,]([A-Z]{2})[,\s]\s?\d{5}"")"),"FL")</f>
        <v>FL</v>
      </c>
      <c r="N572" s="5" t="s">
        <v>5707</v>
      </c>
      <c r="O572" s="5">
        <v>77338.0</v>
      </c>
      <c r="P572" s="5">
        <v>1.0</v>
      </c>
      <c r="Q572" s="5" t="s">
        <v>5708</v>
      </c>
      <c r="R572" s="5">
        <v>2210.0</v>
      </c>
      <c r="S572" s="5">
        <v>18.0</v>
      </c>
      <c r="T572" s="5" t="s">
        <v>115</v>
      </c>
      <c r="U572" s="5">
        <v>0.0</v>
      </c>
      <c r="V572" s="5" t="s">
        <v>52</v>
      </c>
      <c r="W572" s="5" t="s">
        <v>5709</v>
      </c>
      <c r="X572" s="5" t="s">
        <v>71</v>
      </c>
      <c r="Y572" s="5" t="s">
        <v>52</v>
      </c>
      <c r="Z572" s="5" t="s">
        <v>5710</v>
      </c>
      <c r="AA572" s="5" t="s">
        <v>5711</v>
      </c>
      <c r="AB572" s="5" t="s">
        <v>235</v>
      </c>
      <c r="AC572" s="5" t="s">
        <v>52</v>
      </c>
      <c r="AD572" s="5" t="s">
        <v>181</v>
      </c>
      <c r="AE572" s="5" t="s">
        <v>182</v>
      </c>
      <c r="AF572" s="5" t="s">
        <v>183</v>
      </c>
      <c r="AG572" s="5" t="s">
        <v>52</v>
      </c>
      <c r="AH572" s="5" t="s">
        <v>52</v>
      </c>
      <c r="AI572" s="5" t="s">
        <v>184</v>
      </c>
      <c r="AJ572" s="5" t="s">
        <v>4346</v>
      </c>
      <c r="AK572" s="5" t="s">
        <v>5706</v>
      </c>
      <c r="AL572" s="5" t="s">
        <v>5712</v>
      </c>
    </row>
    <row r="573" hidden="1">
      <c r="A573" s="5" t="s">
        <v>5713</v>
      </c>
      <c r="B573" s="5" t="s">
        <v>3008</v>
      </c>
      <c r="C573" s="5" t="s">
        <v>3009</v>
      </c>
      <c r="D573" s="9">
        <v>44855.0</v>
      </c>
      <c r="E573" s="5">
        <v>525668.0</v>
      </c>
      <c r="F573" s="5">
        <v>238940.0</v>
      </c>
      <c r="G573" s="5" t="s">
        <v>107</v>
      </c>
      <c r="H573" s="5" t="s">
        <v>366</v>
      </c>
      <c r="I573" s="5" t="s">
        <v>3074</v>
      </c>
      <c r="J573" s="5" t="s">
        <v>109</v>
      </c>
      <c r="K573" s="5" t="s">
        <v>5714</v>
      </c>
      <c r="L573" s="5" t="s">
        <v>5715</v>
      </c>
      <c r="M573" s="10" t="str">
        <f>IFERROR(__xludf.DUMMYFUNCTION("REGEXEXTRACT(L1058, ""[\s,]([A-Z]{2})[,\s]\s?\d{5}"")"),"#N/A")</f>
        <v>#N/A</v>
      </c>
      <c r="N573" s="5" t="s">
        <v>5716</v>
      </c>
      <c r="O573" s="5">
        <v>33134.0</v>
      </c>
      <c r="P573" s="5">
        <v>16.0</v>
      </c>
      <c r="Q573" s="5" t="s">
        <v>5717</v>
      </c>
      <c r="R573" s="5" t="s">
        <v>5718</v>
      </c>
      <c r="S573" s="5">
        <v>2376.0</v>
      </c>
      <c r="T573" s="5" t="s">
        <v>53</v>
      </c>
      <c r="U573" s="5">
        <v>8.0</v>
      </c>
      <c r="V573" s="5" t="s">
        <v>70</v>
      </c>
      <c r="W573" s="5" t="s">
        <v>5719</v>
      </c>
      <c r="X573" s="5" t="s">
        <v>71</v>
      </c>
      <c r="Y573" s="5" t="s">
        <v>52</v>
      </c>
      <c r="Z573" s="5" t="s">
        <v>5720</v>
      </c>
      <c r="AA573" s="5" t="s">
        <v>5721</v>
      </c>
      <c r="AB573" s="5" t="s">
        <v>119</v>
      </c>
      <c r="AC573" s="5" t="s">
        <v>52</v>
      </c>
      <c r="AD573" s="5" t="s">
        <v>398</v>
      </c>
      <c r="AE573" s="5" t="s">
        <v>399</v>
      </c>
      <c r="AF573" s="5" t="s">
        <v>400</v>
      </c>
      <c r="AG573" s="5" t="s">
        <v>401</v>
      </c>
      <c r="AH573" s="5">
        <v>23502.0</v>
      </c>
      <c r="AI573" s="5" t="s">
        <v>402</v>
      </c>
      <c r="AJ573" s="5" t="s">
        <v>3008</v>
      </c>
      <c r="AK573" s="5" t="s">
        <v>5722</v>
      </c>
      <c r="AL573" s="5" t="s">
        <v>126</v>
      </c>
    </row>
    <row r="574" hidden="1">
      <c r="A574" s="5" t="s">
        <v>5723</v>
      </c>
      <c r="B574" s="5" t="s">
        <v>3020</v>
      </c>
      <c r="C574" s="5" t="s">
        <v>3021</v>
      </c>
      <c r="D574" s="9">
        <v>44855.0</v>
      </c>
      <c r="E574" s="5">
        <v>36960.0</v>
      </c>
      <c r="F574" s="5">
        <v>16800.0</v>
      </c>
      <c r="G574" s="5" t="s">
        <v>107</v>
      </c>
      <c r="H574" s="5" t="s">
        <v>366</v>
      </c>
      <c r="I574" s="5" t="s">
        <v>3074</v>
      </c>
      <c r="J574" s="5" t="s">
        <v>109</v>
      </c>
      <c r="K574" s="5" t="s">
        <v>207</v>
      </c>
      <c r="L574" s="5" t="s">
        <v>3022</v>
      </c>
      <c r="M574" s="10" t="str">
        <f>IFERROR(__xludf.DUMMYFUNCTION("REGEXEXTRACT(L1059, ""[\s,]([A-Z]{2})[,\s]\s?\d{5}"")"),"FL")</f>
        <v>FL</v>
      </c>
      <c r="N574" s="5" t="s">
        <v>3023</v>
      </c>
      <c r="O574" s="5" t="s">
        <v>52</v>
      </c>
      <c r="P574" s="5">
        <v>3.0</v>
      </c>
      <c r="Q574" s="5" t="s">
        <v>5724</v>
      </c>
      <c r="R574" s="5" t="s">
        <v>2229</v>
      </c>
      <c r="S574" s="5">
        <v>24.0</v>
      </c>
      <c r="T574" s="5" t="s">
        <v>53</v>
      </c>
      <c r="U574" s="5">
        <v>1.0</v>
      </c>
      <c r="V574" s="5" t="s">
        <v>70</v>
      </c>
      <c r="W574" s="5" t="s">
        <v>5725</v>
      </c>
      <c r="X574" s="5" t="s">
        <v>55</v>
      </c>
      <c r="Y574" s="5" t="s">
        <v>5719</v>
      </c>
      <c r="Z574" s="5" t="s">
        <v>5720</v>
      </c>
      <c r="AA574" s="5" t="s">
        <v>5726</v>
      </c>
      <c r="AB574" s="5" t="s">
        <v>119</v>
      </c>
      <c r="AC574" s="5" t="s">
        <v>52</v>
      </c>
      <c r="AD574" s="5" t="s">
        <v>398</v>
      </c>
      <c r="AE574" s="5" t="s">
        <v>399</v>
      </c>
      <c r="AF574" s="5" t="s">
        <v>400</v>
      </c>
      <c r="AG574" s="5" t="s">
        <v>401</v>
      </c>
      <c r="AH574" s="5">
        <v>23502.0</v>
      </c>
      <c r="AI574" s="5" t="s">
        <v>402</v>
      </c>
      <c r="AJ574" s="5" t="s">
        <v>102</v>
      </c>
      <c r="AK574" s="5" t="s">
        <v>102</v>
      </c>
      <c r="AL574" s="5" t="s">
        <v>126</v>
      </c>
    </row>
    <row r="575" hidden="1">
      <c r="A575" s="5" t="s">
        <v>5723</v>
      </c>
      <c r="B575" s="5" t="s">
        <v>3020</v>
      </c>
      <c r="C575" s="5" t="s">
        <v>5727</v>
      </c>
      <c r="D575" s="9">
        <v>44855.0</v>
      </c>
      <c r="E575" s="5">
        <v>36960.0</v>
      </c>
      <c r="F575" s="5">
        <v>16800.0</v>
      </c>
      <c r="G575" s="5" t="s">
        <v>107</v>
      </c>
      <c r="H575" s="5" t="s">
        <v>366</v>
      </c>
      <c r="I575" s="5" t="s">
        <v>3074</v>
      </c>
      <c r="J575" s="5" t="s">
        <v>109</v>
      </c>
      <c r="K575" s="5" t="s">
        <v>207</v>
      </c>
      <c r="L575" s="5" t="s">
        <v>3022</v>
      </c>
      <c r="M575" s="10" t="str">
        <f>IFERROR(__xludf.DUMMYFUNCTION("REGEXEXTRACT(L1060, ""[\s,]([A-Z]{2})[,\s]\s?\d{5}"")"),"#N/A")</f>
        <v>#N/A</v>
      </c>
      <c r="N575" s="5" t="s">
        <v>3023</v>
      </c>
      <c r="O575" s="5" t="s">
        <v>52</v>
      </c>
      <c r="P575" s="5">
        <v>3.0</v>
      </c>
      <c r="Q575" s="5" t="s">
        <v>5724</v>
      </c>
      <c r="R575" s="5" t="s">
        <v>2229</v>
      </c>
      <c r="S575" s="5">
        <v>24.0</v>
      </c>
      <c r="T575" s="5" t="s">
        <v>53</v>
      </c>
      <c r="U575" s="5">
        <v>1.0</v>
      </c>
      <c r="V575" s="5" t="s">
        <v>70</v>
      </c>
      <c r="W575" s="5" t="s">
        <v>5728</v>
      </c>
      <c r="X575" s="5" t="s">
        <v>55</v>
      </c>
      <c r="Y575" s="5" t="s">
        <v>5729</v>
      </c>
      <c r="Z575" s="5" t="s">
        <v>5720</v>
      </c>
      <c r="AA575" s="5" t="s">
        <v>5726</v>
      </c>
      <c r="AB575" s="5" t="s">
        <v>119</v>
      </c>
      <c r="AC575" s="5" t="s">
        <v>52</v>
      </c>
      <c r="AD575" s="5" t="s">
        <v>398</v>
      </c>
      <c r="AE575" s="5" t="s">
        <v>399</v>
      </c>
      <c r="AF575" s="5" t="s">
        <v>400</v>
      </c>
      <c r="AG575" s="5" t="s">
        <v>401</v>
      </c>
      <c r="AH575" s="5">
        <v>23502.0</v>
      </c>
      <c r="AI575" s="5" t="s">
        <v>402</v>
      </c>
      <c r="AJ575" s="5" t="s">
        <v>102</v>
      </c>
      <c r="AK575" s="5" t="s">
        <v>102</v>
      </c>
      <c r="AL575" s="5" t="s">
        <v>126</v>
      </c>
    </row>
    <row r="576" hidden="1">
      <c r="A576" s="5" t="s">
        <v>5730</v>
      </c>
      <c r="B576" s="5" t="s">
        <v>3008</v>
      </c>
      <c r="C576" s="5" t="s">
        <v>3009</v>
      </c>
      <c r="D576" s="9">
        <v>44855.0</v>
      </c>
      <c r="E576" s="5">
        <v>490468.0</v>
      </c>
      <c r="F576" s="5">
        <v>222940.0</v>
      </c>
      <c r="G576" s="5" t="s">
        <v>107</v>
      </c>
      <c r="H576" s="5" t="s">
        <v>366</v>
      </c>
      <c r="I576" s="5" t="s">
        <v>3074</v>
      </c>
      <c r="J576" s="5" t="s">
        <v>109</v>
      </c>
      <c r="K576" s="5" t="s">
        <v>5731</v>
      </c>
      <c r="L576" s="5" t="s">
        <v>5715</v>
      </c>
      <c r="M576" s="10" t="str">
        <f>IFERROR(__xludf.DUMMYFUNCTION("REGEXEXTRACT(L1061, ""[\s,]([A-Z]{2})[,\s]\s?\d{5}"")"),"CA")</f>
        <v>CA</v>
      </c>
      <c r="N576" s="5" t="s">
        <v>5732</v>
      </c>
      <c r="O576" s="5">
        <v>33134.0</v>
      </c>
      <c r="P576" s="5">
        <v>15.0</v>
      </c>
      <c r="Q576" s="5" t="s">
        <v>5733</v>
      </c>
      <c r="R576" s="5" t="s">
        <v>5734</v>
      </c>
      <c r="S576" s="5">
        <v>2208.0</v>
      </c>
      <c r="T576" s="5" t="s">
        <v>53</v>
      </c>
      <c r="U576" s="5">
        <v>7.0</v>
      </c>
      <c r="V576" s="5" t="s">
        <v>70</v>
      </c>
      <c r="W576" s="5" t="s">
        <v>5729</v>
      </c>
      <c r="X576" s="5" t="s">
        <v>71</v>
      </c>
      <c r="Y576" s="5" t="s">
        <v>52</v>
      </c>
      <c r="Z576" s="5" t="s">
        <v>5720</v>
      </c>
      <c r="AA576" s="5" t="s">
        <v>5735</v>
      </c>
      <c r="AB576" s="5" t="s">
        <v>119</v>
      </c>
      <c r="AC576" s="5" t="s">
        <v>52</v>
      </c>
      <c r="AD576" s="5" t="s">
        <v>398</v>
      </c>
      <c r="AE576" s="5" t="s">
        <v>399</v>
      </c>
      <c r="AF576" s="5" t="s">
        <v>400</v>
      </c>
      <c r="AG576" s="5" t="s">
        <v>401</v>
      </c>
      <c r="AH576" s="5">
        <v>23502.0</v>
      </c>
      <c r="AI576" s="5" t="s">
        <v>402</v>
      </c>
      <c r="AJ576" s="5" t="s">
        <v>3008</v>
      </c>
      <c r="AK576" s="5" t="s">
        <v>5722</v>
      </c>
      <c r="AL576" s="5" t="s">
        <v>126</v>
      </c>
    </row>
    <row r="577" hidden="1">
      <c r="A577" s="5" t="s">
        <v>5736</v>
      </c>
      <c r="B577" s="5" t="s">
        <v>5602</v>
      </c>
      <c r="C577" s="5" t="s">
        <v>5603</v>
      </c>
      <c r="D577" s="9">
        <v>44852.0</v>
      </c>
      <c r="E577" s="5">
        <v>129228.0</v>
      </c>
      <c r="F577" s="5">
        <v>58740.0</v>
      </c>
      <c r="G577" s="5" t="s">
        <v>1419</v>
      </c>
      <c r="H577" s="5" t="s">
        <v>480</v>
      </c>
      <c r="I577" s="5" t="s">
        <v>5737</v>
      </c>
      <c r="J577" s="5" t="s">
        <v>256</v>
      </c>
      <c r="K577" s="5" t="s">
        <v>533</v>
      </c>
      <c r="L577" s="5" t="s">
        <v>5605</v>
      </c>
      <c r="M577" s="10" t="str">
        <f>IFERROR(__xludf.DUMMYFUNCTION("REGEXEXTRACT(L1062, ""[\s,]([A-Z]{2})[,\s]\s?\d{5}"")"),"#N/A")</f>
        <v>#N/A</v>
      </c>
      <c r="N577" s="5" t="s">
        <v>5606</v>
      </c>
      <c r="O577" s="5" t="s">
        <v>52</v>
      </c>
      <c r="P577" s="5">
        <v>2.0</v>
      </c>
      <c r="Q577" s="5" t="s">
        <v>5738</v>
      </c>
      <c r="R577" s="5" t="s">
        <v>156</v>
      </c>
      <c r="S577" s="5">
        <v>116.0</v>
      </c>
      <c r="T577" s="5" t="s">
        <v>53</v>
      </c>
      <c r="U577" s="5">
        <v>0.0</v>
      </c>
      <c r="V577" s="5" t="s">
        <v>70</v>
      </c>
      <c r="W577" s="5" t="s">
        <v>5739</v>
      </c>
      <c r="X577" s="5" t="s">
        <v>52</v>
      </c>
      <c r="Y577" s="5" t="s">
        <v>52</v>
      </c>
      <c r="Z577" s="5" t="s">
        <v>5740</v>
      </c>
      <c r="AA577" s="5" t="s">
        <v>5741</v>
      </c>
      <c r="AB577" s="5" t="s">
        <v>260</v>
      </c>
      <c r="AC577" s="5" t="s">
        <v>52</v>
      </c>
      <c r="AD577" s="5" t="s">
        <v>398</v>
      </c>
      <c r="AE577" s="5" t="s">
        <v>399</v>
      </c>
      <c r="AF577" s="5" t="s">
        <v>400</v>
      </c>
      <c r="AG577" s="5" t="s">
        <v>401</v>
      </c>
      <c r="AH577" s="5">
        <v>23502.0</v>
      </c>
      <c r="AI577" s="5" t="s">
        <v>402</v>
      </c>
      <c r="AJ577" s="5" t="s">
        <v>5602</v>
      </c>
      <c r="AK577" s="5" t="s">
        <v>5610</v>
      </c>
      <c r="AL577" s="5" t="s">
        <v>1428</v>
      </c>
    </row>
    <row r="578" hidden="1">
      <c r="A578" s="5" t="s">
        <v>5742</v>
      </c>
      <c r="B578" s="5" t="s">
        <v>5602</v>
      </c>
      <c r="C578" s="5" t="s">
        <v>5603</v>
      </c>
      <c r="D578" s="9">
        <v>44852.0</v>
      </c>
      <c r="E578" s="5">
        <v>64812.0</v>
      </c>
      <c r="F578" s="5">
        <v>29460.0</v>
      </c>
      <c r="G578" s="5" t="s">
        <v>1419</v>
      </c>
      <c r="H578" s="5" t="s">
        <v>480</v>
      </c>
      <c r="I578" s="5" t="s">
        <v>5737</v>
      </c>
      <c r="J578" s="5" t="s">
        <v>256</v>
      </c>
      <c r="K578" s="5" t="s">
        <v>744</v>
      </c>
      <c r="L578" s="5" t="s">
        <v>5605</v>
      </c>
      <c r="M578" s="10" t="str">
        <f>IFERROR(__xludf.DUMMYFUNCTION("REGEXEXTRACT(L1063, ""[\s,]([A-Z]{2})[,\s]\s?\d{5}"")"),"CA")</f>
        <v>CA</v>
      </c>
      <c r="N578" s="5" t="s">
        <v>5606</v>
      </c>
      <c r="O578" s="5" t="s">
        <v>52</v>
      </c>
      <c r="P578" s="5">
        <v>1.0</v>
      </c>
      <c r="Q578" s="5" t="s">
        <v>5743</v>
      </c>
      <c r="R578" s="5">
        <v>4500.0</v>
      </c>
      <c r="S578" s="5">
        <v>58.0</v>
      </c>
      <c r="T578" s="5" t="s">
        <v>53</v>
      </c>
      <c r="U578" s="5">
        <v>0.0</v>
      </c>
      <c r="V578" s="5" t="s">
        <v>70</v>
      </c>
      <c r="W578" s="5" t="s">
        <v>5744</v>
      </c>
      <c r="X578" s="5" t="s">
        <v>52</v>
      </c>
      <c r="Y578" s="5" t="s">
        <v>52</v>
      </c>
      <c r="Z578" s="5" t="s">
        <v>5740</v>
      </c>
      <c r="AA578" s="5">
        <v>3303436.0</v>
      </c>
      <c r="AB578" s="5" t="s">
        <v>260</v>
      </c>
      <c r="AC578" s="5" t="s">
        <v>52</v>
      </c>
      <c r="AD578" s="5" t="s">
        <v>398</v>
      </c>
      <c r="AE578" s="5" t="s">
        <v>399</v>
      </c>
      <c r="AF578" s="5" t="s">
        <v>400</v>
      </c>
      <c r="AG578" s="5" t="s">
        <v>401</v>
      </c>
      <c r="AH578" s="5">
        <v>23502.0</v>
      </c>
      <c r="AI578" s="5" t="s">
        <v>402</v>
      </c>
      <c r="AJ578" s="5" t="s">
        <v>5602</v>
      </c>
      <c r="AK578" s="5" t="s">
        <v>5610</v>
      </c>
      <c r="AL578" s="5" t="s">
        <v>1428</v>
      </c>
    </row>
    <row r="579" hidden="1">
      <c r="A579" s="5" t="s">
        <v>5745</v>
      </c>
      <c r="B579" s="5" t="s">
        <v>3493</v>
      </c>
      <c r="C579" s="5" t="s">
        <v>1717</v>
      </c>
      <c r="D579" s="9">
        <v>44852.0</v>
      </c>
      <c r="E579" s="5">
        <v>281455.0</v>
      </c>
      <c r="F579" s="5">
        <v>127934.0</v>
      </c>
      <c r="G579" s="5" t="s">
        <v>1419</v>
      </c>
      <c r="H579" s="5" t="s">
        <v>480</v>
      </c>
      <c r="I579" s="5" t="s">
        <v>5737</v>
      </c>
      <c r="J579" s="5" t="s">
        <v>256</v>
      </c>
      <c r="K579" s="5" t="s">
        <v>5746</v>
      </c>
      <c r="L579" s="5" t="s">
        <v>3493</v>
      </c>
      <c r="M579" s="10" t="str">
        <f>IFERROR(__xludf.DUMMYFUNCTION("REGEXEXTRACT(L1064, ""[\s,]([A-Z]{2})[,\s]\s?\d{5}"")"),"NY")</f>
        <v>NY</v>
      </c>
      <c r="N579" s="5" t="s">
        <v>5747</v>
      </c>
      <c r="O579" s="5" t="s">
        <v>52</v>
      </c>
      <c r="P579" s="5">
        <v>5.0</v>
      </c>
      <c r="Q579" s="5" t="s">
        <v>5748</v>
      </c>
      <c r="R579" s="5" t="s">
        <v>5749</v>
      </c>
      <c r="S579" s="5">
        <v>74.0</v>
      </c>
      <c r="T579" s="5" t="s">
        <v>53</v>
      </c>
      <c r="U579" s="5">
        <v>325.0</v>
      </c>
      <c r="V579" s="5" t="s">
        <v>93</v>
      </c>
      <c r="W579" s="5" t="s">
        <v>5750</v>
      </c>
      <c r="X579" s="5" t="s">
        <v>52</v>
      </c>
      <c r="Y579" s="5" t="s">
        <v>52</v>
      </c>
      <c r="Z579" s="5" t="s">
        <v>5751</v>
      </c>
      <c r="AA579" s="5" t="s">
        <v>5752</v>
      </c>
      <c r="AB579" s="5" t="s">
        <v>260</v>
      </c>
      <c r="AC579" s="5" t="s">
        <v>52</v>
      </c>
      <c r="AD579" s="5" t="s">
        <v>565</v>
      </c>
      <c r="AE579" s="5" t="s">
        <v>566</v>
      </c>
      <c r="AF579" s="5" t="s">
        <v>567</v>
      </c>
      <c r="AG579" s="5" t="s">
        <v>52</v>
      </c>
      <c r="AH579" s="5" t="s">
        <v>52</v>
      </c>
      <c r="AI579" s="5" t="s">
        <v>568</v>
      </c>
      <c r="AJ579" s="5" t="s">
        <v>5753</v>
      </c>
      <c r="AK579" s="5" t="s">
        <v>5754</v>
      </c>
      <c r="AL579" s="5" t="s">
        <v>1727</v>
      </c>
    </row>
    <row r="580" hidden="1">
      <c r="A580" s="5" t="s">
        <v>5755</v>
      </c>
      <c r="B580" s="5" t="s">
        <v>3493</v>
      </c>
      <c r="C580" s="5" t="s">
        <v>1717</v>
      </c>
      <c r="D580" s="9">
        <v>44852.0</v>
      </c>
      <c r="E580" s="5">
        <v>175859.0</v>
      </c>
      <c r="F580" s="5">
        <v>79936.0</v>
      </c>
      <c r="G580" s="5" t="s">
        <v>1419</v>
      </c>
      <c r="H580" s="5" t="s">
        <v>480</v>
      </c>
      <c r="I580" s="5" t="s">
        <v>5737</v>
      </c>
      <c r="J580" s="5" t="s">
        <v>256</v>
      </c>
      <c r="K580" s="5" t="s">
        <v>5756</v>
      </c>
      <c r="L580" s="5" t="s">
        <v>3493</v>
      </c>
      <c r="M580" s="10" t="str">
        <f>IFERROR(__xludf.DUMMYFUNCTION("REGEXEXTRACT(L1065, ""[\s,]([A-Z]{2})[,\s]\s?\d{5}"")"),"#N/A")</f>
        <v>#N/A</v>
      </c>
      <c r="N580" s="5" t="s">
        <v>5747</v>
      </c>
      <c r="O580" s="5" t="s">
        <v>52</v>
      </c>
      <c r="P580" s="5">
        <v>3.0</v>
      </c>
      <c r="Q580" s="5" t="s">
        <v>5757</v>
      </c>
      <c r="R580" s="5" t="s">
        <v>3360</v>
      </c>
      <c r="S580" s="5">
        <v>43.0</v>
      </c>
      <c r="T580" s="5" t="s">
        <v>53</v>
      </c>
      <c r="U580" s="5">
        <v>195.0</v>
      </c>
      <c r="V580" s="5" t="s">
        <v>93</v>
      </c>
      <c r="W580" s="5" t="s">
        <v>5758</v>
      </c>
      <c r="X580" s="5" t="s">
        <v>52</v>
      </c>
      <c r="Y580" s="5" t="s">
        <v>52</v>
      </c>
      <c r="Z580" s="5" t="s">
        <v>5751</v>
      </c>
      <c r="AA580" s="5" t="s">
        <v>5759</v>
      </c>
      <c r="AB580" s="5" t="s">
        <v>260</v>
      </c>
      <c r="AC580" s="5" t="s">
        <v>52</v>
      </c>
      <c r="AD580" s="5" t="s">
        <v>565</v>
      </c>
      <c r="AE580" s="5" t="s">
        <v>566</v>
      </c>
      <c r="AF580" s="5" t="s">
        <v>567</v>
      </c>
      <c r="AG580" s="5" t="s">
        <v>52</v>
      </c>
      <c r="AH580" s="5" t="s">
        <v>52</v>
      </c>
      <c r="AI580" s="5" t="s">
        <v>568</v>
      </c>
      <c r="AJ580" s="5" t="s">
        <v>5760</v>
      </c>
      <c r="AK580" s="5" t="s">
        <v>5761</v>
      </c>
      <c r="AL580" s="5" t="s">
        <v>1727</v>
      </c>
    </row>
    <row r="581" hidden="1">
      <c r="A581" s="5" t="s">
        <v>5762</v>
      </c>
      <c r="B581" s="5" t="s">
        <v>1716</v>
      </c>
      <c r="C581" s="5" t="s">
        <v>1717</v>
      </c>
      <c r="D581" s="9">
        <v>44852.0</v>
      </c>
      <c r="E581" s="5">
        <v>279226.0</v>
      </c>
      <c r="F581" s="5">
        <v>126921.0</v>
      </c>
      <c r="G581" s="5" t="s">
        <v>1419</v>
      </c>
      <c r="H581" s="5" t="s">
        <v>480</v>
      </c>
      <c r="I581" s="5" t="s">
        <v>5737</v>
      </c>
      <c r="J581" s="5" t="s">
        <v>256</v>
      </c>
      <c r="K581" s="5" t="s">
        <v>5763</v>
      </c>
      <c r="L581" s="5" t="s">
        <v>1716</v>
      </c>
      <c r="M581" s="10" t="str">
        <f>IFERROR(__xludf.DUMMYFUNCTION("REGEXEXTRACT(L1066, ""[\s,]([A-Z]{2})[,\s]\s?\d{5}"")"),"NY")</f>
        <v>NY</v>
      </c>
      <c r="N581" s="5" t="s">
        <v>5764</v>
      </c>
      <c r="O581" s="5" t="s">
        <v>52</v>
      </c>
      <c r="P581" s="5">
        <v>5.0</v>
      </c>
      <c r="Q581" s="5" t="s">
        <v>5765</v>
      </c>
      <c r="R581" s="5" t="s">
        <v>5766</v>
      </c>
      <c r="S581" s="5">
        <v>74.0</v>
      </c>
      <c r="T581" s="5" t="s">
        <v>53</v>
      </c>
      <c r="U581" s="5">
        <v>325.0</v>
      </c>
      <c r="V581" s="5" t="s">
        <v>93</v>
      </c>
      <c r="W581" s="5" t="s">
        <v>5767</v>
      </c>
      <c r="X581" s="5" t="s">
        <v>52</v>
      </c>
      <c r="Y581" s="5" t="s">
        <v>52</v>
      </c>
      <c r="Z581" s="5" t="s">
        <v>5751</v>
      </c>
      <c r="AA581" s="5" t="s">
        <v>5768</v>
      </c>
      <c r="AB581" s="5" t="s">
        <v>260</v>
      </c>
      <c r="AC581" s="5" t="s">
        <v>52</v>
      </c>
      <c r="AD581" s="5" t="s">
        <v>565</v>
      </c>
      <c r="AE581" s="5" t="s">
        <v>566</v>
      </c>
      <c r="AF581" s="5" t="s">
        <v>567</v>
      </c>
      <c r="AG581" s="5" t="s">
        <v>52</v>
      </c>
      <c r="AH581" s="5" t="s">
        <v>52</v>
      </c>
      <c r="AI581" s="5" t="s">
        <v>568</v>
      </c>
      <c r="AJ581" s="5" t="s">
        <v>5760</v>
      </c>
      <c r="AK581" s="5" t="s">
        <v>5769</v>
      </c>
      <c r="AL581" s="5" t="s">
        <v>1727</v>
      </c>
    </row>
    <row r="582" hidden="1">
      <c r="A582" s="5" t="s">
        <v>5770</v>
      </c>
      <c r="B582" s="5" t="s">
        <v>1716</v>
      </c>
      <c r="C582" s="5" t="s">
        <v>1717</v>
      </c>
      <c r="D582" s="9">
        <v>44852.0</v>
      </c>
      <c r="E582" s="5">
        <v>118657.0</v>
      </c>
      <c r="F582" s="5">
        <v>53935.0</v>
      </c>
      <c r="G582" s="5" t="s">
        <v>1419</v>
      </c>
      <c r="H582" s="5" t="s">
        <v>480</v>
      </c>
      <c r="I582" s="5" t="s">
        <v>5737</v>
      </c>
      <c r="J582" s="5" t="s">
        <v>256</v>
      </c>
      <c r="K582" s="5" t="s">
        <v>5771</v>
      </c>
      <c r="L582" s="5" t="s">
        <v>1716</v>
      </c>
      <c r="M582" s="10" t="str">
        <f>IFERROR(__xludf.DUMMYFUNCTION("REGEXEXTRACT(L1067, ""[\s,]([A-Z]{2})[,\s]\s?\d{5}"")"),"#N/A")</f>
        <v>#N/A</v>
      </c>
      <c r="N582" s="5" t="s">
        <v>5764</v>
      </c>
      <c r="O582" s="5" t="s">
        <v>52</v>
      </c>
      <c r="P582" s="5">
        <v>2.0</v>
      </c>
      <c r="Q582" s="5" t="s">
        <v>5772</v>
      </c>
      <c r="R582" s="5" t="s">
        <v>5773</v>
      </c>
      <c r="S582" s="5">
        <v>22.0</v>
      </c>
      <c r="T582" s="5" t="s">
        <v>53</v>
      </c>
      <c r="U582" s="5">
        <v>130.0</v>
      </c>
      <c r="V582" s="5" t="s">
        <v>93</v>
      </c>
      <c r="W582" s="5" t="s">
        <v>5774</v>
      </c>
      <c r="X582" s="5" t="s">
        <v>52</v>
      </c>
      <c r="Y582" s="5" t="s">
        <v>52</v>
      </c>
      <c r="Z582" s="5" t="s">
        <v>5751</v>
      </c>
      <c r="AA582" s="5" t="s">
        <v>5775</v>
      </c>
      <c r="AB582" s="5" t="s">
        <v>260</v>
      </c>
      <c r="AC582" s="5" t="s">
        <v>52</v>
      </c>
      <c r="AD582" s="5" t="s">
        <v>565</v>
      </c>
      <c r="AE582" s="5" t="s">
        <v>566</v>
      </c>
      <c r="AF582" s="5" t="s">
        <v>567</v>
      </c>
      <c r="AG582" s="5" t="s">
        <v>52</v>
      </c>
      <c r="AH582" s="5" t="s">
        <v>52</v>
      </c>
      <c r="AI582" s="5" t="s">
        <v>568</v>
      </c>
      <c r="AJ582" s="5" t="s">
        <v>5760</v>
      </c>
      <c r="AK582" s="5" t="s">
        <v>5769</v>
      </c>
      <c r="AL582" s="5" t="s">
        <v>1727</v>
      </c>
    </row>
    <row r="583" hidden="1">
      <c r="A583" s="5" t="s">
        <v>5776</v>
      </c>
      <c r="B583" s="5" t="s">
        <v>1716</v>
      </c>
      <c r="C583" s="5" t="s">
        <v>1717</v>
      </c>
      <c r="D583" s="9">
        <v>44852.0</v>
      </c>
      <c r="E583" s="5">
        <v>166309.0</v>
      </c>
      <c r="F583" s="5">
        <v>75595.0</v>
      </c>
      <c r="G583" s="5" t="s">
        <v>1419</v>
      </c>
      <c r="H583" s="5" t="s">
        <v>480</v>
      </c>
      <c r="I583" s="5" t="s">
        <v>5737</v>
      </c>
      <c r="J583" s="5" t="s">
        <v>256</v>
      </c>
      <c r="K583" s="5" t="s">
        <v>5777</v>
      </c>
      <c r="L583" s="5" t="s">
        <v>1716</v>
      </c>
      <c r="M583" s="10" t="str">
        <f>IFERROR(__xludf.DUMMYFUNCTION("REGEXEXTRACT(L1068, ""[\s,]([A-Z]{2})[,\s]\s?\d{5}"")"),"#N/A")</f>
        <v>#N/A</v>
      </c>
      <c r="N583" s="5" t="s">
        <v>5764</v>
      </c>
      <c r="O583" s="5" t="s">
        <v>52</v>
      </c>
      <c r="P583" s="5">
        <v>3.0</v>
      </c>
      <c r="Q583" s="5" t="s">
        <v>5778</v>
      </c>
      <c r="R583" s="5" t="s">
        <v>5779</v>
      </c>
      <c r="S583" s="5">
        <v>46.0</v>
      </c>
      <c r="T583" s="5" t="s">
        <v>53</v>
      </c>
      <c r="U583" s="5">
        <v>195.0</v>
      </c>
      <c r="V583" s="5" t="s">
        <v>93</v>
      </c>
      <c r="W583" s="5" t="s">
        <v>5780</v>
      </c>
      <c r="X583" s="5" t="s">
        <v>52</v>
      </c>
      <c r="Y583" s="5" t="s">
        <v>52</v>
      </c>
      <c r="Z583" s="5" t="s">
        <v>5751</v>
      </c>
      <c r="AA583" s="5" t="s">
        <v>5781</v>
      </c>
      <c r="AB583" s="5" t="s">
        <v>260</v>
      </c>
      <c r="AC583" s="5" t="s">
        <v>52</v>
      </c>
      <c r="AD583" s="5" t="s">
        <v>565</v>
      </c>
      <c r="AE583" s="5" t="s">
        <v>566</v>
      </c>
      <c r="AF583" s="5" t="s">
        <v>567</v>
      </c>
      <c r="AG583" s="5" t="s">
        <v>52</v>
      </c>
      <c r="AH583" s="5" t="s">
        <v>52</v>
      </c>
      <c r="AI583" s="5" t="s">
        <v>568</v>
      </c>
      <c r="AJ583" s="5" t="s">
        <v>5753</v>
      </c>
      <c r="AK583" s="5" t="s">
        <v>5782</v>
      </c>
      <c r="AL583" s="5" t="s">
        <v>1727</v>
      </c>
    </row>
    <row r="584" hidden="1">
      <c r="A584" s="5" t="s">
        <v>5783</v>
      </c>
      <c r="B584" s="5" t="s">
        <v>5784</v>
      </c>
      <c r="C584" s="5" t="s">
        <v>5785</v>
      </c>
      <c r="D584" s="9">
        <v>44850.0</v>
      </c>
      <c r="E584" s="5">
        <v>41844.0</v>
      </c>
      <c r="F584" s="5">
        <v>19020.0</v>
      </c>
      <c r="G584" s="5" t="s">
        <v>2389</v>
      </c>
      <c r="H584" s="5" t="s">
        <v>3215</v>
      </c>
      <c r="I584" s="5" t="s">
        <v>5786</v>
      </c>
      <c r="J584" s="5" t="s">
        <v>2391</v>
      </c>
      <c r="K584" s="5" t="s">
        <v>4507</v>
      </c>
      <c r="L584" s="5" t="s">
        <v>5787</v>
      </c>
      <c r="M584" s="10" t="str">
        <f>IFERROR(__xludf.DUMMYFUNCTION("REGEXEXTRACT(L1069, ""[\s,]([A-Z]{2})[,\s]\s?\d{5}"")"),"#N/A")</f>
        <v>#N/A</v>
      </c>
      <c r="N584" s="5" t="s">
        <v>5788</v>
      </c>
      <c r="O584" s="5">
        <v>30354.0</v>
      </c>
      <c r="P584" s="5">
        <v>1.0</v>
      </c>
      <c r="Q584" s="5" t="s">
        <v>5789</v>
      </c>
      <c r="R584" s="5">
        <v>4510.0</v>
      </c>
      <c r="S584" s="5">
        <v>3200.0</v>
      </c>
      <c r="T584" s="5" t="s">
        <v>5790</v>
      </c>
      <c r="U584" s="5">
        <v>55.0</v>
      </c>
      <c r="V584" s="5" t="s">
        <v>93</v>
      </c>
      <c r="W584" s="5" t="s">
        <v>5791</v>
      </c>
      <c r="X584" s="5" t="s">
        <v>71</v>
      </c>
      <c r="Y584" s="5" t="s">
        <v>52</v>
      </c>
      <c r="Z584" s="5" t="s">
        <v>5460</v>
      </c>
      <c r="AA584" s="5" t="s">
        <v>5792</v>
      </c>
      <c r="AB584" s="5" t="s">
        <v>235</v>
      </c>
      <c r="AC584" s="5" t="s">
        <v>52</v>
      </c>
      <c r="AD584" s="5" t="s">
        <v>216</v>
      </c>
      <c r="AE584" s="5" t="s">
        <v>217</v>
      </c>
      <c r="AF584" s="5" t="s">
        <v>218</v>
      </c>
      <c r="AG584" s="5" t="s">
        <v>52</v>
      </c>
      <c r="AH584" s="5" t="s">
        <v>52</v>
      </c>
      <c r="AI584" s="5" t="s">
        <v>52</v>
      </c>
      <c r="AJ584" s="5" t="s">
        <v>5793</v>
      </c>
      <c r="AK584" s="5" t="s">
        <v>5794</v>
      </c>
      <c r="AL584" s="5" t="s">
        <v>5795</v>
      </c>
    </row>
    <row r="585" hidden="1">
      <c r="A585" s="5" t="s">
        <v>5796</v>
      </c>
      <c r="B585" s="5" t="s">
        <v>5797</v>
      </c>
      <c r="C585" s="5" t="s">
        <v>5798</v>
      </c>
      <c r="D585" s="9">
        <v>44850.0</v>
      </c>
      <c r="E585" s="5">
        <v>26321.0</v>
      </c>
      <c r="F585" s="5">
        <v>11964.0</v>
      </c>
      <c r="G585" s="5" t="s">
        <v>706</v>
      </c>
      <c r="H585" s="5" t="s">
        <v>131</v>
      </c>
      <c r="I585" s="5" t="s">
        <v>5799</v>
      </c>
      <c r="J585" s="5" t="s">
        <v>274</v>
      </c>
      <c r="K585" s="5" t="s">
        <v>533</v>
      </c>
      <c r="L585" s="5" t="s">
        <v>5800</v>
      </c>
      <c r="M585" s="10" t="str">
        <f>IFERROR(__xludf.DUMMYFUNCTION("REGEXEXTRACT(L1070, ""[\s,]([A-Z]{2})[,\s]\s?\d{5}"")"),"US")</f>
        <v>US</v>
      </c>
      <c r="N585" s="5" t="s">
        <v>5801</v>
      </c>
      <c r="O585" s="5">
        <v>3885.0</v>
      </c>
      <c r="P585" s="5">
        <v>2.0</v>
      </c>
      <c r="Q585" s="5" t="s">
        <v>5802</v>
      </c>
      <c r="R585" s="5" t="s">
        <v>195</v>
      </c>
      <c r="S585" s="5">
        <v>1214.0</v>
      </c>
      <c r="T585" s="5" t="s">
        <v>69</v>
      </c>
      <c r="U585" s="5">
        <v>104.0</v>
      </c>
      <c r="V585" s="5" t="s">
        <v>70</v>
      </c>
      <c r="W585" s="5" t="s">
        <v>5803</v>
      </c>
      <c r="X585" s="5" t="s">
        <v>52</v>
      </c>
      <c r="Y585" s="5" t="s">
        <v>52</v>
      </c>
      <c r="Z585" s="5" t="s">
        <v>5804</v>
      </c>
      <c r="AA585" s="5" t="s">
        <v>5805</v>
      </c>
      <c r="AB585" s="5" t="s">
        <v>119</v>
      </c>
      <c r="AC585" s="5" t="s">
        <v>52</v>
      </c>
      <c r="AD585" s="5" t="s">
        <v>72</v>
      </c>
      <c r="AE585" s="5" t="s">
        <v>73</v>
      </c>
      <c r="AF585" s="5" t="s">
        <v>74</v>
      </c>
      <c r="AG585" s="5" t="s">
        <v>75</v>
      </c>
      <c r="AH585" s="5" t="s">
        <v>76</v>
      </c>
      <c r="AI585" s="5" t="s">
        <v>77</v>
      </c>
      <c r="AJ585" s="5" t="s">
        <v>5797</v>
      </c>
      <c r="AK585" s="5" t="s">
        <v>5806</v>
      </c>
      <c r="AL585" s="5" t="s">
        <v>1363</v>
      </c>
    </row>
    <row r="586" hidden="1">
      <c r="A586" s="5" t="s">
        <v>5807</v>
      </c>
      <c r="B586" s="5" t="s">
        <v>5808</v>
      </c>
      <c r="C586" s="5" t="s">
        <v>102</v>
      </c>
      <c r="D586" s="9">
        <v>44849.0</v>
      </c>
      <c r="E586" s="5">
        <v>47485.0</v>
      </c>
      <c r="F586" s="5">
        <v>21584.0</v>
      </c>
      <c r="G586" s="5" t="s">
        <v>579</v>
      </c>
      <c r="H586" s="5" t="s">
        <v>1792</v>
      </c>
      <c r="I586" s="5" t="s">
        <v>5809</v>
      </c>
      <c r="J586" s="5" t="s">
        <v>581</v>
      </c>
      <c r="K586" s="5" t="s">
        <v>5810</v>
      </c>
      <c r="L586" s="5" t="s">
        <v>5811</v>
      </c>
      <c r="M586" s="10" t="str">
        <f>IFERROR(__xludf.DUMMYFUNCTION("REGEXEXTRACT(L1071, ""[\s,]([A-Z]{2})[,\s]\s?\d{5}"")"),"TX")</f>
        <v>TX</v>
      </c>
      <c r="N586" s="5" t="s">
        <v>102</v>
      </c>
      <c r="O586" s="5">
        <v>29456.0</v>
      </c>
      <c r="P586" s="5">
        <v>1.0</v>
      </c>
      <c r="Q586" s="5" t="s">
        <v>5812</v>
      </c>
      <c r="R586" s="5">
        <v>4500.0</v>
      </c>
      <c r="S586" s="5">
        <v>305.0</v>
      </c>
      <c r="T586" s="5" t="s">
        <v>53</v>
      </c>
      <c r="U586" s="5">
        <v>0.0</v>
      </c>
      <c r="V586" s="5" t="s">
        <v>70</v>
      </c>
      <c r="W586" s="5" t="s">
        <v>5813</v>
      </c>
      <c r="X586" s="5" t="s">
        <v>71</v>
      </c>
      <c r="Y586" s="5" t="s">
        <v>52</v>
      </c>
      <c r="Z586" s="5" t="s">
        <v>5814</v>
      </c>
      <c r="AA586" s="5" t="s">
        <v>5815</v>
      </c>
      <c r="AB586" s="5" t="s">
        <v>119</v>
      </c>
      <c r="AC586" s="5" t="s">
        <v>52</v>
      </c>
      <c r="AD586" s="5" t="s">
        <v>398</v>
      </c>
      <c r="AE586" s="5" t="s">
        <v>399</v>
      </c>
      <c r="AF586" s="5" t="s">
        <v>400</v>
      </c>
      <c r="AG586" s="5" t="s">
        <v>401</v>
      </c>
      <c r="AH586" s="5">
        <v>23502.0</v>
      </c>
      <c r="AI586" s="5" t="s">
        <v>402</v>
      </c>
      <c r="AJ586" s="5" t="s">
        <v>102</v>
      </c>
      <c r="AK586" s="5" t="s">
        <v>102</v>
      </c>
      <c r="AL586" s="5" t="s">
        <v>1573</v>
      </c>
    </row>
    <row r="587" hidden="1">
      <c r="A587" s="5" t="s">
        <v>5816</v>
      </c>
      <c r="B587" s="5" t="s">
        <v>5817</v>
      </c>
      <c r="C587" s="5" t="s">
        <v>5818</v>
      </c>
      <c r="D587" s="9">
        <v>44848.0</v>
      </c>
      <c r="E587" s="5">
        <v>181522.0</v>
      </c>
      <c r="F587" s="5">
        <v>82510.0</v>
      </c>
      <c r="G587" s="5" t="s">
        <v>2212</v>
      </c>
      <c r="H587" s="5" t="s">
        <v>189</v>
      </c>
      <c r="I587" s="5" t="s">
        <v>5626</v>
      </c>
      <c r="J587" s="5" t="s">
        <v>2214</v>
      </c>
      <c r="K587" s="5" t="s">
        <v>5819</v>
      </c>
      <c r="L587" s="5" t="s">
        <v>5820</v>
      </c>
      <c r="M587" s="10" t="str">
        <f>IFERROR(__xludf.DUMMYFUNCTION("REGEXEXTRACT(L1072, ""[\s,]([A-Z]{2})[,\s]\s?\d{5}"")"),"CA")</f>
        <v>CA</v>
      </c>
      <c r="N587" s="5" t="s">
        <v>5821</v>
      </c>
      <c r="O587" s="5" t="s">
        <v>52</v>
      </c>
      <c r="P587" s="5">
        <v>4.0</v>
      </c>
      <c r="Q587" s="5" t="s">
        <v>5630</v>
      </c>
      <c r="R587" s="5" t="s">
        <v>4280</v>
      </c>
      <c r="S587" s="5">
        <v>456.0</v>
      </c>
      <c r="T587" s="5" t="s">
        <v>53</v>
      </c>
      <c r="U587" s="5">
        <v>0.0</v>
      </c>
      <c r="V587" s="5" t="s">
        <v>70</v>
      </c>
      <c r="W587" s="5" t="s">
        <v>5822</v>
      </c>
      <c r="X587" s="5" t="s">
        <v>55</v>
      </c>
      <c r="Y587" s="5" t="s">
        <v>5631</v>
      </c>
      <c r="Z587" s="5" t="s">
        <v>5632</v>
      </c>
      <c r="AA587" s="5" t="s">
        <v>5633</v>
      </c>
      <c r="AB587" s="5" t="s">
        <v>200</v>
      </c>
      <c r="AC587" s="5" t="s">
        <v>52</v>
      </c>
      <c r="AD587" s="5" t="s">
        <v>5033</v>
      </c>
      <c r="AE587" s="5" t="s">
        <v>52</v>
      </c>
      <c r="AF587" s="5" t="s">
        <v>52</v>
      </c>
      <c r="AG587" s="5" t="s">
        <v>52</v>
      </c>
      <c r="AH587" s="5" t="s">
        <v>52</v>
      </c>
      <c r="AI587" s="5" t="s">
        <v>52</v>
      </c>
      <c r="AJ587" s="5" t="s">
        <v>5823</v>
      </c>
      <c r="AK587" s="5" t="s">
        <v>5824</v>
      </c>
      <c r="AL587" s="5" t="s">
        <v>2223</v>
      </c>
    </row>
    <row r="588" hidden="1">
      <c r="A588" s="5" t="s">
        <v>5816</v>
      </c>
      <c r="B588" s="5" t="s">
        <v>5817</v>
      </c>
      <c r="C588" s="5" t="s">
        <v>5818</v>
      </c>
      <c r="D588" s="9">
        <v>44848.0</v>
      </c>
      <c r="E588" s="5">
        <v>54560.0</v>
      </c>
      <c r="F588" s="5">
        <v>24800.0</v>
      </c>
      <c r="G588" s="5" t="s">
        <v>2212</v>
      </c>
      <c r="H588" s="5" t="s">
        <v>189</v>
      </c>
      <c r="I588" s="5" t="s">
        <v>5626</v>
      </c>
      <c r="J588" s="5" t="s">
        <v>2214</v>
      </c>
      <c r="K588" s="5" t="s">
        <v>5825</v>
      </c>
      <c r="L588" s="5" t="s">
        <v>5820</v>
      </c>
      <c r="M588" s="10" t="str">
        <f>IFERROR(__xludf.DUMMYFUNCTION("REGEXEXTRACT(L1073, ""[\s,]([A-Z]{2})[,\s]\s?\d{5}"")"),"FL")</f>
        <v>FL</v>
      </c>
      <c r="N588" s="5" t="s">
        <v>5821</v>
      </c>
      <c r="O588" s="5" t="s">
        <v>52</v>
      </c>
      <c r="P588" s="5">
        <v>4.0</v>
      </c>
      <c r="Q588" s="5" t="s">
        <v>5637</v>
      </c>
      <c r="R588" s="5" t="s">
        <v>4280</v>
      </c>
      <c r="S588" s="5">
        <v>553.0</v>
      </c>
      <c r="T588" s="5" t="s">
        <v>1077</v>
      </c>
      <c r="U588" s="5">
        <v>0.0</v>
      </c>
      <c r="V588" s="5" t="s">
        <v>52</v>
      </c>
      <c r="W588" s="5" t="s">
        <v>5826</v>
      </c>
      <c r="X588" s="5" t="s">
        <v>55</v>
      </c>
      <c r="Y588" s="5" t="s">
        <v>5638</v>
      </c>
      <c r="Z588" s="5" t="s">
        <v>5632</v>
      </c>
      <c r="AA588" s="5" t="s">
        <v>5639</v>
      </c>
      <c r="AB588" s="5" t="s">
        <v>200</v>
      </c>
      <c r="AC588" s="5" t="s">
        <v>52</v>
      </c>
      <c r="AD588" s="5" t="s">
        <v>5033</v>
      </c>
      <c r="AE588" s="5" t="s">
        <v>52</v>
      </c>
      <c r="AF588" s="5" t="s">
        <v>52</v>
      </c>
      <c r="AG588" s="5" t="s">
        <v>52</v>
      </c>
      <c r="AH588" s="5" t="s">
        <v>52</v>
      </c>
      <c r="AI588" s="5" t="s">
        <v>52</v>
      </c>
      <c r="AJ588" s="5" t="s">
        <v>5823</v>
      </c>
      <c r="AK588" s="5" t="s">
        <v>5824</v>
      </c>
      <c r="AL588" s="5" t="s">
        <v>2223</v>
      </c>
    </row>
    <row r="589">
      <c r="A589" s="5" t="s">
        <v>5827</v>
      </c>
      <c r="B589" s="5" t="s">
        <v>5828</v>
      </c>
      <c r="C589" s="5" t="s">
        <v>5829</v>
      </c>
      <c r="D589" s="9">
        <v>44845.0</v>
      </c>
      <c r="E589" s="5">
        <v>36658.0</v>
      </c>
      <c r="F589" s="5">
        <v>16663.0</v>
      </c>
      <c r="G589" s="5" t="s">
        <v>188</v>
      </c>
      <c r="H589" s="5" t="s">
        <v>84</v>
      </c>
      <c r="I589" s="5" t="s">
        <v>5830</v>
      </c>
      <c r="J589" s="5" t="s">
        <v>191</v>
      </c>
      <c r="K589" s="5" t="s">
        <v>5831</v>
      </c>
      <c r="L589" s="5" t="s">
        <v>5832</v>
      </c>
      <c r="M589" s="11" t="s">
        <v>75</v>
      </c>
      <c r="N589" s="5" t="s">
        <v>5833</v>
      </c>
      <c r="O589" s="5">
        <v>7701.0</v>
      </c>
      <c r="P589" s="5">
        <v>1.0</v>
      </c>
      <c r="Q589" s="5" t="s">
        <v>5834</v>
      </c>
      <c r="R589" s="5">
        <v>4500.0</v>
      </c>
      <c r="S589" s="5">
        <v>20.0</v>
      </c>
      <c r="T589" s="5" t="s">
        <v>53</v>
      </c>
      <c r="U589" s="5">
        <v>0.0</v>
      </c>
      <c r="V589" s="5" t="s">
        <v>52</v>
      </c>
      <c r="W589" s="5" t="s">
        <v>5835</v>
      </c>
      <c r="X589" s="5" t="s">
        <v>71</v>
      </c>
      <c r="Y589" s="5" t="s">
        <v>52</v>
      </c>
      <c r="Z589" s="5">
        <v>54.0</v>
      </c>
      <c r="AA589" s="5" t="s">
        <v>5836</v>
      </c>
      <c r="AB589" s="5" t="s">
        <v>235</v>
      </c>
      <c r="AC589" s="5" t="s">
        <v>283</v>
      </c>
      <c r="AD589" s="5" t="s">
        <v>377</v>
      </c>
      <c r="AE589" s="5" t="s">
        <v>378</v>
      </c>
      <c r="AF589" s="5" t="s">
        <v>379</v>
      </c>
      <c r="AG589" s="5" t="s">
        <v>265</v>
      </c>
      <c r="AH589" s="5">
        <v>33166.0</v>
      </c>
      <c r="AI589" s="5" t="s">
        <v>380</v>
      </c>
      <c r="AJ589" s="5" t="s">
        <v>5837</v>
      </c>
      <c r="AK589" s="5" t="s">
        <v>5838</v>
      </c>
      <c r="AL589" s="5" t="s">
        <v>5839</v>
      </c>
    </row>
    <row r="590" hidden="1">
      <c r="A590" s="5" t="s">
        <v>5840</v>
      </c>
      <c r="B590" s="5" t="s">
        <v>5841</v>
      </c>
      <c r="C590" s="5" t="s">
        <v>5842</v>
      </c>
      <c r="D590" s="9">
        <v>44843.0</v>
      </c>
      <c r="E590" s="5">
        <v>9708.0</v>
      </c>
      <c r="F590" s="5">
        <v>4413.0</v>
      </c>
      <c r="G590" s="5" t="s">
        <v>5843</v>
      </c>
      <c r="H590" s="5" t="s">
        <v>1792</v>
      </c>
      <c r="I590" s="5" t="s">
        <v>4339</v>
      </c>
      <c r="J590" s="5" t="s">
        <v>5844</v>
      </c>
      <c r="K590" s="5" t="s">
        <v>5845</v>
      </c>
      <c r="L590" s="5" t="s">
        <v>5846</v>
      </c>
      <c r="M590" s="10" t="str">
        <f>IFERROR(__xludf.DUMMYFUNCTION("REGEXEXTRACT(L1075, ""[\s,]([A-Z]{2})[,\s]\s?\d{5}"")"),"#N/A")</f>
        <v>#N/A</v>
      </c>
      <c r="N590" s="5" t="s">
        <v>5847</v>
      </c>
      <c r="O590" s="5" t="s">
        <v>52</v>
      </c>
      <c r="P590" s="5">
        <v>1.0</v>
      </c>
      <c r="Q590" s="5" t="s">
        <v>5848</v>
      </c>
      <c r="R590" s="5" t="s">
        <v>1563</v>
      </c>
      <c r="S590" s="5">
        <v>741.0</v>
      </c>
      <c r="T590" s="5" t="s">
        <v>69</v>
      </c>
      <c r="U590" s="5">
        <v>34.0</v>
      </c>
      <c r="V590" s="5" t="s">
        <v>70</v>
      </c>
      <c r="W590" s="5" t="s">
        <v>5849</v>
      </c>
      <c r="X590" s="5" t="s">
        <v>52</v>
      </c>
      <c r="Y590" s="5" t="s">
        <v>52</v>
      </c>
      <c r="Z590" s="5" t="s">
        <v>5850</v>
      </c>
      <c r="AA590" s="5" t="s">
        <v>5851</v>
      </c>
      <c r="AB590" s="5" t="s">
        <v>235</v>
      </c>
      <c r="AC590" s="5" t="s">
        <v>52</v>
      </c>
      <c r="AD590" s="5" t="s">
        <v>72</v>
      </c>
      <c r="AE590" s="5" t="s">
        <v>73</v>
      </c>
      <c r="AF590" s="5" t="s">
        <v>74</v>
      </c>
      <c r="AG590" s="5" t="s">
        <v>75</v>
      </c>
      <c r="AH590" s="5" t="s">
        <v>76</v>
      </c>
      <c r="AI590" s="5" t="s">
        <v>77</v>
      </c>
      <c r="AJ590" s="5" t="s">
        <v>5852</v>
      </c>
      <c r="AK590" s="5" t="s">
        <v>5853</v>
      </c>
      <c r="AL590" s="5" t="s">
        <v>502</v>
      </c>
    </row>
    <row r="591" hidden="1">
      <c r="A591" s="5" t="s">
        <v>5854</v>
      </c>
      <c r="B591" s="5" t="s">
        <v>3493</v>
      </c>
      <c r="C591" s="5" t="s">
        <v>3606</v>
      </c>
      <c r="D591" s="9">
        <v>44843.0</v>
      </c>
      <c r="E591" s="5">
        <v>112541.0</v>
      </c>
      <c r="F591" s="5">
        <v>51155.0</v>
      </c>
      <c r="G591" s="5" t="s">
        <v>1419</v>
      </c>
      <c r="H591" s="5" t="s">
        <v>1534</v>
      </c>
      <c r="I591" s="5" t="s">
        <v>3607</v>
      </c>
      <c r="J591" s="5" t="s">
        <v>256</v>
      </c>
      <c r="K591" s="5" t="s">
        <v>3471</v>
      </c>
      <c r="L591" s="5" t="s">
        <v>3609</v>
      </c>
      <c r="M591" s="10" t="str">
        <f>IFERROR(__xludf.DUMMYFUNCTION("REGEXEXTRACT(L1076, ""[\s,]([A-Z]{2})[,\s]\s?\d{5}"")"),"#N/A")</f>
        <v>#N/A</v>
      </c>
      <c r="N591" s="5" t="s">
        <v>3610</v>
      </c>
      <c r="O591" s="5" t="s">
        <v>52</v>
      </c>
      <c r="P591" s="5">
        <v>2.0</v>
      </c>
      <c r="Q591" s="5" t="s">
        <v>5855</v>
      </c>
      <c r="R591" s="5" t="s">
        <v>3475</v>
      </c>
      <c r="S591" s="5">
        <v>204.0</v>
      </c>
      <c r="T591" s="5" t="s">
        <v>1077</v>
      </c>
      <c r="U591" s="5">
        <v>0.0</v>
      </c>
      <c r="V591" s="5" t="s">
        <v>70</v>
      </c>
      <c r="W591" s="5" t="s">
        <v>5856</v>
      </c>
      <c r="X591" s="5" t="s">
        <v>52</v>
      </c>
      <c r="Y591" s="5" t="s">
        <v>52</v>
      </c>
      <c r="Z591" s="5" t="s">
        <v>5857</v>
      </c>
      <c r="AA591" s="5" t="s">
        <v>5858</v>
      </c>
      <c r="AB591" s="5" t="s">
        <v>1553</v>
      </c>
      <c r="AC591" s="5" t="s">
        <v>52</v>
      </c>
      <c r="AD591" s="5" t="s">
        <v>5289</v>
      </c>
      <c r="AE591" s="5" t="s">
        <v>5290</v>
      </c>
      <c r="AF591" s="5" t="s">
        <v>5291</v>
      </c>
      <c r="AG591" s="5" t="s">
        <v>52</v>
      </c>
      <c r="AH591" s="5" t="s">
        <v>52</v>
      </c>
      <c r="AI591" s="5" t="s">
        <v>52</v>
      </c>
      <c r="AJ591" s="5" t="s">
        <v>3616</v>
      </c>
      <c r="AK591" s="5" t="s">
        <v>5859</v>
      </c>
      <c r="AL591" s="5" t="s">
        <v>3481</v>
      </c>
    </row>
    <row r="592" hidden="1">
      <c r="A592" s="5" t="s">
        <v>5860</v>
      </c>
      <c r="B592" s="5" t="s">
        <v>2554</v>
      </c>
      <c r="C592" s="5" t="s">
        <v>5861</v>
      </c>
      <c r="D592" s="9">
        <v>44842.0</v>
      </c>
      <c r="E592" s="5">
        <v>15292.0</v>
      </c>
      <c r="F592" s="5">
        <v>6951.0</v>
      </c>
      <c r="G592" s="5" t="s">
        <v>719</v>
      </c>
      <c r="H592" s="5" t="s">
        <v>1792</v>
      </c>
      <c r="I592" s="5" t="s">
        <v>5862</v>
      </c>
      <c r="J592" s="5" t="s">
        <v>274</v>
      </c>
      <c r="K592" s="5" t="s">
        <v>5863</v>
      </c>
      <c r="L592" s="5" t="s">
        <v>5864</v>
      </c>
      <c r="M592" s="10" t="str">
        <f>IFERROR(__xludf.DUMMYFUNCTION("REGEXEXTRACT(L1077, ""[\s,]([A-Z]{2})[,\s]\s?\d{5}"")"),"NY")</f>
        <v>NY</v>
      </c>
      <c r="N592" s="5" t="s">
        <v>5865</v>
      </c>
      <c r="O592" s="5">
        <v>29301.0</v>
      </c>
      <c r="P592" s="5">
        <v>1.0</v>
      </c>
      <c r="Q592" s="5" t="s">
        <v>5866</v>
      </c>
      <c r="R592" s="5">
        <v>4310.0</v>
      </c>
      <c r="S592" s="5">
        <v>790.0</v>
      </c>
      <c r="T592" s="5" t="s">
        <v>69</v>
      </c>
      <c r="U592" s="5">
        <v>52.0</v>
      </c>
      <c r="V592" s="5" t="s">
        <v>93</v>
      </c>
      <c r="W592" s="5" t="s">
        <v>5867</v>
      </c>
      <c r="X592" s="5" t="s">
        <v>52</v>
      </c>
      <c r="Y592" s="5" t="s">
        <v>52</v>
      </c>
      <c r="Z592" s="5" t="s">
        <v>5868</v>
      </c>
      <c r="AA592" s="5" t="s">
        <v>5869</v>
      </c>
      <c r="AB592" s="5" t="s">
        <v>235</v>
      </c>
      <c r="AC592" s="5" t="s">
        <v>52</v>
      </c>
      <c r="AD592" s="5" t="s">
        <v>216</v>
      </c>
      <c r="AE592" s="5" t="s">
        <v>217</v>
      </c>
      <c r="AF592" s="5" t="s">
        <v>218</v>
      </c>
      <c r="AG592" s="5" t="s">
        <v>52</v>
      </c>
      <c r="AH592" s="5" t="s">
        <v>52</v>
      </c>
      <c r="AI592" s="5" t="s">
        <v>52</v>
      </c>
      <c r="AJ592" s="5" t="s">
        <v>3781</v>
      </c>
      <c r="AK592" s="5" t="s">
        <v>3782</v>
      </c>
      <c r="AL592" s="5" t="s">
        <v>2320</v>
      </c>
    </row>
    <row r="593" hidden="1">
      <c r="A593" s="5" t="s">
        <v>5870</v>
      </c>
      <c r="B593" s="5" t="s">
        <v>5871</v>
      </c>
      <c r="C593" s="5" t="s">
        <v>348</v>
      </c>
      <c r="D593" s="9">
        <v>44842.0</v>
      </c>
      <c r="E593" s="5">
        <v>46297.0</v>
      </c>
      <c r="F593" s="5">
        <v>21044.0</v>
      </c>
      <c r="G593" s="5" t="s">
        <v>435</v>
      </c>
      <c r="H593" s="5" t="s">
        <v>1792</v>
      </c>
      <c r="I593" s="5" t="s">
        <v>5098</v>
      </c>
      <c r="J593" s="5" t="s">
        <v>424</v>
      </c>
      <c r="K593" s="5" t="s">
        <v>5872</v>
      </c>
      <c r="L593" s="5" t="s">
        <v>5873</v>
      </c>
      <c r="M593" s="10" t="str">
        <f>IFERROR(__xludf.DUMMYFUNCTION("REGEXEXTRACT(L1078, ""[\s,]([A-Z]{2})[,\s]\s?\d{5}"")"),"PR")</f>
        <v>PR</v>
      </c>
      <c r="N593" s="5" t="s">
        <v>5874</v>
      </c>
      <c r="O593" s="5">
        <v>8540.0</v>
      </c>
      <c r="P593" s="5">
        <v>1.0</v>
      </c>
      <c r="Q593" s="5" t="s">
        <v>5875</v>
      </c>
      <c r="R593" s="5" t="s">
        <v>3508</v>
      </c>
      <c r="S593" s="5">
        <v>1.0</v>
      </c>
      <c r="T593" s="5" t="s">
        <v>3687</v>
      </c>
      <c r="U593" s="5">
        <v>0.0</v>
      </c>
      <c r="V593" s="5" t="s">
        <v>70</v>
      </c>
      <c r="W593" s="5" t="s">
        <v>5876</v>
      </c>
      <c r="X593" s="5" t="s">
        <v>52</v>
      </c>
      <c r="Y593" s="5" t="s">
        <v>52</v>
      </c>
      <c r="Z593" s="5" t="s">
        <v>5877</v>
      </c>
      <c r="AA593" s="5">
        <v>36250.0</v>
      </c>
      <c r="AB593" s="5" t="s">
        <v>730</v>
      </c>
      <c r="AC593" s="5" t="s">
        <v>52</v>
      </c>
      <c r="AD593" s="5" t="s">
        <v>72</v>
      </c>
      <c r="AE593" s="5" t="s">
        <v>73</v>
      </c>
      <c r="AF593" s="5" t="s">
        <v>74</v>
      </c>
      <c r="AG593" s="5" t="s">
        <v>75</v>
      </c>
      <c r="AH593" s="5" t="s">
        <v>76</v>
      </c>
      <c r="AI593" s="5" t="s">
        <v>77</v>
      </c>
      <c r="AJ593" s="5" t="s">
        <v>5878</v>
      </c>
      <c r="AK593" s="5" t="s">
        <v>5879</v>
      </c>
      <c r="AL593" s="5" t="s">
        <v>144</v>
      </c>
    </row>
    <row r="594" hidden="1">
      <c r="A594" s="5" t="s">
        <v>5880</v>
      </c>
      <c r="B594" s="5" t="s">
        <v>5871</v>
      </c>
      <c r="C594" s="5" t="s">
        <v>348</v>
      </c>
      <c r="D594" s="9">
        <v>44842.0</v>
      </c>
      <c r="E594" s="5">
        <v>46297.0</v>
      </c>
      <c r="F594" s="5">
        <v>21044.0</v>
      </c>
      <c r="G594" s="5" t="s">
        <v>435</v>
      </c>
      <c r="H594" s="5" t="s">
        <v>1792</v>
      </c>
      <c r="I594" s="5" t="s">
        <v>5098</v>
      </c>
      <c r="J594" s="5" t="s">
        <v>424</v>
      </c>
      <c r="K594" s="5" t="s">
        <v>5872</v>
      </c>
      <c r="L594" s="5" t="s">
        <v>5873</v>
      </c>
      <c r="M594" s="10" t="str">
        <f>IFERROR(__xludf.DUMMYFUNCTION("REGEXEXTRACT(L1079, ""[\s,]([A-Z]{2})[,\s]\s?\d{5}"")"),"#N/A")</f>
        <v>#N/A</v>
      </c>
      <c r="N594" s="5" t="s">
        <v>5874</v>
      </c>
      <c r="O594" s="5">
        <v>8540.0</v>
      </c>
      <c r="P594" s="5">
        <v>1.0</v>
      </c>
      <c r="Q594" s="5" t="s">
        <v>5881</v>
      </c>
      <c r="R594" s="5" t="s">
        <v>3508</v>
      </c>
      <c r="S594" s="5">
        <v>1.0</v>
      </c>
      <c r="T594" s="5" t="s">
        <v>3687</v>
      </c>
      <c r="U594" s="5">
        <v>0.0</v>
      </c>
      <c r="V594" s="5" t="s">
        <v>70</v>
      </c>
      <c r="W594" s="5" t="s">
        <v>5882</v>
      </c>
      <c r="X594" s="5" t="s">
        <v>52</v>
      </c>
      <c r="Y594" s="5" t="s">
        <v>52</v>
      </c>
      <c r="Z594" s="5" t="s">
        <v>5877</v>
      </c>
      <c r="AA594" s="5">
        <v>36203.0</v>
      </c>
      <c r="AB594" s="5" t="s">
        <v>730</v>
      </c>
      <c r="AC594" s="5" t="s">
        <v>52</v>
      </c>
      <c r="AD594" s="5" t="s">
        <v>72</v>
      </c>
      <c r="AE594" s="5" t="s">
        <v>73</v>
      </c>
      <c r="AF594" s="5" t="s">
        <v>74</v>
      </c>
      <c r="AG594" s="5" t="s">
        <v>75</v>
      </c>
      <c r="AH594" s="5" t="s">
        <v>76</v>
      </c>
      <c r="AI594" s="5" t="s">
        <v>77</v>
      </c>
      <c r="AJ594" s="5" t="s">
        <v>5878</v>
      </c>
      <c r="AK594" s="5" t="s">
        <v>5883</v>
      </c>
      <c r="AL594" s="5" t="s">
        <v>144</v>
      </c>
    </row>
    <row r="595" hidden="1">
      <c r="A595" s="5" t="s">
        <v>5884</v>
      </c>
      <c r="B595" s="5" t="s">
        <v>3493</v>
      </c>
      <c r="C595" s="5" t="s">
        <v>1717</v>
      </c>
      <c r="D595" s="9">
        <v>44842.0</v>
      </c>
      <c r="E595" s="5">
        <v>277761.0</v>
      </c>
      <c r="F595" s="5">
        <v>126255.0</v>
      </c>
      <c r="G595" s="5" t="s">
        <v>1419</v>
      </c>
      <c r="H595" s="5" t="s">
        <v>480</v>
      </c>
      <c r="I595" s="5" t="s">
        <v>5885</v>
      </c>
      <c r="J595" s="5" t="s">
        <v>256</v>
      </c>
      <c r="K595" s="5" t="s">
        <v>5886</v>
      </c>
      <c r="L595" s="5" t="s">
        <v>3493</v>
      </c>
      <c r="M595" s="10" t="str">
        <f>IFERROR(__xludf.DUMMYFUNCTION("REGEXEXTRACT(L1080, ""[\s,]([A-Z]{2})[,\s]\s?\d{5}"")"),"IL")</f>
        <v>IL</v>
      </c>
      <c r="N595" s="5" t="s">
        <v>5887</v>
      </c>
      <c r="O595" s="5" t="s">
        <v>52</v>
      </c>
      <c r="P595" s="5">
        <v>5.0</v>
      </c>
      <c r="Q595" s="5" t="s">
        <v>5888</v>
      </c>
      <c r="R595" s="5" t="s">
        <v>5889</v>
      </c>
      <c r="S595" s="5">
        <v>75.0</v>
      </c>
      <c r="T595" s="5" t="s">
        <v>53</v>
      </c>
      <c r="U595" s="5">
        <v>325.0</v>
      </c>
      <c r="V595" s="5" t="s">
        <v>93</v>
      </c>
      <c r="W595" s="5" t="s">
        <v>5890</v>
      </c>
      <c r="X595" s="5" t="s">
        <v>52</v>
      </c>
      <c r="Y595" s="5" t="s">
        <v>52</v>
      </c>
      <c r="Z595" s="5" t="s">
        <v>5891</v>
      </c>
      <c r="AA595" s="5" t="s">
        <v>5892</v>
      </c>
      <c r="AB595" s="5" t="s">
        <v>162</v>
      </c>
      <c r="AC595" s="5" t="s">
        <v>52</v>
      </c>
      <c r="AD595" s="5" t="s">
        <v>565</v>
      </c>
      <c r="AE595" s="5" t="s">
        <v>566</v>
      </c>
      <c r="AF595" s="5" t="s">
        <v>567</v>
      </c>
      <c r="AG595" s="5" t="s">
        <v>52</v>
      </c>
      <c r="AH595" s="5" t="s">
        <v>52</v>
      </c>
      <c r="AI595" s="5" t="s">
        <v>568</v>
      </c>
      <c r="AJ595" s="5" t="s">
        <v>5893</v>
      </c>
      <c r="AK595" s="5" t="s">
        <v>5894</v>
      </c>
      <c r="AL595" s="5" t="s">
        <v>1727</v>
      </c>
    </row>
    <row r="596" hidden="1">
      <c r="A596" s="5" t="s">
        <v>5895</v>
      </c>
      <c r="B596" s="5" t="s">
        <v>1513</v>
      </c>
      <c r="C596" s="5" t="s">
        <v>5896</v>
      </c>
      <c r="D596" s="9">
        <v>44841.0</v>
      </c>
      <c r="E596" s="5">
        <v>10124.0</v>
      </c>
      <c r="F596" s="5">
        <v>4602.0</v>
      </c>
      <c r="G596" s="5" t="s">
        <v>634</v>
      </c>
      <c r="H596" s="5" t="s">
        <v>1792</v>
      </c>
      <c r="I596" s="5" t="s">
        <v>5897</v>
      </c>
      <c r="J596" s="5" t="s">
        <v>274</v>
      </c>
      <c r="K596" s="5" t="s">
        <v>5898</v>
      </c>
      <c r="L596" s="5" t="s">
        <v>5899</v>
      </c>
      <c r="M596" s="10" t="str">
        <f>IFERROR(__xludf.DUMMYFUNCTION("REGEXEXTRACT(L1081, ""[\s,]([A-Z]{2})[,\s]\s?\d{5}"")"),"TN")</f>
        <v>TN</v>
      </c>
      <c r="N596" s="5" t="s">
        <v>5900</v>
      </c>
      <c r="O596" s="5">
        <v>29301.0</v>
      </c>
      <c r="P596" s="5">
        <v>1.0</v>
      </c>
      <c r="Q596" s="5" t="s">
        <v>5901</v>
      </c>
      <c r="R596" s="5" t="s">
        <v>244</v>
      </c>
      <c r="S596" s="5">
        <v>441.0</v>
      </c>
      <c r="T596" s="5" t="s">
        <v>69</v>
      </c>
      <c r="U596" s="5">
        <v>65.0</v>
      </c>
      <c r="V596" s="5" t="s">
        <v>70</v>
      </c>
      <c r="W596" s="5" t="s">
        <v>5902</v>
      </c>
      <c r="X596" s="5" t="s">
        <v>52</v>
      </c>
      <c r="Y596" s="5" t="s">
        <v>52</v>
      </c>
      <c r="Z596" s="5" t="s">
        <v>5700</v>
      </c>
      <c r="AA596" s="5" t="s">
        <v>5903</v>
      </c>
      <c r="AB596" s="5" t="s">
        <v>235</v>
      </c>
      <c r="AC596" s="5" t="s">
        <v>52</v>
      </c>
      <c r="AD596" s="5" t="s">
        <v>72</v>
      </c>
      <c r="AE596" s="5" t="s">
        <v>73</v>
      </c>
      <c r="AF596" s="5" t="s">
        <v>74</v>
      </c>
      <c r="AG596" s="5" t="s">
        <v>75</v>
      </c>
      <c r="AH596" s="5" t="s">
        <v>76</v>
      </c>
      <c r="AI596" s="5" t="s">
        <v>77</v>
      </c>
      <c r="AJ596" s="5" t="s">
        <v>1513</v>
      </c>
      <c r="AK596" s="5" t="s">
        <v>5904</v>
      </c>
      <c r="AL596" s="5" t="s">
        <v>1874</v>
      </c>
    </row>
    <row r="597" hidden="1">
      <c r="A597" s="5" t="s">
        <v>5905</v>
      </c>
      <c r="B597" s="5" t="s">
        <v>5906</v>
      </c>
      <c r="C597" s="5" t="s">
        <v>5907</v>
      </c>
      <c r="D597" s="9">
        <v>44839.0</v>
      </c>
      <c r="E597" s="5">
        <v>36054.0</v>
      </c>
      <c r="F597" s="5">
        <v>16388.0</v>
      </c>
      <c r="G597" s="5" t="s">
        <v>107</v>
      </c>
      <c r="H597" s="5" t="s">
        <v>290</v>
      </c>
      <c r="I597" s="5" t="s">
        <v>5908</v>
      </c>
      <c r="J597" s="5" t="s">
        <v>109</v>
      </c>
      <c r="K597" s="5" t="s">
        <v>5909</v>
      </c>
      <c r="L597" s="5" t="s">
        <v>5910</v>
      </c>
      <c r="M597" s="10" t="str">
        <f>IFERROR(__xludf.DUMMYFUNCTION("REGEXEXTRACT(L1082, ""[\s,]([A-Z]{2})[,\s]\s?\d{5}"")"),"#N/A")</f>
        <v>#N/A</v>
      </c>
      <c r="N597" s="5" t="s">
        <v>5911</v>
      </c>
      <c r="O597" s="5">
        <v>21201.0</v>
      </c>
      <c r="P597" s="5">
        <v>1.0</v>
      </c>
      <c r="Q597" s="5" t="s">
        <v>5912</v>
      </c>
      <c r="R597" s="5">
        <v>4500.0</v>
      </c>
      <c r="S597" s="5">
        <v>4403.0</v>
      </c>
      <c r="T597" s="5" t="s">
        <v>53</v>
      </c>
      <c r="U597" s="5">
        <v>0.0</v>
      </c>
      <c r="V597" s="5" t="s">
        <v>52</v>
      </c>
      <c r="W597" s="5" t="s">
        <v>5913</v>
      </c>
      <c r="X597" s="5" t="s">
        <v>55</v>
      </c>
      <c r="Y597" s="5" t="s">
        <v>5914</v>
      </c>
      <c r="Z597" s="5" t="s">
        <v>5915</v>
      </c>
      <c r="AA597" s="5">
        <v>2031004.0</v>
      </c>
      <c r="AB597" s="5" t="s">
        <v>215</v>
      </c>
      <c r="AC597" s="5" t="s">
        <v>52</v>
      </c>
      <c r="AD597" s="5" t="s">
        <v>60</v>
      </c>
      <c r="AE597" s="5" t="s">
        <v>52</v>
      </c>
      <c r="AF597" s="5" t="s">
        <v>52</v>
      </c>
      <c r="AG597" s="5" t="s">
        <v>52</v>
      </c>
      <c r="AH597" s="5" t="s">
        <v>52</v>
      </c>
      <c r="AI597" s="5" t="s">
        <v>52</v>
      </c>
      <c r="AJ597" s="5" t="s">
        <v>102</v>
      </c>
      <c r="AK597" s="5" t="s">
        <v>102</v>
      </c>
      <c r="AL597" s="5" t="s">
        <v>5916</v>
      </c>
    </row>
    <row r="598" hidden="1">
      <c r="A598" s="5" t="s">
        <v>5917</v>
      </c>
      <c r="B598" s="5" t="s">
        <v>5918</v>
      </c>
      <c r="C598" s="5" t="s">
        <v>5059</v>
      </c>
      <c r="D598" s="9">
        <v>44828.0</v>
      </c>
      <c r="E598" s="5">
        <v>95766.0</v>
      </c>
      <c r="F598" s="5">
        <v>43530.0</v>
      </c>
      <c r="G598" s="5" t="s">
        <v>170</v>
      </c>
      <c r="H598" s="5" t="s">
        <v>171</v>
      </c>
      <c r="I598" s="5" t="s">
        <v>5919</v>
      </c>
      <c r="J598" s="5" t="s">
        <v>170</v>
      </c>
      <c r="K598" s="5" t="s">
        <v>4507</v>
      </c>
      <c r="L598" s="5" t="s">
        <v>5920</v>
      </c>
      <c r="M598" s="10" t="str">
        <f>IFERROR(__xludf.DUMMYFUNCTION("REGEXEXTRACT(L1083, ""[\s,]([A-Z]{2})[,\s]\s?\d{5}"")"),"#N/A")</f>
        <v>#N/A</v>
      </c>
      <c r="N598" s="5" t="s">
        <v>5921</v>
      </c>
      <c r="O598" s="5" t="s">
        <v>52</v>
      </c>
      <c r="P598" s="5">
        <v>2.0</v>
      </c>
      <c r="Q598" s="5" t="s">
        <v>5922</v>
      </c>
      <c r="R598" s="5" t="s">
        <v>156</v>
      </c>
      <c r="S598" s="5">
        <v>24010.0</v>
      </c>
      <c r="T598" s="5" t="s">
        <v>53</v>
      </c>
      <c r="U598" s="5">
        <v>1.0</v>
      </c>
      <c r="V598" s="5" t="s">
        <v>70</v>
      </c>
      <c r="W598" s="5" t="s">
        <v>5923</v>
      </c>
      <c r="X598" s="5" t="s">
        <v>52</v>
      </c>
      <c r="Y598" s="5" t="s">
        <v>52</v>
      </c>
      <c r="Z598" s="5" t="s">
        <v>5924</v>
      </c>
      <c r="AA598" s="5" t="s">
        <v>5925</v>
      </c>
      <c r="AB598" s="5" t="s">
        <v>119</v>
      </c>
      <c r="AC598" s="5" t="s">
        <v>52</v>
      </c>
      <c r="AD598" s="5" t="s">
        <v>398</v>
      </c>
      <c r="AE598" s="5" t="s">
        <v>399</v>
      </c>
      <c r="AF598" s="5" t="s">
        <v>400</v>
      </c>
      <c r="AG598" s="5" t="s">
        <v>401</v>
      </c>
      <c r="AH598" s="5">
        <v>23502.0</v>
      </c>
      <c r="AI598" s="5" t="s">
        <v>402</v>
      </c>
      <c r="AJ598" s="5" t="s">
        <v>5918</v>
      </c>
      <c r="AK598" s="5" t="s">
        <v>5926</v>
      </c>
      <c r="AL598" s="5" t="s">
        <v>79</v>
      </c>
    </row>
    <row r="599" hidden="1">
      <c r="A599" s="5" t="s">
        <v>5927</v>
      </c>
      <c r="B599" s="5" t="s">
        <v>5382</v>
      </c>
      <c r="C599" s="5" t="s">
        <v>5928</v>
      </c>
      <c r="D599" s="9">
        <v>44828.0</v>
      </c>
      <c r="E599" s="5">
        <v>10689.0</v>
      </c>
      <c r="F599" s="5">
        <v>4859.0</v>
      </c>
      <c r="G599" s="5" t="s">
        <v>766</v>
      </c>
      <c r="H599" s="5" t="s">
        <v>149</v>
      </c>
      <c r="I599" s="5" t="s">
        <v>5172</v>
      </c>
      <c r="J599" s="5" t="s">
        <v>768</v>
      </c>
      <c r="K599" s="5" t="s">
        <v>5929</v>
      </c>
      <c r="L599" s="5" t="s">
        <v>5385</v>
      </c>
      <c r="M599" s="10" t="str">
        <f>IFERROR(__xludf.DUMMYFUNCTION("REGEXEXTRACT(L1084, ""[\s,]([A-Z]{2})[,\s]\s?\d{5}"")"),"#N/A")</f>
        <v>#N/A</v>
      </c>
      <c r="N599" s="5" t="s">
        <v>5930</v>
      </c>
      <c r="O599" s="5" t="s">
        <v>5387</v>
      </c>
      <c r="P599" s="5">
        <v>1.0</v>
      </c>
      <c r="Q599" s="5" t="s">
        <v>5931</v>
      </c>
      <c r="R599" s="5" t="s">
        <v>244</v>
      </c>
      <c r="S599" s="5">
        <v>1540.0</v>
      </c>
      <c r="T599" s="5" t="s">
        <v>69</v>
      </c>
      <c r="U599" s="5">
        <v>34.0</v>
      </c>
      <c r="V599" s="5" t="s">
        <v>70</v>
      </c>
      <c r="W599" s="5" t="s">
        <v>5932</v>
      </c>
      <c r="X599" s="5" t="s">
        <v>52</v>
      </c>
      <c r="Y599" s="5" t="s">
        <v>52</v>
      </c>
      <c r="Z599" s="5" t="s">
        <v>5933</v>
      </c>
      <c r="AA599" s="5" t="s">
        <v>5934</v>
      </c>
      <c r="AB599" s="5" t="s">
        <v>730</v>
      </c>
      <c r="AC599" s="5" t="s">
        <v>52</v>
      </c>
      <c r="AD599" s="5" t="s">
        <v>72</v>
      </c>
      <c r="AE599" s="5" t="s">
        <v>73</v>
      </c>
      <c r="AF599" s="5" t="s">
        <v>74</v>
      </c>
      <c r="AG599" s="5" t="s">
        <v>75</v>
      </c>
      <c r="AH599" s="5" t="s">
        <v>76</v>
      </c>
      <c r="AI599" s="5" t="s">
        <v>77</v>
      </c>
      <c r="AJ599" s="5" t="s">
        <v>102</v>
      </c>
      <c r="AK599" s="5" t="s">
        <v>102</v>
      </c>
      <c r="AL599" s="5" t="s">
        <v>776</v>
      </c>
    </row>
    <row r="600" hidden="1">
      <c r="A600" s="5" t="s">
        <v>5935</v>
      </c>
      <c r="B600" s="5" t="s">
        <v>577</v>
      </c>
      <c r="C600" s="5" t="s">
        <v>5936</v>
      </c>
      <c r="D600" s="9">
        <v>44828.0</v>
      </c>
      <c r="E600" s="5">
        <v>2407.0</v>
      </c>
      <c r="F600" s="5">
        <v>1094.0</v>
      </c>
      <c r="G600" s="5" t="s">
        <v>634</v>
      </c>
      <c r="H600" s="5" t="s">
        <v>171</v>
      </c>
      <c r="I600" s="5" t="s">
        <v>5937</v>
      </c>
      <c r="J600" s="5" t="s">
        <v>274</v>
      </c>
      <c r="K600" s="5" t="s">
        <v>5562</v>
      </c>
      <c r="L600" s="5" t="s">
        <v>5938</v>
      </c>
      <c r="M600" s="10" t="str">
        <f>IFERROR(__xludf.DUMMYFUNCTION("REGEXEXTRACT(L1085, ""[\s,]([A-Z]{2})[,\s]\s?\d{5}"")"),"#N/A")</f>
        <v>#N/A</v>
      </c>
      <c r="N600" s="5" t="s">
        <v>5939</v>
      </c>
      <c r="O600" s="5">
        <v>60433.0</v>
      </c>
      <c r="P600" s="5">
        <v>1.0</v>
      </c>
      <c r="Q600" s="5" t="s">
        <v>5940</v>
      </c>
      <c r="R600" s="5">
        <v>4510.0</v>
      </c>
      <c r="S600" s="5">
        <v>4403.0</v>
      </c>
      <c r="T600" s="5" t="s">
        <v>53</v>
      </c>
      <c r="U600" s="5">
        <v>4.0</v>
      </c>
      <c r="V600" s="5" t="s">
        <v>93</v>
      </c>
      <c r="W600" s="5" t="s">
        <v>5941</v>
      </c>
      <c r="X600" s="5" t="s">
        <v>52</v>
      </c>
      <c r="Y600" s="5" t="s">
        <v>52</v>
      </c>
      <c r="Z600" s="5" t="s">
        <v>5942</v>
      </c>
      <c r="AA600" s="5" t="s">
        <v>5943</v>
      </c>
      <c r="AB600" s="5" t="s">
        <v>604</v>
      </c>
      <c r="AC600" s="5" t="s">
        <v>52</v>
      </c>
      <c r="AD600" s="5" t="s">
        <v>216</v>
      </c>
      <c r="AE600" s="5" t="s">
        <v>217</v>
      </c>
      <c r="AF600" s="5" t="s">
        <v>218</v>
      </c>
      <c r="AG600" s="5" t="s">
        <v>52</v>
      </c>
      <c r="AH600" s="5" t="s">
        <v>52</v>
      </c>
      <c r="AI600" s="5" t="s">
        <v>52</v>
      </c>
      <c r="AJ600" s="5" t="s">
        <v>2097</v>
      </c>
      <c r="AK600" s="5" t="s">
        <v>2098</v>
      </c>
      <c r="AL600" s="5" t="s">
        <v>1874</v>
      </c>
    </row>
    <row r="601" hidden="1">
      <c r="A601" s="5" t="s">
        <v>5944</v>
      </c>
      <c r="B601" s="5" t="s">
        <v>5945</v>
      </c>
      <c r="C601" s="5" t="s">
        <v>5946</v>
      </c>
      <c r="D601" s="9">
        <v>44824.0</v>
      </c>
      <c r="E601" s="5">
        <v>28134.0</v>
      </c>
      <c r="F601" s="5">
        <v>12788.0</v>
      </c>
      <c r="G601" s="5" t="s">
        <v>634</v>
      </c>
      <c r="H601" s="5" t="s">
        <v>1792</v>
      </c>
      <c r="I601" s="5" t="s">
        <v>4552</v>
      </c>
      <c r="J601" s="5" t="s">
        <v>274</v>
      </c>
      <c r="K601" s="5" t="s">
        <v>192</v>
      </c>
      <c r="L601" s="5" t="s">
        <v>5947</v>
      </c>
      <c r="M601" s="10" t="str">
        <f>IFERROR(__xludf.DUMMYFUNCTION("REGEXEXTRACT(L1086, ""[\s,]([A-Z]{2})[,\s]\s?\d{5}"")"),"MA")</f>
        <v>MA</v>
      </c>
      <c r="N601" s="5" t="s">
        <v>5948</v>
      </c>
      <c r="O601" s="5">
        <v>77005.0</v>
      </c>
      <c r="P601" s="5">
        <v>2.0</v>
      </c>
      <c r="Q601" s="5" t="s">
        <v>5949</v>
      </c>
      <c r="R601" s="5" t="s">
        <v>3475</v>
      </c>
      <c r="S601" s="5">
        <v>428.0</v>
      </c>
      <c r="T601" s="5" t="s">
        <v>69</v>
      </c>
      <c r="U601" s="5">
        <v>0.0</v>
      </c>
      <c r="V601" s="5" t="s">
        <v>52</v>
      </c>
      <c r="W601" s="5" t="s">
        <v>5950</v>
      </c>
      <c r="X601" s="5" t="s">
        <v>55</v>
      </c>
      <c r="Y601" s="5" t="s">
        <v>5951</v>
      </c>
      <c r="Z601" s="5" t="s">
        <v>5952</v>
      </c>
      <c r="AA601" s="5" t="s">
        <v>5953</v>
      </c>
      <c r="AB601" s="5" t="s">
        <v>59</v>
      </c>
      <c r="AC601" s="5" t="s">
        <v>52</v>
      </c>
      <c r="AD601" s="5" t="s">
        <v>5954</v>
      </c>
      <c r="AE601" s="5" t="s">
        <v>5955</v>
      </c>
      <c r="AF601" s="5" t="s">
        <v>5956</v>
      </c>
      <c r="AG601" s="5" t="s">
        <v>5957</v>
      </c>
      <c r="AH601" s="5" t="s">
        <v>5958</v>
      </c>
      <c r="AI601" s="5" t="s">
        <v>5959</v>
      </c>
      <c r="AJ601" s="5" t="s">
        <v>5960</v>
      </c>
      <c r="AK601" s="5" t="s">
        <v>5961</v>
      </c>
      <c r="AL601" s="5" t="s">
        <v>1874</v>
      </c>
    </row>
    <row r="602">
      <c r="A602" s="5" t="s">
        <v>5962</v>
      </c>
      <c r="B602" s="5" t="s">
        <v>5963</v>
      </c>
      <c r="C602" s="5" t="s">
        <v>102</v>
      </c>
      <c r="D602" s="9">
        <v>44823.0</v>
      </c>
      <c r="E602" s="5">
        <v>540841.0</v>
      </c>
      <c r="F602" s="5">
        <v>245837.0</v>
      </c>
      <c r="G602" s="5" t="s">
        <v>1028</v>
      </c>
      <c r="H602" s="5" t="s">
        <v>84</v>
      </c>
      <c r="I602" s="5" t="s">
        <v>5964</v>
      </c>
      <c r="J602" s="5" t="s">
        <v>1030</v>
      </c>
      <c r="K602" s="5" t="s">
        <v>5965</v>
      </c>
      <c r="L602" s="5" t="s">
        <v>5966</v>
      </c>
      <c r="M602" s="11" t="s">
        <v>75</v>
      </c>
      <c r="N602" s="5" t="s">
        <v>102</v>
      </c>
      <c r="O602" s="5">
        <v>7066.0</v>
      </c>
      <c r="P602" s="5">
        <v>20.0</v>
      </c>
      <c r="Q602" s="5" t="s">
        <v>5967</v>
      </c>
      <c r="R602" s="5" t="s">
        <v>52</v>
      </c>
      <c r="S602" s="5">
        <v>64206.0</v>
      </c>
      <c r="T602" s="5" t="s">
        <v>69</v>
      </c>
      <c r="U602" s="5">
        <v>0.0</v>
      </c>
      <c r="V602" s="5" t="s">
        <v>52</v>
      </c>
      <c r="W602" s="5" t="s">
        <v>5968</v>
      </c>
      <c r="X602" s="5" t="s">
        <v>71</v>
      </c>
      <c r="Y602" s="5" t="s">
        <v>52</v>
      </c>
      <c r="Z602" s="5" t="s">
        <v>5969</v>
      </c>
      <c r="AA602" s="5" t="s">
        <v>5970</v>
      </c>
      <c r="AB602" s="5" t="s">
        <v>260</v>
      </c>
      <c r="AC602" s="5" t="s">
        <v>52</v>
      </c>
      <c r="AD602" s="5" t="s">
        <v>216</v>
      </c>
      <c r="AE602" s="5" t="s">
        <v>217</v>
      </c>
      <c r="AF602" s="5" t="s">
        <v>218</v>
      </c>
      <c r="AG602" s="5" t="s">
        <v>52</v>
      </c>
      <c r="AH602" s="5" t="s">
        <v>52</v>
      </c>
      <c r="AI602" s="5" t="s">
        <v>52</v>
      </c>
      <c r="AJ602" s="5" t="s">
        <v>5963</v>
      </c>
      <c r="AK602" s="5" t="s">
        <v>5966</v>
      </c>
      <c r="AL602" s="5" t="s">
        <v>165</v>
      </c>
    </row>
    <row r="603" hidden="1">
      <c r="A603" s="5" t="s">
        <v>5971</v>
      </c>
      <c r="B603" s="5" t="s">
        <v>5972</v>
      </c>
      <c r="C603" s="5" t="s">
        <v>5973</v>
      </c>
      <c r="D603" s="9">
        <v>44820.0</v>
      </c>
      <c r="E603" s="5">
        <v>199976.0</v>
      </c>
      <c r="F603" s="5">
        <v>90898.0</v>
      </c>
      <c r="G603" s="5" t="s">
        <v>4673</v>
      </c>
      <c r="H603" s="5" t="s">
        <v>171</v>
      </c>
      <c r="I603" s="5" t="s">
        <v>5296</v>
      </c>
      <c r="J603" s="5" t="s">
        <v>3808</v>
      </c>
      <c r="K603" s="5" t="s">
        <v>5974</v>
      </c>
      <c r="L603" s="5" t="s">
        <v>5975</v>
      </c>
      <c r="M603" s="10" t="str">
        <f>IFERROR(__xludf.DUMMYFUNCTION("REGEXEXTRACT(L1088, ""[\s,]([A-Z]{2})[,\s]\s?\d{5}"")"),"FL")</f>
        <v>FL</v>
      </c>
      <c r="N603" s="5" t="s">
        <v>5976</v>
      </c>
      <c r="O603" s="5">
        <v>97005.0</v>
      </c>
      <c r="P603" s="5">
        <v>7.0</v>
      </c>
      <c r="Q603" s="5" t="s">
        <v>5977</v>
      </c>
      <c r="R603" s="5" t="s">
        <v>5978</v>
      </c>
      <c r="S603" s="5">
        <v>4567.0</v>
      </c>
      <c r="T603" s="5" t="s">
        <v>69</v>
      </c>
      <c r="U603" s="5">
        <v>4.0</v>
      </c>
      <c r="V603" s="5" t="s">
        <v>70</v>
      </c>
      <c r="W603" s="5" t="s">
        <v>5979</v>
      </c>
      <c r="X603" s="5" t="s">
        <v>52</v>
      </c>
      <c r="Y603" s="5" t="s">
        <v>52</v>
      </c>
      <c r="Z603" s="5" t="s">
        <v>5980</v>
      </c>
      <c r="AA603" s="5" t="s">
        <v>5981</v>
      </c>
      <c r="AB603" s="5" t="s">
        <v>119</v>
      </c>
      <c r="AC603" s="5" t="s">
        <v>52</v>
      </c>
      <c r="AD603" s="5" t="s">
        <v>398</v>
      </c>
      <c r="AE603" s="5" t="s">
        <v>399</v>
      </c>
      <c r="AF603" s="5" t="s">
        <v>400</v>
      </c>
      <c r="AG603" s="5" t="s">
        <v>401</v>
      </c>
      <c r="AH603" s="5">
        <v>23502.0</v>
      </c>
      <c r="AI603" s="5" t="s">
        <v>402</v>
      </c>
      <c r="AJ603" s="5" t="s">
        <v>102</v>
      </c>
      <c r="AK603" s="5" t="s">
        <v>102</v>
      </c>
      <c r="AL603" s="5" t="s">
        <v>3653</v>
      </c>
    </row>
    <row r="604" hidden="1">
      <c r="A604" s="5" t="s">
        <v>5982</v>
      </c>
      <c r="B604" s="5" t="s">
        <v>5624</v>
      </c>
      <c r="C604" s="5" t="s">
        <v>5625</v>
      </c>
      <c r="D604" s="9">
        <v>44818.0</v>
      </c>
      <c r="E604" s="5">
        <v>102454.0</v>
      </c>
      <c r="F604" s="5">
        <v>46570.0</v>
      </c>
      <c r="G604" s="5" t="s">
        <v>2389</v>
      </c>
      <c r="H604" s="5" t="s">
        <v>149</v>
      </c>
      <c r="I604" s="5" t="s">
        <v>5983</v>
      </c>
      <c r="J604" s="5" t="s">
        <v>2391</v>
      </c>
      <c r="K604" s="5" t="s">
        <v>5984</v>
      </c>
      <c r="L604" s="5" t="s">
        <v>5628</v>
      </c>
      <c r="M604" s="10" t="str">
        <f>IFERROR(__xludf.DUMMYFUNCTION("REGEXEXTRACT(L1089, ""[\s,]([A-Z]{2})[,\s]\s?\d{5}"")"),"#N/A")</f>
        <v>#N/A</v>
      </c>
      <c r="N604" s="5" t="s">
        <v>5629</v>
      </c>
      <c r="O604" s="5" t="s">
        <v>52</v>
      </c>
      <c r="P604" s="5">
        <v>2.0</v>
      </c>
      <c r="Q604" s="5" t="s">
        <v>5985</v>
      </c>
      <c r="R604" s="5" t="s">
        <v>2195</v>
      </c>
      <c r="S604" s="5">
        <v>276.0</v>
      </c>
      <c r="T604" s="5" t="s">
        <v>53</v>
      </c>
      <c r="U604" s="5">
        <v>37.0</v>
      </c>
      <c r="V604" s="5" t="s">
        <v>93</v>
      </c>
      <c r="W604" s="5" t="s">
        <v>5986</v>
      </c>
      <c r="X604" s="5" t="s">
        <v>71</v>
      </c>
      <c r="Y604" s="5" t="s">
        <v>52</v>
      </c>
      <c r="Z604" s="5" t="s">
        <v>5987</v>
      </c>
      <c r="AA604" s="5" t="s">
        <v>5988</v>
      </c>
      <c r="AB604" s="5" t="s">
        <v>260</v>
      </c>
      <c r="AC604" s="5" t="s">
        <v>52</v>
      </c>
      <c r="AD604" s="5" t="s">
        <v>216</v>
      </c>
      <c r="AE604" s="5" t="s">
        <v>217</v>
      </c>
      <c r="AF604" s="5" t="s">
        <v>218</v>
      </c>
      <c r="AG604" s="5" t="s">
        <v>52</v>
      </c>
      <c r="AH604" s="5" t="s">
        <v>52</v>
      </c>
      <c r="AI604" s="5" t="s">
        <v>52</v>
      </c>
      <c r="AJ604" s="5" t="s">
        <v>5624</v>
      </c>
      <c r="AK604" s="5" t="s">
        <v>5628</v>
      </c>
      <c r="AL604" s="5" t="s">
        <v>5989</v>
      </c>
    </row>
    <row r="605" hidden="1">
      <c r="A605" s="5" t="s">
        <v>5990</v>
      </c>
      <c r="B605" s="5" t="s">
        <v>5624</v>
      </c>
      <c r="C605" s="5" t="s">
        <v>5625</v>
      </c>
      <c r="D605" s="9">
        <v>44818.0</v>
      </c>
      <c r="E605" s="5">
        <v>101596.0</v>
      </c>
      <c r="F605" s="5">
        <v>46180.0</v>
      </c>
      <c r="G605" s="5" t="s">
        <v>2389</v>
      </c>
      <c r="H605" s="5" t="s">
        <v>149</v>
      </c>
      <c r="I605" s="5" t="s">
        <v>5983</v>
      </c>
      <c r="J605" s="5" t="s">
        <v>2391</v>
      </c>
      <c r="K605" s="5" t="s">
        <v>5991</v>
      </c>
      <c r="L605" s="5" t="s">
        <v>5628</v>
      </c>
      <c r="M605" s="10" t="str">
        <f>IFERROR(__xludf.DUMMYFUNCTION("REGEXEXTRACT(L1090, ""[\s,]([A-Z]{2})[,\s]\s?\d{5}"")"),"#N/A")</f>
        <v>#N/A</v>
      </c>
      <c r="N605" s="5" t="s">
        <v>5629</v>
      </c>
      <c r="O605" s="5" t="s">
        <v>52</v>
      </c>
      <c r="P605" s="5">
        <v>2.0</v>
      </c>
      <c r="Q605" s="5" t="s">
        <v>5992</v>
      </c>
      <c r="R605" s="5" t="s">
        <v>2195</v>
      </c>
      <c r="S605" s="5">
        <v>311.0</v>
      </c>
      <c r="T605" s="5" t="s">
        <v>53</v>
      </c>
      <c r="U605" s="5">
        <v>36.0</v>
      </c>
      <c r="V605" s="5" t="s">
        <v>93</v>
      </c>
      <c r="W605" s="5" t="s">
        <v>5993</v>
      </c>
      <c r="X605" s="5" t="s">
        <v>71</v>
      </c>
      <c r="Y605" s="5" t="s">
        <v>52</v>
      </c>
      <c r="Z605" s="5" t="s">
        <v>5987</v>
      </c>
      <c r="AA605" s="5" t="s">
        <v>5994</v>
      </c>
      <c r="AB605" s="5" t="s">
        <v>260</v>
      </c>
      <c r="AC605" s="5" t="s">
        <v>52</v>
      </c>
      <c r="AD605" s="5" t="s">
        <v>216</v>
      </c>
      <c r="AE605" s="5" t="s">
        <v>217</v>
      </c>
      <c r="AF605" s="5" t="s">
        <v>218</v>
      </c>
      <c r="AG605" s="5" t="s">
        <v>52</v>
      </c>
      <c r="AH605" s="5" t="s">
        <v>52</v>
      </c>
      <c r="AI605" s="5" t="s">
        <v>52</v>
      </c>
      <c r="AJ605" s="5" t="s">
        <v>5624</v>
      </c>
      <c r="AK605" s="5" t="s">
        <v>5628</v>
      </c>
      <c r="AL605" s="5" t="s">
        <v>5989</v>
      </c>
    </row>
    <row r="606" hidden="1">
      <c r="A606" s="5" t="s">
        <v>5995</v>
      </c>
      <c r="B606" s="5" t="s">
        <v>5624</v>
      </c>
      <c r="C606" s="5" t="s">
        <v>5625</v>
      </c>
      <c r="D606" s="9">
        <v>44818.0</v>
      </c>
      <c r="E606" s="5">
        <v>94688.0</v>
      </c>
      <c r="F606" s="5">
        <v>43040.0</v>
      </c>
      <c r="G606" s="5" t="s">
        <v>2389</v>
      </c>
      <c r="H606" s="5" t="s">
        <v>149</v>
      </c>
      <c r="I606" s="5" t="s">
        <v>5983</v>
      </c>
      <c r="J606" s="5" t="s">
        <v>2391</v>
      </c>
      <c r="K606" s="5" t="s">
        <v>1086</v>
      </c>
      <c r="L606" s="5" t="s">
        <v>5628</v>
      </c>
      <c r="M606" s="10" t="str">
        <f>IFERROR(__xludf.DUMMYFUNCTION("REGEXEXTRACT(L1091, ""[\s,]([A-Z]{2})[,\s]\s?\d{5}"")"),"#N/A")</f>
        <v>#N/A</v>
      </c>
      <c r="N606" s="5" t="s">
        <v>5629</v>
      </c>
      <c r="O606" s="5" t="s">
        <v>52</v>
      </c>
      <c r="P606" s="5">
        <v>2.0</v>
      </c>
      <c r="Q606" s="5" t="s">
        <v>5996</v>
      </c>
      <c r="R606" s="5" t="s">
        <v>2195</v>
      </c>
      <c r="S606" s="5">
        <v>263.0</v>
      </c>
      <c r="T606" s="5" t="s">
        <v>1077</v>
      </c>
      <c r="U606" s="5">
        <v>36.0</v>
      </c>
      <c r="V606" s="5" t="s">
        <v>93</v>
      </c>
      <c r="W606" s="5" t="s">
        <v>5997</v>
      </c>
      <c r="X606" s="5" t="s">
        <v>71</v>
      </c>
      <c r="Y606" s="5" t="s">
        <v>52</v>
      </c>
      <c r="Z606" s="5" t="s">
        <v>5987</v>
      </c>
      <c r="AA606" s="5" t="s">
        <v>5998</v>
      </c>
      <c r="AB606" s="5" t="s">
        <v>260</v>
      </c>
      <c r="AC606" s="5" t="s">
        <v>52</v>
      </c>
      <c r="AD606" s="5" t="s">
        <v>216</v>
      </c>
      <c r="AE606" s="5" t="s">
        <v>217</v>
      </c>
      <c r="AF606" s="5" t="s">
        <v>218</v>
      </c>
      <c r="AG606" s="5" t="s">
        <v>52</v>
      </c>
      <c r="AH606" s="5" t="s">
        <v>52</v>
      </c>
      <c r="AI606" s="5" t="s">
        <v>52</v>
      </c>
      <c r="AJ606" s="5" t="s">
        <v>5624</v>
      </c>
      <c r="AK606" s="5" t="s">
        <v>5628</v>
      </c>
      <c r="AL606" s="5" t="s">
        <v>5989</v>
      </c>
    </row>
    <row r="607" hidden="1">
      <c r="A607" s="5" t="s">
        <v>5999</v>
      </c>
      <c r="B607" s="5" t="s">
        <v>5624</v>
      </c>
      <c r="C607" s="5" t="s">
        <v>5625</v>
      </c>
      <c r="D607" s="9">
        <v>44818.0</v>
      </c>
      <c r="E607" s="5">
        <v>98296.0</v>
      </c>
      <c r="F607" s="5">
        <v>44680.0</v>
      </c>
      <c r="G607" s="5" t="s">
        <v>2389</v>
      </c>
      <c r="H607" s="5" t="s">
        <v>149</v>
      </c>
      <c r="I607" s="5" t="s">
        <v>5983</v>
      </c>
      <c r="J607" s="5" t="s">
        <v>2391</v>
      </c>
      <c r="K607" s="5" t="s">
        <v>6000</v>
      </c>
      <c r="L607" s="5" t="s">
        <v>5628</v>
      </c>
      <c r="M607" s="10" t="str">
        <f>IFERROR(__xludf.DUMMYFUNCTION("REGEXEXTRACT(L1092, ""[\s,]([A-Z]{2})[,\s]\s?\d{5}"")"),"#N/A")</f>
        <v>#N/A</v>
      </c>
      <c r="N607" s="5" t="s">
        <v>5629</v>
      </c>
      <c r="O607" s="5" t="s">
        <v>52</v>
      </c>
      <c r="P607" s="5">
        <v>2.0</v>
      </c>
      <c r="Q607" s="5" t="s">
        <v>6001</v>
      </c>
      <c r="R607" s="5" t="s">
        <v>2195</v>
      </c>
      <c r="S607" s="5">
        <v>263.0</v>
      </c>
      <c r="T607" s="5" t="s">
        <v>53</v>
      </c>
      <c r="U607" s="5">
        <v>36.0</v>
      </c>
      <c r="V607" s="5" t="s">
        <v>93</v>
      </c>
      <c r="W607" s="5" t="s">
        <v>6002</v>
      </c>
      <c r="X607" s="5" t="s">
        <v>71</v>
      </c>
      <c r="Y607" s="5" t="s">
        <v>52</v>
      </c>
      <c r="Z607" s="5" t="s">
        <v>5987</v>
      </c>
      <c r="AA607" s="5" t="s">
        <v>6003</v>
      </c>
      <c r="AB607" s="5" t="s">
        <v>260</v>
      </c>
      <c r="AC607" s="5" t="s">
        <v>52</v>
      </c>
      <c r="AD607" s="5" t="s">
        <v>216</v>
      </c>
      <c r="AE607" s="5" t="s">
        <v>217</v>
      </c>
      <c r="AF607" s="5" t="s">
        <v>218</v>
      </c>
      <c r="AG607" s="5" t="s">
        <v>52</v>
      </c>
      <c r="AH607" s="5" t="s">
        <v>52</v>
      </c>
      <c r="AI607" s="5" t="s">
        <v>52</v>
      </c>
      <c r="AJ607" s="5" t="s">
        <v>5624</v>
      </c>
      <c r="AK607" s="5" t="s">
        <v>5628</v>
      </c>
      <c r="AL607" s="5" t="s">
        <v>5989</v>
      </c>
    </row>
    <row r="608" hidden="1">
      <c r="A608" s="5" t="s">
        <v>6004</v>
      </c>
      <c r="B608" s="5" t="s">
        <v>5624</v>
      </c>
      <c r="C608" s="5" t="s">
        <v>5625</v>
      </c>
      <c r="D608" s="9">
        <v>44818.0</v>
      </c>
      <c r="E608" s="5">
        <v>101024.0</v>
      </c>
      <c r="F608" s="5">
        <v>45920.0</v>
      </c>
      <c r="G608" s="5" t="s">
        <v>2389</v>
      </c>
      <c r="H608" s="5" t="s">
        <v>149</v>
      </c>
      <c r="I608" s="5" t="s">
        <v>5983</v>
      </c>
      <c r="J608" s="5" t="s">
        <v>2391</v>
      </c>
      <c r="K608" s="5" t="s">
        <v>1086</v>
      </c>
      <c r="L608" s="5" t="s">
        <v>5628</v>
      </c>
      <c r="M608" s="10" t="str">
        <f>IFERROR(__xludf.DUMMYFUNCTION("REGEXEXTRACT(L1093, ""[\s,]([A-Z]{2})[,\s]\s?\d{5}"")"),"WA")</f>
        <v>WA</v>
      </c>
      <c r="N608" s="5" t="s">
        <v>5629</v>
      </c>
      <c r="O608" s="5" t="s">
        <v>52</v>
      </c>
      <c r="P608" s="5">
        <v>2.0</v>
      </c>
      <c r="Q608" s="5" t="s">
        <v>6005</v>
      </c>
      <c r="R608" s="5" t="s">
        <v>2195</v>
      </c>
      <c r="S608" s="5">
        <v>260.0</v>
      </c>
      <c r="T608" s="5" t="s">
        <v>53</v>
      </c>
      <c r="U608" s="5">
        <v>36.0</v>
      </c>
      <c r="V608" s="5" t="s">
        <v>93</v>
      </c>
      <c r="W608" s="5" t="s">
        <v>6006</v>
      </c>
      <c r="X608" s="5" t="s">
        <v>71</v>
      </c>
      <c r="Y608" s="5" t="s">
        <v>52</v>
      </c>
      <c r="Z608" s="5" t="s">
        <v>5987</v>
      </c>
      <c r="AA608" s="5" t="s">
        <v>6007</v>
      </c>
      <c r="AB608" s="5" t="s">
        <v>260</v>
      </c>
      <c r="AC608" s="5" t="s">
        <v>52</v>
      </c>
      <c r="AD608" s="5" t="s">
        <v>216</v>
      </c>
      <c r="AE608" s="5" t="s">
        <v>217</v>
      </c>
      <c r="AF608" s="5" t="s">
        <v>218</v>
      </c>
      <c r="AG608" s="5" t="s">
        <v>52</v>
      </c>
      <c r="AH608" s="5" t="s">
        <v>52</v>
      </c>
      <c r="AI608" s="5" t="s">
        <v>52</v>
      </c>
      <c r="AJ608" s="5" t="s">
        <v>5624</v>
      </c>
      <c r="AK608" s="5" t="s">
        <v>5628</v>
      </c>
      <c r="AL608" s="5" t="s">
        <v>5989</v>
      </c>
    </row>
    <row r="609" hidden="1">
      <c r="A609" s="5" t="s">
        <v>6008</v>
      </c>
      <c r="B609" s="5" t="s">
        <v>6009</v>
      </c>
      <c r="C609" s="5" t="s">
        <v>6010</v>
      </c>
      <c r="D609" s="9">
        <v>44814.0</v>
      </c>
      <c r="E609" s="5">
        <v>50472.0</v>
      </c>
      <c r="F609" s="5">
        <v>22942.0</v>
      </c>
      <c r="G609" s="5" t="s">
        <v>579</v>
      </c>
      <c r="H609" s="5" t="s">
        <v>189</v>
      </c>
      <c r="I609" s="5" t="s">
        <v>5809</v>
      </c>
      <c r="J609" s="5" t="s">
        <v>581</v>
      </c>
      <c r="K609" s="5" t="s">
        <v>6011</v>
      </c>
      <c r="L609" s="5" t="s">
        <v>6012</v>
      </c>
      <c r="M609" s="10" t="str">
        <f>IFERROR(__xludf.DUMMYFUNCTION("REGEXEXTRACT(L1094, ""[\s,]([A-Z]{2})[,\s]\s?\d{5}"")"),"#N/A")</f>
        <v>#N/A</v>
      </c>
      <c r="N609" s="5" t="s">
        <v>6013</v>
      </c>
      <c r="O609" s="5">
        <v>78045.0</v>
      </c>
      <c r="P609" s="5">
        <v>1.0</v>
      </c>
      <c r="Q609" s="5" t="s">
        <v>6014</v>
      </c>
      <c r="R609" s="5">
        <v>4500.0</v>
      </c>
      <c r="S609" s="5">
        <v>40.0</v>
      </c>
      <c r="T609" s="5" t="s">
        <v>53</v>
      </c>
      <c r="U609" s="5">
        <v>0.0</v>
      </c>
      <c r="V609" s="5" t="s">
        <v>70</v>
      </c>
      <c r="W609" s="5" t="s">
        <v>6015</v>
      </c>
      <c r="X609" s="5" t="s">
        <v>71</v>
      </c>
      <c r="Y609" s="5" t="s">
        <v>52</v>
      </c>
      <c r="Z609" s="5" t="s">
        <v>6016</v>
      </c>
      <c r="AA609" s="5">
        <v>5170.0</v>
      </c>
      <c r="AB609" s="5" t="s">
        <v>119</v>
      </c>
      <c r="AC609" s="5" t="s">
        <v>52</v>
      </c>
      <c r="AD609" s="5" t="s">
        <v>398</v>
      </c>
      <c r="AE609" s="5" t="s">
        <v>399</v>
      </c>
      <c r="AF609" s="5" t="s">
        <v>400</v>
      </c>
      <c r="AG609" s="5" t="s">
        <v>401</v>
      </c>
      <c r="AH609" s="5">
        <v>23502.0</v>
      </c>
      <c r="AI609" s="5" t="s">
        <v>402</v>
      </c>
      <c r="AJ609" s="5" t="s">
        <v>6009</v>
      </c>
      <c r="AK609" s="5" t="s">
        <v>6012</v>
      </c>
      <c r="AL609" s="5" t="s">
        <v>1573</v>
      </c>
    </row>
    <row r="610" hidden="1">
      <c r="A610" s="5" t="s">
        <v>6017</v>
      </c>
      <c r="B610" s="5" t="s">
        <v>6018</v>
      </c>
      <c r="C610" s="5" t="s">
        <v>6019</v>
      </c>
      <c r="D610" s="9">
        <v>44814.0</v>
      </c>
      <c r="E610" s="5">
        <v>29253.0</v>
      </c>
      <c r="F610" s="5">
        <v>13297.0</v>
      </c>
      <c r="G610" s="5" t="s">
        <v>579</v>
      </c>
      <c r="H610" s="5" t="s">
        <v>189</v>
      </c>
      <c r="I610" s="5" t="s">
        <v>5809</v>
      </c>
      <c r="J610" s="5" t="s">
        <v>581</v>
      </c>
      <c r="K610" s="5" t="s">
        <v>744</v>
      </c>
      <c r="L610" s="5" t="s">
        <v>6020</v>
      </c>
      <c r="M610" s="10" t="str">
        <f>IFERROR(__xludf.DUMMYFUNCTION("REGEXEXTRACT(L1095, ""[\s,]([A-Z]{2})[,\s]\s?\d{5}"")"),"#N/A")</f>
        <v>#N/A</v>
      </c>
      <c r="N610" s="5" t="s">
        <v>6021</v>
      </c>
      <c r="O610" s="5" t="s">
        <v>52</v>
      </c>
      <c r="P610" s="5">
        <v>1.0</v>
      </c>
      <c r="Q610" s="5" t="s">
        <v>6014</v>
      </c>
      <c r="R610" s="5">
        <v>4500.0</v>
      </c>
      <c r="S610" s="5">
        <v>15.0</v>
      </c>
      <c r="T610" s="5" t="s">
        <v>53</v>
      </c>
      <c r="U610" s="5">
        <v>0.0</v>
      </c>
      <c r="V610" s="5" t="s">
        <v>70</v>
      </c>
      <c r="W610" s="5" t="s">
        <v>6022</v>
      </c>
      <c r="X610" s="5" t="s">
        <v>55</v>
      </c>
      <c r="Y610" s="5" t="s">
        <v>6015</v>
      </c>
      <c r="Z610" s="5" t="s">
        <v>6016</v>
      </c>
      <c r="AA610" s="5">
        <v>5170.0</v>
      </c>
      <c r="AB610" s="5" t="s">
        <v>119</v>
      </c>
      <c r="AC610" s="5" t="s">
        <v>52</v>
      </c>
      <c r="AD610" s="5" t="s">
        <v>398</v>
      </c>
      <c r="AE610" s="5" t="s">
        <v>399</v>
      </c>
      <c r="AF610" s="5" t="s">
        <v>400</v>
      </c>
      <c r="AG610" s="5" t="s">
        <v>401</v>
      </c>
      <c r="AH610" s="5">
        <v>23502.0</v>
      </c>
      <c r="AI610" s="5" t="s">
        <v>402</v>
      </c>
      <c r="AJ610" s="5" t="s">
        <v>102</v>
      </c>
      <c r="AK610" s="5" t="s">
        <v>102</v>
      </c>
      <c r="AL610" s="5" t="s">
        <v>1573</v>
      </c>
    </row>
    <row r="611" hidden="1">
      <c r="A611" s="5" t="s">
        <v>6023</v>
      </c>
      <c r="B611" s="5" t="s">
        <v>5784</v>
      </c>
      <c r="C611" s="5" t="s">
        <v>5785</v>
      </c>
      <c r="D611" s="9">
        <v>44813.0</v>
      </c>
      <c r="E611" s="5">
        <v>42064.0</v>
      </c>
      <c r="F611" s="5">
        <v>19120.0</v>
      </c>
      <c r="G611" s="5" t="s">
        <v>2389</v>
      </c>
      <c r="H611" s="5" t="s">
        <v>3215</v>
      </c>
      <c r="I611" s="5" t="s">
        <v>6024</v>
      </c>
      <c r="J611" s="5" t="s">
        <v>2391</v>
      </c>
      <c r="K611" s="5" t="s">
        <v>207</v>
      </c>
      <c r="L611" s="5" t="s">
        <v>5787</v>
      </c>
      <c r="M611" s="10" t="str">
        <f>IFERROR(__xludf.DUMMYFUNCTION("REGEXEXTRACT(L1096, ""[\s,]([A-Z]{2})[,\s]\s?\d{5}"")"),"#N/A")</f>
        <v>#N/A</v>
      </c>
      <c r="N611" s="5" t="s">
        <v>5788</v>
      </c>
      <c r="O611" s="5">
        <v>30354.0</v>
      </c>
      <c r="P611" s="5">
        <v>1.0</v>
      </c>
      <c r="Q611" s="5" t="s">
        <v>6025</v>
      </c>
      <c r="R611" s="5">
        <v>4510.0</v>
      </c>
      <c r="S611" s="5">
        <v>8480.0</v>
      </c>
      <c r="T611" s="5" t="s">
        <v>5790</v>
      </c>
      <c r="U611" s="5">
        <v>56.0</v>
      </c>
      <c r="V611" s="5" t="s">
        <v>93</v>
      </c>
      <c r="W611" s="5" t="s">
        <v>6026</v>
      </c>
      <c r="X611" s="5" t="s">
        <v>71</v>
      </c>
      <c r="Y611" s="5" t="s">
        <v>52</v>
      </c>
      <c r="Z611" s="5" t="s">
        <v>6027</v>
      </c>
      <c r="AA611" s="5" t="s">
        <v>6028</v>
      </c>
      <c r="AB611" s="5" t="s">
        <v>200</v>
      </c>
      <c r="AC611" s="5" t="s">
        <v>52</v>
      </c>
      <c r="AD611" s="5" t="s">
        <v>216</v>
      </c>
      <c r="AE611" s="5" t="s">
        <v>217</v>
      </c>
      <c r="AF611" s="5" t="s">
        <v>218</v>
      </c>
      <c r="AG611" s="5" t="s">
        <v>52</v>
      </c>
      <c r="AH611" s="5" t="s">
        <v>52</v>
      </c>
      <c r="AI611" s="5" t="s">
        <v>52</v>
      </c>
      <c r="AJ611" s="5" t="s">
        <v>5793</v>
      </c>
      <c r="AK611" s="5" t="s">
        <v>5794</v>
      </c>
      <c r="AL611" s="5" t="s">
        <v>5795</v>
      </c>
    </row>
    <row r="612" hidden="1">
      <c r="A612" s="5" t="s">
        <v>6029</v>
      </c>
      <c r="B612" s="5" t="s">
        <v>6030</v>
      </c>
      <c r="C612" s="5" t="s">
        <v>5359</v>
      </c>
      <c r="D612" s="9">
        <v>44812.0</v>
      </c>
      <c r="E612" s="5">
        <v>38735.0</v>
      </c>
      <c r="F612" s="5">
        <v>17607.0</v>
      </c>
      <c r="G612" s="5" t="s">
        <v>2389</v>
      </c>
      <c r="H612" s="5" t="s">
        <v>530</v>
      </c>
      <c r="I612" s="5" t="s">
        <v>5786</v>
      </c>
      <c r="J612" s="5" t="s">
        <v>2391</v>
      </c>
      <c r="K612" s="5" t="s">
        <v>6031</v>
      </c>
      <c r="L612" s="5" t="s">
        <v>6032</v>
      </c>
      <c r="M612" s="10" t="str">
        <f>IFERROR(__xludf.DUMMYFUNCTION("REGEXEXTRACT(L1097, ""[\s,]([A-Z]{2})[,\s]\s?\d{5}"")"),"GA")</f>
        <v>GA</v>
      </c>
      <c r="N612" s="5" t="s">
        <v>2917</v>
      </c>
      <c r="O612" s="5">
        <v>1887.0</v>
      </c>
      <c r="P612" s="5">
        <v>1.0</v>
      </c>
      <c r="Q612" s="5" t="s">
        <v>6033</v>
      </c>
      <c r="R612" s="5">
        <v>4532.0</v>
      </c>
      <c r="S612" s="5">
        <v>1398.0</v>
      </c>
      <c r="T612" s="5" t="s">
        <v>92</v>
      </c>
      <c r="U612" s="5">
        <v>0.0</v>
      </c>
      <c r="V612" s="5" t="s">
        <v>52</v>
      </c>
      <c r="W612" s="5" t="s">
        <v>6034</v>
      </c>
      <c r="X612" s="5" t="s">
        <v>52</v>
      </c>
      <c r="Y612" s="5" t="s">
        <v>52</v>
      </c>
      <c r="Z612" s="5" t="s">
        <v>6035</v>
      </c>
      <c r="AA612" s="5" t="s">
        <v>6036</v>
      </c>
      <c r="AB612" s="5" t="s">
        <v>235</v>
      </c>
      <c r="AC612" s="5" t="s">
        <v>52</v>
      </c>
      <c r="AD612" s="5" t="s">
        <v>216</v>
      </c>
      <c r="AE612" s="5" t="s">
        <v>217</v>
      </c>
      <c r="AF612" s="5" t="s">
        <v>218</v>
      </c>
      <c r="AG612" s="5" t="s">
        <v>52</v>
      </c>
      <c r="AH612" s="5" t="s">
        <v>52</v>
      </c>
      <c r="AI612" s="5" t="s">
        <v>52</v>
      </c>
      <c r="AJ612" s="5" t="s">
        <v>6030</v>
      </c>
      <c r="AK612" s="5" t="s">
        <v>6032</v>
      </c>
      <c r="AL612" s="5" t="s">
        <v>4410</v>
      </c>
    </row>
    <row r="613">
      <c r="A613" s="5" t="s">
        <v>6037</v>
      </c>
      <c r="B613" s="5" t="s">
        <v>5078</v>
      </c>
      <c r="C613" s="5" t="s">
        <v>5079</v>
      </c>
      <c r="D613" s="9">
        <v>44812.0</v>
      </c>
      <c r="E613" s="5">
        <v>51700.0</v>
      </c>
      <c r="F613" s="5">
        <v>23500.0</v>
      </c>
      <c r="G613" s="5" t="s">
        <v>4824</v>
      </c>
      <c r="H613" s="5" t="s">
        <v>45</v>
      </c>
      <c r="I613" s="5" t="s">
        <v>6038</v>
      </c>
      <c r="J613" s="5" t="s">
        <v>4825</v>
      </c>
      <c r="K613" s="5" t="s">
        <v>6039</v>
      </c>
      <c r="L613" s="5" t="s">
        <v>5082</v>
      </c>
      <c r="M613" s="10" t="str">
        <f>IFERROR(__xludf.DUMMYFUNCTION("REGEXEXTRACT(L1098, ""[\s,]([A-Z]{2})[,\s]\s?\d{5}"")"),"FL")</f>
        <v>FL</v>
      </c>
      <c r="N613" s="5" t="s">
        <v>5548</v>
      </c>
      <c r="O613" s="5" t="s">
        <v>4429</v>
      </c>
      <c r="P613" s="5">
        <v>1.0</v>
      </c>
      <c r="Q613" s="5" t="s">
        <v>6040</v>
      </c>
      <c r="R613" s="5">
        <v>4530.0</v>
      </c>
      <c r="S613" s="5">
        <v>125.0</v>
      </c>
      <c r="T613" s="5" t="s">
        <v>2397</v>
      </c>
      <c r="U613" s="5">
        <v>0.0</v>
      </c>
      <c r="V613" s="5" t="s">
        <v>70</v>
      </c>
      <c r="W613" s="5" t="s">
        <v>6041</v>
      </c>
      <c r="X613" s="5" t="s">
        <v>52</v>
      </c>
      <c r="Y613" s="5" t="s">
        <v>52</v>
      </c>
      <c r="Z613" s="5" t="s">
        <v>6042</v>
      </c>
      <c r="AA613" s="5" t="s">
        <v>6043</v>
      </c>
      <c r="AB613" s="5" t="s">
        <v>59</v>
      </c>
      <c r="AC613" s="5" t="s">
        <v>1051</v>
      </c>
      <c r="AD613" s="5" t="s">
        <v>3974</v>
      </c>
      <c r="AE613" s="5" t="s">
        <v>3975</v>
      </c>
      <c r="AF613" s="5" t="s">
        <v>183</v>
      </c>
      <c r="AG613" s="5" t="s">
        <v>52</v>
      </c>
      <c r="AH613" s="5" t="s">
        <v>3976</v>
      </c>
      <c r="AI613" s="5" t="s">
        <v>3977</v>
      </c>
      <c r="AJ613" s="5" t="s">
        <v>5089</v>
      </c>
      <c r="AK613" s="5" t="s">
        <v>5090</v>
      </c>
      <c r="AL613" s="5" t="s">
        <v>5091</v>
      </c>
    </row>
    <row r="614">
      <c r="A614" s="5" t="s">
        <v>6044</v>
      </c>
      <c r="B614" s="5" t="s">
        <v>5078</v>
      </c>
      <c r="C614" s="5" t="s">
        <v>5079</v>
      </c>
      <c r="D614" s="9">
        <v>44812.0</v>
      </c>
      <c r="E614" s="5">
        <v>51700.0</v>
      </c>
      <c r="F614" s="5">
        <v>23500.0</v>
      </c>
      <c r="G614" s="5" t="s">
        <v>4824</v>
      </c>
      <c r="H614" s="5" t="s">
        <v>45</v>
      </c>
      <c r="I614" s="5" t="s">
        <v>6038</v>
      </c>
      <c r="J614" s="5" t="s">
        <v>4825</v>
      </c>
      <c r="K614" s="5" t="s">
        <v>6039</v>
      </c>
      <c r="L614" s="5" t="s">
        <v>5082</v>
      </c>
      <c r="M614" s="10" t="str">
        <f>IFERROR(__xludf.DUMMYFUNCTION("REGEXEXTRACT(L1099, ""[\s,]([A-Z]{2})[,\s]\s?\d{5}"")"),"NY")</f>
        <v>NY</v>
      </c>
      <c r="N614" s="5" t="s">
        <v>5548</v>
      </c>
      <c r="O614" s="5" t="s">
        <v>4429</v>
      </c>
      <c r="P614" s="5">
        <v>1.0</v>
      </c>
      <c r="Q614" s="5" t="s">
        <v>6045</v>
      </c>
      <c r="R614" s="5">
        <v>4530.0</v>
      </c>
      <c r="S614" s="5">
        <v>125.0</v>
      </c>
      <c r="T614" s="5" t="s">
        <v>2397</v>
      </c>
      <c r="U614" s="5">
        <v>0.0</v>
      </c>
      <c r="V614" s="5" t="s">
        <v>70</v>
      </c>
      <c r="W614" s="5" t="s">
        <v>6046</v>
      </c>
      <c r="X614" s="5" t="s">
        <v>52</v>
      </c>
      <c r="Y614" s="5" t="s">
        <v>52</v>
      </c>
      <c r="Z614" s="5" t="s">
        <v>6042</v>
      </c>
      <c r="AA614" s="5" t="s">
        <v>6047</v>
      </c>
      <c r="AB614" s="5" t="s">
        <v>59</v>
      </c>
      <c r="AC614" s="5" t="s">
        <v>1051</v>
      </c>
      <c r="AD614" s="5" t="s">
        <v>3974</v>
      </c>
      <c r="AE614" s="5" t="s">
        <v>3975</v>
      </c>
      <c r="AF614" s="5" t="s">
        <v>183</v>
      </c>
      <c r="AG614" s="5" t="s">
        <v>52</v>
      </c>
      <c r="AH614" s="5" t="s">
        <v>3976</v>
      </c>
      <c r="AI614" s="5" t="s">
        <v>3977</v>
      </c>
      <c r="AJ614" s="5" t="s">
        <v>5089</v>
      </c>
      <c r="AK614" s="5" t="s">
        <v>5090</v>
      </c>
      <c r="AL614" s="5" t="s">
        <v>5091</v>
      </c>
    </row>
    <row r="615" hidden="1">
      <c r="A615" s="5" t="s">
        <v>6048</v>
      </c>
      <c r="B615" s="5" t="s">
        <v>6049</v>
      </c>
      <c r="C615" s="5" t="s">
        <v>6050</v>
      </c>
      <c r="D615" s="9">
        <v>44812.0</v>
      </c>
      <c r="E615" s="5">
        <v>26070.0</v>
      </c>
      <c r="F615" s="5">
        <v>11850.0</v>
      </c>
      <c r="G615" s="5" t="s">
        <v>634</v>
      </c>
      <c r="H615" s="5" t="s">
        <v>171</v>
      </c>
      <c r="I615" s="5" t="s">
        <v>6051</v>
      </c>
      <c r="J615" s="5" t="s">
        <v>274</v>
      </c>
      <c r="K615" s="5" t="s">
        <v>462</v>
      </c>
      <c r="L615" s="5" t="s">
        <v>6052</v>
      </c>
      <c r="M615" s="10" t="str">
        <f>IFERROR(__xludf.DUMMYFUNCTION("REGEXEXTRACT(L1100, ""[\s,]([A-Z]{2})[,\s]\s?\d{5}"")"),"IL")</f>
        <v>IL</v>
      </c>
      <c r="N615" s="5" t="s">
        <v>6053</v>
      </c>
      <c r="O615" s="5">
        <v>90703.0</v>
      </c>
      <c r="P615" s="5">
        <v>1.0</v>
      </c>
      <c r="Q615" s="5" t="s">
        <v>6054</v>
      </c>
      <c r="R615" s="5" t="s">
        <v>441</v>
      </c>
      <c r="S615" s="5">
        <v>634.0</v>
      </c>
      <c r="T615" s="5" t="s">
        <v>69</v>
      </c>
      <c r="U615" s="5">
        <v>1960.0</v>
      </c>
      <c r="V615" s="5" t="s">
        <v>158</v>
      </c>
      <c r="W615" s="5" t="s">
        <v>6055</v>
      </c>
      <c r="X615" s="5" t="s">
        <v>71</v>
      </c>
      <c r="Y615" s="5" t="s">
        <v>52</v>
      </c>
      <c r="Z615" s="5" t="s">
        <v>160</v>
      </c>
      <c r="AA615" s="5" t="s">
        <v>6056</v>
      </c>
      <c r="AB615" s="5" t="s">
        <v>1831</v>
      </c>
      <c r="AC615" s="5" t="s">
        <v>52</v>
      </c>
      <c r="AD615" s="5" t="s">
        <v>163</v>
      </c>
      <c r="AE615" s="5" t="s">
        <v>164</v>
      </c>
      <c r="AF615" s="5" t="s">
        <v>165</v>
      </c>
      <c r="AG615" s="5" t="s">
        <v>52</v>
      </c>
      <c r="AH615" s="5" t="s">
        <v>52</v>
      </c>
      <c r="AI615" s="5" t="s">
        <v>52</v>
      </c>
      <c r="AJ615" s="5" t="s">
        <v>6049</v>
      </c>
      <c r="AK615" s="5" t="s">
        <v>6052</v>
      </c>
      <c r="AL615" s="5" t="s">
        <v>6057</v>
      </c>
    </row>
    <row r="616" hidden="1">
      <c r="A616" s="5" t="s">
        <v>6058</v>
      </c>
      <c r="B616" s="5" t="s">
        <v>6059</v>
      </c>
      <c r="C616" s="5" t="s">
        <v>6060</v>
      </c>
      <c r="D616" s="9">
        <v>44810.0</v>
      </c>
      <c r="E616" s="5">
        <v>40018.0</v>
      </c>
      <c r="F616" s="5">
        <v>18190.0</v>
      </c>
      <c r="G616" s="5" t="s">
        <v>2389</v>
      </c>
      <c r="H616" s="5" t="s">
        <v>1069</v>
      </c>
      <c r="I616" s="5" t="s">
        <v>6061</v>
      </c>
      <c r="J616" s="5" t="s">
        <v>2391</v>
      </c>
      <c r="K616" s="5" t="s">
        <v>1059</v>
      </c>
      <c r="L616" s="5" t="s">
        <v>6062</v>
      </c>
      <c r="M616" s="10" t="str">
        <f>IFERROR(__xludf.DUMMYFUNCTION("REGEXEXTRACT(L1101, ""[\s,]([A-Z]{2})[,\s]\s?\d{5}"")"),"MN")</f>
        <v>MN</v>
      </c>
      <c r="N616" s="5" t="s">
        <v>6063</v>
      </c>
      <c r="O616" s="5">
        <v>33317.0</v>
      </c>
      <c r="P616" s="5">
        <v>1.0</v>
      </c>
      <c r="Q616" s="5" t="s">
        <v>6064</v>
      </c>
      <c r="R616" s="5">
        <v>4510.0</v>
      </c>
      <c r="S616" s="5">
        <v>4074.0</v>
      </c>
      <c r="T616" s="5" t="s">
        <v>6065</v>
      </c>
      <c r="U616" s="5">
        <v>60.0</v>
      </c>
      <c r="V616" s="5" t="s">
        <v>93</v>
      </c>
      <c r="W616" s="5" t="s">
        <v>6066</v>
      </c>
      <c r="X616" s="5" t="s">
        <v>52</v>
      </c>
      <c r="Y616" s="5" t="s">
        <v>52</v>
      </c>
      <c r="Z616" s="5" t="s">
        <v>5942</v>
      </c>
      <c r="AA616" s="5" t="s">
        <v>6067</v>
      </c>
      <c r="AB616" s="5" t="s">
        <v>323</v>
      </c>
      <c r="AC616" s="5" t="s">
        <v>52</v>
      </c>
      <c r="AD616" s="5" t="s">
        <v>216</v>
      </c>
      <c r="AE616" s="5" t="s">
        <v>217</v>
      </c>
      <c r="AF616" s="5" t="s">
        <v>218</v>
      </c>
      <c r="AG616" s="5" t="s">
        <v>52</v>
      </c>
      <c r="AH616" s="5" t="s">
        <v>52</v>
      </c>
      <c r="AI616" s="5" t="s">
        <v>52</v>
      </c>
      <c r="AJ616" s="5" t="s">
        <v>6068</v>
      </c>
      <c r="AK616" s="5" t="s">
        <v>6069</v>
      </c>
      <c r="AL616" s="5" t="s">
        <v>5795</v>
      </c>
    </row>
    <row r="617" hidden="1">
      <c r="A617" s="5" t="s">
        <v>6070</v>
      </c>
      <c r="B617" s="5" t="s">
        <v>6071</v>
      </c>
      <c r="C617" s="5" t="s">
        <v>6072</v>
      </c>
      <c r="D617" s="9">
        <v>44810.0</v>
      </c>
      <c r="E617" s="5">
        <v>72534.0</v>
      </c>
      <c r="F617" s="5">
        <v>32970.0</v>
      </c>
      <c r="G617" s="5" t="s">
        <v>6073</v>
      </c>
      <c r="H617" s="5" t="s">
        <v>6074</v>
      </c>
      <c r="I617" s="5" t="s">
        <v>6075</v>
      </c>
      <c r="J617" s="5" t="s">
        <v>6076</v>
      </c>
      <c r="K617" s="5" t="s">
        <v>6077</v>
      </c>
      <c r="L617" s="5" t="s">
        <v>6078</v>
      </c>
      <c r="M617" s="10" t="str">
        <f>IFERROR(__xludf.DUMMYFUNCTION("REGEXEXTRACT(L1102, ""[\s,]([A-Z]{2})[,\s]\s?\d{5}"")"),"NH")</f>
        <v>NH</v>
      </c>
      <c r="N617" s="5" t="s">
        <v>6079</v>
      </c>
      <c r="O617" s="5">
        <v>1960.0</v>
      </c>
      <c r="P617" s="5">
        <v>2.0</v>
      </c>
      <c r="Q617" s="5" t="s">
        <v>6080</v>
      </c>
      <c r="R617" s="5" t="s">
        <v>52</v>
      </c>
      <c r="S617" s="5">
        <v>15.0</v>
      </c>
      <c r="T617" s="5" t="s">
        <v>53</v>
      </c>
      <c r="U617" s="5">
        <v>0.0</v>
      </c>
      <c r="V617" s="5" t="s">
        <v>52</v>
      </c>
      <c r="W617" s="5" t="s">
        <v>6081</v>
      </c>
      <c r="X617" s="5" t="s">
        <v>71</v>
      </c>
      <c r="Y617" s="5" t="s">
        <v>52</v>
      </c>
      <c r="Z617" s="5">
        <v>235.0</v>
      </c>
      <c r="AA617" s="5" t="s">
        <v>6082</v>
      </c>
      <c r="AB617" s="5" t="s">
        <v>6083</v>
      </c>
      <c r="AC617" s="5" t="s">
        <v>52</v>
      </c>
      <c r="AD617" s="5" t="s">
        <v>6084</v>
      </c>
      <c r="AE617" s="5" t="s">
        <v>6085</v>
      </c>
      <c r="AF617" s="5" t="s">
        <v>6086</v>
      </c>
      <c r="AG617" s="5" t="s">
        <v>52</v>
      </c>
      <c r="AH617" s="5" t="s">
        <v>52</v>
      </c>
      <c r="AI617" s="5" t="s">
        <v>52</v>
      </c>
      <c r="AJ617" s="5" t="s">
        <v>102</v>
      </c>
      <c r="AK617" s="5" t="s">
        <v>102</v>
      </c>
      <c r="AL617" s="5" t="s">
        <v>6086</v>
      </c>
    </row>
    <row r="618" hidden="1">
      <c r="A618" s="5" t="s">
        <v>6087</v>
      </c>
      <c r="B618" s="5" t="s">
        <v>3468</v>
      </c>
      <c r="C618" s="5" t="s">
        <v>3469</v>
      </c>
      <c r="D618" s="9">
        <v>44808.0</v>
      </c>
      <c r="E618" s="5">
        <v>101807.0</v>
      </c>
      <c r="F618" s="5">
        <v>46276.0</v>
      </c>
      <c r="G618" s="5" t="s">
        <v>1419</v>
      </c>
      <c r="H618" s="5" t="s">
        <v>1534</v>
      </c>
      <c r="I618" s="5" t="s">
        <v>6088</v>
      </c>
      <c r="J618" s="5" t="s">
        <v>256</v>
      </c>
      <c r="K618" s="5" t="s">
        <v>3471</v>
      </c>
      <c r="L618" s="5" t="s">
        <v>6089</v>
      </c>
      <c r="M618" s="10" t="str">
        <f>IFERROR(__xludf.DUMMYFUNCTION("REGEXEXTRACT(L1103, ""[\s,]([A-Z]{2})[,\s]\s?\d{5}"")"),"FL")</f>
        <v>FL</v>
      </c>
      <c r="N618" s="5" t="s">
        <v>3473</v>
      </c>
      <c r="O618" s="5" t="s">
        <v>52</v>
      </c>
      <c r="P618" s="5">
        <v>2.0</v>
      </c>
      <c r="Q618" s="5" t="s">
        <v>6090</v>
      </c>
      <c r="R618" s="5" t="s">
        <v>3475</v>
      </c>
      <c r="S618" s="5">
        <v>92.0</v>
      </c>
      <c r="T618" s="5" t="s">
        <v>1077</v>
      </c>
      <c r="U618" s="5">
        <v>0.0</v>
      </c>
      <c r="V618" s="5" t="s">
        <v>70</v>
      </c>
      <c r="W618" s="5" t="s">
        <v>6091</v>
      </c>
      <c r="X618" s="5" t="s">
        <v>52</v>
      </c>
      <c r="Y618" s="5" t="s">
        <v>52</v>
      </c>
      <c r="Z618" s="5" t="s">
        <v>6092</v>
      </c>
      <c r="AA618" s="5" t="s">
        <v>6093</v>
      </c>
      <c r="AB618" s="5" t="s">
        <v>180</v>
      </c>
      <c r="AC618" s="5" t="s">
        <v>52</v>
      </c>
      <c r="AD618" s="5" t="s">
        <v>5289</v>
      </c>
      <c r="AE618" s="5" t="s">
        <v>5290</v>
      </c>
      <c r="AF618" s="5" t="s">
        <v>5291</v>
      </c>
      <c r="AG618" s="5" t="s">
        <v>52</v>
      </c>
      <c r="AH618" s="5" t="s">
        <v>52</v>
      </c>
      <c r="AI618" s="5" t="s">
        <v>52</v>
      </c>
      <c r="AJ618" s="5" t="s">
        <v>3468</v>
      </c>
      <c r="AK618" s="5" t="s">
        <v>6094</v>
      </c>
      <c r="AL618" s="5" t="s">
        <v>3481</v>
      </c>
    </row>
    <row r="619" hidden="1">
      <c r="A619" s="5" t="s">
        <v>6095</v>
      </c>
      <c r="B619" s="5" t="s">
        <v>3498</v>
      </c>
      <c r="C619" s="5" t="s">
        <v>3469</v>
      </c>
      <c r="D619" s="9">
        <v>44808.0</v>
      </c>
      <c r="E619" s="5">
        <v>108863.0</v>
      </c>
      <c r="F619" s="5">
        <v>49483.0</v>
      </c>
      <c r="G619" s="5" t="s">
        <v>1419</v>
      </c>
      <c r="H619" s="5" t="s">
        <v>1534</v>
      </c>
      <c r="I619" s="5" t="s">
        <v>6088</v>
      </c>
      <c r="J619" s="5" t="s">
        <v>256</v>
      </c>
      <c r="K619" s="5" t="s">
        <v>3471</v>
      </c>
      <c r="L619" s="5" t="s">
        <v>6096</v>
      </c>
      <c r="M619" s="10" t="str">
        <f>IFERROR(__xludf.DUMMYFUNCTION("REGEXEXTRACT(L1104, ""[\s,]([A-Z]{2})[,\s]\s?\d{5}"")"),"AZ")</f>
        <v>AZ</v>
      </c>
      <c r="N619" s="5" t="s">
        <v>3473</v>
      </c>
      <c r="O619" s="5" t="s">
        <v>52</v>
      </c>
      <c r="P619" s="5">
        <v>2.0</v>
      </c>
      <c r="Q619" s="5" t="s">
        <v>6097</v>
      </c>
      <c r="R619" s="5" t="s">
        <v>3475</v>
      </c>
      <c r="S619" s="5">
        <v>63.0</v>
      </c>
      <c r="T619" s="5" t="s">
        <v>1077</v>
      </c>
      <c r="U619" s="5">
        <v>0.0</v>
      </c>
      <c r="V619" s="5" t="s">
        <v>70</v>
      </c>
      <c r="W619" s="5" t="s">
        <v>6098</v>
      </c>
      <c r="X619" s="5" t="s">
        <v>52</v>
      </c>
      <c r="Y619" s="5" t="s">
        <v>52</v>
      </c>
      <c r="Z619" s="5" t="s">
        <v>6092</v>
      </c>
      <c r="AA619" s="5" t="s">
        <v>6099</v>
      </c>
      <c r="AB619" s="5" t="s">
        <v>180</v>
      </c>
      <c r="AC619" s="5" t="s">
        <v>52</v>
      </c>
      <c r="AD619" s="5" t="s">
        <v>5289</v>
      </c>
      <c r="AE619" s="5" t="s">
        <v>5290</v>
      </c>
      <c r="AF619" s="5" t="s">
        <v>5291</v>
      </c>
      <c r="AG619" s="5" t="s">
        <v>52</v>
      </c>
      <c r="AH619" s="5" t="s">
        <v>52</v>
      </c>
      <c r="AI619" s="5" t="s">
        <v>52</v>
      </c>
      <c r="AJ619" s="5" t="s">
        <v>3498</v>
      </c>
      <c r="AK619" s="5" t="s">
        <v>6100</v>
      </c>
      <c r="AL619" s="5" t="s">
        <v>3481</v>
      </c>
    </row>
    <row r="620" hidden="1">
      <c r="A620" s="5" t="s">
        <v>6101</v>
      </c>
      <c r="B620" s="5" t="s">
        <v>6102</v>
      </c>
      <c r="C620" s="5" t="s">
        <v>6103</v>
      </c>
      <c r="D620" s="9">
        <v>44807.0</v>
      </c>
      <c r="E620" s="5">
        <v>53841.0</v>
      </c>
      <c r="F620" s="5">
        <v>24473.0</v>
      </c>
      <c r="G620" s="5" t="s">
        <v>3378</v>
      </c>
      <c r="H620" s="5" t="s">
        <v>272</v>
      </c>
      <c r="I620" s="5" t="s">
        <v>6104</v>
      </c>
      <c r="J620" s="5" t="s">
        <v>3378</v>
      </c>
      <c r="K620" s="5" t="s">
        <v>6105</v>
      </c>
      <c r="L620" s="5" t="s">
        <v>6106</v>
      </c>
      <c r="M620" s="10" t="str">
        <f>IFERROR(__xludf.DUMMYFUNCTION("REGEXEXTRACT(L1105, ""[\s,]([A-Z]{2})[,\s]\s?\d{5}"")"),"CA")</f>
        <v>CA</v>
      </c>
      <c r="N620" s="5" t="s">
        <v>6107</v>
      </c>
      <c r="O620" s="5">
        <v>90502.0</v>
      </c>
      <c r="P620" s="5">
        <v>1.0</v>
      </c>
      <c r="Q620" s="5" t="s">
        <v>6108</v>
      </c>
      <c r="R620" s="5">
        <v>9500.0</v>
      </c>
      <c r="S620" s="5">
        <v>1906.0</v>
      </c>
      <c r="T620" s="5" t="s">
        <v>69</v>
      </c>
      <c r="U620" s="5">
        <v>0.0</v>
      </c>
      <c r="V620" s="5" t="s">
        <v>70</v>
      </c>
      <c r="W620" s="5" t="s">
        <v>6109</v>
      </c>
      <c r="X620" s="5" t="s">
        <v>71</v>
      </c>
      <c r="Y620" s="5" t="s">
        <v>52</v>
      </c>
      <c r="Z620" s="5" t="s">
        <v>6110</v>
      </c>
      <c r="AA620" s="5" t="s">
        <v>6111</v>
      </c>
      <c r="AB620" s="5" t="s">
        <v>162</v>
      </c>
      <c r="AC620" s="5" t="s">
        <v>283</v>
      </c>
      <c r="AD620" s="5" t="s">
        <v>398</v>
      </c>
      <c r="AE620" s="5" t="s">
        <v>399</v>
      </c>
      <c r="AF620" s="5" t="s">
        <v>400</v>
      </c>
      <c r="AG620" s="5" t="s">
        <v>401</v>
      </c>
      <c r="AH620" s="5">
        <v>23502.0</v>
      </c>
      <c r="AI620" s="5" t="s">
        <v>402</v>
      </c>
      <c r="AJ620" s="5" t="s">
        <v>6102</v>
      </c>
      <c r="AK620" s="5" t="s">
        <v>6106</v>
      </c>
      <c r="AL620" s="5" t="s">
        <v>162</v>
      </c>
    </row>
    <row r="621" hidden="1">
      <c r="A621" s="5" t="s">
        <v>6112</v>
      </c>
      <c r="B621" s="5" t="s">
        <v>2554</v>
      </c>
      <c r="C621" s="5" t="s">
        <v>6113</v>
      </c>
      <c r="D621" s="9">
        <v>44801.0</v>
      </c>
      <c r="E621" s="5">
        <v>41228.0</v>
      </c>
      <c r="F621" s="5">
        <v>18740.0</v>
      </c>
      <c r="G621" s="5" t="s">
        <v>1502</v>
      </c>
      <c r="H621" s="5" t="s">
        <v>171</v>
      </c>
      <c r="I621" s="5" t="s">
        <v>1367</v>
      </c>
      <c r="J621" s="5" t="s">
        <v>1504</v>
      </c>
      <c r="K621" s="5" t="s">
        <v>6114</v>
      </c>
      <c r="L621" s="5" t="s">
        <v>3776</v>
      </c>
      <c r="M621" s="10" t="str">
        <f>IFERROR(__xludf.DUMMYFUNCTION("REGEXEXTRACT(L1106, ""[\s,]([A-Z]{2})[,\s]\s?\d{5}"")"),"CT")</f>
        <v>CT</v>
      </c>
      <c r="N621" s="5" t="s">
        <v>6115</v>
      </c>
      <c r="O621" s="5">
        <v>92316.0</v>
      </c>
      <c r="P621" s="5">
        <v>3.0</v>
      </c>
      <c r="Q621" s="5" t="s">
        <v>6116</v>
      </c>
      <c r="R621" s="5" t="s">
        <v>6117</v>
      </c>
      <c r="S621" s="5">
        <v>2313.0</v>
      </c>
      <c r="T621" s="5" t="s">
        <v>69</v>
      </c>
      <c r="U621" s="5">
        <v>162.0</v>
      </c>
      <c r="V621" s="5" t="s">
        <v>93</v>
      </c>
      <c r="W621" s="5" t="s">
        <v>6118</v>
      </c>
      <c r="X621" s="5" t="s">
        <v>52</v>
      </c>
      <c r="Y621" s="5" t="s">
        <v>52</v>
      </c>
      <c r="Z621" s="5" t="s">
        <v>6119</v>
      </c>
      <c r="AA621" s="5" t="s">
        <v>6120</v>
      </c>
      <c r="AB621" s="5" t="s">
        <v>200</v>
      </c>
      <c r="AC621" s="5" t="s">
        <v>52</v>
      </c>
      <c r="AD621" s="5" t="s">
        <v>216</v>
      </c>
      <c r="AE621" s="5" t="s">
        <v>217</v>
      </c>
      <c r="AF621" s="5" t="s">
        <v>218</v>
      </c>
      <c r="AG621" s="5" t="s">
        <v>52</v>
      </c>
      <c r="AH621" s="5" t="s">
        <v>52</v>
      </c>
      <c r="AI621" s="5" t="s">
        <v>52</v>
      </c>
      <c r="AJ621" s="5" t="s">
        <v>3781</v>
      </c>
      <c r="AK621" s="5" t="s">
        <v>3782</v>
      </c>
      <c r="AL621" s="5" t="s">
        <v>3783</v>
      </c>
    </row>
    <row r="622" hidden="1">
      <c r="A622" s="5" t="s">
        <v>6121</v>
      </c>
      <c r="B622" s="5" t="s">
        <v>5254</v>
      </c>
      <c r="C622" s="5" t="s">
        <v>1133</v>
      </c>
      <c r="D622" s="9">
        <v>44800.0</v>
      </c>
      <c r="E622" s="5">
        <v>23676.0</v>
      </c>
      <c r="F622" s="5">
        <v>10762.0</v>
      </c>
      <c r="G622" s="5" t="s">
        <v>556</v>
      </c>
      <c r="H622" s="5" t="s">
        <v>171</v>
      </c>
      <c r="I622" s="5" t="s">
        <v>6122</v>
      </c>
      <c r="J622" s="5" t="s">
        <v>558</v>
      </c>
      <c r="K622" s="5" t="s">
        <v>391</v>
      </c>
      <c r="L622" s="5" t="s">
        <v>6123</v>
      </c>
      <c r="M622" s="10" t="str">
        <f>IFERROR(__xludf.DUMMYFUNCTION("REGEXEXTRACT(L1107, ""[\s,]([A-Z]{2})[,\s]\s?\d{5}"")"),"NY")</f>
        <v>NY</v>
      </c>
      <c r="N622" s="5" t="s">
        <v>5130</v>
      </c>
      <c r="O622" s="5">
        <v>11413.0</v>
      </c>
      <c r="P622" s="5">
        <v>1.0</v>
      </c>
      <c r="Q622" s="5" t="s">
        <v>6124</v>
      </c>
      <c r="R622" s="5" t="s">
        <v>466</v>
      </c>
      <c r="S622" s="5">
        <v>886.0</v>
      </c>
      <c r="T622" s="5" t="s">
        <v>92</v>
      </c>
      <c r="U622" s="5">
        <v>0.0</v>
      </c>
      <c r="V622" s="5" t="s">
        <v>70</v>
      </c>
      <c r="W622" s="5" t="s">
        <v>6125</v>
      </c>
      <c r="X622" s="5" t="s">
        <v>71</v>
      </c>
      <c r="Y622" s="5" t="s">
        <v>52</v>
      </c>
      <c r="Z622" s="5" t="s">
        <v>6126</v>
      </c>
      <c r="AA622" s="5" t="s">
        <v>6127</v>
      </c>
      <c r="AB622" s="5" t="s">
        <v>59</v>
      </c>
      <c r="AC622" s="5" t="s">
        <v>52</v>
      </c>
      <c r="AD622" s="5" t="s">
        <v>398</v>
      </c>
      <c r="AE622" s="5" t="s">
        <v>399</v>
      </c>
      <c r="AF622" s="5" t="s">
        <v>400</v>
      </c>
      <c r="AG622" s="5" t="s">
        <v>401</v>
      </c>
      <c r="AH622" s="5">
        <v>23502.0</v>
      </c>
      <c r="AI622" s="5" t="s">
        <v>402</v>
      </c>
      <c r="AJ622" s="5" t="s">
        <v>5254</v>
      </c>
      <c r="AK622" s="5" t="s">
        <v>6128</v>
      </c>
      <c r="AL622" s="5" t="s">
        <v>1142</v>
      </c>
    </row>
    <row r="623" hidden="1">
      <c r="A623" s="5" t="s">
        <v>6129</v>
      </c>
      <c r="B623" s="5" t="s">
        <v>3377</v>
      </c>
      <c r="C623" s="5" t="s">
        <v>1407</v>
      </c>
      <c r="D623" s="9">
        <v>44800.0</v>
      </c>
      <c r="E623" s="5">
        <v>77194.0</v>
      </c>
      <c r="F623" s="5">
        <v>35088.0</v>
      </c>
      <c r="G623" s="5" t="s">
        <v>556</v>
      </c>
      <c r="H623" s="5" t="s">
        <v>171</v>
      </c>
      <c r="I623" s="5" t="s">
        <v>6122</v>
      </c>
      <c r="J623" s="5" t="s">
        <v>558</v>
      </c>
      <c r="K623" s="5" t="s">
        <v>6130</v>
      </c>
      <c r="L623" s="5" t="s">
        <v>6131</v>
      </c>
      <c r="M623" s="10" t="str">
        <f>IFERROR(__xludf.DUMMYFUNCTION("REGEXEXTRACT(L1108, ""[\s,]([A-Z]{2})[,\s]\s?\d{5}"")"),"OH")</f>
        <v>OH</v>
      </c>
      <c r="N623" s="5" t="s">
        <v>6132</v>
      </c>
      <c r="O623" s="5">
        <v>90746.0</v>
      </c>
      <c r="P623" s="5">
        <v>4.0</v>
      </c>
      <c r="Q623" s="5" t="s">
        <v>6133</v>
      </c>
      <c r="R623" s="5" t="s">
        <v>6134</v>
      </c>
      <c r="S623" s="5">
        <v>3591.0</v>
      </c>
      <c r="T623" s="5" t="s">
        <v>69</v>
      </c>
      <c r="U623" s="5">
        <v>248.0</v>
      </c>
      <c r="V623" s="5" t="s">
        <v>93</v>
      </c>
      <c r="W623" s="5" t="s">
        <v>6135</v>
      </c>
      <c r="X623" s="5" t="s">
        <v>52</v>
      </c>
      <c r="Y623" s="5" t="s">
        <v>52</v>
      </c>
      <c r="Z623" s="5" t="s">
        <v>6136</v>
      </c>
      <c r="AA623" s="5" t="s">
        <v>6137</v>
      </c>
      <c r="AB623" s="5" t="s">
        <v>59</v>
      </c>
      <c r="AC623" s="5" t="s">
        <v>52</v>
      </c>
      <c r="AD623" s="5" t="s">
        <v>565</v>
      </c>
      <c r="AE623" s="5" t="s">
        <v>566</v>
      </c>
      <c r="AF623" s="5" t="s">
        <v>567</v>
      </c>
      <c r="AG623" s="5" t="s">
        <v>52</v>
      </c>
      <c r="AH623" s="5" t="s">
        <v>52</v>
      </c>
      <c r="AI623" s="5" t="s">
        <v>568</v>
      </c>
      <c r="AJ623" s="5" t="s">
        <v>1406</v>
      </c>
      <c r="AK623" s="5" t="s">
        <v>6138</v>
      </c>
      <c r="AL623" s="5" t="s">
        <v>502</v>
      </c>
    </row>
    <row r="624" hidden="1">
      <c r="A624" s="5" t="s">
        <v>6139</v>
      </c>
      <c r="B624" s="5" t="s">
        <v>2494</v>
      </c>
      <c r="C624" s="5" t="s">
        <v>5059</v>
      </c>
      <c r="D624" s="9">
        <v>44799.0</v>
      </c>
      <c r="E624" s="5">
        <v>93368.0</v>
      </c>
      <c r="F624" s="5">
        <v>42440.0</v>
      </c>
      <c r="G624" s="5" t="s">
        <v>170</v>
      </c>
      <c r="H624" s="5" t="s">
        <v>171</v>
      </c>
      <c r="I624" s="5" t="s">
        <v>2011</v>
      </c>
      <c r="J624" s="5" t="s">
        <v>170</v>
      </c>
      <c r="K624" s="5" t="s">
        <v>4507</v>
      </c>
      <c r="L624" s="5" t="s">
        <v>6140</v>
      </c>
      <c r="M624" s="10" t="str">
        <f>IFERROR(__xludf.DUMMYFUNCTION("REGEXEXTRACT(L1109, ""[\s,]([A-Z]{2})[,\s]\s?\d{5}"")"),"#N/A")</f>
        <v>#N/A</v>
      </c>
      <c r="N624" s="5" t="s">
        <v>5921</v>
      </c>
      <c r="O624" s="5" t="s">
        <v>52</v>
      </c>
      <c r="P624" s="5">
        <v>2.0</v>
      </c>
      <c r="Q624" s="5" t="s">
        <v>6141</v>
      </c>
      <c r="R624" s="5" t="s">
        <v>156</v>
      </c>
      <c r="S624" s="5">
        <v>23540.0</v>
      </c>
      <c r="T624" s="5" t="s">
        <v>53</v>
      </c>
      <c r="U624" s="5">
        <v>1.0</v>
      </c>
      <c r="V624" s="5" t="s">
        <v>70</v>
      </c>
      <c r="W624" s="5" t="s">
        <v>6142</v>
      </c>
      <c r="X624" s="5" t="s">
        <v>52</v>
      </c>
      <c r="Y624" s="5" t="s">
        <v>52</v>
      </c>
      <c r="Z624" s="5" t="s">
        <v>6143</v>
      </c>
      <c r="AA624" s="5" t="s">
        <v>6144</v>
      </c>
      <c r="AB624" s="5" t="s">
        <v>119</v>
      </c>
      <c r="AC624" s="5" t="s">
        <v>52</v>
      </c>
      <c r="AD624" s="5" t="s">
        <v>398</v>
      </c>
      <c r="AE624" s="5" t="s">
        <v>399</v>
      </c>
      <c r="AF624" s="5" t="s">
        <v>400</v>
      </c>
      <c r="AG624" s="5" t="s">
        <v>401</v>
      </c>
      <c r="AH624" s="5">
        <v>23502.0</v>
      </c>
      <c r="AI624" s="5" t="s">
        <v>402</v>
      </c>
      <c r="AJ624" s="5" t="s">
        <v>2494</v>
      </c>
      <c r="AK624" s="5" t="s">
        <v>6145</v>
      </c>
      <c r="AL624" s="5" t="s">
        <v>79</v>
      </c>
    </row>
    <row r="625" hidden="1">
      <c r="A625" s="5" t="s">
        <v>6146</v>
      </c>
      <c r="B625" s="5" t="s">
        <v>5972</v>
      </c>
      <c r="C625" s="5" t="s">
        <v>6147</v>
      </c>
      <c r="D625" s="9">
        <v>44797.0</v>
      </c>
      <c r="E625" s="5">
        <v>21934.0</v>
      </c>
      <c r="F625" s="5">
        <v>9970.0</v>
      </c>
      <c r="G625" s="5" t="s">
        <v>634</v>
      </c>
      <c r="H625" s="5" t="s">
        <v>171</v>
      </c>
      <c r="I625" s="5" t="s">
        <v>6148</v>
      </c>
      <c r="J625" s="5" t="s">
        <v>274</v>
      </c>
      <c r="K625" s="5" t="s">
        <v>6149</v>
      </c>
      <c r="L625" s="5" t="s">
        <v>5975</v>
      </c>
      <c r="M625" s="10" t="str">
        <f>IFERROR(__xludf.DUMMYFUNCTION("REGEXEXTRACT(L1110, ""[\s,]([A-Z]{2})[,\s]\s?\d{5}"")"),"#N/A")</f>
        <v>#N/A</v>
      </c>
      <c r="N625" s="5" t="s">
        <v>6150</v>
      </c>
      <c r="O625" s="5">
        <v>97005.0</v>
      </c>
      <c r="P625" s="5">
        <v>1.0</v>
      </c>
      <c r="Q625" s="5" t="s">
        <v>6151</v>
      </c>
      <c r="R625" s="5">
        <v>4500.0</v>
      </c>
      <c r="S625" s="5">
        <v>636.0</v>
      </c>
      <c r="T625" s="5" t="s">
        <v>69</v>
      </c>
      <c r="U625" s="5">
        <v>0.0</v>
      </c>
      <c r="V625" s="5" t="s">
        <v>70</v>
      </c>
      <c r="W625" s="5" t="s">
        <v>6152</v>
      </c>
      <c r="X625" s="5" t="s">
        <v>52</v>
      </c>
      <c r="Y625" s="5" t="s">
        <v>52</v>
      </c>
      <c r="Z625" s="5" t="s">
        <v>6153</v>
      </c>
      <c r="AA625" s="5" t="s">
        <v>6154</v>
      </c>
      <c r="AB625" s="5" t="s">
        <v>119</v>
      </c>
      <c r="AC625" s="5" t="s">
        <v>52</v>
      </c>
      <c r="AD625" s="5" t="s">
        <v>398</v>
      </c>
      <c r="AE625" s="5" t="s">
        <v>399</v>
      </c>
      <c r="AF625" s="5" t="s">
        <v>400</v>
      </c>
      <c r="AG625" s="5" t="s">
        <v>401</v>
      </c>
      <c r="AH625" s="5">
        <v>23502.0</v>
      </c>
      <c r="AI625" s="5" t="s">
        <v>402</v>
      </c>
      <c r="AJ625" s="5" t="s">
        <v>102</v>
      </c>
      <c r="AK625" s="5" t="s">
        <v>102</v>
      </c>
      <c r="AL625" s="5" t="s">
        <v>1874</v>
      </c>
    </row>
    <row r="626" hidden="1">
      <c r="A626" s="5" t="s">
        <v>6155</v>
      </c>
      <c r="B626" s="5" t="s">
        <v>6156</v>
      </c>
      <c r="C626" s="5" t="s">
        <v>6157</v>
      </c>
      <c r="D626" s="9">
        <v>44797.0</v>
      </c>
      <c r="E626" s="5">
        <v>54135.0</v>
      </c>
      <c r="F626" s="5">
        <v>24607.0</v>
      </c>
      <c r="G626" s="5" t="s">
        <v>2389</v>
      </c>
      <c r="H626" s="5" t="s">
        <v>189</v>
      </c>
      <c r="I626" s="5" t="s">
        <v>6158</v>
      </c>
      <c r="J626" s="5" t="s">
        <v>2391</v>
      </c>
      <c r="K626" s="5" t="s">
        <v>6159</v>
      </c>
      <c r="L626" s="5" t="s">
        <v>6160</v>
      </c>
      <c r="M626" s="10" t="str">
        <f>IFERROR(__xludf.DUMMYFUNCTION("REGEXEXTRACT(L1111, ""[\s,]([A-Z]{2})[,\s]\s?\d{5}"")"),"#N/A")</f>
        <v>#N/A</v>
      </c>
      <c r="N626" s="5" t="s">
        <v>6161</v>
      </c>
      <c r="O626" s="5" t="s">
        <v>52</v>
      </c>
      <c r="P626" s="5">
        <v>1.0</v>
      </c>
      <c r="Q626" s="5" t="s">
        <v>6162</v>
      </c>
      <c r="R626" s="5">
        <v>9400.0</v>
      </c>
      <c r="S626" s="5">
        <v>34.0</v>
      </c>
      <c r="T626" s="5" t="s">
        <v>53</v>
      </c>
      <c r="U626" s="5">
        <v>31.0</v>
      </c>
      <c r="V626" s="5" t="s">
        <v>93</v>
      </c>
      <c r="W626" s="5" t="s">
        <v>6163</v>
      </c>
      <c r="X626" s="5" t="s">
        <v>52</v>
      </c>
      <c r="Y626" s="5" t="s">
        <v>52</v>
      </c>
      <c r="Z626" s="5" t="s">
        <v>6164</v>
      </c>
      <c r="AA626" s="5" t="s">
        <v>6165</v>
      </c>
      <c r="AB626" s="5" t="s">
        <v>260</v>
      </c>
      <c r="AC626" s="5" t="s">
        <v>52</v>
      </c>
      <c r="AD626" s="5" t="s">
        <v>216</v>
      </c>
      <c r="AE626" s="5" t="s">
        <v>217</v>
      </c>
      <c r="AF626" s="5" t="s">
        <v>218</v>
      </c>
      <c r="AG626" s="5" t="s">
        <v>52</v>
      </c>
      <c r="AH626" s="5" t="s">
        <v>52</v>
      </c>
      <c r="AI626" s="5" t="s">
        <v>52</v>
      </c>
      <c r="AJ626" s="5" t="s">
        <v>6166</v>
      </c>
      <c r="AK626" s="5" t="s">
        <v>6167</v>
      </c>
      <c r="AL626" s="5" t="s">
        <v>6168</v>
      </c>
    </row>
    <row r="627" hidden="1">
      <c r="A627" s="5" t="s">
        <v>6169</v>
      </c>
      <c r="B627" s="5" t="s">
        <v>5841</v>
      </c>
      <c r="C627" s="5" t="s">
        <v>6170</v>
      </c>
      <c r="D627" s="9">
        <v>44796.0</v>
      </c>
      <c r="E627" s="5">
        <v>3339.0</v>
      </c>
      <c r="F627" s="5">
        <v>1518.0</v>
      </c>
      <c r="G627" s="5" t="s">
        <v>4673</v>
      </c>
      <c r="H627" s="5" t="s">
        <v>149</v>
      </c>
      <c r="I627" s="5" t="s">
        <v>6171</v>
      </c>
      <c r="J627" s="5" t="s">
        <v>3808</v>
      </c>
      <c r="K627" s="5" t="s">
        <v>6172</v>
      </c>
      <c r="L627" s="5" t="s">
        <v>5846</v>
      </c>
      <c r="M627" s="10" t="str">
        <f>IFERROR(__xludf.DUMMYFUNCTION("REGEXEXTRACT(L1112, ""[\s,]([A-Z]{2})[,\s]\s?\d{5}"")"),"#N/A")</f>
        <v>#N/A</v>
      </c>
      <c r="N627" s="5" t="s">
        <v>6173</v>
      </c>
      <c r="O627" s="5" t="s">
        <v>52</v>
      </c>
      <c r="P627" s="5">
        <v>1.0</v>
      </c>
      <c r="Q627" s="5" t="s">
        <v>6174</v>
      </c>
      <c r="R627" s="5" t="s">
        <v>244</v>
      </c>
      <c r="S627" s="5">
        <v>128.0</v>
      </c>
      <c r="T627" s="5" t="s">
        <v>69</v>
      </c>
      <c r="U627" s="5">
        <v>8.0</v>
      </c>
      <c r="V627" s="5" t="s">
        <v>70</v>
      </c>
      <c r="W627" s="5" t="s">
        <v>6175</v>
      </c>
      <c r="X627" s="5" t="s">
        <v>52</v>
      </c>
      <c r="Y627" s="5" t="s">
        <v>52</v>
      </c>
      <c r="Z627" s="5" t="s">
        <v>6176</v>
      </c>
      <c r="AA627" s="5" t="s">
        <v>6177</v>
      </c>
      <c r="AB627" s="5" t="s">
        <v>59</v>
      </c>
      <c r="AC627" s="5" t="s">
        <v>52</v>
      </c>
      <c r="AD627" s="5" t="s">
        <v>72</v>
      </c>
      <c r="AE627" s="5" t="s">
        <v>73</v>
      </c>
      <c r="AF627" s="5" t="s">
        <v>74</v>
      </c>
      <c r="AG627" s="5" t="s">
        <v>75</v>
      </c>
      <c r="AH627" s="5" t="s">
        <v>76</v>
      </c>
      <c r="AI627" s="5" t="s">
        <v>77</v>
      </c>
      <c r="AJ627" s="5" t="s">
        <v>102</v>
      </c>
      <c r="AK627" s="5" t="s">
        <v>102</v>
      </c>
      <c r="AL627" s="5" t="s">
        <v>3653</v>
      </c>
    </row>
    <row r="628" hidden="1">
      <c r="A628" s="5" t="s">
        <v>6178</v>
      </c>
      <c r="B628" s="5" t="s">
        <v>5078</v>
      </c>
      <c r="C628" s="5" t="s">
        <v>5079</v>
      </c>
      <c r="D628" s="9">
        <v>44796.0</v>
      </c>
      <c r="E628" s="5">
        <v>51700.0</v>
      </c>
      <c r="F628" s="5">
        <v>23500.0</v>
      </c>
      <c r="G628" s="5" t="s">
        <v>4824</v>
      </c>
      <c r="H628" s="5" t="s">
        <v>459</v>
      </c>
      <c r="I628" s="5" t="s">
        <v>6179</v>
      </c>
      <c r="J628" s="5" t="s">
        <v>4825</v>
      </c>
      <c r="K628" s="5" t="s">
        <v>6039</v>
      </c>
      <c r="L628" s="5" t="s">
        <v>5082</v>
      </c>
      <c r="M628" s="10" t="str">
        <f>IFERROR(__xludf.DUMMYFUNCTION("REGEXEXTRACT(L1113, ""[\s,]([A-Z]{2})[,\s]\s?\d{5}"")"),"CA")</f>
        <v>CA</v>
      </c>
      <c r="N628" s="5" t="s">
        <v>5548</v>
      </c>
      <c r="O628" s="5" t="s">
        <v>4429</v>
      </c>
      <c r="P628" s="5">
        <v>1.0</v>
      </c>
      <c r="Q628" s="5" t="s">
        <v>6180</v>
      </c>
      <c r="R628" s="5">
        <v>4530.0</v>
      </c>
      <c r="S628" s="5">
        <v>125.0</v>
      </c>
      <c r="T628" s="5" t="s">
        <v>2397</v>
      </c>
      <c r="U628" s="5">
        <v>0.0</v>
      </c>
      <c r="V628" s="5" t="s">
        <v>70</v>
      </c>
      <c r="W628" s="5" t="s">
        <v>6181</v>
      </c>
      <c r="X628" s="5" t="s">
        <v>52</v>
      </c>
      <c r="Y628" s="5" t="s">
        <v>52</v>
      </c>
      <c r="Z628" s="5" t="s">
        <v>6182</v>
      </c>
      <c r="AA628" s="5" t="s">
        <v>6183</v>
      </c>
      <c r="AB628" s="5" t="s">
        <v>59</v>
      </c>
      <c r="AC628" s="5" t="s">
        <v>1051</v>
      </c>
      <c r="AD628" s="5" t="s">
        <v>3974</v>
      </c>
      <c r="AE628" s="5" t="s">
        <v>3975</v>
      </c>
      <c r="AF628" s="5" t="s">
        <v>183</v>
      </c>
      <c r="AG628" s="5" t="s">
        <v>52</v>
      </c>
      <c r="AH628" s="5" t="s">
        <v>3976</v>
      </c>
      <c r="AI628" s="5" t="s">
        <v>3977</v>
      </c>
      <c r="AJ628" s="5" t="s">
        <v>5089</v>
      </c>
      <c r="AK628" s="5" t="s">
        <v>5090</v>
      </c>
      <c r="AL628" s="5" t="s">
        <v>5091</v>
      </c>
    </row>
    <row r="629" hidden="1">
      <c r="A629" s="5" t="s">
        <v>6184</v>
      </c>
      <c r="B629" s="5" t="s">
        <v>5078</v>
      </c>
      <c r="C629" s="5" t="s">
        <v>5079</v>
      </c>
      <c r="D629" s="9">
        <v>44796.0</v>
      </c>
      <c r="E629" s="5">
        <v>51700.0</v>
      </c>
      <c r="F629" s="5">
        <v>23500.0</v>
      </c>
      <c r="G629" s="5" t="s">
        <v>4824</v>
      </c>
      <c r="H629" s="5" t="s">
        <v>459</v>
      </c>
      <c r="I629" s="5" t="s">
        <v>6179</v>
      </c>
      <c r="J629" s="5" t="s">
        <v>4825</v>
      </c>
      <c r="K629" s="5" t="s">
        <v>6039</v>
      </c>
      <c r="L629" s="5" t="s">
        <v>5082</v>
      </c>
      <c r="M629" s="10" t="str">
        <f>IFERROR(__xludf.DUMMYFUNCTION("REGEXEXTRACT(L1114, ""[\s,]([A-Z]{2})[,\s]\s?\d{5}"")"),"#N/A")</f>
        <v>#N/A</v>
      </c>
      <c r="N629" s="5" t="s">
        <v>5548</v>
      </c>
      <c r="O629" s="5" t="s">
        <v>4429</v>
      </c>
      <c r="P629" s="5">
        <v>1.0</v>
      </c>
      <c r="Q629" s="5" t="s">
        <v>6185</v>
      </c>
      <c r="R629" s="5">
        <v>4530.0</v>
      </c>
      <c r="S629" s="5">
        <v>125.0</v>
      </c>
      <c r="T629" s="5" t="s">
        <v>2397</v>
      </c>
      <c r="U629" s="5">
        <v>0.0</v>
      </c>
      <c r="V629" s="5" t="s">
        <v>70</v>
      </c>
      <c r="W629" s="5" t="s">
        <v>6186</v>
      </c>
      <c r="X629" s="5" t="s">
        <v>52</v>
      </c>
      <c r="Y629" s="5" t="s">
        <v>52</v>
      </c>
      <c r="Z629" s="5" t="s">
        <v>6182</v>
      </c>
      <c r="AA629" s="5" t="s">
        <v>6187</v>
      </c>
      <c r="AB629" s="5" t="s">
        <v>59</v>
      </c>
      <c r="AC629" s="5" t="s">
        <v>1051</v>
      </c>
      <c r="AD629" s="5" t="s">
        <v>3974</v>
      </c>
      <c r="AE629" s="5" t="s">
        <v>3975</v>
      </c>
      <c r="AF629" s="5" t="s">
        <v>183</v>
      </c>
      <c r="AG629" s="5" t="s">
        <v>52</v>
      </c>
      <c r="AH629" s="5" t="s">
        <v>3976</v>
      </c>
      <c r="AI629" s="5" t="s">
        <v>3977</v>
      </c>
      <c r="AJ629" s="5" t="s">
        <v>5089</v>
      </c>
      <c r="AK629" s="5" t="s">
        <v>5090</v>
      </c>
      <c r="AL629" s="5" t="s">
        <v>5091</v>
      </c>
    </row>
    <row r="630" hidden="1">
      <c r="A630" s="5" t="s">
        <v>6188</v>
      </c>
      <c r="B630" s="5" t="s">
        <v>5078</v>
      </c>
      <c r="C630" s="5" t="s">
        <v>5079</v>
      </c>
      <c r="D630" s="9">
        <v>44796.0</v>
      </c>
      <c r="E630" s="5">
        <v>51700.0</v>
      </c>
      <c r="F630" s="5">
        <v>23500.0</v>
      </c>
      <c r="G630" s="5" t="s">
        <v>4824</v>
      </c>
      <c r="H630" s="5" t="s">
        <v>459</v>
      </c>
      <c r="I630" s="5" t="s">
        <v>6179</v>
      </c>
      <c r="J630" s="5" t="s">
        <v>4825</v>
      </c>
      <c r="K630" s="5" t="s">
        <v>5081</v>
      </c>
      <c r="L630" s="5" t="s">
        <v>5082</v>
      </c>
      <c r="M630" s="10" t="str">
        <f>IFERROR(__xludf.DUMMYFUNCTION("REGEXEXTRACT(L1115, ""[\s,]([A-Z]{2})[,\s]\s?\d{5}"")"),"#N/A")</f>
        <v>#N/A</v>
      </c>
      <c r="N630" s="5" t="s">
        <v>5548</v>
      </c>
      <c r="O630" s="5" t="s">
        <v>4429</v>
      </c>
      <c r="P630" s="5">
        <v>1.0</v>
      </c>
      <c r="Q630" s="5" t="s">
        <v>6189</v>
      </c>
      <c r="R630" s="5">
        <v>4530.0</v>
      </c>
      <c r="S630" s="5">
        <v>125.0</v>
      </c>
      <c r="T630" s="5" t="s">
        <v>2397</v>
      </c>
      <c r="U630" s="5">
        <v>0.0</v>
      </c>
      <c r="V630" s="5" t="s">
        <v>70</v>
      </c>
      <c r="W630" s="5" t="s">
        <v>6190</v>
      </c>
      <c r="X630" s="5" t="s">
        <v>52</v>
      </c>
      <c r="Y630" s="5" t="s">
        <v>52</v>
      </c>
      <c r="Z630" s="5" t="s">
        <v>6182</v>
      </c>
      <c r="AA630" s="5" t="s">
        <v>6191</v>
      </c>
      <c r="AB630" s="5" t="s">
        <v>59</v>
      </c>
      <c r="AC630" s="5" t="s">
        <v>1051</v>
      </c>
      <c r="AD630" s="5" t="s">
        <v>3974</v>
      </c>
      <c r="AE630" s="5" t="s">
        <v>3975</v>
      </c>
      <c r="AF630" s="5" t="s">
        <v>183</v>
      </c>
      <c r="AG630" s="5" t="s">
        <v>52</v>
      </c>
      <c r="AH630" s="5" t="s">
        <v>3976</v>
      </c>
      <c r="AI630" s="5" t="s">
        <v>3977</v>
      </c>
      <c r="AJ630" s="5" t="s">
        <v>5089</v>
      </c>
      <c r="AK630" s="5" t="s">
        <v>5090</v>
      </c>
      <c r="AL630" s="5" t="s">
        <v>5091</v>
      </c>
    </row>
    <row r="631" hidden="1">
      <c r="A631" s="5" t="s">
        <v>6192</v>
      </c>
      <c r="B631" s="5" t="s">
        <v>5078</v>
      </c>
      <c r="C631" s="5" t="s">
        <v>5079</v>
      </c>
      <c r="D631" s="9">
        <v>44796.0</v>
      </c>
      <c r="E631" s="5">
        <v>51700.0</v>
      </c>
      <c r="F631" s="5">
        <v>23500.0</v>
      </c>
      <c r="G631" s="5" t="s">
        <v>4824</v>
      </c>
      <c r="H631" s="5" t="s">
        <v>459</v>
      </c>
      <c r="I631" s="5" t="s">
        <v>6179</v>
      </c>
      <c r="J631" s="5" t="s">
        <v>4825</v>
      </c>
      <c r="K631" s="5" t="s">
        <v>5081</v>
      </c>
      <c r="L631" s="5" t="s">
        <v>5082</v>
      </c>
      <c r="M631" s="10" t="str">
        <f>IFERROR(__xludf.DUMMYFUNCTION("REGEXEXTRACT(L1116, ""[\s,]([A-Z]{2})[,\s]\s?\d{5}"")"),"FL")</f>
        <v>FL</v>
      </c>
      <c r="N631" s="5" t="s">
        <v>5548</v>
      </c>
      <c r="O631" s="5" t="s">
        <v>4429</v>
      </c>
      <c r="P631" s="5">
        <v>1.0</v>
      </c>
      <c r="Q631" s="5" t="s">
        <v>6193</v>
      </c>
      <c r="R631" s="5">
        <v>4530.0</v>
      </c>
      <c r="S631" s="5">
        <v>125.0</v>
      </c>
      <c r="T631" s="5" t="s">
        <v>2397</v>
      </c>
      <c r="U631" s="5">
        <v>0.0</v>
      </c>
      <c r="V631" s="5" t="s">
        <v>70</v>
      </c>
      <c r="W631" s="5" t="s">
        <v>6194</v>
      </c>
      <c r="X631" s="5" t="s">
        <v>52</v>
      </c>
      <c r="Y631" s="5" t="s">
        <v>52</v>
      </c>
      <c r="Z631" s="5" t="s">
        <v>6182</v>
      </c>
      <c r="AA631" s="5" t="s">
        <v>6195</v>
      </c>
      <c r="AB631" s="5" t="s">
        <v>59</v>
      </c>
      <c r="AC631" s="5" t="s">
        <v>1051</v>
      </c>
      <c r="AD631" s="5" t="s">
        <v>3974</v>
      </c>
      <c r="AE631" s="5" t="s">
        <v>3975</v>
      </c>
      <c r="AF631" s="5" t="s">
        <v>183</v>
      </c>
      <c r="AG631" s="5" t="s">
        <v>52</v>
      </c>
      <c r="AH631" s="5" t="s">
        <v>3976</v>
      </c>
      <c r="AI631" s="5" t="s">
        <v>3977</v>
      </c>
      <c r="AJ631" s="5" t="s">
        <v>5089</v>
      </c>
      <c r="AK631" s="5" t="s">
        <v>5090</v>
      </c>
      <c r="AL631" s="5" t="s">
        <v>5091</v>
      </c>
    </row>
    <row r="632" hidden="1">
      <c r="A632" s="5" t="s">
        <v>6196</v>
      </c>
      <c r="B632" s="5" t="s">
        <v>3483</v>
      </c>
      <c r="C632" s="5" t="s">
        <v>3484</v>
      </c>
      <c r="D632" s="9">
        <v>44793.0</v>
      </c>
      <c r="E632" s="5">
        <v>107932.0</v>
      </c>
      <c r="F632" s="5">
        <v>49060.0</v>
      </c>
      <c r="G632" s="5" t="s">
        <v>1419</v>
      </c>
      <c r="H632" s="5" t="s">
        <v>1534</v>
      </c>
      <c r="I632" s="5" t="s">
        <v>2415</v>
      </c>
      <c r="J632" s="5" t="s">
        <v>256</v>
      </c>
      <c r="K632" s="5" t="s">
        <v>3471</v>
      </c>
      <c r="L632" s="5" t="s">
        <v>6197</v>
      </c>
      <c r="M632" s="10" t="str">
        <f>IFERROR(__xludf.DUMMYFUNCTION("REGEXEXTRACT(L1117, ""[\s,]([A-Z]{2})[,\s]\s?\d{5}"")"),"VA")</f>
        <v>VA</v>
      </c>
      <c r="N632" s="5" t="s">
        <v>3487</v>
      </c>
      <c r="O632" s="5" t="s">
        <v>52</v>
      </c>
      <c r="P632" s="5">
        <v>2.0</v>
      </c>
      <c r="Q632" s="5" t="s">
        <v>6198</v>
      </c>
      <c r="R632" s="5" t="s">
        <v>3475</v>
      </c>
      <c r="S632" s="5">
        <v>43.0</v>
      </c>
      <c r="T632" s="5" t="s">
        <v>1077</v>
      </c>
      <c r="U632" s="5">
        <v>0.0</v>
      </c>
      <c r="V632" s="5" t="s">
        <v>70</v>
      </c>
      <c r="W632" s="5" t="s">
        <v>6199</v>
      </c>
      <c r="X632" s="5" t="s">
        <v>52</v>
      </c>
      <c r="Y632" s="5" t="s">
        <v>52</v>
      </c>
      <c r="Z632" s="5" t="s">
        <v>4116</v>
      </c>
      <c r="AA632" s="5" t="s">
        <v>6200</v>
      </c>
      <c r="AB632" s="5" t="s">
        <v>162</v>
      </c>
      <c r="AC632" s="5" t="s">
        <v>52</v>
      </c>
      <c r="AD632" s="5" t="s">
        <v>5289</v>
      </c>
      <c r="AE632" s="5" t="s">
        <v>5290</v>
      </c>
      <c r="AF632" s="5" t="s">
        <v>5291</v>
      </c>
      <c r="AG632" s="5" t="s">
        <v>52</v>
      </c>
      <c r="AH632" s="5" t="s">
        <v>52</v>
      </c>
      <c r="AI632" s="5" t="s">
        <v>52</v>
      </c>
      <c r="AJ632" s="5" t="s">
        <v>3483</v>
      </c>
      <c r="AK632" s="5" t="s">
        <v>6201</v>
      </c>
      <c r="AL632" s="5" t="s">
        <v>3481</v>
      </c>
    </row>
    <row r="633" hidden="1">
      <c r="A633" s="5" t="s">
        <v>6202</v>
      </c>
      <c r="B633" s="5" t="s">
        <v>6203</v>
      </c>
      <c r="C633" s="5" t="s">
        <v>5283</v>
      </c>
      <c r="D633" s="9">
        <v>44793.0</v>
      </c>
      <c r="E633" s="5">
        <v>141143.0</v>
      </c>
      <c r="F633" s="5">
        <v>64156.0</v>
      </c>
      <c r="G633" s="5" t="s">
        <v>1419</v>
      </c>
      <c r="H633" s="5" t="s">
        <v>1534</v>
      </c>
      <c r="I633" s="5" t="s">
        <v>2415</v>
      </c>
      <c r="J633" s="5" t="s">
        <v>256</v>
      </c>
      <c r="K633" s="5" t="s">
        <v>6204</v>
      </c>
      <c r="L633" s="5" t="s">
        <v>6205</v>
      </c>
      <c r="M633" s="10" t="str">
        <f>IFERROR(__xludf.DUMMYFUNCTION("REGEXEXTRACT(L1118, ""[\s,]([A-Z]{2})[,\s]\s?\d{5}"")"),"VA")</f>
        <v>VA</v>
      </c>
      <c r="N633" s="5" t="s">
        <v>6206</v>
      </c>
      <c r="O633" s="5" t="s">
        <v>52</v>
      </c>
      <c r="P633" s="5">
        <v>3.0</v>
      </c>
      <c r="Q633" s="5" t="s">
        <v>6207</v>
      </c>
      <c r="R633" s="5" t="s">
        <v>3360</v>
      </c>
      <c r="S633" s="5">
        <v>201.0</v>
      </c>
      <c r="T633" s="5" t="s">
        <v>1077</v>
      </c>
      <c r="U633" s="5">
        <v>0.0</v>
      </c>
      <c r="V633" s="5" t="s">
        <v>70</v>
      </c>
      <c r="W633" s="5" t="s">
        <v>6208</v>
      </c>
      <c r="X633" s="5" t="s">
        <v>52</v>
      </c>
      <c r="Y633" s="5" t="s">
        <v>52</v>
      </c>
      <c r="Z633" s="5" t="s">
        <v>4116</v>
      </c>
      <c r="AA633" s="5" t="s">
        <v>6209</v>
      </c>
      <c r="AB633" s="5" t="s">
        <v>162</v>
      </c>
      <c r="AC633" s="5" t="s">
        <v>52</v>
      </c>
      <c r="AD633" s="5" t="s">
        <v>5289</v>
      </c>
      <c r="AE633" s="5" t="s">
        <v>5290</v>
      </c>
      <c r="AF633" s="5" t="s">
        <v>5291</v>
      </c>
      <c r="AG633" s="5" t="s">
        <v>52</v>
      </c>
      <c r="AH633" s="5" t="s">
        <v>52</v>
      </c>
      <c r="AI633" s="5" t="s">
        <v>52</v>
      </c>
      <c r="AJ633" s="5" t="s">
        <v>6203</v>
      </c>
      <c r="AK633" s="5" t="s">
        <v>6210</v>
      </c>
      <c r="AL633" s="5" t="s">
        <v>3481</v>
      </c>
    </row>
    <row r="634" hidden="1">
      <c r="A634" s="5" t="s">
        <v>6211</v>
      </c>
      <c r="B634" s="5" t="s">
        <v>6212</v>
      </c>
      <c r="C634" s="5" t="s">
        <v>6213</v>
      </c>
      <c r="D634" s="9">
        <v>44790.0</v>
      </c>
      <c r="E634" s="5">
        <v>8243.0</v>
      </c>
      <c r="F634" s="5">
        <v>3747.0</v>
      </c>
      <c r="G634" s="5" t="s">
        <v>900</v>
      </c>
      <c r="H634" s="5" t="s">
        <v>366</v>
      </c>
      <c r="I634" s="5" t="s">
        <v>6214</v>
      </c>
      <c r="J634" s="5" t="s">
        <v>872</v>
      </c>
      <c r="K634" s="5" t="s">
        <v>1824</v>
      </c>
      <c r="L634" s="5" t="s">
        <v>6215</v>
      </c>
      <c r="M634" s="10" t="str">
        <f>IFERROR(__xludf.DUMMYFUNCTION("REGEXEXTRACT(L1119, ""[\s,]([A-Z]{2})[,\s]\s?\d{5}"")"),"#N/A")</f>
        <v>#N/A</v>
      </c>
      <c r="N634" s="5" t="s">
        <v>6216</v>
      </c>
      <c r="O634" s="5">
        <v>65550.0</v>
      </c>
      <c r="P634" s="5">
        <v>1.0</v>
      </c>
      <c r="Q634" s="5" t="s">
        <v>6217</v>
      </c>
      <c r="R634" s="5">
        <v>4510.0</v>
      </c>
      <c r="S634" s="5">
        <v>9.0</v>
      </c>
      <c r="T634" s="5" t="s">
        <v>374</v>
      </c>
      <c r="U634" s="5">
        <v>0.0</v>
      </c>
      <c r="V634" s="5" t="s">
        <v>52</v>
      </c>
      <c r="W634" s="5" t="s">
        <v>6218</v>
      </c>
      <c r="X634" s="5" t="s">
        <v>52</v>
      </c>
      <c r="Y634" s="5" t="s">
        <v>52</v>
      </c>
      <c r="Z634" s="5" t="s">
        <v>6219</v>
      </c>
      <c r="AA634" s="5" t="s">
        <v>6220</v>
      </c>
      <c r="AB634" s="5" t="s">
        <v>1831</v>
      </c>
      <c r="AC634" s="5" t="s">
        <v>52</v>
      </c>
      <c r="AD634" s="5" t="s">
        <v>216</v>
      </c>
      <c r="AE634" s="5" t="s">
        <v>217</v>
      </c>
      <c r="AF634" s="5" t="s">
        <v>218</v>
      </c>
      <c r="AG634" s="5" t="s">
        <v>52</v>
      </c>
      <c r="AH634" s="5" t="s">
        <v>52</v>
      </c>
      <c r="AI634" s="5" t="s">
        <v>52</v>
      </c>
      <c r="AJ634" s="5" t="s">
        <v>6221</v>
      </c>
      <c r="AK634" s="5" t="s">
        <v>6222</v>
      </c>
      <c r="AL634" s="5" t="s">
        <v>6223</v>
      </c>
    </row>
    <row r="635">
      <c r="A635" s="5" t="s">
        <v>6224</v>
      </c>
      <c r="B635" s="5" t="s">
        <v>6225</v>
      </c>
      <c r="C635" s="5" t="s">
        <v>6226</v>
      </c>
      <c r="D635" s="9">
        <v>44788.0</v>
      </c>
      <c r="E635" s="5">
        <v>12868.0</v>
      </c>
      <c r="F635" s="5">
        <v>5849.0</v>
      </c>
      <c r="G635" s="5" t="s">
        <v>6227</v>
      </c>
      <c r="H635" s="5" t="s">
        <v>84</v>
      </c>
      <c r="I635" s="5" t="s">
        <v>5273</v>
      </c>
      <c r="J635" s="5" t="s">
        <v>424</v>
      </c>
      <c r="K635" s="5" t="s">
        <v>6228</v>
      </c>
      <c r="L635" s="5" t="s">
        <v>6229</v>
      </c>
      <c r="M635" s="10" t="str">
        <f>IFERROR(__xludf.DUMMYFUNCTION("REGEXEXTRACT(L1120, ""[\s,]([A-Z]{2})[,\s]\s?\d{5}"")"),"FL")</f>
        <v>FL</v>
      </c>
      <c r="N635" s="5" t="s">
        <v>6230</v>
      </c>
      <c r="O635" s="5">
        <v>5401.0</v>
      </c>
      <c r="P635" s="5">
        <v>1.0</v>
      </c>
      <c r="Q635" s="5" t="s">
        <v>6231</v>
      </c>
      <c r="R635" s="5" t="s">
        <v>52</v>
      </c>
      <c r="S635" s="5">
        <v>370.0</v>
      </c>
      <c r="T635" s="5" t="s">
        <v>53</v>
      </c>
      <c r="U635" s="5">
        <v>0.0</v>
      </c>
      <c r="V635" s="5" t="s">
        <v>52</v>
      </c>
      <c r="W635" s="5" t="s">
        <v>6232</v>
      </c>
      <c r="X635" s="5" t="s">
        <v>55</v>
      </c>
      <c r="Y635" s="5" t="s">
        <v>6233</v>
      </c>
      <c r="Z635" s="5" t="s">
        <v>6234</v>
      </c>
      <c r="AA635" s="5" t="s">
        <v>6235</v>
      </c>
      <c r="AB635" s="5" t="s">
        <v>235</v>
      </c>
      <c r="AC635" s="5" t="s">
        <v>52</v>
      </c>
      <c r="AD635" s="5" t="s">
        <v>4164</v>
      </c>
      <c r="AE635" s="5" t="s">
        <v>4165</v>
      </c>
      <c r="AF635" s="5" t="s">
        <v>4166</v>
      </c>
      <c r="AG635" s="5" t="s">
        <v>4167</v>
      </c>
      <c r="AH635" s="5">
        <v>55347.0</v>
      </c>
      <c r="AI635" s="5" t="s">
        <v>4168</v>
      </c>
      <c r="AJ635" s="5" t="s">
        <v>102</v>
      </c>
      <c r="AK635" s="5" t="s">
        <v>102</v>
      </c>
      <c r="AL635" s="5" t="s">
        <v>6236</v>
      </c>
    </row>
    <row r="636" hidden="1">
      <c r="A636" s="5" t="s">
        <v>6237</v>
      </c>
      <c r="B636" s="5" t="s">
        <v>2494</v>
      </c>
      <c r="C636" s="5" t="s">
        <v>169</v>
      </c>
      <c r="D636" s="9">
        <v>44788.0</v>
      </c>
      <c r="E636" s="5">
        <v>95700.0</v>
      </c>
      <c r="F636" s="5">
        <v>43500.0</v>
      </c>
      <c r="G636" s="5" t="s">
        <v>170</v>
      </c>
      <c r="H636" s="5" t="s">
        <v>171</v>
      </c>
      <c r="I636" s="5" t="s">
        <v>2226</v>
      </c>
      <c r="J636" s="5" t="s">
        <v>170</v>
      </c>
      <c r="K636" s="5" t="s">
        <v>4507</v>
      </c>
      <c r="L636" s="5" t="s">
        <v>6238</v>
      </c>
      <c r="M636" s="10" t="str">
        <f>IFERROR(__xludf.DUMMYFUNCTION("REGEXEXTRACT(L1121, ""[\s,]([A-Z]{2})[,\s]\s?\d{5}"")"),"WI")</f>
        <v>WI</v>
      </c>
      <c r="N636" s="5" t="s">
        <v>6239</v>
      </c>
      <c r="O636" s="5" t="s">
        <v>52</v>
      </c>
      <c r="P636" s="5">
        <v>2.0</v>
      </c>
      <c r="Q636" s="5" t="s">
        <v>6240</v>
      </c>
      <c r="R636" s="5" t="s">
        <v>156</v>
      </c>
      <c r="S636" s="5">
        <v>46890.0</v>
      </c>
      <c r="T636" s="5" t="s">
        <v>53</v>
      </c>
      <c r="U636" s="5">
        <v>1.0</v>
      </c>
      <c r="V636" s="5" t="s">
        <v>70</v>
      </c>
      <c r="W636" s="5" t="s">
        <v>6241</v>
      </c>
      <c r="X636" s="5" t="s">
        <v>52</v>
      </c>
      <c r="Y636" s="5" t="s">
        <v>52</v>
      </c>
      <c r="Z636" s="5" t="s">
        <v>6242</v>
      </c>
      <c r="AA636" s="5" t="s">
        <v>6243</v>
      </c>
      <c r="AB636" s="5" t="s">
        <v>119</v>
      </c>
      <c r="AC636" s="5" t="s">
        <v>52</v>
      </c>
      <c r="AD636" s="5" t="s">
        <v>398</v>
      </c>
      <c r="AE636" s="5" t="s">
        <v>399</v>
      </c>
      <c r="AF636" s="5" t="s">
        <v>400</v>
      </c>
      <c r="AG636" s="5" t="s">
        <v>401</v>
      </c>
      <c r="AH636" s="5">
        <v>23502.0</v>
      </c>
      <c r="AI636" s="5" t="s">
        <v>402</v>
      </c>
      <c r="AJ636" s="5" t="s">
        <v>2494</v>
      </c>
      <c r="AK636" s="5" t="s">
        <v>6238</v>
      </c>
      <c r="AL636" s="5" t="s">
        <v>79</v>
      </c>
    </row>
    <row r="637" hidden="1">
      <c r="A637" s="5" t="s">
        <v>6244</v>
      </c>
      <c r="B637" s="5" t="s">
        <v>6245</v>
      </c>
      <c r="C637" s="5" t="s">
        <v>102</v>
      </c>
      <c r="D637" s="9">
        <v>44788.0</v>
      </c>
      <c r="E637" s="5">
        <v>33440.0</v>
      </c>
      <c r="F637" s="5">
        <v>15200.0</v>
      </c>
      <c r="G637" s="5" t="s">
        <v>422</v>
      </c>
      <c r="H637" s="5" t="s">
        <v>1792</v>
      </c>
      <c r="I637" s="5" t="s">
        <v>6246</v>
      </c>
      <c r="J637" s="5" t="s">
        <v>424</v>
      </c>
      <c r="K637" s="5" t="s">
        <v>6247</v>
      </c>
      <c r="L637" s="5" t="s">
        <v>6248</v>
      </c>
      <c r="M637" s="10" t="str">
        <f>IFERROR(__xludf.DUMMYFUNCTION("REGEXEXTRACT(L1122, ""[\s,]([A-Z]{2})[,\s]\s?\d{5}"")"),"#N/A")</f>
        <v>#N/A</v>
      </c>
      <c r="N637" s="5" t="s">
        <v>102</v>
      </c>
      <c r="O637" s="5">
        <v>28273.0</v>
      </c>
      <c r="P637" s="5">
        <v>1.0</v>
      </c>
      <c r="Q637" s="5" t="s">
        <v>6249</v>
      </c>
      <c r="R637" s="5">
        <v>4510.0</v>
      </c>
      <c r="S637" s="5">
        <v>46.0</v>
      </c>
      <c r="T637" s="5" t="s">
        <v>53</v>
      </c>
      <c r="U637" s="5">
        <v>42.0</v>
      </c>
      <c r="V637" s="5" t="s">
        <v>93</v>
      </c>
      <c r="W637" s="5" t="s">
        <v>6250</v>
      </c>
      <c r="X637" s="5" t="s">
        <v>52</v>
      </c>
      <c r="Y637" s="5" t="s">
        <v>52</v>
      </c>
      <c r="Z637" s="5" t="s">
        <v>6251</v>
      </c>
      <c r="AA637" s="5" t="s">
        <v>6252</v>
      </c>
      <c r="AB637" s="5" t="s">
        <v>235</v>
      </c>
      <c r="AC637" s="5" t="s">
        <v>52</v>
      </c>
      <c r="AD637" s="5" t="s">
        <v>216</v>
      </c>
      <c r="AE637" s="5" t="s">
        <v>217</v>
      </c>
      <c r="AF637" s="5" t="s">
        <v>218</v>
      </c>
      <c r="AG637" s="5" t="s">
        <v>52</v>
      </c>
      <c r="AH637" s="5" t="s">
        <v>52</v>
      </c>
      <c r="AI637" s="5" t="s">
        <v>52</v>
      </c>
      <c r="AJ637" s="5" t="s">
        <v>102</v>
      </c>
      <c r="AK637" s="5" t="s">
        <v>102</v>
      </c>
      <c r="AL637" s="5" t="s">
        <v>928</v>
      </c>
    </row>
    <row r="638" hidden="1">
      <c r="A638" s="5" t="s">
        <v>6253</v>
      </c>
      <c r="B638" s="5" t="s">
        <v>4346</v>
      </c>
      <c r="C638" s="5" t="s">
        <v>4347</v>
      </c>
      <c r="D638" s="9">
        <v>44787.0</v>
      </c>
      <c r="E638" s="5">
        <v>33405.0</v>
      </c>
      <c r="F638" s="5">
        <v>15184.0</v>
      </c>
      <c r="G638" s="5" t="s">
        <v>3378</v>
      </c>
      <c r="H638" s="5" t="s">
        <v>189</v>
      </c>
      <c r="I638" s="5" t="s">
        <v>6254</v>
      </c>
      <c r="J638" s="5" t="s">
        <v>3378</v>
      </c>
      <c r="K638" s="5" t="s">
        <v>6255</v>
      </c>
      <c r="L638" s="5" t="s">
        <v>4350</v>
      </c>
      <c r="M638" s="10" t="str">
        <f>IFERROR(__xludf.DUMMYFUNCTION("REGEXEXTRACT(L1123, ""[\s,]([A-Z]{2})[,\s]\s?\d{5}"")"),"#N/A")</f>
        <v>#N/A</v>
      </c>
      <c r="N638" s="5" t="s">
        <v>4351</v>
      </c>
      <c r="O638" s="5">
        <v>78557.0</v>
      </c>
      <c r="P638" s="5">
        <v>1.0</v>
      </c>
      <c r="Q638" s="5" t="s">
        <v>6256</v>
      </c>
      <c r="R638" s="5">
        <v>2200.0</v>
      </c>
      <c r="S638" s="5">
        <v>1080.0</v>
      </c>
      <c r="T638" s="5" t="s">
        <v>115</v>
      </c>
      <c r="U638" s="5">
        <v>0.0</v>
      </c>
      <c r="V638" s="5" t="s">
        <v>52</v>
      </c>
      <c r="W638" s="5" t="s">
        <v>6257</v>
      </c>
      <c r="X638" s="5" t="s">
        <v>71</v>
      </c>
      <c r="Y638" s="5" t="s">
        <v>52</v>
      </c>
      <c r="Z638" s="5" t="s">
        <v>6258</v>
      </c>
      <c r="AA638" s="5" t="s">
        <v>6259</v>
      </c>
      <c r="AB638" s="5" t="s">
        <v>180</v>
      </c>
      <c r="AC638" s="5" t="s">
        <v>283</v>
      </c>
      <c r="AD638" s="5" t="s">
        <v>181</v>
      </c>
      <c r="AE638" s="5" t="s">
        <v>182</v>
      </c>
      <c r="AF638" s="5" t="s">
        <v>183</v>
      </c>
      <c r="AG638" s="5" t="s">
        <v>52</v>
      </c>
      <c r="AH638" s="5" t="s">
        <v>52</v>
      </c>
      <c r="AI638" s="5" t="s">
        <v>184</v>
      </c>
      <c r="AJ638" s="5" t="s">
        <v>4346</v>
      </c>
      <c r="AK638" s="5" t="s">
        <v>4350</v>
      </c>
      <c r="AL638" s="5" t="s">
        <v>6260</v>
      </c>
    </row>
    <row r="639" hidden="1">
      <c r="A639" s="5" t="s">
        <v>6261</v>
      </c>
      <c r="B639" s="5" t="s">
        <v>64</v>
      </c>
      <c r="C639" s="5" t="s">
        <v>3338</v>
      </c>
      <c r="D639" s="9">
        <v>44785.0</v>
      </c>
      <c r="E639" s="5">
        <v>26259.0</v>
      </c>
      <c r="F639" s="5">
        <v>11936.0</v>
      </c>
      <c r="G639" s="5" t="s">
        <v>1683</v>
      </c>
      <c r="H639" s="5" t="s">
        <v>530</v>
      </c>
      <c r="I639" s="5" t="s">
        <v>6262</v>
      </c>
      <c r="J639" s="5" t="s">
        <v>1685</v>
      </c>
      <c r="K639" s="5" t="s">
        <v>1031</v>
      </c>
      <c r="L639" s="5" t="s">
        <v>6263</v>
      </c>
      <c r="M639" s="10" t="str">
        <f>IFERROR(__xludf.DUMMYFUNCTION("REGEXEXTRACT(L1124, ""[\s,]([A-Z]{2})[,\s]\s?\d{5}"")"),"#N/A")</f>
        <v>#N/A</v>
      </c>
      <c r="N639" s="5" t="s">
        <v>4209</v>
      </c>
      <c r="O639" s="5">
        <v>2150.0</v>
      </c>
      <c r="P639" s="5">
        <v>1.0</v>
      </c>
      <c r="Q639" s="5" t="s">
        <v>6264</v>
      </c>
      <c r="R639" s="5" t="s">
        <v>52</v>
      </c>
      <c r="S639" s="5">
        <v>1137.0</v>
      </c>
      <c r="T639" s="5" t="s">
        <v>69</v>
      </c>
      <c r="U639" s="5">
        <v>28.0</v>
      </c>
      <c r="V639" s="5" t="s">
        <v>93</v>
      </c>
      <c r="W639" s="5" t="s">
        <v>6265</v>
      </c>
      <c r="X639" s="5" t="s">
        <v>71</v>
      </c>
      <c r="Y639" s="5" t="s">
        <v>52</v>
      </c>
      <c r="Z639" s="5" t="s">
        <v>6266</v>
      </c>
      <c r="AA639" s="5" t="s">
        <v>6267</v>
      </c>
      <c r="AB639" s="5" t="s">
        <v>235</v>
      </c>
      <c r="AC639" s="5" t="s">
        <v>52</v>
      </c>
      <c r="AD639" s="5" t="s">
        <v>216</v>
      </c>
      <c r="AE639" s="5" t="s">
        <v>217</v>
      </c>
      <c r="AF639" s="5" t="s">
        <v>218</v>
      </c>
      <c r="AG639" s="5" t="s">
        <v>52</v>
      </c>
      <c r="AH639" s="5" t="s">
        <v>52</v>
      </c>
      <c r="AI639" s="5" t="s">
        <v>52</v>
      </c>
      <c r="AJ639" s="5" t="s">
        <v>64</v>
      </c>
      <c r="AK639" s="5" t="s">
        <v>6263</v>
      </c>
      <c r="AL639" s="5" t="s">
        <v>79</v>
      </c>
    </row>
    <row r="640" hidden="1">
      <c r="A640" s="5" t="s">
        <v>6268</v>
      </c>
      <c r="B640" s="5" t="s">
        <v>6102</v>
      </c>
      <c r="C640" s="5" t="s">
        <v>6269</v>
      </c>
      <c r="D640" s="9">
        <v>44783.0</v>
      </c>
      <c r="E640" s="5">
        <v>18465.0</v>
      </c>
      <c r="F640" s="5">
        <v>8393.0</v>
      </c>
      <c r="G640" s="5" t="s">
        <v>2389</v>
      </c>
      <c r="H640" s="5" t="s">
        <v>189</v>
      </c>
      <c r="I640" s="5" t="s">
        <v>2968</v>
      </c>
      <c r="J640" s="5" t="s">
        <v>2391</v>
      </c>
      <c r="K640" s="5" t="s">
        <v>6270</v>
      </c>
      <c r="L640" s="5" t="s">
        <v>6271</v>
      </c>
      <c r="M640" s="10" t="str">
        <f>IFERROR(__xludf.DUMMYFUNCTION("REGEXEXTRACT(L1125, ""[\s,]([A-Z]{2})[,\s]\s?\d{5}"")"),"MA")</f>
        <v>MA</v>
      </c>
      <c r="N640" s="5" t="s">
        <v>6272</v>
      </c>
      <c r="O640" s="5">
        <v>48174.0</v>
      </c>
      <c r="P640" s="5">
        <v>1.0</v>
      </c>
      <c r="Q640" s="5" t="s">
        <v>6273</v>
      </c>
      <c r="R640" s="5">
        <v>4510.0</v>
      </c>
      <c r="S640" s="5">
        <v>22.0</v>
      </c>
      <c r="T640" s="5" t="s">
        <v>5790</v>
      </c>
      <c r="U640" s="5">
        <v>50.0</v>
      </c>
      <c r="V640" s="5" t="s">
        <v>93</v>
      </c>
      <c r="W640" s="5" t="s">
        <v>6274</v>
      </c>
      <c r="X640" s="5" t="s">
        <v>71</v>
      </c>
      <c r="Y640" s="5" t="s">
        <v>52</v>
      </c>
      <c r="Z640" s="5" t="s">
        <v>6275</v>
      </c>
      <c r="AA640" s="5" t="s">
        <v>6276</v>
      </c>
      <c r="AB640" s="5" t="s">
        <v>200</v>
      </c>
      <c r="AC640" s="5" t="s">
        <v>283</v>
      </c>
      <c r="AD640" s="5" t="s">
        <v>216</v>
      </c>
      <c r="AE640" s="5" t="s">
        <v>217</v>
      </c>
      <c r="AF640" s="5" t="s">
        <v>218</v>
      </c>
      <c r="AG640" s="5" t="s">
        <v>52</v>
      </c>
      <c r="AH640" s="5" t="s">
        <v>52</v>
      </c>
      <c r="AI640" s="5" t="s">
        <v>52</v>
      </c>
      <c r="AJ640" s="5" t="s">
        <v>6102</v>
      </c>
      <c r="AK640" s="5" t="s">
        <v>6277</v>
      </c>
      <c r="AL640" s="5" t="s">
        <v>928</v>
      </c>
    </row>
    <row r="641" hidden="1">
      <c r="A641" s="5" t="s">
        <v>6278</v>
      </c>
      <c r="B641" s="5" t="s">
        <v>6279</v>
      </c>
      <c r="C641" s="5" t="s">
        <v>4473</v>
      </c>
      <c r="D641" s="9">
        <v>44782.0</v>
      </c>
      <c r="E641" s="5">
        <v>167442.0</v>
      </c>
      <c r="F641" s="5">
        <v>76110.0</v>
      </c>
      <c r="G641" s="5" t="s">
        <v>1419</v>
      </c>
      <c r="H641" s="5" t="s">
        <v>1534</v>
      </c>
      <c r="I641" s="5" t="s">
        <v>3607</v>
      </c>
      <c r="J641" s="5" t="s">
        <v>256</v>
      </c>
      <c r="K641" s="5" t="s">
        <v>4021</v>
      </c>
      <c r="L641" s="5" t="s">
        <v>6280</v>
      </c>
      <c r="M641" s="10" t="str">
        <f>IFERROR(__xludf.DUMMYFUNCTION("REGEXEXTRACT(L1126, ""[\s,]([A-Z]{2})[,\s]\s?\d{5}"")"),"AZ")</f>
        <v>AZ</v>
      </c>
      <c r="N641" s="5" t="s">
        <v>4475</v>
      </c>
      <c r="O641" s="5" t="s">
        <v>52</v>
      </c>
      <c r="P641" s="5">
        <v>3.0</v>
      </c>
      <c r="Q641" s="5" t="s">
        <v>6281</v>
      </c>
      <c r="R641" s="5" t="s">
        <v>3360</v>
      </c>
      <c r="S641" s="5">
        <v>394.0</v>
      </c>
      <c r="T641" s="5" t="s">
        <v>115</v>
      </c>
      <c r="U641" s="5">
        <v>0.0</v>
      </c>
      <c r="V641" s="5" t="s">
        <v>70</v>
      </c>
      <c r="W641" s="5" t="s">
        <v>6282</v>
      </c>
      <c r="X641" s="5" t="s">
        <v>52</v>
      </c>
      <c r="Y641" s="5" t="s">
        <v>52</v>
      </c>
      <c r="Z641" s="5" t="s">
        <v>5599</v>
      </c>
      <c r="AA641" s="5" t="s">
        <v>6283</v>
      </c>
      <c r="AB641" s="5" t="s">
        <v>1553</v>
      </c>
      <c r="AC641" s="5" t="s">
        <v>52</v>
      </c>
      <c r="AD641" s="5" t="s">
        <v>5289</v>
      </c>
      <c r="AE641" s="5" t="s">
        <v>5290</v>
      </c>
      <c r="AF641" s="5" t="s">
        <v>5291</v>
      </c>
      <c r="AG641" s="5" t="s">
        <v>52</v>
      </c>
      <c r="AH641" s="5" t="s">
        <v>52</v>
      </c>
      <c r="AI641" s="5" t="s">
        <v>52</v>
      </c>
      <c r="AJ641" s="5" t="s">
        <v>6279</v>
      </c>
      <c r="AK641" s="5" t="s">
        <v>6284</v>
      </c>
      <c r="AL641" s="5" t="s">
        <v>4479</v>
      </c>
    </row>
    <row r="642" hidden="1">
      <c r="A642" s="5" t="s">
        <v>6285</v>
      </c>
      <c r="B642" s="5" t="s">
        <v>6286</v>
      </c>
      <c r="C642" s="5" t="s">
        <v>6287</v>
      </c>
      <c r="D642" s="9">
        <v>44780.0</v>
      </c>
      <c r="E642" s="5">
        <v>130282.0</v>
      </c>
      <c r="F642" s="5">
        <v>59219.0</v>
      </c>
      <c r="G642" s="5" t="s">
        <v>634</v>
      </c>
      <c r="H642" s="5" t="s">
        <v>171</v>
      </c>
      <c r="I642" s="5" t="s">
        <v>6288</v>
      </c>
      <c r="J642" s="5" t="s">
        <v>274</v>
      </c>
      <c r="K642" s="5" t="s">
        <v>6289</v>
      </c>
      <c r="L642" s="5" t="s">
        <v>6290</v>
      </c>
      <c r="M642" s="10" t="str">
        <f>IFERROR(__xludf.DUMMYFUNCTION("REGEXEXTRACT(L1127, ""[\s,]([A-Z]{2})[,\s]\s?\d{5}"")"),"#N/A")</f>
        <v>#N/A</v>
      </c>
      <c r="N642" s="5" t="s">
        <v>6291</v>
      </c>
      <c r="O642" s="5">
        <v>64850.0</v>
      </c>
      <c r="P642" s="5">
        <v>5.0</v>
      </c>
      <c r="Q642" s="5" t="s">
        <v>6292</v>
      </c>
      <c r="R642" s="5" t="s">
        <v>6293</v>
      </c>
      <c r="S642" s="5">
        <v>4133.0</v>
      </c>
      <c r="T642" s="5" t="s">
        <v>69</v>
      </c>
      <c r="U642" s="5">
        <v>3.0</v>
      </c>
      <c r="V642" s="5" t="s">
        <v>70</v>
      </c>
      <c r="W642" s="5" t="s">
        <v>6294</v>
      </c>
      <c r="X642" s="5" t="s">
        <v>52</v>
      </c>
      <c r="Y642" s="5" t="s">
        <v>52</v>
      </c>
      <c r="Z642" s="5" t="s">
        <v>6295</v>
      </c>
      <c r="AA642" s="5" t="s">
        <v>6296</v>
      </c>
      <c r="AB642" s="5" t="s">
        <v>119</v>
      </c>
      <c r="AC642" s="5" t="s">
        <v>283</v>
      </c>
      <c r="AD642" s="5" t="s">
        <v>398</v>
      </c>
      <c r="AE642" s="5" t="s">
        <v>399</v>
      </c>
      <c r="AF642" s="5" t="s">
        <v>400</v>
      </c>
      <c r="AG642" s="5" t="s">
        <v>401</v>
      </c>
      <c r="AH642" s="5">
        <v>23502.0</v>
      </c>
      <c r="AI642" s="5" t="s">
        <v>402</v>
      </c>
      <c r="AJ642" s="5" t="s">
        <v>6297</v>
      </c>
      <c r="AK642" s="5" t="s">
        <v>6298</v>
      </c>
      <c r="AL642" s="5" t="s">
        <v>1874</v>
      </c>
    </row>
    <row r="643" hidden="1">
      <c r="A643" s="5" t="s">
        <v>6299</v>
      </c>
      <c r="B643" s="5" t="s">
        <v>1513</v>
      </c>
      <c r="C643" s="5" t="s">
        <v>6300</v>
      </c>
      <c r="D643" s="9">
        <v>44779.0</v>
      </c>
      <c r="E643" s="5">
        <v>8809.0</v>
      </c>
      <c r="F643" s="5">
        <v>4004.0</v>
      </c>
      <c r="G643" s="5" t="s">
        <v>634</v>
      </c>
      <c r="H643" s="5" t="s">
        <v>1792</v>
      </c>
      <c r="I643" s="5" t="s">
        <v>6301</v>
      </c>
      <c r="J643" s="5" t="s">
        <v>274</v>
      </c>
      <c r="K643" s="5" t="s">
        <v>6302</v>
      </c>
      <c r="L643" s="5" t="s">
        <v>2022</v>
      </c>
      <c r="M643" s="10" t="str">
        <f>IFERROR(__xludf.DUMMYFUNCTION("REGEXEXTRACT(L1128, ""[\s,]([A-Z]{2})[,\s]\s?\d{5}"")"),"#N/A")</f>
        <v>#N/A</v>
      </c>
      <c r="N643" s="5" t="s">
        <v>6303</v>
      </c>
      <c r="O643" s="5">
        <v>29301.0</v>
      </c>
      <c r="P643" s="5">
        <v>1.0</v>
      </c>
      <c r="Q643" s="5" t="s">
        <v>6304</v>
      </c>
      <c r="R643" s="5" t="s">
        <v>279</v>
      </c>
      <c r="S643" s="5">
        <v>377.0</v>
      </c>
      <c r="T643" s="5" t="s">
        <v>69</v>
      </c>
      <c r="U643" s="5">
        <v>24.0</v>
      </c>
      <c r="V643" s="5" t="s">
        <v>70</v>
      </c>
      <c r="W643" s="5" t="s">
        <v>6305</v>
      </c>
      <c r="X643" s="5" t="s">
        <v>52</v>
      </c>
      <c r="Y643" s="5" t="s">
        <v>52</v>
      </c>
      <c r="Z643" s="5" t="s">
        <v>6306</v>
      </c>
      <c r="AA643" s="5" t="s">
        <v>6307</v>
      </c>
      <c r="AB643" s="5" t="s">
        <v>235</v>
      </c>
      <c r="AC643" s="5" t="s">
        <v>283</v>
      </c>
      <c r="AD643" s="5" t="s">
        <v>72</v>
      </c>
      <c r="AE643" s="5" t="s">
        <v>73</v>
      </c>
      <c r="AF643" s="5" t="s">
        <v>74</v>
      </c>
      <c r="AG643" s="5" t="s">
        <v>75</v>
      </c>
      <c r="AH643" s="5" t="s">
        <v>76</v>
      </c>
      <c r="AI643" s="5" t="s">
        <v>77</v>
      </c>
      <c r="AJ643" s="5" t="s">
        <v>1513</v>
      </c>
      <c r="AK643" s="5" t="s">
        <v>6308</v>
      </c>
      <c r="AL643" s="5" t="s">
        <v>6309</v>
      </c>
    </row>
    <row r="644" hidden="1">
      <c r="A644" s="5" t="s">
        <v>6310</v>
      </c>
      <c r="B644" s="5" t="s">
        <v>6311</v>
      </c>
      <c r="C644" s="5" t="s">
        <v>6312</v>
      </c>
      <c r="D644" s="9">
        <v>44779.0</v>
      </c>
      <c r="E644" s="5">
        <v>97184.0</v>
      </c>
      <c r="F644" s="5">
        <v>44175.0</v>
      </c>
      <c r="G644" s="5" t="s">
        <v>634</v>
      </c>
      <c r="H644" s="5" t="s">
        <v>171</v>
      </c>
      <c r="I644" s="5" t="s">
        <v>6313</v>
      </c>
      <c r="J644" s="5" t="s">
        <v>274</v>
      </c>
      <c r="K644" s="5" t="s">
        <v>6314</v>
      </c>
      <c r="L644" s="5" t="s">
        <v>6315</v>
      </c>
      <c r="M644" s="10" t="str">
        <f>IFERROR(__xludf.DUMMYFUNCTION("REGEXEXTRACT(L1129, ""[\s,]([A-Z]{2})[,\s]\s?\d{5}"")"),"CA")</f>
        <v>CA</v>
      </c>
      <c r="N644" s="5" t="s">
        <v>6316</v>
      </c>
      <c r="O644" s="5" t="s">
        <v>52</v>
      </c>
      <c r="P644" s="5">
        <v>3.0</v>
      </c>
      <c r="Q644" s="5" t="s">
        <v>6317</v>
      </c>
      <c r="R644" s="5" t="s">
        <v>6318</v>
      </c>
      <c r="S644" s="5">
        <v>8053.0</v>
      </c>
      <c r="T644" s="5" t="s">
        <v>69</v>
      </c>
      <c r="U644" s="5">
        <v>212.0</v>
      </c>
      <c r="V644" s="5" t="s">
        <v>70</v>
      </c>
      <c r="W644" s="5" t="s">
        <v>6319</v>
      </c>
      <c r="X644" s="5" t="s">
        <v>71</v>
      </c>
      <c r="Y644" s="5" t="s">
        <v>52</v>
      </c>
      <c r="Z644" s="5" t="s">
        <v>6320</v>
      </c>
      <c r="AA644" s="5" t="s">
        <v>6321</v>
      </c>
      <c r="AB644" s="5" t="s">
        <v>59</v>
      </c>
      <c r="AC644" s="5" t="s">
        <v>52</v>
      </c>
      <c r="AD644" s="5" t="s">
        <v>72</v>
      </c>
      <c r="AE644" s="5" t="s">
        <v>73</v>
      </c>
      <c r="AF644" s="5" t="s">
        <v>74</v>
      </c>
      <c r="AG644" s="5" t="s">
        <v>75</v>
      </c>
      <c r="AH644" s="5" t="s">
        <v>76</v>
      </c>
      <c r="AI644" s="5" t="s">
        <v>77</v>
      </c>
      <c r="AJ644" s="5" t="s">
        <v>6311</v>
      </c>
      <c r="AK644" s="5" t="s">
        <v>6322</v>
      </c>
      <c r="AL644" s="5" t="s">
        <v>1874</v>
      </c>
    </row>
    <row r="645">
      <c r="A645" s="5" t="s">
        <v>6323</v>
      </c>
      <c r="B645" s="5" t="s">
        <v>4346</v>
      </c>
      <c r="C645" s="5" t="s">
        <v>2414</v>
      </c>
      <c r="D645" s="9">
        <v>44777.0</v>
      </c>
      <c r="E645" s="5">
        <v>33378.0</v>
      </c>
      <c r="F645" s="5">
        <v>15172.0</v>
      </c>
      <c r="G645" s="5" t="s">
        <v>435</v>
      </c>
      <c r="H645" s="5" t="s">
        <v>45</v>
      </c>
      <c r="I645" s="5" t="s">
        <v>2454</v>
      </c>
      <c r="J645" s="5" t="s">
        <v>424</v>
      </c>
      <c r="K645" s="5" t="s">
        <v>6324</v>
      </c>
      <c r="L645" s="5" t="s">
        <v>6325</v>
      </c>
      <c r="M645" s="10" t="str">
        <f>IFERROR(__xludf.DUMMYFUNCTION("REGEXEXTRACT(L1130, ""[\s,]([A-Z]{2})[,\s]\s?\d{5}"")"),"CA")</f>
        <v>CA</v>
      </c>
      <c r="N645" s="5" t="s">
        <v>2418</v>
      </c>
      <c r="O645" s="5">
        <v>11556.0</v>
      </c>
      <c r="P645" s="5">
        <v>1.0</v>
      </c>
      <c r="Q645" s="5" t="s">
        <v>6326</v>
      </c>
      <c r="R645" s="5" t="s">
        <v>466</v>
      </c>
      <c r="S645" s="5">
        <v>45.0</v>
      </c>
      <c r="T645" s="5" t="s">
        <v>53</v>
      </c>
      <c r="U645" s="5">
        <v>0.0</v>
      </c>
      <c r="V645" s="5" t="s">
        <v>70</v>
      </c>
      <c r="W645" s="5" t="s">
        <v>6327</v>
      </c>
      <c r="X645" s="5" t="s">
        <v>71</v>
      </c>
      <c r="Y645" s="5" t="s">
        <v>52</v>
      </c>
      <c r="Z645" s="5" t="s">
        <v>6328</v>
      </c>
      <c r="AA645" s="5" t="s">
        <v>6329</v>
      </c>
      <c r="AB645" s="5" t="s">
        <v>235</v>
      </c>
      <c r="AC645" s="5" t="s">
        <v>52</v>
      </c>
      <c r="AD645" s="5" t="s">
        <v>398</v>
      </c>
      <c r="AE645" s="5" t="s">
        <v>399</v>
      </c>
      <c r="AF645" s="5" t="s">
        <v>400</v>
      </c>
      <c r="AG645" s="5" t="s">
        <v>401</v>
      </c>
      <c r="AH645" s="5">
        <v>23502.0</v>
      </c>
      <c r="AI645" s="5" t="s">
        <v>402</v>
      </c>
      <c r="AJ645" s="5" t="s">
        <v>4346</v>
      </c>
      <c r="AK645" s="5" t="s">
        <v>6330</v>
      </c>
      <c r="AL645" s="5" t="s">
        <v>655</v>
      </c>
    </row>
    <row r="646">
      <c r="A646" s="5" t="s">
        <v>6331</v>
      </c>
      <c r="B646" s="5" t="s">
        <v>6332</v>
      </c>
      <c r="C646" s="5" t="s">
        <v>6333</v>
      </c>
      <c r="D646" s="9">
        <v>44775.0</v>
      </c>
      <c r="E646" s="5">
        <v>5124.0</v>
      </c>
      <c r="F646" s="5">
        <v>2329.0</v>
      </c>
      <c r="G646" s="5" t="s">
        <v>170</v>
      </c>
      <c r="H646" s="5" t="s">
        <v>45</v>
      </c>
      <c r="I646" s="5" t="s">
        <v>6334</v>
      </c>
      <c r="J646" s="5" t="s">
        <v>170</v>
      </c>
      <c r="K646" s="5" t="s">
        <v>6335</v>
      </c>
      <c r="L646" s="5" t="s">
        <v>6336</v>
      </c>
      <c r="M646" s="10" t="str">
        <f>IFERROR(__xludf.DUMMYFUNCTION("REGEXEXTRACT(L1131, ""[\s,]([A-Z]{2})[,\s]\s?\d{5}"")"),"ID")</f>
        <v>ID</v>
      </c>
      <c r="N646" s="5" t="s">
        <v>6337</v>
      </c>
      <c r="O646" s="5">
        <v>28787.0</v>
      </c>
      <c r="P646" s="5">
        <v>1.0</v>
      </c>
      <c r="Q646" s="5" t="s">
        <v>6338</v>
      </c>
      <c r="R646" s="5" t="s">
        <v>91</v>
      </c>
      <c r="S646" s="5">
        <v>6.0</v>
      </c>
      <c r="T646" s="5" t="s">
        <v>855</v>
      </c>
      <c r="U646" s="5">
        <v>0.0</v>
      </c>
      <c r="V646" s="5" t="s">
        <v>70</v>
      </c>
      <c r="W646" s="5" t="s">
        <v>6339</v>
      </c>
      <c r="X646" s="5" t="s">
        <v>55</v>
      </c>
      <c r="Y646" s="5" t="s">
        <v>6340</v>
      </c>
      <c r="Z646" s="5" t="s">
        <v>6341</v>
      </c>
      <c r="AA646" s="5" t="s">
        <v>6342</v>
      </c>
      <c r="AB646" s="5" t="s">
        <v>162</v>
      </c>
      <c r="AC646" s="5" t="s">
        <v>52</v>
      </c>
      <c r="AD646" s="5" t="s">
        <v>6343</v>
      </c>
      <c r="AE646" s="5" t="s">
        <v>6344</v>
      </c>
      <c r="AF646" s="5" t="s">
        <v>6345</v>
      </c>
      <c r="AG646" s="5" t="s">
        <v>863</v>
      </c>
      <c r="AH646" s="5" t="s">
        <v>6346</v>
      </c>
      <c r="AI646" s="5" t="s">
        <v>6347</v>
      </c>
      <c r="AJ646" s="5" t="s">
        <v>102</v>
      </c>
      <c r="AK646" s="5" t="s">
        <v>102</v>
      </c>
      <c r="AL646" s="5" t="s">
        <v>59</v>
      </c>
    </row>
    <row r="647" hidden="1">
      <c r="A647" s="5" t="s">
        <v>6348</v>
      </c>
      <c r="B647" s="5" t="s">
        <v>3493</v>
      </c>
      <c r="C647" s="5" t="s">
        <v>3606</v>
      </c>
      <c r="D647" s="9">
        <v>44775.0</v>
      </c>
      <c r="E647" s="5">
        <v>281134.0</v>
      </c>
      <c r="F647" s="5">
        <v>127788.0</v>
      </c>
      <c r="G647" s="5" t="s">
        <v>1419</v>
      </c>
      <c r="H647" s="5" t="s">
        <v>1534</v>
      </c>
      <c r="I647" s="5" t="s">
        <v>6349</v>
      </c>
      <c r="J647" s="5" t="s">
        <v>256</v>
      </c>
      <c r="K647" s="5" t="s">
        <v>4172</v>
      </c>
      <c r="L647" s="5" t="s">
        <v>3609</v>
      </c>
      <c r="M647" s="10" t="str">
        <f>IFERROR(__xludf.DUMMYFUNCTION("REGEXEXTRACT(L1132, ""[\s,]([A-Z]{2})[,\s]\s?\d{5}"")"),"#N/A")</f>
        <v>#N/A</v>
      </c>
      <c r="N647" s="5" t="s">
        <v>3610</v>
      </c>
      <c r="O647" s="5" t="s">
        <v>52</v>
      </c>
      <c r="P647" s="5">
        <v>5.0</v>
      </c>
      <c r="Q647" s="5" t="s">
        <v>6350</v>
      </c>
      <c r="R647" s="5" t="s">
        <v>4176</v>
      </c>
      <c r="S647" s="5">
        <v>601.0</v>
      </c>
      <c r="T647" s="5" t="s">
        <v>1077</v>
      </c>
      <c r="U647" s="5">
        <v>1.0</v>
      </c>
      <c r="V647" s="5" t="s">
        <v>70</v>
      </c>
      <c r="W647" s="5" t="s">
        <v>6351</v>
      </c>
      <c r="X647" s="5" t="s">
        <v>52</v>
      </c>
      <c r="Y647" s="5" t="s">
        <v>52</v>
      </c>
      <c r="Z647" s="5" t="s">
        <v>6352</v>
      </c>
      <c r="AA647" s="5" t="s">
        <v>6353</v>
      </c>
      <c r="AB647" s="5" t="s">
        <v>162</v>
      </c>
      <c r="AC647" s="5" t="s">
        <v>52</v>
      </c>
      <c r="AD647" s="5" t="s">
        <v>5289</v>
      </c>
      <c r="AE647" s="5" t="s">
        <v>5290</v>
      </c>
      <c r="AF647" s="5" t="s">
        <v>5291</v>
      </c>
      <c r="AG647" s="5" t="s">
        <v>52</v>
      </c>
      <c r="AH647" s="5" t="s">
        <v>52</v>
      </c>
      <c r="AI647" s="5" t="s">
        <v>52</v>
      </c>
      <c r="AJ647" s="5" t="s">
        <v>3616</v>
      </c>
      <c r="AK647" s="5" t="s">
        <v>3617</v>
      </c>
      <c r="AL647" s="5" t="s">
        <v>3481</v>
      </c>
    </row>
    <row r="648" hidden="1">
      <c r="A648" s="5" t="s">
        <v>6354</v>
      </c>
      <c r="B648" s="5" t="s">
        <v>3483</v>
      </c>
      <c r="C648" s="5" t="s">
        <v>3484</v>
      </c>
      <c r="D648" s="9">
        <v>44775.0</v>
      </c>
      <c r="E648" s="5">
        <v>106810.0</v>
      </c>
      <c r="F648" s="5">
        <v>48550.0</v>
      </c>
      <c r="G648" s="5" t="s">
        <v>1419</v>
      </c>
      <c r="H648" s="5" t="s">
        <v>1534</v>
      </c>
      <c r="I648" s="5" t="s">
        <v>6349</v>
      </c>
      <c r="J648" s="5" t="s">
        <v>256</v>
      </c>
      <c r="K648" s="5" t="s">
        <v>3471</v>
      </c>
      <c r="L648" s="5" t="s">
        <v>6197</v>
      </c>
      <c r="M648" s="10" t="str">
        <f>IFERROR(__xludf.DUMMYFUNCTION("REGEXEXTRACT(L1133, ""[\s,]([A-Z]{2})[,\s]\s?\d{5}"")"),"MS")</f>
        <v>MS</v>
      </c>
      <c r="N648" s="5" t="s">
        <v>3487</v>
      </c>
      <c r="O648" s="5" t="s">
        <v>52</v>
      </c>
      <c r="P648" s="5">
        <v>2.0</v>
      </c>
      <c r="Q648" s="5" t="s">
        <v>6355</v>
      </c>
      <c r="R648" s="5" t="s">
        <v>3475</v>
      </c>
      <c r="S648" s="5">
        <v>65.0</v>
      </c>
      <c r="T648" s="5" t="s">
        <v>1077</v>
      </c>
      <c r="U648" s="5">
        <v>0.0</v>
      </c>
      <c r="V648" s="5" t="s">
        <v>70</v>
      </c>
      <c r="W648" s="5" t="s">
        <v>6356</v>
      </c>
      <c r="X648" s="5" t="s">
        <v>52</v>
      </c>
      <c r="Y648" s="5" t="s">
        <v>52</v>
      </c>
      <c r="Z648" s="5" t="s">
        <v>6352</v>
      </c>
      <c r="AA648" s="5" t="s">
        <v>6357</v>
      </c>
      <c r="AB648" s="5" t="s">
        <v>162</v>
      </c>
      <c r="AC648" s="5" t="s">
        <v>52</v>
      </c>
      <c r="AD648" s="5" t="s">
        <v>5289</v>
      </c>
      <c r="AE648" s="5" t="s">
        <v>5290</v>
      </c>
      <c r="AF648" s="5" t="s">
        <v>5291</v>
      </c>
      <c r="AG648" s="5" t="s">
        <v>52</v>
      </c>
      <c r="AH648" s="5" t="s">
        <v>52</v>
      </c>
      <c r="AI648" s="5" t="s">
        <v>52</v>
      </c>
      <c r="AJ648" s="5" t="s">
        <v>3483</v>
      </c>
      <c r="AK648" s="5" t="s">
        <v>6201</v>
      </c>
      <c r="AL648" s="5" t="s">
        <v>6358</v>
      </c>
    </row>
    <row r="649">
      <c r="A649" s="5" t="s">
        <v>6359</v>
      </c>
      <c r="B649" s="5" t="s">
        <v>6360</v>
      </c>
      <c r="C649" s="5" t="s">
        <v>6361</v>
      </c>
      <c r="D649" s="9">
        <v>44774.0</v>
      </c>
      <c r="E649" s="5">
        <v>40647.0</v>
      </c>
      <c r="F649" s="5">
        <v>18476.0</v>
      </c>
      <c r="G649" s="5" t="s">
        <v>170</v>
      </c>
      <c r="H649" s="5" t="s">
        <v>45</v>
      </c>
      <c r="I649" s="5" t="s">
        <v>1613</v>
      </c>
      <c r="J649" s="5" t="s">
        <v>170</v>
      </c>
      <c r="K649" s="5" t="s">
        <v>6362</v>
      </c>
      <c r="L649" s="5" t="s">
        <v>6363</v>
      </c>
      <c r="M649" s="10" t="str">
        <f>IFERROR(__xludf.DUMMYFUNCTION("REGEXEXTRACT(L1134, ""[\s,]([A-Z]{2})[,\s]\s?\d{5}"")"),"#N/A")</f>
        <v>#N/A</v>
      </c>
      <c r="N649" s="5" t="s">
        <v>6364</v>
      </c>
      <c r="O649" s="5">
        <v>19607.0</v>
      </c>
      <c r="P649" s="5">
        <v>1.0</v>
      </c>
      <c r="Q649" s="5" t="s">
        <v>6365</v>
      </c>
      <c r="R649" s="5" t="s">
        <v>52</v>
      </c>
      <c r="S649" s="5">
        <v>44.0</v>
      </c>
      <c r="T649" s="5" t="s">
        <v>115</v>
      </c>
      <c r="U649" s="5">
        <v>0.0</v>
      </c>
      <c r="V649" s="5" t="s">
        <v>52</v>
      </c>
      <c r="W649" s="5" t="s">
        <v>6366</v>
      </c>
      <c r="X649" s="5" t="s">
        <v>71</v>
      </c>
      <c r="Y649" s="5" t="s">
        <v>52</v>
      </c>
      <c r="Z649" s="5" t="s">
        <v>6367</v>
      </c>
      <c r="AA649" s="5" t="s">
        <v>6368</v>
      </c>
      <c r="AB649" s="5" t="s">
        <v>260</v>
      </c>
      <c r="AC649" s="5" t="s">
        <v>52</v>
      </c>
      <c r="AD649" s="5" t="s">
        <v>181</v>
      </c>
      <c r="AE649" s="5" t="s">
        <v>182</v>
      </c>
      <c r="AF649" s="5" t="s">
        <v>183</v>
      </c>
      <c r="AG649" s="5" t="s">
        <v>52</v>
      </c>
      <c r="AH649" s="5" t="s">
        <v>52</v>
      </c>
      <c r="AI649" s="5" t="s">
        <v>184</v>
      </c>
      <c r="AJ649" s="5" t="s">
        <v>6360</v>
      </c>
      <c r="AK649" s="5" t="s">
        <v>6363</v>
      </c>
      <c r="AL649" s="5" t="s">
        <v>6369</v>
      </c>
    </row>
    <row r="650" hidden="1">
      <c r="A650" s="5" t="s">
        <v>6370</v>
      </c>
      <c r="B650" s="5" t="s">
        <v>64</v>
      </c>
      <c r="C650" s="5" t="s">
        <v>3338</v>
      </c>
      <c r="D650" s="9">
        <v>44773.0</v>
      </c>
      <c r="E650" s="5">
        <v>36802.0</v>
      </c>
      <c r="F650" s="5">
        <v>16728.0</v>
      </c>
      <c r="G650" s="5" t="s">
        <v>1683</v>
      </c>
      <c r="H650" s="5" t="s">
        <v>530</v>
      </c>
      <c r="I650" s="5" t="s">
        <v>4874</v>
      </c>
      <c r="J650" s="5" t="s">
        <v>1685</v>
      </c>
      <c r="K650" s="5" t="s">
        <v>1059</v>
      </c>
      <c r="L650" s="5" t="s">
        <v>6263</v>
      </c>
      <c r="M650" s="10" t="str">
        <f>IFERROR(__xludf.DUMMYFUNCTION("REGEXEXTRACT(L1135, ""[\s,]([A-Z]{2})[,\s]\s?\d{5}"")"),"#N/A")</f>
        <v>#N/A</v>
      </c>
      <c r="N650" s="5" t="s">
        <v>4209</v>
      </c>
      <c r="O650" s="5">
        <v>2150.0</v>
      </c>
      <c r="P650" s="5">
        <v>1.0</v>
      </c>
      <c r="Q650" s="5" t="s">
        <v>6371</v>
      </c>
      <c r="R650" s="5" t="s">
        <v>52</v>
      </c>
      <c r="S650" s="5">
        <v>1458.0</v>
      </c>
      <c r="T650" s="5" t="s">
        <v>53</v>
      </c>
      <c r="U650" s="5">
        <v>29.0</v>
      </c>
      <c r="V650" s="5" t="s">
        <v>93</v>
      </c>
      <c r="W650" s="5" t="s">
        <v>6372</v>
      </c>
      <c r="X650" s="5" t="s">
        <v>71</v>
      </c>
      <c r="Y650" s="5" t="s">
        <v>52</v>
      </c>
      <c r="Z650" s="5" t="s">
        <v>5987</v>
      </c>
      <c r="AA650" s="5" t="s">
        <v>6373</v>
      </c>
      <c r="AB650" s="5" t="s">
        <v>260</v>
      </c>
      <c r="AC650" s="5" t="s">
        <v>52</v>
      </c>
      <c r="AD650" s="5" t="s">
        <v>216</v>
      </c>
      <c r="AE650" s="5" t="s">
        <v>217</v>
      </c>
      <c r="AF650" s="5" t="s">
        <v>218</v>
      </c>
      <c r="AG650" s="5" t="s">
        <v>52</v>
      </c>
      <c r="AH650" s="5" t="s">
        <v>52</v>
      </c>
      <c r="AI650" s="5" t="s">
        <v>52</v>
      </c>
      <c r="AJ650" s="5" t="s">
        <v>64</v>
      </c>
      <c r="AK650" s="5" t="s">
        <v>6263</v>
      </c>
      <c r="AL650" s="5" t="s">
        <v>79</v>
      </c>
    </row>
    <row r="651">
      <c r="A651" s="5" t="s">
        <v>6374</v>
      </c>
      <c r="B651" s="5" t="s">
        <v>6375</v>
      </c>
      <c r="C651" s="5" t="s">
        <v>6376</v>
      </c>
      <c r="D651" s="9">
        <v>44772.0</v>
      </c>
      <c r="E651" s="5">
        <v>128392.0</v>
      </c>
      <c r="F651" s="5">
        <v>58360.0</v>
      </c>
      <c r="G651" s="5" t="s">
        <v>6377</v>
      </c>
      <c r="H651" s="5" t="s">
        <v>45</v>
      </c>
      <c r="I651" s="5" t="s">
        <v>6378</v>
      </c>
      <c r="J651" s="5" t="s">
        <v>4533</v>
      </c>
      <c r="K651" s="5" t="s">
        <v>5562</v>
      </c>
      <c r="L651" s="5" t="s">
        <v>6379</v>
      </c>
      <c r="M651" s="10" t="str">
        <f>IFERROR(__xludf.DUMMYFUNCTION("REGEXEXTRACT(L1136, ""[\s,]([A-Z]{2})[,\s]\s?\d{5}"")"),"MN")</f>
        <v>MN</v>
      </c>
      <c r="N651" s="5" t="s">
        <v>6380</v>
      </c>
      <c r="O651" s="5">
        <v>1746.0</v>
      </c>
      <c r="P651" s="5">
        <v>7.0</v>
      </c>
      <c r="Q651" s="5" t="s">
        <v>6381</v>
      </c>
      <c r="R651" s="5" t="s">
        <v>5978</v>
      </c>
      <c r="S651" s="5">
        <v>24878.0</v>
      </c>
      <c r="T651" s="5" t="s">
        <v>69</v>
      </c>
      <c r="U651" s="5">
        <v>4.0</v>
      </c>
      <c r="V651" s="5" t="s">
        <v>70</v>
      </c>
      <c r="W651" s="5" t="s">
        <v>6382</v>
      </c>
      <c r="X651" s="5" t="s">
        <v>55</v>
      </c>
      <c r="Y651" s="5" t="s">
        <v>6383</v>
      </c>
      <c r="Z651" s="5" t="s">
        <v>6384</v>
      </c>
      <c r="AA651" s="5" t="s">
        <v>6385</v>
      </c>
      <c r="AB651" s="5" t="s">
        <v>162</v>
      </c>
      <c r="AC651" s="5" t="s">
        <v>52</v>
      </c>
      <c r="AD651" s="5" t="s">
        <v>398</v>
      </c>
      <c r="AE651" s="5" t="s">
        <v>399</v>
      </c>
      <c r="AF651" s="5" t="s">
        <v>400</v>
      </c>
      <c r="AG651" s="5" t="s">
        <v>401</v>
      </c>
      <c r="AH651" s="5">
        <v>23502.0</v>
      </c>
      <c r="AI651" s="5" t="s">
        <v>402</v>
      </c>
      <c r="AJ651" s="5" t="s">
        <v>6375</v>
      </c>
      <c r="AK651" s="5" t="s">
        <v>6386</v>
      </c>
      <c r="AL651" s="5" t="s">
        <v>6387</v>
      </c>
    </row>
    <row r="652">
      <c r="A652" s="5" t="s">
        <v>6388</v>
      </c>
      <c r="B652" s="5" t="s">
        <v>6389</v>
      </c>
      <c r="C652" s="5" t="s">
        <v>6390</v>
      </c>
      <c r="D652" s="9">
        <v>44772.0</v>
      </c>
      <c r="E652" s="5">
        <v>186164.0</v>
      </c>
      <c r="F652" s="5">
        <v>84620.0</v>
      </c>
      <c r="G652" s="5" t="s">
        <v>6377</v>
      </c>
      <c r="H652" s="5" t="s">
        <v>45</v>
      </c>
      <c r="I652" s="5" t="s">
        <v>6378</v>
      </c>
      <c r="J652" s="5" t="s">
        <v>4533</v>
      </c>
      <c r="K652" s="5" t="s">
        <v>5562</v>
      </c>
      <c r="L652" s="5" t="s">
        <v>6391</v>
      </c>
      <c r="M652" s="10" t="str">
        <f>IFERROR(__xludf.DUMMYFUNCTION("REGEXEXTRACT(L1137, ""[\s,]([A-Z]{2})[,\s]\s?\d{5}"")"),"PR")</f>
        <v>PR</v>
      </c>
      <c r="N652" s="5" t="s">
        <v>6392</v>
      </c>
      <c r="O652" s="5">
        <v>1801.0</v>
      </c>
      <c r="P652" s="5">
        <v>7.0</v>
      </c>
      <c r="Q652" s="5" t="s">
        <v>6381</v>
      </c>
      <c r="R652" s="5" t="s">
        <v>5978</v>
      </c>
      <c r="S652" s="5">
        <v>24878.0</v>
      </c>
      <c r="T652" s="5" t="s">
        <v>69</v>
      </c>
      <c r="U652" s="5">
        <v>4.0</v>
      </c>
      <c r="V652" s="5" t="s">
        <v>70</v>
      </c>
      <c r="W652" s="5" t="s">
        <v>6383</v>
      </c>
      <c r="X652" s="5" t="s">
        <v>71</v>
      </c>
      <c r="Y652" s="5" t="s">
        <v>52</v>
      </c>
      <c r="Z652" s="5" t="s">
        <v>6384</v>
      </c>
      <c r="AA652" s="5" t="s">
        <v>6385</v>
      </c>
      <c r="AB652" s="5" t="s">
        <v>162</v>
      </c>
      <c r="AC652" s="5" t="s">
        <v>52</v>
      </c>
      <c r="AD652" s="5" t="s">
        <v>398</v>
      </c>
      <c r="AE652" s="5" t="s">
        <v>399</v>
      </c>
      <c r="AF652" s="5" t="s">
        <v>400</v>
      </c>
      <c r="AG652" s="5" t="s">
        <v>401</v>
      </c>
      <c r="AH652" s="5">
        <v>23502.0</v>
      </c>
      <c r="AI652" s="5" t="s">
        <v>402</v>
      </c>
      <c r="AJ652" s="5" t="s">
        <v>6389</v>
      </c>
      <c r="AK652" s="5" t="s">
        <v>6393</v>
      </c>
      <c r="AL652" s="5" t="s">
        <v>6387</v>
      </c>
    </row>
    <row r="653">
      <c r="A653" s="5" t="s">
        <v>6394</v>
      </c>
      <c r="B653" s="5" t="s">
        <v>6395</v>
      </c>
      <c r="C653" s="5" t="s">
        <v>6396</v>
      </c>
      <c r="D653" s="9">
        <v>44772.0</v>
      </c>
      <c r="E653" s="5">
        <v>11095.0</v>
      </c>
      <c r="F653" s="5">
        <v>5043.0</v>
      </c>
      <c r="G653" s="5" t="s">
        <v>435</v>
      </c>
      <c r="H653" s="5" t="s">
        <v>84</v>
      </c>
      <c r="I653" s="5" t="s">
        <v>6397</v>
      </c>
      <c r="J653" s="5" t="s">
        <v>424</v>
      </c>
      <c r="K653" s="5" t="s">
        <v>6398</v>
      </c>
      <c r="L653" s="5" t="s">
        <v>6399</v>
      </c>
      <c r="M653" s="10" t="str">
        <f>IFERROR(__xludf.DUMMYFUNCTION("REGEXEXTRACT(L1138, ""[\s,]([A-Z]{2})[,\s]\s?\d{5}"")"),"PR")</f>
        <v>PR</v>
      </c>
      <c r="N653" s="5" t="s">
        <v>6400</v>
      </c>
      <c r="O653" s="5">
        <v>1960.0</v>
      </c>
      <c r="P653" s="5">
        <v>1.0</v>
      </c>
      <c r="Q653" s="5" t="s">
        <v>6401</v>
      </c>
      <c r="R653" s="5">
        <v>2210.0</v>
      </c>
      <c r="S653" s="5">
        <v>391.0</v>
      </c>
      <c r="T653" s="5" t="s">
        <v>69</v>
      </c>
      <c r="U653" s="5">
        <v>25.0</v>
      </c>
      <c r="V653" s="5" t="s">
        <v>93</v>
      </c>
      <c r="W653" s="5" t="s">
        <v>6402</v>
      </c>
      <c r="X653" s="5" t="s">
        <v>71</v>
      </c>
      <c r="Y653" s="5" t="s">
        <v>52</v>
      </c>
      <c r="Z653" s="5" t="s">
        <v>6403</v>
      </c>
      <c r="AA653" s="5" t="s">
        <v>6404</v>
      </c>
      <c r="AB653" s="5" t="s">
        <v>200</v>
      </c>
      <c r="AC653" s="5" t="s">
        <v>52</v>
      </c>
      <c r="AD653" s="5" t="s">
        <v>216</v>
      </c>
      <c r="AE653" s="5" t="s">
        <v>217</v>
      </c>
      <c r="AF653" s="5" t="s">
        <v>218</v>
      </c>
      <c r="AG653" s="5" t="s">
        <v>52</v>
      </c>
      <c r="AH653" s="5" t="s">
        <v>52</v>
      </c>
      <c r="AI653" s="5" t="s">
        <v>52</v>
      </c>
      <c r="AJ653" s="5" t="s">
        <v>6395</v>
      </c>
      <c r="AK653" s="5" t="s">
        <v>6399</v>
      </c>
      <c r="AL653" s="5" t="s">
        <v>655</v>
      </c>
    </row>
    <row r="654" hidden="1">
      <c r="A654" s="5" t="s">
        <v>6405</v>
      </c>
      <c r="B654" s="5" t="s">
        <v>6406</v>
      </c>
      <c r="C654" s="5" t="s">
        <v>6407</v>
      </c>
      <c r="D654" s="9">
        <v>44772.0</v>
      </c>
      <c r="E654" s="5">
        <v>74800.0</v>
      </c>
      <c r="F654" s="5">
        <v>34000.0</v>
      </c>
      <c r="G654" s="5" t="s">
        <v>1683</v>
      </c>
      <c r="H654" s="5" t="s">
        <v>131</v>
      </c>
      <c r="I654" s="5" t="s">
        <v>6408</v>
      </c>
      <c r="J654" s="5" t="s">
        <v>1685</v>
      </c>
      <c r="K654" s="5" t="s">
        <v>1059</v>
      </c>
      <c r="L654" s="5" t="s">
        <v>6409</v>
      </c>
      <c r="M654" s="10" t="str">
        <f>IFERROR(__xludf.DUMMYFUNCTION("REGEXEXTRACT(L1139, ""[\s,]([A-Z]{2})[,\s]\s?\d{5}"")"),"PR")</f>
        <v>PR</v>
      </c>
      <c r="N654" s="5" t="s">
        <v>6410</v>
      </c>
      <c r="O654" s="5">
        <v>45014.0</v>
      </c>
      <c r="P654" s="5">
        <v>2.0</v>
      </c>
      <c r="Q654" s="5" t="s">
        <v>6411</v>
      </c>
      <c r="R654" s="5" t="s">
        <v>2195</v>
      </c>
      <c r="S654" s="5">
        <v>2.0</v>
      </c>
      <c r="T654" s="5" t="s">
        <v>6065</v>
      </c>
      <c r="U654" s="5">
        <v>37.0</v>
      </c>
      <c r="V654" s="5" t="s">
        <v>93</v>
      </c>
      <c r="W654" s="5" t="s">
        <v>6412</v>
      </c>
      <c r="X654" s="5" t="s">
        <v>52</v>
      </c>
      <c r="Y654" s="5" t="s">
        <v>52</v>
      </c>
      <c r="Z654" s="5" t="s">
        <v>6275</v>
      </c>
      <c r="AA654" s="5" t="s">
        <v>6413</v>
      </c>
      <c r="AB654" s="5" t="s">
        <v>235</v>
      </c>
      <c r="AC654" s="5" t="s">
        <v>283</v>
      </c>
      <c r="AD654" s="5" t="s">
        <v>216</v>
      </c>
      <c r="AE654" s="5" t="s">
        <v>217</v>
      </c>
      <c r="AF654" s="5" t="s">
        <v>218</v>
      </c>
      <c r="AG654" s="5" t="s">
        <v>52</v>
      </c>
      <c r="AH654" s="5" t="s">
        <v>52</v>
      </c>
      <c r="AI654" s="5" t="s">
        <v>52</v>
      </c>
      <c r="AJ654" s="5" t="s">
        <v>6406</v>
      </c>
      <c r="AK654" s="5" t="s">
        <v>6409</v>
      </c>
      <c r="AL654" s="5" t="s">
        <v>6414</v>
      </c>
    </row>
    <row r="655" hidden="1">
      <c r="A655" s="5" t="s">
        <v>6415</v>
      </c>
      <c r="B655" s="5" t="s">
        <v>5972</v>
      </c>
      <c r="C655" s="5" t="s">
        <v>6416</v>
      </c>
      <c r="D655" s="9">
        <v>44771.0</v>
      </c>
      <c r="E655" s="5">
        <v>148951.0</v>
      </c>
      <c r="F655" s="5">
        <v>67705.0</v>
      </c>
      <c r="G655" s="5" t="s">
        <v>4673</v>
      </c>
      <c r="H655" s="5" t="s">
        <v>171</v>
      </c>
      <c r="I655" s="5" t="s">
        <v>6417</v>
      </c>
      <c r="J655" s="5" t="s">
        <v>3808</v>
      </c>
      <c r="K655" s="5" t="s">
        <v>6418</v>
      </c>
      <c r="L655" s="5" t="s">
        <v>5975</v>
      </c>
      <c r="M655" s="10" t="str">
        <f>IFERROR(__xludf.DUMMYFUNCTION("REGEXEXTRACT(L1140, ""[\s,]([A-Z]{2})[,\s]\s?\d{5}"")"),"IL")</f>
        <v>IL</v>
      </c>
      <c r="N655" s="5" t="s">
        <v>6419</v>
      </c>
      <c r="O655" s="5">
        <v>97005.0</v>
      </c>
      <c r="P655" s="5">
        <v>6.0</v>
      </c>
      <c r="Q655" s="5" t="s">
        <v>6420</v>
      </c>
      <c r="R655" s="5" t="s">
        <v>6421</v>
      </c>
      <c r="S655" s="5">
        <v>5682.0</v>
      </c>
      <c r="T655" s="5" t="s">
        <v>69</v>
      </c>
      <c r="U655" s="5">
        <v>3.0</v>
      </c>
      <c r="V655" s="5" t="s">
        <v>70</v>
      </c>
      <c r="W655" s="5" t="s">
        <v>6422</v>
      </c>
      <c r="X655" s="5" t="s">
        <v>52</v>
      </c>
      <c r="Y655" s="5" t="s">
        <v>52</v>
      </c>
      <c r="Z655" s="5" t="s">
        <v>6423</v>
      </c>
      <c r="AA655" s="5" t="s">
        <v>6424</v>
      </c>
      <c r="AB655" s="5" t="s">
        <v>119</v>
      </c>
      <c r="AC655" s="5" t="s">
        <v>52</v>
      </c>
      <c r="AD655" s="5" t="s">
        <v>398</v>
      </c>
      <c r="AE655" s="5" t="s">
        <v>399</v>
      </c>
      <c r="AF655" s="5" t="s">
        <v>400</v>
      </c>
      <c r="AG655" s="5" t="s">
        <v>401</v>
      </c>
      <c r="AH655" s="5">
        <v>23502.0</v>
      </c>
      <c r="AI655" s="5" t="s">
        <v>402</v>
      </c>
      <c r="AJ655" s="5" t="s">
        <v>102</v>
      </c>
      <c r="AK655" s="5" t="s">
        <v>102</v>
      </c>
      <c r="AL655" s="5" t="s">
        <v>4683</v>
      </c>
    </row>
    <row r="656">
      <c r="A656" s="5" t="s">
        <v>6425</v>
      </c>
      <c r="B656" s="5" t="s">
        <v>5137</v>
      </c>
      <c r="C656" s="5" t="s">
        <v>5138</v>
      </c>
      <c r="D656" s="9">
        <v>44771.0</v>
      </c>
      <c r="E656" s="5">
        <v>7889.0</v>
      </c>
      <c r="F656" s="5">
        <v>3586.0</v>
      </c>
      <c r="G656" s="5" t="s">
        <v>188</v>
      </c>
      <c r="H656" s="5" t="s">
        <v>45</v>
      </c>
      <c r="I656" s="5" t="s">
        <v>5139</v>
      </c>
      <c r="J656" s="5" t="s">
        <v>191</v>
      </c>
      <c r="K656" s="5" t="s">
        <v>6426</v>
      </c>
      <c r="L656" s="5" t="s">
        <v>5141</v>
      </c>
      <c r="M656" s="10" t="str">
        <f>IFERROR(__xludf.DUMMYFUNCTION("REGEXEXTRACT(L1141, ""[\s,]([A-Z]{2})[,\s]\s?\d{5}"")"),"PA")</f>
        <v>PA</v>
      </c>
      <c r="N656" s="5" t="s">
        <v>5142</v>
      </c>
      <c r="O656" s="5">
        <v>7701.0</v>
      </c>
      <c r="P656" s="5">
        <v>1.0</v>
      </c>
      <c r="Q656" s="5" t="s">
        <v>6427</v>
      </c>
      <c r="R656" s="5">
        <v>2200.0</v>
      </c>
      <c r="S656" s="5">
        <v>7.0</v>
      </c>
      <c r="T656" s="5" t="s">
        <v>115</v>
      </c>
      <c r="U656" s="5">
        <v>0.0</v>
      </c>
      <c r="V656" s="5" t="s">
        <v>52</v>
      </c>
      <c r="W656" s="5" t="s">
        <v>6428</v>
      </c>
      <c r="X656" s="5" t="s">
        <v>71</v>
      </c>
      <c r="Y656" s="5" t="s">
        <v>52</v>
      </c>
      <c r="Z656" s="5" t="s">
        <v>6182</v>
      </c>
      <c r="AA656" s="5" t="s">
        <v>6429</v>
      </c>
      <c r="AB656" s="5" t="s">
        <v>180</v>
      </c>
      <c r="AC656" s="5" t="s">
        <v>52</v>
      </c>
      <c r="AD656" s="5" t="s">
        <v>181</v>
      </c>
      <c r="AE656" s="5" t="s">
        <v>182</v>
      </c>
      <c r="AF656" s="5" t="s">
        <v>183</v>
      </c>
      <c r="AG656" s="5" t="s">
        <v>52</v>
      </c>
      <c r="AH656" s="5" t="s">
        <v>52</v>
      </c>
      <c r="AI656" s="5" t="s">
        <v>184</v>
      </c>
      <c r="AJ656" s="5" t="s">
        <v>5137</v>
      </c>
      <c r="AK656" s="5" t="s">
        <v>5147</v>
      </c>
      <c r="AL656" s="5" t="s">
        <v>5148</v>
      </c>
    </row>
    <row r="657" hidden="1">
      <c r="A657" s="5" t="s">
        <v>6430</v>
      </c>
      <c r="B657" s="5" t="s">
        <v>5078</v>
      </c>
      <c r="C657" s="5" t="s">
        <v>5079</v>
      </c>
      <c r="D657" s="9">
        <v>44765.0</v>
      </c>
      <c r="E657" s="5">
        <v>51700.0</v>
      </c>
      <c r="F657" s="5">
        <v>23500.0</v>
      </c>
      <c r="G657" s="5" t="s">
        <v>4824</v>
      </c>
      <c r="H657" s="5" t="s">
        <v>459</v>
      </c>
      <c r="I657" s="5" t="s">
        <v>6038</v>
      </c>
      <c r="J657" s="5" t="s">
        <v>4825</v>
      </c>
      <c r="K657" s="5" t="s">
        <v>6039</v>
      </c>
      <c r="L657" s="5" t="s">
        <v>5082</v>
      </c>
      <c r="M657" s="10" t="str">
        <f>IFERROR(__xludf.DUMMYFUNCTION("REGEXEXTRACT(L1142, ""[\s,]([A-Z]{2})[,\s]\s?\d{5}"")"),"TX")</f>
        <v>TX</v>
      </c>
      <c r="N657" s="5" t="s">
        <v>5083</v>
      </c>
      <c r="O657" s="5" t="s">
        <v>4429</v>
      </c>
      <c r="P657" s="5">
        <v>1.0</v>
      </c>
      <c r="Q657" s="5" t="s">
        <v>6431</v>
      </c>
      <c r="R657" s="5">
        <v>4532.0</v>
      </c>
      <c r="S657" s="5">
        <v>125.0</v>
      </c>
      <c r="T657" s="5" t="s">
        <v>2397</v>
      </c>
      <c r="U657" s="5">
        <v>0.0</v>
      </c>
      <c r="V657" s="5" t="s">
        <v>70</v>
      </c>
      <c r="W657" s="5" t="s">
        <v>6432</v>
      </c>
      <c r="X657" s="5" t="s">
        <v>52</v>
      </c>
      <c r="Y657" s="5" t="s">
        <v>52</v>
      </c>
      <c r="Z657" s="5" t="s">
        <v>6433</v>
      </c>
      <c r="AA657" s="5" t="s">
        <v>6434</v>
      </c>
      <c r="AB657" s="5" t="s">
        <v>59</v>
      </c>
      <c r="AC657" s="5" t="s">
        <v>1051</v>
      </c>
      <c r="AD657" s="5" t="s">
        <v>3974</v>
      </c>
      <c r="AE657" s="5" t="s">
        <v>3975</v>
      </c>
      <c r="AF657" s="5" t="s">
        <v>183</v>
      </c>
      <c r="AG657" s="5" t="s">
        <v>52</v>
      </c>
      <c r="AH657" s="5" t="s">
        <v>3976</v>
      </c>
      <c r="AI657" s="5" t="s">
        <v>3977</v>
      </c>
      <c r="AJ657" s="5" t="s">
        <v>5089</v>
      </c>
      <c r="AK657" s="5" t="s">
        <v>5090</v>
      </c>
      <c r="AL657" s="5" t="s">
        <v>5091</v>
      </c>
    </row>
    <row r="658" hidden="1">
      <c r="A658" s="5" t="s">
        <v>6435</v>
      </c>
      <c r="B658" s="5" t="s">
        <v>6436</v>
      </c>
      <c r="C658" s="5" t="s">
        <v>6437</v>
      </c>
      <c r="D658" s="9">
        <v>44764.0</v>
      </c>
      <c r="E658" s="5">
        <v>34283.0</v>
      </c>
      <c r="F658" s="5">
        <v>15583.0</v>
      </c>
      <c r="G658" s="5" t="s">
        <v>719</v>
      </c>
      <c r="H658" s="5" t="s">
        <v>171</v>
      </c>
      <c r="I658" s="5" t="s">
        <v>6438</v>
      </c>
      <c r="J658" s="5" t="s">
        <v>274</v>
      </c>
      <c r="K658" s="5" t="s">
        <v>744</v>
      </c>
      <c r="L658" s="5" t="s">
        <v>6439</v>
      </c>
      <c r="M658" s="10" t="str">
        <f>IFERROR(__xludf.DUMMYFUNCTION("REGEXEXTRACT(L1143, ""[\s,]([A-Z]{2})[,\s]\s?\d{5}"")"),"FL")</f>
        <v>FL</v>
      </c>
      <c r="N658" s="5" t="s">
        <v>6440</v>
      </c>
      <c r="O658" s="5">
        <v>98109.0</v>
      </c>
      <c r="P658" s="5">
        <v>1.0</v>
      </c>
      <c r="Q658" s="5" t="s">
        <v>6441</v>
      </c>
      <c r="R658" s="5">
        <v>4500.0</v>
      </c>
      <c r="S658" s="5">
        <v>814.0</v>
      </c>
      <c r="T658" s="5" t="s">
        <v>69</v>
      </c>
      <c r="U658" s="5">
        <v>0.0</v>
      </c>
      <c r="V658" s="5" t="s">
        <v>70</v>
      </c>
      <c r="W658" s="5" t="s">
        <v>6442</v>
      </c>
      <c r="X658" s="5" t="s">
        <v>71</v>
      </c>
      <c r="Y658" s="5" t="s">
        <v>52</v>
      </c>
      <c r="Z658" s="5" t="s">
        <v>6443</v>
      </c>
      <c r="AA658" s="5" t="s">
        <v>6444</v>
      </c>
      <c r="AB658" s="5" t="s">
        <v>119</v>
      </c>
      <c r="AC658" s="5" t="s">
        <v>52</v>
      </c>
      <c r="AD658" s="5" t="s">
        <v>398</v>
      </c>
      <c r="AE658" s="5" t="s">
        <v>399</v>
      </c>
      <c r="AF658" s="5" t="s">
        <v>400</v>
      </c>
      <c r="AG658" s="5" t="s">
        <v>401</v>
      </c>
      <c r="AH658" s="5">
        <v>23502.0</v>
      </c>
      <c r="AI658" s="5" t="s">
        <v>402</v>
      </c>
      <c r="AJ658" s="5" t="s">
        <v>2207</v>
      </c>
      <c r="AK658" s="5" t="s">
        <v>6445</v>
      </c>
      <c r="AL658" s="5" t="s">
        <v>735</v>
      </c>
    </row>
    <row r="659" hidden="1">
      <c r="A659" s="5" t="s">
        <v>6446</v>
      </c>
      <c r="B659" s="5" t="s">
        <v>577</v>
      </c>
      <c r="C659" s="5" t="s">
        <v>6447</v>
      </c>
      <c r="D659" s="9">
        <v>44763.0</v>
      </c>
      <c r="E659" s="5">
        <v>43848.0</v>
      </c>
      <c r="F659" s="5">
        <v>19931.0</v>
      </c>
      <c r="G659" s="5" t="s">
        <v>412</v>
      </c>
      <c r="H659" s="5" t="s">
        <v>149</v>
      </c>
      <c r="I659" s="5" t="s">
        <v>6448</v>
      </c>
      <c r="J659" s="5" t="s">
        <v>414</v>
      </c>
      <c r="K659" s="5" t="s">
        <v>6449</v>
      </c>
      <c r="L659" s="5" t="s">
        <v>6450</v>
      </c>
      <c r="M659" s="10" t="str">
        <f>IFERROR(__xludf.DUMMYFUNCTION("REGEXEXTRACT(L1144, ""[\s,]([A-Z]{2})[,\s]\s?\d{5}"")"),"#N/A")</f>
        <v>#N/A</v>
      </c>
      <c r="N659" s="5" t="s">
        <v>6451</v>
      </c>
      <c r="O659" s="5" t="s">
        <v>52</v>
      </c>
      <c r="P659" s="5">
        <v>1.0</v>
      </c>
      <c r="Q659" s="5" t="s">
        <v>6452</v>
      </c>
      <c r="R659" s="5" t="s">
        <v>211</v>
      </c>
      <c r="S659" s="5">
        <v>1108.0</v>
      </c>
      <c r="T659" s="5" t="s">
        <v>115</v>
      </c>
      <c r="U659" s="5">
        <v>55.0</v>
      </c>
      <c r="V659" s="5" t="s">
        <v>93</v>
      </c>
      <c r="W659" s="5" t="s">
        <v>6453</v>
      </c>
      <c r="X659" s="5" t="s">
        <v>52</v>
      </c>
      <c r="Y659" s="5" t="s">
        <v>52</v>
      </c>
      <c r="Z659" s="5" t="s">
        <v>6454</v>
      </c>
      <c r="AA659" s="5" t="s">
        <v>6455</v>
      </c>
      <c r="AB659" s="5" t="s">
        <v>1426</v>
      </c>
      <c r="AC659" s="5" t="s">
        <v>52</v>
      </c>
      <c r="AD659" s="5" t="s">
        <v>565</v>
      </c>
      <c r="AE659" s="5" t="s">
        <v>566</v>
      </c>
      <c r="AF659" s="5" t="s">
        <v>567</v>
      </c>
      <c r="AG659" s="5" t="s">
        <v>52</v>
      </c>
      <c r="AH659" s="5" t="s">
        <v>52</v>
      </c>
      <c r="AI659" s="5" t="s">
        <v>568</v>
      </c>
      <c r="AJ659" s="5" t="s">
        <v>6456</v>
      </c>
      <c r="AK659" s="5" t="s">
        <v>6457</v>
      </c>
      <c r="AL659" s="5" t="s">
        <v>3095</v>
      </c>
    </row>
    <row r="660">
      <c r="A660" s="5" t="s">
        <v>6458</v>
      </c>
      <c r="B660" s="5" t="s">
        <v>6459</v>
      </c>
      <c r="C660" s="5" t="s">
        <v>6460</v>
      </c>
      <c r="D660" s="9">
        <v>44761.0</v>
      </c>
      <c r="E660" s="5">
        <v>36241.0</v>
      </c>
      <c r="F660" s="5">
        <v>16473.0</v>
      </c>
      <c r="G660" s="5" t="s">
        <v>3935</v>
      </c>
      <c r="H660" s="5" t="s">
        <v>45</v>
      </c>
      <c r="I660" s="5" t="s">
        <v>6461</v>
      </c>
      <c r="J660" s="5" t="s">
        <v>872</v>
      </c>
      <c r="K660" s="5" t="s">
        <v>5274</v>
      </c>
      <c r="L660" s="5" t="s">
        <v>6462</v>
      </c>
      <c r="M660" s="10" t="str">
        <f>IFERROR(__xludf.DUMMYFUNCTION("REGEXEXTRACT(L1145, ""[\s,]([A-Z]{2})[,\s]\s?\d{5}"")"),"CA")</f>
        <v>CA</v>
      </c>
      <c r="N660" s="5" t="s">
        <v>6463</v>
      </c>
      <c r="O660" s="5">
        <v>60106.0</v>
      </c>
      <c r="P660" s="5">
        <v>1.0</v>
      </c>
      <c r="Q660" s="5" t="s">
        <v>6464</v>
      </c>
      <c r="R660" s="5">
        <v>4510.0</v>
      </c>
      <c r="S660" s="5">
        <v>2207.0</v>
      </c>
      <c r="T660" s="5" t="s">
        <v>374</v>
      </c>
      <c r="U660" s="5">
        <v>0.0</v>
      </c>
      <c r="V660" s="5" t="s">
        <v>52</v>
      </c>
      <c r="W660" s="5" t="s">
        <v>6465</v>
      </c>
      <c r="X660" s="5" t="s">
        <v>71</v>
      </c>
      <c r="Y660" s="5" t="s">
        <v>52</v>
      </c>
      <c r="Z660" s="5" t="s">
        <v>6466</v>
      </c>
      <c r="AA660" s="5">
        <v>3134457.0</v>
      </c>
      <c r="AB660" s="5" t="s">
        <v>260</v>
      </c>
      <c r="AC660" s="5" t="s">
        <v>283</v>
      </c>
      <c r="AD660" s="5" t="s">
        <v>216</v>
      </c>
      <c r="AE660" s="5" t="s">
        <v>217</v>
      </c>
      <c r="AF660" s="5" t="s">
        <v>218</v>
      </c>
      <c r="AG660" s="5" t="s">
        <v>52</v>
      </c>
      <c r="AH660" s="5" t="s">
        <v>52</v>
      </c>
      <c r="AI660" s="5" t="s">
        <v>52</v>
      </c>
      <c r="AJ660" s="5" t="s">
        <v>6459</v>
      </c>
      <c r="AK660" s="5" t="s">
        <v>6462</v>
      </c>
      <c r="AL660" s="5" t="s">
        <v>4766</v>
      </c>
    </row>
    <row r="661">
      <c r="A661" s="5" t="s">
        <v>6467</v>
      </c>
      <c r="B661" s="5" t="s">
        <v>3560</v>
      </c>
      <c r="C661" s="5" t="s">
        <v>3561</v>
      </c>
      <c r="D661" s="9">
        <v>44760.0</v>
      </c>
      <c r="E661" s="5">
        <v>33117.0</v>
      </c>
      <c r="F661" s="5">
        <v>15053.0</v>
      </c>
      <c r="G661" s="5" t="s">
        <v>170</v>
      </c>
      <c r="H661" s="5" t="s">
        <v>45</v>
      </c>
      <c r="I661" s="5" t="s">
        <v>6468</v>
      </c>
      <c r="J661" s="5" t="s">
        <v>170</v>
      </c>
      <c r="K661" s="5" t="s">
        <v>192</v>
      </c>
      <c r="L661" s="5" t="s">
        <v>2261</v>
      </c>
      <c r="M661" s="10" t="str">
        <f>IFERROR(__xludf.DUMMYFUNCTION("REGEXEXTRACT(L1146, ""[\s,]([A-Z]{2})[,\s]\s?\d{5}"")"),"#N/A")</f>
        <v>#N/A</v>
      </c>
      <c r="N661" s="5" t="s">
        <v>2262</v>
      </c>
      <c r="O661" s="5">
        <v>17055.0</v>
      </c>
      <c r="P661" s="5">
        <v>2.0</v>
      </c>
      <c r="Q661" s="5" t="s">
        <v>6469</v>
      </c>
      <c r="R661" s="5" t="s">
        <v>2218</v>
      </c>
      <c r="S661" s="5">
        <v>245.0</v>
      </c>
      <c r="T661" s="5" t="s">
        <v>53</v>
      </c>
      <c r="U661" s="5">
        <v>79.0</v>
      </c>
      <c r="V661" s="5" t="s">
        <v>70</v>
      </c>
      <c r="W661" s="5" t="s">
        <v>6470</v>
      </c>
      <c r="X661" s="5" t="s">
        <v>52</v>
      </c>
      <c r="Y661" s="5" t="s">
        <v>52</v>
      </c>
      <c r="Z661" s="5" t="s">
        <v>6471</v>
      </c>
      <c r="AA661" s="5" t="s">
        <v>6472</v>
      </c>
      <c r="AB661" s="5" t="s">
        <v>59</v>
      </c>
      <c r="AC661" s="5" t="s">
        <v>52</v>
      </c>
      <c r="AD661" s="5" t="s">
        <v>72</v>
      </c>
      <c r="AE661" s="5" t="s">
        <v>73</v>
      </c>
      <c r="AF661" s="5" t="s">
        <v>74</v>
      </c>
      <c r="AG661" s="5" t="s">
        <v>75</v>
      </c>
      <c r="AH661" s="5" t="s">
        <v>76</v>
      </c>
      <c r="AI661" s="5" t="s">
        <v>77</v>
      </c>
      <c r="AJ661" s="5" t="s">
        <v>6473</v>
      </c>
      <c r="AK661" s="5" t="s">
        <v>6474</v>
      </c>
      <c r="AL661" s="5" t="s">
        <v>59</v>
      </c>
    </row>
    <row r="662" hidden="1">
      <c r="A662" s="5" t="s">
        <v>6475</v>
      </c>
      <c r="B662" s="5" t="s">
        <v>2596</v>
      </c>
      <c r="C662" s="5" t="s">
        <v>6476</v>
      </c>
      <c r="D662" s="9">
        <v>44760.0</v>
      </c>
      <c r="E662" s="5">
        <v>17827.0</v>
      </c>
      <c r="F662" s="5">
        <v>8103.0</v>
      </c>
      <c r="G662" s="5" t="s">
        <v>963</v>
      </c>
      <c r="H662" s="5" t="s">
        <v>189</v>
      </c>
      <c r="I662" s="5" t="s">
        <v>6477</v>
      </c>
      <c r="J662" s="5" t="s">
        <v>965</v>
      </c>
      <c r="K662" s="5" t="s">
        <v>391</v>
      </c>
      <c r="L662" s="5" t="s">
        <v>6478</v>
      </c>
      <c r="M662" s="10" t="str">
        <f>IFERROR(__xludf.DUMMYFUNCTION("REGEXEXTRACT(L1147, ""[\s,]([A-Z]{2})[,\s]\s?\d{5}"")"),"ID")</f>
        <v>ID</v>
      </c>
      <c r="N662" s="5" t="s">
        <v>6479</v>
      </c>
      <c r="O662" s="5">
        <v>90501.0</v>
      </c>
      <c r="P662" s="5">
        <v>1.0</v>
      </c>
      <c r="Q662" s="5" t="s">
        <v>6480</v>
      </c>
      <c r="R662" s="5">
        <v>4200.0</v>
      </c>
      <c r="S662" s="5">
        <v>28.0</v>
      </c>
      <c r="T662" s="5" t="s">
        <v>69</v>
      </c>
      <c r="U662" s="5">
        <v>0.0</v>
      </c>
      <c r="V662" s="5" t="s">
        <v>70</v>
      </c>
      <c r="W662" s="5" t="s">
        <v>6481</v>
      </c>
      <c r="X662" s="5" t="s">
        <v>71</v>
      </c>
      <c r="Y662" s="5" t="s">
        <v>52</v>
      </c>
      <c r="Z662" s="5" t="s">
        <v>6482</v>
      </c>
      <c r="AA662" s="5" t="s">
        <v>6483</v>
      </c>
      <c r="AB662" s="5" t="s">
        <v>119</v>
      </c>
      <c r="AC662" s="5" t="s">
        <v>52</v>
      </c>
      <c r="AD662" s="5" t="s">
        <v>398</v>
      </c>
      <c r="AE662" s="5" t="s">
        <v>399</v>
      </c>
      <c r="AF662" s="5" t="s">
        <v>400</v>
      </c>
      <c r="AG662" s="5" t="s">
        <v>401</v>
      </c>
      <c r="AH662" s="5">
        <v>23502.0</v>
      </c>
      <c r="AI662" s="5" t="s">
        <v>402</v>
      </c>
      <c r="AJ662" s="5" t="s">
        <v>2596</v>
      </c>
      <c r="AK662" s="5" t="s">
        <v>2600</v>
      </c>
      <c r="AL662" s="5" t="s">
        <v>6484</v>
      </c>
    </row>
    <row r="663" hidden="1">
      <c r="A663" s="5" t="s">
        <v>6485</v>
      </c>
      <c r="B663" s="5" t="s">
        <v>2586</v>
      </c>
      <c r="C663" s="5" t="s">
        <v>4026</v>
      </c>
      <c r="D663" s="9">
        <v>44760.0</v>
      </c>
      <c r="E663" s="5">
        <v>9687.0</v>
      </c>
      <c r="F663" s="5">
        <v>4403.0</v>
      </c>
      <c r="G663" s="5" t="s">
        <v>963</v>
      </c>
      <c r="H663" s="5" t="s">
        <v>189</v>
      </c>
      <c r="I663" s="5" t="s">
        <v>6477</v>
      </c>
      <c r="J663" s="5" t="s">
        <v>965</v>
      </c>
      <c r="K663" s="5" t="s">
        <v>744</v>
      </c>
      <c r="L663" s="5" t="s">
        <v>5508</v>
      </c>
      <c r="M663" s="10" t="str">
        <f>IFERROR(__xludf.DUMMYFUNCTION("REGEXEXTRACT(L1148, ""[\s,]([A-Z]{2})[,\s]\s?\d{5}"")"),"CA")</f>
        <v>CA</v>
      </c>
      <c r="N663" s="5" t="s">
        <v>6486</v>
      </c>
      <c r="O663" s="5">
        <v>7632.0</v>
      </c>
      <c r="P663" s="5">
        <v>1.0</v>
      </c>
      <c r="Q663" s="5" t="s">
        <v>6480</v>
      </c>
      <c r="R663" s="5">
        <v>4200.0</v>
      </c>
      <c r="S663" s="5">
        <v>28.0</v>
      </c>
      <c r="T663" s="5" t="s">
        <v>69</v>
      </c>
      <c r="U663" s="5">
        <v>0.0</v>
      </c>
      <c r="V663" s="5" t="s">
        <v>70</v>
      </c>
      <c r="W663" s="5" t="s">
        <v>6487</v>
      </c>
      <c r="X663" s="5" t="s">
        <v>55</v>
      </c>
      <c r="Y663" s="5" t="s">
        <v>6481</v>
      </c>
      <c r="Z663" s="5" t="s">
        <v>6482</v>
      </c>
      <c r="AA663" s="5" t="s">
        <v>6483</v>
      </c>
      <c r="AB663" s="5" t="s">
        <v>119</v>
      </c>
      <c r="AC663" s="5" t="s">
        <v>52</v>
      </c>
      <c r="AD663" s="5" t="s">
        <v>398</v>
      </c>
      <c r="AE663" s="5" t="s">
        <v>399</v>
      </c>
      <c r="AF663" s="5" t="s">
        <v>400</v>
      </c>
      <c r="AG663" s="5" t="s">
        <v>401</v>
      </c>
      <c r="AH663" s="5">
        <v>23502.0</v>
      </c>
      <c r="AI663" s="5" t="s">
        <v>402</v>
      </c>
      <c r="AJ663" s="5" t="s">
        <v>6488</v>
      </c>
      <c r="AK663" s="5" t="s">
        <v>6489</v>
      </c>
      <c r="AL663" s="5" t="s">
        <v>6484</v>
      </c>
    </row>
    <row r="664" hidden="1">
      <c r="A664" s="5" t="s">
        <v>6490</v>
      </c>
      <c r="B664" s="5" t="s">
        <v>6491</v>
      </c>
      <c r="C664" s="5" t="s">
        <v>6492</v>
      </c>
      <c r="D664" s="9">
        <v>44759.0</v>
      </c>
      <c r="E664" s="5">
        <v>15919.0</v>
      </c>
      <c r="F664" s="5">
        <v>7236.0</v>
      </c>
      <c r="G664" s="5" t="s">
        <v>435</v>
      </c>
      <c r="H664" s="5" t="s">
        <v>131</v>
      </c>
      <c r="I664" s="5" t="s">
        <v>3339</v>
      </c>
      <c r="J664" s="5" t="s">
        <v>424</v>
      </c>
      <c r="K664" s="5" t="s">
        <v>6493</v>
      </c>
      <c r="L664" s="5" t="s">
        <v>6494</v>
      </c>
      <c r="M664" s="10" t="str">
        <f>IFERROR(__xludf.DUMMYFUNCTION("REGEXEXTRACT(L1149, ""[\s,]([A-Z]{2})[,\s]\s?\d{5}"")"),"#N/A")</f>
        <v>#N/A</v>
      </c>
      <c r="N664" s="5" t="s">
        <v>6495</v>
      </c>
      <c r="O664" s="5">
        <v>8902.0</v>
      </c>
      <c r="P664" s="5">
        <v>1.0</v>
      </c>
      <c r="Q664" s="5" t="s">
        <v>6496</v>
      </c>
      <c r="R664" s="5">
        <v>2200.0</v>
      </c>
      <c r="S664" s="5">
        <v>252.0</v>
      </c>
      <c r="T664" s="5" t="s">
        <v>69</v>
      </c>
      <c r="U664" s="5">
        <v>0.0</v>
      </c>
      <c r="V664" s="5" t="s">
        <v>70</v>
      </c>
      <c r="W664" s="5" t="s">
        <v>6497</v>
      </c>
      <c r="X664" s="5" t="s">
        <v>71</v>
      </c>
      <c r="Y664" s="5" t="s">
        <v>52</v>
      </c>
      <c r="Z664" s="5" t="s">
        <v>6498</v>
      </c>
      <c r="AA664" s="5" t="s">
        <v>6499</v>
      </c>
      <c r="AB664" s="5" t="s">
        <v>235</v>
      </c>
      <c r="AC664" s="5" t="s">
        <v>283</v>
      </c>
      <c r="AD664" s="5" t="s">
        <v>398</v>
      </c>
      <c r="AE664" s="5" t="s">
        <v>399</v>
      </c>
      <c r="AF664" s="5" t="s">
        <v>400</v>
      </c>
      <c r="AG664" s="5" t="s">
        <v>401</v>
      </c>
      <c r="AH664" s="5">
        <v>23502.0</v>
      </c>
      <c r="AI664" s="5" t="s">
        <v>402</v>
      </c>
      <c r="AJ664" s="5" t="s">
        <v>6491</v>
      </c>
      <c r="AK664" s="5" t="s">
        <v>6500</v>
      </c>
      <c r="AL664" s="5" t="s">
        <v>655</v>
      </c>
    </row>
    <row r="665" hidden="1">
      <c r="A665" s="5" t="s">
        <v>6501</v>
      </c>
      <c r="B665" s="5" t="s">
        <v>5972</v>
      </c>
      <c r="C665" s="5" t="s">
        <v>6502</v>
      </c>
      <c r="D665" s="9">
        <v>44758.0</v>
      </c>
      <c r="E665" s="5">
        <v>97.0</v>
      </c>
      <c r="F665" s="5">
        <v>44.0</v>
      </c>
      <c r="G665" s="5" t="s">
        <v>271</v>
      </c>
      <c r="H665" s="5" t="s">
        <v>171</v>
      </c>
      <c r="I665" s="5" t="s">
        <v>6503</v>
      </c>
      <c r="J665" s="5" t="s">
        <v>274</v>
      </c>
      <c r="K665" s="5" t="s">
        <v>6504</v>
      </c>
      <c r="L665" s="5" t="s">
        <v>6505</v>
      </c>
      <c r="M665" s="10" t="str">
        <f>IFERROR(__xludf.DUMMYFUNCTION("REGEXEXTRACT(L1150, ""[\s,]([A-Z]{2})[,\s]\s?\d{5}"")"),"MO")</f>
        <v>MO</v>
      </c>
      <c r="N665" s="5" t="s">
        <v>6506</v>
      </c>
      <c r="O665" s="5">
        <v>97005.0</v>
      </c>
      <c r="P665" s="5">
        <v>1.0</v>
      </c>
      <c r="Q665" s="5" t="s">
        <v>6507</v>
      </c>
      <c r="R665" s="5" t="s">
        <v>1519</v>
      </c>
      <c r="S665" s="5">
        <v>9.0</v>
      </c>
      <c r="T665" s="5" t="s">
        <v>69</v>
      </c>
      <c r="U665" s="5">
        <v>0.0</v>
      </c>
      <c r="V665" s="5" t="s">
        <v>70</v>
      </c>
      <c r="W665" s="5" t="s">
        <v>6508</v>
      </c>
      <c r="X665" s="5" t="s">
        <v>52</v>
      </c>
      <c r="Y665" s="5" t="s">
        <v>52</v>
      </c>
      <c r="Z665" s="5" t="s">
        <v>6509</v>
      </c>
      <c r="AA665" s="5" t="s">
        <v>6510</v>
      </c>
      <c r="AB665" s="5" t="s">
        <v>235</v>
      </c>
      <c r="AC665" s="5" t="s">
        <v>52</v>
      </c>
      <c r="AD665" s="5" t="s">
        <v>72</v>
      </c>
      <c r="AE665" s="5" t="s">
        <v>73</v>
      </c>
      <c r="AF665" s="5" t="s">
        <v>74</v>
      </c>
      <c r="AG665" s="5" t="s">
        <v>75</v>
      </c>
      <c r="AH665" s="5" t="s">
        <v>76</v>
      </c>
      <c r="AI665" s="5" t="s">
        <v>77</v>
      </c>
      <c r="AJ665" s="5" t="s">
        <v>102</v>
      </c>
      <c r="AK665" s="5" t="s">
        <v>102</v>
      </c>
      <c r="AL665" s="5" t="s">
        <v>3868</v>
      </c>
    </row>
    <row r="666" hidden="1">
      <c r="A666" s="5" t="s">
        <v>6511</v>
      </c>
      <c r="B666" s="5" t="s">
        <v>6512</v>
      </c>
      <c r="C666" s="5" t="s">
        <v>6513</v>
      </c>
      <c r="D666" s="9">
        <v>44758.0</v>
      </c>
      <c r="E666" s="5">
        <v>52426.0</v>
      </c>
      <c r="F666" s="5">
        <v>23830.0</v>
      </c>
      <c r="G666" s="5" t="s">
        <v>435</v>
      </c>
      <c r="H666" s="5" t="s">
        <v>149</v>
      </c>
      <c r="I666" s="5" t="s">
        <v>6514</v>
      </c>
      <c r="J666" s="5" t="s">
        <v>424</v>
      </c>
      <c r="K666" s="5" t="s">
        <v>6515</v>
      </c>
      <c r="L666" s="5" t="s">
        <v>6516</v>
      </c>
      <c r="M666" s="10" t="str">
        <f>IFERROR(__xludf.DUMMYFUNCTION("REGEXEXTRACT(L1151, ""[\s,]([A-Z]{2})[,\s]\s?\d{5}"")"),"#N/A")</f>
        <v>#N/A</v>
      </c>
      <c r="N666" s="5" t="s">
        <v>6517</v>
      </c>
      <c r="O666" s="5">
        <v>60014.0</v>
      </c>
      <c r="P666" s="5">
        <v>1.0</v>
      </c>
      <c r="Q666" s="5" t="s">
        <v>6518</v>
      </c>
      <c r="R666" s="5" t="s">
        <v>6519</v>
      </c>
      <c r="S666" s="5">
        <v>1.0</v>
      </c>
      <c r="T666" s="5" t="s">
        <v>115</v>
      </c>
      <c r="U666" s="5">
        <v>0.0</v>
      </c>
      <c r="V666" s="5" t="s">
        <v>52</v>
      </c>
      <c r="W666" s="5" t="s">
        <v>6520</v>
      </c>
      <c r="X666" s="5" t="s">
        <v>71</v>
      </c>
      <c r="Y666" s="5" t="s">
        <v>52</v>
      </c>
      <c r="Z666" s="5" t="s">
        <v>3614</v>
      </c>
      <c r="AA666" s="5" t="s">
        <v>6521</v>
      </c>
      <c r="AB666" s="5" t="s">
        <v>162</v>
      </c>
      <c r="AC666" s="5" t="s">
        <v>52</v>
      </c>
      <c r="AD666" s="5" t="s">
        <v>181</v>
      </c>
      <c r="AE666" s="5" t="s">
        <v>182</v>
      </c>
      <c r="AF666" s="5" t="s">
        <v>183</v>
      </c>
      <c r="AG666" s="5" t="s">
        <v>52</v>
      </c>
      <c r="AH666" s="5" t="s">
        <v>52</v>
      </c>
      <c r="AI666" s="5" t="s">
        <v>184</v>
      </c>
      <c r="AJ666" s="5" t="s">
        <v>6512</v>
      </c>
      <c r="AK666" s="5" t="s">
        <v>6516</v>
      </c>
      <c r="AL666" s="5" t="s">
        <v>444</v>
      </c>
    </row>
    <row r="667" hidden="1">
      <c r="A667" s="5" t="s">
        <v>6522</v>
      </c>
      <c r="B667" s="5" t="s">
        <v>3483</v>
      </c>
      <c r="C667" s="5" t="s">
        <v>3484</v>
      </c>
      <c r="D667" s="9">
        <v>44758.0</v>
      </c>
      <c r="E667" s="5">
        <v>106940.0</v>
      </c>
      <c r="F667" s="5">
        <v>48609.0</v>
      </c>
      <c r="G667" s="5" t="s">
        <v>1419</v>
      </c>
      <c r="H667" s="5" t="s">
        <v>1534</v>
      </c>
      <c r="I667" s="5" t="s">
        <v>3571</v>
      </c>
      <c r="J667" s="5" t="s">
        <v>256</v>
      </c>
      <c r="K667" s="5" t="s">
        <v>3471</v>
      </c>
      <c r="L667" s="5" t="s">
        <v>6197</v>
      </c>
      <c r="M667" s="10" t="str">
        <f>IFERROR(__xludf.DUMMYFUNCTION("REGEXEXTRACT(L1152, ""[\s,]([A-Z]{2})[,\s]\s?\d{5}"")"),"#N/A")</f>
        <v>#N/A</v>
      </c>
      <c r="N667" s="5" t="s">
        <v>3487</v>
      </c>
      <c r="O667" s="5" t="s">
        <v>52</v>
      </c>
      <c r="P667" s="5">
        <v>2.0</v>
      </c>
      <c r="Q667" s="5" t="s">
        <v>6523</v>
      </c>
      <c r="R667" s="5" t="s">
        <v>3475</v>
      </c>
      <c r="S667" s="5">
        <v>91.0</v>
      </c>
      <c r="T667" s="5" t="s">
        <v>1077</v>
      </c>
      <c r="U667" s="5">
        <v>0.0</v>
      </c>
      <c r="V667" s="5" t="s">
        <v>70</v>
      </c>
      <c r="W667" s="5" t="s">
        <v>6524</v>
      </c>
      <c r="X667" s="5" t="s">
        <v>52</v>
      </c>
      <c r="Y667" s="5" t="s">
        <v>52</v>
      </c>
      <c r="Z667" s="5" t="s">
        <v>6525</v>
      </c>
      <c r="AA667" s="5" t="s">
        <v>6526</v>
      </c>
      <c r="AB667" s="5" t="s">
        <v>235</v>
      </c>
      <c r="AC667" s="5" t="s">
        <v>52</v>
      </c>
      <c r="AD667" s="5" t="s">
        <v>5289</v>
      </c>
      <c r="AE667" s="5" t="s">
        <v>5290</v>
      </c>
      <c r="AF667" s="5" t="s">
        <v>5291</v>
      </c>
      <c r="AG667" s="5" t="s">
        <v>52</v>
      </c>
      <c r="AH667" s="5" t="s">
        <v>52</v>
      </c>
      <c r="AI667" s="5" t="s">
        <v>52</v>
      </c>
      <c r="AJ667" s="5" t="s">
        <v>3483</v>
      </c>
      <c r="AK667" s="5" t="s">
        <v>6201</v>
      </c>
      <c r="AL667" s="5" t="s">
        <v>6358</v>
      </c>
    </row>
    <row r="668" hidden="1">
      <c r="A668" s="5" t="s">
        <v>6527</v>
      </c>
      <c r="B668" s="5" t="s">
        <v>2554</v>
      </c>
      <c r="C668" s="5" t="s">
        <v>6528</v>
      </c>
      <c r="D668" s="9">
        <v>44757.0</v>
      </c>
      <c r="E668" s="5">
        <v>11205.0</v>
      </c>
      <c r="F668" s="5">
        <v>5093.0</v>
      </c>
      <c r="G668" s="5" t="s">
        <v>4585</v>
      </c>
      <c r="H668" s="5" t="s">
        <v>171</v>
      </c>
      <c r="I668" s="5" t="s">
        <v>6529</v>
      </c>
      <c r="J668" s="5" t="s">
        <v>274</v>
      </c>
      <c r="K668" s="5" t="s">
        <v>6530</v>
      </c>
      <c r="L668" s="5" t="s">
        <v>6531</v>
      </c>
      <c r="M668" s="10" t="str">
        <f>IFERROR(__xludf.DUMMYFUNCTION("REGEXEXTRACT(L1153, ""[\s,]([A-Z]{2})[,\s]\s?\d{5}"")"),"FL")</f>
        <v>FL</v>
      </c>
      <c r="N668" s="5" t="s">
        <v>6532</v>
      </c>
      <c r="O668" s="5">
        <v>92324.0</v>
      </c>
      <c r="P668" s="5">
        <v>1.0</v>
      </c>
      <c r="Q668" s="5" t="s">
        <v>6533</v>
      </c>
      <c r="R668" s="5" t="s">
        <v>244</v>
      </c>
      <c r="S668" s="5">
        <v>841.0</v>
      </c>
      <c r="T668" s="5" t="s">
        <v>69</v>
      </c>
      <c r="U668" s="5">
        <v>67.0</v>
      </c>
      <c r="V668" s="5" t="s">
        <v>70</v>
      </c>
      <c r="W668" s="5" t="s">
        <v>6534</v>
      </c>
      <c r="X668" s="5" t="s">
        <v>52</v>
      </c>
      <c r="Y668" s="5" t="s">
        <v>52</v>
      </c>
      <c r="Z668" s="5" t="s">
        <v>6535</v>
      </c>
      <c r="AA668" s="5" t="s">
        <v>6536</v>
      </c>
      <c r="AB668" s="5" t="s">
        <v>604</v>
      </c>
      <c r="AC668" s="5" t="s">
        <v>52</v>
      </c>
      <c r="AD668" s="5" t="s">
        <v>72</v>
      </c>
      <c r="AE668" s="5" t="s">
        <v>73</v>
      </c>
      <c r="AF668" s="5" t="s">
        <v>74</v>
      </c>
      <c r="AG668" s="5" t="s">
        <v>75</v>
      </c>
      <c r="AH668" s="5" t="s">
        <v>76</v>
      </c>
      <c r="AI668" s="5" t="s">
        <v>77</v>
      </c>
      <c r="AJ668" s="5" t="s">
        <v>3781</v>
      </c>
      <c r="AK668" s="5" t="s">
        <v>6537</v>
      </c>
      <c r="AL668" s="5" t="s">
        <v>1941</v>
      </c>
    </row>
    <row r="669" hidden="1">
      <c r="A669" s="5" t="s">
        <v>6538</v>
      </c>
      <c r="B669" s="5" t="s">
        <v>4346</v>
      </c>
      <c r="C669" s="5" t="s">
        <v>4347</v>
      </c>
      <c r="D669" s="9">
        <v>44754.0</v>
      </c>
      <c r="E669" s="5">
        <v>41215.0</v>
      </c>
      <c r="F669" s="5">
        <v>18734.0</v>
      </c>
      <c r="G669" s="5" t="s">
        <v>634</v>
      </c>
      <c r="H669" s="5" t="s">
        <v>189</v>
      </c>
      <c r="I669" s="5" t="s">
        <v>6539</v>
      </c>
      <c r="J669" s="5" t="s">
        <v>274</v>
      </c>
      <c r="K669" s="5" t="s">
        <v>462</v>
      </c>
      <c r="L669" s="5" t="s">
        <v>4350</v>
      </c>
      <c r="M669" s="10" t="str">
        <f>IFERROR(__xludf.DUMMYFUNCTION("REGEXEXTRACT(L1154, ""[\s,]([A-Z]{2})[,\s]\s?\d{5}"")"),"#N/A")</f>
        <v>#N/A</v>
      </c>
      <c r="N669" s="5" t="s">
        <v>4351</v>
      </c>
      <c r="O669" s="5">
        <v>78557.0</v>
      </c>
      <c r="P669" s="5">
        <v>1.0</v>
      </c>
      <c r="Q669" s="5" t="s">
        <v>6540</v>
      </c>
      <c r="R669" s="5">
        <v>2200.0</v>
      </c>
      <c r="S669" s="5">
        <v>960.0</v>
      </c>
      <c r="T669" s="5" t="s">
        <v>69</v>
      </c>
      <c r="U669" s="5">
        <v>820.0</v>
      </c>
      <c r="V669" s="5" t="s">
        <v>158</v>
      </c>
      <c r="W669" s="5" t="s">
        <v>6541</v>
      </c>
      <c r="X669" s="5" t="s">
        <v>71</v>
      </c>
      <c r="Y669" s="5" t="s">
        <v>52</v>
      </c>
      <c r="Z669" s="5" t="s">
        <v>6542</v>
      </c>
      <c r="AA669" s="5" t="s">
        <v>6543</v>
      </c>
      <c r="AB669" s="5" t="s">
        <v>235</v>
      </c>
      <c r="AC669" s="5" t="s">
        <v>283</v>
      </c>
      <c r="AD669" s="5" t="s">
        <v>163</v>
      </c>
      <c r="AE669" s="5" t="s">
        <v>164</v>
      </c>
      <c r="AF669" s="5" t="s">
        <v>165</v>
      </c>
      <c r="AG669" s="5" t="s">
        <v>52</v>
      </c>
      <c r="AH669" s="5" t="s">
        <v>52</v>
      </c>
      <c r="AI669" s="5" t="s">
        <v>52</v>
      </c>
      <c r="AJ669" s="5" t="s">
        <v>4346</v>
      </c>
      <c r="AK669" s="5" t="s">
        <v>4350</v>
      </c>
      <c r="AL669" s="5" t="s">
        <v>6057</v>
      </c>
    </row>
    <row r="670" hidden="1">
      <c r="A670" s="5" t="s">
        <v>6544</v>
      </c>
      <c r="B670" s="5" t="s">
        <v>6545</v>
      </c>
      <c r="C670" s="5" t="s">
        <v>6546</v>
      </c>
      <c r="D670" s="9">
        <v>44754.0</v>
      </c>
      <c r="E670" s="5">
        <v>12285.0</v>
      </c>
      <c r="F670" s="5">
        <v>5584.0</v>
      </c>
      <c r="G670" s="5" t="s">
        <v>579</v>
      </c>
      <c r="H670" s="5" t="s">
        <v>1792</v>
      </c>
      <c r="I670" s="5" t="s">
        <v>1558</v>
      </c>
      <c r="J670" s="5" t="s">
        <v>581</v>
      </c>
      <c r="K670" s="5" t="s">
        <v>207</v>
      </c>
      <c r="L670" s="5" t="s">
        <v>6547</v>
      </c>
      <c r="M670" s="10" t="str">
        <f>IFERROR(__xludf.DUMMYFUNCTION("REGEXEXTRACT(L1155, ""[\s,]([A-Z]{2})[,\s]\s?\d{5}"")"),"FL")</f>
        <v>FL</v>
      </c>
      <c r="N670" s="5" t="s">
        <v>6548</v>
      </c>
      <c r="O670" s="5">
        <v>10604.0</v>
      </c>
      <c r="P670" s="5">
        <v>1.0</v>
      </c>
      <c r="Q670" s="5" t="s">
        <v>6549</v>
      </c>
      <c r="R670" s="5">
        <v>4510.0</v>
      </c>
      <c r="S670" s="5">
        <v>5520.0</v>
      </c>
      <c r="T670" s="5" t="s">
        <v>374</v>
      </c>
      <c r="U670" s="5">
        <v>46.0</v>
      </c>
      <c r="V670" s="5" t="s">
        <v>93</v>
      </c>
      <c r="W670" s="5" t="s">
        <v>6550</v>
      </c>
      <c r="X670" s="5" t="s">
        <v>52</v>
      </c>
      <c r="Y670" s="5" t="s">
        <v>52</v>
      </c>
      <c r="Z670" s="5" t="s">
        <v>6466</v>
      </c>
      <c r="AA670" s="5">
        <v>125330.0</v>
      </c>
      <c r="AB670" s="5" t="s">
        <v>730</v>
      </c>
      <c r="AC670" s="5" t="s">
        <v>52</v>
      </c>
      <c r="AD670" s="5" t="s">
        <v>216</v>
      </c>
      <c r="AE670" s="5" t="s">
        <v>217</v>
      </c>
      <c r="AF670" s="5" t="s">
        <v>218</v>
      </c>
      <c r="AG670" s="5" t="s">
        <v>52</v>
      </c>
      <c r="AH670" s="5" t="s">
        <v>52</v>
      </c>
      <c r="AI670" s="5" t="s">
        <v>52</v>
      </c>
      <c r="AJ670" s="5" t="s">
        <v>6551</v>
      </c>
      <c r="AK670" s="5" t="s">
        <v>6552</v>
      </c>
      <c r="AL670" s="5" t="s">
        <v>6553</v>
      </c>
    </row>
    <row r="671" hidden="1">
      <c r="A671" s="5" t="s">
        <v>6554</v>
      </c>
      <c r="B671" s="5" t="s">
        <v>6555</v>
      </c>
      <c r="C671" s="5" t="s">
        <v>6556</v>
      </c>
      <c r="D671" s="9">
        <v>44745.0</v>
      </c>
      <c r="E671" s="5">
        <v>21347.0</v>
      </c>
      <c r="F671" s="5">
        <v>9703.0</v>
      </c>
      <c r="G671" s="5" t="s">
        <v>479</v>
      </c>
      <c r="H671" s="5" t="s">
        <v>171</v>
      </c>
      <c r="I671" s="5" t="s">
        <v>6557</v>
      </c>
      <c r="J671" s="5" t="s">
        <v>274</v>
      </c>
      <c r="K671" s="5" t="s">
        <v>6558</v>
      </c>
      <c r="L671" s="5" t="s">
        <v>6559</v>
      </c>
      <c r="M671" s="10" t="str">
        <f>IFERROR(__xludf.DUMMYFUNCTION("REGEXEXTRACT(L1156, ""[\s,]([A-Z]{2})[,\s]\s?\d{5}"")"),"CA")</f>
        <v>CA</v>
      </c>
      <c r="N671" s="5" t="s">
        <v>6560</v>
      </c>
      <c r="O671" s="5">
        <v>7701.0</v>
      </c>
      <c r="P671" s="5">
        <v>1.0</v>
      </c>
      <c r="Q671" s="5" t="s">
        <v>6561</v>
      </c>
      <c r="R671" s="5">
        <v>4500.0</v>
      </c>
      <c r="S671" s="5">
        <v>260.0</v>
      </c>
      <c r="T671" s="5" t="s">
        <v>53</v>
      </c>
      <c r="U671" s="5">
        <v>0.0</v>
      </c>
      <c r="V671" s="5" t="s">
        <v>70</v>
      </c>
      <c r="W671" s="5" t="s">
        <v>6562</v>
      </c>
      <c r="X671" s="5" t="s">
        <v>71</v>
      </c>
      <c r="Y671" s="5" t="s">
        <v>52</v>
      </c>
      <c r="Z671" s="5" t="s">
        <v>6563</v>
      </c>
      <c r="AA671" s="5" t="s">
        <v>6564</v>
      </c>
      <c r="AB671" s="5" t="s">
        <v>730</v>
      </c>
      <c r="AC671" s="5" t="s">
        <v>52</v>
      </c>
      <c r="AD671" s="5" t="s">
        <v>398</v>
      </c>
      <c r="AE671" s="5" t="s">
        <v>399</v>
      </c>
      <c r="AF671" s="5" t="s">
        <v>400</v>
      </c>
      <c r="AG671" s="5" t="s">
        <v>401</v>
      </c>
      <c r="AH671" s="5">
        <v>23502.0</v>
      </c>
      <c r="AI671" s="5" t="s">
        <v>402</v>
      </c>
      <c r="AJ671" s="5" t="s">
        <v>6555</v>
      </c>
      <c r="AK671" s="5" t="s">
        <v>6565</v>
      </c>
      <c r="AL671" s="5" t="s">
        <v>928</v>
      </c>
    </row>
    <row r="672" hidden="1">
      <c r="A672" s="5" t="s">
        <v>6566</v>
      </c>
      <c r="B672" s="5" t="s">
        <v>6567</v>
      </c>
      <c r="C672" s="5" t="s">
        <v>5703</v>
      </c>
      <c r="D672" s="9">
        <v>44744.0</v>
      </c>
      <c r="E672" s="5">
        <v>11790.0</v>
      </c>
      <c r="F672" s="5">
        <v>5359.0</v>
      </c>
      <c r="G672" s="5" t="s">
        <v>422</v>
      </c>
      <c r="H672" s="5" t="s">
        <v>149</v>
      </c>
      <c r="I672" s="5" t="s">
        <v>6568</v>
      </c>
      <c r="J672" s="5" t="s">
        <v>424</v>
      </c>
      <c r="K672" s="5" t="s">
        <v>6569</v>
      </c>
      <c r="L672" s="5" t="s">
        <v>6570</v>
      </c>
      <c r="M672" s="10" t="str">
        <f>IFERROR(__xludf.DUMMYFUNCTION("REGEXEXTRACT(L1157, ""[\s,]([A-Z]{2})[,\s]\s?\d{5}"")"),"PA")</f>
        <v>PA</v>
      </c>
      <c r="N672" s="5" t="s">
        <v>6571</v>
      </c>
      <c r="O672" s="5">
        <v>38141.0</v>
      </c>
      <c r="P672" s="5">
        <v>1.0</v>
      </c>
      <c r="Q672" s="5" t="s">
        <v>6572</v>
      </c>
      <c r="R672" s="5">
        <v>4532.0</v>
      </c>
      <c r="S672" s="5">
        <v>32.0</v>
      </c>
      <c r="T672" s="5" t="s">
        <v>115</v>
      </c>
      <c r="U672" s="5">
        <v>0.0</v>
      </c>
      <c r="V672" s="5" t="s">
        <v>52</v>
      </c>
      <c r="W672" s="5" t="s">
        <v>6573</v>
      </c>
      <c r="X672" s="5" t="s">
        <v>71</v>
      </c>
      <c r="Y672" s="5" t="s">
        <v>52</v>
      </c>
      <c r="Z672" s="5" t="s">
        <v>3887</v>
      </c>
      <c r="AA672" s="5" t="s">
        <v>6574</v>
      </c>
      <c r="AB672" s="5" t="s">
        <v>235</v>
      </c>
      <c r="AC672" s="5" t="s">
        <v>52</v>
      </c>
      <c r="AD672" s="5" t="s">
        <v>181</v>
      </c>
      <c r="AE672" s="5" t="s">
        <v>182</v>
      </c>
      <c r="AF672" s="5" t="s">
        <v>183</v>
      </c>
      <c r="AG672" s="5" t="s">
        <v>52</v>
      </c>
      <c r="AH672" s="5" t="s">
        <v>52</v>
      </c>
      <c r="AI672" s="5" t="s">
        <v>184</v>
      </c>
      <c r="AJ672" s="5" t="s">
        <v>6567</v>
      </c>
      <c r="AK672" s="5" t="s">
        <v>6570</v>
      </c>
      <c r="AL672" s="5" t="s">
        <v>2746</v>
      </c>
    </row>
    <row r="673" hidden="1">
      <c r="A673" s="5" t="s">
        <v>6575</v>
      </c>
      <c r="B673" s="5" t="s">
        <v>6576</v>
      </c>
      <c r="C673" s="5" t="s">
        <v>6577</v>
      </c>
      <c r="D673" s="9">
        <v>44741.0</v>
      </c>
      <c r="E673" s="5">
        <v>28587.0</v>
      </c>
      <c r="F673" s="5">
        <v>12994.0</v>
      </c>
      <c r="G673" s="5" t="s">
        <v>1652</v>
      </c>
      <c r="H673" s="5" t="s">
        <v>149</v>
      </c>
      <c r="I673" s="5" t="s">
        <v>6578</v>
      </c>
      <c r="J673" s="5" t="s">
        <v>274</v>
      </c>
      <c r="K673" s="5" t="s">
        <v>192</v>
      </c>
      <c r="L673" s="5" t="s">
        <v>6579</v>
      </c>
      <c r="M673" s="10" t="str">
        <f>IFERROR(__xludf.DUMMYFUNCTION("REGEXEXTRACT(L1158, ""[\s,]([A-Z]{2})[,\s]\s?\d{5}"")"),"NJ")</f>
        <v>NJ</v>
      </c>
      <c r="N673" s="5" t="s">
        <v>6580</v>
      </c>
      <c r="O673" s="5">
        <v>27260.0</v>
      </c>
      <c r="P673" s="5">
        <v>2.0</v>
      </c>
      <c r="Q673" s="5" t="s">
        <v>6581</v>
      </c>
      <c r="R673" s="5" t="s">
        <v>156</v>
      </c>
      <c r="S673" s="5">
        <v>144.0</v>
      </c>
      <c r="T673" s="5" t="s">
        <v>69</v>
      </c>
      <c r="U673" s="5">
        <v>1.0</v>
      </c>
      <c r="V673" s="5" t="s">
        <v>70</v>
      </c>
      <c r="W673" s="5" t="s">
        <v>6582</v>
      </c>
      <c r="X673" s="5" t="s">
        <v>52</v>
      </c>
      <c r="Y673" s="5" t="s">
        <v>52</v>
      </c>
      <c r="Z673" s="5" t="s">
        <v>6583</v>
      </c>
      <c r="AA673" s="5" t="s">
        <v>6584</v>
      </c>
      <c r="AB673" s="5" t="s">
        <v>119</v>
      </c>
      <c r="AC673" s="5" t="s">
        <v>283</v>
      </c>
      <c r="AD673" s="5" t="s">
        <v>398</v>
      </c>
      <c r="AE673" s="5" t="s">
        <v>399</v>
      </c>
      <c r="AF673" s="5" t="s">
        <v>400</v>
      </c>
      <c r="AG673" s="5" t="s">
        <v>401</v>
      </c>
      <c r="AH673" s="5">
        <v>23502.0</v>
      </c>
      <c r="AI673" s="5" t="s">
        <v>402</v>
      </c>
      <c r="AJ673" s="5" t="s">
        <v>6585</v>
      </c>
      <c r="AK673" s="5" t="s">
        <v>6586</v>
      </c>
      <c r="AL673" s="5" t="s">
        <v>6587</v>
      </c>
    </row>
    <row r="674" hidden="1">
      <c r="A674" s="5" t="s">
        <v>6588</v>
      </c>
      <c r="B674" s="5" t="s">
        <v>6589</v>
      </c>
      <c r="C674" s="5" t="s">
        <v>6590</v>
      </c>
      <c r="D674" s="9">
        <v>44739.0</v>
      </c>
      <c r="E674" s="5">
        <v>33.0</v>
      </c>
      <c r="F674" s="5">
        <v>15.0</v>
      </c>
      <c r="G674" s="5" t="s">
        <v>4073</v>
      </c>
      <c r="H674" s="5" t="s">
        <v>2784</v>
      </c>
      <c r="I674" s="5" t="s">
        <v>6591</v>
      </c>
      <c r="J674" s="5" t="s">
        <v>2214</v>
      </c>
      <c r="K674" s="5" t="s">
        <v>1031</v>
      </c>
      <c r="L674" s="5" t="s">
        <v>6592</v>
      </c>
      <c r="M674" s="10" t="str">
        <f>IFERROR(__xludf.DUMMYFUNCTION("REGEXEXTRACT(L1159, ""[\s,]([A-Z]{2})[,\s]\s?\d{5}"")"),"IN")</f>
        <v>IN</v>
      </c>
      <c r="N674" s="5" t="s">
        <v>6593</v>
      </c>
      <c r="O674" s="5">
        <v>94545.0</v>
      </c>
      <c r="P674" s="5">
        <v>1.0</v>
      </c>
      <c r="Q674" s="5" t="s">
        <v>6594</v>
      </c>
      <c r="R674" s="5">
        <v>2210.0</v>
      </c>
      <c r="S674" s="5">
        <v>4.0</v>
      </c>
      <c r="T674" s="5" t="s">
        <v>53</v>
      </c>
      <c r="U674" s="5">
        <v>0.0</v>
      </c>
      <c r="V674" s="5" t="s">
        <v>52</v>
      </c>
      <c r="W674" s="5" t="s">
        <v>6595</v>
      </c>
      <c r="X674" s="5" t="s">
        <v>71</v>
      </c>
      <c r="Y674" s="5" t="s">
        <v>52</v>
      </c>
      <c r="Z674" s="5" t="s">
        <v>6596</v>
      </c>
      <c r="AA674" s="5" t="s">
        <v>6597</v>
      </c>
      <c r="AB674" s="5" t="s">
        <v>235</v>
      </c>
      <c r="AC674" s="5" t="s">
        <v>52</v>
      </c>
      <c r="AD674" s="5" t="s">
        <v>216</v>
      </c>
      <c r="AE674" s="5" t="s">
        <v>217</v>
      </c>
      <c r="AF674" s="5" t="s">
        <v>218</v>
      </c>
      <c r="AG674" s="5" t="s">
        <v>52</v>
      </c>
      <c r="AH674" s="5" t="s">
        <v>52</v>
      </c>
      <c r="AI674" s="5" t="s">
        <v>52</v>
      </c>
      <c r="AJ674" s="5" t="s">
        <v>6589</v>
      </c>
      <c r="AK674" s="5" t="s">
        <v>6592</v>
      </c>
      <c r="AL674" s="5" t="s">
        <v>6598</v>
      </c>
    </row>
    <row r="675" hidden="1">
      <c r="A675" s="5" t="s">
        <v>6599</v>
      </c>
      <c r="B675" s="5" t="s">
        <v>5808</v>
      </c>
      <c r="C675" s="5" t="s">
        <v>5808</v>
      </c>
      <c r="D675" s="9">
        <v>44737.0</v>
      </c>
      <c r="E675" s="5">
        <v>36766.0</v>
      </c>
      <c r="F675" s="5">
        <v>16712.0</v>
      </c>
      <c r="G675" s="5" t="s">
        <v>579</v>
      </c>
      <c r="H675" s="5" t="s">
        <v>1792</v>
      </c>
      <c r="I675" s="5" t="s">
        <v>3180</v>
      </c>
      <c r="J675" s="5" t="s">
        <v>581</v>
      </c>
      <c r="K675" s="5" t="s">
        <v>6600</v>
      </c>
      <c r="L675" s="5" t="s">
        <v>6601</v>
      </c>
      <c r="M675" s="10" t="str">
        <f>IFERROR(__xludf.DUMMYFUNCTION("REGEXEXTRACT(L1160, ""[\s,]([A-Z]{2})[,\s]\s?\d{5}"")"),"#N/A")</f>
        <v>#N/A</v>
      </c>
      <c r="N675" s="5" t="s">
        <v>6602</v>
      </c>
      <c r="O675" s="5">
        <v>29456.0</v>
      </c>
      <c r="P675" s="5">
        <v>1.0</v>
      </c>
      <c r="Q675" s="5" t="s">
        <v>6603</v>
      </c>
      <c r="R675" s="5">
        <v>4500.0</v>
      </c>
      <c r="S675" s="5">
        <v>533.0</v>
      </c>
      <c r="T675" s="5" t="s">
        <v>115</v>
      </c>
      <c r="U675" s="5">
        <v>0.0</v>
      </c>
      <c r="V675" s="5" t="s">
        <v>70</v>
      </c>
      <c r="W675" s="5" t="s">
        <v>6604</v>
      </c>
      <c r="X675" s="5" t="s">
        <v>71</v>
      </c>
      <c r="Y675" s="5" t="s">
        <v>52</v>
      </c>
      <c r="Z675" s="5" t="s">
        <v>6605</v>
      </c>
      <c r="AA675" s="5" t="s">
        <v>6606</v>
      </c>
      <c r="AB675" s="5" t="s">
        <v>200</v>
      </c>
      <c r="AC675" s="5" t="s">
        <v>52</v>
      </c>
      <c r="AD675" s="5" t="s">
        <v>398</v>
      </c>
      <c r="AE675" s="5" t="s">
        <v>399</v>
      </c>
      <c r="AF675" s="5" t="s">
        <v>400</v>
      </c>
      <c r="AG675" s="5" t="s">
        <v>401</v>
      </c>
      <c r="AH675" s="5">
        <v>23502.0</v>
      </c>
      <c r="AI675" s="5" t="s">
        <v>402</v>
      </c>
      <c r="AJ675" s="5" t="s">
        <v>5808</v>
      </c>
      <c r="AK675" s="5" t="s">
        <v>6607</v>
      </c>
      <c r="AL675" s="5" t="s">
        <v>1573</v>
      </c>
    </row>
    <row r="676">
      <c r="A676" s="5" t="s">
        <v>6608</v>
      </c>
      <c r="B676" s="5" t="s">
        <v>4346</v>
      </c>
      <c r="C676" s="5" t="s">
        <v>6609</v>
      </c>
      <c r="D676" s="9">
        <v>44736.0</v>
      </c>
      <c r="E676" s="5">
        <v>72725.0</v>
      </c>
      <c r="F676" s="5">
        <v>33057.0</v>
      </c>
      <c r="G676" s="5" t="s">
        <v>579</v>
      </c>
      <c r="H676" s="5" t="s">
        <v>45</v>
      </c>
      <c r="I676" s="5" t="s">
        <v>6448</v>
      </c>
      <c r="J676" s="5" t="s">
        <v>581</v>
      </c>
      <c r="K676" s="5" t="s">
        <v>6610</v>
      </c>
      <c r="L676" s="5" t="s">
        <v>6611</v>
      </c>
      <c r="M676" s="11" t="s">
        <v>2670</v>
      </c>
      <c r="N676" s="5" t="s">
        <v>6612</v>
      </c>
      <c r="O676" s="5">
        <v>11556.0</v>
      </c>
      <c r="P676" s="5">
        <v>5.0</v>
      </c>
      <c r="Q676" s="5" t="s">
        <v>6613</v>
      </c>
      <c r="R676" s="5" t="s">
        <v>6614</v>
      </c>
      <c r="S676" s="5">
        <v>126.0</v>
      </c>
      <c r="T676" s="5" t="s">
        <v>115</v>
      </c>
      <c r="U676" s="5">
        <v>270.0</v>
      </c>
      <c r="V676" s="5" t="s">
        <v>93</v>
      </c>
      <c r="W676" s="5" t="s">
        <v>6615</v>
      </c>
      <c r="X676" s="5" t="s">
        <v>71</v>
      </c>
      <c r="Y676" s="5" t="s">
        <v>52</v>
      </c>
      <c r="Z676" s="5" t="s">
        <v>6454</v>
      </c>
      <c r="AA676" s="5" t="s">
        <v>6616</v>
      </c>
      <c r="AB676" s="5" t="s">
        <v>1426</v>
      </c>
      <c r="AC676" s="5" t="s">
        <v>52</v>
      </c>
      <c r="AD676" s="5" t="s">
        <v>565</v>
      </c>
      <c r="AE676" s="5" t="s">
        <v>566</v>
      </c>
      <c r="AF676" s="5" t="s">
        <v>567</v>
      </c>
      <c r="AG676" s="5" t="s">
        <v>52</v>
      </c>
      <c r="AH676" s="5" t="s">
        <v>52</v>
      </c>
      <c r="AI676" s="5" t="s">
        <v>568</v>
      </c>
      <c r="AJ676" s="5" t="s">
        <v>4346</v>
      </c>
      <c r="AK676" s="5" t="s">
        <v>6611</v>
      </c>
      <c r="AL676" s="5" t="s">
        <v>1573</v>
      </c>
    </row>
    <row r="677">
      <c r="A677" s="5" t="s">
        <v>6617</v>
      </c>
      <c r="B677" s="5" t="s">
        <v>6618</v>
      </c>
      <c r="C677" s="5" t="s">
        <v>5359</v>
      </c>
      <c r="D677" s="9">
        <v>44735.0</v>
      </c>
      <c r="E677" s="5">
        <v>43094.0</v>
      </c>
      <c r="F677" s="5">
        <v>19588.0</v>
      </c>
      <c r="G677" s="5" t="s">
        <v>870</v>
      </c>
      <c r="H677" s="5" t="s">
        <v>45</v>
      </c>
      <c r="I677" s="5" t="s">
        <v>6619</v>
      </c>
      <c r="J677" s="5" t="s">
        <v>872</v>
      </c>
      <c r="K677" s="5" t="s">
        <v>1336</v>
      </c>
      <c r="L677" s="5" t="s">
        <v>6620</v>
      </c>
      <c r="M677" s="10" t="str">
        <f>IFERROR(__xludf.DUMMYFUNCTION("REGEXEXTRACT(L1162, ""[\s,]([A-Z]{2})[,\s]\s?\d{5}"")"),"CA")</f>
        <v>CA</v>
      </c>
      <c r="N677" s="5" t="s">
        <v>2917</v>
      </c>
      <c r="O677" s="5">
        <v>11222.0</v>
      </c>
      <c r="P677" s="5">
        <v>1.0</v>
      </c>
      <c r="Q677" s="5" t="s">
        <v>6621</v>
      </c>
      <c r="R677" s="5">
        <v>4510.0</v>
      </c>
      <c r="S677" s="5">
        <v>1210.0</v>
      </c>
      <c r="T677" s="5" t="s">
        <v>92</v>
      </c>
      <c r="U677" s="5">
        <v>0.0</v>
      </c>
      <c r="V677" s="5" t="s">
        <v>52</v>
      </c>
      <c r="W677" s="5" t="s">
        <v>6622</v>
      </c>
      <c r="X677" s="5" t="s">
        <v>52</v>
      </c>
      <c r="Y677" s="5" t="s">
        <v>52</v>
      </c>
      <c r="Z677" s="5" t="s">
        <v>6623</v>
      </c>
      <c r="AA677" s="5" t="s">
        <v>6624</v>
      </c>
      <c r="AB677" s="5" t="s">
        <v>235</v>
      </c>
      <c r="AC677" s="5" t="s">
        <v>52</v>
      </c>
      <c r="AD677" s="5" t="s">
        <v>216</v>
      </c>
      <c r="AE677" s="5" t="s">
        <v>217</v>
      </c>
      <c r="AF677" s="5" t="s">
        <v>218</v>
      </c>
      <c r="AG677" s="5" t="s">
        <v>52</v>
      </c>
      <c r="AH677" s="5" t="s">
        <v>52</v>
      </c>
      <c r="AI677" s="5" t="s">
        <v>52</v>
      </c>
      <c r="AJ677" s="5" t="s">
        <v>6618</v>
      </c>
      <c r="AK677" s="5" t="s">
        <v>6620</v>
      </c>
      <c r="AL677" s="5" t="s">
        <v>2922</v>
      </c>
    </row>
    <row r="678">
      <c r="A678" s="5" t="s">
        <v>6625</v>
      </c>
      <c r="B678" s="5" t="s">
        <v>6626</v>
      </c>
      <c r="C678" s="5" t="s">
        <v>6627</v>
      </c>
      <c r="D678" s="9">
        <v>44734.0</v>
      </c>
      <c r="E678" s="5">
        <v>61332.0</v>
      </c>
      <c r="F678" s="5">
        <v>27878.0</v>
      </c>
      <c r="G678" s="5" t="s">
        <v>2767</v>
      </c>
      <c r="H678" s="5" t="s">
        <v>45</v>
      </c>
      <c r="I678" s="5" t="s">
        <v>3966</v>
      </c>
      <c r="J678" s="5" t="s">
        <v>532</v>
      </c>
      <c r="K678" s="5" t="s">
        <v>6628</v>
      </c>
      <c r="L678" s="5" t="s">
        <v>6629</v>
      </c>
      <c r="M678" s="10" t="str">
        <f>IFERROR(__xludf.DUMMYFUNCTION("REGEXEXTRACT(L1163, ""[\s,]([A-Z]{2})[,\s]\s?\d{5}"")"),"IN")</f>
        <v>IN</v>
      </c>
      <c r="N678" s="5" t="s">
        <v>6630</v>
      </c>
      <c r="O678" s="5">
        <v>33126.0</v>
      </c>
      <c r="P678" s="5">
        <v>1.0</v>
      </c>
      <c r="Q678" s="5" t="s">
        <v>6631</v>
      </c>
      <c r="R678" s="5">
        <v>4510.0</v>
      </c>
      <c r="S678" s="5">
        <v>34.0</v>
      </c>
      <c r="T678" s="5" t="s">
        <v>115</v>
      </c>
      <c r="U678" s="5">
        <v>0.0</v>
      </c>
      <c r="V678" s="5" t="s">
        <v>52</v>
      </c>
      <c r="W678" s="5" t="s">
        <v>6632</v>
      </c>
      <c r="X678" s="5" t="s">
        <v>71</v>
      </c>
      <c r="Y678" s="5" t="s">
        <v>52</v>
      </c>
      <c r="Z678" s="5" t="s">
        <v>213</v>
      </c>
      <c r="AA678" s="5" t="s">
        <v>6633</v>
      </c>
      <c r="AB678" s="5" t="s">
        <v>59</v>
      </c>
      <c r="AC678" s="5" t="s">
        <v>52</v>
      </c>
      <c r="AD678" s="5" t="s">
        <v>181</v>
      </c>
      <c r="AE678" s="5" t="s">
        <v>182</v>
      </c>
      <c r="AF678" s="5" t="s">
        <v>183</v>
      </c>
      <c r="AG678" s="5" t="s">
        <v>52</v>
      </c>
      <c r="AH678" s="5" t="s">
        <v>52</v>
      </c>
      <c r="AI678" s="5" t="s">
        <v>184</v>
      </c>
      <c r="AJ678" s="5" t="s">
        <v>6626</v>
      </c>
      <c r="AK678" s="5" t="s">
        <v>6629</v>
      </c>
      <c r="AL678" s="5" t="s">
        <v>6634</v>
      </c>
    </row>
    <row r="679">
      <c r="A679" s="5" t="s">
        <v>6625</v>
      </c>
      <c r="B679" s="5" t="s">
        <v>527</v>
      </c>
      <c r="C679" s="5" t="s">
        <v>528</v>
      </c>
      <c r="D679" s="9">
        <v>44734.0</v>
      </c>
      <c r="E679" s="5">
        <v>61332.0</v>
      </c>
      <c r="F679" s="5">
        <v>27878.0</v>
      </c>
      <c r="G679" s="5" t="s">
        <v>2767</v>
      </c>
      <c r="H679" s="5" t="s">
        <v>45</v>
      </c>
      <c r="I679" s="5" t="s">
        <v>3966</v>
      </c>
      <c r="J679" s="5" t="s">
        <v>532</v>
      </c>
      <c r="K679" s="5" t="s">
        <v>6628</v>
      </c>
      <c r="L679" s="5" t="s">
        <v>6635</v>
      </c>
      <c r="M679" s="10" t="str">
        <f>IFERROR(__xludf.DUMMYFUNCTION("REGEXEXTRACT(L1164, ""[\s,]([A-Z]{2})[,\s]\s?\d{5}"")"),"FL")</f>
        <v>FL</v>
      </c>
      <c r="N679" s="5" t="s">
        <v>6636</v>
      </c>
      <c r="O679" s="5" t="s">
        <v>52</v>
      </c>
      <c r="P679" s="5">
        <v>1.0</v>
      </c>
      <c r="Q679" s="5" t="s">
        <v>6631</v>
      </c>
      <c r="R679" s="5">
        <v>4510.0</v>
      </c>
      <c r="S679" s="5">
        <v>34.0</v>
      </c>
      <c r="T679" s="5" t="s">
        <v>115</v>
      </c>
      <c r="U679" s="5">
        <v>0.0</v>
      </c>
      <c r="V679" s="5" t="s">
        <v>52</v>
      </c>
      <c r="W679" s="5" t="s">
        <v>6637</v>
      </c>
      <c r="X679" s="5" t="s">
        <v>55</v>
      </c>
      <c r="Y679" s="5" t="s">
        <v>6632</v>
      </c>
      <c r="Z679" s="5" t="s">
        <v>213</v>
      </c>
      <c r="AA679" s="5" t="s">
        <v>6633</v>
      </c>
      <c r="AB679" s="5" t="s">
        <v>59</v>
      </c>
      <c r="AC679" s="5" t="s">
        <v>52</v>
      </c>
      <c r="AD679" s="5" t="s">
        <v>181</v>
      </c>
      <c r="AE679" s="5" t="s">
        <v>182</v>
      </c>
      <c r="AF679" s="5" t="s">
        <v>183</v>
      </c>
      <c r="AG679" s="5" t="s">
        <v>52</v>
      </c>
      <c r="AH679" s="5" t="s">
        <v>52</v>
      </c>
      <c r="AI679" s="5" t="s">
        <v>184</v>
      </c>
      <c r="AJ679" s="5" t="s">
        <v>527</v>
      </c>
      <c r="AK679" s="5" t="s">
        <v>6635</v>
      </c>
      <c r="AL679" s="5" t="s">
        <v>6634</v>
      </c>
    </row>
    <row r="680">
      <c r="A680" s="5" t="s">
        <v>6638</v>
      </c>
      <c r="B680" s="5" t="s">
        <v>6639</v>
      </c>
      <c r="C680" s="5" t="s">
        <v>6640</v>
      </c>
      <c r="D680" s="9">
        <v>44734.0</v>
      </c>
      <c r="E680" s="5">
        <v>84911.0</v>
      </c>
      <c r="F680" s="5">
        <v>38596.0</v>
      </c>
      <c r="G680" s="5" t="s">
        <v>2967</v>
      </c>
      <c r="H680" s="5" t="s">
        <v>45</v>
      </c>
      <c r="I680" s="5" t="s">
        <v>2294</v>
      </c>
      <c r="J680" s="5" t="s">
        <v>1460</v>
      </c>
      <c r="K680" s="5" t="s">
        <v>6641</v>
      </c>
      <c r="L680" s="5" t="s">
        <v>6642</v>
      </c>
      <c r="M680" s="11" t="s">
        <v>2670</v>
      </c>
      <c r="N680" s="5" t="s">
        <v>6643</v>
      </c>
      <c r="O680" s="5">
        <v>11514.0</v>
      </c>
      <c r="P680" s="5">
        <v>2.0</v>
      </c>
      <c r="Q680" s="5" t="s">
        <v>6644</v>
      </c>
      <c r="R680" s="5" t="s">
        <v>2195</v>
      </c>
      <c r="S680" s="5">
        <v>13791.0</v>
      </c>
      <c r="T680" s="5" t="s">
        <v>374</v>
      </c>
      <c r="U680" s="5">
        <v>0.0</v>
      </c>
      <c r="V680" s="5" t="s">
        <v>93</v>
      </c>
      <c r="W680" s="5" t="s">
        <v>6645</v>
      </c>
      <c r="X680" s="5" t="s">
        <v>55</v>
      </c>
      <c r="Y680" s="5" t="s">
        <v>6646</v>
      </c>
      <c r="Z680" s="5" t="s">
        <v>6647</v>
      </c>
      <c r="AA680" s="5" t="s">
        <v>6648</v>
      </c>
      <c r="AB680" s="5" t="s">
        <v>119</v>
      </c>
      <c r="AC680" s="5" t="s">
        <v>52</v>
      </c>
      <c r="AD680" s="5" t="s">
        <v>3141</v>
      </c>
      <c r="AE680" s="5" t="s">
        <v>3142</v>
      </c>
      <c r="AF680" s="5" t="s">
        <v>162</v>
      </c>
      <c r="AG680" s="5" t="s">
        <v>52</v>
      </c>
      <c r="AH680" s="5" t="s">
        <v>52</v>
      </c>
      <c r="AI680" s="5" t="s">
        <v>3143</v>
      </c>
      <c r="AJ680" s="5" t="s">
        <v>6639</v>
      </c>
      <c r="AK680" s="5" t="s">
        <v>6642</v>
      </c>
      <c r="AL680" s="5" t="s">
        <v>6649</v>
      </c>
    </row>
    <row r="681" hidden="1">
      <c r="A681" s="5" t="s">
        <v>6650</v>
      </c>
      <c r="B681" s="5" t="s">
        <v>6576</v>
      </c>
      <c r="C681" s="5" t="s">
        <v>6577</v>
      </c>
      <c r="D681" s="9">
        <v>44733.0</v>
      </c>
      <c r="E681" s="5">
        <v>29124.0</v>
      </c>
      <c r="F681" s="5">
        <v>13238.0</v>
      </c>
      <c r="G681" s="5" t="s">
        <v>1652</v>
      </c>
      <c r="H681" s="5" t="s">
        <v>149</v>
      </c>
      <c r="I681" s="5" t="s">
        <v>6651</v>
      </c>
      <c r="J681" s="5" t="s">
        <v>274</v>
      </c>
      <c r="K681" s="5" t="s">
        <v>192</v>
      </c>
      <c r="L681" s="5" t="s">
        <v>6579</v>
      </c>
      <c r="M681" s="10" t="str">
        <f>IFERROR(__xludf.DUMMYFUNCTION("REGEXEXTRACT(L1166, ""[\s,]([A-Z]{2})[,\s]\s?\d{5}"")"),"#N/A")</f>
        <v>#N/A</v>
      </c>
      <c r="N681" s="5" t="s">
        <v>6580</v>
      </c>
      <c r="O681" s="5">
        <v>27260.0</v>
      </c>
      <c r="P681" s="5">
        <v>2.0</v>
      </c>
      <c r="Q681" s="5" t="s">
        <v>6652</v>
      </c>
      <c r="R681" s="5" t="s">
        <v>156</v>
      </c>
      <c r="S681" s="5">
        <v>140.0</v>
      </c>
      <c r="T681" s="5" t="s">
        <v>69</v>
      </c>
      <c r="U681" s="5">
        <v>1.0</v>
      </c>
      <c r="V681" s="5" t="s">
        <v>70</v>
      </c>
      <c r="W681" s="5" t="s">
        <v>6653</v>
      </c>
      <c r="X681" s="5" t="s">
        <v>52</v>
      </c>
      <c r="Y681" s="5" t="s">
        <v>52</v>
      </c>
      <c r="Z681" s="5" t="s">
        <v>6654</v>
      </c>
      <c r="AA681" s="5" t="s">
        <v>6655</v>
      </c>
      <c r="AB681" s="5" t="s">
        <v>119</v>
      </c>
      <c r="AC681" s="5" t="s">
        <v>283</v>
      </c>
      <c r="AD681" s="5" t="s">
        <v>398</v>
      </c>
      <c r="AE681" s="5" t="s">
        <v>399</v>
      </c>
      <c r="AF681" s="5" t="s">
        <v>400</v>
      </c>
      <c r="AG681" s="5" t="s">
        <v>401</v>
      </c>
      <c r="AH681" s="5">
        <v>23502.0</v>
      </c>
      <c r="AI681" s="5" t="s">
        <v>402</v>
      </c>
      <c r="AJ681" s="5" t="s">
        <v>6585</v>
      </c>
      <c r="AK681" s="5" t="s">
        <v>6586</v>
      </c>
      <c r="AL681" s="5" t="s">
        <v>6587</v>
      </c>
    </row>
    <row r="682" hidden="1">
      <c r="A682" s="5" t="s">
        <v>6656</v>
      </c>
      <c r="B682" s="5" t="s">
        <v>4346</v>
      </c>
      <c r="C682" s="5" t="s">
        <v>4347</v>
      </c>
      <c r="D682" s="9">
        <v>44732.0</v>
      </c>
      <c r="E682" s="5">
        <v>38185.0</v>
      </c>
      <c r="F682" s="5">
        <v>17357.0</v>
      </c>
      <c r="G682" s="5" t="s">
        <v>1652</v>
      </c>
      <c r="H682" s="5" t="s">
        <v>189</v>
      </c>
      <c r="I682" s="5" t="s">
        <v>6657</v>
      </c>
      <c r="J682" s="5" t="s">
        <v>274</v>
      </c>
      <c r="K682" s="5" t="s">
        <v>6658</v>
      </c>
      <c r="L682" s="5" t="s">
        <v>6659</v>
      </c>
      <c r="M682" s="10" t="str">
        <f>IFERROR(__xludf.DUMMYFUNCTION("REGEXEXTRACT(L1167, ""[\s,]([A-Z]{2})[,\s]\s?\d{5}"")"),"CA")</f>
        <v>CA</v>
      </c>
      <c r="N682" s="5" t="s">
        <v>6660</v>
      </c>
      <c r="O682" s="5">
        <v>78557.0</v>
      </c>
      <c r="P682" s="5">
        <v>1.0</v>
      </c>
      <c r="Q682" s="5" t="s">
        <v>6661</v>
      </c>
      <c r="R682" s="5">
        <v>2200.0</v>
      </c>
      <c r="S682" s="5">
        <v>1041.0</v>
      </c>
      <c r="T682" s="5" t="s">
        <v>69</v>
      </c>
      <c r="U682" s="5">
        <v>0.0</v>
      </c>
      <c r="V682" s="5" t="s">
        <v>70</v>
      </c>
      <c r="W682" s="5" t="s">
        <v>6662</v>
      </c>
      <c r="X682" s="5" t="s">
        <v>71</v>
      </c>
      <c r="Y682" s="5" t="s">
        <v>52</v>
      </c>
      <c r="Z682" s="5" t="s">
        <v>6663</v>
      </c>
      <c r="AA682" s="5" t="s">
        <v>6664</v>
      </c>
      <c r="AB682" s="5" t="s">
        <v>119</v>
      </c>
      <c r="AC682" s="5" t="s">
        <v>52</v>
      </c>
      <c r="AD682" s="5" t="s">
        <v>398</v>
      </c>
      <c r="AE682" s="5" t="s">
        <v>399</v>
      </c>
      <c r="AF682" s="5" t="s">
        <v>400</v>
      </c>
      <c r="AG682" s="5" t="s">
        <v>401</v>
      </c>
      <c r="AH682" s="5">
        <v>23502.0</v>
      </c>
      <c r="AI682" s="5" t="s">
        <v>402</v>
      </c>
      <c r="AJ682" s="5" t="s">
        <v>4346</v>
      </c>
      <c r="AK682" s="5" t="s">
        <v>6665</v>
      </c>
      <c r="AL682" s="5" t="s">
        <v>6587</v>
      </c>
    </row>
    <row r="683" hidden="1">
      <c r="A683" s="5" t="s">
        <v>6666</v>
      </c>
      <c r="B683" s="5" t="s">
        <v>4388</v>
      </c>
      <c r="C683" s="5" t="s">
        <v>4389</v>
      </c>
      <c r="D683" s="9">
        <v>44732.0</v>
      </c>
      <c r="E683" s="5">
        <v>114354.0</v>
      </c>
      <c r="F683" s="5">
        <v>51979.0</v>
      </c>
      <c r="G683" s="5" t="s">
        <v>1419</v>
      </c>
      <c r="H683" s="5" t="s">
        <v>1534</v>
      </c>
      <c r="I683" s="5" t="s">
        <v>6667</v>
      </c>
      <c r="J683" s="5" t="s">
        <v>256</v>
      </c>
      <c r="K683" s="5" t="s">
        <v>3471</v>
      </c>
      <c r="L683" s="5" t="s">
        <v>6668</v>
      </c>
      <c r="M683" s="10" t="str">
        <f>IFERROR(__xludf.DUMMYFUNCTION("REGEXEXTRACT(L1168, ""[\s,]([A-Z]{2})[,\s]\s?\d{5}"")"),"KL")</f>
        <v>KL</v>
      </c>
      <c r="N683" s="5" t="s">
        <v>6669</v>
      </c>
      <c r="O683" s="5" t="s">
        <v>52</v>
      </c>
      <c r="P683" s="5">
        <v>2.0</v>
      </c>
      <c r="Q683" s="5" t="s">
        <v>6670</v>
      </c>
      <c r="R683" s="5" t="s">
        <v>3475</v>
      </c>
      <c r="S683" s="5">
        <v>147.0</v>
      </c>
      <c r="T683" s="5" t="s">
        <v>1077</v>
      </c>
      <c r="U683" s="5">
        <v>0.0</v>
      </c>
      <c r="V683" s="5" t="s">
        <v>70</v>
      </c>
      <c r="W683" s="5" t="s">
        <v>6671</v>
      </c>
      <c r="X683" s="5" t="s">
        <v>52</v>
      </c>
      <c r="Y683" s="5" t="s">
        <v>52</v>
      </c>
      <c r="Z683" s="5" t="s">
        <v>6672</v>
      </c>
      <c r="AA683" s="5" t="s">
        <v>6673</v>
      </c>
      <c r="AB683" s="5" t="s">
        <v>1553</v>
      </c>
      <c r="AC683" s="5" t="s">
        <v>52</v>
      </c>
      <c r="AD683" s="5" t="s">
        <v>5289</v>
      </c>
      <c r="AE683" s="5" t="s">
        <v>5290</v>
      </c>
      <c r="AF683" s="5" t="s">
        <v>5291</v>
      </c>
      <c r="AG683" s="5" t="s">
        <v>52</v>
      </c>
      <c r="AH683" s="5" t="s">
        <v>52</v>
      </c>
      <c r="AI683" s="5" t="s">
        <v>52</v>
      </c>
      <c r="AJ683" s="5" t="s">
        <v>4388</v>
      </c>
      <c r="AK683" s="5" t="s">
        <v>6674</v>
      </c>
      <c r="AL683" s="5" t="s">
        <v>3481</v>
      </c>
    </row>
    <row r="684" hidden="1">
      <c r="A684" s="5" t="s">
        <v>6675</v>
      </c>
      <c r="B684" s="5" t="s">
        <v>3483</v>
      </c>
      <c r="C684" s="5" t="s">
        <v>3484</v>
      </c>
      <c r="D684" s="9">
        <v>44732.0</v>
      </c>
      <c r="E684" s="5">
        <v>104931.0</v>
      </c>
      <c r="F684" s="5">
        <v>47696.0</v>
      </c>
      <c r="G684" s="5" t="s">
        <v>1419</v>
      </c>
      <c r="H684" s="5" t="s">
        <v>1534</v>
      </c>
      <c r="I684" s="5" t="s">
        <v>6667</v>
      </c>
      <c r="J684" s="5" t="s">
        <v>256</v>
      </c>
      <c r="K684" s="5" t="s">
        <v>3471</v>
      </c>
      <c r="L684" s="5" t="s">
        <v>6197</v>
      </c>
      <c r="M684" s="10" t="str">
        <f>IFERROR(__xludf.DUMMYFUNCTION("REGEXEXTRACT(L1169, ""[\s,]([A-Z]{2})[,\s]\s?\d{5}"")"),"GJ")</f>
        <v>GJ</v>
      </c>
      <c r="N684" s="5" t="s">
        <v>3487</v>
      </c>
      <c r="O684" s="5" t="s">
        <v>52</v>
      </c>
      <c r="P684" s="5">
        <v>2.0</v>
      </c>
      <c r="Q684" s="5" t="s">
        <v>6676</v>
      </c>
      <c r="R684" s="5" t="s">
        <v>3475</v>
      </c>
      <c r="S684" s="5">
        <v>92.0</v>
      </c>
      <c r="T684" s="5" t="s">
        <v>1077</v>
      </c>
      <c r="U684" s="5">
        <v>0.0</v>
      </c>
      <c r="V684" s="5" t="s">
        <v>70</v>
      </c>
      <c r="W684" s="5" t="s">
        <v>6677</v>
      </c>
      <c r="X684" s="5" t="s">
        <v>52</v>
      </c>
      <c r="Y684" s="5" t="s">
        <v>52</v>
      </c>
      <c r="Z684" s="5" t="s">
        <v>6672</v>
      </c>
      <c r="AA684" s="5" t="s">
        <v>6678</v>
      </c>
      <c r="AB684" s="5" t="s">
        <v>1553</v>
      </c>
      <c r="AC684" s="5" t="s">
        <v>52</v>
      </c>
      <c r="AD684" s="5" t="s">
        <v>5289</v>
      </c>
      <c r="AE684" s="5" t="s">
        <v>5290</v>
      </c>
      <c r="AF684" s="5" t="s">
        <v>5291</v>
      </c>
      <c r="AG684" s="5" t="s">
        <v>52</v>
      </c>
      <c r="AH684" s="5" t="s">
        <v>52</v>
      </c>
      <c r="AI684" s="5" t="s">
        <v>52</v>
      </c>
      <c r="AJ684" s="5" t="s">
        <v>3483</v>
      </c>
      <c r="AK684" s="5" t="s">
        <v>6201</v>
      </c>
      <c r="AL684" s="5" t="s">
        <v>6358</v>
      </c>
    </row>
    <row r="685" hidden="1">
      <c r="A685" s="5" t="s">
        <v>6679</v>
      </c>
      <c r="B685" s="5" t="s">
        <v>3483</v>
      </c>
      <c r="C685" s="5" t="s">
        <v>3484</v>
      </c>
      <c r="D685" s="9">
        <v>44732.0</v>
      </c>
      <c r="E685" s="5">
        <v>389580.0</v>
      </c>
      <c r="F685" s="5">
        <v>177082.0</v>
      </c>
      <c r="G685" s="5" t="s">
        <v>1419</v>
      </c>
      <c r="H685" s="5" t="s">
        <v>1534</v>
      </c>
      <c r="I685" s="5" t="s">
        <v>6667</v>
      </c>
      <c r="J685" s="5" t="s">
        <v>256</v>
      </c>
      <c r="K685" s="5" t="s">
        <v>6680</v>
      </c>
      <c r="L685" s="5" t="s">
        <v>6197</v>
      </c>
      <c r="M685" s="10" t="str">
        <f>IFERROR(__xludf.DUMMYFUNCTION("REGEXEXTRACT(L1170, ""[\s,]([A-Z]{2})[,\s]\s?\d{5}"")"),"TN")</f>
        <v>TN</v>
      </c>
      <c r="N685" s="5" t="s">
        <v>3487</v>
      </c>
      <c r="O685" s="5" t="s">
        <v>52</v>
      </c>
      <c r="P685" s="5">
        <v>7.0</v>
      </c>
      <c r="Q685" s="5" t="s">
        <v>6681</v>
      </c>
      <c r="R685" s="5" t="s">
        <v>5301</v>
      </c>
      <c r="S685" s="5">
        <v>298.0</v>
      </c>
      <c r="T685" s="5" t="s">
        <v>1077</v>
      </c>
      <c r="U685" s="5">
        <v>1.0</v>
      </c>
      <c r="V685" s="5" t="s">
        <v>70</v>
      </c>
      <c r="W685" s="5" t="s">
        <v>6682</v>
      </c>
      <c r="X685" s="5" t="s">
        <v>52</v>
      </c>
      <c r="Y685" s="5" t="s">
        <v>52</v>
      </c>
      <c r="Z685" s="5" t="s">
        <v>6672</v>
      </c>
      <c r="AA685" s="5" t="s">
        <v>6683</v>
      </c>
      <c r="AB685" s="5" t="s">
        <v>1553</v>
      </c>
      <c r="AC685" s="5" t="s">
        <v>52</v>
      </c>
      <c r="AD685" s="5" t="s">
        <v>5289</v>
      </c>
      <c r="AE685" s="5" t="s">
        <v>5290</v>
      </c>
      <c r="AF685" s="5" t="s">
        <v>5291</v>
      </c>
      <c r="AG685" s="5" t="s">
        <v>52</v>
      </c>
      <c r="AH685" s="5" t="s">
        <v>52</v>
      </c>
      <c r="AI685" s="5" t="s">
        <v>52</v>
      </c>
      <c r="AJ685" s="5" t="s">
        <v>3483</v>
      </c>
      <c r="AK685" s="5" t="s">
        <v>6201</v>
      </c>
      <c r="AL685" s="5" t="s">
        <v>3481</v>
      </c>
    </row>
    <row r="686" hidden="1">
      <c r="A686" s="5" t="s">
        <v>6684</v>
      </c>
      <c r="B686" s="5" t="s">
        <v>6685</v>
      </c>
      <c r="C686" s="5" t="s">
        <v>6686</v>
      </c>
      <c r="D686" s="9">
        <v>44731.0</v>
      </c>
      <c r="E686" s="5">
        <v>10868.0</v>
      </c>
      <c r="F686" s="5">
        <v>4940.0</v>
      </c>
      <c r="G686" s="5" t="s">
        <v>6227</v>
      </c>
      <c r="H686" s="5" t="s">
        <v>131</v>
      </c>
      <c r="I686" s="5" t="s">
        <v>6687</v>
      </c>
      <c r="J686" s="5" t="s">
        <v>424</v>
      </c>
      <c r="K686" s="5" t="s">
        <v>6688</v>
      </c>
      <c r="L686" s="5" t="s">
        <v>6689</v>
      </c>
      <c r="M686" s="10" t="str">
        <f>IFERROR(__xludf.DUMMYFUNCTION("REGEXEXTRACT(L1171, ""[\s,]([A-Z]{2})[,\s]\s?\d{5}"")"),"#N/A")</f>
        <v>#N/A</v>
      </c>
      <c r="N686" s="5" t="s">
        <v>6690</v>
      </c>
      <c r="O686" s="5" t="s">
        <v>6691</v>
      </c>
      <c r="P686" s="5">
        <v>1.0</v>
      </c>
      <c r="Q686" s="5" t="s">
        <v>6692</v>
      </c>
      <c r="R686" s="5" t="s">
        <v>52</v>
      </c>
      <c r="S686" s="5">
        <v>14.0</v>
      </c>
      <c r="T686" s="5" t="s">
        <v>53</v>
      </c>
      <c r="U686" s="5">
        <v>0.0</v>
      </c>
      <c r="V686" s="5" t="s">
        <v>52</v>
      </c>
      <c r="W686" s="5" t="s">
        <v>6693</v>
      </c>
      <c r="X686" s="5" t="s">
        <v>55</v>
      </c>
      <c r="Y686" s="5" t="s">
        <v>6694</v>
      </c>
      <c r="Z686" s="5" t="s">
        <v>6695</v>
      </c>
      <c r="AA686" s="5" t="s">
        <v>6696</v>
      </c>
      <c r="AB686" s="5" t="s">
        <v>1734</v>
      </c>
      <c r="AC686" s="5" t="s">
        <v>52</v>
      </c>
      <c r="AD686" s="5" t="s">
        <v>4164</v>
      </c>
      <c r="AE686" s="5" t="s">
        <v>4165</v>
      </c>
      <c r="AF686" s="5" t="s">
        <v>4166</v>
      </c>
      <c r="AG686" s="5" t="s">
        <v>4167</v>
      </c>
      <c r="AH686" s="5">
        <v>55347.0</v>
      </c>
      <c r="AI686" s="5" t="s">
        <v>4168</v>
      </c>
      <c r="AJ686" s="5" t="s">
        <v>102</v>
      </c>
      <c r="AK686" s="5" t="s">
        <v>102</v>
      </c>
      <c r="AL686" s="5" t="s">
        <v>6697</v>
      </c>
    </row>
    <row r="687" hidden="1">
      <c r="A687" s="5" t="s">
        <v>6698</v>
      </c>
      <c r="B687" s="5" t="s">
        <v>5254</v>
      </c>
      <c r="C687" s="5" t="s">
        <v>1133</v>
      </c>
      <c r="D687" s="9">
        <v>44729.0</v>
      </c>
      <c r="E687" s="5">
        <v>43855.0</v>
      </c>
      <c r="F687" s="5">
        <v>19934.0</v>
      </c>
      <c r="G687" s="5" t="s">
        <v>719</v>
      </c>
      <c r="H687" s="5" t="s">
        <v>366</v>
      </c>
      <c r="I687" s="5" t="s">
        <v>6699</v>
      </c>
      <c r="J687" s="5" t="s">
        <v>274</v>
      </c>
      <c r="K687" s="5" t="s">
        <v>4507</v>
      </c>
      <c r="L687" s="5" t="s">
        <v>6700</v>
      </c>
      <c r="M687" s="10" t="str">
        <f>IFERROR(__xludf.DUMMYFUNCTION("REGEXEXTRACT(L1172, ""[\s,]([A-Z]{2})[,\s]\s?\d{5}"")"),"GJ")</f>
        <v>GJ</v>
      </c>
      <c r="N687" s="5" t="s">
        <v>5130</v>
      </c>
      <c r="O687" s="5">
        <v>11413.0</v>
      </c>
      <c r="P687" s="5">
        <v>2.0</v>
      </c>
      <c r="Q687" s="5" t="s">
        <v>6701</v>
      </c>
      <c r="R687" s="5" t="s">
        <v>156</v>
      </c>
      <c r="S687" s="5">
        <v>1772.0</v>
      </c>
      <c r="T687" s="5" t="s">
        <v>92</v>
      </c>
      <c r="U687" s="5">
        <v>1.0</v>
      </c>
      <c r="V687" s="5" t="s">
        <v>70</v>
      </c>
      <c r="W687" s="5" t="s">
        <v>6702</v>
      </c>
      <c r="X687" s="5" t="s">
        <v>71</v>
      </c>
      <c r="Y687" s="5" t="s">
        <v>52</v>
      </c>
      <c r="Z687" s="5" t="s">
        <v>6703</v>
      </c>
      <c r="AA687" s="5" t="s">
        <v>6704</v>
      </c>
      <c r="AB687" s="5" t="s">
        <v>119</v>
      </c>
      <c r="AC687" s="5" t="s">
        <v>52</v>
      </c>
      <c r="AD687" s="5" t="s">
        <v>398</v>
      </c>
      <c r="AE687" s="5" t="s">
        <v>399</v>
      </c>
      <c r="AF687" s="5" t="s">
        <v>400</v>
      </c>
      <c r="AG687" s="5" t="s">
        <v>401</v>
      </c>
      <c r="AH687" s="5">
        <v>23502.0</v>
      </c>
      <c r="AI687" s="5" t="s">
        <v>402</v>
      </c>
      <c r="AJ687" s="5" t="s">
        <v>5254</v>
      </c>
      <c r="AK687" s="5" t="s">
        <v>6128</v>
      </c>
      <c r="AL687" s="5" t="s">
        <v>1142</v>
      </c>
    </row>
    <row r="688" hidden="1">
      <c r="A688" s="5" t="s">
        <v>6705</v>
      </c>
      <c r="B688" s="5" t="s">
        <v>6706</v>
      </c>
      <c r="C688" s="5" t="s">
        <v>6707</v>
      </c>
      <c r="D688" s="9">
        <v>44727.0</v>
      </c>
      <c r="E688" s="5">
        <v>69560.0</v>
      </c>
      <c r="F688" s="5">
        <v>31618.0</v>
      </c>
      <c r="G688" s="5" t="s">
        <v>2212</v>
      </c>
      <c r="H688" s="5" t="s">
        <v>205</v>
      </c>
      <c r="I688" s="5" t="s">
        <v>6708</v>
      </c>
      <c r="J688" s="5" t="s">
        <v>2214</v>
      </c>
      <c r="K688" s="5" t="s">
        <v>462</v>
      </c>
      <c r="L688" s="5" t="s">
        <v>6709</v>
      </c>
      <c r="M688" s="10" t="str">
        <f>IFERROR(__xludf.DUMMYFUNCTION("REGEXEXTRACT(L1173, ""[\s,]([A-Z]{2})[,\s]\s?\d{5}"")"),"TN")</f>
        <v>TN</v>
      </c>
      <c r="N688" s="5" t="s">
        <v>6710</v>
      </c>
      <c r="O688" s="5">
        <v>725.0</v>
      </c>
      <c r="P688" s="5">
        <v>1.0</v>
      </c>
      <c r="Q688" s="5" t="s">
        <v>6711</v>
      </c>
      <c r="R688" s="5" t="s">
        <v>52</v>
      </c>
      <c r="S688" s="5">
        <v>36.0</v>
      </c>
      <c r="T688" s="5" t="s">
        <v>53</v>
      </c>
      <c r="U688" s="5">
        <v>1463.0</v>
      </c>
      <c r="V688" s="5" t="s">
        <v>158</v>
      </c>
      <c r="W688" s="5" t="s">
        <v>6712</v>
      </c>
      <c r="X688" s="5" t="s">
        <v>71</v>
      </c>
      <c r="Y688" s="5" t="s">
        <v>52</v>
      </c>
      <c r="Z688" s="5" t="s">
        <v>6713</v>
      </c>
      <c r="AA688" s="5" t="s">
        <v>6714</v>
      </c>
      <c r="AB688" s="5" t="s">
        <v>1831</v>
      </c>
      <c r="AC688" s="5" t="s">
        <v>52</v>
      </c>
      <c r="AD688" s="5" t="s">
        <v>163</v>
      </c>
      <c r="AE688" s="5" t="s">
        <v>164</v>
      </c>
      <c r="AF688" s="5" t="s">
        <v>165</v>
      </c>
      <c r="AG688" s="5" t="s">
        <v>52</v>
      </c>
      <c r="AH688" s="5" t="s">
        <v>52</v>
      </c>
      <c r="AI688" s="5" t="s">
        <v>52</v>
      </c>
      <c r="AJ688" s="5" t="s">
        <v>6715</v>
      </c>
      <c r="AK688" s="5" t="s">
        <v>6716</v>
      </c>
      <c r="AL688" s="5" t="s">
        <v>4619</v>
      </c>
    </row>
    <row r="689" hidden="1">
      <c r="A689" s="5" t="s">
        <v>6717</v>
      </c>
      <c r="B689" s="5" t="s">
        <v>6718</v>
      </c>
      <c r="C689" s="5" t="s">
        <v>6707</v>
      </c>
      <c r="D689" s="9">
        <v>44727.0</v>
      </c>
      <c r="E689" s="5">
        <v>193586.0</v>
      </c>
      <c r="F689" s="5">
        <v>87994.0</v>
      </c>
      <c r="G689" s="5" t="s">
        <v>2212</v>
      </c>
      <c r="H689" s="5" t="s">
        <v>205</v>
      </c>
      <c r="I689" s="5" t="s">
        <v>6708</v>
      </c>
      <c r="J689" s="5" t="s">
        <v>2214</v>
      </c>
      <c r="K689" s="5" t="s">
        <v>3678</v>
      </c>
      <c r="L689" s="5" t="s">
        <v>6719</v>
      </c>
      <c r="M689" s="10" t="str">
        <f>IFERROR(__xludf.DUMMYFUNCTION("REGEXEXTRACT(L1174, ""[\s,]([A-Z]{2})[,\s]\s?\d{5}"")"),"AP")</f>
        <v>AP</v>
      </c>
      <c r="N689" s="5" t="s">
        <v>6710</v>
      </c>
      <c r="O689" s="5">
        <v>725.0</v>
      </c>
      <c r="P689" s="5">
        <v>3.0</v>
      </c>
      <c r="Q689" s="5" t="s">
        <v>6720</v>
      </c>
      <c r="R689" s="5" t="s">
        <v>52</v>
      </c>
      <c r="S689" s="5">
        <v>92.0</v>
      </c>
      <c r="T689" s="5" t="s">
        <v>53</v>
      </c>
      <c r="U689" s="5">
        <v>3311.0</v>
      </c>
      <c r="V689" s="5" t="s">
        <v>158</v>
      </c>
      <c r="W689" s="5" t="s">
        <v>6721</v>
      </c>
      <c r="X689" s="5" t="s">
        <v>71</v>
      </c>
      <c r="Y689" s="5" t="s">
        <v>52</v>
      </c>
      <c r="Z689" s="5" t="s">
        <v>6713</v>
      </c>
      <c r="AA689" s="5" t="s">
        <v>6722</v>
      </c>
      <c r="AB689" s="5" t="s">
        <v>1831</v>
      </c>
      <c r="AC689" s="5" t="s">
        <v>52</v>
      </c>
      <c r="AD689" s="5" t="s">
        <v>163</v>
      </c>
      <c r="AE689" s="5" t="s">
        <v>164</v>
      </c>
      <c r="AF689" s="5" t="s">
        <v>165</v>
      </c>
      <c r="AG689" s="5" t="s">
        <v>52</v>
      </c>
      <c r="AH689" s="5" t="s">
        <v>52</v>
      </c>
      <c r="AI689" s="5" t="s">
        <v>52</v>
      </c>
      <c r="AJ689" s="5" t="s">
        <v>6715</v>
      </c>
      <c r="AK689" s="5" t="s">
        <v>6723</v>
      </c>
      <c r="AL689" s="5" t="s">
        <v>4619</v>
      </c>
    </row>
    <row r="690">
      <c r="A690" s="5" t="s">
        <v>6724</v>
      </c>
      <c r="B690" s="5" t="s">
        <v>6725</v>
      </c>
      <c r="C690" s="5" t="s">
        <v>6726</v>
      </c>
      <c r="D690" s="9">
        <v>44726.0</v>
      </c>
      <c r="E690" s="5">
        <v>27434.0</v>
      </c>
      <c r="F690" s="5">
        <v>12470.0</v>
      </c>
      <c r="G690" s="5" t="s">
        <v>613</v>
      </c>
      <c r="H690" s="5" t="s">
        <v>45</v>
      </c>
      <c r="I690" s="5" t="s">
        <v>6727</v>
      </c>
      <c r="J690" s="5" t="s">
        <v>581</v>
      </c>
      <c r="K690" s="5" t="s">
        <v>6728</v>
      </c>
      <c r="L690" s="5" t="s">
        <v>6729</v>
      </c>
      <c r="M690" s="10" t="str">
        <f>IFERROR(__xludf.DUMMYFUNCTION("REGEXEXTRACT(L1175, ""[\s,]([A-Z]{2})[,\s]\s?\d{5}"")"),"#N/A")</f>
        <v>#N/A</v>
      </c>
      <c r="N690" s="5" t="s">
        <v>6730</v>
      </c>
      <c r="O690" s="5" t="s">
        <v>6731</v>
      </c>
      <c r="P690" s="5">
        <v>1.0</v>
      </c>
      <c r="Q690" s="5" t="s">
        <v>6732</v>
      </c>
      <c r="R690" s="5" t="s">
        <v>52</v>
      </c>
      <c r="S690" s="5">
        <v>50.0</v>
      </c>
      <c r="T690" s="5" t="s">
        <v>115</v>
      </c>
      <c r="U690" s="5">
        <v>0.0</v>
      </c>
      <c r="V690" s="5" t="s">
        <v>70</v>
      </c>
      <c r="W690" s="5" t="s">
        <v>6733</v>
      </c>
      <c r="X690" s="5" t="s">
        <v>55</v>
      </c>
      <c r="Y690" s="5" t="s">
        <v>6734</v>
      </c>
      <c r="Z690" s="5" t="s">
        <v>6735</v>
      </c>
      <c r="AA690" s="5">
        <v>414104.0</v>
      </c>
      <c r="AB690" s="5" t="s">
        <v>1831</v>
      </c>
      <c r="AC690" s="5" t="s">
        <v>52</v>
      </c>
      <c r="AD690" s="5" t="s">
        <v>6736</v>
      </c>
      <c r="AE690" s="5" t="s">
        <v>6737</v>
      </c>
      <c r="AF690" s="5" t="s">
        <v>6738</v>
      </c>
      <c r="AG690" s="5" t="s">
        <v>52</v>
      </c>
      <c r="AH690" s="5" t="s">
        <v>52</v>
      </c>
      <c r="AI690" s="5" t="s">
        <v>6739</v>
      </c>
      <c r="AJ690" s="5" t="s">
        <v>102</v>
      </c>
      <c r="AK690" s="5" t="s">
        <v>102</v>
      </c>
      <c r="AL690" s="5" t="s">
        <v>6740</v>
      </c>
    </row>
    <row r="691">
      <c r="A691" s="5" t="s">
        <v>6741</v>
      </c>
      <c r="B691" s="5" t="s">
        <v>5972</v>
      </c>
      <c r="C691" s="5" t="s">
        <v>6742</v>
      </c>
      <c r="D691" s="9">
        <v>44725.0</v>
      </c>
      <c r="E691" s="5">
        <v>179.0</v>
      </c>
      <c r="F691" s="5">
        <v>81.0</v>
      </c>
      <c r="G691" s="5" t="s">
        <v>271</v>
      </c>
      <c r="H691" s="5" t="s">
        <v>45</v>
      </c>
      <c r="I691" s="5" t="s">
        <v>6743</v>
      </c>
      <c r="J691" s="5" t="s">
        <v>274</v>
      </c>
      <c r="K691" s="5" t="s">
        <v>6744</v>
      </c>
      <c r="L691" s="5" t="s">
        <v>6505</v>
      </c>
      <c r="M691" s="10" t="str">
        <f>IFERROR(__xludf.DUMMYFUNCTION("REGEXEXTRACT(L1176, ""[\s,]([A-Z]{2})[,\s]\s?\d{5}"")"),"#N/A")</f>
        <v>#N/A</v>
      </c>
      <c r="N691" s="5" t="s">
        <v>6745</v>
      </c>
      <c r="O691" s="5">
        <v>97005.0</v>
      </c>
      <c r="P691" s="5">
        <v>1.0</v>
      </c>
      <c r="Q691" s="5" t="s">
        <v>6746</v>
      </c>
      <c r="R691" s="5" t="s">
        <v>244</v>
      </c>
      <c r="S691" s="5">
        <v>12.0</v>
      </c>
      <c r="T691" s="5" t="s">
        <v>69</v>
      </c>
      <c r="U691" s="5">
        <v>0.0</v>
      </c>
      <c r="V691" s="5" t="s">
        <v>70</v>
      </c>
      <c r="W691" s="5" t="s">
        <v>6747</v>
      </c>
      <c r="X691" s="5" t="s">
        <v>52</v>
      </c>
      <c r="Y691" s="5" t="s">
        <v>52</v>
      </c>
      <c r="Z691" s="5" t="s">
        <v>6748</v>
      </c>
      <c r="AA691" s="5" t="s">
        <v>6749</v>
      </c>
      <c r="AB691" s="5" t="s">
        <v>235</v>
      </c>
      <c r="AC691" s="5" t="s">
        <v>52</v>
      </c>
      <c r="AD691" s="5" t="s">
        <v>72</v>
      </c>
      <c r="AE691" s="5" t="s">
        <v>73</v>
      </c>
      <c r="AF691" s="5" t="s">
        <v>74</v>
      </c>
      <c r="AG691" s="5" t="s">
        <v>75</v>
      </c>
      <c r="AH691" s="5" t="s">
        <v>76</v>
      </c>
      <c r="AI691" s="5" t="s">
        <v>77</v>
      </c>
      <c r="AJ691" s="5" t="s">
        <v>102</v>
      </c>
      <c r="AK691" s="5" t="s">
        <v>102</v>
      </c>
      <c r="AL691" s="5" t="s">
        <v>4683</v>
      </c>
    </row>
    <row r="692">
      <c r="A692" s="5" t="s">
        <v>6750</v>
      </c>
      <c r="B692" s="5" t="s">
        <v>5972</v>
      </c>
      <c r="C692" s="5" t="s">
        <v>6742</v>
      </c>
      <c r="D692" s="9">
        <v>44725.0</v>
      </c>
      <c r="E692" s="5">
        <v>142.0</v>
      </c>
      <c r="F692" s="5">
        <v>65.0</v>
      </c>
      <c r="G692" s="5" t="s">
        <v>271</v>
      </c>
      <c r="H692" s="5" t="s">
        <v>45</v>
      </c>
      <c r="I692" s="5" t="s">
        <v>6743</v>
      </c>
      <c r="J692" s="5" t="s">
        <v>274</v>
      </c>
      <c r="K692" s="5" t="s">
        <v>6751</v>
      </c>
      <c r="L692" s="5" t="s">
        <v>6505</v>
      </c>
      <c r="M692" s="10" t="str">
        <f>IFERROR(__xludf.DUMMYFUNCTION("REGEXEXTRACT(L1177, ""[\s,]([A-Z]{2})[,\s]\s?\d{5}"")"),"FL")</f>
        <v>FL</v>
      </c>
      <c r="N692" s="5" t="s">
        <v>6745</v>
      </c>
      <c r="O692" s="5">
        <v>97005.0</v>
      </c>
      <c r="P692" s="5">
        <v>1.0</v>
      </c>
      <c r="Q692" s="5" t="s">
        <v>6746</v>
      </c>
      <c r="R692" s="5" t="s">
        <v>244</v>
      </c>
      <c r="S692" s="5">
        <v>10.0</v>
      </c>
      <c r="T692" s="5" t="s">
        <v>69</v>
      </c>
      <c r="U692" s="5">
        <v>0.0</v>
      </c>
      <c r="V692" s="5" t="s">
        <v>70</v>
      </c>
      <c r="W692" s="5" t="s">
        <v>6752</v>
      </c>
      <c r="X692" s="5" t="s">
        <v>52</v>
      </c>
      <c r="Y692" s="5" t="s">
        <v>52</v>
      </c>
      <c r="Z692" s="5" t="s">
        <v>6748</v>
      </c>
      <c r="AA692" s="5" t="s">
        <v>6749</v>
      </c>
      <c r="AB692" s="5" t="s">
        <v>235</v>
      </c>
      <c r="AC692" s="5" t="s">
        <v>52</v>
      </c>
      <c r="AD692" s="5" t="s">
        <v>72</v>
      </c>
      <c r="AE692" s="5" t="s">
        <v>73</v>
      </c>
      <c r="AF692" s="5" t="s">
        <v>74</v>
      </c>
      <c r="AG692" s="5" t="s">
        <v>75</v>
      </c>
      <c r="AH692" s="5" t="s">
        <v>76</v>
      </c>
      <c r="AI692" s="5" t="s">
        <v>77</v>
      </c>
      <c r="AJ692" s="5" t="s">
        <v>102</v>
      </c>
      <c r="AK692" s="5" t="s">
        <v>102</v>
      </c>
      <c r="AL692" s="5" t="s">
        <v>4683</v>
      </c>
    </row>
    <row r="693">
      <c r="A693" s="5" t="s">
        <v>6753</v>
      </c>
      <c r="B693" s="5" t="s">
        <v>5972</v>
      </c>
      <c r="C693" s="5" t="s">
        <v>6742</v>
      </c>
      <c r="D693" s="9">
        <v>44725.0</v>
      </c>
      <c r="E693" s="5">
        <v>142.0</v>
      </c>
      <c r="F693" s="5">
        <v>65.0</v>
      </c>
      <c r="G693" s="5" t="s">
        <v>271</v>
      </c>
      <c r="H693" s="5" t="s">
        <v>45</v>
      </c>
      <c r="I693" s="5" t="s">
        <v>6743</v>
      </c>
      <c r="J693" s="5" t="s">
        <v>274</v>
      </c>
      <c r="K693" s="5" t="s">
        <v>6754</v>
      </c>
      <c r="L693" s="5" t="s">
        <v>6505</v>
      </c>
      <c r="M693" s="10" t="str">
        <f>IFERROR(__xludf.DUMMYFUNCTION("REGEXEXTRACT(L1178, ""[\s,]([A-Z]{2})[,\s]\s?\d{5}"")"),"PR")</f>
        <v>PR</v>
      </c>
      <c r="N693" s="5" t="s">
        <v>6745</v>
      </c>
      <c r="O693" s="5">
        <v>97005.0</v>
      </c>
      <c r="P693" s="5">
        <v>1.0</v>
      </c>
      <c r="Q693" s="5" t="s">
        <v>6746</v>
      </c>
      <c r="R693" s="5" t="s">
        <v>244</v>
      </c>
      <c r="S693" s="5">
        <v>12.0</v>
      </c>
      <c r="T693" s="5" t="s">
        <v>69</v>
      </c>
      <c r="U693" s="5">
        <v>0.0</v>
      </c>
      <c r="V693" s="5" t="s">
        <v>70</v>
      </c>
      <c r="W693" s="5" t="s">
        <v>6755</v>
      </c>
      <c r="X693" s="5" t="s">
        <v>52</v>
      </c>
      <c r="Y693" s="5" t="s">
        <v>52</v>
      </c>
      <c r="Z693" s="5" t="s">
        <v>6748</v>
      </c>
      <c r="AA693" s="5" t="s">
        <v>6749</v>
      </c>
      <c r="AB693" s="5" t="s">
        <v>235</v>
      </c>
      <c r="AC693" s="5" t="s">
        <v>52</v>
      </c>
      <c r="AD693" s="5" t="s">
        <v>72</v>
      </c>
      <c r="AE693" s="5" t="s">
        <v>73</v>
      </c>
      <c r="AF693" s="5" t="s">
        <v>74</v>
      </c>
      <c r="AG693" s="5" t="s">
        <v>75</v>
      </c>
      <c r="AH693" s="5" t="s">
        <v>76</v>
      </c>
      <c r="AI693" s="5" t="s">
        <v>77</v>
      </c>
      <c r="AJ693" s="5" t="s">
        <v>102</v>
      </c>
      <c r="AK693" s="5" t="s">
        <v>102</v>
      </c>
      <c r="AL693" s="5" t="s">
        <v>4683</v>
      </c>
    </row>
    <row r="694">
      <c r="A694" s="5" t="s">
        <v>6756</v>
      </c>
      <c r="B694" s="5" t="s">
        <v>5972</v>
      </c>
      <c r="C694" s="5" t="s">
        <v>6742</v>
      </c>
      <c r="D694" s="9">
        <v>44725.0</v>
      </c>
      <c r="E694" s="5">
        <v>117.0</v>
      </c>
      <c r="F694" s="5">
        <v>53.0</v>
      </c>
      <c r="G694" s="5" t="s">
        <v>271</v>
      </c>
      <c r="H694" s="5" t="s">
        <v>45</v>
      </c>
      <c r="I694" s="5" t="s">
        <v>6743</v>
      </c>
      <c r="J694" s="5" t="s">
        <v>274</v>
      </c>
      <c r="K694" s="5" t="s">
        <v>6757</v>
      </c>
      <c r="L694" s="5" t="s">
        <v>6505</v>
      </c>
      <c r="M694" s="10" t="str">
        <f>IFERROR(__xludf.DUMMYFUNCTION("REGEXEXTRACT(L1179, ""[\s,]([A-Z]{2})[,\s]\s?\d{5}"")"),"FL")</f>
        <v>FL</v>
      </c>
      <c r="N694" s="5" t="s">
        <v>6745</v>
      </c>
      <c r="O694" s="5">
        <v>97005.0</v>
      </c>
      <c r="P694" s="5">
        <v>1.0</v>
      </c>
      <c r="Q694" s="5" t="s">
        <v>6746</v>
      </c>
      <c r="R694" s="5" t="s">
        <v>244</v>
      </c>
      <c r="S694" s="5">
        <v>11.0</v>
      </c>
      <c r="T694" s="5" t="s">
        <v>69</v>
      </c>
      <c r="U694" s="5">
        <v>0.0</v>
      </c>
      <c r="V694" s="5" t="s">
        <v>70</v>
      </c>
      <c r="W694" s="5" t="s">
        <v>6758</v>
      </c>
      <c r="X694" s="5" t="s">
        <v>52</v>
      </c>
      <c r="Y694" s="5" t="s">
        <v>52</v>
      </c>
      <c r="Z694" s="5" t="s">
        <v>6748</v>
      </c>
      <c r="AA694" s="5" t="s">
        <v>6749</v>
      </c>
      <c r="AB694" s="5" t="s">
        <v>235</v>
      </c>
      <c r="AC694" s="5" t="s">
        <v>52</v>
      </c>
      <c r="AD694" s="5" t="s">
        <v>72</v>
      </c>
      <c r="AE694" s="5" t="s">
        <v>73</v>
      </c>
      <c r="AF694" s="5" t="s">
        <v>74</v>
      </c>
      <c r="AG694" s="5" t="s">
        <v>75</v>
      </c>
      <c r="AH694" s="5" t="s">
        <v>76</v>
      </c>
      <c r="AI694" s="5" t="s">
        <v>77</v>
      </c>
      <c r="AJ694" s="5" t="s">
        <v>102</v>
      </c>
      <c r="AK694" s="5" t="s">
        <v>102</v>
      </c>
      <c r="AL694" s="5" t="s">
        <v>4683</v>
      </c>
    </row>
    <row r="695" hidden="1">
      <c r="A695" s="5" t="s">
        <v>6759</v>
      </c>
      <c r="B695" s="5" t="s">
        <v>6760</v>
      </c>
      <c r="C695" s="5" t="s">
        <v>6761</v>
      </c>
      <c r="D695" s="9">
        <v>44723.0</v>
      </c>
      <c r="E695" s="5">
        <v>12102.0</v>
      </c>
      <c r="F695" s="5">
        <v>5501.0</v>
      </c>
      <c r="G695" s="5" t="s">
        <v>2343</v>
      </c>
      <c r="H695" s="5" t="s">
        <v>149</v>
      </c>
      <c r="I695" s="5" t="s">
        <v>871</v>
      </c>
      <c r="J695" s="5" t="s">
        <v>1460</v>
      </c>
      <c r="K695" s="5" t="s">
        <v>6762</v>
      </c>
      <c r="L695" s="5" t="s">
        <v>6763</v>
      </c>
      <c r="M695" s="10" t="str">
        <f>IFERROR(__xludf.DUMMYFUNCTION("REGEXEXTRACT(L1180, ""[\s,]([A-Z]{2})[,\s]\s?\d{5}"")"),"#N/A")</f>
        <v>#N/A</v>
      </c>
      <c r="N695" s="5" t="s">
        <v>6764</v>
      </c>
      <c r="O695" s="5">
        <v>30349.0</v>
      </c>
      <c r="P695" s="5">
        <v>1.0</v>
      </c>
      <c r="Q695" s="5" t="s">
        <v>6765</v>
      </c>
      <c r="R695" s="5" t="s">
        <v>4202</v>
      </c>
      <c r="S695" s="5">
        <v>20.0</v>
      </c>
      <c r="T695" s="5" t="s">
        <v>115</v>
      </c>
      <c r="U695" s="5">
        <v>0.0</v>
      </c>
      <c r="V695" s="5" t="s">
        <v>52</v>
      </c>
      <c r="W695" s="5" t="s">
        <v>6766</v>
      </c>
      <c r="X695" s="5" t="s">
        <v>71</v>
      </c>
      <c r="Y695" s="5" t="s">
        <v>52</v>
      </c>
      <c r="Z695" s="5" t="s">
        <v>4178</v>
      </c>
      <c r="AA695" s="5" t="s">
        <v>6767</v>
      </c>
      <c r="AB695" s="5" t="s">
        <v>881</v>
      </c>
      <c r="AC695" s="5" t="s">
        <v>52</v>
      </c>
      <c r="AD695" s="5" t="s">
        <v>181</v>
      </c>
      <c r="AE695" s="5" t="s">
        <v>182</v>
      </c>
      <c r="AF695" s="5" t="s">
        <v>183</v>
      </c>
      <c r="AG695" s="5" t="s">
        <v>52</v>
      </c>
      <c r="AH695" s="5" t="s">
        <v>52</v>
      </c>
      <c r="AI695" s="5" t="s">
        <v>184</v>
      </c>
      <c r="AJ695" s="5" t="s">
        <v>6760</v>
      </c>
      <c r="AK695" s="5" t="s">
        <v>6763</v>
      </c>
      <c r="AL695" s="5" t="s">
        <v>6768</v>
      </c>
    </row>
    <row r="696" hidden="1">
      <c r="A696" s="5" t="s">
        <v>6769</v>
      </c>
      <c r="B696" s="5" t="s">
        <v>6576</v>
      </c>
      <c r="C696" s="5" t="s">
        <v>6577</v>
      </c>
      <c r="D696" s="9">
        <v>44722.0</v>
      </c>
      <c r="E696" s="5">
        <v>28323.0</v>
      </c>
      <c r="F696" s="5">
        <v>12874.0</v>
      </c>
      <c r="G696" s="5" t="s">
        <v>1652</v>
      </c>
      <c r="H696" s="5" t="s">
        <v>149</v>
      </c>
      <c r="I696" s="5" t="s">
        <v>6770</v>
      </c>
      <c r="J696" s="5" t="s">
        <v>274</v>
      </c>
      <c r="K696" s="5" t="s">
        <v>192</v>
      </c>
      <c r="L696" s="5" t="s">
        <v>6579</v>
      </c>
      <c r="M696" s="10" t="str">
        <f>IFERROR(__xludf.DUMMYFUNCTION("REGEXEXTRACT(L1181, ""[\s,]([A-Z]{2})[,\s]\s?\d{5}"")"),"#N/A")</f>
        <v>#N/A</v>
      </c>
      <c r="N696" s="5" t="s">
        <v>6580</v>
      </c>
      <c r="O696" s="5">
        <v>27260.0</v>
      </c>
      <c r="P696" s="5">
        <v>2.0</v>
      </c>
      <c r="Q696" s="5" t="s">
        <v>6771</v>
      </c>
      <c r="R696" s="5" t="s">
        <v>156</v>
      </c>
      <c r="S696" s="5">
        <v>146.0</v>
      </c>
      <c r="T696" s="5" t="s">
        <v>115</v>
      </c>
      <c r="U696" s="5">
        <v>1.0</v>
      </c>
      <c r="V696" s="5" t="s">
        <v>70</v>
      </c>
      <c r="W696" s="5" t="s">
        <v>6772</v>
      </c>
      <c r="X696" s="5" t="s">
        <v>52</v>
      </c>
      <c r="Y696" s="5" t="s">
        <v>52</v>
      </c>
      <c r="Z696" s="5" t="s">
        <v>6773</v>
      </c>
      <c r="AA696" s="5" t="s">
        <v>6774</v>
      </c>
      <c r="AB696" s="5" t="s">
        <v>604</v>
      </c>
      <c r="AC696" s="5" t="s">
        <v>283</v>
      </c>
      <c r="AD696" s="5" t="s">
        <v>398</v>
      </c>
      <c r="AE696" s="5" t="s">
        <v>399</v>
      </c>
      <c r="AF696" s="5" t="s">
        <v>400</v>
      </c>
      <c r="AG696" s="5" t="s">
        <v>401</v>
      </c>
      <c r="AH696" s="5">
        <v>23502.0</v>
      </c>
      <c r="AI696" s="5" t="s">
        <v>402</v>
      </c>
      <c r="AJ696" s="5" t="s">
        <v>6585</v>
      </c>
      <c r="AK696" s="5" t="s">
        <v>6586</v>
      </c>
      <c r="AL696" s="5" t="s">
        <v>6587</v>
      </c>
    </row>
    <row r="697">
      <c r="A697" s="5" t="s">
        <v>6775</v>
      </c>
      <c r="B697" s="5" t="s">
        <v>6776</v>
      </c>
      <c r="C697" s="5" t="s">
        <v>6777</v>
      </c>
      <c r="D697" s="9">
        <v>44721.0</v>
      </c>
      <c r="E697" s="5">
        <v>11088.0</v>
      </c>
      <c r="F697" s="5">
        <v>5040.0</v>
      </c>
      <c r="G697" s="5" t="s">
        <v>6227</v>
      </c>
      <c r="H697" s="5" t="s">
        <v>45</v>
      </c>
      <c r="I697" s="5" t="s">
        <v>2454</v>
      </c>
      <c r="J697" s="5" t="s">
        <v>424</v>
      </c>
      <c r="K697" s="5" t="s">
        <v>6778</v>
      </c>
      <c r="L697" s="5" t="s">
        <v>6779</v>
      </c>
      <c r="M697" s="10" t="str">
        <f>IFERROR(__xludf.DUMMYFUNCTION("REGEXEXTRACT(L1182, ""[\s,]([A-Z]{2})[,\s]\s?\d{5}"")"),"PR")</f>
        <v>PR</v>
      </c>
      <c r="N697" s="5" t="s">
        <v>6780</v>
      </c>
      <c r="O697" s="5">
        <v>30720.0</v>
      </c>
      <c r="P697" s="5">
        <v>1.0</v>
      </c>
      <c r="Q697" s="5" t="s">
        <v>6781</v>
      </c>
      <c r="R697" s="5">
        <v>4500.0</v>
      </c>
      <c r="S697" s="5">
        <v>140.0</v>
      </c>
      <c r="T697" s="5" t="s">
        <v>53</v>
      </c>
      <c r="U697" s="5">
        <v>0.0</v>
      </c>
      <c r="V697" s="5" t="s">
        <v>52</v>
      </c>
      <c r="W697" s="5" t="s">
        <v>6782</v>
      </c>
      <c r="X697" s="5" t="s">
        <v>55</v>
      </c>
      <c r="Y697" s="5" t="s">
        <v>6783</v>
      </c>
      <c r="Z697" s="5">
        <v>2117.0</v>
      </c>
      <c r="AA697" s="5" t="s">
        <v>6784</v>
      </c>
      <c r="AB697" s="5" t="s">
        <v>235</v>
      </c>
      <c r="AC697" s="5" t="s">
        <v>52</v>
      </c>
      <c r="AD697" s="5" t="s">
        <v>4164</v>
      </c>
      <c r="AE697" s="5" t="s">
        <v>4165</v>
      </c>
      <c r="AF697" s="5" t="s">
        <v>4166</v>
      </c>
      <c r="AG697" s="5" t="s">
        <v>4167</v>
      </c>
      <c r="AH697" s="5">
        <v>55347.0</v>
      </c>
      <c r="AI697" s="5" t="s">
        <v>4168</v>
      </c>
      <c r="AJ697" s="5" t="s">
        <v>102</v>
      </c>
      <c r="AK697" s="5" t="s">
        <v>102</v>
      </c>
      <c r="AL697" s="5" t="s">
        <v>6785</v>
      </c>
    </row>
    <row r="698" hidden="1">
      <c r="A698" s="5" t="s">
        <v>6786</v>
      </c>
      <c r="B698" s="5" t="s">
        <v>6102</v>
      </c>
      <c r="C698" s="5" t="s">
        <v>3398</v>
      </c>
      <c r="D698" s="9">
        <v>44719.0</v>
      </c>
      <c r="E698" s="5">
        <v>63791.0</v>
      </c>
      <c r="F698" s="5">
        <v>28996.0</v>
      </c>
      <c r="G698" s="5" t="s">
        <v>634</v>
      </c>
      <c r="H698" s="5" t="s">
        <v>171</v>
      </c>
      <c r="I698" s="5" t="s">
        <v>6787</v>
      </c>
      <c r="J698" s="5" t="s">
        <v>274</v>
      </c>
      <c r="K698" s="5" t="s">
        <v>6788</v>
      </c>
      <c r="L698" s="5" t="s">
        <v>6789</v>
      </c>
      <c r="M698" s="10" t="str">
        <f>IFERROR(__xludf.DUMMYFUNCTION("REGEXEXTRACT(L1183, ""[\s,]([A-Z]{2})[,\s]\s?\d{5}"")"),"NH")</f>
        <v>NH</v>
      </c>
      <c r="N698" s="5" t="s">
        <v>6790</v>
      </c>
      <c r="O698" s="5">
        <v>7102.0</v>
      </c>
      <c r="P698" s="5">
        <v>5.0</v>
      </c>
      <c r="Q698" s="5" t="s">
        <v>6791</v>
      </c>
      <c r="R698" s="5" t="s">
        <v>6792</v>
      </c>
      <c r="S698" s="5">
        <v>505.0</v>
      </c>
      <c r="T698" s="5" t="s">
        <v>69</v>
      </c>
      <c r="U698" s="5">
        <v>227.0</v>
      </c>
      <c r="V698" s="5" t="s">
        <v>70</v>
      </c>
      <c r="W698" s="5" t="s">
        <v>6793</v>
      </c>
      <c r="X698" s="5" t="s">
        <v>71</v>
      </c>
      <c r="Y698" s="5" t="s">
        <v>52</v>
      </c>
      <c r="Z698" s="5" t="s">
        <v>6794</v>
      </c>
      <c r="AA698" s="5" t="s">
        <v>6795</v>
      </c>
      <c r="AB698" s="5" t="s">
        <v>260</v>
      </c>
      <c r="AC698" s="5" t="s">
        <v>52</v>
      </c>
      <c r="AD698" s="5" t="s">
        <v>72</v>
      </c>
      <c r="AE698" s="5" t="s">
        <v>73</v>
      </c>
      <c r="AF698" s="5" t="s">
        <v>74</v>
      </c>
      <c r="AG698" s="5" t="s">
        <v>75</v>
      </c>
      <c r="AH698" s="5" t="s">
        <v>76</v>
      </c>
      <c r="AI698" s="5" t="s">
        <v>77</v>
      </c>
      <c r="AJ698" s="5" t="s">
        <v>6102</v>
      </c>
      <c r="AK698" s="5" t="s">
        <v>6796</v>
      </c>
      <c r="AL698" s="5" t="s">
        <v>1874</v>
      </c>
    </row>
    <row r="699">
      <c r="A699" s="5" t="s">
        <v>6797</v>
      </c>
      <c r="B699" s="5" t="s">
        <v>6798</v>
      </c>
      <c r="C699" s="5" t="s">
        <v>6799</v>
      </c>
      <c r="D699" s="9">
        <v>44719.0</v>
      </c>
      <c r="E699" s="5">
        <v>47300.0</v>
      </c>
      <c r="F699" s="5">
        <v>21500.0</v>
      </c>
      <c r="G699" s="5" t="s">
        <v>659</v>
      </c>
      <c r="H699" s="5" t="s">
        <v>45</v>
      </c>
      <c r="I699" s="5" t="s">
        <v>6800</v>
      </c>
      <c r="J699" s="5" t="s">
        <v>661</v>
      </c>
      <c r="K699" s="5" t="s">
        <v>6801</v>
      </c>
      <c r="L699" s="5" t="s">
        <v>6802</v>
      </c>
      <c r="M699" s="10" t="str">
        <f>IFERROR(__xludf.DUMMYFUNCTION("REGEXEXTRACT(L1184, ""[\s,]([A-Z]{2})[,\s]\s?\d{5}"")"),"FL")</f>
        <v>FL</v>
      </c>
      <c r="N699" s="5" t="s">
        <v>6803</v>
      </c>
      <c r="O699" s="5">
        <v>60007.0</v>
      </c>
      <c r="P699" s="5">
        <v>1.0</v>
      </c>
      <c r="Q699" s="5" t="s">
        <v>6804</v>
      </c>
      <c r="R699" s="5">
        <v>2200.0</v>
      </c>
      <c r="S699" s="5">
        <v>7.0</v>
      </c>
      <c r="T699" s="5" t="s">
        <v>6805</v>
      </c>
      <c r="U699" s="5">
        <v>0.0</v>
      </c>
      <c r="V699" s="5" t="s">
        <v>70</v>
      </c>
      <c r="W699" s="5" t="s">
        <v>6806</v>
      </c>
      <c r="X699" s="5" t="s">
        <v>55</v>
      </c>
      <c r="Y699" s="5" t="s">
        <v>6807</v>
      </c>
      <c r="Z699" s="5" t="s">
        <v>6808</v>
      </c>
      <c r="AA699" s="5" t="s">
        <v>6809</v>
      </c>
      <c r="AB699" s="5" t="s">
        <v>119</v>
      </c>
      <c r="AC699" s="5" t="s">
        <v>52</v>
      </c>
      <c r="AD699" s="5" t="s">
        <v>5033</v>
      </c>
      <c r="AE699" s="5" t="s">
        <v>52</v>
      </c>
      <c r="AF699" s="5" t="s">
        <v>52</v>
      </c>
      <c r="AG699" s="5" t="s">
        <v>52</v>
      </c>
      <c r="AH699" s="5" t="s">
        <v>52</v>
      </c>
      <c r="AI699" s="5" t="s">
        <v>52</v>
      </c>
      <c r="AJ699" s="5" t="s">
        <v>6798</v>
      </c>
      <c r="AK699" s="5" t="s">
        <v>6810</v>
      </c>
      <c r="AL699" s="5" t="s">
        <v>2235</v>
      </c>
    </row>
    <row r="700" hidden="1">
      <c r="A700" s="5" t="s">
        <v>6811</v>
      </c>
      <c r="B700" s="5" t="s">
        <v>5808</v>
      </c>
      <c r="C700" s="5" t="s">
        <v>5808</v>
      </c>
      <c r="D700" s="9">
        <v>44718.0</v>
      </c>
      <c r="E700" s="5">
        <v>39501.0</v>
      </c>
      <c r="F700" s="5">
        <v>17955.0</v>
      </c>
      <c r="G700" s="5" t="s">
        <v>579</v>
      </c>
      <c r="H700" s="5" t="s">
        <v>1792</v>
      </c>
      <c r="I700" s="5" t="s">
        <v>6812</v>
      </c>
      <c r="J700" s="5" t="s">
        <v>581</v>
      </c>
      <c r="K700" s="5" t="s">
        <v>6813</v>
      </c>
      <c r="L700" s="5" t="s">
        <v>6601</v>
      </c>
      <c r="M700" s="10" t="str">
        <f>IFERROR(__xludf.DUMMYFUNCTION("REGEXEXTRACT(L1185, ""[\s,]([A-Z]{2})[,\s]\s?\d{5}"")"),"MO")</f>
        <v>MO</v>
      </c>
      <c r="N700" s="5" t="s">
        <v>6602</v>
      </c>
      <c r="O700" s="5">
        <v>29456.0</v>
      </c>
      <c r="P700" s="5">
        <v>1.0</v>
      </c>
      <c r="Q700" s="5" t="s">
        <v>6814</v>
      </c>
      <c r="R700" s="5">
        <v>4500.0</v>
      </c>
      <c r="S700" s="5">
        <v>535.0</v>
      </c>
      <c r="T700" s="5" t="s">
        <v>115</v>
      </c>
      <c r="U700" s="5">
        <v>0.0</v>
      </c>
      <c r="V700" s="5" t="s">
        <v>70</v>
      </c>
      <c r="W700" s="5" t="s">
        <v>6815</v>
      </c>
      <c r="X700" s="5" t="s">
        <v>71</v>
      </c>
      <c r="Y700" s="5" t="s">
        <v>52</v>
      </c>
      <c r="Z700" s="5" t="s">
        <v>6816</v>
      </c>
      <c r="AA700" s="5" t="s">
        <v>6817</v>
      </c>
      <c r="AB700" s="5" t="s">
        <v>235</v>
      </c>
      <c r="AC700" s="5" t="s">
        <v>52</v>
      </c>
      <c r="AD700" s="5" t="s">
        <v>398</v>
      </c>
      <c r="AE700" s="5" t="s">
        <v>399</v>
      </c>
      <c r="AF700" s="5" t="s">
        <v>400</v>
      </c>
      <c r="AG700" s="5" t="s">
        <v>401</v>
      </c>
      <c r="AH700" s="5">
        <v>23502.0</v>
      </c>
      <c r="AI700" s="5" t="s">
        <v>402</v>
      </c>
      <c r="AJ700" s="5" t="s">
        <v>5808</v>
      </c>
      <c r="AK700" s="5" t="s">
        <v>6601</v>
      </c>
      <c r="AL700" s="5" t="s">
        <v>1573</v>
      </c>
    </row>
    <row r="701" hidden="1">
      <c r="A701" s="5" t="s">
        <v>6818</v>
      </c>
      <c r="B701" s="5" t="s">
        <v>6819</v>
      </c>
      <c r="C701" s="5" t="s">
        <v>6820</v>
      </c>
      <c r="D701" s="9">
        <v>44717.0</v>
      </c>
      <c r="E701" s="5">
        <v>12102.0</v>
      </c>
      <c r="F701" s="5">
        <v>5501.0</v>
      </c>
      <c r="G701" s="5" t="s">
        <v>2343</v>
      </c>
      <c r="H701" s="5" t="s">
        <v>149</v>
      </c>
      <c r="I701" s="5" t="s">
        <v>6821</v>
      </c>
      <c r="J701" s="5" t="s">
        <v>1460</v>
      </c>
      <c r="K701" s="5" t="s">
        <v>6822</v>
      </c>
      <c r="L701" s="5" t="s">
        <v>6823</v>
      </c>
      <c r="M701" s="10" t="str">
        <f>IFERROR(__xludf.DUMMYFUNCTION("REGEXEXTRACT(L1186, ""[\s,]([A-Z]{2})[,\s]\s?\d{5}"")"),"#N/A")</f>
        <v>#N/A</v>
      </c>
      <c r="N701" s="5" t="s">
        <v>6824</v>
      </c>
      <c r="O701" s="5">
        <v>42240.0</v>
      </c>
      <c r="P701" s="5">
        <v>1.0</v>
      </c>
      <c r="Q701" s="5" t="s">
        <v>6765</v>
      </c>
      <c r="R701" s="5" t="s">
        <v>4202</v>
      </c>
      <c r="S701" s="5">
        <v>20.0</v>
      </c>
      <c r="T701" s="5" t="s">
        <v>69</v>
      </c>
      <c r="U701" s="5">
        <v>0.0</v>
      </c>
      <c r="V701" s="5" t="s">
        <v>70</v>
      </c>
      <c r="W701" s="5" t="s">
        <v>6825</v>
      </c>
      <c r="X701" s="5" t="s">
        <v>55</v>
      </c>
      <c r="Y701" s="5" t="s">
        <v>6766</v>
      </c>
      <c r="Z701" s="5" t="s">
        <v>6826</v>
      </c>
      <c r="AA701" s="5" t="s">
        <v>6767</v>
      </c>
      <c r="AB701" s="5" t="s">
        <v>2743</v>
      </c>
      <c r="AC701" s="5" t="s">
        <v>52</v>
      </c>
      <c r="AD701" s="5" t="s">
        <v>6827</v>
      </c>
      <c r="AE701" s="5" t="s">
        <v>6828</v>
      </c>
      <c r="AF701" s="5" t="s">
        <v>6829</v>
      </c>
      <c r="AG701" s="5" t="s">
        <v>52</v>
      </c>
      <c r="AH701" s="5" t="s">
        <v>52</v>
      </c>
      <c r="AI701" s="5" t="s">
        <v>6830</v>
      </c>
      <c r="AJ701" s="5" t="s">
        <v>6819</v>
      </c>
      <c r="AK701" s="5" t="s">
        <v>6831</v>
      </c>
      <c r="AL701" s="5" t="s">
        <v>6832</v>
      </c>
    </row>
    <row r="702" hidden="1">
      <c r="A702" s="5" t="s">
        <v>6833</v>
      </c>
      <c r="B702" s="5" t="s">
        <v>168</v>
      </c>
      <c r="C702" s="5" t="s">
        <v>169</v>
      </c>
      <c r="D702" s="9">
        <v>44717.0</v>
      </c>
      <c r="E702" s="5">
        <v>79200.0</v>
      </c>
      <c r="F702" s="5">
        <v>36000.0</v>
      </c>
      <c r="G702" s="5" t="s">
        <v>1321</v>
      </c>
      <c r="H702" s="5" t="s">
        <v>171</v>
      </c>
      <c r="I702" s="5" t="s">
        <v>5612</v>
      </c>
      <c r="J702" s="5" t="s">
        <v>1322</v>
      </c>
      <c r="K702" s="5" t="s">
        <v>6834</v>
      </c>
      <c r="L702" s="5" t="s">
        <v>174</v>
      </c>
      <c r="M702" s="10" t="str">
        <f>IFERROR(__xludf.DUMMYFUNCTION("REGEXEXTRACT(L1187, ""[\s,]([A-Z]{2})[,\s]\s?\d{5}"")"),"TX")</f>
        <v>TX</v>
      </c>
      <c r="N702" s="5" t="s">
        <v>175</v>
      </c>
      <c r="O702" s="5" t="s">
        <v>52</v>
      </c>
      <c r="P702" s="5">
        <v>2.0</v>
      </c>
      <c r="Q702" s="5" t="s">
        <v>6835</v>
      </c>
      <c r="R702" s="5" t="s">
        <v>2195</v>
      </c>
      <c r="S702" s="5">
        <v>22110.0</v>
      </c>
      <c r="T702" s="5" t="s">
        <v>115</v>
      </c>
      <c r="U702" s="5">
        <v>0.0</v>
      </c>
      <c r="V702" s="5" t="s">
        <v>52</v>
      </c>
      <c r="W702" s="5" t="s">
        <v>6836</v>
      </c>
      <c r="X702" s="5" t="s">
        <v>52</v>
      </c>
      <c r="Y702" s="5" t="s">
        <v>52</v>
      </c>
      <c r="Z702" s="5" t="s">
        <v>6837</v>
      </c>
      <c r="AA702" s="5" t="s">
        <v>6838</v>
      </c>
      <c r="AB702" s="5" t="s">
        <v>260</v>
      </c>
      <c r="AC702" s="5" t="s">
        <v>52</v>
      </c>
      <c r="AD702" s="5" t="s">
        <v>181</v>
      </c>
      <c r="AE702" s="5" t="s">
        <v>182</v>
      </c>
      <c r="AF702" s="5" t="s">
        <v>183</v>
      </c>
      <c r="AG702" s="5" t="s">
        <v>52</v>
      </c>
      <c r="AH702" s="5" t="s">
        <v>52</v>
      </c>
      <c r="AI702" s="5" t="s">
        <v>184</v>
      </c>
      <c r="AJ702" s="5" t="s">
        <v>168</v>
      </c>
      <c r="AK702" s="5" t="s">
        <v>174</v>
      </c>
      <c r="AL702" s="5" t="s">
        <v>185</v>
      </c>
    </row>
    <row r="703" hidden="1">
      <c r="A703" s="5" t="s">
        <v>6839</v>
      </c>
      <c r="B703" s="5" t="s">
        <v>168</v>
      </c>
      <c r="C703" s="5" t="s">
        <v>169</v>
      </c>
      <c r="D703" s="9">
        <v>44714.0</v>
      </c>
      <c r="E703" s="5">
        <v>39600.0</v>
      </c>
      <c r="F703" s="5">
        <v>18000.0</v>
      </c>
      <c r="G703" s="5" t="s">
        <v>1321</v>
      </c>
      <c r="H703" s="5" t="s">
        <v>171</v>
      </c>
      <c r="I703" s="5" t="s">
        <v>6840</v>
      </c>
      <c r="J703" s="5" t="s">
        <v>1322</v>
      </c>
      <c r="K703" s="5" t="s">
        <v>4112</v>
      </c>
      <c r="L703" s="5" t="s">
        <v>174</v>
      </c>
      <c r="M703" s="10" t="str">
        <f>IFERROR(__xludf.DUMMYFUNCTION("REGEXEXTRACT(L1188, ""[\s,]([A-Z]{2})[,\s]\s?\d{5}"")"),"#N/A")</f>
        <v>#N/A</v>
      </c>
      <c r="N703" s="5" t="s">
        <v>6841</v>
      </c>
      <c r="O703" s="5" t="s">
        <v>52</v>
      </c>
      <c r="P703" s="5">
        <v>1.0</v>
      </c>
      <c r="Q703" s="5" t="s">
        <v>6842</v>
      </c>
      <c r="R703" s="5">
        <v>4510.0</v>
      </c>
      <c r="S703" s="5">
        <v>15810.0</v>
      </c>
      <c r="T703" s="5" t="s">
        <v>115</v>
      </c>
      <c r="U703" s="5">
        <v>0.0</v>
      </c>
      <c r="V703" s="5" t="s">
        <v>52</v>
      </c>
      <c r="W703" s="5" t="s">
        <v>6843</v>
      </c>
      <c r="X703" s="5" t="s">
        <v>52</v>
      </c>
      <c r="Y703" s="5" t="s">
        <v>52</v>
      </c>
      <c r="Z703" s="5" t="s">
        <v>6844</v>
      </c>
      <c r="AA703" s="5" t="s">
        <v>6845</v>
      </c>
      <c r="AB703" s="5" t="s">
        <v>260</v>
      </c>
      <c r="AC703" s="5" t="s">
        <v>52</v>
      </c>
      <c r="AD703" s="5" t="s">
        <v>181</v>
      </c>
      <c r="AE703" s="5" t="s">
        <v>182</v>
      </c>
      <c r="AF703" s="5" t="s">
        <v>183</v>
      </c>
      <c r="AG703" s="5" t="s">
        <v>52</v>
      </c>
      <c r="AH703" s="5" t="s">
        <v>52</v>
      </c>
      <c r="AI703" s="5" t="s">
        <v>184</v>
      </c>
      <c r="AJ703" s="5" t="s">
        <v>168</v>
      </c>
      <c r="AK703" s="5" t="s">
        <v>174</v>
      </c>
      <c r="AL703" s="5" t="s">
        <v>185</v>
      </c>
    </row>
    <row r="704" hidden="1">
      <c r="A704" s="5" t="s">
        <v>6846</v>
      </c>
      <c r="B704" s="5" t="s">
        <v>6847</v>
      </c>
      <c r="C704" s="5" t="s">
        <v>4473</v>
      </c>
      <c r="D704" s="9">
        <v>44713.0</v>
      </c>
      <c r="E704" s="5">
        <v>57156.0</v>
      </c>
      <c r="F704" s="5">
        <v>25980.0</v>
      </c>
      <c r="G704" s="5" t="s">
        <v>1419</v>
      </c>
      <c r="H704" s="5" t="s">
        <v>1534</v>
      </c>
      <c r="I704" s="5" t="s">
        <v>6848</v>
      </c>
      <c r="J704" s="5" t="s">
        <v>256</v>
      </c>
      <c r="K704" s="5" t="s">
        <v>3485</v>
      </c>
      <c r="L704" s="5" t="s">
        <v>6849</v>
      </c>
      <c r="M704" s="10" t="str">
        <f>IFERROR(__xludf.DUMMYFUNCTION("REGEXEXTRACT(L1189, ""[\s,]([A-Z]{2})[,\s]\s?\d{5}"")"),"FL")</f>
        <v>FL</v>
      </c>
      <c r="N704" s="5" t="s">
        <v>4475</v>
      </c>
      <c r="O704" s="5">
        <v>8845.0</v>
      </c>
      <c r="P704" s="5">
        <v>1.0</v>
      </c>
      <c r="Q704" s="5" t="s">
        <v>6850</v>
      </c>
      <c r="R704" s="5" t="s">
        <v>91</v>
      </c>
      <c r="S704" s="5">
        <v>75.0</v>
      </c>
      <c r="T704" s="5" t="s">
        <v>115</v>
      </c>
      <c r="U704" s="5">
        <v>0.0</v>
      </c>
      <c r="V704" s="5" t="s">
        <v>70</v>
      </c>
      <c r="W704" s="5" t="s">
        <v>6851</v>
      </c>
      <c r="X704" s="5" t="s">
        <v>52</v>
      </c>
      <c r="Y704" s="5" t="s">
        <v>52</v>
      </c>
      <c r="Z704" s="5" t="s">
        <v>6852</v>
      </c>
      <c r="AA704" s="5">
        <v>3174950.0</v>
      </c>
      <c r="AB704" s="5" t="s">
        <v>1831</v>
      </c>
      <c r="AC704" s="5" t="s">
        <v>52</v>
      </c>
      <c r="AD704" s="5" t="s">
        <v>5289</v>
      </c>
      <c r="AE704" s="5" t="s">
        <v>5290</v>
      </c>
      <c r="AF704" s="5" t="s">
        <v>5291</v>
      </c>
      <c r="AG704" s="5" t="s">
        <v>52</v>
      </c>
      <c r="AH704" s="5" t="s">
        <v>52</v>
      </c>
      <c r="AI704" s="5" t="s">
        <v>52</v>
      </c>
      <c r="AJ704" s="5" t="s">
        <v>6847</v>
      </c>
      <c r="AK704" s="5" t="s">
        <v>6853</v>
      </c>
      <c r="AL704" s="5" t="s">
        <v>4479</v>
      </c>
    </row>
    <row r="705" hidden="1">
      <c r="A705" s="5" t="s">
        <v>6854</v>
      </c>
      <c r="B705" s="5" t="s">
        <v>6855</v>
      </c>
      <c r="C705" s="5" t="s">
        <v>6856</v>
      </c>
      <c r="D705" s="9">
        <v>44712.0</v>
      </c>
      <c r="E705" s="5">
        <v>2193.0</v>
      </c>
      <c r="F705" s="5">
        <v>997.0</v>
      </c>
      <c r="G705" s="5" t="s">
        <v>3378</v>
      </c>
      <c r="H705" s="5" t="s">
        <v>272</v>
      </c>
      <c r="I705" s="5" t="s">
        <v>6857</v>
      </c>
      <c r="J705" s="5" t="s">
        <v>3378</v>
      </c>
      <c r="K705" s="5" t="s">
        <v>6858</v>
      </c>
      <c r="L705" s="5" t="s">
        <v>6859</v>
      </c>
      <c r="M705" s="10" t="str">
        <f>IFERROR(__xludf.DUMMYFUNCTION("REGEXEXTRACT(L1190, ""[\s,]([A-Z]{2})[,\s]\s?\d{5}"")"),"IL")</f>
        <v>IL</v>
      </c>
      <c r="N705" s="5" t="s">
        <v>6860</v>
      </c>
      <c r="O705" s="5">
        <v>55442.0</v>
      </c>
      <c r="P705" s="5">
        <v>1.0</v>
      </c>
      <c r="Q705" s="5" t="s">
        <v>6861</v>
      </c>
      <c r="R705" s="5" t="s">
        <v>211</v>
      </c>
      <c r="S705" s="5">
        <v>139.0</v>
      </c>
      <c r="T705" s="5" t="s">
        <v>53</v>
      </c>
      <c r="U705" s="5">
        <v>0.0</v>
      </c>
      <c r="V705" s="5" t="s">
        <v>52</v>
      </c>
      <c r="W705" s="5" t="s">
        <v>6862</v>
      </c>
      <c r="X705" s="5" t="s">
        <v>55</v>
      </c>
      <c r="Y705" s="5" t="s">
        <v>6863</v>
      </c>
      <c r="Z705" s="5" t="s">
        <v>6864</v>
      </c>
      <c r="AA705" s="5" t="s">
        <v>6865</v>
      </c>
      <c r="AB705" s="5" t="s">
        <v>162</v>
      </c>
      <c r="AC705" s="5" t="s">
        <v>52</v>
      </c>
      <c r="AD705" s="5" t="s">
        <v>4164</v>
      </c>
      <c r="AE705" s="5" t="s">
        <v>4165</v>
      </c>
      <c r="AF705" s="5" t="s">
        <v>4166</v>
      </c>
      <c r="AG705" s="5" t="s">
        <v>4167</v>
      </c>
      <c r="AH705" s="5">
        <v>55347.0</v>
      </c>
      <c r="AI705" s="5" t="s">
        <v>4168</v>
      </c>
      <c r="AJ705" s="5" t="s">
        <v>102</v>
      </c>
      <c r="AK705" s="5" t="s">
        <v>102</v>
      </c>
      <c r="AL705" s="5" t="s">
        <v>6866</v>
      </c>
    </row>
    <row r="706">
      <c r="A706" s="5" t="s">
        <v>6867</v>
      </c>
      <c r="B706" s="5" t="s">
        <v>6868</v>
      </c>
      <c r="C706" s="5" t="s">
        <v>6869</v>
      </c>
      <c r="D706" s="9">
        <v>44711.0</v>
      </c>
      <c r="E706" s="5">
        <v>19228.0</v>
      </c>
      <c r="F706" s="5">
        <v>8740.0</v>
      </c>
      <c r="G706" s="5" t="s">
        <v>422</v>
      </c>
      <c r="H706" s="5" t="s">
        <v>45</v>
      </c>
      <c r="I706" s="5" t="s">
        <v>2454</v>
      </c>
      <c r="J706" s="5" t="s">
        <v>424</v>
      </c>
      <c r="K706" s="5" t="s">
        <v>6870</v>
      </c>
      <c r="L706" s="5" t="s">
        <v>6871</v>
      </c>
      <c r="M706" s="10" t="str">
        <f>IFERROR(__xludf.DUMMYFUNCTION("REGEXEXTRACT(L1191, ""[\s,]([A-Z]{2})[,\s]\s?\d{5}"")"),"IN")</f>
        <v>IN</v>
      </c>
      <c r="N706" s="5" t="s">
        <v>6872</v>
      </c>
      <c r="O706" s="5" t="s">
        <v>52</v>
      </c>
      <c r="P706" s="5">
        <v>1.0</v>
      </c>
      <c r="Q706" s="5" t="s">
        <v>6781</v>
      </c>
      <c r="R706" s="5">
        <v>4500.0</v>
      </c>
      <c r="S706" s="5">
        <v>140.0</v>
      </c>
      <c r="T706" s="5" t="s">
        <v>115</v>
      </c>
      <c r="U706" s="5">
        <v>0.0</v>
      </c>
      <c r="V706" s="5" t="s">
        <v>70</v>
      </c>
      <c r="W706" s="5" t="s">
        <v>6783</v>
      </c>
      <c r="X706" s="5" t="s">
        <v>71</v>
      </c>
      <c r="Y706" s="5" t="s">
        <v>52</v>
      </c>
      <c r="Z706" s="5" t="s">
        <v>6873</v>
      </c>
      <c r="AA706" s="5" t="s">
        <v>6784</v>
      </c>
      <c r="AB706" s="5" t="s">
        <v>235</v>
      </c>
      <c r="AC706" s="5" t="s">
        <v>52</v>
      </c>
      <c r="AD706" s="5" t="s">
        <v>398</v>
      </c>
      <c r="AE706" s="5" t="s">
        <v>399</v>
      </c>
      <c r="AF706" s="5" t="s">
        <v>400</v>
      </c>
      <c r="AG706" s="5" t="s">
        <v>401</v>
      </c>
      <c r="AH706" s="5">
        <v>23502.0</v>
      </c>
      <c r="AI706" s="5" t="s">
        <v>402</v>
      </c>
      <c r="AJ706" s="5" t="s">
        <v>6868</v>
      </c>
      <c r="AK706" s="5" t="s">
        <v>6871</v>
      </c>
      <c r="AL706" s="5" t="s">
        <v>6874</v>
      </c>
    </row>
    <row r="707">
      <c r="A707" s="5" t="s">
        <v>6875</v>
      </c>
      <c r="B707" s="5" t="s">
        <v>6876</v>
      </c>
      <c r="C707" s="5" t="s">
        <v>6877</v>
      </c>
      <c r="D707" s="9">
        <v>44711.0</v>
      </c>
      <c r="E707" s="5">
        <v>36623.0</v>
      </c>
      <c r="F707" s="5">
        <v>16647.0</v>
      </c>
      <c r="G707" s="5" t="s">
        <v>6377</v>
      </c>
      <c r="H707" s="5" t="s">
        <v>45</v>
      </c>
      <c r="I707" s="5" t="s">
        <v>2454</v>
      </c>
      <c r="J707" s="5" t="s">
        <v>4533</v>
      </c>
      <c r="K707" s="5" t="s">
        <v>6878</v>
      </c>
      <c r="L707" s="5" t="s">
        <v>6879</v>
      </c>
      <c r="M707" s="10" t="str">
        <f>IFERROR(__xludf.DUMMYFUNCTION("REGEXEXTRACT(L1192, ""[\s,]([A-Z]{2})[,\s]\s?\d{5}"")"),"FL")</f>
        <v>FL</v>
      </c>
      <c r="N707" s="5" t="s">
        <v>6880</v>
      </c>
      <c r="O707" s="5" t="s">
        <v>6881</v>
      </c>
      <c r="P707" s="5">
        <v>4.0</v>
      </c>
      <c r="Q707" s="5" t="s">
        <v>6882</v>
      </c>
      <c r="R707" s="5" t="s">
        <v>691</v>
      </c>
      <c r="S707" s="5">
        <v>6585.0</v>
      </c>
      <c r="T707" s="5" t="s">
        <v>115</v>
      </c>
      <c r="U707" s="5">
        <v>0.0</v>
      </c>
      <c r="V707" s="5" t="s">
        <v>52</v>
      </c>
      <c r="W707" s="5" t="s">
        <v>6883</v>
      </c>
      <c r="X707" s="5" t="s">
        <v>71</v>
      </c>
      <c r="Y707" s="5" t="s">
        <v>52</v>
      </c>
      <c r="Z707" s="5">
        <v>2117.0</v>
      </c>
      <c r="AA707" s="5" t="s">
        <v>6884</v>
      </c>
      <c r="AB707" s="5" t="s">
        <v>235</v>
      </c>
      <c r="AC707" s="5" t="s">
        <v>52</v>
      </c>
      <c r="AD707" s="5" t="s">
        <v>181</v>
      </c>
      <c r="AE707" s="5" t="s">
        <v>182</v>
      </c>
      <c r="AF707" s="5" t="s">
        <v>183</v>
      </c>
      <c r="AG707" s="5" t="s">
        <v>52</v>
      </c>
      <c r="AH707" s="5" t="s">
        <v>52</v>
      </c>
      <c r="AI707" s="5" t="s">
        <v>184</v>
      </c>
      <c r="AJ707" s="5" t="s">
        <v>6876</v>
      </c>
      <c r="AK707" s="5" t="s">
        <v>6879</v>
      </c>
      <c r="AL707" s="5" t="s">
        <v>6885</v>
      </c>
    </row>
    <row r="708">
      <c r="A708" s="5" t="s">
        <v>6875</v>
      </c>
      <c r="B708" s="5" t="s">
        <v>6886</v>
      </c>
      <c r="C708" s="5" t="s">
        <v>6877</v>
      </c>
      <c r="D708" s="9">
        <v>44711.0</v>
      </c>
      <c r="E708" s="5">
        <v>36623.0</v>
      </c>
      <c r="F708" s="5">
        <v>16647.0</v>
      </c>
      <c r="G708" s="5" t="s">
        <v>6377</v>
      </c>
      <c r="H708" s="5" t="s">
        <v>45</v>
      </c>
      <c r="I708" s="5" t="s">
        <v>2454</v>
      </c>
      <c r="J708" s="5" t="s">
        <v>4533</v>
      </c>
      <c r="K708" s="5" t="s">
        <v>6878</v>
      </c>
      <c r="L708" s="5" t="s">
        <v>6887</v>
      </c>
      <c r="M708" s="11" t="s">
        <v>2670</v>
      </c>
      <c r="N708" s="5" t="s">
        <v>6888</v>
      </c>
      <c r="O708" s="5">
        <v>10118.0</v>
      </c>
      <c r="P708" s="5">
        <v>4.0</v>
      </c>
      <c r="Q708" s="5" t="s">
        <v>6882</v>
      </c>
      <c r="R708" s="5" t="s">
        <v>691</v>
      </c>
      <c r="S708" s="5">
        <v>6585.0</v>
      </c>
      <c r="T708" s="5" t="s">
        <v>115</v>
      </c>
      <c r="U708" s="5">
        <v>0.0</v>
      </c>
      <c r="V708" s="5" t="s">
        <v>52</v>
      </c>
      <c r="W708" s="5" t="s">
        <v>6889</v>
      </c>
      <c r="X708" s="5" t="s">
        <v>55</v>
      </c>
      <c r="Y708" s="5" t="s">
        <v>6883</v>
      </c>
      <c r="Z708" s="5">
        <v>2117.0</v>
      </c>
      <c r="AA708" s="5" t="s">
        <v>6884</v>
      </c>
      <c r="AB708" s="5" t="s">
        <v>235</v>
      </c>
      <c r="AC708" s="5" t="s">
        <v>52</v>
      </c>
      <c r="AD708" s="5" t="s">
        <v>181</v>
      </c>
      <c r="AE708" s="5" t="s">
        <v>182</v>
      </c>
      <c r="AF708" s="5" t="s">
        <v>183</v>
      </c>
      <c r="AG708" s="5" t="s">
        <v>52</v>
      </c>
      <c r="AH708" s="5" t="s">
        <v>52</v>
      </c>
      <c r="AI708" s="5" t="s">
        <v>184</v>
      </c>
      <c r="AJ708" s="5" t="s">
        <v>6886</v>
      </c>
      <c r="AK708" s="5" t="s">
        <v>6887</v>
      </c>
      <c r="AL708" s="5" t="s">
        <v>6885</v>
      </c>
    </row>
    <row r="709" hidden="1">
      <c r="A709" s="5" t="s">
        <v>6890</v>
      </c>
      <c r="B709" s="5" t="s">
        <v>6891</v>
      </c>
      <c r="C709" s="5" t="s">
        <v>102</v>
      </c>
      <c r="D709" s="9">
        <v>44710.0</v>
      </c>
      <c r="E709" s="5">
        <v>201379.0</v>
      </c>
      <c r="F709" s="5">
        <v>91536.0</v>
      </c>
      <c r="G709" s="5" t="s">
        <v>634</v>
      </c>
      <c r="H709" s="5" t="s">
        <v>480</v>
      </c>
      <c r="I709" s="5" t="s">
        <v>1307</v>
      </c>
      <c r="J709" s="5" t="s">
        <v>274</v>
      </c>
      <c r="K709" s="5" t="s">
        <v>6892</v>
      </c>
      <c r="L709" s="5" t="s">
        <v>6893</v>
      </c>
      <c r="M709" s="10" t="str">
        <f>IFERROR(__xludf.DUMMYFUNCTION("REGEXEXTRACT(L1194, ""[\s,]([A-Z]{2})[,\s]\s?\d{5}"")"),"#N/A")</f>
        <v>#N/A</v>
      </c>
      <c r="N709" s="5" t="s">
        <v>102</v>
      </c>
      <c r="O709" s="5" t="s">
        <v>52</v>
      </c>
      <c r="P709" s="5">
        <v>5.0</v>
      </c>
      <c r="Q709" s="5" t="s">
        <v>6894</v>
      </c>
      <c r="R709" s="5" t="s">
        <v>6895</v>
      </c>
      <c r="S709" s="5">
        <v>280.0</v>
      </c>
      <c r="T709" s="5" t="s">
        <v>53</v>
      </c>
      <c r="U709" s="5">
        <v>1.0</v>
      </c>
      <c r="V709" s="5" t="s">
        <v>70</v>
      </c>
      <c r="W709" s="5" t="s">
        <v>6896</v>
      </c>
      <c r="X709" s="5" t="s">
        <v>52</v>
      </c>
      <c r="Y709" s="5" t="s">
        <v>52</v>
      </c>
      <c r="Z709" s="5" t="s">
        <v>6897</v>
      </c>
      <c r="AA709" s="5" t="s">
        <v>6898</v>
      </c>
      <c r="AB709" s="5" t="s">
        <v>59</v>
      </c>
      <c r="AC709" s="5" t="s">
        <v>52</v>
      </c>
      <c r="AD709" s="5" t="s">
        <v>398</v>
      </c>
      <c r="AE709" s="5" t="s">
        <v>399</v>
      </c>
      <c r="AF709" s="5" t="s">
        <v>400</v>
      </c>
      <c r="AG709" s="5" t="s">
        <v>401</v>
      </c>
      <c r="AH709" s="5">
        <v>23502.0</v>
      </c>
      <c r="AI709" s="5" t="s">
        <v>402</v>
      </c>
      <c r="AJ709" s="5" t="s">
        <v>6899</v>
      </c>
      <c r="AK709" s="5" t="s">
        <v>6900</v>
      </c>
      <c r="AL709" s="5" t="s">
        <v>1874</v>
      </c>
    </row>
    <row r="710" hidden="1">
      <c r="A710" s="5" t="s">
        <v>6901</v>
      </c>
      <c r="B710" s="5" t="s">
        <v>5602</v>
      </c>
      <c r="C710" s="5" t="s">
        <v>5603</v>
      </c>
      <c r="D710" s="9">
        <v>44709.0</v>
      </c>
      <c r="E710" s="5">
        <v>56056.0</v>
      </c>
      <c r="F710" s="5">
        <v>25480.0</v>
      </c>
      <c r="G710" s="5" t="s">
        <v>1419</v>
      </c>
      <c r="H710" s="5" t="s">
        <v>1534</v>
      </c>
      <c r="I710" s="5" t="s">
        <v>6902</v>
      </c>
      <c r="J710" s="5" t="s">
        <v>256</v>
      </c>
      <c r="K710" s="5" t="s">
        <v>3485</v>
      </c>
      <c r="L710" s="5" t="s">
        <v>6903</v>
      </c>
      <c r="M710" s="10" t="str">
        <f>IFERROR(__xludf.DUMMYFUNCTION("REGEXEXTRACT(L1195, ""[\s,]([A-Z]{2})[,\s]\s?\d{5}"")"),"#N/A")</f>
        <v>#N/A</v>
      </c>
      <c r="N710" s="5" t="s">
        <v>6904</v>
      </c>
      <c r="O710" s="5" t="s">
        <v>52</v>
      </c>
      <c r="P710" s="5">
        <v>1.0</v>
      </c>
      <c r="Q710" s="5" t="s">
        <v>6905</v>
      </c>
      <c r="R710" s="5" t="s">
        <v>91</v>
      </c>
      <c r="S710" s="5">
        <v>56.0</v>
      </c>
      <c r="T710" s="5" t="s">
        <v>1077</v>
      </c>
      <c r="U710" s="5">
        <v>0.0</v>
      </c>
      <c r="V710" s="5" t="s">
        <v>70</v>
      </c>
      <c r="W710" s="5" t="s">
        <v>6906</v>
      </c>
      <c r="X710" s="5" t="s">
        <v>52</v>
      </c>
      <c r="Y710" s="5" t="s">
        <v>52</v>
      </c>
      <c r="Z710" s="5" t="s">
        <v>6907</v>
      </c>
      <c r="AA710" s="5">
        <v>3302085.0</v>
      </c>
      <c r="AB710" s="5" t="s">
        <v>235</v>
      </c>
      <c r="AC710" s="5" t="s">
        <v>52</v>
      </c>
      <c r="AD710" s="5" t="s">
        <v>5289</v>
      </c>
      <c r="AE710" s="5" t="s">
        <v>5290</v>
      </c>
      <c r="AF710" s="5" t="s">
        <v>5291</v>
      </c>
      <c r="AG710" s="5" t="s">
        <v>52</v>
      </c>
      <c r="AH710" s="5" t="s">
        <v>52</v>
      </c>
      <c r="AI710" s="5" t="s">
        <v>52</v>
      </c>
      <c r="AJ710" s="5" t="s">
        <v>5602</v>
      </c>
      <c r="AK710" s="5" t="s">
        <v>6908</v>
      </c>
      <c r="AL710" s="5" t="s">
        <v>1428</v>
      </c>
    </row>
    <row r="711">
      <c r="A711" s="5" t="s">
        <v>6909</v>
      </c>
      <c r="B711" s="5" t="s">
        <v>6910</v>
      </c>
      <c r="C711" s="5" t="s">
        <v>6911</v>
      </c>
      <c r="D711" s="9">
        <v>44707.0</v>
      </c>
      <c r="E711" s="5">
        <v>19331.0</v>
      </c>
      <c r="F711" s="5">
        <v>8787.0</v>
      </c>
      <c r="G711" s="5" t="s">
        <v>766</v>
      </c>
      <c r="H711" s="5" t="s">
        <v>84</v>
      </c>
      <c r="I711" s="5" t="s">
        <v>6912</v>
      </c>
      <c r="J711" s="5" t="s">
        <v>768</v>
      </c>
      <c r="K711" s="5" t="s">
        <v>6913</v>
      </c>
      <c r="L711" s="5" t="s">
        <v>6914</v>
      </c>
      <c r="M711" s="10" t="str">
        <f>IFERROR(__xludf.DUMMYFUNCTION("REGEXEXTRACT(L1196, ""[\s,]([A-Z]{2})[,\s]\s?\d{5}"")"),"#N/A")</f>
        <v>#N/A</v>
      </c>
      <c r="N711" s="5" t="s">
        <v>6915</v>
      </c>
      <c r="O711" s="5">
        <v>97005.0</v>
      </c>
      <c r="P711" s="5">
        <v>1.0</v>
      </c>
      <c r="Q711" s="5" t="s">
        <v>6916</v>
      </c>
      <c r="R711" s="5">
        <v>4510.0</v>
      </c>
      <c r="S711" s="5">
        <v>1215.0</v>
      </c>
      <c r="T711" s="5" t="s">
        <v>69</v>
      </c>
      <c r="U711" s="5">
        <v>66.0</v>
      </c>
      <c r="V711" s="5" t="s">
        <v>93</v>
      </c>
      <c r="W711" s="5" t="s">
        <v>6917</v>
      </c>
      <c r="X711" s="5" t="s">
        <v>52</v>
      </c>
      <c r="Y711" s="5" t="s">
        <v>52</v>
      </c>
      <c r="Z711" s="5" t="s">
        <v>6918</v>
      </c>
      <c r="AA711" s="5" t="s">
        <v>6919</v>
      </c>
      <c r="AB711" s="5" t="s">
        <v>260</v>
      </c>
      <c r="AC711" s="5" t="s">
        <v>52</v>
      </c>
      <c r="AD711" s="5" t="s">
        <v>216</v>
      </c>
      <c r="AE711" s="5" t="s">
        <v>217</v>
      </c>
      <c r="AF711" s="5" t="s">
        <v>218</v>
      </c>
      <c r="AG711" s="5" t="s">
        <v>52</v>
      </c>
      <c r="AH711" s="5" t="s">
        <v>52</v>
      </c>
      <c r="AI711" s="5" t="s">
        <v>52</v>
      </c>
      <c r="AJ711" s="5" t="s">
        <v>6920</v>
      </c>
      <c r="AK711" s="5" t="s">
        <v>6921</v>
      </c>
      <c r="AL711" s="5" t="s">
        <v>776</v>
      </c>
    </row>
    <row r="712">
      <c r="A712" s="5" t="s">
        <v>6922</v>
      </c>
      <c r="B712" s="5" t="s">
        <v>6923</v>
      </c>
      <c r="C712" s="5" t="s">
        <v>6924</v>
      </c>
      <c r="D712" s="9">
        <v>44707.0</v>
      </c>
      <c r="E712" s="5">
        <v>43410.0</v>
      </c>
      <c r="F712" s="5">
        <v>19732.0</v>
      </c>
      <c r="G712" s="5" t="s">
        <v>422</v>
      </c>
      <c r="H712" s="5" t="s">
        <v>84</v>
      </c>
      <c r="I712" s="5" t="s">
        <v>6912</v>
      </c>
      <c r="J712" s="5" t="s">
        <v>424</v>
      </c>
      <c r="K712" s="5" t="s">
        <v>6925</v>
      </c>
      <c r="L712" s="5" t="s">
        <v>6926</v>
      </c>
      <c r="M712" s="10" t="str">
        <f>IFERROR(__xludf.DUMMYFUNCTION("REGEXEXTRACT(L1197, ""[\s,]([A-Z]{2})[,\s]\s?\d{5}"")"),"GA")</f>
        <v>GA</v>
      </c>
      <c r="N712" s="5" t="s">
        <v>6927</v>
      </c>
      <c r="O712" s="5" t="s">
        <v>52</v>
      </c>
      <c r="P712" s="5">
        <v>1.0</v>
      </c>
      <c r="Q712" s="5" t="s">
        <v>6928</v>
      </c>
      <c r="R712" s="5">
        <v>4510.0</v>
      </c>
      <c r="S712" s="5">
        <v>56.0</v>
      </c>
      <c r="T712" s="5" t="s">
        <v>53</v>
      </c>
      <c r="U712" s="5">
        <v>0.0</v>
      </c>
      <c r="V712" s="5" t="s">
        <v>93</v>
      </c>
      <c r="W712" s="5" t="s">
        <v>6929</v>
      </c>
      <c r="X712" s="5" t="s">
        <v>55</v>
      </c>
      <c r="Y712" s="5" t="s">
        <v>6930</v>
      </c>
      <c r="Z712" s="5" t="s">
        <v>6931</v>
      </c>
      <c r="AA712" s="5" t="s">
        <v>6932</v>
      </c>
      <c r="AB712" s="5" t="s">
        <v>260</v>
      </c>
      <c r="AC712" s="5" t="s">
        <v>52</v>
      </c>
      <c r="AD712" s="5" t="s">
        <v>3141</v>
      </c>
      <c r="AE712" s="5" t="s">
        <v>3142</v>
      </c>
      <c r="AF712" s="5" t="s">
        <v>162</v>
      </c>
      <c r="AG712" s="5" t="s">
        <v>52</v>
      </c>
      <c r="AH712" s="5" t="s">
        <v>52</v>
      </c>
      <c r="AI712" s="5" t="s">
        <v>3143</v>
      </c>
      <c r="AJ712" s="5" t="s">
        <v>102</v>
      </c>
      <c r="AK712" s="5" t="s">
        <v>102</v>
      </c>
      <c r="AL712" s="5" t="s">
        <v>6933</v>
      </c>
    </row>
    <row r="713" hidden="1">
      <c r="A713" s="5" t="s">
        <v>6934</v>
      </c>
      <c r="B713" s="5" t="s">
        <v>577</v>
      </c>
      <c r="C713" s="5" t="s">
        <v>5663</v>
      </c>
      <c r="D713" s="9">
        <v>44705.0</v>
      </c>
      <c r="E713" s="5">
        <v>34187.0</v>
      </c>
      <c r="F713" s="5">
        <v>15540.0</v>
      </c>
      <c r="G713" s="5" t="s">
        <v>1458</v>
      </c>
      <c r="H713" s="5" t="s">
        <v>189</v>
      </c>
      <c r="I713" s="5" t="s">
        <v>6935</v>
      </c>
      <c r="J713" s="5" t="s">
        <v>1460</v>
      </c>
      <c r="K713" s="5" t="s">
        <v>6936</v>
      </c>
      <c r="L713" s="5" t="s">
        <v>6937</v>
      </c>
      <c r="M713" s="10" t="str">
        <f>IFERROR(__xludf.DUMMYFUNCTION("REGEXEXTRACT(L1198, ""[\s,]([A-Z]{2})[,\s]\s?\d{5}"")"),"CT")</f>
        <v>CT</v>
      </c>
      <c r="N713" s="5" t="s">
        <v>6938</v>
      </c>
      <c r="O713" s="5" t="s">
        <v>52</v>
      </c>
      <c r="P713" s="5">
        <v>1.0</v>
      </c>
      <c r="Q713" s="5" t="s">
        <v>6939</v>
      </c>
      <c r="R713" s="5" t="s">
        <v>244</v>
      </c>
      <c r="S713" s="5">
        <v>1030.0</v>
      </c>
      <c r="T713" s="5" t="s">
        <v>115</v>
      </c>
      <c r="U713" s="5">
        <v>49.0</v>
      </c>
      <c r="V713" s="5" t="s">
        <v>70</v>
      </c>
      <c r="W713" s="5" t="s">
        <v>6940</v>
      </c>
      <c r="X713" s="5" t="s">
        <v>52</v>
      </c>
      <c r="Y713" s="5" t="s">
        <v>52</v>
      </c>
      <c r="Z713" s="5" t="s">
        <v>6941</v>
      </c>
      <c r="AA713" s="5" t="s">
        <v>6942</v>
      </c>
      <c r="AB713" s="5" t="s">
        <v>162</v>
      </c>
      <c r="AC713" s="5" t="s">
        <v>52</v>
      </c>
      <c r="AD713" s="5" t="s">
        <v>72</v>
      </c>
      <c r="AE713" s="5" t="s">
        <v>73</v>
      </c>
      <c r="AF713" s="5" t="s">
        <v>74</v>
      </c>
      <c r="AG713" s="5" t="s">
        <v>75</v>
      </c>
      <c r="AH713" s="5" t="s">
        <v>76</v>
      </c>
      <c r="AI713" s="5" t="s">
        <v>77</v>
      </c>
      <c r="AJ713" s="5" t="s">
        <v>3093</v>
      </c>
      <c r="AK713" s="5" t="s">
        <v>3604</v>
      </c>
      <c r="AL713" s="5" t="s">
        <v>5671</v>
      </c>
    </row>
    <row r="714">
      <c r="A714" s="5" t="s">
        <v>6943</v>
      </c>
      <c r="B714" s="5" t="s">
        <v>6944</v>
      </c>
      <c r="C714" s="5" t="s">
        <v>6945</v>
      </c>
      <c r="D714" s="9">
        <v>44705.0</v>
      </c>
      <c r="E714" s="5">
        <v>62711.0</v>
      </c>
      <c r="F714" s="5">
        <v>28505.0</v>
      </c>
      <c r="G714" s="5" t="s">
        <v>1321</v>
      </c>
      <c r="H714" s="5" t="s">
        <v>45</v>
      </c>
      <c r="I714" s="5" t="s">
        <v>6946</v>
      </c>
      <c r="J714" s="5" t="s">
        <v>1322</v>
      </c>
      <c r="K714" s="5" t="s">
        <v>744</v>
      </c>
      <c r="L714" s="5" t="s">
        <v>6947</v>
      </c>
      <c r="M714" s="10" t="str">
        <f>IFERROR(__xludf.DUMMYFUNCTION("REGEXEXTRACT(L1199, ""[\s,]([A-Z]{2})[,\s]\s?\d{5}"")"),"CA")</f>
        <v>CA</v>
      </c>
      <c r="N714" s="5" t="s">
        <v>6948</v>
      </c>
      <c r="O714" s="5" t="s">
        <v>52</v>
      </c>
      <c r="P714" s="5">
        <v>1.0</v>
      </c>
      <c r="Q714" s="5" t="s">
        <v>6949</v>
      </c>
      <c r="R714" s="5">
        <v>4500.0</v>
      </c>
      <c r="S714" s="5">
        <v>9558.0</v>
      </c>
      <c r="T714" s="5" t="s">
        <v>53</v>
      </c>
      <c r="U714" s="5">
        <v>0.0</v>
      </c>
      <c r="V714" s="5" t="s">
        <v>70</v>
      </c>
      <c r="W714" s="5" t="s">
        <v>6950</v>
      </c>
      <c r="X714" s="5" t="s">
        <v>52</v>
      </c>
      <c r="Y714" s="5" t="s">
        <v>52</v>
      </c>
      <c r="Z714" s="5" t="s">
        <v>6951</v>
      </c>
      <c r="AA714" s="5">
        <v>50241.0</v>
      </c>
      <c r="AB714" s="5" t="s">
        <v>59</v>
      </c>
      <c r="AC714" s="5" t="s">
        <v>52</v>
      </c>
      <c r="AD714" s="5" t="s">
        <v>398</v>
      </c>
      <c r="AE714" s="5" t="s">
        <v>399</v>
      </c>
      <c r="AF714" s="5" t="s">
        <v>400</v>
      </c>
      <c r="AG714" s="5" t="s">
        <v>401</v>
      </c>
      <c r="AH714" s="5">
        <v>23502.0</v>
      </c>
      <c r="AI714" s="5" t="s">
        <v>402</v>
      </c>
      <c r="AJ714" s="5" t="s">
        <v>6952</v>
      </c>
      <c r="AK714" s="5" t="s">
        <v>6953</v>
      </c>
      <c r="AL714" s="5" t="s">
        <v>6954</v>
      </c>
    </row>
    <row r="715" hidden="1">
      <c r="A715" s="5" t="s">
        <v>6955</v>
      </c>
      <c r="B715" s="5" t="s">
        <v>6956</v>
      </c>
      <c r="C715" s="5" t="s">
        <v>5808</v>
      </c>
      <c r="D715" s="9">
        <v>44704.0</v>
      </c>
      <c r="E715" s="5">
        <v>49328.0</v>
      </c>
      <c r="F715" s="5">
        <v>22422.0</v>
      </c>
      <c r="G715" s="5" t="s">
        <v>579</v>
      </c>
      <c r="H715" s="5" t="s">
        <v>1792</v>
      </c>
      <c r="I715" s="5" t="s">
        <v>3074</v>
      </c>
      <c r="J715" s="5" t="s">
        <v>581</v>
      </c>
      <c r="K715" s="5" t="s">
        <v>6957</v>
      </c>
      <c r="L715" s="5" t="s">
        <v>5811</v>
      </c>
      <c r="M715" s="10" t="str">
        <f>IFERROR(__xludf.DUMMYFUNCTION("REGEXEXTRACT(L1200, ""[\s,]([A-Z]{2})[,\s]\s?\d{5}"")"),"#N/A")</f>
        <v>#N/A</v>
      </c>
      <c r="N715" s="5" t="s">
        <v>6958</v>
      </c>
      <c r="O715" s="5">
        <v>29456.0</v>
      </c>
      <c r="P715" s="5">
        <v>1.0</v>
      </c>
      <c r="Q715" s="5" t="s">
        <v>6959</v>
      </c>
      <c r="R715" s="5">
        <v>4500.0</v>
      </c>
      <c r="S715" s="5">
        <v>869.0</v>
      </c>
      <c r="T715" s="5" t="s">
        <v>53</v>
      </c>
      <c r="U715" s="5">
        <v>0.0</v>
      </c>
      <c r="V715" s="5" t="s">
        <v>70</v>
      </c>
      <c r="W715" s="5" t="s">
        <v>6960</v>
      </c>
      <c r="X715" s="5" t="s">
        <v>71</v>
      </c>
      <c r="Y715" s="5" t="s">
        <v>52</v>
      </c>
      <c r="Z715" s="5" t="s">
        <v>6961</v>
      </c>
      <c r="AA715" s="5" t="s">
        <v>6962</v>
      </c>
      <c r="AB715" s="5" t="s">
        <v>119</v>
      </c>
      <c r="AC715" s="5" t="s">
        <v>52</v>
      </c>
      <c r="AD715" s="5" t="s">
        <v>398</v>
      </c>
      <c r="AE715" s="5" t="s">
        <v>399</v>
      </c>
      <c r="AF715" s="5" t="s">
        <v>400</v>
      </c>
      <c r="AG715" s="5" t="s">
        <v>401</v>
      </c>
      <c r="AH715" s="5">
        <v>23502.0</v>
      </c>
      <c r="AI715" s="5" t="s">
        <v>402</v>
      </c>
      <c r="AJ715" s="5" t="s">
        <v>6956</v>
      </c>
      <c r="AK715" s="5" t="s">
        <v>6601</v>
      </c>
      <c r="AL715" s="5" t="s">
        <v>1573</v>
      </c>
    </row>
    <row r="716" hidden="1">
      <c r="A716" s="5" t="s">
        <v>6963</v>
      </c>
      <c r="B716" s="5" t="s">
        <v>6964</v>
      </c>
      <c r="C716" s="5" t="s">
        <v>6965</v>
      </c>
      <c r="D716" s="9">
        <v>44704.0</v>
      </c>
      <c r="E716" s="5">
        <v>22022.0</v>
      </c>
      <c r="F716" s="5">
        <v>10010.0</v>
      </c>
      <c r="G716" s="5" t="s">
        <v>1652</v>
      </c>
      <c r="H716" s="5" t="s">
        <v>171</v>
      </c>
      <c r="I716" s="5" t="s">
        <v>6966</v>
      </c>
      <c r="J716" s="5" t="s">
        <v>274</v>
      </c>
      <c r="K716" s="5" t="s">
        <v>6967</v>
      </c>
      <c r="L716" s="5" t="s">
        <v>6968</v>
      </c>
      <c r="M716" s="10" t="str">
        <f>IFERROR(__xludf.DUMMYFUNCTION("REGEXEXTRACT(L1201, ""[\s,]([A-Z]{2})[,\s]\s?\d{5}"")"),"#N/A")</f>
        <v>#N/A</v>
      </c>
      <c r="N716" s="5" t="s">
        <v>6969</v>
      </c>
      <c r="O716" s="5" t="s">
        <v>52</v>
      </c>
      <c r="P716" s="5">
        <v>1.0</v>
      </c>
      <c r="Q716" s="5" t="s">
        <v>6970</v>
      </c>
      <c r="R716" s="5">
        <v>4500.0</v>
      </c>
      <c r="S716" s="5">
        <v>20.0</v>
      </c>
      <c r="T716" s="5" t="s">
        <v>53</v>
      </c>
      <c r="U716" s="5">
        <v>0.0</v>
      </c>
      <c r="V716" s="5" t="s">
        <v>70</v>
      </c>
      <c r="W716" s="5" t="s">
        <v>6971</v>
      </c>
      <c r="X716" s="5" t="s">
        <v>52</v>
      </c>
      <c r="Y716" s="5" t="s">
        <v>52</v>
      </c>
      <c r="Z716" s="5" t="s">
        <v>6972</v>
      </c>
      <c r="AA716" s="5" t="s">
        <v>6973</v>
      </c>
      <c r="AB716" s="5" t="s">
        <v>119</v>
      </c>
      <c r="AC716" s="5" t="s">
        <v>52</v>
      </c>
      <c r="AD716" s="5" t="s">
        <v>398</v>
      </c>
      <c r="AE716" s="5" t="s">
        <v>399</v>
      </c>
      <c r="AF716" s="5" t="s">
        <v>400</v>
      </c>
      <c r="AG716" s="5" t="s">
        <v>401</v>
      </c>
      <c r="AH716" s="5">
        <v>23502.0</v>
      </c>
      <c r="AI716" s="5" t="s">
        <v>402</v>
      </c>
      <c r="AJ716" s="5" t="s">
        <v>6974</v>
      </c>
      <c r="AK716" s="5" t="s">
        <v>6975</v>
      </c>
      <c r="AL716" s="5" t="s">
        <v>6587</v>
      </c>
    </row>
    <row r="717" hidden="1">
      <c r="A717" s="5" t="s">
        <v>6976</v>
      </c>
      <c r="B717" s="5" t="s">
        <v>4346</v>
      </c>
      <c r="C717" s="5" t="s">
        <v>4347</v>
      </c>
      <c r="D717" s="9">
        <v>44703.0</v>
      </c>
      <c r="E717" s="5">
        <v>35710.0</v>
      </c>
      <c r="F717" s="5">
        <v>16232.0</v>
      </c>
      <c r="G717" s="5" t="s">
        <v>634</v>
      </c>
      <c r="H717" s="5" t="s">
        <v>189</v>
      </c>
      <c r="I717" s="5" t="s">
        <v>6977</v>
      </c>
      <c r="J717" s="5" t="s">
        <v>274</v>
      </c>
      <c r="K717" s="5" t="s">
        <v>6978</v>
      </c>
      <c r="L717" s="5" t="s">
        <v>4350</v>
      </c>
      <c r="M717" s="10" t="str">
        <f>IFERROR(__xludf.DUMMYFUNCTION("REGEXEXTRACT(L1202, ""[\s,]([A-Z]{2})[,\s]\s?\d{5}"")"),"FL")</f>
        <v>FL</v>
      </c>
      <c r="N717" s="5" t="s">
        <v>4351</v>
      </c>
      <c r="O717" s="5">
        <v>78557.0</v>
      </c>
      <c r="P717" s="5">
        <v>1.0</v>
      </c>
      <c r="Q717" s="5" t="s">
        <v>6979</v>
      </c>
      <c r="R717" s="5">
        <v>2210.0</v>
      </c>
      <c r="S717" s="5">
        <v>960.0</v>
      </c>
      <c r="T717" s="5" t="s">
        <v>115</v>
      </c>
      <c r="U717" s="5">
        <v>0.0</v>
      </c>
      <c r="V717" s="5" t="s">
        <v>52</v>
      </c>
      <c r="W717" s="5" t="s">
        <v>6980</v>
      </c>
      <c r="X717" s="5" t="s">
        <v>71</v>
      </c>
      <c r="Y717" s="5" t="s">
        <v>52</v>
      </c>
      <c r="Z717" s="5" t="s">
        <v>6981</v>
      </c>
      <c r="AA717" s="5" t="s">
        <v>6982</v>
      </c>
      <c r="AB717" s="5" t="s">
        <v>180</v>
      </c>
      <c r="AC717" s="5" t="s">
        <v>283</v>
      </c>
      <c r="AD717" s="5" t="s">
        <v>181</v>
      </c>
      <c r="AE717" s="5" t="s">
        <v>182</v>
      </c>
      <c r="AF717" s="5" t="s">
        <v>183</v>
      </c>
      <c r="AG717" s="5" t="s">
        <v>52</v>
      </c>
      <c r="AH717" s="5" t="s">
        <v>52</v>
      </c>
      <c r="AI717" s="5" t="s">
        <v>184</v>
      </c>
      <c r="AJ717" s="5" t="s">
        <v>4346</v>
      </c>
      <c r="AK717" s="5" t="s">
        <v>4350</v>
      </c>
      <c r="AL717" s="5" t="s">
        <v>645</v>
      </c>
    </row>
    <row r="718" hidden="1">
      <c r="A718" s="5" t="s">
        <v>6983</v>
      </c>
      <c r="B718" s="5" t="s">
        <v>6984</v>
      </c>
      <c r="C718" s="5" t="s">
        <v>6985</v>
      </c>
      <c r="D718" s="9">
        <v>44703.0</v>
      </c>
      <c r="E718" s="5">
        <v>68530.0</v>
      </c>
      <c r="F718" s="5">
        <v>31150.0</v>
      </c>
      <c r="G718" s="5" t="s">
        <v>422</v>
      </c>
      <c r="H718" s="5" t="s">
        <v>149</v>
      </c>
      <c r="I718" s="5" t="s">
        <v>6986</v>
      </c>
      <c r="J718" s="5" t="s">
        <v>424</v>
      </c>
      <c r="K718" s="5" t="s">
        <v>744</v>
      </c>
      <c r="L718" s="5" t="s">
        <v>6987</v>
      </c>
      <c r="M718" s="10" t="str">
        <f>IFERROR(__xludf.DUMMYFUNCTION("REGEXEXTRACT(L1203, ""[\s,]([A-Z]{2})[,\s]\s?\d{5}"")"),"#N/A")</f>
        <v>#N/A</v>
      </c>
      <c r="N718" s="5" t="s">
        <v>6988</v>
      </c>
      <c r="O718" s="5">
        <v>16192.0</v>
      </c>
      <c r="P718" s="5">
        <v>1.0</v>
      </c>
      <c r="Q718" s="5" t="s">
        <v>6989</v>
      </c>
      <c r="R718" s="5">
        <v>4500.0</v>
      </c>
      <c r="S718" s="5">
        <v>20.0</v>
      </c>
      <c r="T718" s="5" t="s">
        <v>115</v>
      </c>
      <c r="U718" s="5">
        <v>0.0</v>
      </c>
      <c r="V718" s="5" t="s">
        <v>70</v>
      </c>
      <c r="W718" s="5" t="s">
        <v>6990</v>
      </c>
      <c r="X718" s="5" t="s">
        <v>52</v>
      </c>
      <c r="Y718" s="5" t="s">
        <v>52</v>
      </c>
      <c r="Z718" s="5" t="s">
        <v>6991</v>
      </c>
      <c r="AA718" s="5">
        <v>8237670.0</v>
      </c>
      <c r="AB718" s="5" t="s">
        <v>235</v>
      </c>
      <c r="AC718" s="5" t="s">
        <v>52</v>
      </c>
      <c r="AD718" s="5" t="s">
        <v>398</v>
      </c>
      <c r="AE718" s="5" t="s">
        <v>399</v>
      </c>
      <c r="AF718" s="5" t="s">
        <v>400</v>
      </c>
      <c r="AG718" s="5" t="s">
        <v>401</v>
      </c>
      <c r="AH718" s="5">
        <v>23502.0</v>
      </c>
      <c r="AI718" s="5" t="s">
        <v>402</v>
      </c>
      <c r="AJ718" s="5" t="s">
        <v>6984</v>
      </c>
      <c r="AK718" s="5" t="s">
        <v>6987</v>
      </c>
      <c r="AL718" s="5" t="s">
        <v>6992</v>
      </c>
    </row>
    <row r="719" hidden="1">
      <c r="A719" s="5" t="s">
        <v>6993</v>
      </c>
      <c r="B719" s="5" t="s">
        <v>6102</v>
      </c>
      <c r="C719" s="5" t="s">
        <v>3398</v>
      </c>
      <c r="D719" s="9">
        <v>44701.0</v>
      </c>
      <c r="E719" s="5">
        <v>39264.0</v>
      </c>
      <c r="F719" s="5">
        <v>17847.0</v>
      </c>
      <c r="G719" s="5" t="s">
        <v>634</v>
      </c>
      <c r="H719" s="5" t="s">
        <v>171</v>
      </c>
      <c r="I719" s="5" t="s">
        <v>6994</v>
      </c>
      <c r="J719" s="5" t="s">
        <v>274</v>
      </c>
      <c r="K719" s="5" t="s">
        <v>391</v>
      </c>
      <c r="L719" s="5" t="s">
        <v>6995</v>
      </c>
      <c r="M719" s="10" t="str">
        <f>IFERROR(__xludf.DUMMYFUNCTION("REGEXEXTRACT(L1204, ""[\s,]([A-Z]{2})[,\s]\s?\d{5}"")"),"CA")</f>
        <v>CA</v>
      </c>
      <c r="N719" s="5" t="s">
        <v>6790</v>
      </c>
      <c r="O719" s="5">
        <v>55121.0</v>
      </c>
      <c r="P719" s="5">
        <v>1.0</v>
      </c>
      <c r="Q719" s="5" t="s">
        <v>6996</v>
      </c>
      <c r="R719" s="5" t="s">
        <v>91</v>
      </c>
      <c r="S719" s="5">
        <v>498.0</v>
      </c>
      <c r="T719" s="5" t="s">
        <v>69</v>
      </c>
      <c r="U719" s="5">
        <v>60.0</v>
      </c>
      <c r="V719" s="5" t="s">
        <v>70</v>
      </c>
      <c r="W719" s="5" t="s">
        <v>6997</v>
      </c>
      <c r="X719" s="5" t="s">
        <v>71</v>
      </c>
      <c r="Y719" s="5" t="s">
        <v>52</v>
      </c>
      <c r="Z719" s="5" t="s">
        <v>6998</v>
      </c>
      <c r="AA719" s="5" t="s">
        <v>6999</v>
      </c>
      <c r="AB719" s="5" t="s">
        <v>260</v>
      </c>
      <c r="AC719" s="5" t="s">
        <v>52</v>
      </c>
      <c r="AD719" s="5" t="s">
        <v>72</v>
      </c>
      <c r="AE719" s="5" t="s">
        <v>73</v>
      </c>
      <c r="AF719" s="5" t="s">
        <v>74</v>
      </c>
      <c r="AG719" s="5" t="s">
        <v>75</v>
      </c>
      <c r="AH719" s="5" t="s">
        <v>76</v>
      </c>
      <c r="AI719" s="5" t="s">
        <v>77</v>
      </c>
      <c r="AJ719" s="5" t="s">
        <v>6102</v>
      </c>
      <c r="AK719" s="5" t="s">
        <v>7000</v>
      </c>
      <c r="AL719" s="5" t="s">
        <v>1874</v>
      </c>
    </row>
    <row r="720" hidden="1">
      <c r="A720" s="5" t="s">
        <v>7001</v>
      </c>
      <c r="B720" s="5" t="s">
        <v>252</v>
      </c>
      <c r="C720" s="5" t="s">
        <v>252</v>
      </c>
      <c r="D720" s="9">
        <v>44701.0</v>
      </c>
      <c r="E720" s="5">
        <v>46044.0</v>
      </c>
      <c r="F720" s="5">
        <v>20929.0</v>
      </c>
      <c r="G720" s="5" t="s">
        <v>253</v>
      </c>
      <c r="H720" s="5" t="s">
        <v>254</v>
      </c>
      <c r="I720" s="5" t="s">
        <v>255</v>
      </c>
      <c r="J720" s="5" t="s">
        <v>256</v>
      </c>
      <c r="K720" s="5" t="s">
        <v>7002</v>
      </c>
      <c r="L720" s="5" t="s">
        <v>2068</v>
      </c>
      <c r="M720" s="10" t="str">
        <f>IFERROR(__xludf.DUMMYFUNCTION("REGEXEXTRACT(L1205, ""[\s,]([A-Z]{2})[,\s]\s?\d{5}"")"),"MX")</f>
        <v>MX</v>
      </c>
      <c r="N720" s="5" t="s">
        <v>2069</v>
      </c>
      <c r="O720" s="5" t="s">
        <v>52</v>
      </c>
      <c r="P720" s="5">
        <v>1.0</v>
      </c>
      <c r="Q720" s="5" t="s">
        <v>7002</v>
      </c>
      <c r="R720" s="5" t="s">
        <v>211</v>
      </c>
      <c r="S720" s="5">
        <v>46.0</v>
      </c>
      <c r="T720" s="5" t="s">
        <v>115</v>
      </c>
      <c r="U720" s="5">
        <v>0.0</v>
      </c>
      <c r="V720" s="5" t="s">
        <v>52</v>
      </c>
      <c r="W720" s="5" t="s">
        <v>7003</v>
      </c>
      <c r="X720" s="5" t="s">
        <v>52</v>
      </c>
      <c r="Y720" s="5" t="s">
        <v>52</v>
      </c>
      <c r="Z720" s="5">
        <v>98.0</v>
      </c>
      <c r="AA720" s="5">
        <v>607299.0</v>
      </c>
      <c r="AB720" s="5" t="s">
        <v>260</v>
      </c>
      <c r="AC720" s="5" t="s">
        <v>261</v>
      </c>
      <c r="AD720" s="5" t="s">
        <v>262</v>
      </c>
      <c r="AE720" s="5" t="s">
        <v>263</v>
      </c>
      <c r="AF720" s="5" t="s">
        <v>264</v>
      </c>
      <c r="AG720" s="5" t="s">
        <v>265</v>
      </c>
      <c r="AH720" s="5" t="s">
        <v>266</v>
      </c>
      <c r="AI720" s="5" t="s">
        <v>267</v>
      </c>
      <c r="AJ720" s="5" t="s">
        <v>102</v>
      </c>
      <c r="AK720" s="5" t="s">
        <v>102</v>
      </c>
      <c r="AL720" s="5">
        <v>13841.0</v>
      </c>
    </row>
    <row r="721" hidden="1">
      <c r="A721" s="5" t="s">
        <v>7004</v>
      </c>
      <c r="B721" s="5" t="s">
        <v>7005</v>
      </c>
      <c r="C721" s="5" t="s">
        <v>7006</v>
      </c>
      <c r="D721" s="9">
        <v>44700.0</v>
      </c>
      <c r="E721" s="5">
        <v>46759.0</v>
      </c>
      <c r="F721" s="5">
        <v>21254.0</v>
      </c>
      <c r="G721" s="5" t="s">
        <v>4310</v>
      </c>
      <c r="H721" s="5" t="s">
        <v>189</v>
      </c>
      <c r="I721" s="5" t="s">
        <v>7007</v>
      </c>
      <c r="J721" s="5" t="s">
        <v>872</v>
      </c>
      <c r="K721" s="5" t="s">
        <v>1031</v>
      </c>
      <c r="L721" s="5" t="s">
        <v>7008</v>
      </c>
      <c r="M721" s="10" t="str">
        <f>IFERROR(__xludf.DUMMYFUNCTION("REGEXEXTRACT(L1206, ""[\s,]([A-Z]{2})[,\s]\s?\d{5}"")"),"FL")</f>
        <v>FL</v>
      </c>
      <c r="N721" s="5" t="s">
        <v>7009</v>
      </c>
      <c r="O721" s="5">
        <v>11530.0</v>
      </c>
      <c r="P721" s="5">
        <v>1.0</v>
      </c>
      <c r="Q721" s="5" t="s">
        <v>7010</v>
      </c>
      <c r="R721" s="5">
        <v>4510.0</v>
      </c>
      <c r="S721" s="5">
        <v>1296.0</v>
      </c>
      <c r="T721" s="5" t="s">
        <v>374</v>
      </c>
      <c r="U721" s="5">
        <v>0.0</v>
      </c>
      <c r="V721" s="5" t="s">
        <v>52</v>
      </c>
      <c r="W721" s="5" t="s">
        <v>7011</v>
      </c>
      <c r="X721" s="5" t="s">
        <v>71</v>
      </c>
      <c r="Y721" s="5" t="s">
        <v>52</v>
      </c>
      <c r="Z721" s="5" t="s">
        <v>6918</v>
      </c>
      <c r="AA721" s="5" t="s">
        <v>7012</v>
      </c>
      <c r="AB721" s="5" t="s">
        <v>260</v>
      </c>
      <c r="AC721" s="5" t="s">
        <v>52</v>
      </c>
      <c r="AD721" s="5" t="s">
        <v>216</v>
      </c>
      <c r="AE721" s="5" t="s">
        <v>217</v>
      </c>
      <c r="AF721" s="5" t="s">
        <v>218</v>
      </c>
      <c r="AG721" s="5" t="s">
        <v>52</v>
      </c>
      <c r="AH721" s="5" t="s">
        <v>52</v>
      </c>
      <c r="AI721" s="5" t="s">
        <v>52</v>
      </c>
      <c r="AJ721" s="5" t="s">
        <v>7005</v>
      </c>
      <c r="AK721" s="5" t="s">
        <v>7008</v>
      </c>
      <c r="AL721" s="5" t="s">
        <v>2687</v>
      </c>
    </row>
    <row r="722">
      <c r="A722" s="5" t="s">
        <v>7013</v>
      </c>
      <c r="B722" s="5" t="s">
        <v>7014</v>
      </c>
      <c r="C722" s="5" t="s">
        <v>7015</v>
      </c>
      <c r="D722" s="9">
        <v>44694.0</v>
      </c>
      <c r="E722" s="5">
        <v>80696.0</v>
      </c>
      <c r="F722" s="5">
        <v>36680.0</v>
      </c>
      <c r="G722" s="5" t="s">
        <v>2657</v>
      </c>
      <c r="H722" s="5" t="s">
        <v>45</v>
      </c>
      <c r="I722" s="5" t="s">
        <v>5139</v>
      </c>
      <c r="J722" s="5" t="s">
        <v>86</v>
      </c>
      <c r="K722" s="5" t="s">
        <v>2507</v>
      </c>
      <c r="L722" s="5" t="s">
        <v>7016</v>
      </c>
      <c r="M722" s="10" t="str">
        <f>IFERROR(__xludf.DUMMYFUNCTION("REGEXEXTRACT(L1207, ""[\s,]([A-Z]{2})[,\s]\s?\d{5}"")"),"#N/A")</f>
        <v>#N/A</v>
      </c>
      <c r="N722" s="5" t="s">
        <v>7017</v>
      </c>
      <c r="O722" s="5">
        <v>60173.0</v>
      </c>
      <c r="P722" s="5">
        <v>2.0</v>
      </c>
      <c r="Q722" s="5" t="s">
        <v>7018</v>
      </c>
      <c r="R722" s="5" t="s">
        <v>2195</v>
      </c>
      <c r="S722" s="5">
        <v>54.0</v>
      </c>
      <c r="T722" s="5" t="s">
        <v>115</v>
      </c>
      <c r="U722" s="5">
        <v>0.0</v>
      </c>
      <c r="V722" s="5" t="s">
        <v>52</v>
      </c>
      <c r="W722" s="5" t="s">
        <v>7019</v>
      </c>
      <c r="X722" s="5" t="s">
        <v>71</v>
      </c>
      <c r="Y722" s="5" t="s">
        <v>52</v>
      </c>
      <c r="Z722" s="5" t="s">
        <v>4116</v>
      </c>
      <c r="AA722" s="5" t="s">
        <v>7020</v>
      </c>
      <c r="AB722" s="5" t="s">
        <v>180</v>
      </c>
      <c r="AC722" s="5" t="s">
        <v>52</v>
      </c>
      <c r="AD722" s="5" t="s">
        <v>181</v>
      </c>
      <c r="AE722" s="5" t="s">
        <v>182</v>
      </c>
      <c r="AF722" s="5" t="s">
        <v>183</v>
      </c>
      <c r="AG722" s="5" t="s">
        <v>52</v>
      </c>
      <c r="AH722" s="5" t="s">
        <v>52</v>
      </c>
      <c r="AI722" s="5" t="s">
        <v>184</v>
      </c>
      <c r="AJ722" s="5" t="s">
        <v>7014</v>
      </c>
      <c r="AK722" s="5" t="s">
        <v>7016</v>
      </c>
      <c r="AL722" s="5" t="s">
        <v>7021</v>
      </c>
    </row>
    <row r="723">
      <c r="A723" s="5" t="s">
        <v>7013</v>
      </c>
      <c r="B723" s="5" t="s">
        <v>7022</v>
      </c>
      <c r="C723" s="5" t="s">
        <v>7023</v>
      </c>
      <c r="D723" s="9">
        <v>44694.0</v>
      </c>
      <c r="E723" s="5">
        <v>80696.0</v>
      </c>
      <c r="F723" s="5">
        <v>36680.0</v>
      </c>
      <c r="G723" s="5" t="s">
        <v>2657</v>
      </c>
      <c r="H723" s="5" t="s">
        <v>45</v>
      </c>
      <c r="I723" s="5" t="s">
        <v>5139</v>
      </c>
      <c r="J723" s="5" t="s">
        <v>86</v>
      </c>
      <c r="K723" s="5" t="s">
        <v>2507</v>
      </c>
      <c r="L723" s="5" t="s">
        <v>7024</v>
      </c>
      <c r="M723" s="10" t="str">
        <f>IFERROR(__xludf.DUMMYFUNCTION("REGEXEXTRACT(L1208, ""[\s,]([A-Z]{2})[,\s]\s?\d{5}"")"),"NJ")</f>
        <v>NJ</v>
      </c>
      <c r="N723" s="5" t="s">
        <v>7025</v>
      </c>
      <c r="O723" s="5">
        <v>46514.0</v>
      </c>
      <c r="P723" s="5">
        <v>2.0</v>
      </c>
      <c r="Q723" s="5" t="s">
        <v>7018</v>
      </c>
      <c r="R723" s="5" t="s">
        <v>2195</v>
      </c>
      <c r="S723" s="5">
        <v>54.0</v>
      </c>
      <c r="T723" s="5" t="s">
        <v>115</v>
      </c>
      <c r="U723" s="5">
        <v>0.0</v>
      </c>
      <c r="V723" s="5" t="s">
        <v>52</v>
      </c>
      <c r="W723" s="5" t="s">
        <v>7026</v>
      </c>
      <c r="X723" s="5" t="s">
        <v>55</v>
      </c>
      <c r="Y723" s="5" t="s">
        <v>7019</v>
      </c>
      <c r="Z723" s="5" t="s">
        <v>4116</v>
      </c>
      <c r="AA723" s="5" t="s">
        <v>7020</v>
      </c>
      <c r="AB723" s="5" t="s">
        <v>180</v>
      </c>
      <c r="AC723" s="5" t="s">
        <v>52</v>
      </c>
      <c r="AD723" s="5" t="s">
        <v>181</v>
      </c>
      <c r="AE723" s="5" t="s">
        <v>182</v>
      </c>
      <c r="AF723" s="5" t="s">
        <v>183</v>
      </c>
      <c r="AG723" s="5" t="s">
        <v>52</v>
      </c>
      <c r="AH723" s="5" t="s">
        <v>52</v>
      </c>
      <c r="AI723" s="5" t="s">
        <v>184</v>
      </c>
      <c r="AJ723" s="5" t="s">
        <v>7014</v>
      </c>
      <c r="AK723" s="5" t="s">
        <v>7016</v>
      </c>
      <c r="AL723" s="5" t="s">
        <v>7021</v>
      </c>
    </row>
    <row r="724" hidden="1">
      <c r="A724" s="5" t="s">
        <v>7027</v>
      </c>
      <c r="B724" s="5" t="s">
        <v>252</v>
      </c>
      <c r="C724" s="5" t="s">
        <v>252</v>
      </c>
      <c r="D724" s="9">
        <v>44694.0</v>
      </c>
      <c r="E724" s="5">
        <v>35710.0</v>
      </c>
      <c r="F724" s="5">
        <v>16232.0</v>
      </c>
      <c r="G724" s="5" t="s">
        <v>253</v>
      </c>
      <c r="H724" s="5" t="s">
        <v>254</v>
      </c>
      <c r="I724" s="5" t="s">
        <v>320</v>
      </c>
      <c r="J724" s="5" t="s">
        <v>256</v>
      </c>
      <c r="K724" s="5" t="s">
        <v>7028</v>
      </c>
      <c r="L724" s="5" t="s">
        <v>2068</v>
      </c>
      <c r="M724" s="10" t="str">
        <f>IFERROR(__xludf.DUMMYFUNCTION("REGEXEXTRACT(L1209, ""[\s,]([A-Z]{2})[,\s]\s?\d{5}"")"),"#N/A")</f>
        <v>#N/A</v>
      </c>
      <c r="N724" s="5" t="s">
        <v>2069</v>
      </c>
      <c r="O724" s="5" t="s">
        <v>52</v>
      </c>
      <c r="P724" s="5">
        <v>1.0</v>
      </c>
      <c r="Q724" s="5" t="s">
        <v>7028</v>
      </c>
      <c r="R724" s="5" t="s">
        <v>211</v>
      </c>
      <c r="S724" s="5">
        <v>88.0</v>
      </c>
      <c r="T724" s="5" t="s">
        <v>115</v>
      </c>
      <c r="U724" s="5">
        <v>0.0</v>
      </c>
      <c r="V724" s="5" t="s">
        <v>52</v>
      </c>
      <c r="W724" s="5" t="s">
        <v>7029</v>
      </c>
      <c r="X724" s="5" t="s">
        <v>52</v>
      </c>
      <c r="Y724" s="5" t="s">
        <v>52</v>
      </c>
      <c r="Z724" s="5">
        <v>90.0</v>
      </c>
      <c r="AA724" s="5">
        <v>7607291.0</v>
      </c>
      <c r="AB724" s="5" t="s">
        <v>323</v>
      </c>
      <c r="AC724" s="5" t="s">
        <v>261</v>
      </c>
      <c r="AD724" s="5" t="s">
        <v>262</v>
      </c>
      <c r="AE724" s="5" t="s">
        <v>263</v>
      </c>
      <c r="AF724" s="5" t="s">
        <v>264</v>
      </c>
      <c r="AG724" s="5" t="s">
        <v>265</v>
      </c>
      <c r="AH724" s="5" t="s">
        <v>266</v>
      </c>
      <c r="AI724" s="5" t="s">
        <v>267</v>
      </c>
      <c r="AJ724" s="5" t="s">
        <v>102</v>
      </c>
      <c r="AK724" s="5" t="s">
        <v>102</v>
      </c>
      <c r="AL724" s="5">
        <v>13841.0</v>
      </c>
    </row>
    <row r="725" hidden="1">
      <c r="A725" s="5" t="s">
        <v>7030</v>
      </c>
      <c r="B725" s="5" t="s">
        <v>7031</v>
      </c>
      <c r="C725" s="5" t="s">
        <v>5239</v>
      </c>
      <c r="D725" s="9">
        <v>44693.0</v>
      </c>
      <c r="E725" s="5">
        <v>17978.0</v>
      </c>
      <c r="F725" s="5">
        <v>8172.0</v>
      </c>
      <c r="G725" s="5" t="s">
        <v>107</v>
      </c>
      <c r="H725" s="5" t="s">
        <v>171</v>
      </c>
      <c r="I725" s="5" t="s">
        <v>7032</v>
      </c>
      <c r="J725" s="5" t="s">
        <v>109</v>
      </c>
      <c r="K725" s="5" t="s">
        <v>3471</v>
      </c>
      <c r="L725" s="5" t="s">
        <v>7033</v>
      </c>
      <c r="M725" s="10" t="str">
        <f>IFERROR(__xludf.DUMMYFUNCTION("REGEXEXTRACT(L1210, ""[\s,]([A-Z]{2})[,\s]\s?\d{5}"")"),"#N/A")</f>
        <v>#N/A</v>
      </c>
      <c r="N725" s="5" t="s">
        <v>7034</v>
      </c>
      <c r="O725" s="5">
        <v>90248.0</v>
      </c>
      <c r="P725" s="5">
        <v>1.0</v>
      </c>
      <c r="Q725" s="5" t="s">
        <v>7035</v>
      </c>
      <c r="R725" s="5" t="s">
        <v>91</v>
      </c>
      <c r="S725" s="5">
        <v>310.0</v>
      </c>
      <c r="T725" s="5" t="s">
        <v>115</v>
      </c>
      <c r="U725" s="5">
        <v>0.0</v>
      </c>
      <c r="V725" s="5" t="s">
        <v>70</v>
      </c>
      <c r="W725" s="5" t="s">
        <v>7036</v>
      </c>
      <c r="X725" s="5" t="s">
        <v>71</v>
      </c>
      <c r="Y725" s="5" t="s">
        <v>52</v>
      </c>
      <c r="Z725" s="5" t="s">
        <v>7037</v>
      </c>
      <c r="AA725" s="5" t="s">
        <v>7038</v>
      </c>
      <c r="AB725" s="5" t="s">
        <v>260</v>
      </c>
      <c r="AC725" s="5" t="s">
        <v>52</v>
      </c>
      <c r="AD725" s="5" t="s">
        <v>5289</v>
      </c>
      <c r="AE725" s="5" t="s">
        <v>5290</v>
      </c>
      <c r="AF725" s="5" t="s">
        <v>5291</v>
      </c>
      <c r="AG725" s="5" t="s">
        <v>52</v>
      </c>
      <c r="AH725" s="5" t="s">
        <v>52</v>
      </c>
      <c r="AI725" s="5" t="s">
        <v>52</v>
      </c>
      <c r="AJ725" s="5" t="s">
        <v>7031</v>
      </c>
      <c r="AK725" s="5" t="s">
        <v>7039</v>
      </c>
      <c r="AL725" s="5" t="s">
        <v>5247</v>
      </c>
    </row>
    <row r="726" hidden="1">
      <c r="A726" s="5" t="s">
        <v>7040</v>
      </c>
      <c r="B726" s="5" t="s">
        <v>7041</v>
      </c>
      <c r="C726" s="5" t="s">
        <v>7042</v>
      </c>
      <c r="D726" s="9">
        <v>44693.0</v>
      </c>
      <c r="E726" s="5">
        <v>11000.0</v>
      </c>
      <c r="F726" s="5">
        <v>5000.0</v>
      </c>
      <c r="G726" s="5" t="s">
        <v>107</v>
      </c>
      <c r="H726" s="5" t="s">
        <v>171</v>
      </c>
      <c r="I726" s="5" t="s">
        <v>7032</v>
      </c>
      <c r="J726" s="5" t="s">
        <v>109</v>
      </c>
      <c r="K726" s="5" t="s">
        <v>7043</v>
      </c>
      <c r="L726" s="5" t="s">
        <v>7044</v>
      </c>
      <c r="M726" s="10" t="str">
        <f>IFERROR(__xludf.DUMMYFUNCTION("REGEXEXTRACT(L1211, ""[\s,]([A-Z]{2})[,\s]\s?\d{5}"")"),"#N/A")</f>
        <v>#N/A</v>
      </c>
      <c r="N726" s="5" t="s">
        <v>7045</v>
      </c>
      <c r="O726" s="5">
        <v>90046.0</v>
      </c>
      <c r="P726" s="5">
        <v>1.0</v>
      </c>
      <c r="Q726" s="5" t="s">
        <v>7035</v>
      </c>
      <c r="R726" s="5" t="s">
        <v>91</v>
      </c>
      <c r="S726" s="5">
        <v>124.0</v>
      </c>
      <c r="T726" s="5" t="s">
        <v>115</v>
      </c>
      <c r="U726" s="5">
        <v>0.0</v>
      </c>
      <c r="V726" s="5" t="s">
        <v>70</v>
      </c>
      <c r="W726" s="5" t="s">
        <v>7046</v>
      </c>
      <c r="X726" s="5" t="s">
        <v>55</v>
      </c>
      <c r="Y726" s="5" t="s">
        <v>7036</v>
      </c>
      <c r="Z726" s="5" t="s">
        <v>7037</v>
      </c>
      <c r="AA726" s="5" t="s">
        <v>7038</v>
      </c>
      <c r="AB726" s="5" t="s">
        <v>260</v>
      </c>
      <c r="AC726" s="5" t="s">
        <v>52</v>
      </c>
      <c r="AD726" s="5" t="s">
        <v>5289</v>
      </c>
      <c r="AE726" s="5" t="s">
        <v>5290</v>
      </c>
      <c r="AF726" s="5" t="s">
        <v>5291</v>
      </c>
      <c r="AG726" s="5" t="s">
        <v>52</v>
      </c>
      <c r="AH726" s="5" t="s">
        <v>52</v>
      </c>
      <c r="AI726" s="5" t="s">
        <v>52</v>
      </c>
      <c r="AJ726" s="5" t="s">
        <v>102</v>
      </c>
      <c r="AK726" s="5" t="s">
        <v>102</v>
      </c>
      <c r="AL726" s="5" t="s">
        <v>5247</v>
      </c>
    </row>
    <row r="727" hidden="1">
      <c r="A727" s="5" t="s">
        <v>7047</v>
      </c>
      <c r="B727" s="5" t="s">
        <v>7041</v>
      </c>
      <c r="C727" s="5" t="s">
        <v>7048</v>
      </c>
      <c r="D727" s="9">
        <v>44693.0</v>
      </c>
      <c r="E727" s="5">
        <v>6978.0</v>
      </c>
      <c r="F727" s="5">
        <v>3172.0</v>
      </c>
      <c r="G727" s="5" t="s">
        <v>107</v>
      </c>
      <c r="H727" s="5" t="s">
        <v>171</v>
      </c>
      <c r="I727" s="5" t="s">
        <v>7032</v>
      </c>
      <c r="J727" s="5" t="s">
        <v>109</v>
      </c>
      <c r="K727" s="5" t="s">
        <v>7043</v>
      </c>
      <c r="L727" s="5" t="s">
        <v>7049</v>
      </c>
      <c r="M727" s="10" t="str">
        <f>IFERROR(__xludf.DUMMYFUNCTION("REGEXEXTRACT(L1212, ""[\s,]([A-Z]{2})[,\s]\s?\d{5}"")"),"GA")</f>
        <v>GA</v>
      </c>
      <c r="N727" s="5" t="s">
        <v>7050</v>
      </c>
      <c r="O727" s="5">
        <v>90046.0</v>
      </c>
      <c r="P727" s="5">
        <v>1.0</v>
      </c>
      <c r="Q727" s="5" t="s">
        <v>7035</v>
      </c>
      <c r="R727" s="5" t="s">
        <v>91</v>
      </c>
      <c r="S727" s="5">
        <v>186.0</v>
      </c>
      <c r="T727" s="5" t="s">
        <v>115</v>
      </c>
      <c r="U727" s="5">
        <v>0.0</v>
      </c>
      <c r="V727" s="5" t="s">
        <v>70</v>
      </c>
      <c r="W727" s="5" t="s">
        <v>7051</v>
      </c>
      <c r="X727" s="5" t="s">
        <v>55</v>
      </c>
      <c r="Y727" s="5" t="s">
        <v>7036</v>
      </c>
      <c r="Z727" s="5" t="s">
        <v>7037</v>
      </c>
      <c r="AA727" s="5" t="s">
        <v>7038</v>
      </c>
      <c r="AB727" s="5" t="s">
        <v>260</v>
      </c>
      <c r="AC727" s="5" t="s">
        <v>52</v>
      </c>
      <c r="AD727" s="5" t="s">
        <v>5289</v>
      </c>
      <c r="AE727" s="5" t="s">
        <v>5290</v>
      </c>
      <c r="AF727" s="5" t="s">
        <v>5291</v>
      </c>
      <c r="AG727" s="5" t="s">
        <v>52</v>
      </c>
      <c r="AH727" s="5" t="s">
        <v>52</v>
      </c>
      <c r="AI727" s="5" t="s">
        <v>52</v>
      </c>
      <c r="AJ727" s="5" t="s">
        <v>102</v>
      </c>
      <c r="AK727" s="5" t="s">
        <v>102</v>
      </c>
      <c r="AL727" s="5" t="s">
        <v>5247</v>
      </c>
    </row>
    <row r="728" hidden="1">
      <c r="A728" s="5" t="s">
        <v>7052</v>
      </c>
      <c r="B728" s="5" t="s">
        <v>6706</v>
      </c>
      <c r="C728" s="5" t="s">
        <v>7053</v>
      </c>
      <c r="D728" s="9">
        <v>44691.0</v>
      </c>
      <c r="E728" s="5">
        <v>208401.0</v>
      </c>
      <c r="F728" s="5">
        <v>94728.0</v>
      </c>
      <c r="G728" s="5" t="s">
        <v>2212</v>
      </c>
      <c r="H728" s="5" t="s">
        <v>205</v>
      </c>
      <c r="I728" s="5" t="s">
        <v>743</v>
      </c>
      <c r="J728" s="5" t="s">
        <v>2214</v>
      </c>
      <c r="K728" s="5" t="s">
        <v>3678</v>
      </c>
      <c r="L728" s="5" t="s">
        <v>7054</v>
      </c>
      <c r="M728" s="10" t="str">
        <f>IFERROR(__xludf.DUMMYFUNCTION("REGEXEXTRACT(L1213, ""[\s,]([A-Z]{2})[,\s]\s?\d{5}"")"),"#N/A")</f>
        <v>#N/A</v>
      </c>
      <c r="N728" s="5" t="s">
        <v>7055</v>
      </c>
      <c r="O728" s="5">
        <v>725.0</v>
      </c>
      <c r="P728" s="5">
        <v>3.0</v>
      </c>
      <c r="Q728" s="5" t="s">
        <v>7056</v>
      </c>
      <c r="R728" s="5" t="s">
        <v>52</v>
      </c>
      <c r="S728" s="5">
        <v>91.0</v>
      </c>
      <c r="T728" s="5" t="s">
        <v>53</v>
      </c>
      <c r="U728" s="5">
        <v>3727.0</v>
      </c>
      <c r="V728" s="5" t="s">
        <v>158</v>
      </c>
      <c r="W728" s="5" t="s">
        <v>7057</v>
      </c>
      <c r="X728" s="5" t="s">
        <v>71</v>
      </c>
      <c r="Y728" s="5" t="s">
        <v>52</v>
      </c>
      <c r="Z728" s="5" t="s">
        <v>7058</v>
      </c>
      <c r="AA728" s="5" t="s">
        <v>7059</v>
      </c>
      <c r="AB728" s="5" t="s">
        <v>200</v>
      </c>
      <c r="AC728" s="5" t="s">
        <v>52</v>
      </c>
      <c r="AD728" s="5" t="s">
        <v>163</v>
      </c>
      <c r="AE728" s="5" t="s">
        <v>164</v>
      </c>
      <c r="AF728" s="5" t="s">
        <v>165</v>
      </c>
      <c r="AG728" s="5" t="s">
        <v>52</v>
      </c>
      <c r="AH728" s="5" t="s">
        <v>52</v>
      </c>
      <c r="AI728" s="5" t="s">
        <v>52</v>
      </c>
      <c r="AJ728" s="5" t="s">
        <v>6715</v>
      </c>
      <c r="AK728" s="5" t="s">
        <v>7060</v>
      </c>
      <c r="AL728" s="5" t="s">
        <v>4619</v>
      </c>
    </row>
    <row r="729" hidden="1">
      <c r="A729" s="5" t="s">
        <v>7061</v>
      </c>
      <c r="B729" s="5" t="s">
        <v>7062</v>
      </c>
      <c r="C729" s="5" t="s">
        <v>3469</v>
      </c>
      <c r="D729" s="9">
        <v>44690.0</v>
      </c>
      <c r="E729" s="5">
        <v>154829.0</v>
      </c>
      <c r="F729" s="5">
        <v>70377.0</v>
      </c>
      <c r="G729" s="5" t="s">
        <v>1419</v>
      </c>
      <c r="H729" s="5" t="s">
        <v>480</v>
      </c>
      <c r="I729" s="5" t="s">
        <v>7063</v>
      </c>
      <c r="J729" s="5" t="s">
        <v>256</v>
      </c>
      <c r="K729" s="5" t="s">
        <v>4021</v>
      </c>
      <c r="L729" s="5" t="s">
        <v>7064</v>
      </c>
      <c r="M729" s="10" t="str">
        <f>IFERROR(__xludf.DUMMYFUNCTION("REGEXEXTRACT(L1214, ""[\s,]([A-Z]{2})[,\s]\s?\d{5}"")"),"#N/A")</f>
        <v>#N/A</v>
      </c>
      <c r="N729" s="5" t="s">
        <v>3473</v>
      </c>
      <c r="O729" s="5" t="s">
        <v>52</v>
      </c>
      <c r="P729" s="5">
        <v>3.0</v>
      </c>
      <c r="Q729" s="5" t="s">
        <v>7065</v>
      </c>
      <c r="R729" s="5" t="s">
        <v>3360</v>
      </c>
      <c r="S729" s="5">
        <v>134.0</v>
      </c>
      <c r="T729" s="5" t="s">
        <v>1077</v>
      </c>
      <c r="U729" s="5">
        <v>0.0</v>
      </c>
      <c r="V729" s="5" t="s">
        <v>70</v>
      </c>
      <c r="W729" s="5" t="s">
        <v>7066</v>
      </c>
      <c r="X729" s="5" t="s">
        <v>52</v>
      </c>
      <c r="Y729" s="5" t="s">
        <v>52</v>
      </c>
      <c r="Z729" s="5" t="s">
        <v>4116</v>
      </c>
      <c r="AA729" s="5" t="s">
        <v>7067</v>
      </c>
      <c r="AB729" s="5" t="s">
        <v>235</v>
      </c>
      <c r="AC729" s="5" t="s">
        <v>52</v>
      </c>
      <c r="AD729" s="5" t="s">
        <v>5289</v>
      </c>
      <c r="AE729" s="5" t="s">
        <v>5290</v>
      </c>
      <c r="AF729" s="5" t="s">
        <v>5291</v>
      </c>
      <c r="AG729" s="5" t="s">
        <v>52</v>
      </c>
      <c r="AH729" s="5" t="s">
        <v>52</v>
      </c>
      <c r="AI729" s="5" t="s">
        <v>52</v>
      </c>
      <c r="AJ729" s="5" t="s">
        <v>7062</v>
      </c>
      <c r="AK729" s="5" t="s">
        <v>7068</v>
      </c>
      <c r="AL729" s="5" t="s">
        <v>3481</v>
      </c>
    </row>
    <row r="730" hidden="1">
      <c r="A730" s="5" t="s">
        <v>7069</v>
      </c>
      <c r="B730" s="5" t="s">
        <v>7070</v>
      </c>
      <c r="C730" s="5" t="s">
        <v>6060</v>
      </c>
      <c r="D730" s="9">
        <v>44689.0</v>
      </c>
      <c r="E730" s="5">
        <v>43120.0</v>
      </c>
      <c r="F730" s="5">
        <v>19600.0</v>
      </c>
      <c r="G730" s="5" t="s">
        <v>2389</v>
      </c>
      <c r="H730" s="5" t="s">
        <v>3215</v>
      </c>
      <c r="I730" s="5" t="s">
        <v>7071</v>
      </c>
      <c r="J730" s="5" t="s">
        <v>2391</v>
      </c>
      <c r="K730" s="5" t="s">
        <v>7072</v>
      </c>
      <c r="L730" s="5" t="s">
        <v>7073</v>
      </c>
      <c r="M730" s="10" t="str">
        <f>IFERROR(__xludf.DUMMYFUNCTION("REGEXEXTRACT(L1215, ""[\s,]([A-Z]{2})[,\s]\s?\d{5}"")"),"#N/A")</f>
        <v>#N/A</v>
      </c>
      <c r="N730" s="5" t="s">
        <v>6063</v>
      </c>
      <c r="O730" s="5">
        <v>34712.0</v>
      </c>
      <c r="P730" s="5">
        <v>1.0</v>
      </c>
      <c r="Q730" s="5" t="s">
        <v>7074</v>
      </c>
      <c r="R730" s="5">
        <v>4510.0</v>
      </c>
      <c r="S730" s="5">
        <v>3495.0</v>
      </c>
      <c r="T730" s="5" t="s">
        <v>6065</v>
      </c>
      <c r="U730" s="5">
        <v>60.0</v>
      </c>
      <c r="V730" s="5" t="s">
        <v>93</v>
      </c>
      <c r="W730" s="5" t="s">
        <v>7075</v>
      </c>
      <c r="X730" s="5" t="s">
        <v>52</v>
      </c>
      <c r="Y730" s="5" t="s">
        <v>52</v>
      </c>
      <c r="Z730" s="5" t="s">
        <v>7076</v>
      </c>
      <c r="AA730" s="5" t="s">
        <v>7077</v>
      </c>
      <c r="AB730" s="5" t="s">
        <v>260</v>
      </c>
      <c r="AC730" s="5" t="s">
        <v>52</v>
      </c>
      <c r="AD730" s="5" t="s">
        <v>216</v>
      </c>
      <c r="AE730" s="5" t="s">
        <v>217</v>
      </c>
      <c r="AF730" s="5" t="s">
        <v>218</v>
      </c>
      <c r="AG730" s="5" t="s">
        <v>52</v>
      </c>
      <c r="AH730" s="5" t="s">
        <v>52</v>
      </c>
      <c r="AI730" s="5" t="s">
        <v>52</v>
      </c>
      <c r="AJ730" s="5" t="s">
        <v>7078</v>
      </c>
      <c r="AK730" s="5" t="s">
        <v>7079</v>
      </c>
      <c r="AL730" s="5" t="s">
        <v>5795</v>
      </c>
    </row>
    <row r="731">
      <c r="A731" s="5" t="s">
        <v>7080</v>
      </c>
      <c r="B731" s="5" t="s">
        <v>7081</v>
      </c>
      <c r="C731" s="5" t="s">
        <v>2683</v>
      </c>
      <c r="D731" s="9">
        <v>44689.0</v>
      </c>
      <c r="E731" s="5">
        <v>49229.0</v>
      </c>
      <c r="F731" s="5">
        <v>22377.0</v>
      </c>
      <c r="G731" s="5" t="s">
        <v>2657</v>
      </c>
      <c r="H731" s="5" t="s">
        <v>45</v>
      </c>
      <c r="I731" s="5" t="s">
        <v>7082</v>
      </c>
      <c r="J731" s="5" t="s">
        <v>86</v>
      </c>
      <c r="K731" s="5" t="s">
        <v>462</v>
      </c>
      <c r="L731" s="5" t="s">
        <v>7083</v>
      </c>
      <c r="M731" s="11" t="s">
        <v>2670</v>
      </c>
      <c r="N731" s="5" t="s">
        <v>7084</v>
      </c>
      <c r="O731" s="5">
        <v>11530.0</v>
      </c>
      <c r="P731" s="5">
        <v>1.0</v>
      </c>
      <c r="Q731" s="5" t="s">
        <v>7085</v>
      </c>
      <c r="R731" s="5">
        <v>4500.0</v>
      </c>
      <c r="S731" s="5">
        <v>27.0</v>
      </c>
      <c r="T731" s="5" t="s">
        <v>53</v>
      </c>
      <c r="U731" s="5">
        <v>0.0</v>
      </c>
      <c r="V731" s="5" t="s">
        <v>158</v>
      </c>
      <c r="W731" s="5" t="s">
        <v>7086</v>
      </c>
      <c r="X731" s="5" t="s">
        <v>71</v>
      </c>
      <c r="Y731" s="5" t="s">
        <v>52</v>
      </c>
      <c r="Z731" s="5" t="s">
        <v>7087</v>
      </c>
      <c r="AA731" s="5" t="s">
        <v>7088</v>
      </c>
      <c r="AB731" s="5" t="s">
        <v>5043</v>
      </c>
      <c r="AC731" s="5" t="s">
        <v>283</v>
      </c>
      <c r="AD731" s="5" t="s">
        <v>163</v>
      </c>
      <c r="AE731" s="5" t="s">
        <v>164</v>
      </c>
      <c r="AF731" s="5" t="s">
        <v>165</v>
      </c>
      <c r="AG731" s="5" t="s">
        <v>52</v>
      </c>
      <c r="AH731" s="5" t="s">
        <v>52</v>
      </c>
      <c r="AI731" s="5" t="s">
        <v>52</v>
      </c>
      <c r="AJ731" s="5" t="s">
        <v>7081</v>
      </c>
      <c r="AK731" s="5" t="s">
        <v>7083</v>
      </c>
      <c r="AL731" s="5" t="s">
        <v>7089</v>
      </c>
    </row>
    <row r="732">
      <c r="A732" s="5" t="s">
        <v>7090</v>
      </c>
      <c r="B732" s="5" t="s">
        <v>7014</v>
      </c>
      <c r="C732" s="5" t="s">
        <v>7015</v>
      </c>
      <c r="D732" s="9">
        <v>44689.0</v>
      </c>
      <c r="E732" s="5">
        <v>83204.0</v>
      </c>
      <c r="F732" s="5">
        <v>37820.0</v>
      </c>
      <c r="G732" s="5" t="s">
        <v>2657</v>
      </c>
      <c r="H732" s="5" t="s">
        <v>45</v>
      </c>
      <c r="I732" s="5" t="s">
        <v>7082</v>
      </c>
      <c r="J732" s="5" t="s">
        <v>86</v>
      </c>
      <c r="K732" s="5" t="s">
        <v>7091</v>
      </c>
      <c r="L732" s="5" t="s">
        <v>7016</v>
      </c>
      <c r="M732" s="10" t="str">
        <f>IFERROR(__xludf.DUMMYFUNCTION("REGEXEXTRACT(L1217, ""[\s,]([A-Z]{2})[,\s]\s?\d{5}"")"),"#N/A")</f>
        <v>#N/A</v>
      </c>
      <c r="N732" s="5" t="s">
        <v>7017</v>
      </c>
      <c r="O732" s="5">
        <v>60173.0</v>
      </c>
      <c r="P732" s="5">
        <v>2.0</v>
      </c>
      <c r="Q732" s="5" t="s">
        <v>7092</v>
      </c>
      <c r="R732" s="5" t="s">
        <v>2195</v>
      </c>
      <c r="S732" s="5">
        <v>57.0</v>
      </c>
      <c r="T732" s="5" t="s">
        <v>115</v>
      </c>
      <c r="U732" s="5">
        <v>0.0</v>
      </c>
      <c r="V732" s="5" t="s">
        <v>52</v>
      </c>
      <c r="W732" s="5" t="s">
        <v>7093</v>
      </c>
      <c r="X732" s="5" t="s">
        <v>71</v>
      </c>
      <c r="Y732" s="5" t="s">
        <v>52</v>
      </c>
      <c r="Z732" s="5" t="s">
        <v>7094</v>
      </c>
      <c r="AA732" s="5" t="s">
        <v>7095</v>
      </c>
      <c r="AB732" s="5" t="s">
        <v>5043</v>
      </c>
      <c r="AC732" s="5" t="s">
        <v>52</v>
      </c>
      <c r="AD732" s="5" t="s">
        <v>181</v>
      </c>
      <c r="AE732" s="5" t="s">
        <v>182</v>
      </c>
      <c r="AF732" s="5" t="s">
        <v>183</v>
      </c>
      <c r="AG732" s="5" t="s">
        <v>52</v>
      </c>
      <c r="AH732" s="5" t="s">
        <v>52</v>
      </c>
      <c r="AI732" s="5" t="s">
        <v>184</v>
      </c>
      <c r="AJ732" s="5" t="s">
        <v>7014</v>
      </c>
      <c r="AK732" s="5" t="s">
        <v>7016</v>
      </c>
      <c r="AL732" s="5" t="s">
        <v>7021</v>
      </c>
    </row>
    <row r="733">
      <c r="A733" s="5" t="s">
        <v>7096</v>
      </c>
      <c r="B733" s="5" t="s">
        <v>7022</v>
      </c>
      <c r="C733" s="5" t="s">
        <v>7023</v>
      </c>
      <c r="D733" s="9">
        <v>44689.0</v>
      </c>
      <c r="E733" s="5">
        <v>83204.0</v>
      </c>
      <c r="F733" s="5">
        <v>37820.0</v>
      </c>
      <c r="G733" s="5" t="s">
        <v>2657</v>
      </c>
      <c r="H733" s="5" t="s">
        <v>45</v>
      </c>
      <c r="I733" s="5" t="s">
        <v>7082</v>
      </c>
      <c r="J733" s="5" t="s">
        <v>86</v>
      </c>
      <c r="K733" s="5" t="s">
        <v>7097</v>
      </c>
      <c r="L733" s="5" t="s">
        <v>7024</v>
      </c>
      <c r="M733" s="10" t="str">
        <f>IFERROR(__xludf.DUMMYFUNCTION("REGEXEXTRACT(L1218, ""[\s,]([A-Z]{2})[,\s]\s?\d{5}"")"),"#N/A")</f>
        <v>#N/A</v>
      </c>
      <c r="N733" s="5" t="s">
        <v>7098</v>
      </c>
      <c r="O733" s="5">
        <v>46514.0</v>
      </c>
      <c r="P733" s="5">
        <v>2.0</v>
      </c>
      <c r="Q733" s="5" t="s">
        <v>7092</v>
      </c>
      <c r="R733" s="5" t="s">
        <v>2195</v>
      </c>
      <c r="S733" s="5">
        <v>57.0</v>
      </c>
      <c r="T733" s="5" t="s">
        <v>115</v>
      </c>
      <c r="U733" s="5">
        <v>0.0</v>
      </c>
      <c r="V733" s="5" t="s">
        <v>52</v>
      </c>
      <c r="W733" s="5" t="s">
        <v>7099</v>
      </c>
      <c r="X733" s="5" t="s">
        <v>55</v>
      </c>
      <c r="Y733" s="5" t="s">
        <v>7093</v>
      </c>
      <c r="Z733" s="5" t="s">
        <v>7094</v>
      </c>
      <c r="AA733" s="5" t="s">
        <v>7095</v>
      </c>
      <c r="AB733" s="5" t="s">
        <v>5043</v>
      </c>
      <c r="AC733" s="5" t="s">
        <v>52</v>
      </c>
      <c r="AD733" s="5" t="s">
        <v>181</v>
      </c>
      <c r="AE733" s="5" t="s">
        <v>182</v>
      </c>
      <c r="AF733" s="5" t="s">
        <v>183</v>
      </c>
      <c r="AG733" s="5" t="s">
        <v>52</v>
      </c>
      <c r="AH733" s="5" t="s">
        <v>52</v>
      </c>
      <c r="AI733" s="5" t="s">
        <v>184</v>
      </c>
      <c r="AJ733" s="5" t="s">
        <v>7014</v>
      </c>
      <c r="AK733" s="5" t="s">
        <v>7016</v>
      </c>
      <c r="AL733" s="5" t="s">
        <v>7021</v>
      </c>
    </row>
    <row r="734">
      <c r="A734" s="5" t="s">
        <v>7100</v>
      </c>
      <c r="B734" s="5" t="s">
        <v>5972</v>
      </c>
      <c r="C734" s="5" t="s">
        <v>7101</v>
      </c>
      <c r="D734" s="9">
        <v>44687.0</v>
      </c>
      <c r="E734" s="5">
        <v>2902.0</v>
      </c>
      <c r="F734" s="5">
        <v>1319.0</v>
      </c>
      <c r="G734" s="5" t="s">
        <v>5843</v>
      </c>
      <c r="H734" s="5" t="s">
        <v>45</v>
      </c>
      <c r="I734" s="5" t="s">
        <v>7102</v>
      </c>
      <c r="J734" s="5" t="s">
        <v>5844</v>
      </c>
      <c r="K734" s="5" t="s">
        <v>7103</v>
      </c>
      <c r="L734" s="5" t="s">
        <v>7104</v>
      </c>
      <c r="M734" s="10" t="str">
        <f>IFERROR(__xludf.DUMMYFUNCTION("REGEXEXTRACT(L1219, ""[\s,]([A-Z]{2})[,\s]\s?\d{5}"")"),"NJ")</f>
        <v>NJ</v>
      </c>
      <c r="N734" s="5" t="s">
        <v>7105</v>
      </c>
      <c r="O734" s="5">
        <v>97005.0</v>
      </c>
      <c r="P734" s="5">
        <v>1.0</v>
      </c>
      <c r="Q734" s="5" t="s">
        <v>7106</v>
      </c>
      <c r="R734" s="5" t="s">
        <v>1519</v>
      </c>
      <c r="S734" s="5">
        <v>347.0</v>
      </c>
      <c r="T734" s="5" t="s">
        <v>69</v>
      </c>
      <c r="U734" s="5">
        <v>15.0</v>
      </c>
      <c r="V734" s="5" t="s">
        <v>70</v>
      </c>
      <c r="W734" s="5" t="s">
        <v>7107</v>
      </c>
      <c r="X734" s="5" t="s">
        <v>52</v>
      </c>
      <c r="Y734" s="5" t="s">
        <v>52</v>
      </c>
      <c r="Z734" s="5" t="s">
        <v>7108</v>
      </c>
      <c r="AA734" s="5" t="s">
        <v>7109</v>
      </c>
      <c r="AB734" s="5" t="s">
        <v>235</v>
      </c>
      <c r="AC734" s="5" t="s">
        <v>52</v>
      </c>
      <c r="AD734" s="5" t="s">
        <v>72</v>
      </c>
      <c r="AE734" s="5" t="s">
        <v>73</v>
      </c>
      <c r="AF734" s="5" t="s">
        <v>74</v>
      </c>
      <c r="AG734" s="5" t="s">
        <v>75</v>
      </c>
      <c r="AH734" s="5" t="s">
        <v>76</v>
      </c>
      <c r="AI734" s="5" t="s">
        <v>77</v>
      </c>
      <c r="AJ734" s="5" t="s">
        <v>102</v>
      </c>
      <c r="AK734" s="5" t="s">
        <v>102</v>
      </c>
      <c r="AL734" s="5" t="s">
        <v>502</v>
      </c>
    </row>
    <row r="735">
      <c r="A735" s="5" t="s">
        <v>7110</v>
      </c>
      <c r="B735" s="5" t="s">
        <v>5972</v>
      </c>
      <c r="C735" s="5" t="s">
        <v>7101</v>
      </c>
      <c r="D735" s="9">
        <v>44687.0</v>
      </c>
      <c r="E735" s="5">
        <v>9704.0</v>
      </c>
      <c r="F735" s="5">
        <v>4411.0</v>
      </c>
      <c r="G735" s="5" t="s">
        <v>5843</v>
      </c>
      <c r="H735" s="5" t="s">
        <v>45</v>
      </c>
      <c r="I735" s="5" t="s">
        <v>7102</v>
      </c>
      <c r="J735" s="5" t="s">
        <v>5844</v>
      </c>
      <c r="K735" s="5" t="s">
        <v>7111</v>
      </c>
      <c r="L735" s="5" t="s">
        <v>6505</v>
      </c>
      <c r="M735" s="10" t="str">
        <f>IFERROR(__xludf.DUMMYFUNCTION("REGEXEXTRACT(L1220, ""[\s,]([A-Z]{2})[,\s]\s?\d{5}"")"),"#N/A")</f>
        <v>#N/A</v>
      </c>
      <c r="N735" s="5" t="s">
        <v>7105</v>
      </c>
      <c r="O735" s="5">
        <v>97005.0</v>
      </c>
      <c r="P735" s="5">
        <v>1.0</v>
      </c>
      <c r="Q735" s="5" t="s">
        <v>7112</v>
      </c>
      <c r="R735" s="5" t="s">
        <v>244</v>
      </c>
      <c r="S735" s="5">
        <v>635.0</v>
      </c>
      <c r="T735" s="5" t="s">
        <v>69</v>
      </c>
      <c r="U735" s="5">
        <v>49.0</v>
      </c>
      <c r="V735" s="5" t="s">
        <v>70</v>
      </c>
      <c r="W735" s="5" t="s">
        <v>7113</v>
      </c>
      <c r="X735" s="5" t="s">
        <v>52</v>
      </c>
      <c r="Y735" s="5" t="s">
        <v>52</v>
      </c>
      <c r="Z735" s="5" t="s">
        <v>7108</v>
      </c>
      <c r="AA735" s="5" t="s">
        <v>7114</v>
      </c>
      <c r="AB735" s="5" t="s">
        <v>235</v>
      </c>
      <c r="AC735" s="5" t="s">
        <v>52</v>
      </c>
      <c r="AD735" s="5" t="s">
        <v>72</v>
      </c>
      <c r="AE735" s="5" t="s">
        <v>73</v>
      </c>
      <c r="AF735" s="5" t="s">
        <v>74</v>
      </c>
      <c r="AG735" s="5" t="s">
        <v>75</v>
      </c>
      <c r="AH735" s="5" t="s">
        <v>76</v>
      </c>
      <c r="AI735" s="5" t="s">
        <v>77</v>
      </c>
      <c r="AJ735" s="5" t="s">
        <v>102</v>
      </c>
      <c r="AK735" s="5" t="s">
        <v>102</v>
      </c>
      <c r="AL735" s="5" t="s">
        <v>502</v>
      </c>
    </row>
    <row r="736">
      <c r="A736" s="5" t="s">
        <v>7115</v>
      </c>
      <c r="B736" s="5" t="s">
        <v>5828</v>
      </c>
      <c r="C736" s="5" t="s">
        <v>5829</v>
      </c>
      <c r="D736" s="9">
        <v>44684.0</v>
      </c>
      <c r="E736" s="5">
        <v>16226.0</v>
      </c>
      <c r="F736" s="5">
        <v>7375.0</v>
      </c>
      <c r="G736" s="5" t="s">
        <v>188</v>
      </c>
      <c r="H736" s="5" t="s">
        <v>84</v>
      </c>
      <c r="I736" s="5" t="s">
        <v>7116</v>
      </c>
      <c r="J736" s="5" t="s">
        <v>191</v>
      </c>
      <c r="K736" s="5" t="s">
        <v>7117</v>
      </c>
      <c r="L736" s="5" t="s">
        <v>5832</v>
      </c>
      <c r="M736" s="10" t="str">
        <f>IFERROR(__xludf.DUMMYFUNCTION("REGEXEXTRACT(L1221, ""[\s,]([A-Z]{2})[,\s]\s?\d{5}"")"),"TN")</f>
        <v>TN</v>
      </c>
      <c r="N736" s="5" t="s">
        <v>5833</v>
      </c>
      <c r="O736" s="5">
        <v>7701.0</v>
      </c>
      <c r="P736" s="5">
        <v>1.0</v>
      </c>
      <c r="Q736" s="5" t="s">
        <v>7118</v>
      </c>
      <c r="R736" s="5">
        <v>4510.0</v>
      </c>
      <c r="S736" s="5">
        <v>18.0</v>
      </c>
      <c r="T736" s="5" t="s">
        <v>53</v>
      </c>
      <c r="U736" s="5">
        <v>0.0</v>
      </c>
      <c r="V736" s="5" t="s">
        <v>52</v>
      </c>
      <c r="W736" s="5" t="s">
        <v>7119</v>
      </c>
      <c r="X736" s="5" t="s">
        <v>71</v>
      </c>
      <c r="Y736" s="5" t="s">
        <v>52</v>
      </c>
      <c r="Z736" s="5">
        <v>26.0</v>
      </c>
      <c r="AA736" s="5" t="s">
        <v>7120</v>
      </c>
      <c r="AB736" s="5" t="s">
        <v>235</v>
      </c>
      <c r="AC736" s="5" t="s">
        <v>283</v>
      </c>
      <c r="AD736" s="5" t="s">
        <v>377</v>
      </c>
      <c r="AE736" s="5" t="s">
        <v>378</v>
      </c>
      <c r="AF736" s="5" t="s">
        <v>379</v>
      </c>
      <c r="AG736" s="5" t="s">
        <v>265</v>
      </c>
      <c r="AH736" s="5">
        <v>33166.0</v>
      </c>
      <c r="AI736" s="5" t="s">
        <v>380</v>
      </c>
      <c r="AJ736" s="5" t="s">
        <v>5837</v>
      </c>
      <c r="AK736" s="5" t="s">
        <v>5838</v>
      </c>
      <c r="AL736" s="5" t="s">
        <v>5839</v>
      </c>
    </row>
    <row r="737" hidden="1">
      <c r="A737" s="5" t="s">
        <v>7121</v>
      </c>
      <c r="B737" s="5" t="s">
        <v>5972</v>
      </c>
      <c r="C737" s="5" t="s">
        <v>7122</v>
      </c>
      <c r="D737" s="9">
        <v>44683.0</v>
      </c>
      <c r="E737" s="5">
        <v>20357.0</v>
      </c>
      <c r="F737" s="5">
        <v>9253.0</v>
      </c>
      <c r="G737" s="5" t="s">
        <v>634</v>
      </c>
      <c r="H737" s="5" t="s">
        <v>272</v>
      </c>
      <c r="I737" s="5" t="s">
        <v>5489</v>
      </c>
      <c r="J737" s="5" t="s">
        <v>274</v>
      </c>
      <c r="K737" s="5" t="s">
        <v>7123</v>
      </c>
      <c r="L737" s="5" t="s">
        <v>6505</v>
      </c>
      <c r="M737" s="10" t="str">
        <f>IFERROR(__xludf.DUMMYFUNCTION("REGEXEXTRACT(L1222, ""[\s,]([A-Z]{2})[,\s]\s?\d{5}"")"),"#N/A")</f>
        <v>#N/A</v>
      </c>
      <c r="N737" s="5" t="s">
        <v>7124</v>
      </c>
      <c r="O737" s="5">
        <v>97005.0</v>
      </c>
      <c r="P737" s="5">
        <v>2.0</v>
      </c>
      <c r="Q737" s="5" t="s">
        <v>7125</v>
      </c>
      <c r="R737" s="5" t="s">
        <v>7126</v>
      </c>
      <c r="S737" s="5">
        <v>1241.0</v>
      </c>
      <c r="T737" s="5" t="s">
        <v>69</v>
      </c>
      <c r="U737" s="5">
        <v>116.0</v>
      </c>
      <c r="V737" s="5" t="s">
        <v>70</v>
      </c>
      <c r="W737" s="5" t="s">
        <v>7127</v>
      </c>
      <c r="X737" s="5" t="s">
        <v>52</v>
      </c>
      <c r="Y737" s="5" t="s">
        <v>52</v>
      </c>
      <c r="Z737" s="5" t="s">
        <v>7128</v>
      </c>
      <c r="AA737" s="5" t="s">
        <v>7129</v>
      </c>
      <c r="AB737" s="5" t="s">
        <v>59</v>
      </c>
      <c r="AC737" s="5" t="s">
        <v>52</v>
      </c>
      <c r="AD737" s="5" t="s">
        <v>72</v>
      </c>
      <c r="AE737" s="5" t="s">
        <v>73</v>
      </c>
      <c r="AF737" s="5" t="s">
        <v>74</v>
      </c>
      <c r="AG737" s="5" t="s">
        <v>75</v>
      </c>
      <c r="AH737" s="5" t="s">
        <v>76</v>
      </c>
      <c r="AI737" s="5" t="s">
        <v>77</v>
      </c>
      <c r="AJ737" s="5" t="s">
        <v>102</v>
      </c>
      <c r="AK737" s="5" t="s">
        <v>102</v>
      </c>
      <c r="AL737" s="5" t="s">
        <v>1874</v>
      </c>
    </row>
    <row r="738" hidden="1">
      <c r="A738" s="5" t="s">
        <v>7130</v>
      </c>
      <c r="B738" s="5" t="s">
        <v>7131</v>
      </c>
      <c r="C738" s="5" t="s">
        <v>7132</v>
      </c>
      <c r="D738" s="9">
        <v>44682.0</v>
      </c>
      <c r="E738" s="5">
        <v>6217.0</v>
      </c>
      <c r="F738" s="5">
        <v>2826.0</v>
      </c>
      <c r="G738" s="5" t="s">
        <v>4673</v>
      </c>
      <c r="H738" s="5" t="s">
        <v>149</v>
      </c>
      <c r="I738" s="5" t="s">
        <v>7133</v>
      </c>
      <c r="J738" s="5" t="s">
        <v>3808</v>
      </c>
      <c r="K738" s="5" t="s">
        <v>391</v>
      </c>
      <c r="L738" s="5" t="s">
        <v>7134</v>
      </c>
      <c r="M738" s="10" t="str">
        <f>IFERROR(__xludf.DUMMYFUNCTION("REGEXEXTRACT(L1223, ""[\s,]([A-Z]{2})[,\s]\s?\d{5}"")"),"#N/A")</f>
        <v>#N/A</v>
      </c>
      <c r="N738" s="5" t="s">
        <v>7135</v>
      </c>
      <c r="O738" s="5">
        <v>27260.0</v>
      </c>
      <c r="P738" s="5">
        <v>1.0</v>
      </c>
      <c r="Q738" s="5" t="s">
        <v>7136</v>
      </c>
      <c r="R738" s="5" t="s">
        <v>244</v>
      </c>
      <c r="S738" s="5">
        <v>73.0</v>
      </c>
      <c r="T738" s="5" t="s">
        <v>115</v>
      </c>
      <c r="U738" s="5">
        <v>48.0</v>
      </c>
      <c r="V738" s="5" t="s">
        <v>70</v>
      </c>
      <c r="W738" s="5" t="s">
        <v>7137</v>
      </c>
      <c r="X738" s="5" t="s">
        <v>52</v>
      </c>
      <c r="Y738" s="5" t="s">
        <v>52</v>
      </c>
      <c r="Z738" s="5" t="s">
        <v>7138</v>
      </c>
      <c r="AA738" s="5" t="s">
        <v>7139</v>
      </c>
      <c r="AB738" s="5" t="s">
        <v>59</v>
      </c>
      <c r="AC738" s="5" t="s">
        <v>52</v>
      </c>
      <c r="AD738" s="5" t="s">
        <v>72</v>
      </c>
      <c r="AE738" s="5" t="s">
        <v>73</v>
      </c>
      <c r="AF738" s="5" t="s">
        <v>74</v>
      </c>
      <c r="AG738" s="5" t="s">
        <v>75</v>
      </c>
      <c r="AH738" s="5" t="s">
        <v>76</v>
      </c>
      <c r="AI738" s="5" t="s">
        <v>77</v>
      </c>
      <c r="AJ738" s="5" t="s">
        <v>7140</v>
      </c>
      <c r="AK738" s="5" t="s">
        <v>7141</v>
      </c>
      <c r="AL738" s="5" t="s">
        <v>4683</v>
      </c>
    </row>
    <row r="739" hidden="1">
      <c r="A739" s="5" t="s">
        <v>7142</v>
      </c>
      <c r="B739" s="5" t="s">
        <v>6576</v>
      </c>
      <c r="C739" s="5" t="s">
        <v>6577</v>
      </c>
      <c r="D739" s="9">
        <v>44682.0</v>
      </c>
      <c r="E739" s="5">
        <v>41490.0</v>
      </c>
      <c r="F739" s="5">
        <v>18859.0</v>
      </c>
      <c r="G739" s="5" t="s">
        <v>4673</v>
      </c>
      <c r="H739" s="5" t="s">
        <v>149</v>
      </c>
      <c r="I739" s="5" t="s">
        <v>7133</v>
      </c>
      <c r="J739" s="5" t="s">
        <v>3808</v>
      </c>
      <c r="K739" s="5" t="s">
        <v>7143</v>
      </c>
      <c r="L739" s="5" t="s">
        <v>7144</v>
      </c>
      <c r="M739" s="10" t="str">
        <f>IFERROR(__xludf.DUMMYFUNCTION("REGEXEXTRACT(L1224, ""[\s,]([A-Z]{2})[,\s]\s?\d{5}"")"),"#N/A")</f>
        <v>#N/A</v>
      </c>
      <c r="N739" s="5" t="s">
        <v>7145</v>
      </c>
      <c r="O739" s="5">
        <v>27260.0</v>
      </c>
      <c r="P739" s="5">
        <v>4.0</v>
      </c>
      <c r="Q739" s="5" t="s">
        <v>7146</v>
      </c>
      <c r="R739" s="5" t="s">
        <v>691</v>
      </c>
      <c r="S739" s="5">
        <v>346.0</v>
      </c>
      <c r="T739" s="5" t="s">
        <v>53</v>
      </c>
      <c r="U739" s="5">
        <v>250.0</v>
      </c>
      <c r="V739" s="5" t="s">
        <v>93</v>
      </c>
      <c r="W739" s="5" t="s">
        <v>7147</v>
      </c>
      <c r="X739" s="5" t="s">
        <v>52</v>
      </c>
      <c r="Y739" s="5" t="s">
        <v>52</v>
      </c>
      <c r="Z739" s="5" t="s">
        <v>7138</v>
      </c>
      <c r="AA739" s="5" t="s">
        <v>7148</v>
      </c>
      <c r="AB739" s="5" t="s">
        <v>59</v>
      </c>
      <c r="AC739" s="5" t="s">
        <v>52</v>
      </c>
      <c r="AD739" s="5" t="s">
        <v>216</v>
      </c>
      <c r="AE739" s="5" t="s">
        <v>217</v>
      </c>
      <c r="AF739" s="5" t="s">
        <v>218</v>
      </c>
      <c r="AG739" s="5" t="s">
        <v>52</v>
      </c>
      <c r="AH739" s="5" t="s">
        <v>52</v>
      </c>
      <c r="AI739" s="5" t="s">
        <v>52</v>
      </c>
      <c r="AJ739" s="5" t="s">
        <v>7149</v>
      </c>
      <c r="AK739" s="5" t="s">
        <v>7150</v>
      </c>
      <c r="AL739" s="5" t="s">
        <v>7151</v>
      </c>
    </row>
    <row r="740" hidden="1">
      <c r="A740" s="5" t="s">
        <v>7152</v>
      </c>
      <c r="B740" s="5" t="s">
        <v>7153</v>
      </c>
      <c r="C740" s="5" t="s">
        <v>7154</v>
      </c>
      <c r="D740" s="9">
        <v>44681.0</v>
      </c>
      <c r="E740" s="5">
        <v>61591.0</v>
      </c>
      <c r="F740" s="5">
        <v>27996.0</v>
      </c>
      <c r="G740" s="5" t="s">
        <v>188</v>
      </c>
      <c r="H740" s="5" t="s">
        <v>205</v>
      </c>
      <c r="I740" s="5" t="s">
        <v>2403</v>
      </c>
      <c r="J740" s="5" t="s">
        <v>191</v>
      </c>
      <c r="K740" s="5" t="s">
        <v>7155</v>
      </c>
      <c r="L740" s="5" t="s">
        <v>7156</v>
      </c>
      <c r="M740" s="10" t="str">
        <f>IFERROR(__xludf.DUMMYFUNCTION("REGEXEXTRACT(L1225, ""[\s,]([A-Z]{2})[,\s]\s?\d{5}"")"),"#N/A")</f>
        <v>#N/A</v>
      </c>
      <c r="N740" s="5" t="s">
        <v>7157</v>
      </c>
      <c r="O740" s="5">
        <v>962.0</v>
      </c>
      <c r="P740" s="5">
        <v>1.0</v>
      </c>
      <c r="Q740" s="5" t="s">
        <v>7158</v>
      </c>
      <c r="R740" s="5">
        <v>4510.0</v>
      </c>
      <c r="S740" s="5">
        <v>2589.0</v>
      </c>
      <c r="T740" s="5" t="s">
        <v>69</v>
      </c>
      <c r="U740" s="5">
        <v>0.0</v>
      </c>
      <c r="V740" s="5" t="s">
        <v>52</v>
      </c>
      <c r="W740" s="5" t="s">
        <v>7159</v>
      </c>
      <c r="X740" s="5" t="s">
        <v>52</v>
      </c>
      <c r="Y740" s="5" t="s">
        <v>52</v>
      </c>
      <c r="Z740" s="5" t="s">
        <v>7160</v>
      </c>
      <c r="AA740" s="5" t="s">
        <v>7161</v>
      </c>
      <c r="AB740" s="5" t="s">
        <v>235</v>
      </c>
      <c r="AC740" s="5" t="s">
        <v>52</v>
      </c>
      <c r="AD740" s="5" t="s">
        <v>216</v>
      </c>
      <c r="AE740" s="5" t="s">
        <v>217</v>
      </c>
      <c r="AF740" s="5" t="s">
        <v>218</v>
      </c>
      <c r="AG740" s="5" t="s">
        <v>52</v>
      </c>
      <c r="AH740" s="5" t="s">
        <v>52</v>
      </c>
      <c r="AI740" s="5" t="s">
        <v>52</v>
      </c>
      <c r="AJ740" s="5" t="s">
        <v>7153</v>
      </c>
      <c r="AK740" s="5" t="s">
        <v>7156</v>
      </c>
      <c r="AL740" s="5" t="s">
        <v>655</v>
      </c>
    </row>
    <row r="741" hidden="1">
      <c r="A741" s="5" t="s">
        <v>7162</v>
      </c>
      <c r="B741" s="5" t="s">
        <v>4663</v>
      </c>
      <c r="C741" s="5" t="s">
        <v>3998</v>
      </c>
      <c r="D741" s="9">
        <v>44680.0</v>
      </c>
      <c r="E741" s="5">
        <v>58080.0</v>
      </c>
      <c r="F741" s="5">
        <v>26400.0</v>
      </c>
      <c r="G741" s="5" t="s">
        <v>1419</v>
      </c>
      <c r="H741" s="5" t="s">
        <v>480</v>
      </c>
      <c r="I741" s="5" t="s">
        <v>3470</v>
      </c>
      <c r="J741" s="5" t="s">
        <v>256</v>
      </c>
      <c r="K741" s="5" t="s">
        <v>3485</v>
      </c>
      <c r="L741" s="5" t="s">
        <v>7163</v>
      </c>
      <c r="M741" s="10" t="str">
        <f>IFERROR(__xludf.DUMMYFUNCTION("REGEXEXTRACT(L1226, ""[\s,]([A-Z]{2})[,\s]\s?\d{5}"")"),"#N/A")</f>
        <v>#N/A</v>
      </c>
      <c r="N741" s="5" t="s">
        <v>7164</v>
      </c>
      <c r="O741" s="5" t="s">
        <v>52</v>
      </c>
      <c r="P741" s="5">
        <v>1.0</v>
      </c>
      <c r="Q741" s="5" t="s">
        <v>7165</v>
      </c>
      <c r="R741" s="5" t="s">
        <v>91</v>
      </c>
      <c r="S741" s="5">
        <v>36.0</v>
      </c>
      <c r="T741" s="5" t="s">
        <v>1077</v>
      </c>
      <c r="U741" s="5">
        <v>0.0</v>
      </c>
      <c r="V741" s="5" t="s">
        <v>70</v>
      </c>
      <c r="W741" s="5" t="s">
        <v>7166</v>
      </c>
      <c r="X741" s="5" t="s">
        <v>52</v>
      </c>
      <c r="Y741" s="5" t="s">
        <v>52</v>
      </c>
      <c r="Z741" s="5" t="s">
        <v>5857</v>
      </c>
      <c r="AA741" s="5">
        <v>2292.0</v>
      </c>
      <c r="AB741" s="5" t="s">
        <v>235</v>
      </c>
      <c r="AC741" s="5" t="s">
        <v>52</v>
      </c>
      <c r="AD741" s="5" t="s">
        <v>5289</v>
      </c>
      <c r="AE741" s="5" t="s">
        <v>5290</v>
      </c>
      <c r="AF741" s="5" t="s">
        <v>5291</v>
      </c>
      <c r="AG741" s="5" t="s">
        <v>52</v>
      </c>
      <c r="AH741" s="5" t="s">
        <v>52</v>
      </c>
      <c r="AI741" s="5" t="s">
        <v>52</v>
      </c>
      <c r="AJ741" s="5" t="s">
        <v>4663</v>
      </c>
      <c r="AK741" s="5" t="s">
        <v>7167</v>
      </c>
      <c r="AL741" s="5" t="s">
        <v>3481</v>
      </c>
    </row>
    <row r="742" hidden="1">
      <c r="A742" s="5" t="s">
        <v>7168</v>
      </c>
      <c r="B742" s="5" t="s">
        <v>7169</v>
      </c>
      <c r="C742" s="5" t="s">
        <v>7170</v>
      </c>
      <c r="D742" s="9">
        <v>44679.0</v>
      </c>
      <c r="E742" s="5">
        <v>1014618.0</v>
      </c>
      <c r="F742" s="5">
        <v>461190.0</v>
      </c>
      <c r="G742" s="5" t="s">
        <v>7171</v>
      </c>
      <c r="H742" s="5" t="s">
        <v>7172</v>
      </c>
      <c r="I742" s="5" t="s">
        <v>7173</v>
      </c>
      <c r="J742" s="5" t="s">
        <v>4926</v>
      </c>
      <c r="K742" s="5" t="s">
        <v>1336</v>
      </c>
      <c r="L742" s="5" t="s">
        <v>7174</v>
      </c>
      <c r="M742" s="10" t="str">
        <f>IFERROR(__xludf.DUMMYFUNCTION("REGEXEXTRACT(L1227, ""[\s,]([A-Z]{2})[,\s]\s?\d{5}"")"),"TX")</f>
        <v>TX</v>
      </c>
      <c r="N742" s="5" t="s">
        <v>7175</v>
      </c>
      <c r="O742" s="5" t="s">
        <v>52</v>
      </c>
      <c r="P742" s="5">
        <v>15.0</v>
      </c>
      <c r="Q742" s="5" t="s">
        <v>7176</v>
      </c>
      <c r="R742" s="5" t="s">
        <v>5734</v>
      </c>
      <c r="S742" s="5">
        <v>869.0</v>
      </c>
      <c r="T742" s="5" t="s">
        <v>1077</v>
      </c>
      <c r="U742" s="5">
        <v>2.0</v>
      </c>
      <c r="V742" s="5" t="s">
        <v>70</v>
      </c>
      <c r="W742" s="5" t="s">
        <v>7177</v>
      </c>
      <c r="X742" s="5" t="s">
        <v>52</v>
      </c>
      <c r="Y742" s="5" t="s">
        <v>52</v>
      </c>
      <c r="Z742" s="5" t="s">
        <v>7178</v>
      </c>
      <c r="AA742" s="5" t="s">
        <v>7179</v>
      </c>
      <c r="AB742" s="5" t="s">
        <v>235</v>
      </c>
      <c r="AC742" s="5" t="s">
        <v>52</v>
      </c>
      <c r="AD742" s="5" t="s">
        <v>398</v>
      </c>
      <c r="AE742" s="5" t="s">
        <v>399</v>
      </c>
      <c r="AF742" s="5" t="s">
        <v>400</v>
      </c>
      <c r="AG742" s="5" t="s">
        <v>401</v>
      </c>
      <c r="AH742" s="5">
        <v>23502.0</v>
      </c>
      <c r="AI742" s="5" t="s">
        <v>402</v>
      </c>
      <c r="AJ742" s="5" t="s">
        <v>7180</v>
      </c>
      <c r="AK742" s="5" t="s">
        <v>7181</v>
      </c>
      <c r="AL742" s="5" t="s">
        <v>7182</v>
      </c>
    </row>
    <row r="743" hidden="1">
      <c r="A743" s="5" t="s">
        <v>7183</v>
      </c>
      <c r="B743" s="5" t="s">
        <v>7184</v>
      </c>
      <c r="C743" s="5" t="s">
        <v>7185</v>
      </c>
      <c r="D743" s="9">
        <v>44678.0</v>
      </c>
      <c r="E743" s="5">
        <v>48107.0</v>
      </c>
      <c r="F743" s="5">
        <v>21867.0</v>
      </c>
      <c r="G743" s="5" t="s">
        <v>2767</v>
      </c>
      <c r="H743" s="5" t="s">
        <v>3215</v>
      </c>
      <c r="I743" s="5" t="s">
        <v>6038</v>
      </c>
      <c r="J743" s="5" t="s">
        <v>532</v>
      </c>
      <c r="K743" s="5" t="s">
        <v>744</v>
      </c>
      <c r="L743" s="5" t="s">
        <v>7186</v>
      </c>
      <c r="M743" s="10" t="str">
        <f>IFERROR(__xludf.DUMMYFUNCTION("REGEXEXTRACT(L1228, ""[\s,]([A-Z]{2})[,\s]\s?\d{5}"")"),"#N/A")</f>
        <v>#N/A</v>
      </c>
      <c r="N743" s="5" t="s">
        <v>7187</v>
      </c>
      <c r="O743" s="5">
        <v>31792.0</v>
      </c>
      <c r="P743" s="5">
        <v>1.0</v>
      </c>
      <c r="Q743" s="5" t="s">
        <v>7188</v>
      </c>
      <c r="R743" s="5">
        <v>4510.0</v>
      </c>
      <c r="S743" s="5">
        <v>22.0</v>
      </c>
      <c r="T743" s="5" t="s">
        <v>1386</v>
      </c>
      <c r="U743" s="5">
        <v>0.0</v>
      </c>
      <c r="V743" s="5" t="s">
        <v>70</v>
      </c>
      <c r="W743" s="5" t="s">
        <v>7189</v>
      </c>
      <c r="X743" s="5" t="s">
        <v>52</v>
      </c>
      <c r="Y743" s="5" t="s">
        <v>52</v>
      </c>
      <c r="Z743" s="5" t="s">
        <v>7128</v>
      </c>
      <c r="AA743" s="5" t="s">
        <v>7190</v>
      </c>
      <c r="AB743" s="5" t="s">
        <v>59</v>
      </c>
      <c r="AC743" s="5" t="s">
        <v>52</v>
      </c>
      <c r="AD743" s="5" t="s">
        <v>3974</v>
      </c>
      <c r="AE743" s="5" t="s">
        <v>3975</v>
      </c>
      <c r="AF743" s="5" t="s">
        <v>183</v>
      </c>
      <c r="AG743" s="5" t="s">
        <v>52</v>
      </c>
      <c r="AH743" s="5" t="s">
        <v>3976</v>
      </c>
      <c r="AI743" s="5" t="s">
        <v>3977</v>
      </c>
      <c r="AJ743" s="5" t="s">
        <v>7184</v>
      </c>
      <c r="AK743" s="5" t="s">
        <v>7191</v>
      </c>
      <c r="AL743" s="5" t="s">
        <v>7192</v>
      </c>
    </row>
    <row r="744" hidden="1">
      <c r="A744" s="5" t="s">
        <v>7193</v>
      </c>
      <c r="B744" s="5" t="s">
        <v>7005</v>
      </c>
      <c r="C744" s="5" t="s">
        <v>7006</v>
      </c>
      <c r="D744" s="9">
        <v>44678.0</v>
      </c>
      <c r="E744" s="5">
        <v>49535.0</v>
      </c>
      <c r="F744" s="5">
        <v>22516.0</v>
      </c>
      <c r="G744" s="5" t="s">
        <v>4642</v>
      </c>
      <c r="H744" s="5" t="s">
        <v>2784</v>
      </c>
      <c r="I744" s="5" t="s">
        <v>7194</v>
      </c>
      <c r="J744" s="5" t="s">
        <v>256</v>
      </c>
      <c r="K744" s="5" t="s">
        <v>1171</v>
      </c>
      <c r="L744" s="5" t="s">
        <v>7008</v>
      </c>
      <c r="M744" s="10" t="str">
        <f>IFERROR(__xludf.DUMMYFUNCTION("REGEXEXTRACT(L1229, ""[\s,]([A-Z]{2})[,\s]\s?\d{5}"")"),"#N/A")</f>
        <v>#N/A</v>
      </c>
      <c r="N744" s="5" t="s">
        <v>7009</v>
      </c>
      <c r="O744" s="5">
        <v>11530.0</v>
      </c>
      <c r="P744" s="5">
        <v>1.0</v>
      </c>
      <c r="Q744" s="5" t="s">
        <v>7195</v>
      </c>
      <c r="R744" s="5">
        <v>4500.0</v>
      </c>
      <c r="S744" s="5">
        <v>1414.0</v>
      </c>
      <c r="T744" s="5" t="s">
        <v>374</v>
      </c>
      <c r="U744" s="5">
        <v>0.0</v>
      </c>
      <c r="V744" s="5" t="s">
        <v>52</v>
      </c>
      <c r="W744" s="5" t="s">
        <v>7196</v>
      </c>
      <c r="X744" s="5" t="s">
        <v>71</v>
      </c>
      <c r="Y744" s="5" t="s">
        <v>52</v>
      </c>
      <c r="Z744" s="5" t="s">
        <v>7197</v>
      </c>
      <c r="AA744" s="5" t="s">
        <v>7198</v>
      </c>
      <c r="AB744" s="5" t="s">
        <v>200</v>
      </c>
      <c r="AC744" s="5" t="s">
        <v>52</v>
      </c>
      <c r="AD744" s="5" t="s">
        <v>216</v>
      </c>
      <c r="AE744" s="5" t="s">
        <v>217</v>
      </c>
      <c r="AF744" s="5" t="s">
        <v>218</v>
      </c>
      <c r="AG744" s="5" t="s">
        <v>52</v>
      </c>
      <c r="AH744" s="5" t="s">
        <v>52</v>
      </c>
      <c r="AI744" s="5" t="s">
        <v>52</v>
      </c>
      <c r="AJ744" s="5" t="s">
        <v>7005</v>
      </c>
      <c r="AK744" s="5" t="s">
        <v>7008</v>
      </c>
      <c r="AL744" s="5" t="s">
        <v>2687</v>
      </c>
    </row>
    <row r="745" hidden="1">
      <c r="A745" s="5" t="s">
        <v>7199</v>
      </c>
      <c r="B745" s="5" t="s">
        <v>7200</v>
      </c>
      <c r="C745" s="5" t="s">
        <v>7201</v>
      </c>
      <c r="D745" s="9">
        <v>44676.0</v>
      </c>
      <c r="E745" s="5">
        <v>41361.0</v>
      </c>
      <c r="F745" s="5">
        <v>18800.0</v>
      </c>
      <c r="G745" s="5" t="s">
        <v>4073</v>
      </c>
      <c r="H745" s="5" t="s">
        <v>272</v>
      </c>
      <c r="I745" s="5" t="s">
        <v>7202</v>
      </c>
      <c r="J745" s="5" t="s">
        <v>2214</v>
      </c>
      <c r="K745" s="5" t="s">
        <v>391</v>
      </c>
      <c r="L745" s="5" t="s">
        <v>7203</v>
      </c>
      <c r="M745" s="10" t="str">
        <f>IFERROR(__xludf.DUMMYFUNCTION("REGEXEXTRACT(L1230, ""[\s,]([A-Z]{2})[,\s]\s?\d{5}"")"),"CA")</f>
        <v>CA</v>
      </c>
      <c r="N745" s="5" t="s">
        <v>7204</v>
      </c>
      <c r="O745" s="5">
        <v>19901.0</v>
      </c>
      <c r="P745" s="5">
        <v>1.0</v>
      </c>
      <c r="Q745" s="5" t="s">
        <v>7205</v>
      </c>
      <c r="R745" s="5" t="s">
        <v>138</v>
      </c>
      <c r="S745" s="5">
        <v>1630.0</v>
      </c>
      <c r="T745" s="5" t="s">
        <v>92</v>
      </c>
      <c r="U745" s="5">
        <v>60.0</v>
      </c>
      <c r="V745" s="5" t="s">
        <v>70</v>
      </c>
      <c r="W745" s="5" t="s">
        <v>7206</v>
      </c>
      <c r="X745" s="5" t="s">
        <v>52</v>
      </c>
      <c r="Y745" s="5" t="s">
        <v>52</v>
      </c>
      <c r="Z745" s="5" t="s">
        <v>7207</v>
      </c>
      <c r="AA745" s="5" t="s">
        <v>7208</v>
      </c>
      <c r="AB745" s="5" t="s">
        <v>59</v>
      </c>
      <c r="AC745" s="5" t="s">
        <v>52</v>
      </c>
      <c r="AD745" s="5" t="s">
        <v>3723</v>
      </c>
      <c r="AE745" s="5" t="s">
        <v>3724</v>
      </c>
      <c r="AF745" s="5" t="s">
        <v>3725</v>
      </c>
      <c r="AG745" s="5" t="s">
        <v>52</v>
      </c>
      <c r="AH745" s="5" t="s">
        <v>3726</v>
      </c>
      <c r="AI745" s="5" t="s">
        <v>3727</v>
      </c>
      <c r="AJ745" s="5" t="s">
        <v>7200</v>
      </c>
      <c r="AK745" s="5" t="s">
        <v>7209</v>
      </c>
      <c r="AL745" s="5" t="s">
        <v>2008</v>
      </c>
    </row>
    <row r="746" hidden="1">
      <c r="A746" s="5" t="s">
        <v>7210</v>
      </c>
      <c r="B746" s="5" t="s">
        <v>7070</v>
      </c>
      <c r="C746" s="5" t="s">
        <v>6060</v>
      </c>
      <c r="D746" s="9">
        <v>44675.0</v>
      </c>
      <c r="E746" s="5">
        <v>35728.0</v>
      </c>
      <c r="F746" s="5">
        <v>16240.0</v>
      </c>
      <c r="G746" s="5" t="s">
        <v>2389</v>
      </c>
      <c r="H746" s="5" t="s">
        <v>3215</v>
      </c>
      <c r="I746" s="5" t="s">
        <v>7211</v>
      </c>
      <c r="J746" s="5" t="s">
        <v>2391</v>
      </c>
      <c r="K746" s="5" t="s">
        <v>7212</v>
      </c>
      <c r="L746" s="5" t="s">
        <v>7073</v>
      </c>
      <c r="M746" s="10" t="str">
        <f>IFERROR(__xludf.DUMMYFUNCTION("REGEXEXTRACT(L1231, ""[\s,]([A-Z]{2})[,\s]\s?\d{5}"")"),"FL")</f>
        <v>FL</v>
      </c>
      <c r="N746" s="5" t="s">
        <v>6063</v>
      </c>
      <c r="O746" s="5">
        <v>34712.0</v>
      </c>
      <c r="P746" s="5">
        <v>1.0</v>
      </c>
      <c r="Q746" s="5" t="s">
        <v>7213</v>
      </c>
      <c r="R746" s="5">
        <v>4510.0</v>
      </c>
      <c r="S746" s="5">
        <v>2163.0</v>
      </c>
      <c r="T746" s="5" t="s">
        <v>6065</v>
      </c>
      <c r="U746" s="5">
        <v>60.0</v>
      </c>
      <c r="V746" s="5" t="s">
        <v>93</v>
      </c>
      <c r="W746" s="5" t="s">
        <v>7214</v>
      </c>
      <c r="X746" s="5" t="s">
        <v>52</v>
      </c>
      <c r="Y746" s="5" t="s">
        <v>52</v>
      </c>
      <c r="Z746" s="5" t="s">
        <v>7076</v>
      </c>
      <c r="AA746" s="5" t="s">
        <v>7215</v>
      </c>
      <c r="AB746" s="5" t="s">
        <v>235</v>
      </c>
      <c r="AC746" s="5" t="s">
        <v>52</v>
      </c>
      <c r="AD746" s="5" t="s">
        <v>216</v>
      </c>
      <c r="AE746" s="5" t="s">
        <v>217</v>
      </c>
      <c r="AF746" s="5" t="s">
        <v>218</v>
      </c>
      <c r="AG746" s="5" t="s">
        <v>52</v>
      </c>
      <c r="AH746" s="5" t="s">
        <v>52</v>
      </c>
      <c r="AI746" s="5" t="s">
        <v>52</v>
      </c>
      <c r="AJ746" s="5" t="s">
        <v>7078</v>
      </c>
      <c r="AK746" s="5" t="s">
        <v>7079</v>
      </c>
      <c r="AL746" s="5" t="s">
        <v>5795</v>
      </c>
    </row>
    <row r="747" hidden="1">
      <c r="A747" s="5" t="s">
        <v>7216</v>
      </c>
      <c r="B747" s="5" t="s">
        <v>1155</v>
      </c>
      <c r="C747" s="5" t="s">
        <v>7217</v>
      </c>
      <c r="D747" s="9">
        <v>44674.0</v>
      </c>
      <c r="E747" s="5">
        <v>123335.0</v>
      </c>
      <c r="F747" s="5">
        <v>56061.0</v>
      </c>
      <c r="G747" s="5" t="s">
        <v>188</v>
      </c>
      <c r="H747" s="5" t="s">
        <v>205</v>
      </c>
      <c r="I747" s="5" t="s">
        <v>2706</v>
      </c>
      <c r="J747" s="5" t="s">
        <v>191</v>
      </c>
      <c r="K747" s="5" t="s">
        <v>494</v>
      </c>
      <c r="L747" s="5" t="s">
        <v>7218</v>
      </c>
      <c r="M747" s="10" t="str">
        <f>IFERROR(__xludf.DUMMYFUNCTION("REGEXEXTRACT(L1232, ""[\s,]([A-Z]{2})[,\s]\s?\d{5}"")"),"NC")</f>
        <v>NC</v>
      </c>
      <c r="N747" s="5" t="s">
        <v>7219</v>
      </c>
      <c r="O747" s="5" t="s">
        <v>52</v>
      </c>
      <c r="P747" s="5">
        <v>4.0</v>
      </c>
      <c r="Q747" s="5" t="s">
        <v>7220</v>
      </c>
      <c r="R747" s="5" t="s">
        <v>498</v>
      </c>
      <c r="S747" s="5">
        <v>7680.0</v>
      </c>
      <c r="T747" s="5" t="s">
        <v>115</v>
      </c>
      <c r="U747" s="5">
        <v>98.0</v>
      </c>
      <c r="V747" s="5" t="s">
        <v>70</v>
      </c>
      <c r="W747" s="5" t="s">
        <v>7221</v>
      </c>
      <c r="X747" s="5" t="s">
        <v>71</v>
      </c>
      <c r="Y747" s="5" t="s">
        <v>52</v>
      </c>
      <c r="Z747" s="5" t="s">
        <v>7222</v>
      </c>
      <c r="AA747" s="5" t="s">
        <v>7223</v>
      </c>
      <c r="AB747" s="5" t="s">
        <v>162</v>
      </c>
      <c r="AC747" s="5" t="s">
        <v>52</v>
      </c>
      <c r="AD747" s="5" t="s">
        <v>3723</v>
      </c>
      <c r="AE747" s="5" t="s">
        <v>3724</v>
      </c>
      <c r="AF747" s="5" t="s">
        <v>3725</v>
      </c>
      <c r="AG747" s="5" t="s">
        <v>52</v>
      </c>
      <c r="AH747" s="5" t="s">
        <v>3726</v>
      </c>
      <c r="AI747" s="5" t="s">
        <v>3727</v>
      </c>
      <c r="AJ747" s="5" t="s">
        <v>7224</v>
      </c>
      <c r="AK747" s="5" t="s">
        <v>7225</v>
      </c>
      <c r="AL747" s="5" t="s">
        <v>3729</v>
      </c>
    </row>
    <row r="748" hidden="1">
      <c r="A748" s="5" t="s">
        <v>7226</v>
      </c>
      <c r="B748" s="5" t="s">
        <v>7227</v>
      </c>
      <c r="C748" s="5" t="s">
        <v>7228</v>
      </c>
      <c r="D748" s="9">
        <v>44672.0</v>
      </c>
      <c r="E748" s="5">
        <v>30496.0</v>
      </c>
      <c r="F748" s="5">
        <v>13862.0</v>
      </c>
      <c r="G748" s="5" t="s">
        <v>435</v>
      </c>
      <c r="H748" s="5" t="s">
        <v>131</v>
      </c>
      <c r="I748" s="5" t="s">
        <v>7229</v>
      </c>
      <c r="J748" s="5" t="s">
        <v>424</v>
      </c>
      <c r="K748" s="5" t="s">
        <v>1527</v>
      </c>
      <c r="L748" s="5" t="s">
        <v>7230</v>
      </c>
      <c r="M748" s="10" t="str">
        <f>IFERROR(__xludf.DUMMYFUNCTION("REGEXEXTRACT(L1233, ""[\s,]([A-Z]{2})[,\s]\s?\d{5}"")"),"GA")</f>
        <v>GA</v>
      </c>
      <c r="N748" s="5" t="s">
        <v>7231</v>
      </c>
      <c r="O748" s="5">
        <v>8837.0</v>
      </c>
      <c r="P748" s="5">
        <v>1.0</v>
      </c>
      <c r="Q748" s="5" t="s">
        <v>7232</v>
      </c>
      <c r="R748" s="5" t="s">
        <v>466</v>
      </c>
      <c r="S748" s="5">
        <v>44.0</v>
      </c>
      <c r="T748" s="5" t="s">
        <v>115</v>
      </c>
      <c r="U748" s="5">
        <v>0.0</v>
      </c>
      <c r="V748" s="5" t="s">
        <v>70</v>
      </c>
      <c r="W748" s="5" t="s">
        <v>7233</v>
      </c>
      <c r="X748" s="5" t="s">
        <v>71</v>
      </c>
      <c r="Y748" s="5" t="s">
        <v>52</v>
      </c>
      <c r="Z748" s="5" t="s">
        <v>7234</v>
      </c>
      <c r="AA748" s="5" t="s">
        <v>7235</v>
      </c>
      <c r="AB748" s="5" t="s">
        <v>2743</v>
      </c>
      <c r="AC748" s="5" t="s">
        <v>52</v>
      </c>
      <c r="AD748" s="5" t="s">
        <v>398</v>
      </c>
      <c r="AE748" s="5" t="s">
        <v>399</v>
      </c>
      <c r="AF748" s="5" t="s">
        <v>400</v>
      </c>
      <c r="AG748" s="5" t="s">
        <v>401</v>
      </c>
      <c r="AH748" s="5">
        <v>23502.0</v>
      </c>
      <c r="AI748" s="5" t="s">
        <v>402</v>
      </c>
      <c r="AJ748" s="5" t="s">
        <v>7227</v>
      </c>
      <c r="AK748" s="5" t="s">
        <v>7230</v>
      </c>
      <c r="AL748" s="5" t="s">
        <v>655</v>
      </c>
    </row>
    <row r="749" hidden="1">
      <c r="A749" s="5" t="s">
        <v>7236</v>
      </c>
      <c r="B749" s="5" t="s">
        <v>3493</v>
      </c>
      <c r="C749" s="5" t="s">
        <v>5603</v>
      </c>
      <c r="D749" s="9">
        <v>44671.0</v>
      </c>
      <c r="E749" s="5">
        <v>112200.0</v>
      </c>
      <c r="F749" s="5">
        <v>51000.0</v>
      </c>
      <c r="G749" s="5" t="s">
        <v>1419</v>
      </c>
      <c r="H749" s="5" t="s">
        <v>480</v>
      </c>
      <c r="I749" s="5" t="s">
        <v>6088</v>
      </c>
      <c r="J749" s="5" t="s">
        <v>256</v>
      </c>
      <c r="K749" s="5" t="s">
        <v>3471</v>
      </c>
      <c r="L749" s="5" t="s">
        <v>7237</v>
      </c>
      <c r="M749" s="10" t="str">
        <f>IFERROR(__xludf.DUMMYFUNCTION("REGEXEXTRACT(L1234, ""[\s,]([A-Z]{2})[,\s]\s?\d{5}"")"),"#N/A")</f>
        <v>#N/A</v>
      </c>
      <c r="N749" s="5" t="s">
        <v>7238</v>
      </c>
      <c r="O749" s="5" t="s">
        <v>52</v>
      </c>
      <c r="P749" s="5">
        <v>2.0</v>
      </c>
      <c r="Q749" s="5" t="s">
        <v>7239</v>
      </c>
      <c r="R749" s="5" t="s">
        <v>3475</v>
      </c>
      <c r="S749" s="5">
        <v>105.0</v>
      </c>
      <c r="T749" s="5" t="s">
        <v>1077</v>
      </c>
      <c r="U749" s="5">
        <v>0.0</v>
      </c>
      <c r="V749" s="5" t="s">
        <v>70</v>
      </c>
      <c r="W749" s="5" t="s">
        <v>7240</v>
      </c>
      <c r="X749" s="5" t="s">
        <v>52</v>
      </c>
      <c r="Y749" s="5" t="s">
        <v>52</v>
      </c>
      <c r="Z749" s="5" t="s">
        <v>7241</v>
      </c>
      <c r="AA749" s="5" t="s">
        <v>7242</v>
      </c>
      <c r="AB749" s="5" t="s">
        <v>180</v>
      </c>
      <c r="AC749" s="5" t="s">
        <v>52</v>
      </c>
      <c r="AD749" s="5" t="s">
        <v>5289</v>
      </c>
      <c r="AE749" s="5" t="s">
        <v>5290</v>
      </c>
      <c r="AF749" s="5" t="s">
        <v>5291</v>
      </c>
      <c r="AG749" s="5" t="s">
        <v>52</v>
      </c>
      <c r="AH749" s="5" t="s">
        <v>52</v>
      </c>
      <c r="AI749" s="5" t="s">
        <v>52</v>
      </c>
      <c r="AJ749" s="5" t="s">
        <v>7243</v>
      </c>
      <c r="AK749" s="5" t="s">
        <v>7244</v>
      </c>
      <c r="AL749" s="5" t="s">
        <v>7245</v>
      </c>
    </row>
    <row r="750" hidden="1">
      <c r="A750" s="5" t="s">
        <v>7246</v>
      </c>
      <c r="B750" s="5" t="s">
        <v>4663</v>
      </c>
      <c r="C750" s="5" t="s">
        <v>3998</v>
      </c>
      <c r="D750" s="9">
        <v>44671.0</v>
      </c>
      <c r="E750" s="5">
        <v>116160.0</v>
      </c>
      <c r="F750" s="5">
        <v>52800.0</v>
      </c>
      <c r="G750" s="5" t="s">
        <v>1419</v>
      </c>
      <c r="H750" s="5" t="s">
        <v>480</v>
      </c>
      <c r="I750" s="5" t="s">
        <v>6088</v>
      </c>
      <c r="J750" s="5" t="s">
        <v>256</v>
      </c>
      <c r="K750" s="5" t="s">
        <v>3471</v>
      </c>
      <c r="L750" s="5" t="s">
        <v>7247</v>
      </c>
      <c r="M750" s="10" t="str">
        <f>IFERROR(__xludf.DUMMYFUNCTION("REGEXEXTRACT(L1235, ""[\s,]([A-Z]{2})[,\s]\s?\d{5}"")"),"#N/A")</f>
        <v>#N/A</v>
      </c>
      <c r="N750" s="5" t="s">
        <v>7164</v>
      </c>
      <c r="O750" s="5" t="s">
        <v>52</v>
      </c>
      <c r="P750" s="5">
        <v>2.0</v>
      </c>
      <c r="Q750" s="5" t="s">
        <v>7248</v>
      </c>
      <c r="R750" s="5" t="s">
        <v>3475</v>
      </c>
      <c r="S750" s="5">
        <v>70.0</v>
      </c>
      <c r="T750" s="5" t="s">
        <v>1077</v>
      </c>
      <c r="U750" s="5">
        <v>0.0</v>
      </c>
      <c r="V750" s="5" t="s">
        <v>70</v>
      </c>
      <c r="W750" s="5" t="s">
        <v>7249</v>
      </c>
      <c r="X750" s="5" t="s">
        <v>52</v>
      </c>
      <c r="Y750" s="5" t="s">
        <v>52</v>
      </c>
      <c r="Z750" s="5" t="s">
        <v>7241</v>
      </c>
      <c r="AA750" s="5" t="s">
        <v>7250</v>
      </c>
      <c r="AB750" s="5" t="s">
        <v>180</v>
      </c>
      <c r="AC750" s="5" t="s">
        <v>52</v>
      </c>
      <c r="AD750" s="5" t="s">
        <v>5289</v>
      </c>
      <c r="AE750" s="5" t="s">
        <v>5290</v>
      </c>
      <c r="AF750" s="5" t="s">
        <v>5291</v>
      </c>
      <c r="AG750" s="5" t="s">
        <v>52</v>
      </c>
      <c r="AH750" s="5" t="s">
        <v>52</v>
      </c>
      <c r="AI750" s="5" t="s">
        <v>52</v>
      </c>
      <c r="AJ750" s="5" t="s">
        <v>4663</v>
      </c>
      <c r="AK750" s="5" t="s">
        <v>7167</v>
      </c>
      <c r="AL750" s="5" t="s">
        <v>3481</v>
      </c>
    </row>
    <row r="751" hidden="1">
      <c r="A751" s="5" t="s">
        <v>7251</v>
      </c>
      <c r="B751" s="5" t="s">
        <v>3493</v>
      </c>
      <c r="C751" s="5" t="s">
        <v>3998</v>
      </c>
      <c r="D751" s="9">
        <v>44671.0</v>
      </c>
      <c r="E751" s="5">
        <v>173228.0</v>
      </c>
      <c r="F751" s="5">
        <v>78740.0</v>
      </c>
      <c r="G751" s="5" t="s">
        <v>1419</v>
      </c>
      <c r="H751" s="5" t="s">
        <v>480</v>
      </c>
      <c r="I751" s="5" t="s">
        <v>6088</v>
      </c>
      <c r="J751" s="5" t="s">
        <v>256</v>
      </c>
      <c r="K751" s="5" t="s">
        <v>4021</v>
      </c>
      <c r="L751" s="5" t="s">
        <v>7252</v>
      </c>
      <c r="M751" s="10" t="str">
        <f>IFERROR(__xludf.DUMMYFUNCTION("REGEXEXTRACT(L1236, ""[\s,]([A-Z]{2})[,\s]\s?\d{5}"")"),"TN")</f>
        <v>TN</v>
      </c>
      <c r="N751" s="5" t="s">
        <v>7164</v>
      </c>
      <c r="O751" s="5" t="s">
        <v>52</v>
      </c>
      <c r="P751" s="5">
        <v>3.0</v>
      </c>
      <c r="Q751" s="5" t="s">
        <v>7253</v>
      </c>
      <c r="R751" s="5" t="s">
        <v>3360</v>
      </c>
      <c r="S751" s="5">
        <v>158.0</v>
      </c>
      <c r="T751" s="5" t="s">
        <v>1077</v>
      </c>
      <c r="U751" s="5">
        <v>0.0</v>
      </c>
      <c r="V751" s="5" t="s">
        <v>70</v>
      </c>
      <c r="W751" s="5" t="s">
        <v>7254</v>
      </c>
      <c r="X751" s="5" t="s">
        <v>52</v>
      </c>
      <c r="Y751" s="5" t="s">
        <v>52</v>
      </c>
      <c r="Z751" s="5" t="s">
        <v>7241</v>
      </c>
      <c r="AA751" s="5" t="s">
        <v>7255</v>
      </c>
      <c r="AB751" s="5" t="s">
        <v>180</v>
      </c>
      <c r="AC751" s="5" t="s">
        <v>52</v>
      </c>
      <c r="AD751" s="5" t="s">
        <v>5289</v>
      </c>
      <c r="AE751" s="5" t="s">
        <v>5290</v>
      </c>
      <c r="AF751" s="5" t="s">
        <v>5291</v>
      </c>
      <c r="AG751" s="5" t="s">
        <v>52</v>
      </c>
      <c r="AH751" s="5" t="s">
        <v>52</v>
      </c>
      <c r="AI751" s="5" t="s">
        <v>52</v>
      </c>
      <c r="AJ751" s="5" t="s">
        <v>7256</v>
      </c>
      <c r="AK751" s="5" t="s">
        <v>7257</v>
      </c>
      <c r="AL751" s="5" t="s">
        <v>3481</v>
      </c>
    </row>
    <row r="752" hidden="1">
      <c r="A752" s="5" t="s">
        <v>7258</v>
      </c>
      <c r="B752" s="5" t="s">
        <v>3498</v>
      </c>
      <c r="C752" s="5" t="s">
        <v>3469</v>
      </c>
      <c r="D752" s="9">
        <v>44671.0</v>
      </c>
      <c r="E752" s="5">
        <v>285745.0</v>
      </c>
      <c r="F752" s="5">
        <v>129884.0</v>
      </c>
      <c r="G752" s="5" t="s">
        <v>1419</v>
      </c>
      <c r="H752" s="5" t="s">
        <v>480</v>
      </c>
      <c r="I752" s="5" t="s">
        <v>6088</v>
      </c>
      <c r="J752" s="5" t="s">
        <v>256</v>
      </c>
      <c r="K752" s="5" t="s">
        <v>4172</v>
      </c>
      <c r="L752" s="5" t="s">
        <v>7259</v>
      </c>
      <c r="M752" s="10" t="str">
        <f>IFERROR(__xludf.DUMMYFUNCTION("REGEXEXTRACT(L1237, ""[\s,]([A-Z]{2})[,\s]\s?\d{5}"")"),"#N/A")</f>
        <v>#N/A</v>
      </c>
      <c r="N752" s="5" t="s">
        <v>3473</v>
      </c>
      <c r="O752" s="5" t="s">
        <v>52</v>
      </c>
      <c r="P752" s="5">
        <v>5.0</v>
      </c>
      <c r="Q752" s="5" t="s">
        <v>7260</v>
      </c>
      <c r="R752" s="5" t="s">
        <v>4176</v>
      </c>
      <c r="S752" s="5">
        <v>254.0</v>
      </c>
      <c r="T752" s="5" t="s">
        <v>1077</v>
      </c>
      <c r="U752" s="5">
        <v>1.0</v>
      </c>
      <c r="V752" s="5" t="s">
        <v>70</v>
      </c>
      <c r="W752" s="5" t="s">
        <v>7261</v>
      </c>
      <c r="X752" s="5" t="s">
        <v>52</v>
      </c>
      <c r="Y752" s="5" t="s">
        <v>52</v>
      </c>
      <c r="Z752" s="5" t="s">
        <v>7241</v>
      </c>
      <c r="AA752" s="5" t="s">
        <v>7262</v>
      </c>
      <c r="AB752" s="5" t="s">
        <v>180</v>
      </c>
      <c r="AC752" s="5" t="s">
        <v>52</v>
      </c>
      <c r="AD752" s="5" t="s">
        <v>5289</v>
      </c>
      <c r="AE752" s="5" t="s">
        <v>5290</v>
      </c>
      <c r="AF752" s="5" t="s">
        <v>5291</v>
      </c>
      <c r="AG752" s="5" t="s">
        <v>52</v>
      </c>
      <c r="AH752" s="5" t="s">
        <v>52</v>
      </c>
      <c r="AI752" s="5" t="s">
        <v>52</v>
      </c>
      <c r="AJ752" s="5" t="s">
        <v>3498</v>
      </c>
      <c r="AK752" s="5" t="s">
        <v>7263</v>
      </c>
      <c r="AL752" s="5" t="s">
        <v>3481</v>
      </c>
    </row>
    <row r="753" hidden="1">
      <c r="A753" s="5" t="s">
        <v>7264</v>
      </c>
      <c r="B753" s="5" t="s">
        <v>4388</v>
      </c>
      <c r="C753" s="5" t="s">
        <v>4389</v>
      </c>
      <c r="D753" s="9">
        <v>44671.0</v>
      </c>
      <c r="E753" s="5">
        <v>334400.0</v>
      </c>
      <c r="F753" s="5">
        <v>152000.0</v>
      </c>
      <c r="G753" s="5" t="s">
        <v>1419</v>
      </c>
      <c r="H753" s="5" t="s">
        <v>480</v>
      </c>
      <c r="I753" s="5" t="s">
        <v>6088</v>
      </c>
      <c r="J753" s="5" t="s">
        <v>256</v>
      </c>
      <c r="K753" s="5" t="s">
        <v>7265</v>
      </c>
      <c r="L753" s="5" t="s">
        <v>7266</v>
      </c>
      <c r="M753" s="10" t="str">
        <f>IFERROR(__xludf.DUMMYFUNCTION("REGEXEXTRACT(L1238, ""[\s,]([A-Z]{2})[,\s]\s?\d{5}"")"),"#N/A")</f>
        <v>#N/A</v>
      </c>
      <c r="N753" s="5" t="s">
        <v>7267</v>
      </c>
      <c r="O753" s="5" t="s">
        <v>52</v>
      </c>
      <c r="P753" s="5">
        <v>8.0</v>
      </c>
      <c r="Q753" s="5" t="s">
        <v>7268</v>
      </c>
      <c r="R753" s="5" t="s">
        <v>7269</v>
      </c>
      <c r="S753" s="5">
        <v>400.0</v>
      </c>
      <c r="T753" s="5" t="s">
        <v>1077</v>
      </c>
      <c r="U753" s="5">
        <v>1.0</v>
      </c>
      <c r="V753" s="5" t="s">
        <v>70</v>
      </c>
      <c r="W753" s="5" t="s">
        <v>7270</v>
      </c>
      <c r="X753" s="5" t="s">
        <v>52</v>
      </c>
      <c r="Y753" s="5" t="s">
        <v>52</v>
      </c>
      <c r="Z753" s="5" t="s">
        <v>7241</v>
      </c>
      <c r="AA753" s="5" t="s">
        <v>7271</v>
      </c>
      <c r="AB753" s="5" t="s">
        <v>180</v>
      </c>
      <c r="AC753" s="5" t="s">
        <v>52</v>
      </c>
      <c r="AD753" s="5" t="s">
        <v>5289</v>
      </c>
      <c r="AE753" s="5" t="s">
        <v>5290</v>
      </c>
      <c r="AF753" s="5" t="s">
        <v>5291</v>
      </c>
      <c r="AG753" s="5" t="s">
        <v>52</v>
      </c>
      <c r="AH753" s="5" t="s">
        <v>52</v>
      </c>
      <c r="AI753" s="5" t="s">
        <v>52</v>
      </c>
      <c r="AJ753" s="5" t="s">
        <v>4388</v>
      </c>
      <c r="AK753" s="5" t="s">
        <v>7272</v>
      </c>
      <c r="AL753" s="5" t="s">
        <v>3481</v>
      </c>
    </row>
    <row r="754" hidden="1">
      <c r="A754" s="5" t="s">
        <v>7273</v>
      </c>
      <c r="B754" s="5" t="s">
        <v>7274</v>
      </c>
      <c r="C754" s="5" t="s">
        <v>7275</v>
      </c>
      <c r="D754" s="9">
        <v>44669.0</v>
      </c>
      <c r="E754" s="5">
        <v>8140.0</v>
      </c>
      <c r="F754" s="5">
        <v>3700.0</v>
      </c>
      <c r="G754" s="5" t="s">
        <v>634</v>
      </c>
      <c r="H754" s="5" t="s">
        <v>480</v>
      </c>
      <c r="I754" s="5" t="s">
        <v>7276</v>
      </c>
      <c r="J754" s="5" t="s">
        <v>274</v>
      </c>
      <c r="K754" s="5" t="s">
        <v>7277</v>
      </c>
      <c r="L754" s="5" t="s">
        <v>7278</v>
      </c>
      <c r="M754" s="10" t="str">
        <f>IFERROR(__xludf.DUMMYFUNCTION("REGEXEXTRACT(L1239, ""[\s,]([A-Z]{2})[,\s]\s?\d{5}"")"),"#N/A")</f>
        <v>#N/A</v>
      </c>
      <c r="N754" s="5" t="s">
        <v>7279</v>
      </c>
      <c r="O754" s="5" t="s">
        <v>52</v>
      </c>
      <c r="P754" s="5">
        <v>1.0</v>
      </c>
      <c r="Q754" s="5" t="s">
        <v>7280</v>
      </c>
      <c r="R754" s="5" t="s">
        <v>211</v>
      </c>
      <c r="S754" s="5">
        <v>80.0</v>
      </c>
      <c r="T754" s="5" t="s">
        <v>69</v>
      </c>
      <c r="U754" s="5">
        <v>65.0</v>
      </c>
      <c r="V754" s="5" t="s">
        <v>93</v>
      </c>
      <c r="W754" s="5" t="s">
        <v>7281</v>
      </c>
      <c r="X754" s="5" t="s">
        <v>52</v>
      </c>
      <c r="Y754" s="5" t="s">
        <v>52</v>
      </c>
      <c r="Z754" s="5" t="s">
        <v>7282</v>
      </c>
      <c r="AA754" s="5" t="s">
        <v>7283</v>
      </c>
      <c r="AB754" s="5" t="s">
        <v>260</v>
      </c>
      <c r="AC754" s="5" t="s">
        <v>52</v>
      </c>
      <c r="AD754" s="5" t="s">
        <v>565</v>
      </c>
      <c r="AE754" s="5" t="s">
        <v>566</v>
      </c>
      <c r="AF754" s="5" t="s">
        <v>567</v>
      </c>
      <c r="AG754" s="5" t="s">
        <v>52</v>
      </c>
      <c r="AH754" s="5" t="s">
        <v>52</v>
      </c>
      <c r="AI754" s="5" t="s">
        <v>568</v>
      </c>
      <c r="AJ754" s="5" t="s">
        <v>7284</v>
      </c>
      <c r="AK754" s="5" t="s">
        <v>7285</v>
      </c>
      <c r="AL754" s="5" t="s">
        <v>2044</v>
      </c>
    </row>
    <row r="755" hidden="1">
      <c r="A755" s="5" t="s">
        <v>7286</v>
      </c>
      <c r="B755" s="5" t="s">
        <v>7287</v>
      </c>
      <c r="C755" s="5" t="s">
        <v>7288</v>
      </c>
      <c r="D755" s="9">
        <v>44668.0</v>
      </c>
      <c r="E755" s="5">
        <v>602758.0</v>
      </c>
      <c r="F755" s="5">
        <v>273981.0</v>
      </c>
      <c r="G755" s="5" t="s">
        <v>2389</v>
      </c>
      <c r="H755" s="5" t="s">
        <v>1069</v>
      </c>
      <c r="I755" s="5" t="s">
        <v>918</v>
      </c>
      <c r="J755" s="5" t="s">
        <v>2391</v>
      </c>
      <c r="K755" s="5" t="s">
        <v>5454</v>
      </c>
      <c r="L755" s="5" t="s">
        <v>7289</v>
      </c>
      <c r="M755" s="10" t="str">
        <f>IFERROR(__xludf.DUMMYFUNCTION("REGEXEXTRACT(L1240, ""[\s,]([A-Z]{2})[,\s]\s?\d{5}"")"),"#N/A")</f>
        <v>#N/A</v>
      </c>
      <c r="N755" s="5" t="s">
        <v>7290</v>
      </c>
      <c r="O755" s="5" t="s">
        <v>52</v>
      </c>
      <c r="P755" s="5">
        <v>10.0</v>
      </c>
      <c r="Q755" s="5" t="s">
        <v>7291</v>
      </c>
      <c r="R755" s="5" t="s">
        <v>3993</v>
      </c>
      <c r="S755" s="5">
        <v>244.0</v>
      </c>
      <c r="T755" s="5" t="s">
        <v>1077</v>
      </c>
      <c r="U755" s="5">
        <v>0.0</v>
      </c>
      <c r="V755" s="5" t="s">
        <v>52</v>
      </c>
      <c r="W755" s="5" t="s">
        <v>7292</v>
      </c>
      <c r="X755" s="5" t="s">
        <v>52</v>
      </c>
      <c r="Y755" s="5" t="s">
        <v>52</v>
      </c>
      <c r="Z755" s="5" t="s">
        <v>7293</v>
      </c>
      <c r="AA755" s="5" t="s">
        <v>7294</v>
      </c>
      <c r="AB755" s="5" t="s">
        <v>162</v>
      </c>
      <c r="AC755" s="5" t="s">
        <v>52</v>
      </c>
      <c r="AD755" s="5" t="s">
        <v>216</v>
      </c>
      <c r="AE755" s="5" t="s">
        <v>217</v>
      </c>
      <c r="AF755" s="5" t="s">
        <v>218</v>
      </c>
      <c r="AG755" s="5" t="s">
        <v>52</v>
      </c>
      <c r="AH755" s="5" t="s">
        <v>52</v>
      </c>
      <c r="AI755" s="5" t="s">
        <v>52</v>
      </c>
      <c r="AJ755" s="5" t="s">
        <v>7295</v>
      </c>
      <c r="AK755" s="5" t="s">
        <v>7296</v>
      </c>
      <c r="AL755" s="5" t="s">
        <v>7297</v>
      </c>
    </row>
    <row r="756" hidden="1">
      <c r="A756" s="5" t="s">
        <v>7298</v>
      </c>
      <c r="B756" s="5" t="s">
        <v>1843</v>
      </c>
      <c r="C756" s="5" t="s">
        <v>7288</v>
      </c>
      <c r="D756" s="9">
        <v>44668.0</v>
      </c>
      <c r="E756" s="5">
        <v>610515.0</v>
      </c>
      <c r="F756" s="5">
        <v>277507.0</v>
      </c>
      <c r="G756" s="5" t="s">
        <v>2389</v>
      </c>
      <c r="H756" s="5" t="s">
        <v>1069</v>
      </c>
      <c r="I756" s="5" t="s">
        <v>918</v>
      </c>
      <c r="J756" s="5" t="s">
        <v>2391</v>
      </c>
      <c r="K756" s="5" t="s">
        <v>7299</v>
      </c>
      <c r="L756" s="5" t="s">
        <v>7300</v>
      </c>
      <c r="M756" s="10" t="str">
        <f>IFERROR(__xludf.DUMMYFUNCTION("REGEXEXTRACT(L1241, ""[\s,]([A-Z]{2})[,\s]\s?\d{5}"")"),"#N/A")</f>
        <v>#N/A</v>
      </c>
      <c r="N756" s="5" t="s">
        <v>7290</v>
      </c>
      <c r="O756" s="5" t="s">
        <v>52</v>
      </c>
      <c r="P756" s="5">
        <v>10.0</v>
      </c>
      <c r="Q756" s="5" t="s">
        <v>7301</v>
      </c>
      <c r="R756" s="5" t="s">
        <v>3993</v>
      </c>
      <c r="S756" s="5">
        <v>251.0</v>
      </c>
      <c r="T756" s="5" t="s">
        <v>1077</v>
      </c>
      <c r="U756" s="5">
        <v>0.0</v>
      </c>
      <c r="V756" s="5" t="s">
        <v>52</v>
      </c>
      <c r="W756" s="5" t="s">
        <v>7302</v>
      </c>
      <c r="X756" s="5" t="s">
        <v>52</v>
      </c>
      <c r="Y756" s="5" t="s">
        <v>52</v>
      </c>
      <c r="Z756" s="5" t="s">
        <v>7293</v>
      </c>
      <c r="AA756" s="5" t="s">
        <v>7303</v>
      </c>
      <c r="AB756" s="5" t="s">
        <v>162</v>
      </c>
      <c r="AC756" s="5" t="s">
        <v>52</v>
      </c>
      <c r="AD756" s="5" t="s">
        <v>216</v>
      </c>
      <c r="AE756" s="5" t="s">
        <v>217</v>
      </c>
      <c r="AF756" s="5" t="s">
        <v>218</v>
      </c>
      <c r="AG756" s="5" t="s">
        <v>52</v>
      </c>
      <c r="AH756" s="5" t="s">
        <v>52</v>
      </c>
      <c r="AI756" s="5" t="s">
        <v>52</v>
      </c>
      <c r="AJ756" s="5" t="s">
        <v>7304</v>
      </c>
      <c r="AK756" s="5" t="s">
        <v>7300</v>
      </c>
      <c r="AL756" s="5" t="s">
        <v>7297</v>
      </c>
    </row>
    <row r="757" hidden="1">
      <c r="A757" s="5" t="s">
        <v>7305</v>
      </c>
      <c r="B757" s="5" t="s">
        <v>7306</v>
      </c>
      <c r="C757" s="5" t="s">
        <v>7288</v>
      </c>
      <c r="D757" s="9">
        <v>44668.0</v>
      </c>
      <c r="E757" s="5">
        <v>909509.0</v>
      </c>
      <c r="F757" s="5">
        <v>413413.0</v>
      </c>
      <c r="G757" s="5" t="s">
        <v>2389</v>
      </c>
      <c r="H757" s="5" t="s">
        <v>1069</v>
      </c>
      <c r="I757" s="5" t="s">
        <v>918</v>
      </c>
      <c r="J757" s="5" t="s">
        <v>2391</v>
      </c>
      <c r="K757" s="5" t="s">
        <v>7307</v>
      </c>
      <c r="L757" s="5" t="s">
        <v>7308</v>
      </c>
      <c r="M757" s="10" t="str">
        <f>IFERROR(__xludf.DUMMYFUNCTION("REGEXEXTRACT(L1242, ""[\s,]([A-Z]{2})[,\s]\s?\d{5}"")"),"CA")</f>
        <v>CA</v>
      </c>
      <c r="N757" s="5" t="s">
        <v>7290</v>
      </c>
      <c r="O757" s="5" t="s">
        <v>52</v>
      </c>
      <c r="P757" s="5">
        <v>15.0</v>
      </c>
      <c r="Q757" s="5" t="s">
        <v>7309</v>
      </c>
      <c r="R757" s="5" t="s">
        <v>7310</v>
      </c>
      <c r="S757" s="5">
        <v>354.0</v>
      </c>
      <c r="T757" s="5" t="s">
        <v>1077</v>
      </c>
      <c r="U757" s="5">
        <v>0.0</v>
      </c>
      <c r="V757" s="5" t="s">
        <v>52</v>
      </c>
      <c r="W757" s="5" t="s">
        <v>7311</v>
      </c>
      <c r="X757" s="5" t="s">
        <v>52</v>
      </c>
      <c r="Y757" s="5" t="s">
        <v>52</v>
      </c>
      <c r="Z757" s="5" t="s">
        <v>7293</v>
      </c>
      <c r="AA757" s="5" t="s">
        <v>7312</v>
      </c>
      <c r="AB757" s="5" t="s">
        <v>162</v>
      </c>
      <c r="AC757" s="5" t="s">
        <v>52</v>
      </c>
      <c r="AD757" s="5" t="s">
        <v>216</v>
      </c>
      <c r="AE757" s="5" t="s">
        <v>217</v>
      </c>
      <c r="AF757" s="5" t="s">
        <v>218</v>
      </c>
      <c r="AG757" s="5" t="s">
        <v>52</v>
      </c>
      <c r="AH757" s="5" t="s">
        <v>52</v>
      </c>
      <c r="AI757" s="5" t="s">
        <v>52</v>
      </c>
      <c r="AJ757" s="5" t="s">
        <v>7313</v>
      </c>
      <c r="AK757" s="5" t="s">
        <v>7314</v>
      </c>
      <c r="AL757" s="5" t="s">
        <v>7297</v>
      </c>
    </row>
    <row r="758" hidden="1">
      <c r="A758" s="5" t="s">
        <v>7315</v>
      </c>
      <c r="B758" s="5" t="s">
        <v>7316</v>
      </c>
      <c r="C758" s="5" t="s">
        <v>7288</v>
      </c>
      <c r="D758" s="9">
        <v>44668.0</v>
      </c>
      <c r="E758" s="5">
        <v>602479.0</v>
      </c>
      <c r="F758" s="5">
        <v>273854.0</v>
      </c>
      <c r="G758" s="5" t="s">
        <v>2389</v>
      </c>
      <c r="H758" s="5" t="s">
        <v>1069</v>
      </c>
      <c r="I758" s="5" t="s">
        <v>918</v>
      </c>
      <c r="J758" s="5" t="s">
        <v>2391</v>
      </c>
      <c r="K758" s="5" t="s">
        <v>7317</v>
      </c>
      <c r="L758" s="5" t="s">
        <v>7318</v>
      </c>
      <c r="M758" s="10" t="str">
        <f>IFERROR(__xludf.DUMMYFUNCTION("REGEXEXTRACT(L1243, ""[\s,]([A-Z]{2})[,\s]\s?\d{5}"")"),"GA")</f>
        <v>GA</v>
      </c>
      <c r="N758" s="5" t="s">
        <v>7290</v>
      </c>
      <c r="O758" s="5" t="s">
        <v>52</v>
      </c>
      <c r="P758" s="5">
        <v>10.0</v>
      </c>
      <c r="Q758" s="5" t="s">
        <v>7319</v>
      </c>
      <c r="R758" s="5" t="s">
        <v>3993</v>
      </c>
      <c r="S758" s="5">
        <v>245.0</v>
      </c>
      <c r="T758" s="5" t="s">
        <v>1077</v>
      </c>
      <c r="U758" s="5">
        <v>0.0</v>
      </c>
      <c r="V758" s="5" t="s">
        <v>52</v>
      </c>
      <c r="W758" s="5" t="s">
        <v>7320</v>
      </c>
      <c r="X758" s="5" t="s">
        <v>52</v>
      </c>
      <c r="Y758" s="5" t="s">
        <v>52</v>
      </c>
      <c r="Z758" s="5" t="s">
        <v>7293</v>
      </c>
      <c r="AA758" s="5" t="s">
        <v>7321</v>
      </c>
      <c r="AB758" s="5" t="s">
        <v>162</v>
      </c>
      <c r="AC758" s="5" t="s">
        <v>52</v>
      </c>
      <c r="AD758" s="5" t="s">
        <v>216</v>
      </c>
      <c r="AE758" s="5" t="s">
        <v>217</v>
      </c>
      <c r="AF758" s="5" t="s">
        <v>218</v>
      </c>
      <c r="AG758" s="5" t="s">
        <v>52</v>
      </c>
      <c r="AH758" s="5" t="s">
        <v>52</v>
      </c>
      <c r="AI758" s="5" t="s">
        <v>52</v>
      </c>
      <c r="AJ758" s="5" t="s">
        <v>7322</v>
      </c>
      <c r="AK758" s="5" t="s">
        <v>7323</v>
      </c>
      <c r="AL758" s="5" t="s">
        <v>7297</v>
      </c>
    </row>
    <row r="759" hidden="1">
      <c r="A759" s="5" t="s">
        <v>7324</v>
      </c>
      <c r="B759" s="5" t="s">
        <v>7325</v>
      </c>
      <c r="C759" s="5" t="s">
        <v>7288</v>
      </c>
      <c r="D759" s="9">
        <v>44668.0</v>
      </c>
      <c r="E759" s="5">
        <v>1582990.0</v>
      </c>
      <c r="F759" s="5">
        <v>719541.0</v>
      </c>
      <c r="G759" s="5" t="s">
        <v>2389</v>
      </c>
      <c r="H759" s="5" t="s">
        <v>1069</v>
      </c>
      <c r="I759" s="5" t="s">
        <v>918</v>
      </c>
      <c r="J759" s="5" t="s">
        <v>2391</v>
      </c>
      <c r="K759" s="5" t="s">
        <v>7326</v>
      </c>
      <c r="L759" s="5" t="s">
        <v>7327</v>
      </c>
      <c r="M759" s="10" t="str">
        <f>IFERROR(__xludf.DUMMYFUNCTION("REGEXEXTRACT(L1244, ""[\s,]([A-Z]{2})[,\s]\s?\d{5}"")"),"#N/A")</f>
        <v>#N/A</v>
      </c>
      <c r="N759" s="5" t="s">
        <v>7290</v>
      </c>
      <c r="O759" s="5">
        <v>12345.0</v>
      </c>
      <c r="P759" s="5">
        <v>26.0</v>
      </c>
      <c r="Q759" s="5" t="s">
        <v>7328</v>
      </c>
      <c r="R759" s="5" t="s">
        <v>7329</v>
      </c>
      <c r="S759" s="5">
        <v>693.0</v>
      </c>
      <c r="T759" s="5" t="s">
        <v>1077</v>
      </c>
      <c r="U759" s="5">
        <v>0.0</v>
      </c>
      <c r="V759" s="5" t="s">
        <v>52</v>
      </c>
      <c r="W759" s="5" t="s">
        <v>7330</v>
      </c>
      <c r="X759" s="5" t="s">
        <v>52</v>
      </c>
      <c r="Y759" s="5" t="s">
        <v>52</v>
      </c>
      <c r="Z759" s="5" t="s">
        <v>7293</v>
      </c>
      <c r="AA759" s="5" t="s">
        <v>7331</v>
      </c>
      <c r="AB759" s="5" t="s">
        <v>162</v>
      </c>
      <c r="AC759" s="5" t="s">
        <v>52</v>
      </c>
      <c r="AD759" s="5" t="s">
        <v>216</v>
      </c>
      <c r="AE759" s="5" t="s">
        <v>217</v>
      </c>
      <c r="AF759" s="5" t="s">
        <v>218</v>
      </c>
      <c r="AG759" s="5" t="s">
        <v>52</v>
      </c>
      <c r="AH759" s="5" t="s">
        <v>52</v>
      </c>
      <c r="AI759" s="5" t="s">
        <v>52</v>
      </c>
      <c r="AJ759" s="5" t="s">
        <v>7332</v>
      </c>
      <c r="AK759" s="5" t="s">
        <v>7333</v>
      </c>
      <c r="AL759" s="5" t="s">
        <v>7297</v>
      </c>
    </row>
    <row r="760" hidden="1">
      <c r="A760" s="5" t="s">
        <v>7334</v>
      </c>
      <c r="B760" s="5" t="s">
        <v>7287</v>
      </c>
      <c r="C760" s="5" t="s">
        <v>7288</v>
      </c>
      <c r="D760" s="9">
        <v>44668.0</v>
      </c>
      <c r="E760" s="5">
        <v>909513.0</v>
      </c>
      <c r="F760" s="5">
        <v>413415.0</v>
      </c>
      <c r="G760" s="5" t="s">
        <v>2389</v>
      </c>
      <c r="H760" s="5" t="s">
        <v>1069</v>
      </c>
      <c r="I760" s="5" t="s">
        <v>918</v>
      </c>
      <c r="J760" s="5" t="s">
        <v>2391</v>
      </c>
      <c r="K760" s="5" t="s">
        <v>7335</v>
      </c>
      <c r="L760" s="5" t="s">
        <v>7336</v>
      </c>
      <c r="M760" s="10" t="str">
        <f>IFERROR(__xludf.DUMMYFUNCTION("REGEXEXTRACT(L1245, ""[\s,]([A-Z]{2})[,\s]\s?\d{5}"")"),"#N/A")</f>
        <v>#N/A</v>
      </c>
      <c r="N760" s="5" t="s">
        <v>7290</v>
      </c>
      <c r="O760" s="5" t="s">
        <v>52</v>
      </c>
      <c r="P760" s="5">
        <v>15.0</v>
      </c>
      <c r="Q760" s="5" t="s">
        <v>7337</v>
      </c>
      <c r="R760" s="5" t="s">
        <v>7310</v>
      </c>
      <c r="S760" s="5">
        <v>389.0</v>
      </c>
      <c r="T760" s="5" t="s">
        <v>1077</v>
      </c>
      <c r="U760" s="5">
        <v>0.0</v>
      </c>
      <c r="V760" s="5" t="s">
        <v>52</v>
      </c>
      <c r="W760" s="5" t="s">
        <v>7338</v>
      </c>
      <c r="X760" s="5" t="s">
        <v>52</v>
      </c>
      <c r="Y760" s="5" t="s">
        <v>52</v>
      </c>
      <c r="Z760" s="5" t="s">
        <v>7293</v>
      </c>
      <c r="AA760" s="5" t="s">
        <v>7339</v>
      </c>
      <c r="AB760" s="5" t="s">
        <v>162</v>
      </c>
      <c r="AC760" s="5" t="s">
        <v>52</v>
      </c>
      <c r="AD760" s="5" t="s">
        <v>216</v>
      </c>
      <c r="AE760" s="5" t="s">
        <v>217</v>
      </c>
      <c r="AF760" s="5" t="s">
        <v>218</v>
      </c>
      <c r="AG760" s="5" t="s">
        <v>52</v>
      </c>
      <c r="AH760" s="5" t="s">
        <v>52</v>
      </c>
      <c r="AI760" s="5" t="s">
        <v>52</v>
      </c>
      <c r="AJ760" s="5" t="s">
        <v>7340</v>
      </c>
      <c r="AK760" s="5" t="s">
        <v>7341</v>
      </c>
      <c r="AL760" s="5" t="s">
        <v>7297</v>
      </c>
    </row>
    <row r="761" hidden="1">
      <c r="A761" s="5" t="s">
        <v>7342</v>
      </c>
      <c r="B761" s="5" t="s">
        <v>5693</v>
      </c>
      <c r="C761" s="5" t="s">
        <v>5151</v>
      </c>
      <c r="D761" s="9">
        <v>44667.0</v>
      </c>
      <c r="E761" s="5">
        <v>107898.0</v>
      </c>
      <c r="F761" s="5">
        <v>49045.0</v>
      </c>
      <c r="G761" s="5" t="s">
        <v>706</v>
      </c>
      <c r="H761" s="5" t="s">
        <v>290</v>
      </c>
      <c r="I761" s="5" t="s">
        <v>7343</v>
      </c>
      <c r="J761" s="5" t="s">
        <v>274</v>
      </c>
      <c r="K761" s="5" t="s">
        <v>3734</v>
      </c>
      <c r="L761" s="5" t="s">
        <v>7344</v>
      </c>
      <c r="M761" s="10" t="str">
        <f>IFERROR(__xludf.DUMMYFUNCTION("REGEXEXTRACT(L1246, ""[\s,]([A-Z]{2})[,\s]\s?\d{5}"")"),"#N/A")</f>
        <v>#N/A</v>
      </c>
      <c r="N761" s="5" t="s">
        <v>5696</v>
      </c>
      <c r="O761" s="5" t="s">
        <v>5697</v>
      </c>
      <c r="P761" s="5">
        <v>6.0</v>
      </c>
      <c r="Q761" s="5" t="s">
        <v>7345</v>
      </c>
      <c r="R761" s="5" t="s">
        <v>1076</v>
      </c>
      <c r="S761" s="5">
        <v>264.0</v>
      </c>
      <c r="T761" s="5" t="s">
        <v>53</v>
      </c>
      <c r="U761" s="5">
        <v>360.0</v>
      </c>
      <c r="V761" s="5" t="s">
        <v>70</v>
      </c>
      <c r="W761" s="5" t="s">
        <v>7346</v>
      </c>
      <c r="X761" s="5" t="s">
        <v>52</v>
      </c>
      <c r="Y761" s="5" t="s">
        <v>52</v>
      </c>
      <c r="Z761" s="5" t="s">
        <v>7347</v>
      </c>
      <c r="AA761" s="5" t="s">
        <v>7348</v>
      </c>
      <c r="AB761" s="5" t="s">
        <v>180</v>
      </c>
      <c r="AC761" s="5" t="s">
        <v>52</v>
      </c>
      <c r="AD761" s="5" t="s">
        <v>72</v>
      </c>
      <c r="AE761" s="5" t="s">
        <v>73</v>
      </c>
      <c r="AF761" s="5" t="s">
        <v>74</v>
      </c>
      <c r="AG761" s="5" t="s">
        <v>75</v>
      </c>
      <c r="AH761" s="5" t="s">
        <v>76</v>
      </c>
      <c r="AI761" s="5" t="s">
        <v>77</v>
      </c>
      <c r="AJ761" s="5" t="s">
        <v>102</v>
      </c>
      <c r="AK761" s="5" t="s">
        <v>102</v>
      </c>
      <c r="AL761" s="5" t="s">
        <v>286</v>
      </c>
    </row>
    <row r="762" hidden="1">
      <c r="A762" s="5" t="s">
        <v>7349</v>
      </c>
      <c r="B762" s="5" t="s">
        <v>3493</v>
      </c>
      <c r="C762" s="5" t="s">
        <v>7350</v>
      </c>
      <c r="D762" s="9">
        <v>44667.0</v>
      </c>
      <c r="E762" s="5">
        <v>283967.0</v>
      </c>
      <c r="F762" s="5">
        <v>129076.0</v>
      </c>
      <c r="G762" s="5" t="s">
        <v>1419</v>
      </c>
      <c r="H762" s="5" t="s">
        <v>171</v>
      </c>
      <c r="I762" s="5" t="s">
        <v>2415</v>
      </c>
      <c r="J762" s="5" t="s">
        <v>256</v>
      </c>
      <c r="K762" s="5" t="s">
        <v>4172</v>
      </c>
      <c r="L762" s="5" t="s">
        <v>7351</v>
      </c>
      <c r="M762" s="10" t="str">
        <f>IFERROR(__xludf.DUMMYFUNCTION("REGEXEXTRACT(L1247, ""[\s,]([A-Z]{2})[,\s]\s?\d{5}"")"),"TN")</f>
        <v>TN</v>
      </c>
      <c r="N762" s="5" t="s">
        <v>7352</v>
      </c>
      <c r="O762" s="5" t="s">
        <v>52</v>
      </c>
      <c r="P762" s="5">
        <v>5.0</v>
      </c>
      <c r="Q762" s="5" t="s">
        <v>7353</v>
      </c>
      <c r="R762" s="5" t="s">
        <v>4176</v>
      </c>
      <c r="S762" s="5">
        <v>474.0</v>
      </c>
      <c r="T762" s="5" t="s">
        <v>1077</v>
      </c>
      <c r="U762" s="5">
        <v>1.0</v>
      </c>
      <c r="V762" s="5" t="s">
        <v>70</v>
      </c>
      <c r="W762" s="5" t="s">
        <v>7354</v>
      </c>
      <c r="X762" s="5" t="s">
        <v>52</v>
      </c>
      <c r="Y762" s="5" t="s">
        <v>52</v>
      </c>
      <c r="Z762" s="5" t="s">
        <v>4273</v>
      </c>
      <c r="AA762" s="5" t="s">
        <v>7355</v>
      </c>
      <c r="AB762" s="5" t="s">
        <v>162</v>
      </c>
      <c r="AC762" s="5" t="s">
        <v>52</v>
      </c>
      <c r="AD762" s="5" t="s">
        <v>5289</v>
      </c>
      <c r="AE762" s="5" t="s">
        <v>5290</v>
      </c>
      <c r="AF762" s="5" t="s">
        <v>5291</v>
      </c>
      <c r="AG762" s="5" t="s">
        <v>52</v>
      </c>
      <c r="AH762" s="5" t="s">
        <v>52</v>
      </c>
      <c r="AI762" s="5" t="s">
        <v>52</v>
      </c>
      <c r="AJ762" s="5" t="s">
        <v>3616</v>
      </c>
      <c r="AK762" s="5" t="s">
        <v>7356</v>
      </c>
      <c r="AL762" s="5" t="s">
        <v>3481</v>
      </c>
    </row>
    <row r="763" hidden="1">
      <c r="A763" s="5" t="s">
        <v>7357</v>
      </c>
      <c r="B763" s="5" t="s">
        <v>6059</v>
      </c>
      <c r="C763" s="5" t="s">
        <v>6060</v>
      </c>
      <c r="D763" s="9">
        <v>44665.0</v>
      </c>
      <c r="E763" s="5">
        <v>37972.0</v>
      </c>
      <c r="F763" s="5">
        <v>17260.0</v>
      </c>
      <c r="G763" s="5" t="s">
        <v>7358</v>
      </c>
      <c r="H763" s="5" t="s">
        <v>1792</v>
      </c>
      <c r="I763" s="5" t="s">
        <v>7359</v>
      </c>
      <c r="J763" s="5" t="s">
        <v>47</v>
      </c>
      <c r="K763" s="5" t="s">
        <v>1031</v>
      </c>
      <c r="L763" s="5" t="s">
        <v>6062</v>
      </c>
      <c r="M763" s="10" t="str">
        <f>IFERROR(__xludf.DUMMYFUNCTION("REGEXEXTRACT(L1248, ""[\s,]([A-Z]{2})[,\s]\s?\d{5}"")"),"TX")</f>
        <v>TX</v>
      </c>
      <c r="N763" s="5" t="s">
        <v>6063</v>
      </c>
      <c r="O763" s="5">
        <v>33317.0</v>
      </c>
      <c r="P763" s="5">
        <v>1.0</v>
      </c>
      <c r="Q763" s="5" t="s">
        <v>7360</v>
      </c>
      <c r="R763" s="5">
        <v>4510.0</v>
      </c>
      <c r="S763" s="5">
        <v>630.0</v>
      </c>
      <c r="T763" s="5" t="s">
        <v>6065</v>
      </c>
      <c r="U763" s="5">
        <v>60.0</v>
      </c>
      <c r="V763" s="5" t="s">
        <v>93</v>
      </c>
      <c r="W763" s="5" t="s">
        <v>7361</v>
      </c>
      <c r="X763" s="5" t="s">
        <v>52</v>
      </c>
      <c r="Y763" s="5" t="s">
        <v>52</v>
      </c>
      <c r="Z763" s="5" t="s">
        <v>7362</v>
      </c>
      <c r="AA763" s="5" t="s">
        <v>7363</v>
      </c>
      <c r="AB763" s="5" t="s">
        <v>260</v>
      </c>
      <c r="AC763" s="5" t="s">
        <v>283</v>
      </c>
      <c r="AD763" s="5" t="s">
        <v>216</v>
      </c>
      <c r="AE763" s="5" t="s">
        <v>217</v>
      </c>
      <c r="AF763" s="5" t="s">
        <v>218</v>
      </c>
      <c r="AG763" s="5" t="s">
        <v>52</v>
      </c>
      <c r="AH763" s="5" t="s">
        <v>52</v>
      </c>
      <c r="AI763" s="5" t="s">
        <v>52</v>
      </c>
      <c r="AJ763" s="5" t="s">
        <v>6068</v>
      </c>
      <c r="AK763" s="5" t="s">
        <v>6069</v>
      </c>
      <c r="AL763" s="5" t="s">
        <v>5795</v>
      </c>
    </row>
    <row r="764">
      <c r="A764" s="5" t="s">
        <v>7364</v>
      </c>
      <c r="B764" s="5" t="s">
        <v>7365</v>
      </c>
      <c r="C764" s="5" t="s">
        <v>7366</v>
      </c>
      <c r="D764" s="9">
        <v>44662.0</v>
      </c>
      <c r="E764" s="5">
        <v>13083.0</v>
      </c>
      <c r="F764" s="5">
        <v>5947.0</v>
      </c>
      <c r="G764" s="5" t="s">
        <v>659</v>
      </c>
      <c r="H764" s="5" t="s">
        <v>45</v>
      </c>
      <c r="I764" s="5" t="s">
        <v>7367</v>
      </c>
      <c r="J764" s="5" t="s">
        <v>661</v>
      </c>
      <c r="K764" s="5" t="s">
        <v>7368</v>
      </c>
      <c r="L764" s="5" t="s">
        <v>7369</v>
      </c>
      <c r="M764" s="10" t="str">
        <f>IFERROR(__xludf.DUMMYFUNCTION("REGEXEXTRACT(L1249, ""[\s,]([A-Z]{2})[,\s]\s?\d{5}"")"),"#N/A")</f>
        <v>#N/A</v>
      </c>
      <c r="N764" s="5" t="s">
        <v>7370</v>
      </c>
      <c r="O764" s="5" t="s">
        <v>52</v>
      </c>
      <c r="P764" s="5">
        <v>1.0</v>
      </c>
      <c r="Q764" s="5" t="s">
        <v>7371</v>
      </c>
      <c r="R764" s="5">
        <v>4310.0</v>
      </c>
      <c r="S764" s="5">
        <v>2382.0</v>
      </c>
      <c r="T764" s="5" t="s">
        <v>69</v>
      </c>
      <c r="U764" s="5">
        <v>0.0</v>
      </c>
      <c r="V764" s="5" t="s">
        <v>93</v>
      </c>
      <c r="W764" s="5" t="s">
        <v>7372</v>
      </c>
      <c r="X764" s="5" t="s">
        <v>55</v>
      </c>
      <c r="Y764" s="5" t="s">
        <v>7373</v>
      </c>
      <c r="Z764" s="5" t="s">
        <v>7374</v>
      </c>
      <c r="AA764" s="5" t="s">
        <v>7375</v>
      </c>
      <c r="AB764" s="5" t="s">
        <v>260</v>
      </c>
      <c r="AC764" s="5" t="s">
        <v>52</v>
      </c>
      <c r="AD764" s="5" t="s">
        <v>3141</v>
      </c>
      <c r="AE764" s="5" t="s">
        <v>3142</v>
      </c>
      <c r="AF764" s="5" t="s">
        <v>162</v>
      </c>
      <c r="AG764" s="5" t="s">
        <v>52</v>
      </c>
      <c r="AH764" s="5" t="s">
        <v>52</v>
      </c>
      <c r="AI764" s="5" t="s">
        <v>3143</v>
      </c>
      <c r="AJ764" s="5" t="s">
        <v>102</v>
      </c>
      <c r="AK764" s="5" t="s">
        <v>102</v>
      </c>
      <c r="AL764" s="5" t="s">
        <v>2235</v>
      </c>
    </row>
    <row r="765">
      <c r="A765" s="5" t="s">
        <v>7376</v>
      </c>
      <c r="B765" s="5" t="s">
        <v>7377</v>
      </c>
      <c r="C765" s="5" t="s">
        <v>7378</v>
      </c>
      <c r="D765" s="9">
        <v>44662.0</v>
      </c>
      <c r="E765" s="5">
        <v>316000.0</v>
      </c>
      <c r="F765" s="5">
        <v>143636.0</v>
      </c>
      <c r="G765" s="5" t="s">
        <v>634</v>
      </c>
      <c r="H765" s="5" t="s">
        <v>45</v>
      </c>
      <c r="I765" s="5" t="s">
        <v>7379</v>
      </c>
      <c r="J765" s="5" t="s">
        <v>274</v>
      </c>
      <c r="K765" s="5" t="s">
        <v>2878</v>
      </c>
      <c r="L765" s="5" t="s">
        <v>7380</v>
      </c>
      <c r="M765" s="10" t="str">
        <f>IFERROR(__xludf.DUMMYFUNCTION("REGEXEXTRACT(L1250, ""[\s,]([A-Z]{2})[,\s]\s?\d{5}"")"),"#N/A")</f>
        <v>#N/A</v>
      </c>
      <c r="N765" s="5" t="s">
        <v>7381</v>
      </c>
      <c r="O765" s="5">
        <v>2035.0</v>
      </c>
      <c r="P765" s="5">
        <v>10.0</v>
      </c>
      <c r="Q765" s="5" t="s">
        <v>7382</v>
      </c>
      <c r="R765" s="5" t="s">
        <v>2880</v>
      </c>
      <c r="S765" s="5">
        <v>4403.0</v>
      </c>
      <c r="T765" s="5" t="s">
        <v>69</v>
      </c>
      <c r="U765" s="5">
        <v>435.0</v>
      </c>
      <c r="V765" s="5" t="s">
        <v>70</v>
      </c>
      <c r="W765" s="5" t="s">
        <v>7383</v>
      </c>
      <c r="X765" s="5" t="s">
        <v>52</v>
      </c>
      <c r="Y765" s="5" t="s">
        <v>52</v>
      </c>
      <c r="Z765" s="5" t="s">
        <v>7384</v>
      </c>
      <c r="AA765" s="5" t="s">
        <v>7385</v>
      </c>
      <c r="AB765" s="5" t="s">
        <v>162</v>
      </c>
      <c r="AC765" s="5" t="s">
        <v>52</v>
      </c>
      <c r="AD765" s="5" t="s">
        <v>72</v>
      </c>
      <c r="AE765" s="5" t="s">
        <v>73</v>
      </c>
      <c r="AF765" s="5" t="s">
        <v>74</v>
      </c>
      <c r="AG765" s="5" t="s">
        <v>75</v>
      </c>
      <c r="AH765" s="5" t="s">
        <v>76</v>
      </c>
      <c r="AI765" s="5" t="s">
        <v>77</v>
      </c>
      <c r="AJ765" s="5" t="s">
        <v>102</v>
      </c>
      <c r="AK765" s="5" t="s">
        <v>102</v>
      </c>
      <c r="AL765" s="5" t="s">
        <v>2704</v>
      </c>
    </row>
    <row r="766" hidden="1">
      <c r="A766" s="5" t="s">
        <v>7386</v>
      </c>
      <c r="B766" s="5" t="s">
        <v>7387</v>
      </c>
      <c r="C766" s="5" t="s">
        <v>7388</v>
      </c>
      <c r="D766" s="9">
        <v>44661.0</v>
      </c>
      <c r="E766" s="5">
        <v>84401.0</v>
      </c>
      <c r="F766" s="5">
        <v>38364.0</v>
      </c>
      <c r="G766" s="5" t="s">
        <v>2440</v>
      </c>
      <c r="H766" s="5" t="s">
        <v>2784</v>
      </c>
      <c r="I766" s="5" t="s">
        <v>7389</v>
      </c>
      <c r="J766" s="5" t="s">
        <v>2442</v>
      </c>
      <c r="K766" s="5" t="s">
        <v>4507</v>
      </c>
      <c r="L766" s="5" t="s">
        <v>7390</v>
      </c>
      <c r="M766" s="10" t="str">
        <f>IFERROR(__xludf.DUMMYFUNCTION("REGEXEXTRACT(L1251, ""[\s,]([A-Z]{2})[,\s]\s?\d{5}"")"),"PR")</f>
        <v>PR</v>
      </c>
      <c r="N766" s="5" t="s">
        <v>7391</v>
      </c>
      <c r="O766" s="5">
        <v>64150.0</v>
      </c>
      <c r="P766" s="5">
        <v>2.0</v>
      </c>
      <c r="Q766" s="5" t="s">
        <v>7392</v>
      </c>
      <c r="R766" s="5" t="s">
        <v>156</v>
      </c>
      <c r="S766" s="5">
        <v>4403.0</v>
      </c>
      <c r="T766" s="5" t="s">
        <v>115</v>
      </c>
      <c r="U766" s="5">
        <v>1.0</v>
      </c>
      <c r="V766" s="5" t="s">
        <v>70</v>
      </c>
      <c r="W766" s="5" t="s">
        <v>7393</v>
      </c>
      <c r="X766" s="5" t="s">
        <v>52</v>
      </c>
      <c r="Y766" s="5" t="s">
        <v>52</v>
      </c>
      <c r="Z766" s="5" t="s">
        <v>7394</v>
      </c>
      <c r="AA766" s="5" t="s">
        <v>7395</v>
      </c>
      <c r="AB766" s="5" t="s">
        <v>1831</v>
      </c>
      <c r="AC766" s="5" t="s">
        <v>283</v>
      </c>
      <c r="AD766" s="5" t="s">
        <v>2791</v>
      </c>
      <c r="AE766" s="5" t="s">
        <v>2792</v>
      </c>
      <c r="AF766" s="5" t="s">
        <v>52</v>
      </c>
      <c r="AG766" s="5" t="s">
        <v>52</v>
      </c>
      <c r="AH766" s="5">
        <v>79118.0</v>
      </c>
      <c r="AI766" s="5" t="s">
        <v>2793</v>
      </c>
      <c r="AJ766" s="5" t="s">
        <v>7396</v>
      </c>
      <c r="AK766" s="5" t="s">
        <v>7397</v>
      </c>
      <c r="AL766" s="5" t="s">
        <v>2450</v>
      </c>
    </row>
    <row r="767" hidden="1">
      <c r="A767" s="5" t="s">
        <v>7398</v>
      </c>
      <c r="B767" s="5" t="s">
        <v>7399</v>
      </c>
      <c r="C767" s="5" t="s">
        <v>7400</v>
      </c>
      <c r="D767" s="9">
        <v>44659.0</v>
      </c>
      <c r="E767" s="5">
        <v>40544.0</v>
      </c>
      <c r="F767" s="5">
        <v>18429.0</v>
      </c>
      <c r="G767" s="5" t="s">
        <v>3935</v>
      </c>
      <c r="H767" s="5" t="s">
        <v>1792</v>
      </c>
      <c r="I767" s="5" t="s">
        <v>6821</v>
      </c>
      <c r="J767" s="5" t="s">
        <v>872</v>
      </c>
      <c r="K767" s="5" t="s">
        <v>7401</v>
      </c>
      <c r="L767" s="5" t="s">
        <v>7402</v>
      </c>
      <c r="M767" s="10" t="str">
        <f>IFERROR(__xludf.DUMMYFUNCTION("REGEXEXTRACT(L1252, ""[\s,]([A-Z]{2})[,\s]\s?\d{5}"")"),"GA")</f>
        <v>GA</v>
      </c>
      <c r="N767" s="5" t="s">
        <v>7403</v>
      </c>
      <c r="O767" s="5">
        <v>23451.0</v>
      </c>
      <c r="P767" s="5">
        <v>1.0</v>
      </c>
      <c r="Q767" s="5" t="s">
        <v>7404</v>
      </c>
      <c r="R767" s="5" t="s">
        <v>441</v>
      </c>
      <c r="S767" s="5">
        <v>2542.0</v>
      </c>
      <c r="T767" s="5" t="s">
        <v>53</v>
      </c>
      <c r="U767" s="5">
        <v>0.0</v>
      </c>
      <c r="V767" s="5" t="s">
        <v>70</v>
      </c>
      <c r="W767" s="5" t="s">
        <v>7405</v>
      </c>
      <c r="X767" s="5" t="s">
        <v>71</v>
      </c>
      <c r="Y767" s="5" t="s">
        <v>52</v>
      </c>
      <c r="Z767" s="5" t="s">
        <v>7406</v>
      </c>
      <c r="AA767" s="5">
        <v>24150.0</v>
      </c>
      <c r="AB767" s="5" t="s">
        <v>2743</v>
      </c>
      <c r="AC767" s="5" t="s">
        <v>52</v>
      </c>
      <c r="AD767" s="5" t="s">
        <v>5289</v>
      </c>
      <c r="AE767" s="5" t="s">
        <v>5290</v>
      </c>
      <c r="AF767" s="5" t="s">
        <v>5291</v>
      </c>
      <c r="AG767" s="5" t="s">
        <v>52</v>
      </c>
      <c r="AH767" s="5" t="s">
        <v>52</v>
      </c>
      <c r="AI767" s="5" t="s">
        <v>52</v>
      </c>
      <c r="AJ767" s="5" t="s">
        <v>5368</v>
      </c>
      <c r="AK767" s="5" t="s">
        <v>7407</v>
      </c>
      <c r="AL767" s="5" t="s">
        <v>7408</v>
      </c>
    </row>
    <row r="768" hidden="1">
      <c r="A768" s="5" t="s">
        <v>7398</v>
      </c>
      <c r="B768" s="5" t="s">
        <v>7409</v>
      </c>
      <c r="C768" s="5" t="s">
        <v>7410</v>
      </c>
      <c r="D768" s="9">
        <v>44659.0</v>
      </c>
      <c r="E768" s="5">
        <v>40544.0</v>
      </c>
      <c r="F768" s="5">
        <v>18429.0</v>
      </c>
      <c r="G768" s="5" t="s">
        <v>3935</v>
      </c>
      <c r="H768" s="5" t="s">
        <v>1792</v>
      </c>
      <c r="I768" s="5" t="s">
        <v>6821</v>
      </c>
      <c r="J768" s="5" t="s">
        <v>872</v>
      </c>
      <c r="K768" s="5" t="s">
        <v>7401</v>
      </c>
      <c r="L768" s="5" t="s">
        <v>7411</v>
      </c>
      <c r="M768" s="10" t="str">
        <f>IFERROR(__xludf.DUMMYFUNCTION("REGEXEXTRACT(L1253, ""[\s,]([A-Z]{2})[,\s]\s?\d{5}"")"),"#N/A")</f>
        <v>#N/A</v>
      </c>
      <c r="N768" s="5" t="s">
        <v>7412</v>
      </c>
      <c r="O768" s="5">
        <v>29676.0</v>
      </c>
      <c r="P768" s="5">
        <v>1.0</v>
      </c>
      <c r="Q768" s="5" t="s">
        <v>7404</v>
      </c>
      <c r="R768" s="5" t="s">
        <v>441</v>
      </c>
      <c r="S768" s="5">
        <v>2542.0</v>
      </c>
      <c r="T768" s="5" t="s">
        <v>53</v>
      </c>
      <c r="U768" s="5">
        <v>0.0</v>
      </c>
      <c r="V768" s="5" t="s">
        <v>70</v>
      </c>
      <c r="W768" s="5" t="s">
        <v>7413</v>
      </c>
      <c r="X768" s="5" t="s">
        <v>55</v>
      </c>
      <c r="Y768" s="5" t="s">
        <v>7405</v>
      </c>
      <c r="Z768" s="5" t="s">
        <v>7406</v>
      </c>
      <c r="AA768" s="5">
        <v>24150.0</v>
      </c>
      <c r="AB768" s="5" t="s">
        <v>2743</v>
      </c>
      <c r="AC768" s="5" t="s">
        <v>52</v>
      </c>
      <c r="AD768" s="5" t="s">
        <v>5289</v>
      </c>
      <c r="AE768" s="5" t="s">
        <v>5290</v>
      </c>
      <c r="AF768" s="5" t="s">
        <v>5291</v>
      </c>
      <c r="AG768" s="5" t="s">
        <v>52</v>
      </c>
      <c r="AH768" s="5" t="s">
        <v>52</v>
      </c>
      <c r="AI768" s="5" t="s">
        <v>52</v>
      </c>
      <c r="AJ768" s="5" t="s">
        <v>5368</v>
      </c>
      <c r="AK768" s="5" t="s">
        <v>7407</v>
      </c>
      <c r="AL768" s="5" t="s">
        <v>7408</v>
      </c>
    </row>
    <row r="769" hidden="1">
      <c r="A769" s="5" t="s">
        <v>7414</v>
      </c>
      <c r="B769" s="5" t="s">
        <v>7415</v>
      </c>
      <c r="C769" s="5" t="s">
        <v>7416</v>
      </c>
      <c r="D769" s="9">
        <v>44658.0</v>
      </c>
      <c r="E769" s="5">
        <v>39965.0</v>
      </c>
      <c r="F769" s="5">
        <v>18166.0</v>
      </c>
      <c r="G769" s="5" t="s">
        <v>4310</v>
      </c>
      <c r="H769" s="5" t="s">
        <v>189</v>
      </c>
      <c r="I769" s="5" t="s">
        <v>6214</v>
      </c>
      <c r="J769" s="5" t="s">
        <v>872</v>
      </c>
      <c r="K769" s="5" t="s">
        <v>3796</v>
      </c>
      <c r="L769" s="5" t="s">
        <v>7417</v>
      </c>
      <c r="M769" s="10" t="str">
        <f>IFERROR(__xludf.DUMMYFUNCTION("REGEXEXTRACT(L1254, ""[\s,]([A-Z]{2})[,\s]\s?\d{5}"")"),"IA")</f>
        <v>IA</v>
      </c>
      <c r="N769" s="5" t="s">
        <v>7418</v>
      </c>
      <c r="O769" s="5">
        <v>77098.0</v>
      </c>
      <c r="P769" s="5">
        <v>1.0</v>
      </c>
      <c r="Q769" s="5" t="s">
        <v>7419</v>
      </c>
      <c r="R769" s="5">
        <v>4510.0</v>
      </c>
      <c r="S769" s="5">
        <v>17.0</v>
      </c>
      <c r="T769" s="5" t="s">
        <v>53</v>
      </c>
      <c r="U769" s="5">
        <v>0.0</v>
      </c>
      <c r="V769" s="5" t="s">
        <v>52</v>
      </c>
      <c r="W769" s="5" t="s">
        <v>7420</v>
      </c>
      <c r="X769" s="5" t="s">
        <v>52</v>
      </c>
      <c r="Y769" s="5" t="s">
        <v>52</v>
      </c>
      <c r="Z769" s="5" t="s">
        <v>7421</v>
      </c>
      <c r="AA769" s="5">
        <v>1.0047942E7</v>
      </c>
      <c r="AB769" s="5" t="s">
        <v>1831</v>
      </c>
      <c r="AC769" s="5" t="s">
        <v>52</v>
      </c>
      <c r="AD769" s="5" t="s">
        <v>216</v>
      </c>
      <c r="AE769" s="5" t="s">
        <v>217</v>
      </c>
      <c r="AF769" s="5" t="s">
        <v>218</v>
      </c>
      <c r="AG769" s="5" t="s">
        <v>52</v>
      </c>
      <c r="AH769" s="5" t="s">
        <v>52</v>
      </c>
      <c r="AI769" s="5" t="s">
        <v>52</v>
      </c>
      <c r="AJ769" s="5" t="s">
        <v>7422</v>
      </c>
      <c r="AK769" s="5" t="s">
        <v>7423</v>
      </c>
      <c r="AL769" s="5" t="s">
        <v>7424</v>
      </c>
    </row>
    <row r="770">
      <c r="A770" s="5" t="s">
        <v>7425</v>
      </c>
      <c r="B770" s="5" t="s">
        <v>2413</v>
      </c>
      <c r="C770" s="5" t="s">
        <v>7426</v>
      </c>
      <c r="D770" s="9">
        <v>44658.0</v>
      </c>
      <c r="E770" s="5">
        <v>27394.0</v>
      </c>
      <c r="F770" s="5">
        <v>12452.0</v>
      </c>
      <c r="G770" s="5" t="s">
        <v>435</v>
      </c>
      <c r="H770" s="5" t="s">
        <v>45</v>
      </c>
      <c r="I770" s="5" t="s">
        <v>4942</v>
      </c>
      <c r="J770" s="5" t="s">
        <v>424</v>
      </c>
      <c r="K770" s="5" t="s">
        <v>1614</v>
      </c>
      <c r="L770" s="5" t="s">
        <v>7427</v>
      </c>
      <c r="M770" s="10" t="str">
        <f>IFERROR(__xludf.DUMMYFUNCTION("REGEXEXTRACT(L1255, ""[\s,]([A-Z]{2})[,\s]\s?\d{5}"")"),"#N/A")</f>
        <v>#N/A</v>
      </c>
      <c r="N770" s="5" t="s">
        <v>7428</v>
      </c>
      <c r="O770" s="5" t="s">
        <v>52</v>
      </c>
      <c r="P770" s="5">
        <v>1.0</v>
      </c>
      <c r="Q770" s="5" t="s">
        <v>7429</v>
      </c>
      <c r="R770" s="5" t="s">
        <v>466</v>
      </c>
      <c r="S770" s="5">
        <v>27.0</v>
      </c>
      <c r="T770" s="5" t="s">
        <v>115</v>
      </c>
      <c r="U770" s="5">
        <v>0.0</v>
      </c>
      <c r="V770" s="5" t="s">
        <v>70</v>
      </c>
      <c r="W770" s="5" t="s">
        <v>7430</v>
      </c>
      <c r="X770" s="5" t="s">
        <v>71</v>
      </c>
      <c r="Y770" s="5" t="s">
        <v>52</v>
      </c>
      <c r="Z770" s="5" t="s">
        <v>7431</v>
      </c>
      <c r="AA770" s="5" t="s">
        <v>7432</v>
      </c>
      <c r="AB770" s="5" t="s">
        <v>2743</v>
      </c>
      <c r="AC770" s="5" t="s">
        <v>1051</v>
      </c>
      <c r="AD770" s="5" t="s">
        <v>398</v>
      </c>
      <c r="AE770" s="5" t="s">
        <v>399</v>
      </c>
      <c r="AF770" s="5" t="s">
        <v>400</v>
      </c>
      <c r="AG770" s="5" t="s">
        <v>401</v>
      </c>
      <c r="AH770" s="5">
        <v>23502.0</v>
      </c>
      <c r="AI770" s="5" t="s">
        <v>402</v>
      </c>
      <c r="AJ770" s="5" t="s">
        <v>2413</v>
      </c>
      <c r="AK770" s="5" t="s">
        <v>7427</v>
      </c>
      <c r="AL770" s="5" t="s">
        <v>655</v>
      </c>
    </row>
    <row r="771" hidden="1">
      <c r="A771" s="5" t="s">
        <v>7433</v>
      </c>
      <c r="B771" s="5" t="s">
        <v>7434</v>
      </c>
      <c r="C771" s="5" t="s">
        <v>5829</v>
      </c>
      <c r="D771" s="9">
        <v>44658.0</v>
      </c>
      <c r="E771" s="5">
        <v>20000.0</v>
      </c>
      <c r="F771" s="5">
        <v>9091.0</v>
      </c>
      <c r="G771" s="5" t="s">
        <v>458</v>
      </c>
      <c r="H771" s="5" t="s">
        <v>366</v>
      </c>
      <c r="I771" s="5" t="s">
        <v>7435</v>
      </c>
      <c r="J771" s="5" t="s">
        <v>461</v>
      </c>
      <c r="K771" s="5" t="s">
        <v>7436</v>
      </c>
      <c r="L771" s="5" t="s">
        <v>5838</v>
      </c>
      <c r="M771" s="10" t="str">
        <f>IFERROR(__xludf.DUMMYFUNCTION("REGEXEXTRACT(L1256, ""[\s,]([A-Z]{2})[,\s]\s?\d{5}"")"),"MO")</f>
        <v>MO</v>
      </c>
      <c r="N771" s="5" t="s">
        <v>7437</v>
      </c>
      <c r="O771" s="5" t="s">
        <v>7438</v>
      </c>
      <c r="P771" s="5">
        <v>1.0</v>
      </c>
      <c r="Q771" s="5" t="s">
        <v>7439</v>
      </c>
      <c r="R771" s="5">
        <v>4500.0</v>
      </c>
      <c r="S771" s="5">
        <v>18.0</v>
      </c>
      <c r="T771" s="5" t="s">
        <v>374</v>
      </c>
      <c r="U771" s="5">
        <v>0.0</v>
      </c>
      <c r="V771" s="5" t="s">
        <v>52</v>
      </c>
      <c r="W771" s="5" t="s">
        <v>7440</v>
      </c>
      <c r="X771" s="5" t="s">
        <v>71</v>
      </c>
      <c r="Y771" s="5" t="s">
        <v>52</v>
      </c>
      <c r="Z771" s="5">
        <v>27.0</v>
      </c>
      <c r="AA771" s="5" t="s">
        <v>7441</v>
      </c>
      <c r="AB771" s="5" t="s">
        <v>235</v>
      </c>
      <c r="AC771" s="5" t="s">
        <v>52</v>
      </c>
      <c r="AD771" s="5" t="s">
        <v>377</v>
      </c>
      <c r="AE771" s="5" t="s">
        <v>378</v>
      </c>
      <c r="AF771" s="5" t="s">
        <v>379</v>
      </c>
      <c r="AG771" s="5" t="s">
        <v>265</v>
      </c>
      <c r="AH771" s="5">
        <v>33166.0</v>
      </c>
      <c r="AI771" s="5" t="s">
        <v>380</v>
      </c>
      <c r="AJ771" s="5" t="s">
        <v>7434</v>
      </c>
      <c r="AK771" s="5" t="s">
        <v>5838</v>
      </c>
      <c r="AL771" s="5" t="s">
        <v>7442</v>
      </c>
    </row>
    <row r="772" hidden="1">
      <c r="A772" s="5" t="s">
        <v>7443</v>
      </c>
      <c r="B772" s="5" t="s">
        <v>7444</v>
      </c>
      <c r="C772" s="5" t="s">
        <v>7445</v>
      </c>
      <c r="D772" s="9">
        <v>44657.0</v>
      </c>
      <c r="E772" s="5">
        <v>20618.0</v>
      </c>
      <c r="F772" s="5">
        <v>9372.0</v>
      </c>
      <c r="G772" s="5" t="s">
        <v>435</v>
      </c>
      <c r="H772" s="5" t="s">
        <v>131</v>
      </c>
      <c r="I772" s="5" t="s">
        <v>7229</v>
      </c>
      <c r="J772" s="5" t="s">
        <v>424</v>
      </c>
      <c r="K772" s="5" t="s">
        <v>1527</v>
      </c>
      <c r="L772" s="5" t="s">
        <v>7446</v>
      </c>
      <c r="M772" s="10" t="str">
        <f>IFERROR(__xludf.DUMMYFUNCTION("REGEXEXTRACT(L1257, ""[\s,]([A-Z]{2})[,\s]\s?\d{5}"")"),"VA")</f>
        <v>VA</v>
      </c>
      <c r="N772" s="5" t="s">
        <v>7447</v>
      </c>
      <c r="O772" s="5">
        <v>43123.0</v>
      </c>
      <c r="P772" s="5">
        <v>1.0</v>
      </c>
      <c r="Q772" s="5" t="s">
        <v>7232</v>
      </c>
      <c r="R772" s="5" t="s">
        <v>466</v>
      </c>
      <c r="S772" s="5">
        <v>44.0</v>
      </c>
      <c r="T772" s="5" t="s">
        <v>53</v>
      </c>
      <c r="U772" s="5">
        <v>0.0</v>
      </c>
      <c r="V772" s="5" t="s">
        <v>70</v>
      </c>
      <c r="W772" s="5" t="s">
        <v>7448</v>
      </c>
      <c r="X772" s="5" t="s">
        <v>55</v>
      </c>
      <c r="Y772" s="5" t="s">
        <v>7233</v>
      </c>
      <c r="Z772" s="5">
        <v>2106.0</v>
      </c>
      <c r="AA772" s="5" t="s">
        <v>7235</v>
      </c>
      <c r="AB772" s="5" t="s">
        <v>2743</v>
      </c>
      <c r="AC772" s="5" t="s">
        <v>52</v>
      </c>
      <c r="AD772" s="5" t="s">
        <v>7449</v>
      </c>
      <c r="AE772" s="5" t="s">
        <v>52</v>
      </c>
      <c r="AF772" s="5" t="s">
        <v>52</v>
      </c>
      <c r="AG772" s="5" t="s">
        <v>52</v>
      </c>
      <c r="AH772" s="5" t="s">
        <v>52</v>
      </c>
      <c r="AI772" s="5" t="s">
        <v>52</v>
      </c>
      <c r="AJ772" s="5" t="s">
        <v>102</v>
      </c>
      <c r="AK772" s="5" t="s">
        <v>102</v>
      </c>
      <c r="AL772" s="5" t="s">
        <v>5034</v>
      </c>
    </row>
    <row r="773" hidden="1">
      <c r="A773" s="5" t="s">
        <v>7450</v>
      </c>
      <c r="B773" s="5" t="s">
        <v>3468</v>
      </c>
      <c r="C773" s="5" t="s">
        <v>3469</v>
      </c>
      <c r="D773" s="9">
        <v>44657.0</v>
      </c>
      <c r="E773" s="5">
        <v>103990.0</v>
      </c>
      <c r="F773" s="5">
        <v>47268.0</v>
      </c>
      <c r="G773" s="5" t="s">
        <v>1419</v>
      </c>
      <c r="H773" s="5" t="s">
        <v>1534</v>
      </c>
      <c r="I773" s="5" t="s">
        <v>7451</v>
      </c>
      <c r="J773" s="5" t="s">
        <v>256</v>
      </c>
      <c r="K773" s="5" t="s">
        <v>3471</v>
      </c>
      <c r="L773" s="5" t="s">
        <v>6089</v>
      </c>
      <c r="M773" s="10" t="str">
        <f>IFERROR(__xludf.DUMMYFUNCTION("REGEXEXTRACT(L1258, ""[\s,]([A-Z]{2})[,\s]\s?\d{5}"")"),"CA")</f>
        <v>CA</v>
      </c>
      <c r="N773" s="5" t="s">
        <v>3473</v>
      </c>
      <c r="O773" s="5" t="s">
        <v>52</v>
      </c>
      <c r="P773" s="5">
        <v>2.0</v>
      </c>
      <c r="Q773" s="5" t="s">
        <v>7452</v>
      </c>
      <c r="R773" s="5" t="s">
        <v>3475</v>
      </c>
      <c r="S773" s="5">
        <v>99.0</v>
      </c>
      <c r="T773" s="5" t="s">
        <v>1077</v>
      </c>
      <c r="U773" s="5">
        <v>0.0</v>
      </c>
      <c r="V773" s="5" t="s">
        <v>70</v>
      </c>
      <c r="W773" s="5" t="s">
        <v>7453</v>
      </c>
      <c r="X773" s="5" t="s">
        <v>52</v>
      </c>
      <c r="Y773" s="5" t="s">
        <v>52</v>
      </c>
      <c r="Z773" s="5" t="s">
        <v>7454</v>
      </c>
      <c r="AA773" s="5" t="s">
        <v>7455</v>
      </c>
      <c r="AB773" s="5" t="s">
        <v>180</v>
      </c>
      <c r="AC773" s="5" t="s">
        <v>52</v>
      </c>
      <c r="AD773" s="5" t="s">
        <v>5289</v>
      </c>
      <c r="AE773" s="5" t="s">
        <v>5290</v>
      </c>
      <c r="AF773" s="5" t="s">
        <v>5291</v>
      </c>
      <c r="AG773" s="5" t="s">
        <v>52</v>
      </c>
      <c r="AH773" s="5" t="s">
        <v>52</v>
      </c>
      <c r="AI773" s="5" t="s">
        <v>52</v>
      </c>
      <c r="AJ773" s="5" t="s">
        <v>3468</v>
      </c>
      <c r="AK773" s="5" t="s">
        <v>6094</v>
      </c>
      <c r="AL773" s="5" t="s">
        <v>3481</v>
      </c>
    </row>
    <row r="774" hidden="1">
      <c r="A774" s="5" t="s">
        <v>7456</v>
      </c>
      <c r="B774" s="5" t="s">
        <v>7457</v>
      </c>
      <c r="C774" s="5" t="s">
        <v>7458</v>
      </c>
      <c r="D774" s="9">
        <v>44656.0</v>
      </c>
      <c r="E774" s="5">
        <v>8754.0</v>
      </c>
      <c r="F774" s="5">
        <v>3979.0</v>
      </c>
      <c r="G774" s="5" t="s">
        <v>634</v>
      </c>
      <c r="H774" s="5" t="s">
        <v>149</v>
      </c>
      <c r="I774" s="5" t="s">
        <v>7459</v>
      </c>
      <c r="J774" s="5" t="s">
        <v>274</v>
      </c>
      <c r="K774" s="5" t="s">
        <v>7460</v>
      </c>
      <c r="L774" s="5" t="s">
        <v>7461</v>
      </c>
      <c r="M774" s="10" t="str">
        <f>IFERROR(__xludf.DUMMYFUNCTION("REGEXEXTRACT(L1259, ""[\s,]([A-Z]{2})[,\s]\s?\d{5}"")"),"#N/A")</f>
        <v>#N/A</v>
      </c>
      <c r="N774" s="5" t="s">
        <v>7462</v>
      </c>
      <c r="O774" s="5" t="s">
        <v>52</v>
      </c>
      <c r="P774" s="5">
        <v>1.0</v>
      </c>
      <c r="Q774" s="5" t="s">
        <v>7463</v>
      </c>
      <c r="R774" s="5" t="s">
        <v>279</v>
      </c>
      <c r="S774" s="5">
        <v>282.0</v>
      </c>
      <c r="T774" s="5" t="s">
        <v>69</v>
      </c>
      <c r="U774" s="5">
        <v>23.0</v>
      </c>
      <c r="V774" s="5" t="s">
        <v>70</v>
      </c>
      <c r="W774" s="5" t="s">
        <v>7464</v>
      </c>
      <c r="X774" s="5" t="s">
        <v>52</v>
      </c>
      <c r="Y774" s="5" t="s">
        <v>52</v>
      </c>
      <c r="Z774" s="5" t="s">
        <v>7465</v>
      </c>
      <c r="AA774" s="5" t="s">
        <v>7466</v>
      </c>
      <c r="AB774" s="5" t="s">
        <v>604</v>
      </c>
      <c r="AC774" s="5" t="s">
        <v>52</v>
      </c>
      <c r="AD774" s="5" t="s">
        <v>72</v>
      </c>
      <c r="AE774" s="5" t="s">
        <v>73</v>
      </c>
      <c r="AF774" s="5" t="s">
        <v>74</v>
      </c>
      <c r="AG774" s="5" t="s">
        <v>75</v>
      </c>
      <c r="AH774" s="5" t="s">
        <v>76</v>
      </c>
      <c r="AI774" s="5" t="s">
        <v>77</v>
      </c>
      <c r="AJ774" s="5" t="s">
        <v>7467</v>
      </c>
      <c r="AK774" s="5" t="s">
        <v>7468</v>
      </c>
      <c r="AL774" s="5" t="s">
        <v>502</v>
      </c>
    </row>
    <row r="775">
      <c r="A775" s="5" t="s">
        <v>7469</v>
      </c>
      <c r="B775" s="5" t="s">
        <v>7470</v>
      </c>
      <c r="C775" s="5" t="s">
        <v>7471</v>
      </c>
      <c r="D775" s="9">
        <v>44654.0</v>
      </c>
      <c r="E775" s="5">
        <v>39717.0</v>
      </c>
      <c r="F775" s="5">
        <v>18053.0</v>
      </c>
      <c r="G775" s="5" t="s">
        <v>963</v>
      </c>
      <c r="H775" s="5" t="s">
        <v>45</v>
      </c>
      <c r="I775" s="5" t="s">
        <v>7472</v>
      </c>
      <c r="J775" s="5" t="s">
        <v>965</v>
      </c>
      <c r="K775" s="5" t="s">
        <v>7473</v>
      </c>
      <c r="L775" s="5" t="s">
        <v>7474</v>
      </c>
      <c r="M775" s="11" t="s">
        <v>75</v>
      </c>
      <c r="N775" s="5" t="s">
        <v>7475</v>
      </c>
      <c r="O775" s="5" t="s">
        <v>7476</v>
      </c>
      <c r="P775" s="5">
        <v>1.0</v>
      </c>
      <c r="Q775" s="5" t="s">
        <v>7477</v>
      </c>
      <c r="R775" s="5" t="s">
        <v>91</v>
      </c>
      <c r="S775" s="5">
        <v>2082.0</v>
      </c>
      <c r="T775" s="5" t="s">
        <v>69</v>
      </c>
      <c r="U775" s="5">
        <v>33.0</v>
      </c>
      <c r="V775" s="5" t="s">
        <v>70</v>
      </c>
      <c r="W775" s="5" t="s">
        <v>7478</v>
      </c>
      <c r="X775" s="5" t="s">
        <v>71</v>
      </c>
      <c r="Y775" s="5" t="s">
        <v>52</v>
      </c>
      <c r="Z775" s="5" t="s">
        <v>7347</v>
      </c>
      <c r="AA775" s="5" t="s">
        <v>7479</v>
      </c>
      <c r="AB775" s="5" t="s">
        <v>59</v>
      </c>
      <c r="AC775" s="5" t="s">
        <v>52</v>
      </c>
      <c r="AD775" s="5" t="s">
        <v>72</v>
      </c>
      <c r="AE775" s="5" t="s">
        <v>73</v>
      </c>
      <c r="AF775" s="5" t="s">
        <v>74</v>
      </c>
      <c r="AG775" s="5" t="s">
        <v>75</v>
      </c>
      <c r="AH775" s="5" t="s">
        <v>76</v>
      </c>
      <c r="AI775" s="5" t="s">
        <v>77</v>
      </c>
      <c r="AJ775" s="5" t="s">
        <v>7470</v>
      </c>
      <c r="AK775" s="5" t="s">
        <v>7480</v>
      </c>
      <c r="AL775" s="5" t="s">
        <v>2594</v>
      </c>
    </row>
    <row r="776" hidden="1">
      <c r="A776" s="5" t="s">
        <v>7481</v>
      </c>
      <c r="B776" s="5" t="s">
        <v>3493</v>
      </c>
      <c r="C776" s="5" t="s">
        <v>5603</v>
      </c>
      <c r="D776" s="9">
        <v>44653.0</v>
      </c>
      <c r="E776" s="5">
        <v>56100.0</v>
      </c>
      <c r="F776" s="5">
        <v>25500.0</v>
      </c>
      <c r="G776" s="5" t="s">
        <v>1419</v>
      </c>
      <c r="H776" s="5" t="s">
        <v>480</v>
      </c>
      <c r="I776" s="5" t="s">
        <v>6667</v>
      </c>
      <c r="J776" s="5" t="s">
        <v>256</v>
      </c>
      <c r="K776" s="5" t="s">
        <v>3485</v>
      </c>
      <c r="L776" s="5" t="s">
        <v>7237</v>
      </c>
      <c r="M776" s="10" t="str">
        <f>IFERROR(__xludf.DUMMYFUNCTION("REGEXEXTRACT(L1261, ""[\s,]([A-Z]{2})[,\s]\s?\d{5}"")"),"GA")</f>
        <v>GA</v>
      </c>
      <c r="N776" s="5" t="s">
        <v>7238</v>
      </c>
      <c r="O776" s="5" t="s">
        <v>52</v>
      </c>
      <c r="P776" s="5">
        <v>1.0</v>
      </c>
      <c r="Q776" s="5" t="s">
        <v>7482</v>
      </c>
      <c r="R776" s="5" t="s">
        <v>91</v>
      </c>
      <c r="S776" s="5">
        <v>48.0</v>
      </c>
      <c r="T776" s="5" t="s">
        <v>1077</v>
      </c>
      <c r="U776" s="5">
        <v>0.0</v>
      </c>
      <c r="V776" s="5" t="s">
        <v>70</v>
      </c>
      <c r="W776" s="5" t="s">
        <v>7483</v>
      </c>
      <c r="X776" s="5" t="s">
        <v>52</v>
      </c>
      <c r="Y776" s="5" t="s">
        <v>52</v>
      </c>
      <c r="Z776" s="5" t="s">
        <v>7484</v>
      </c>
      <c r="AA776" s="5">
        <v>3302291.0</v>
      </c>
      <c r="AB776" s="5" t="s">
        <v>1553</v>
      </c>
      <c r="AC776" s="5" t="s">
        <v>52</v>
      </c>
      <c r="AD776" s="5" t="s">
        <v>5289</v>
      </c>
      <c r="AE776" s="5" t="s">
        <v>5290</v>
      </c>
      <c r="AF776" s="5" t="s">
        <v>5291</v>
      </c>
      <c r="AG776" s="5" t="s">
        <v>52</v>
      </c>
      <c r="AH776" s="5" t="s">
        <v>52</v>
      </c>
      <c r="AI776" s="5" t="s">
        <v>52</v>
      </c>
      <c r="AJ776" s="5" t="s">
        <v>4014</v>
      </c>
      <c r="AK776" s="5" t="s">
        <v>7485</v>
      </c>
      <c r="AL776" s="5" t="s">
        <v>7245</v>
      </c>
    </row>
    <row r="777" hidden="1">
      <c r="A777" s="5" t="s">
        <v>7486</v>
      </c>
      <c r="B777" s="5" t="s">
        <v>7487</v>
      </c>
      <c r="C777" s="5" t="s">
        <v>7488</v>
      </c>
      <c r="D777" s="9">
        <v>44649.0</v>
      </c>
      <c r="E777" s="5">
        <v>440.0</v>
      </c>
      <c r="F777" s="5">
        <v>200.0</v>
      </c>
      <c r="G777" s="5" t="s">
        <v>7489</v>
      </c>
      <c r="H777" s="5" t="s">
        <v>459</v>
      </c>
      <c r="I777" s="5" t="s">
        <v>6727</v>
      </c>
      <c r="J777" s="5" t="s">
        <v>7490</v>
      </c>
      <c r="K777" s="5" t="s">
        <v>7491</v>
      </c>
      <c r="L777" s="5" t="s">
        <v>7492</v>
      </c>
      <c r="M777" s="10" t="str">
        <f>IFERROR(__xludf.DUMMYFUNCTION("REGEXEXTRACT(L1262, ""[\s,]([A-Z]{2})[,\s]\s?\d{5}"")"),"FL")</f>
        <v>FL</v>
      </c>
      <c r="N777" s="5" t="s">
        <v>7493</v>
      </c>
      <c r="O777" s="5">
        <v>10010.0</v>
      </c>
      <c r="P777" s="5">
        <v>1.0</v>
      </c>
      <c r="Q777" s="5" t="s">
        <v>7494</v>
      </c>
      <c r="R777" s="5">
        <v>4510.0</v>
      </c>
      <c r="S777" s="5">
        <v>2.0</v>
      </c>
      <c r="T777" s="5" t="s">
        <v>115</v>
      </c>
      <c r="U777" s="5">
        <v>0.0</v>
      </c>
      <c r="V777" s="5" t="s">
        <v>52</v>
      </c>
      <c r="W777" s="5" t="s">
        <v>7495</v>
      </c>
      <c r="X777" s="5" t="s">
        <v>55</v>
      </c>
      <c r="Y777" s="5" t="s">
        <v>7496</v>
      </c>
      <c r="Z777" s="5" t="s">
        <v>7497</v>
      </c>
      <c r="AA777" s="5" t="s">
        <v>7498</v>
      </c>
      <c r="AB777" s="5" t="s">
        <v>1831</v>
      </c>
      <c r="AC777" s="5" t="s">
        <v>52</v>
      </c>
      <c r="AD777" s="5" t="s">
        <v>181</v>
      </c>
      <c r="AE777" s="5" t="s">
        <v>182</v>
      </c>
      <c r="AF777" s="5" t="s">
        <v>183</v>
      </c>
      <c r="AG777" s="5" t="s">
        <v>52</v>
      </c>
      <c r="AH777" s="5" t="s">
        <v>52</v>
      </c>
      <c r="AI777" s="5" t="s">
        <v>184</v>
      </c>
      <c r="AJ777" s="5" t="s">
        <v>102</v>
      </c>
      <c r="AK777" s="5" t="s">
        <v>102</v>
      </c>
      <c r="AL777" s="5" t="s">
        <v>7499</v>
      </c>
    </row>
    <row r="778" hidden="1">
      <c r="A778" s="5" t="s">
        <v>7500</v>
      </c>
      <c r="B778" s="5" t="s">
        <v>7501</v>
      </c>
      <c r="C778" s="5" t="s">
        <v>7502</v>
      </c>
      <c r="D778" s="9">
        <v>44649.0</v>
      </c>
      <c r="E778" s="5">
        <v>11530.0</v>
      </c>
      <c r="F778" s="5">
        <v>5241.0</v>
      </c>
      <c r="G778" s="5" t="s">
        <v>7489</v>
      </c>
      <c r="H778" s="5" t="s">
        <v>459</v>
      </c>
      <c r="I778" s="5" t="s">
        <v>6727</v>
      </c>
      <c r="J778" s="5" t="s">
        <v>7490</v>
      </c>
      <c r="K778" s="5" t="s">
        <v>7503</v>
      </c>
      <c r="L778" s="5" t="s">
        <v>7504</v>
      </c>
      <c r="M778" s="10" t="str">
        <f>IFERROR(__xludf.DUMMYFUNCTION("REGEXEXTRACT(L1263, ""[\s,]([A-Z]{2})[,\s]\s?\d{5}"")"),"CA")</f>
        <v>CA</v>
      </c>
      <c r="N778" s="5" t="s">
        <v>7505</v>
      </c>
      <c r="O778" s="5" t="s">
        <v>52</v>
      </c>
      <c r="P778" s="5">
        <v>1.0</v>
      </c>
      <c r="Q778" s="5" t="s">
        <v>7494</v>
      </c>
      <c r="R778" s="5">
        <v>4510.0</v>
      </c>
      <c r="S778" s="5">
        <v>43.0</v>
      </c>
      <c r="T778" s="5" t="s">
        <v>115</v>
      </c>
      <c r="U778" s="5">
        <v>0.0</v>
      </c>
      <c r="V778" s="5" t="s">
        <v>52</v>
      </c>
      <c r="W778" s="5" t="s">
        <v>7496</v>
      </c>
      <c r="X778" s="5" t="s">
        <v>71</v>
      </c>
      <c r="Y778" s="5" t="s">
        <v>52</v>
      </c>
      <c r="Z778" s="5" t="s">
        <v>7497</v>
      </c>
      <c r="AA778" s="5" t="s">
        <v>7498</v>
      </c>
      <c r="AB778" s="5" t="s">
        <v>1831</v>
      </c>
      <c r="AC778" s="5" t="s">
        <v>52</v>
      </c>
      <c r="AD778" s="5" t="s">
        <v>181</v>
      </c>
      <c r="AE778" s="5" t="s">
        <v>182</v>
      </c>
      <c r="AF778" s="5" t="s">
        <v>183</v>
      </c>
      <c r="AG778" s="5" t="s">
        <v>52</v>
      </c>
      <c r="AH778" s="5" t="s">
        <v>52</v>
      </c>
      <c r="AI778" s="5" t="s">
        <v>184</v>
      </c>
      <c r="AJ778" s="5" t="s">
        <v>7501</v>
      </c>
      <c r="AK778" s="5" t="s">
        <v>7504</v>
      </c>
      <c r="AL778" s="5" t="s">
        <v>7499</v>
      </c>
    </row>
    <row r="779" hidden="1">
      <c r="A779" s="5" t="s">
        <v>7506</v>
      </c>
      <c r="B779" s="5" t="s">
        <v>7507</v>
      </c>
      <c r="C779" s="5" t="s">
        <v>7288</v>
      </c>
      <c r="D779" s="9">
        <v>44649.0</v>
      </c>
      <c r="E779" s="5">
        <v>1523238.0</v>
      </c>
      <c r="F779" s="5">
        <v>692381.0</v>
      </c>
      <c r="G779" s="5" t="s">
        <v>2389</v>
      </c>
      <c r="H779" s="5" t="s">
        <v>1069</v>
      </c>
      <c r="I779" s="5" t="s">
        <v>7508</v>
      </c>
      <c r="J779" s="5" t="s">
        <v>2391</v>
      </c>
      <c r="K779" s="5" t="s">
        <v>7509</v>
      </c>
      <c r="L779" s="5" t="s">
        <v>7510</v>
      </c>
      <c r="M779" s="10" t="str">
        <f>IFERROR(__xludf.DUMMYFUNCTION("REGEXEXTRACT(L1264, ""[\s,]([A-Z]{2})[,\s]\s?\d{5}"")"),"CA")</f>
        <v>CA</v>
      </c>
      <c r="N779" s="5" t="s">
        <v>7290</v>
      </c>
      <c r="O779" s="5" t="s">
        <v>52</v>
      </c>
      <c r="P779" s="5">
        <v>25.0</v>
      </c>
      <c r="Q779" s="5" t="s">
        <v>7511</v>
      </c>
      <c r="R779" s="5" t="s">
        <v>7512</v>
      </c>
      <c r="S779" s="5">
        <v>584.0</v>
      </c>
      <c r="T779" s="5" t="s">
        <v>1077</v>
      </c>
      <c r="U779" s="5">
        <v>0.0</v>
      </c>
      <c r="V779" s="5" t="s">
        <v>52</v>
      </c>
      <c r="W779" s="5" t="s">
        <v>7513</v>
      </c>
      <c r="X779" s="5" t="s">
        <v>52</v>
      </c>
      <c r="Y779" s="5" t="s">
        <v>52</v>
      </c>
      <c r="Z779" s="5" t="s">
        <v>7197</v>
      </c>
      <c r="AA779" s="5" t="s">
        <v>7514</v>
      </c>
      <c r="AB779" s="5" t="s">
        <v>180</v>
      </c>
      <c r="AC779" s="5" t="s">
        <v>52</v>
      </c>
      <c r="AD779" s="5" t="s">
        <v>216</v>
      </c>
      <c r="AE779" s="5" t="s">
        <v>217</v>
      </c>
      <c r="AF779" s="5" t="s">
        <v>218</v>
      </c>
      <c r="AG779" s="5" t="s">
        <v>52</v>
      </c>
      <c r="AH779" s="5" t="s">
        <v>52</v>
      </c>
      <c r="AI779" s="5" t="s">
        <v>52</v>
      </c>
      <c r="AJ779" s="5" t="s">
        <v>7515</v>
      </c>
      <c r="AK779" s="5" t="s">
        <v>7510</v>
      </c>
      <c r="AL779" s="5" t="s">
        <v>7297</v>
      </c>
    </row>
    <row r="780" hidden="1">
      <c r="A780" s="5" t="s">
        <v>7516</v>
      </c>
      <c r="B780" s="5" t="s">
        <v>7517</v>
      </c>
      <c r="C780" s="5" t="s">
        <v>7288</v>
      </c>
      <c r="D780" s="9">
        <v>44649.0</v>
      </c>
      <c r="E780" s="5">
        <v>1217504.0</v>
      </c>
      <c r="F780" s="5">
        <v>553411.0</v>
      </c>
      <c r="G780" s="5" t="s">
        <v>2389</v>
      </c>
      <c r="H780" s="5" t="s">
        <v>1069</v>
      </c>
      <c r="I780" s="5" t="s">
        <v>7508</v>
      </c>
      <c r="J780" s="5" t="s">
        <v>2391</v>
      </c>
      <c r="K780" s="5" t="s">
        <v>7518</v>
      </c>
      <c r="L780" s="5" t="s">
        <v>7519</v>
      </c>
      <c r="M780" s="10" t="str">
        <f>IFERROR(__xludf.DUMMYFUNCTION("REGEXEXTRACT(L1265, ""[\s,]([A-Z]{2})[,\s]\s?\d{5}"")"),"#N/A")</f>
        <v>#N/A</v>
      </c>
      <c r="N780" s="5" t="s">
        <v>7290</v>
      </c>
      <c r="O780" s="5" t="s">
        <v>52</v>
      </c>
      <c r="P780" s="5">
        <v>20.0</v>
      </c>
      <c r="Q780" s="5" t="s">
        <v>7520</v>
      </c>
      <c r="R780" s="5" t="s">
        <v>877</v>
      </c>
      <c r="S780" s="5">
        <v>489.0</v>
      </c>
      <c r="T780" s="5" t="s">
        <v>53</v>
      </c>
      <c r="U780" s="5">
        <v>0.0</v>
      </c>
      <c r="V780" s="5" t="s">
        <v>52</v>
      </c>
      <c r="W780" s="5" t="s">
        <v>7521</v>
      </c>
      <c r="X780" s="5" t="s">
        <v>52</v>
      </c>
      <c r="Y780" s="5" t="s">
        <v>52</v>
      </c>
      <c r="Z780" s="5" t="s">
        <v>7197</v>
      </c>
      <c r="AA780" s="5" t="s">
        <v>7522</v>
      </c>
      <c r="AB780" s="5" t="s">
        <v>180</v>
      </c>
      <c r="AC780" s="5" t="s">
        <v>52</v>
      </c>
      <c r="AD780" s="5" t="s">
        <v>216</v>
      </c>
      <c r="AE780" s="5" t="s">
        <v>217</v>
      </c>
      <c r="AF780" s="5" t="s">
        <v>218</v>
      </c>
      <c r="AG780" s="5" t="s">
        <v>52</v>
      </c>
      <c r="AH780" s="5" t="s">
        <v>52</v>
      </c>
      <c r="AI780" s="5" t="s">
        <v>52</v>
      </c>
      <c r="AJ780" s="5" t="s">
        <v>7523</v>
      </c>
      <c r="AK780" s="5" t="s">
        <v>7524</v>
      </c>
      <c r="AL780" s="5" t="s">
        <v>7297</v>
      </c>
    </row>
    <row r="781" hidden="1">
      <c r="A781" s="5" t="s">
        <v>7525</v>
      </c>
      <c r="B781" s="5" t="s">
        <v>7507</v>
      </c>
      <c r="C781" s="5" t="s">
        <v>7288</v>
      </c>
      <c r="D781" s="9">
        <v>44649.0</v>
      </c>
      <c r="E781" s="5">
        <v>915631.0</v>
      </c>
      <c r="F781" s="5">
        <v>416196.0</v>
      </c>
      <c r="G781" s="5" t="s">
        <v>2389</v>
      </c>
      <c r="H781" s="5" t="s">
        <v>1069</v>
      </c>
      <c r="I781" s="5" t="s">
        <v>7508</v>
      </c>
      <c r="J781" s="5" t="s">
        <v>2391</v>
      </c>
      <c r="K781" s="5" t="s">
        <v>7307</v>
      </c>
      <c r="L781" s="5" t="s">
        <v>7526</v>
      </c>
      <c r="M781" s="10" t="str">
        <f>IFERROR(__xludf.DUMMYFUNCTION("REGEXEXTRACT(L1266, ""[\s,]([A-Z]{2})[,\s]\s?\d{5}"")"),"AL")</f>
        <v>AL</v>
      </c>
      <c r="N781" s="5" t="s">
        <v>7290</v>
      </c>
      <c r="O781" s="5" t="s">
        <v>52</v>
      </c>
      <c r="P781" s="5">
        <v>15.0</v>
      </c>
      <c r="Q781" s="5" t="s">
        <v>7527</v>
      </c>
      <c r="R781" s="5" t="s">
        <v>7310</v>
      </c>
      <c r="S781" s="5">
        <v>364.0</v>
      </c>
      <c r="T781" s="5" t="s">
        <v>53</v>
      </c>
      <c r="U781" s="5">
        <v>27.0</v>
      </c>
      <c r="V781" s="5" t="s">
        <v>93</v>
      </c>
      <c r="W781" s="5" t="s">
        <v>7528</v>
      </c>
      <c r="X781" s="5" t="s">
        <v>52</v>
      </c>
      <c r="Y781" s="5" t="s">
        <v>52</v>
      </c>
      <c r="Z781" s="5" t="s">
        <v>7197</v>
      </c>
      <c r="AA781" s="5" t="s">
        <v>7529</v>
      </c>
      <c r="AB781" s="5" t="s">
        <v>180</v>
      </c>
      <c r="AC781" s="5" t="s">
        <v>52</v>
      </c>
      <c r="AD781" s="5" t="s">
        <v>216</v>
      </c>
      <c r="AE781" s="5" t="s">
        <v>217</v>
      </c>
      <c r="AF781" s="5" t="s">
        <v>218</v>
      </c>
      <c r="AG781" s="5" t="s">
        <v>52</v>
      </c>
      <c r="AH781" s="5" t="s">
        <v>52</v>
      </c>
      <c r="AI781" s="5" t="s">
        <v>52</v>
      </c>
      <c r="AJ781" s="5" t="s">
        <v>7530</v>
      </c>
      <c r="AK781" s="5" t="s">
        <v>7531</v>
      </c>
      <c r="AL781" s="5" t="s">
        <v>7297</v>
      </c>
    </row>
    <row r="782" hidden="1">
      <c r="A782" s="5" t="s">
        <v>7532</v>
      </c>
      <c r="B782" s="5" t="s">
        <v>7507</v>
      </c>
      <c r="C782" s="5" t="s">
        <v>7288</v>
      </c>
      <c r="D782" s="9">
        <v>44649.0</v>
      </c>
      <c r="E782" s="5">
        <v>906750.0</v>
      </c>
      <c r="F782" s="5">
        <v>412159.0</v>
      </c>
      <c r="G782" s="5" t="s">
        <v>2389</v>
      </c>
      <c r="H782" s="5" t="s">
        <v>1069</v>
      </c>
      <c r="I782" s="5" t="s">
        <v>7508</v>
      </c>
      <c r="J782" s="5" t="s">
        <v>2391</v>
      </c>
      <c r="K782" s="5" t="s">
        <v>7533</v>
      </c>
      <c r="L782" s="5" t="s">
        <v>7534</v>
      </c>
      <c r="M782" s="10" t="str">
        <f>IFERROR(__xludf.DUMMYFUNCTION("REGEXEXTRACT(L1267, ""[\s,]([A-Z]{2})[,\s]\s?\d{5}"")"),"CA")</f>
        <v>CA</v>
      </c>
      <c r="N782" s="5" t="s">
        <v>7290</v>
      </c>
      <c r="O782" s="5" t="s">
        <v>52</v>
      </c>
      <c r="P782" s="5">
        <v>15.0</v>
      </c>
      <c r="Q782" s="5" t="s">
        <v>7535</v>
      </c>
      <c r="R782" s="5" t="s">
        <v>7310</v>
      </c>
      <c r="S782" s="5">
        <v>361.0</v>
      </c>
      <c r="T782" s="5" t="s">
        <v>1077</v>
      </c>
      <c r="U782" s="5">
        <v>0.0</v>
      </c>
      <c r="V782" s="5" t="s">
        <v>52</v>
      </c>
      <c r="W782" s="5" t="s">
        <v>7536</v>
      </c>
      <c r="X782" s="5" t="s">
        <v>52</v>
      </c>
      <c r="Y782" s="5" t="s">
        <v>52</v>
      </c>
      <c r="Z782" s="5" t="s">
        <v>7197</v>
      </c>
      <c r="AA782" s="5" t="s">
        <v>7537</v>
      </c>
      <c r="AB782" s="5" t="s">
        <v>180</v>
      </c>
      <c r="AC782" s="5" t="s">
        <v>52</v>
      </c>
      <c r="AD782" s="5" t="s">
        <v>216</v>
      </c>
      <c r="AE782" s="5" t="s">
        <v>217</v>
      </c>
      <c r="AF782" s="5" t="s">
        <v>218</v>
      </c>
      <c r="AG782" s="5" t="s">
        <v>52</v>
      </c>
      <c r="AH782" s="5" t="s">
        <v>52</v>
      </c>
      <c r="AI782" s="5" t="s">
        <v>52</v>
      </c>
      <c r="AJ782" s="5" t="s">
        <v>7538</v>
      </c>
      <c r="AK782" s="5" t="s">
        <v>7539</v>
      </c>
      <c r="AL782" s="5" t="s">
        <v>7297</v>
      </c>
    </row>
    <row r="783" hidden="1">
      <c r="A783" s="5" t="s">
        <v>7540</v>
      </c>
      <c r="B783" s="5" t="s">
        <v>7306</v>
      </c>
      <c r="C783" s="5" t="s">
        <v>7288</v>
      </c>
      <c r="D783" s="9">
        <v>44649.0</v>
      </c>
      <c r="E783" s="5">
        <v>604886.0</v>
      </c>
      <c r="F783" s="5">
        <v>274948.0</v>
      </c>
      <c r="G783" s="5" t="s">
        <v>2389</v>
      </c>
      <c r="H783" s="5" t="s">
        <v>1069</v>
      </c>
      <c r="I783" s="5" t="s">
        <v>7508</v>
      </c>
      <c r="J783" s="5" t="s">
        <v>2391</v>
      </c>
      <c r="K783" s="5" t="s">
        <v>7541</v>
      </c>
      <c r="L783" s="5" t="s">
        <v>7542</v>
      </c>
      <c r="M783" s="10" t="str">
        <f>IFERROR(__xludf.DUMMYFUNCTION("REGEXEXTRACT(L1268, ""[\s,]([A-Z]{2})[,\s]\s?\d{5}"")"),"NJ")</f>
        <v>NJ</v>
      </c>
      <c r="N783" s="5" t="s">
        <v>7290</v>
      </c>
      <c r="O783" s="5" t="s">
        <v>52</v>
      </c>
      <c r="P783" s="5">
        <v>10.0</v>
      </c>
      <c r="Q783" s="5" t="s">
        <v>7543</v>
      </c>
      <c r="R783" s="5" t="s">
        <v>3993</v>
      </c>
      <c r="S783" s="5">
        <v>231.0</v>
      </c>
      <c r="T783" s="5" t="s">
        <v>1077</v>
      </c>
      <c r="U783" s="5">
        <v>0.0</v>
      </c>
      <c r="V783" s="5" t="s">
        <v>52</v>
      </c>
      <c r="W783" s="5" t="s">
        <v>7544</v>
      </c>
      <c r="X783" s="5" t="s">
        <v>52</v>
      </c>
      <c r="Y783" s="5" t="s">
        <v>52</v>
      </c>
      <c r="Z783" s="5" t="s">
        <v>7197</v>
      </c>
      <c r="AA783" s="5" t="s">
        <v>7545</v>
      </c>
      <c r="AB783" s="5" t="s">
        <v>180</v>
      </c>
      <c r="AC783" s="5" t="s">
        <v>52</v>
      </c>
      <c r="AD783" s="5" t="s">
        <v>216</v>
      </c>
      <c r="AE783" s="5" t="s">
        <v>217</v>
      </c>
      <c r="AF783" s="5" t="s">
        <v>218</v>
      </c>
      <c r="AG783" s="5" t="s">
        <v>52</v>
      </c>
      <c r="AH783" s="5" t="s">
        <v>52</v>
      </c>
      <c r="AI783" s="5" t="s">
        <v>52</v>
      </c>
      <c r="AJ783" s="5" t="s">
        <v>7515</v>
      </c>
      <c r="AK783" s="5" t="s">
        <v>7510</v>
      </c>
      <c r="AL783" s="5" t="s">
        <v>7297</v>
      </c>
    </row>
    <row r="784">
      <c r="A784" s="5" t="s">
        <v>7546</v>
      </c>
      <c r="B784" s="5" t="s">
        <v>1513</v>
      </c>
      <c r="C784" s="5" t="s">
        <v>7547</v>
      </c>
      <c r="D784" s="9">
        <v>44647.0</v>
      </c>
      <c r="E784" s="5">
        <v>3743.0</v>
      </c>
      <c r="F784" s="5">
        <v>1701.0</v>
      </c>
      <c r="G784" s="5" t="s">
        <v>1458</v>
      </c>
      <c r="H784" s="5" t="s">
        <v>45</v>
      </c>
      <c r="I784" s="5" t="s">
        <v>6179</v>
      </c>
      <c r="J784" s="5" t="s">
        <v>1460</v>
      </c>
      <c r="K784" s="5" t="s">
        <v>192</v>
      </c>
      <c r="L784" s="5" t="s">
        <v>7548</v>
      </c>
      <c r="M784" s="10" t="str">
        <f>IFERROR(__xludf.DUMMYFUNCTION("REGEXEXTRACT(L1269, ""[\s,]([A-Z]{2})[,\s]\s?\d{5}"")"),"OH")</f>
        <v>OH</v>
      </c>
      <c r="N784" s="5" t="s">
        <v>7549</v>
      </c>
      <c r="O784" s="5">
        <v>13748.0</v>
      </c>
      <c r="P784" s="5">
        <v>2.0</v>
      </c>
      <c r="Q784" s="5" t="s">
        <v>7550</v>
      </c>
      <c r="R784" s="5" t="s">
        <v>7551</v>
      </c>
      <c r="S784" s="5">
        <v>230.0</v>
      </c>
      <c r="T784" s="5" t="s">
        <v>69</v>
      </c>
      <c r="U784" s="5">
        <v>20.0</v>
      </c>
      <c r="V784" s="5" t="s">
        <v>70</v>
      </c>
      <c r="W784" s="5" t="s">
        <v>7552</v>
      </c>
      <c r="X784" s="5" t="s">
        <v>52</v>
      </c>
      <c r="Y784" s="5" t="s">
        <v>52</v>
      </c>
      <c r="Z784" s="5" t="s">
        <v>6941</v>
      </c>
      <c r="AA784" s="5" t="s">
        <v>7553</v>
      </c>
      <c r="AB784" s="5" t="s">
        <v>59</v>
      </c>
      <c r="AC784" s="5" t="s">
        <v>52</v>
      </c>
      <c r="AD784" s="5" t="s">
        <v>72</v>
      </c>
      <c r="AE784" s="5" t="s">
        <v>73</v>
      </c>
      <c r="AF784" s="5" t="s">
        <v>74</v>
      </c>
      <c r="AG784" s="5" t="s">
        <v>75</v>
      </c>
      <c r="AH784" s="5" t="s">
        <v>76</v>
      </c>
      <c r="AI784" s="5" t="s">
        <v>77</v>
      </c>
      <c r="AJ784" s="5" t="s">
        <v>3781</v>
      </c>
      <c r="AK784" s="5" t="s">
        <v>7554</v>
      </c>
      <c r="AL784" s="5" t="s">
        <v>1524</v>
      </c>
    </row>
    <row r="785">
      <c r="A785" s="5" t="s">
        <v>7555</v>
      </c>
      <c r="B785" s="5" t="s">
        <v>7556</v>
      </c>
      <c r="C785" s="5" t="s">
        <v>7557</v>
      </c>
      <c r="D785" s="9">
        <v>44647.0</v>
      </c>
      <c r="E785" s="5">
        <v>42086.0</v>
      </c>
      <c r="F785" s="5">
        <v>19130.0</v>
      </c>
      <c r="G785" s="5" t="s">
        <v>1458</v>
      </c>
      <c r="H785" s="5" t="s">
        <v>45</v>
      </c>
      <c r="I785" s="5" t="s">
        <v>6179</v>
      </c>
      <c r="J785" s="5" t="s">
        <v>1460</v>
      </c>
      <c r="K785" s="5" t="s">
        <v>391</v>
      </c>
      <c r="L785" s="5" t="s">
        <v>7558</v>
      </c>
      <c r="M785" s="10" t="str">
        <f>IFERROR(__xludf.DUMMYFUNCTION("REGEXEXTRACT(L1270, ""[\s,]([A-Z]{2})[,\s]\s?\d{5}"")"),"#N/A")</f>
        <v>#N/A</v>
      </c>
      <c r="N785" s="5" t="s">
        <v>7559</v>
      </c>
      <c r="O785" s="5" t="s">
        <v>52</v>
      </c>
      <c r="P785" s="5">
        <v>1.0</v>
      </c>
      <c r="Q785" s="5" t="s">
        <v>7560</v>
      </c>
      <c r="R785" s="5" t="s">
        <v>244</v>
      </c>
      <c r="S785" s="5">
        <v>2377.0</v>
      </c>
      <c r="T785" s="5" t="s">
        <v>69</v>
      </c>
      <c r="U785" s="5">
        <v>40.0</v>
      </c>
      <c r="V785" s="5" t="s">
        <v>70</v>
      </c>
      <c r="W785" s="5" t="s">
        <v>7561</v>
      </c>
      <c r="X785" s="5" t="s">
        <v>52</v>
      </c>
      <c r="Y785" s="5" t="s">
        <v>52</v>
      </c>
      <c r="Z785" s="5" t="s">
        <v>6941</v>
      </c>
      <c r="AA785" s="5" t="s">
        <v>7562</v>
      </c>
      <c r="AB785" s="5" t="s">
        <v>59</v>
      </c>
      <c r="AC785" s="5" t="s">
        <v>52</v>
      </c>
      <c r="AD785" s="5" t="s">
        <v>72</v>
      </c>
      <c r="AE785" s="5" t="s">
        <v>73</v>
      </c>
      <c r="AF785" s="5" t="s">
        <v>74</v>
      </c>
      <c r="AG785" s="5" t="s">
        <v>75</v>
      </c>
      <c r="AH785" s="5" t="s">
        <v>76</v>
      </c>
      <c r="AI785" s="5" t="s">
        <v>77</v>
      </c>
      <c r="AJ785" s="5" t="s">
        <v>7556</v>
      </c>
      <c r="AK785" s="5" t="s">
        <v>7563</v>
      </c>
      <c r="AL785" s="5" t="s">
        <v>1092</v>
      </c>
    </row>
    <row r="786" hidden="1">
      <c r="A786" s="5" t="s">
        <v>7564</v>
      </c>
      <c r="B786" s="5" t="s">
        <v>7565</v>
      </c>
      <c r="C786" s="5" t="s">
        <v>7566</v>
      </c>
      <c r="D786" s="9">
        <v>44647.0</v>
      </c>
      <c r="E786" s="5">
        <v>123200.0</v>
      </c>
      <c r="F786" s="5">
        <v>56000.0</v>
      </c>
      <c r="G786" s="5" t="s">
        <v>412</v>
      </c>
      <c r="H786" s="5" t="s">
        <v>530</v>
      </c>
      <c r="I786" s="5" t="s">
        <v>4736</v>
      </c>
      <c r="J786" s="5" t="s">
        <v>414</v>
      </c>
      <c r="K786" s="5" t="s">
        <v>7567</v>
      </c>
      <c r="L786" s="5" t="s">
        <v>7568</v>
      </c>
      <c r="M786" s="11" t="s">
        <v>2670</v>
      </c>
      <c r="N786" s="5" t="s">
        <v>7569</v>
      </c>
      <c r="O786" s="5">
        <v>11422.0</v>
      </c>
      <c r="P786" s="5">
        <v>2.0</v>
      </c>
      <c r="Q786" s="5" t="s">
        <v>7570</v>
      </c>
      <c r="R786" s="5" t="s">
        <v>3475</v>
      </c>
      <c r="S786" s="5">
        <v>69.0</v>
      </c>
      <c r="T786" s="5" t="s">
        <v>53</v>
      </c>
      <c r="U786" s="5">
        <v>84.0</v>
      </c>
      <c r="V786" s="5" t="s">
        <v>93</v>
      </c>
      <c r="W786" s="5" t="s">
        <v>7571</v>
      </c>
      <c r="X786" s="5" t="s">
        <v>71</v>
      </c>
      <c r="Y786" s="5" t="s">
        <v>52</v>
      </c>
      <c r="Z786" s="5" t="s">
        <v>7465</v>
      </c>
      <c r="AA786" s="5" t="s">
        <v>7572</v>
      </c>
      <c r="AB786" s="5" t="s">
        <v>235</v>
      </c>
      <c r="AC786" s="5" t="s">
        <v>52</v>
      </c>
      <c r="AD786" s="5" t="s">
        <v>216</v>
      </c>
      <c r="AE786" s="5" t="s">
        <v>217</v>
      </c>
      <c r="AF786" s="5" t="s">
        <v>218</v>
      </c>
      <c r="AG786" s="5" t="s">
        <v>52</v>
      </c>
      <c r="AH786" s="5" t="s">
        <v>52</v>
      </c>
      <c r="AI786" s="5" t="s">
        <v>52</v>
      </c>
      <c r="AJ786" s="5" t="s">
        <v>7565</v>
      </c>
      <c r="AK786" s="5" t="s">
        <v>7568</v>
      </c>
      <c r="AL786" s="5" t="s">
        <v>336</v>
      </c>
    </row>
    <row r="787" hidden="1">
      <c r="A787" s="5" t="s">
        <v>7573</v>
      </c>
      <c r="B787" s="5" t="s">
        <v>6436</v>
      </c>
      <c r="C787" s="5" t="s">
        <v>6437</v>
      </c>
      <c r="D787" s="9">
        <v>44646.0</v>
      </c>
      <c r="E787" s="5">
        <v>38540.0</v>
      </c>
      <c r="F787" s="5">
        <v>17518.0</v>
      </c>
      <c r="G787" s="5" t="s">
        <v>634</v>
      </c>
      <c r="H787" s="5" t="s">
        <v>272</v>
      </c>
      <c r="I787" s="5" t="s">
        <v>4586</v>
      </c>
      <c r="J787" s="5" t="s">
        <v>274</v>
      </c>
      <c r="K787" s="5" t="s">
        <v>7574</v>
      </c>
      <c r="L787" s="5" t="s">
        <v>7575</v>
      </c>
      <c r="M787" s="10" t="str">
        <f>IFERROR(__xludf.DUMMYFUNCTION("REGEXEXTRACT(L1272, ""[\s,]([A-Z]{2})[,\s]\s?\d{5}"")"),"#N/A")</f>
        <v>#N/A</v>
      </c>
      <c r="N787" s="5" t="s">
        <v>7576</v>
      </c>
      <c r="O787" s="5">
        <v>98109.0</v>
      </c>
      <c r="P787" s="5">
        <v>1.0</v>
      </c>
      <c r="Q787" s="5" t="s">
        <v>7577</v>
      </c>
      <c r="R787" s="5" t="s">
        <v>244</v>
      </c>
      <c r="S787" s="5">
        <v>1302.0</v>
      </c>
      <c r="T787" s="5" t="s">
        <v>69</v>
      </c>
      <c r="U787" s="5">
        <v>63.0</v>
      </c>
      <c r="V787" s="5" t="s">
        <v>70</v>
      </c>
      <c r="W787" s="5" t="s">
        <v>7578</v>
      </c>
      <c r="X787" s="5" t="s">
        <v>71</v>
      </c>
      <c r="Y787" s="5" t="s">
        <v>52</v>
      </c>
      <c r="Z787" s="5" t="s">
        <v>7579</v>
      </c>
      <c r="AA787" s="5" t="s">
        <v>7580</v>
      </c>
      <c r="AB787" s="5" t="s">
        <v>604</v>
      </c>
      <c r="AC787" s="5" t="s">
        <v>52</v>
      </c>
      <c r="AD787" s="5" t="s">
        <v>72</v>
      </c>
      <c r="AE787" s="5" t="s">
        <v>73</v>
      </c>
      <c r="AF787" s="5" t="s">
        <v>74</v>
      </c>
      <c r="AG787" s="5" t="s">
        <v>75</v>
      </c>
      <c r="AH787" s="5" t="s">
        <v>76</v>
      </c>
      <c r="AI787" s="5" t="s">
        <v>77</v>
      </c>
      <c r="AJ787" s="5" t="s">
        <v>6436</v>
      </c>
      <c r="AK787" s="5" t="s">
        <v>7581</v>
      </c>
      <c r="AL787" s="5" t="s">
        <v>1874</v>
      </c>
    </row>
    <row r="788" hidden="1">
      <c r="A788" s="5" t="s">
        <v>7582</v>
      </c>
      <c r="B788" s="5" t="s">
        <v>7583</v>
      </c>
      <c r="C788" s="5" t="s">
        <v>7584</v>
      </c>
      <c r="D788" s="9">
        <v>44646.0</v>
      </c>
      <c r="E788" s="5">
        <v>504979.0</v>
      </c>
      <c r="F788" s="5">
        <v>229536.0</v>
      </c>
      <c r="G788" s="5" t="s">
        <v>7585</v>
      </c>
      <c r="H788" s="5" t="s">
        <v>290</v>
      </c>
      <c r="I788" s="5" t="s">
        <v>7586</v>
      </c>
      <c r="J788" s="5" t="s">
        <v>532</v>
      </c>
      <c r="K788" s="5" t="s">
        <v>7587</v>
      </c>
      <c r="L788" s="5" t="s">
        <v>7588</v>
      </c>
      <c r="M788" s="10" t="str">
        <f>IFERROR(__xludf.DUMMYFUNCTION("REGEXEXTRACT(L1273, ""[\s,]([A-Z]{2})[,\s]\s?\d{5}"")"),"#N/A")</f>
        <v>#N/A</v>
      </c>
      <c r="N788" s="5" t="s">
        <v>7589</v>
      </c>
      <c r="O788" s="5" t="s">
        <v>52</v>
      </c>
      <c r="P788" s="5">
        <v>1.0</v>
      </c>
      <c r="Q788" s="5" t="s">
        <v>4315</v>
      </c>
      <c r="R788" s="5" t="s">
        <v>52</v>
      </c>
      <c r="S788" s="5">
        <v>608.0</v>
      </c>
      <c r="T788" s="5" t="s">
        <v>1386</v>
      </c>
      <c r="U788" s="5">
        <v>459.0</v>
      </c>
      <c r="V788" s="5" t="s">
        <v>93</v>
      </c>
      <c r="W788" s="5" t="s">
        <v>7590</v>
      </c>
      <c r="X788" s="5" t="s">
        <v>52</v>
      </c>
      <c r="Y788" s="5" t="s">
        <v>52</v>
      </c>
      <c r="Z788" s="5">
        <v>122.0</v>
      </c>
      <c r="AA788" s="5" t="s">
        <v>52</v>
      </c>
      <c r="AB788" s="5" t="s">
        <v>235</v>
      </c>
      <c r="AC788" s="5" t="s">
        <v>52</v>
      </c>
      <c r="AD788" s="5" t="s">
        <v>7591</v>
      </c>
      <c r="AE788" s="5" t="s">
        <v>7592</v>
      </c>
      <c r="AF788" s="5" t="s">
        <v>7593</v>
      </c>
      <c r="AG788" s="5" t="s">
        <v>52</v>
      </c>
      <c r="AH788" s="5" t="s">
        <v>7594</v>
      </c>
      <c r="AI788" s="5" t="s">
        <v>7595</v>
      </c>
      <c r="AJ788" s="5" t="s">
        <v>7596</v>
      </c>
      <c r="AK788" s="5" t="s">
        <v>7597</v>
      </c>
      <c r="AL788" s="5" t="s">
        <v>7598</v>
      </c>
    </row>
    <row r="789" hidden="1">
      <c r="A789" s="5" t="s">
        <v>7599</v>
      </c>
      <c r="B789" s="5" t="s">
        <v>5972</v>
      </c>
      <c r="C789" s="5" t="s">
        <v>7600</v>
      </c>
      <c r="D789" s="9">
        <v>44645.0</v>
      </c>
      <c r="E789" s="5">
        <v>18568.0</v>
      </c>
      <c r="F789" s="5">
        <v>8440.0</v>
      </c>
      <c r="G789" s="5" t="s">
        <v>634</v>
      </c>
      <c r="H789" s="5" t="s">
        <v>149</v>
      </c>
      <c r="I789" s="5" t="s">
        <v>7601</v>
      </c>
      <c r="J789" s="5" t="s">
        <v>274</v>
      </c>
      <c r="K789" s="5" t="s">
        <v>7602</v>
      </c>
      <c r="L789" s="5" t="s">
        <v>6505</v>
      </c>
      <c r="M789" s="10" t="str">
        <f>IFERROR(__xludf.DUMMYFUNCTION("REGEXEXTRACT(L1274, ""[\s,]([A-Z]{2})[,\s]\s?\d{5}"")"),"#N/A")</f>
        <v>#N/A</v>
      </c>
      <c r="N789" s="5" t="s">
        <v>7603</v>
      </c>
      <c r="O789" s="5">
        <v>97005.0</v>
      </c>
      <c r="P789" s="5">
        <v>2.0</v>
      </c>
      <c r="Q789" s="5" t="s">
        <v>7604</v>
      </c>
      <c r="R789" s="5" t="s">
        <v>7605</v>
      </c>
      <c r="S789" s="5">
        <v>1915.0</v>
      </c>
      <c r="T789" s="5" t="s">
        <v>69</v>
      </c>
      <c r="U789" s="5">
        <v>137.0</v>
      </c>
      <c r="V789" s="5" t="s">
        <v>70</v>
      </c>
      <c r="W789" s="5" t="s">
        <v>7606</v>
      </c>
      <c r="X789" s="5" t="s">
        <v>52</v>
      </c>
      <c r="Y789" s="5" t="s">
        <v>52</v>
      </c>
      <c r="Z789" s="5" t="s">
        <v>7607</v>
      </c>
      <c r="AA789" s="5" t="s">
        <v>7608</v>
      </c>
      <c r="AB789" s="5" t="s">
        <v>235</v>
      </c>
      <c r="AC789" s="5" t="s">
        <v>52</v>
      </c>
      <c r="AD789" s="5" t="s">
        <v>72</v>
      </c>
      <c r="AE789" s="5" t="s">
        <v>73</v>
      </c>
      <c r="AF789" s="5" t="s">
        <v>74</v>
      </c>
      <c r="AG789" s="5" t="s">
        <v>75</v>
      </c>
      <c r="AH789" s="5" t="s">
        <v>76</v>
      </c>
      <c r="AI789" s="5" t="s">
        <v>77</v>
      </c>
      <c r="AJ789" s="5" t="s">
        <v>102</v>
      </c>
      <c r="AK789" s="5" t="s">
        <v>102</v>
      </c>
      <c r="AL789" s="5" t="s">
        <v>1874</v>
      </c>
    </row>
    <row r="790" hidden="1">
      <c r="A790" s="5" t="s">
        <v>7609</v>
      </c>
      <c r="B790" s="5" t="s">
        <v>7610</v>
      </c>
      <c r="C790" s="5" t="s">
        <v>7611</v>
      </c>
      <c r="D790" s="9">
        <v>44644.0</v>
      </c>
      <c r="E790" s="5">
        <v>23958.0</v>
      </c>
      <c r="F790" s="5">
        <v>10890.0</v>
      </c>
      <c r="G790" s="5" t="s">
        <v>5560</v>
      </c>
      <c r="H790" s="5" t="s">
        <v>2784</v>
      </c>
      <c r="I790" s="5" t="s">
        <v>7612</v>
      </c>
      <c r="J790" s="5" t="s">
        <v>2214</v>
      </c>
      <c r="K790" s="5" t="s">
        <v>7613</v>
      </c>
      <c r="L790" s="5" t="s">
        <v>7614</v>
      </c>
      <c r="M790" s="10" t="str">
        <f>IFERROR(__xludf.DUMMYFUNCTION("REGEXEXTRACT(L1275, ""[\s,]([A-Z]{2})[,\s]\s?\d{5}"")"),"KY")</f>
        <v>KY</v>
      </c>
      <c r="N790" s="5" t="s">
        <v>7615</v>
      </c>
      <c r="O790" s="5">
        <v>96712.0</v>
      </c>
      <c r="P790" s="5">
        <v>1.0</v>
      </c>
      <c r="Q790" s="5" t="s">
        <v>7616</v>
      </c>
      <c r="R790" s="5">
        <v>2210.0</v>
      </c>
      <c r="S790" s="5">
        <v>3.0</v>
      </c>
      <c r="T790" s="5" t="s">
        <v>115</v>
      </c>
      <c r="U790" s="5">
        <v>0.0</v>
      </c>
      <c r="V790" s="5" t="s">
        <v>52</v>
      </c>
      <c r="W790" s="5" t="s">
        <v>7617</v>
      </c>
      <c r="X790" s="5" t="s">
        <v>55</v>
      </c>
      <c r="Y790" s="5" t="s">
        <v>7618</v>
      </c>
      <c r="Z790" s="5" t="s">
        <v>7619</v>
      </c>
      <c r="AA790" s="5" t="s">
        <v>7620</v>
      </c>
      <c r="AB790" s="5" t="s">
        <v>5088</v>
      </c>
      <c r="AC790" s="5" t="s">
        <v>52</v>
      </c>
      <c r="AD790" s="5" t="s">
        <v>181</v>
      </c>
      <c r="AE790" s="5" t="s">
        <v>182</v>
      </c>
      <c r="AF790" s="5" t="s">
        <v>183</v>
      </c>
      <c r="AG790" s="5" t="s">
        <v>52</v>
      </c>
      <c r="AH790" s="5" t="s">
        <v>52</v>
      </c>
      <c r="AI790" s="5" t="s">
        <v>184</v>
      </c>
      <c r="AJ790" s="5" t="s">
        <v>102</v>
      </c>
      <c r="AK790" s="5" t="s">
        <v>102</v>
      </c>
      <c r="AL790" s="5" t="s">
        <v>7621</v>
      </c>
    </row>
    <row r="791" hidden="1">
      <c r="A791" s="5" t="s">
        <v>7609</v>
      </c>
      <c r="B791" s="5" t="s">
        <v>7610</v>
      </c>
      <c r="C791" s="5" t="s">
        <v>7622</v>
      </c>
      <c r="D791" s="9">
        <v>44644.0</v>
      </c>
      <c r="E791" s="5">
        <v>23958.0</v>
      </c>
      <c r="F791" s="5">
        <v>10890.0</v>
      </c>
      <c r="G791" s="5" t="s">
        <v>5560</v>
      </c>
      <c r="H791" s="5" t="s">
        <v>2784</v>
      </c>
      <c r="I791" s="5" t="s">
        <v>7612</v>
      </c>
      <c r="J791" s="5" t="s">
        <v>2214</v>
      </c>
      <c r="K791" s="5" t="s">
        <v>7613</v>
      </c>
      <c r="L791" s="5" t="s">
        <v>7623</v>
      </c>
      <c r="M791" s="10" t="str">
        <f>IFERROR(__xludf.DUMMYFUNCTION("REGEXEXTRACT(L1276, ""[\s,]([A-Z]{2})[,\s]\s?\d{5}"")"),"#N/A")</f>
        <v>#N/A</v>
      </c>
      <c r="N791" s="5" t="s">
        <v>7624</v>
      </c>
      <c r="O791" s="5">
        <v>96712.0</v>
      </c>
      <c r="P791" s="5">
        <v>1.0</v>
      </c>
      <c r="Q791" s="5" t="s">
        <v>7616</v>
      </c>
      <c r="R791" s="5">
        <v>2210.0</v>
      </c>
      <c r="S791" s="5">
        <v>3.0</v>
      </c>
      <c r="T791" s="5" t="s">
        <v>115</v>
      </c>
      <c r="U791" s="5">
        <v>0.0</v>
      </c>
      <c r="V791" s="5" t="s">
        <v>52</v>
      </c>
      <c r="W791" s="5" t="s">
        <v>7618</v>
      </c>
      <c r="X791" s="5" t="s">
        <v>71</v>
      </c>
      <c r="Y791" s="5" t="s">
        <v>52</v>
      </c>
      <c r="Z791" s="5" t="s">
        <v>7619</v>
      </c>
      <c r="AA791" s="5" t="s">
        <v>7625</v>
      </c>
      <c r="AB791" s="5" t="s">
        <v>5088</v>
      </c>
      <c r="AC791" s="5" t="s">
        <v>261</v>
      </c>
      <c r="AD791" s="5" t="s">
        <v>181</v>
      </c>
      <c r="AE791" s="5" t="s">
        <v>182</v>
      </c>
      <c r="AF791" s="5" t="s">
        <v>183</v>
      </c>
      <c r="AG791" s="5" t="s">
        <v>52</v>
      </c>
      <c r="AH791" s="5" t="s">
        <v>52</v>
      </c>
      <c r="AI791" s="5" t="s">
        <v>184</v>
      </c>
      <c r="AJ791" s="5" t="s">
        <v>7626</v>
      </c>
      <c r="AK791" s="5" t="s">
        <v>4225</v>
      </c>
      <c r="AL791" s="5" t="s">
        <v>7621</v>
      </c>
    </row>
    <row r="792" hidden="1">
      <c r="A792" s="5" t="s">
        <v>7627</v>
      </c>
      <c r="B792" s="5" t="s">
        <v>7628</v>
      </c>
      <c r="C792" s="5" t="s">
        <v>7629</v>
      </c>
      <c r="D792" s="9">
        <v>44640.0</v>
      </c>
      <c r="E792" s="5">
        <v>167.0</v>
      </c>
      <c r="F792" s="5">
        <v>76.0</v>
      </c>
      <c r="G792" s="5" t="s">
        <v>2967</v>
      </c>
      <c r="H792" s="5" t="s">
        <v>1792</v>
      </c>
      <c r="I792" s="5" t="s">
        <v>7630</v>
      </c>
      <c r="J792" s="5" t="s">
        <v>1460</v>
      </c>
      <c r="K792" s="5" t="s">
        <v>7631</v>
      </c>
      <c r="L792" s="5" t="s">
        <v>7632</v>
      </c>
      <c r="M792" s="10" t="str">
        <f>IFERROR(__xludf.DUMMYFUNCTION("REGEXEXTRACT(L1277, ""[\s,]([A-Z]{2})[,\s]\s?\d{5}"")"),"#N/A")</f>
        <v>#N/A</v>
      </c>
      <c r="N792" s="5" t="s">
        <v>7633</v>
      </c>
      <c r="O792" s="5" t="s">
        <v>52</v>
      </c>
      <c r="P792" s="5">
        <v>1.0</v>
      </c>
      <c r="Q792" s="5" t="s">
        <v>7634</v>
      </c>
      <c r="R792" s="5">
        <v>4510.0</v>
      </c>
      <c r="S792" s="5">
        <v>8.0</v>
      </c>
      <c r="T792" s="5" t="s">
        <v>69</v>
      </c>
      <c r="U792" s="5">
        <v>0.0</v>
      </c>
      <c r="V792" s="5" t="s">
        <v>52</v>
      </c>
      <c r="W792" s="5" t="s">
        <v>7635</v>
      </c>
      <c r="X792" s="5" t="s">
        <v>52</v>
      </c>
      <c r="Y792" s="5" t="s">
        <v>52</v>
      </c>
      <c r="Z792" s="5" t="s">
        <v>7636</v>
      </c>
      <c r="AA792" s="5" t="s">
        <v>7637</v>
      </c>
      <c r="AB792" s="5" t="s">
        <v>162</v>
      </c>
      <c r="AC792" s="5" t="s">
        <v>52</v>
      </c>
      <c r="AD792" s="5" t="s">
        <v>216</v>
      </c>
      <c r="AE792" s="5" t="s">
        <v>217</v>
      </c>
      <c r="AF792" s="5" t="s">
        <v>218</v>
      </c>
      <c r="AG792" s="5" t="s">
        <v>52</v>
      </c>
      <c r="AH792" s="5" t="s">
        <v>52</v>
      </c>
      <c r="AI792" s="5" t="s">
        <v>52</v>
      </c>
      <c r="AJ792" s="5" t="s">
        <v>4127</v>
      </c>
      <c r="AK792" s="5" t="s">
        <v>7638</v>
      </c>
      <c r="AL792" s="5" t="s">
        <v>4541</v>
      </c>
    </row>
    <row r="793">
      <c r="A793" s="5" t="s">
        <v>7639</v>
      </c>
      <c r="B793" s="5" t="s">
        <v>6626</v>
      </c>
      <c r="C793" s="5" t="s">
        <v>6627</v>
      </c>
      <c r="D793" s="9">
        <v>44639.0</v>
      </c>
      <c r="E793" s="5">
        <v>60060.0</v>
      </c>
      <c r="F793" s="5">
        <v>27300.0</v>
      </c>
      <c r="G793" s="5" t="s">
        <v>2767</v>
      </c>
      <c r="H793" s="5" t="s">
        <v>45</v>
      </c>
      <c r="I793" s="5" t="s">
        <v>3966</v>
      </c>
      <c r="J793" s="5" t="s">
        <v>532</v>
      </c>
      <c r="K793" s="5" t="s">
        <v>7640</v>
      </c>
      <c r="L793" s="5" t="s">
        <v>6629</v>
      </c>
      <c r="M793" s="10" t="str">
        <f>IFERROR(__xludf.DUMMYFUNCTION("REGEXEXTRACT(L1278, ""[\s,]([A-Z]{2})[,\s]\s?\d{5}"")"),"#N/A")</f>
        <v>#N/A</v>
      </c>
      <c r="N793" s="5" t="s">
        <v>6630</v>
      </c>
      <c r="O793" s="5">
        <v>33126.0</v>
      </c>
      <c r="P793" s="5">
        <v>1.0</v>
      </c>
      <c r="Q793" s="5" t="s">
        <v>7641</v>
      </c>
      <c r="R793" s="5">
        <v>4510.0</v>
      </c>
      <c r="S793" s="5">
        <v>38.0</v>
      </c>
      <c r="T793" s="5" t="s">
        <v>115</v>
      </c>
      <c r="U793" s="5">
        <v>0.0</v>
      </c>
      <c r="V793" s="5" t="s">
        <v>52</v>
      </c>
      <c r="W793" s="5" t="s">
        <v>7642</v>
      </c>
      <c r="X793" s="5" t="s">
        <v>71</v>
      </c>
      <c r="Y793" s="5" t="s">
        <v>52</v>
      </c>
      <c r="Z793" s="5" t="s">
        <v>7362</v>
      </c>
      <c r="AA793" s="5" t="s">
        <v>7643</v>
      </c>
      <c r="AB793" s="5" t="s">
        <v>59</v>
      </c>
      <c r="AC793" s="5" t="s">
        <v>52</v>
      </c>
      <c r="AD793" s="5" t="s">
        <v>181</v>
      </c>
      <c r="AE793" s="5" t="s">
        <v>182</v>
      </c>
      <c r="AF793" s="5" t="s">
        <v>183</v>
      </c>
      <c r="AG793" s="5" t="s">
        <v>52</v>
      </c>
      <c r="AH793" s="5" t="s">
        <v>52</v>
      </c>
      <c r="AI793" s="5" t="s">
        <v>184</v>
      </c>
      <c r="AJ793" s="5" t="s">
        <v>6626</v>
      </c>
      <c r="AK793" s="5" t="s">
        <v>6629</v>
      </c>
      <c r="AL793" s="5" t="s">
        <v>6634</v>
      </c>
    </row>
    <row r="794">
      <c r="A794" s="5" t="s">
        <v>7639</v>
      </c>
      <c r="B794" s="5" t="s">
        <v>527</v>
      </c>
      <c r="C794" s="5" t="s">
        <v>528</v>
      </c>
      <c r="D794" s="9">
        <v>44639.0</v>
      </c>
      <c r="E794" s="5">
        <v>60060.0</v>
      </c>
      <c r="F794" s="5">
        <v>27300.0</v>
      </c>
      <c r="G794" s="5" t="s">
        <v>2767</v>
      </c>
      <c r="H794" s="5" t="s">
        <v>45</v>
      </c>
      <c r="I794" s="5" t="s">
        <v>3966</v>
      </c>
      <c r="J794" s="5" t="s">
        <v>532</v>
      </c>
      <c r="K794" s="5" t="s">
        <v>7640</v>
      </c>
      <c r="L794" s="5" t="s">
        <v>7644</v>
      </c>
      <c r="M794" s="10" t="str">
        <f>IFERROR(__xludf.DUMMYFUNCTION("REGEXEXTRACT(L1279, ""[\s,]([A-Z]{2})[,\s]\s?\d{5}"")"),"OR")</f>
        <v>OR</v>
      </c>
      <c r="N794" s="5" t="s">
        <v>6636</v>
      </c>
      <c r="O794" s="5">
        <v>3304.0</v>
      </c>
      <c r="P794" s="5">
        <v>1.0</v>
      </c>
      <c r="Q794" s="5" t="s">
        <v>7641</v>
      </c>
      <c r="R794" s="5">
        <v>4510.0</v>
      </c>
      <c r="S794" s="5">
        <v>38.0</v>
      </c>
      <c r="T794" s="5" t="s">
        <v>115</v>
      </c>
      <c r="U794" s="5">
        <v>0.0</v>
      </c>
      <c r="V794" s="5" t="s">
        <v>52</v>
      </c>
      <c r="W794" s="5" t="s">
        <v>7645</v>
      </c>
      <c r="X794" s="5" t="s">
        <v>55</v>
      </c>
      <c r="Y794" s="5" t="s">
        <v>7642</v>
      </c>
      <c r="Z794" s="5" t="s">
        <v>7362</v>
      </c>
      <c r="AA794" s="5" t="s">
        <v>7643</v>
      </c>
      <c r="AB794" s="5" t="s">
        <v>59</v>
      </c>
      <c r="AC794" s="5" t="s">
        <v>52</v>
      </c>
      <c r="AD794" s="5" t="s">
        <v>181</v>
      </c>
      <c r="AE794" s="5" t="s">
        <v>182</v>
      </c>
      <c r="AF794" s="5" t="s">
        <v>183</v>
      </c>
      <c r="AG794" s="5" t="s">
        <v>52</v>
      </c>
      <c r="AH794" s="5" t="s">
        <v>52</v>
      </c>
      <c r="AI794" s="5" t="s">
        <v>184</v>
      </c>
      <c r="AJ794" s="5" t="s">
        <v>527</v>
      </c>
      <c r="AK794" s="5" t="s">
        <v>7644</v>
      </c>
      <c r="AL794" s="5" t="s">
        <v>6634</v>
      </c>
    </row>
    <row r="795" hidden="1">
      <c r="A795" s="5" t="s">
        <v>7646</v>
      </c>
      <c r="B795" s="5" t="s">
        <v>4346</v>
      </c>
      <c r="C795" s="5" t="s">
        <v>4347</v>
      </c>
      <c r="D795" s="9">
        <v>44637.0</v>
      </c>
      <c r="E795" s="5">
        <v>33431.0</v>
      </c>
      <c r="F795" s="5">
        <v>15196.0</v>
      </c>
      <c r="G795" s="5" t="s">
        <v>634</v>
      </c>
      <c r="H795" s="5" t="s">
        <v>189</v>
      </c>
      <c r="I795" s="5" t="s">
        <v>4348</v>
      </c>
      <c r="J795" s="5" t="s">
        <v>274</v>
      </c>
      <c r="K795" s="5" t="s">
        <v>7647</v>
      </c>
      <c r="L795" s="5" t="s">
        <v>4350</v>
      </c>
      <c r="M795" s="10" t="str">
        <f>IFERROR(__xludf.DUMMYFUNCTION("REGEXEXTRACT(L1280, ""[\s,]([A-Z]{2})[,\s]\s?\d{5}"")"),"GA")</f>
        <v>GA</v>
      </c>
      <c r="N795" s="5" t="s">
        <v>4351</v>
      </c>
      <c r="O795" s="5">
        <v>78557.0</v>
      </c>
      <c r="P795" s="5">
        <v>1.0</v>
      </c>
      <c r="Q795" s="5" t="s">
        <v>7648</v>
      </c>
      <c r="R795" s="5">
        <v>2210.0</v>
      </c>
      <c r="S795" s="5">
        <v>1060.0</v>
      </c>
      <c r="T795" s="5" t="s">
        <v>115</v>
      </c>
      <c r="U795" s="5">
        <v>0.0</v>
      </c>
      <c r="V795" s="5" t="s">
        <v>52</v>
      </c>
      <c r="W795" s="5" t="s">
        <v>7649</v>
      </c>
      <c r="X795" s="5" t="s">
        <v>71</v>
      </c>
      <c r="Y795" s="5" t="s">
        <v>52</v>
      </c>
      <c r="Z795" s="5" t="s">
        <v>7650</v>
      </c>
      <c r="AA795" s="5" t="s">
        <v>7651</v>
      </c>
      <c r="AB795" s="5" t="s">
        <v>1426</v>
      </c>
      <c r="AC795" s="5" t="s">
        <v>283</v>
      </c>
      <c r="AD795" s="5" t="s">
        <v>181</v>
      </c>
      <c r="AE795" s="5" t="s">
        <v>182</v>
      </c>
      <c r="AF795" s="5" t="s">
        <v>183</v>
      </c>
      <c r="AG795" s="5" t="s">
        <v>52</v>
      </c>
      <c r="AH795" s="5" t="s">
        <v>52</v>
      </c>
      <c r="AI795" s="5" t="s">
        <v>184</v>
      </c>
      <c r="AJ795" s="5" t="s">
        <v>4346</v>
      </c>
      <c r="AK795" s="5" t="s">
        <v>4350</v>
      </c>
      <c r="AL795" s="5" t="s">
        <v>645</v>
      </c>
    </row>
    <row r="796" hidden="1">
      <c r="A796" s="5" t="s">
        <v>7652</v>
      </c>
      <c r="B796" s="5" t="s">
        <v>4346</v>
      </c>
      <c r="C796" s="5" t="s">
        <v>4347</v>
      </c>
      <c r="D796" s="9">
        <v>44637.0</v>
      </c>
      <c r="E796" s="5">
        <v>34386.0</v>
      </c>
      <c r="F796" s="5">
        <v>15630.0</v>
      </c>
      <c r="G796" s="5" t="s">
        <v>634</v>
      </c>
      <c r="H796" s="5" t="s">
        <v>189</v>
      </c>
      <c r="I796" s="5" t="s">
        <v>4348</v>
      </c>
      <c r="J796" s="5" t="s">
        <v>274</v>
      </c>
      <c r="K796" s="5" t="s">
        <v>7653</v>
      </c>
      <c r="L796" s="5" t="s">
        <v>4350</v>
      </c>
      <c r="M796" s="10" t="str">
        <f>IFERROR(__xludf.DUMMYFUNCTION("REGEXEXTRACT(L1281, ""[\s,]([A-Z]{2})[,\s]\s?\d{5}"")"),"#N/A")</f>
        <v>#N/A</v>
      </c>
      <c r="N796" s="5" t="s">
        <v>4351</v>
      </c>
      <c r="O796" s="5">
        <v>78557.0</v>
      </c>
      <c r="P796" s="5">
        <v>1.0</v>
      </c>
      <c r="Q796" s="5" t="s">
        <v>7654</v>
      </c>
      <c r="R796" s="5">
        <v>2210.0</v>
      </c>
      <c r="S796" s="5">
        <v>964.0</v>
      </c>
      <c r="T796" s="5" t="s">
        <v>115</v>
      </c>
      <c r="U796" s="5">
        <v>0.0</v>
      </c>
      <c r="V796" s="5" t="s">
        <v>52</v>
      </c>
      <c r="W796" s="5" t="s">
        <v>7655</v>
      </c>
      <c r="X796" s="5" t="s">
        <v>71</v>
      </c>
      <c r="Y796" s="5" t="s">
        <v>52</v>
      </c>
      <c r="Z796" s="5" t="s">
        <v>7650</v>
      </c>
      <c r="AA796" s="5" t="s">
        <v>7656</v>
      </c>
      <c r="AB796" s="5" t="s">
        <v>1426</v>
      </c>
      <c r="AC796" s="5" t="s">
        <v>283</v>
      </c>
      <c r="AD796" s="5" t="s">
        <v>181</v>
      </c>
      <c r="AE796" s="5" t="s">
        <v>182</v>
      </c>
      <c r="AF796" s="5" t="s">
        <v>183</v>
      </c>
      <c r="AG796" s="5" t="s">
        <v>52</v>
      </c>
      <c r="AH796" s="5" t="s">
        <v>52</v>
      </c>
      <c r="AI796" s="5" t="s">
        <v>184</v>
      </c>
      <c r="AJ796" s="5" t="s">
        <v>4346</v>
      </c>
      <c r="AK796" s="5" t="s">
        <v>4350</v>
      </c>
      <c r="AL796" s="5" t="s">
        <v>645</v>
      </c>
    </row>
    <row r="797" hidden="1">
      <c r="A797" s="5" t="s">
        <v>7657</v>
      </c>
      <c r="B797" s="5" t="s">
        <v>3493</v>
      </c>
      <c r="C797" s="5" t="s">
        <v>7350</v>
      </c>
      <c r="D797" s="9">
        <v>44636.0</v>
      </c>
      <c r="E797" s="5">
        <v>113637.0</v>
      </c>
      <c r="F797" s="5">
        <v>51653.0</v>
      </c>
      <c r="G797" s="5" t="s">
        <v>1419</v>
      </c>
      <c r="H797" s="5" t="s">
        <v>1534</v>
      </c>
      <c r="I797" s="5" t="s">
        <v>7658</v>
      </c>
      <c r="J797" s="5" t="s">
        <v>256</v>
      </c>
      <c r="K797" s="5" t="s">
        <v>3471</v>
      </c>
      <c r="L797" s="5" t="s">
        <v>7659</v>
      </c>
      <c r="M797" s="10" t="str">
        <f>IFERROR(__xludf.DUMMYFUNCTION("REGEXEXTRACT(L1282, ""[\s,]([A-Z]{2})[,\s]\s?\d{5}"")"),"#N/A")</f>
        <v>#N/A</v>
      </c>
      <c r="N797" s="5" t="s">
        <v>7660</v>
      </c>
      <c r="O797" s="5" t="s">
        <v>52</v>
      </c>
      <c r="P797" s="5">
        <v>2.0</v>
      </c>
      <c r="Q797" s="5" t="s">
        <v>7661</v>
      </c>
      <c r="R797" s="5" t="s">
        <v>3475</v>
      </c>
      <c r="S797" s="5">
        <v>232.0</v>
      </c>
      <c r="T797" s="5" t="s">
        <v>1077</v>
      </c>
      <c r="U797" s="5">
        <v>0.0</v>
      </c>
      <c r="V797" s="5" t="s">
        <v>70</v>
      </c>
      <c r="W797" s="5" t="s">
        <v>7662</v>
      </c>
      <c r="X797" s="5" t="s">
        <v>52</v>
      </c>
      <c r="Y797" s="5" t="s">
        <v>52</v>
      </c>
      <c r="Z797" s="5" t="s">
        <v>7663</v>
      </c>
      <c r="AA797" s="5" t="s">
        <v>7664</v>
      </c>
      <c r="AB797" s="5" t="s">
        <v>260</v>
      </c>
      <c r="AC797" s="5" t="s">
        <v>52</v>
      </c>
      <c r="AD797" s="5" t="s">
        <v>5289</v>
      </c>
      <c r="AE797" s="5" t="s">
        <v>5290</v>
      </c>
      <c r="AF797" s="5" t="s">
        <v>5291</v>
      </c>
      <c r="AG797" s="5" t="s">
        <v>52</v>
      </c>
      <c r="AH797" s="5" t="s">
        <v>52</v>
      </c>
      <c r="AI797" s="5" t="s">
        <v>52</v>
      </c>
      <c r="AJ797" s="5" t="s">
        <v>3468</v>
      </c>
      <c r="AK797" s="5" t="s">
        <v>7665</v>
      </c>
      <c r="AL797" s="5" t="s">
        <v>3481</v>
      </c>
    </row>
    <row r="798" hidden="1">
      <c r="A798" s="5" t="s">
        <v>7666</v>
      </c>
      <c r="B798" s="5" t="s">
        <v>527</v>
      </c>
      <c r="C798" s="5" t="s">
        <v>102</v>
      </c>
      <c r="D798" s="9">
        <v>44635.0</v>
      </c>
      <c r="E798" s="5">
        <v>121077.0</v>
      </c>
      <c r="F798" s="5">
        <v>55035.0</v>
      </c>
      <c r="G798" s="5" t="s">
        <v>412</v>
      </c>
      <c r="H798" s="5" t="s">
        <v>530</v>
      </c>
      <c r="I798" s="5" t="s">
        <v>7667</v>
      </c>
      <c r="J798" s="5" t="s">
        <v>414</v>
      </c>
      <c r="K798" s="5" t="s">
        <v>7668</v>
      </c>
      <c r="L798" s="5" t="s">
        <v>7669</v>
      </c>
      <c r="M798" s="10" t="str">
        <f>IFERROR(__xludf.DUMMYFUNCTION("REGEXEXTRACT(L1283, ""[\s,]([A-Z]{2})[,\s]\s?\d{5}"")"),"#N/A")</f>
        <v>#N/A</v>
      </c>
      <c r="N798" s="5" t="s">
        <v>102</v>
      </c>
      <c r="O798" s="5">
        <v>3304.0</v>
      </c>
      <c r="P798" s="5">
        <v>2.0</v>
      </c>
      <c r="Q798" s="5" t="s">
        <v>7670</v>
      </c>
      <c r="R798" s="5" t="s">
        <v>2195</v>
      </c>
      <c r="S798" s="5">
        <v>64.0</v>
      </c>
      <c r="T798" s="5" t="s">
        <v>53</v>
      </c>
      <c r="U798" s="5">
        <v>75.0</v>
      </c>
      <c r="V798" s="5" t="s">
        <v>93</v>
      </c>
      <c r="W798" s="5" t="s">
        <v>7671</v>
      </c>
      <c r="X798" s="5" t="s">
        <v>52</v>
      </c>
      <c r="Y798" s="5" t="s">
        <v>52</v>
      </c>
      <c r="Z798" s="5" t="s">
        <v>7607</v>
      </c>
      <c r="AA798" s="5" t="s">
        <v>7672</v>
      </c>
      <c r="AB798" s="5" t="s">
        <v>235</v>
      </c>
      <c r="AC798" s="5" t="s">
        <v>52</v>
      </c>
      <c r="AD798" s="5" t="s">
        <v>216</v>
      </c>
      <c r="AE798" s="5" t="s">
        <v>217</v>
      </c>
      <c r="AF798" s="5" t="s">
        <v>218</v>
      </c>
      <c r="AG798" s="5" t="s">
        <v>52</v>
      </c>
      <c r="AH798" s="5" t="s">
        <v>52</v>
      </c>
      <c r="AI798" s="5" t="s">
        <v>52</v>
      </c>
      <c r="AJ798" s="5" t="s">
        <v>102</v>
      </c>
      <c r="AK798" s="5" t="s">
        <v>102</v>
      </c>
      <c r="AL798" s="5" t="s">
        <v>336</v>
      </c>
    </row>
    <row r="799" hidden="1">
      <c r="A799" s="5" t="s">
        <v>7673</v>
      </c>
      <c r="B799" s="5" t="s">
        <v>7674</v>
      </c>
      <c r="C799" s="5" t="s">
        <v>169</v>
      </c>
      <c r="D799" s="9">
        <v>44631.0</v>
      </c>
      <c r="E799" s="5">
        <v>73810.0</v>
      </c>
      <c r="F799" s="5">
        <v>33550.0</v>
      </c>
      <c r="G799" s="5" t="s">
        <v>1103</v>
      </c>
      <c r="H799" s="5" t="s">
        <v>272</v>
      </c>
      <c r="I799" s="5" t="s">
        <v>7675</v>
      </c>
      <c r="J799" s="5" t="s">
        <v>191</v>
      </c>
      <c r="K799" s="5" t="s">
        <v>3658</v>
      </c>
      <c r="L799" s="5" t="s">
        <v>7676</v>
      </c>
      <c r="M799" s="10" t="str">
        <f>IFERROR(__xludf.DUMMYFUNCTION("REGEXEXTRACT(L1284, ""[\s,]([A-Z]{2})[,\s]\s?\d{5}"")"),"CA")</f>
        <v>CA</v>
      </c>
      <c r="N799" s="5" t="s">
        <v>7677</v>
      </c>
      <c r="O799" s="5">
        <v>93401.0</v>
      </c>
      <c r="P799" s="5">
        <v>2.0</v>
      </c>
      <c r="Q799" s="5" t="s">
        <v>7678</v>
      </c>
      <c r="R799" s="5" t="s">
        <v>2195</v>
      </c>
      <c r="S799" s="5">
        <v>14850.0</v>
      </c>
      <c r="T799" s="5" t="s">
        <v>53</v>
      </c>
      <c r="U799" s="5">
        <v>133.0</v>
      </c>
      <c r="V799" s="5" t="s">
        <v>93</v>
      </c>
      <c r="W799" s="5" t="s">
        <v>7679</v>
      </c>
      <c r="X799" s="5" t="s">
        <v>52</v>
      </c>
      <c r="Y799" s="5" t="s">
        <v>52</v>
      </c>
      <c r="Z799" s="5" t="s">
        <v>7680</v>
      </c>
      <c r="AA799" s="5" t="s">
        <v>7681</v>
      </c>
      <c r="AB799" s="5" t="s">
        <v>200</v>
      </c>
      <c r="AC799" s="5" t="s">
        <v>52</v>
      </c>
      <c r="AD799" s="5" t="s">
        <v>216</v>
      </c>
      <c r="AE799" s="5" t="s">
        <v>217</v>
      </c>
      <c r="AF799" s="5" t="s">
        <v>218</v>
      </c>
      <c r="AG799" s="5" t="s">
        <v>52</v>
      </c>
      <c r="AH799" s="5" t="s">
        <v>52</v>
      </c>
      <c r="AI799" s="5" t="s">
        <v>52</v>
      </c>
      <c r="AJ799" s="5" t="s">
        <v>7674</v>
      </c>
      <c r="AK799" s="5" t="s">
        <v>7676</v>
      </c>
      <c r="AL799" s="5" t="s">
        <v>79</v>
      </c>
    </row>
    <row r="800" hidden="1">
      <c r="A800" s="5" t="s">
        <v>7682</v>
      </c>
      <c r="B800" s="5" t="s">
        <v>7674</v>
      </c>
      <c r="C800" s="5" t="s">
        <v>169</v>
      </c>
      <c r="D800" s="9">
        <v>44631.0</v>
      </c>
      <c r="E800" s="5">
        <v>70906.0</v>
      </c>
      <c r="F800" s="5">
        <v>32230.0</v>
      </c>
      <c r="G800" s="5" t="s">
        <v>1103</v>
      </c>
      <c r="H800" s="5" t="s">
        <v>272</v>
      </c>
      <c r="I800" s="5" t="s">
        <v>7675</v>
      </c>
      <c r="J800" s="5" t="s">
        <v>191</v>
      </c>
      <c r="K800" s="5" t="s">
        <v>3658</v>
      </c>
      <c r="L800" s="5" t="s">
        <v>7676</v>
      </c>
      <c r="M800" s="10" t="str">
        <f>IFERROR(__xludf.DUMMYFUNCTION("REGEXEXTRACT(L1285, ""[\s,]([A-Z]{2})[,\s]\s?\d{5}"")"),"FL")</f>
        <v>FL</v>
      </c>
      <c r="N800" s="5" t="s">
        <v>7677</v>
      </c>
      <c r="O800" s="5">
        <v>93401.0</v>
      </c>
      <c r="P800" s="5">
        <v>2.0</v>
      </c>
      <c r="Q800" s="5" t="s">
        <v>7683</v>
      </c>
      <c r="R800" s="5" t="s">
        <v>2195</v>
      </c>
      <c r="S800" s="5">
        <v>14556.0</v>
      </c>
      <c r="T800" s="5" t="s">
        <v>53</v>
      </c>
      <c r="U800" s="5">
        <v>133.0</v>
      </c>
      <c r="V800" s="5" t="s">
        <v>93</v>
      </c>
      <c r="W800" s="5" t="s">
        <v>7684</v>
      </c>
      <c r="X800" s="5" t="s">
        <v>52</v>
      </c>
      <c r="Y800" s="5" t="s">
        <v>52</v>
      </c>
      <c r="Z800" s="5" t="s">
        <v>7680</v>
      </c>
      <c r="AA800" s="5" t="s">
        <v>7685</v>
      </c>
      <c r="AB800" s="5" t="s">
        <v>200</v>
      </c>
      <c r="AC800" s="5" t="s">
        <v>52</v>
      </c>
      <c r="AD800" s="5" t="s">
        <v>216</v>
      </c>
      <c r="AE800" s="5" t="s">
        <v>217</v>
      </c>
      <c r="AF800" s="5" t="s">
        <v>218</v>
      </c>
      <c r="AG800" s="5" t="s">
        <v>52</v>
      </c>
      <c r="AH800" s="5" t="s">
        <v>52</v>
      </c>
      <c r="AI800" s="5" t="s">
        <v>52</v>
      </c>
      <c r="AJ800" s="5" t="s">
        <v>7674</v>
      </c>
      <c r="AK800" s="5" t="s">
        <v>7676</v>
      </c>
      <c r="AL800" s="5" t="s">
        <v>79</v>
      </c>
    </row>
    <row r="801" hidden="1">
      <c r="A801" s="5" t="s">
        <v>7686</v>
      </c>
      <c r="B801" s="5" t="s">
        <v>7687</v>
      </c>
      <c r="C801" s="5" t="s">
        <v>4286</v>
      </c>
      <c r="D801" s="9">
        <v>44631.0</v>
      </c>
      <c r="E801" s="5">
        <v>900486.0</v>
      </c>
      <c r="F801" s="5">
        <v>409312.0</v>
      </c>
      <c r="G801" s="5" t="s">
        <v>1683</v>
      </c>
      <c r="H801" s="5" t="s">
        <v>272</v>
      </c>
      <c r="I801" s="5" t="s">
        <v>7675</v>
      </c>
      <c r="J801" s="5" t="s">
        <v>1685</v>
      </c>
      <c r="K801" s="5" t="s">
        <v>7688</v>
      </c>
      <c r="L801" s="5" t="s">
        <v>7689</v>
      </c>
      <c r="M801" s="10" t="str">
        <f>IFERROR(__xludf.DUMMYFUNCTION("REGEXEXTRACT(L1286, ""[\s,]([A-Z]{2})[,\s]\s?\d{5}"")"),"WA")</f>
        <v>WA</v>
      </c>
      <c r="N801" s="5" t="s">
        <v>4289</v>
      </c>
      <c r="O801" s="5">
        <v>10017.0</v>
      </c>
      <c r="P801" s="5">
        <v>16.0</v>
      </c>
      <c r="Q801" s="5" t="s">
        <v>7690</v>
      </c>
      <c r="R801" s="5" t="s">
        <v>7691</v>
      </c>
      <c r="S801" s="5">
        <v>27200.0</v>
      </c>
      <c r="T801" s="5" t="s">
        <v>69</v>
      </c>
      <c r="U801" s="5">
        <v>0.0</v>
      </c>
      <c r="V801" s="5" t="s">
        <v>52</v>
      </c>
      <c r="W801" s="5" t="s">
        <v>7692</v>
      </c>
      <c r="X801" s="5" t="s">
        <v>71</v>
      </c>
      <c r="Y801" s="5" t="s">
        <v>52</v>
      </c>
      <c r="Z801" s="5" t="s">
        <v>7680</v>
      </c>
      <c r="AA801" s="5" t="s">
        <v>7693</v>
      </c>
      <c r="AB801" s="5" t="s">
        <v>200</v>
      </c>
      <c r="AC801" s="5" t="s">
        <v>52</v>
      </c>
      <c r="AD801" s="5" t="s">
        <v>216</v>
      </c>
      <c r="AE801" s="5" t="s">
        <v>217</v>
      </c>
      <c r="AF801" s="5" t="s">
        <v>218</v>
      </c>
      <c r="AG801" s="5" t="s">
        <v>52</v>
      </c>
      <c r="AH801" s="5" t="s">
        <v>52</v>
      </c>
      <c r="AI801" s="5" t="s">
        <v>52</v>
      </c>
      <c r="AJ801" s="5" t="s">
        <v>7694</v>
      </c>
      <c r="AK801" s="5" t="s">
        <v>7695</v>
      </c>
      <c r="AL801" s="5" t="s">
        <v>1092</v>
      </c>
    </row>
    <row r="802" hidden="1">
      <c r="A802" s="5" t="s">
        <v>7696</v>
      </c>
      <c r="B802" s="5" t="s">
        <v>3493</v>
      </c>
      <c r="C802" s="5" t="s">
        <v>3469</v>
      </c>
      <c r="D802" s="9">
        <v>44627.0</v>
      </c>
      <c r="E802" s="5">
        <v>228705.0</v>
      </c>
      <c r="F802" s="5">
        <v>103957.0</v>
      </c>
      <c r="G802" s="5" t="s">
        <v>1419</v>
      </c>
      <c r="H802" s="5" t="s">
        <v>171</v>
      </c>
      <c r="I802" s="5" t="s">
        <v>3470</v>
      </c>
      <c r="J802" s="5" t="s">
        <v>256</v>
      </c>
      <c r="K802" s="5" t="s">
        <v>4277</v>
      </c>
      <c r="L802" s="5" t="s">
        <v>3494</v>
      </c>
      <c r="M802" s="10" t="str">
        <f>IFERROR(__xludf.DUMMYFUNCTION("REGEXEXTRACT(L1287, ""[\s,]([A-Z]{2})[,\s]\s?\d{5}"")"),"NC")</f>
        <v>NC</v>
      </c>
      <c r="N802" s="5" t="s">
        <v>3473</v>
      </c>
      <c r="O802" s="5" t="s">
        <v>52</v>
      </c>
      <c r="P802" s="5">
        <v>4.0</v>
      </c>
      <c r="Q802" s="5" t="s">
        <v>7697</v>
      </c>
      <c r="R802" s="5" t="s">
        <v>4280</v>
      </c>
      <c r="S802" s="5">
        <v>187.0</v>
      </c>
      <c r="T802" s="5" t="s">
        <v>1077</v>
      </c>
      <c r="U802" s="5">
        <v>1.0</v>
      </c>
      <c r="V802" s="5" t="s">
        <v>70</v>
      </c>
      <c r="W802" s="5" t="s">
        <v>7698</v>
      </c>
      <c r="X802" s="5" t="s">
        <v>52</v>
      </c>
      <c r="Y802" s="5" t="s">
        <v>52</v>
      </c>
      <c r="Z802" s="5" t="s">
        <v>5599</v>
      </c>
      <c r="AA802" s="5" t="s">
        <v>7699</v>
      </c>
      <c r="AB802" s="5" t="s">
        <v>235</v>
      </c>
      <c r="AC802" s="5" t="s">
        <v>52</v>
      </c>
      <c r="AD802" s="5" t="s">
        <v>5289</v>
      </c>
      <c r="AE802" s="5" t="s">
        <v>5290</v>
      </c>
      <c r="AF802" s="5" t="s">
        <v>5291</v>
      </c>
      <c r="AG802" s="5" t="s">
        <v>52</v>
      </c>
      <c r="AH802" s="5" t="s">
        <v>52</v>
      </c>
      <c r="AI802" s="5" t="s">
        <v>52</v>
      </c>
      <c r="AJ802" s="5" t="s">
        <v>3498</v>
      </c>
      <c r="AK802" s="5" t="s">
        <v>3895</v>
      </c>
      <c r="AL802" s="5" t="s">
        <v>3481</v>
      </c>
    </row>
    <row r="803" hidden="1">
      <c r="A803" s="5" t="s">
        <v>7700</v>
      </c>
      <c r="B803" s="5" t="s">
        <v>5089</v>
      </c>
      <c r="C803" s="5" t="s">
        <v>7701</v>
      </c>
      <c r="D803" s="9">
        <v>44626.0</v>
      </c>
      <c r="E803" s="5">
        <v>20706.0</v>
      </c>
      <c r="F803" s="5">
        <v>9412.0</v>
      </c>
      <c r="G803" s="5" t="s">
        <v>4585</v>
      </c>
      <c r="H803" s="5" t="s">
        <v>1534</v>
      </c>
      <c r="I803" s="5" t="s">
        <v>7702</v>
      </c>
      <c r="J803" s="5" t="s">
        <v>274</v>
      </c>
      <c r="K803" s="5" t="s">
        <v>7703</v>
      </c>
      <c r="L803" s="5" t="s">
        <v>7704</v>
      </c>
      <c r="M803" s="10" t="str">
        <f>IFERROR(__xludf.DUMMYFUNCTION("REGEXEXTRACT(L1288, ""[\s,]([A-Z]{2})[,\s]\s?\d{5}"")"),"#N/A")</f>
        <v>#N/A</v>
      </c>
      <c r="N803" s="5" t="s">
        <v>7705</v>
      </c>
      <c r="O803" s="5" t="s">
        <v>52</v>
      </c>
      <c r="P803" s="5">
        <v>1.0</v>
      </c>
      <c r="Q803" s="5" t="s">
        <v>7706</v>
      </c>
      <c r="R803" s="5" t="s">
        <v>91</v>
      </c>
      <c r="S803" s="5">
        <v>655.0</v>
      </c>
      <c r="T803" s="5" t="s">
        <v>69</v>
      </c>
      <c r="U803" s="5">
        <v>0.0</v>
      </c>
      <c r="V803" s="5" t="s">
        <v>70</v>
      </c>
      <c r="W803" s="5" t="s">
        <v>7707</v>
      </c>
      <c r="X803" s="5" t="s">
        <v>71</v>
      </c>
      <c r="Y803" s="5" t="s">
        <v>52</v>
      </c>
      <c r="Z803" s="5" t="s">
        <v>7708</v>
      </c>
      <c r="AA803" s="5" t="s">
        <v>7709</v>
      </c>
      <c r="AB803" s="5" t="s">
        <v>235</v>
      </c>
      <c r="AC803" s="5" t="s">
        <v>52</v>
      </c>
      <c r="AD803" s="5" t="s">
        <v>5289</v>
      </c>
      <c r="AE803" s="5" t="s">
        <v>5290</v>
      </c>
      <c r="AF803" s="5" t="s">
        <v>5291</v>
      </c>
      <c r="AG803" s="5" t="s">
        <v>52</v>
      </c>
      <c r="AH803" s="5" t="s">
        <v>52</v>
      </c>
      <c r="AI803" s="5" t="s">
        <v>52</v>
      </c>
      <c r="AJ803" s="5" t="s">
        <v>7710</v>
      </c>
      <c r="AK803" s="5" t="s">
        <v>7711</v>
      </c>
      <c r="AL803" s="5" t="s">
        <v>7712</v>
      </c>
    </row>
    <row r="804" hidden="1">
      <c r="A804" s="5" t="s">
        <v>7713</v>
      </c>
      <c r="B804" s="5" t="s">
        <v>7714</v>
      </c>
      <c r="C804" s="5" t="s">
        <v>7715</v>
      </c>
      <c r="D804" s="9">
        <v>44622.0</v>
      </c>
      <c r="E804" s="5">
        <v>30133.0</v>
      </c>
      <c r="F804" s="5">
        <v>13697.0</v>
      </c>
      <c r="G804" s="5" t="s">
        <v>556</v>
      </c>
      <c r="H804" s="5" t="s">
        <v>290</v>
      </c>
      <c r="I804" s="5" t="s">
        <v>7716</v>
      </c>
      <c r="J804" s="5" t="s">
        <v>558</v>
      </c>
      <c r="K804" s="5" t="s">
        <v>7717</v>
      </c>
      <c r="L804" s="5" t="s">
        <v>7718</v>
      </c>
      <c r="M804" s="10" t="str">
        <f>IFERROR(__xludf.DUMMYFUNCTION("REGEXEXTRACT(L1289, ""[\s,]([A-Z]{2})[,\s]\s?\d{5}"")"),"NJ")</f>
        <v>NJ</v>
      </c>
      <c r="N804" s="5" t="s">
        <v>7719</v>
      </c>
      <c r="O804" s="5">
        <v>17566.0</v>
      </c>
      <c r="P804" s="5">
        <v>1.0</v>
      </c>
      <c r="Q804" s="5" t="s">
        <v>7720</v>
      </c>
      <c r="R804" s="5" t="s">
        <v>211</v>
      </c>
      <c r="S804" s="5">
        <v>289.0</v>
      </c>
      <c r="T804" s="5" t="s">
        <v>115</v>
      </c>
      <c r="U804" s="5">
        <v>57.0</v>
      </c>
      <c r="V804" s="5" t="s">
        <v>93</v>
      </c>
      <c r="W804" s="5" t="s">
        <v>7721</v>
      </c>
      <c r="X804" s="5" t="s">
        <v>52</v>
      </c>
      <c r="Y804" s="5" t="s">
        <v>52</v>
      </c>
      <c r="Z804" s="5" t="s">
        <v>7722</v>
      </c>
      <c r="AA804" s="5" t="s">
        <v>7723</v>
      </c>
      <c r="AB804" s="5" t="s">
        <v>59</v>
      </c>
      <c r="AC804" s="5" t="s">
        <v>52</v>
      </c>
      <c r="AD804" s="5" t="s">
        <v>565</v>
      </c>
      <c r="AE804" s="5" t="s">
        <v>566</v>
      </c>
      <c r="AF804" s="5" t="s">
        <v>567</v>
      </c>
      <c r="AG804" s="5" t="s">
        <v>52</v>
      </c>
      <c r="AH804" s="5" t="s">
        <v>52</v>
      </c>
      <c r="AI804" s="5" t="s">
        <v>568</v>
      </c>
      <c r="AJ804" s="5" t="s">
        <v>7724</v>
      </c>
      <c r="AK804" s="5" t="s">
        <v>7725</v>
      </c>
      <c r="AL804" s="5" t="s">
        <v>7726</v>
      </c>
    </row>
    <row r="805" hidden="1">
      <c r="A805" s="5" t="s">
        <v>7727</v>
      </c>
      <c r="B805" s="5" t="s">
        <v>1843</v>
      </c>
      <c r="C805" s="5" t="s">
        <v>7288</v>
      </c>
      <c r="D805" s="9">
        <v>44622.0</v>
      </c>
      <c r="E805" s="5">
        <v>51352.0</v>
      </c>
      <c r="F805" s="5">
        <v>23342.0</v>
      </c>
      <c r="G805" s="5" t="s">
        <v>2389</v>
      </c>
      <c r="H805" s="5" t="s">
        <v>189</v>
      </c>
      <c r="I805" s="5" t="s">
        <v>7728</v>
      </c>
      <c r="J805" s="5" t="s">
        <v>2391</v>
      </c>
      <c r="K805" s="5" t="s">
        <v>1824</v>
      </c>
      <c r="L805" s="5" t="s">
        <v>7729</v>
      </c>
      <c r="M805" s="10" t="str">
        <f>IFERROR(__xludf.DUMMYFUNCTION("REGEXEXTRACT(L1290, ""[\s,]([A-Z]{2})[,\s]\s?\d{5}"")"),"IA")</f>
        <v>IA</v>
      </c>
      <c r="N805" s="5" t="s">
        <v>7730</v>
      </c>
      <c r="O805" s="5" t="s">
        <v>52</v>
      </c>
      <c r="P805" s="5">
        <v>1.0</v>
      </c>
      <c r="Q805" s="5" t="s">
        <v>7731</v>
      </c>
      <c r="R805" s="5">
        <v>4510.0</v>
      </c>
      <c r="S805" s="5">
        <v>22.0</v>
      </c>
      <c r="T805" s="5" t="s">
        <v>53</v>
      </c>
      <c r="U805" s="5">
        <v>24.0</v>
      </c>
      <c r="V805" s="5" t="s">
        <v>93</v>
      </c>
      <c r="W805" s="5" t="s">
        <v>7732</v>
      </c>
      <c r="X805" s="5" t="s">
        <v>52</v>
      </c>
      <c r="Y805" s="5" t="s">
        <v>52</v>
      </c>
      <c r="Z805" s="5" t="s">
        <v>7680</v>
      </c>
      <c r="AA805" s="5">
        <v>2211.0</v>
      </c>
      <c r="AB805" s="5" t="s">
        <v>235</v>
      </c>
      <c r="AC805" s="5" t="s">
        <v>52</v>
      </c>
      <c r="AD805" s="5" t="s">
        <v>216</v>
      </c>
      <c r="AE805" s="5" t="s">
        <v>217</v>
      </c>
      <c r="AF805" s="5" t="s">
        <v>218</v>
      </c>
      <c r="AG805" s="5" t="s">
        <v>52</v>
      </c>
      <c r="AH805" s="5" t="s">
        <v>52</v>
      </c>
      <c r="AI805" s="5" t="s">
        <v>52</v>
      </c>
      <c r="AJ805" s="5" t="s">
        <v>7733</v>
      </c>
      <c r="AK805" s="5" t="s">
        <v>7729</v>
      </c>
      <c r="AL805" s="5" t="s">
        <v>400</v>
      </c>
    </row>
    <row r="806" hidden="1">
      <c r="A806" s="5" t="s">
        <v>7734</v>
      </c>
      <c r="B806" s="5" t="s">
        <v>168</v>
      </c>
      <c r="C806" s="5" t="s">
        <v>169</v>
      </c>
      <c r="D806" s="9">
        <v>44621.0</v>
      </c>
      <c r="E806" s="5">
        <v>39600.0</v>
      </c>
      <c r="F806" s="5">
        <v>18000.0</v>
      </c>
      <c r="G806" s="5" t="s">
        <v>226</v>
      </c>
      <c r="H806" s="5" t="s">
        <v>171</v>
      </c>
      <c r="I806" s="5" t="s">
        <v>7735</v>
      </c>
      <c r="J806" s="5" t="s">
        <v>228</v>
      </c>
      <c r="K806" s="5" t="s">
        <v>173</v>
      </c>
      <c r="L806" s="5" t="s">
        <v>174</v>
      </c>
      <c r="M806" s="10" t="str">
        <f>IFERROR(__xludf.DUMMYFUNCTION("REGEXEXTRACT(L1291, ""[\s,]([A-Z]{2})[,\s]\s?\d{5}"")"),"#N/A")</f>
        <v>#N/A</v>
      </c>
      <c r="N806" s="5" t="s">
        <v>175</v>
      </c>
      <c r="O806" s="5" t="s">
        <v>52</v>
      </c>
      <c r="P806" s="5">
        <v>1.0</v>
      </c>
      <c r="Q806" s="5" t="s">
        <v>7736</v>
      </c>
      <c r="R806" s="5">
        <v>4510.0</v>
      </c>
      <c r="S806" s="5">
        <v>12790.0</v>
      </c>
      <c r="T806" s="5" t="s">
        <v>115</v>
      </c>
      <c r="U806" s="5">
        <v>0.0</v>
      </c>
      <c r="V806" s="5" t="s">
        <v>52</v>
      </c>
      <c r="W806" s="5" t="s">
        <v>7737</v>
      </c>
      <c r="X806" s="5" t="s">
        <v>52</v>
      </c>
      <c r="Y806" s="5" t="s">
        <v>52</v>
      </c>
      <c r="Z806" s="5" t="s">
        <v>7738</v>
      </c>
      <c r="AA806" s="5" t="s">
        <v>7739</v>
      </c>
      <c r="AB806" s="5" t="s">
        <v>260</v>
      </c>
      <c r="AC806" s="5" t="s">
        <v>52</v>
      </c>
      <c r="AD806" s="5" t="s">
        <v>181</v>
      </c>
      <c r="AE806" s="5" t="s">
        <v>182</v>
      </c>
      <c r="AF806" s="5" t="s">
        <v>183</v>
      </c>
      <c r="AG806" s="5" t="s">
        <v>52</v>
      </c>
      <c r="AH806" s="5" t="s">
        <v>52</v>
      </c>
      <c r="AI806" s="5" t="s">
        <v>184</v>
      </c>
      <c r="AJ806" s="5" t="s">
        <v>168</v>
      </c>
      <c r="AK806" s="5" t="s">
        <v>174</v>
      </c>
      <c r="AL806" s="5" t="s">
        <v>185</v>
      </c>
    </row>
    <row r="807" hidden="1">
      <c r="A807" s="5" t="s">
        <v>7740</v>
      </c>
      <c r="B807" s="5" t="s">
        <v>577</v>
      </c>
      <c r="C807" s="5" t="s">
        <v>7741</v>
      </c>
      <c r="D807" s="9">
        <v>44617.0</v>
      </c>
      <c r="E807" s="5">
        <v>9707.0</v>
      </c>
      <c r="F807" s="5">
        <v>4412.0</v>
      </c>
      <c r="G807" s="5" t="s">
        <v>1458</v>
      </c>
      <c r="H807" s="5" t="s">
        <v>189</v>
      </c>
      <c r="I807" s="5" t="s">
        <v>5098</v>
      </c>
      <c r="J807" s="5" t="s">
        <v>1460</v>
      </c>
      <c r="K807" s="5" t="s">
        <v>7742</v>
      </c>
      <c r="L807" s="5" t="s">
        <v>6937</v>
      </c>
      <c r="M807" s="10" t="str">
        <f>IFERROR(__xludf.DUMMYFUNCTION("REGEXEXTRACT(L1292, ""[\s,]([A-Z]{2})[,\s]\s?\d{5}"")"),"#N/A")</f>
        <v>#N/A</v>
      </c>
      <c r="N807" s="5" t="s">
        <v>7743</v>
      </c>
      <c r="O807" s="5" t="s">
        <v>52</v>
      </c>
      <c r="P807" s="5">
        <v>1.0</v>
      </c>
      <c r="Q807" s="5" t="s">
        <v>7744</v>
      </c>
      <c r="R807" s="5" t="s">
        <v>244</v>
      </c>
      <c r="S807" s="5">
        <v>218.0</v>
      </c>
      <c r="T807" s="5" t="s">
        <v>115</v>
      </c>
      <c r="U807" s="5">
        <v>10.0</v>
      </c>
      <c r="V807" s="5" t="s">
        <v>70</v>
      </c>
      <c r="W807" s="5" t="s">
        <v>7745</v>
      </c>
      <c r="X807" s="5" t="s">
        <v>52</v>
      </c>
      <c r="Y807" s="5" t="s">
        <v>52</v>
      </c>
      <c r="Z807" s="5" t="s">
        <v>7746</v>
      </c>
      <c r="AA807" s="5" t="s">
        <v>7747</v>
      </c>
      <c r="AB807" s="5" t="s">
        <v>730</v>
      </c>
      <c r="AC807" s="5" t="s">
        <v>52</v>
      </c>
      <c r="AD807" s="5" t="s">
        <v>72</v>
      </c>
      <c r="AE807" s="5" t="s">
        <v>73</v>
      </c>
      <c r="AF807" s="5" t="s">
        <v>74</v>
      </c>
      <c r="AG807" s="5" t="s">
        <v>75</v>
      </c>
      <c r="AH807" s="5" t="s">
        <v>76</v>
      </c>
      <c r="AI807" s="5" t="s">
        <v>77</v>
      </c>
      <c r="AJ807" s="5" t="s">
        <v>3093</v>
      </c>
      <c r="AK807" s="5" t="s">
        <v>3604</v>
      </c>
      <c r="AL807" s="5" t="s">
        <v>7748</v>
      </c>
    </row>
    <row r="808" hidden="1">
      <c r="A808" s="5" t="s">
        <v>7749</v>
      </c>
      <c r="B808" s="5" t="s">
        <v>7750</v>
      </c>
      <c r="C808" s="5" t="s">
        <v>7751</v>
      </c>
      <c r="D808" s="9">
        <v>44612.0</v>
      </c>
      <c r="E808" s="5">
        <v>57847.0</v>
      </c>
      <c r="F808" s="5">
        <v>26294.0</v>
      </c>
      <c r="G808" s="5" t="s">
        <v>4924</v>
      </c>
      <c r="H808" s="5" t="s">
        <v>1069</v>
      </c>
      <c r="I808" s="5" t="s">
        <v>7752</v>
      </c>
      <c r="J808" s="5" t="s">
        <v>4926</v>
      </c>
      <c r="K808" s="5" t="s">
        <v>744</v>
      </c>
      <c r="L808" s="5" t="s">
        <v>7753</v>
      </c>
      <c r="M808" s="10" t="str">
        <f>IFERROR(__xludf.DUMMYFUNCTION("REGEXEXTRACT(L1293, ""[\s,]([A-Z]{2})[,\s]\s?\d{5}"")"),"#N/A")</f>
        <v>#N/A</v>
      </c>
      <c r="N808" s="5" t="s">
        <v>7754</v>
      </c>
      <c r="O808" s="5">
        <v>90304.0</v>
      </c>
      <c r="P808" s="5">
        <v>1.0</v>
      </c>
      <c r="Q808" s="5" t="s">
        <v>7755</v>
      </c>
      <c r="R808" s="5">
        <v>4510.0</v>
      </c>
      <c r="S808" s="5">
        <v>2266.0</v>
      </c>
      <c r="T808" s="5" t="s">
        <v>53</v>
      </c>
      <c r="U808" s="5">
        <v>0.0</v>
      </c>
      <c r="V808" s="5" t="s">
        <v>70</v>
      </c>
      <c r="W808" s="5" t="s">
        <v>7756</v>
      </c>
      <c r="X808" s="5" t="s">
        <v>55</v>
      </c>
      <c r="Y808" s="5" t="s">
        <v>7757</v>
      </c>
      <c r="Z808" s="5" t="s">
        <v>7758</v>
      </c>
      <c r="AA808" s="5" t="s">
        <v>7759</v>
      </c>
      <c r="AB808" s="5" t="s">
        <v>162</v>
      </c>
      <c r="AC808" s="5" t="s">
        <v>52</v>
      </c>
      <c r="AD808" s="5" t="s">
        <v>3974</v>
      </c>
      <c r="AE808" s="5" t="s">
        <v>3975</v>
      </c>
      <c r="AF808" s="5" t="s">
        <v>183</v>
      </c>
      <c r="AG808" s="5" t="s">
        <v>52</v>
      </c>
      <c r="AH808" s="5" t="s">
        <v>3976</v>
      </c>
      <c r="AI808" s="5" t="s">
        <v>3977</v>
      </c>
      <c r="AJ808" s="5" t="s">
        <v>102</v>
      </c>
      <c r="AK808" s="5" t="s">
        <v>102</v>
      </c>
      <c r="AL808" s="5" t="s">
        <v>7760</v>
      </c>
    </row>
    <row r="809" hidden="1">
      <c r="A809" s="5" t="s">
        <v>7749</v>
      </c>
      <c r="B809" s="5" t="s">
        <v>7761</v>
      </c>
      <c r="C809" s="5" t="s">
        <v>7762</v>
      </c>
      <c r="D809" s="9">
        <v>44612.0</v>
      </c>
      <c r="E809" s="5">
        <v>57847.0</v>
      </c>
      <c r="F809" s="5">
        <v>26294.0</v>
      </c>
      <c r="G809" s="5" t="s">
        <v>4924</v>
      </c>
      <c r="H809" s="5" t="s">
        <v>1069</v>
      </c>
      <c r="I809" s="5" t="s">
        <v>7752</v>
      </c>
      <c r="J809" s="5" t="s">
        <v>4926</v>
      </c>
      <c r="K809" s="5" t="s">
        <v>744</v>
      </c>
      <c r="L809" s="5" t="s">
        <v>7763</v>
      </c>
      <c r="M809" s="10" t="str">
        <f>IFERROR(__xludf.DUMMYFUNCTION("REGEXEXTRACT(L1294, ""[\s,]([A-Z]{2})[,\s]\s?\d{5}"")"),"#N/A")</f>
        <v>#N/A</v>
      </c>
      <c r="N809" s="5" t="s">
        <v>7764</v>
      </c>
      <c r="O809" s="5">
        <v>90304.0</v>
      </c>
      <c r="P809" s="5">
        <v>1.0</v>
      </c>
      <c r="Q809" s="5" t="s">
        <v>7755</v>
      </c>
      <c r="R809" s="5">
        <v>4510.0</v>
      </c>
      <c r="S809" s="5">
        <v>2266.0</v>
      </c>
      <c r="T809" s="5" t="s">
        <v>53</v>
      </c>
      <c r="U809" s="5">
        <v>0.0</v>
      </c>
      <c r="V809" s="5" t="s">
        <v>70</v>
      </c>
      <c r="W809" s="5" t="s">
        <v>7757</v>
      </c>
      <c r="X809" s="5" t="s">
        <v>71</v>
      </c>
      <c r="Y809" s="5" t="s">
        <v>52</v>
      </c>
      <c r="Z809" s="5" t="s">
        <v>7758</v>
      </c>
      <c r="AA809" s="5" t="s">
        <v>7759</v>
      </c>
      <c r="AB809" s="5" t="s">
        <v>162</v>
      </c>
      <c r="AC809" s="5" t="s">
        <v>52</v>
      </c>
      <c r="AD809" s="5" t="s">
        <v>3974</v>
      </c>
      <c r="AE809" s="5" t="s">
        <v>3975</v>
      </c>
      <c r="AF809" s="5" t="s">
        <v>183</v>
      </c>
      <c r="AG809" s="5" t="s">
        <v>52</v>
      </c>
      <c r="AH809" s="5" t="s">
        <v>3976</v>
      </c>
      <c r="AI809" s="5" t="s">
        <v>3977</v>
      </c>
      <c r="AJ809" s="5" t="s">
        <v>7761</v>
      </c>
      <c r="AK809" s="5" t="s">
        <v>7765</v>
      </c>
      <c r="AL809" s="5" t="s">
        <v>7760</v>
      </c>
    </row>
    <row r="810">
      <c r="A810" s="5" t="s">
        <v>7766</v>
      </c>
      <c r="B810" s="5" t="s">
        <v>7767</v>
      </c>
      <c r="C810" s="5" t="s">
        <v>7768</v>
      </c>
      <c r="D810" s="9">
        <v>44611.0</v>
      </c>
      <c r="E810" s="5">
        <v>28626.0</v>
      </c>
      <c r="F810" s="5">
        <v>13012.0</v>
      </c>
      <c r="G810" s="5" t="s">
        <v>435</v>
      </c>
      <c r="H810" s="5" t="s">
        <v>45</v>
      </c>
      <c r="I810" s="5" t="s">
        <v>3339</v>
      </c>
      <c r="J810" s="5" t="s">
        <v>424</v>
      </c>
      <c r="K810" s="5" t="s">
        <v>744</v>
      </c>
      <c r="L810" s="5" t="s">
        <v>7769</v>
      </c>
      <c r="M810" s="10" t="str">
        <f>IFERROR(__xludf.DUMMYFUNCTION("REGEXEXTRACT(L1295, ""[\s,]([A-Z]{2})[,\s]\s?\d{5}"")"),"NJ")</f>
        <v>NJ</v>
      </c>
      <c r="N810" s="5" t="s">
        <v>7770</v>
      </c>
      <c r="O810" s="5" t="s">
        <v>52</v>
      </c>
      <c r="P810" s="5">
        <v>1.0</v>
      </c>
      <c r="Q810" s="5" t="s">
        <v>7771</v>
      </c>
      <c r="R810" s="5">
        <v>9500.0</v>
      </c>
      <c r="S810" s="5">
        <v>1655.0</v>
      </c>
      <c r="T810" s="5" t="s">
        <v>69</v>
      </c>
      <c r="U810" s="5">
        <v>0.0</v>
      </c>
      <c r="V810" s="5" t="s">
        <v>70</v>
      </c>
      <c r="W810" s="5" t="s">
        <v>7772</v>
      </c>
      <c r="X810" s="5" t="s">
        <v>71</v>
      </c>
      <c r="Y810" s="5" t="s">
        <v>52</v>
      </c>
      <c r="Z810" s="5" t="s">
        <v>7773</v>
      </c>
      <c r="AA810" s="5" t="s">
        <v>7774</v>
      </c>
      <c r="AB810" s="5" t="s">
        <v>235</v>
      </c>
      <c r="AC810" s="5" t="s">
        <v>52</v>
      </c>
      <c r="AD810" s="5" t="s">
        <v>398</v>
      </c>
      <c r="AE810" s="5" t="s">
        <v>399</v>
      </c>
      <c r="AF810" s="5" t="s">
        <v>400</v>
      </c>
      <c r="AG810" s="5" t="s">
        <v>401</v>
      </c>
      <c r="AH810" s="5">
        <v>23502.0</v>
      </c>
      <c r="AI810" s="5" t="s">
        <v>402</v>
      </c>
      <c r="AJ810" s="5" t="s">
        <v>7767</v>
      </c>
      <c r="AK810" s="5" t="s">
        <v>7775</v>
      </c>
      <c r="AL810" s="5" t="s">
        <v>655</v>
      </c>
    </row>
    <row r="811" hidden="1">
      <c r="A811" s="5" t="s">
        <v>7776</v>
      </c>
      <c r="B811" s="5" t="s">
        <v>2428</v>
      </c>
      <c r="C811" s="5" t="s">
        <v>3240</v>
      </c>
      <c r="D811" s="9">
        <v>44611.0</v>
      </c>
      <c r="E811" s="5">
        <v>34740.0</v>
      </c>
      <c r="F811" s="5">
        <v>15791.0</v>
      </c>
      <c r="G811" s="5" t="s">
        <v>3241</v>
      </c>
      <c r="H811" s="5" t="s">
        <v>3242</v>
      </c>
      <c r="I811" s="5" t="s">
        <v>7777</v>
      </c>
      <c r="J811" s="5" t="s">
        <v>2214</v>
      </c>
      <c r="K811" s="5" t="s">
        <v>7778</v>
      </c>
      <c r="L811" s="5" t="s">
        <v>7779</v>
      </c>
      <c r="M811" s="10" t="str">
        <f>IFERROR(__xludf.DUMMYFUNCTION("REGEXEXTRACT(L1296, ""[\s,]([A-Z]{2})[,\s]\s?\d{5}"")"),"CA")</f>
        <v>CA</v>
      </c>
      <c r="N811" s="5" t="s">
        <v>7780</v>
      </c>
      <c r="O811" s="5">
        <v>27401.0</v>
      </c>
      <c r="P811" s="5">
        <v>1.0</v>
      </c>
      <c r="Q811" s="5" t="s">
        <v>7781</v>
      </c>
      <c r="R811" s="5" t="s">
        <v>91</v>
      </c>
      <c r="S811" s="5">
        <v>1384.0</v>
      </c>
      <c r="T811" s="5" t="s">
        <v>115</v>
      </c>
      <c r="U811" s="5">
        <v>0.0</v>
      </c>
      <c r="V811" s="5" t="s">
        <v>158</v>
      </c>
      <c r="W811" s="5" t="s">
        <v>7782</v>
      </c>
      <c r="X811" s="5" t="s">
        <v>52</v>
      </c>
      <c r="Y811" s="5" t="s">
        <v>52</v>
      </c>
      <c r="Z811" s="5">
        <v>4315.0</v>
      </c>
      <c r="AA811" s="5" t="s">
        <v>7783</v>
      </c>
      <c r="AB811" s="5" t="s">
        <v>1831</v>
      </c>
      <c r="AC811" s="5" t="s">
        <v>52</v>
      </c>
      <c r="AD811" s="5" t="s">
        <v>3250</v>
      </c>
      <c r="AE811" s="5" t="s">
        <v>3251</v>
      </c>
      <c r="AF811" s="5" t="s">
        <v>3252</v>
      </c>
      <c r="AG811" s="5" t="s">
        <v>265</v>
      </c>
      <c r="AH811" s="5">
        <v>32406.0</v>
      </c>
      <c r="AI811" s="5" t="s">
        <v>3253</v>
      </c>
      <c r="AJ811" s="5" t="s">
        <v>3254</v>
      </c>
      <c r="AK811" s="5" t="s">
        <v>7784</v>
      </c>
      <c r="AL811" s="5" t="s">
        <v>3256</v>
      </c>
    </row>
    <row r="812" hidden="1">
      <c r="A812" s="5" t="s">
        <v>7785</v>
      </c>
      <c r="B812" s="5" t="s">
        <v>7786</v>
      </c>
      <c r="C812" s="5" t="s">
        <v>7787</v>
      </c>
      <c r="D812" s="9">
        <v>44610.0</v>
      </c>
      <c r="E812" s="5">
        <v>20610.0</v>
      </c>
      <c r="F812" s="5">
        <v>9368.0</v>
      </c>
      <c r="G812" s="5" t="s">
        <v>170</v>
      </c>
      <c r="H812" s="5" t="s">
        <v>171</v>
      </c>
      <c r="I812" s="5" t="s">
        <v>7788</v>
      </c>
      <c r="J812" s="5" t="s">
        <v>170</v>
      </c>
      <c r="K812" s="5" t="s">
        <v>7789</v>
      </c>
      <c r="L812" s="5" t="s">
        <v>7790</v>
      </c>
      <c r="M812" s="10" t="str">
        <f>IFERROR(__xludf.DUMMYFUNCTION("REGEXEXTRACT(L1297, ""[\s,]([A-Z]{2})[,\s]\s?\d{5}"")"),"#N/A")</f>
        <v>#N/A</v>
      </c>
      <c r="N812" s="5" t="s">
        <v>7791</v>
      </c>
      <c r="O812" s="5" t="s">
        <v>52</v>
      </c>
      <c r="P812" s="5">
        <v>1.0</v>
      </c>
      <c r="Q812" s="5" t="s">
        <v>7792</v>
      </c>
      <c r="R812" s="5">
        <v>4500.0</v>
      </c>
      <c r="S812" s="5">
        <v>523.0</v>
      </c>
      <c r="T812" s="5" t="s">
        <v>69</v>
      </c>
      <c r="U812" s="5">
        <v>0.0</v>
      </c>
      <c r="V812" s="5" t="s">
        <v>70</v>
      </c>
      <c r="W812" s="5" t="s">
        <v>7793</v>
      </c>
      <c r="X812" s="5" t="s">
        <v>71</v>
      </c>
      <c r="Y812" s="5" t="s">
        <v>52</v>
      </c>
      <c r="Z812" s="5" t="s">
        <v>7794</v>
      </c>
      <c r="AA812" s="5" t="s">
        <v>7795</v>
      </c>
      <c r="AB812" s="5" t="s">
        <v>1426</v>
      </c>
      <c r="AC812" s="5" t="s">
        <v>52</v>
      </c>
      <c r="AD812" s="5" t="s">
        <v>398</v>
      </c>
      <c r="AE812" s="5" t="s">
        <v>399</v>
      </c>
      <c r="AF812" s="5" t="s">
        <v>400</v>
      </c>
      <c r="AG812" s="5" t="s">
        <v>401</v>
      </c>
      <c r="AH812" s="5">
        <v>23502.0</v>
      </c>
      <c r="AI812" s="5" t="s">
        <v>402</v>
      </c>
      <c r="AJ812" s="5" t="s">
        <v>7786</v>
      </c>
      <c r="AK812" s="5" t="s">
        <v>7796</v>
      </c>
      <c r="AL812" s="5" t="s">
        <v>7797</v>
      </c>
    </row>
    <row r="813" hidden="1">
      <c r="A813" s="5" t="s">
        <v>7798</v>
      </c>
      <c r="B813" s="5" t="s">
        <v>168</v>
      </c>
      <c r="C813" s="5" t="s">
        <v>169</v>
      </c>
      <c r="D813" s="9">
        <v>44607.0</v>
      </c>
      <c r="E813" s="5">
        <v>37400.0</v>
      </c>
      <c r="F813" s="5">
        <v>17000.0</v>
      </c>
      <c r="G813" s="5" t="s">
        <v>613</v>
      </c>
      <c r="H813" s="5" t="s">
        <v>171</v>
      </c>
      <c r="I813" s="5" t="s">
        <v>7799</v>
      </c>
      <c r="J813" s="5" t="s">
        <v>581</v>
      </c>
      <c r="K813" s="5" t="s">
        <v>966</v>
      </c>
      <c r="L813" s="5" t="s">
        <v>174</v>
      </c>
      <c r="M813" s="10" t="str">
        <f>IFERROR(__xludf.DUMMYFUNCTION("REGEXEXTRACT(L1298, ""[\s,]([A-Z]{2})[,\s]\s?\d{5}"")"),"#N/A")</f>
        <v>#N/A</v>
      </c>
      <c r="N813" s="5" t="s">
        <v>175</v>
      </c>
      <c r="O813" s="5" t="s">
        <v>52</v>
      </c>
      <c r="P813" s="5">
        <v>1.0</v>
      </c>
      <c r="Q813" s="5" t="s">
        <v>7800</v>
      </c>
      <c r="R813" s="5">
        <v>4510.0</v>
      </c>
      <c r="S813" s="5">
        <v>15285.0</v>
      </c>
      <c r="T813" s="5" t="s">
        <v>115</v>
      </c>
      <c r="U813" s="5">
        <v>0.0</v>
      </c>
      <c r="V813" s="5" t="s">
        <v>52</v>
      </c>
      <c r="W813" s="5" t="s">
        <v>7801</v>
      </c>
      <c r="X813" s="5" t="s">
        <v>52</v>
      </c>
      <c r="Y813" s="5" t="s">
        <v>52</v>
      </c>
      <c r="Z813" s="5" t="s">
        <v>7802</v>
      </c>
      <c r="AA813" s="5" t="s">
        <v>7803</v>
      </c>
      <c r="AB813" s="5" t="s">
        <v>2743</v>
      </c>
      <c r="AC813" s="5" t="s">
        <v>52</v>
      </c>
      <c r="AD813" s="5" t="s">
        <v>181</v>
      </c>
      <c r="AE813" s="5" t="s">
        <v>182</v>
      </c>
      <c r="AF813" s="5" t="s">
        <v>183</v>
      </c>
      <c r="AG813" s="5" t="s">
        <v>52</v>
      </c>
      <c r="AH813" s="5" t="s">
        <v>52</v>
      </c>
      <c r="AI813" s="5" t="s">
        <v>184</v>
      </c>
      <c r="AJ813" s="5" t="s">
        <v>168</v>
      </c>
      <c r="AK813" s="5" t="s">
        <v>174</v>
      </c>
      <c r="AL813" s="5" t="s">
        <v>185</v>
      </c>
    </row>
    <row r="814" hidden="1">
      <c r="A814" s="5" t="s">
        <v>7804</v>
      </c>
      <c r="B814" s="5" t="s">
        <v>3493</v>
      </c>
      <c r="C814" s="5" t="s">
        <v>5603</v>
      </c>
      <c r="D814" s="9">
        <v>44606.0</v>
      </c>
      <c r="E814" s="5">
        <v>168740.0</v>
      </c>
      <c r="F814" s="5">
        <v>76700.0</v>
      </c>
      <c r="G814" s="5" t="s">
        <v>1419</v>
      </c>
      <c r="H814" s="5" t="s">
        <v>480</v>
      </c>
      <c r="I814" s="5" t="s">
        <v>6349</v>
      </c>
      <c r="J814" s="5" t="s">
        <v>256</v>
      </c>
      <c r="K814" s="5" t="s">
        <v>4021</v>
      </c>
      <c r="L814" s="5" t="s">
        <v>7237</v>
      </c>
      <c r="M814" s="10" t="str">
        <f>IFERROR(__xludf.DUMMYFUNCTION("REGEXEXTRACT(L1299, ""[\s,]([A-Z]{2})[,\s]\s?\d{5}"")"),"PA")</f>
        <v>PA</v>
      </c>
      <c r="N814" s="5" t="s">
        <v>7238</v>
      </c>
      <c r="O814" s="5" t="s">
        <v>52</v>
      </c>
      <c r="P814" s="5">
        <v>3.0</v>
      </c>
      <c r="Q814" s="5" t="s">
        <v>7805</v>
      </c>
      <c r="R814" s="5" t="s">
        <v>3360</v>
      </c>
      <c r="S814" s="5">
        <v>178.0</v>
      </c>
      <c r="T814" s="5" t="s">
        <v>1077</v>
      </c>
      <c r="U814" s="5">
        <v>0.0</v>
      </c>
      <c r="V814" s="5" t="s">
        <v>70</v>
      </c>
      <c r="W814" s="5" t="s">
        <v>7806</v>
      </c>
      <c r="X814" s="5" t="s">
        <v>52</v>
      </c>
      <c r="Y814" s="5" t="s">
        <v>52</v>
      </c>
      <c r="Z814" s="5" t="s">
        <v>879</v>
      </c>
      <c r="AA814" s="5" t="s">
        <v>7807</v>
      </c>
      <c r="AB814" s="5" t="s">
        <v>162</v>
      </c>
      <c r="AC814" s="5" t="s">
        <v>52</v>
      </c>
      <c r="AD814" s="5" t="s">
        <v>5289</v>
      </c>
      <c r="AE814" s="5" t="s">
        <v>5290</v>
      </c>
      <c r="AF814" s="5" t="s">
        <v>5291</v>
      </c>
      <c r="AG814" s="5" t="s">
        <v>52</v>
      </c>
      <c r="AH814" s="5" t="s">
        <v>52</v>
      </c>
      <c r="AI814" s="5" t="s">
        <v>52</v>
      </c>
      <c r="AJ814" s="5" t="s">
        <v>7243</v>
      </c>
      <c r="AK814" s="5" t="s">
        <v>7244</v>
      </c>
      <c r="AL814" s="5" t="s">
        <v>7245</v>
      </c>
    </row>
    <row r="815" hidden="1">
      <c r="A815" s="5" t="s">
        <v>7808</v>
      </c>
      <c r="B815" s="5" t="s">
        <v>3493</v>
      </c>
      <c r="C815" s="5" t="s">
        <v>3998</v>
      </c>
      <c r="D815" s="9">
        <v>44606.0</v>
      </c>
      <c r="E815" s="5">
        <v>57376.0</v>
      </c>
      <c r="F815" s="5">
        <v>26080.0</v>
      </c>
      <c r="G815" s="5" t="s">
        <v>1419</v>
      </c>
      <c r="H815" s="5" t="s">
        <v>480</v>
      </c>
      <c r="I815" s="5" t="s">
        <v>6349</v>
      </c>
      <c r="J815" s="5" t="s">
        <v>256</v>
      </c>
      <c r="K815" s="5" t="s">
        <v>3485</v>
      </c>
      <c r="L815" s="5" t="s">
        <v>7809</v>
      </c>
      <c r="M815" s="10" t="str">
        <f>IFERROR(__xludf.DUMMYFUNCTION("REGEXEXTRACT(L1300, ""[\s,]([A-Z]{2})[,\s]\s?\d{5}"")"),"#N/A")</f>
        <v>#N/A</v>
      </c>
      <c r="N815" s="5" t="s">
        <v>7810</v>
      </c>
      <c r="O815" s="5" t="s">
        <v>52</v>
      </c>
      <c r="P815" s="5">
        <v>1.0</v>
      </c>
      <c r="Q815" s="5" t="s">
        <v>7811</v>
      </c>
      <c r="R815" s="5" t="s">
        <v>91</v>
      </c>
      <c r="S815" s="5">
        <v>34.0</v>
      </c>
      <c r="T815" s="5" t="s">
        <v>1077</v>
      </c>
      <c r="U815" s="5">
        <v>0.0</v>
      </c>
      <c r="V815" s="5" t="s">
        <v>70</v>
      </c>
      <c r="W815" s="5" t="s">
        <v>7812</v>
      </c>
      <c r="X815" s="5" t="s">
        <v>52</v>
      </c>
      <c r="Y815" s="5" t="s">
        <v>52</v>
      </c>
      <c r="Z815" s="5" t="s">
        <v>879</v>
      </c>
      <c r="AA815" s="5">
        <v>1390.0</v>
      </c>
      <c r="AB815" s="5" t="s">
        <v>162</v>
      </c>
      <c r="AC815" s="5" t="s">
        <v>52</v>
      </c>
      <c r="AD815" s="5" t="s">
        <v>5289</v>
      </c>
      <c r="AE815" s="5" t="s">
        <v>5290</v>
      </c>
      <c r="AF815" s="5" t="s">
        <v>5291</v>
      </c>
      <c r="AG815" s="5" t="s">
        <v>52</v>
      </c>
      <c r="AH815" s="5" t="s">
        <v>52</v>
      </c>
      <c r="AI815" s="5" t="s">
        <v>52</v>
      </c>
      <c r="AJ815" s="5" t="s">
        <v>4663</v>
      </c>
      <c r="AK815" s="5" t="s">
        <v>7167</v>
      </c>
      <c r="AL815" s="5" t="s">
        <v>3481</v>
      </c>
    </row>
    <row r="816" hidden="1">
      <c r="A816" s="5" t="s">
        <v>7813</v>
      </c>
      <c r="B816" s="5" t="s">
        <v>7565</v>
      </c>
      <c r="C816" s="5" t="s">
        <v>7566</v>
      </c>
      <c r="D816" s="9">
        <v>44606.0</v>
      </c>
      <c r="E816" s="5">
        <v>60500.0</v>
      </c>
      <c r="F816" s="5">
        <v>27500.0</v>
      </c>
      <c r="G816" s="5" t="s">
        <v>412</v>
      </c>
      <c r="H816" s="5" t="s">
        <v>530</v>
      </c>
      <c r="I816" s="5" t="s">
        <v>7814</v>
      </c>
      <c r="J816" s="5" t="s">
        <v>414</v>
      </c>
      <c r="K816" s="5" t="s">
        <v>7815</v>
      </c>
      <c r="L816" s="5" t="s">
        <v>7568</v>
      </c>
      <c r="M816" s="11" t="s">
        <v>2670</v>
      </c>
      <c r="N816" s="5" t="s">
        <v>7569</v>
      </c>
      <c r="O816" s="5">
        <v>11422.0</v>
      </c>
      <c r="P816" s="5">
        <v>1.0</v>
      </c>
      <c r="Q816" s="5" t="s">
        <v>7816</v>
      </c>
      <c r="R816" s="5" t="s">
        <v>91</v>
      </c>
      <c r="S816" s="5">
        <v>29.0</v>
      </c>
      <c r="T816" s="5" t="s">
        <v>3122</v>
      </c>
      <c r="U816" s="5">
        <v>35.0</v>
      </c>
      <c r="V816" s="5" t="s">
        <v>93</v>
      </c>
      <c r="W816" s="5" t="s">
        <v>7817</v>
      </c>
      <c r="X816" s="5" t="s">
        <v>71</v>
      </c>
      <c r="Y816" s="5" t="s">
        <v>52</v>
      </c>
      <c r="Z816" s="5" t="s">
        <v>7636</v>
      </c>
      <c r="AA816" s="5" t="s">
        <v>7818</v>
      </c>
      <c r="AB816" s="5" t="s">
        <v>235</v>
      </c>
      <c r="AC816" s="5" t="s">
        <v>52</v>
      </c>
      <c r="AD816" s="5" t="s">
        <v>216</v>
      </c>
      <c r="AE816" s="5" t="s">
        <v>217</v>
      </c>
      <c r="AF816" s="5" t="s">
        <v>218</v>
      </c>
      <c r="AG816" s="5" t="s">
        <v>52</v>
      </c>
      <c r="AH816" s="5" t="s">
        <v>52</v>
      </c>
      <c r="AI816" s="5" t="s">
        <v>52</v>
      </c>
      <c r="AJ816" s="5" t="s">
        <v>7565</v>
      </c>
      <c r="AK816" s="5" t="s">
        <v>7568</v>
      </c>
      <c r="AL816" s="5" t="s">
        <v>336</v>
      </c>
    </row>
    <row r="817" hidden="1">
      <c r="A817" s="5" t="s">
        <v>7819</v>
      </c>
      <c r="B817" s="5" t="s">
        <v>7820</v>
      </c>
      <c r="C817" s="5" t="s">
        <v>7821</v>
      </c>
      <c r="D817" s="9">
        <v>44605.0</v>
      </c>
      <c r="E817" s="5">
        <v>30032.0</v>
      </c>
      <c r="F817" s="5">
        <v>13651.0</v>
      </c>
      <c r="G817" s="5" t="s">
        <v>422</v>
      </c>
      <c r="H817" s="5" t="s">
        <v>131</v>
      </c>
      <c r="I817" s="5" t="s">
        <v>4942</v>
      </c>
      <c r="J817" s="5" t="s">
        <v>424</v>
      </c>
      <c r="K817" s="5" t="s">
        <v>7822</v>
      </c>
      <c r="L817" s="5" t="s">
        <v>7823</v>
      </c>
      <c r="M817" s="10" t="str">
        <f>IFERROR(__xludf.DUMMYFUNCTION("REGEXEXTRACT(L1302, ""[\s,]([A-Z]{2})[,\s]\s?\d{5}"")"),"MA")</f>
        <v>MA</v>
      </c>
      <c r="N817" s="5" t="s">
        <v>7824</v>
      </c>
      <c r="O817" s="5">
        <v>21090.0</v>
      </c>
      <c r="P817" s="5">
        <v>2.0</v>
      </c>
      <c r="Q817" s="5" t="s">
        <v>7825</v>
      </c>
      <c r="R817" s="5" t="s">
        <v>2195</v>
      </c>
      <c r="S817" s="5">
        <v>5137.0</v>
      </c>
      <c r="T817" s="5" t="s">
        <v>115</v>
      </c>
      <c r="U817" s="5">
        <v>0.0</v>
      </c>
      <c r="V817" s="5" t="s">
        <v>52</v>
      </c>
      <c r="W817" s="5" t="s">
        <v>7826</v>
      </c>
      <c r="X817" s="5" t="s">
        <v>71</v>
      </c>
      <c r="Y817" s="5" t="s">
        <v>52</v>
      </c>
      <c r="Z817" s="5">
        <v>1151.0</v>
      </c>
      <c r="AA817" s="5" t="s">
        <v>7827</v>
      </c>
      <c r="AB817" s="5" t="s">
        <v>2743</v>
      </c>
      <c r="AC817" s="5" t="s">
        <v>52</v>
      </c>
      <c r="AD817" s="5" t="s">
        <v>181</v>
      </c>
      <c r="AE817" s="5" t="s">
        <v>182</v>
      </c>
      <c r="AF817" s="5" t="s">
        <v>183</v>
      </c>
      <c r="AG817" s="5" t="s">
        <v>52</v>
      </c>
      <c r="AH817" s="5" t="s">
        <v>52</v>
      </c>
      <c r="AI817" s="5" t="s">
        <v>184</v>
      </c>
      <c r="AJ817" s="5" t="s">
        <v>7820</v>
      </c>
      <c r="AK817" s="5" t="s">
        <v>7823</v>
      </c>
      <c r="AL817" s="5" t="s">
        <v>5712</v>
      </c>
    </row>
    <row r="818" hidden="1">
      <c r="A818" s="5" t="s">
        <v>7828</v>
      </c>
      <c r="B818" s="5" t="s">
        <v>7829</v>
      </c>
      <c r="C818" s="5" t="s">
        <v>7830</v>
      </c>
      <c r="D818" s="9">
        <v>44604.0</v>
      </c>
      <c r="E818" s="5">
        <v>41571.0</v>
      </c>
      <c r="F818" s="5">
        <v>18896.0</v>
      </c>
      <c r="G818" s="5" t="s">
        <v>422</v>
      </c>
      <c r="H818" s="5" t="s">
        <v>1792</v>
      </c>
      <c r="I818" s="5" t="s">
        <v>4942</v>
      </c>
      <c r="J818" s="5" t="s">
        <v>424</v>
      </c>
      <c r="K818" s="5" t="s">
        <v>7831</v>
      </c>
      <c r="L818" s="5" t="s">
        <v>7832</v>
      </c>
      <c r="M818" s="10" t="str">
        <f>IFERROR(__xludf.DUMMYFUNCTION("REGEXEXTRACT(L1303, ""[\s,]([A-Z]{2})[,\s]\s?\d{5}"")"),"#N/A")</f>
        <v>#N/A</v>
      </c>
      <c r="N818" s="5" t="s">
        <v>7833</v>
      </c>
      <c r="O818" s="5">
        <v>8817.0</v>
      </c>
      <c r="P818" s="5">
        <v>1.0</v>
      </c>
      <c r="Q818" s="5" t="s">
        <v>7834</v>
      </c>
      <c r="R818" s="5" t="s">
        <v>52</v>
      </c>
      <c r="S818" s="5">
        <v>13.0</v>
      </c>
      <c r="T818" s="5" t="s">
        <v>115</v>
      </c>
      <c r="U818" s="5">
        <v>0.0</v>
      </c>
      <c r="V818" s="5" t="s">
        <v>70</v>
      </c>
      <c r="W818" s="5" t="s">
        <v>7835</v>
      </c>
      <c r="X818" s="5" t="s">
        <v>71</v>
      </c>
      <c r="Y818" s="5" t="s">
        <v>52</v>
      </c>
      <c r="Z818" s="5" t="s">
        <v>7836</v>
      </c>
      <c r="AA818" s="5" t="s">
        <v>7837</v>
      </c>
      <c r="AB818" s="5" t="s">
        <v>2743</v>
      </c>
      <c r="AC818" s="5" t="s">
        <v>52</v>
      </c>
      <c r="AD818" s="5" t="s">
        <v>398</v>
      </c>
      <c r="AE818" s="5" t="s">
        <v>399</v>
      </c>
      <c r="AF818" s="5" t="s">
        <v>400</v>
      </c>
      <c r="AG818" s="5" t="s">
        <v>401</v>
      </c>
      <c r="AH818" s="5">
        <v>23502.0</v>
      </c>
      <c r="AI818" s="5" t="s">
        <v>402</v>
      </c>
      <c r="AJ818" s="5" t="s">
        <v>7829</v>
      </c>
      <c r="AK818" s="5" t="s">
        <v>7838</v>
      </c>
      <c r="AL818" s="5" t="s">
        <v>7839</v>
      </c>
    </row>
    <row r="819" hidden="1">
      <c r="A819" s="5" t="s">
        <v>7840</v>
      </c>
      <c r="B819" s="5" t="s">
        <v>7841</v>
      </c>
      <c r="C819" s="5" t="s">
        <v>7842</v>
      </c>
      <c r="D819" s="9">
        <v>44604.0</v>
      </c>
      <c r="E819" s="5">
        <v>31988.0</v>
      </c>
      <c r="F819" s="5">
        <v>14540.0</v>
      </c>
      <c r="G819" s="5" t="s">
        <v>4310</v>
      </c>
      <c r="H819" s="5" t="s">
        <v>149</v>
      </c>
      <c r="I819" s="5" t="s">
        <v>7843</v>
      </c>
      <c r="J819" s="5" t="s">
        <v>872</v>
      </c>
      <c r="K819" s="5" t="s">
        <v>1031</v>
      </c>
      <c r="L819" s="5" t="s">
        <v>7844</v>
      </c>
      <c r="M819" s="10" t="str">
        <f>IFERROR(__xludf.DUMMYFUNCTION("REGEXEXTRACT(L1304, ""[\s,]([A-Z]{2})[,\s]\s?\d{5}"")"),"SD")</f>
        <v>SD</v>
      </c>
      <c r="N819" s="5" t="s">
        <v>7845</v>
      </c>
      <c r="O819" s="5">
        <v>30720.0</v>
      </c>
      <c r="P819" s="5">
        <v>1.0</v>
      </c>
      <c r="Q819" s="5" t="s">
        <v>7846</v>
      </c>
      <c r="R819" s="5">
        <v>4510.0</v>
      </c>
      <c r="S819" s="5">
        <v>578.0</v>
      </c>
      <c r="T819" s="5" t="s">
        <v>53</v>
      </c>
      <c r="U819" s="5">
        <v>0.0</v>
      </c>
      <c r="V819" s="5" t="s">
        <v>52</v>
      </c>
      <c r="W819" s="5" t="s">
        <v>7847</v>
      </c>
      <c r="X819" s="5" t="s">
        <v>52</v>
      </c>
      <c r="Y819" s="5" t="s">
        <v>52</v>
      </c>
      <c r="Z819" s="5" t="s">
        <v>7746</v>
      </c>
      <c r="AA819" s="5" t="s">
        <v>7848</v>
      </c>
      <c r="AB819" s="5" t="s">
        <v>260</v>
      </c>
      <c r="AC819" s="5" t="s">
        <v>52</v>
      </c>
      <c r="AD819" s="5" t="s">
        <v>216</v>
      </c>
      <c r="AE819" s="5" t="s">
        <v>217</v>
      </c>
      <c r="AF819" s="5" t="s">
        <v>218</v>
      </c>
      <c r="AG819" s="5" t="s">
        <v>52</v>
      </c>
      <c r="AH819" s="5" t="s">
        <v>52</v>
      </c>
      <c r="AI819" s="5" t="s">
        <v>52</v>
      </c>
      <c r="AJ819" s="5" t="s">
        <v>7849</v>
      </c>
      <c r="AK819" s="5" t="s">
        <v>7850</v>
      </c>
      <c r="AL819" s="5" t="s">
        <v>6387</v>
      </c>
    </row>
    <row r="820" hidden="1">
      <c r="A820" s="5" t="s">
        <v>7851</v>
      </c>
      <c r="B820" s="5" t="s">
        <v>7852</v>
      </c>
      <c r="C820" s="5" t="s">
        <v>7853</v>
      </c>
      <c r="D820" s="9">
        <v>44602.0</v>
      </c>
      <c r="E820" s="5">
        <v>65835.0</v>
      </c>
      <c r="F820" s="5">
        <v>29925.0</v>
      </c>
      <c r="G820" s="5" t="s">
        <v>4585</v>
      </c>
      <c r="H820" s="5" t="s">
        <v>171</v>
      </c>
      <c r="I820" s="5" t="s">
        <v>7854</v>
      </c>
      <c r="J820" s="5" t="s">
        <v>274</v>
      </c>
      <c r="K820" s="5" t="s">
        <v>7855</v>
      </c>
      <c r="L820" s="5" t="s">
        <v>7856</v>
      </c>
      <c r="M820" s="10" t="str">
        <f>IFERROR(__xludf.DUMMYFUNCTION("REGEXEXTRACT(L1305, ""[\s,]([A-Z]{2})[,\s]\s?\d{5}"")"),"#N/A")</f>
        <v>#N/A</v>
      </c>
      <c r="N820" s="5" t="s">
        <v>7857</v>
      </c>
      <c r="O820" s="5">
        <v>90045.0</v>
      </c>
      <c r="P820" s="5">
        <v>2.0</v>
      </c>
      <c r="Q820" s="5" t="s">
        <v>7858</v>
      </c>
      <c r="R820" s="5" t="s">
        <v>2195</v>
      </c>
      <c r="S820" s="5">
        <v>2998.0</v>
      </c>
      <c r="T820" s="5" t="s">
        <v>69</v>
      </c>
      <c r="U820" s="5">
        <v>133.0</v>
      </c>
      <c r="V820" s="5" t="s">
        <v>93</v>
      </c>
      <c r="W820" s="5" t="s">
        <v>7859</v>
      </c>
      <c r="X820" s="5" t="s">
        <v>71</v>
      </c>
      <c r="Y820" s="5" t="s">
        <v>52</v>
      </c>
      <c r="Z820" s="5" t="s">
        <v>7860</v>
      </c>
      <c r="AA820" s="5" t="s">
        <v>7861</v>
      </c>
      <c r="AB820" s="5" t="s">
        <v>260</v>
      </c>
      <c r="AC820" s="5" t="s">
        <v>52</v>
      </c>
      <c r="AD820" s="5" t="s">
        <v>216</v>
      </c>
      <c r="AE820" s="5" t="s">
        <v>217</v>
      </c>
      <c r="AF820" s="5" t="s">
        <v>218</v>
      </c>
      <c r="AG820" s="5" t="s">
        <v>52</v>
      </c>
      <c r="AH820" s="5" t="s">
        <v>52</v>
      </c>
      <c r="AI820" s="5" t="s">
        <v>52</v>
      </c>
      <c r="AJ820" s="5" t="s">
        <v>7852</v>
      </c>
      <c r="AK820" s="5" t="s">
        <v>7856</v>
      </c>
      <c r="AL820" s="5" t="s">
        <v>7862</v>
      </c>
    </row>
    <row r="821" hidden="1">
      <c r="A821" s="5" t="s">
        <v>7863</v>
      </c>
      <c r="B821" s="5" t="s">
        <v>7864</v>
      </c>
      <c r="C821" s="5" t="s">
        <v>7865</v>
      </c>
      <c r="D821" s="9">
        <v>44598.0</v>
      </c>
      <c r="E821" s="5">
        <v>30032.0</v>
      </c>
      <c r="F821" s="5">
        <v>13651.0</v>
      </c>
      <c r="G821" s="5" t="s">
        <v>422</v>
      </c>
      <c r="H821" s="5" t="s">
        <v>131</v>
      </c>
      <c r="I821" s="5" t="s">
        <v>4942</v>
      </c>
      <c r="J821" s="5" t="s">
        <v>424</v>
      </c>
      <c r="K821" s="5" t="s">
        <v>7866</v>
      </c>
      <c r="L821" s="5" t="s">
        <v>7867</v>
      </c>
      <c r="M821" s="10" t="str">
        <f>IFERROR(__xludf.DUMMYFUNCTION("REGEXEXTRACT(L1306, ""[\s,]([A-Z]{2})[,\s]\s?\d{5}"")"),"NJ")</f>
        <v>NJ</v>
      </c>
      <c r="N821" s="5" t="s">
        <v>7868</v>
      </c>
      <c r="O821" s="5">
        <v>27889.0</v>
      </c>
      <c r="P821" s="5">
        <v>2.0</v>
      </c>
      <c r="Q821" s="5" t="s">
        <v>7825</v>
      </c>
      <c r="R821" s="5" t="s">
        <v>2195</v>
      </c>
      <c r="S821" s="5">
        <v>5137.0</v>
      </c>
      <c r="T821" s="5" t="s">
        <v>69</v>
      </c>
      <c r="U821" s="5">
        <v>1.0</v>
      </c>
      <c r="V821" s="5" t="s">
        <v>93</v>
      </c>
      <c r="W821" s="5" t="s">
        <v>7869</v>
      </c>
      <c r="X821" s="5" t="s">
        <v>55</v>
      </c>
      <c r="Y821" s="5" t="s">
        <v>7826</v>
      </c>
      <c r="Z821" s="5">
        <v>1151.0</v>
      </c>
      <c r="AA821" s="5" t="s">
        <v>7827</v>
      </c>
      <c r="AB821" s="5" t="s">
        <v>2743</v>
      </c>
      <c r="AC821" s="5" t="s">
        <v>52</v>
      </c>
      <c r="AD821" s="5" t="s">
        <v>3141</v>
      </c>
      <c r="AE821" s="5" t="s">
        <v>3142</v>
      </c>
      <c r="AF821" s="5" t="s">
        <v>162</v>
      </c>
      <c r="AG821" s="5" t="s">
        <v>52</v>
      </c>
      <c r="AH821" s="5" t="s">
        <v>52</v>
      </c>
      <c r="AI821" s="5" t="s">
        <v>3143</v>
      </c>
      <c r="AJ821" s="5" t="s">
        <v>102</v>
      </c>
      <c r="AK821" s="5" t="s">
        <v>102</v>
      </c>
      <c r="AL821" s="5" t="s">
        <v>6933</v>
      </c>
    </row>
    <row r="822">
      <c r="A822" s="5" t="s">
        <v>7870</v>
      </c>
      <c r="B822" s="5" t="s">
        <v>7871</v>
      </c>
      <c r="C822" s="5" t="s">
        <v>4196</v>
      </c>
      <c r="D822" s="9">
        <v>44597.0</v>
      </c>
      <c r="E822" s="5">
        <v>41996.0</v>
      </c>
      <c r="F822" s="5">
        <v>19089.0</v>
      </c>
      <c r="G822" s="5" t="s">
        <v>435</v>
      </c>
      <c r="H822" s="5" t="s">
        <v>45</v>
      </c>
      <c r="I822" s="5" t="s">
        <v>1754</v>
      </c>
      <c r="J822" s="5" t="s">
        <v>424</v>
      </c>
      <c r="K822" s="5" t="s">
        <v>7872</v>
      </c>
      <c r="L822" s="5" t="s">
        <v>7873</v>
      </c>
      <c r="M822" s="10" t="str">
        <f>IFERROR(__xludf.DUMMYFUNCTION("REGEXEXTRACT(L1307, ""[\s,]([A-Z]{2})[,\s]\s?\d{5}"")"),"#N/A")</f>
        <v>#N/A</v>
      </c>
      <c r="N822" s="5" t="s">
        <v>7874</v>
      </c>
      <c r="O822" s="5">
        <v>98057.0</v>
      </c>
      <c r="P822" s="5">
        <v>1.0</v>
      </c>
      <c r="Q822" s="5" t="s">
        <v>7875</v>
      </c>
      <c r="R822" s="5" t="s">
        <v>91</v>
      </c>
      <c r="S822" s="5">
        <v>1317.0</v>
      </c>
      <c r="T822" s="5" t="s">
        <v>115</v>
      </c>
      <c r="U822" s="5">
        <v>0.0</v>
      </c>
      <c r="V822" s="5" t="s">
        <v>70</v>
      </c>
      <c r="W822" s="5" t="s">
        <v>7876</v>
      </c>
      <c r="X822" s="5" t="s">
        <v>71</v>
      </c>
      <c r="Y822" s="5" t="s">
        <v>52</v>
      </c>
      <c r="Z822" s="5" t="s">
        <v>7877</v>
      </c>
      <c r="AA822" s="5" t="s">
        <v>7878</v>
      </c>
      <c r="AB822" s="5" t="s">
        <v>235</v>
      </c>
      <c r="AC822" s="5" t="s">
        <v>52</v>
      </c>
      <c r="AD822" s="5" t="s">
        <v>398</v>
      </c>
      <c r="AE822" s="5" t="s">
        <v>399</v>
      </c>
      <c r="AF822" s="5" t="s">
        <v>400</v>
      </c>
      <c r="AG822" s="5" t="s">
        <v>401</v>
      </c>
      <c r="AH822" s="5">
        <v>23502.0</v>
      </c>
      <c r="AI822" s="5" t="s">
        <v>402</v>
      </c>
      <c r="AJ822" s="5" t="s">
        <v>7871</v>
      </c>
      <c r="AK822" s="5" t="s">
        <v>7879</v>
      </c>
      <c r="AL822" s="5" t="s">
        <v>655</v>
      </c>
    </row>
    <row r="823">
      <c r="A823" s="5" t="s">
        <v>7880</v>
      </c>
      <c r="B823" s="5" t="s">
        <v>6725</v>
      </c>
      <c r="C823" s="5" t="s">
        <v>6726</v>
      </c>
      <c r="D823" s="9">
        <v>44595.0</v>
      </c>
      <c r="E823" s="5">
        <v>10703.0</v>
      </c>
      <c r="F823" s="5">
        <v>4865.0</v>
      </c>
      <c r="G823" s="5" t="s">
        <v>613</v>
      </c>
      <c r="H823" s="5" t="s">
        <v>45</v>
      </c>
      <c r="I823" s="5" t="s">
        <v>2635</v>
      </c>
      <c r="J823" s="5" t="s">
        <v>581</v>
      </c>
      <c r="K823" s="5" t="s">
        <v>6728</v>
      </c>
      <c r="L823" s="5" t="s">
        <v>6729</v>
      </c>
      <c r="M823" s="10" t="str">
        <f>IFERROR(__xludf.DUMMYFUNCTION("REGEXEXTRACT(L1308, ""[\s,]([A-Z]{2})[,\s]\s?\d{5}"")"),"CA")</f>
        <v>CA</v>
      </c>
      <c r="N823" s="5" t="s">
        <v>6730</v>
      </c>
      <c r="O823" s="5" t="s">
        <v>6731</v>
      </c>
      <c r="P823" s="5">
        <v>1.0</v>
      </c>
      <c r="Q823" s="5" t="s">
        <v>7881</v>
      </c>
      <c r="R823" s="5" t="s">
        <v>52</v>
      </c>
      <c r="S823" s="5">
        <v>22.0</v>
      </c>
      <c r="T823" s="5" t="s">
        <v>115</v>
      </c>
      <c r="U823" s="5">
        <v>0.0</v>
      </c>
      <c r="V823" s="5" t="s">
        <v>70</v>
      </c>
      <c r="W823" s="5" t="s">
        <v>7882</v>
      </c>
      <c r="X823" s="5" t="s">
        <v>55</v>
      </c>
      <c r="Y823" s="5" t="s">
        <v>7883</v>
      </c>
      <c r="Z823" s="5" t="s">
        <v>4273</v>
      </c>
      <c r="AA823" s="5">
        <v>591135.0</v>
      </c>
      <c r="AB823" s="5" t="s">
        <v>235</v>
      </c>
      <c r="AC823" s="5" t="s">
        <v>52</v>
      </c>
      <c r="AD823" s="5" t="s">
        <v>6736</v>
      </c>
      <c r="AE823" s="5" t="s">
        <v>6737</v>
      </c>
      <c r="AF823" s="5" t="s">
        <v>6738</v>
      </c>
      <c r="AG823" s="5" t="s">
        <v>52</v>
      </c>
      <c r="AH823" s="5" t="s">
        <v>52</v>
      </c>
      <c r="AI823" s="5" t="s">
        <v>6739</v>
      </c>
      <c r="AJ823" s="5" t="s">
        <v>102</v>
      </c>
      <c r="AK823" s="5" t="s">
        <v>102</v>
      </c>
      <c r="AL823" s="5" t="s">
        <v>6740</v>
      </c>
    </row>
    <row r="824" hidden="1">
      <c r="A824" s="5" t="s">
        <v>7884</v>
      </c>
      <c r="B824" s="5" t="s">
        <v>3493</v>
      </c>
      <c r="C824" s="5" t="s">
        <v>7350</v>
      </c>
      <c r="D824" s="9">
        <v>44595.0</v>
      </c>
      <c r="E824" s="5">
        <v>112471.0</v>
      </c>
      <c r="F824" s="5">
        <v>51123.0</v>
      </c>
      <c r="G824" s="5" t="s">
        <v>1419</v>
      </c>
      <c r="H824" s="5" t="s">
        <v>2784</v>
      </c>
      <c r="I824" s="5" t="s">
        <v>7063</v>
      </c>
      <c r="J824" s="5" t="s">
        <v>256</v>
      </c>
      <c r="K824" s="5" t="s">
        <v>3471</v>
      </c>
      <c r="L824" s="5" t="s">
        <v>7885</v>
      </c>
      <c r="M824" s="10" t="str">
        <f>IFERROR(__xludf.DUMMYFUNCTION("REGEXEXTRACT(L1309, ""[\s,]([A-Z]{2})[,\s]\s?\d{5}"")"),"#N/A")</f>
        <v>#N/A</v>
      </c>
      <c r="N824" s="5" t="s">
        <v>7352</v>
      </c>
      <c r="O824" s="5" t="s">
        <v>52</v>
      </c>
      <c r="P824" s="5">
        <v>2.0</v>
      </c>
      <c r="Q824" s="5" t="s">
        <v>7886</v>
      </c>
      <c r="R824" s="5" t="s">
        <v>3475</v>
      </c>
      <c r="S824" s="5">
        <v>220.0</v>
      </c>
      <c r="T824" s="5" t="s">
        <v>1077</v>
      </c>
      <c r="U824" s="5">
        <v>0.0</v>
      </c>
      <c r="V824" s="5" t="s">
        <v>70</v>
      </c>
      <c r="W824" s="5" t="s">
        <v>7887</v>
      </c>
      <c r="X824" s="5" t="s">
        <v>52</v>
      </c>
      <c r="Y824" s="5" t="s">
        <v>52</v>
      </c>
      <c r="Z824" s="5" t="s">
        <v>3887</v>
      </c>
      <c r="AA824" s="5" t="s">
        <v>7888</v>
      </c>
      <c r="AB824" s="5" t="s">
        <v>235</v>
      </c>
      <c r="AC824" s="5" t="s">
        <v>52</v>
      </c>
      <c r="AD824" s="5" t="s">
        <v>5289</v>
      </c>
      <c r="AE824" s="5" t="s">
        <v>5290</v>
      </c>
      <c r="AF824" s="5" t="s">
        <v>5291</v>
      </c>
      <c r="AG824" s="5" t="s">
        <v>52</v>
      </c>
      <c r="AH824" s="5" t="s">
        <v>52</v>
      </c>
      <c r="AI824" s="5" t="s">
        <v>52</v>
      </c>
      <c r="AJ824" s="5" t="s">
        <v>7889</v>
      </c>
      <c r="AK824" s="5" t="s">
        <v>7890</v>
      </c>
      <c r="AL824" s="5" t="s">
        <v>3481</v>
      </c>
    </row>
    <row r="825" hidden="1">
      <c r="A825" s="5" t="s">
        <v>7891</v>
      </c>
      <c r="B825" s="5" t="s">
        <v>3493</v>
      </c>
      <c r="C825" s="5" t="s">
        <v>5283</v>
      </c>
      <c r="D825" s="9">
        <v>44595.0</v>
      </c>
      <c r="E825" s="5">
        <v>97515.0</v>
      </c>
      <c r="F825" s="5">
        <v>44325.0</v>
      </c>
      <c r="G825" s="5" t="s">
        <v>1419</v>
      </c>
      <c r="H825" s="5" t="s">
        <v>2784</v>
      </c>
      <c r="I825" s="5" t="s">
        <v>7063</v>
      </c>
      <c r="J825" s="5" t="s">
        <v>256</v>
      </c>
      <c r="K825" s="5" t="s">
        <v>7892</v>
      </c>
      <c r="L825" s="5" t="s">
        <v>7893</v>
      </c>
      <c r="M825" s="10" t="str">
        <f>IFERROR(__xludf.DUMMYFUNCTION("REGEXEXTRACT(L1310, ""[\s,]([A-Z]{2})[,\s]\s?\d{5}"")"),"TX")</f>
        <v>TX</v>
      </c>
      <c r="N825" s="5" t="s">
        <v>6206</v>
      </c>
      <c r="O825" s="5" t="s">
        <v>52</v>
      </c>
      <c r="P825" s="5">
        <v>2.0</v>
      </c>
      <c r="Q825" s="5" t="s">
        <v>7894</v>
      </c>
      <c r="R825" s="5" t="s">
        <v>3475</v>
      </c>
      <c r="S825" s="5">
        <v>126.0</v>
      </c>
      <c r="T825" s="5" t="s">
        <v>1077</v>
      </c>
      <c r="U825" s="5">
        <v>0.0</v>
      </c>
      <c r="V825" s="5" t="s">
        <v>70</v>
      </c>
      <c r="W825" s="5" t="s">
        <v>7895</v>
      </c>
      <c r="X825" s="5" t="s">
        <v>52</v>
      </c>
      <c r="Y825" s="5" t="s">
        <v>52</v>
      </c>
      <c r="Z825" s="5" t="s">
        <v>3887</v>
      </c>
      <c r="AA825" s="5" t="s">
        <v>7896</v>
      </c>
      <c r="AB825" s="5" t="s">
        <v>235</v>
      </c>
      <c r="AC825" s="5" t="s">
        <v>52</v>
      </c>
      <c r="AD825" s="5" t="s">
        <v>5289</v>
      </c>
      <c r="AE825" s="5" t="s">
        <v>5290</v>
      </c>
      <c r="AF825" s="5" t="s">
        <v>5291</v>
      </c>
      <c r="AG825" s="5" t="s">
        <v>52</v>
      </c>
      <c r="AH825" s="5" t="s">
        <v>52</v>
      </c>
      <c r="AI825" s="5" t="s">
        <v>52</v>
      </c>
      <c r="AJ825" s="5" t="s">
        <v>6203</v>
      </c>
      <c r="AK825" s="5" t="s">
        <v>6210</v>
      </c>
      <c r="AL825" s="5" t="s">
        <v>3481</v>
      </c>
    </row>
    <row r="826" hidden="1">
      <c r="A826" s="5" t="s">
        <v>7897</v>
      </c>
      <c r="B826" s="5" t="s">
        <v>3493</v>
      </c>
      <c r="C826" s="5" t="s">
        <v>3469</v>
      </c>
      <c r="D826" s="9">
        <v>44595.0</v>
      </c>
      <c r="E826" s="5">
        <v>156270.0</v>
      </c>
      <c r="F826" s="5">
        <v>71032.0</v>
      </c>
      <c r="G826" s="5" t="s">
        <v>1419</v>
      </c>
      <c r="H826" s="5" t="s">
        <v>2784</v>
      </c>
      <c r="I826" s="5" t="s">
        <v>7063</v>
      </c>
      <c r="J826" s="5" t="s">
        <v>256</v>
      </c>
      <c r="K826" s="5" t="s">
        <v>4021</v>
      </c>
      <c r="L826" s="5" t="s">
        <v>3494</v>
      </c>
      <c r="M826" s="10" t="str">
        <f>IFERROR(__xludf.DUMMYFUNCTION("REGEXEXTRACT(L1311, ""[\s,]([A-Z]{2})[,\s]\s?\d{5}"")"),"#N/A")</f>
        <v>#N/A</v>
      </c>
      <c r="N826" s="5" t="s">
        <v>3473</v>
      </c>
      <c r="O826" s="5" t="s">
        <v>52</v>
      </c>
      <c r="P826" s="5">
        <v>3.0</v>
      </c>
      <c r="Q826" s="5" t="s">
        <v>7898</v>
      </c>
      <c r="R826" s="5" t="s">
        <v>3360</v>
      </c>
      <c r="S826" s="5">
        <v>115.0</v>
      </c>
      <c r="T826" s="5" t="s">
        <v>1077</v>
      </c>
      <c r="U826" s="5">
        <v>0.0</v>
      </c>
      <c r="V826" s="5" t="s">
        <v>70</v>
      </c>
      <c r="W826" s="5" t="s">
        <v>7899</v>
      </c>
      <c r="X826" s="5" t="s">
        <v>52</v>
      </c>
      <c r="Y826" s="5" t="s">
        <v>52</v>
      </c>
      <c r="Z826" s="5" t="s">
        <v>3887</v>
      </c>
      <c r="AA826" s="5" t="s">
        <v>7900</v>
      </c>
      <c r="AB826" s="5" t="s">
        <v>235</v>
      </c>
      <c r="AC826" s="5" t="s">
        <v>52</v>
      </c>
      <c r="AD826" s="5" t="s">
        <v>5289</v>
      </c>
      <c r="AE826" s="5" t="s">
        <v>5290</v>
      </c>
      <c r="AF826" s="5" t="s">
        <v>5291</v>
      </c>
      <c r="AG826" s="5" t="s">
        <v>52</v>
      </c>
      <c r="AH826" s="5" t="s">
        <v>52</v>
      </c>
      <c r="AI826" s="5" t="s">
        <v>52</v>
      </c>
      <c r="AJ826" s="5" t="s">
        <v>6203</v>
      </c>
      <c r="AK826" s="5" t="s">
        <v>7901</v>
      </c>
      <c r="AL826" s="5" t="s">
        <v>3481</v>
      </c>
    </row>
    <row r="827">
      <c r="A827" s="5" t="s">
        <v>7902</v>
      </c>
      <c r="B827" s="5" t="s">
        <v>577</v>
      </c>
      <c r="C827" s="5" t="s">
        <v>7903</v>
      </c>
      <c r="D827" s="9">
        <v>44594.0</v>
      </c>
      <c r="E827" s="5">
        <v>44270.0</v>
      </c>
      <c r="F827" s="5">
        <v>20123.0</v>
      </c>
      <c r="G827" s="5" t="s">
        <v>1458</v>
      </c>
      <c r="H827" s="5" t="s">
        <v>45</v>
      </c>
      <c r="I827" s="5" t="s">
        <v>5172</v>
      </c>
      <c r="J827" s="5" t="s">
        <v>1460</v>
      </c>
      <c r="K827" s="5" t="s">
        <v>7904</v>
      </c>
      <c r="L827" s="5" t="s">
        <v>5666</v>
      </c>
      <c r="M827" s="10" t="str">
        <f>IFERROR(__xludf.DUMMYFUNCTION("REGEXEXTRACT(L1312, ""[\s,]([A-Z]{2})[,\s]\s?\d{5}"")"),"#N/A")</f>
        <v>#N/A</v>
      </c>
      <c r="N827" s="5" t="s">
        <v>7905</v>
      </c>
      <c r="O827" s="5" t="s">
        <v>52</v>
      </c>
      <c r="P827" s="5">
        <v>1.0</v>
      </c>
      <c r="Q827" s="5" t="s">
        <v>7906</v>
      </c>
      <c r="R827" s="5" t="s">
        <v>244</v>
      </c>
      <c r="S827" s="5">
        <v>2106.0</v>
      </c>
      <c r="T827" s="5" t="s">
        <v>115</v>
      </c>
      <c r="U827" s="5">
        <v>49.0</v>
      </c>
      <c r="V827" s="5" t="s">
        <v>70</v>
      </c>
      <c r="W827" s="5" t="s">
        <v>7907</v>
      </c>
      <c r="X827" s="5" t="s">
        <v>52</v>
      </c>
      <c r="Y827" s="5" t="s">
        <v>52</v>
      </c>
      <c r="Z827" s="5" t="s">
        <v>7908</v>
      </c>
      <c r="AA827" s="5" t="s">
        <v>7909</v>
      </c>
      <c r="AB827" s="5" t="s">
        <v>730</v>
      </c>
      <c r="AC827" s="5" t="s">
        <v>52</v>
      </c>
      <c r="AD827" s="5" t="s">
        <v>72</v>
      </c>
      <c r="AE827" s="5" t="s">
        <v>73</v>
      </c>
      <c r="AF827" s="5" t="s">
        <v>74</v>
      </c>
      <c r="AG827" s="5" t="s">
        <v>75</v>
      </c>
      <c r="AH827" s="5" t="s">
        <v>76</v>
      </c>
      <c r="AI827" s="5" t="s">
        <v>77</v>
      </c>
      <c r="AJ827" s="5" t="s">
        <v>2309</v>
      </c>
      <c r="AK827" s="5" t="s">
        <v>3604</v>
      </c>
      <c r="AL827" s="5" t="s">
        <v>7910</v>
      </c>
    </row>
    <row r="828" hidden="1">
      <c r="A828" s="5" t="s">
        <v>7911</v>
      </c>
      <c r="B828" s="5" t="s">
        <v>2554</v>
      </c>
      <c r="C828" s="5" t="s">
        <v>6113</v>
      </c>
      <c r="D828" s="9">
        <v>44593.0</v>
      </c>
      <c r="E828" s="5">
        <v>14234.0</v>
      </c>
      <c r="F828" s="5">
        <v>6470.0</v>
      </c>
      <c r="G828" s="5" t="s">
        <v>1502</v>
      </c>
      <c r="H828" s="5" t="s">
        <v>1792</v>
      </c>
      <c r="I828" s="5" t="s">
        <v>7912</v>
      </c>
      <c r="J828" s="5" t="s">
        <v>1504</v>
      </c>
      <c r="K828" s="5" t="s">
        <v>391</v>
      </c>
      <c r="L828" s="5" t="s">
        <v>7913</v>
      </c>
      <c r="M828" s="10" t="str">
        <f>IFERROR(__xludf.DUMMYFUNCTION("REGEXEXTRACT(L1313, ""[\s,]([A-Z]{2})[,\s]\s?\d{5}"")"),"FL")</f>
        <v>FL</v>
      </c>
      <c r="N828" s="5" t="s">
        <v>7914</v>
      </c>
      <c r="O828" s="5">
        <v>29301.0</v>
      </c>
      <c r="P828" s="5">
        <v>1.0</v>
      </c>
      <c r="Q828" s="5" t="s">
        <v>7915</v>
      </c>
      <c r="R828" s="5" t="s">
        <v>244</v>
      </c>
      <c r="S828" s="5">
        <v>799.0</v>
      </c>
      <c r="T828" s="5" t="s">
        <v>69</v>
      </c>
      <c r="U828" s="5">
        <v>53.0</v>
      </c>
      <c r="V828" s="5" t="s">
        <v>70</v>
      </c>
      <c r="W828" s="5" t="s">
        <v>7916</v>
      </c>
      <c r="X828" s="5" t="s">
        <v>52</v>
      </c>
      <c r="Y828" s="5" t="s">
        <v>52</v>
      </c>
      <c r="Z828" s="5" t="s">
        <v>7917</v>
      </c>
      <c r="AA828" s="5" t="s">
        <v>7918</v>
      </c>
      <c r="AB828" s="5" t="s">
        <v>235</v>
      </c>
      <c r="AC828" s="5" t="s">
        <v>283</v>
      </c>
      <c r="AD828" s="5" t="s">
        <v>72</v>
      </c>
      <c r="AE828" s="5" t="s">
        <v>73</v>
      </c>
      <c r="AF828" s="5" t="s">
        <v>74</v>
      </c>
      <c r="AG828" s="5" t="s">
        <v>75</v>
      </c>
      <c r="AH828" s="5" t="s">
        <v>76</v>
      </c>
      <c r="AI828" s="5" t="s">
        <v>77</v>
      </c>
      <c r="AJ828" s="5" t="s">
        <v>2554</v>
      </c>
      <c r="AK828" s="5" t="s">
        <v>7919</v>
      </c>
      <c r="AL828" s="5" t="s">
        <v>2556</v>
      </c>
    </row>
    <row r="829" hidden="1">
      <c r="A829" s="5" t="s">
        <v>7920</v>
      </c>
      <c r="B829" s="5" t="s">
        <v>7921</v>
      </c>
      <c r="C829" s="5" t="s">
        <v>7922</v>
      </c>
      <c r="D829" s="9">
        <v>44589.0</v>
      </c>
      <c r="E829" s="5">
        <v>35823.0</v>
      </c>
      <c r="F829" s="5">
        <v>16283.0</v>
      </c>
      <c r="G829" s="5" t="s">
        <v>170</v>
      </c>
      <c r="H829" s="5" t="s">
        <v>171</v>
      </c>
      <c r="I829" s="5" t="s">
        <v>7923</v>
      </c>
      <c r="J829" s="5" t="s">
        <v>170</v>
      </c>
      <c r="K829" s="5" t="s">
        <v>7924</v>
      </c>
      <c r="L829" s="5" t="s">
        <v>7925</v>
      </c>
      <c r="M829" s="10" t="str">
        <f>IFERROR(__xludf.DUMMYFUNCTION("REGEXEXTRACT(L1314, ""[\s,]([A-Z]{2})[,\s]\s?\d{5}"")"),"NY")</f>
        <v>NY</v>
      </c>
      <c r="N829" s="5" t="s">
        <v>7926</v>
      </c>
      <c r="O829" s="5">
        <v>63017.0</v>
      </c>
      <c r="P829" s="5">
        <v>1.0</v>
      </c>
      <c r="Q829" s="5" t="s">
        <v>7927</v>
      </c>
      <c r="R829" s="5">
        <v>4500.0</v>
      </c>
      <c r="S829" s="5">
        <v>5524.0</v>
      </c>
      <c r="T829" s="5" t="s">
        <v>69</v>
      </c>
      <c r="U829" s="5">
        <v>0.0</v>
      </c>
      <c r="V829" s="5" t="s">
        <v>52</v>
      </c>
      <c r="W829" s="5" t="s">
        <v>7928</v>
      </c>
      <c r="X829" s="5" t="s">
        <v>55</v>
      </c>
      <c r="Y829" s="5" t="s">
        <v>7929</v>
      </c>
      <c r="Z829" s="5" t="s">
        <v>7930</v>
      </c>
      <c r="AA829" s="5" t="s">
        <v>7931</v>
      </c>
      <c r="AB829" s="5" t="s">
        <v>119</v>
      </c>
      <c r="AC829" s="5" t="s">
        <v>52</v>
      </c>
      <c r="AD829" s="5" t="s">
        <v>7932</v>
      </c>
      <c r="AE829" s="5" t="s">
        <v>7933</v>
      </c>
      <c r="AF829" s="5" t="s">
        <v>7934</v>
      </c>
      <c r="AG829" s="5" t="s">
        <v>1569</v>
      </c>
      <c r="AH829" s="5">
        <v>60010.0</v>
      </c>
      <c r="AI829" s="5" t="s">
        <v>7935</v>
      </c>
      <c r="AJ829" s="5" t="s">
        <v>7921</v>
      </c>
      <c r="AK829" s="5" t="s">
        <v>7936</v>
      </c>
      <c r="AL829" s="5" t="s">
        <v>59</v>
      </c>
    </row>
    <row r="830" hidden="1">
      <c r="A830" s="5" t="s">
        <v>7937</v>
      </c>
      <c r="B830" s="5" t="s">
        <v>577</v>
      </c>
      <c r="C830" s="5" t="s">
        <v>7938</v>
      </c>
      <c r="D830" s="9">
        <v>44588.0</v>
      </c>
      <c r="E830" s="5">
        <v>43311.0</v>
      </c>
      <c r="F830" s="5">
        <v>19687.0</v>
      </c>
      <c r="G830" s="5" t="s">
        <v>2389</v>
      </c>
      <c r="H830" s="5" t="s">
        <v>3215</v>
      </c>
      <c r="I830" s="5" t="s">
        <v>7939</v>
      </c>
      <c r="J830" s="5" t="s">
        <v>2391</v>
      </c>
      <c r="K830" s="5" t="s">
        <v>7940</v>
      </c>
      <c r="L830" s="5" t="s">
        <v>7941</v>
      </c>
      <c r="M830" s="10" t="str">
        <f>IFERROR(__xludf.DUMMYFUNCTION("REGEXEXTRACT(L1315, ""[\s,]([A-Z]{2})[,\s]\s?\d{5}"")"),"CA")</f>
        <v>CA</v>
      </c>
      <c r="N830" s="5" t="s">
        <v>7942</v>
      </c>
      <c r="O830" s="5" t="s">
        <v>52</v>
      </c>
      <c r="P830" s="5">
        <v>1.0</v>
      </c>
      <c r="Q830" s="5" t="s">
        <v>7943</v>
      </c>
      <c r="R830" s="5">
        <v>4510.0</v>
      </c>
      <c r="S830" s="5">
        <v>960.0</v>
      </c>
      <c r="T830" s="5" t="s">
        <v>374</v>
      </c>
      <c r="U830" s="5">
        <v>0.0</v>
      </c>
      <c r="V830" s="5" t="s">
        <v>93</v>
      </c>
      <c r="W830" s="5" t="s">
        <v>7944</v>
      </c>
      <c r="X830" s="5" t="s">
        <v>55</v>
      </c>
      <c r="Y830" s="5" t="s">
        <v>7945</v>
      </c>
      <c r="Z830" s="5" t="s">
        <v>7946</v>
      </c>
      <c r="AA830" s="5" t="s">
        <v>7947</v>
      </c>
      <c r="AB830" s="5" t="s">
        <v>260</v>
      </c>
      <c r="AC830" s="5" t="s">
        <v>52</v>
      </c>
      <c r="AD830" s="5" t="s">
        <v>3141</v>
      </c>
      <c r="AE830" s="5" t="s">
        <v>3142</v>
      </c>
      <c r="AF830" s="5" t="s">
        <v>162</v>
      </c>
      <c r="AG830" s="5" t="s">
        <v>52</v>
      </c>
      <c r="AH830" s="5" t="s">
        <v>52</v>
      </c>
      <c r="AI830" s="5" t="s">
        <v>3143</v>
      </c>
      <c r="AJ830" s="5" t="s">
        <v>102</v>
      </c>
      <c r="AK830" s="5" t="s">
        <v>102</v>
      </c>
      <c r="AL830" s="5" t="s">
        <v>7948</v>
      </c>
    </row>
    <row r="831" hidden="1">
      <c r="A831" s="5" t="s">
        <v>7949</v>
      </c>
      <c r="B831" s="5" t="s">
        <v>4400</v>
      </c>
      <c r="C831" s="5" t="s">
        <v>102</v>
      </c>
      <c r="D831" s="9">
        <v>44588.0</v>
      </c>
      <c r="E831" s="5">
        <v>37759.0</v>
      </c>
      <c r="F831" s="5">
        <v>17163.0</v>
      </c>
      <c r="G831" s="5" t="s">
        <v>900</v>
      </c>
      <c r="H831" s="5" t="s">
        <v>189</v>
      </c>
      <c r="I831" s="5" t="s">
        <v>6214</v>
      </c>
      <c r="J831" s="5" t="s">
        <v>872</v>
      </c>
      <c r="K831" s="5" t="s">
        <v>7950</v>
      </c>
      <c r="L831" s="5" t="s">
        <v>7951</v>
      </c>
      <c r="M831" s="10" t="str">
        <f>IFERROR(__xludf.DUMMYFUNCTION("REGEXEXTRACT(L1316, ""[\s,]([A-Z]{2})[,\s]\s?\d{5}"")"),"IA")</f>
        <v>IA</v>
      </c>
      <c r="N831" s="5" t="s">
        <v>102</v>
      </c>
      <c r="O831" s="5">
        <v>77040.0</v>
      </c>
      <c r="P831" s="5">
        <v>1.0</v>
      </c>
      <c r="Q831" s="5" t="s">
        <v>7952</v>
      </c>
      <c r="R831" s="5">
        <v>4510.0</v>
      </c>
      <c r="S831" s="5">
        <v>1028.0</v>
      </c>
      <c r="T831" s="5" t="s">
        <v>69</v>
      </c>
      <c r="U831" s="5">
        <v>0.0</v>
      </c>
      <c r="V831" s="5" t="s">
        <v>52</v>
      </c>
      <c r="W831" s="5" t="s">
        <v>7953</v>
      </c>
      <c r="X831" s="5" t="s">
        <v>52</v>
      </c>
      <c r="Y831" s="5" t="s">
        <v>52</v>
      </c>
      <c r="Z831" s="5" t="s">
        <v>7954</v>
      </c>
      <c r="AA831" s="5" t="s">
        <v>7955</v>
      </c>
      <c r="AB831" s="5" t="s">
        <v>1831</v>
      </c>
      <c r="AC831" s="5" t="s">
        <v>52</v>
      </c>
      <c r="AD831" s="5" t="s">
        <v>216</v>
      </c>
      <c r="AE831" s="5" t="s">
        <v>217</v>
      </c>
      <c r="AF831" s="5" t="s">
        <v>218</v>
      </c>
      <c r="AG831" s="5" t="s">
        <v>52</v>
      </c>
      <c r="AH831" s="5" t="s">
        <v>52</v>
      </c>
      <c r="AI831" s="5" t="s">
        <v>52</v>
      </c>
      <c r="AJ831" s="5" t="s">
        <v>7956</v>
      </c>
      <c r="AK831" s="5" t="s">
        <v>7957</v>
      </c>
      <c r="AL831" s="5" t="s">
        <v>4410</v>
      </c>
    </row>
    <row r="832">
      <c r="A832" s="5" t="s">
        <v>7958</v>
      </c>
      <c r="B832" s="5" t="s">
        <v>577</v>
      </c>
      <c r="C832" s="5" t="s">
        <v>7959</v>
      </c>
      <c r="D832" s="9">
        <v>44588.0</v>
      </c>
      <c r="E832" s="5">
        <v>35183.0</v>
      </c>
      <c r="F832" s="5">
        <v>15992.0</v>
      </c>
      <c r="G832" s="5" t="s">
        <v>579</v>
      </c>
      <c r="H832" s="5" t="s">
        <v>45</v>
      </c>
      <c r="I832" s="5" t="s">
        <v>7960</v>
      </c>
      <c r="J832" s="5" t="s">
        <v>581</v>
      </c>
      <c r="K832" s="5" t="s">
        <v>7961</v>
      </c>
      <c r="L832" s="5" t="s">
        <v>7962</v>
      </c>
      <c r="M832" s="11" t="s">
        <v>75</v>
      </c>
      <c r="N832" s="5" t="s">
        <v>7963</v>
      </c>
      <c r="O832" s="5" t="s">
        <v>52</v>
      </c>
      <c r="P832" s="5">
        <v>1.0</v>
      </c>
      <c r="Q832" s="5" t="s">
        <v>7964</v>
      </c>
      <c r="R832" s="5" t="s">
        <v>244</v>
      </c>
      <c r="S832" s="5">
        <v>1009.0</v>
      </c>
      <c r="T832" s="5" t="s">
        <v>115</v>
      </c>
      <c r="U832" s="5">
        <v>55.0</v>
      </c>
      <c r="V832" s="5" t="s">
        <v>70</v>
      </c>
      <c r="W832" s="5" t="s">
        <v>7965</v>
      </c>
      <c r="X832" s="5" t="s">
        <v>52</v>
      </c>
      <c r="Y832" s="5" t="s">
        <v>52</v>
      </c>
      <c r="Z832" s="5" t="s">
        <v>7908</v>
      </c>
      <c r="AA832" s="5" t="s">
        <v>7966</v>
      </c>
      <c r="AB832" s="5" t="s">
        <v>59</v>
      </c>
      <c r="AC832" s="5" t="s">
        <v>52</v>
      </c>
      <c r="AD832" s="5" t="s">
        <v>72</v>
      </c>
      <c r="AE832" s="5" t="s">
        <v>73</v>
      </c>
      <c r="AF832" s="5" t="s">
        <v>74</v>
      </c>
      <c r="AG832" s="5" t="s">
        <v>75</v>
      </c>
      <c r="AH832" s="5" t="s">
        <v>76</v>
      </c>
      <c r="AI832" s="5" t="s">
        <v>77</v>
      </c>
      <c r="AJ832" s="5" t="s">
        <v>3093</v>
      </c>
      <c r="AK832" s="5" t="s">
        <v>3604</v>
      </c>
      <c r="AL832" s="5" t="s">
        <v>589</v>
      </c>
    </row>
    <row r="833" hidden="1">
      <c r="A833" s="5" t="s">
        <v>7967</v>
      </c>
      <c r="B833" s="5" t="s">
        <v>5382</v>
      </c>
      <c r="C833" s="5" t="s">
        <v>7968</v>
      </c>
      <c r="D833" s="9">
        <v>44587.0</v>
      </c>
      <c r="E833" s="5">
        <v>40799.0</v>
      </c>
      <c r="F833" s="5">
        <v>18545.0</v>
      </c>
      <c r="G833" s="5" t="s">
        <v>766</v>
      </c>
      <c r="H833" s="5" t="s">
        <v>149</v>
      </c>
      <c r="I833" s="5" t="s">
        <v>7969</v>
      </c>
      <c r="J833" s="5" t="s">
        <v>768</v>
      </c>
      <c r="K833" s="5" t="s">
        <v>7970</v>
      </c>
      <c r="L833" s="5" t="s">
        <v>7971</v>
      </c>
      <c r="M833" s="10" t="str">
        <f>IFERROR(__xludf.DUMMYFUNCTION("REGEXEXTRACT(L1318, ""[\s,]([A-Z]{2})[,\s]\s?\d{5}"")"),"SC")</f>
        <v>SC</v>
      </c>
      <c r="N833" s="5" t="s">
        <v>7972</v>
      </c>
      <c r="O833" s="5" t="s">
        <v>5387</v>
      </c>
      <c r="P833" s="5">
        <v>2.0</v>
      </c>
      <c r="Q833" s="5" t="s">
        <v>7973</v>
      </c>
      <c r="R833" s="5" t="s">
        <v>156</v>
      </c>
      <c r="S833" s="5">
        <v>4403.0</v>
      </c>
      <c r="T833" s="5" t="s">
        <v>115</v>
      </c>
      <c r="U833" s="5">
        <v>0.0</v>
      </c>
      <c r="V833" s="5" t="s">
        <v>70</v>
      </c>
      <c r="W833" s="5" t="s">
        <v>7974</v>
      </c>
      <c r="X833" s="5" t="s">
        <v>52</v>
      </c>
      <c r="Y833" s="5" t="s">
        <v>52</v>
      </c>
      <c r="Z833" s="5" t="s">
        <v>7975</v>
      </c>
      <c r="AA833" s="5" t="s">
        <v>7976</v>
      </c>
      <c r="AB833" s="5" t="s">
        <v>235</v>
      </c>
      <c r="AC833" s="5" t="s">
        <v>52</v>
      </c>
      <c r="AD833" s="5" t="s">
        <v>398</v>
      </c>
      <c r="AE833" s="5" t="s">
        <v>399</v>
      </c>
      <c r="AF833" s="5" t="s">
        <v>400</v>
      </c>
      <c r="AG833" s="5" t="s">
        <v>401</v>
      </c>
      <c r="AH833" s="5">
        <v>23502.0</v>
      </c>
      <c r="AI833" s="5" t="s">
        <v>402</v>
      </c>
      <c r="AJ833" s="5" t="s">
        <v>7977</v>
      </c>
      <c r="AK833" s="5" t="s">
        <v>7978</v>
      </c>
      <c r="AL833" s="5" t="s">
        <v>776</v>
      </c>
    </row>
    <row r="834" hidden="1">
      <c r="A834" s="5" t="s">
        <v>7979</v>
      </c>
      <c r="B834" s="5" t="s">
        <v>3493</v>
      </c>
      <c r="C834" s="5" t="s">
        <v>5603</v>
      </c>
      <c r="D834" s="9">
        <v>44584.0</v>
      </c>
      <c r="E834" s="5">
        <v>111012.0</v>
      </c>
      <c r="F834" s="5">
        <v>50460.0</v>
      </c>
      <c r="G834" s="5" t="s">
        <v>1419</v>
      </c>
      <c r="H834" s="5" t="s">
        <v>2784</v>
      </c>
      <c r="I834" s="5" t="s">
        <v>6088</v>
      </c>
      <c r="J834" s="5" t="s">
        <v>256</v>
      </c>
      <c r="K834" s="5" t="s">
        <v>3471</v>
      </c>
      <c r="L834" s="5" t="s">
        <v>7237</v>
      </c>
      <c r="M834" s="10" t="str">
        <f>IFERROR(__xludf.DUMMYFUNCTION("REGEXEXTRACT(L1319, ""[\s,]([A-Z]{2})[,\s]\s?\d{5}"")"),"CA")</f>
        <v>CA</v>
      </c>
      <c r="N834" s="5" t="s">
        <v>7238</v>
      </c>
      <c r="O834" s="5" t="s">
        <v>52</v>
      </c>
      <c r="P834" s="5">
        <v>2.0</v>
      </c>
      <c r="Q834" s="5" t="s">
        <v>7980</v>
      </c>
      <c r="R834" s="5" t="s">
        <v>3475</v>
      </c>
      <c r="S834" s="5">
        <v>157.0</v>
      </c>
      <c r="T834" s="5" t="s">
        <v>1077</v>
      </c>
      <c r="U834" s="5">
        <v>0.0</v>
      </c>
      <c r="V834" s="5" t="s">
        <v>70</v>
      </c>
      <c r="W834" s="5" t="s">
        <v>7981</v>
      </c>
      <c r="X834" s="5" t="s">
        <v>52</v>
      </c>
      <c r="Y834" s="5" t="s">
        <v>52</v>
      </c>
      <c r="Z834" s="5" t="s">
        <v>7454</v>
      </c>
      <c r="AA834" s="5" t="s">
        <v>7982</v>
      </c>
      <c r="AB834" s="5" t="s">
        <v>180</v>
      </c>
      <c r="AC834" s="5" t="s">
        <v>52</v>
      </c>
      <c r="AD834" s="5" t="s">
        <v>5289</v>
      </c>
      <c r="AE834" s="5" t="s">
        <v>5290</v>
      </c>
      <c r="AF834" s="5" t="s">
        <v>5291</v>
      </c>
      <c r="AG834" s="5" t="s">
        <v>52</v>
      </c>
      <c r="AH834" s="5" t="s">
        <v>52</v>
      </c>
      <c r="AI834" s="5" t="s">
        <v>52</v>
      </c>
      <c r="AJ834" s="5" t="s">
        <v>7983</v>
      </c>
      <c r="AK834" s="5" t="s">
        <v>7984</v>
      </c>
      <c r="AL834" s="5" t="s">
        <v>7245</v>
      </c>
    </row>
    <row r="835" hidden="1">
      <c r="A835" s="5" t="s">
        <v>7985</v>
      </c>
      <c r="B835" s="5" t="s">
        <v>7986</v>
      </c>
      <c r="C835" s="5" t="s">
        <v>7987</v>
      </c>
      <c r="D835" s="9">
        <v>44583.0</v>
      </c>
      <c r="E835" s="5">
        <v>19455.0</v>
      </c>
      <c r="F835" s="5">
        <v>8843.0</v>
      </c>
      <c r="G835" s="5" t="s">
        <v>2389</v>
      </c>
      <c r="H835" s="5" t="s">
        <v>1069</v>
      </c>
      <c r="I835" s="5" t="s">
        <v>7988</v>
      </c>
      <c r="J835" s="5" t="s">
        <v>2391</v>
      </c>
      <c r="K835" s="5" t="s">
        <v>3796</v>
      </c>
      <c r="L835" s="5" t="s">
        <v>7989</v>
      </c>
      <c r="M835" s="10" t="str">
        <f>IFERROR(__xludf.DUMMYFUNCTION("REGEXEXTRACT(L1320, ""[\s,]([A-Z]{2})[,\s]\s?\d{5}"")"),"#N/A")</f>
        <v>#N/A</v>
      </c>
      <c r="N835" s="5" t="s">
        <v>7990</v>
      </c>
      <c r="O835" s="5">
        <v>33122.0</v>
      </c>
      <c r="P835" s="5">
        <v>1.0</v>
      </c>
      <c r="Q835" s="5" t="s">
        <v>7991</v>
      </c>
      <c r="R835" s="5">
        <v>2210.0</v>
      </c>
      <c r="S835" s="5">
        <v>502.0</v>
      </c>
      <c r="T835" s="5" t="s">
        <v>92</v>
      </c>
      <c r="U835" s="5">
        <v>27.0</v>
      </c>
      <c r="V835" s="5" t="s">
        <v>93</v>
      </c>
      <c r="W835" s="5" t="s">
        <v>7992</v>
      </c>
      <c r="X835" s="5" t="s">
        <v>52</v>
      </c>
      <c r="Y835" s="5" t="s">
        <v>52</v>
      </c>
      <c r="Z835" s="5" t="s">
        <v>7993</v>
      </c>
      <c r="AA835" s="5" t="s">
        <v>7994</v>
      </c>
      <c r="AB835" s="5" t="s">
        <v>260</v>
      </c>
      <c r="AC835" s="5" t="s">
        <v>52</v>
      </c>
      <c r="AD835" s="5" t="s">
        <v>216</v>
      </c>
      <c r="AE835" s="5" t="s">
        <v>217</v>
      </c>
      <c r="AF835" s="5" t="s">
        <v>218</v>
      </c>
      <c r="AG835" s="5" t="s">
        <v>52</v>
      </c>
      <c r="AH835" s="5" t="s">
        <v>52</v>
      </c>
      <c r="AI835" s="5" t="s">
        <v>52</v>
      </c>
      <c r="AJ835" s="5" t="s">
        <v>7995</v>
      </c>
      <c r="AK835" s="5" t="s">
        <v>7996</v>
      </c>
      <c r="AL835" s="5" t="s">
        <v>6954</v>
      </c>
    </row>
    <row r="836" hidden="1">
      <c r="A836" s="5" t="s">
        <v>7997</v>
      </c>
      <c r="B836" s="5" t="s">
        <v>577</v>
      </c>
      <c r="C836" s="5" t="s">
        <v>7998</v>
      </c>
      <c r="D836" s="9">
        <v>44583.0</v>
      </c>
      <c r="E836" s="5">
        <v>15394.0</v>
      </c>
      <c r="F836" s="5">
        <v>6997.0</v>
      </c>
      <c r="G836" s="5" t="s">
        <v>634</v>
      </c>
      <c r="H836" s="5" t="s">
        <v>480</v>
      </c>
      <c r="I836" s="5" t="s">
        <v>7999</v>
      </c>
      <c r="J836" s="5" t="s">
        <v>274</v>
      </c>
      <c r="K836" s="5" t="s">
        <v>8000</v>
      </c>
      <c r="L836" s="5" t="s">
        <v>8001</v>
      </c>
      <c r="M836" s="10" t="str">
        <f>IFERROR(__xludf.DUMMYFUNCTION("REGEXEXTRACT(L1321, ""[\s,]([A-Z]{2})[,\s]\s?\d{5}"")"),"GA")</f>
        <v>GA</v>
      </c>
      <c r="N836" s="5" t="s">
        <v>8002</v>
      </c>
      <c r="O836" s="5" t="s">
        <v>52</v>
      </c>
      <c r="P836" s="5">
        <v>1.0</v>
      </c>
      <c r="Q836" s="5" t="s">
        <v>8003</v>
      </c>
      <c r="R836" s="5" t="s">
        <v>244</v>
      </c>
      <c r="S836" s="5">
        <v>4120.0</v>
      </c>
      <c r="T836" s="5" t="s">
        <v>115</v>
      </c>
      <c r="U836" s="5">
        <v>62.0</v>
      </c>
      <c r="V836" s="5" t="s">
        <v>70</v>
      </c>
      <c r="W836" s="5" t="s">
        <v>8004</v>
      </c>
      <c r="X836" s="5" t="s">
        <v>52</v>
      </c>
      <c r="Y836" s="5" t="s">
        <v>52</v>
      </c>
      <c r="Z836" s="5" t="s">
        <v>8005</v>
      </c>
      <c r="AA836" s="5" t="s">
        <v>8006</v>
      </c>
      <c r="AB836" s="5" t="s">
        <v>235</v>
      </c>
      <c r="AC836" s="5" t="s">
        <v>52</v>
      </c>
      <c r="AD836" s="5" t="s">
        <v>72</v>
      </c>
      <c r="AE836" s="5" t="s">
        <v>73</v>
      </c>
      <c r="AF836" s="5" t="s">
        <v>74</v>
      </c>
      <c r="AG836" s="5" t="s">
        <v>75</v>
      </c>
      <c r="AH836" s="5" t="s">
        <v>76</v>
      </c>
      <c r="AI836" s="5" t="s">
        <v>77</v>
      </c>
      <c r="AJ836" s="5" t="s">
        <v>3093</v>
      </c>
      <c r="AK836" s="5" t="s">
        <v>8007</v>
      </c>
      <c r="AL836" s="5" t="s">
        <v>1874</v>
      </c>
    </row>
    <row r="837">
      <c r="A837" s="5" t="s">
        <v>8008</v>
      </c>
      <c r="B837" s="5" t="s">
        <v>8009</v>
      </c>
      <c r="C837" s="5" t="s">
        <v>8010</v>
      </c>
      <c r="D837" s="9">
        <v>44580.0</v>
      </c>
      <c r="E837" s="5">
        <v>70635.0</v>
      </c>
      <c r="F837" s="5">
        <v>32107.0</v>
      </c>
      <c r="G837" s="5" t="s">
        <v>4673</v>
      </c>
      <c r="H837" s="5" t="s">
        <v>45</v>
      </c>
      <c r="I837" s="5" t="s">
        <v>5799</v>
      </c>
      <c r="J837" s="5" t="s">
        <v>3808</v>
      </c>
      <c r="K837" s="5" t="s">
        <v>8011</v>
      </c>
      <c r="L837" s="5" t="s">
        <v>8012</v>
      </c>
      <c r="M837" s="10" t="str">
        <f>IFERROR(__xludf.DUMMYFUNCTION("REGEXEXTRACT(L1322, ""[\s,]([A-Z]{2})[,\s]\s?\d{5}"")"),"AR")</f>
        <v>AR</v>
      </c>
      <c r="N837" s="5" t="s">
        <v>8013</v>
      </c>
      <c r="O837" s="5">
        <v>2451.0</v>
      </c>
      <c r="P837" s="5">
        <v>5.0</v>
      </c>
      <c r="Q837" s="5" t="s">
        <v>8014</v>
      </c>
      <c r="R837" s="5" t="s">
        <v>1596</v>
      </c>
      <c r="S837" s="5">
        <v>4403.0</v>
      </c>
      <c r="T837" s="5" t="s">
        <v>69</v>
      </c>
      <c r="U837" s="5">
        <v>317.0</v>
      </c>
      <c r="V837" s="5" t="s">
        <v>70</v>
      </c>
      <c r="W837" s="5" t="s">
        <v>8015</v>
      </c>
      <c r="X837" s="5" t="s">
        <v>52</v>
      </c>
      <c r="Y837" s="5" t="s">
        <v>52</v>
      </c>
      <c r="Z837" s="5" t="s">
        <v>8016</v>
      </c>
      <c r="AA837" s="5" t="s">
        <v>8017</v>
      </c>
      <c r="AB837" s="5" t="s">
        <v>119</v>
      </c>
      <c r="AC837" s="5" t="s">
        <v>283</v>
      </c>
      <c r="AD837" s="5" t="s">
        <v>72</v>
      </c>
      <c r="AE837" s="5" t="s">
        <v>73</v>
      </c>
      <c r="AF837" s="5" t="s">
        <v>74</v>
      </c>
      <c r="AG837" s="5" t="s">
        <v>75</v>
      </c>
      <c r="AH837" s="5" t="s">
        <v>76</v>
      </c>
      <c r="AI837" s="5" t="s">
        <v>77</v>
      </c>
      <c r="AJ837" s="5" t="s">
        <v>8018</v>
      </c>
      <c r="AK837" s="5" t="s">
        <v>8019</v>
      </c>
      <c r="AL837" s="5" t="s">
        <v>3653</v>
      </c>
    </row>
    <row r="838" hidden="1">
      <c r="A838" s="5" t="s">
        <v>8020</v>
      </c>
      <c r="B838" s="5" t="s">
        <v>1513</v>
      </c>
      <c r="C838" s="5" t="s">
        <v>8021</v>
      </c>
      <c r="D838" s="9">
        <v>44575.0</v>
      </c>
      <c r="E838" s="5">
        <v>62489.0</v>
      </c>
      <c r="F838" s="5">
        <v>28404.0</v>
      </c>
      <c r="G838" s="5" t="s">
        <v>4673</v>
      </c>
      <c r="H838" s="5" t="s">
        <v>1792</v>
      </c>
      <c r="I838" s="5" t="s">
        <v>8022</v>
      </c>
      <c r="J838" s="5" t="s">
        <v>3808</v>
      </c>
      <c r="K838" s="5" t="s">
        <v>8023</v>
      </c>
      <c r="L838" s="5" t="s">
        <v>4676</v>
      </c>
      <c r="M838" s="10" t="str">
        <f>IFERROR(__xludf.DUMMYFUNCTION("REGEXEXTRACT(L1323, ""[\s,]([A-Z]{2})[,\s]\s?\d{5}"")"),"#N/A")</f>
        <v>#N/A</v>
      </c>
      <c r="N838" s="5" t="s">
        <v>8024</v>
      </c>
      <c r="O838" s="5">
        <v>29301.0</v>
      </c>
      <c r="P838" s="5">
        <v>5.0</v>
      </c>
      <c r="Q838" s="5" t="s">
        <v>8025</v>
      </c>
      <c r="R838" s="5" t="s">
        <v>1596</v>
      </c>
      <c r="S838" s="5">
        <v>4528.0</v>
      </c>
      <c r="T838" s="5" t="s">
        <v>69</v>
      </c>
      <c r="U838" s="5">
        <v>339.0</v>
      </c>
      <c r="V838" s="5" t="s">
        <v>70</v>
      </c>
      <c r="W838" s="5" t="s">
        <v>8026</v>
      </c>
      <c r="X838" s="5" t="s">
        <v>52</v>
      </c>
      <c r="Y838" s="5" t="s">
        <v>52</v>
      </c>
      <c r="Z838" s="5" t="s">
        <v>8016</v>
      </c>
      <c r="AA838" s="5" t="s">
        <v>8027</v>
      </c>
      <c r="AB838" s="5" t="s">
        <v>235</v>
      </c>
      <c r="AC838" s="5" t="s">
        <v>283</v>
      </c>
      <c r="AD838" s="5" t="s">
        <v>72</v>
      </c>
      <c r="AE838" s="5" t="s">
        <v>73</v>
      </c>
      <c r="AF838" s="5" t="s">
        <v>74</v>
      </c>
      <c r="AG838" s="5" t="s">
        <v>75</v>
      </c>
      <c r="AH838" s="5" t="s">
        <v>76</v>
      </c>
      <c r="AI838" s="5" t="s">
        <v>77</v>
      </c>
      <c r="AJ838" s="5" t="s">
        <v>1513</v>
      </c>
      <c r="AK838" s="5" t="s">
        <v>5904</v>
      </c>
      <c r="AL838" s="5" t="s">
        <v>4683</v>
      </c>
    </row>
    <row r="839" hidden="1">
      <c r="A839" s="5" t="s">
        <v>8028</v>
      </c>
      <c r="B839" s="5" t="s">
        <v>8029</v>
      </c>
      <c r="C839" s="5" t="s">
        <v>8030</v>
      </c>
      <c r="D839" s="9">
        <v>44566.0</v>
      </c>
      <c r="E839" s="5">
        <v>22136.0</v>
      </c>
      <c r="F839" s="5">
        <v>10062.0</v>
      </c>
      <c r="G839" s="5" t="s">
        <v>719</v>
      </c>
      <c r="H839" s="5" t="s">
        <v>171</v>
      </c>
      <c r="I839" s="5" t="s">
        <v>8031</v>
      </c>
      <c r="J839" s="5" t="s">
        <v>274</v>
      </c>
      <c r="K839" s="5" t="s">
        <v>391</v>
      </c>
      <c r="L839" s="5" t="s">
        <v>8032</v>
      </c>
      <c r="M839" s="10" t="str">
        <f>IFERROR(__xludf.DUMMYFUNCTION("REGEXEXTRACT(L1324, ""[\s,]([A-Z]{2})[,\s]\s?\d{5}"")"),"#N/A")</f>
        <v>#N/A</v>
      </c>
      <c r="N839" s="5" t="s">
        <v>8033</v>
      </c>
      <c r="O839" s="5">
        <v>90245.0</v>
      </c>
      <c r="P839" s="5">
        <v>1.0</v>
      </c>
      <c r="Q839" s="5" t="s">
        <v>8034</v>
      </c>
      <c r="R839" s="5">
        <v>4500.0</v>
      </c>
      <c r="S839" s="5">
        <v>886.0</v>
      </c>
      <c r="T839" s="5" t="s">
        <v>92</v>
      </c>
      <c r="U839" s="5">
        <v>0.0</v>
      </c>
      <c r="V839" s="5" t="s">
        <v>70</v>
      </c>
      <c r="W839" s="5" t="s">
        <v>8035</v>
      </c>
      <c r="X839" s="5" t="s">
        <v>71</v>
      </c>
      <c r="Y839" s="5" t="s">
        <v>52</v>
      </c>
      <c r="Z839" s="5" t="s">
        <v>8036</v>
      </c>
      <c r="AA839" s="5" t="s">
        <v>8037</v>
      </c>
      <c r="AB839" s="5" t="s">
        <v>730</v>
      </c>
      <c r="AC839" s="5" t="s">
        <v>52</v>
      </c>
      <c r="AD839" s="5" t="s">
        <v>398</v>
      </c>
      <c r="AE839" s="5" t="s">
        <v>399</v>
      </c>
      <c r="AF839" s="5" t="s">
        <v>400</v>
      </c>
      <c r="AG839" s="5" t="s">
        <v>401</v>
      </c>
      <c r="AH839" s="5">
        <v>23502.0</v>
      </c>
      <c r="AI839" s="5" t="s">
        <v>402</v>
      </c>
      <c r="AJ839" s="5" t="s">
        <v>8029</v>
      </c>
      <c r="AK839" s="5" t="s">
        <v>8032</v>
      </c>
      <c r="AL839" s="5" t="s">
        <v>1142</v>
      </c>
    </row>
    <row r="840" hidden="1">
      <c r="A840" s="5" t="s">
        <v>8038</v>
      </c>
      <c r="B840" s="5" t="s">
        <v>8039</v>
      </c>
      <c r="C840" s="5" t="s">
        <v>8040</v>
      </c>
      <c r="D840" s="9">
        <v>44565.0</v>
      </c>
      <c r="E840" s="5">
        <v>171960.0</v>
      </c>
      <c r="F840" s="5">
        <v>78164.0</v>
      </c>
      <c r="G840" s="5" t="s">
        <v>130</v>
      </c>
      <c r="H840" s="5" t="s">
        <v>149</v>
      </c>
      <c r="I840" s="5" t="s">
        <v>5653</v>
      </c>
      <c r="J840" s="5" t="s">
        <v>133</v>
      </c>
      <c r="K840" s="5" t="s">
        <v>8041</v>
      </c>
      <c r="L840" s="5" t="s">
        <v>8042</v>
      </c>
      <c r="M840" s="10" t="str">
        <f>IFERROR(__xludf.DUMMYFUNCTION("REGEXEXTRACT(L1325, ""[\s,]([A-Z]{2})[,\s]\s?\d{5}"")"),"VA")</f>
        <v>VA</v>
      </c>
      <c r="N840" s="5" t="s">
        <v>8043</v>
      </c>
      <c r="O840" s="5" t="s">
        <v>52</v>
      </c>
      <c r="P840" s="5">
        <v>3.0</v>
      </c>
      <c r="Q840" s="5" t="s">
        <v>8044</v>
      </c>
      <c r="R840" s="5" t="s">
        <v>8045</v>
      </c>
      <c r="S840" s="5">
        <v>144.0</v>
      </c>
      <c r="T840" s="5" t="s">
        <v>53</v>
      </c>
      <c r="U840" s="5">
        <v>0.0</v>
      </c>
      <c r="V840" s="5" t="s">
        <v>70</v>
      </c>
      <c r="W840" s="5" t="s">
        <v>8046</v>
      </c>
      <c r="X840" s="5" t="s">
        <v>52</v>
      </c>
      <c r="Y840" s="5" t="s">
        <v>52</v>
      </c>
      <c r="Z840" s="5" t="s">
        <v>8047</v>
      </c>
      <c r="AA840" s="5" t="s">
        <v>8048</v>
      </c>
      <c r="AB840" s="5" t="s">
        <v>730</v>
      </c>
      <c r="AC840" s="5" t="s">
        <v>52</v>
      </c>
      <c r="AD840" s="5" t="s">
        <v>72</v>
      </c>
      <c r="AE840" s="5" t="s">
        <v>73</v>
      </c>
      <c r="AF840" s="5" t="s">
        <v>74</v>
      </c>
      <c r="AG840" s="5" t="s">
        <v>75</v>
      </c>
      <c r="AH840" s="5" t="s">
        <v>76</v>
      </c>
      <c r="AI840" s="5" t="s">
        <v>77</v>
      </c>
      <c r="AJ840" s="5" t="s">
        <v>8039</v>
      </c>
      <c r="AK840" s="5" t="s">
        <v>8049</v>
      </c>
      <c r="AL840" s="5" t="s">
        <v>928</v>
      </c>
    </row>
    <row r="841" hidden="1">
      <c r="A841" s="5" t="s">
        <v>8050</v>
      </c>
      <c r="B841" s="5" t="s">
        <v>2952</v>
      </c>
      <c r="C841" s="5" t="s">
        <v>2953</v>
      </c>
      <c r="D841" s="9">
        <v>44561.0</v>
      </c>
      <c r="E841" s="5">
        <v>38793.0</v>
      </c>
      <c r="F841" s="5">
        <v>17633.0</v>
      </c>
      <c r="G841" s="5" t="s">
        <v>963</v>
      </c>
      <c r="H841" s="5" t="s">
        <v>171</v>
      </c>
      <c r="I841" s="5" t="s">
        <v>4377</v>
      </c>
      <c r="J841" s="5" t="s">
        <v>965</v>
      </c>
      <c r="K841" s="5" t="s">
        <v>8051</v>
      </c>
      <c r="L841" s="5" t="s">
        <v>8052</v>
      </c>
      <c r="M841" s="10" t="str">
        <f>IFERROR(__xludf.DUMMYFUNCTION("REGEXEXTRACT(L1326, ""[\s,]([A-Z]{2})[,\s]\s?\d{5}"")"),"#N/A")</f>
        <v>#N/A</v>
      </c>
      <c r="N841" s="5" t="s">
        <v>8053</v>
      </c>
      <c r="O841" s="5">
        <v>60143.0</v>
      </c>
      <c r="P841" s="5">
        <v>1.0</v>
      </c>
      <c r="Q841" s="5" t="s">
        <v>8054</v>
      </c>
      <c r="R841" s="5">
        <v>4500.0</v>
      </c>
      <c r="S841" s="5">
        <v>655.0</v>
      </c>
      <c r="T841" s="5" t="s">
        <v>115</v>
      </c>
      <c r="U841" s="5">
        <v>0.0</v>
      </c>
      <c r="V841" s="5" t="s">
        <v>70</v>
      </c>
      <c r="W841" s="5" t="s">
        <v>8055</v>
      </c>
      <c r="X841" s="5" t="s">
        <v>71</v>
      </c>
      <c r="Y841" s="5" t="s">
        <v>52</v>
      </c>
      <c r="Z841" s="5" t="s">
        <v>8056</v>
      </c>
      <c r="AA841" s="5" t="s">
        <v>8057</v>
      </c>
      <c r="AB841" s="5" t="s">
        <v>730</v>
      </c>
      <c r="AC841" s="5" t="s">
        <v>283</v>
      </c>
      <c r="AD841" s="5" t="s">
        <v>398</v>
      </c>
      <c r="AE841" s="5" t="s">
        <v>399</v>
      </c>
      <c r="AF841" s="5" t="s">
        <v>400</v>
      </c>
      <c r="AG841" s="5" t="s">
        <v>401</v>
      </c>
      <c r="AH841" s="5">
        <v>23502.0</v>
      </c>
      <c r="AI841" s="5" t="s">
        <v>402</v>
      </c>
      <c r="AJ841" s="5" t="s">
        <v>2952</v>
      </c>
      <c r="AK841" s="5" t="s">
        <v>8058</v>
      </c>
      <c r="AL841" s="5" t="s">
        <v>735</v>
      </c>
    </row>
    <row r="842" hidden="1">
      <c r="A842" s="5" t="s">
        <v>8059</v>
      </c>
      <c r="B842" s="5" t="s">
        <v>8060</v>
      </c>
      <c r="C842" s="5" t="s">
        <v>8061</v>
      </c>
      <c r="D842" s="9">
        <v>44560.0</v>
      </c>
      <c r="E842" s="5">
        <v>52435.0</v>
      </c>
      <c r="F842" s="5">
        <v>23834.0</v>
      </c>
      <c r="G842" s="5" t="s">
        <v>107</v>
      </c>
      <c r="H842" s="5" t="s">
        <v>1792</v>
      </c>
      <c r="I842" s="5" t="s">
        <v>3180</v>
      </c>
      <c r="J842" s="5" t="s">
        <v>109</v>
      </c>
      <c r="K842" s="5" t="s">
        <v>8062</v>
      </c>
      <c r="L842" s="5" t="s">
        <v>8063</v>
      </c>
      <c r="M842" s="10" t="str">
        <f>IFERROR(__xludf.DUMMYFUNCTION("REGEXEXTRACT(L1327, ""[\s,]([A-Z]{2})[,\s]\s?\d{5}"")"),"NJ")</f>
        <v>NJ</v>
      </c>
      <c r="N842" s="5" t="s">
        <v>8064</v>
      </c>
      <c r="O842" s="5" t="s">
        <v>52</v>
      </c>
      <c r="P842" s="5">
        <v>1.0</v>
      </c>
      <c r="Q842" s="5" t="s">
        <v>8065</v>
      </c>
      <c r="R842" s="5">
        <v>4200.0</v>
      </c>
      <c r="S842" s="5">
        <v>29.0</v>
      </c>
      <c r="T842" s="5" t="s">
        <v>115</v>
      </c>
      <c r="U842" s="5">
        <v>0.0</v>
      </c>
      <c r="V842" s="5" t="s">
        <v>70</v>
      </c>
      <c r="W842" s="5" t="s">
        <v>8066</v>
      </c>
      <c r="X842" s="5" t="s">
        <v>52</v>
      </c>
      <c r="Y842" s="5" t="s">
        <v>52</v>
      </c>
      <c r="Z842" s="5" t="s">
        <v>8067</v>
      </c>
      <c r="AA842" s="5" t="s">
        <v>8068</v>
      </c>
      <c r="AB842" s="5" t="s">
        <v>200</v>
      </c>
      <c r="AC842" s="5" t="s">
        <v>52</v>
      </c>
      <c r="AD842" s="5" t="s">
        <v>398</v>
      </c>
      <c r="AE842" s="5" t="s">
        <v>399</v>
      </c>
      <c r="AF842" s="5" t="s">
        <v>400</v>
      </c>
      <c r="AG842" s="5" t="s">
        <v>401</v>
      </c>
      <c r="AH842" s="5">
        <v>23502.0</v>
      </c>
      <c r="AI842" s="5" t="s">
        <v>402</v>
      </c>
      <c r="AJ842" s="5" t="s">
        <v>8060</v>
      </c>
      <c r="AK842" s="5" t="s">
        <v>8069</v>
      </c>
      <c r="AL842" s="5" t="s">
        <v>126</v>
      </c>
    </row>
    <row r="843" hidden="1">
      <c r="A843" s="5" t="s">
        <v>8070</v>
      </c>
      <c r="B843" s="5" t="s">
        <v>8071</v>
      </c>
      <c r="C843" s="5" t="s">
        <v>8072</v>
      </c>
      <c r="D843" s="9">
        <v>44560.0</v>
      </c>
      <c r="E843" s="5">
        <v>12628.0</v>
      </c>
      <c r="F843" s="5">
        <v>5740.0</v>
      </c>
      <c r="G843" s="5" t="s">
        <v>2967</v>
      </c>
      <c r="H843" s="5" t="s">
        <v>366</v>
      </c>
      <c r="I843" s="5" t="s">
        <v>239</v>
      </c>
      <c r="J843" s="5" t="s">
        <v>1460</v>
      </c>
      <c r="K843" s="5" t="s">
        <v>5562</v>
      </c>
      <c r="L843" s="5" t="s">
        <v>8073</v>
      </c>
      <c r="M843" s="10" t="str">
        <f>IFERROR(__xludf.DUMMYFUNCTION("REGEXEXTRACT(L1328, ""[\s,]([A-Z]{2})[,\s]\s?\d{5}"")"),"#N/A")</f>
        <v>#N/A</v>
      </c>
      <c r="N843" s="5" t="s">
        <v>8074</v>
      </c>
      <c r="O843" s="5">
        <v>52000.0</v>
      </c>
      <c r="P843" s="5">
        <v>1.0</v>
      </c>
      <c r="Q843" s="5" t="s">
        <v>8075</v>
      </c>
      <c r="R843" s="5">
        <v>4510.0</v>
      </c>
      <c r="S843" s="5">
        <v>13.0</v>
      </c>
      <c r="T843" s="5" t="s">
        <v>53</v>
      </c>
      <c r="U843" s="5">
        <v>0.0</v>
      </c>
      <c r="V843" s="5" t="s">
        <v>52</v>
      </c>
      <c r="W843" s="5" t="s">
        <v>8076</v>
      </c>
      <c r="X843" s="5" t="s">
        <v>52</v>
      </c>
      <c r="Y843" s="5" t="s">
        <v>52</v>
      </c>
      <c r="Z843" s="5" t="s">
        <v>8047</v>
      </c>
      <c r="AA843" s="5" t="s">
        <v>8077</v>
      </c>
      <c r="AB843" s="5" t="s">
        <v>235</v>
      </c>
      <c r="AC843" s="5" t="s">
        <v>52</v>
      </c>
      <c r="AD843" s="5" t="s">
        <v>216</v>
      </c>
      <c r="AE843" s="5" t="s">
        <v>217</v>
      </c>
      <c r="AF843" s="5" t="s">
        <v>218</v>
      </c>
      <c r="AG843" s="5" t="s">
        <v>52</v>
      </c>
      <c r="AH843" s="5" t="s">
        <v>52</v>
      </c>
      <c r="AI843" s="5" t="s">
        <v>52</v>
      </c>
      <c r="AJ843" s="5" t="s">
        <v>8071</v>
      </c>
      <c r="AK843" s="5" t="s">
        <v>8073</v>
      </c>
      <c r="AL843" s="5" t="s">
        <v>2977</v>
      </c>
    </row>
    <row r="844" hidden="1">
      <c r="A844" s="5" t="s">
        <v>8078</v>
      </c>
      <c r="B844" s="5" t="s">
        <v>64</v>
      </c>
      <c r="C844" s="5" t="s">
        <v>3338</v>
      </c>
      <c r="D844" s="9">
        <v>44560.0</v>
      </c>
      <c r="E844" s="5">
        <v>55271.0</v>
      </c>
      <c r="F844" s="5">
        <v>25123.0</v>
      </c>
      <c r="G844" s="5" t="s">
        <v>412</v>
      </c>
      <c r="H844" s="5" t="s">
        <v>530</v>
      </c>
      <c r="I844" s="5" t="s">
        <v>8079</v>
      </c>
      <c r="J844" s="5" t="s">
        <v>414</v>
      </c>
      <c r="K844" s="5" t="s">
        <v>1824</v>
      </c>
      <c r="L844" s="5" t="s">
        <v>6263</v>
      </c>
      <c r="M844" s="10" t="str">
        <f>IFERROR(__xludf.DUMMYFUNCTION("REGEXEXTRACT(L1329, ""[\s,]([A-Z]{2})[,\s]\s?\d{5}"")"),"CT")</f>
        <v>CT</v>
      </c>
      <c r="N844" s="5" t="s">
        <v>4209</v>
      </c>
      <c r="O844" s="5">
        <v>2150.0</v>
      </c>
      <c r="P844" s="5">
        <v>2.0</v>
      </c>
      <c r="Q844" s="5" t="s">
        <v>8080</v>
      </c>
      <c r="R844" s="5" t="s">
        <v>4222</v>
      </c>
      <c r="S844" s="5">
        <v>2458.0</v>
      </c>
      <c r="T844" s="5" t="s">
        <v>53</v>
      </c>
      <c r="U844" s="5">
        <v>58.0</v>
      </c>
      <c r="V844" s="5" t="s">
        <v>93</v>
      </c>
      <c r="W844" s="5" t="s">
        <v>8081</v>
      </c>
      <c r="X844" s="5" t="s">
        <v>71</v>
      </c>
      <c r="Y844" s="5" t="s">
        <v>52</v>
      </c>
      <c r="Z844" s="5" t="s">
        <v>7954</v>
      </c>
      <c r="AA844" s="5" t="s">
        <v>8082</v>
      </c>
      <c r="AB844" s="5" t="s">
        <v>235</v>
      </c>
      <c r="AC844" s="5" t="s">
        <v>52</v>
      </c>
      <c r="AD844" s="5" t="s">
        <v>216</v>
      </c>
      <c r="AE844" s="5" t="s">
        <v>217</v>
      </c>
      <c r="AF844" s="5" t="s">
        <v>218</v>
      </c>
      <c r="AG844" s="5" t="s">
        <v>52</v>
      </c>
      <c r="AH844" s="5" t="s">
        <v>52</v>
      </c>
      <c r="AI844" s="5" t="s">
        <v>52</v>
      </c>
      <c r="AJ844" s="5" t="s">
        <v>64</v>
      </c>
      <c r="AK844" s="5" t="s">
        <v>6263</v>
      </c>
      <c r="AL844" s="5" t="s">
        <v>79</v>
      </c>
    </row>
    <row r="845" hidden="1">
      <c r="A845" s="5" t="s">
        <v>8083</v>
      </c>
      <c r="B845" s="5" t="s">
        <v>3493</v>
      </c>
      <c r="C845" s="5" t="s">
        <v>8084</v>
      </c>
      <c r="D845" s="9">
        <v>44559.0</v>
      </c>
      <c r="E845" s="5">
        <v>107800.0</v>
      </c>
      <c r="F845" s="5">
        <v>49000.0</v>
      </c>
      <c r="G845" s="5" t="s">
        <v>1419</v>
      </c>
      <c r="H845" s="5" t="s">
        <v>2784</v>
      </c>
      <c r="I845" s="5" t="s">
        <v>6667</v>
      </c>
      <c r="J845" s="5" t="s">
        <v>256</v>
      </c>
      <c r="K845" s="5" t="s">
        <v>3471</v>
      </c>
      <c r="L845" s="5" t="s">
        <v>8085</v>
      </c>
      <c r="M845" s="10" t="str">
        <f>IFERROR(__xludf.DUMMYFUNCTION("REGEXEXTRACT(L1330, ""[\s,]([A-Z]{2})[,\s]\s?\d{5}"")"),"#N/A")</f>
        <v>#N/A</v>
      </c>
      <c r="N845" s="5" t="s">
        <v>8086</v>
      </c>
      <c r="O845" s="5" t="s">
        <v>52</v>
      </c>
      <c r="P845" s="5">
        <v>2.0</v>
      </c>
      <c r="Q845" s="5" t="s">
        <v>8087</v>
      </c>
      <c r="R845" s="5" t="s">
        <v>3475</v>
      </c>
      <c r="S845" s="5">
        <v>110.0</v>
      </c>
      <c r="T845" s="5" t="s">
        <v>1077</v>
      </c>
      <c r="U845" s="5">
        <v>0.0</v>
      </c>
      <c r="V845" s="5" t="s">
        <v>70</v>
      </c>
      <c r="W845" s="5" t="s">
        <v>8088</v>
      </c>
      <c r="X845" s="5" t="s">
        <v>52</v>
      </c>
      <c r="Y845" s="5" t="s">
        <v>52</v>
      </c>
      <c r="Z845" s="5" t="s">
        <v>8089</v>
      </c>
      <c r="AA845" s="5" t="s">
        <v>8090</v>
      </c>
      <c r="AB845" s="5" t="s">
        <v>1553</v>
      </c>
      <c r="AC845" s="5" t="s">
        <v>52</v>
      </c>
      <c r="AD845" s="5" t="s">
        <v>5289</v>
      </c>
      <c r="AE845" s="5" t="s">
        <v>5290</v>
      </c>
      <c r="AF845" s="5" t="s">
        <v>5291</v>
      </c>
      <c r="AG845" s="5" t="s">
        <v>52</v>
      </c>
      <c r="AH845" s="5" t="s">
        <v>52</v>
      </c>
      <c r="AI845" s="5" t="s">
        <v>52</v>
      </c>
      <c r="AJ845" s="5" t="s">
        <v>7889</v>
      </c>
      <c r="AK845" s="5" t="s">
        <v>8091</v>
      </c>
      <c r="AL845" s="5" t="s">
        <v>7245</v>
      </c>
    </row>
    <row r="846" hidden="1">
      <c r="A846" s="5" t="s">
        <v>8092</v>
      </c>
      <c r="B846" s="5" t="s">
        <v>577</v>
      </c>
      <c r="C846" s="5" t="s">
        <v>102</v>
      </c>
      <c r="D846" s="9">
        <v>44559.0</v>
      </c>
      <c r="E846" s="5">
        <v>43979.0</v>
      </c>
      <c r="F846" s="5">
        <v>19990.0</v>
      </c>
      <c r="G846" s="5" t="s">
        <v>1458</v>
      </c>
      <c r="H846" s="5" t="s">
        <v>149</v>
      </c>
      <c r="I846" s="5" t="s">
        <v>4143</v>
      </c>
      <c r="J846" s="5" t="s">
        <v>1460</v>
      </c>
      <c r="K846" s="5" t="s">
        <v>8093</v>
      </c>
      <c r="L846" s="5" t="s">
        <v>8094</v>
      </c>
      <c r="M846" s="10" t="str">
        <f>IFERROR(__xludf.DUMMYFUNCTION("REGEXEXTRACT(L1331, ""[\s,]([A-Z]{2})[,\s]\s?\d{5}"")"),"CA")</f>
        <v>CA</v>
      </c>
      <c r="N846" s="5" t="s">
        <v>102</v>
      </c>
      <c r="O846" s="5" t="s">
        <v>52</v>
      </c>
      <c r="P846" s="5">
        <v>1.0</v>
      </c>
      <c r="Q846" s="5" t="s">
        <v>8095</v>
      </c>
      <c r="R846" s="5" t="s">
        <v>244</v>
      </c>
      <c r="S846" s="5">
        <v>308.0</v>
      </c>
      <c r="T846" s="5" t="s">
        <v>115</v>
      </c>
      <c r="U846" s="5">
        <v>45.0</v>
      </c>
      <c r="V846" s="5" t="s">
        <v>70</v>
      </c>
      <c r="W846" s="5" t="s">
        <v>8096</v>
      </c>
      <c r="X846" s="5" t="s">
        <v>52</v>
      </c>
      <c r="Y846" s="5" t="s">
        <v>52</v>
      </c>
      <c r="Z846" s="5" t="s">
        <v>8097</v>
      </c>
      <c r="AA846" s="5">
        <v>1448708.0</v>
      </c>
      <c r="AB846" s="5" t="s">
        <v>730</v>
      </c>
      <c r="AC846" s="5" t="s">
        <v>52</v>
      </c>
      <c r="AD846" s="5" t="s">
        <v>72</v>
      </c>
      <c r="AE846" s="5" t="s">
        <v>73</v>
      </c>
      <c r="AF846" s="5" t="s">
        <v>74</v>
      </c>
      <c r="AG846" s="5" t="s">
        <v>75</v>
      </c>
      <c r="AH846" s="5" t="s">
        <v>76</v>
      </c>
      <c r="AI846" s="5" t="s">
        <v>77</v>
      </c>
      <c r="AJ846" s="5" t="s">
        <v>3093</v>
      </c>
      <c r="AK846" s="5" t="s">
        <v>8007</v>
      </c>
      <c r="AL846" s="5" t="s">
        <v>3943</v>
      </c>
    </row>
    <row r="847" hidden="1">
      <c r="A847" s="5" t="s">
        <v>8098</v>
      </c>
      <c r="B847" s="5" t="s">
        <v>7005</v>
      </c>
      <c r="C847" s="5" t="s">
        <v>2683</v>
      </c>
      <c r="D847" s="9">
        <v>44558.0</v>
      </c>
      <c r="E847" s="5">
        <v>47527.0</v>
      </c>
      <c r="F847" s="5">
        <v>21603.0</v>
      </c>
      <c r="G847" s="5" t="s">
        <v>1683</v>
      </c>
      <c r="H847" s="5" t="s">
        <v>189</v>
      </c>
      <c r="I847" s="5" t="s">
        <v>6935</v>
      </c>
      <c r="J847" s="5" t="s">
        <v>1685</v>
      </c>
      <c r="K847" s="5" t="s">
        <v>1059</v>
      </c>
      <c r="L847" s="5" t="s">
        <v>7008</v>
      </c>
      <c r="M847" s="10" t="str">
        <f>IFERROR(__xludf.DUMMYFUNCTION("REGEXEXTRACT(L1332, ""[\s,]([A-Z]{2})[,\s]\s?\d{5}"")"),"#N/A")</f>
        <v>#N/A</v>
      </c>
      <c r="N847" s="5" t="s">
        <v>8099</v>
      </c>
      <c r="O847" s="5">
        <v>11530.0</v>
      </c>
      <c r="P847" s="5">
        <v>1.0</v>
      </c>
      <c r="Q847" s="5" t="s">
        <v>8100</v>
      </c>
      <c r="R847" s="5">
        <v>4510.0</v>
      </c>
      <c r="S847" s="5">
        <v>1412.0</v>
      </c>
      <c r="T847" s="5" t="s">
        <v>374</v>
      </c>
      <c r="U847" s="5">
        <v>0.0</v>
      </c>
      <c r="V847" s="5" t="s">
        <v>52</v>
      </c>
      <c r="W847" s="5" t="s">
        <v>8101</v>
      </c>
      <c r="X847" s="5" t="s">
        <v>71</v>
      </c>
      <c r="Y847" s="5" t="s">
        <v>52</v>
      </c>
      <c r="Z847" s="5" t="s">
        <v>8097</v>
      </c>
      <c r="AA847" s="5" t="s">
        <v>8102</v>
      </c>
      <c r="AB847" s="5" t="s">
        <v>180</v>
      </c>
      <c r="AC847" s="5" t="s">
        <v>52</v>
      </c>
      <c r="AD847" s="5" t="s">
        <v>216</v>
      </c>
      <c r="AE847" s="5" t="s">
        <v>217</v>
      </c>
      <c r="AF847" s="5" t="s">
        <v>218</v>
      </c>
      <c r="AG847" s="5" t="s">
        <v>52</v>
      </c>
      <c r="AH847" s="5" t="s">
        <v>52</v>
      </c>
      <c r="AI847" s="5" t="s">
        <v>52</v>
      </c>
      <c r="AJ847" s="5" t="s">
        <v>7005</v>
      </c>
      <c r="AK847" s="5" t="s">
        <v>7008</v>
      </c>
      <c r="AL847" s="5" t="s">
        <v>2687</v>
      </c>
    </row>
    <row r="848">
      <c r="A848" s="5" t="s">
        <v>8103</v>
      </c>
      <c r="B848" s="5" t="s">
        <v>8104</v>
      </c>
      <c r="C848" s="5" t="s">
        <v>8105</v>
      </c>
      <c r="D848" s="9">
        <v>44558.0</v>
      </c>
      <c r="E848" s="5">
        <v>46689.0</v>
      </c>
      <c r="F848" s="5">
        <v>21222.0</v>
      </c>
      <c r="G848" s="5" t="s">
        <v>2967</v>
      </c>
      <c r="H848" s="5" t="s">
        <v>45</v>
      </c>
      <c r="I848" s="5" t="s">
        <v>8106</v>
      </c>
      <c r="J848" s="5" t="s">
        <v>1460</v>
      </c>
      <c r="K848" s="5" t="s">
        <v>152</v>
      </c>
      <c r="L848" s="5" t="s">
        <v>8107</v>
      </c>
      <c r="M848" s="11" t="s">
        <v>2670</v>
      </c>
      <c r="N848" s="5" t="s">
        <v>8108</v>
      </c>
      <c r="O848" s="5">
        <v>11106.0</v>
      </c>
      <c r="P848" s="5">
        <v>1.0</v>
      </c>
      <c r="Q848" s="5" t="s">
        <v>8109</v>
      </c>
      <c r="R848" s="5" t="s">
        <v>466</v>
      </c>
      <c r="S848" s="5">
        <v>4403.0</v>
      </c>
      <c r="T848" s="5" t="s">
        <v>92</v>
      </c>
      <c r="U848" s="5">
        <v>0.0</v>
      </c>
      <c r="V848" s="5" t="s">
        <v>158</v>
      </c>
      <c r="W848" s="5" t="s">
        <v>8110</v>
      </c>
      <c r="X848" s="5" t="s">
        <v>52</v>
      </c>
      <c r="Y848" s="5" t="s">
        <v>52</v>
      </c>
      <c r="Z848" s="5" t="s">
        <v>8111</v>
      </c>
      <c r="AA848" s="5" t="s">
        <v>8112</v>
      </c>
      <c r="AB848" s="5" t="s">
        <v>119</v>
      </c>
      <c r="AC848" s="5" t="s">
        <v>52</v>
      </c>
      <c r="AD848" s="5" t="s">
        <v>163</v>
      </c>
      <c r="AE848" s="5" t="s">
        <v>164</v>
      </c>
      <c r="AF848" s="5" t="s">
        <v>165</v>
      </c>
      <c r="AG848" s="5" t="s">
        <v>52</v>
      </c>
      <c r="AH848" s="5" t="s">
        <v>52</v>
      </c>
      <c r="AI848" s="5" t="s">
        <v>52</v>
      </c>
      <c r="AJ848" s="5" t="s">
        <v>8113</v>
      </c>
      <c r="AK848" s="5" t="s">
        <v>8114</v>
      </c>
      <c r="AL848" s="5" t="s">
        <v>8115</v>
      </c>
    </row>
    <row r="849" hidden="1">
      <c r="A849" s="5" t="s">
        <v>8116</v>
      </c>
      <c r="B849" s="5" t="s">
        <v>8117</v>
      </c>
      <c r="C849" s="5" t="s">
        <v>8118</v>
      </c>
      <c r="D849" s="9">
        <v>44556.0</v>
      </c>
      <c r="E849" s="5">
        <v>150110.0</v>
      </c>
      <c r="F849" s="5">
        <v>68232.0</v>
      </c>
      <c r="G849" s="5" t="s">
        <v>3935</v>
      </c>
      <c r="H849" s="5" t="s">
        <v>290</v>
      </c>
      <c r="I849" s="5" t="s">
        <v>7843</v>
      </c>
      <c r="J849" s="5" t="s">
        <v>872</v>
      </c>
      <c r="K849" s="5" t="s">
        <v>1824</v>
      </c>
      <c r="L849" s="5" t="s">
        <v>8119</v>
      </c>
      <c r="M849" s="10" t="str">
        <f>IFERROR(__xludf.DUMMYFUNCTION("REGEXEXTRACT(L1334, ""[\s,]([A-Z]{2})[,\s]\s?\d{5}"")"),"GA")</f>
        <v>GA</v>
      </c>
      <c r="N849" s="5" t="s">
        <v>8120</v>
      </c>
      <c r="O849" s="5">
        <v>7054.0</v>
      </c>
      <c r="P849" s="5">
        <v>3.0</v>
      </c>
      <c r="Q849" s="5" t="s">
        <v>8121</v>
      </c>
      <c r="R849" s="5" t="s">
        <v>8122</v>
      </c>
      <c r="S849" s="5">
        <v>2940.0</v>
      </c>
      <c r="T849" s="5" t="s">
        <v>196</v>
      </c>
      <c r="U849" s="5">
        <v>0.0</v>
      </c>
      <c r="V849" s="5" t="s">
        <v>52</v>
      </c>
      <c r="W849" s="5" t="s">
        <v>8123</v>
      </c>
      <c r="X849" s="5" t="s">
        <v>71</v>
      </c>
      <c r="Y849" s="5" t="s">
        <v>52</v>
      </c>
      <c r="Z849" s="5" t="s">
        <v>8097</v>
      </c>
      <c r="AA849" s="5" t="s">
        <v>8124</v>
      </c>
      <c r="AB849" s="5" t="s">
        <v>260</v>
      </c>
      <c r="AC849" s="5" t="s">
        <v>52</v>
      </c>
      <c r="AD849" s="5" t="s">
        <v>216</v>
      </c>
      <c r="AE849" s="5" t="s">
        <v>217</v>
      </c>
      <c r="AF849" s="5" t="s">
        <v>218</v>
      </c>
      <c r="AG849" s="5" t="s">
        <v>52</v>
      </c>
      <c r="AH849" s="5" t="s">
        <v>52</v>
      </c>
      <c r="AI849" s="5" t="s">
        <v>52</v>
      </c>
      <c r="AJ849" s="5" t="s">
        <v>8117</v>
      </c>
      <c r="AK849" s="5" t="s">
        <v>8119</v>
      </c>
      <c r="AL849" s="5" t="s">
        <v>8125</v>
      </c>
    </row>
    <row r="850">
      <c r="A850" s="5" t="s">
        <v>8126</v>
      </c>
      <c r="B850" s="5" t="s">
        <v>8127</v>
      </c>
      <c r="C850" s="5" t="s">
        <v>3529</v>
      </c>
      <c r="D850" s="9">
        <v>44554.0</v>
      </c>
      <c r="E850" s="5">
        <v>56100.0</v>
      </c>
      <c r="F850" s="5">
        <v>25500.0</v>
      </c>
      <c r="G850" s="5" t="s">
        <v>253</v>
      </c>
      <c r="H850" s="5" t="s">
        <v>45</v>
      </c>
      <c r="I850" s="5" t="s">
        <v>8128</v>
      </c>
      <c r="J850" s="5" t="s">
        <v>256</v>
      </c>
      <c r="K850" s="5" t="s">
        <v>8129</v>
      </c>
      <c r="L850" s="5" t="s">
        <v>8130</v>
      </c>
      <c r="M850" s="10" t="str">
        <f>IFERROR(__xludf.DUMMYFUNCTION("REGEXEXTRACT(L1335, ""[\s,]([A-Z]{2})[,\s]\s?\d{5}"")"),"#N/A")</f>
        <v>#N/A</v>
      </c>
      <c r="N850" s="5" t="s">
        <v>8131</v>
      </c>
      <c r="O850" s="5" t="s">
        <v>52</v>
      </c>
      <c r="P850" s="5">
        <v>1.0</v>
      </c>
      <c r="Q850" s="5" t="s">
        <v>8132</v>
      </c>
      <c r="R850" s="5">
        <v>4510.0</v>
      </c>
      <c r="S850" s="5">
        <v>294.0</v>
      </c>
      <c r="T850" s="5" t="s">
        <v>115</v>
      </c>
      <c r="U850" s="5">
        <v>0.0</v>
      </c>
      <c r="V850" s="5" t="s">
        <v>52</v>
      </c>
      <c r="W850" s="5" t="s">
        <v>8133</v>
      </c>
      <c r="X850" s="5" t="s">
        <v>52</v>
      </c>
      <c r="Y850" s="5" t="s">
        <v>52</v>
      </c>
      <c r="Z850" s="5" t="s">
        <v>8134</v>
      </c>
      <c r="AA850" s="5">
        <v>91448.0</v>
      </c>
      <c r="AB850" s="5" t="s">
        <v>180</v>
      </c>
      <c r="AC850" s="5" t="s">
        <v>52</v>
      </c>
      <c r="AD850" s="5" t="s">
        <v>181</v>
      </c>
      <c r="AE850" s="5" t="s">
        <v>182</v>
      </c>
      <c r="AF850" s="5" t="s">
        <v>183</v>
      </c>
      <c r="AG850" s="5" t="s">
        <v>52</v>
      </c>
      <c r="AH850" s="5" t="s">
        <v>52</v>
      </c>
      <c r="AI850" s="5" t="s">
        <v>184</v>
      </c>
      <c r="AJ850" s="5" t="s">
        <v>8127</v>
      </c>
      <c r="AK850" s="5" t="s">
        <v>8130</v>
      </c>
      <c r="AL850" s="5" t="s">
        <v>8135</v>
      </c>
    </row>
    <row r="851">
      <c r="A851" s="5" t="s">
        <v>8136</v>
      </c>
      <c r="B851" s="5" t="s">
        <v>8137</v>
      </c>
      <c r="C851" s="5" t="s">
        <v>3529</v>
      </c>
      <c r="D851" s="9">
        <v>44554.0</v>
      </c>
      <c r="E851" s="5">
        <v>108900.0</v>
      </c>
      <c r="F851" s="5">
        <v>49500.0</v>
      </c>
      <c r="G851" s="5" t="s">
        <v>253</v>
      </c>
      <c r="H851" s="5" t="s">
        <v>45</v>
      </c>
      <c r="I851" s="5" t="s">
        <v>8128</v>
      </c>
      <c r="J851" s="5" t="s">
        <v>256</v>
      </c>
      <c r="K851" s="5" t="s">
        <v>8138</v>
      </c>
      <c r="L851" s="5" t="s">
        <v>8139</v>
      </c>
      <c r="M851" s="10" t="str">
        <f>IFERROR(__xludf.DUMMYFUNCTION("REGEXEXTRACT(L1336, ""[\s,]([A-Z]{2})[,\s]\s?\d{5}"")"),"#N/A")</f>
        <v>#N/A</v>
      </c>
      <c r="N851" s="5" t="s">
        <v>8131</v>
      </c>
      <c r="O851" s="5" t="s">
        <v>52</v>
      </c>
      <c r="P851" s="5">
        <v>2.0</v>
      </c>
      <c r="Q851" s="5" t="s">
        <v>8140</v>
      </c>
      <c r="R851" s="5" t="s">
        <v>2195</v>
      </c>
      <c r="S851" s="5">
        <v>152.0</v>
      </c>
      <c r="T851" s="5" t="s">
        <v>115</v>
      </c>
      <c r="U851" s="5">
        <v>0.0</v>
      </c>
      <c r="V851" s="5" t="s">
        <v>52</v>
      </c>
      <c r="W851" s="5" t="s">
        <v>8141</v>
      </c>
      <c r="X851" s="5" t="s">
        <v>52</v>
      </c>
      <c r="Y851" s="5" t="s">
        <v>52</v>
      </c>
      <c r="Z851" s="5" t="s">
        <v>8134</v>
      </c>
      <c r="AA851" s="5" t="s">
        <v>8142</v>
      </c>
      <c r="AB851" s="5" t="s">
        <v>180</v>
      </c>
      <c r="AC851" s="5" t="s">
        <v>52</v>
      </c>
      <c r="AD851" s="5" t="s">
        <v>181</v>
      </c>
      <c r="AE851" s="5" t="s">
        <v>182</v>
      </c>
      <c r="AF851" s="5" t="s">
        <v>183</v>
      </c>
      <c r="AG851" s="5" t="s">
        <v>52</v>
      </c>
      <c r="AH851" s="5" t="s">
        <v>52</v>
      </c>
      <c r="AI851" s="5" t="s">
        <v>184</v>
      </c>
      <c r="AJ851" s="5" t="s">
        <v>8137</v>
      </c>
      <c r="AK851" s="5" t="s">
        <v>8139</v>
      </c>
      <c r="AL851" s="5" t="s">
        <v>8135</v>
      </c>
    </row>
    <row r="852" hidden="1">
      <c r="A852" s="5" t="s">
        <v>8143</v>
      </c>
      <c r="B852" s="5" t="s">
        <v>8144</v>
      </c>
      <c r="C852" s="5" t="s">
        <v>6577</v>
      </c>
      <c r="D852" s="9">
        <v>44553.0</v>
      </c>
      <c r="E852" s="5">
        <v>9953.0</v>
      </c>
      <c r="F852" s="5">
        <v>4524.0</v>
      </c>
      <c r="G852" s="5" t="s">
        <v>4673</v>
      </c>
      <c r="H852" s="5" t="s">
        <v>1792</v>
      </c>
      <c r="I852" s="5" t="s">
        <v>5897</v>
      </c>
      <c r="J852" s="5" t="s">
        <v>3808</v>
      </c>
      <c r="K852" s="5" t="s">
        <v>1086</v>
      </c>
      <c r="L852" s="5" t="s">
        <v>8145</v>
      </c>
      <c r="M852" s="10" t="str">
        <f>IFERROR(__xludf.DUMMYFUNCTION("REGEXEXTRACT(L1337, ""[\s,]([A-Z]{2})[,\s]\s?\d{5}"")"),"PR")</f>
        <v>PR</v>
      </c>
      <c r="N852" s="5" t="s">
        <v>7145</v>
      </c>
      <c r="O852" s="5">
        <v>29301.0</v>
      </c>
      <c r="P852" s="5">
        <v>1.0</v>
      </c>
      <c r="Q852" s="5" t="s">
        <v>8146</v>
      </c>
      <c r="R852" s="5">
        <v>4510.0</v>
      </c>
      <c r="S852" s="5">
        <v>69.0</v>
      </c>
      <c r="T852" s="5" t="s">
        <v>53</v>
      </c>
      <c r="U852" s="5">
        <v>63.0</v>
      </c>
      <c r="V852" s="5" t="s">
        <v>93</v>
      </c>
      <c r="W852" s="5" t="s">
        <v>8147</v>
      </c>
      <c r="X852" s="5" t="s">
        <v>52</v>
      </c>
      <c r="Y852" s="5" t="s">
        <v>52</v>
      </c>
      <c r="Z852" s="5" t="s">
        <v>8148</v>
      </c>
      <c r="AA852" s="5" t="s">
        <v>8149</v>
      </c>
      <c r="AB852" s="5" t="s">
        <v>235</v>
      </c>
      <c r="AC852" s="5" t="s">
        <v>52</v>
      </c>
      <c r="AD852" s="5" t="s">
        <v>216</v>
      </c>
      <c r="AE852" s="5" t="s">
        <v>217</v>
      </c>
      <c r="AF852" s="5" t="s">
        <v>218</v>
      </c>
      <c r="AG852" s="5" t="s">
        <v>52</v>
      </c>
      <c r="AH852" s="5" t="s">
        <v>52</v>
      </c>
      <c r="AI852" s="5" t="s">
        <v>52</v>
      </c>
      <c r="AJ852" s="5" t="s">
        <v>8150</v>
      </c>
      <c r="AK852" s="5" t="s">
        <v>8151</v>
      </c>
      <c r="AL852" s="5" t="s">
        <v>7151</v>
      </c>
    </row>
    <row r="853" hidden="1">
      <c r="A853" s="5" t="s">
        <v>8152</v>
      </c>
      <c r="B853" s="5" t="s">
        <v>8153</v>
      </c>
      <c r="C853" s="5" t="s">
        <v>8154</v>
      </c>
      <c r="D853" s="9">
        <v>44551.0</v>
      </c>
      <c r="E853" s="5">
        <v>64801.0</v>
      </c>
      <c r="F853" s="5">
        <v>29455.0</v>
      </c>
      <c r="G853" s="5" t="s">
        <v>4585</v>
      </c>
      <c r="H853" s="5" t="s">
        <v>171</v>
      </c>
      <c r="I853" s="5" t="s">
        <v>8155</v>
      </c>
      <c r="J853" s="5" t="s">
        <v>274</v>
      </c>
      <c r="K853" s="5" t="s">
        <v>8156</v>
      </c>
      <c r="L853" s="5" t="s">
        <v>8157</v>
      </c>
      <c r="M853" s="10" t="str">
        <f>IFERROR(__xludf.DUMMYFUNCTION("REGEXEXTRACT(L1338, ""[\s,]([A-Z]{2})[,\s]\s?\d{5}"")"),"CP")</f>
        <v>CP</v>
      </c>
      <c r="N853" s="5" t="s">
        <v>8158</v>
      </c>
      <c r="O853" s="5">
        <v>94710.0</v>
      </c>
      <c r="P853" s="5">
        <v>2.0</v>
      </c>
      <c r="Q853" s="5" t="s">
        <v>8159</v>
      </c>
      <c r="R853" s="5" t="s">
        <v>8160</v>
      </c>
      <c r="S853" s="5">
        <v>2789.0</v>
      </c>
      <c r="T853" s="5" t="s">
        <v>69</v>
      </c>
      <c r="U853" s="5">
        <v>0.0</v>
      </c>
      <c r="V853" s="5" t="s">
        <v>52</v>
      </c>
      <c r="W853" s="5" t="s">
        <v>8161</v>
      </c>
      <c r="X853" s="5" t="s">
        <v>55</v>
      </c>
      <c r="Y853" s="5" t="s">
        <v>8162</v>
      </c>
      <c r="Z853" s="5" t="s">
        <v>2301</v>
      </c>
      <c r="AA853" s="5" t="s">
        <v>8163</v>
      </c>
      <c r="AB853" s="5" t="s">
        <v>119</v>
      </c>
      <c r="AC853" s="5" t="s">
        <v>52</v>
      </c>
      <c r="AD853" s="5" t="s">
        <v>8164</v>
      </c>
      <c r="AE853" s="5" t="s">
        <v>8165</v>
      </c>
      <c r="AF853" s="5" t="s">
        <v>8166</v>
      </c>
      <c r="AG853" s="5" t="s">
        <v>2670</v>
      </c>
      <c r="AH853" s="5">
        <v>10005.0</v>
      </c>
      <c r="AI853" s="5" t="s">
        <v>8167</v>
      </c>
      <c r="AJ853" s="5" t="s">
        <v>102</v>
      </c>
      <c r="AK853" s="5" t="s">
        <v>102</v>
      </c>
      <c r="AL853" s="5" t="s">
        <v>8168</v>
      </c>
    </row>
    <row r="854" hidden="1">
      <c r="A854" s="5" t="s">
        <v>8169</v>
      </c>
      <c r="B854" s="5" t="s">
        <v>3493</v>
      </c>
      <c r="C854" s="5" t="s">
        <v>7350</v>
      </c>
      <c r="D854" s="9">
        <v>44551.0</v>
      </c>
      <c r="E854" s="5">
        <v>284337.0</v>
      </c>
      <c r="F854" s="5">
        <v>129244.0</v>
      </c>
      <c r="G854" s="5" t="s">
        <v>1419</v>
      </c>
      <c r="H854" s="5" t="s">
        <v>1534</v>
      </c>
      <c r="I854" s="5" t="s">
        <v>7451</v>
      </c>
      <c r="J854" s="5" t="s">
        <v>256</v>
      </c>
      <c r="K854" s="5" t="s">
        <v>4172</v>
      </c>
      <c r="L854" s="5" t="s">
        <v>7885</v>
      </c>
      <c r="M854" s="10" t="str">
        <f>IFERROR(__xludf.DUMMYFUNCTION("REGEXEXTRACT(L1339, ""[\s,]([A-Z]{2})[,\s]\s?\d{5}"")"),"NY")</f>
        <v>NY</v>
      </c>
      <c r="N854" s="5" t="s">
        <v>7352</v>
      </c>
      <c r="O854" s="5" t="s">
        <v>52</v>
      </c>
      <c r="P854" s="5">
        <v>5.0</v>
      </c>
      <c r="Q854" s="5" t="s">
        <v>8170</v>
      </c>
      <c r="R854" s="5" t="s">
        <v>4176</v>
      </c>
      <c r="S854" s="5">
        <v>578.0</v>
      </c>
      <c r="T854" s="5" t="s">
        <v>1077</v>
      </c>
      <c r="U854" s="5">
        <v>1.0</v>
      </c>
      <c r="V854" s="5" t="s">
        <v>70</v>
      </c>
      <c r="W854" s="5" t="s">
        <v>8171</v>
      </c>
      <c r="X854" s="5" t="s">
        <v>52</v>
      </c>
      <c r="Y854" s="5" t="s">
        <v>52</v>
      </c>
      <c r="Z854" s="5" t="s">
        <v>8172</v>
      </c>
      <c r="AA854" s="5" t="s">
        <v>8173</v>
      </c>
      <c r="AB854" s="5" t="s">
        <v>180</v>
      </c>
      <c r="AC854" s="5" t="s">
        <v>52</v>
      </c>
      <c r="AD854" s="5" t="s">
        <v>5289</v>
      </c>
      <c r="AE854" s="5" t="s">
        <v>5290</v>
      </c>
      <c r="AF854" s="5" t="s">
        <v>5291</v>
      </c>
      <c r="AG854" s="5" t="s">
        <v>52</v>
      </c>
      <c r="AH854" s="5" t="s">
        <v>52</v>
      </c>
      <c r="AI854" s="5" t="s">
        <v>52</v>
      </c>
      <c r="AJ854" s="5" t="s">
        <v>3468</v>
      </c>
      <c r="AK854" s="5" t="s">
        <v>6094</v>
      </c>
      <c r="AL854" s="5" t="s">
        <v>3481</v>
      </c>
    </row>
    <row r="855" hidden="1">
      <c r="A855" s="5" t="s">
        <v>8174</v>
      </c>
      <c r="B855" s="5" t="s">
        <v>3493</v>
      </c>
      <c r="C855" s="5" t="s">
        <v>8084</v>
      </c>
      <c r="D855" s="9">
        <v>44551.0</v>
      </c>
      <c r="E855" s="5">
        <v>55000.0</v>
      </c>
      <c r="F855" s="5">
        <v>25000.0</v>
      </c>
      <c r="G855" s="5" t="s">
        <v>1419</v>
      </c>
      <c r="H855" s="5" t="s">
        <v>1534</v>
      </c>
      <c r="I855" s="5" t="s">
        <v>7451</v>
      </c>
      <c r="J855" s="5" t="s">
        <v>256</v>
      </c>
      <c r="K855" s="5" t="s">
        <v>3485</v>
      </c>
      <c r="L855" s="5" t="s">
        <v>8085</v>
      </c>
      <c r="M855" s="10" t="str">
        <f>IFERROR(__xludf.DUMMYFUNCTION("REGEXEXTRACT(L1340, ""[\s,]([A-Z]{2})[,\s]\s?\d{5}"")"),"MO")</f>
        <v>MO</v>
      </c>
      <c r="N855" s="5" t="s">
        <v>8086</v>
      </c>
      <c r="O855" s="5" t="s">
        <v>52</v>
      </c>
      <c r="P855" s="5">
        <v>1.0</v>
      </c>
      <c r="Q855" s="5" t="s">
        <v>8175</v>
      </c>
      <c r="R855" s="5" t="s">
        <v>91</v>
      </c>
      <c r="S855" s="5">
        <v>53.0</v>
      </c>
      <c r="T855" s="5" t="s">
        <v>1077</v>
      </c>
      <c r="U855" s="5">
        <v>0.0</v>
      </c>
      <c r="V855" s="5" t="s">
        <v>70</v>
      </c>
      <c r="W855" s="5" t="s">
        <v>8176</v>
      </c>
      <c r="X855" s="5" t="s">
        <v>52</v>
      </c>
      <c r="Y855" s="5" t="s">
        <v>52</v>
      </c>
      <c r="Z855" s="5" t="s">
        <v>8172</v>
      </c>
      <c r="AA855" s="5">
        <v>1100997.0</v>
      </c>
      <c r="AB855" s="5" t="s">
        <v>180</v>
      </c>
      <c r="AC855" s="5" t="s">
        <v>52</v>
      </c>
      <c r="AD855" s="5" t="s">
        <v>5289</v>
      </c>
      <c r="AE855" s="5" t="s">
        <v>5290</v>
      </c>
      <c r="AF855" s="5" t="s">
        <v>5291</v>
      </c>
      <c r="AG855" s="5" t="s">
        <v>52</v>
      </c>
      <c r="AH855" s="5" t="s">
        <v>52</v>
      </c>
      <c r="AI855" s="5" t="s">
        <v>52</v>
      </c>
      <c r="AJ855" s="5" t="s">
        <v>8177</v>
      </c>
      <c r="AK855" s="5" t="s">
        <v>8178</v>
      </c>
      <c r="AL855" s="5" t="s">
        <v>7245</v>
      </c>
    </row>
    <row r="856" hidden="1">
      <c r="A856" s="5" t="s">
        <v>8179</v>
      </c>
      <c r="B856" s="5" t="s">
        <v>8180</v>
      </c>
      <c r="C856" s="5" t="s">
        <v>8181</v>
      </c>
      <c r="D856" s="9">
        <v>44548.0</v>
      </c>
      <c r="E856" s="5">
        <v>44000.0</v>
      </c>
      <c r="F856" s="5">
        <v>20000.0</v>
      </c>
      <c r="G856" s="5" t="s">
        <v>1057</v>
      </c>
      <c r="H856" s="5" t="s">
        <v>290</v>
      </c>
      <c r="I856" s="5" t="s">
        <v>7716</v>
      </c>
      <c r="J856" s="5" t="s">
        <v>191</v>
      </c>
      <c r="K856" s="5" t="s">
        <v>8182</v>
      </c>
      <c r="L856" s="5" t="s">
        <v>8183</v>
      </c>
      <c r="M856" s="10" t="str">
        <f>IFERROR(__xludf.DUMMYFUNCTION("REGEXEXTRACT(L1341, ""[\s,]([A-Z]{2})[,\s]\s?\d{5}"")"),"CA")</f>
        <v>CA</v>
      </c>
      <c r="N856" s="5" t="s">
        <v>8184</v>
      </c>
      <c r="O856" s="5">
        <v>30189.0</v>
      </c>
      <c r="P856" s="5">
        <v>1.0</v>
      </c>
      <c r="Q856" s="5" t="s">
        <v>8185</v>
      </c>
      <c r="R856" s="5" t="s">
        <v>211</v>
      </c>
      <c r="S856" s="5">
        <v>20.0</v>
      </c>
      <c r="T856" s="5" t="s">
        <v>53</v>
      </c>
      <c r="U856" s="5">
        <v>20.0</v>
      </c>
      <c r="V856" s="5" t="s">
        <v>93</v>
      </c>
      <c r="W856" s="5" t="s">
        <v>8186</v>
      </c>
      <c r="X856" s="5" t="s">
        <v>52</v>
      </c>
      <c r="Y856" s="5" t="s">
        <v>52</v>
      </c>
      <c r="Z856" s="5" t="s">
        <v>8187</v>
      </c>
      <c r="AA856" s="5" t="s">
        <v>8188</v>
      </c>
      <c r="AB856" s="5" t="s">
        <v>59</v>
      </c>
      <c r="AC856" s="5" t="s">
        <v>52</v>
      </c>
      <c r="AD856" s="5" t="s">
        <v>565</v>
      </c>
      <c r="AE856" s="5" t="s">
        <v>566</v>
      </c>
      <c r="AF856" s="5" t="s">
        <v>567</v>
      </c>
      <c r="AG856" s="5" t="s">
        <v>52</v>
      </c>
      <c r="AH856" s="5" t="s">
        <v>52</v>
      </c>
      <c r="AI856" s="5" t="s">
        <v>568</v>
      </c>
      <c r="AJ856" s="5" t="s">
        <v>8180</v>
      </c>
      <c r="AK856" s="5" t="s">
        <v>8183</v>
      </c>
      <c r="AL856" s="5" t="s">
        <v>735</v>
      </c>
    </row>
    <row r="857" hidden="1">
      <c r="A857" s="5" t="s">
        <v>8189</v>
      </c>
      <c r="B857" s="5" t="s">
        <v>1406</v>
      </c>
      <c r="C857" s="5" t="s">
        <v>8190</v>
      </c>
      <c r="D857" s="9">
        <v>44547.0</v>
      </c>
      <c r="E857" s="5">
        <v>113230.0</v>
      </c>
      <c r="F857" s="5">
        <v>51468.0</v>
      </c>
      <c r="G857" s="5" t="s">
        <v>634</v>
      </c>
      <c r="H857" s="5" t="s">
        <v>272</v>
      </c>
      <c r="I857" s="5" t="s">
        <v>8191</v>
      </c>
      <c r="J857" s="5" t="s">
        <v>274</v>
      </c>
      <c r="K857" s="5" t="s">
        <v>8192</v>
      </c>
      <c r="L857" s="5" t="s">
        <v>8193</v>
      </c>
      <c r="M857" s="10" t="str">
        <f>IFERROR(__xludf.DUMMYFUNCTION("REGEXEXTRACT(L1342, ""[\s,]([A-Z]{2})[,\s]\s?\d{5}"")"),"ID")</f>
        <v>ID</v>
      </c>
      <c r="N857" s="5" t="s">
        <v>8194</v>
      </c>
      <c r="O857" s="5">
        <v>90746.0</v>
      </c>
      <c r="P857" s="5">
        <v>7.0</v>
      </c>
      <c r="Q857" s="5" t="s">
        <v>8195</v>
      </c>
      <c r="R857" s="5" t="s">
        <v>8196</v>
      </c>
      <c r="S857" s="5">
        <v>4663.0</v>
      </c>
      <c r="T857" s="5" t="s">
        <v>69</v>
      </c>
      <c r="U857" s="5">
        <v>384.0</v>
      </c>
      <c r="V857" s="5" t="s">
        <v>93</v>
      </c>
      <c r="W857" s="5" t="s">
        <v>8197</v>
      </c>
      <c r="X857" s="5" t="s">
        <v>52</v>
      </c>
      <c r="Y857" s="5" t="s">
        <v>52</v>
      </c>
      <c r="Z857" s="5" t="s">
        <v>8198</v>
      </c>
      <c r="AA857" s="5" t="s">
        <v>8199</v>
      </c>
      <c r="AB857" s="5" t="s">
        <v>604</v>
      </c>
      <c r="AC857" s="5" t="s">
        <v>52</v>
      </c>
      <c r="AD857" s="5" t="s">
        <v>216</v>
      </c>
      <c r="AE857" s="5" t="s">
        <v>217</v>
      </c>
      <c r="AF857" s="5" t="s">
        <v>218</v>
      </c>
      <c r="AG857" s="5" t="s">
        <v>52</v>
      </c>
      <c r="AH857" s="5" t="s">
        <v>52</v>
      </c>
      <c r="AI857" s="5" t="s">
        <v>52</v>
      </c>
      <c r="AJ857" s="5" t="s">
        <v>1406</v>
      </c>
      <c r="AK857" s="5" t="s">
        <v>8200</v>
      </c>
      <c r="AL857" s="5" t="s">
        <v>2320</v>
      </c>
    </row>
    <row r="858" hidden="1">
      <c r="A858" s="5" t="s">
        <v>8201</v>
      </c>
      <c r="B858" s="5" t="s">
        <v>8202</v>
      </c>
      <c r="C858" s="5" t="s">
        <v>8203</v>
      </c>
      <c r="D858" s="9">
        <v>44546.0</v>
      </c>
      <c r="E858" s="5">
        <v>80434.0</v>
      </c>
      <c r="F858" s="5">
        <v>36561.0</v>
      </c>
      <c r="G858" s="5" t="s">
        <v>4585</v>
      </c>
      <c r="H858" s="5" t="s">
        <v>171</v>
      </c>
      <c r="I858" s="5" t="s">
        <v>8204</v>
      </c>
      <c r="J858" s="5" t="s">
        <v>274</v>
      </c>
      <c r="K858" s="5" t="s">
        <v>8205</v>
      </c>
      <c r="L858" s="5" t="s">
        <v>8206</v>
      </c>
      <c r="M858" s="10" t="str">
        <f>IFERROR(__xludf.DUMMYFUNCTION("REGEXEXTRACT(L1343, ""[\s,]([A-Z]{2})[,\s]\s?\d{5}"")"),"#N/A")</f>
        <v>#N/A</v>
      </c>
      <c r="N858" s="5" t="s">
        <v>8207</v>
      </c>
      <c r="O858" s="5">
        <v>91745.0</v>
      </c>
      <c r="P858" s="5">
        <v>3.0</v>
      </c>
      <c r="Q858" s="5" t="s">
        <v>8208</v>
      </c>
      <c r="R858" s="5" t="s">
        <v>3360</v>
      </c>
      <c r="S858" s="5">
        <v>3238.0</v>
      </c>
      <c r="T858" s="5" t="s">
        <v>69</v>
      </c>
      <c r="U858" s="5">
        <v>198.0</v>
      </c>
      <c r="V858" s="5" t="s">
        <v>93</v>
      </c>
      <c r="W858" s="5" t="s">
        <v>8209</v>
      </c>
      <c r="X858" s="5" t="s">
        <v>71</v>
      </c>
      <c r="Y858" s="5" t="s">
        <v>52</v>
      </c>
      <c r="Z858" s="5" t="s">
        <v>8210</v>
      </c>
      <c r="AA858" s="5" t="s">
        <v>8211</v>
      </c>
      <c r="AB858" s="5" t="s">
        <v>1553</v>
      </c>
      <c r="AC858" s="5" t="s">
        <v>52</v>
      </c>
      <c r="AD858" s="5" t="s">
        <v>565</v>
      </c>
      <c r="AE858" s="5" t="s">
        <v>566</v>
      </c>
      <c r="AF858" s="5" t="s">
        <v>567</v>
      </c>
      <c r="AG858" s="5" t="s">
        <v>52</v>
      </c>
      <c r="AH858" s="5" t="s">
        <v>52</v>
      </c>
      <c r="AI858" s="5" t="s">
        <v>568</v>
      </c>
      <c r="AJ858" s="5" t="s">
        <v>8202</v>
      </c>
      <c r="AK858" s="5" t="s">
        <v>8206</v>
      </c>
      <c r="AL858" s="5" t="s">
        <v>8212</v>
      </c>
    </row>
    <row r="859" hidden="1">
      <c r="A859" s="5" t="s">
        <v>8213</v>
      </c>
      <c r="B859" s="5" t="s">
        <v>8214</v>
      </c>
      <c r="C859" s="5" t="s">
        <v>8215</v>
      </c>
      <c r="D859" s="9">
        <v>44546.0</v>
      </c>
      <c r="E859" s="5">
        <v>58648.0</v>
      </c>
      <c r="F859" s="5">
        <v>26658.0</v>
      </c>
      <c r="G859" s="5" t="s">
        <v>412</v>
      </c>
      <c r="H859" s="5" t="s">
        <v>530</v>
      </c>
      <c r="I859" s="5" t="s">
        <v>549</v>
      </c>
      <c r="J859" s="5" t="s">
        <v>414</v>
      </c>
      <c r="K859" s="5" t="s">
        <v>8216</v>
      </c>
      <c r="L859" s="5" t="s">
        <v>4293</v>
      </c>
      <c r="M859" s="11" t="s">
        <v>2670</v>
      </c>
      <c r="N859" s="5" t="s">
        <v>8217</v>
      </c>
      <c r="O859" s="5">
        <v>11577.0</v>
      </c>
      <c r="P859" s="5">
        <v>1.0</v>
      </c>
      <c r="Q859" s="5" t="s">
        <v>8218</v>
      </c>
      <c r="R859" s="5">
        <v>2210.0</v>
      </c>
      <c r="S859" s="5">
        <v>9.0</v>
      </c>
      <c r="T859" s="5" t="s">
        <v>53</v>
      </c>
      <c r="U859" s="5">
        <v>9.0</v>
      </c>
      <c r="V859" s="5" t="s">
        <v>93</v>
      </c>
      <c r="W859" s="5" t="s">
        <v>8219</v>
      </c>
      <c r="X859" s="5" t="s">
        <v>71</v>
      </c>
      <c r="Y859" s="5" t="s">
        <v>52</v>
      </c>
      <c r="Z859" s="5" t="s">
        <v>8047</v>
      </c>
      <c r="AA859" s="5" t="s">
        <v>8220</v>
      </c>
      <c r="AB859" s="5" t="s">
        <v>235</v>
      </c>
      <c r="AC859" s="5" t="s">
        <v>52</v>
      </c>
      <c r="AD859" s="5" t="s">
        <v>216</v>
      </c>
      <c r="AE859" s="5" t="s">
        <v>217</v>
      </c>
      <c r="AF859" s="5" t="s">
        <v>218</v>
      </c>
      <c r="AG859" s="5" t="s">
        <v>52</v>
      </c>
      <c r="AH859" s="5" t="s">
        <v>52</v>
      </c>
      <c r="AI859" s="5" t="s">
        <v>52</v>
      </c>
      <c r="AJ859" s="5" t="s">
        <v>8214</v>
      </c>
      <c r="AK859" s="5" t="s">
        <v>4293</v>
      </c>
      <c r="AL859" s="5" t="s">
        <v>3639</v>
      </c>
    </row>
    <row r="860" hidden="1">
      <c r="A860" s="5" t="s">
        <v>8221</v>
      </c>
      <c r="B860" s="5" t="s">
        <v>8222</v>
      </c>
      <c r="C860" s="5" t="s">
        <v>8223</v>
      </c>
      <c r="D860" s="9">
        <v>44545.0</v>
      </c>
      <c r="E860" s="5">
        <v>111630.0</v>
      </c>
      <c r="F860" s="5">
        <v>50741.0</v>
      </c>
      <c r="G860" s="5" t="s">
        <v>3867</v>
      </c>
      <c r="H860" s="5" t="s">
        <v>189</v>
      </c>
      <c r="I860" s="5" t="s">
        <v>8224</v>
      </c>
      <c r="J860" s="5" t="s">
        <v>532</v>
      </c>
      <c r="K860" s="5" t="s">
        <v>8225</v>
      </c>
      <c r="L860" s="5" t="s">
        <v>8226</v>
      </c>
      <c r="M860" s="10" t="str">
        <f>IFERROR(__xludf.DUMMYFUNCTION("REGEXEXTRACT(L1345, ""[\s,]([A-Z]{2})[,\s]\s?\d{5}"")"),"CT")</f>
        <v>CT</v>
      </c>
      <c r="N860" s="5" t="s">
        <v>8227</v>
      </c>
      <c r="O860" s="5">
        <v>7208.0</v>
      </c>
      <c r="P860" s="5">
        <v>2.0</v>
      </c>
      <c r="Q860" s="5" t="s">
        <v>8228</v>
      </c>
      <c r="R860" s="5" t="s">
        <v>195</v>
      </c>
      <c r="S860" s="5">
        <v>84.0</v>
      </c>
      <c r="T860" s="5" t="s">
        <v>69</v>
      </c>
      <c r="U860" s="5">
        <v>71.0</v>
      </c>
      <c r="V860" s="5" t="s">
        <v>70</v>
      </c>
      <c r="W860" s="5" t="s">
        <v>8229</v>
      </c>
      <c r="X860" s="5" t="s">
        <v>71</v>
      </c>
      <c r="Y860" s="5" t="s">
        <v>52</v>
      </c>
      <c r="Z860" s="5" t="s">
        <v>8230</v>
      </c>
      <c r="AA860" s="5" t="s">
        <v>8231</v>
      </c>
      <c r="AB860" s="5" t="s">
        <v>235</v>
      </c>
      <c r="AC860" s="5" t="s">
        <v>52</v>
      </c>
      <c r="AD860" s="5" t="s">
        <v>3723</v>
      </c>
      <c r="AE860" s="5" t="s">
        <v>3724</v>
      </c>
      <c r="AF860" s="5" t="s">
        <v>3725</v>
      </c>
      <c r="AG860" s="5" t="s">
        <v>52</v>
      </c>
      <c r="AH860" s="5" t="s">
        <v>3726</v>
      </c>
      <c r="AI860" s="5" t="s">
        <v>3727</v>
      </c>
      <c r="AJ860" s="5" t="s">
        <v>8222</v>
      </c>
      <c r="AK860" s="5" t="s">
        <v>8232</v>
      </c>
      <c r="AL860" s="5" t="s">
        <v>336</v>
      </c>
    </row>
    <row r="861" hidden="1">
      <c r="A861" s="5" t="s">
        <v>8233</v>
      </c>
      <c r="B861" s="5" t="s">
        <v>8234</v>
      </c>
      <c r="C861" s="5" t="s">
        <v>8154</v>
      </c>
      <c r="D861" s="9">
        <v>44545.0</v>
      </c>
      <c r="E861" s="5">
        <v>80434.0</v>
      </c>
      <c r="F861" s="5">
        <v>36561.0</v>
      </c>
      <c r="G861" s="5" t="s">
        <v>4585</v>
      </c>
      <c r="H861" s="5" t="s">
        <v>171</v>
      </c>
      <c r="I861" s="5" t="s">
        <v>8204</v>
      </c>
      <c r="J861" s="5" t="s">
        <v>274</v>
      </c>
      <c r="K861" s="5" t="s">
        <v>8235</v>
      </c>
      <c r="L861" s="5" t="s">
        <v>8236</v>
      </c>
      <c r="M861" s="10" t="str">
        <f>IFERROR(__xludf.DUMMYFUNCTION("REGEXEXTRACT(L1346, ""[\s,]([A-Z]{2})[,\s]\s?\d{5}"")"),"#N/A")</f>
        <v>#N/A</v>
      </c>
      <c r="N861" s="5" t="s">
        <v>8237</v>
      </c>
      <c r="O861" s="5">
        <v>94710.0</v>
      </c>
      <c r="P861" s="5">
        <v>3.0</v>
      </c>
      <c r="Q861" s="5" t="s">
        <v>8208</v>
      </c>
      <c r="R861" s="5" t="s">
        <v>3360</v>
      </c>
      <c r="S861" s="5">
        <v>3238.0</v>
      </c>
      <c r="T861" s="5" t="s">
        <v>69</v>
      </c>
      <c r="U861" s="5">
        <v>1.0</v>
      </c>
      <c r="V861" s="5" t="s">
        <v>93</v>
      </c>
      <c r="W861" s="5" t="s">
        <v>8238</v>
      </c>
      <c r="X861" s="5" t="s">
        <v>55</v>
      </c>
      <c r="Y861" s="5" t="s">
        <v>8209</v>
      </c>
      <c r="Z861" s="5" t="s">
        <v>8210</v>
      </c>
      <c r="AA861" s="5" t="s">
        <v>8211</v>
      </c>
      <c r="AB861" s="5" t="s">
        <v>1553</v>
      </c>
      <c r="AC861" s="5" t="s">
        <v>52</v>
      </c>
      <c r="AD861" s="5" t="s">
        <v>8239</v>
      </c>
      <c r="AE861" s="5" t="s">
        <v>8240</v>
      </c>
      <c r="AF861" s="5" t="s">
        <v>5291</v>
      </c>
      <c r="AG861" s="5" t="s">
        <v>52</v>
      </c>
      <c r="AH861" s="5" t="s">
        <v>52</v>
      </c>
      <c r="AI861" s="5" t="s">
        <v>8241</v>
      </c>
      <c r="AJ861" s="5" t="s">
        <v>8234</v>
      </c>
      <c r="AK861" s="5" t="s">
        <v>8236</v>
      </c>
      <c r="AL861" s="5" t="s">
        <v>7862</v>
      </c>
    </row>
    <row r="862">
      <c r="A862" s="5" t="s">
        <v>8242</v>
      </c>
      <c r="B862" s="5" t="s">
        <v>8243</v>
      </c>
      <c r="C862" s="5" t="s">
        <v>5359</v>
      </c>
      <c r="D862" s="9">
        <v>44544.0</v>
      </c>
      <c r="E862" s="5">
        <v>42035.0</v>
      </c>
      <c r="F862" s="5">
        <v>19107.0</v>
      </c>
      <c r="G862" s="5" t="s">
        <v>1683</v>
      </c>
      <c r="H862" s="5" t="s">
        <v>84</v>
      </c>
      <c r="I862" s="5" t="s">
        <v>8244</v>
      </c>
      <c r="J862" s="5" t="s">
        <v>1685</v>
      </c>
      <c r="K862" s="5" t="s">
        <v>8245</v>
      </c>
      <c r="L862" s="5" t="s">
        <v>8246</v>
      </c>
      <c r="M862" s="10" t="str">
        <f>IFERROR(__xludf.DUMMYFUNCTION("REGEXEXTRACT(L1347, ""[\s,]([A-Z]{2})[,\s]\s?\d{5}"")"),"TX")</f>
        <v>TX</v>
      </c>
      <c r="N862" s="5" t="s">
        <v>2917</v>
      </c>
      <c r="O862" s="5">
        <v>14489.0</v>
      </c>
      <c r="P862" s="5">
        <v>1.0</v>
      </c>
      <c r="Q862" s="5" t="s">
        <v>8247</v>
      </c>
      <c r="R862" s="5">
        <v>4310.0</v>
      </c>
      <c r="S862" s="5">
        <v>1265.0</v>
      </c>
      <c r="T862" s="5" t="s">
        <v>69</v>
      </c>
      <c r="U862" s="5">
        <v>0.0</v>
      </c>
      <c r="V862" s="5" t="s">
        <v>52</v>
      </c>
      <c r="W862" s="5" t="s">
        <v>8248</v>
      </c>
      <c r="X862" s="5" t="s">
        <v>52</v>
      </c>
      <c r="Y862" s="5" t="s">
        <v>52</v>
      </c>
      <c r="Z862" s="5" t="s">
        <v>8249</v>
      </c>
      <c r="AA862" s="5" t="s">
        <v>8250</v>
      </c>
      <c r="AB862" s="5" t="s">
        <v>235</v>
      </c>
      <c r="AC862" s="5" t="s">
        <v>52</v>
      </c>
      <c r="AD862" s="5" t="s">
        <v>216</v>
      </c>
      <c r="AE862" s="5" t="s">
        <v>217</v>
      </c>
      <c r="AF862" s="5" t="s">
        <v>218</v>
      </c>
      <c r="AG862" s="5" t="s">
        <v>52</v>
      </c>
      <c r="AH862" s="5" t="s">
        <v>52</v>
      </c>
      <c r="AI862" s="5" t="s">
        <v>52</v>
      </c>
      <c r="AJ862" s="5" t="s">
        <v>8243</v>
      </c>
      <c r="AK862" s="5" t="s">
        <v>8246</v>
      </c>
      <c r="AL862" s="5" t="s">
        <v>2922</v>
      </c>
    </row>
    <row r="863" hidden="1">
      <c r="A863" s="5" t="s">
        <v>8251</v>
      </c>
      <c r="B863" s="5" t="s">
        <v>3493</v>
      </c>
      <c r="C863" s="5" t="s">
        <v>7350</v>
      </c>
      <c r="D863" s="9">
        <v>44543.0</v>
      </c>
      <c r="E863" s="5">
        <v>170511.0</v>
      </c>
      <c r="F863" s="5">
        <v>77505.0</v>
      </c>
      <c r="G863" s="5" t="s">
        <v>1419</v>
      </c>
      <c r="H863" s="5" t="s">
        <v>480</v>
      </c>
      <c r="I863" s="5" t="s">
        <v>8252</v>
      </c>
      <c r="J863" s="5" t="s">
        <v>256</v>
      </c>
      <c r="K863" s="5" t="s">
        <v>4021</v>
      </c>
      <c r="L863" s="5" t="s">
        <v>7885</v>
      </c>
      <c r="M863" s="10" t="str">
        <f>IFERROR(__xludf.DUMMYFUNCTION("REGEXEXTRACT(L1348, ""[\s,]([A-Z]{2})[,\s]\s?\d{5}"")"),"#N/A")</f>
        <v>#N/A</v>
      </c>
      <c r="N863" s="5" t="s">
        <v>7352</v>
      </c>
      <c r="O863" s="5" t="s">
        <v>52</v>
      </c>
      <c r="P863" s="5">
        <v>3.0</v>
      </c>
      <c r="Q863" s="5" t="s">
        <v>8253</v>
      </c>
      <c r="R863" s="5" t="s">
        <v>3360</v>
      </c>
      <c r="S863" s="5">
        <v>326.0</v>
      </c>
      <c r="T863" s="5" t="s">
        <v>1077</v>
      </c>
      <c r="U863" s="5">
        <v>0.0</v>
      </c>
      <c r="V863" s="5" t="s">
        <v>70</v>
      </c>
      <c r="W863" s="5" t="s">
        <v>8254</v>
      </c>
      <c r="X863" s="5" t="s">
        <v>52</v>
      </c>
      <c r="Y863" s="5" t="s">
        <v>52</v>
      </c>
      <c r="Z863" s="5" t="s">
        <v>8255</v>
      </c>
      <c r="AA863" s="5" t="s">
        <v>8256</v>
      </c>
      <c r="AB863" s="5" t="s">
        <v>1553</v>
      </c>
      <c r="AC863" s="5" t="s">
        <v>52</v>
      </c>
      <c r="AD863" s="5" t="s">
        <v>5289</v>
      </c>
      <c r="AE863" s="5" t="s">
        <v>5290</v>
      </c>
      <c r="AF863" s="5" t="s">
        <v>5291</v>
      </c>
      <c r="AG863" s="5" t="s">
        <v>52</v>
      </c>
      <c r="AH863" s="5" t="s">
        <v>52</v>
      </c>
      <c r="AI863" s="5" t="s">
        <v>52</v>
      </c>
      <c r="AJ863" s="5" t="s">
        <v>8257</v>
      </c>
      <c r="AK863" s="5" t="s">
        <v>8258</v>
      </c>
      <c r="AL863" s="5" t="s">
        <v>3481</v>
      </c>
    </row>
    <row r="864" hidden="1">
      <c r="A864" s="5" t="s">
        <v>8259</v>
      </c>
      <c r="B864" s="5" t="s">
        <v>8260</v>
      </c>
      <c r="C864" s="5" t="s">
        <v>8261</v>
      </c>
      <c r="D864" s="9">
        <v>44542.0</v>
      </c>
      <c r="E864" s="5">
        <v>164714.0</v>
      </c>
      <c r="F864" s="5">
        <v>74870.0</v>
      </c>
      <c r="G864" s="5" t="s">
        <v>2767</v>
      </c>
      <c r="H864" s="5" t="s">
        <v>131</v>
      </c>
      <c r="I864" s="5" t="s">
        <v>8262</v>
      </c>
      <c r="J864" s="5" t="s">
        <v>532</v>
      </c>
      <c r="K864" s="5" t="s">
        <v>8263</v>
      </c>
      <c r="L864" s="5" t="s">
        <v>8264</v>
      </c>
      <c r="M864" s="10" t="str">
        <f>IFERROR(__xludf.DUMMYFUNCTION("REGEXEXTRACT(L1349, ""[\s,]([A-Z]{2})[,\s]\s?\d{5}"")"),"#N/A")</f>
        <v>#N/A</v>
      </c>
      <c r="N864" s="5" t="s">
        <v>8265</v>
      </c>
      <c r="O864" s="5" t="s">
        <v>8266</v>
      </c>
      <c r="P864" s="5">
        <v>3.0</v>
      </c>
      <c r="Q864" s="5" t="s">
        <v>8267</v>
      </c>
      <c r="R864" s="5" t="s">
        <v>2662</v>
      </c>
      <c r="S864" s="5">
        <v>114.0</v>
      </c>
      <c r="T864" s="5" t="s">
        <v>115</v>
      </c>
      <c r="U864" s="5">
        <v>0.0</v>
      </c>
      <c r="V864" s="5" t="s">
        <v>52</v>
      </c>
      <c r="W864" s="5" t="s">
        <v>8268</v>
      </c>
      <c r="X864" s="5" t="s">
        <v>55</v>
      </c>
      <c r="Y864" s="5" t="s">
        <v>8269</v>
      </c>
      <c r="Z864" s="5" t="s">
        <v>8230</v>
      </c>
      <c r="AA864" s="5" t="s">
        <v>8270</v>
      </c>
      <c r="AB864" s="5" t="s">
        <v>200</v>
      </c>
      <c r="AC864" s="5" t="s">
        <v>52</v>
      </c>
      <c r="AD864" s="5" t="s">
        <v>181</v>
      </c>
      <c r="AE864" s="5" t="s">
        <v>182</v>
      </c>
      <c r="AF864" s="5" t="s">
        <v>183</v>
      </c>
      <c r="AG864" s="5" t="s">
        <v>52</v>
      </c>
      <c r="AH864" s="5" t="s">
        <v>52</v>
      </c>
      <c r="AI864" s="5" t="s">
        <v>184</v>
      </c>
      <c r="AJ864" s="5" t="s">
        <v>8260</v>
      </c>
      <c r="AK864" s="5" t="s">
        <v>8264</v>
      </c>
      <c r="AL864" s="5" t="s">
        <v>6634</v>
      </c>
    </row>
    <row r="865" hidden="1">
      <c r="A865" s="5" t="s">
        <v>8271</v>
      </c>
      <c r="B865" s="5" t="s">
        <v>7005</v>
      </c>
      <c r="C865" s="5" t="s">
        <v>2683</v>
      </c>
      <c r="D865" s="9">
        <v>44542.0</v>
      </c>
      <c r="E865" s="5">
        <v>45973.0</v>
      </c>
      <c r="F865" s="5">
        <v>20897.0</v>
      </c>
      <c r="G865" s="5" t="s">
        <v>2389</v>
      </c>
      <c r="H865" s="5" t="s">
        <v>189</v>
      </c>
      <c r="I865" s="5" t="s">
        <v>8272</v>
      </c>
      <c r="J865" s="5" t="s">
        <v>2391</v>
      </c>
      <c r="K865" s="5" t="s">
        <v>1059</v>
      </c>
      <c r="L865" s="5" t="s">
        <v>7008</v>
      </c>
      <c r="M865" s="10" t="str">
        <f>IFERROR(__xludf.DUMMYFUNCTION("REGEXEXTRACT(L1350, ""[\s,]([A-Z]{2})[,\s]\s?\d{5}"")"),"CA")</f>
        <v>CA</v>
      </c>
      <c r="N865" s="5" t="s">
        <v>8099</v>
      </c>
      <c r="O865" s="5">
        <v>11530.0</v>
      </c>
      <c r="P865" s="5">
        <v>1.0</v>
      </c>
      <c r="Q865" s="5" t="s">
        <v>8273</v>
      </c>
      <c r="R865" s="5">
        <v>4510.0</v>
      </c>
      <c r="S865" s="5">
        <v>1412.0</v>
      </c>
      <c r="T865" s="5" t="s">
        <v>374</v>
      </c>
      <c r="U865" s="5">
        <v>0.0</v>
      </c>
      <c r="V865" s="5" t="s">
        <v>52</v>
      </c>
      <c r="W865" s="5" t="s">
        <v>8274</v>
      </c>
      <c r="X865" s="5" t="s">
        <v>71</v>
      </c>
      <c r="Y865" s="5" t="s">
        <v>52</v>
      </c>
      <c r="Z865" s="5" t="s">
        <v>7993</v>
      </c>
      <c r="AA865" s="5" t="s">
        <v>8275</v>
      </c>
      <c r="AB865" s="5" t="s">
        <v>260</v>
      </c>
      <c r="AC865" s="5" t="s">
        <v>52</v>
      </c>
      <c r="AD865" s="5" t="s">
        <v>216</v>
      </c>
      <c r="AE865" s="5" t="s">
        <v>217</v>
      </c>
      <c r="AF865" s="5" t="s">
        <v>218</v>
      </c>
      <c r="AG865" s="5" t="s">
        <v>52</v>
      </c>
      <c r="AH865" s="5" t="s">
        <v>52</v>
      </c>
      <c r="AI865" s="5" t="s">
        <v>52</v>
      </c>
      <c r="AJ865" s="5" t="s">
        <v>7005</v>
      </c>
      <c r="AK865" s="5" t="s">
        <v>7008</v>
      </c>
      <c r="AL865" s="5" t="s">
        <v>2687</v>
      </c>
    </row>
    <row r="866">
      <c r="A866" s="5" t="s">
        <v>8276</v>
      </c>
      <c r="B866" s="5" t="s">
        <v>7565</v>
      </c>
      <c r="C866" s="5" t="s">
        <v>7566</v>
      </c>
      <c r="D866" s="9">
        <v>44542.0</v>
      </c>
      <c r="E866" s="5">
        <v>57200.0</v>
      </c>
      <c r="F866" s="5">
        <v>26000.0</v>
      </c>
      <c r="G866" s="5" t="s">
        <v>3867</v>
      </c>
      <c r="H866" s="5" t="s">
        <v>84</v>
      </c>
      <c r="I866" s="5" t="s">
        <v>8277</v>
      </c>
      <c r="J866" s="5" t="s">
        <v>532</v>
      </c>
      <c r="K866" s="5" t="s">
        <v>8278</v>
      </c>
      <c r="L866" s="5" t="s">
        <v>7568</v>
      </c>
      <c r="M866" s="11" t="s">
        <v>2670</v>
      </c>
      <c r="N866" s="5" t="s">
        <v>7569</v>
      </c>
      <c r="O866" s="5">
        <v>11422.0</v>
      </c>
      <c r="P866" s="5">
        <v>1.0</v>
      </c>
      <c r="Q866" s="5" t="s">
        <v>8279</v>
      </c>
      <c r="R866" s="5">
        <v>4510.0</v>
      </c>
      <c r="S866" s="5">
        <v>28.0</v>
      </c>
      <c r="T866" s="5" t="s">
        <v>3122</v>
      </c>
      <c r="U866" s="5">
        <v>33.0</v>
      </c>
      <c r="V866" s="5" t="s">
        <v>93</v>
      </c>
      <c r="W866" s="5" t="s">
        <v>8280</v>
      </c>
      <c r="X866" s="5" t="s">
        <v>71</v>
      </c>
      <c r="Y866" s="5" t="s">
        <v>52</v>
      </c>
      <c r="Z866" s="5" t="s">
        <v>8281</v>
      </c>
      <c r="AA866" s="5" t="s">
        <v>8282</v>
      </c>
      <c r="AB866" s="5" t="s">
        <v>1831</v>
      </c>
      <c r="AC866" s="5" t="s">
        <v>52</v>
      </c>
      <c r="AD866" s="5" t="s">
        <v>216</v>
      </c>
      <c r="AE866" s="5" t="s">
        <v>217</v>
      </c>
      <c r="AF866" s="5" t="s">
        <v>218</v>
      </c>
      <c r="AG866" s="5" t="s">
        <v>52</v>
      </c>
      <c r="AH866" s="5" t="s">
        <v>52</v>
      </c>
      <c r="AI866" s="5" t="s">
        <v>52</v>
      </c>
      <c r="AJ866" s="5" t="s">
        <v>7565</v>
      </c>
      <c r="AK866" s="5" t="s">
        <v>7568</v>
      </c>
      <c r="AL866" s="5" t="s">
        <v>336</v>
      </c>
    </row>
    <row r="867">
      <c r="A867" s="5" t="s">
        <v>8283</v>
      </c>
      <c r="B867" s="5" t="s">
        <v>8284</v>
      </c>
      <c r="C867" s="5" t="s">
        <v>8285</v>
      </c>
      <c r="D867" s="9">
        <v>44542.0</v>
      </c>
      <c r="E867" s="5">
        <v>57200.0</v>
      </c>
      <c r="F867" s="5">
        <v>26000.0</v>
      </c>
      <c r="G867" s="5" t="s">
        <v>3867</v>
      </c>
      <c r="H867" s="5" t="s">
        <v>84</v>
      </c>
      <c r="I867" s="5" t="s">
        <v>8277</v>
      </c>
      <c r="J867" s="5" t="s">
        <v>532</v>
      </c>
      <c r="K867" s="5" t="s">
        <v>8286</v>
      </c>
      <c r="L867" s="5" t="s">
        <v>8287</v>
      </c>
      <c r="M867" s="10" t="str">
        <f>IFERROR(__xludf.DUMMYFUNCTION("REGEXEXTRACT(L1352, ""[\s,]([A-Z]{2})[,\s]\s?\d{5}"")"),"MH")</f>
        <v>MH</v>
      </c>
      <c r="N867" s="5" t="s">
        <v>8288</v>
      </c>
      <c r="O867" s="5">
        <v>3304.0</v>
      </c>
      <c r="P867" s="5">
        <v>1.0</v>
      </c>
      <c r="Q867" s="5" t="s">
        <v>8279</v>
      </c>
      <c r="R867" s="5">
        <v>4510.0</v>
      </c>
      <c r="S867" s="5">
        <v>28.0</v>
      </c>
      <c r="T867" s="5" t="s">
        <v>450</v>
      </c>
      <c r="U867" s="5">
        <v>0.0</v>
      </c>
      <c r="V867" s="5" t="s">
        <v>70</v>
      </c>
      <c r="W867" s="5" t="s">
        <v>8289</v>
      </c>
      <c r="X867" s="5" t="s">
        <v>55</v>
      </c>
      <c r="Y867" s="5" t="s">
        <v>8280</v>
      </c>
      <c r="Z867" s="5" t="s">
        <v>8281</v>
      </c>
      <c r="AA867" s="5" t="s">
        <v>8282</v>
      </c>
      <c r="AB867" s="5" t="s">
        <v>1831</v>
      </c>
      <c r="AC867" s="5" t="s">
        <v>52</v>
      </c>
      <c r="AD867" s="5" t="s">
        <v>8290</v>
      </c>
      <c r="AE867" s="5" t="s">
        <v>8291</v>
      </c>
      <c r="AF867" s="5" t="s">
        <v>8292</v>
      </c>
      <c r="AG867" s="5" t="s">
        <v>52</v>
      </c>
      <c r="AH867" s="5" t="s">
        <v>52</v>
      </c>
      <c r="AI867" s="5" t="s">
        <v>8293</v>
      </c>
      <c r="AJ867" s="5" t="s">
        <v>8284</v>
      </c>
      <c r="AK867" s="5" t="s">
        <v>8294</v>
      </c>
      <c r="AL867" s="5" t="s">
        <v>336</v>
      </c>
    </row>
    <row r="868" hidden="1">
      <c r="A868" s="5" t="s">
        <v>8295</v>
      </c>
      <c r="B868" s="5" t="s">
        <v>8296</v>
      </c>
      <c r="C868" s="5" t="s">
        <v>8297</v>
      </c>
      <c r="D868" s="9">
        <v>44541.0</v>
      </c>
      <c r="E868" s="5">
        <v>27672.0</v>
      </c>
      <c r="F868" s="5">
        <v>12578.0</v>
      </c>
      <c r="G868" s="5" t="s">
        <v>963</v>
      </c>
      <c r="H868" s="5" t="s">
        <v>171</v>
      </c>
      <c r="I868" s="5" t="s">
        <v>8298</v>
      </c>
      <c r="J868" s="5" t="s">
        <v>965</v>
      </c>
      <c r="K868" s="5" t="s">
        <v>8299</v>
      </c>
      <c r="L868" s="5" t="s">
        <v>8300</v>
      </c>
      <c r="M868" s="10" t="str">
        <f>IFERROR(__xludf.DUMMYFUNCTION("REGEXEXTRACT(L1353, ""[\s,]([A-Z]{2})[,\s]\s?\d{5}"")"),"#N/A")</f>
        <v>#N/A</v>
      </c>
      <c r="N868" s="5" t="s">
        <v>8301</v>
      </c>
      <c r="O868" s="5">
        <v>77032.0</v>
      </c>
      <c r="P868" s="5">
        <v>1.0</v>
      </c>
      <c r="Q868" s="5" t="s">
        <v>4315</v>
      </c>
      <c r="R868" s="5" t="s">
        <v>52</v>
      </c>
      <c r="S868" s="5">
        <v>8.0</v>
      </c>
      <c r="T868" s="5" t="s">
        <v>1386</v>
      </c>
      <c r="U868" s="5">
        <v>37.0</v>
      </c>
      <c r="V868" s="5" t="s">
        <v>93</v>
      </c>
      <c r="W868" s="5" t="s">
        <v>8302</v>
      </c>
      <c r="X868" s="5" t="s">
        <v>52</v>
      </c>
      <c r="Y868" s="5" t="s">
        <v>52</v>
      </c>
      <c r="Z868" s="5">
        <v>9.0</v>
      </c>
      <c r="AA868" s="5" t="s">
        <v>52</v>
      </c>
      <c r="AB868" s="5" t="s">
        <v>162</v>
      </c>
      <c r="AC868" s="5" t="s">
        <v>52</v>
      </c>
      <c r="AD868" s="5" t="s">
        <v>8303</v>
      </c>
      <c r="AE868" s="5" t="s">
        <v>8304</v>
      </c>
      <c r="AF868" s="5" t="s">
        <v>3591</v>
      </c>
      <c r="AG868" s="5" t="s">
        <v>52</v>
      </c>
      <c r="AH868" s="5" t="s">
        <v>52</v>
      </c>
      <c r="AI868" s="5" t="s">
        <v>52</v>
      </c>
      <c r="AJ868" s="5" t="s">
        <v>8305</v>
      </c>
      <c r="AK868" s="5" t="s">
        <v>8306</v>
      </c>
      <c r="AL868" s="5" t="s">
        <v>3065</v>
      </c>
    </row>
    <row r="869" hidden="1">
      <c r="A869" s="5" t="s">
        <v>8307</v>
      </c>
      <c r="B869" s="5" t="s">
        <v>3213</v>
      </c>
      <c r="C869" s="5" t="s">
        <v>102</v>
      </c>
      <c r="D869" s="9">
        <v>44534.0</v>
      </c>
      <c r="E869" s="5">
        <v>1782.0</v>
      </c>
      <c r="F869" s="5">
        <v>810.0</v>
      </c>
      <c r="G869" s="5" t="s">
        <v>479</v>
      </c>
      <c r="H869" s="5" t="s">
        <v>3215</v>
      </c>
      <c r="I869" s="5" t="s">
        <v>5499</v>
      </c>
      <c r="J869" s="5" t="s">
        <v>274</v>
      </c>
      <c r="K869" s="5" t="s">
        <v>391</v>
      </c>
      <c r="L869" s="5" t="s">
        <v>8308</v>
      </c>
      <c r="M869" s="10" t="str">
        <f>IFERROR(__xludf.DUMMYFUNCTION("REGEXEXTRACT(L1354, ""[\s,]([A-Z]{2})[,\s]\s?\d{5}"")"),"#N/A")</f>
        <v>#N/A</v>
      </c>
      <c r="N869" s="5" t="s">
        <v>102</v>
      </c>
      <c r="O869" s="5">
        <v>32226.0</v>
      </c>
      <c r="P869" s="5">
        <v>1.0</v>
      </c>
      <c r="Q869" s="5" t="s">
        <v>8309</v>
      </c>
      <c r="R869" s="5">
        <v>2200.0</v>
      </c>
      <c r="S869" s="5">
        <v>105.0</v>
      </c>
      <c r="T869" s="5" t="s">
        <v>69</v>
      </c>
      <c r="U869" s="5">
        <v>0.0</v>
      </c>
      <c r="V869" s="5" t="s">
        <v>52</v>
      </c>
      <c r="W869" s="5" t="s">
        <v>8310</v>
      </c>
      <c r="X869" s="5" t="s">
        <v>55</v>
      </c>
      <c r="Y869" s="5" t="s">
        <v>8311</v>
      </c>
      <c r="Z869" s="5" t="s">
        <v>8312</v>
      </c>
      <c r="AA869" s="5" t="s">
        <v>8313</v>
      </c>
      <c r="AB869" s="5" t="s">
        <v>162</v>
      </c>
      <c r="AC869" s="5" t="s">
        <v>52</v>
      </c>
      <c r="AD869" s="5" t="s">
        <v>3225</v>
      </c>
      <c r="AE869" s="5" t="s">
        <v>3226</v>
      </c>
      <c r="AF869" s="5" t="s">
        <v>3227</v>
      </c>
      <c r="AG869" s="5" t="s">
        <v>52</v>
      </c>
      <c r="AH869" s="5" t="s">
        <v>52</v>
      </c>
      <c r="AI869" s="5" t="s">
        <v>3228</v>
      </c>
      <c r="AJ869" s="5" t="s">
        <v>3213</v>
      </c>
      <c r="AK869" s="5" t="s">
        <v>8308</v>
      </c>
      <c r="AL869" s="5" t="s">
        <v>404</v>
      </c>
    </row>
    <row r="870" hidden="1">
      <c r="A870" s="5" t="s">
        <v>8314</v>
      </c>
      <c r="B870" s="5" t="s">
        <v>8315</v>
      </c>
      <c r="C870" s="5" t="s">
        <v>8315</v>
      </c>
      <c r="D870" s="9">
        <v>44534.0</v>
      </c>
      <c r="E870" s="5">
        <v>16971.0</v>
      </c>
      <c r="F870" s="5">
        <v>7714.0</v>
      </c>
      <c r="G870" s="5" t="s">
        <v>579</v>
      </c>
      <c r="H870" s="5" t="s">
        <v>1792</v>
      </c>
      <c r="I870" s="5" t="s">
        <v>8316</v>
      </c>
      <c r="J870" s="5" t="s">
        <v>581</v>
      </c>
      <c r="K870" s="5" t="s">
        <v>8317</v>
      </c>
      <c r="L870" s="5" t="s">
        <v>8318</v>
      </c>
      <c r="M870" s="10" t="str">
        <f>IFERROR(__xludf.DUMMYFUNCTION("REGEXEXTRACT(L1355, ""[\s,]([A-Z]{2})[,\s]\s?\d{5}"")"),"NY")</f>
        <v>NY</v>
      </c>
      <c r="N870" s="5" t="s">
        <v>8319</v>
      </c>
      <c r="O870" s="5" t="s">
        <v>52</v>
      </c>
      <c r="P870" s="5">
        <v>1.0</v>
      </c>
      <c r="Q870" s="5" t="s">
        <v>8320</v>
      </c>
      <c r="R870" s="5">
        <v>4500.0</v>
      </c>
      <c r="S870" s="5">
        <v>45.0</v>
      </c>
      <c r="T870" s="5" t="s">
        <v>53</v>
      </c>
      <c r="U870" s="5">
        <v>0.0</v>
      </c>
      <c r="V870" s="5" t="s">
        <v>70</v>
      </c>
      <c r="W870" s="5" t="s">
        <v>8321</v>
      </c>
      <c r="X870" s="5" t="s">
        <v>71</v>
      </c>
      <c r="Y870" s="5" t="s">
        <v>52</v>
      </c>
      <c r="Z870" s="5" t="s">
        <v>8322</v>
      </c>
      <c r="AA870" s="5" t="s">
        <v>8323</v>
      </c>
      <c r="AB870" s="5" t="s">
        <v>200</v>
      </c>
      <c r="AC870" s="5" t="s">
        <v>52</v>
      </c>
      <c r="AD870" s="5" t="s">
        <v>398</v>
      </c>
      <c r="AE870" s="5" t="s">
        <v>399</v>
      </c>
      <c r="AF870" s="5" t="s">
        <v>400</v>
      </c>
      <c r="AG870" s="5" t="s">
        <v>401</v>
      </c>
      <c r="AH870" s="5">
        <v>23502.0</v>
      </c>
      <c r="AI870" s="5" t="s">
        <v>402</v>
      </c>
      <c r="AJ870" s="5" t="s">
        <v>8315</v>
      </c>
      <c r="AK870" s="5" t="s">
        <v>8324</v>
      </c>
      <c r="AL870" s="5" t="s">
        <v>8325</v>
      </c>
    </row>
    <row r="871" hidden="1">
      <c r="A871" s="5" t="s">
        <v>8326</v>
      </c>
      <c r="B871" s="5" t="s">
        <v>6389</v>
      </c>
      <c r="C871" s="5" t="s">
        <v>8327</v>
      </c>
      <c r="D871" s="9">
        <v>44532.0</v>
      </c>
      <c r="E871" s="5">
        <v>43683.0</v>
      </c>
      <c r="F871" s="5">
        <v>19856.0</v>
      </c>
      <c r="G871" s="5" t="s">
        <v>422</v>
      </c>
      <c r="H871" s="5" t="s">
        <v>189</v>
      </c>
      <c r="I871" s="5" t="s">
        <v>8328</v>
      </c>
      <c r="J871" s="5" t="s">
        <v>424</v>
      </c>
      <c r="K871" s="5" t="s">
        <v>8329</v>
      </c>
      <c r="L871" s="5" t="s">
        <v>8330</v>
      </c>
      <c r="M871" s="10" t="str">
        <f>IFERROR(__xludf.DUMMYFUNCTION("REGEXEXTRACT(L1356, ""[\s,]([A-Z]{2})[,\s]\s?\d{5}"")"),"IL")</f>
        <v>IL</v>
      </c>
      <c r="N871" s="5" t="s">
        <v>8331</v>
      </c>
      <c r="O871" s="5">
        <v>77024.0</v>
      </c>
      <c r="P871" s="5">
        <v>1.0</v>
      </c>
      <c r="Q871" s="5" t="s">
        <v>8332</v>
      </c>
      <c r="R871" s="5">
        <v>4510.0</v>
      </c>
      <c r="S871" s="5">
        <v>55.0</v>
      </c>
      <c r="T871" s="5" t="s">
        <v>53</v>
      </c>
      <c r="U871" s="5">
        <v>50.0</v>
      </c>
      <c r="V871" s="5" t="s">
        <v>93</v>
      </c>
      <c r="W871" s="5" t="s">
        <v>8333</v>
      </c>
      <c r="X871" s="5" t="s">
        <v>71</v>
      </c>
      <c r="Y871" s="5" t="s">
        <v>52</v>
      </c>
      <c r="Z871" s="5" t="s">
        <v>8334</v>
      </c>
      <c r="AA871" s="5" t="s">
        <v>8335</v>
      </c>
      <c r="AB871" s="5" t="s">
        <v>180</v>
      </c>
      <c r="AC871" s="5" t="s">
        <v>52</v>
      </c>
      <c r="AD871" s="5" t="s">
        <v>216</v>
      </c>
      <c r="AE871" s="5" t="s">
        <v>217</v>
      </c>
      <c r="AF871" s="5" t="s">
        <v>218</v>
      </c>
      <c r="AG871" s="5" t="s">
        <v>52</v>
      </c>
      <c r="AH871" s="5" t="s">
        <v>52</v>
      </c>
      <c r="AI871" s="5" t="s">
        <v>52</v>
      </c>
      <c r="AJ871" s="5" t="s">
        <v>6389</v>
      </c>
      <c r="AK871" s="5" t="s">
        <v>8330</v>
      </c>
      <c r="AL871" s="5" t="s">
        <v>8336</v>
      </c>
    </row>
    <row r="872">
      <c r="A872" s="5" t="s">
        <v>8337</v>
      </c>
      <c r="B872" s="5" t="s">
        <v>8338</v>
      </c>
      <c r="C872" s="5" t="s">
        <v>8339</v>
      </c>
      <c r="D872" s="9">
        <v>44530.0</v>
      </c>
      <c r="E872" s="5">
        <v>19547.0</v>
      </c>
      <c r="F872" s="5">
        <v>8885.0</v>
      </c>
      <c r="G872" s="5" t="s">
        <v>719</v>
      </c>
      <c r="H872" s="5" t="s">
        <v>45</v>
      </c>
      <c r="I872" s="5" t="s">
        <v>8340</v>
      </c>
      <c r="J872" s="5" t="s">
        <v>274</v>
      </c>
      <c r="K872" s="5" t="s">
        <v>8341</v>
      </c>
      <c r="L872" s="5" t="s">
        <v>8342</v>
      </c>
      <c r="M872" s="10" t="str">
        <f>IFERROR(__xludf.DUMMYFUNCTION("REGEXEXTRACT(L1357, ""[\s,]([A-Z]{2})[,\s]\s?\d{5}"")"),"FL")</f>
        <v>FL</v>
      </c>
      <c r="N872" s="5" t="s">
        <v>8343</v>
      </c>
      <c r="O872" s="5">
        <v>19464.0</v>
      </c>
      <c r="P872" s="5">
        <v>1.0</v>
      </c>
      <c r="Q872" s="5" t="s">
        <v>8344</v>
      </c>
      <c r="R872" s="5">
        <v>4510.0</v>
      </c>
      <c r="S872" s="5">
        <v>1945.0</v>
      </c>
      <c r="T872" s="5" t="s">
        <v>115</v>
      </c>
      <c r="U872" s="5">
        <v>0.0</v>
      </c>
      <c r="V872" s="5" t="s">
        <v>93</v>
      </c>
      <c r="W872" s="5" t="s">
        <v>8345</v>
      </c>
      <c r="X872" s="5" t="s">
        <v>55</v>
      </c>
      <c r="Y872" s="5" t="s">
        <v>8346</v>
      </c>
      <c r="Z872" s="5" t="s">
        <v>8347</v>
      </c>
      <c r="AA872" s="5">
        <v>1.6929502E7</v>
      </c>
      <c r="AB872" s="5" t="s">
        <v>162</v>
      </c>
      <c r="AC872" s="5" t="s">
        <v>52</v>
      </c>
      <c r="AD872" s="5" t="s">
        <v>2700</v>
      </c>
      <c r="AE872" s="5" t="s">
        <v>2701</v>
      </c>
      <c r="AF872" s="5" t="s">
        <v>2702</v>
      </c>
      <c r="AG872" s="5" t="s">
        <v>52</v>
      </c>
      <c r="AH872" s="5" t="s">
        <v>52</v>
      </c>
      <c r="AI872" s="5" t="s">
        <v>2703</v>
      </c>
      <c r="AJ872" s="5" t="s">
        <v>8348</v>
      </c>
      <c r="AK872" s="5" t="s">
        <v>8349</v>
      </c>
      <c r="AL872" s="5" t="s">
        <v>2704</v>
      </c>
    </row>
    <row r="873">
      <c r="A873" s="5" t="s">
        <v>8350</v>
      </c>
      <c r="B873" s="5" t="s">
        <v>8351</v>
      </c>
      <c r="C873" s="5" t="s">
        <v>8352</v>
      </c>
      <c r="D873" s="9">
        <v>44528.0</v>
      </c>
      <c r="E873" s="5">
        <v>39915.0</v>
      </c>
      <c r="F873" s="5">
        <v>18143.0</v>
      </c>
      <c r="G873" s="5" t="s">
        <v>659</v>
      </c>
      <c r="H873" s="5" t="s">
        <v>84</v>
      </c>
      <c r="I873" s="5" t="s">
        <v>8353</v>
      </c>
      <c r="J873" s="5" t="s">
        <v>661</v>
      </c>
      <c r="K873" s="5" t="s">
        <v>8354</v>
      </c>
      <c r="L873" s="5" t="s">
        <v>8355</v>
      </c>
      <c r="M873" s="10" t="str">
        <f>IFERROR(__xludf.DUMMYFUNCTION("REGEXEXTRACT(L1358, ""[\s,]([A-Z]{2})[,\s]\s?\d{5}"")"),"#N/A")</f>
        <v>#N/A</v>
      </c>
      <c r="N873" s="5" t="s">
        <v>8356</v>
      </c>
      <c r="O873" s="5">
        <v>21029.0</v>
      </c>
      <c r="P873" s="5">
        <v>2.0</v>
      </c>
      <c r="Q873" s="5" t="s">
        <v>8357</v>
      </c>
      <c r="R873" s="5" t="s">
        <v>2195</v>
      </c>
      <c r="S873" s="5">
        <v>1093.0</v>
      </c>
      <c r="T873" s="5" t="s">
        <v>69</v>
      </c>
      <c r="U873" s="5">
        <v>87.0</v>
      </c>
      <c r="V873" s="5" t="s">
        <v>93</v>
      </c>
      <c r="W873" s="5" t="s">
        <v>8358</v>
      </c>
      <c r="X873" s="5" t="s">
        <v>52</v>
      </c>
      <c r="Y873" s="5" t="s">
        <v>52</v>
      </c>
      <c r="Z873" s="5" t="s">
        <v>8359</v>
      </c>
      <c r="AA873" s="5" t="s">
        <v>8360</v>
      </c>
      <c r="AB873" s="5" t="s">
        <v>200</v>
      </c>
      <c r="AC873" s="5" t="s">
        <v>52</v>
      </c>
      <c r="AD873" s="5" t="s">
        <v>216</v>
      </c>
      <c r="AE873" s="5" t="s">
        <v>217</v>
      </c>
      <c r="AF873" s="5" t="s">
        <v>218</v>
      </c>
      <c r="AG873" s="5" t="s">
        <v>52</v>
      </c>
      <c r="AH873" s="5" t="s">
        <v>52</v>
      </c>
      <c r="AI873" s="5" t="s">
        <v>52</v>
      </c>
      <c r="AJ873" s="5" t="s">
        <v>5594</v>
      </c>
      <c r="AK873" s="5" t="s">
        <v>8361</v>
      </c>
      <c r="AL873" s="5" t="s">
        <v>525</v>
      </c>
    </row>
    <row r="874" hidden="1">
      <c r="A874" s="5" t="s">
        <v>8362</v>
      </c>
      <c r="B874" s="5" t="s">
        <v>3493</v>
      </c>
      <c r="C874" s="5" t="s">
        <v>7350</v>
      </c>
      <c r="D874" s="9">
        <v>44526.0</v>
      </c>
      <c r="E874" s="5">
        <v>113333.0</v>
      </c>
      <c r="F874" s="5">
        <v>51515.0</v>
      </c>
      <c r="G874" s="5" t="s">
        <v>1419</v>
      </c>
      <c r="H874" s="5" t="s">
        <v>480</v>
      </c>
      <c r="I874" s="5" t="s">
        <v>6349</v>
      </c>
      <c r="J874" s="5" t="s">
        <v>256</v>
      </c>
      <c r="K874" s="5" t="s">
        <v>3471</v>
      </c>
      <c r="L874" s="5" t="s">
        <v>8363</v>
      </c>
      <c r="M874" s="10" t="str">
        <f>IFERROR(__xludf.DUMMYFUNCTION("REGEXEXTRACT(L1359, ""[\s,]([A-Z]{2})[,\s]\s?\d{5}"")"),"CA")</f>
        <v>CA</v>
      </c>
      <c r="N874" s="5" t="s">
        <v>7352</v>
      </c>
      <c r="O874" s="5" t="s">
        <v>52</v>
      </c>
      <c r="P874" s="5">
        <v>2.0</v>
      </c>
      <c r="Q874" s="5" t="s">
        <v>8364</v>
      </c>
      <c r="R874" s="5" t="s">
        <v>3475</v>
      </c>
      <c r="S874" s="5">
        <v>208.0</v>
      </c>
      <c r="T874" s="5" t="s">
        <v>1077</v>
      </c>
      <c r="U874" s="5">
        <v>0.0</v>
      </c>
      <c r="V874" s="5" t="s">
        <v>70</v>
      </c>
      <c r="W874" s="5" t="s">
        <v>8365</v>
      </c>
      <c r="X874" s="5" t="s">
        <v>52</v>
      </c>
      <c r="Y874" s="5" t="s">
        <v>52</v>
      </c>
      <c r="Z874" s="5" t="s">
        <v>8366</v>
      </c>
      <c r="AA874" s="5" t="s">
        <v>8367</v>
      </c>
      <c r="AB874" s="5" t="s">
        <v>162</v>
      </c>
      <c r="AC874" s="5" t="s">
        <v>52</v>
      </c>
      <c r="AD874" s="5" t="s">
        <v>5289</v>
      </c>
      <c r="AE874" s="5" t="s">
        <v>5290</v>
      </c>
      <c r="AF874" s="5" t="s">
        <v>5291</v>
      </c>
      <c r="AG874" s="5" t="s">
        <v>52</v>
      </c>
      <c r="AH874" s="5" t="s">
        <v>52</v>
      </c>
      <c r="AI874" s="5" t="s">
        <v>52</v>
      </c>
      <c r="AJ874" s="5" t="s">
        <v>8257</v>
      </c>
      <c r="AK874" s="5" t="s">
        <v>8258</v>
      </c>
      <c r="AL874" s="5" t="s">
        <v>3481</v>
      </c>
    </row>
    <row r="875" hidden="1">
      <c r="A875" s="5" t="s">
        <v>8368</v>
      </c>
      <c r="B875" s="5" t="s">
        <v>168</v>
      </c>
      <c r="C875" s="5" t="s">
        <v>169</v>
      </c>
      <c r="D875" s="9">
        <v>44526.0</v>
      </c>
      <c r="E875" s="5">
        <v>39600.0</v>
      </c>
      <c r="F875" s="5">
        <v>18000.0</v>
      </c>
      <c r="G875" s="5" t="s">
        <v>226</v>
      </c>
      <c r="H875" s="5" t="s">
        <v>171</v>
      </c>
      <c r="I875" s="5" t="s">
        <v>8369</v>
      </c>
      <c r="J875" s="5" t="s">
        <v>228</v>
      </c>
      <c r="K875" s="5" t="s">
        <v>8370</v>
      </c>
      <c r="L875" s="5" t="s">
        <v>174</v>
      </c>
      <c r="M875" s="10" t="str">
        <f>IFERROR(__xludf.DUMMYFUNCTION("REGEXEXTRACT(L1360, ""[\s,]([A-Z]{2})[,\s]\s?\d{5}"")"),"NJ")</f>
        <v>NJ</v>
      </c>
      <c r="N875" s="5" t="s">
        <v>175</v>
      </c>
      <c r="O875" s="5" t="s">
        <v>52</v>
      </c>
      <c r="P875" s="5">
        <v>1.0</v>
      </c>
      <c r="Q875" s="5" t="s">
        <v>8371</v>
      </c>
      <c r="R875" s="5">
        <v>4510.0</v>
      </c>
      <c r="S875" s="5">
        <v>4720.0</v>
      </c>
      <c r="T875" s="5" t="s">
        <v>115</v>
      </c>
      <c r="U875" s="5">
        <v>0.0</v>
      </c>
      <c r="V875" s="5" t="s">
        <v>52</v>
      </c>
      <c r="W875" s="5" t="s">
        <v>8372</v>
      </c>
      <c r="X875" s="5" t="s">
        <v>52</v>
      </c>
      <c r="Y875" s="5" t="s">
        <v>52</v>
      </c>
      <c r="Z875" s="5" t="s">
        <v>7037</v>
      </c>
      <c r="AA875" s="5" t="s">
        <v>8373</v>
      </c>
      <c r="AB875" s="5" t="s">
        <v>235</v>
      </c>
      <c r="AC875" s="5" t="s">
        <v>52</v>
      </c>
      <c r="AD875" s="5" t="s">
        <v>181</v>
      </c>
      <c r="AE875" s="5" t="s">
        <v>182</v>
      </c>
      <c r="AF875" s="5" t="s">
        <v>183</v>
      </c>
      <c r="AG875" s="5" t="s">
        <v>52</v>
      </c>
      <c r="AH875" s="5" t="s">
        <v>52</v>
      </c>
      <c r="AI875" s="5" t="s">
        <v>184</v>
      </c>
      <c r="AJ875" s="5" t="s">
        <v>168</v>
      </c>
      <c r="AK875" s="5" t="s">
        <v>174</v>
      </c>
      <c r="AL875" s="5" t="s">
        <v>185</v>
      </c>
    </row>
    <row r="876" hidden="1">
      <c r="A876" s="5" t="s">
        <v>8374</v>
      </c>
      <c r="B876" s="5" t="s">
        <v>5972</v>
      </c>
      <c r="C876" s="5" t="s">
        <v>8375</v>
      </c>
      <c r="D876" s="9">
        <v>44524.0</v>
      </c>
      <c r="E876" s="5">
        <v>3643.0</v>
      </c>
      <c r="F876" s="5">
        <v>1656.0</v>
      </c>
      <c r="G876" s="5" t="s">
        <v>4673</v>
      </c>
      <c r="H876" s="5" t="s">
        <v>171</v>
      </c>
      <c r="I876" s="5" t="s">
        <v>6994</v>
      </c>
      <c r="J876" s="5" t="s">
        <v>3808</v>
      </c>
      <c r="K876" s="5" t="s">
        <v>8376</v>
      </c>
      <c r="L876" s="5" t="s">
        <v>6505</v>
      </c>
      <c r="M876" s="10" t="str">
        <f>IFERROR(__xludf.DUMMYFUNCTION("REGEXEXTRACT(L1361, ""[\s,]([A-Z]{2})[,\s]\s?\d{5}"")"),"NY")</f>
        <v>NY</v>
      </c>
      <c r="N876" s="5" t="s">
        <v>8377</v>
      </c>
      <c r="O876" s="5">
        <v>97005.0</v>
      </c>
      <c r="P876" s="5">
        <v>1.0</v>
      </c>
      <c r="Q876" s="5" t="s">
        <v>8378</v>
      </c>
      <c r="R876" s="5" t="s">
        <v>244</v>
      </c>
      <c r="S876" s="5">
        <v>363.0</v>
      </c>
      <c r="T876" s="5" t="s">
        <v>69</v>
      </c>
      <c r="U876" s="5">
        <v>15.0</v>
      </c>
      <c r="V876" s="5" t="s">
        <v>70</v>
      </c>
      <c r="W876" s="5" t="s">
        <v>8379</v>
      </c>
      <c r="X876" s="5" t="s">
        <v>52</v>
      </c>
      <c r="Y876" s="5" t="s">
        <v>52</v>
      </c>
      <c r="Z876" s="5" t="s">
        <v>8380</v>
      </c>
      <c r="AA876" s="5" t="s">
        <v>8381</v>
      </c>
      <c r="AB876" s="5" t="s">
        <v>260</v>
      </c>
      <c r="AC876" s="5" t="s">
        <v>52</v>
      </c>
      <c r="AD876" s="5" t="s">
        <v>72</v>
      </c>
      <c r="AE876" s="5" t="s">
        <v>73</v>
      </c>
      <c r="AF876" s="5" t="s">
        <v>74</v>
      </c>
      <c r="AG876" s="5" t="s">
        <v>75</v>
      </c>
      <c r="AH876" s="5" t="s">
        <v>76</v>
      </c>
      <c r="AI876" s="5" t="s">
        <v>77</v>
      </c>
      <c r="AJ876" s="5" t="s">
        <v>8382</v>
      </c>
      <c r="AK876" s="5" t="s">
        <v>8383</v>
      </c>
      <c r="AL876" s="5" t="s">
        <v>3653</v>
      </c>
    </row>
    <row r="877" hidden="1">
      <c r="A877" s="5" t="s">
        <v>8384</v>
      </c>
      <c r="B877" s="5" t="s">
        <v>8385</v>
      </c>
      <c r="C877" s="5" t="s">
        <v>8386</v>
      </c>
      <c r="D877" s="9">
        <v>44521.0</v>
      </c>
      <c r="E877" s="5">
        <v>11614.0</v>
      </c>
      <c r="F877" s="5">
        <v>5279.0</v>
      </c>
      <c r="G877" s="5" t="s">
        <v>579</v>
      </c>
      <c r="H877" s="5" t="s">
        <v>131</v>
      </c>
      <c r="I877" s="5" t="s">
        <v>2376</v>
      </c>
      <c r="J877" s="5" t="s">
        <v>581</v>
      </c>
      <c r="K877" s="5" t="s">
        <v>8387</v>
      </c>
      <c r="L877" s="5" t="s">
        <v>8388</v>
      </c>
      <c r="M877" s="10" t="str">
        <f>IFERROR(__xludf.DUMMYFUNCTION("REGEXEXTRACT(L1362, ""[\s,]([A-Z]{2})[,\s]\s?\d{5}"")"),"NJ")</f>
        <v>NJ</v>
      </c>
      <c r="N877" s="5" t="s">
        <v>8389</v>
      </c>
      <c r="O877" s="5" t="s">
        <v>52</v>
      </c>
      <c r="P877" s="5">
        <v>1.0</v>
      </c>
      <c r="Q877" s="5" t="s">
        <v>8390</v>
      </c>
      <c r="R877" s="5">
        <v>4510.0</v>
      </c>
      <c r="S877" s="5">
        <v>1609.0</v>
      </c>
      <c r="T877" s="5" t="s">
        <v>115</v>
      </c>
      <c r="U877" s="5">
        <v>0.0</v>
      </c>
      <c r="V877" s="5" t="s">
        <v>93</v>
      </c>
      <c r="W877" s="5" t="s">
        <v>8391</v>
      </c>
      <c r="X877" s="5" t="s">
        <v>55</v>
      </c>
      <c r="Y877" s="5" t="s">
        <v>8392</v>
      </c>
      <c r="Z877" s="5" t="s">
        <v>8393</v>
      </c>
      <c r="AA877" s="5" t="s">
        <v>8394</v>
      </c>
      <c r="AB877" s="5" t="s">
        <v>730</v>
      </c>
      <c r="AC877" s="5" t="s">
        <v>52</v>
      </c>
      <c r="AD877" s="5" t="s">
        <v>3141</v>
      </c>
      <c r="AE877" s="5" t="s">
        <v>3142</v>
      </c>
      <c r="AF877" s="5" t="s">
        <v>162</v>
      </c>
      <c r="AG877" s="5" t="s">
        <v>52</v>
      </c>
      <c r="AH877" s="5" t="s">
        <v>52</v>
      </c>
      <c r="AI877" s="5" t="s">
        <v>3143</v>
      </c>
      <c r="AJ877" s="5" t="s">
        <v>8385</v>
      </c>
      <c r="AK877" s="5" t="s">
        <v>8388</v>
      </c>
      <c r="AL877" s="5" t="s">
        <v>8395</v>
      </c>
    </row>
    <row r="878" hidden="1">
      <c r="A878" s="5" t="s">
        <v>8396</v>
      </c>
      <c r="B878" s="5" t="s">
        <v>8397</v>
      </c>
      <c r="C878" s="5" t="s">
        <v>8398</v>
      </c>
      <c r="D878" s="9">
        <v>44521.0</v>
      </c>
      <c r="E878" s="5">
        <v>23014.0</v>
      </c>
      <c r="F878" s="5">
        <v>10461.0</v>
      </c>
      <c r="G878" s="5" t="s">
        <v>1028</v>
      </c>
      <c r="H878" s="5" t="s">
        <v>189</v>
      </c>
      <c r="I878" s="5" t="s">
        <v>2968</v>
      </c>
      <c r="J878" s="5" t="s">
        <v>1030</v>
      </c>
      <c r="K878" s="5" t="s">
        <v>1086</v>
      </c>
      <c r="L878" s="5" t="s">
        <v>8399</v>
      </c>
      <c r="M878" s="10" t="str">
        <f>IFERROR(__xludf.DUMMYFUNCTION("REGEXEXTRACT(L1363, ""[\s,]([A-Z]{2})[,\s]\s?\d{5}"")"),"NJ")</f>
        <v>NJ</v>
      </c>
      <c r="N878" s="5" t="s">
        <v>8400</v>
      </c>
      <c r="O878" s="5">
        <v>7306.0</v>
      </c>
      <c r="P878" s="5">
        <v>1.0</v>
      </c>
      <c r="Q878" s="5" t="s">
        <v>8401</v>
      </c>
      <c r="R878" s="5">
        <v>4500.0</v>
      </c>
      <c r="S878" s="5">
        <v>20.0</v>
      </c>
      <c r="T878" s="5" t="s">
        <v>53</v>
      </c>
      <c r="U878" s="5">
        <v>0.0</v>
      </c>
      <c r="V878" s="5" t="s">
        <v>52</v>
      </c>
      <c r="W878" s="5" t="s">
        <v>8402</v>
      </c>
      <c r="X878" s="5" t="s">
        <v>71</v>
      </c>
      <c r="Y878" s="5" t="s">
        <v>52</v>
      </c>
      <c r="Z878" s="5" t="s">
        <v>8403</v>
      </c>
      <c r="AA878" s="5" t="s">
        <v>8404</v>
      </c>
      <c r="AB878" s="5" t="s">
        <v>200</v>
      </c>
      <c r="AC878" s="5" t="s">
        <v>52</v>
      </c>
      <c r="AD878" s="5" t="s">
        <v>216</v>
      </c>
      <c r="AE878" s="5" t="s">
        <v>217</v>
      </c>
      <c r="AF878" s="5" t="s">
        <v>218</v>
      </c>
      <c r="AG878" s="5" t="s">
        <v>52</v>
      </c>
      <c r="AH878" s="5" t="s">
        <v>52</v>
      </c>
      <c r="AI878" s="5" t="s">
        <v>52</v>
      </c>
      <c r="AJ878" s="5" t="s">
        <v>8397</v>
      </c>
      <c r="AK878" s="5" t="s">
        <v>8399</v>
      </c>
      <c r="AL878" s="5" t="s">
        <v>165</v>
      </c>
    </row>
    <row r="879" hidden="1">
      <c r="A879" s="5" t="s">
        <v>8405</v>
      </c>
      <c r="B879" s="5" t="s">
        <v>168</v>
      </c>
      <c r="C879" s="5" t="s">
        <v>169</v>
      </c>
      <c r="D879" s="9">
        <v>44518.0</v>
      </c>
      <c r="E879" s="5">
        <v>39600.0</v>
      </c>
      <c r="F879" s="5">
        <v>18000.0</v>
      </c>
      <c r="G879" s="5" t="s">
        <v>613</v>
      </c>
      <c r="H879" s="5" t="s">
        <v>171</v>
      </c>
      <c r="I879" s="5" t="s">
        <v>413</v>
      </c>
      <c r="J879" s="5" t="s">
        <v>581</v>
      </c>
      <c r="K879" s="5" t="s">
        <v>173</v>
      </c>
      <c r="L879" s="5" t="s">
        <v>8406</v>
      </c>
      <c r="M879" s="10" t="str">
        <f>IFERROR(__xludf.DUMMYFUNCTION("REGEXEXTRACT(L1364, ""[\s,]([A-Z]{2})[,\s]\s?\d{5}"")"),"TN")</f>
        <v>TN</v>
      </c>
      <c r="N879" s="5" t="s">
        <v>8407</v>
      </c>
      <c r="O879" s="5" t="s">
        <v>2498</v>
      </c>
      <c r="P879" s="5">
        <v>1.0</v>
      </c>
      <c r="Q879" s="5" t="s">
        <v>8408</v>
      </c>
      <c r="R879" s="5">
        <v>4510.0</v>
      </c>
      <c r="S879" s="5">
        <v>10530.0</v>
      </c>
      <c r="T879" s="5" t="s">
        <v>115</v>
      </c>
      <c r="U879" s="5">
        <v>0.0</v>
      </c>
      <c r="V879" s="5" t="s">
        <v>52</v>
      </c>
      <c r="W879" s="5" t="s">
        <v>8409</v>
      </c>
      <c r="X879" s="5" t="s">
        <v>52</v>
      </c>
      <c r="Y879" s="5" t="s">
        <v>52</v>
      </c>
      <c r="Z879" s="5" t="s">
        <v>8410</v>
      </c>
      <c r="AA879" s="5" t="s">
        <v>8411</v>
      </c>
      <c r="AB879" s="5" t="s">
        <v>59</v>
      </c>
      <c r="AC879" s="5" t="s">
        <v>52</v>
      </c>
      <c r="AD879" s="5" t="s">
        <v>181</v>
      </c>
      <c r="AE879" s="5" t="s">
        <v>182</v>
      </c>
      <c r="AF879" s="5" t="s">
        <v>183</v>
      </c>
      <c r="AG879" s="5" t="s">
        <v>52</v>
      </c>
      <c r="AH879" s="5" t="s">
        <v>52</v>
      </c>
      <c r="AI879" s="5" t="s">
        <v>184</v>
      </c>
      <c r="AJ879" s="5" t="s">
        <v>168</v>
      </c>
      <c r="AK879" s="5" t="s">
        <v>8406</v>
      </c>
      <c r="AL879" s="5" t="s">
        <v>185</v>
      </c>
    </row>
    <row r="880" hidden="1">
      <c r="A880" s="5" t="s">
        <v>8412</v>
      </c>
      <c r="B880" s="5" t="s">
        <v>168</v>
      </c>
      <c r="C880" s="5" t="s">
        <v>169</v>
      </c>
      <c r="D880" s="9">
        <v>44518.0</v>
      </c>
      <c r="E880" s="5">
        <v>31218.0</v>
      </c>
      <c r="F880" s="5">
        <v>14190.0</v>
      </c>
      <c r="G880" s="5" t="s">
        <v>613</v>
      </c>
      <c r="H880" s="5" t="s">
        <v>171</v>
      </c>
      <c r="I880" s="5" t="s">
        <v>413</v>
      </c>
      <c r="J880" s="5" t="s">
        <v>581</v>
      </c>
      <c r="K880" s="5" t="s">
        <v>3712</v>
      </c>
      <c r="L880" s="5" t="s">
        <v>8406</v>
      </c>
      <c r="M880" s="10" t="str">
        <f>IFERROR(__xludf.DUMMYFUNCTION("REGEXEXTRACT(L1365, ""[\s,]([A-Z]{2})[,\s]\s?\d{5}"")"),"IA")</f>
        <v>IA</v>
      </c>
      <c r="N880" s="5" t="s">
        <v>8407</v>
      </c>
      <c r="O880" s="5" t="s">
        <v>2498</v>
      </c>
      <c r="P880" s="5">
        <v>1.0</v>
      </c>
      <c r="Q880" s="5" t="s">
        <v>8413</v>
      </c>
      <c r="R880" s="5">
        <v>4510.0</v>
      </c>
      <c r="S880" s="5">
        <v>15620.0</v>
      </c>
      <c r="T880" s="5" t="s">
        <v>115</v>
      </c>
      <c r="U880" s="5">
        <v>0.0</v>
      </c>
      <c r="V880" s="5" t="s">
        <v>52</v>
      </c>
      <c r="W880" s="5" t="s">
        <v>8414</v>
      </c>
      <c r="X880" s="5" t="s">
        <v>52</v>
      </c>
      <c r="Y880" s="5" t="s">
        <v>52</v>
      </c>
      <c r="Z880" s="5" t="s">
        <v>8410</v>
      </c>
      <c r="AA880" s="5" t="s">
        <v>8415</v>
      </c>
      <c r="AB880" s="5" t="s">
        <v>59</v>
      </c>
      <c r="AC880" s="5" t="s">
        <v>52</v>
      </c>
      <c r="AD880" s="5" t="s">
        <v>181</v>
      </c>
      <c r="AE880" s="5" t="s">
        <v>182</v>
      </c>
      <c r="AF880" s="5" t="s">
        <v>183</v>
      </c>
      <c r="AG880" s="5" t="s">
        <v>52</v>
      </c>
      <c r="AH880" s="5" t="s">
        <v>52</v>
      </c>
      <c r="AI880" s="5" t="s">
        <v>184</v>
      </c>
      <c r="AJ880" s="5" t="s">
        <v>168</v>
      </c>
      <c r="AK880" s="5" t="s">
        <v>8406</v>
      </c>
      <c r="AL880" s="5" t="s">
        <v>185</v>
      </c>
    </row>
    <row r="881" hidden="1">
      <c r="A881" s="5" t="s">
        <v>8416</v>
      </c>
      <c r="B881" s="5" t="s">
        <v>168</v>
      </c>
      <c r="C881" s="5" t="s">
        <v>169</v>
      </c>
      <c r="D881" s="9">
        <v>44516.0</v>
      </c>
      <c r="E881" s="5">
        <v>39600.0</v>
      </c>
      <c r="F881" s="5">
        <v>18000.0</v>
      </c>
      <c r="G881" s="5" t="s">
        <v>613</v>
      </c>
      <c r="H881" s="5" t="s">
        <v>171</v>
      </c>
      <c r="I881" s="5" t="s">
        <v>8417</v>
      </c>
      <c r="J881" s="5" t="s">
        <v>581</v>
      </c>
      <c r="K881" s="5" t="s">
        <v>3109</v>
      </c>
      <c r="L881" s="5" t="s">
        <v>174</v>
      </c>
      <c r="M881" s="10" t="str">
        <f>IFERROR(__xludf.DUMMYFUNCTION("REGEXEXTRACT(L1366, ""[\s,]([A-Z]{2})[,\s]\s?\d{5}"")"),"IA")</f>
        <v>IA</v>
      </c>
      <c r="N881" s="5" t="s">
        <v>175</v>
      </c>
      <c r="O881" s="5" t="s">
        <v>52</v>
      </c>
      <c r="P881" s="5">
        <v>1.0</v>
      </c>
      <c r="Q881" s="5" t="s">
        <v>8418</v>
      </c>
      <c r="R881" s="5">
        <v>4510.0</v>
      </c>
      <c r="S881" s="5">
        <v>12040.0</v>
      </c>
      <c r="T881" s="5" t="s">
        <v>115</v>
      </c>
      <c r="U881" s="5">
        <v>0.0</v>
      </c>
      <c r="V881" s="5" t="s">
        <v>52</v>
      </c>
      <c r="W881" s="5" t="s">
        <v>8419</v>
      </c>
      <c r="X881" s="5" t="s">
        <v>52</v>
      </c>
      <c r="Y881" s="5" t="s">
        <v>52</v>
      </c>
      <c r="Z881" s="5" t="s">
        <v>7738</v>
      </c>
      <c r="AA881" s="5" t="s">
        <v>8420</v>
      </c>
      <c r="AB881" s="5" t="s">
        <v>260</v>
      </c>
      <c r="AC881" s="5" t="s">
        <v>52</v>
      </c>
      <c r="AD881" s="5" t="s">
        <v>181</v>
      </c>
      <c r="AE881" s="5" t="s">
        <v>182</v>
      </c>
      <c r="AF881" s="5" t="s">
        <v>183</v>
      </c>
      <c r="AG881" s="5" t="s">
        <v>52</v>
      </c>
      <c r="AH881" s="5" t="s">
        <v>52</v>
      </c>
      <c r="AI881" s="5" t="s">
        <v>184</v>
      </c>
      <c r="AJ881" s="5" t="s">
        <v>168</v>
      </c>
      <c r="AK881" s="5" t="s">
        <v>174</v>
      </c>
      <c r="AL881" s="5" t="s">
        <v>185</v>
      </c>
    </row>
    <row r="882" hidden="1">
      <c r="A882" s="5" t="s">
        <v>8421</v>
      </c>
      <c r="B882" s="5" t="s">
        <v>252</v>
      </c>
      <c r="C882" s="5" t="s">
        <v>252</v>
      </c>
      <c r="D882" s="9">
        <v>44512.0</v>
      </c>
      <c r="E882" s="5">
        <v>26323.0</v>
      </c>
      <c r="F882" s="5">
        <v>11965.0</v>
      </c>
      <c r="G882" s="5" t="s">
        <v>253</v>
      </c>
      <c r="H882" s="5" t="s">
        <v>254</v>
      </c>
      <c r="I882" s="5" t="s">
        <v>255</v>
      </c>
      <c r="J882" s="5" t="s">
        <v>256</v>
      </c>
      <c r="K882" s="5" t="s">
        <v>8422</v>
      </c>
      <c r="L882" s="5" t="s">
        <v>2068</v>
      </c>
      <c r="M882" s="10" t="str">
        <f>IFERROR(__xludf.DUMMYFUNCTION("REGEXEXTRACT(L1367, ""[\s,]([A-Z]{2})[,\s]\s?\d{5}"")"),"GA")</f>
        <v>GA</v>
      </c>
      <c r="N882" s="5" t="s">
        <v>2069</v>
      </c>
      <c r="O882" s="5" t="s">
        <v>52</v>
      </c>
      <c r="P882" s="5">
        <v>1.0</v>
      </c>
      <c r="Q882" s="5" t="s">
        <v>8422</v>
      </c>
      <c r="R882" s="5" t="s">
        <v>211</v>
      </c>
      <c r="S882" s="5">
        <v>103.0</v>
      </c>
      <c r="T882" s="5" t="s">
        <v>115</v>
      </c>
      <c r="U882" s="5">
        <v>0.0</v>
      </c>
      <c r="V882" s="5" t="s">
        <v>52</v>
      </c>
      <c r="W882" s="5" t="s">
        <v>8423</v>
      </c>
      <c r="X882" s="5" t="s">
        <v>52</v>
      </c>
      <c r="Y882" s="5" t="s">
        <v>52</v>
      </c>
      <c r="Z882" s="5">
        <v>85.0</v>
      </c>
      <c r="AA882" s="5">
        <v>4679342.0</v>
      </c>
      <c r="AB882" s="5" t="s">
        <v>260</v>
      </c>
      <c r="AC882" s="5" t="s">
        <v>261</v>
      </c>
      <c r="AD882" s="5" t="s">
        <v>262</v>
      </c>
      <c r="AE882" s="5" t="s">
        <v>263</v>
      </c>
      <c r="AF882" s="5" t="s">
        <v>264</v>
      </c>
      <c r="AG882" s="5" t="s">
        <v>265</v>
      </c>
      <c r="AH882" s="5" t="s">
        <v>266</v>
      </c>
      <c r="AI882" s="5" t="s">
        <v>267</v>
      </c>
      <c r="AJ882" s="5" t="s">
        <v>102</v>
      </c>
      <c r="AK882" s="5" t="s">
        <v>102</v>
      </c>
      <c r="AL882" s="5">
        <v>13841.0</v>
      </c>
    </row>
    <row r="883" hidden="1">
      <c r="A883" s="5" t="s">
        <v>8424</v>
      </c>
      <c r="B883" s="5" t="s">
        <v>8425</v>
      </c>
      <c r="C883" s="5" t="s">
        <v>8426</v>
      </c>
      <c r="D883" s="9">
        <v>44508.0</v>
      </c>
      <c r="E883" s="5">
        <v>32494.0</v>
      </c>
      <c r="F883" s="5">
        <v>14770.0</v>
      </c>
      <c r="G883" s="5" t="s">
        <v>2293</v>
      </c>
      <c r="H883" s="5" t="s">
        <v>272</v>
      </c>
      <c r="I883" s="5" t="s">
        <v>8427</v>
      </c>
      <c r="J883" s="5" t="s">
        <v>2295</v>
      </c>
      <c r="K883" s="5" t="s">
        <v>8428</v>
      </c>
      <c r="L883" s="5" t="s">
        <v>8429</v>
      </c>
      <c r="M883" s="10" t="str">
        <f>IFERROR(__xludf.DUMMYFUNCTION("REGEXEXTRACT(L1368, ""[\s,]([A-Z]{2})[,\s]\s?\d{5}"")"),"FL")</f>
        <v>FL</v>
      </c>
      <c r="N883" s="5" t="s">
        <v>8430</v>
      </c>
      <c r="O883" s="5">
        <v>90501.0</v>
      </c>
      <c r="P883" s="5">
        <v>3.0</v>
      </c>
      <c r="Q883" s="5" t="s">
        <v>8431</v>
      </c>
      <c r="R883" s="5" t="s">
        <v>8432</v>
      </c>
      <c r="S883" s="5">
        <v>1072.0</v>
      </c>
      <c r="T883" s="5" t="s">
        <v>69</v>
      </c>
      <c r="U883" s="5">
        <v>1.0</v>
      </c>
      <c r="V883" s="5" t="s">
        <v>93</v>
      </c>
      <c r="W883" s="5" t="s">
        <v>8433</v>
      </c>
      <c r="X883" s="5" t="s">
        <v>55</v>
      </c>
      <c r="Y883" s="5" t="s">
        <v>8434</v>
      </c>
      <c r="Z883" s="5" t="s">
        <v>8435</v>
      </c>
      <c r="AA883" s="5" t="s">
        <v>8436</v>
      </c>
      <c r="AB883" s="5" t="s">
        <v>162</v>
      </c>
      <c r="AC883" s="5" t="s">
        <v>52</v>
      </c>
      <c r="AD883" s="5" t="s">
        <v>8437</v>
      </c>
      <c r="AE883" s="5" t="s">
        <v>52</v>
      </c>
      <c r="AF883" s="5" t="s">
        <v>52</v>
      </c>
      <c r="AG883" s="5" t="s">
        <v>52</v>
      </c>
      <c r="AH883" s="5" t="s">
        <v>52</v>
      </c>
      <c r="AI883" s="5" t="s">
        <v>52</v>
      </c>
      <c r="AJ883" s="5" t="s">
        <v>8425</v>
      </c>
      <c r="AK883" s="5" t="s">
        <v>8429</v>
      </c>
      <c r="AL883" s="5" t="s">
        <v>286</v>
      </c>
    </row>
    <row r="884" hidden="1">
      <c r="A884" s="5" t="s">
        <v>8438</v>
      </c>
      <c r="B884" s="5" t="s">
        <v>8439</v>
      </c>
      <c r="C884" s="5" t="s">
        <v>8440</v>
      </c>
      <c r="D884" s="9">
        <v>44507.0</v>
      </c>
      <c r="E884" s="5">
        <v>56672.0</v>
      </c>
      <c r="F884" s="5">
        <v>25760.0</v>
      </c>
      <c r="G884" s="5" t="s">
        <v>8441</v>
      </c>
      <c r="H884" s="5" t="s">
        <v>459</v>
      </c>
      <c r="I884" s="5" t="s">
        <v>8442</v>
      </c>
      <c r="J884" s="5" t="s">
        <v>1914</v>
      </c>
      <c r="K884" s="5" t="s">
        <v>5562</v>
      </c>
      <c r="L884" s="5" t="s">
        <v>8443</v>
      </c>
      <c r="M884" s="10" t="str">
        <f>IFERROR(__xludf.DUMMYFUNCTION("REGEXEXTRACT(L1369, ""[\s,]([A-Z]{2})[,\s]\s?\d{5}"")"),"NY")</f>
        <v>NY</v>
      </c>
      <c r="N884" s="5" t="s">
        <v>8444</v>
      </c>
      <c r="O884" s="5">
        <v>60193.0</v>
      </c>
      <c r="P884" s="5">
        <v>1.0</v>
      </c>
      <c r="Q884" s="5" t="s">
        <v>8445</v>
      </c>
      <c r="R884" s="5">
        <v>4510.0</v>
      </c>
      <c r="S884" s="5">
        <v>36.0</v>
      </c>
      <c r="T884" s="5" t="s">
        <v>53</v>
      </c>
      <c r="U884" s="5">
        <v>37.0</v>
      </c>
      <c r="V884" s="5" t="s">
        <v>93</v>
      </c>
      <c r="W884" s="5" t="s">
        <v>8446</v>
      </c>
      <c r="X884" s="5" t="s">
        <v>71</v>
      </c>
      <c r="Y884" s="5" t="s">
        <v>52</v>
      </c>
      <c r="Z884" s="5" t="s">
        <v>8359</v>
      </c>
      <c r="AA884" s="5" t="s">
        <v>8447</v>
      </c>
      <c r="AB884" s="5" t="s">
        <v>235</v>
      </c>
      <c r="AC884" s="5" t="s">
        <v>52</v>
      </c>
      <c r="AD884" s="5" t="s">
        <v>216</v>
      </c>
      <c r="AE884" s="5" t="s">
        <v>217</v>
      </c>
      <c r="AF884" s="5" t="s">
        <v>218</v>
      </c>
      <c r="AG884" s="5" t="s">
        <v>52</v>
      </c>
      <c r="AH884" s="5" t="s">
        <v>52</v>
      </c>
      <c r="AI884" s="5" t="s">
        <v>52</v>
      </c>
      <c r="AJ884" s="5" t="s">
        <v>8448</v>
      </c>
      <c r="AK884" s="5" t="s">
        <v>8449</v>
      </c>
      <c r="AL884" s="5" t="s">
        <v>336</v>
      </c>
    </row>
    <row r="885" hidden="1">
      <c r="A885" s="5" t="s">
        <v>8450</v>
      </c>
      <c r="B885" s="5" t="s">
        <v>8439</v>
      </c>
      <c r="C885" s="5" t="s">
        <v>8440</v>
      </c>
      <c r="D885" s="9">
        <v>44507.0</v>
      </c>
      <c r="E885" s="5">
        <v>179034.0</v>
      </c>
      <c r="F885" s="5">
        <v>81379.0</v>
      </c>
      <c r="G885" s="5" t="s">
        <v>8441</v>
      </c>
      <c r="H885" s="5" t="s">
        <v>459</v>
      </c>
      <c r="I885" s="5" t="s">
        <v>8442</v>
      </c>
      <c r="J885" s="5" t="s">
        <v>1914</v>
      </c>
      <c r="K885" s="5" t="s">
        <v>7212</v>
      </c>
      <c r="L885" s="5" t="s">
        <v>8443</v>
      </c>
      <c r="M885" s="10" t="str">
        <f>IFERROR(__xludf.DUMMYFUNCTION("REGEXEXTRACT(L1370, ""[\s,]([A-Z]{2})[,\s]\s?\d{5}"")"),"PR")</f>
        <v>PR</v>
      </c>
      <c r="N885" s="5" t="s">
        <v>8444</v>
      </c>
      <c r="O885" s="5">
        <v>60193.0</v>
      </c>
      <c r="P885" s="5">
        <v>3.0</v>
      </c>
      <c r="Q885" s="5" t="s">
        <v>8451</v>
      </c>
      <c r="R885" s="5" t="s">
        <v>2662</v>
      </c>
      <c r="S885" s="5">
        <v>118.0</v>
      </c>
      <c r="T885" s="5" t="s">
        <v>53</v>
      </c>
      <c r="U885" s="5">
        <v>116.0</v>
      </c>
      <c r="V885" s="5" t="s">
        <v>93</v>
      </c>
      <c r="W885" s="5" t="s">
        <v>8452</v>
      </c>
      <c r="X885" s="5" t="s">
        <v>71</v>
      </c>
      <c r="Y885" s="5" t="s">
        <v>52</v>
      </c>
      <c r="Z885" s="5" t="s">
        <v>8359</v>
      </c>
      <c r="AA885" s="5" t="s">
        <v>8453</v>
      </c>
      <c r="AB885" s="5" t="s">
        <v>235</v>
      </c>
      <c r="AC885" s="5" t="s">
        <v>52</v>
      </c>
      <c r="AD885" s="5" t="s">
        <v>216</v>
      </c>
      <c r="AE885" s="5" t="s">
        <v>217</v>
      </c>
      <c r="AF885" s="5" t="s">
        <v>218</v>
      </c>
      <c r="AG885" s="5" t="s">
        <v>52</v>
      </c>
      <c r="AH885" s="5" t="s">
        <v>52</v>
      </c>
      <c r="AI885" s="5" t="s">
        <v>52</v>
      </c>
      <c r="AJ885" s="5" t="s">
        <v>8448</v>
      </c>
      <c r="AK885" s="5" t="s">
        <v>8449</v>
      </c>
      <c r="AL885" s="5" t="s">
        <v>336</v>
      </c>
    </row>
    <row r="886">
      <c r="A886" s="5" t="s">
        <v>8454</v>
      </c>
      <c r="B886" s="5" t="s">
        <v>527</v>
      </c>
      <c r="C886" s="5" t="s">
        <v>8285</v>
      </c>
      <c r="D886" s="9">
        <v>44507.0</v>
      </c>
      <c r="E886" s="5">
        <v>61061.0</v>
      </c>
      <c r="F886" s="5">
        <v>27755.0</v>
      </c>
      <c r="G886" s="5" t="s">
        <v>3867</v>
      </c>
      <c r="H886" s="5" t="s">
        <v>84</v>
      </c>
      <c r="I886" s="5" t="s">
        <v>8455</v>
      </c>
      <c r="J886" s="5" t="s">
        <v>532</v>
      </c>
      <c r="K886" s="5" t="s">
        <v>8456</v>
      </c>
      <c r="L886" s="5" t="s">
        <v>8457</v>
      </c>
      <c r="M886" s="10" t="str">
        <f>IFERROR(__xludf.DUMMYFUNCTION("REGEXEXTRACT(L1371, ""[\s,]([A-Z]{2})[,\s]\s?\d{5}"")"),"CA")</f>
        <v>CA</v>
      </c>
      <c r="N886" s="5" t="s">
        <v>8288</v>
      </c>
      <c r="O886" s="5">
        <v>3304.0</v>
      </c>
      <c r="P886" s="5">
        <v>1.0</v>
      </c>
      <c r="Q886" s="5" t="s">
        <v>8458</v>
      </c>
      <c r="R886" s="5" t="s">
        <v>91</v>
      </c>
      <c r="S886" s="5">
        <v>30.0</v>
      </c>
      <c r="T886" s="5" t="s">
        <v>450</v>
      </c>
      <c r="U886" s="5">
        <v>0.0</v>
      </c>
      <c r="V886" s="5" t="s">
        <v>70</v>
      </c>
      <c r="W886" s="5" t="s">
        <v>8459</v>
      </c>
      <c r="X886" s="5" t="s">
        <v>55</v>
      </c>
      <c r="Y886" s="5" t="s">
        <v>8460</v>
      </c>
      <c r="Z886" s="5" t="s">
        <v>8461</v>
      </c>
      <c r="AA886" s="5" t="s">
        <v>8462</v>
      </c>
      <c r="AB886" s="5" t="s">
        <v>1831</v>
      </c>
      <c r="AC886" s="5" t="s">
        <v>52</v>
      </c>
      <c r="AD886" s="5" t="s">
        <v>8290</v>
      </c>
      <c r="AE886" s="5" t="s">
        <v>8291</v>
      </c>
      <c r="AF886" s="5" t="s">
        <v>8292</v>
      </c>
      <c r="AG886" s="5" t="s">
        <v>52</v>
      </c>
      <c r="AH886" s="5" t="s">
        <v>52</v>
      </c>
      <c r="AI886" s="5" t="s">
        <v>8293</v>
      </c>
      <c r="AJ886" s="5" t="s">
        <v>527</v>
      </c>
      <c r="AK886" s="5" t="s">
        <v>8294</v>
      </c>
      <c r="AL886" s="5" t="s">
        <v>336</v>
      </c>
    </row>
    <row r="887">
      <c r="A887" s="5" t="s">
        <v>8463</v>
      </c>
      <c r="B887" s="5" t="s">
        <v>7565</v>
      </c>
      <c r="C887" s="5" t="s">
        <v>7566</v>
      </c>
      <c r="D887" s="9">
        <v>44507.0</v>
      </c>
      <c r="E887" s="5">
        <v>61061.0</v>
      </c>
      <c r="F887" s="5">
        <v>27755.0</v>
      </c>
      <c r="G887" s="5" t="s">
        <v>3867</v>
      </c>
      <c r="H887" s="5" t="s">
        <v>84</v>
      </c>
      <c r="I887" s="5" t="s">
        <v>8455</v>
      </c>
      <c r="J887" s="5" t="s">
        <v>532</v>
      </c>
      <c r="K887" s="5" t="s">
        <v>8464</v>
      </c>
      <c r="L887" s="5" t="s">
        <v>7568</v>
      </c>
      <c r="M887" s="10" t="str">
        <f>IFERROR(__xludf.DUMMYFUNCTION("REGEXEXTRACT(L1372, ""[\s,]([A-Z]{2})[,\s]\s?\d{5}"")"),"NY")</f>
        <v>NY</v>
      </c>
      <c r="N887" s="5" t="s">
        <v>7569</v>
      </c>
      <c r="O887" s="5">
        <v>11422.0</v>
      </c>
      <c r="P887" s="5">
        <v>1.0</v>
      </c>
      <c r="Q887" s="5" t="s">
        <v>8458</v>
      </c>
      <c r="R887" s="5" t="s">
        <v>91</v>
      </c>
      <c r="S887" s="5">
        <v>30.0</v>
      </c>
      <c r="T887" s="5" t="s">
        <v>3122</v>
      </c>
      <c r="U887" s="5">
        <v>34.0</v>
      </c>
      <c r="V887" s="5" t="s">
        <v>93</v>
      </c>
      <c r="W887" s="5" t="s">
        <v>8460</v>
      </c>
      <c r="X887" s="5" t="s">
        <v>71</v>
      </c>
      <c r="Y887" s="5" t="s">
        <v>52</v>
      </c>
      <c r="Z887" s="5" t="s">
        <v>8461</v>
      </c>
      <c r="AA887" s="5" t="s">
        <v>8462</v>
      </c>
      <c r="AB887" s="5" t="s">
        <v>1831</v>
      </c>
      <c r="AC887" s="5" t="s">
        <v>52</v>
      </c>
      <c r="AD887" s="5" t="s">
        <v>216</v>
      </c>
      <c r="AE887" s="5" t="s">
        <v>217</v>
      </c>
      <c r="AF887" s="5" t="s">
        <v>218</v>
      </c>
      <c r="AG887" s="5" t="s">
        <v>52</v>
      </c>
      <c r="AH887" s="5" t="s">
        <v>52</v>
      </c>
      <c r="AI887" s="5" t="s">
        <v>52</v>
      </c>
      <c r="AJ887" s="5" t="s">
        <v>7565</v>
      </c>
      <c r="AK887" s="5" t="s">
        <v>7568</v>
      </c>
      <c r="AL887" s="5" t="s">
        <v>336</v>
      </c>
    </row>
    <row r="888" hidden="1">
      <c r="A888" s="5" t="s">
        <v>8465</v>
      </c>
      <c r="B888" s="5" t="s">
        <v>6576</v>
      </c>
      <c r="C888" s="5" t="s">
        <v>6577</v>
      </c>
      <c r="D888" s="9">
        <v>44506.0</v>
      </c>
      <c r="E888" s="5">
        <v>11609.0</v>
      </c>
      <c r="F888" s="5">
        <v>5277.0</v>
      </c>
      <c r="G888" s="5" t="s">
        <v>4673</v>
      </c>
      <c r="H888" s="5" t="s">
        <v>149</v>
      </c>
      <c r="I888" s="5" t="s">
        <v>7133</v>
      </c>
      <c r="J888" s="5" t="s">
        <v>3808</v>
      </c>
      <c r="K888" s="5" t="s">
        <v>8466</v>
      </c>
      <c r="L888" s="5" t="s">
        <v>7144</v>
      </c>
      <c r="M888" s="10" t="str">
        <f>IFERROR(__xludf.DUMMYFUNCTION("REGEXEXTRACT(L1373, ""[\s,]([A-Z]{2})[,\s]\s?\d{5}"")"),"PR")</f>
        <v>PR</v>
      </c>
      <c r="N888" s="5" t="s">
        <v>7145</v>
      </c>
      <c r="O888" s="5">
        <v>27260.0</v>
      </c>
      <c r="P888" s="5">
        <v>2.0</v>
      </c>
      <c r="Q888" s="5" t="s">
        <v>8467</v>
      </c>
      <c r="R888" s="5" t="s">
        <v>2195</v>
      </c>
      <c r="S888" s="5">
        <v>108.0</v>
      </c>
      <c r="T888" s="5" t="s">
        <v>53</v>
      </c>
      <c r="U888" s="5">
        <v>101.0</v>
      </c>
      <c r="V888" s="5" t="s">
        <v>93</v>
      </c>
      <c r="W888" s="5" t="s">
        <v>8468</v>
      </c>
      <c r="X888" s="5" t="s">
        <v>52</v>
      </c>
      <c r="Y888" s="5" t="s">
        <v>52</v>
      </c>
      <c r="Z888" s="5" t="s">
        <v>8469</v>
      </c>
      <c r="AA888" s="5" t="s">
        <v>8470</v>
      </c>
      <c r="AB888" s="5" t="s">
        <v>59</v>
      </c>
      <c r="AC888" s="5" t="s">
        <v>52</v>
      </c>
      <c r="AD888" s="5" t="s">
        <v>216</v>
      </c>
      <c r="AE888" s="5" t="s">
        <v>217</v>
      </c>
      <c r="AF888" s="5" t="s">
        <v>218</v>
      </c>
      <c r="AG888" s="5" t="s">
        <v>52</v>
      </c>
      <c r="AH888" s="5" t="s">
        <v>52</v>
      </c>
      <c r="AI888" s="5" t="s">
        <v>52</v>
      </c>
      <c r="AJ888" s="5" t="s">
        <v>8471</v>
      </c>
      <c r="AK888" s="5" t="s">
        <v>8472</v>
      </c>
      <c r="AL888" s="5" t="s">
        <v>7151</v>
      </c>
    </row>
    <row r="889" hidden="1">
      <c r="A889" s="5" t="s">
        <v>8473</v>
      </c>
      <c r="B889" s="5" t="s">
        <v>8260</v>
      </c>
      <c r="C889" s="5" t="s">
        <v>8261</v>
      </c>
      <c r="D889" s="9">
        <v>44503.0</v>
      </c>
      <c r="E889" s="5">
        <v>56672.0</v>
      </c>
      <c r="F889" s="5">
        <v>25760.0</v>
      </c>
      <c r="G889" s="5" t="s">
        <v>2389</v>
      </c>
      <c r="H889" s="5" t="s">
        <v>459</v>
      </c>
      <c r="I889" s="5" t="s">
        <v>8474</v>
      </c>
      <c r="J889" s="5" t="s">
        <v>2391</v>
      </c>
      <c r="K889" s="5" t="s">
        <v>8475</v>
      </c>
      <c r="L889" s="5" t="s">
        <v>8476</v>
      </c>
      <c r="M889" s="10" t="str">
        <f>IFERROR(__xludf.DUMMYFUNCTION("REGEXEXTRACT(L1374, ""[\s,]([A-Z]{2})[,\s]\s?\d{5}"")"),"#N/A")</f>
        <v>#N/A</v>
      </c>
      <c r="N889" s="5" t="s">
        <v>8477</v>
      </c>
      <c r="O889" s="5">
        <v>2035.0</v>
      </c>
      <c r="P889" s="5">
        <v>1.0</v>
      </c>
      <c r="Q889" s="5" t="s">
        <v>8445</v>
      </c>
      <c r="R889" s="5">
        <v>4510.0</v>
      </c>
      <c r="S889" s="5">
        <v>36.0</v>
      </c>
      <c r="T889" s="5" t="s">
        <v>53</v>
      </c>
      <c r="U889" s="5">
        <v>0.0</v>
      </c>
      <c r="V889" s="5" t="s">
        <v>52</v>
      </c>
      <c r="W889" s="5" t="s">
        <v>8478</v>
      </c>
      <c r="X889" s="5" t="s">
        <v>55</v>
      </c>
      <c r="Y889" s="5" t="s">
        <v>8446</v>
      </c>
      <c r="Z889" s="5" t="s">
        <v>8479</v>
      </c>
      <c r="AA889" s="5" t="s">
        <v>8447</v>
      </c>
      <c r="AB889" s="5" t="s">
        <v>8480</v>
      </c>
      <c r="AC889" s="5" t="s">
        <v>52</v>
      </c>
      <c r="AD889" s="5" t="s">
        <v>8481</v>
      </c>
      <c r="AE889" s="5" t="s">
        <v>8482</v>
      </c>
      <c r="AF889" s="5" t="s">
        <v>8483</v>
      </c>
      <c r="AG889" s="5" t="s">
        <v>52</v>
      </c>
      <c r="AH889" s="5" t="s">
        <v>52</v>
      </c>
      <c r="AI889" s="5" t="s">
        <v>8484</v>
      </c>
      <c r="AJ889" s="5" t="s">
        <v>8260</v>
      </c>
      <c r="AK889" s="5" t="s">
        <v>8485</v>
      </c>
      <c r="AL889" s="5" t="s">
        <v>8486</v>
      </c>
    </row>
    <row r="890">
      <c r="A890" s="5" t="s">
        <v>8487</v>
      </c>
      <c r="B890" s="5" t="s">
        <v>8488</v>
      </c>
      <c r="C890" s="5" t="s">
        <v>102</v>
      </c>
      <c r="D890" s="9">
        <v>44502.0</v>
      </c>
      <c r="E890" s="5">
        <v>11744.0</v>
      </c>
      <c r="F890" s="5">
        <v>5338.0</v>
      </c>
      <c r="G890" s="5" t="s">
        <v>870</v>
      </c>
      <c r="H890" s="5" t="s">
        <v>45</v>
      </c>
      <c r="I890" s="5" t="s">
        <v>8489</v>
      </c>
      <c r="J890" s="5" t="s">
        <v>872</v>
      </c>
      <c r="K890" s="5" t="s">
        <v>207</v>
      </c>
      <c r="L890" s="5" t="s">
        <v>8490</v>
      </c>
      <c r="M890" s="10" t="str">
        <f>IFERROR(__xludf.DUMMYFUNCTION("REGEXEXTRACT(L1375, ""[\s,]([A-Z]{2})[,\s]\s?\d{5}"")"),"#N/A")</f>
        <v>#N/A</v>
      </c>
      <c r="N890" s="5" t="s">
        <v>102</v>
      </c>
      <c r="O890" s="5">
        <v>19106.0</v>
      </c>
      <c r="P890" s="5">
        <v>1.0</v>
      </c>
      <c r="Q890" s="5" t="s">
        <v>8491</v>
      </c>
      <c r="R890" s="5" t="s">
        <v>52</v>
      </c>
      <c r="S890" s="5">
        <v>1260.0</v>
      </c>
      <c r="T890" s="5" t="s">
        <v>374</v>
      </c>
      <c r="U890" s="5">
        <v>22.0</v>
      </c>
      <c r="V890" s="5" t="s">
        <v>93</v>
      </c>
      <c r="W890" s="5" t="s">
        <v>8492</v>
      </c>
      <c r="X890" s="5" t="s">
        <v>71</v>
      </c>
      <c r="Y890" s="5" t="s">
        <v>52</v>
      </c>
      <c r="Z890" s="5" t="s">
        <v>8493</v>
      </c>
      <c r="AA890" s="5">
        <v>1475762.0</v>
      </c>
      <c r="AB890" s="5" t="s">
        <v>260</v>
      </c>
      <c r="AC890" s="5" t="s">
        <v>283</v>
      </c>
      <c r="AD890" s="5" t="s">
        <v>216</v>
      </c>
      <c r="AE890" s="5" t="s">
        <v>217</v>
      </c>
      <c r="AF890" s="5" t="s">
        <v>218</v>
      </c>
      <c r="AG890" s="5" t="s">
        <v>52</v>
      </c>
      <c r="AH890" s="5" t="s">
        <v>52</v>
      </c>
      <c r="AI890" s="5" t="s">
        <v>52</v>
      </c>
      <c r="AJ890" s="5" t="s">
        <v>102</v>
      </c>
      <c r="AK890" s="5" t="s">
        <v>102</v>
      </c>
      <c r="AL890" s="5" t="s">
        <v>8494</v>
      </c>
    </row>
    <row r="891" hidden="1">
      <c r="A891" s="5" t="s">
        <v>8495</v>
      </c>
      <c r="B891" s="5" t="s">
        <v>8060</v>
      </c>
      <c r="C891" s="5" t="s">
        <v>8061</v>
      </c>
      <c r="D891" s="9">
        <v>44501.0</v>
      </c>
      <c r="E891" s="5">
        <v>52987.0</v>
      </c>
      <c r="F891" s="5">
        <v>24085.0</v>
      </c>
      <c r="G891" s="5" t="s">
        <v>107</v>
      </c>
      <c r="H891" s="5" t="s">
        <v>1792</v>
      </c>
      <c r="I891" s="5" t="s">
        <v>6812</v>
      </c>
      <c r="J891" s="5" t="s">
        <v>109</v>
      </c>
      <c r="K891" s="5" t="s">
        <v>8496</v>
      </c>
      <c r="L891" s="5" t="s">
        <v>8063</v>
      </c>
      <c r="M891" s="10" t="str">
        <f>IFERROR(__xludf.DUMMYFUNCTION("REGEXEXTRACT(L1376, ""[\s,]([A-Z]{2})[,\s]\s?\d{5}"")"),"MI")</f>
        <v>MI</v>
      </c>
      <c r="N891" s="5" t="s">
        <v>8064</v>
      </c>
      <c r="O891" s="5" t="s">
        <v>52</v>
      </c>
      <c r="P891" s="5">
        <v>1.0</v>
      </c>
      <c r="Q891" s="5" t="s">
        <v>8497</v>
      </c>
      <c r="R891" s="5">
        <v>4200.0</v>
      </c>
      <c r="S891" s="5">
        <v>24.0</v>
      </c>
      <c r="T891" s="5" t="s">
        <v>115</v>
      </c>
      <c r="U891" s="5">
        <v>0.0</v>
      </c>
      <c r="V891" s="5" t="s">
        <v>70</v>
      </c>
      <c r="W891" s="5" t="s">
        <v>8498</v>
      </c>
      <c r="X891" s="5" t="s">
        <v>52</v>
      </c>
      <c r="Y891" s="5" t="s">
        <v>52</v>
      </c>
      <c r="Z891" s="5" t="s">
        <v>8499</v>
      </c>
      <c r="AA891" s="5" t="s">
        <v>8500</v>
      </c>
      <c r="AB891" s="5" t="s">
        <v>235</v>
      </c>
      <c r="AC891" s="5" t="s">
        <v>52</v>
      </c>
      <c r="AD891" s="5" t="s">
        <v>398</v>
      </c>
      <c r="AE891" s="5" t="s">
        <v>399</v>
      </c>
      <c r="AF891" s="5" t="s">
        <v>400</v>
      </c>
      <c r="AG891" s="5" t="s">
        <v>401</v>
      </c>
      <c r="AH891" s="5">
        <v>23502.0</v>
      </c>
      <c r="AI891" s="5" t="s">
        <v>402</v>
      </c>
      <c r="AJ891" s="5" t="s">
        <v>8060</v>
      </c>
      <c r="AK891" s="5" t="s">
        <v>8069</v>
      </c>
      <c r="AL891" s="5" t="s">
        <v>126</v>
      </c>
    </row>
    <row r="892" hidden="1">
      <c r="A892" s="5" t="s">
        <v>8501</v>
      </c>
      <c r="B892" s="5" t="s">
        <v>8502</v>
      </c>
      <c r="C892" s="5" t="s">
        <v>8503</v>
      </c>
      <c r="D892" s="9">
        <v>44500.0</v>
      </c>
      <c r="E892" s="5">
        <v>134629.0</v>
      </c>
      <c r="F892" s="5">
        <v>61195.0</v>
      </c>
      <c r="G892" s="5" t="s">
        <v>130</v>
      </c>
      <c r="H892" s="5" t="s">
        <v>131</v>
      </c>
      <c r="I892" s="5" t="s">
        <v>3667</v>
      </c>
      <c r="J892" s="5" t="s">
        <v>133</v>
      </c>
      <c r="K892" s="5" t="s">
        <v>8504</v>
      </c>
      <c r="L892" s="5" t="s">
        <v>8505</v>
      </c>
      <c r="M892" s="10" t="str">
        <f>IFERROR(__xludf.DUMMYFUNCTION("REGEXEXTRACT(L1377, ""[\s,]([A-Z]{2})[,\s]\s?\d{5}"")"),"CA")</f>
        <v>CA</v>
      </c>
      <c r="N892" s="5" t="s">
        <v>8506</v>
      </c>
      <c r="O892" s="5">
        <v>28521.0</v>
      </c>
      <c r="P892" s="5">
        <v>5.0</v>
      </c>
      <c r="Q892" s="5" t="s">
        <v>8507</v>
      </c>
      <c r="R892" s="5" t="s">
        <v>1596</v>
      </c>
      <c r="S892" s="5">
        <v>682.0</v>
      </c>
      <c r="T892" s="5" t="s">
        <v>5790</v>
      </c>
      <c r="U892" s="5">
        <v>2.0</v>
      </c>
      <c r="V892" s="5" t="s">
        <v>93</v>
      </c>
      <c r="W892" s="5" t="s">
        <v>8508</v>
      </c>
      <c r="X892" s="5" t="s">
        <v>55</v>
      </c>
      <c r="Y892" s="5" t="s">
        <v>8509</v>
      </c>
      <c r="Z892" s="5" t="s">
        <v>8510</v>
      </c>
      <c r="AA892" s="5" t="s">
        <v>8511</v>
      </c>
      <c r="AB892" s="5" t="s">
        <v>59</v>
      </c>
      <c r="AC892" s="5" t="s">
        <v>52</v>
      </c>
      <c r="AD892" s="5" t="s">
        <v>3141</v>
      </c>
      <c r="AE892" s="5" t="s">
        <v>3142</v>
      </c>
      <c r="AF892" s="5" t="s">
        <v>162</v>
      </c>
      <c r="AG892" s="5" t="s">
        <v>52</v>
      </c>
      <c r="AH892" s="5" t="s">
        <v>52</v>
      </c>
      <c r="AI892" s="5" t="s">
        <v>3143</v>
      </c>
      <c r="AJ892" s="5" t="s">
        <v>8512</v>
      </c>
      <c r="AK892" s="5" t="s">
        <v>8513</v>
      </c>
      <c r="AL892" s="5" t="s">
        <v>8514</v>
      </c>
    </row>
    <row r="893" hidden="1">
      <c r="A893" s="5" t="s">
        <v>8515</v>
      </c>
      <c r="B893" s="5" t="s">
        <v>8516</v>
      </c>
      <c r="C893" s="5" t="s">
        <v>8517</v>
      </c>
      <c r="D893" s="9">
        <v>44499.0</v>
      </c>
      <c r="E893" s="5">
        <v>122540.0</v>
      </c>
      <c r="F893" s="5">
        <v>55700.0</v>
      </c>
      <c r="G893" s="5" t="s">
        <v>412</v>
      </c>
      <c r="H893" s="5" t="s">
        <v>530</v>
      </c>
      <c r="I893" s="5" t="s">
        <v>7814</v>
      </c>
      <c r="J893" s="5" t="s">
        <v>414</v>
      </c>
      <c r="K893" s="5" t="s">
        <v>8518</v>
      </c>
      <c r="L893" s="5" t="s">
        <v>8519</v>
      </c>
      <c r="M893" s="10" t="str">
        <f>IFERROR(__xludf.DUMMYFUNCTION("REGEXEXTRACT(L1378, ""[\s,]([A-Z]{2})[,\s]\s?\d{5}"")"),"#N/A")</f>
        <v>#N/A</v>
      </c>
      <c r="N893" s="5" t="s">
        <v>8520</v>
      </c>
      <c r="O893" s="5">
        <v>33126.0</v>
      </c>
      <c r="P893" s="5">
        <v>2.0</v>
      </c>
      <c r="Q893" s="5" t="s">
        <v>8521</v>
      </c>
      <c r="R893" s="5" t="s">
        <v>3475</v>
      </c>
      <c r="S893" s="5">
        <v>65.0</v>
      </c>
      <c r="T893" s="5" t="s">
        <v>3122</v>
      </c>
      <c r="U893" s="5">
        <v>76.0</v>
      </c>
      <c r="V893" s="5" t="s">
        <v>93</v>
      </c>
      <c r="W893" s="5" t="s">
        <v>8522</v>
      </c>
      <c r="X893" s="5" t="s">
        <v>71</v>
      </c>
      <c r="Y893" s="5" t="s">
        <v>52</v>
      </c>
      <c r="Z893" s="5" t="s">
        <v>8493</v>
      </c>
      <c r="AA893" s="5" t="s">
        <v>8523</v>
      </c>
      <c r="AB893" s="5" t="s">
        <v>235</v>
      </c>
      <c r="AC893" s="5" t="s">
        <v>52</v>
      </c>
      <c r="AD893" s="5" t="s">
        <v>216</v>
      </c>
      <c r="AE893" s="5" t="s">
        <v>217</v>
      </c>
      <c r="AF893" s="5" t="s">
        <v>218</v>
      </c>
      <c r="AG893" s="5" t="s">
        <v>52</v>
      </c>
      <c r="AH893" s="5" t="s">
        <v>52</v>
      </c>
      <c r="AI893" s="5" t="s">
        <v>52</v>
      </c>
      <c r="AJ893" s="5" t="s">
        <v>8516</v>
      </c>
      <c r="AK893" s="5" t="s">
        <v>8519</v>
      </c>
      <c r="AL893" s="5" t="s">
        <v>336</v>
      </c>
    </row>
    <row r="894">
      <c r="A894" s="5" t="s">
        <v>8524</v>
      </c>
      <c r="B894" s="5" t="s">
        <v>8525</v>
      </c>
      <c r="C894" s="5" t="s">
        <v>8526</v>
      </c>
      <c r="D894" s="9">
        <v>44498.0</v>
      </c>
      <c r="E894" s="5">
        <v>33537.0</v>
      </c>
      <c r="F894" s="5">
        <v>15244.0</v>
      </c>
      <c r="G894" s="5" t="s">
        <v>634</v>
      </c>
      <c r="H894" s="5" t="s">
        <v>45</v>
      </c>
      <c r="I894" s="5" t="s">
        <v>8527</v>
      </c>
      <c r="J894" s="5" t="s">
        <v>274</v>
      </c>
      <c r="K894" s="5" t="s">
        <v>8528</v>
      </c>
      <c r="L894" s="5" t="s">
        <v>8529</v>
      </c>
      <c r="M894" s="10" t="str">
        <f>IFERROR(__xludf.DUMMYFUNCTION("REGEXEXTRACT(L1379, ""[\s,]([A-Z]{2})[,\s]\s?\d{5}"")"),"PR")</f>
        <v>PR</v>
      </c>
      <c r="N894" s="5" t="s">
        <v>8530</v>
      </c>
      <c r="O894" s="5">
        <v>11354.0</v>
      </c>
      <c r="P894" s="5">
        <v>1.0</v>
      </c>
      <c r="Q894" s="5" t="s">
        <v>8531</v>
      </c>
      <c r="R894" s="5">
        <v>4532.0</v>
      </c>
      <c r="S894" s="5">
        <v>1475.0</v>
      </c>
      <c r="T894" s="5" t="s">
        <v>69</v>
      </c>
      <c r="U894" s="5">
        <v>49.0</v>
      </c>
      <c r="V894" s="5" t="s">
        <v>93</v>
      </c>
      <c r="W894" s="5" t="s">
        <v>8532</v>
      </c>
      <c r="X894" s="5" t="s">
        <v>71</v>
      </c>
      <c r="Y894" s="5" t="s">
        <v>52</v>
      </c>
      <c r="Z894" s="5" t="s">
        <v>8533</v>
      </c>
      <c r="AA894" s="5" t="s">
        <v>8534</v>
      </c>
      <c r="AB894" s="5" t="s">
        <v>604</v>
      </c>
      <c r="AC894" s="5" t="s">
        <v>52</v>
      </c>
      <c r="AD894" s="5" t="s">
        <v>216</v>
      </c>
      <c r="AE894" s="5" t="s">
        <v>217</v>
      </c>
      <c r="AF894" s="5" t="s">
        <v>218</v>
      </c>
      <c r="AG894" s="5" t="s">
        <v>52</v>
      </c>
      <c r="AH894" s="5" t="s">
        <v>52</v>
      </c>
      <c r="AI894" s="5" t="s">
        <v>52</v>
      </c>
      <c r="AJ894" s="5" t="s">
        <v>8525</v>
      </c>
      <c r="AK894" s="5" t="s">
        <v>8529</v>
      </c>
      <c r="AL894" s="5" t="s">
        <v>1874</v>
      </c>
    </row>
    <row r="895">
      <c r="A895" s="5" t="s">
        <v>8535</v>
      </c>
      <c r="B895" s="5" t="s">
        <v>2452</v>
      </c>
      <c r="C895" s="5" t="s">
        <v>8536</v>
      </c>
      <c r="D895" s="9">
        <v>44498.0</v>
      </c>
      <c r="E895" s="5">
        <v>10938.0</v>
      </c>
      <c r="F895" s="5">
        <v>4972.0</v>
      </c>
      <c r="G895" s="5" t="s">
        <v>422</v>
      </c>
      <c r="H895" s="5" t="s">
        <v>45</v>
      </c>
      <c r="I895" s="5" t="s">
        <v>5273</v>
      </c>
      <c r="J895" s="5" t="s">
        <v>424</v>
      </c>
      <c r="K895" s="5" t="s">
        <v>8537</v>
      </c>
      <c r="L895" s="5" t="s">
        <v>8538</v>
      </c>
      <c r="M895" s="10" t="str">
        <f>IFERROR(__xludf.DUMMYFUNCTION("REGEXEXTRACT(L1380, ""[\s,]([A-Z]{2})[,\s]\s?\d{5}"")"),"#N/A")</f>
        <v>#N/A</v>
      </c>
      <c r="N895" s="5" t="s">
        <v>8539</v>
      </c>
      <c r="O895" s="5">
        <v>28208.0</v>
      </c>
      <c r="P895" s="5">
        <v>1.0</v>
      </c>
      <c r="Q895" s="5" t="s">
        <v>8540</v>
      </c>
      <c r="R895" s="5" t="s">
        <v>91</v>
      </c>
      <c r="S895" s="5">
        <v>255.0</v>
      </c>
      <c r="T895" s="5" t="s">
        <v>69</v>
      </c>
      <c r="U895" s="5">
        <v>65.0</v>
      </c>
      <c r="V895" s="5" t="s">
        <v>93</v>
      </c>
      <c r="W895" s="5" t="s">
        <v>8541</v>
      </c>
      <c r="X895" s="5" t="s">
        <v>71</v>
      </c>
      <c r="Y895" s="5" t="s">
        <v>52</v>
      </c>
      <c r="Z895" s="5" t="s">
        <v>8542</v>
      </c>
      <c r="AA895" s="5" t="s">
        <v>8543</v>
      </c>
      <c r="AB895" s="5" t="s">
        <v>235</v>
      </c>
      <c r="AC895" s="5" t="s">
        <v>52</v>
      </c>
      <c r="AD895" s="5" t="s">
        <v>216</v>
      </c>
      <c r="AE895" s="5" t="s">
        <v>217</v>
      </c>
      <c r="AF895" s="5" t="s">
        <v>218</v>
      </c>
      <c r="AG895" s="5" t="s">
        <v>52</v>
      </c>
      <c r="AH895" s="5" t="s">
        <v>52</v>
      </c>
      <c r="AI895" s="5" t="s">
        <v>52</v>
      </c>
      <c r="AJ895" s="5" t="s">
        <v>8544</v>
      </c>
      <c r="AK895" s="5" t="s">
        <v>8545</v>
      </c>
      <c r="AL895" s="5" t="s">
        <v>8546</v>
      </c>
    </row>
    <row r="896">
      <c r="A896" s="5" t="s">
        <v>8547</v>
      </c>
      <c r="B896" s="5" t="s">
        <v>8548</v>
      </c>
      <c r="C896" s="5" t="s">
        <v>6396</v>
      </c>
      <c r="D896" s="9">
        <v>44498.0</v>
      </c>
      <c r="E896" s="5">
        <v>26484.0</v>
      </c>
      <c r="F896" s="5">
        <v>12038.0</v>
      </c>
      <c r="G896" s="5" t="s">
        <v>422</v>
      </c>
      <c r="H896" s="5" t="s">
        <v>45</v>
      </c>
      <c r="I896" s="5" t="s">
        <v>5273</v>
      </c>
      <c r="J896" s="5" t="s">
        <v>424</v>
      </c>
      <c r="K896" s="5" t="s">
        <v>8549</v>
      </c>
      <c r="L896" s="5" t="s">
        <v>8550</v>
      </c>
      <c r="M896" s="10" t="str">
        <f>IFERROR(__xludf.DUMMYFUNCTION("REGEXEXTRACT(L1381, ""[\s,]([A-Z]{2})[,\s]\s?\d{5}"")"),"ID")</f>
        <v>ID</v>
      </c>
      <c r="N896" s="5" t="s">
        <v>8551</v>
      </c>
      <c r="O896" s="5">
        <v>11556.0</v>
      </c>
      <c r="P896" s="5">
        <v>2.0</v>
      </c>
      <c r="Q896" s="5" t="s">
        <v>8552</v>
      </c>
      <c r="R896" s="5" t="s">
        <v>8553</v>
      </c>
      <c r="S896" s="5">
        <v>926.0</v>
      </c>
      <c r="T896" s="5" t="s">
        <v>69</v>
      </c>
      <c r="U896" s="5">
        <v>111.0</v>
      </c>
      <c r="V896" s="5" t="s">
        <v>93</v>
      </c>
      <c r="W896" s="5" t="s">
        <v>8554</v>
      </c>
      <c r="X896" s="5" t="s">
        <v>71</v>
      </c>
      <c r="Y896" s="5" t="s">
        <v>52</v>
      </c>
      <c r="Z896" s="5" t="s">
        <v>8542</v>
      </c>
      <c r="AA896" s="5" t="s">
        <v>8555</v>
      </c>
      <c r="AB896" s="5" t="s">
        <v>235</v>
      </c>
      <c r="AC896" s="5" t="s">
        <v>52</v>
      </c>
      <c r="AD896" s="5" t="s">
        <v>216</v>
      </c>
      <c r="AE896" s="5" t="s">
        <v>217</v>
      </c>
      <c r="AF896" s="5" t="s">
        <v>218</v>
      </c>
      <c r="AG896" s="5" t="s">
        <v>52</v>
      </c>
      <c r="AH896" s="5" t="s">
        <v>52</v>
      </c>
      <c r="AI896" s="5" t="s">
        <v>52</v>
      </c>
      <c r="AJ896" s="5" t="s">
        <v>8548</v>
      </c>
      <c r="AK896" s="5" t="s">
        <v>8550</v>
      </c>
      <c r="AL896" s="5" t="s">
        <v>4883</v>
      </c>
    </row>
    <row r="897">
      <c r="A897" s="5" t="s">
        <v>8556</v>
      </c>
      <c r="B897" s="5" t="s">
        <v>8557</v>
      </c>
      <c r="C897" s="5" t="s">
        <v>8558</v>
      </c>
      <c r="D897" s="9">
        <v>44498.0</v>
      </c>
      <c r="E897" s="5">
        <v>59503.0</v>
      </c>
      <c r="F897" s="5">
        <v>27047.0</v>
      </c>
      <c r="G897" s="5" t="s">
        <v>1028</v>
      </c>
      <c r="H897" s="5" t="s">
        <v>45</v>
      </c>
      <c r="I897" s="5" t="s">
        <v>5273</v>
      </c>
      <c r="J897" s="5" t="s">
        <v>1030</v>
      </c>
      <c r="K897" s="5" t="s">
        <v>7212</v>
      </c>
      <c r="L897" s="5" t="s">
        <v>8559</v>
      </c>
      <c r="M897" s="11" t="s">
        <v>75</v>
      </c>
      <c r="N897" s="5" t="s">
        <v>8560</v>
      </c>
      <c r="O897" s="5">
        <v>8054.0</v>
      </c>
      <c r="P897" s="5">
        <v>3.0</v>
      </c>
      <c r="Q897" s="5" t="s">
        <v>8561</v>
      </c>
      <c r="R897" s="5" t="s">
        <v>2662</v>
      </c>
      <c r="S897" s="5">
        <v>3675.0</v>
      </c>
      <c r="T897" s="5" t="s">
        <v>69</v>
      </c>
      <c r="U897" s="5">
        <v>150.0</v>
      </c>
      <c r="V897" s="5" t="s">
        <v>93</v>
      </c>
      <c r="W897" s="5" t="s">
        <v>8562</v>
      </c>
      <c r="X897" s="5" t="s">
        <v>52</v>
      </c>
      <c r="Y897" s="5" t="s">
        <v>52</v>
      </c>
      <c r="Z897" s="5" t="s">
        <v>8542</v>
      </c>
      <c r="AA897" s="5" t="s">
        <v>8563</v>
      </c>
      <c r="AB897" s="5" t="s">
        <v>235</v>
      </c>
      <c r="AC897" s="5" t="s">
        <v>52</v>
      </c>
      <c r="AD897" s="5" t="s">
        <v>216</v>
      </c>
      <c r="AE897" s="5" t="s">
        <v>217</v>
      </c>
      <c r="AF897" s="5" t="s">
        <v>218</v>
      </c>
      <c r="AG897" s="5" t="s">
        <v>52</v>
      </c>
      <c r="AH897" s="5" t="s">
        <v>52</v>
      </c>
      <c r="AI897" s="5" t="s">
        <v>52</v>
      </c>
      <c r="AJ897" s="5" t="s">
        <v>8564</v>
      </c>
      <c r="AK897" s="5" t="s">
        <v>8565</v>
      </c>
      <c r="AL897" s="5" t="s">
        <v>165</v>
      </c>
    </row>
    <row r="898" hidden="1">
      <c r="A898" s="5" t="s">
        <v>8566</v>
      </c>
      <c r="B898" s="5" t="s">
        <v>6156</v>
      </c>
      <c r="C898" s="5" t="s">
        <v>6157</v>
      </c>
      <c r="D898" s="9">
        <v>44497.0</v>
      </c>
      <c r="E898" s="5">
        <v>387886.0</v>
      </c>
      <c r="F898" s="5">
        <v>176312.0</v>
      </c>
      <c r="G898" s="5" t="s">
        <v>2389</v>
      </c>
      <c r="H898" s="5" t="s">
        <v>149</v>
      </c>
      <c r="I898" s="5" t="s">
        <v>7508</v>
      </c>
      <c r="J898" s="5" t="s">
        <v>2391</v>
      </c>
      <c r="K898" s="5" t="s">
        <v>8567</v>
      </c>
      <c r="L898" s="5" t="s">
        <v>8568</v>
      </c>
      <c r="M898" s="10" t="str">
        <f>IFERROR(__xludf.DUMMYFUNCTION("REGEXEXTRACT(L1383, ""[\s,]([A-Z]{2})[,\s]\s?\d{5}"")"),"NJ")</f>
        <v>NJ</v>
      </c>
      <c r="N898" s="5" t="s">
        <v>6161</v>
      </c>
      <c r="O898" s="5" t="s">
        <v>52</v>
      </c>
      <c r="P898" s="5">
        <v>7.0</v>
      </c>
      <c r="Q898" s="5" t="s">
        <v>8569</v>
      </c>
      <c r="R898" s="5" t="s">
        <v>8196</v>
      </c>
      <c r="S898" s="5">
        <v>464.0</v>
      </c>
      <c r="T898" s="5" t="s">
        <v>53</v>
      </c>
      <c r="U898" s="5">
        <v>214.0</v>
      </c>
      <c r="V898" s="5" t="s">
        <v>93</v>
      </c>
      <c r="W898" s="5" t="s">
        <v>8570</v>
      </c>
      <c r="X898" s="5" t="s">
        <v>52</v>
      </c>
      <c r="Y898" s="5" t="s">
        <v>52</v>
      </c>
      <c r="Z898" s="5" t="s">
        <v>8571</v>
      </c>
      <c r="AA898" s="5" t="s">
        <v>8572</v>
      </c>
      <c r="AB898" s="5" t="s">
        <v>180</v>
      </c>
      <c r="AC898" s="5" t="s">
        <v>52</v>
      </c>
      <c r="AD898" s="5" t="s">
        <v>216</v>
      </c>
      <c r="AE898" s="5" t="s">
        <v>217</v>
      </c>
      <c r="AF898" s="5" t="s">
        <v>218</v>
      </c>
      <c r="AG898" s="5" t="s">
        <v>52</v>
      </c>
      <c r="AH898" s="5" t="s">
        <v>52</v>
      </c>
      <c r="AI898" s="5" t="s">
        <v>52</v>
      </c>
      <c r="AJ898" s="5" t="s">
        <v>6166</v>
      </c>
      <c r="AK898" s="5" t="s">
        <v>6167</v>
      </c>
      <c r="AL898" s="5" t="s">
        <v>6168</v>
      </c>
    </row>
    <row r="899" hidden="1">
      <c r="A899" s="5" t="s">
        <v>8573</v>
      </c>
      <c r="B899" s="5" t="s">
        <v>4663</v>
      </c>
      <c r="C899" s="5" t="s">
        <v>3998</v>
      </c>
      <c r="D899" s="9">
        <v>44496.0</v>
      </c>
      <c r="E899" s="5">
        <v>57926.0</v>
      </c>
      <c r="F899" s="5">
        <v>26330.0</v>
      </c>
      <c r="G899" s="5" t="s">
        <v>1419</v>
      </c>
      <c r="H899" s="5" t="s">
        <v>480</v>
      </c>
      <c r="I899" s="5" t="s">
        <v>6088</v>
      </c>
      <c r="J899" s="5" t="s">
        <v>256</v>
      </c>
      <c r="K899" s="5" t="s">
        <v>3485</v>
      </c>
      <c r="L899" s="5" t="s">
        <v>8574</v>
      </c>
      <c r="M899" s="10" t="str">
        <f>IFERROR(__xludf.DUMMYFUNCTION("REGEXEXTRACT(L1384, ""[\s,]([A-Z]{2})[,\s]\s?\d{5}"")"),"CA")</f>
        <v>CA</v>
      </c>
      <c r="N899" s="5" t="s">
        <v>7164</v>
      </c>
      <c r="O899" s="5" t="s">
        <v>52</v>
      </c>
      <c r="P899" s="5">
        <v>1.0</v>
      </c>
      <c r="Q899" s="5" t="s">
        <v>8575</v>
      </c>
      <c r="R899" s="5" t="s">
        <v>91</v>
      </c>
      <c r="S899" s="5">
        <v>50.0</v>
      </c>
      <c r="T899" s="5" t="s">
        <v>1077</v>
      </c>
      <c r="U899" s="5">
        <v>0.0</v>
      </c>
      <c r="V899" s="5" t="s">
        <v>70</v>
      </c>
      <c r="W899" s="5" t="s">
        <v>8576</v>
      </c>
      <c r="X899" s="5" t="s">
        <v>52</v>
      </c>
      <c r="Y899" s="5" t="s">
        <v>52</v>
      </c>
      <c r="Z899" s="5" t="s">
        <v>8172</v>
      </c>
      <c r="AA899" s="5">
        <v>616.0</v>
      </c>
      <c r="AB899" s="5" t="s">
        <v>180</v>
      </c>
      <c r="AC899" s="5" t="s">
        <v>52</v>
      </c>
      <c r="AD899" s="5" t="s">
        <v>5289</v>
      </c>
      <c r="AE899" s="5" t="s">
        <v>5290</v>
      </c>
      <c r="AF899" s="5" t="s">
        <v>5291</v>
      </c>
      <c r="AG899" s="5" t="s">
        <v>52</v>
      </c>
      <c r="AH899" s="5" t="s">
        <v>52</v>
      </c>
      <c r="AI899" s="5" t="s">
        <v>52</v>
      </c>
      <c r="AJ899" s="5" t="s">
        <v>4663</v>
      </c>
      <c r="AK899" s="5" t="s">
        <v>8577</v>
      </c>
      <c r="AL899" s="5" t="s">
        <v>3481</v>
      </c>
    </row>
    <row r="900" hidden="1">
      <c r="A900" s="5" t="s">
        <v>8578</v>
      </c>
      <c r="B900" s="5" t="s">
        <v>168</v>
      </c>
      <c r="C900" s="5" t="s">
        <v>169</v>
      </c>
      <c r="D900" s="9">
        <v>44495.0</v>
      </c>
      <c r="E900" s="5">
        <v>39600.0</v>
      </c>
      <c r="F900" s="5">
        <v>18000.0</v>
      </c>
      <c r="G900" s="5" t="s">
        <v>613</v>
      </c>
      <c r="H900" s="5" t="s">
        <v>171</v>
      </c>
      <c r="I900" s="5" t="s">
        <v>6840</v>
      </c>
      <c r="J900" s="5" t="s">
        <v>581</v>
      </c>
      <c r="K900" s="5" t="s">
        <v>8370</v>
      </c>
      <c r="L900" s="5" t="s">
        <v>174</v>
      </c>
      <c r="M900" s="10" t="str">
        <f>IFERROR(__xludf.DUMMYFUNCTION("REGEXEXTRACT(L1385, ""[\s,]([A-Z]{2})[,\s]\s?\d{5}"")"),"FL")</f>
        <v>FL</v>
      </c>
      <c r="N900" s="5" t="s">
        <v>175</v>
      </c>
      <c r="O900" s="5" t="s">
        <v>52</v>
      </c>
      <c r="P900" s="5">
        <v>1.0</v>
      </c>
      <c r="Q900" s="5" t="s">
        <v>8579</v>
      </c>
      <c r="R900" s="5">
        <v>4510.0</v>
      </c>
      <c r="S900" s="5">
        <v>15550.0</v>
      </c>
      <c r="T900" s="5" t="s">
        <v>115</v>
      </c>
      <c r="U900" s="5">
        <v>0.0</v>
      </c>
      <c r="V900" s="5" t="s">
        <v>52</v>
      </c>
      <c r="W900" s="5" t="s">
        <v>8580</v>
      </c>
      <c r="X900" s="5" t="s">
        <v>52</v>
      </c>
      <c r="Y900" s="5" t="s">
        <v>52</v>
      </c>
      <c r="Z900" s="5" t="s">
        <v>8581</v>
      </c>
      <c r="AA900" s="5" t="s">
        <v>8582</v>
      </c>
      <c r="AB900" s="5" t="s">
        <v>260</v>
      </c>
      <c r="AC900" s="5" t="s">
        <v>52</v>
      </c>
      <c r="AD900" s="5" t="s">
        <v>181</v>
      </c>
      <c r="AE900" s="5" t="s">
        <v>182</v>
      </c>
      <c r="AF900" s="5" t="s">
        <v>183</v>
      </c>
      <c r="AG900" s="5" t="s">
        <v>52</v>
      </c>
      <c r="AH900" s="5" t="s">
        <v>52</v>
      </c>
      <c r="AI900" s="5" t="s">
        <v>184</v>
      </c>
      <c r="AJ900" s="5" t="s">
        <v>168</v>
      </c>
      <c r="AK900" s="5" t="s">
        <v>174</v>
      </c>
      <c r="AL900" s="5" t="s">
        <v>185</v>
      </c>
    </row>
    <row r="901">
      <c r="A901" s="5" t="s">
        <v>8583</v>
      </c>
      <c r="B901" s="5" t="s">
        <v>8584</v>
      </c>
      <c r="C901" s="5" t="s">
        <v>238</v>
      </c>
      <c r="D901" s="9">
        <v>44495.0</v>
      </c>
      <c r="E901" s="5">
        <v>4134.0</v>
      </c>
      <c r="F901" s="5">
        <v>1879.0</v>
      </c>
      <c r="G901" s="5" t="s">
        <v>170</v>
      </c>
      <c r="H901" s="5" t="s">
        <v>45</v>
      </c>
      <c r="I901" s="5" t="s">
        <v>8585</v>
      </c>
      <c r="J901" s="5" t="s">
        <v>170</v>
      </c>
      <c r="K901" s="5" t="s">
        <v>8586</v>
      </c>
      <c r="L901" s="5" t="s">
        <v>8587</v>
      </c>
      <c r="M901" s="10" t="str">
        <f>IFERROR(__xludf.DUMMYFUNCTION("REGEXEXTRACT(L1386, ""[\s,]([A-Z]{2})[,\s]\s?\d{5}"")"),"NC")</f>
        <v>NC</v>
      </c>
      <c r="N901" s="5" t="s">
        <v>8588</v>
      </c>
      <c r="O901" s="5">
        <v>29679.0</v>
      </c>
      <c r="P901" s="5">
        <v>1.0</v>
      </c>
      <c r="Q901" s="5" t="s">
        <v>8589</v>
      </c>
      <c r="R901" s="5" t="s">
        <v>52</v>
      </c>
      <c r="S901" s="5">
        <v>13.0</v>
      </c>
      <c r="T901" s="5" t="s">
        <v>69</v>
      </c>
      <c r="U901" s="5">
        <v>0.0</v>
      </c>
      <c r="V901" s="5" t="s">
        <v>93</v>
      </c>
      <c r="W901" s="5" t="s">
        <v>8590</v>
      </c>
      <c r="X901" s="5" t="s">
        <v>55</v>
      </c>
      <c r="Y901" s="5" t="s">
        <v>8591</v>
      </c>
      <c r="Z901" s="5" t="s">
        <v>8592</v>
      </c>
      <c r="AA901" s="5" t="s">
        <v>8593</v>
      </c>
      <c r="AB901" s="5" t="s">
        <v>162</v>
      </c>
      <c r="AC901" s="5" t="s">
        <v>52</v>
      </c>
      <c r="AD901" s="5" t="s">
        <v>8594</v>
      </c>
      <c r="AE901" s="5" t="s">
        <v>8595</v>
      </c>
      <c r="AF901" s="5" t="s">
        <v>8596</v>
      </c>
      <c r="AG901" s="5" t="s">
        <v>52</v>
      </c>
      <c r="AH901" s="5">
        <v>2100.0</v>
      </c>
      <c r="AI901" s="5" t="s">
        <v>8597</v>
      </c>
      <c r="AJ901" s="5" t="s">
        <v>8584</v>
      </c>
      <c r="AK901" s="5" t="s">
        <v>8598</v>
      </c>
      <c r="AL901" s="5" t="s">
        <v>250</v>
      </c>
    </row>
    <row r="902" hidden="1">
      <c r="A902" s="5" t="s">
        <v>8599</v>
      </c>
      <c r="B902" s="5" t="s">
        <v>6576</v>
      </c>
      <c r="C902" s="5" t="s">
        <v>6577</v>
      </c>
      <c r="D902" s="9">
        <v>44494.0</v>
      </c>
      <c r="E902" s="5">
        <v>19050.0</v>
      </c>
      <c r="F902" s="5">
        <v>8659.0</v>
      </c>
      <c r="G902" s="5" t="s">
        <v>170</v>
      </c>
      <c r="H902" s="5" t="s">
        <v>149</v>
      </c>
      <c r="I902" s="5" t="s">
        <v>5673</v>
      </c>
      <c r="J902" s="5" t="s">
        <v>170</v>
      </c>
      <c r="K902" s="5" t="s">
        <v>8600</v>
      </c>
      <c r="L902" s="5" t="s">
        <v>7144</v>
      </c>
      <c r="M902" s="10" t="str">
        <f>IFERROR(__xludf.DUMMYFUNCTION("REGEXEXTRACT(L1387, ""[\s,]([A-Z]{2})[,\s]\s?\d{5}"")"),"MA")</f>
        <v>MA</v>
      </c>
      <c r="N902" s="5" t="s">
        <v>7145</v>
      </c>
      <c r="O902" s="5">
        <v>27260.0</v>
      </c>
      <c r="P902" s="5">
        <v>3.0</v>
      </c>
      <c r="Q902" s="5" t="s">
        <v>8601</v>
      </c>
      <c r="R902" s="5" t="s">
        <v>2662</v>
      </c>
      <c r="S902" s="5">
        <v>143.0</v>
      </c>
      <c r="T902" s="5" t="s">
        <v>53</v>
      </c>
      <c r="U902" s="5">
        <v>180.0</v>
      </c>
      <c r="V902" s="5" t="s">
        <v>93</v>
      </c>
      <c r="W902" s="5" t="s">
        <v>8602</v>
      </c>
      <c r="X902" s="5" t="s">
        <v>52</v>
      </c>
      <c r="Y902" s="5" t="s">
        <v>52</v>
      </c>
      <c r="Z902" s="5" t="s">
        <v>6852</v>
      </c>
      <c r="AA902" s="5" t="s">
        <v>8603</v>
      </c>
      <c r="AB902" s="5" t="s">
        <v>59</v>
      </c>
      <c r="AC902" s="5" t="s">
        <v>52</v>
      </c>
      <c r="AD902" s="5" t="s">
        <v>216</v>
      </c>
      <c r="AE902" s="5" t="s">
        <v>217</v>
      </c>
      <c r="AF902" s="5" t="s">
        <v>218</v>
      </c>
      <c r="AG902" s="5" t="s">
        <v>52</v>
      </c>
      <c r="AH902" s="5" t="s">
        <v>52</v>
      </c>
      <c r="AI902" s="5" t="s">
        <v>52</v>
      </c>
      <c r="AJ902" s="5" t="s">
        <v>8471</v>
      </c>
      <c r="AK902" s="5" t="s">
        <v>8472</v>
      </c>
      <c r="AL902" s="5" t="s">
        <v>7151</v>
      </c>
    </row>
    <row r="903">
      <c r="A903" s="5" t="s">
        <v>8604</v>
      </c>
      <c r="B903" s="5" t="s">
        <v>8439</v>
      </c>
      <c r="C903" s="5" t="s">
        <v>8440</v>
      </c>
      <c r="D903" s="9">
        <v>44493.0</v>
      </c>
      <c r="E903" s="5">
        <v>280016.0</v>
      </c>
      <c r="F903" s="5">
        <v>127280.0</v>
      </c>
      <c r="G903" s="5" t="s">
        <v>3867</v>
      </c>
      <c r="H903" s="5" t="s">
        <v>84</v>
      </c>
      <c r="I903" s="5" t="s">
        <v>8605</v>
      </c>
      <c r="J903" s="5" t="s">
        <v>532</v>
      </c>
      <c r="K903" s="5" t="s">
        <v>7072</v>
      </c>
      <c r="L903" s="5" t="s">
        <v>8443</v>
      </c>
      <c r="M903" s="10" t="str">
        <f>IFERROR(__xludf.DUMMYFUNCTION("REGEXEXTRACT(L1388, ""[\s,]([A-Z]{2})[,\s]\s?\d{5}"")"),"NJ")</f>
        <v>NJ</v>
      </c>
      <c r="N903" s="5" t="s">
        <v>8444</v>
      </c>
      <c r="O903" s="5">
        <v>60193.0</v>
      </c>
      <c r="P903" s="5">
        <v>5.0</v>
      </c>
      <c r="Q903" s="5" t="s">
        <v>8606</v>
      </c>
      <c r="R903" s="5" t="s">
        <v>508</v>
      </c>
      <c r="S903" s="5">
        <v>180.0</v>
      </c>
      <c r="T903" s="5" t="s">
        <v>53</v>
      </c>
      <c r="U903" s="5">
        <v>185.0</v>
      </c>
      <c r="V903" s="5" t="s">
        <v>93</v>
      </c>
      <c r="W903" s="5" t="s">
        <v>8607</v>
      </c>
      <c r="X903" s="5" t="s">
        <v>71</v>
      </c>
      <c r="Y903" s="5" t="s">
        <v>52</v>
      </c>
      <c r="Z903" s="5" t="s">
        <v>8608</v>
      </c>
      <c r="AA903" s="5" t="s">
        <v>8609</v>
      </c>
      <c r="AB903" s="5" t="s">
        <v>260</v>
      </c>
      <c r="AC903" s="5" t="s">
        <v>52</v>
      </c>
      <c r="AD903" s="5" t="s">
        <v>216</v>
      </c>
      <c r="AE903" s="5" t="s">
        <v>217</v>
      </c>
      <c r="AF903" s="5" t="s">
        <v>218</v>
      </c>
      <c r="AG903" s="5" t="s">
        <v>52</v>
      </c>
      <c r="AH903" s="5" t="s">
        <v>52</v>
      </c>
      <c r="AI903" s="5" t="s">
        <v>52</v>
      </c>
      <c r="AJ903" s="5" t="s">
        <v>8448</v>
      </c>
      <c r="AK903" s="5" t="s">
        <v>8449</v>
      </c>
      <c r="AL903" s="5" t="s">
        <v>336</v>
      </c>
    </row>
    <row r="904" hidden="1">
      <c r="A904" s="5" t="s">
        <v>8610</v>
      </c>
      <c r="B904" s="5" t="s">
        <v>8611</v>
      </c>
      <c r="C904" s="5" t="s">
        <v>8612</v>
      </c>
      <c r="D904" s="9">
        <v>44492.0</v>
      </c>
      <c r="E904" s="5">
        <v>15149.0</v>
      </c>
      <c r="F904" s="5">
        <v>6886.0</v>
      </c>
      <c r="G904" s="5" t="s">
        <v>4673</v>
      </c>
      <c r="H904" s="5" t="s">
        <v>149</v>
      </c>
      <c r="I904" s="5" t="s">
        <v>3759</v>
      </c>
      <c r="J904" s="5" t="s">
        <v>3808</v>
      </c>
      <c r="K904" s="5" t="s">
        <v>3217</v>
      </c>
      <c r="L904" s="5" t="s">
        <v>8613</v>
      </c>
      <c r="M904" s="10" t="str">
        <f>IFERROR(__xludf.DUMMYFUNCTION("REGEXEXTRACT(L1389, ""[\s,]([A-Z]{2})[,\s]\s?\d{5}"")"),"NY")</f>
        <v>NY</v>
      </c>
      <c r="N904" s="5" t="s">
        <v>8614</v>
      </c>
      <c r="O904" s="5">
        <v>28117.0</v>
      </c>
      <c r="P904" s="5">
        <v>1.0</v>
      </c>
      <c r="Q904" s="5" t="s">
        <v>8615</v>
      </c>
      <c r="R904" s="5" t="s">
        <v>1519</v>
      </c>
      <c r="S904" s="5">
        <v>137.0</v>
      </c>
      <c r="T904" s="5" t="s">
        <v>69</v>
      </c>
      <c r="U904" s="5">
        <v>45.0</v>
      </c>
      <c r="V904" s="5" t="s">
        <v>70</v>
      </c>
      <c r="W904" s="5" t="s">
        <v>8616</v>
      </c>
      <c r="X904" s="5" t="s">
        <v>52</v>
      </c>
      <c r="Y904" s="5" t="s">
        <v>52</v>
      </c>
      <c r="Z904" s="5" t="s">
        <v>8617</v>
      </c>
      <c r="AA904" s="5" t="s">
        <v>8618</v>
      </c>
      <c r="AB904" s="5" t="s">
        <v>604</v>
      </c>
      <c r="AC904" s="5" t="s">
        <v>52</v>
      </c>
      <c r="AD904" s="5" t="s">
        <v>72</v>
      </c>
      <c r="AE904" s="5" t="s">
        <v>73</v>
      </c>
      <c r="AF904" s="5" t="s">
        <v>74</v>
      </c>
      <c r="AG904" s="5" t="s">
        <v>75</v>
      </c>
      <c r="AH904" s="5" t="s">
        <v>76</v>
      </c>
      <c r="AI904" s="5" t="s">
        <v>77</v>
      </c>
      <c r="AJ904" s="5" t="s">
        <v>8619</v>
      </c>
      <c r="AK904" s="5" t="s">
        <v>8620</v>
      </c>
      <c r="AL904" s="5" t="s">
        <v>8621</v>
      </c>
    </row>
    <row r="905" hidden="1">
      <c r="A905" s="5" t="s">
        <v>8622</v>
      </c>
      <c r="B905" s="5" t="s">
        <v>248</v>
      </c>
      <c r="C905" s="5" t="s">
        <v>8623</v>
      </c>
      <c r="D905" s="9">
        <v>44489.0</v>
      </c>
      <c r="E905" s="5">
        <v>26107.0</v>
      </c>
      <c r="F905" s="5">
        <v>11867.0</v>
      </c>
      <c r="G905" s="5" t="s">
        <v>963</v>
      </c>
      <c r="H905" s="5" t="s">
        <v>480</v>
      </c>
      <c r="I905" s="5" t="s">
        <v>8624</v>
      </c>
      <c r="J905" s="5" t="s">
        <v>965</v>
      </c>
      <c r="K905" s="5" t="s">
        <v>8625</v>
      </c>
      <c r="L905" s="5" t="s">
        <v>8626</v>
      </c>
      <c r="M905" s="10" t="str">
        <f>IFERROR(__xludf.DUMMYFUNCTION("REGEXEXTRACT(L1390, ""[\s,]([A-Z]{2})[,\s]\s?\d{5}"")"),"#N/A")</f>
        <v>#N/A</v>
      </c>
      <c r="N905" s="5" t="s">
        <v>8627</v>
      </c>
      <c r="O905" s="5">
        <v>97217.0</v>
      </c>
      <c r="P905" s="5">
        <v>2.0</v>
      </c>
      <c r="Q905" s="5" t="s">
        <v>8628</v>
      </c>
      <c r="R905" s="5" t="s">
        <v>2195</v>
      </c>
      <c r="S905" s="5">
        <v>1574.0</v>
      </c>
      <c r="T905" s="5" t="s">
        <v>69</v>
      </c>
      <c r="U905" s="5">
        <v>125.0</v>
      </c>
      <c r="V905" s="5" t="s">
        <v>93</v>
      </c>
      <c r="W905" s="5" t="s">
        <v>8629</v>
      </c>
      <c r="X905" s="5" t="s">
        <v>71</v>
      </c>
      <c r="Y905" s="5" t="s">
        <v>52</v>
      </c>
      <c r="Z905" s="5" t="s">
        <v>8630</v>
      </c>
      <c r="AA905" s="5" t="s">
        <v>8631</v>
      </c>
      <c r="AB905" s="5" t="s">
        <v>162</v>
      </c>
      <c r="AC905" s="5" t="s">
        <v>283</v>
      </c>
      <c r="AD905" s="5" t="s">
        <v>216</v>
      </c>
      <c r="AE905" s="5" t="s">
        <v>217</v>
      </c>
      <c r="AF905" s="5" t="s">
        <v>218</v>
      </c>
      <c r="AG905" s="5" t="s">
        <v>52</v>
      </c>
      <c r="AH905" s="5" t="s">
        <v>52</v>
      </c>
      <c r="AI905" s="5" t="s">
        <v>52</v>
      </c>
      <c r="AJ905" s="5" t="s">
        <v>248</v>
      </c>
      <c r="AK905" s="5" t="s">
        <v>8626</v>
      </c>
      <c r="AL905" s="5" t="s">
        <v>525</v>
      </c>
    </row>
    <row r="906" hidden="1">
      <c r="A906" s="5" t="s">
        <v>8632</v>
      </c>
      <c r="B906" s="5" t="s">
        <v>8633</v>
      </c>
      <c r="C906" s="5" t="s">
        <v>8634</v>
      </c>
      <c r="D906" s="9">
        <v>44489.0</v>
      </c>
      <c r="E906" s="5">
        <v>99539.0</v>
      </c>
      <c r="F906" s="5">
        <v>45245.0</v>
      </c>
      <c r="G906" s="5" t="s">
        <v>435</v>
      </c>
      <c r="H906" s="5" t="s">
        <v>1792</v>
      </c>
      <c r="I906" s="5" t="s">
        <v>6514</v>
      </c>
      <c r="J906" s="5" t="s">
        <v>424</v>
      </c>
      <c r="K906" s="5" t="s">
        <v>8635</v>
      </c>
      <c r="L906" s="5" t="s">
        <v>8636</v>
      </c>
      <c r="M906" s="10" t="str">
        <f>IFERROR(__xludf.DUMMYFUNCTION("REGEXEXTRACT(L1391, ""[\s,]([A-Z]{2})[,\s]\s?\d{5}"")"),"FL")</f>
        <v>FL</v>
      </c>
      <c r="N906" s="5" t="s">
        <v>8637</v>
      </c>
      <c r="O906" s="5" t="s">
        <v>52</v>
      </c>
      <c r="P906" s="5">
        <v>6.0</v>
      </c>
      <c r="Q906" s="5" t="s">
        <v>8638</v>
      </c>
      <c r="R906" s="5" t="s">
        <v>8639</v>
      </c>
      <c r="S906" s="5">
        <v>50.0</v>
      </c>
      <c r="T906" s="5" t="s">
        <v>115</v>
      </c>
      <c r="U906" s="5">
        <v>0.0</v>
      </c>
      <c r="V906" s="5" t="s">
        <v>52</v>
      </c>
      <c r="W906" s="5" t="s">
        <v>8640</v>
      </c>
      <c r="X906" s="5" t="s">
        <v>52</v>
      </c>
      <c r="Y906" s="5" t="s">
        <v>52</v>
      </c>
      <c r="Z906" s="5" t="s">
        <v>5857</v>
      </c>
      <c r="AA906" s="5" t="s">
        <v>8641</v>
      </c>
      <c r="AB906" s="5" t="s">
        <v>162</v>
      </c>
      <c r="AC906" s="5" t="s">
        <v>52</v>
      </c>
      <c r="AD906" s="5" t="s">
        <v>181</v>
      </c>
      <c r="AE906" s="5" t="s">
        <v>182</v>
      </c>
      <c r="AF906" s="5" t="s">
        <v>183</v>
      </c>
      <c r="AG906" s="5" t="s">
        <v>52</v>
      </c>
      <c r="AH906" s="5" t="s">
        <v>52</v>
      </c>
      <c r="AI906" s="5" t="s">
        <v>184</v>
      </c>
      <c r="AJ906" s="5" t="s">
        <v>8633</v>
      </c>
      <c r="AK906" s="5" t="s">
        <v>8636</v>
      </c>
      <c r="AL906" s="5" t="s">
        <v>444</v>
      </c>
    </row>
    <row r="907">
      <c r="A907" s="5" t="s">
        <v>8642</v>
      </c>
      <c r="B907" s="5" t="s">
        <v>2452</v>
      </c>
      <c r="C907" s="5" t="s">
        <v>8536</v>
      </c>
      <c r="D907" s="9">
        <v>44489.0</v>
      </c>
      <c r="E907" s="5">
        <v>19547.0</v>
      </c>
      <c r="F907" s="5">
        <v>8885.0</v>
      </c>
      <c r="G907" s="5" t="s">
        <v>422</v>
      </c>
      <c r="H907" s="5" t="s">
        <v>84</v>
      </c>
      <c r="I907" s="5" t="s">
        <v>8643</v>
      </c>
      <c r="J907" s="5" t="s">
        <v>424</v>
      </c>
      <c r="K907" s="5" t="s">
        <v>8644</v>
      </c>
      <c r="L907" s="5" t="s">
        <v>8538</v>
      </c>
      <c r="M907" s="10" t="str">
        <f>IFERROR(__xludf.DUMMYFUNCTION("REGEXEXTRACT(L1392, ""[\s,]([A-Z]{2})[,\s]\s?\d{5}"")"),"IL")</f>
        <v>IL</v>
      </c>
      <c r="N907" s="5" t="s">
        <v>8539</v>
      </c>
      <c r="O907" s="5">
        <v>28208.0</v>
      </c>
      <c r="P907" s="5">
        <v>1.0</v>
      </c>
      <c r="Q907" s="5" t="s">
        <v>8645</v>
      </c>
      <c r="R907" s="5" t="s">
        <v>91</v>
      </c>
      <c r="S907" s="5">
        <v>1458.0</v>
      </c>
      <c r="T907" s="5" t="s">
        <v>69</v>
      </c>
      <c r="U907" s="5">
        <v>52.0</v>
      </c>
      <c r="V907" s="5" t="s">
        <v>93</v>
      </c>
      <c r="W907" s="5" t="s">
        <v>8646</v>
      </c>
      <c r="X907" s="5" t="s">
        <v>71</v>
      </c>
      <c r="Y907" s="5" t="s">
        <v>52</v>
      </c>
      <c r="Z907" s="5" t="s">
        <v>8647</v>
      </c>
      <c r="AA907" s="5" t="s">
        <v>8648</v>
      </c>
      <c r="AB907" s="5" t="s">
        <v>200</v>
      </c>
      <c r="AC907" s="5" t="s">
        <v>52</v>
      </c>
      <c r="AD907" s="5" t="s">
        <v>216</v>
      </c>
      <c r="AE907" s="5" t="s">
        <v>217</v>
      </c>
      <c r="AF907" s="5" t="s">
        <v>218</v>
      </c>
      <c r="AG907" s="5" t="s">
        <v>52</v>
      </c>
      <c r="AH907" s="5" t="s">
        <v>52</v>
      </c>
      <c r="AI907" s="5" t="s">
        <v>52</v>
      </c>
      <c r="AJ907" s="5" t="s">
        <v>8544</v>
      </c>
      <c r="AK907" s="5" t="s">
        <v>8545</v>
      </c>
      <c r="AL907" s="5" t="s">
        <v>928</v>
      </c>
    </row>
    <row r="908" hidden="1">
      <c r="A908" s="5" t="s">
        <v>8649</v>
      </c>
      <c r="B908" s="5" t="s">
        <v>8439</v>
      </c>
      <c r="C908" s="5" t="s">
        <v>8440</v>
      </c>
      <c r="D908" s="9">
        <v>44485.0</v>
      </c>
      <c r="E908" s="5">
        <v>180143.0</v>
      </c>
      <c r="F908" s="5">
        <v>81883.0</v>
      </c>
      <c r="G908" s="5" t="s">
        <v>8441</v>
      </c>
      <c r="H908" s="5" t="s">
        <v>459</v>
      </c>
      <c r="I908" s="5" t="s">
        <v>8442</v>
      </c>
      <c r="J908" s="5" t="s">
        <v>1914</v>
      </c>
      <c r="K908" s="5" t="s">
        <v>1171</v>
      </c>
      <c r="L908" s="5" t="s">
        <v>8650</v>
      </c>
      <c r="M908" s="10" t="str">
        <f>IFERROR(__xludf.DUMMYFUNCTION("REGEXEXTRACT(L1393, ""[\s,]([A-Z]{2})[,\s]\s?\d{5}"")"),"IL")</f>
        <v>IL</v>
      </c>
      <c r="N908" s="5" t="s">
        <v>8444</v>
      </c>
      <c r="O908" s="5">
        <v>60148.0</v>
      </c>
      <c r="P908" s="5">
        <v>3.0</v>
      </c>
      <c r="Q908" s="5" t="s">
        <v>8651</v>
      </c>
      <c r="R908" s="5" t="s">
        <v>2662</v>
      </c>
      <c r="S908" s="5">
        <v>120.0</v>
      </c>
      <c r="T908" s="5" t="s">
        <v>53</v>
      </c>
      <c r="U908" s="5">
        <v>118.0</v>
      </c>
      <c r="V908" s="5" t="s">
        <v>93</v>
      </c>
      <c r="W908" s="5" t="s">
        <v>8652</v>
      </c>
      <c r="X908" s="5" t="s">
        <v>71</v>
      </c>
      <c r="Y908" s="5" t="s">
        <v>52</v>
      </c>
      <c r="Z908" s="5" t="s">
        <v>8403</v>
      </c>
      <c r="AA908" s="5" t="s">
        <v>8653</v>
      </c>
      <c r="AB908" s="5" t="s">
        <v>235</v>
      </c>
      <c r="AC908" s="5" t="s">
        <v>52</v>
      </c>
      <c r="AD908" s="5" t="s">
        <v>216</v>
      </c>
      <c r="AE908" s="5" t="s">
        <v>217</v>
      </c>
      <c r="AF908" s="5" t="s">
        <v>218</v>
      </c>
      <c r="AG908" s="5" t="s">
        <v>52</v>
      </c>
      <c r="AH908" s="5" t="s">
        <v>52</v>
      </c>
      <c r="AI908" s="5" t="s">
        <v>52</v>
      </c>
      <c r="AJ908" s="5" t="s">
        <v>8448</v>
      </c>
      <c r="AK908" s="5" t="s">
        <v>8449</v>
      </c>
      <c r="AL908" s="5" t="s">
        <v>336</v>
      </c>
    </row>
    <row r="909" hidden="1">
      <c r="A909" s="5" t="s">
        <v>8654</v>
      </c>
      <c r="B909" s="5" t="s">
        <v>8655</v>
      </c>
      <c r="C909" s="5" t="s">
        <v>8656</v>
      </c>
      <c r="D909" s="9">
        <v>44484.0</v>
      </c>
      <c r="E909" s="5">
        <v>25356.0</v>
      </c>
      <c r="F909" s="5">
        <v>11525.0</v>
      </c>
      <c r="G909" s="5" t="s">
        <v>271</v>
      </c>
      <c r="H909" s="5" t="s">
        <v>149</v>
      </c>
      <c r="I909" s="5" t="s">
        <v>8657</v>
      </c>
      <c r="J909" s="5" t="s">
        <v>274</v>
      </c>
      <c r="K909" s="5" t="s">
        <v>8658</v>
      </c>
      <c r="L909" s="5" t="s">
        <v>8659</v>
      </c>
      <c r="M909" s="10" t="str">
        <f>IFERROR(__xludf.DUMMYFUNCTION("REGEXEXTRACT(L1394, ""[\s,]([A-Z]{2})[,\s]\s?\d{5}"")"),"IL")</f>
        <v>IL</v>
      </c>
      <c r="N909" s="5" t="s">
        <v>8660</v>
      </c>
      <c r="O909" s="5">
        <v>28273.0</v>
      </c>
      <c r="P909" s="5">
        <v>1.0</v>
      </c>
      <c r="Q909" s="5" t="s">
        <v>8661</v>
      </c>
      <c r="R909" s="5" t="s">
        <v>1563</v>
      </c>
      <c r="S909" s="5">
        <v>5652.0</v>
      </c>
      <c r="T909" s="5" t="s">
        <v>69</v>
      </c>
      <c r="U909" s="5">
        <v>80.0</v>
      </c>
      <c r="V909" s="5" t="s">
        <v>70</v>
      </c>
      <c r="W909" s="5" t="s">
        <v>8662</v>
      </c>
      <c r="X909" s="5" t="s">
        <v>52</v>
      </c>
      <c r="Y909" s="5" t="s">
        <v>52</v>
      </c>
      <c r="Z909" s="5" t="s">
        <v>3519</v>
      </c>
      <c r="AA909" s="5" t="s">
        <v>8663</v>
      </c>
      <c r="AB909" s="5" t="s">
        <v>2743</v>
      </c>
      <c r="AC909" s="5" t="s">
        <v>52</v>
      </c>
      <c r="AD909" s="5" t="s">
        <v>72</v>
      </c>
      <c r="AE909" s="5" t="s">
        <v>73</v>
      </c>
      <c r="AF909" s="5" t="s">
        <v>74</v>
      </c>
      <c r="AG909" s="5" t="s">
        <v>75</v>
      </c>
      <c r="AH909" s="5" t="s">
        <v>76</v>
      </c>
      <c r="AI909" s="5" t="s">
        <v>77</v>
      </c>
      <c r="AJ909" s="5" t="s">
        <v>8655</v>
      </c>
      <c r="AK909" s="5" t="s">
        <v>8664</v>
      </c>
      <c r="AL909" s="5" t="s">
        <v>735</v>
      </c>
    </row>
    <row r="910" hidden="1">
      <c r="A910" s="5" t="s">
        <v>8665</v>
      </c>
      <c r="B910" s="5" t="s">
        <v>8260</v>
      </c>
      <c r="C910" s="5" t="s">
        <v>8666</v>
      </c>
      <c r="D910" s="9">
        <v>44483.0</v>
      </c>
      <c r="E910" s="5">
        <v>180143.0</v>
      </c>
      <c r="F910" s="5">
        <v>81883.0</v>
      </c>
      <c r="G910" s="5" t="s">
        <v>2389</v>
      </c>
      <c r="H910" s="5" t="s">
        <v>459</v>
      </c>
      <c r="I910" s="5" t="s">
        <v>8667</v>
      </c>
      <c r="J910" s="5" t="s">
        <v>2391</v>
      </c>
      <c r="K910" s="5" t="s">
        <v>8668</v>
      </c>
      <c r="L910" s="5" t="s">
        <v>8476</v>
      </c>
      <c r="M910" s="10" t="str">
        <f>IFERROR(__xludf.DUMMYFUNCTION("REGEXEXTRACT(L1395, ""[\s,]([A-Z]{2})[,\s]\s?\d{5}"")"),"IL")</f>
        <v>IL</v>
      </c>
      <c r="N910" s="5" t="s">
        <v>8669</v>
      </c>
      <c r="O910" s="5">
        <v>2035.0</v>
      </c>
      <c r="P910" s="5">
        <v>3.0</v>
      </c>
      <c r="Q910" s="5" t="s">
        <v>8651</v>
      </c>
      <c r="R910" s="5" t="s">
        <v>2662</v>
      </c>
      <c r="S910" s="5">
        <v>120.0</v>
      </c>
      <c r="T910" s="5" t="s">
        <v>53</v>
      </c>
      <c r="U910" s="5">
        <v>0.0</v>
      </c>
      <c r="V910" s="5" t="s">
        <v>52</v>
      </c>
      <c r="W910" s="5" t="s">
        <v>8670</v>
      </c>
      <c r="X910" s="5" t="s">
        <v>55</v>
      </c>
      <c r="Y910" s="5" t="s">
        <v>8652</v>
      </c>
      <c r="Z910" s="5" t="s">
        <v>8671</v>
      </c>
      <c r="AA910" s="5" t="s">
        <v>8653</v>
      </c>
      <c r="AB910" s="5" t="s">
        <v>260</v>
      </c>
      <c r="AC910" s="5" t="s">
        <v>52</v>
      </c>
      <c r="AD910" s="5" t="s">
        <v>8481</v>
      </c>
      <c r="AE910" s="5" t="s">
        <v>8482</v>
      </c>
      <c r="AF910" s="5" t="s">
        <v>8483</v>
      </c>
      <c r="AG910" s="5" t="s">
        <v>52</v>
      </c>
      <c r="AH910" s="5" t="s">
        <v>52</v>
      </c>
      <c r="AI910" s="5" t="s">
        <v>8484</v>
      </c>
      <c r="AJ910" s="5" t="s">
        <v>8260</v>
      </c>
      <c r="AK910" s="5" t="s">
        <v>8485</v>
      </c>
      <c r="AL910" s="5" t="s">
        <v>8486</v>
      </c>
    </row>
    <row r="911" hidden="1">
      <c r="A911" s="5" t="s">
        <v>8672</v>
      </c>
      <c r="B911" s="5" t="s">
        <v>8673</v>
      </c>
      <c r="C911" s="5" t="s">
        <v>8674</v>
      </c>
      <c r="D911" s="9">
        <v>44482.0</v>
      </c>
      <c r="E911" s="5">
        <v>180510.0</v>
      </c>
      <c r="F911" s="5">
        <v>82050.0</v>
      </c>
      <c r="G911" s="5" t="s">
        <v>2212</v>
      </c>
      <c r="H911" s="5" t="s">
        <v>189</v>
      </c>
      <c r="I911" s="5" t="s">
        <v>8675</v>
      </c>
      <c r="J911" s="5" t="s">
        <v>2214</v>
      </c>
      <c r="K911" s="5" t="s">
        <v>8676</v>
      </c>
      <c r="L911" s="5" t="s">
        <v>8677</v>
      </c>
      <c r="M911" s="10" t="str">
        <f>IFERROR(__xludf.DUMMYFUNCTION("REGEXEXTRACT(L1396, ""[\s,]([A-Z]{2})[,\s]\s?\d{5}"")"),"CA")</f>
        <v>CA</v>
      </c>
      <c r="N911" s="5" t="s">
        <v>8678</v>
      </c>
      <c r="O911" s="5" t="s">
        <v>52</v>
      </c>
      <c r="P911" s="5">
        <v>4.0</v>
      </c>
      <c r="Q911" s="5" t="s">
        <v>8679</v>
      </c>
      <c r="R911" s="5" t="s">
        <v>691</v>
      </c>
      <c r="S911" s="5">
        <v>311.0</v>
      </c>
      <c r="T911" s="5" t="s">
        <v>115</v>
      </c>
      <c r="U911" s="5">
        <v>0.0</v>
      </c>
      <c r="V911" s="5" t="s">
        <v>52</v>
      </c>
      <c r="W911" s="5" t="s">
        <v>8680</v>
      </c>
      <c r="X911" s="5" t="s">
        <v>52</v>
      </c>
      <c r="Y911" s="5" t="s">
        <v>52</v>
      </c>
      <c r="Z911" s="5">
        <v>4.0E39</v>
      </c>
      <c r="AA911" s="5" t="s">
        <v>8681</v>
      </c>
      <c r="AB911" s="5" t="s">
        <v>119</v>
      </c>
      <c r="AC911" s="5" t="s">
        <v>52</v>
      </c>
      <c r="AD911" s="5" t="s">
        <v>181</v>
      </c>
      <c r="AE911" s="5" t="s">
        <v>182</v>
      </c>
      <c r="AF911" s="5" t="s">
        <v>183</v>
      </c>
      <c r="AG911" s="5" t="s">
        <v>52</v>
      </c>
      <c r="AH911" s="5" t="s">
        <v>52</v>
      </c>
      <c r="AI911" s="5" t="s">
        <v>184</v>
      </c>
      <c r="AJ911" s="5" t="s">
        <v>8673</v>
      </c>
      <c r="AK911" s="5" t="s">
        <v>8677</v>
      </c>
      <c r="AL911" s="5" t="s">
        <v>8682</v>
      </c>
    </row>
    <row r="912" hidden="1">
      <c r="A912" s="5" t="s">
        <v>8683</v>
      </c>
      <c r="B912" s="5" t="s">
        <v>1513</v>
      </c>
      <c r="C912" s="5" t="s">
        <v>8684</v>
      </c>
      <c r="D912" s="9">
        <v>44481.0</v>
      </c>
      <c r="E912" s="5">
        <v>104111.0</v>
      </c>
      <c r="F912" s="5">
        <v>47323.0</v>
      </c>
      <c r="G912" s="5" t="s">
        <v>4216</v>
      </c>
      <c r="H912" s="5" t="s">
        <v>1792</v>
      </c>
      <c r="I912" s="5" t="s">
        <v>3339</v>
      </c>
      <c r="J912" s="5" t="s">
        <v>4217</v>
      </c>
      <c r="K912" s="5" t="s">
        <v>1031</v>
      </c>
      <c r="L912" s="5" t="s">
        <v>8685</v>
      </c>
      <c r="M912" s="10" t="str">
        <f>IFERROR(__xludf.DUMMYFUNCTION("REGEXEXTRACT(L1397, ""[\s,]([A-Z]{2})[,\s]\s?\d{5}"")"),"#N/A")</f>
        <v>#N/A</v>
      </c>
      <c r="N912" s="5" t="s">
        <v>8686</v>
      </c>
      <c r="O912" s="5">
        <v>29301.0</v>
      </c>
      <c r="P912" s="5">
        <v>5.0</v>
      </c>
      <c r="Q912" s="5" t="s">
        <v>8687</v>
      </c>
      <c r="R912" s="5" t="s">
        <v>8688</v>
      </c>
      <c r="S912" s="5">
        <v>3721.0</v>
      </c>
      <c r="T912" s="5" t="s">
        <v>115</v>
      </c>
      <c r="U912" s="5">
        <v>2.0</v>
      </c>
      <c r="V912" s="5" t="s">
        <v>70</v>
      </c>
      <c r="W912" s="5" t="s">
        <v>8689</v>
      </c>
      <c r="X912" s="5" t="s">
        <v>52</v>
      </c>
      <c r="Y912" s="5" t="s">
        <v>52</v>
      </c>
      <c r="Z912" s="5" t="s">
        <v>8690</v>
      </c>
      <c r="AA912" s="5" t="s">
        <v>8691</v>
      </c>
      <c r="AB912" s="5" t="s">
        <v>235</v>
      </c>
      <c r="AC912" s="5" t="s">
        <v>283</v>
      </c>
      <c r="AD912" s="5" t="s">
        <v>398</v>
      </c>
      <c r="AE912" s="5" t="s">
        <v>399</v>
      </c>
      <c r="AF912" s="5" t="s">
        <v>400</v>
      </c>
      <c r="AG912" s="5" t="s">
        <v>401</v>
      </c>
      <c r="AH912" s="5">
        <v>23502.0</v>
      </c>
      <c r="AI912" s="5" t="s">
        <v>402</v>
      </c>
      <c r="AJ912" s="5" t="s">
        <v>1513</v>
      </c>
      <c r="AK912" s="5" t="s">
        <v>5904</v>
      </c>
      <c r="AL912" s="5" t="s">
        <v>8692</v>
      </c>
    </row>
    <row r="913" hidden="1">
      <c r="A913" s="5" t="s">
        <v>8693</v>
      </c>
      <c r="B913" s="5" t="s">
        <v>8694</v>
      </c>
      <c r="C913" s="5" t="s">
        <v>8695</v>
      </c>
      <c r="D913" s="9">
        <v>44481.0</v>
      </c>
      <c r="E913" s="5">
        <v>96492.0</v>
      </c>
      <c r="F913" s="5">
        <v>43860.0</v>
      </c>
      <c r="G913" s="5" t="s">
        <v>556</v>
      </c>
      <c r="H913" s="5" t="s">
        <v>480</v>
      </c>
      <c r="I913" s="5" t="s">
        <v>4390</v>
      </c>
      <c r="J913" s="5" t="s">
        <v>558</v>
      </c>
      <c r="K913" s="5" t="s">
        <v>8696</v>
      </c>
      <c r="L913" s="5" t="s">
        <v>8697</v>
      </c>
      <c r="M913" s="10" t="str">
        <f>IFERROR(__xludf.DUMMYFUNCTION("REGEXEXTRACT(L1398, ""[\s,]([A-Z]{2})[,\s]\s?\d{5}"")"),"PR")</f>
        <v>PR</v>
      </c>
      <c r="N913" s="5" t="s">
        <v>8698</v>
      </c>
      <c r="O913" s="5" t="s">
        <v>52</v>
      </c>
      <c r="P913" s="5">
        <v>2.0</v>
      </c>
      <c r="Q913" s="5" t="s">
        <v>8699</v>
      </c>
      <c r="R913" s="5" t="s">
        <v>3236</v>
      </c>
      <c r="S913" s="5">
        <v>5800.0</v>
      </c>
      <c r="T913" s="5" t="s">
        <v>115</v>
      </c>
      <c r="U913" s="5">
        <v>0.0</v>
      </c>
      <c r="V913" s="5" t="s">
        <v>70</v>
      </c>
      <c r="W913" s="5" t="s">
        <v>8700</v>
      </c>
      <c r="X913" s="5" t="s">
        <v>71</v>
      </c>
      <c r="Y913" s="5" t="s">
        <v>52</v>
      </c>
      <c r="Z913" s="5" t="s">
        <v>8701</v>
      </c>
      <c r="AA913" s="5" t="s">
        <v>8702</v>
      </c>
      <c r="AB913" s="5" t="s">
        <v>260</v>
      </c>
      <c r="AC913" s="5" t="s">
        <v>52</v>
      </c>
      <c r="AD913" s="5" t="s">
        <v>398</v>
      </c>
      <c r="AE913" s="5" t="s">
        <v>399</v>
      </c>
      <c r="AF913" s="5" t="s">
        <v>400</v>
      </c>
      <c r="AG913" s="5" t="s">
        <v>401</v>
      </c>
      <c r="AH913" s="5">
        <v>23502.0</v>
      </c>
      <c r="AI913" s="5" t="s">
        <v>402</v>
      </c>
      <c r="AJ913" s="5" t="s">
        <v>8703</v>
      </c>
      <c r="AK913" s="5" t="s">
        <v>8704</v>
      </c>
      <c r="AL913" s="5" t="s">
        <v>8621</v>
      </c>
    </row>
    <row r="914" hidden="1">
      <c r="A914" s="5" t="s">
        <v>8705</v>
      </c>
      <c r="B914" s="5" t="s">
        <v>8706</v>
      </c>
      <c r="C914" s="5" t="s">
        <v>8707</v>
      </c>
      <c r="D914" s="9">
        <v>44480.0</v>
      </c>
      <c r="E914" s="5">
        <v>165000.0</v>
      </c>
      <c r="F914" s="5">
        <v>75000.0</v>
      </c>
      <c r="G914" s="5" t="s">
        <v>2389</v>
      </c>
      <c r="H914" s="5" t="s">
        <v>189</v>
      </c>
      <c r="I914" s="5" t="s">
        <v>2090</v>
      </c>
      <c r="J914" s="5" t="s">
        <v>2391</v>
      </c>
      <c r="K914" s="5" t="s">
        <v>8708</v>
      </c>
      <c r="L914" s="5" t="s">
        <v>1324</v>
      </c>
      <c r="M914" s="10" t="str">
        <f>IFERROR(__xludf.DUMMYFUNCTION("REGEXEXTRACT(L1399, ""[\s,]([A-Z]{2})[,\s]\s?\d{5}"")"),"TX")</f>
        <v>TX</v>
      </c>
      <c r="N914" s="5" t="s">
        <v>8709</v>
      </c>
      <c r="O914" s="5">
        <v>60187.0</v>
      </c>
      <c r="P914" s="5">
        <v>3.0</v>
      </c>
      <c r="Q914" s="5" t="s">
        <v>8710</v>
      </c>
      <c r="R914" s="5" t="s">
        <v>712</v>
      </c>
      <c r="S914" s="5">
        <v>48.0</v>
      </c>
      <c r="T914" s="5" t="s">
        <v>53</v>
      </c>
      <c r="U914" s="5">
        <v>71.0</v>
      </c>
      <c r="V914" s="5" t="s">
        <v>93</v>
      </c>
      <c r="W914" s="5" t="s">
        <v>8711</v>
      </c>
      <c r="X914" s="5" t="s">
        <v>71</v>
      </c>
      <c r="Y914" s="5" t="s">
        <v>52</v>
      </c>
      <c r="Z914" s="5" t="s">
        <v>8671</v>
      </c>
      <c r="AA914" s="5" t="s">
        <v>8712</v>
      </c>
      <c r="AB914" s="5" t="s">
        <v>260</v>
      </c>
      <c r="AC914" s="5" t="s">
        <v>52</v>
      </c>
      <c r="AD914" s="5" t="s">
        <v>216</v>
      </c>
      <c r="AE914" s="5" t="s">
        <v>217</v>
      </c>
      <c r="AF914" s="5" t="s">
        <v>218</v>
      </c>
      <c r="AG914" s="5" t="s">
        <v>52</v>
      </c>
      <c r="AH914" s="5" t="s">
        <v>52</v>
      </c>
      <c r="AI914" s="5" t="s">
        <v>52</v>
      </c>
      <c r="AJ914" s="5" t="s">
        <v>8706</v>
      </c>
      <c r="AK914" s="5" t="s">
        <v>1324</v>
      </c>
      <c r="AL914" s="5" t="s">
        <v>2189</v>
      </c>
    </row>
    <row r="915">
      <c r="A915" s="5" t="s">
        <v>8713</v>
      </c>
      <c r="B915" s="5" t="s">
        <v>8714</v>
      </c>
      <c r="C915" s="5" t="s">
        <v>8715</v>
      </c>
      <c r="D915" s="9">
        <v>44480.0</v>
      </c>
      <c r="E915" s="5">
        <v>226688.0</v>
      </c>
      <c r="F915" s="5">
        <v>103040.0</v>
      </c>
      <c r="G915" s="5" t="s">
        <v>422</v>
      </c>
      <c r="H915" s="5" t="s">
        <v>45</v>
      </c>
      <c r="I915" s="5" t="s">
        <v>7508</v>
      </c>
      <c r="J915" s="5" t="s">
        <v>424</v>
      </c>
      <c r="K915" s="5" t="s">
        <v>3658</v>
      </c>
      <c r="L915" s="5" t="s">
        <v>8716</v>
      </c>
      <c r="M915" s="10" t="str">
        <f>IFERROR(__xludf.DUMMYFUNCTION("REGEXEXTRACT(L1400, ""[\s,]([A-Z]{2})[,\s]\s?\d{5}"")"),"CA")</f>
        <v>CA</v>
      </c>
      <c r="N915" s="5" t="s">
        <v>8717</v>
      </c>
      <c r="O915" s="5">
        <v>11434.0</v>
      </c>
      <c r="P915" s="5">
        <v>4.0</v>
      </c>
      <c r="Q915" s="5" t="s">
        <v>8718</v>
      </c>
      <c r="R915" s="5" t="s">
        <v>8719</v>
      </c>
      <c r="S915" s="5">
        <v>3680.0</v>
      </c>
      <c r="T915" s="5" t="s">
        <v>374</v>
      </c>
      <c r="U915" s="5">
        <v>0.0</v>
      </c>
      <c r="V915" s="5" t="s">
        <v>52</v>
      </c>
      <c r="W915" s="5" t="s">
        <v>8720</v>
      </c>
      <c r="X915" s="5" t="s">
        <v>71</v>
      </c>
      <c r="Y915" s="5" t="s">
        <v>52</v>
      </c>
      <c r="Z915" s="5" t="s">
        <v>8571</v>
      </c>
      <c r="AA915" s="5" t="s">
        <v>8721</v>
      </c>
      <c r="AB915" s="5" t="s">
        <v>180</v>
      </c>
      <c r="AC915" s="5" t="s">
        <v>52</v>
      </c>
      <c r="AD915" s="5" t="s">
        <v>216</v>
      </c>
      <c r="AE915" s="5" t="s">
        <v>217</v>
      </c>
      <c r="AF915" s="5" t="s">
        <v>218</v>
      </c>
      <c r="AG915" s="5" t="s">
        <v>52</v>
      </c>
      <c r="AH915" s="5" t="s">
        <v>52</v>
      </c>
      <c r="AI915" s="5" t="s">
        <v>52</v>
      </c>
      <c r="AJ915" s="5" t="s">
        <v>8714</v>
      </c>
      <c r="AK915" s="5" t="s">
        <v>8716</v>
      </c>
      <c r="AL915" s="5" t="s">
        <v>928</v>
      </c>
    </row>
    <row r="916" hidden="1">
      <c r="A916" s="5" t="s">
        <v>8722</v>
      </c>
      <c r="B916" s="5" t="s">
        <v>6576</v>
      </c>
      <c r="C916" s="5" t="s">
        <v>6577</v>
      </c>
      <c r="D916" s="9">
        <v>44479.0</v>
      </c>
      <c r="E916" s="5">
        <v>7423.0</v>
      </c>
      <c r="F916" s="5">
        <v>3374.0</v>
      </c>
      <c r="G916" s="5" t="s">
        <v>170</v>
      </c>
      <c r="H916" s="5" t="s">
        <v>149</v>
      </c>
      <c r="I916" s="5" t="s">
        <v>6468</v>
      </c>
      <c r="J916" s="5" t="s">
        <v>170</v>
      </c>
      <c r="K916" s="5" t="s">
        <v>1171</v>
      </c>
      <c r="L916" s="5" t="s">
        <v>7144</v>
      </c>
      <c r="M916" s="10" t="str">
        <f>IFERROR(__xludf.DUMMYFUNCTION("REGEXEXTRACT(L1401, ""[\s,]([A-Z]{2})[,\s]\s?\d{5}"")"),"GA")</f>
        <v>GA</v>
      </c>
      <c r="N916" s="5" t="s">
        <v>7145</v>
      </c>
      <c r="O916" s="5">
        <v>27260.0</v>
      </c>
      <c r="P916" s="5">
        <v>1.0</v>
      </c>
      <c r="Q916" s="5" t="s">
        <v>8723</v>
      </c>
      <c r="R916" s="5">
        <v>4510.0</v>
      </c>
      <c r="S916" s="5">
        <v>44.0</v>
      </c>
      <c r="T916" s="5" t="s">
        <v>53</v>
      </c>
      <c r="U916" s="5">
        <v>53.0</v>
      </c>
      <c r="V916" s="5" t="s">
        <v>93</v>
      </c>
      <c r="W916" s="5" t="s">
        <v>8724</v>
      </c>
      <c r="X916" s="5" t="s">
        <v>52</v>
      </c>
      <c r="Y916" s="5" t="s">
        <v>52</v>
      </c>
      <c r="Z916" s="5" t="s">
        <v>8617</v>
      </c>
      <c r="AA916" s="5" t="s">
        <v>8725</v>
      </c>
      <c r="AB916" s="5" t="s">
        <v>235</v>
      </c>
      <c r="AC916" s="5" t="s">
        <v>52</v>
      </c>
      <c r="AD916" s="5" t="s">
        <v>216</v>
      </c>
      <c r="AE916" s="5" t="s">
        <v>217</v>
      </c>
      <c r="AF916" s="5" t="s">
        <v>218</v>
      </c>
      <c r="AG916" s="5" t="s">
        <v>52</v>
      </c>
      <c r="AH916" s="5" t="s">
        <v>52</v>
      </c>
      <c r="AI916" s="5" t="s">
        <v>52</v>
      </c>
      <c r="AJ916" s="5" t="s">
        <v>8471</v>
      </c>
      <c r="AK916" s="5" t="s">
        <v>8472</v>
      </c>
      <c r="AL916" s="5" t="s">
        <v>7151</v>
      </c>
    </row>
    <row r="917">
      <c r="A917" s="5" t="s">
        <v>8726</v>
      </c>
      <c r="B917" s="5" t="s">
        <v>5254</v>
      </c>
      <c r="C917" s="5" t="s">
        <v>1133</v>
      </c>
      <c r="D917" s="9">
        <v>44478.0</v>
      </c>
      <c r="E917" s="5">
        <v>24072.0</v>
      </c>
      <c r="F917" s="5">
        <v>10942.0</v>
      </c>
      <c r="G917" s="5" t="s">
        <v>170</v>
      </c>
      <c r="H917" s="5" t="s">
        <v>45</v>
      </c>
      <c r="I917" s="5" t="s">
        <v>8727</v>
      </c>
      <c r="J917" s="5" t="s">
        <v>170</v>
      </c>
      <c r="K917" s="5" t="s">
        <v>391</v>
      </c>
      <c r="L917" s="5" t="s">
        <v>8728</v>
      </c>
      <c r="M917" s="10" t="str">
        <f>IFERROR(__xludf.DUMMYFUNCTION("REGEXEXTRACT(L1402, ""[\s,]([A-Z]{2})[,\s]\s?\d{5}"")"),"NV")</f>
        <v>NV</v>
      </c>
      <c r="N917" s="5" t="s">
        <v>8729</v>
      </c>
      <c r="O917" s="5" t="s">
        <v>52</v>
      </c>
      <c r="P917" s="5">
        <v>1.0</v>
      </c>
      <c r="Q917" s="5" t="s">
        <v>8730</v>
      </c>
      <c r="R917" s="5" t="s">
        <v>466</v>
      </c>
      <c r="S917" s="5">
        <v>886.0</v>
      </c>
      <c r="T917" s="5" t="s">
        <v>92</v>
      </c>
      <c r="U917" s="5">
        <v>0.0</v>
      </c>
      <c r="V917" s="5" t="s">
        <v>70</v>
      </c>
      <c r="W917" s="5" t="s">
        <v>8731</v>
      </c>
      <c r="X917" s="5" t="s">
        <v>71</v>
      </c>
      <c r="Y917" s="5" t="s">
        <v>52</v>
      </c>
      <c r="Z917" s="5" t="s">
        <v>8732</v>
      </c>
      <c r="AA917" s="5" t="s">
        <v>8733</v>
      </c>
      <c r="AB917" s="5" t="s">
        <v>1498</v>
      </c>
      <c r="AC917" s="5" t="s">
        <v>52</v>
      </c>
      <c r="AD917" s="5" t="s">
        <v>398</v>
      </c>
      <c r="AE917" s="5" t="s">
        <v>399</v>
      </c>
      <c r="AF917" s="5" t="s">
        <v>400</v>
      </c>
      <c r="AG917" s="5" t="s">
        <v>401</v>
      </c>
      <c r="AH917" s="5">
        <v>23502.0</v>
      </c>
      <c r="AI917" s="5" t="s">
        <v>402</v>
      </c>
      <c r="AJ917" s="5" t="s">
        <v>5254</v>
      </c>
      <c r="AK917" s="5" t="s">
        <v>8734</v>
      </c>
      <c r="AL917" s="5" t="s">
        <v>1142</v>
      </c>
    </row>
    <row r="918" hidden="1">
      <c r="A918" s="5" t="s">
        <v>8735</v>
      </c>
      <c r="B918" s="5" t="s">
        <v>3493</v>
      </c>
      <c r="C918" s="5" t="s">
        <v>8736</v>
      </c>
      <c r="D918" s="9">
        <v>44477.0</v>
      </c>
      <c r="E918" s="5">
        <v>209000.0</v>
      </c>
      <c r="F918" s="5">
        <v>95000.0</v>
      </c>
      <c r="G918" s="5" t="s">
        <v>1419</v>
      </c>
      <c r="H918" s="5" t="s">
        <v>480</v>
      </c>
      <c r="I918" s="5" t="s">
        <v>6667</v>
      </c>
      <c r="J918" s="5" t="s">
        <v>256</v>
      </c>
      <c r="K918" s="5" t="s">
        <v>4172</v>
      </c>
      <c r="L918" s="5" t="s">
        <v>8737</v>
      </c>
      <c r="M918" s="10" t="str">
        <f>IFERROR(__xludf.DUMMYFUNCTION("REGEXEXTRACT(L1403, ""[\s,]([A-Z]{2})[,\s]\s?\d{5}"")"),"IL")</f>
        <v>IL</v>
      </c>
      <c r="N918" s="5" t="s">
        <v>8738</v>
      </c>
      <c r="O918" s="5" t="s">
        <v>52</v>
      </c>
      <c r="P918" s="5">
        <v>5.0</v>
      </c>
      <c r="Q918" s="5" t="s">
        <v>8739</v>
      </c>
      <c r="R918" s="5" t="s">
        <v>4176</v>
      </c>
      <c r="S918" s="5">
        <v>250.0</v>
      </c>
      <c r="T918" s="5" t="s">
        <v>1077</v>
      </c>
      <c r="U918" s="5">
        <v>0.0</v>
      </c>
      <c r="V918" s="5" t="s">
        <v>70</v>
      </c>
      <c r="W918" s="5" t="s">
        <v>8740</v>
      </c>
      <c r="X918" s="5" t="s">
        <v>52</v>
      </c>
      <c r="Y918" s="5" t="s">
        <v>52</v>
      </c>
      <c r="Z918" s="5" t="s">
        <v>5541</v>
      </c>
      <c r="AA918" s="5" t="s">
        <v>8741</v>
      </c>
      <c r="AB918" s="5" t="s">
        <v>1553</v>
      </c>
      <c r="AC918" s="5" t="s">
        <v>52</v>
      </c>
      <c r="AD918" s="5" t="s">
        <v>5289</v>
      </c>
      <c r="AE918" s="5" t="s">
        <v>5290</v>
      </c>
      <c r="AF918" s="5" t="s">
        <v>5291</v>
      </c>
      <c r="AG918" s="5" t="s">
        <v>52</v>
      </c>
      <c r="AH918" s="5" t="s">
        <v>52</v>
      </c>
      <c r="AI918" s="5" t="s">
        <v>52</v>
      </c>
      <c r="AJ918" s="5" t="s">
        <v>8742</v>
      </c>
      <c r="AK918" s="5" t="s">
        <v>8743</v>
      </c>
      <c r="AL918" s="5" t="s">
        <v>3481</v>
      </c>
    </row>
    <row r="919" hidden="1">
      <c r="A919" s="5" t="s">
        <v>8744</v>
      </c>
      <c r="B919" s="5" t="s">
        <v>8745</v>
      </c>
      <c r="C919" s="5" t="s">
        <v>8746</v>
      </c>
      <c r="D919" s="9">
        <v>44476.0</v>
      </c>
      <c r="E919" s="5">
        <v>34848.0</v>
      </c>
      <c r="F919" s="5">
        <v>15840.0</v>
      </c>
      <c r="G919" s="5" t="s">
        <v>188</v>
      </c>
      <c r="H919" s="5" t="s">
        <v>290</v>
      </c>
      <c r="I919" s="5" t="s">
        <v>8747</v>
      </c>
      <c r="J919" s="5" t="s">
        <v>191</v>
      </c>
      <c r="K919" s="5" t="s">
        <v>8748</v>
      </c>
      <c r="L919" s="5" t="s">
        <v>8749</v>
      </c>
      <c r="M919" s="10" t="str">
        <f>IFERROR(__xludf.DUMMYFUNCTION("REGEXEXTRACT(L1404, ""[\s,]([A-Z]{2})[,\s]\s?\d{5}"")"),"#N/A")</f>
        <v>#N/A</v>
      </c>
      <c r="N919" s="5" t="s">
        <v>8750</v>
      </c>
      <c r="O919" s="5" t="s">
        <v>52</v>
      </c>
      <c r="P919" s="5">
        <v>1.0</v>
      </c>
      <c r="Q919" s="5" t="s">
        <v>4315</v>
      </c>
      <c r="R919" s="5" t="s">
        <v>52</v>
      </c>
      <c r="S919" s="5">
        <v>6.0</v>
      </c>
      <c r="T919" s="5" t="s">
        <v>8751</v>
      </c>
      <c r="U919" s="5">
        <v>32.0</v>
      </c>
      <c r="V919" s="5" t="s">
        <v>71</v>
      </c>
      <c r="W919" s="5" t="s">
        <v>8752</v>
      </c>
      <c r="X919" s="5" t="s">
        <v>52</v>
      </c>
      <c r="Y919" s="5" t="s">
        <v>52</v>
      </c>
      <c r="Z919" s="5" t="s">
        <v>8753</v>
      </c>
      <c r="AA919" s="5" t="s">
        <v>52</v>
      </c>
      <c r="AB919" s="5" t="s">
        <v>730</v>
      </c>
      <c r="AC919" s="5" t="s">
        <v>52</v>
      </c>
      <c r="AD919" s="5" t="s">
        <v>8754</v>
      </c>
      <c r="AE919" s="5" t="s">
        <v>8755</v>
      </c>
      <c r="AF919" s="5" t="s">
        <v>8756</v>
      </c>
      <c r="AG919" s="5" t="s">
        <v>52</v>
      </c>
      <c r="AH919" s="5" t="s">
        <v>52</v>
      </c>
      <c r="AI919" s="5" t="s">
        <v>8757</v>
      </c>
      <c r="AJ919" s="5" t="s">
        <v>8745</v>
      </c>
      <c r="AK919" s="5" t="s">
        <v>8758</v>
      </c>
      <c r="AL919" s="5" t="s">
        <v>8759</v>
      </c>
    </row>
    <row r="920">
      <c r="A920" s="5" t="s">
        <v>8760</v>
      </c>
      <c r="B920" s="5" t="s">
        <v>8761</v>
      </c>
      <c r="C920" s="5" t="s">
        <v>8762</v>
      </c>
      <c r="D920" s="9">
        <v>44475.0</v>
      </c>
      <c r="E920" s="5">
        <v>23751.0</v>
      </c>
      <c r="F920" s="5">
        <v>10796.0</v>
      </c>
      <c r="G920" s="5" t="s">
        <v>435</v>
      </c>
      <c r="H920" s="5" t="s">
        <v>45</v>
      </c>
      <c r="I920" s="5" t="s">
        <v>4143</v>
      </c>
      <c r="J920" s="5" t="s">
        <v>424</v>
      </c>
      <c r="K920" s="5" t="s">
        <v>391</v>
      </c>
      <c r="L920" s="5" t="s">
        <v>8763</v>
      </c>
      <c r="M920" s="10" t="str">
        <f>IFERROR(__xludf.DUMMYFUNCTION("REGEXEXTRACT(L1405, ""[\s,]([A-Z]{2})[,\s]\s?\d{5}"")"),"CA")</f>
        <v>CA</v>
      </c>
      <c r="N920" s="5" t="s">
        <v>8764</v>
      </c>
      <c r="O920" s="5" t="s">
        <v>8765</v>
      </c>
      <c r="P920" s="5">
        <v>1.0</v>
      </c>
      <c r="Q920" s="5" t="s">
        <v>8766</v>
      </c>
      <c r="R920" s="5" t="s">
        <v>52</v>
      </c>
      <c r="S920" s="5">
        <v>761.0</v>
      </c>
      <c r="T920" s="5" t="s">
        <v>53</v>
      </c>
      <c r="U920" s="5">
        <v>40.0</v>
      </c>
      <c r="V920" s="5" t="s">
        <v>70</v>
      </c>
      <c r="W920" s="5" t="s">
        <v>8767</v>
      </c>
      <c r="X920" s="5" t="s">
        <v>71</v>
      </c>
      <c r="Y920" s="5" t="s">
        <v>52</v>
      </c>
      <c r="Z920" s="5" t="s">
        <v>8617</v>
      </c>
      <c r="AA920" s="5" t="s">
        <v>8768</v>
      </c>
      <c r="AB920" s="5" t="s">
        <v>730</v>
      </c>
      <c r="AC920" s="5" t="s">
        <v>52</v>
      </c>
      <c r="AD920" s="5" t="s">
        <v>72</v>
      </c>
      <c r="AE920" s="5" t="s">
        <v>73</v>
      </c>
      <c r="AF920" s="5" t="s">
        <v>74</v>
      </c>
      <c r="AG920" s="5" t="s">
        <v>75</v>
      </c>
      <c r="AH920" s="5" t="s">
        <v>76</v>
      </c>
      <c r="AI920" s="5" t="s">
        <v>77</v>
      </c>
      <c r="AJ920" s="5" t="s">
        <v>8761</v>
      </c>
      <c r="AK920" s="5" t="s">
        <v>8769</v>
      </c>
      <c r="AL920" s="5" t="s">
        <v>144</v>
      </c>
    </row>
    <row r="921" hidden="1">
      <c r="A921" s="5" t="s">
        <v>8770</v>
      </c>
      <c r="B921" s="5" t="s">
        <v>6576</v>
      </c>
      <c r="C921" s="5" t="s">
        <v>6577</v>
      </c>
      <c r="D921" s="9">
        <v>44474.0</v>
      </c>
      <c r="E921" s="5">
        <v>20293.0</v>
      </c>
      <c r="F921" s="5">
        <v>9224.0</v>
      </c>
      <c r="G921" s="5" t="s">
        <v>170</v>
      </c>
      <c r="H921" s="5" t="s">
        <v>149</v>
      </c>
      <c r="I921" s="5" t="s">
        <v>1526</v>
      </c>
      <c r="J921" s="5" t="s">
        <v>170</v>
      </c>
      <c r="K921" s="5" t="s">
        <v>7518</v>
      </c>
      <c r="L921" s="5" t="s">
        <v>7144</v>
      </c>
      <c r="M921" s="10" t="str">
        <f>IFERROR(__xludf.DUMMYFUNCTION("REGEXEXTRACT(L1406, ""[\s,]([A-Z]{2})[,\s]\s?\d{5}"")"),"#N/A")</f>
        <v>#N/A</v>
      </c>
      <c r="N921" s="5" t="s">
        <v>8771</v>
      </c>
      <c r="O921" s="5">
        <v>27260.0</v>
      </c>
      <c r="P921" s="5">
        <v>3.0</v>
      </c>
      <c r="Q921" s="5" t="s">
        <v>8772</v>
      </c>
      <c r="R921" s="5" t="s">
        <v>2662</v>
      </c>
      <c r="S921" s="5">
        <v>162.0</v>
      </c>
      <c r="T921" s="5" t="s">
        <v>53</v>
      </c>
      <c r="U921" s="5">
        <v>189.0</v>
      </c>
      <c r="V921" s="5" t="s">
        <v>93</v>
      </c>
      <c r="W921" s="5" t="s">
        <v>8773</v>
      </c>
      <c r="X921" s="5" t="s">
        <v>52</v>
      </c>
      <c r="Y921" s="5" t="s">
        <v>52</v>
      </c>
      <c r="Z921" s="5" t="s">
        <v>8774</v>
      </c>
      <c r="AA921" s="5" t="s">
        <v>8775</v>
      </c>
      <c r="AB921" s="5" t="s">
        <v>59</v>
      </c>
      <c r="AC921" s="5" t="s">
        <v>52</v>
      </c>
      <c r="AD921" s="5" t="s">
        <v>216</v>
      </c>
      <c r="AE921" s="5" t="s">
        <v>217</v>
      </c>
      <c r="AF921" s="5" t="s">
        <v>218</v>
      </c>
      <c r="AG921" s="5" t="s">
        <v>52</v>
      </c>
      <c r="AH921" s="5" t="s">
        <v>52</v>
      </c>
      <c r="AI921" s="5" t="s">
        <v>52</v>
      </c>
      <c r="AJ921" s="5" t="s">
        <v>8471</v>
      </c>
      <c r="AK921" s="5" t="s">
        <v>8472</v>
      </c>
      <c r="AL921" s="5" t="s">
        <v>7151</v>
      </c>
    </row>
    <row r="922" hidden="1">
      <c r="A922" s="5" t="s">
        <v>8776</v>
      </c>
      <c r="B922" s="5" t="s">
        <v>8777</v>
      </c>
      <c r="C922" s="5" t="s">
        <v>8674</v>
      </c>
      <c r="D922" s="9">
        <v>44472.0</v>
      </c>
      <c r="E922" s="5">
        <v>195910.0</v>
      </c>
      <c r="F922" s="5">
        <v>89050.0</v>
      </c>
      <c r="G922" s="5" t="s">
        <v>2212</v>
      </c>
      <c r="H922" s="5" t="s">
        <v>189</v>
      </c>
      <c r="I922" s="5" t="s">
        <v>8778</v>
      </c>
      <c r="J922" s="5" t="s">
        <v>2214</v>
      </c>
      <c r="K922" s="5" t="s">
        <v>8779</v>
      </c>
      <c r="L922" s="5" t="s">
        <v>8780</v>
      </c>
      <c r="M922" s="10" t="str">
        <f>IFERROR(__xludf.DUMMYFUNCTION("REGEXEXTRACT(L1407, ""[\s,]([A-Z]{2})[,\s]\s?\d{5}"")"),"TE")</f>
        <v>TE</v>
      </c>
      <c r="N922" s="5" t="s">
        <v>8781</v>
      </c>
      <c r="O922" s="5" t="s">
        <v>52</v>
      </c>
      <c r="P922" s="5">
        <v>4.0</v>
      </c>
      <c r="Q922" s="5" t="s">
        <v>8782</v>
      </c>
      <c r="R922" s="5" t="s">
        <v>691</v>
      </c>
      <c r="S922" s="5">
        <v>226.0</v>
      </c>
      <c r="T922" s="5" t="s">
        <v>115</v>
      </c>
      <c r="U922" s="5">
        <v>0.0</v>
      </c>
      <c r="V922" s="5" t="s">
        <v>52</v>
      </c>
      <c r="W922" s="5" t="s">
        <v>8783</v>
      </c>
      <c r="X922" s="5" t="s">
        <v>52</v>
      </c>
      <c r="Y922" s="5" t="s">
        <v>52</v>
      </c>
      <c r="Z922" s="5">
        <v>6.0E38</v>
      </c>
      <c r="AA922" s="5" t="s">
        <v>8784</v>
      </c>
      <c r="AB922" s="5" t="s">
        <v>235</v>
      </c>
      <c r="AC922" s="5" t="s">
        <v>52</v>
      </c>
      <c r="AD922" s="5" t="s">
        <v>181</v>
      </c>
      <c r="AE922" s="5" t="s">
        <v>182</v>
      </c>
      <c r="AF922" s="5" t="s">
        <v>183</v>
      </c>
      <c r="AG922" s="5" t="s">
        <v>52</v>
      </c>
      <c r="AH922" s="5" t="s">
        <v>52</v>
      </c>
      <c r="AI922" s="5" t="s">
        <v>184</v>
      </c>
      <c r="AJ922" s="5" t="s">
        <v>8777</v>
      </c>
      <c r="AK922" s="5" t="s">
        <v>8780</v>
      </c>
      <c r="AL922" s="5" t="s">
        <v>8682</v>
      </c>
    </row>
    <row r="923" hidden="1">
      <c r="A923" s="5" t="s">
        <v>8785</v>
      </c>
      <c r="B923" s="5" t="s">
        <v>8786</v>
      </c>
      <c r="C923" s="5" t="s">
        <v>8787</v>
      </c>
      <c r="D923" s="9">
        <v>44472.0</v>
      </c>
      <c r="E923" s="5">
        <v>32294.0</v>
      </c>
      <c r="F923" s="5">
        <v>14679.0</v>
      </c>
      <c r="G923" s="5" t="s">
        <v>719</v>
      </c>
      <c r="H923" s="5" t="s">
        <v>8788</v>
      </c>
      <c r="I923" s="5" t="s">
        <v>8789</v>
      </c>
      <c r="J923" s="5" t="s">
        <v>274</v>
      </c>
      <c r="K923" s="5" t="s">
        <v>8790</v>
      </c>
      <c r="L923" s="5" t="s">
        <v>8791</v>
      </c>
      <c r="M923" s="10" t="str">
        <f>IFERROR(__xludf.DUMMYFUNCTION("REGEXEXTRACT(L1408, ""[\s,]([A-Z]{2})[,\s]\s?\d{5}"")"),"#N/A")</f>
        <v>#N/A</v>
      </c>
      <c r="N923" s="5" t="s">
        <v>8792</v>
      </c>
      <c r="O923" s="5">
        <v>90670.0</v>
      </c>
      <c r="P923" s="5">
        <v>1.0</v>
      </c>
      <c r="Q923" s="5" t="s">
        <v>8793</v>
      </c>
      <c r="R923" s="5">
        <v>4500.0</v>
      </c>
      <c r="S923" s="5">
        <v>1556.0</v>
      </c>
      <c r="T923" s="5" t="s">
        <v>115</v>
      </c>
      <c r="U923" s="5">
        <v>0.0</v>
      </c>
      <c r="V923" s="5" t="s">
        <v>70</v>
      </c>
      <c r="W923" s="5" t="s">
        <v>8794</v>
      </c>
      <c r="X923" s="5" t="s">
        <v>52</v>
      </c>
      <c r="Y923" s="5" t="s">
        <v>52</v>
      </c>
      <c r="Z923" s="5">
        <v>55.0</v>
      </c>
      <c r="AA923" s="5">
        <v>892043.0</v>
      </c>
      <c r="AB923" s="5" t="s">
        <v>730</v>
      </c>
      <c r="AC923" s="5" t="s">
        <v>52</v>
      </c>
      <c r="AD923" s="5" t="s">
        <v>3905</v>
      </c>
      <c r="AE923" s="5" t="s">
        <v>3906</v>
      </c>
      <c r="AF923" s="5" t="s">
        <v>1677</v>
      </c>
      <c r="AG923" s="5" t="s">
        <v>1678</v>
      </c>
      <c r="AH923" s="5">
        <v>85040.0</v>
      </c>
      <c r="AI923" s="5" t="s">
        <v>3907</v>
      </c>
      <c r="AJ923" s="5" t="s">
        <v>8795</v>
      </c>
      <c r="AK923" s="5" t="s">
        <v>8796</v>
      </c>
      <c r="AL923" s="5" t="s">
        <v>735</v>
      </c>
    </row>
    <row r="924">
      <c r="A924" s="5" t="s">
        <v>8797</v>
      </c>
      <c r="B924" s="5" t="s">
        <v>8029</v>
      </c>
      <c r="C924" s="5" t="s">
        <v>8798</v>
      </c>
      <c r="D924" s="9">
        <v>44469.0</v>
      </c>
      <c r="E924" s="5">
        <v>13644.0</v>
      </c>
      <c r="F924" s="5">
        <v>6202.0</v>
      </c>
      <c r="G924" s="5" t="s">
        <v>963</v>
      </c>
      <c r="H924" s="5" t="s">
        <v>45</v>
      </c>
      <c r="I924" s="5" t="s">
        <v>8799</v>
      </c>
      <c r="J924" s="5" t="s">
        <v>965</v>
      </c>
      <c r="K924" s="5" t="s">
        <v>8800</v>
      </c>
      <c r="L924" s="5" t="s">
        <v>8032</v>
      </c>
      <c r="M924" s="10" t="str">
        <f>IFERROR(__xludf.DUMMYFUNCTION("REGEXEXTRACT(L1409, ""[\s,]([A-Z]{2})[,\s]\s?\d{5}"")"),"IL")</f>
        <v>IL</v>
      </c>
      <c r="N924" s="5" t="s">
        <v>8801</v>
      </c>
      <c r="O924" s="5">
        <v>90245.0</v>
      </c>
      <c r="P924" s="5">
        <v>1.0</v>
      </c>
      <c r="Q924" s="5" t="s">
        <v>8802</v>
      </c>
      <c r="R924" s="5" t="s">
        <v>91</v>
      </c>
      <c r="S924" s="5">
        <v>886.0</v>
      </c>
      <c r="T924" s="5" t="s">
        <v>115</v>
      </c>
      <c r="U924" s="5">
        <v>0.0</v>
      </c>
      <c r="V924" s="5" t="s">
        <v>52</v>
      </c>
      <c r="W924" s="5" t="s">
        <v>8803</v>
      </c>
      <c r="X924" s="5" t="s">
        <v>71</v>
      </c>
      <c r="Y924" s="5" t="s">
        <v>52</v>
      </c>
      <c r="Z924" s="5" t="s">
        <v>8804</v>
      </c>
      <c r="AA924" s="5" t="s">
        <v>8805</v>
      </c>
      <c r="AB924" s="5" t="s">
        <v>8480</v>
      </c>
      <c r="AC924" s="5" t="s">
        <v>52</v>
      </c>
      <c r="AD924" s="5" t="s">
        <v>181</v>
      </c>
      <c r="AE924" s="5" t="s">
        <v>182</v>
      </c>
      <c r="AF924" s="5" t="s">
        <v>183</v>
      </c>
      <c r="AG924" s="5" t="s">
        <v>52</v>
      </c>
      <c r="AH924" s="5" t="s">
        <v>52</v>
      </c>
      <c r="AI924" s="5" t="s">
        <v>184</v>
      </c>
      <c r="AJ924" s="5" t="s">
        <v>8029</v>
      </c>
      <c r="AK924" s="5" t="s">
        <v>8032</v>
      </c>
      <c r="AL924" s="5" t="s">
        <v>8806</v>
      </c>
    </row>
    <row r="925" hidden="1">
      <c r="A925" s="5" t="s">
        <v>8807</v>
      </c>
      <c r="B925" s="5" t="s">
        <v>8808</v>
      </c>
      <c r="C925" s="5" t="s">
        <v>2313</v>
      </c>
      <c r="D925" s="9">
        <v>44468.0</v>
      </c>
      <c r="E925" s="5">
        <v>12929.0</v>
      </c>
      <c r="F925" s="5">
        <v>5877.0</v>
      </c>
      <c r="G925" s="5" t="s">
        <v>3378</v>
      </c>
      <c r="H925" s="5" t="s">
        <v>171</v>
      </c>
      <c r="I925" s="5" t="s">
        <v>7854</v>
      </c>
      <c r="J925" s="5" t="s">
        <v>3378</v>
      </c>
      <c r="K925" s="5" t="s">
        <v>744</v>
      </c>
      <c r="L925" s="5" t="s">
        <v>8809</v>
      </c>
      <c r="M925" s="10" t="str">
        <f>IFERROR(__xludf.DUMMYFUNCTION("REGEXEXTRACT(L1410, ""[\s,]([A-Z]{2})[,\s]\s?\d{5}"")"),"#N/A")</f>
        <v>#N/A</v>
      </c>
      <c r="N925" s="5" t="s">
        <v>8810</v>
      </c>
      <c r="O925" s="5">
        <v>90245.0</v>
      </c>
      <c r="P925" s="5">
        <v>1.0</v>
      </c>
      <c r="Q925" s="5" t="s">
        <v>8811</v>
      </c>
      <c r="R925" s="5">
        <v>4510.0</v>
      </c>
      <c r="S925" s="5">
        <v>4393.0</v>
      </c>
      <c r="T925" s="5" t="s">
        <v>69</v>
      </c>
      <c r="U925" s="5">
        <v>0.0</v>
      </c>
      <c r="V925" s="5" t="s">
        <v>70</v>
      </c>
      <c r="W925" s="5" t="s">
        <v>8812</v>
      </c>
      <c r="X925" s="5" t="s">
        <v>52</v>
      </c>
      <c r="Y925" s="5" t="s">
        <v>52</v>
      </c>
      <c r="Z925" s="5" t="s">
        <v>8813</v>
      </c>
      <c r="AA925" s="5" t="s">
        <v>8814</v>
      </c>
      <c r="AB925" s="5" t="s">
        <v>260</v>
      </c>
      <c r="AC925" s="5" t="s">
        <v>52</v>
      </c>
      <c r="AD925" s="5" t="s">
        <v>3974</v>
      </c>
      <c r="AE925" s="5" t="s">
        <v>3975</v>
      </c>
      <c r="AF925" s="5" t="s">
        <v>183</v>
      </c>
      <c r="AG925" s="5" t="s">
        <v>52</v>
      </c>
      <c r="AH925" s="5" t="s">
        <v>3976</v>
      </c>
      <c r="AI925" s="5" t="s">
        <v>3977</v>
      </c>
      <c r="AJ925" s="5" t="s">
        <v>8808</v>
      </c>
      <c r="AK925" s="5" t="s">
        <v>8815</v>
      </c>
      <c r="AL925" s="5" t="s">
        <v>8816</v>
      </c>
    </row>
    <row r="926" hidden="1">
      <c r="A926" s="5" t="s">
        <v>8817</v>
      </c>
      <c r="B926" s="5" t="s">
        <v>8818</v>
      </c>
      <c r="C926" s="5" t="s">
        <v>8819</v>
      </c>
      <c r="D926" s="9">
        <v>44468.0</v>
      </c>
      <c r="E926" s="5">
        <v>116556.0</v>
      </c>
      <c r="F926" s="5">
        <v>52980.0</v>
      </c>
      <c r="G926" s="5" t="s">
        <v>4310</v>
      </c>
      <c r="H926" s="5" t="s">
        <v>272</v>
      </c>
      <c r="I926" s="5" t="s">
        <v>8820</v>
      </c>
      <c r="J926" s="5" t="s">
        <v>872</v>
      </c>
      <c r="K926" s="5" t="s">
        <v>1059</v>
      </c>
      <c r="L926" s="5" t="s">
        <v>8821</v>
      </c>
      <c r="M926" s="10" t="str">
        <f>IFERROR(__xludf.DUMMYFUNCTION("REGEXEXTRACT(L1411, ""[\s,]([A-Z]{2})[,\s]\s?\d{5}"")"),"TE")</f>
        <v>TE</v>
      </c>
      <c r="N926" s="5" t="s">
        <v>8822</v>
      </c>
      <c r="O926" s="5">
        <v>90805.0</v>
      </c>
      <c r="P926" s="5">
        <v>2.0</v>
      </c>
      <c r="Q926" s="5" t="s">
        <v>8823</v>
      </c>
      <c r="R926" s="5" t="s">
        <v>4222</v>
      </c>
      <c r="S926" s="5">
        <v>60.0</v>
      </c>
      <c r="T926" s="5" t="s">
        <v>92</v>
      </c>
      <c r="U926" s="5">
        <v>0.0</v>
      </c>
      <c r="V926" s="5" t="s">
        <v>52</v>
      </c>
      <c r="W926" s="5" t="s">
        <v>8824</v>
      </c>
      <c r="X926" s="5" t="s">
        <v>52</v>
      </c>
      <c r="Y926" s="5" t="s">
        <v>52</v>
      </c>
      <c r="Z926" s="5" t="s">
        <v>8825</v>
      </c>
      <c r="AA926" s="5" t="s">
        <v>8826</v>
      </c>
      <c r="AB926" s="5" t="s">
        <v>200</v>
      </c>
      <c r="AC926" s="5" t="s">
        <v>52</v>
      </c>
      <c r="AD926" s="5" t="s">
        <v>216</v>
      </c>
      <c r="AE926" s="5" t="s">
        <v>217</v>
      </c>
      <c r="AF926" s="5" t="s">
        <v>218</v>
      </c>
      <c r="AG926" s="5" t="s">
        <v>52</v>
      </c>
      <c r="AH926" s="5" t="s">
        <v>52</v>
      </c>
      <c r="AI926" s="5" t="s">
        <v>52</v>
      </c>
      <c r="AJ926" s="5" t="s">
        <v>8827</v>
      </c>
      <c r="AK926" s="5" t="s">
        <v>8828</v>
      </c>
      <c r="AL926" s="5" t="s">
        <v>8829</v>
      </c>
    </row>
    <row r="927" hidden="1">
      <c r="A927" s="5" t="s">
        <v>8830</v>
      </c>
      <c r="B927" s="5" t="s">
        <v>168</v>
      </c>
      <c r="C927" s="5" t="s">
        <v>169</v>
      </c>
      <c r="D927" s="9">
        <v>44467.0</v>
      </c>
      <c r="E927" s="5">
        <v>34223.0</v>
      </c>
      <c r="F927" s="5">
        <v>15556.0</v>
      </c>
      <c r="G927" s="5" t="s">
        <v>613</v>
      </c>
      <c r="H927" s="5" t="s">
        <v>171</v>
      </c>
      <c r="I927" s="5" t="s">
        <v>8831</v>
      </c>
      <c r="J927" s="5" t="s">
        <v>581</v>
      </c>
      <c r="K927" s="5" t="s">
        <v>2798</v>
      </c>
      <c r="L927" s="5" t="s">
        <v>174</v>
      </c>
      <c r="M927" s="10" t="str">
        <f>IFERROR(__xludf.DUMMYFUNCTION("REGEXEXTRACT(L1412, ""[\s,]([A-Z]{2})[,\s]\s?\d{5}"")"),"BN")</f>
        <v>BN</v>
      </c>
      <c r="N927" s="5" t="s">
        <v>175</v>
      </c>
      <c r="O927" s="5" t="s">
        <v>52</v>
      </c>
      <c r="P927" s="5">
        <v>1.0</v>
      </c>
      <c r="Q927" s="5" t="s">
        <v>8832</v>
      </c>
      <c r="R927" s="5">
        <v>4510.0</v>
      </c>
      <c r="S927" s="5">
        <v>14461.0</v>
      </c>
      <c r="T927" s="5" t="s">
        <v>115</v>
      </c>
      <c r="U927" s="5">
        <v>0.0</v>
      </c>
      <c r="V927" s="5" t="s">
        <v>52</v>
      </c>
      <c r="W927" s="5" t="s">
        <v>8833</v>
      </c>
      <c r="X927" s="5" t="s">
        <v>52</v>
      </c>
      <c r="Y927" s="5" t="s">
        <v>52</v>
      </c>
      <c r="Z927" s="5" t="s">
        <v>8834</v>
      </c>
      <c r="AA927" s="5" t="s">
        <v>8835</v>
      </c>
      <c r="AB927" s="5" t="s">
        <v>235</v>
      </c>
      <c r="AC927" s="5" t="s">
        <v>52</v>
      </c>
      <c r="AD927" s="5" t="s">
        <v>181</v>
      </c>
      <c r="AE927" s="5" t="s">
        <v>182</v>
      </c>
      <c r="AF927" s="5" t="s">
        <v>183</v>
      </c>
      <c r="AG927" s="5" t="s">
        <v>52</v>
      </c>
      <c r="AH927" s="5" t="s">
        <v>52</v>
      </c>
      <c r="AI927" s="5" t="s">
        <v>184</v>
      </c>
      <c r="AJ927" s="5" t="s">
        <v>168</v>
      </c>
      <c r="AK927" s="5" t="s">
        <v>174</v>
      </c>
      <c r="AL927" s="5" t="s">
        <v>185</v>
      </c>
    </row>
    <row r="928" hidden="1">
      <c r="A928" s="5" t="s">
        <v>8836</v>
      </c>
      <c r="B928" s="5" t="s">
        <v>8837</v>
      </c>
      <c r="C928" s="5" t="s">
        <v>8838</v>
      </c>
      <c r="D928" s="9">
        <v>44462.0</v>
      </c>
      <c r="E928" s="5">
        <v>140140.0</v>
      </c>
      <c r="F928" s="5">
        <v>63700.0</v>
      </c>
      <c r="G928" s="5" t="s">
        <v>148</v>
      </c>
      <c r="H928" s="5" t="s">
        <v>205</v>
      </c>
      <c r="I928" s="5" t="s">
        <v>8839</v>
      </c>
      <c r="J928" s="5" t="s">
        <v>151</v>
      </c>
      <c r="K928" s="5" t="s">
        <v>8840</v>
      </c>
      <c r="L928" s="5" t="s">
        <v>8841</v>
      </c>
      <c r="M928" s="10" t="str">
        <f>IFERROR(__xludf.DUMMYFUNCTION("REGEXEXTRACT(L1413, ""[\s,]([A-Z]{2})[,\s]\s?\d{5}"")"),"FL")</f>
        <v>FL</v>
      </c>
      <c r="N928" s="5" t="s">
        <v>8842</v>
      </c>
      <c r="O928" s="5">
        <v>983.0</v>
      </c>
      <c r="P928" s="5">
        <v>2.0</v>
      </c>
      <c r="Q928" s="5" t="s">
        <v>8843</v>
      </c>
      <c r="R928" s="5" t="s">
        <v>156</v>
      </c>
      <c r="S928" s="5">
        <v>46.0</v>
      </c>
      <c r="T928" s="5" t="s">
        <v>115</v>
      </c>
      <c r="U928" s="5">
        <v>0.0</v>
      </c>
      <c r="V928" s="5" t="s">
        <v>70</v>
      </c>
      <c r="W928" s="5" t="s">
        <v>8844</v>
      </c>
      <c r="X928" s="5" t="s">
        <v>71</v>
      </c>
      <c r="Y928" s="5" t="s">
        <v>52</v>
      </c>
      <c r="Z928" s="5" t="s">
        <v>8845</v>
      </c>
      <c r="AA928" s="5" t="s">
        <v>8846</v>
      </c>
      <c r="AB928" s="5" t="s">
        <v>1831</v>
      </c>
      <c r="AC928" s="5" t="s">
        <v>52</v>
      </c>
      <c r="AD928" s="5" t="s">
        <v>398</v>
      </c>
      <c r="AE928" s="5" t="s">
        <v>399</v>
      </c>
      <c r="AF928" s="5" t="s">
        <v>400</v>
      </c>
      <c r="AG928" s="5" t="s">
        <v>401</v>
      </c>
      <c r="AH928" s="5">
        <v>23502.0</v>
      </c>
      <c r="AI928" s="5" t="s">
        <v>402</v>
      </c>
      <c r="AJ928" s="5" t="s">
        <v>8837</v>
      </c>
      <c r="AK928" s="5" t="s">
        <v>8847</v>
      </c>
      <c r="AL928" s="5" t="s">
        <v>2189</v>
      </c>
    </row>
    <row r="929" hidden="1">
      <c r="A929" s="5" t="s">
        <v>8848</v>
      </c>
      <c r="B929" s="5" t="s">
        <v>5693</v>
      </c>
      <c r="C929" s="5" t="s">
        <v>5151</v>
      </c>
      <c r="D929" s="9">
        <v>44458.0</v>
      </c>
      <c r="E929" s="5">
        <v>54101.0</v>
      </c>
      <c r="F929" s="5">
        <v>24591.0</v>
      </c>
      <c r="G929" s="5" t="s">
        <v>706</v>
      </c>
      <c r="H929" s="5" t="s">
        <v>290</v>
      </c>
      <c r="I929" s="5" t="s">
        <v>8849</v>
      </c>
      <c r="J929" s="5" t="s">
        <v>274</v>
      </c>
      <c r="K929" s="5" t="s">
        <v>5153</v>
      </c>
      <c r="L929" s="5" t="s">
        <v>5695</v>
      </c>
      <c r="M929" s="10" t="str">
        <f>IFERROR(__xludf.DUMMYFUNCTION("REGEXEXTRACT(L1414, ""[\s,]([A-Z]{2})[,\s]\s?\d{5}"")"),"FL")</f>
        <v>FL</v>
      </c>
      <c r="N929" s="5" t="s">
        <v>5696</v>
      </c>
      <c r="O929" s="5" t="s">
        <v>5697</v>
      </c>
      <c r="P929" s="5">
        <v>3.0</v>
      </c>
      <c r="Q929" s="5" t="s">
        <v>8850</v>
      </c>
      <c r="R929" s="5" t="s">
        <v>1465</v>
      </c>
      <c r="S929" s="5">
        <v>132.0</v>
      </c>
      <c r="T929" s="5" t="s">
        <v>53</v>
      </c>
      <c r="U929" s="5">
        <v>180.0</v>
      </c>
      <c r="V929" s="5" t="s">
        <v>70</v>
      </c>
      <c r="W929" s="5" t="s">
        <v>8851</v>
      </c>
      <c r="X929" s="5" t="s">
        <v>52</v>
      </c>
      <c r="Y929" s="5" t="s">
        <v>52</v>
      </c>
      <c r="Z929" s="5" t="s">
        <v>8852</v>
      </c>
      <c r="AA929" s="5" t="s">
        <v>8853</v>
      </c>
      <c r="AB929" s="5" t="s">
        <v>235</v>
      </c>
      <c r="AC929" s="5" t="s">
        <v>52</v>
      </c>
      <c r="AD929" s="5" t="s">
        <v>72</v>
      </c>
      <c r="AE929" s="5" t="s">
        <v>73</v>
      </c>
      <c r="AF929" s="5" t="s">
        <v>74</v>
      </c>
      <c r="AG929" s="5" t="s">
        <v>75</v>
      </c>
      <c r="AH929" s="5" t="s">
        <v>76</v>
      </c>
      <c r="AI929" s="5" t="s">
        <v>77</v>
      </c>
      <c r="AJ929" s="5" t="s">
        <v>8854</v>
      </c>
      <c r="AK929" s="5" t="s">
        <v>8855</v>
      </c>
      <c r="AL929" s="5" t="s">
        <v>286</v>
      </c>
    </row>
    <row r="930" hidden="1">
      <c r="A930" s="5" t="s">
        <v>8856</v>
      </c>
      <c r="B930" s="5" t="s">
        <v>8144</v>
      </c>
      <c r="C930" s="5" t="s">
        <v>6577</v>
      </c>
      <c r="D930" s="9">
        <v>44456.0</v>
      </c>
      <c r="E930" s="5">
        <v>11103.0</v>
      </c>
      <c r="F930" s="5">
        <v>5047.0</v>
      </c>
      <c r="G930" s="5" t="s">
        <v>963</v>
      </c>
      <c r="H930" s="5" t="s">
        <v>1792</v>
      </c>
      <c r="I930" s="5" t="s">
        <v>8857</v>
      </c>
      <c r="J930" s="5" t="s">
        <v>965</v>
      </c>
      <c r="K930" s="5" t="s">
        <v>1086</v>
      </c>
      <c r="L930" s="5" t="s">
        <v>8145</v>
      </c>
      <c r="M930" s="10" t="str">
        <f>IFERROR(__xludf.DUMMYFUNCTION("REGEXEXTRACT(L1415, ""[\s,]([A-Z]{2})[,\s]\s?\d{5}"")"),"#N/A")</f>
        <v>#N/A</v>
      </c>
      <c r="N930" s="5" t="s">
        <v>7145</v>
      </c>
      <c r="O930" s="5">
        <v>29301.0</v>
      </c>
      <c r="P930" s="5">
        <v>1.0</v>
      </c>
      <c r="Q930" s="5" t="s">
        <v>8858</v>
      </c>
      <c r="R930" s="5">
        <v>4510.0</v>
      </c>
      <c r="S930" s="5">
        <v>79.0</v>
      </c>
      <c r="T930" s="5" t="s">
        <v>53</v>
      </c>
      <c r="U930" s="5">
        <v>62.0</v>
      </c>
      <c r="V930" s="5" t="s">
        <v>93</v>
      </c>
      <c r="W930" s="5" t="s">
        <v>8859</v>
      </c>
      <c r="X930" s="5" t="s">
        <v>52</v>
      </c>
      <c r="Y930" s="5" t="s">
        <v>52</v>
      </c>
      <c r="Z930" s="5" t="s">
        <v>8860</v>
      </c>
      <c r="AA930" s="5" t="s">
        <v>8861</v>
      </c>
      <c r="AB930" s="5" t="s">
        <v>235</v>
      </c>
      <c r="AC930" s="5" t="s">
        <v>52</v>
      </c>
      <c r="AD930" s="5" t="s">
        <v>216</v>
      </c>
      <c r="AE930" s="5" t="s">
        <v>217</v>
      </c>
      <c r="AF930" s="5" t="s">
        <v>218</v>
      </c>
      <c r="AG930" s="5" t="s">
        <v>52</v>
      </c>
      <c r="AH930" s="5" t="s">
        <v>52</v>
      </c>
      <c r="AI930" s="5" t="s">
        <v>52</v>
      </c>
      <c r="AJ930" s="5" t="s">
        <v>8862</v>
      </c>
      <c r="AK930" s="5" t="s">
        <v>8863</v>
      </c>
      <c r="AL930" s="5" t="s">
        <v>7151</v>
      </c>
    </row>
    <row r="931" hidden="1">
      <c r="A931" s="5" t="s">
        <v>8864</v>
      </c>
      <c r="B931" s="5" t="s">
        <v>6576</v>
      </c>
      <c r="C931" s="5" t="s">
        <v>6577</v>
      </c>
      <c r="D931" s="9">
        <v>44454.0</v>
      </c>
      <c r="E931" s="5">
        <v>19411.0</v>
      </c>
      <c r="F931" s="5">
        <v>8823.0</v>
      </c>
      <c r="G931" s="5" t="s">
        <v>4673</v>
      </c>
      <c r="H931" s="5" t="s">
        <v>149</v>
      </c>
      <c r="I931" s="5" t="s">
        <v>8865</v>
      </c>
      <c r="J931" s="5" t="s">
        <v>3808</v>
      </c>
      <c r="K931" s="5" t="s">
        <v>8866</v>
      </c>
      <c r="L931" s="5" t="s">
        <v>7144</v>
      </c>
      <c r="M931" s="10" t="str">
        <f>IFERROR(__xludf.DUMMYFUNCTION("REGEXEXTRACT(L1416, ""[\s,]([A-Z]{2})[,\s]\s?\d{5}"")"),"#N/A")</f>
        <v>#N/A</v>
      </c>
      <c r="N931" s="5" t="s">
        <v>7145</v>
      </c>
      <c r="O931" s="5">
        <v>27260.0</v>
      </c>
      <c r="P931" s="5">
        <v>3.0</v>
      </c>
      <c r="Q931" s="5" t="s">
        <v>8867</v>
      </c>
      <c r="R931" s="5" t="s">
        <v>2662</v>
      </c>
      <c r="S931" s="5">
        <v>128.0</v>
      </c>
      <c r="T931" s="5" t="s">
        <v>53</v>
      </c>
      <c r="U931" s="5">
        <v>195.0</v>
      </c>
      <c r="V931" s="5" t="s">
        <v>93</v>
      </c>
      <c r="W931" s="5" t="s">
        <v>8868</v>
      </c>
      <c r="X931" s="5" t="s">
        <v>52</v>
      </c>
      <c r="Y931" s="5" t="s">
        <v>52</v>
      </c>
      <c r="Z931" s="5" t="s">
        <v>8869</v>
      </c>
      <c r="AA931" s="5" t="s">
        <v>8870</v>
      </c>
      <c r="AB931" s="5" t="s">
        <v>162</v>
      </c>
      <c r="AC931" s="5" t="s">
        <v>52</v>
      </c>
      <c r="AD931" s="5" t="s">
        <v>216</v>
      </c>
      <c r="AE931" s="5" t="s">
        <v>217</v>
      </c>
      <c r="AF931" s="5" t="s">
        <v>218</v>
      </c>
      <c r="AG931" s="5" t="s">
        <v>52</v>
      </c>
      <c r="AH931" s="5" t="s">
        <v>52</v>
      </c>
      <c r="AI931" s="5" t="s">
        <v>52</v>
      </c>
      <c r="AJ931" s="5" t="s">
        <v>8471</v>
      </c>
      <c r="AK931" s="5" t="s">
        <v>8472</v>
      </c>
      <c r="AL931" s="5" t="s">
        <v>7151</v>
      </c>
    </row>
    <row r="932" hidden="1">
      <c r="A932" s="5" t="s">
        <v>8871</v>
      </c>
      <c r="B932" s="5" t="s">
        <v>8439</v>
      </c>
      <c r="C932" s="5" t="s">
        <v>8440</v>
      </c>
      <c r="D932" s="9">
        <v>44454.0</v>
      </c>
      <c r="E932" s="5">
        <v>391204.0</v>
      </c>
      <c r="F932" s="5">
        <v>177820.0</v>
      </c>
      <c r="G932" s="5" t="s">
        <v>2767</v>
      </c>
      <c r="H932" s="5" t="s">
        <v>131</v>
      </c>
      <c r="I932" s="5" t="s">
        <v>8872</v>
      </c>
      <c r="J932" s="5" t="s">
        <v>532</v>
      </c>
      <c r="K932" s="5" t="s">
        <v>8873</v>
      </c>
      <c r="L932" s="5" t="s">
        <v>8874</v>
      </c>
      <c r="M932" s="10" t="str">
        <f>IFERROR(__xludf.DUMMYFUNCTION("REGEXEXTRACT(L1417, ""[\s,]([A-Z]{2})[,\s]\s?\d{5}"")"),"#N/A")</f>
        <v>#N/A</v>
      </c>
      <c r="N932" s="5" t="s">
        <v>8875</v>
      </c>
      <c r="O932" s="5">
        <v>60148.0</v>
      </c>
      <c r="P932" s="5">
        <v>7.0</v>
      </c>
      <c r="Q932" s="5" t="s">
        <v>8876</v>
      </c>
      <c r="R932" s="5" t="s">
        <v>8196</v>
      </c>
      <c r="S932" s="5">
        <v>275.0</v>
      </c>
      <c r="T932" s="5" t="s">
        <v>115</v>
      </c>
      <c r="U932" s="5">
        <v>0.0</v>
      </c>
      <c r="V932" s="5" t="s">
        <v>52</v>
      </c>
      <c r="W932" s="5" t="s">
        <v>8877</v>
      </c>
      <c r="X932" s="5" t="s">
        <v>71</v>
      </c>
      <c r="Y932" s="5" t="s">
        <v>52</v>
      </c>
      <c r="Z932" s="5" t="s">
        <v>8878</v>
      </c>
      <c r="AA932" s="5" t="s">
        <v>8879</v>
      </c>
      <c r="AB932" s="5" t="s">
        <v>162</v>
      </c>
      <c r="AC932" s="5" t="s">
        <v>52</v>
      </c>
      <c r="AD932" s="5" t="s">
        <v>181</v>
      </c>
      <c r="AE932" s="5" t="s">
        <v>182</v>
      </c>
      <c r="AF932" s="5" t="s">
        <v>183</v>
      </c>
      <c r="AG932" s="5" t="s">
        <v>52</v>
      </c>
      <c r="AH932" s="5" t="s">
        <v>52</v>
      </c>
      <c r="AI932" s="5" t="s">
        <v>184</v>
      </c>
      <c r="AJ932" s="5" t="s">
        <v>8448</v>
      </c>
      <c r="AK932" s="5" t="s">
        <v>8880</v>
      </c>
      <c r="AL932" s="5" t="s">
        <v>6634</v>
      </c>
    </row>
    <row r="933" hidden="1">
      <c r="A933" s="5" t="s">
        <v>8871</v>
      </c>
      <c r="B933" s="5" t="s">
        <v>8260</v>
      </c>
      <c r="C933" s="5" t="s">
        <v>8261</v>
      </c>
      <c r="D933" s="9">
        <v>44454.0</v>
      </c>
      <c r="E933" s="5">
        <v>391204.0</v>
      </c>
      <c r="F933" s="5">
        <v>177820.0</v>
      </c>
      <c r="G933" s="5" t="s">
        <v>2767</v>
      </c>
      <c r="H933" s="5" t="s">
        <v>131</v>
      </c>
      <c r="I933" s="5" t="s">
        <v>8872</v>
      </c>
      <c r="J933" s="5" t="s">
        <v>532</v>
      </c>
      <c r="K933" s="5" t="s">
        <v>8873</v>
      </c>
      <c r="L933" s="5" t="s">
        <v>8881</v>
      </c>
      <c r="M933" s="10" t="str">
        <f>IFERROR(__xludf.DUMMYFUNCTION("REGEXEXTRACT(L1418, ""[\s,]([A-Z]{2})[,\s]\s?\d{5}"")"),"MA")</f>
        <v>MA</v>
      </c>
      <c r="N933" s="5" t="s">
        <v>8265</v>
      </c>
      <c r="O933" s="5" t="s">
        <v>8266</v>
      </c>
      <c r="P933" s="5">
        <v>7.0</v>
      </c>
      <c r="Q933" s="5" t="s">
        <v>8876</v>
      </c>
      <c r="R933" s="5" t="s">
        <v>8196</v>
      </c>
      <c r="S933" s="5">
        <v>275.0</v>
      </c>
      <c r="T933" s="5" t="s">
        <v>115</v>
      </c>
      <c r="U933" s="5">
        <v>0.0</v>
      </c>
      <c r="V933" s="5" t="s">
        <v>52</v>
      </c>
      <c r="W933" s="5" t="s">
        <v>8882</v>
      </c>
      <c r="X933" s="5" t="s">
        <v>55</v>
      </c>
      <c r="Y933" s="5" t="s">
        <v>8877</v>
      </c>
      <c r="Z933" s="5" t="s">
        <v>8878</v>
      </c>
      <c r="AA933" s="5" t="s">
        <v>8879</v>
      </c>
      <c r="AB933" s="5" t="s">
        <v>162</v>
      </c>
      <c r="AC933" s="5" t="s">
        <v>52</v>
      </c>
      <c r="AD933" s="5" t="s">
        <v>181</v>
      </c>
      <c r="AE933" s="5" t="s">
        <v>182</v>
      </c>
      <c r="AF933" s="5" t="s">
        <v>183</v>
      </c>
      <c r="AG933" s="5" t="s">
        <v>52</v>
      </c>
      <c r="AH933" s="5" t="s">
        <v>52</v>
      </c>
      <c r="AI933" s="5" t="s">
        <v>184</v>
      </c>
      <c r="AJ933" s="5" t="s">
        <v>8260</v>
      </c>
      <c r="AK933" s="5" t="s">
        <v>8881</v>
      </c>
      <c r="AL933" s="5" t="s">
        <v>6634</v>
      </c>
    </row>
    <row r="934">
      <c r="A934" s="5" t="s">
        <v>8883</v>
      </c>
      <c r="B934" s="5" t="s">
        <v>8714</v>
      </c>
      <c r="C934" s="5" t="s">
        <v>8884</v>
      </c>
      <c r="D934" s="9">
        <v>44452.0</v>
      </c>
      <c r="E934" s="5">
        <v>32560.0</v>
      </c>
      <c r="F934" s="5">
        <v>14800.0</v>
      </c>
      <c r="G934" s="5" t="s">
        <v>556</v>
      </c>
      <c r="H934" s="5" t="s">
        <v>45</v>
      </c>
      <c r="I934" s="5" t="s">
        <v>4132</v>
      </c>
      <c r="J934" s="5" t="s">
        <v>558</v>
      </c>
      <c r="K934" s="5" t="s">
        <v>8885</v>
      </c>
      <c r="L934" s="5" t="s">
        <v>8886</v>
      </c>
      <c r="M934" s="10" t="str">
        <f>IFERROR(__xludf.DUMMYFUNCTION("REGEXEXTRACT(L1419, ""[\s,]([A-Z]{2})[,\s]\s?\d{5}"")"),"TX")</f>
        <v>TX</v>
      </c>
      <c r="N934" s="5" t="s">
        <v>8887</v>
      </c>
      <c r="O934" s="5">
        <v>11434.0</v>
      </c>
      <c r="P934" s="5">
        <v>1.0</v>
      </c>
      <c r="Q934" s="5" t="s">
        <v>8888</v>
      </c>
      <c r="R934" s="5" t="s">
        <v>4202</v>
      </c>
      <c r="S934" s="5">
        <v>642.0</v>
      </c>
      <c r="T934" s="5" t="s">
        <v>69</v>
      </c>
      <c r="U934" s="5">
        <v>0.0</v>
      </c>
      <c r="V934" s="5" t="s">
        <v>70</v>
      </c>
      <c r="W934" s="5" t="s">
        <v>8889</v>
      </c>
      <c r="X934" s="5" t="s">
        <v>71</v>
      </c>
      <c r="Y934" s="5" t="s">
        <v>52</v>
      </c>
      <c r="Z934" s="5" t="s">
        <v>6341</v>
      </c>
      <c r="AA934" s="5" t="s">
        <v>8890</v>
      </c>
      <c r="AB934" s="5" t="s">
        <v>162</v>
      </c>
      <c r="AC934" s="5" t="s">
        <v>52</v>
      </c>
      <c r="AD934" s="5" t="s">
        <v>5289</v>
      </c>
      <c r="AE934" s="5" t="s">
        <v>5290</v>
      </c>
      <c r="AF934" s="5" t="s">
        <v>5291</v>
      </c>
      <c r="AG934" s="5" t="s">
        <v>52</v>
      </c>
      <c r="AH934" s="5" t="s">
        <v>52</v>
      </c>
      <c r="AI934" s="5" t="s">
        <v>52</v>
      </c>
      <c r="AJ934" s="5" t="s">
        <v>8714</v>
      </c>
      <c r="AK934" s="5" t="s">
        <v>8891</v>
      </c>
      <c r="AL934" s="5" t="s">
        <v>8892</v>
      </c>
    </row>
    <row r="935" hidden="1">
      <c r="A935" s="5" t="s">
        <v>8893</v>
      </c>
      <c r="B935" s="5" t="s">
        <v>8894</v>
      </c>
      <c r="C935" s="5" t="s">
        <v>8895</v>
      </c>
      <c r="D935" s="9">
        <v>44451.0</v>
      </c>
      <c r="E935" s="5">
        <v>385.0</v>
      </c>
      <c r="F935" s="5">
        <v>175.0</v>
      </c>
      <c r="G935" s="5" t="s">
        <v>2389</v>
      </c>
      <c r="H935" s="5" t="s">
        <v>1792</v>
      </c>
      <c r="I935" s="5" t="s">
        <v>8896</v>
      </c>
      <c r="J935" s="5" t="s">
        <v>2391</v>
      </c>
      <c r="K935" s="5" t="s">
        <v>8897</v>
      </c>
      <c r="L935" s="5" t="s">
        <v>8898</v>
      </c>
      <c r="M935" s="10" t="str">
        <f>IFERROR(__xludf.DUMMYFUNCTION("REGEXEXTRACT(L1420, ""[\s,]([A-Z]{2})[,\s]\s?\d{5}"")"),"IL")</f>
        <v>IL</v>
      </c>
      <c r="N935" s="5" t="s">
        <v>8899</v>
      </c>
      <c r="O935" s="5" t="s">
        <v>52</v>
      </c>
      <c r="P935" s="5">
        <v>1.0</v>
      </c>
      <c r="Q935" s="5" t="s">
        <v>8900</v>
      </c>
      <c r="R935" s="5">
        <v>2210.0</v>
      </c>
      <c r="S935" s="5">
        <v>39.0</v>
      </c>
      <c r="T935" s="5" t="s">
        <v>53</v>
      </c>
      <c r="U935" s="5">
        <v>0.0</v>
      </c>
      <c r="V935" s="5" t="s">
        <v>52</v>
      </c>
      <c r="W935" s="5" t="s">
        <v>8901</v>
      </c>
      <c r="X935" s="5" t="s">
        <v>52</v>
      </c>
      <c r="Y935" s="5" t="s">
        <v>52</v>
      </c>
      <c r="Z935" s="5" t="s">
        <v>8902</v>
      </c>
      <c r="AA935" s="5" t="s">
        <v>8903</v>
      </c>
      <c r="AB935" s="5" t="s">
        <v>200</v>
      </c>
      <c r="AC935" s="5" t="s">
        <v>52</v>
      </c>
      <c r="AD935" s="5" t="s">
        <v>216</v>
      </c>
      <c r="AE935" s="5" t="s">
        <v>217</v>
      </c>
      <c r="AF935" s="5" t="s">
        <v>218</v>
      </c>
      <c r="AG935" s="5" t="s">
        <v>52</v>
      </c>
      <c r="AH935" s="5" t="s">
        <v>52</v>
      </c>
      <c r="AI935" s="5" t="s">
        <v>52</v>
      </c>
      <c r="AJ935" s="5" t="s">
        <v>8895</v>
      </c>
      <c r="AK935" s="5" t="s">
        <v>8899</v>
      </c>
      <c r="AL935" s="5" t="s">
        <v>8904</v>
      </c>
    </row>
    <row r="936" hidden="1">
      <c r="A936" s="5" t="s">
        <v>8905</v>
      </c>
      <c r="B936" s="5" t="s">
        <v>8906</v>
      </c>
      <c r="C936" s="5" t="s">
        <v>8907</v>
      </c>
      <c r="D936" s="9">
        <v>44449.0</v>
      </c>
      <c r="E936" s="5">
        <v>55000.0</v>
      </c>
      <c r="F936" s="5">
        <v>25000.0</v>
      </c>
      <c r="G936" s="5" t="s">
        <v>2180</v>
      </c>
      <c r="H936" s="5" t="s">
        <v>189</v>
      </c>
      <c r="I936" s="5" t="s">
        <v>8908</v>
      </c>
      <c r="J936" s="5" t="s">
        <v>532</v>
      </c>
      <c r="K936" s="5" t="s">
        <v>8909</v>
      </c>
      <c r="L936" s="5" t="s">
        <v>8910</v>
      </c>
      <c r="M936" s="10" t="str">
        <f>IFERROR(__xludf.DUMMYFUNCTION("REGEXEXTRACT(L1421, ""[\s,]([A-Z]{2})[,\s]\s?\d{5}"")"),"#N/A")</f>
        <v>#N/A</v>
      </c>
      <c r="N936" s="5" t="s">
        <v>8911</v>
      </c>
      <c r="O936" s="5">
        <v>60187.0</v>
      </c>
      <c r="P936" s="5">
        <v>1.0</v>
      </c>
      <c r="Q936" s="5" t="s">
        <v>8912</v>
      </c>
      <c r="R936" s="5" t="s">
        <v>91</v>
      </c>
      <c r="S936" s="5">
        <v>16.0</v>
      </c>
      <c r="T936" s="5" t="s">
        <v>115</v>
      </c>
      <c r="U936" s="5">
        <v>0.0</v>
      </c>
      <c r="V936" s="5" t="s">
        <v>52</v>
      </c>
      <c r="W936" s="5" t="s">
        <v>8913</v>
      </c>
      <c r="X936" s="5" t="s">
        <v>71</v>
      </c>
      <c r="Y936" s="5" t="s">
        <v>52</v>
      </c>
      <c r="Z936" s="5" t="s">
        <v>8878</v>
      </c>
      <c r="AA936" s="5" t="s">
        <v>8914</v>
      </c>
      <c r="AB936" s="5" t="s">
        <v>200</v>
      </c>
      <c r="AC936" s="5" t="s">
        <v>52</v>
      </c>
      <c r="AD936" s="5" t="s">
        <v>181</v>
      </c>
      <c r="AE936" s="5" t="s">
        <v>182</v>
      </c>
      <c r="AF936" s="5" t="s">
        <v>183</v>
      </c>
      <c r="AG936" s="5" t="s">
        <v>52</v>
      </c>
      <c r="AH936" s="5" t="s">
        <v>52</v>
      </c>
      <c r="AI936" s="5" t="s">
        <v>184</v>
      </c>
      <c r="AJ936" s="5" t="s">
        <v>8906</v>
      </c>
      <c r="AK936" s="5" t="s">
        <v>8910</v>
      </c>
      <c r="AL936" s="5" t="s">
        <v>8915</v>
      </c>
    </row>
    <row r="937" hidden="1">
      <c r="A937" s="5" t="s">
        <v>8916</v>
      </c>
      <c r="B937" s="5" t="s">
        <v>8917</v>
      </c>
      <c r="C937" s="5" t="s">
        <v>5603</v>
      </c>
      <c r="D937" s="9">
        <v>44449.0</v>
      </c>
      <c r="E937" s="5">
        <v>251368.0</v>
      </c>
      <c r="F937" s="5">
        <v>114258.0</v>
      </c>
      <c r="G937" s="5" t="s">
        <v>1419</v>
      </c>
      <c r="H937" s="5" t="s">
        <v>480</v>
      </c>
      <c r="I937" s="5" t="s">
        <v>8918</v>
      </c>
      <c r="J937" s="5" t="s">
        <v>256</v>
      </c>
      <c r="K937" s="5" t="s">
        <v>1846</v>
      </c>
      <c r="L937" s="5" t="s">
        <v>6904</v>
      </c>
      <c r="M937" s="10" t="str">
        <f>IFERROR(__xludf.DUMMYFUNCTION("REGEXEXTRACT(L1422, ""[\s,]([A-Z]{2})[,\s]\s?\d{5}"")"),"CA")</f>
        <v>CA</v>
      </c>
      <c r="N937" s="5" t="s">
        <v>6904</v>
      </c>
      <c r="O937" s="5" t="s">
        <v>52</v>
      </c>
      <c r="P937" s="5">
        <v>4.0</v>
      </c>
      <c r="Q937" s="5" t="s">
        <v>8919</v>
      </c>
      <c r="R937" s="5" t="s">
        <v>666</v>
      </c>
      <c r="S937" s="5">
        <v>326.0</v>
      </c>
      <c r="T937" s="5" t="s">
        <v>115</v>
      </c>
      <c r="U937" s="5">
        <v>2603.0</v>
      </c>
      <c r="V937" s="5" t="s">
        <v>158</v>
      </c>
      <c r="W937" s="5" t="s">
        <v>8920</v>
      </c>
      <c r="X937" s="5" t="s">
        <v>52</v>
      </c>
      <c r="Y937" s="5" t="s">
        <v>52</v>
      </c>
      <c r="Z937" s="5" t="s">
        <v>8921</v>
      </c>
      <c r="AA937" s="5" t="s">
        <v>8922</v>
      </c>
      <c r="AB937" s="5" t="s">
        <v>604</v>
      </c>
      <c r="AC937" s="5" t="s">
        <v>52</v>
      </c>
      <c r="AD937" s="5" t="s">
        <v>163</v>
      </c>
      <c r="AE937" s="5" t="s">
        <v>164</v>
      </c>
      <c r="AF937" s="5" t="s">
        <v>165</v>
      </c>
      <c r="AG937" s="5" t="s">
        <v>52</v>
      </c>
      <c r="AH937" s="5" t="s">
        <v>52</v>
      </c>
      <c r="AI937" s="5" t="s">
        <v>52</v>
      </c>
      <c r="AJ937" s="5" t="s">
        <v>8923</v>
      </c>
      <c r="AK937" s="5" t="s">
        <v>8924</v>
      </c>
      <c r="AL937" s="5" t="s">
        <v>5337</v>
      </c>
    </row>
    <row r="938" hidden="1">
      <c r="A938" s="5" t="s">
        <v>8925</v>
      </c>
      <c r="B938" s="5" t="s">
        <v>8926</v>
      </c>
      <c r="C938" s="5" t="s">
        <v>8674</v>
      </c>
      <c r="D938" s="9">
        <v>44448.0</v>
      </c>
      <c r="E938" s="5">
        <v>235784.0</v>
      </c>
      <c r="F938" s="5">
        <v>107175.0</v>
      </c>
      <c r="G938" s="5" t="s">
        <v>2212</v>
      </c>
      <c r="H938" s="5" t="s">
        <v>189</v>
      </c>
      <c r="I938" s="5" t="s">
        <v>3820</v>
      </c>
      <c r="J938" s="5" t="s">
        <v>2214</v>
      </c>
      <c r="K938" s="5" t="s">
        <v>8927</v>
      </c>
      <c r="L938" s="5" t="s">
        <v>8928</v>
      </c>
      <c r="M938" s="10" t="str">
        <f>IFERROR(__xludf.DUMMYFUNCTION("REGEXEXTRACT(L1423, ""[\s,]([A-Z]{2})[,\s]\s?\d{5}"")"),"MA")</f>
        <v>MA</v>
      </c>
      <c r="N938" s="5" t="s">
        <v>8929</v>
      </c>
      <c r="O938" s="5" t="s">
        <v>52</v>
      </c>
      <c r="P938" s="5">
        <v>5.0</v>
      </c>
      <c r="Q938" s="5" t="s">
        <v>8930</v>
      </c>
      <c r="R938" s="5" t="s">
        <v>1596</v>
      </c>
      <c r="S938" s="5">
        <v>268.0</v>
      </c>
      <c r="T938" s="5" t="s">
        <v>115</v>
      </c>
      <c r="U938" s="5">
        <v>92.0</v>
      </c>
      <c r="V938" s="5" t="s">
        <v>70</v>
      </c>
      <c r="W938" s="5" t="s">
        <v>8931</v>
      </c>
      <c r="X938" s="5" t="s">
        <v>71</v>
      </c>
      <c r="Y938" s="5" t="s">
        <v>52</v>
      </c>
      <c r="Z938" s="5" t="s">
        <v>8932</v>
      </c>
      <c r="AA938" s="5" t="s">
        <v>8933</v>
      </c>
      <c r="AB938" s="5" t="s">
        <v>59</v>
      </c>
      <c r="AC938" s="5" t="s">
        <v>52</v>
      </c>
      <c r="AD938" s="5" t="s">
        <v>72</v>
      </c>
      <c r="AE938" s="5" t="s">
        <v>73</v>
      </c>
      <c r="AF938" s="5" t="s">
        <v>74</v>
      </c>
      <c r="AG938" s="5" t="s">
        <v>75</v>
      </c>
      <c r="AH938" s="5" t="s">
        <v>76</v>
      </c>
      <c r="AI938" s="5" t="s">
        <v>77</v>
      </c>
      <c r="AJ938" s="5" t="s">
        <v>8934</v>
      </c>
      <c r="AK938" s="5" t="s">
        <v>8935</v>
      </c>
      <c r="AL938" s="5" t="s">
        <v>2223</v>
      </c>
    </row>
    <row r="939" hidden="1">
      <c r="A939" s="5" t="s">
        <v>8936</v>
      </c>
      <c r="B939" s="5" t="s">
        <v>168</v>
      </c>
      <c r="C939" s="5" t="s">
        <v>169</v>
      </c>
      <c r="D939" s="9">
        <v>44448.0</v>
      </c>
      <c r="E939" s="5">
        <v>39600.0</v>
      </c>
      <c r="F939" s="5">
        <v>18000.0</v>
      </c>
      <c r="G939" s="5" t="s">
        <v>613</v>
      </c>
      <c r="H939" s="5" t="s">
        <v>171</v>
      </c>
      <c r="I939" s="5" t="s">
        <v>7032</v>
      </c>
      <c r="J939" s="5" t="s">
        <v>581</v>
      </c>
      <c r="K939" s="5" t="s">
        <v>966</v>
      </c>
      <c r="L939" s="5" t="s">
        <v>174</v>
      </c>
      <c r="M939" s="10" t="str">
        <f>IFERROR(__xludf.DUMMYFUNCTION("REGEXEXTRACT(L1424, ""[\s,]([A-Z]{2})[,\s]\s?\d{5}"")"),"VA")</f>
        <v>VA</v>
      </c>
      <c r="N939" s="5" t="s">
        <v>175</v>
      </c>
      <c r="O939" s="5" t="s">
        <v>52</v>
      </c>
      <c r="P939" s="5">
        <v>1.0</v>
      </c>
      <c r="Q939" s="5" t="s">
        <v>8937</v>
      </c>
      <c r="R939" s="5">
        <v>4510.0</v>
      </c>
      <c r="S939" s="5">
        <v>7785.0</v>
      </c>
      <c r="T939" s="5" t="s">
        <v>115</v>
      </c>
      <c r="U939" s="5">
        <v>0.0</v>
      </c>
      <c r="V939" s="5" t="s">
        <v>52</v>
      </c>
      <c r="W939" s="5" t="s">
        <v>8938</v>
      </c>
      <c r="X939" s="5" t="s">
        <v>52</v>
      </c>
      <c r="Y939" s="5" t="s">
        <v>52</v>
      </c>
      <c r="Z939" s="5" t="s">
        <v>8939</v>
      </c>
      <c r="AA939" s="5" t="s">
        <v>8940</v>
      </c>
      <c r="AB939" s="5" t="s">
        <v>260</v>
      </c>
      <c r="AC939" s="5" t="s">
        <v>52</v>
      </c>
      <c r="AD939" s="5" t="s">
        <v>181</v>
      </c>
      <c r="AE939" s="5" t="s">
        <v>182</v>
      </c>
      <c r="AF939" s="5" t="s">
        <v>183</v>
      </c>
      <c r="AG939" s="5" t="s">
        <v>52</v>
      </c>
      <c r="AH939" s="5" t="s">
        <v>52</v>
      </c>
      <c r="AI939" s="5" t="s">
        <v>184</v>
      </c>
      <c r="AJ939" s="5" t="s">
        <v>168</v>
      </c>
      <c r="AK939" s="5" t="s">
        <v>174</v>
      </c>
      <c r="AL939" s="5" t="s">
        <v>185</v>
      </c>
    </row>
    <row r="940" hidden="1">
      <c r="A940" s="5" t="s">
        <v>8941</v>
      </c>
      <c r="B940" s="5" t="s">
        <v>168</v>
      </c>
      <c r="C940" s="5" t="s">
        <v>169</v>
      </c>
      <c r="D940" s="9">
        <v>44448.0</v>
      </c>
      <c r="E940" s="5">
        <v>39600.0</v>
      </c>
      <c r="F940" s="5">
        <v>18000.0</v>
      </c>
      <c r="G940" s="5" t="s">
        <v>613</v>
      </c>
      <c r="H940" s="5" t="s">
        <v>171</v>
      </c>
      <c r="I940" s="5" t="s">
        <v>7032</v>
      </c>
      <c r="J940" s="5" t="s">
        <v>581</v>
      </c>
      <c r="K940" s="5" t="s">
        <v>3109</v>
      </c>
      <c r="L940" s="5" t="s">
        <v>174</v>
      </c>
      <c r="M940" s="10" t="str">
        <f>IFERROR(__xludf.DUMMYFUNCTION("REGEXEXTRACT(L1425, ""[\s,]([A-Z]{2})[,\s]\s?\d{5}"")"),"#N/A")</f>
        <v>#N/A</v>
      </c>
      <c r="N940" s="5" t="s">
        <v>175</v>
      </c>
      <c r="O940" s="5" t="s">
        <v>52</v>
      </c>
      <c r="P940" s="5">
        <v>1.0</v>
      </c>
      <c r="Q940" s="5" t="s">
        <v>8942</v>
      </c>
      <c r="R940" s="5">
        <v>4510.0</v>
      </c>
      <c r="S940" s="5">
        <v>20780.0</v>
      </c>
      <c r="T940" s="5" t="s">
        <v>115</v>
      </c>
      <c r="U940" s="5">
        <v>0.0</v>
      </c>
      <c r="V940" s="5" t="s">
        <v>52</v>
      </c>
      <c r="W940" s="5" t="s">
        <v>8943</v>
      </c>
      <c r="X940" s="5" t="s">
        <v>52</v>
      </c>
      <c r="Y940" s="5" t="s">
        <v>52</v>
      </c>
      <c r="Z940" s="5" t="s">
        <v>8939</v>
      </c>
      <c r="AA940" s="5" t="s">
        <v>8944</v>
      </c>
      <c r="AB940" s="5" t="s">
        <v>260</v>
      </c>
      <c r="AC940" s="5" t="s">
        <v>52</v>
      </c>
      <c r="AD940" s="5" t="s">
        <v>181</v>
      </c>
      <c r="AE940" s="5" t="s">
        <v>182</v>
      </c>
      <c r="AF940" s="5" t="s">
        <v>183</v>
      </c>
      <c r="AG940" s="5" t="s">
        <v>52</v>
      </c>
      <c r="AH940" s="5" t="s">
        <v>52</v>
      </c>
      <c r="AI940" s="5" t="s">
        <v>184</v>
      </c>
      <c r="AJ940" s="5" t="s">
        <v>168</v>
      </c>
      <c r="AK940" s="5" t="s">
        <v>174</v>
      </c>
      <c r="AL940" s="5" t="s">
        <v>185</v>
      </c>
    </row>
    <row r="941" hidden="1">
      <c r="A941" s="5" t="s">
        <v>8945</v>
      </c>
      <c r="B941" s="5" t="s">
        <v>5972</v>
      </c>
      <c r="C941" s="5" t="s">
        <v>8946</v>
      </c>
      <c r="D941" s="9">
        <v>44441.0</v>
      </c>
      <c r="E941" s="5">
        <v>14755.0</v>
      </c>
      <c r="F941" s="5">
        <v>6707.0</v>
      </c>
      <c r="G941" s="5" t="s">
        <v>4673</v>
      </c>
      <c r="H941" s="5" t="s">
        <v>171</v>
      </c>
      <c r="I941" s="5" t="s">
        <v>6994</v>
      </c>
      <c r="J941" s="5" t="s">
        <v>3808</v>
      </c>
      <c r="K941" s="5" t="s">
        <v>8947</v>
      </c>
      <c r="L941" s="5" t="s">
        <v>7104</v>
      </c>
      <c r="M941" s="10" t="str">
        <f>IFERROR(__xludf.DUMMYFUNCTION("REGEXEXTRACT(L1426, ""[\s,]([A-Z]{2})[,\s]\s?\d{5}"")"),"OH")</f>
        <v>OH</v>
      </c>
      <c r="N941" s="5" t="s">
        <v>8948</v>
      </c>
      <c r="O941" s="5">
        <v>97005.0</v>
      </c>
      <c r="P941" s="5">
        <v>1.0</v>
      </c>
      <c r="Q941" s="5" t="s">
        <v>8949</v>
      </c>
      <c r="R941" s="5" t="s">
        <v>244</v>
      </c>
      <c r="S941" s="5">
        <v>882.0</v>
      </c>
      <c r="T941" s="5" t="s">
        <v>69</v>
      </c>
      <c r="U941" s="5">
        <v>65.0</v>
      </c>
      <c r="V941" s="5" t="s">
        <v>70</v>
      </c>
      <c r="W941" s="5" t="s">
        <v>8950</v>
      </c>
      <c r="X941" s="5" t="s">
        <v>52</v>
      </c>
      <c r="Y941" s="5" t="s">
        <v>52</v>
      </c>
      <c r="Z941" s="5" t="s">
        <v>8951</v>
      </c>
      <c r="AA941" s="5" t="s">
        <v>8952</v>
      </c>
      <c r="AB941" s="5" t="s">
        <v>260</v>
      </c>
      <c r="AC941" s="5" t="s">
        <v>52</v>
      </c>
      <c r="AD941" s="5" t="s">
        <v>72</v>
      </c>
      <c r="AE941" s="5" t="s">
        <v>73</v>
      </c>
      <c r="AF941" s="5" t="s">
        <v>74</v>
      </c>
      <c r="AG941" s="5" t="s">
        <v>75</v>
      </c>
      <c r="AH941" s="5" t="s">
        <v>76</v>
      </c>
      <c r="AI941" s="5" t="s">
        <v>77</v>
      </c>
      <c r="AJ941" s="5" t="s">
        <v>8382</v>
      </c>
      <c r="AK941" s="5" t="s">
        <v>8383</v>
      </c>
      <c r="AL941" s="5" t="s">
        <v>4683</v>
      </c>
    </row>
    <row r="942" hidden="1">
      <c r="A942" s="5" t="s">
        <v>8953</v>
      </c>
      <c r="B942" s="5" t="s">
        <v>8954</v>
      </c>
      <c r="C942" s="5" t="s">
        <v>8674</v>
      </c>
      <c r="D942" s="9">
        <v>44441.0</v>
      </c>
      <c r="E942" s="5">
        <v>245440.0</v>
      </c>
      <c r="F942" s="5">
        <v>111564.0</v>
      </c>
      <c r="G942" s="5" t="s">
        <v>2212</v>
      </c>
      <c r="H942" s="5" t="s">
        <v>189</v>
      </c>
      <c r="I942" s="5" t="s">
        <v>8955</v>
      </c>
      <c r="J942" s="5" t="s">
        <v>2214</v>
      </c>
      <c r="K942" s="5" t="s">
        <v>8956</v>
      </c>
      <c r="L942" s="5" t="s">
        <v>8957</v>
      </c>
      <c r="M942" s="10" t="str">
        <f>IFERROR(__xludf.DUMMYFUNCTION("REGEXEXTRACT(L1427, ""[\s,]([A-Z]{2})[,\s]\s?\d{5}"")"),"NJ")</f>
        <v>NJ</v>
      </c>
      <c r="N942" s="5" t="s">
        <v>8958</v>
      </c>
      <c r="O942" s="5" t="s">
        <v>52</v>
      </c>
      <c r="P942" s="5">
        <v>5.0</v>
      </c>
      <c r="Q942" s="5" t="s">
        <v>8959</v>
      </c>
      <c r="R942" s="5" t="s">
        <v>1596</v>
      </c>
      <c r="S942" s="5">
        <v>363.0</v>
      </c>
      <c r="T942" s="5" t="s">
        <v>115</v>
      </c>
      <c r="U942" s="5">
        <v>98.0</v>
      </c>
      <c r="V942" s="5" t="s">
        <v>70</v>
      </c>
      <c r="W942" s="5" t="s">
        <v>8960</v>
      </c>
      <c r="X942" s="5" t="s">
        <v>71</v>
      </c>
      <c r="Y942" s="5" t="s">
        <v>52</v>
      </c>
      <c r="Z942" s="5" t="s">
        <v>8961</v>
      </c>
      <c r="AA942" s="5" t="s">
        <v>8962</v>
      </c>
      <c r="AB942" s="5" t="s">
        <v>200</v>
      </c>
      <c r="AC942" s="5" t="s">
        <v>52</v>
      </c>
      <c r="AD942" s="5" t="s">
        <v>72</v>
      </c>
      <c r="AE942" s="5" t="s">
        <v>73</v>
      </c>
      <c r="AF942" s="5" t="s">
        <v>74</v>
      </c>
      <c r="AG942" s="5" t="s">
        <v>75</v>
      </c>
      <c r="AH942" s="5" t="s">
        <v>76</v>
      </c>
      <c r="AI942" s="5" t="s">
        <v>77</v>
      </c>
      <c r="AJ942" s="5" t="s">
        <v>8934</v>
      </c>
      <c r="AK942" s="5" t="s">
        <v>8935</v>
      </c>
      <c r="AL942" s="5" t="s">
        <v>2223</v>
      </c>
    </row>
    <row r="943" hidden="1">
      <c r="A943" s="5" t="s">
        <v>8963</v>
      </c>
      <c r="B943" s="5" t="s">
        <v>8439</v>
      </c>
      <c r="C943" s="5" t="s">
        <v>8440</v>
      </c>
      <c r="D943" s="9">
        <v>44437.0</v>
      </c>
      <c r="E943" s="5">
        <v>342364.0</v>
      </c>
      <c r="F943" s="5">
        <v>155620.0</v>
      </c>
      <c r="G943" s="5" t="s">
        <v>2767</v>
      </c>
      <c r="H943" s="5" t="s">
        <v>131</v>
      </c>
      <c r="I943" s="5" t="s">
        <v>8964</v>
      </c>
      <c r="J943" s="5" t="s">
        <v>532</v>
      </c>
      <c r="K943" s="5" t="s">
        <v>8965</v>
      </c>
      <c r="L943" s="5" t="s">
        <v>8874</v>
      </c>
      <c r="M943" s="10" t="str">
        <f>IFERROR(__xludf.DUMMYFUNCTION("REGEXEXTRACT(L1428, ""[\s,]([A-Z]{2})[,\s]\s?\d{5}"")"),"#N/A")</f>
        <v>#N/A</v>
      </c>
      <c r="N943" s="5" t="s">
        <v>8875</v>
      </c>
      <c r="O943" s="5">
        <v>60148.0</v>
      </c>
      <c r="P943" s="5">
        <v>6.0</v>
      </c>
      <c r="Q943" s="5" t="s">
        <v>8966</v>
      </c>
      <c r="R943" s="5" t="s">
        <v>8967</v>
      </c>
      <c r="S943" s="5">
        <v>240.0</v>
      </c>
      <c r="T943" s="5" t="s">
        <v>115</v>
      </c>
      <c r="U943" s="5">
        <v>0.0</v>
      </c>
      <c r="V943" s="5" t="s">
        <v>52</v>
      </c>
      <c r="W943" s="5" t="s">
        <v>8968</v>
      </c>
      <c r="X943" s="5" t="s">
        <v>71</v>
      </c>
      <c r="Y943" s="5" t="s">
        <v>52</v>
      </c>
      <c r="Z943" s="5" t="s">
        <v>8969</v>
      </c>
      <c r="AA943" s="5" t="s">
        <v>8970</v>
      </c>
      <c r="AB943" s="5" t="s">
        <v>2743</v>
      </c>
      <c r="AC943" s="5" t="s">
        <v>52</v>
      </c>
      <c r="AD943" s="5" t="s">
        <v>181</v>
      </c>
      <c r="AE943" s="5" t="s">
        <v>182</v>
      </c>
      <c r="AF943" s="5" t="s">
        <v>183</v>
      </c>
      <c r="AG943" s="5" t="s">
        <v>52</v>
      </c>
      <c r="AH943" s="5" t="s">
        <v>52</v>
      </c>
      <c r="AI943" s="5" t="s">
        <v>184</v>
      </c>
      <c r="AJ943" s="5" t="s">
        <v>8448</v>
      </c>
      <c r="AK943" s="5" t="s">
        <v>8880</v>
      </c>
      <c r="AL943" s="5" t="s">
        <v>6634</v>
      </c>
    </row>
    <row r="944" hidden="1">
      <c r="A944" s="5" t="s">
        <v>8963</v>
      </c>
      <c r="B944" s="5" t="s">
        <v>8260</v>
      </c>
      <c r="C944" s="5" t="s">
        <v>8261</v>
      </c>
      <c r="D944" s="9">
        <v>44437.0</v>
      </c>
      <c r="E944" s="5">
        <v>342364.0</v>
      </c>
      <c r="F944" s="5">
        <v>155620.0</v>
      </c>
      <c r="G944" s="5" t="s">
        <v>2767</v>
      </c>
      <c r="H944" s="5" t="s">
        <v>131</v>
      </c>
      <c r="I944" s="5" t="s">
        <v>8964</v>
      </c>
      <c r="J944" s="5" t="s">
        <v>532</v>
      </c>
      <c r="K944" s="5" t="s">
        <v>8965</v>
      </c>
      <c r="L944" s="5" t="s">
        <v>8881</v>
      </c>
      <c r="M944" s="10" t="str">
        <f>IFERROR(__xludf.DUMMYFUNCTION("REGEXEXTRACT(L1429, ""[\s,]([A-Z]{2})[,\s]\s?\d{5}"")"),"#N/A")</f>
        <v>#N/A</v>
      </c>
      <c r="N944" s="5" t="s">
        <v>8971</v>
      </c>
      <c r="O944" s="5" t="s">
        <v>8266</v>
      </c>
      <c r="P944" s="5">
        <v>6.0</v>
      </c>
      <c r="Q944" s="5" t="s">
        <v>8966</v>
      </c>
      <c r="R944" s="5" t="s">
        <v>8967</v>
      </c>
      <c r="S944" s="5">
        <v>240.0</v>
      </c>
      <c r="T944" s="5" t="s">
        <v>115</v>
      </c>
      <c r="U944" s="5">
        <v>0.0</v>
      </c>
      <c r="V944" s="5" t="s">
        <v>52</v>
      </c>
      <c r="W944" s="5" t="s">
        <v>8972</v>
      </c>
      <c r="X944" s="5" t="s">
        <v>55</v>
      </c>
      <c r="Y944" s="5" t="s">
        <v>8968</v>
      </c>
      <c r="Z944" s="5" t="s">
        <v>8969</v>
      </c>
      <c r="AA944" s="5" t="s">
        <v>8970</v>
      </c>
      <c r="AB944" s="5" t="s">
        <v>2743</v>
      </c>
      <c r="AC944" s="5" t="s">
        <v>52</v>
      </c>
      <c r="AD944" s="5" t="s">
        <v>181</v>
      </c>
      <c r="AE944" s="5" t="s">
        <v>182</v>
      </c>
      <c r="AF944" s="5" t="s">
        <v>183</v>
      </c>
      <c r="AG944" s="5" t="s">
        <v>52</v>
      </c>
      <c r="AH944" s="5" t="s">
        <v>52</v>
      </c>
      <c r="AI944" s="5" t="s">
        <v>184</v>
      </c>
      <c r="AJ944" s="5" t="s">
        <v>8260</v>
      </c>
      <c r="AK944" s="5" t="s">
        <v>8881</v>
      </c>
      <c r="AL944" s="5" t="s">
        <v>6634</v>
      </c>
    </row>
    <row r="945" hidden="1">
      <c r="A945" s="5" t="s">
        <v>8973</v>
      </c>
      <c r="B945" s="5" t="s">
        <v>3493</v>
      </c>
      <c r="C945" s="5" t="s">
        <v>8974</v>
      </c>
      <c r="D945" s="9">
        <v>44436.0</v>
      </c>
      <c r="E945" s="5">
        <v>233112.0</v>
      </c>
      <c r="F945" s="5">
        <v>105960.0</v>
      </c>
      <c r="G945" s="5" t="s">
        <v>1419</v>
      </c>
      <c r="H945" s="5" t="s">
        <v>1534</v>
      </c>
      <c r="I945" s="5" t="s">
        <v>6848</v>
      </c>
      <c r="J945" s="5" t="s">
        <v>256</v>
      </c>
      <c r="K945" s="5" t="s">
        <v>4172</v>
      </c>
      <c r="L945" s="5" t="s">
        <v>8975</v>
      </c>
      <c r="M945" s="10" t="str">
        <f>IFERROR(__xludf.DUMMYFUNCTION("REGEXEXTRACT(L1430, ""[\s,]([A-Z]{2})[,\s]\s?\d{5}"")"),"CA")</f>
        <v>CA</v>
      </c>
      <c r="N945" s="5" t="s">
        <v>8976</v>
      </c>
      <c r="O945" s="5" t="s">
        <v>52</v>
      </c>
      <c r="P945" s="5">
        <v>5.0</v>
      </c>
      <c r="Q945" s="5" t="s">
        <v>8977</v>
      </c>
      <c r="R945" s="5" t="s">
        <v>4176</v>
      </c>
      <c r="S945" s="5">
        <v>466.0</v>
      </c>
      <c r="T945" s="5" t="s">
        <v>1077</v>
      </c>
      <c r="U945" s="5">
        <v>0.0</v>
      </c>
      <c r="V945" s="5" t="s">
        <v>70</v>
      </c>
      <c r="W945" s="5" t="s">
        <v>8978</v>
      </c>
      <c r="X945" s="5" t="s">
        <v>52</v>
      </c>
      <c r="Y945" s="5" t="s">
        <v>52</v>
      </c>
      <c r="Z945" s="5" t="s">
        <v>8469</v>
      </c>
      <c r="AA945" s="5" t="s">
        <v>8979</v>
      </c>
      <c r="AB945" s="5" t="s">
        <v>1831</v>
      </c>
      <c r="AC945" s="5" t="s">
        <v>52</v>
      </c>
      <c r="AD945" s="5" t="s">
        <v>5289</v>
      </c>
      <c r="AE945" s="5" t="s">
        <v>5290</v>
      </c>
      <c r="AF945" s="5" t="s">
        <v>5291</v>
      </c>
      <c r="AG945" s="5" t="s">
        <v>52</v>
      </c>
      <c r="AH945" s="5" t="s">
        <v>52</v>
      </c>
      <c r="AI945" s="5" t="s">
        <v>52</v>
      </c>
      <c r="AJ945" s="5" t="s">
        <v>8742</v>
      </c>
      <c r="AK945" s="5" t="s">
        <v>8743</v>
      </c>
      <c r="AL945" s="5" t="s">
        <v>3481</v>
      </c>
    </row>
    <row r="946">
      <c r="A946" s="5" t="s">
        <v>8980</v>
      </c>
      <c r="B946" s="5" t="s">
        <v>8981</v>
      </c>
      <c r="C946" s="5" t="s">
        <v>8440</v>
      </c>
      <c r="D946" s="9">
        <v>44436.0</v>
      </c>
      <c r="E946" s="5">
        <v>110946.0</v>
      </c>
      <c r="F946" s="5">
        <v>50430.0</v>
      </c>
      <c r="G946" s="5" t="s">
        <v>2180</v>
      </c>
      <c r="H946" s="5" t="s">
        <v>84</v>
      </c>
      <c r="I946" s="5" t="s">
        <v>8474</v>
      </c>
      <c r="J946" s="5" t="s">
        <v>532</v>
      </c>
      <c r="K946" s="5" t="s">
        <v>5562</v>
      </c>
      <c r="L946" s="5" t="s">
        <v>8982</v>
      </c>
      <c r="M946" s="10" t="str">
        <f>IFERROR(__xludf.DUMMYFUNCTION("REGEXEXTRACT(L1431, ""[\s,]([A-Z]{2})[,\s]\s?\d{5}"")"),"#N/A")</f>
        <v>#N/A</v>
      </c>
      <c r="N946" s="5" t="s">
        <v>8444</v>
      </c>
      <c r="O946" s="5">
        <v>33122.0</v>
      </c>
      <c r="P946" s="5">
        <v>2.0</v>
      </c>
      <c r="Q946" s="5" t="s">
        <v>8983</v>
      </c>
      <c r="R946" s="5" t="s">
        <v>2195</v>
      </c>
      <c r="S946" s="5">
        <v>80.0</v>
      </c>
      <c r="T946" s="5" t="s">
        <v>53</v>
      </c>
      <c r="U946" s="5">
        <v>86.0</v>
      </c>
      <c r="V946" s="5" t="s">
        <v>93</v>
      </c>
      <c r="W946" s="5" t="s">
        <v>8984</v>
      </c>
      <c r="X946" s="5" t="s">
        <v>71</v>
      </c>
      <c r="Y946" s="5" t="s">
        <v>52</v>
      </c>
      <c r="Z946" s="5" t="s">
        <v>8985</v>
      </c>
      <c r="AA946" s="5" t="s">
        <v>8986</v>
      </c>
      <c r="AB946" s="5" t="s">
        <v>2743</v>
      </c>
      <c r="AC946" s="5" t="s">
        <v>52</v>
      </c>
      <c r="AD946" s="5" t="s">
        <v>216</v>
      </c>
      <c r="AE946" s="5" t="s">
        <v>217</v>
      </c>
      <c r="AF946" s="5" t="s">
        <v>218</v>
      </c>
      <c r="AG946" s="5" t="s">
        <v>52</v>
      </c>
      <c r="AH946" s="5" t="s">
        <v>52</v>
      </c>
      <c r="AI946" s="5" t="s">
        <v>52</v>
      </c>
      <c r="AJ946" s="5" t="s">
        <v>8981</v>
      </c>
      <c r="AK946" s="5" t="s">
        <v>8982</v>
      </c>
      <c r="AL946" s="5" t="s">
        <v>2189</v>
      </c>
    </row>
    <row r="947" hidden="1">
      <c r="A947" s="5" t="s">
        <v>8987</v>
      </c>
      <c r="B947" s="5" t="s">
        <v>8706</v>
      </c>
      <c r="C947" s="5" t="s">
        <v>8988</v>
      </c>
      <c r="D947" s="9">
        <v>44434.0</v>
      </c>
      <c r="E947" s="5">
        <v>114400.0</v>
      </c>
      <c r="F947" s="5">
        <v>52000.0</v>
      </c>
      <c r="G947" s="5" t="s">
        <v>2180</v>
      </c>
      <c r="H947" s="5" t="s">
        <v>189</v>
      </c>
      <c r="I947" s="5" t="s">
        <v>3404</v>
      </c>
      <c r="J947" s="5" t="s">
        <v>532</v>
      </c>
      <c r="K947" s="5" t="s">
        <v>8989</v>
      </c>
      <c r="L947" s="5" t="s">
        <v>1324</v>
      </c>
      <c r="M947" s="10" t="str">
        <f>IFERROR(__xludf.DUMMYFUNCTION("REGEXEXTRACT(L1432, ""[\s,]([A-Z]{2})[,\s]\s?\d{5}"")"),"CA")</f>
        <v>CA</v>
      </c>
      <c r="N947" s="5" t="s">
        <v>8990</v>
      </c>
      <c r="O947" s="5">
        <v>60187.0</v>
      </c>
      <c r="P947" s="5">
        <v>2.0</v>
      </c>
      <c r="Q947" s="5" t="s">
        <v>8991</v>
      </c>
      <c r="R947" s="5" t="s">
        <v>2195</v>
      </c>
      <c r="S947" s="5">
        <v>32.0</v>
      </c>
      <c r="T947" s="5" t="s">
        <v>53</v>
      </c>
      <c r="U947" s="5">
        <v>60.0</v>
      </c>
      <c r="V947" s="5" t="s">
        <v>93</v>
      </c>
      <c r="W947" s="5" t="s">
        <v>8992</v>
      </c>
      <c r="X947" s="5" t="s">
        <v>71</v>
      </c>
      <c r="Y947" s="5" t="s">
        <v>52</v>
      </c>
      <c r="Z947" s="5" t="s">
        <v>8969</v>
      </c>
      <c r="AA947" s="5" t="s">
        <v>8993</v>
      </c>
      <c r="AB947" s="5" t="s">
        <v>59</v>
      </c>
      <c r="AC947" s="5" t="s">
        <v>261</v>
      </c>
      <c r="AD947" s="5" t="s">
        <v>216</v>
      </c>
      <c r="AE947" s="5" t="s">
        <v>217</v>
      </c>
      <c r="AF947" s="5" t="s">
        <v>218</v>
      </c>
      <c r="AG947" s="5" t="s">
        <v>52</v>
      </c>
      <c r="AH947" s="5" t="s">
        <v>52</v>
      </c>
      <c r="AI947" s="5" t="s">
        <v>52</v>
      </c>
      <c r="AJ947" s="5" t="s">
        <v>8706</v>
      </c>
      <c r="AK947" s="5" t="s">
        <v>1324</v>
      </c>
      <c r="AL947" s="5" t="s">
        <v>2189</v>
      </c>
    </row>
    <row r="948">
      <c r="A948" s="5" t="s">
        <v>8994</v>
      </c>
      <c r="B948" s="5" t="s">
        <v>8260</v>
      </c>
      <c r="C948" s="5" t="s">
        <v>8261</v>
      </c>
      <c r="D948" s="9">
        <v>44433.0</v>
      </c>
      <c r="E948" s="5">
        <v>110946.0</v>
      </c>
      <c r="F948" s="5">
        <v>50430.0</v>
      </c>
      <c r="G948" s="5" t="s">
        <v>2180</v>
      </c>
      <c r="H948" s="5" t="s">
        <v>84</v>
      </c>
      <c r="I948" s="5" t="s">
        <v>8474</v>
      </c>
      <c r="J948" s="5" t="s">
        <v>532</v>
      </c>
      <c r="K948" s="5" t="s">
        <v>8995</v>
      </c>
      <c r="L948" s="5" t="s">
        <v>8476</v>
      </c>
      <c r="M948" s="10" t="str">
        <f>IFERROR(__xludf.DUMMYFUNCTION("REGEXEXTRACT(L1433, ""[\s,]([A-Z]{2})[,\s]\s?\d{5}"")"),"CA")</f>
        <v>CA</v>
      </c>
      <c r="N948" s="5" t="s">
        <v>8996</v>
      </c>
      <c r="O948" s="5">
        <v>2035.0</v>
      </c>
      <c r="P948" s="5">
        <v>2.0</v>
      </c>
      <c r="Q948" s="5" t="s">
        <v>8983</v>
      </c>
      <c r="R948" s="5" t="s">
        <v>2195</v>
      </c>
      <c r="S948" s="5">
        <v>80.0</v>
      </c>
      <c r="T948" s="5" t="s">
        <v>53</v>
      </c>
      <c r="U948" s="5">
        <v>0.0</v>
      </c>
      <c r="V948" s="5" t="s">
        <v>52</v>
      </c>
      <c r="W948" s="5" t="s">
        <v>8997</v>
      </c>
      <c r="X948" s="5" t="s">
        <v>55</v>
      </c>
      <c r="Y948" s="5" t="s">
        <v>8984</v>
      </c>
      <c r="Z948" s="5" t="s">
        <v>8985</v>
      </c>
      <c r="AA948" s="5" t="s">
        <v>8986</v>
      </c>
      <c r="AB948" s="5" t="s">
        <v>8480</v>
      </c>
      <c r="AC948" s="5" t="s">
        <v>52</v>
      </c>
      <c r="AD948" s="5" t="s">
        <v>8481</v>
      </c>
      <c r="AE948" s="5" t="s">
        <v>8482</v>
      </c>
      <c r="AF948" s="5" t="s">
        <v>8483</v>
      </c>
      <c r="AG948" s="5" t="s">
        <v>52</v>
      </c>
      <c r="AH948" s="5" t="s">
        <v>52</v>
      </c>
      <c r="AI948" s="5" t="s">
        <v>8484</v>
      </c>
      <c r="AJ948" s="5" t="s">
        <v>8260</v>
      </c>
      <c r="AK948" s="5" t="s">
        <v>8485</v>
      </c>
      <c r="AL948" s="5" t="s">
        <v>8998</v>
      </c>
    </row>
    <row r="949" hidden="1">
      <c r="A949" s="5" t="s">
        <v>8999</v>
      </c>
      <c r="B949" s="5" t="s">
        <v>6706</v>
      </c>
      <c r="C949" s="5" t="s">
        <v>9000</v>
      </c>
      <c r="D949" s="9">
        <v>44432.0</v>
      </c>
      <c r="E949" s="5">
        <v>274098.0</v>
      </c>
      <c r="F949" s="5">
        <v>124590.0</v>
      </c>
      <c r="G949" s="5" t="s">
        <v>148</v>
      </c>
      <c r="H949" s="5" t="s">
        <v>205</v>
      </c>
      <c r="I949" s="5" t="s">
        <v>9001</v>
      </c>
      <c r="J949" s="5" t="s">
        <v>151</v>
      </c>
      <c r="K949" s="5" t="s">
        <v>9002</v>
      </c>
      <c r="L949" s="5" t="s">
        <v>9003</v>
      </c>
      <c r="M949" s="10" t="str">
        <f>IFERROR(__xludf.DUMMYFUNCTION("REGEXEXTRACT(L1434, ""[\s,]([A-Z]{2})[,\s]\s?\d{5}"")"),"#N/A")</f>
        <v>#N/A</v>
      </c>
      <c r="N949" s="5" t="s">
        <v>9004</v>
      </c>
      <c r="O949" s="5">
        <v>29030.0</v>
      </c>
      <c r="P949" s="5">
        <v>4.0</v>
      </c>
      <c r="Q949" s="5" t="s">
        <v>9005</v>
      </c>
      <c r="R949" s="5" t="s">
        <v>666</v>
      </c>
      <c r="S949" s="5">
        <v>75.0</v>
      </c>
      <c r="T949" s="5" t="s">
        <v>115</v>
      </c>
      <c r="U949" s="5">
        <v>1.0</v>
      </c>
      <c r="V949" s="5" t="s">
        <v>70</v>
      </c>
      <c r="W949" s="5" t="s">
        <v>9006</v>
      </c>
      <c r="X949" s="5" t="s">
        <v>52</v>
      </c>
      <c r="Y949" s="5" t="s">
        <v>52</v>
      </c>
      <c r="Z949" s="5" t="s">
        <v>9007</v>
      </c>
      <c r="AA949" s="5" t="s">
        <v>9008</v>
      </c>
      <c r="AB949" s="5" t="s">
        <v>235</v>
      </c>
      <c r="AC949" s="5" t="s">
        <v>52</v>
      </c>
      <c r="AD949" s="5" t="s">
        <v>398</v>
      </c>
      <c r="AE949" s="5" t="s">
        <v>399</v>
      </c>
      <c r="AF949" s="5" t="s">
        <v>400</v>
      </c>
      <c r="AG949" s="5" t="s">
        <v>401</v>
      </c>
      <c r="AH949" s="5">
        <v>23502.0</v>
      </c>
      <c r="AI949" s="5" t="s">
        <v>402</v>
      </c>
      <c r="AJ949" s="5" t="s">
        <v>9009</v>
      </c>
      <c r="AK949" s="5" t="s">
        <v>9010</v>
      </c>
      <c r="AL949" s="5" t="s">
        <v>336</v>
      </c>
    </row>
    <row r="950" hidden="1">
      <c r="A950" s="5" t="s">
        <v>9011</v>
      </c>
      <c r="B950" s="5" t="s">
        <v>9012</v>
      </c>
      <c r="C950" s="5" t="s">
        <v>9013</v>
      </c>
      <c r="D950" s="9">
        <v>44423.0</v>
      </c>
      <c r="E950" s="5">
        <v>41809.0</v>
      </c>
      <c r="F950" s="5">
        <v>19004.0</v>
      </c>
      <c r="G950" s="5" t="s">
        <v>2481</v>
      </c>
      <c r="H950" s="5" t="s">
        <v>131</v>
      </c>
      <c r="I950" s="5" t="s">
        <v>9014</v>
      </c>
      <c r="J950" s="5" t="s">
        <v>532</v>
      </c>
      <c r="K950" s="5" t="s">
        <v>9015</v>
      </c>
      <c r="L950" s="5" t="s">
        <v>9016</v>
      </c>
      <c r="M950" s="10" t="str">
        <f>IFERROR(__xludf.DUMMYFUNCTION("REGEXEXTRACT(L1435, ""[\s,]([A-Z]{2})[,\s]\s?\d{5}"")"),"#N/A")</f>
        <v>#N/A</v>
      </c>
      <c r="N950" s="5" t="s">
        <v>9017</v>
      </c>
      <c r="O950" s="5">
        <v>90248.0</v>
      </c>
      <c r="P950" s="5">
        <v>1.0</v>
      </c>
      <c r="Q950" s="5" t="s">
        <v>9018</v>
      </c>
      <c r="R950" s="5" t="s">
        <v>52</v>
      </c>
      <c r="S950" s="5">
        <v>39.0</v>
      </c>
      <c r="T950" s="5" t="s">
        <v>53</v>
      </c>
      <c r="U950" s="5">
        <v>0.0</v>
      </c>
      <c r="V950" s="5" t="s">
        <v>70</v>
      </c>
      <c r="W950" s="5" t="s">
        <v>9019</v>
      </c>
      <c r="X950" s="5" t="s">
        <v>71</v>
      </c>
      <c r="Y950" s="5" t="s">
        <v>52</v>
      </c>
      <c r="Z950" s="5" t="s">
        <v>8951</v>
      </c>
      <c r="AA950" s="5" t="s">
        <v>9020</v>
      </c>
      <c r="AB950" s="5" t="s">
        <v>200</v>
      </c>
      <c r="AC950" s="5" t="s">
        <v>283</v>
      </c>
      <c r="AD950" s="5" t="s">
        <v>3974</v>
      </c>
      <c r="AE950" s="5" t="s">
        <v>3975</v>
      </c>
      <c r="AF950" s="5" t="s">
        <v>183</v>
      </c>
      <c r="AG950" s="5" t="s">
        <v>52</v>
      </c>
      <c r="AH950" s="5" t="s">
        <v>3976</v>
      </c>
      <c r="AI950" s="5" t="s">
        <v>3977</v>
      </c>
      <c r="AJ950" s="5" t="s">
        <v>9012</v>
      </c>
      <c r="AK950" s="5" t="s">
        <v>9021</v>
      </c>
      <c r="AL950" s="5" t="s">
        <v>9022</v>
      </c>
    </row>
    <row r="951" hidden="1">
      <c r="A951" s="5" t="s">
        <v>9023</v>
      </c>
      <c r="B951" s="5" t="s">
        <v>9024</v>
      </c>
      <c r="C951" s="5" t="s">
        <v>9025</v>
      </c>
      <c r="D951" s="9">
        <v>44419.0</v>
      </c>
      <c r="E951" s="5">
        <v>40461.0</v>
      </c>
      <c r="F951" s="5">
        <v>18391.0</v>
      </c>
      <c r="G951" s="5" t="s">
        <v>226</v>
      </c>
      <c r="H951" s="5" t="s">
        <v>366</v>
      </c>
      <c r="I951" s="5" t="s">
        <v>9026</v>
      </c>
      <c r="J951" s="5" t="s">
        <v>228</v>
      </c>
      <c r="K951" s="5" t="s">
        <v>1253</v>
      </c>
      <c r="L951" s="5" t="s">
        <v>9027</v>
      </c>
      <c r="M951" s="10" t="str">
        <f>IFERROR(__xludf.DUMMYFUNCTION("REGEXEXTRACT(L1436, ""[\s,]([A-Z]{2})[,\s]\s?\d{5}"")"),"CA")</f>
        <v>CA</v>
      </c>
      <c r="N951" s="5" t="s">
        <v>9028</v>
      </c>
      <c r="O951" s="5">
        <v>32202.0</v>
      </c>
      <c r="P951" s="5">
        <v>2.0</v>
      </c>
      <c r="Q951" s="5" t="s">
        <v>9029</v>
      </c>
      <c r="R951" s="5" t="s">
        <v>2195</v>
      </c>
      <c r="S951" s="5">
        <v>8.0</v>
      </c>
      <c r="T951" s="5" t="s">
        <v>53</v>
      </c>
      <c r="U951" s="5">
        <v>0.0</v>
      </c>
      <c r="V951" s="5" t="s">
        <v>52</v>
      </c>
      <c r="W951" s="5" t="s">
        <v>9030</v>
      </c>
      <c r="X951" s="5" t="s">
        <v>52</v>
      </c>
      <c r="Y951" s="5" t="s">
        <v>52</v>
      </c>
      <c r="Z951" s="5">
        <v>45.0</v>
      </c>
      <c r="AA951" s="5" t="s">
        <v>9031</v>
      </c>
      <c r="AB951" s="5" t="s">
        <v>1177</v>
      </c>
      <c r="AC951" s="5" t="s">
        <v>52</v>
      </c>
      <c r="AD951" s="5" t="s">
        <v>377</v>
      </c>
      <c r="AE951" s="5" t="s">
        <v>378</v>
      </c>
      <c r="AF951" s="5" t="s">
        <v>379</v>
      </c>
      <c r="AG951" s="5" t="s">
        <v>265</v>
      </c>
      <c r="AH951" s="5">
        <v>33166.0</v>
      </c>
      <c r="AI951" s="5" t="s">
        <v>380</v>
      </c>
      <c r="AJ951" s="5" t="s">
        <v>9032</v>
      </c>
      <c r="AK951" s="5" t="s">
        <v>9033</v>
      </c>
      <c r="AL951" s="5" t="s">
        <v>9034</v>
      </c>
    </row>
    <row r="952" hidden="1">
      <c r="A952" s="5" t="s">
        <v>9035</v>
      </c>
      <c r="B952" s="5" t="s">
        <v>9036</v>
      </c>
      <c r="C952" s="5" t="s">
        <v>9037</v>
      </c>
      <c r="D952" s="9">
        <v>44415.0</v>
      </c>
      <c r="E952" s="5">
        <v>17985.0</v>
      </c>
      <c r="F952" s="5">
        <v>8175.0</v>
      </c>
      <c r="G952" s="5" t="s">
        <v>2440</v>
      </c>
      <c r="H952" s="5" t="s">
        <v>149</v>
      </c>
      <c r="I952" s="5" t="s">
        <v>4519</v>
      </c>
      <c r="J952" s="5" t="s">
        <v>2442</v>
      </c>
      <c r="K952" s="5" t="s">
        <v>9038</v>
      </c>
      <c r="L952" s="5" t="s">
        <v>9039</v>
      </c>
      <c r="M952" s="10" t="str">
        <f>IFERROR(__xludf.DUMMYFUNCTION("REGEXEXTRACT(L1437, ""[\s,]([A-Z]{2})[,\s]\s?\d{5}"")"),"AR")</f>
        <v>AR</v>
      </c>
      <c r="N952" s="5" t="s">
        <v>9040</v>
      </c>
      <c r="O952" s="5">
        <v>20360.0</v>
      </c>
      <c r="P952" s="5">
        <v>1.0</v>
      </c>
      <c r="Q952" s="5" t="s">
        <v>9041</v>
      </c>
      <c r="R952" s="5">
        <v>4200.0</v>
      </c>
      <c r="S952" s="5">
        <v>4403.0</v>
      </c>
      <c r="T952" s="5" t="s">
        <v>115</v>
      </c>
      <c r="U952" s="5">
        <v>0.0</v>
      </c>
      <c r="V952" s="5" t="s">
        <v>70</v>
      </c>
      <c r="W952" s="5" t="s">
        <v>9042</v>
      </c>
      <c r="X952" s="5" t="s">
        <v>52</v>
      </c>
      <c r="Y952" s="5" t="s">
        <v>52</v>
      </c>
      <c r="Z952" s="5" t="s">
        <v>9043</v>
      </c>
      <c r="AA952" s="5" t="s">
        <v>9044</v>
      </c>
      <c r="AB952" s="5" t="s">
        <v>1831</v>
      </c>
      <c r="AC952" s="5" t="s">
        <v>52</v>
      </c>
      <c r="AD952" s="5" t="s">
        <v>398</v>
      </c>
      <c r="AE952" s="5" t="s">
        <v>399</v>
      </c>
      <c r="AF952" s="5" t="s">
        <v>400</v>
      </c>
      <c r="AG952" s="5" t="s">
        <v>401</v>
      </c>
      <c r="AH952" s="5">
        <v>23502.0</v>
      </c>
      <c r="AI952" s="5" t="s">
        <v>402</v>
      </c>
      <c r="AJ952" s="5" t="s">
        <v>9036</v>
      </c>
      <c r="AK952" s="5" t="s">
        <v>9039</v>
      </c>
      <c r="AL952" s="5" t="s">
        <v>9045</v>
      </c>
    </row>
    <row r="953" hidden="1">
      <c r="A953" s="5" t="s">
        <v>9046</v>
      </c>
      <c r="B953" s="5" t="s">
        <v>168</v>
      </c>
      <c r="C953" s="5" t="s">
        <v>169</v>
      </c>
      <c r="D953" s="9">
        <v>44413.0</v>
      </c>
      <c r="E953" s="5">
        <v>39600.0</v>
      </c>
      <c r="F953" s="5">
        <v>18000.0</v>
      </c>
      <c r="G953" s="5" t="s">
        <v>412</v>
      </c>
      <c r="H953" s="5" t="s">
        <v>171</v>
      </c>
      <c r="I953" s="5" t="s">
        <v>413</v>
      </c>
      <c r="J953" s="5" t="s">
        <v>414</v>
      </c>
      <c r="K953" s="5" t="s">
        <v>3712</v>
      </c>
      <c r="L953" s="5" t="s">
        <v>174</v>
      </c>
      <c r="M953" s="10" t="str">
        <f>IFERROR(__xludf.DUMMYFUNCTION("REGEXEXTRACT(L1438, ""[\s,]([A-Z]{2})[,\s]\s?\d{5}"")"),"IL")</f>
        <v>IL</v>
      </c>
      <c r="N953" s="5" t="s">
        <v>175</v>
      </c>
      <c r="O953" s="5" t="s">
        <v>52</v>
      </c>
      <c r="P953" s="5">
        <v>1.0</v>
      </c>
      <c r="Q953" s="5" t="s">
        <v>9047</v>
      </c>
      <c r="R953" s="5">
        <v>4510.0</v>
      </c>
      <c r="S953" s="5">
        <v>13585.0</v>
      </c>
      <c r="T953" s="5" t="s">
        <v>115</v>
      </c>
      <c r="U953" s="5">
        <v>0.0</v>
      </c>
      <c r="V953" s="5" t="s">
        <v>52</v>
      </c>
      <c r="W953" s="5" t="s">
        <v>9048</v>
      </c>
      <c r="X953" s="5" t="s">
        <v>52</v>
      </c>
      <c r="Y953" s="5" t="s">
        <v>52</v>
      </c>
      <c r="Z953" s="5" t="s">
        <v>9049</v>
      </c>
      <c r="AA953" s="5" t="s">
        <v>9050</v>
      </c>
      <c r="AB953" s="5" t="s">
        <v>59</v>
      </c>
      <c r="AC953" s="5" t="s">
        <v>52</v>
      </c>
      <c r="AD953" s="5" t="s">
        <v>181</v>
      </c>
      <c r="AE953" s="5" t="s">
        <v>182</v>
      </c>
      <c r="AF953" s="5" t="s">
        <v>183</v>
      </c>
      <c r="AG953" s="5" t="s">
        <v>52</v>
      </c>
      <c r="AH953" s="5" t="s">
        <v>52</v>
      </c>
      <c r="AI953" s="5" t="s">
        <v>184</v>
      </c>
      <c r="AJ953" s="5" t="s">
        <v>168</v>
      </c>
      <c r="AK953" s="5" t="s">
        <v>174</v>
      </c>
      <c r="AL953" s="5" t="s">
        <v>185</v>
      </c>
    </row>
    <row r="954" hidden="1">
      <c r="A954" s="5" t="s">
        <v>9051</v>
      </c>
      <c r="B954" s="5" t="s">
        <v>9052</v>
      </c>
      <c r="C954" s="5" t="s">
        <v>9053</v>
      </c>
      <c r="D954" s="9">
        <v>44413.0</v>
      </c>
      <c r="E954" s="5">
        <v>51612.0</v>
      </c>
      <c r="F954" s="5">
        <v>23460.0</v>
      </c>
      <c r="G954" s="5" t="s">
        <v>188</v>
      </c>
      <c r="H954" s="5" t="s">
        <v>366</v>
      </c>
      <c r="I954" s="5" t="s">
        <v>3842</v>
      </c>
      <c r="J954" s="5" t="s">
        <v>191</v>
      </c>
      <c r="K954" s="5" t="s">
        <v>1171</v>
      </c>
      <c r="L954" s="5" t="s">
        <v>9054</v>
      </c>
      <c r="M954" s="10" t="str">
        <f>IFERROR(__xludf.DUMMYFUNCTION("REGEXEXTRACT(L1439, ""[\s,]([A-Z]{2})[,\s]\s?\d{5}"")"),"PR")</f>
        <v>PR</v>
      </c>
      <c r="N954" s="5" t="s">
        <v>9055</v>
      </c>
      <c r="O954" s="5" t="s">
        <v>9056</v>
      </c>
      <c r="P954" s="5">
        <v>1.0</v>
      </c>
      <c r="Q954" s="5" t="s">
        <v>9057</v>
      </c>
      <c r="R954" s="5">
        <v>4510.0</v>
      </c>
      <c r="S954" s="5">
        <v>4403.0</v>
      </c>
      <c r="T954" s="5" t="s">
        <v>196</v>
      </c>
      <c r="U954" s="5">
        <v>0.0</v>
      </c>
      <c r="V954" s="5" t="s">
        <v>52</v>
      </c>
      <c r="W954" s="5" t="s">
        <v>9058</v>
      </c>
      <c r="X954" s="5" t="s">
        <v>52</v>
      </c>
      <c r="Y954" s="5" t="s">
        <v>52</v>
      </c>
      <c r="Z954" s="5">
        <v>34.0</v>
      </c>
      <c r="AA954" s="5" t="s">
        <v>9059</v>
      </c>
      <c r="AB954" s="5" t="s">
        <v>235</v>
      </c>
      <c r="AC954" s="5" t="s">
        <v>52</v>
      </c>
      <c r="AD954" s="5" t="s">
        <v>377</v>
      </c>
      <c r="AE954" s="5" t="s">
        <v>378</v>
      </c>
      <c r="AF954" s="5" t="s">
        <v>379</v>
      </c>
      <c r="AG954" s="5" t="s">
        <v>265</v>
      </c>
      <c r="AH954" s="5">
        <v>33166.0</v>
      </c>
      <c r="AI954" s="5" t="s">
        <v>380</v>
      </c>
      <c r="AJ954" s="5" t="s">
        <v>102</v>
      </c>
      <c r="AK954" s="5" t="s">
        <v>102</v>
      </c>
      <c r="AL954" s="5" t="s">
        <v>1111</v>
      </c>
    </row>
    <row r="955" hidden="1">
      <c r="A955" s="5" t="s">
        <v>9060</v>
      </c>
      <c r="B955" s="5" t="s">
        <v>9061</v>
      </c>
      <c r="C955" s="5" t="s">
        <v>9062</v>
      </c>
      <c r="D955" s="9">
        <v>44413.0</v>
      </c>
      <c r="E955" s="5">
        <v>19765.0</v>
      </c>
      <c r="F955" s="5">
        <v>8984.0</v>
      </c>
      <c r="G955" s="5" t="s">
        <v>1652</v>
      </c>
      <c r="H955" s="5" t="s">
        <v>272</v>
      </c>
      <c r="I955" s="5" t="s">
        <v>9063</v>
      </c>
      <c r="J955" s="5" t="s">
        <v>274</v>
      </c>
      <c r="K955" s="5" t="s">
        <v>9064</v>
      </c>
      <c r="L955" s="5" t="s">
        <v>9065</v>
      </c>
      <c r="M955" s="10" t="str">
        <f>IFERROR(__xludf.DUMMYFUNCTION("REGEXEXTRACT(L1440, ""[\s,]([A-Z]{2})[,\s]\s?\d{5}"")"),"#N/A")</f>
        <v>#N/A</v>
      </c>
      <c r="N955" s="5" t="s">
        <v>9066</v>
      </c>
      <c r="O955" s="5">
        <v>91748.0</v>
      </c>
      <c r="P955" s="5">
        <v>1.0</v>
      </c>
      <c r="Q955" s="5" t="s">
        <v>9067</v>
      </c>
      <c r="R955" s="5">
        <v>4510.0</v>
      </c>
      <c r="S955" s="5">
        <v>2296.0</v>
      </c>
      <c r="T955" s="5" t="s">
        <v>69</v>
      </c>
      <c r="U955" s="5">
        <v>0.0</v>
      </c>
      <c r="V955" s="5" t="s">
        <v>70</v>
      </c>
      <c r="W955" s="5" t="s">
        <v>9068</v>
      </c>
      <c r="X955" s="5" t="s">
        <v>71</v>
      </c>
      <c r="Y955" s="5" t="s">
        <v>52</v>
      </c>
      <c r="Z955" s="5" t="s">
        <v>9069</v>
      </c>
      <c r="AA955" s="5" t="s">
        <v>9070</v>
      </c>
      <c r="AB955" s="5" t="s">
        <v>260</v>
      </c>
      <c r="AC955" s="5" t="s">
        <v>52</v>
      </c>
      <c r="AD955" s="5" t="s">
        <v>3974</v>
      </c>
      <c r="AE955" s="5" t="s">
        <v>3975</v>
      </c>
      <c r="AF955" s="5" t="s">
        <v>183</v>
      </c>
      <c r="AG955" s="5" t="s">
        <v>52</v>
      </c>
      <c r="AH955" s="5" t="s">
        <v>3976</v>
      </c>
      <c r="AI955" s="5" t="s">
        <v>3977</v>
      </c>
      <c r="AJ955" s="5" t="s">
        <v>9061</v>
      </c>
      <c r="AK955" s="5" t="s">
        <v>9071</v>
      </c>
      <c r="AL955" s="5" t="s">
        <v>9072</v>
      </c>
    </row>
    <row r="956">
      <c r="A956" s="5" t="s">
        <v>9073</v>
      </c>
      <c r="B956" s="5" t="s">
        <v>9074</v>
      </c>
      <c r="C956" s="5" t="s">
        <v>9075</v>
      </c>
      <c r="D956" s="9">
        <v>44411.0</v>
      </c>
      <c r="E956" s="5">
        <v>49271.0</v>
      </c>
      <c r="F956" s="5">
        <v>22396.0</v>
      </c>
      <c r="G956" s="5" t="s">
        <v>659</v>
      </c>
      <c r="H956" s="5" t="s">
        <v>45</v>
      </c>
      <c r="I956" s="5" t="s">
        <v>9076</v>
      </c>
      <c r="J956" s="5" t="s">
        <v>661</v>
      </c>
      <c r="K956" s="5" t="s">
        <v>9077</v>
      </c>
      <c r="L956" s="5" t="s">
        <v>9078</v>
      </c>
      <c r="M956" s="10" t="str">
        <f>IFERROR(__xludf.DUMMYFUNCTION("REGEXEXTRACT(L1441, ""[\s,]([A-Z]{2})[,\s]\s?\d{5}"")"),"IL")</f>
        <v>IL</v>
      </c>
      <c r="N956" s="5" t="s">
        <v>9079</v>
      </c>
      <c r="O956" s="5">
        <v>11580.0</v>
      </c>
      <c r="P956" s="5">
        <v>1.0</v>
      </c>
      <c r="Q956" s="5" t="s">
        <v>9080</v>
      </c>
      <c r="R956" s="5" t="s">
        <v>91</v>
      </c>
      <c r="S956" s="5">
        <v>4403.0</v>
      </c>
      <c r="T956" s="5" t="s">
        <v>69</v>
      </c>
      <c r="U956" s="5">
        <v>65.0</v>
      </c>
      <c r="V956" s="5" t="s">
        <v>93</v>
      </c>
      <c r="W956" s="5" t="s">
        <v>9081</v>
      </c>
      <c r="X956" s="5" t="s">
        <v>71</v>
      </c>
      <c r="Y956" s="5" t="s">
        <v>52</v>
      </c>
      <c r="Z956" s="5" t="s">
        <v>9082</v>
      </c>
      <c r="AA956" s="5" t="s">
        <v>9083</v>
      </c>
      <c r="AB956" s="5" t="s">
        <v>881</v>
      </c>
      <c r="AC956" s="5" t="s">
        <v>52</v>
      </c>
      <c r="AD956" s="5" t="s">
        <v>565</v>
      </c>
      <c r="AE956" s="5" t="s">
        <v>566</v>
      </c>
      <c r="AF956" s="5" t="s">
        <v>567</v>
      </c>
      <c r="AG956" s="5" t="s">
        <v>52</v>
      </c>
      <c r="AH956" s="5" t="s">
        <v>52</v>
      </c>
      <c r="AI956" s="5" t="s">
        <v>568</v>
      </c>
      <c r="AJ956" s="5" t="s">
        <v>9074</v>
      </c>
      <c r="AK956" s="5" t="s">
        <v>9078</v>
      </c>
      <c r="AL956" s="5" t="s">
        <v>655</v>
      </c>
    </row>
    <row r="957" hidden="1">
      <c r="A957" s="5" t="s">
        <v>9084</v>
      </c>
      <c r="B957" s="5" t="s">
        <v>9085</v>
      </c>
      <c r="C957" s="5" t="s">
        <v>9086</v>
      </c>
      <c r="D957" s="9">
        <v>44411.0</v>
      </c>
      <c r="E957" s="5">
        <v>17600.0</v>
      </c>
      <c r="F957" s="5">
        <v>8000.0</v>
      </c>
      <c r="G957" s="5" t="s">
        <v>579</v>
      </c>
      <c r="H957" s="5" t="s">
        <v>290</v>
      </c>
      <c r="I957" s="5" t="s">
        <v>9087</v>
      </c>
      <c r="J957" s="5" t="s">
        <v>581</v>
      </c>
      <c r="K957" s="5" t="s">
        <v>9088</v>
      </c>
      <c r="L957" s="5" t="s">
        <v>9089</v>
      </c>
      <c r="M957" s="10" t="str">
        <f>IFERROR(__xludf.DUMMYFUNCTION("REGEXEXTRACT(L1442, ""[\s,]([A-Z]{2})[,\s]\s?\d{5}"")"),"#N/A")</f>
        <v>#N/A</v>
      </c>
      <c r="N957" s="5" t="s">
        <v>9090</v>
      </c>
      <c r="O957" s="5">
        <v>48470.0</v>
      </c>
      <c r="P957" s="5">
        <v>1.0</v>
      </c>
      <c r="Q957" s="5" t="s">
        <v>4315</v>
      </c>
      <c r="R957" s="5" t="s">
        <v>52</v>
      </c>
      <c r="S957" s="5">
        <v>1.0</v>
      </c>
      <c r="T957" s="5" t="s">
        <v>8751</v>
      </c>
      <c r="U957" s="5">
        <v>0.0</v>
      </c>
      <c r="V957" s="5" t="s">
        <v>93</v>
      </c>
      <c r="W957" s="5" t="s">
        <v>9091</v>
      </c>
      <c r="X957" s="5" t="s">
        <v>52</v>
      </c>
      <c r="Y957" s="5" t="s">
        <v>52</v>
      </c>
      <c r="Z957" s="5">
        <v>33.0</v>
      </c>
      <c r="AA957" s="5" t="s">
        <v>5099</v>
      </c>
      <c r="AB957" s="5" t="s">
        <v>180</v>
      </c>
      <c r="AC957" s="5" t="s">
        <v>52</v>
      </c>
      <c r="AD957" s="5" t="s">
        <v>9092</v>
      </c>
      <c r="AE957" s="5" t="s">
        <v>9093</v>
      </c>
      <c r="AF957" s="5" t="s">
        <v>2166</v>
      </c>
      <c r="AG957" s="5" t="s">
        <v>52</v>
      </c>
      <c r="AH957" s="5" t="s">
        <v>52</v>
      </c>
      <c r="AI957" s="5" t="s">
        <v>52</v>
      </c>
      <c r="AJ957" s="5" t="s">
        <v>9094</v>
      </c>
      <c r="AK957" s="5" t="s">
        <v>9095</v>
      </c>
      <c r="AL957" s="5" t="s">
        <v>1573</v>
      </c>
    </row>
    <row r="958">
      <c r="A958" s="5" t="s">
        <v>9096</v>
      </c>
      <c r="B958" s="5" t="s">
        <v>8714</v>
      </c>
      <c r="C958" s="5" t="s">
        <v>8884</v>
      </c>
      <c r="D958" s="9">
        <v>44410.0</v>
      </c>
      <c r="E958" s="5">
        <v>64825.0</v>
      </c>
      <c r="F958" s="5">
        <v>29466.0</v>
      </c>
      <c r="G958" s="5" t="s">
        <v>556</v>
      </c>
      <c r="H958" s="5" t="s">
        <v>45</v>
      </c>
      <c r="I958" s="5" t="s">
        <v>9097</v>
      </c>
      <c r="J958" s="5" t="s">
        <v>558</v>
      </c>
      <c r="K958" s="5" t="s">
        <v>4172</v>
      </c>
      <c r="L958" s="5" t="s">
        <v>8886</v>
      </c>
      <c r="M958" s="10" t="str">
        <f>IFERROR(__xludf.DUMMYFUNCTION("REGEXEXTRACT(L1443, ""[\s,]([A-Z]{2})[,\s]\s?\d{5}"")"),"TX")</f>
        <v>TX</v>
      </c>
      <c r="N958" s="5" t="s">
        <v>9098</v>
      </c>
      <c r="O958" s="5">
        <v>11434.0</v>
      </c>
      <c r="P958" s="5">
        <v>2.0</v>
      </c>
      <c r="Q958" s="5" t="s">
        <v>9099</v>
      </c>
      <c r="R958" s="5" t="s">
        <v>9100</v>
      </c>
      <c r="S958" s="5">
        <v>1744.0</v>
      </c>
      <c r="T958" s="5" t="s">
        <v>69</v>
      </c>
      <c r="U958" s="5">
        <v>0.0</v>
      </c>
      <c r="V958" s="5" t="s">
        <v>70</v>
      </c>
      <c r="W958" s="5" t="s">
        <v>9101</v>
      </c>
      <c r="X958" s="5" t="s">
        <v>71</v>
      </c>
      <c r="Y958" s="5" t="s">
        <v>52</v>
      </c>
      <c r="Z958" s="5" t="s">
        <v>9102</v>
      </c>
      <c r="AA958" s="5" t="s">
        <v>9103</v>
      </c>
      <c r="AB958" s="5" t="s">
        <v>1553</v>
      </c>
      <c r="AC958" s="5" t="s">
        <v>52</v>
      </c>
      <c r="AD958" s="5" t="s">
        <v>5289</v>
      </c>
      <c r="AE958" s="5" t="s">
        <v>5290</v>
      </c>
      <c r="AF958" s="5" t="s">
        <v>5291</v>
      </c>
      <c r="AG958" s="5" t="s">
        <v>52</v>
      </c>
      <c r="AH958" s="5" t="s">
        <v>52</v>
      </c>
      <c r="AI958" s="5" t="s">
        <v>52</v>
      </c>
      <c r="AJ958" s="5" t="s">
        <v>8714</v>
      </c>
      <c r="AK958" s="5" t="s">
        <v>8891</v>
      </c>
      <c r="AL958" s="5" t="s">
        <v>8892</v>
      </c>
    </row>
    <row r="959" hidden="1">
      <c r="A959" s="5" t="s">
        <v>9104</v>
      </c>
      <c r="B959" s="5" t="s">
        <v>9105</v>
      </c>
      <c r="C959" s="5" t="s">
        <v>9106</v>
      </c>
      <c r="D959" s="9">
        <v>44408.0</v>
      </c>
      <c r="E959" s="5">
        <v>3711.0</v>
      </c>
      <c r="F959" s="5">
        <v>1687.0</v>
      </c>
      <c r="G959" s="5" t="s">
        <v>634</v>
      </c>
      <c r="H959" s="5" t="s">
        <v>171</v>
      </c>
      <c r="I959" s="5" t="s">
        <v>9107</v>
      </c>
      <c r="J959" s="5" t="s">
        <v>274</v>
      </c>
      <c r="K959" s="5" t="s">
        <v>9108</v>
      </c>
      <c r="L959" s="5" t="s">
        <v>9109</v>
      </c>
      <c r="M959" s="10" t="str">
        <f>IFERROR(__xludf.DUMMYFUNCTION("REGEXEXTRACT(L1444, ""[\s,]([A-Z]{2})[,\s]\s?\d{5}"")"),"NH")</f>
        <v>NH</v>
      </c>
      <c r="N959" s="5" t="s">
        <v>9110</v>
      </c>
      <c r="O959" s="5">
        <v>44065.0</v>
      </c>
      <c r="P959" s="5">
        <v>1.0</v>
      </c>
      <c r="Q959" s="5" t="s">
        <v>9111</v>
      </c>
      <c r="R959" s="5" t="s">
        <v>91</v>
      </c>
      <c r="S959" s="5">
        <v>178.0</v>
      </c>
      <c r="T959" s="5" t="s">
        <v>69</v>
      </c>
      <c r="U959" s="5">
        <v>0.0</v>
      </c>
      <c r="V959" s="5" t="s">
        <v>93</v>
      </c>
      <c r="W959" s="5" t="s">
        <v>9112</v>
      </c>
      <c r="X959" s="5" t="s">
        <v>55</v>
      </c>
      <c r="Y959" s="5" t="s">
        <v>9113</v>
      </c>
      <c r="Z959" s="5" t="s">
        <v>9114</v>
      </c>
      <c r="AA959" s="5" t="s">
        <v>9115</v>
      </c>
      <c r="AB959" s="5" t="s">
        <v>235</v>
      </c>
      <c r="AC959" s="5" t="s">
        <v>52</v>
      </c>
      <c r="AD959" s="5" t="s">
        <v>7932</v>
      </c>
      <c r="AE959" s="5" t="s">
        <v>7933</v>
      </c>
      <c r="AF959" s="5" t="s">
        <v>7934</v>
      </c>
      <c r="AG959" s="5" t="s">
        <v>1569</v>
      </c>
      <c r="AH959" s="5">
        <v>60010.0</v>
      </c>
      <c r="AI959" s="5" t="s">
        <v>7935</v>
      </c>
      <c r="AJ959" s="5" t="s">
        <v>9116</v>
      </c>
      <c r="AK959" s="5" t="s">
        <v>9109</v>
      </c>
      <c r="AL959" s="5" t="s">
        <v>9117</v>
      </c>
    </row>
    <row r="960" hidden="1">
      <c r="A960" s="5" t="s">
        <v>9118</v>
      </c>
      <c r="B960" s="5" t="s">
        <v>9119</v>
      </c>
      <c r="C960" s="5" t="s">
        <v>8084</v>
      </c>
      <c r="D960" s="9">
        <v>44407.0</v>
      </c>
      <c r="E960" s="5">
        <v>63933.0</v>
      </c>
      <c r="F960" s="5">
        <v>29060.0</v>
      </c>
      <c r="G960" s="5" t="s">
        <v>1419</v>
      </c>
      <c r="H960" s="5" t="s">
        <v>480</v>
      </c>
      <c r="I960" s="5" t="s">
        <v>9120</v>
      </c>
      <c r="J960" s="5" t="s">
        <v>256</v>
      </c>
      <c r="K960" s="5" t="s">
        <v>462</v>
      </c>
      <c r="L960" s="5" t="s">
        <v>9121</v>
      </c>
      <c r="M960" s="10" t="str">
        <f>IFERROR(__xludf.DUMMYFUNCTION("REGEXEXTRACT(L1445, ""[\s,]([A-Z]{2})[,\s]\s?\d{5}"")"),"TE")</f>
        <v>TE</v>
      </c>
      <c r="N960" s="5" t="s">
        <v>9122</v>
      </c>
      <c r="O960" s="5" t="s">
        <v>52</v>
      </c>
      <c r="P960" s="5">
        <v>1.0</v>
      </c>
      <c r="Q960" s="5" t="s">
        <v>9123</v>
      </c>
      <c r="R960" s="5">
        <v>4500.0</v>
      </c>
      <c r="S960" s="5">
        <v>65.0</v>
      </c>
      <c r="T960" s="5" t="s">
        <v>1077</v>
      </c>
      <c r="U960" s="5">
        <v>846.0</v>
      </c>
      <c r="V960" s="5" t="s">
        <v>158</v>
      </c>
      <c r="W960" s="5" t="s">
        <v>9124</v>
      </c>
      <c r="X960" s="5" t="s">
        <v>52</v>
      </c>
      <c r="Y960" s="5" t="s">
        <v>52</v>
      </c>
      <c r="Z960" s="5" t="s">
        <v>9125</v>
      </c>
      <c r="AA960" s="5">
        <v>1093607.0</v>
      </c>
      <c r="AB960" s="5" t="s">
        <v>235</v>
      </c>
      <c r="AC960" s="5" t="s">
        <v>52</v>
      </c>
      <c r="AD960" s="5" t="s">
        <v>163</v>
      </c>
      <c r="AE960" s="5" t="s">
        <v>164</v>
      </c>
      <c r="AF960" s="5" t="s">
        <v>165</v>
      </c>
      <c r="AG960" s="5" t="s">
        <v>52</v>
      </c>
      <c r="AH960" s="5" t="s">
        <v>52</v>
      </c>
      <c r="AI960" s="5" t="s">
        <v>52</v>
      </c>
      <c r="AJ960" s="5" t="s">
        <v>9126</v>
      </c>
      <c r="AK960" s="5" t="s">
        <v>9127</v>
      </c>
      <c r="AL960" s="5" t="s">
        <v>5337</v>
      </c>
    </row>
    <row r="961" hidden="1">
      <c r="A961" s="5" t="s">
        <v>9128</v>
      </c>
      <c r="B961" s="5" t="s">
        <v>8981</v>
      </c>
      <c r="C961" s="5" t="s">
        <v>8440</v>
      </c>
      <c r="D961" s="9">
        <v>44403.0</v>
      </c>
      <c r="E961" s="5">
        <v>150854.0</v>
      </c>
      <c r="F961" s="5">
        <v>68570.0</v>
      </c>
      <c r="G961" s="5" t="s">
        <v>3867</v>
      </c>
      <c r="H961" s="5" t="s">
        <v>189</v>
      </c>
      <c r="I961" s="5" t="s">
        <v>778</v>
      </c>
      <c r="J961" s="5" t="s">
        <v>532</v>
      </c>
      <c r="K961" s="5" t="s">
        <v>9129</v>
      </c>
      <c r="L961" s="5" t="s">
        <v>9130</v>
      </c>
      <c r="M961" s="10" t="str">
        <f>IFERROR(__xludf.DUMMYFUNCTION("REGEXEXTRACT(L1446, ""[\s,]([A-Z]{2})[,\s]\s?\d{5}"")"),"#N/A")</f>
        <v>#N/A</v>
      </c>
      <c r="N961" s="5" t="s">
        <v>8875</v>
      </c>
      <c r="O961" s="5" t="s">
        <v>52</v>
      </c>
      <c r="P961" s="5">
        <v>3.0</v>
      </c>
      <c r="Q961" s="5" t="s">
        <v>9131</v>
      </c>
      <c r="R961" s="5" t="s">
        <v>2662</v>
      </c>
      <c r="S961" s="5">
        <v>132.0</v>
      </c>
      <c r="T961" s="5" t="s">
        <v>115</v>
      </c>
      <c r="U961" s="5">
        <v>0.0</v>
      </c>
      <c r="V961" s="5" t="s">
        <v>52</v>
      </c>
      <c r="W961" s="5" t="s">
        <v>9132</v>
      </c>
      <c r="X961" s="5" t="s">
        <v>71</v>
      </c>
      <c r="Y961" s="5" t="s">
        <v>52</v>
      </c>
      <c r="Z961" s="5" t="s">
        <v>9133</v>
      </c>
      <c r="AA961" s="5" t="s">
        <v>9134</v>
      </c>
      <c r="AB961" s="5" t="s">
        <v>235</v>
      </c>
      <c r="AC961" s="5" t="s">
        <v>52</v>
      </c>
      <c r="AD961" s="5" t="s">
        <v>181</v>
      </c>
      <c r="AE961" s="5" t="s">
        <v>182</v>
      </c>
      <c r="AF961" s="5" t="s">
        <v>183</v>
      </c>
      <c r="AG961" s="5" t="s">
        <v>52</v>
      </c>
      <c r="AH961" s="5" t="s">
        <v>52</v>
      </c>
      <c r="AI961" s="5" t="s">
        <v>184</v>
      </c>
      <c r="AJ961" s="5" t="s">
        <v>8981</v>
      </c>
      <c r="AK961" s="5" t="s">
        <v>9130</v>
      </c>
      <c r="AL961" s="5" t="s">
        <v>9135</v>
      </c>
    </row>
    <row r="962" hidden="1">
      <c r="A962" s="5" t="s">
        <v>9128</v>
      </c>
      <c r="B962" s="5" t="s">
        <v>9136</v>
      </c>
      <c r="C962" s="5" t="s">
        <v>9137</v>
      </c>
      <c r="D962" s="9">
        <v>44403.0</v>
      </c>
      <c r="E962" s="5">
        <v>150854.0</v>
      </c>
      <c r="F962" s="5">
        <v>68570.0</v>
      </c>
      <c r="G962" s="5" t="s">
        <v>3867</v>
      </c>
      <c r="H962" s="5" t="s">
        <v>189</v>
      </c>
      <c r="I962" s="5" t="s">
        <v>778</v>
      </c>
      <c r="J962" s="5" t="s">
        <v>532</v>
      </c>
      <c r="K962" s="5" t="s">
        <v>9129</v>
      </c>
      <c r="L962" s="5" t="s">
        <v>9138</v>
      </c>
      <c r="M962" s="10" t="str">
        <f>IFERROR(__xludf.DUMMYFUNCTION("REGEXEXTRACT(L1447, ""[\s,]([A-Z]{2})[,\s]\s?\d{5}"")"),"PR")</f>
        <v>PR</v>
      </c>
      <c r="N962" s="5" t="s">
        <v>9139</v>
      </c>
      <c r="O962" s="5">
        <v>59840.0</v>
      </c>
      <c r="P962" s="5">
        <v>3.0</v>
      </c>
      <c r="Q962" s="5" t="s">
        <v>9131</v>
      </c>
      <c r="R962" s="5" t="s">
        <v>2662</v>
      </c>
      <c r="S962" s="5">
        <v>132.0</v>
      </c>
      <c r="T962" s="5" t="s">
        <v>115</v>
      </c>
      <c r="U962" s="5">
        <v>0.0</v>
      </c>
      <c r="V962" s="5" t="s">
        <v>52</v>
      </c>
      <c r="W962" s="5" t="s">
        <v>9140</v>
      </c>
      <c r="X962" s="5" t="s">
        <v>55</v>
      </c>
      <c r="Y962" s="5" t="s">
        <v>9132</v>
      </c>
      <c r="Z962" s="5" t="s">
        <v>9133</v>
      </c>
      <c r="AA962" s="5" t="s">
        <v>9134</v>
      </c>
      <c r="AB962" s="5" t="s">
        <v>235</v>
      </c>
      <c r="AC962" s="5" t="s">
        <v>52</v>
      </c>
      <c r="AD962" s="5" t="s">
        <v>181</v>
      </c>
      <c r="AE962" s="5" t="s">
        <v>182</v>
      </c>
      <c r="AF962" s="5" t="s">
        <v>183</v>
      </c>
      <c r="AG962" s="5" t="s">
        <v>52</v>
      </c>
      <c r="AH962" s="5" t="s">
        <v>52</v>
      </c>
      <c r="AI962" s="5" t="s">
        <v>184</v>
      </c>
      <c r="AJ962" s="5" t="s">
        <v>9136</v>
      </c>
      <c r="AK962" s="5" t="s">
        <v>9138</v>
      </c>
      <c r="AL962" s="5" t="s">
        <v>9135</v>
      </c>
    </row>
    <row r="963" hidden="1">
      <c r="A963" s="5" t="s">
        <v>9141</v>
      </c>
      <c r="B963" s="5" t="s">
        <v>6576</v>
      </c>
      <c r="C963" s="5" t="s">
        <v>6577</v>
      </c>
      <c r="D963" s="9">
        <v>44402.0</v>
      </c>
      <c r="E963" s="5">
        <v>19697.0</v>
      </c>
      <c r="F963" s="5">
        <v>8953.0</v>
      </c>
      <c r="G963" s="5" t="s">
        <v>4673</v>
      </c>
      <c r="H963" s="5" t="s">
        <v>149</v>
      </c>
      <c r="I963" s="5" t="s">
        <v>9142</v>
      </c>
      <c r="J963" s="5" t="s">
        <v>3808</v>
      </c>
      <c r="K963" s="5" t="s">
        <v>1461</v>
      </c>
      <c r="L963" s="5" t="s">
        <v>9143</v>
      </c>
      <c r="M963" s="10" t="str">
        <f>IFERROR(__xludf.DUMMYFUNCTION("REGEXEXTRACT(L1448, ""[\s,]([A-Z]{2})[,\s]\s?\d{5}"")"),"#N/A")</f>
        <v>#N/A</v>
      </c>
      <c r="N963" s="5" t="s">
        <v>9144</v>
      </c>
      <c r="O963" s="5">
        <v>27260.0</v>
      </c>
      <c r="P963" s="5">
        <v>3.0</v>
      </c>
      <c r="Q963" s="5" t="s">
        <v>9145</v>
      </c>
      <c r="R963" s="5" t="s">
        <v>9146</v>
      </c>
      <c r="S963" s="5">
        <v>134.0</v>
      </c>
      <c r="T963" s="5" t="s">
        <v>115</v>
      </c>
      <c r="U963" s="5">
        <v>198.0</v>
      </c>
      <c r="V963" s="5" t="s">
        <v>70</v>
      </c>
      <c r="W963" s="5" t="s">
        <v>9147</v>
      </c>
      <c r="X963" s="5" t="s">
        <v>55</v>
      </c>
      <c r="Y963" s="5" t="s">
        <v>9148</v>
      </c>
      <c r="Z963" s="5" t="s">
        <v>2520</v>
      </c>
      <c r="AA963" s="5" t="s">
        <v>9149</v>
      </c>
      <c r="AB963" s="5" t="s">
        <v>260</v>
      </c>
      <c r="AC963" s="5" t="s">
        <v>52</v>
      </c>
      <c r="AD963" s="5" t="s">
        <v>9150</v>
      </c>
      <c r="AE963" s="5" t="s">
        <v>9151</v>
      </c>
      <c r="AF963" s="5" t="s">
        <v>9152</v>
      </c>
      <c r="AG963" s="5" t="s">
        <v>9153</v>
      </c>
      <c r="AH963" s="5">
        <v>30030.0</v>
      </c>
      <c r="AI963" s="5" t="s">
        <v>9154</v>
      </c>
      <c r="AJ963" s="5" t="s">
        <v>9155</v>
      </c>
      <c r="AK963" s="5" t="s">
        <v>9156</v>
      </c>
      <c r="AL963" s="5" t="s">
        <v>4683</v>
      </c>
    </row>
    <row r="964" hidden="1">
      <c r="A964" s="5" t="s">
        <v>9157</v>
      </c>
      <c r="B964" s="5" t="s">
        <v>8917</v>
      </c>
      <c r="C964" s="5" t="s">
        <v>5603</v>
      </c>
      <c r="D964" s="9">
        <v>44401.0</v>
      </c>
      <c r="E964" s="5">
        <v>385474.0</v>
      </c>
      <c r="F964" s="5">
        <v>175215.0</v>
      </c>
      <c r="G964" s="5" t="s">
        <v>1419</v>
      </c>
      <c r="H964" s="5" t="s">
        <v>480</v>
      </c>
      <c r="I964" s="5" t="s">
        <v>8624</v>
      </c>
      <c r="J964" s="5" t="s">
        <v>256</v>
      </c>
      <c r="K964" s="5" t="s">
        <v>1203</v>
      </c>
      <c r="L964" s="5" t="s">
        <v>9158</v>
      </c>
      <c r="M964" s="10" t="str">
        <f>IFERROR(__xludf.DUMMYFUNCTION("REGEXEXTRACT(L1449, ""[\s,]([A-Z]{2})[,\s]\s?\d{5}"")"),"TE")</f>
        <v>TE</v>
      </c>
      <c r="N964" s="5" t="s">
        <v>9159</v>
      </c>
      <c r="O964" s="5" t="s">
        <v>52</v>
      </c>
      <c r="P964" s="5">
        <v>6.0</v>
      </c>
      <c r="Q964" s="5" t="s">
        <v>9160</v>
      </c>
      <c r="R964" s="5" t="s">
        <v>1205</v>
      </c>
      <c r="S964" s="5">
        <v>458.0</v>
      </c>
      <c r="T964" s="5" t="s">
        <v>1077</v>
      </c>
      <c r="U964" s="5">
        <v>4824.0</v>
      </c>
      <c r="V964" s="5" t="s">
        <v>158</v>
      </c>
      <c r="W964" s="5" t="s">
        <v>9161</v>
      </c>
      <c r="X964" s="5" t="s">
        <v>52</v>
      </c>
      <c r="Y964" s="5" t="s">
        <v>52</v>
      </c>
      <c r="Z964" s="5" t="s">
        <v>9162</v>
      </c>
      <c r="AA964" s="5" t="s">
        <v>9163</v>
      </c>
      <c r="AB964" s="5" t="s">
        <v>162</v>
      </c>
      <c r="AC964" s="5" t="s">
        <v>52</v>
      </c>
      <c r="AD964" s="5" t="s">
        <v>163</v>
      </c>
      <c r="AE964" s="5" t="s">
        <v>164</v>
      </c>
      <c r="AF964" s="5" t="s">
        <v>165</v>
      </c>
      <c r="AG964" s="5" t="s">
        <v>52</v>
      </c>
      <c r="AH964" s="5" t="s">
        <v>52</v>
      </c>
      <c r="AI964" s="5" t="s">
        <v>52</v>
      </c>
      <c r="AJ964" s="5" t="s">
        <v>9164</v>
      </c>
      <c r="AK964" s="5" t="s">
        <v>9165</v>
      </c>
      <c r="AL964" s="5" t="s">
        <v>5337</v>
      </c>
    </row>
    <row r="965" hidden="1">
      <c r="A965" s="5" t="s">
        <v>9166</v>
      </c>
      <c r="B965" s="5" t="s">
        <v>8917</v>
      </c>
      <c r="C965" s="5" t="s">
        <v>5603</v>
      </c>
      <c r="D965" s="9">
        <v>44400.0</v>
      </c>
      <c r="E965" s="5">
        <v>378838.0</v>
      </c>
      <c r="F965" s="5">
        <v>172199.0</v>
      </c>
      <c r="G965" s="5" t="s">
        <v>1419</v>
      </c>
      <c r="H965" s="5" t="s">
        <v>480</v>
      </c>
      <c r="I965" s="5" t="s">
        <v>9167</v>
      </c>
      <c r="J965" s="5" t="s">
        <v>256</v>
      </c>
      <c r="K965" s="5" t="s">
        <v>1203</v>
      </c>
      <c r="L965" s="5" t="s">
        <v>9168</v>
      </c>
      <c r="M965" s="10" t="str">
        <f>IFERROR(__xludf.DUMMYFUNCTION("REGEXEXTRACT(L1450, ""[\s,]([A-Z]{2})[,\s]\s?\d{5}"")"),"NJ")</f>
        <v>NJ</v>
      </c>
      <c r="N965" s="5" t="s">
        <v>9169</v>
      </c>
      <c r="O965" s="5" t="s">
        <v>52</v>
      </c>
      <c r="P965" s="5">
        <v>6.0</v>
      </c>
      <c r="Q965" s="5" t="s">
        <v>9170</v>
      </c>
      <c r="R965" s="5" t="s">
        <v>1205</v>
      </c>
      <c r="S965" s="5">
        <v>505.0</v>
      </c>
      <c r="T965" s="5" t="s">
        <v>1077</v>
      </c>
      <c r="U965" s="5">
        <v>4207.0</v>
      </c>
      <c r="V965" s="5" t="s">
        <v>158</v>
      </c>
      <c r="W965" s="5" t="s">
        <v>9171</v>
      </c>
      <c r="X965" s="5" t="s">
        <v>52</v>
      </c>
      <c r="Y965" s="5" t="s">
        <v>52</v>
      </c>
      <c r="Z965" s="5" t="s">
        <v>9172</v>
      </c>
      <c r="AA965" s="5" t="s">
        <v>9173</v>
      </c>
      <c r="AB965" s="5" t="s">
        <v>235</v>
      </c>
      <c r="AC965" s="5" t="s">
        <v>52</v>
      </c>
      <c r="AD965" s="5" t="s">
        <v>163</v>
      </c>
      <c r="AE965" s="5" t="s">
        <v>164</v>
      </c>
      <c r="AF965" s="5" t="s">
        <v>165</v>
      </c>
      <c r="AG965" s="5" t="s">
        <v>52</v>
      </c>
      <c r="AH965" s="5" t="s">
        <v>52</v>
      </c>
      <c r="AI965" s="5" t="s">
        <v>52</v>
      </c>
      <c r="AJ965" s="5" t="s">
        <v>8923</v>
      </c>
      <c r="AK965" s="5" t="s">
        <v>9174</v>
      </c>
      <c r="AL965" s="5" t="s">
        <v>5337</v>
      </c>
    </row>
    <row r="966" hidden="1">
      <c r="A966" s="5" t="s">
        <v>9175</v>
      </c>
      <c r="B966" s="5" t="s">
        <v>9119</v>
      </c>
      <c r="C966" s="5" t="s">
        <v>8084</v>
      </c>
      <c r="D966" s="9">
        <v>44400.0</v>
      </c>
      <c r="E966" s="5">
        <v>128109.0</v>
      </c>
      <c r="F966" s="5">
        <v>58231.0</v>
      </c>
      <c r="G966" s="5" t="s">
        <v>1419</v>
      </c>
      <c r="H966" s="5" t="s">
        <v>480</v>
      </c>
      <c r="I966" s="5" t="s">
        <v>9167</v>
      </c>
      <c r="J966" s="5" t="s">
        <v>256</v>
      </c>
      <c r="K966" s="5" t="s">
        <v>152</v>
      </c>
      <c r="L966" s="5" t="s">
        <v>9176</v>
      </c>
      <c r="M966" s="10" t="str">
        <f>IFERROR(__xludf.DUMMYFUNCTION("REGEXEXTRACT(L1451, ""[\s,]([A-Z]{2})[,\s]\s?\d{5}"")"),"#N/A")</f>
        <v>#N/A</v>
      </c>
      <c r="N966" s="5" t="s">
        <v>9122</v>
      </c>
      <c r="O966" s="5" t="s">
        <v>52</v>
      </c>
      <c r="P966" s="5">
        <v>2.0</v>
      </c>
      <c r="Q966" s="5" t="s">
        <v>9177</v>
      </c>
      <c r="R966" s="5" t="s">
        <v>156</v>
      </c>
      <c r="S966" s="5">
        <v>91.0</v>
      </c>
      <c r="T966" s="5" t="s">
        <v>1077</v>
      </c>
      <c r="U966" s="5">
        <v>1523.0</v>
      </c>
      <c r="V966" s="5" t="s">
        <v>158</v>
      </c>
      <c r="W966" s="5" t="s">
        <v>9178</v>
      </c>
      <c r="X966" s="5" t="s">
        <v>52</v>
      </c>
      <c r="Y966" s="5" t="s">
        <v>52</v>
      </c>
      <c r="Z966" s="5" t="s">
        <v>9172</v>
      </c>
      <c r="AA966" s="5" t="s">
        <v>9179</v>
      </c>
      <c r="AB966" s="5" t="s">
        <v>235</v>
      </c>
      <c r="AC966" s="5" t="s">
        <v>52</v>
      </c>
      <c r="AD966" s="5" t="s">
        <v>163</v>
      </c>
      <c r="AE966" s="5" t="s">
        <v>164</v>
      </c>
      <c r="AF966" s="5" t="s">
        <v>165</v>
      </c>
      <c r="AG966" s="5" t="s">
        <v>52</v>
      </c>
      <c r="AH966" s="5" t="s">
        <v>52</v>
      </c>
      <c r="AI966" s="5" t="s">
        <v>52</v>
      </c>
      <c r="AJ966" s="5" t="s">
        <v>9180</v>
      </c>
      <c r="AK966" s="5" t="s">
        <v>9181</v>
      </c>
      <c r="AL966" s="5" t="s">
        <v>5337</v>
      </c>
    </row>
    <row r="967" hidden="1">
      <c r="A967" s="5" t="s">
        <v>9182</v>
      </c>
      <c r="B967" s="5" t="s">
        <v>9183</v>
      </c>
      <c r="C967" s="5" t="s">
        <v>9184</v>
      </c>
      <c r="D967" s="9">
        <v>44398.0</v>
      </c>
      <c r="E967" s="5">
        <v>39570.0</v>
      </c>
      <c r="F967" s="5">
        <v>17986.0</v>
      </c>
      <c r="G967" s="5" t="s">
        <v>2212</v>
      </c>
      <c r="H967" s="5" t="s">
        <v>189</v>
      </c>
      <c r="I967" s="5" t="s">
        <v>6214</v>
      </c>
      <c r="J967" s="5" t="s">
        <v>2214</v>
      </c>
      <c r="K967" s="5" t="s">
        <v>744</v>
      </c>
      <c r="L967" s="5" t="s">
        <v>9185</v>
      </c>
      <c r="M967" s="10" t="str">
        <f>IFERROR(__xludf.DUMMYFUNCTION("REGEXEXTRACT(L1452, ""[\s,]([A-Z]{2})[,\s]\s?\d{5}"")"),"TE")</f>
        <v>TE</v>
      </c>
      <c r="N967" s="5" t="s">
        <v>9186</v>
      </c>
      <c r="O967" s="5" t="s">
        <v>52</v>
      </c>
      <c r="P967" s="5">
        <v>1.0</v>
      </c>
      <c r="Q967" s="5" t="s">
        <v>9187</v>
      </c>
      <c r="R967" s="5" t="s">
        <v>244</v>
      </c>
      <c r="S967" s="5">
        <v>85.0</v>
      </c>
      <c r="T967" s="5" t="s">
        <v>115</v>
      </c>
      <c r="U967" s="5">
        <v>13.0</v>
      </c>
      <c r="V967" s="5" t="s">
        <v>70</v>
      </c>
      <c r="W967" s="5" t="s">
        <v>9188</v>
      </c>
      <c r="X967" s="5" t="s">
        <v>52</v>
      </c>
      <c r="Y967" s="5" t="s">
        <v>52</v>
      </c>
      <c r="Z967" s="5" t="s">
        <v>9189</v>
      </c>
      <c r="AA967" s="5" t="s">
        <v>9190</v>
      </c>
      <c r="AB967" s="5" t="s">
        <v>1831</v>
      </c>
      <c r="AC967" s="5" t="s">
        <v>52</v>
      </c>
      <c r="AD967" s="5" t="s">
        <v>72</v>
      </c>
      <c r="AE967" s="5" t="s">
        <v>73</v>
      </c>
      <c r="AF967" s="5" t="s">
        <v>74</v>
      </c>
      <c r="AG967" s="5" t="s">
        <v>75</v>
      </c>
      <c r="AH967" s="5" t="s">
        <v>76</v>
      </c>
      <c r="AI967" s="5" t="s">
        <v>77</v>
      </c>
      <c r="AJ967" s="5" t="s">
        <v>9191</v>
      </c>
      <c r="AK967" s="5" t="s">
        <v>9192</v>
      </c>
      <c r="AL967" s="5" t="s">
        <v>2223</v>
      </c>
    </row>
    <row r="968" hidden="1">
      <c r="A968" s="5" t="s">
        <v>9193</v>
      </c>
      <c r="B968" s="5" t="s">
        <v>3402</v>
      </c>
      <c r="C968" s="5" t="s">
        <v>9194</v>
      </c>
      <c r="D968" s="9">
        <v>44397.0</v>
      </c>
      <c r="E968" s="5">
        <v>121488.0</v>
      </c>
      <c r="F968" s="5">
        <v>55222.0</v>
      </c>
      <c r="G968" s="5" t="s">
        <v>2481</v>
      </c>
      <c r="H968" s="5" t="s">
        <v>149</v>
      </c>
      <c r="I968" s="5" t="s">
        <v>9195</v>
      </c>
      <c r="J968" s="5" t="s">
        <v>532</v>
      </c>
      <c r="K968" s="5" t="s">
        <v>9196</v>
      </c>
      <c r="L968" s="5" t="s">
        <v>9197</v>
      </c>
      <c r="M968" s="10" t="str">
        <f>IFERROR(__xludf.DUMMYFUNCTION("REGEXEXTRACT(L1453, ""[\s,]([A-Z]{2})[,\s]\s?\d{5}"")"),"#N/A")</f>
        <v>#N/A</v>
      </c>
      <c r="N968" s="5" t="s">
        <v>9198</v>
      </c>
      <c r="O968" s="5">
        <v>33182.0</v>
      </c>
      <c r="P968" s="5">
        <v>2.0</v>
      </c>
      <c r="Q968" s="5" t="s">
        <v>9199</v>
      </c>
      <c r="R968" s="5" t="s">
        <v>2195</v>
      </c>
      <c r="S968" s="5">
        <v>39.0</v>
      </c>
      <c r="T968" s="5" t="s">
        <v>53</v>
      </c>
      <c r="U968" s="5">
        <v>58.0</v>
      </c>
      <c r="V968" s="5" t="s">
        <v>93</v>
      </c>
      <c r="W968" s="5" t="s">
        <v>9200</v>
      </c>
      <c r="X968" s="5" t="s">
        <v>71</v>
      </c>
      <c r="Y968" s="5" t="s">
        <v>52</v>
      </c>
      <c r="Z968" s="5" t="s">
        <v>9201</v>
      </c>
      <c r="AA968" s="5" t="s">
        <v>9202</v>
      </c>
      <c r="AB968" s="5" t="s">
        <v>235</v>
      </c>
      <c r="AC968" s="5" t="s">
        <v>52</v>
      </c>
      <c r="AD968" s="5" t="s">
        <v>216</v>
      </c>
      <c r="AE968" s="5" t="s">
        <v>217</v>
      </c>
      <c r="AF968" s="5" t="s">
        <v>218</v>
      </c>
      <c r="AG968" s="5" t="s">
        <v>52</v>
      </c>
      <c r="AH968" s="5" t="s">
        <v>52</v>
      </c>
      <c r="AI968" s="5" t="s">
        <v>52</v>
      </c>
      <c r="AJ968" s="5" t="s">
        <v>3402</v>
      </c>
      <c r="AK968" s="5" t="s">
        <v>9197</v>
      </c>
      <c r="AL968" s="5" t="s">
        <v>3639</v>
      </c>
    </row>
    <row r="969" hidden="1">
      <c r="A969" s="5" t="s">
        <v>9203</v>
      </c>
      <c r="B969" s="5" t="s">
        <v>168</v>
      </c>
      <c r="C969" s="5" t="s">
        <v>169</v>
      </c>
      <c r="D969" s="9">
        <v>44397.0</v>
      </c>
      <c r="E969" s="5">
        <v>39600.0</v>
      </c>
      <c r="F969" s="5">
        <v>18000.0</v>
      </c>
      <c r="G969" s="5" t="s">
        <v>613</v>
      </c>
      <c r="H969" s="5" t="s">
        <v>171</v>
      </c>
      <c r="I969" s="5" t="s">
        <v>9204</v>
      </c>
      <c r="J969" s="5" t="s">
        <v>581</v>
      </c>
      <c r="K969" s="5" t="s">
        <v>173</v>
      </c>
      <c r="L969" s="5" t="s">
        <v>174</v>
      </c>
      <c r="M969" s="10" t="str">
        <f>IFERROR(__xludf.DUMMYFUNCTION("REGEXEXTRACT(L1454, ""[\s,]([A-Z]{2})[,\s]\s?\d{5}"")"),"NY")</f>
        <v>NY</v>
      </c>
      <c r="N969" s="5" t="s">
        <v>175</v>
      </c>
      <c r="O969" s="5" t="s">
        <v>52</v>
      </c>
      <c r="P969" s="5">
        <v>1.0</v>
      </c>
      <c r="Q969" s="5" t="s">
        <v>9205</v>
      </c>
      <c r="R969" s="5">
        <v>4510.0</v>
      </c>
      <c r="S969" s="5">
        <v>10740.0</v>
      </c>
      <c r="T969" s="5" t="s">
        <v>115</v>
      </c>
      <c r="U969" s="5">
        <v>0.0</v>
      </c>
      <c r="V969" s="5" t="s">
        <v>52</v>
      </c>
      <c r="W969" s="5" t="s">
        <v>9206</v>
      </c>
      <c r="X969" s="5" t="s">
        <v>52</v>
      </c>
      <c r="Y969" s="5" t="s">
        <v>52</v>
      </c>
      <c r="Z969" s="5" t="s">
        <v>9207</v>
      </c>
      <c r="AA969" s="5" t="s">
        <v>9208</v>
      </c>
      <c r="AB969" s="5" t="s">
        <v>260</v>
      </c>
      <c r="AC969" s="5" t="s">
        <v>52</v>
      </c>
      <c r="AD969" s="5" t="s">
        <v>181</v>
      </c>
      <c r="AE969" s="5" t="s">
        <v>182</v>
      </c>
      <c r="AF969" s="5" t="s">
        <v>183</v>
      </c>
      <c r="AG969" s="5" t="s">
        <v>52</v>
      </c>
      <c r="AH969" s="5" t="s">
        <v>52</v>
      </c>
      <c r="AI969" s="5" t="s">
        <v>184</v>
      </c>
      <c r="AJ969" s="5" t="s">
        <v>168</v>
      </c>
      <c r="AK969" s="5" t="s">
        <v>174</v>
      </c>
      <c r="AL969" s="5" t="s">
        <v>185</v>
      </c>
    </row>
    <row r="970" hidden="1">
      <c r="A970" s="5" t="s">
        <v>9209</v>
      </c>
      <c r="B970" s="5" t="s">
        <v>9210</v>
      </c>
      <c r="C970" s="5" t="s">
        <v>9211</v>
      </c>
      <c r="D970" s="9">
        <v>44392.0</v>
      </c>
      <c r="E970" s="5">
        <v>41800.0</v>
      </c>
      <c r="F970" s="5">
        <v>19000.0</v>
      </c>
      <c r="G970" s="5" t="s">
        <v>4310</v>
      </c>
      <c r="H970" s="5" t="s">
        <v>149</v>
      </c>
      <c r="I970" s="5" t="s">
        <v>9212</v>
      </c>
      <c r="J970" s="5" t="s">
        <v>872</v>
      </c>
      <c r="K970" s="5" t="s">
        <v>1086</v>
      </c>
      <c r="L970" s="5" t="s">
        <v>9213</v>
      </c>
      <c r="M970" s="10" t="str">
        <f>IFERROR(__xludf.DUMMYFUNCTION("REGEXEXTRACT(L1455, ""[\s,]([A-Z]{2})[,\s]\s?\d{5}"")"),"#N/A")</f>
        <v>#N/A</v>
      </c>
      <c r="N970" s="5" t="s">
        <v>9214</v>
      </c>
      <c r="O970" s="5">
        <v>27517.0</v>
      </c>
      <c r="P970" s="5">
        <v>1.0</v>
      </c>
      <c r="Q970" s="5" t="s">
        <v>9215</v>
      </c>
      <c r="R970" s="5">
        <v>4510.0</v>
      </c>
      <c r="S970" s="5">
        <v>7.0</v>
      </c>
      <c r="T970" s="5" t="s">
        <v>53</v>
      </c>
      <c r="U970" s="5">
        <v>20.0</v>
      </c>
      <c r="V970" s="5" t="s">
        <v>93</v>
      </c>
      <c r="W970" s="5" t="s">
        <v>9216</v>
      </c>
      <c r="X970" s="5" t="s">
        <v>52</v>
      </c>
      <c r="Y970" s="5" t="s">
        <v>52</v>
      </c>
      <c r="Z970" s="5" t="s">
        <v>9217</v>
      </c>
      <c r="AA970" s="5" t="s">
        <v>9218</v>
      </c>
      <c r="AB970" s="5" t="s">
        <v>235</v>
      </c>
      <c r="AC970" s="5" t="s">
        <v>52</v>
      </c>
      <c r="AD970" s="5" t="s">
        <v>216</v>
      </c>
      <c r="AE970" s="5" t="s">
        <v>217</v>
      </c>
      <c r="AF970" s="5" t="s">
        <v>218</v>
      </c>
      <c r="AG970" s="5" t="s">
        <v>52</v>
      </c>
      <c r="AH970" s="5" t="s">
        <v>52</v>
      </c>
      <c r="AI970" s="5" t="s">
        <v>52</v>
      </c>
      <c r="AJ970" s="5" t="s">
        <v>9210</v>
      </c>
      <c r="AK970" s="5" t="s">
        <v>9213</v>
      </c>
      <c r="AL970" s="5" t="s">
        <v>9219</v>
      </c>
    </row>
    <row r="971" hidden="1">
      <c r="A971" s="5" t="s">
        <v>9220</v>
      </c>
      <c r="B971" s="5" t="s">
        <v>8981</v>
      </c>
      <c r="C971" s="5" t="s">
        <v>8440</v>
      </c>
      <c r="D971" s="9">
        <v>44390.0</v>
      </c>
      <c r="E971" s="5">
        <v>55264.0</v>
      </c>
      <c r="F971" s="5">
        <v>25120.0</v>
      </c>
      <c r="G971" s="5" t="s">
        <v>2389</v>
      </c>
      <c r="H971" s="5" t="s">
        <v>459</v>
      </c>
      <c r="I971" s="5" t="s">
        <v>7939</v>
      </c>
      <c r="J971" s="5" t="s">
        <v>2391</v>
      </c>
      <c r="K971" s="5" t="s">
        <v>1086</v>
      </c>
      <c r="L971" s="5" t="s">
        <v>8982</v>
      </c>
      <c r="M971" s="10" t="str">
        <f>IFERROR(__xludf.DUMMYFUNCTION("REGEXEXTRACT(L1456, ""[\s,]([A-Z]{2})[,\s]\s?\d{5}"")"),"#N/A")</f>
        <v>#N/A</v>
      </c>
      <c r="N971" s="5" t="s">
        <v>8444</v>
      </c>
      <c r="O971" s="5">
        <v>33122.0</v>
      </c>
      <c r="P971" s="5">
        <v>1.0</v>
      </c>
      <c r="Q971" s="5" t="s">
        <v>9221</v>
      </c>
      <c r="R971" s="5">
        <v>4510.0</v>
      </c>
      <c r="S971" s="5">
        <v>40.0</v>
      </c>
      <c r="T971" s="5" t="s">
        <v>53</v>
      </c>
      <c r="U971" s="5">
        <v>43.0</v>
      </c>
      <c r="V971" s="5" t="s">
        <v>93</v>
      </c>
      <c r="W971" s="5" t="s">
        <v>9222</v>
      </c>
      <c r="X971" s="5" t="s">
        <v>71</v>
      </c>
      <c r="Y971" s="5" t="s">
        <v>52</v>
      </c>
      <c r="Z971" s="5" t="s">
        <v>9223</v>
      </c>
      <c r="AA971" s="5" t="s">
        <v>9224</v>
      </c>
      <c r="AB971" s="5" t="s">
        <v>260</v>
      </c>
      <c r="AC971" s="5" t="s">
        <v>52</v>
      </c>
      <c r="AD971" s="5" t="s">
        <v>216</v>
      </c>
      <c r="AE971" s="5" t="s">
        <v>217</v>
      </c>
      <c r="AF971" s="5" t="s">
        <v>218</v>
      </c>
      <c r="AG971" s="5" t="s">
        <v>52</v>
      </c>
      <c r="AH971" s="5" t="s">
        <v>52</v>
      </c>
      <c r="AI971" s="5" t="s">
        <v>52</v>
      </c>
      <c r="AJ971" s="5" t="s">
        <v>8981</v>
      </c>
      <c r="AK971" s="5" t="s">
        <v>8982</v>
      </c>
      <c r="AL971" s="5" t="s">
        <v>2189</v>
      </c>
    </row>
    <row r="972" hidden="1">
      <c r="A972" s="5" t="s">
        <v>9225</v>
      </c>
      <c r="B972" s="5" t="s">
        <v>8694</v>
      </c>
      <c r="C972" s="5" t="s">
        <v>8695</v>
      </c>
      <c r="D972" s="9">
        <v>44390.0</v>
      </c>
      <c r="E972" s="5">
        <v>43683.0</v>
      </c>
      <c r="F972" s="5">
        <v>19856.0</v>
      </c>
      <c r="G972" s="5" t="s">
        <v>556</v>
      </c>
      <c r="H972" s="5" t="s">
        <v>480</v>
      </c>
      <c r="I972" s="5" t="s">
        <v>9226</v>
      </c>
      <c r="J972" s="5" t="s">
        <v>558</v>
      </c>
      <c r="K972" s="5" t="s">
        <v>9227</v>
      </c>
      <c r="L972" s="5" t="s">
        <v>9228</v>
      </c>
      <c r="M972" s="10" t="str">
        <f>IFERROR(__xludf.DUMMYFUNCTION("REGEXEXTRACT(L1457, ""[\s,]([A-Z]{2})[,\s]\s?\d{5}"")"),"#N/A")</f>
        <v>#N/A</v>
      </c>
      <c r="N972" s="5" t="s">
        <v>8698</v>
      </c>
      <c r="O972" s="5" t="s">
        <v>52</v>
      </c>
      <c r="P972" s="5">
        <v>1.0</v>
      </c>
      <c r="Q972" s="5" t="s">
        <v>9229</v>
      </c>
      <c r="R972" s="5">
        <v>2200.0</v>
      </c>
      <c r="S972" s="5">
        <v>1765.0</v>
      </c>
      <c r="T972" s="5" t="s">
        <v>115</v>
      </c>
      <c r="U972" s="5">
        <v>0.0</v>
      </c>
      <c r="V972" s="5" t="s">
        <v>70</v>
      </c>
      <c r="W972" s="5" t="s">
        <v>9230</v>
      </c>
      <c r="X972" s="5" t="s">
        <v>71</v>
      </c>
      <c r="Y972" s="5" t="s">
        <v>52</v>
      </c>
      <c r="Z972" s="5" t="s">
        <v>9231</v>
      </c>
      <c r="AA972" s="5" t="s">
        <v>9232</v>
      </c>
      <c r="AB972" s="5" t="s">
        <v>260</v>
      </c>
      <c r="AC972" s="5" t="s">
        <v>52</v>
      </c>
      <c r="AD972" s="5" t="s">
        <v>398</v>
      </c>
      <c r="AE972" s="5" t="s">
        <v>399</v>
      </c>
      <c r="AF972" s="5" t="s">
        <v>400</v>
      </c>
      <c r="AG972" s="5" t="s">
        <v>401</v>
      </c>
      <c r="AH972" s="5">
        <v>23502.0</v>
      </c>
      <c r="AI972" s="5" t="s">
        <v>402</v>
      </c>
      <c r="AJ972" s="5" t="s">
        <v>8703</v>
      </c>
      <c r="AK972" s="5" t="s">
        <v>8704</v>
      </c>
      <c r="AL972" s="5" t="s">
        <v>8621</v>
      </c>
    </row>
    <row r="973" hidden="1">
      <c r="A973" s="5" t="s">
        <v>9233</v>
      </c>
      <c r="B973" s="5" t="s">
        <v>8694</v>
      </c>
      <c r="C973" s="5" t="s">
        <v>8695</v>
      </c>
      <c r="D973" s="9">
        <v>44390.0</v>
      </c>
      <c r="E973" s="5">
        <v>48268.0</v>
      </c>
      <c r="F973" s="5">
        <v>21940.0</v>
      </c>
      <c r="G973" s="5" t="s">
        <v>556</v>
      </c>
      <c r="H973" s="5" t="s">
        <v>480</v>
      </c>
      <c r="I973" s="5" t="s">
        <v>9226</v>
      </c>
      <c r="J973" s="5" t="s">
        <v>558</v>
      </c>
      <c r="K973" s="5" t="s">
        <v>9227</v>
      </c>
      <c r="L973" s="5" t="s">
        <v>8697</v>
      </c>
      <c r="M973" s="10" t="str">
        <f>IFERROR(__xludf.DUMMYFUNCTION("REGEXEXTRACT(L1458, ""[\s,]([A-Z]{2})[,\s]\s?\d{5}"")"),"#N/A")</f>
        <v>#N/A</v>
      </c>
      <c r="N973" s="5" t="s">
        <v>8698</v>
      </c>
      <c r="O973" s="5" t="s">
        <v>52</v>
      </c>
      <c r="P973" s="5">
        <v>1.0</v>
      </c>
      <c r="Q973" s="5" t="s">
        <v>9234</v>
      </c>
      <c r="R973" s="5">
        <v>2200.0</v>
      </c>
      <c r="S973" s="5">
        <v>2900.0</v>
      </c>
      <c r="T973" s="5" t="s">
        <v>115</v>
      </c>
      <c r="U973" s="5">
        <v>0.0</v>
      </c>
      <c r="V973" s="5" t="s">
        <v>70</v>
      </c>
      <c r="W973" s="5" t="s">
        <v>9235</v>
      </c>
      <c r="X973" s="5" t="s">
        <v>71</v>
      </c>
      <c r="Y973" s="5" t="s">
        <v>52</v>
      </c>
      <c r="Z973" s="5" t="s">
        <v>9231</v>
      </c>
      <c r="AA973" s="5" t="s">
        <v>9236</v>
      </c>
      <c r="AB973" s="5" t="s">
        <v>260</v>
      </c>
      <c r="AC973" s="5" t="s">
        <v>52</v>
      </c>
      <c r="AD973" s="5" t="s">
        <v>398</v>
      </c>
      <c r="AE973" s="5" t="s">
        <v>399</v>
      </c>
      <c r="AF973" s="5" t="s">
        <v>400</v>
      </c>
      <c r="AG973" s="5" t="s">
        <v>401</v>
      </c>
      <c r="AH973" s="5">
        <v>23502.0</v>
      </c>
      <c r="AI973" s="5" t="s">
        <v>402</v>
      </c>
      <c r="AJ973" s="5" t="s">
        <v>8703</v>
      </c>
      <c r="AK973" s="5" t="s">
        <v>8704</v>
      </c>
      <c r="AL973" s="5" t="s">
        <v>8621</v>
      </c>
    </row>
    <row r="974" hidden="1">
      <c r="A974" s="5" t="s">
        <v>9237</v>
      </c>
      <c r="B974" s="5" t="s">
        <v>577</v>
      </c>
      <c r="C974" s="5" t="s">
        <v>9238</v>
      </c>
      <c r="D974" s="9">
        <v>44388.0</v>
      </c>
      <c r="E974" s="5">
        <v>31353.0</v>
      </c>
      <c r="F974" s="5">
        <v>14251.0</v>
      </c>
      <c r="G974" s="5" t="s">
        <v>579</v>
      </c>
      <c r="H974" s="5" t="s">
        <v>290</v>
      </c>
      <c r="I974" s="5" t="s">
        <v>9239</v>
      </c>
      <c r="J974" s="5" t="s">
        <v>581</v>
      </c>
      <c r="K974" s="5" t="s">
        <v>9240</v>
      </c>
      <c r="L974" s="5" t="s">
        <v>9241</v>
      </c>
      <c r="M974" s="10" t="str">
        <f>IFERROR(__xludf.DUMMYFUNCTION("REGEXEXTRACT(L1459, ""[\s,]([A-Z]{2})[,\s]\s?\d{5}"")"),"#N/A")</f>
        <v>#N/A</v>
      </c>
      <c r="N974" s="5" t="s">
        <v>9242</v>
      </c>
      <c r="O974" s="5" t="s">
        <v>52</v>
      </c>
      <c r="P974" s="5">
        <v>1.0</v>
      </c>
      <c r="Q974" s="5" t="s">
        <v>9243</v>
      </c>
      <c r="R974" s="5" t="s">
        <v>244</v>
      </c>
      <c r="S974" s="5">
        <v>880.0</v>
      </c>
      <c r="T974" s="5" t="s">
        <v>115</v>
      </c>
      <c r="U974" s="5">
        <v>47.0</v>
      </c>
      <c r="V974" s="5" t="s">
        <v>70</v>
      </c>
      <c r="W974" s="5" t="s">
        <v>9244</v>
      </c>
      <c r="X974" s="5" t="s">
        <v>52</v>
      </c>
      <c r="Y974" s="5" t="s">
        <v>52</v>
      </c>
      <c r="Z974" s="5" t="s">
        <v>8255</v>
      </c>
      <c r="AA974" s="5" t="s">
        <v>9245</v>
      </c>
      <c r="AB974" s="5" t="s">
        <v>59</v>
      </c>
      <c r="AC974" s="5" t="s">
        <v>52</v>
      </c>
      <c r="AD974" s="5" t="s">
        <v>72</v>
      </c>
      <c r="AE974" s="5" t="s">
        <v>73</v>
      </c>
      <c r="AF974" s="5" t="s">
        <v>74</v>
      </c>
      <c r="AG974" s="5" t="s">
        <v>75</v>
      </c>
      <c r="AH974" s="5" t="s">
        <v>76</v>
      </c>
      <c r="AI974" s="5" t="s">
        <v>77</v>
      </c>
      <c r="AJ974" s="5" t="s">
        <v>577</v>
      </c>
      <c r="AK974" s="5" t="s">
        <v>9246</v>
      </c>
      <c r="AL974" s="5" t="s">
        <v>3095</v>
      </c>
    </row>
    <row r="975">
      <c r="A975" s="5" t="s">
        <v>9247</v>
      </c>
      <c r="B975" s="5" t="s">
        <v>8981</v>
      </c>
      <c r="C975" s="5" t="s">
        <v>8440</v>
      </c>
      <c r="D975" s="9">
        <v>44385.0</v>
      </c>
      <c r="E975" s="5">
        <v>112684.0</v>
      </c>
      <c r="F975" s="5">
        <v>51220.0</v>
      </c>
      <c r="G975" s="5" t="s">
        <v>2180</v>
      </c>
      <c r="H975" s="5" t="s">
        <v>84</v>
      </c>
      <c r="I975" s="5" t="s">
        <v>9195</v>
      </c>
      <c r="J975" s="5" t="s">
        <v>532</v>
      </c>
      <c r="K975" s="5" t="s">
        <v>5562</v>
      </c>
      <c r="L975" s="5" t="s">
        <v>8982</v>
      </c>
      <c r="M975" s="10" t="str">
        <f>IFERROR(__xludf.DUMMYFUNCTION("REGEXEXTRACT(L1460, ""[\s,]([A-Z]{2})[,\s]\s?\d{5}"")"),"#N/A")</f>
        <v>#N/A</v>
      </c>
      <c r="N975" s="5" t="s">
        <v>8444</v>
      </c>
      <c r="O975" s="5">
        <v>33122.0</v>
      </c>
      <c r="P975" s="5">
        <v>2.0</v>
      </c>
      <c r="Q975" s="5" t="s">
        <v>9248</v>
      </c>
      <c r="R975" s="5" t="s">
        <v>2195</v>
      </c>
      <c r="S975" s="5">
        <v>80.0</v>
      </c>
      <c r="T975" s="5" t="s">
        <v>53</v>
      </c>
      <c r="U975" s="5">
        <v>88.0</v>
      </c>
      <c r="V975" s="5" t="s">
        <v>93</v>
      </c>
      <c r="W975" s="5" t="s">
        <v>9249</v>
      </c>
      <c r="X975" s="5" t="s">
        <v>71</v>
      </c>
      <c r="Y975" s="5" t="s">
        <v>52</v>
      </c>
      <c r="Z975" s="5" t="s">
        <v>9201</v>
      </c>
      <c r="AA975" s="5" t="s">
        <v>9250</v>
      </c>
      <c r="AB975" s="5" t="s">
        <v>235</v>
      </c>
      <c r="AC975" s="5" t="s">
        <v>52</v>
      </c>
      <c r="AD975" s="5" t="s">
        <v>216</v>
      </c>
      <c r="AE975" s="5" t="s">
        <v>217</v>
      </c>
      <c r="AF975" s="5" t="s">
        <v>218</v>
      </c>
      <c r="AG975" s="5" t="s">
        <v>52</v>
      </c>
      <c r="AH975" s="5" t="s">
        <v>52</v>
      </c>
      <c r="AI975" s="5" t="s">
        <v>52</v>
      </c>
      <c r="AJ975" s="5" t="s">
        <v>8981</v>
      </c>
      <c r="AK975" s="5" t="s">
        <v>8982</v>
      </c>
      <c r="AL975" s="5" t="s">
        <v>2189</v>
      </c>
    </row>
    <row r="976" hidden="1">
      <c r="A976" s="5" t="s">
        <v>9251</v>
      </c>
      <c r="B976" s="5" t="s">
        <v>9252</v>
      </c>
      <c r="C976" s="5" t="s">
        <v>9253</v>
      </c>
      <c r="D976" s="9">
        <v>44384.0</v>
      </c>
      <c r="E976" s="5">
        <v>359240.0</v>
      </c>
      <c r="F976" s="5">
        <v>163291.0</v>
      </c>
      <c r="G976" s="5" t="s">
        <v>2212</v>
      </c>
      <c r="H976" s="5" t="s">
        <v>189</v>
      </c>
      <c r="I976" s="5" t="s">
        <v>9254</v>
      </c>
      <c r="J976" s="5" t="s">
        <v>2214</v>
      </c>
      <c r="K976" s="5" t="s">
        <v>1086</v>
      </c>
      <c r="L976" s="5" t="s">
        <v>9255</v>
      </c>
      <c r="M976" s="10" t="str">
        <f>IFERROR(__xludf.DUMMYFUNCTION("REGEXEXTRACT(L1461, ""[\s,]([A-Z]{2})[,\s]\s?\d{5}"")"),"#N/A")</f>
        <v>#N/A</v>
      </c>
      <c r="N976" s="5" t="s">
        <v>9256</v>
      </c>
      <c r="O976" s="5" t="s">
        <v>52</v>
      </c>
      <c r="P976" s="5">
        <v>6.0</v>
      </c>
      <c r="Q976" s="5" t="s">
        <v>9257</v>
      </c>
      <c r="R976" s="5" t="s">
        <v>1076</v>
      </c>
      <c r="S976" s="5">
        <v>772.0</v>
      </c>
      <c r="T976" s="5" t="s">
        <v>115</v>
      </c>
      <c r="U976" s="5">
        <v>120.0</v>
      </c>
      <c r="V976" s="5" t="s">
        <v>70</v>
      </c>
      <c r="W976" s="5" t="s">
        <v>9258</v>
      </c>
      <c r="X976" s="5" t="s">
        <v>52</v>
      </c>
      <c r="Y976" s="5" t="s">
        <v>52</v>
      </c>
      <c r="Z976" s="5" t="s">
        <v>9259</v>
      </c>
      <c r="AA976" s="5" t="s">
        <v>9260</v>
      </c>
      <c r="AB976" s="5" t="s">
        <v>2743</v>
      </c>
      <c r="AC976" s="5" t="s">
        <v>52</v>
      </c>
      <c r="AD976" s="5" t="s">
        <v>72</v>
      </c>
      <c r="AE976" s="5" t="s">
        <v>73</v>
      </c>
      <c r="AF976" s="5" t="s">
        <v>74</v>
      </c>
      <c r="AG976" s="5" t="s">
        <v>75</v>
      </c>
      <c r="AH976" s="5" t="s">
        <v>76</v>
      </c>
      <c r="AI976" s="5" t="s">
        <v>77</v>
      </c>
      <c r="AJ976" s="5" t="s">
        <v>9184</v>
      </c>
      <c r="AK976" s="5" t="s">
        <v>9261</v>
      </c>
      <c r="AL976" s="5" t="s">
        <v>9262</v>
      </c>
    </row>
    <row r="977" hidden="1">
      <c r="A977" s="5" t="s">
        <v>9263</v>
      </c>
      <c r="B977" s="5" t="s">
        <v>9264</v>
      </c>
      <c r="C977" s="5" t="s">
        <v>9265</v>
      </c>
      <c r="D977" s="9">
        <v>44380.0</v>
      </c>
      <c r="E977" s="5">
        <v>61431.0</v>
      </c>
      <c r="F977" s="5">
        <v>27923.0</v>
      </c>
      <c r="G977" s="5" t="s">
        <v>148</v>
      </c>
      <c r="H977" s="5" t="s">
        <v>149</v>
      </c>
      <c r="I977" s="5" t="s">
        <v>8857</v>
      </c>
      <c r="J977" s="5" t="s">
        <v>151</v>
      </c>
      <c r="K977" s="5" t="s">
        <v>462</v>
      </c>
      <c r="L977" s="5" t="s">
        <v>9266</v>
      </c>
      <c r="M977" s="10" t="str">
        <f>IFERROR(__xludf.DUMMYFUNCTION("REGEXEXTRACT(L1462, ""[\s,]([A-Z]{2})[,\s]\s?\d{5}"")"),"#N/A")</f>
        <v>#N/A</v>
      </c>
      <c r="N977" s="5" t="s">
        <v>9267</v>
      </c>
      <c r="O977" s="5" t="s">
        <v>52</v>
      </c>
      <c r="P977" s="5">
        <v>1.0</v>
      </c>
      <c r="Q977" s="5" t="s">
        <v>9268</v>
      </c>
      <c r="R977" s="5">
        <v>4200.0</v>
      </c>
      <c r="S977" s="5">
        <v>84.0</v>
      </c>
      <c r="T977" s="5" t="s">
        <v>1077</v>
      </c>
      <c r="U977" s="5">
        <v>838.0</v>
      </c>
      <c r="V977" s="5" t="s">
        <v>158</v>
      </c>
      <c r="W977" s="5" t="s">
        <v>9269</v>
      </c>
      <c r="X977" s="5" t="s">
        <v>52</v>
      </c>
      <c r="Y977" s="5" t="s">
        <v>52</v>
      </c>
      <c r="Z977" s="5" t="s">
        <v>9270</v>
      </c>
      <c r="AA977" s="5">
        <v>324.0</v>
      </c>
      <c r="AB977" s="5" t="s">
        <v>235</v>
      </c>
      <c r="AC977" s="5" t="s">
        <v>261</v>
      </c>
      <c r="AD977" s="5" t="s">
        <v>163</v>
      </c>
      <c r="AE977" s="5" t="s">
        <v>164</v>
      </c>
      <c r="AF977" s="5" t="s">
        <v>165</v>
      </c>
      <c r="AG977" s="5" t="s">
        <v>52</v>
      </c>
      <c r="AH977" s="5" t="s">
        <v>52</v>
      </c>
      <c r="AI977" s="5" t="s">
        <v>52</v>
      </c>
      <c r="AJ977" s="5" t="s">
        <v>9264</v>
      </c>
      <c r="AK977" s="5" t="s">
        <v>9266</v>
      </c>
      <c r="AL977" s="5" t="s">
        <v>9271</v>
      </c>
    </row>
    <row r="978" hidden="1">
      <c r="A978" s="5" t="s">
        <v>9272</v>
      </c>
      <c r="B978" s="5" t="s">
        <v>9273</v>
      </c>
      <c r="C978" s="5" t="s">
        <v>9273</v>
      </c>
      <c r="D978" s="9">
        <v>44380.0</v>
      </c>
      <c r="E978" s="5">
        <v>5784.0</v>
      </c>
      <c r="F978" s="5">
        <v>2629.0</v>
      </c>
      <c r="G978" s="5" t="s">
        <v>963</v>
      </c>
      <c r="H978" s="5" t="s">
        <v>171</v>
      </c>
      <c r="I978" s="5" t="s">
        <v>4747</v>
      </c>
      <c r="J978" s="5" t="s">
        <v>965</v>
      </c>
      <c r="K978" s="5" t="s">
        <v>744</v>
      </c>
      <c r="L978" s="5" t="s">
        <v>9274</v>
      </c>
      <c r="M978" s="10" t="str">
        <f>IFERROR(__xludf.DUMMYFUNCTION("REGEXEXTRACT(L1463, ""[\s,]([A-Z]{2})[,\s]\s?\d{5}"")"),"#N/A")</f>
        <v>#N/A</v>
      </c>
      <c r="N978" s="5" t="s">
        <v>9275</v>
      </c>
      <c r="O978" s="5" t="s">
        <v>9276</v>
      </c>
      <c r="P978" s="5">
        <v>1.0</v>
      </c>
      <c r="Q978" s="5" t="s">
        <v>9277</v>
      </c>
      <c r="R978" s="5">
        <v>4500.0</v>
      </c>
      <c r="S978" s="5">
        <v>5.0</v>
      </c>
      <c r="T978" s="5" t="s">
        <v>115</v>
      </c>
      <c r="U978" s="5">
        <v>0.0</v>
      </c>
      <c r="V978" s="5" t="s">
        <v>70</v>
      </c>
      <c r="W978" s="5" t="s">
        <v>9278</v>
      </c>
      <c r="X978" s="5" t="s">
        <v>55</v>
      </c>
      <c r="Y978" s="5" t="s">
        <v>9279</v>
      </c>
      <c r="Z978" s="5" t="s">
        <v>9280</v>
      </c>
      <c r="AA978" s="5" t="s">
        <v>9281</v>
      </c>
      <c r="AB978" s="5" t="s">
        <v>730</v>
      </c>
      <c r="AC978" s="5" t="s">
        <v>52</v>
      </c>
      <c r="AD978" s="5" t="s">
        <v>1230</v>
      </c>
      <c r="AE978" s="5" t="s">
        <v>1231</v>
      </c>
      <c r="AF978" s="5" t="s">
        <v>52</v>
      </c>
      <c r="AG978" s="5" t="s">
        <v>52</v>
      </c>
      <c r="AH978" s="5" t="s">
        <v>52</v>
      </c>
      <c r="AI978" s="5" t="s">
        <v>1232</v>
      </c>
      <c r="AJ978" s="5" t="s">
        <v>9282</v>
      </c>
      <c r="AK978" s="5" t="s">
        <v>9283</v>
      </c>
      <c r="AL978" s="5" t="s">
        <v>1233</v>
      </c>
    </row>
    <row r="979">
      <c r="A979" s="5" t="s">
        <v>9284</v>
      </c>
      <c r="B979" s="5" t="s">
        <v>9285</v>
      </c>
      <c r="C979" s="5" t="s">
        <v>2925</v>
      </c>
      <c r="D979" s="9">
        <v>44379.0</v>
      </c>
      <c r="E979" s="5">
        <v>147422.0</v>
      </c>
      <c r="F979" s="5">
        <v>67010.0</v>
      </c>
      <c r="G979" s="5" t="s">
        <v>766</v>
      </c>
      <c r="H979" s="5" t="s">
        <v>45</v>
      </c>
      <c r="I979" s="5" t="s">
        <v>1754</v>
      </c>
      <c r="J979" s="5" t="s">
        <v>768</v>
      </c>
      <c r="K979" s="5" t="s">
        <v>9286</v>
      </c>
      <c r="L979" s="5" t="s">
        <v>9287</v>
      </c>
      <c r="M979" s="10" t="str">
        <f>IFERROR(__xludf.DUMMYFUNCTION("REGEXEXTRACT(L1464, ""[\s,]([A-Z]{2})[,\s]\s?\d{5}"")"),"PH")</f>
        <v>PH</v>
      </c>
      <c r="N979" s="5" t="s">
        <v>9288</v>
      </c>
      <c r="O979" s="5">
        <v>11580.0</v>
      </c>
      <c r="P979" s="5">
        <v>9.0</v>
      </c>
      <c r="Q979" s="5" t="s">
        <v>9289</v>
      </c>
      <c r="R979" s="5" t="s">
        <v>1330</v>
      </c>
      <c r="S979" s="5">
        <v>20613.0</v>
      </c>
      <c r="T979" s="5" t="s">
        <v>115</v>
      </c>
      <c r="U979" s="5">
        <v>0.0</v>
      </c>
      <c r="V979" s="5" t="s">
        <v>52</v>
      </c>
      <c r="W979" s="5" t="s">
        <v>9290</v>
      </c>
      <c r="X979" s="5" t="s">
        <v>71</v>
      </c>
      <c r="Y979" s="5" t="s">
        <v>52</v>
      </c>
      <c r="Z979" s="5">
        <v>1122.0</v>
      </c>
      <c r="AA979" s="5" t="s">
        <v>9291</v>
      </c>
      <c r="AB979" s="5" t="s">
        <v>235</v>
      </c>
      <c r="AC979" s="5" t="s">
        <v>52</v>
      </c>
      <c r="AD979" s="5" t="s">
        <v>181</v>
      </c>
      <c r="AE979" s="5" t="s">
        <v>182</v>
      </c>
      <c r="AF979" s="5" t="s">
        <v>183</v>
      </c>
      <c r="AG979" s="5" t="s">
        <v>52</v>
      </c>
      <c r="AH979" s="5" t="s">
        <v>52</v>
      </c>
      <c r="AI979" s="5" t="s">
        <v>184</v>
      </c>
      <c r="AJ979" s="5" t="s">
        <v>9285</v>
      </c>
      <c r="AK979" s="5" t="s">
        <v>9287</v>
      </c>
      <c r="AL979" s="5" t="s">
        <v>4581</v>
      </c>
    </row>
    <row r="980" hidden="1">
      <c r="A980" s="5" t="s">
        <v>9292</v>
      </c>
      <c r="B980" s="5" t="s">
        <v>9293</v>
      </c>
      <c r="C980" s="5" t="s">
        <v>102</v>
      </c>
      <c r="D980" s="9">
        <v>44379.0</v>
      </c>
      <c r="E980" s="5">
        <v>28180.0</v>
      </c>
      <c r="F980" s="5">
        <v>12809.0</v>
      </c>
      <c r="G980" s="5" t="s">
        <v>706</v>
      </c>
      <c r="H980" s="5" t="s">
        <v>1534</v>
      </c>
      <c r="I980" s="5" t="s">
        <v>9294</v>
      </c>
      <c r="J980" s="5" t="s">
        <v>274</v>
      </c>
      <c r="K980" s="5" t="s">
        <v>9295</v>
      </c>
      <c r="L980" s="5" t="s">
        <v>9296</v>
      </c>
      <c r="M980" s="10" t="str">
        <f>IFERROR(__xludf.DUMMYFUNCTION("REGEXEXTRACT(L1465, ""[\s,]([A-Z]{2})[,\s]\s?\d{5}"")"),"#N/A")</f>
        <v>#N/A</v>
      </c>
      <c r="N980" s="5" t="s">
        <v>102</v>
      </c>
      <c r="O980" s="5">
        <v>98032.0</v>
      </c>
      <c r="P980" s="5">
        <v>2.0</v>
      </c>
      <c r="Q980" s="5" t="s">
        <v>9297</v>
      </c>
      <c r="R980" s="5" t="s">
        <v>2195</v>
      </c>
      <c r="S980" s="5">
        <v>963.0</v>
      </c>
      <c r="T980" s="5" t="s">
        <v>69</v>
      </c>
      <c r="U980" s="5">
        <v>132.0</v>
      </c>
      <c r="V980" s="5" t="s">
        <v>93</v>
      </c>
      <c r="W980" s="5" t="s">
        <v>9298</v>
      </c>
      <c r="X980" s="5" t="s">
        <v>52</v>
      </c>
      <c r="Y980" s="5" t="s">
        <v>52</v>
      </c>
      <c r="Z980" s="5" t="s">
        <v>9299</v>
      </c>
      <c r="AA980" s="5" t="s">
        <v>9300</v>
      </c>
      <c r="AB980" s="5" t="s">
        <v>235</v>
      </c>
      <c r="AC980" s="5" t="s">
        <v>52</v>
      </c>
      <c r="AD980" s="5" t="s">
        <v>216</v>
      </c>
      <c r="AE980" s="5" t="s">
        <v>217</v>
      </c>
      <c r="AF980" s="5" t="s">
        <v>218</v>
      </c>
      <c r="AG980" s="5" t="s">
        <v>52</v>
      </c>
      <c r="AH980" s="5" t="s">
        <v>52</v>
      </c>
      <c r="AI980" s="5" t="s">
        <v>52</v>
      </c>
      <c r="AJ980" s="5" t="s">
        <v>102</v>
      </c>
      <c r="AK980" s="5" t="s">
        <v>102</v>
      </c>
      <c r="AL980" s="5" t="s">
        <v>3653</v>
      </c>
    </row>
    <row r="981" hidden="1">
      <c r="A981" s="5" t="s">
        <v>9301</v>
      </c>
      <c r="B981" s="5" t="s">
        <v>9293</v>
      </c>
      <c r="C981" s="5" t="s">
        <v>102</v>
      </c>
      <c r="D981" s="9">
        <v>44379.0</v>
      </c>
      <c r="E981" s="5">
        <v>56819.0</v>
      </c>
      <c r="F981" s="5">
        <v>25827.0</v>
      </c>
      <c r="G981" s="5" t="s">
        <v>706</v>
      </c>
      <c r="H981" s="5" t="s">
        <v>1534</v>
      </c>
      <c r="I981" s="5" t="s">
        <v>9294</v>
      </c>
      <c r="J981" s="5" t="s">
        <v>274</v>
      </c>
      <c r="K981" s="5" t="s">
        <v>9302</v>
      </c>
      <c r="L981" s="5" t="s">
        <v>9296</v>
      </c>
      <c r="M981" s="10" t="str">
        <f>IFERROR(__xludf.DUMMYFUNCTION("REGEXEXTRACT(L1466, ""[\s,]([A-Z]{2})[,\s]\s?\d{5}"")"),"GA")</f>
        <v>GA</v>
      </c>
      <c r="N981" s="5" t="s">
        <v>102</v>
      </c>
      <c r="O981" s="5">
        <v>98032.0</v>
      </c>
      <c r="P981" s="5">
        <v>4.0</v>
      </c>
      <c r="Q981" s="5" t="s">
        <v>9303</v>
      </c>
      <c r="R981" s="5" t="s">
        <v>691</v>
      </c>
      <c r="S981" s="5">
        <v>1970.0</v>
      </c>
      <c r="T981" s="5" t="s">
        <v>69</v>
      </c>
      <c r="U981" s="5">
        <v>265.0</v>
      </c>
      <c r="V981" s="5" t="s">
        <v>93</v>
      </c>
      <c r="W981" s="5" t="s">
        <v>9304</v>
      </c>
      <c r="X981" s="5" t="s">
        <v>52</v>
      </c>
      <c r="Y981" s="5" t="s">
        <v>52</v>
      </c>
      <c r="Z981" s="5" t="s">
        <v>9299</v>
      </c>
      <c r="AA981" s="5" t="s">
        <v>9305</v>
      </c>
      <c r="AB981" s="5" t="s">
        <v>235</v>
      </c>
      <c r="AC981" s="5" t="s">
        <v>52</v>
      </c>
      <c r="AD981" s="5" t="s">
        <v>216</v>
      </c>
      <c r="AE981" s="5" t="s">
        <v>217</v>
      </c>
      <c r="AF981" s="5" t="s">
        <v>218</v>
      </c>
      <c r="AG981" s="5" t="s">
        <v>52</v>
      </c>
      <c r="AH981" s="5" t="s">
        <v>52</v>
      </c>
      <c r="AI981" s="5" t="s">
        <v>52</v>
      </c>
      <c r="AJ981" s="5" t="s">
        <v>102</v>
      </c>
      <c r="AK981" s="5" t="s">
        <v>102</v>
      </c>
      <c r="AL981" s="5" t="s">
        <v>3653</v>
      </c>
    </row>
    <row r="982">
      <c r="A982" s="5" t="s">
        <v>9306</v>
      </c>
      <c r="B982" s="5" t="s">
        <v>4346</v>
      </c>
      <c r="C982" s="5" t="s">
        <v>6396</v>
      </c>
      <c r="D982" s="9">
        <v>44379.0</v>
      </c>
      <c r="E982" s="5">
        <v>17840.0</v>
      </c>
      <c r="F982" s="5">
        <v>8109.0</v>
      </c>
      <c r="G982" s="5" t="s">
        <v>422</v>
      </c>
      <c r="H982" s="5" t="s">
        <v>84</v>
      </c>
      <c r="I982" s="5" t="s">
        <v>9212</v>
      </c>
      <c r="J982" s="5" t="s">
        <v>424</v>
      </c>
      <c r="K982" s="5" t="s">
        <v>9307</v>
      </c>
      <c r="L982" s="5" t="s">
        <v>6611</v>
      </c>
      <c r="M982" s="10" t="str">
        <f>IFERROR(__xludf.DUMMYFUNCTION("REGEXEXTRACT(L1467, ""[\s,]([A-Z]{2})[,\s]\s?\d{5}"")"),"SC")</f>
        <v>SC</v>
      </c>
      <c r="N982" s="5" t="s">
        <v>8551</v>
      </c>
      <c r="O982" s="5">
        <v>11556.0</v>
      </c>
      <c r="P982" s="5">
        <v>1.0</v>
      </c>
      <c r="Q982" s="5" t="s">
        <v>9308</v>
      </c>
      <c r="R982" s="5">
        <v>4510.0</v>
      </c>
      <c r="S982" s="5">
        <v>1205.0</v>
      </c>
      <c r="T982" s="5" t="s">
        <v>69</v>
      </c>
      <c r="U982" s="5">
        <v>65.0</v>
      </c>
      <c r="V982" s="5" t="s">
        <v>93</v>
      </c>
      <c r="W982" s="5" t="s">
        <v>9309</v>
      </c>
      <c r="X982" s="5" t="s">
        <v>71</v>
      </c>
      <c r="Y982" s="5" t="s">
        <v>52</v>
      </c>
      <c r="Z982" s="5" t="s">
        <v>9217</v>
      </c>
      <c r="AA982" s="5" t="s">
        <v>9310</v>
      </c>
      <c r="AB982" s="5" t="s">
        <v>235</v>
      </c>
      <c r="AC982" s="5" t="s">
        <v>52</v>
      </c>
      <c r="AD982" s="5" t="s">
        <v>216</v>
      </c>
      <c r="AE982" s="5" t="s">
        <v>217</v>
      </c>
      <c r="AF982" s="5" t="s">
        <v>218</v>
      </c>
      <c r="AG982" s="5" t="s">
        <v>52</v>
      </c>
      <c r="AH982" s="5" t="s">
        <v>52</v>
      </c>
      <c r="AI982" s="5" t="s">
        <v>52</v>
      </c>
      <c r="AJ982" s="5" t="s">
        <v>4346</v>
      </c>
      <c r="AK982" s="5" t="s">
        <v>6611</v>
      </c>
      <c r="AL982" s="5" t="s">
        <v>4883</v>
      </c>
    </row>
    <row r="983" hidden="1">
      <c r="A983" s="5" t="s">
        <v>9311</v>
      </c>
      <c r="B983" s="5" t="s">
        <v>9119</v>
      </c>
      <c r="C983" s="5" t="s">
        <v>8084</v>
      </c>
      <c r="D983" s="9">
        <v>44378.0</v>
      </c>
      <c r="E983" s="5">
        <v>62236.0</v>
      </c>
      <c r="F983" s="5">
        <v>28289.0</v>
      </c>
      <c r="G983" s="5" t="s">
        <v>1419</v>
      </c>
      <c r="H983" s="5" t="s">
        <v>480</v>
      </c>
      <c r="I983" s="5" t="s">
        <v>4674</v>
      </c>
      <c r="J983" s="5" t="s">
        <v>256</v>
      </c>
      <c r="K983" s="5" t="s">
        <v>462</v>
      </c>
      <c r="L983" s="5" t="s">
        <v>9312</v>
      </c>
      <c r="M983" s="10" t="str">
        <f>IFERROR(__xludf.DUMMYFUNCTION("REGEXEXTRACT(L1468, ""[\s,]([A-Z]{2})[,\s]\s?\d{5}"")"),"#N/A")</f>
        <v>#N/A</v>
      </c>
      <c r="N983" s="5" t="s">
        <v>9312</v>
      </c>
      <c r="O983" s="5" t="s">
        <v>52</v>
      </c>
      <c r="P983" s="5">
        <v>1.0</v>
      </c>
      <c r="Q983" s="5" t="s">
        <v>9313</v>
      </c>
      <c r="R983" s="5">
        <v>4500.0</v>
      </c>
      <c r="S983" s="5">
        <v>38.0</v>
      </c>
      <c r="T983" s="5" t="s">
        <v>1077</v>
      </c>
      <c r="U983" s="5">
        <v>700.0</v>
      </c>
      <c r="V983" s="5" t="s">
        <v>158</v>
      </c>
      <c r="W983" s="5" t="s">
        <v>9314</v>
      </c>
      <c r="X983" s="5" t="s">
        <v>52</v>
      </c>
      <c r="Y983" s="5" t="s">
        <v>52</v>
      </c>
      <c r="Z983" s="5" t="s">
        <v>9315</v>
      </c>
      <c r="AA983" s="5">
        <v>1100684.0</v>
      </c>
      <c r="AB983" s="5" t="s">
        <v>59</v>
      </c>
      <c r="AC983" s="5" t="s">
        <v>52</v>
      </c>
      <c r="AD983" s="5" t="s">
        <v>163</v>
      </c>
      <c r="AE983" s="5" t="s">
        <v>164</v>
      </c>
      <c r="AF983" s="5" t="s">
        <v>165</v>
      </c>
      <c r="AG983" s="5" t="s">
        <v>52</v>
      </c>
      <c r="AH983" s="5" t="s">
        <v>52</v>
      </c>
      <c r="AI983" s="5" t="s">
        <v>52</v>
      </c>
      <c r="AJ983" s="5" t="s">
        <v>9316</v>
      </c>
      <c r="AK983" s="5" t="s">
        <v>9317</v>
      </c>
      <c r="AL983" s="5" t="s">
        <v>5337</v>
      </c>
    </row>
    <row r="984" hidden="1">
      <c r="A984" s="5" t="s">
        <v>9318</v>
      </c>
      <c r="B984" s="5" t="s">
        <v>9319</v>
      </c>
      <c r="C984" s="5" t="s">
        <v>9320</v>
      </c>
      <c r="D984" s="9">
        <v>44377.0</v>
      </c>
      <c r="E984" s="5">
        <v>22169.0</v>
      </c>
      <c r="F984" s="5">
        <v>10077.0</v>
      </c>
      <c r="G984" s="5" t="s">
        <v>634</v>
      </c>
      <c r="H984" s="5" t="s">
        <v>272</v>
      </c>
      <c r="I984" s="5" t="s">
        <v>9321</v>
      </c>
      <c r="J984" s="5" t="s">
        <v>274</v>
      </c>
      <c r="K984" s="5" t="s">
        <v>9322</v>
      </c>
      <c r="L984" s="5" t="s">
        <v>9323</v>
      </c>
      <c r="M984" s="10" t="str">
        <f>IFERROR(__xludf.DUMMYFUNCTION("REGEXEXTRACT(L1469, ""[\s,]([A-Z]{2})[,\s]\s?\d{5}"")"),"#N/A")</f>
        <v>#N/A</v>
      </c>
      <c r="N984" s="5" t="s">
        <v>9324</v>
      </c>
      <c r="O984" s="5">
        <v>92507.0</v>
      </c>
      <c r="P984" s="5">
        <v>1.0</v>
      </c>
      <c r="Q984" s="5" t="s">
        <v>9325</v>
      </c>
      <c r="R984" s="5">
        <v>4510.0</v>
      </c>
      <c r="S984" s="5">
        <v>1489.0</v>
      </c>
      <c r="T984" s="5" t="s">
        <v>69</v>
      </c>
      <c r="U984" s="5">
        <v>0.0</v>
      </c>
      <c r="V984" s="5" t="s">
        <v>52</v>
      </c>
      <c r="W984" s="5" t="s">
        <v>9326</v>
      </c>
      <c r="X984" s="5" t="s">
        <v>55</v>
      </c>
      <c r="Y984" s="5" t="s">
        <v>9327</v>
      </c>
      <c r="Z984" s="5" t="s">
        <v>9328</v>
      </c>
      <c r="AA984" s="5" t="s">
        <v>9329</v>
      </c>
      <c r="AB984" s="5" t="s">
        <v>119</v>
      </c>
      <c r="AC984" s="5" t="s">
        <v>52</v>
      </c>
      <c r="AD984" s="5" t="s">
        <v>9330</v>
      </c>
      <c r="AE984" s="5" t="s">
        <v>9331</v>
      </c>
      <c r="AF984" s="5" t="s">
        <v>9332</v>
      </c>
      <c r="AG984" s="5" t="s">
        <v>52</v>
      </c>
      <c r="AH984" s="5" t="s">
        <v>52</v>
      </c>
      <c r="AI984" s="5" t="s">
        <v>9333</v>
      </c>
      <c r="AJ984" s="5" t="s">
        <v>9319</v>
      </c>
      <c r="AK984" s="5" t="s">
        <v>9323</v>
      </c>
      <c r="AL984" s="5" t="s">
        <v>1874</v>
      </c>
    </row>
    <row r="985">
      <c r="A985" s="5" t="s">
        <v>9334</v>
      </c>
      <c r="B985" s="5" t="s">
        <v>8981</v>
      </c>
      <c r="C985" s="5" t="s">
        <v>8440</v>
      </c>
      <c r="D985" s="9">
        <v>44376.0</v>
      </c>
      <c r="E985" s="5">
        <v>110946.0</v>
      </c>
      <c r="F985" s="5">
        <v>50430.0</v>
      </c>
      <c r="G985" s="5" t="s">
        <v>2180</v>
      </c>
      <c r="H985" s="5" t="s">
        <v>84</v>
      </c>
      <c r="I985" s="5" t="s">
        <v>8455</v>
      </c>
      <c r="J985" s="5" t="s">
        <v>532</v>
      </c>
      <c r="K985" s="5" t="s">
        <v>5562</v>
      </c>
      <c r="L985" s="5" t="s">
        <v>8982</v>
      </c>
      <c r="M985" s="10" t="str">
        <f>IFERROR(__xludf.DUMMYFUNCTION("REGEXEXTRACT(L1470, ""[\s,]([A-Z]{2})[,\s]\s?\d{5}"")"),"#N/A")</f>
        <v>#N/A</v>
      </c>
      <c r="N985" s="5" t="s">
        <v>8444</v>
      </c>
      <c r="O985" s="5">
        <v>33122.0</v>
      </c>
      <c r="P985" s="5">
        <v>2.0</v>
      </c>
      <c r="Q985" s="5" t="s">
        <v>9335</v>
      </c>
      <c r="R985" s="5" t="s">
        <v>2195</v>
      </c>
      <c r="S985" s="5">
        <v>80.0</v>
      </c>
      <c r="T985" s="5" t="s">
        <v>53</v>
      </c>
      <c r="U985" s="5">
        <v>86.0</v>
      </c>
      <c r="V985" s="5" t="s">
        <v>93</v>
      </c>
      <c r="W985" s="5" t="s">
        <v>9336</v>
      </c>
      <c r="X985" s="5" t="s">
        <v>71</v>
      </c>
      <c r="Y985" s="5" t="s">
        <v>52</v>
      </c>
      <c r="Z985" s="5" t="s">
        <v>9337</v>
      </c>
      <c r="AA985" s="5" t="s">
        <v>9338</v>
      </c>
      <c r="AB985" s="5" t="s">
        <v>1831</v>
      </c>
      <c r="AC985" s="5" t="s">
        <v>52</v>
      </c>
      <c r="AD985" s="5" t="s">
        <v>216</v>
      </c>
      <c r="AE985" s="5" t="s">
        <v>217</v>
      </c>
      <c r="AF985" s="5" t="s">
        <v>218</v>
      </c>
      <c r="AG985" s="5" t="s">
        <v>52</v>
      </c>
      <c r="AH985" s="5" t="s">
        <v>52</v>
      </c>
      <c r="AI985" s="5" t="s">
        <v>52</v>
      </c>
      <c r="AJ985" s="5" t="s">
        <v>8981</v>
      </c>
      <c r="AK985" s="5" t="s">
        <v>8982</v>
      </c>
      <c r="AL985" s="5" t="s">
        <v>2189</v>
      </c>
    </row>
    <row r="986">
      <c r="A986" s="5" t="s">
        <v>9339</v>
      </c>
      <c r="B986" s="5" t="s">
        <v>8260</v>
      </c>
      <c r="C986" s="5" t="s">
        <v>8261</v>
      </c>
      <c r="D986" s="9">
        <v>44376.0</v>
      </c>
      <c r="E986" s="5">
        <v>110946.0</v>
      </c>
      <c r="F986" s="5">
        <v>50430.0</v>
      </c>
      <c r="G986" s="5" t="s">
        <v>2180</v>
      </c>
      <c r="H986" s="5" t="s">
        <v>84</v>
      </c>
      <c r="I986" s="5" t="s">
        <v>8455</v>
      </c>
      <c r="J986" s="5" t="s">
        <v>532</v>
      </c>
      <c r="K986" s="5" t="s">
        <v>9340</v>
      </c>
      <c r="L986" s="5" t="s">
        <v>8476</v>
      </c>
      <c r="M986" s="10" t="str">
        <f>IFERROR(__xludf.DUMMYFUNCTION("REGEXEXTRACT(L1471, ""[\s,]([A-Z]{2})[,\s]\s?\d{5}"")"),"#N/A")</f>
        <v>#N/A</v>
      </c>
      <c r="N986" s="5" t="s">
        <v>8477</v>
      </c>
      <c r="O986" s="5">
        <v>2035.0</v>
      </c>
      <c r="P986" s="5">
        <v>2.0</v>
      </c>
      <c r="Q986" s="5" t="s">
        <v>9335</v>
      </c>
      <c r="R986" s="5" t="s">
        <v>2195</v>
      </c>
      <c r="S986" s="5">
        <v>80.0</v>
      </c>
      <c r="T986" s="5" t="s">
        <v>53</v>
      </c>
      <c r="U986" s="5">
        <v>0.0</v>
      </c>
      <c r="V986" s="5" t="s">
        <v>52</v>
      </c>
      <c r="W986" s="5" t="s">
        <v>9341</v>
      </c>
      <c r="X986" s="5" t="s">
        <v>55</v>
      </c>
      <c r="Y986" s="5" t="s">
        <v>9336</v>
      </c>
      <c r="Z986" s="5" t="s">
        <v>9337</v>
      </c>
      <c r="AA986" s="5" t="s">
        <v>9338</v>
      </c>
      <c r="AB986" s="5" t="s">
        <v>1831</v>
      </c>
      <c r="AC986" s="5" t="s">
        <v>52</v>
      </c>
      <c r="AD986" s="5" t="s">
        <v>8481</v>
      </c>
      <c r="AE986" s="5" t="s">
        <v>8482</v>
      </c>
      <c r="AF986" s="5" t="s">
        <v>8483</v>
      </c>
      <c r="AG986" s="5" t="s">
        <v>52</v>
      </c>
      <c r="AH986" s="5" t="s">
        <v>52</v>
      </c>
      <c r="AI986" s="5" t="s">
        <v>8484</v>
      </c>
      <c r="AJ986" s="5" t="s">
        <v>8260</v>
      </c>
      <c r="AK986" s="5" t="s">
        <v>8485</v>
      </c>
      <c r="AL986" s="5" t="s">
        <v>8998</v>
      </c>
    </row>
    <row r="987">
      <c r="A987" s="5" t="s">
        <v>9342</v>
      </c>
      <c r="B987" s="5" t="s">
        <v>8981</v>
      </c>
      <c r="C987" s="5" t="s">
        <v>8440</v>
      </c>
      <c r="D987" s="9">
        <v>44375.0</v>
      </c>
      <c r="E987" s="5">
        <v>225390.0</v>
      </c>
      <c r="F987" s="5">
        <v>102450.0</v>
      </c>
      <c r="G987" s="5" t="s">
        <v>2180</v>
      </c>
      <c r="H987" s="5" t="s">
        <v>84</v>
      </c>
      <c r="I987" s="5" t="s">
        <v>8605</v>
      </c>
      <c r="J987" s="5" t="s">
        <v>532</v>
      </c>
      <c r="K987" s="5" t="s">
        <v>3658</v>
      </c>
      <c r="L987" s="5" t="s">
        <v>8982</v>
      </c>
      <c r="M987" s="10" t="str">
        <f>IFERROR(__xludf.DUMMYFUNCTION("REGEXEXTRACT(L1472, ""[\s,]([A-Z]{2})[,\s]\s?\d{5}"")"),"#N/A")</f>
        <v>#N/A</v>
      </c>
      <c r="N987" s="5" t="s">
        <v>8444</v>
      </c>
      <c r="O987" s="5">
        <v>33122.0</v>
      </c>
      <c r="P987" s="5">
        <v>4.0</v>
      </c>
      <c r="Q987" s="5" t="s">
        <v>9343</v>
      </c>
      <c r="R987" s="5" t="s">
        <v>691</v>
      </c>
      <c r="S987" s="5">
        <v>160.0</v>
      </c>
      <c r="T987" s="5" t="s">
        <v>53</v>
      </c>
      <c r="U987" s="5">
        <v>173.0</v>
      </c>
      <c r="V987" s="5" t="s">
        <v>93</v>
      </c>
      <c r="W987" s="5" t="s">
        <v>9344</v>
      </c>
      <c r="X987" s="5" t="s">
        <v>71</v>
      </c>
      <c r="Y987" s="5" t="s">
        <v>52</v>
      </c>
      <c r="Z987" s="5" t="s">
        <v>9345</v>
      </c>
      <c r="AA987" s="5" t="s">
        <v>9346</v>
      </c>
      <c r="AB987" s="5" t="s">
        <v>260</v>
      </c>
      <c r="AC987" s="5" t="s">
        <v>52</v>
      </c>
      <c r="AD987" s="5" t="s">
        <v>216</v>
      </c>
      <c r="AE987" s="5" t="s">
        <v>217</v>
      </c>
      <c r="AF987" s="5" t="s">
        <v>218</v>
      </c>
      <c r="AG987" s="5" t="s">
        <v>52</v>
      </c>
      <c r="AH987" s="5" t="s">
        <v>52</v>
      </c>
      <c r="AI987" s="5" t="s">
        <v>52</v>
      </c>
      <c r="AJ987" s="5" t="s">
        <v>8981</v>
      </c>
      <c r="AK987" s="5" t="s">
        <v>8982</v>
      </c>
      <c r="AL987" s="5" t="s">
        <v>2189</v>
      </c>
    </row>
    <row r="988" hidden="1">
      <c r="A988" s="5" t="s">
        <v>9347</v>
      </c>
      <c r="B988" s="5" t="s">
        <v>9348</v>
      </c>
      <c r="C988" s="5" t="s">
        <v>9349</v>
      </c>
      <c r="D988" s="9">
        <v>44375.0</v>
      </c>
      <c r="E988" s="5">
        <v>45390.0</v>
      </c>
      <c r="F988" s="5">
        <v>20632.0</v>
      </c>
      <c r="G988" s="5" t="s">
        <v>3935</v>
      </c>
      <c r="H988" s="5" t="s">
        <v>131</v>
      </c>
      <c r="I988" s="5" t="s">
        <v>5037</v>
      </c>
      <c r="J988" s="5" t="s">
        <v>872</v>
      </c>
      <c r="K988" s="5" t="s">
        <v>4198</v>
      </c>
      <c r="L988" s="5" t="s">
        <v>9350</v>
      </c>
      <c r="M988" s="10" t="str">
        <f>IFERROR(__xludf.DUMMYFUNCTION("REGEXEXTRACT(L1473, ""[\s,]([A-Z]{2})[,\s]\s?\d{5}"")"),"MG")</f>
        <v>MG</v>
      </c>
      <c r="N988" s="5" t="s">
        <v>9351</v>
      </c>
      <c r="O988" s="5">
        <v>60106.0</v>
      </c>
      <c r="P988" s="5">
        <v>1.0</v>
      </c>
      <c r="Q988" s="5" t="s">
        <v>9352</v>
      </c>
      <c r="R988" s="5" t="s">
        <v>4202</v>
      </c>
      <c r="S988" s="5">
        <v>20.0</v>
      </c>
      <c r="T988" s="5" t="s">
        <v>115</v>
      </c>
      <c r="U988" s="5">
        <v>0.0</v>
      </c>
      <c r="V988" s="5" t="s">
        <v>52</v>
      </c>
      <c r="W988" s="5" t="s">
        <v>9353</v>
      </c>
      <c r="X988" s="5" t="s">
        <v>71</v>
      </c>
      <c r="Y988" s="5" t="s">
        <v>52</v>
      </c>
      <c r="Z988" s="5" t="s">
        <v>9354</v>
      </c>
      <c r="AA988" s="5" t="s">
        <v>9355</v>
      </c>
      <c r="AB988" s="5" t="s">
        <v>5043</v>
      </c>
      <c r="AC988" s="5" t="s">
        <v>283</v>
      </c>
      <c r="AD988" s="5" t="s">
        <v>181</v>
      </c>
      <c r="AE988" s="5" t="s">
        <v>182</v>
      </c>
      <c r="AF988" s="5" t="s">
        <v>183</v>
      </c>
      <c r="AG988" s="5" t="s">
        <v>52</v>
      </c>
      <c r="AH988" s="5" t="s">
        <v>52</v>
      </c>
      <c r="AI988" s="5" t="s">
        <v>184</v>
      </c>
      <c r="AJ988" s="5" t="s">
        <v>9348</v>
      </c>
      <c r="AK988" s="5" t="s">
        <v>9350</v>
      </c>
      <c r="AL988" s="5" t="s">
        <v>9356</v>
      </c>
    </row>
    <row r="989" hidden="1">
      <c r="A989" s="5" t="s">
        <v>9357</v>
      </c>
      <c r="B989" s="5" t="s">
        <v>9358</v>
      </c>
      <c r="C989" s="5" t="s">
        <v>169</v>
      </c>
      <c r="D989" s="9">
        <v>44374.0</v>
      </c>
      <c r="E989" s="5">
        <v>20046.0</v>
      </c>
      <c r="F989" s="5">
        <v>9112.0</v>
      </c>
      <c r="G989" s="5" t="s">
        <v>412</v>
      </c>
      <c r="H989" s="5" t="s">
        <v>530</v>
      </c>
      <c r="I989" s="5" t="s">
        <v>9359</v>
      </c>
      <c r="J989" s="5" t="s">
        <v>414</v>
      </c>
      <c r="K989" s="5" t="s">
        <v>1059</v>
      </c>
      <c r="L989" s="5" t="s">
        <v>9360</v>
      </c>
      <c r="M989" s="10" t="str">
        <f>IFERROR(__xludf.DUMMYFUNCTION("REGEXEXTRACT(L1474, ""[\s,]([A-Z]{2})[,\s]\s?\d{5}"")"),"#N/A")</f>
        <v>#N/A</v>
      </c>
      <c r="N989" s="5" t="s">
        <v>7677</v>
      </c>
      <c r="O989" s="5">
        <v>2048.0</v>
      </c>
      <c r="P989" s="5">
        <v>1.0</v>
      </c>
      <c r="Q989" s="5" t="s">
        <v>9361</v>
      </c>
      <c r="R989" s="5">
        <v>2210.0</v>
      </c>
      <c r="S989" s="5">
        <v>946.0</v>
      </c>
      <c r="T989" s="5" t="s">
        <v>53</v>
      </c>
      <c r="U989" s="5">
        <v>29.0</v>
      </c>
      <c r="V989" s="5" t="s">
        <v>93</v>
      </c>
      <c r="W989" s="5" t="s">
        <v>9362</v>
      </c>
      <c r="X989" s="5" t="s">
        <v>52</v>
      </c>
      <c r="Y989" s="5" t="s">
        <v>52</v>
      </c>
      <c r="Z989" s="5" t="s">
        <v>9189</v>
      </c>
      <c r="AA989" s="5" t="s">
        <v>9363</v>
      </c>
      <c r="AB989" s="5" t="s">
        <v>235</v>
      </c>
      <c r="AC989" s="5" t="s">
        <v>52</v>
      </c>
      <c r="AD989" s="5" t="s">
        <v>216</v>
      </c>
      <c r="AE989" s="5" t="s">
        <v>217</v>
      </c>
      <c r="AF989" s="5" t="s">
        <v>218</v>
      </c>
      <c r="AG989" s="5" t="s">
        <v>52</v>
      </c>
      <c r="AH989" s="5" t="s">
        <v>52</v>
      </c>
      <c r="AI989" s="5" t="s">
        <v>52</v>
      </c>
      <c r="AJ989" s="5" t="s">
        <v>64</v>
      </c>
      <c r="AK989" s="5" t="s">
        <v>9364</v>
      </c>
      <c r="AL989" s="5" t="s">
        <v>79</v>
      </c>
    </row>
    <row r="990">
      <c r="A990" s="5" t="s">
        <v>9365</v>
      </c>
      <c r="B990" s="5" t="s">
        <v>4346</v>
      </c>
      <c r="C990" s="5" t="s">
        <v>6396</v>
      </c>
      <c r="D990" s="9">
        <v>44374.0</v>
      </c>
      <c r="E990" s="5">
        <v>28624.0</v>
      </c>
      <c r="F990" s="5">
        <v>13011.0</v>
      </c>
      <c r="G990" s="5" t="s">
        <v>422</v>
      </c>
      <c r="H990" s="5" t="s">
        <v>45</v>
      </c>
      <c r="I990" s="5" t="s">
        <v>8328</v>
      </c>
      <c r="J990" s="5" t="s">
        <v>424</v>
      </c>
      <c r="K990" s="5" t="s">
        <v>9366</v>
      </c>
      <c r="L990" s="5" t="s">
        <v>6611</v>
      </c>
      <c r="M990" s="11" t="s">
        <v>2670</v>
      </c>
      <c r="N990" s="5" t="s">
        <v>8551</v>
      </c>
      <c r="O990" s="5">
        <v>11556.0</v>
      </c>
      <c r="P990" s="5">
        <v>1.0</v>
      </c>
      <c r="Q990" s="5" t="s">
        <v>9367</v>
      </c>
      <c r="R990" s="5">
        <v>4510.0</v>
      </c>
      <c r="S990" s="5">
        <v>1957.0</v>
      </c>
      <c r="T990" s="5" t="s">
        <v>69</v>
      </c>
      <c r="U990" s="5">
        <v>66.0</v>
      </c>
      <c r="V990" s="5" t="s">
        <v>93</v>
      </c>
      <c r="W990" s="5" t="s">
        <v>9368</v>
      </c>
      <c r="X990" s="5" t="s">
        <v>71</v>
      </c>
      <c r="Y990" s="5" t="s">
        <v>52</v>
      </c>
      <c r="Z990" s="5" t="s">
        <v>9217</v>
      </c>
      <c r="AA990" s="5" t="s">
        <v>9369</v>
      </c>
      <c r="AB990" s="5" t="s">
        <v>180</v>
      </c>
      <c r="AC990" s="5" t="s">
        <v>52</v>
      </c>
      <c r="AD990" s="5" t="s">
        <v>216</v>
      </c>
      <c r="AE990" s="5" t="s">
        <v>217</v>
      </c>
      <c r="AF990" s="5" t="s">
        <v>218</v>
      </c>
      <c r="AG990" s="5" t="s">
        <v>52</v>
      </c>
      <c r="AH990" s="5" t="s">
        <v>52</v>
      </c>
      <c r="AI990" s="5" t="s">
        <v>52</v>
      </c>
      <c r="AJ990" s="5" t="s">
        <v>4346</v>
      </c>
      <c r="AK990" s="5" t="s">
        <v>6611</v>
      </c>
      <c r="AL990" s="5" t="s">
        <v>9370</v>
      </c>
    </row>
    <row r="991">
      <c r="A991" s="5" t="s">
        <v>9371</v>
      </c>
      <c r="B991" s="5" t="s">
        <v>8260</v>
      </c>
      <c r="C991" s="5" t="s">
        <v>8261</v>
      </c>
      <c r="D991" s="9">
        <v>44372.0</v>
      </c>
      <c r="E991" s="5">
        <v>225390.0</v>
      </c>
      <c r="F991" s="5">
        <v>102450.0</v>
      </c>
      <c r="G991" s="5" t="s">
        <v>2180</v>
      </c>
      <c r="H991" s="5" t="s">
        <v>84</v>
      </c>
      <c r="I991" s="5" t="s">
        <v>8605</v>
      </c>
      <c r="J991" s="5" t="s">
        <v>532</v>
      </c>
      <c r="K991" s="5" t="s">
        <v>9372</v>
      </c>
      <c r="L991" s="5" t="s">
        <v>8476</v>
      </c>
      <c r="M991" s="10" t="str">
        <f>IFERROR(__xludf.DUMMYFUNCTION("REGEXEXTRACT(L1476, ""[\s,]([A-Z]{2})[,\s]\s?\d{5}"")"),"TX")</f>
        <v>TX</v>
      </c>
      <c r="N991" s="5" t="s">
        <v>8477</v>
      </c>
      <c r="O991" s="5">
        <v>2035.0</v>
      </c>
      <c r="P991" s="5">
        <v>4.0</v>
      </c>
      <c r="Q991" s="5" t="s">
        <v>9343</v>
      </c>
      <c r="R991" s="5" t="s">
        <v>691</v>
      </c>
      <c r="S991" s="5">
        <v>160.0</v>
      </c>
      <c r="T991" s="5" t="s">
        <v>53</v>
      </c>
      <c r="U991" s="5">
        <v>0.0</v>
      </c>
      <c r="V991" s="5" t="s">
        <v>52</v>
      </c>
      <c r="W991" s="5" t="s">
        <v>9373</v>
      </c>
      <c r="X991" s="5" t="s">
        <v>55</v>
      </c>
      <c r="Y991" s="5" t="s">
        <v>9344</v>
      </c>
      <c r="Z991" s="5" t="s">
        <v>9345</v>
      </c>
      <c r="AA991" s="5" t="s">
        <v>9346</v>
      </c>
      <c r="AB991" s="5" t="s">
        <v>260</v>
      </c>
      <c r="AC991" s="5" t="s">
        <v>52</v>
      </c>
      <c r="AD991" s="5" t="s">
        <v>8481</v>
      </c>
      <c r="AE991" s="5" t="s">
        <v>8482</v>
      </c>
      <c r="AF991" s="5" t="s">
        <v>8483</v>
      </c>
      <c r="AG991" s="5" t="s">
        <v>52</v>
      </c>
      <c r="AH991" s="5" t="s">
        <v>52</v>
      </c>
      <c r="AI991" s="5" t="s">
        <v>8484</v>
      </c>
      <c r="AJ991" s="5" t="s">
        <v>8260</v>
      </c>
      <c r="AK991" s="5" t="s">
        <v>8485</v>
      </c>
      <c r="AL991" s="5" t="s">
        <v>8998</v>
      </c>
    </row>
    <row r="992" hidden="1">
      <c r="A992" s="5" t="s">
        <v>9374</v>
      </c>
      <c r="B992" s="5" t="s">
        <v>9375</v>
      </c>
      <c r="C992" s="5" t="s">
        <v>9376</v>
      </c>
      <c r="D992" s="9">
        <v>44370.0</v>
      </c>
      <c r="E992" s="5">
        <v>8196.0</v>
      </c>
      <c r="F992" s="5">
        <v>3725.0</v>
      </c>
      <c r="G992" s="5" t="s">
        <v>963</v>
      </c>
      <c r="H992" s="5" t="s">
        <v>2784</v>
      </c>
      <c r="I992" s="5" t="s">
        <v>9377</v>
      </c>
      <c r="J992" s="5" t="s">
        <v>965</v>
      </c>
      <c r="K992" s="5" t="s">
        <v>391</v>
      </c>
      <c r="L992" s="5" t="s">
        <v>9378</v>
      </c>
      <c r="M992" s="10" t="str">
        <f>IFERROR(__xludf.DUMMYFUNCTION("REGEXEXTRACT(L1477, ""[\s,]([A-Z]{2})[,\s]\s?\d{5}"")"),"CA")</f>
        <v>CA</v>
      </c>
      <c r="N992" s="5" t="s">
        <v>9379</v>
      </c>
      <c r="O992" s="5">
        <v>30096.0</v>
      </c>
      <c r="P992" s="5">
        <v>1.0</v>
      </c>
      <c r="Q992" s="5" t="s">
        <v>9380</v>
      </c>
      <c r="R992" s="5" t="s">
        <v>244</v>
      </c>
      <c r="S992" s="5">
        <v>26.0</v>
      </c>
      <c r="T992" s="5" t="s">
        <v>69</v>
      </c>
      <c r="U992" s="5">
        <v>41.0</v>
      </c>
      <c r="V992" s="5" t="s">
        <v>70</v>
      </c>
      <c r="W992" s="5" t="s">
        <v>9381</v>
      </c>
      <c r="X992" s="5" t="s">
        <v>71</v>
      </c>
      <c r="Y992" s="5" t="s">
        <v>52</v>
      </c>
      <c r="Z992" s="5" t="s">
        <v>9382</v>
      </c>
      <c r="AA992" s="5" t="s">
        <v>9383</v>
      </c>
      <c r="AB992" s="5" t="s">
        <v>604</v>
      </c>
      <c r="AC992" s="5" t="s">
        <v>52</v>
      </c>
      <c r="AD992" s="5" t="s">
        <v>72</v>
      </c>
      <c r="AE992" s="5" t="s">
        <v>73</v>
      </c>
      <c r="AF992" s="5" t="s">
        <v>74</v>
      </c>
      <c r="AG992" s="5" t="s">
        <v>75</v>
      </c>
      <c r="AH992" s="5" t="s">
        <v>76</v>
      </c>
      <c r="AI992" s="5" t="s">
        <v>77</v>
      </c>
      <c r="AJ992" s="5" t="s">
        <v>9375</v>
      </c>
      <c r="AK992" s="5" t="s">
        <v>9384</v>
      </c>
      <c r="AL992" s="5" t="s">
        <v>2594</v>
      </c>
    </row>
    <row r="993" hidden="1">
      <c r="A993" s="5" t="s">
        <v>9385</v>
      </c>
      <c r="B993" s="5" t="s">
        <v>8954</v>
      </c>
      <c r="C993" s="5" t="s">
        <v>8674</v>
      </c>
      <c r="D993" s="9">
        <v>44370.0</v>
      </c>
      <c r="E993" s="5">
        <v>291605.0</v>
      </c>
      <c r="F993" s="5">
        <v>132548.0</v>
      </c>
      <c r="G993" s="5" t="s">
        <v>2212</v>
      </c>
      <c r="H993" s="5" t="s">
        <v>189</v>
      </c>
      <c r="I993" s="5" t="s">
        <v>9386</v>
      </c>
      <c r="J993" s="5" t="s">
        <v>2214</v>
      </c>
      <c r="K993" s="5" t="s">
        <v>9387</v>
      </c>
      <c r="L993" s="5" t="s">
        <v>8957</v>
      </c>
      <c r="M993" s="10" t="str">
        <f>IFERROR(__xludf.DUMMYFUNCTION("REGEXEXTRACT(L1478, ""[\s,]([A-Z]{2})[,\s]\s?\d{5}"")"),"CA")</f>
        <v>CA</v>
      </c>
      <c r="N993" s="5" t="s">
        <v>9388</v>
      </c>
      <c r="O993" s="5" t="s">
        <v>52</v>
      </c>
      <c r="P993" s="5">
        <v>6.0</v>
      </c>
      <c r="Q993" s="5" t="s">
        <v>9389</v>
      </c>
      <c r="R993" s="5" t="s">
        <v>1076</v>
      </c>
      <c r="S993" s="5">
        <v>581.0</v>
      </c>
      <c r="T993" s="5" t="s">
        <v>115</v>
      </c>
      <c r="U993" s="5">
        <v>121.0</v>
      </c>
      <c r="V993" s="5" t="s">
        <v>70</v>
      </c>
      <c r="W993" s="5" t="s">
        <v>9390</v>
      </c>
      <c r="X993" s="5" t="s">
        <v>52</v>
      </c>
      <c r="Y993" s="5" t="s">
        <v>52</v>
      </c>
      <c r="Z993" s="5" t="s">
        <v>9391</v>
      </c>
      <c r="AA993" s="5" t="s">
        <v>9392</v>
      </c>
      <c r="AB993" s="5" t="s">
        <v>162</v>
      </c>
      <c r="AC993" s="5" t="s">
        <v>52</v>
      </c>
      <c r="AD993" s="5" t="s">
        <v>72</v>
      </c>
      <c r="AE993" s="5" t="s">
        <v>73</v>
      </c>
      <c r="AF993" s="5" t="s">
        <v>74</v>
      </c>
      <c r="AG993" s="5" t="s">
        <v>75</v>
      </c>
      <c r="AH993" s="5" t="s">
        <v>76</v>
      </c>
      <c r="AI993" s="5" t="s">
        <v>77</v>
      </c>
      <c r="AJ993" s="5" t="s">
        <v>9393</v>
      </c>
      <c r="AK993" s="5" t="s">
        <v>9394</v>
      </c>
      <c r="AL993" s="5" t="s">
        <v>2223</v>
      </c>
    </row>
    <row r="994" hidden="1">
      <c r="A994" s="5" t="s">
        <v>9395</v>
      </c>
      <c r="B994" s="5" t="s">
        <v>8954</v>
      </c>
      <c r="C994" s="5" t="s">
        <v>8674</v>
      </c>
      <c r="D994" s="9">
        <v>44370.0</v>
      </c>
      <c r="E994" s="5">
        <v>308250.0</v>
      </c>
      <c r="F994" s="5">
        <v>140114.0</v>
      </c>
      <c r="G994" s="5" t="s">
        <v>2212</v>
      </c>
      <c r="H994" s="5" t="s">
        <v>189</v>
      </c>
      <c r="I994" s="5" t="s">
        <v>9386</v>
      </c>
      <c r="J994" s="5" t="s">
        <v>2214</v>
      </c>
      <c r="K994" s="5" t="s">
        <v>9387</v>
      </c>
      <c r="L994" s="5" t="s">
        <v>8957</v>
      </c>
      <c r="M994" s="10" t="str">
        <f>IFERROR(__xludf.DUMMYFUNCTION("REGEXEXTRACT(L1479, ""[\s,]([A-Z]{2})[,\s]\s?\d{5}"")"),"MI")</f>
        <v>MI</v>
      </c>
      <c r="N994" s="5" t="s">
        <v>9388</v>
      </c>
      <c r="O994" s="5" t="s">
        <v>52</v>
      </c>
      <c r="P994" s="5">
        <v>6.0</v>
      </c>
      <c r="Q994" s="5" t="s">
        <v>9396</v>
      </c>
      <c r="R994" s="5" t="s">
        <v>1076</v>
      </c>
      <c r="S994" s="5">
        <v>504.0</v>
      </c>
      <c r="T994" s="5" t="s">
        <v>115</v>
      </c>
      <c r="U994" s="5">
        <v>121.0</v>
      </c>
      <c r="V994" s="5" t="s">
        <v>70</v>
      </c>
      <c r="W994" s="5" t="s">
        <v>9397</v>
      </c>
      <c r="X994" s="5" t="s">
        <v>52</v>
      </c>
      <c r="Y994" s="5" t="s">
        <v>52</v>
      </c>
      <c r="Z994" s="5" t="s">
        <v>9391</v>
      </c>
      <c r="AA994" s="5" t="s">
        <v>9398</v>
      </c>
      <c r="AB994" s="5" t="s">
        <v>162</v>
      </c>
      <c r="AC994" s="5" t="s">
        <v>52</v>
      </c>
      <c r="AD994" s="5" t="s">
        <v>72</v>
      </c>
      <c r="AE994" s="5" t="s">
        <v>73</v>
      </c>
      <c r="AF994" s="5" t="s">
        <v>74</v>
      </c>
      <c r="AG994" s="5" t="s">
        <v>75</v>
      </c>
      <c r="AH994" s="5" t="s">
        <v>76</v>
      </c>
      <c r="AI994" s="5" t="s">
        <v>77</v>
      </c>
      <c r="AJ994" s="5" t="s">
        <v>9393</v>
      </c>
      <c r="AK994" s="5" t="s">
        <v>9394</v>
      </c>
      <c r="AL994" s="5" t="s">
        <v>2223</v>
      </c>
    </row>
    <row r="995" hidden="1">
      <c r="A995" s="5" t="s">
        <v>9399</v>
      </c>
      <c r="B995" s="5" t="s">
        <v>9400</v>
      </c>
      <c r="C995" s="5" t="s">
        <v>102</v>
      </c>
      <c r="D995" s="9">
        <v>44368.0</v>
      </c>
      <c r="E995" s="5">
        <v>2238.0</v>
      </c>
      <c r="F995" s="5">
        <v>1017.0</v>
      </c>
      <c r="G995" s="5" t="s">
        <v>963</v>
      </c>
      <c r="H995" s="5" t="s">
        <v>149</v>
      </c>
      <c r="I995" s="5" t="s">
        <v>1354</v>
      </c>
      <c r="J995" s="5" t="s">
        <v>965</v>
      </c>
      <c r="K995" s="5" t="s">
        <v>391</v>
      </c>
      <c r="L995" s="5" t="s">
        <v>9401</v>
      </c>
      <c r="M995" s="10" t="str">
        <f>IFERROR(__xludf.DUMMYFUNCTION("REGEXEXTRACT(L1480, ""[\s,]([A-Z]{2})[,\s]\s?\d{5}"")"),"#N/A")</f>
        <v>#N/A</v>
      </c>
      <c r="N995" s="5" t="s">
        <v>102</v>
      </c>
      <c r="O995" s="5">
        <v>7632.0</v>
      </c>
      <c r="P995" s="5">
        <v>1.0</v>
      </c>
      <c r="Q995" s="5" t="s">
        <v>9402</v>
      </c>
      <c r="R995" s="5" t="s">
        <v>244</v>
      </c>
      <c r="S995" s="5">
        <v>24.0</v>
      </c>
      <c r="T995" s="5" t="s">
        <v>69</v>
      </c>
      <c r="U995" s="5">
        <v>11.0</v>
      </c>
      <c r="V995" s="5" t="s">
        <v>70</v>
      </c>
      <c r="W995" s="5" t="s">
        <v>9403</v>
      </c>
      <c r="X995" s="5" t="s">
        <v>55</v>
      </c>
      <c r="Y995" s="5" t="s">
        <v>9404</v>
      </c>
      <c r="Z995" s="5" t="s">
        <v>9405</v>
      </c>
      <c r="AA995" s="5" t="s">
        <v>9406</v>
      </c>
      <c r="AB995" s="5" t="s">
        <v>604</v>
      </c>
      <c r="AC995" s="5" t="s">
        <v>52</v>
      </c>
      <c r="AD995" s="5" t="s">
        <v>72</v>
      </c>
      <c r="AE995" s="5" t="s">
        <v>73</v>
      </c>
      <c r="AF995" s="5" t="s">
        <v>74</v>
      </c>
      <c r="AG995" s="5" t="s">
        <v>75</v>
      </c>
      <c r="AH995" s="5" t="s">
        <v>76</v>
      </c>
      <c r="AI995" s="5" t="s">
        <v>77</v>
      </c>
      <c r="AJ995" s="5" t="s">
        <v>102</v>
      </c>
      <c r="AK995" s="5" t="s">
        <v>102</v>
      </c>
      <c r="AL995" s="5" t="s">
        <v>2594</v>
      </c>
    </row>
    <row r="996" hidden="1">
      <c r="A996" s="5" t="s">
        <v>9407</v>
      </c>
      <c r="B996" s="5" t="s">
        <v>9408</v>
      </c>
      <c r="C996" s="5" t="s">
        <v>9409</v>
      </c>
      <c r="D996" s="9">
        <v>44368.0</v>
      </c>
      <c r="E996" s="5">
        <v>43050.0</v>
      </c>
      <c r="F996" s="5">
        <v>19568.0</v>
      </c>
      <c r="G996" s="5" t="s">
        <v>170</v>
      </c>
      <c r="H996" s="5" t="s">
        <v>149</v>
      </c>
      <c r="I996" s="5" t="s">
        <v>9410</v>
      </c>
      <c r="J996" s="5" t="s">
        <v>170</v>
      </c>
      <c r="K996" s="5" t="s">
        <v>4708</v>
      </c>
      <c r="L996" s="5" t="s">
        <v>9411</v>
      </c>
      <c r="M996" s="10" t="str">
        <f>IFERROR(__xludf.DUMMYFUNCTION("REGEXEXTRACT(L1481, ""[\s,]([A-Z]{2})[,\s]\s?\d{5}"")"),"#N/A")</f>
        <v>#N/A</v>
      </c>
      <c r="N996" s="5" t="s">
        <v>9412</v>
      </c>
      <c r="O996" s="5">
        <v>94010.0</v>
      </c>
      <c r="P996" s="5">
        <v>3.0</v>
      </c>
      <c r="Q996" s="5" t="s">
        <v>9413</v>
      </c>
      <c r="R996" s="5" t="s">
        <v>2662</v>
      </c>
      <c r="S996" s="5">
        <v>336.0</v>
      </c>
      <c r="T996" s="5" t="s">
        <v>69</v>
      </c>
      <c r="U996" s="5">
        <v>156.0</v>
      </c>
      <c r="V996" s="5" t="s">
        <v>93</v>
      </c>
      <c r="W996" s="5" t="s">
        <v>9414</v>
      </c>
      <c r="X996" s="5" t="s">
        <v>71</v>
      </c>
      <c r="Y996" s="5" t="s">
        <v>52</v>
      </c>
      <c r="Z996" s="5" t="s">
        <v>9415</v>
      </c>
      <c r="AA996" s="5" t="s">
        <v>9416</v>
      </c>
      <c r="AB996" s="5" t="s">
        <v>59</v>
      </c>
      <c r="AC996" s="5" t="s">
        <v>52</v>
      </c>
      <c r="AD996" s="5" t="s">
        <v>216</v>
      </c>
      <c r="AE996" s="5" t="s">
        <v>217</v>
      </c>
      <c r="AF996" s="5" t="s">
        <v>218</v>
      </c>
      <c r="AG996" s="5" t="s">
        <v>52</v>
      </c>
      <c r="AH996" s="5" t="s">
        <v>52</v>
      </c>
      <c r="AI996" s="5" t="s">
        <v>52</v>
      </c>
      <c r="AJ996" s="5" t="s">
        <v>9408</v>
      </c>
      <c r="AK996" s="5" t="s">
        <v>9411</v>
      </c>
      <c r="AL996" s="5" t="s">
        <v>7151</v>
      </c>
    </row>
    <row r="997" hidden="1">
      <c r="A997" s="5" t="s">
        <v>9417</v>
      </c>
      <c r="B997" s="5" t="s">
        <v>8981</v>
      </c>
      <c r="C997" s="5" t="s">
        <v>8440</v>
      </c>
      <c r="D997" s="9">
        <v>44367.0</v>
      </c>
      <c r="E997" s="5">
        <v>368962.0</v>
      </c>
      <c r="F997" s="5">
        <v>167710.0</v>
      </c>
      <c r="G997" s="5" t="s">
        <v>2967</v>
      </c>
      <c r="H997" s="5" t="s">
        <v>131</v>
      </c>
      <c r="I997" s="5" t="s">
        <v>9418</v>
      </c>
      <c r="J997" s="5" t="s">
        <v>1460</v>
      </c>
      <c r="K997" s="5" t="s">
        <v>7212</v>
      </c>
      <c r="L997" s="5" t="s">
        <v>8982</v>
      </c>
      <c r="M997" s="10" t="str">
        <f>IFERROR(__xludf.DUMMYFUNCTION("REGEXEXTRACT(L1482, ""[\s,]([A-Z]{2})[,\s]\s?\d{5}"")"),"#N/A")</f>
        <v>#N/A</v>
      </c>
      <c r="N997" s="5" t="s">
        <v>8444</v>
      </c>
      <c r="O997" s="5">
        <v>33122.0</v>
      </c>
      <c r="P997" s="5">
        <v>8.0</v>
      </c>
      <c r="Q997" s="5" t="s">
        <v>9419</v>
      </c>
      <c r="R997" s="5" t="s">
        <v>52</v>
      </c>
      <c r="S997" s="5">
        <v>328.0</v>
      </c>
      <c r="T997" s="5" t="s">
        <v>53</v>
      </c>
      <c r="U997" s="5">
        <v>330.0</v>
      </c>
      <c r="V997" s="5" t="s">
        <v>93</v>
      </c>
      <c r="W997" s="5" t="s">
        <v>9420</v>
      </c>
      <c r="X997" s="5" t="s">
        <v>71</v>
      </c>
      <c r="Y997" s="5" t="s">
        <v>52</v>
      </c>
      <c r="Z997" s="5" t="s">
        <v>9421</v>
      </c>
      <c r="AA997" s="5" t="s">
        <v>9422</v>
      </c>
      <c r="AB997" s="5" t="s">
        <v>180</v>
      </c>
      <c r="AC997" s="5" t="s">
        <v>52</v>
      </c>
      <c r="AD997" s="5" t="s">
        <v>216</v>
      </c>
      <c r="AE997" s="5" t="s">
        <v>217</v>
      </c>
      <c r="AF997" s="5" t="s">
        <v>218</v>
      </c>
      <c r="AG997" s="5" t="s">
        <v>52</v>
      </c>
      <c r="AH997" s="5" t="s">
        <v>52</v>
      </c>
      <c r="AI997" s="5" t="s">
        <v>52</v>
      </c>
      <c r="AJ997" s="5" t="s">
        <v>8981</v>
      </c>
      <c r="AK997" s="5" t="s">
        <v>8982</v>
      </c>
      <c r="AL997" s="5" t="s">
        <v>2189</v>
      </c>
    </row>
    <row r="998" hidden="1">
      <c r="A998" s="5" t="s">
        <v>9423</v>
      </c>
      <c r="B998" s="5" t="s">
        <v>9424</v>
      </c>
      <c r="C998" s="5" t="s">
        <v>9425</v>
      </c>
      <c r="D998" s="9">
        <v>44366.0</v>
      </c>
      <c r="E998" s="5">
        <v>85800.0</v>
      </c>
      <c r="F998" s="5">
        <v>39000.0</v>
      </c>
      <c r="G998" s="5" t="s">
        <v>4585</v>
      </c>
      <c r="H998" s="5" t="s">
        <v>2784</v>
      </c>
      <c r="I998" s="5" t="s">
        <v>9426</v>
      </c>
      <c r="J998" s="5" t="s">
        <v>274</v>
      </c>
      <c r="K998" s="5" t="s">
        <v>4507</v>
      </c>
      <c r="L998" s="5" t="s">
        <v>9427</v>
      </c>
      <c r="M998" s="10" t="str">
        <f>IFERROR(__xludf.DUMMYFUNCTION("REGEXEXTRACT(L1483, ""[\s,]([A-Z]{2})[,\s]\s?\d{5}"")"),"NY")</f>
        <v>NY</v>
      </c>
      <c r="N998" s="5" t="s">
        <v>9428</v>
      </c>
      <c r="O998" s="5">
        <v>91746.0</v>
      </c>
      <c r="P998" s="5">
        <v>2.0</v>
      </c>
      <c r="Q998" s="5" t="s">
        <v>9429</v>
      </c>
      <c r="R998" s="5" t="s">
        <v>156</v>
      </c>
      <c r="S998" s="5">
        <v>48.0</v>
      </c>
      <c r="T998" s="5" t="s">
        <v>53</v>
      </c>
      <c r="U998" s="5">
        <v>0.0</v>
      </c>
      <c r="V998" s="5" t="s">
        <v>52</v>
      </c>
      <c r="W998" s="5" t="s">
        <v>9430</v>
      </c>
      <c r="X998" s="5" t="s">
        <v>71</v>
      </c>
      <c r="Y998" s="5" t="s">
        <v>52</v>
      </c>
      <c r="Z998" s="5" t="s">
        <v>9431</v>
      </c>
      <c r="AA998" s="5" t="s">
        <v>9432</v>
      </c>
      <c r="AB998" s="5" t="s">
        <v>1553</v>
      </c>
      <c r="AC998" s="5" t="s">
        <v>52</v>
      </c>
      <c r="AD998" s="5" t="s">
        <v>3589</v>
      </c>
      <c r="AE998" s="5" t="s">
        <v>3590</v>
      </c>
      <c r="AF998" s="5" t="s">
        <v>3591</v>
      </c>
      <c r="AG998" s="5" t="s">
        <v>52</v>
      </c>
      <c r="AH998" s="5" t="s">
        <v>52</v>
      </c>
      <c r="AI998" s="5" t="s">
        <v>3592</v>
      </c>
      <c r="AJ998" s="5" t="s">
        <v>9424</v>
      </c>
      <c r="AK998" s="5" t="s">
        <v>9433</v>
      </c>
      <c r="AL998" s="5" t="s">
        <v>9434</v>
      </c>
    </row>
    <row r="999" hidden="1">
      <c r="A999" s="5" t="s">
        <v>9435</v>
      </c>
      <c r="B999" s="5" t="s">
        <v>8917</v>
      </c>
      <c r="C999" s="5" t="s">
        <v>5603</v>
      </c>
      <c r="D999" s="9">
        <v>44364.0</v>
      </c>
      <c r="E999" s="5">
        <v>191999.0</v>
      </c>
      <c r="F999" s="5">
        <v>87272.0</v>
      </c>
      <c r="G999" s="5" t="s">
        <v>1419</v>
      </c>
      <c r="H999" s="5" t="s">
        <v>480</v>
      </c>
      <c r="I999" s="5" t="s">
        <v>8918</v>
      </c>
      <c r="J999" s="5" t="s">
        <v>256</v>
      </c>
      <c r="K999" s="5" t="s">
        <v>3678</v>
      </c>
      <c r="L999" s="5" t="s">
        <v>9159</v>
      </c>
      <c r="M999" s="10" t="str">
        <f>IFERROR(__xludf.DUMMYFUNCTION("REGEXEXTRACT(L1484, ""[\s,]([A-Z]{2})[,\s]\s?\d{5}"")"),"OR")</f>
        <v>OR</v>
      </c>
      <c r="N999" s="5" t="s">
        <v>9159</v>
      </c>
      <c r="O999" s="5" t="s">
        <v>52</v>
      </c>
      <c r="P999" s="5">
        <v>3.0</v>
      </c>
      <c r="Q999" s="5" t="s">
        <v>9436</v>
      </c>
      <c r="R999" s="5" t="s">
        <v>2229</v>
      </c>
      <c r="S999" s="5">
        <v>147.0</v>
      </c>
      <c r="T999" s="5" t="s">
        <v>1077</v>
      </c>
      <c r="U999" s="5">
        <v>2314.0</v>
      </c>
      <c r="V999" s="5" t="s">
        <v>158</v>
      </c>
      <c r="W999" s="5" t="s">
        <v>9437</v>
      </c>
      <c r="X999" s="5" t="s">
        <v>52</v>
      </c>
      <c r="Y999" s="5" t="s">
        <v>52</v>
      </c>
      <c r="Z999" s="5" t="s">
        <v>9438</v>
      </c>
      <c r="AA999" s="5" t="s">
        <v>9439</v>
      </c>
      <c r="AB999" s="5" t="s">
        <v>604</v>
      </c>
      <c r="AC999" s="5" t="s">
        <v>52</v>
      </c>
      <c r="AD999" s="5" t="s">
        <v>163</v>
      </c>
      <c r="AE999" s="5" t="s">
        <v>164</v>
      </c>
      <c r="AF999" s="5" t="s">
        <v>165</v>
      </c>
      <c r="AG999" s="5" t="s">
        <v>52</v>
      </c>
      <c r="AH999" s="5" t="s">
        <v>52</v>
      </c>
      <c r="AI999" s="5" t="s">
        <v>52</v>
      </c>
      <c r="AJ999" s="5" t="s">
        <v>8177</v>
      </c>
      <c r="AK999" s="5" t="s">
        <v>9440</v>
      </c>
      <c r="AL999" s="5" t="s">
        <v>5337</v>
      </c>
    </row>
    <row r="1000" hidden="1">
      <c r="A1000" s="5" t="s">
        <v>9441</v>
      </c>
      <c r="B1000" s="5" t="s">
        <v>9442</v>
      </c>
      <c r="C1000" s="5" t="s">
        <v>9443</v>
      </c>
      <c r="D1000" s="9">
        <v>44359.0</v>
      </c>
      <c r="E1000" s="5">
        <v>1064810.0</v>
      </c>
      <c r="F1000" s="5">
        <v>484005.0</v>
      </c>
      <c r="G1000" s="5" t="s">
        <v>9444</v>
      </c>
      <c r="H1000" s="5" t="s">
        <v>9445</v>
      </c>
      <c r="I1000" s="5" t="s">
        <v>9446</v>
      </c>
      <c r="J1000" s="5" t="s">
        <v>256</v>
      </c>
      <c r="K1000" s="5" t="s">
        <v>9447</v>
      </c>
      <c r="L1000" s="5" t="s">
        <v>9448</v>
      </c>
      <c r="M1000" s="10" t="str">
        <f>IFERROR(__xludf.DUMMYFUNCTION("REGEXEXTRACT(L1485, ""[\s,]([A-Z]{2})[,\s]\s?\d{5}"")"),"CA")</f>
        <v>CA</v>
      </c>
      <c r="N1000" s="5" t="s">
        <v>9449</v>
      </c>
      <c r="O1000" s="5" t="s">
        <v>52</v>
      </c>
      <c r="P1000" s="5">
        <v>21.0</v>
      </c>
      <c r="Q1000" s="5" t="s">
        <v>9450</v>
      </c>
      <c r="R1000" s="5" t="s">
        <v>9451</v>
      </c>
      <c r="S1000" s="5">
        <v>374.0</v>
      </c>
      <c r="T1000" s="5" t="s">
        <v>115</v>
      </c>
      <c r="U1000" s="5">
        <v>563.0</v>
      </c>
      <c r="V1000" s="5" t="s">
        <v>70</v>
      </c>
      <c r="W1000" s="5" t="s">
        <v>9452</v>
      </c>
      <c r="X1000" s="5" t="s">
        <v>52</v>
      </c>
      <c r="Y1000" s="5" t="s">
        <v>52</v>
      </c>
      <c r="Z1000" s="5" t="s">
        <v>9453</v>
      </c>
      <c r="AA1000" s="5" t="s">
        <v>9454</v>
      </c>
      <c r="AB1000" s="5" t="s">
        <v>59</v>
      </c>
      <c r="AC1000" s="5" t="s">
        <v>52</v>
      </c>
      <c r="AD1000" s="5" t="s">
        <v>72</v>
      </c>
      <c r="AE1000" s="5" t="s">
        <v>73</v>
      </c>
      <c r="AF1000" s="5" t="s">
        <v>74</v>
      </c>
      <c r="AG1000" s="5" t="s">
        <v>75</v>
      </c>
      <c r="AH1000" s="5" t="s">
        <v>76</v>
      </c>
      <c r="AI1000" s="5" t="s">
        <v>77</v>
      </c>
      <c r="AJ1000" s="5" t="s">
        <v>9455</v>
      </c>
      <c r="AK1000" s="5" t="s">
        <v>9456</v>
      </c>
      <c r="AL1000" s="5" t="s">
        <v>9457</v>
      </c>
    </row>
    <row r="1001" hidden="1">
      <c r="A1001" s="5" t="s">
        <v>9458</v>
      </c>
      <c r="B1001" s="5" t="s">
        <v>3666</v>
      </c>
      <c r="C1001" s="5" t="s">
        <v>3785</v>
      </c>
      <c r="D1001" s="9">
        <v>44356.0</v>
      </c>
      <c r="E1001" s="5">
        <v>168.0</v>
      </c>
      <c r="F1001" s="5">
        <v>76.0</v>
      </c>
      <c r="G1001" s="5" t="s">
        <v>634</v>
      </c>
      <c r="H1001" s="5" t="s">
        <v>171</v>
      </c>
      <c r="I1001" s="5" t="s">
        <v>6994</v>
      </c>
      <c r="J1001" s="5" t="s">
        <v>274</v>
      </c>
      <c r="K1001" s="5" t="s">
        <v>9459</v>
      </c>
      <c r="L1001" s="5" t="s">
        <v>9460</v>
      </c>
      <c r="M1001" s="10" t="str">
        <f>IFERROR(__xludf.DUMMYFUNCTION("REGEXEXTRACT(L1486, ""[\s,]([A-Z]{2})[,\s]\s?\d{5}"")"),"#N/A")</f>
        <v>#N/A</v>
      </c>
      <c r="N1001" s="5" t="s">
        <v>9461</v>
      </c>
      <c r="O1001" s="5" t="s">
        <v>52</v>
      </c>
      <c r="P1001" s="5">
        <v>1.0</v>
      </c>
      <c r="Q1001" s="5" t="s">
        <v>9462</v>
      </c>
      <c r="R1001" s="5" t="s">
        <v>1563</v>
      </c>
      <c r="S1001" s="5">
        <v>9.0</v>
      </c>
      <c r="T1001" s="5" t="s">
        <v>69</v>
      </c>
      <c r="U1001" s="5">
        <v>0.0</v>
      </c>
      <c r="V1001" s="5" t="s">
        <v>70</v>
      </c>
      <c r="W1001" s="5" t="s">
        <v>9463</v>
      </c>
      <c r="X1001" s="5" t="s">
        <v>52</v>
      </c>
      <c r="Y1001" s="5" t="s">
        <v>52</v>
      </c>
      <c r="Z1001" s="5" t="s">
        <v>9464</v>
      </c>
      <c r="AA1001" s="5" t="s">
        <v>9465</v>
      </c>
      <c r="AB1001" s="5" t="s">
        <v>260</v>
      </c>
      <c r="AC1001" s="5" t="s">
        <v>52</v>
      </c>
      <c r="AD1001" s="5" t="s">
        <v>72</v>
      </c>
      <c r="AE1001" s="5" t="s">
        <v>73</v>
      </c>
      <c r="AF1001" s="5" t="s">
        <v>74</v>
      </c>
      <c r="AG1001" s="5" t="s">
        <v>75</v>
      </c>
      <c r="AH1001" s="5" t="s">
        <v>76</v>
      </c>
      <c r="AI1001" s="5" t="s">
        <v>77</v>
      </c>
      <c r="AJ1001" s="5" t="s">
        <v>8854</v>
      </c>
      <c r="AK1001" s="5" t="s">
        <v>9466</v>
      </c>
      <c r="AL1001" s="5" t="s">
        <v>525</v>
      </c>
    </row>
    <row r="1002" hidden="1">
      <c r="A1002" s="5" t="s">
        <v>9467</v>
      </c>
      <c r="B1002" s="5" t="s">
        <v>9468</v>
      </c>
      <c r="C1002" s="5" t="s">
        <v>9469</v>
      </c>
      <c r="D1002" s="9">
        <v>44356.0</v>
      </c>
      <c r="E1002" s="5">
        <v>142146.0</v>
      </c>
      <c r="F1002" s="5">
        <v>64612.0</v>
      </c>
      <c r="G1002" s="5" t="s">
        <v>2481</v>
      </c>
      <c r="H1002" s="5" t="s">
        <v>3215</v>
      </c>
      <c r="I1002" s="5" t="s">
        <v>8872</v>
      </c>
      <c r="J1002" s="5" t="s">
        <v>532</v>
      </c>
      <c r="K1002" s="5" t="s">
        <v>9470</v>
      </c>
      <c r="L1002" s="5" t="s">
        <v>9471</v>
      </c>
      <c r="M1002" s="10" t="str">
        <f>IFERROR(__xludf.DUMMYFUNCTION("REGEXEXTRACT(L1487, ""[\s,]([A-Z]{2})[,\s]\s?\d{5}"")"),"#N/A")</f>
        <v>#N/A</v>
      </c>
      <c r="N1002" s="5" t="s">
        <v>9472</v>
      </c>
      <c r="O1002" s="5">
        <v>32221.0</v>
      </c>
      <c r="P1002" s="5">
        <v>6.0</v>
      </c>
      <c r="Q1002" s="5" t="s">
        <v>9473</v>
      </c>
      <c r="R1002" s="5" t="s">
        <v>8967</v>
      </c>
      <c r="S1002" s="5">
        <v>4403.0</v>
      </c>
      <c r="T1002" s="5" t="s">
        <v>53</v>
      </c>
      <c r="U1002" s="5">
        <v>5.0</v>
      </c>
      <c r="V1002" s="5" t="s">
        <v>70</v>
      </c>
      <c r="W1002" s="5" t="s">
        <v>9474</v>
      </c>
      <c r="X1002" s="5" t="s">
        <v>52</v>
      </c>
      <c r="Y1002" s="5" t="s">
        <v>52</v>
      </c>
      <c r="Z1002" s="5" t="s">
        <v>9464</v>
      </c>
      <c r="AA1002" s="5" t="s">
        <v>9475</v>
      </c>
      <c r="AB1002" s="5" t="s">
        <v>162</v>
      </c>
      <c r="AC1002" s="5" t="s">
        <v>52</v>
      </c>
      <c r="AD1002" s="5" t="s">
        <v>3974</v>
      </c>
      <c r="AE1002" s="5" t="s">
        <v>3975</v>
      </c>
      <c r="AF1002" s="5" t="s">
        <v>183</v>
      </c>
      <c r="AG1002" s="5" t="s">
        <v>52</v>
      </c>
      <c r="AH1002" s="5" t="s">
        <v>3976</v>
      </c>
      <c r="AI1002" s="5" t="s">
        <v>3977</v>
      </c>
      <c r="AJ1002" s="5" t="s">
        <v>9476</v>
      </c>
      <c r="AK1002" s="5" t="s">
        <v>9477</v>
      </c>
      <c r="AL1002" s="5" t="s">
        <v>9022</v>
      </c>
    </row>
    <row r="1003" hidden="1">
      <c r="A1003" s="5" t="s">
        <v>9478</v>
      </c>
      <c r="B1003" s="5" t="s">
        <v>9479</v>
      </c>
      <c r="C1003" s="5" t="s">
        <v>102</v>
      </c>
      <c r="D1003" s="9">
        <v>44355.0</v>
      </c>
      <c r="E1003" s="5">
        <v>565.0</v>
      </c>
      <c r="F1003" s="5">
        <v>257.0</v>
      </c>
      <c r="G1003" s="5" t="s">
        <v>479</v>
      </c>
      <c r="H1003" s="5" t="s">
        <v>272</v>
      </c>
      <c r="I1003" s="5" t="s">
        <v>9480</v>
      </c>
      <c r="J1003" s="5" t="s">
        <v>274</v>
      </c>
      <c r="K1003" s="5" t="s">
        <v>9481</v>
      </c>
      <c r="L1003" s="5" t="s">
        <v>9482</v>
      </c>
      <c r="M1003" s="10" t="str">
        <f>IFERROR(__xludf.DUMMYFUNCTION("REGEXEXTRACT(L1488, ""[\s,]([A-Z]{2})[,\s]\s?\d{5}"")"),"FL")</f>
        <v>FL</v>
      </c>
      <c r="N1003" s="5" t="s">
        <v>102</v>
      </c>
      <c r="O1003" s="5" t="s">
        <v>52</v>
      </c>
      <c r="P1003" s="5">
        <v>1.0</v>
      </c>
      <c r="Q1003" s="5" t="s">
        <v>9483</v>
      </c>
      <c r="R1003" s="5">
        <v>2200.0</v>
      </c>
      <c r="S1003" s="5">
        <v>23.0</v>
      </c>
      <c r="T1003" s="5" t="s">
        <v>69</v>
      </c>
      <c r="U1003" s="5">
        <v>0.0</v>
      </c>
      <c r="V1003" s="5" t="s">
        <v>52</v>
      </c>
      <c r="W1003" s="5" t="s">
        <v>9484</v>
      </c>
      <c r="X1003" s="5" t="s">
        <v>55</v>
      </c>
      <c r="Y1003" s="5" t="s">
        <v>9485</v>
      </c>
      <c r="Z1003" s="5" t="s">
        <v>9486</v>
      </c>
      <c r="AA1003" s="5" t="s">
        <v>9487</v>
      </c>
      <c r="AB1003" s="5" t="s">
        <v>235</v>
      </c>
      <c r="AC1003" s="5" t="s">
        <v>52</v>
      </c>
      <c r="AD1003" s="5" t="s">
        <v>3225</v>
      </c>
      <c r="AE1003" s="5" t="s">
        <v>3226</v>
      </c>
      <c r="AF1003" s="5" t="s">
        <v>3227</v>
      </c>
      <c r="AG1003" s="5" t="s">
        <v>52</v>
      </c>
      <c r="AH1003" s="5" t="s">
        <v>52</v>
      </c>
      <c r="AI1003" s="5" t="s">
        <v>3228</v>
      </c>
      <c r="AJ1003" s="5" t="s">
        <v>9479</v>
      </c>
      <c r="AK1003" s="5" t="s">
        <v>9482</v>
      </c>
      <c r="AL1003" s="5" t="s">
        <v>404</v>
      </c>
    </row>
    <row r="1004" hidden="1">
      <c r="A1004" s="5" t="s">
        <v>9488</v>
      </c>
      <c r="B1004" s="5" t="s">
        <v>168</v>
      </c>
      <c r="C1004" s="5" t="s">
        <v>169</v>
      </c>
      <c r="D1004" s="9">
        <v>44355.0</v>
      </c>
      <c r="E1004" s="5">
        <v>39600.0</v>
      </c>
      <c r="F1004" s="5">
        <v>18000.0</v>
      </c>
      <c r="G1004" s="5" t="s">
        <v>613</v>
      </c>
      <c r="H1004" s="5" t="s">
        <v>171</v>
      </c>
      <c r="I1004" s="5" t="s">
        <v>9489</v>
      </c>
      <c r="J1004" s="5" t="s">
        <v>581</v>
      </c>
      <c r="K1004" s="5" t="s">
        <v>3712</v>
      </c>
      <c r="L1004" s="5" t="s">
        <v>174</v>
      </c>
      <c r="M1004" s="10" t="str">
        <f>IFERROR(__xludf.DUMMYFUNCTION("REGEXEXTRACT(L1489, ""[\s,]([A-Z]{2})[,\s]\s?\d{5}"")"),"#N/A")</f>
        <v>#N/A</v>
      </c>
      <c r="N1004" s="5" t="s">
        <v>175</v>
      </c>
      <c r="O1004" s="5" t="s">
        <v>52</v>
      </c>
      <c r="P1004" s="5">
        <v>1.0</v>
      </c>
      <c r="Q1004" s="5" t="s">
        <v>9490</v>
      </c>
      <c r="R1004" s="5">
        <v>4510.0</v>
      </c>
      <c r="S1004" s="5">
        <v>16830.0</v>
      </c>
      <c r="T1004" s="5" t="s">
        <v>115</v>
      </c>
      <c r="U1004" s="5">
        <v>0.0</v>
      </c>
      <c r="V1004" s="5" t="s">
        <v>52</v>
      </c>
      <c r="W1004" s="5" t="s">
        <v>9491</v>
      </c>
      <c r="X1004" s="5" t="s">
        <v>52</v>
      </c>
      <c r="Y1004" s="5" t="s">
        <v>52</v>
      </c>
      <c r="Z1004" s="5" t="s">
        <v>9492</v>
      </c>
      <c r="AA1004" s="5" t="s">
        <v>9493</v>
      </c>
      <c r="AB1004" s="5" t="s">
        <v>59</v>
      </c>
      <c r="AC1004" s="5" t="s">
        <v>52</v>
      </c>
      <c r="AD1004" s="5" t="s">
        <v>181</v>
      </c>
      <c r="AE1004" s="5" t="s">
        <v>182</v>
      </c>
      <c r="AF1004" s="5" t="s">
        <v>183</v>
      </c>
      <c r="AG1004" s="5" t="s">
        <v>52</v>
      </c>
      <c r="AH1004" s="5" t="s">
        <v>52</v>
      </c>
      <c r="AI1004" s="5" t="s">
        <v>184</v>
      </c>
      <c r="AJ1004" s="5" t="s">
        <v>168</v>
      </c>
      <c r="AK1004" s="5" t="s">
        <v>174</v>
      </c>
      <c r="AL1004" s="5" t="s">
        <v>185</v>
      </c>
    </row>
    <row r="1005" hidden="1">
      <c r="A1005" s="5" t="s">
        <v>9494</v>
      </c>
      <c r="B1005" s="5" t="s">
        <v>168</v>
      </c>
      <c r="C1005" s="5" t="s">
        <v>169</v>
      </c>
      <c r="D1005" s="9">
        <v>44355.0</v>
      </c>
      <c r="E1005" s="5">
        <v>39600.0</v>
      </c>
      <c r="F1005" s="5">
        <v>18000.0</v>
      </c>
      <c r="G1005" s="5" t="s">
        <v>613</v>
      </c>
      <c r="H1005" s="5" t="s">
        <v>171</v>
      </c>
      <c r="I1005" s="5" t="s">
        <v>9489</v>
      </c>
      <c r="J1005" s="5" t="s">
        <v>581</v>
      </c>
      <c r="K1005" s="5" t="s">
        <v>3712</v>
      </c>
      <c r="L1005" s="5" t="s">
        <v>174</v>
      </c>
      <c r="M1005" s="10" t="str">
        <f>IFERROR(__xludf.DUMMYFUNCTION("REGEXEXTRACT(L1490, ""[\s,]([A-Z]{2})[,\s]\s?\d{5}"")"),"ID")</f>
        <v>ID</v>
      </c>
      <c r="N1005" s="5" t="s">
        <v>175</v>
      </c>
      <c r="O1005" s="5" t="s">
        <v>52</v>
      </c>
      <c r="P1005" s="5">
        <v>1.0</v>
      </c>
      <c r="Q1005" s="5" t="s">
        <v>9495</v>
      </c>
      <c r="R1005" s="5">
        <v>4510.0</v>
      </c>
      <c r="S1005" s="5">
        <v>11080.0</v>
      </c>
      <c r="T1005" s="5" t="s">
        <v>115</v>
      </c>
      <c r="U1005" s="5">
        <v>0.0</v>
      </c>
      <c r="V1005" s="5" t="s">
        <v>52</v>
      </c>
      <c r="W1005" s="5" t="s">
        <v>9496</v>
      </c>
      <c r="X1005" s="5" t="s">
        <v>52</v>
      </c>
      <c r="Y1005" s="5" t="s">
        <v>52</v>
      </c>
      <c r="Z1005" s="5" t="s">
        <v>9492</v>
      </c>
      <c r="AA1005" s="5" t="s">
        <v>9497</v>
      </c>
      <c r="AB1005" s="5" t="s">
        <v>59</v>
      </c>
      <c r="AC1005" s="5" t="s">
        <v>52</v>
      </c>
      <c r="AD1005" s="5" t="s">
        <v>181</v>
      </c>
      <c r="AE1005" s="5" t="s">
        <v>182</v>
      </c>
      <c r="AF1005" s="5" t="s">
        <v>183</v>
      </c>
      <c r="AG1005" s="5" t="s">
        <v>52</v>
      </c>
      <c r="AH1005" s="5" t="s">
        <v>52</v>
      </c>
      <c r="AI1005" s="5" t="s">
        <v>184</v>
      </c>
      <c r="AJ1005" s="5" t="s">
        <v>168</v>
      </c>
      <c r="AK1005" s="5" t="s">
        <v>174</v>
      </c>
      <c r="AL1005" s="5" t="s">
        <v>185</v>
      </c>
    </row>
    <row r="1006">
      <c r="A1006" s="5" t="s">
        <v>9498</v>
      </c>
      <c r="B1006" s="5" t="s">
        <v>8981</v>
      </c>
      <c r="C1006" s="5" t="s">
        <v>8440</v>
      </c>
      <c r="D1006" s="9">
        <v>44355.0</v>
      </c>
      <c r="E1006" s="5">
        <v>284768.0</v>
      </c>
      <c r="F1006" s="5">
        <v>129440.0</v>
      </c>
      <c r="G1006" s="5" t="s">
        <v>2180</v>
      </c>
      <c r="H1006" s="5" t="s">
        <v>84</v>
      </c>
      <c r="I1006" s="5" t="s">
        <v>9499</v>
      </c>
      <c r="J1006" s="5" t="s">
        <v>532</v>
      </c>
      <c r="K1006" s="5" t="s">
        <v>1171</v>
      </c>
      <c r="L1006" s="5" t="s">
        <v>8982</v>
      </c>
      <c r="M1006" s="10" t="str">
        <f>IFERROR(__xludf.DUMMYFUNCTION("REGEXEXTRACT(L1491, ""[\s,]([A-Z]{2})[,\s]\s?\d{5}"")"),"#N/A")</f>
        <v>#N/A</v>
      </c>
      <c r="N1006" s="5" t="s">
        <v>8444</v>
      </c>
      <c r="O1006" s="5">
        <v>33122.0</v>
      </c>
      <c r="P1006" s="5">
        <v>5.0</v>
      </c>
      <c r="Q1006" s="5" t="s">
        <v>9500</v>
      </c>
      <c r="R1006" s="5" t="s">
        <v>508</v>
      </c>
      <c r="S1006" s="5">
        <v>200.0</v>
      </c>
      <c r="T1006" s="5" t="s">
        <v>53</v>
      </c>
      <c r="U1006" s="5">
        <v>215.0</v>
      </c>
      <c r="V1006" s="5" t="s">
        <v>93</v>
      </c>
      <c r="W1006" s="5" t="s">
        <v>9501</v>
      </c>
      <c r="X1006" s="5" t="s">
        <v>71</v>
      </c>
      <c r="Y1006" s="5" t="s">
        <v>52</v>
      </c>
      <c r="Z1006" s="5" t="s">
        <v>9502</v>
      </c>
      <c r="AA1006" s="5" t="s">
        <v>9503</v>
      </c>
      <c r="AB1006" s="5" t="s">
        <v>235</v>
      </c>
      <c r="AC1006" s="5" t="s">
        <v>283</v>
      </c>
      <c r="AD1006" s="5" t="s">
        <v>216</v>
      </c>
      <c r="AE1006" s="5" t="s">
        <v>217</v>
      </c>
      <c r="AF1006" s="5" t="s">
        <v>218</v>
      </c>
      <c r="AG1006" s="5" t="s">
        <v>52</v>
      </c>
      <c r="AH1006" s="5" t="s">
        <v>52</v>
      </c>
      <c r="AI1006" s="5" t="s">
        <v>52</v>
      </c>
      <c r="AJ1006" s="5" t="s">
        <v>8981</v>
      </c>
      <c r="AK1006" s="5" t="s">
        <v>8982</v>
      </c>
      <c r="AL1006" s="5" t="s">
        <v>2189</v>
      </c>
    </row>
    <row r="1007" hidden="1">
      <c r="A1007" s="5" t="s">
        <v>9504</v>
      </c>
      <c r="B1007" s="5" t="s">
        <v>9505</v>
      </c>
      <c r="C1007" s="5" t="s">
        <v>9506</v>
      </c>
      <c r="D1007" s="9">
        <v>44354.0</v>
      </c>
      <c r="E1007" s="5">
        <v>31735.0</v>
      </c>
      <c r="F1007" s="5">
        <v>14425.0</v>
      </c>
      <c r="G1007" s="5" t="s">
        <v>226</v>
      </c>
      <c r="H1007" s="5" t="s">
        <v>205</v>
      </c>
      <c r="I1007" s="5" t="s">
        <v>9507</v>
      </c>
      <c r="J1007" s="5" t="s">
        <v>228</v>
      </c>
      <c r="K1007" s="5" t="s">
        <v>9508</v>
      </c>
      <c r="L1007" s="5" t="s">
        <v>9509</v>
      </c>
      <c r="M1007" s="10" t="str">
        <f>IFERROR(__xludf.DUMMYFUNCTION("REGEXEXTRACT(L1492, ""[\s,]([A-Z]{2})[,\s]\s?\d{5}"")"),"PR")</f>
        <v>PR</v>
      </c>
      <c r="N1007" s="5" t="s">
        <v>9510</v>
      </c>
      <c r="O1007" s="5">
        <v>920.0</v>
      </c>
      <c r="P1007" s="5">
        <v>1.0</v>
      </c>
      <c r="Q1007" s="5" t="s">
        <v>9511</v>
      </c>
      <c r="R1007" s="5" t="s">
        <v>441</v>
      </c>
      <c r="S1007" s="5">
        <v>2651.0</v>
      </c>
      <c r="T1007" s="5" t="s">
        <v>115</v>
      </c>
      <c r="U1007" s="5">
        <v>0.0</v>
      </c>
      <c r="V1007" s="5" t="s">
        <v>52</v>
      </c>
      <c r="W1007" s="5" t="s">
        <v>9512</v>
      </c>
      <c r="X1007" s="5" t="s">
        <v>71</v>
      </c>
      <c r="Y1007" s="5" t="s">
        <v>52</v>
      </c>
      <c r="Z1007" s="5" t="s">
        <v>9513</v>
      </c>
      <c r="AA1007" s="5" t="s">
        <v>9514</v>
      </c>
      <c r="AB1007" s="5" t="s">
        <v>235</v>
      </c>
      <c r="AC1007" s="5" t="s">
        <v>52</v>
      </c>
      <c r="AD1007" s="5" t="s">
        <v>181</v>
      </c>
      <c r="AE1007" s="5" t="s">
        <v>182</v>
      </c>
      <c r="AF1007" s="5" t="s">
        <v>183</v>
      </c>
      <c r="AG1007" s="5" t="s">
        <v>52</v>
      </c>
      <c r="AH1007" s="5" t="s">
        <v>52</v>
      </c>
      <c r="AI1007" s="5" t="s">
        <v>184</v>
      </c>
      <c r="AJ1007" s="5" t="s">
        <v>9515</v>
      </c>
      <c r="AK1007" s="5" t="s">
        <v>9516</v>
      </c>
      <c r="AL1007" s="5" t="s">
        <v>9517</v>
      </c>
    </row>
    <row r="1008" hidden="1">
      <c r="A1008" s="5" t="s">
        <v>9518</v>
      </c>
      <c r="B1008" s="5" t="s">
        <v>8954</v>
      </c>
      <c r="C1008" s="5" t="s">
        <v>8674</v>
      </c>
      <c r="D1008" s="9">
        <v>44353.0</v>
      </c>
      <c r="E1008" s="5">
        <v>259373.0</v>
      </c>
      <c r="F1008" s="5">
        <v>117897.0</v>
      </c>
      <c r="G1008" s="5" t="s">
        <v>2212</v>
      </c>
      <c r="H1008" s="5" t="s">
        <v>189</v>
      </c>
      <c r="I1008" s="5" t="s">
        <v>9519</v>
      </c>
      <c r="J1008" s="5" t="s">
        <v>2214</v>
      </c>
      <c r="K1008" s="5" t="s">
        <v>6892</v>
      </c>
      <c r="L1008" s="5" t="s">
        <v>9520</v>
      </c>
      <c r="M1008" s="10" t="str">
        <f>IFERROR(__xludf.DUMMYFUNCTION("REGEXEXTRACT(L1493, ""[\s,]([A-Z]{2})[,\s]\s?\d{5}"")"),"#N/A")</f>
        <v>#N/A</v>
      </c>
      <c r="N1008" s="5" t="s">
        <v>9388</v>
      </c>
      <c r="O1008" s="5" t="s">
        <v>52</v>
      </c>
      <c r="P1008" s="5">
        <v>5.0</v>
      </c>
      <c r="Q1008" s="5" t="s">
        <v>9521</v>
      </c>
      <c r="R1008" s="5" t="s">
        <v>1596</v>
      </c>
      <c r="S1008" s="5">
        <v>290.0</v>
      </c>
      <c r="T1008" s="5" t="s">
        <v>115</v>
      </c>
      <c r="U1008" s="5">
        <v>101.0</v>
      </c>
      <c r="V1008" s="5" t="s">
        <v>70</v>
      </c>
      <c r="W1008" s="5" t="s">
        <v>9522</v>
      </c>
      <c r="X1008" s="5" t="s">
        <v>52</v>
      </c>
      <c r="Y1008" s="5" t="s">
        <v>52</v>
      </c>
      <c r="Z1008" s="5" t="s">
        <v>9415</v>
      </c>
      <c r="AA1008" s="5" t="s">
        <v>9523</v>
      </c>
      <c r="AB1008" s="5" t="s">
        <v>235</v>
      </c>
      <c r="AC1008" s="5" t="s">
        <v>52</v>
      </c>
      <c r="AD1008" s="5" t="s">
        <v>72</v>
      </c>
      <c r="AE1008" s="5" t="s">
        <v>73</v>
      </c>
      <c r="AF1008" s="5" t="s">
        <v>74</v>
      </c>
      <c r="AG1008" s="5" t="s">
        <v>75</v>
      </c>
      <c r="AH1008" s="5" t="s">
        <v>76</v>
      </c>
      <c r="AI1008" s="5" t="s">
        <v>77</v>
      </c>
      <c r="AJ1008" s="5" t="s">
        <v>9393</v>
      </c>
      <c r="AK1008" s="5" t="s">
        <v>9394</v>
      </c>
      <c r="AL1008" s="5" t="s">
        <v>2223</v>
      </c>
    </row>
    <row r="1009" hidden="1">
      <c r="A1009" s="5" t="s">
        <v>9524</v>
      </c>
      <c r="B1009" s="5" t="s">
        <v>8954</v>
      </c>
      <c r="C1009" s="5" t="s">
        <v>8674</v>
      </c>
      <c r="D1009" s="9">
        <v>44353.0</v>
      </c>
      <c r="E1009" s="5">
        <v>260608.0</v>
      </c>
      <c r="F1009" s="5">
        <v>118458.0</v>
      </c>
      <c r="G1009" s="5" t="s">
        <v>2212</v>
      </c>
      <c r="H1009" s="5" t="s">
        <v>189</v>
      </c>
      <c r="I1009" s="5" t="s">
        <v>9519</v>
      </c>
      <c r="J1009" s="5" t="s">
        <v>2214</v>
      </c>
      <c r="K1009" s="5" t="s">
        <v>6892</v>
      </c>
      <c r="L1009" s="5" t="s">
        <v>9520</v>
      </c>
      <c r="M1009" s="10" t="str">
        <f>IFERROR(__xludf.DUMMYFUNCTION("REGEXEXTRACT(L1494, ""[\s,]([A-Z]{2})[,\s]\s?\d{5}"")"),"ID")</f>
        <v>ID</v>
      </c>
      <c r="N1009" s="5" t="s">
        <v>9388</v>
      </c>
      <c r="O1009" s="5" t="s">
        <v>52</v>
      </c>
      <c r="P1009" s="5">
        <v>5.0</v>
      </c>
      <c r="Q1009" s="5" t="s">
        <v>9525</v>
      </c>
      <c r="R1009" s="5" t="s">
        <v>1596</v>
      </c>
      <c r="S1009" s="5">
        <v>457.0</v>
      </c>
      <c r="T1009" s="5" t="s">
        <v>115</v>
      </c>
      <c r="U1009" s="5">
        <v>101.0</v>
      </c>
      <c r="V1009" s="5" t="s">
        <v>70</v>
      </c>
      <c r="W1009" s="5" t="s">
        <v>9526</v>
      </c>
      <c r="X1009" s="5" t="s">
        <v>52</v>
      </c>
      <c r="Y1009" s="5" t="s">
        <v>52</v>
      </c>
      <c r="Z1009" s="5" t="s">
        <v>9415</v>
      </c>
      <c r="AA1009" s="5" t="s">
        <v>9527</v>
      </c>
      <c r="AB1009" s="5" t="s">
        <v>235</v>
      </c>
      <c r="AC1009" s="5" t="s">
        <v>52</v>
      </c>
      <c r="AD1009" s="5" t="s">
        <v>72</v>
      </c>
      <c r="AE1009" s="5" t="s">
        <v>73</v>
      </c>
      <c r="AF1009" s="5" t="s">
        <v>74</v>
      </c>
      <c r="AG1009" s="5" t="s">
        <v>75</v>
      </c>
      <c r="AH1009" s="5" t="s">
        <v>76</v>
      </c>
      <c r="AI1009" s="5" t="s">
        <v>77</v>
      </c>
      <c r="AJ1009" s="5" t="s">
        <v>9393</v>
      </c>
      <c r="AK1009" s="5" t="s">
        <v>9394</v>
      </c>
      <c r="AL1009" s="5" t="s">
        <v>2223</v>
      </c>
    </row>
    <row r="1010" hidden="1">
      <c r="A1010" s="5" t="s">
        <v>9528</v>
      </c>
      <c r="B1010" s="5" t="s">
        <v>8954</v>
      </c>
      <c r="C1010" s="5" t="s">
        <v>8674</v>
      </c>
      <c r="D1010" s="9">
        <v>44353.0</v>
      </c>
      <c r="E1010" s="5">
        <v>251966.0</v>
      </c>
      <c r="F1010" s="5">
        <v>114530.0</v>
      </c>
      <c r="G1010" s="5" t="s">
        <v>2212</v>
      </c>
      <c r="H1010" s="5" t="s">
        <v>189</v>
      </c>
      <c r="I1010" s="5" t="s">
        <v>9519</v>
      </c>
      <c r="J1010" s="5" t="s">
        <v>2214</v>
      </c>
      <c r="K1010" s="5" t="s">
        <v>6892</v>
      </c>
      <c r="L1010" s="5" t="s">
        <v>9520</v>
      </c>
      <c r="M1010" s="10" t="str">
        <f>IFERROR(__xludf.DUMMYFUNCTION("REGEXEXTRACT(L1495, ""[\s,]([A-Z]{2})[,\s]\s?\d{5}"")"),"#N/A")</f>
        <v>#N/A</v>
      </c>
      <c r="N1010" s="5" t="s">
        <v>9388</v>
      </c>
      <c r="O1010" s="5" t="s">
        <v>52</v>
      </c>
      <c r="P1010" s="5">
        <v>5.0</v>
      </c>
      <c r="Q1010" s="5" t="s">
        <v>9529</v>
      </c>
      <c r="R1010" s="5" t="s">
        <v>1596</v>
      </c>
      <c r="S1010" s="5">
        <v>401.0</v>
      </c>
      <c r="T1010" s="5" t="s">
        <v>115</v>
      </c>
      <c r="U1010" s="5">
        <v>101.0</v>
      </c>
      <c r="V1010" s="5" t="s">
        <v>70</v>
      </c>
      <c r="W1010" s="5" t="s">
        <v>9530</v>
      </c>
      <c r="X1010" s="5" t="s">
        <v>52</v>
      </c>
      <c r="Y1010" s="5" t="s">
        <v>52</v>
      </c>
      <c r="Z1010" s="5" t="s">
        <v>9415</v>
      </c>
      <c r="AA1010" s="5" t="s">
        <v>9531</v>
      </c>
      <c r="AB1010" s="5" t="s">
        <v>235</v>
      </c>
      <c r="AC1010" s="5" t="s">
        <v>52</v>
      </c>
      <c r="AD1010" s="5" t="s">
        <v>72</v>
      </c>
      <c r="AE1010" s="5" t="s">
        <v>73</v>
      </c>
      <c r="AF1010" s="5" t="s">
        <v>74</v>
      </c>
      <c r="AG1010" s="5" t="s">
        <v>75</v>
      </c>
      <c r="AH1010" s="5" t="s">
        <v>76</v>
      </c>
      <c r="AI1010" s="5" t="s">
        <v>77</v>
      </c>
      <c r="AJ1010" s="5" t="s">
        <v>9393</v>
      </c>
      <c r="AK1010" s="5" t="s">
        <v>9394</v>
      </c>
      <c r="AL1010" s="5" t="s">
        <v>2223</v>
      </c>
    </row>
    <row r="1011" hidden="1">
      <c r="A1011" s="5" t="s">
        <v>9532</v>
      </c>
      <c r="B1011" s="5" t="s">
        <v>4346</v>
      </c>
      <c r="C1011" s="5" t="s">
        <v>4347</v>
      </c>
      <c r="D1011" s="9">
        <v>44351.0</v>
      </c>
      <c r="E1011" s="5">
        <v>41807.0</v>
      </c>
      <c r="F1011" s="5">
        <v>19003.0</v>
      </c>
      <c r="G1011" s="5" t="s">
        <v>492</v>
      </c>
      <c r="H1011" s="5" t="s">
        <v>171</v>
      </c>
      <c r="I1011" s="5" t="s">
        <v>3030</v>
      </c>
      <c r="J1011" s="5" t="s">
        <v>274</v>
      </c>
      <c r="K1011" s="5" t="s">
        <v>9533</v>
      </c>
      <c r="L1011" s="5" t="s">
        <v>9534</v>
      </c>
      <c r="M1011" s="10" t="str">
        <f>IFERROR(__xludf.DUMMYFUNCTION("REGEXEXTRACT(L1496, ""[\s,]([A-Z]{2})[,\s]\s?\d{5}"")"),"CA")</f>
        <v>CA</v>
      </c>
      <c r="N1011" s="5" t="s">
        <v>6660</v>
      </c>
      <c r="O1011" s="5">
        <v>78557.0</v>
      </c>
      <c r="P1011" s="5">
        <v>1.0</v>
      </c>
      <c r="Q1011" s="5" t="s">
        <v>9535</v>
      </c>
      <c r="R1011" s="5">
        <v>2200.0</v>
      </c>
      <c r="S1011" s="5">
        <v>960.0</v>
      </c>
      <c r="T1011" s="5" t="s">
        <v>115</v>
      </c>
      <c r="U1011" s="5">
        <v>0.0</v>
      </c>
      <c r="V1011" s="5" t="s">
        <v>70</v>
      </c>
      <c r="W1011" s="5" t="s">
        <v>9536</v>
      </c>
      <c r="X1011" s="5" t="s">
        <v>71</v>
      </c>
      <c r="Y1011" s="5" t="s">
        <v>52</v>
      </c>
      <c r="Z1011" s="5" t="s">
        <v>9537</v>
      </c>
      <c r="AA1011" s="5" t="s">
        <v>9538</v>
      </c>
      <c r="AB1011" s="5" t="s">
        <v>119</v>
      </c>
      <c r="AC1011" s="5" t="s">
        <v>283</v>
      </c>
      <c r="AD1011" s="5" t="s">
        <v>398</v>
      </c>
      <c r="AE1011" s="5" t="s">
        <v>399</v>
      </c>
      <c r="AF1011" s="5" t="s">
        <v>400</v>
      </c>
      <c r="AG1011" s="5" t="s">
        <v>401</v>
      </c>
      <c r="AH1011" s="5">
        <v>23502.0</v>
      </c>
      <c r="AI1011" s="5" t="s">
        <v>402</v>
      </c>
      <c r="AJ1011" s="5" t="s">
        <v>4346</v>
      </c>
      <c r="AK1011" s="5" t="s">
        <v>6665</v>
      </c>
      <c r="AL1011" s="5" t="s">
        <v>9539</v>
      </c>
    </row>
    <row r="1012" hidden="1">
      <c r="A1012" s="5" t="s">
        <v>9540</v>
      </c>
      <c r="B1012" s="5" t="s">
        <v>9264</v>
      </c>
      <c r="C1012" s="5" t="s">
        <v>9265</v>
      </c>
      <c r="D1012" s="9">
        <v>44350.0</v>
      </c>
      <c r="E1012" s="5">
        <v>185286.0</v>
      </c>
      <c r="F1012" s="5">
        <v>84221.0</v>
      </c>
      <c r="G1012" s="5" t="s">
        <v>148</v>
      </c>
      <c r="H1012" s="5" t="s">
        <v>149</v>
      </c>
      <c r="I1012" s="5" t="s">
        <v>9541</v>
      </c>
      <c r="J1012" s="5" t="s">
        <v>151</v>
      </c>
      <c r="K1012" s="5" t="s">
        <v>3678</v>
      </c>
      <c r="L1012" s="5" t="s">
        <v>9266</v>
      </c>
      <c r="M1012" s="10" t="str">
        <f>IFERROR(__xludf.DUMMYFUNCTION("REGEXEXTRACT(L1497, ""[\s,]([A-Z]{2})[,\s]\s?\d{5}"")"),"#N/A")</f>
        <v>#N/A</v>
      </c>
      <c r="N1012" s="5" t="s">
        <v>9267</v>
      </c>
      <c r="O1012" s="5" t="s">
        <v>52</v>
      </c>
      <c r="P1012" s="5">
        <v>3.0</v>
      </c>
      <c r="Q1012" s="5" t="s">
        <v>9542</v>
      </c>
      <c r="R1012" s="5" t="s">
        <v>9543</v>
      </c>
      <c r="S1012" s="5">
        <v>252.0</v>
      </c>
      <c r="T1012" s="5" t="s">
        <v>1077</v>
      </c>
      <c r="U1012" s="5">
        <v>2514.0</v>
      </c>
      <c r="V1012" s="5" t="s">
        <v>158</v>
      </c>
      <c r="W1012" s="5" t="s">
        <v>9544</v>
      </c>
      <c r="X1012" s="5" t="s">
        <v>52</v>
      </c>
      <c r="Y1012" s="5" t="s">
        <v>52</v>
      </c>
      <c r="Z1012" s="5" t="s">
        <v>9545</v>
      </c>
      <c r="AA1012" s="5" t="s">
        <v>9546</v>
      </c>
      <c r="AB1012" s="5" t="s">
        <v>9547</v>
      </c>
      <c r="AC1012" s="5" t="s">
        <v>261</v>
      </c>
      <c r="AD1012" s="5" t="s">
        <v>163</v>
      </c>
      <c r="AE1012" s="5" t="s">
        <v>164</v>
      </c>
      <c r="AF1012" s="5" t="s">
        <v>165</v>
      </c>
      <c r="AG1012" s="5" t="s">
        <v>52</v>
      </c>
      <c r="AH1012" s="5" t="s">
        <v>52</v>
      </c>
      <c r="AI1012" s="5" t="s">
        <v>52</v>
      </c>
      <c r="AJ1012" s="5" t="s">
        <v>9264</v>
      </c>
      <c r="AK1012" s="5" t="s">
        <v>9266</v>
      </c>
      <c r="AL1012" s="5" t="s">
        <v>9271</v>
      </c>
    </row>
    <row r="1013" hidden="1">
      <c r="A1013" s="5" t="s">
        <v>9548</v>
      </c>
      <c r="B1013" s="5" t="s">
        <v>8777</v>
      </c>
      <c r="C1013" s="5" t="s">
        <v>8674</v>
      </c>
      <c r="D1013" s="9">
        <v>44349.0</v>
      </c>
      <c r="E1013" s="5">
        <v>270242.0</v>
      </c>
      <c r="F1013" s="5">
        <v>122837.0</v>
      </c>
      <c r="G1013" s="5" t="s">
        <v>2212</v>
      </c>
      <c r="H1013" s="5" t="s">
        <v>189</v>
      </c>
      <c r="I1013" s="5" t="s">
        <v>6214</v>
      </c>
      <c r="J1013" s="5" t="s">
        <v>2214</v>
      </c>
      <c r="K1013" s="5" t="s">
        <v>6892</v>
      </c>
      <c r="L1013" s="5" t="s">
        <v>8928</v>
      </c>
      <c r="M1013" s="10" t="str">
        <f>IFERROR(__xludf.DUMMYFUNCTION("REGEXEXTRACT(L1498, ""[\s,]([A-Z]{2})[,\s]\s?\d{5}"")"),"NY")</f>
        <v>NY</v>
      </c>
      <c r="N1013" s="5" t="s">
        <v>9549</v>
      </c>
      <c r="O1013" s="5" t="s">
        <v>52</v>
      </c>
      <c r="P1013" s="5">
        <v>5.0</v>
      </c>
      <c r="Q1013" s="5" t="s">
        <v>9550</v>
      </c>
      <c r="R1013" s="5" t="s">
        <v>1596</v>
      </c>
      <c r="S1013" s="5">
        <v>378.0</v>
      </c>
      <c r="T1013" s="5" t="s">
        <v>115</v>
      </c>
      <c r="U1013" s="5">
        <v>103.0</v>
      </c>
      <c r="V1013" s="5" t="s">
        <v>70</v>
      </c>
      <c r="W1013" s="5" t="s">
        <v>9551</v>
      </c>
      <c r="X1013" s="5" t="s">
        <v>52</v>
      </c>
      <c r="Y1013" s="5" t="s">
        <v>52</v>
      </c>
      <c r="Z1013" s="5" t="s">
        <v>9552</v>
      </c>
      <c r="AA1013" s="5" t="s">
        <v>9553</v>
      </c>
      <c r="AB1013" s="5" t="s">
        <v>1831</v>
      </c>
      <c r="AC1013" s="5" t="s">
        <v>52</v>
      </c>
      <c r="AD1013" s="5" t="s">
        <v>72</v>
      </c>
      <c r="AE1013" s="5" t="s">
        <v>73</v>
      </c>
      <c r="AF1013" s="5" t="s">
        <v>74</v>
      </c>
      <c r="AG1013" s="5" t="s">
        <v>75</v>
      </c>
      <c r="AH1013" s="5" t="s">
        <v>76</v>
      </c>
      <c r="AI1013" s="5" t="s">
        <v>77</v>
      </c>
      <c r="AJ1013" s="5" t="s">
        <v>9554</v>
      </c>
      <c r="AK1013" s="5" t="s">
        <v>9555</v>
      </c>
      <c r="AL1013" s="5" t="s">
        <v>2223</v>
      </c>
    </row>
    <row r="1014" hidden="1">
      <c r="A1014" s="5" t="s">
        <v>9556</v>
      </c>
      <c r="B1014" s="5" t="s">
        <v>9184</v>
      </c>
      <c r="C1014" s="5" t="s">
        <v>9557</v>
      </c>
      <c r="D1014" s="9">
        <v>44349.0</v>
      </c>
      <c r="E1014" s="5">
        <v>240577.0</v>
      </c>
      <c r="F1014" s="5">
        <v>109353.0</v>
      </c>
      <c r="G1014" s="5" t="s">
        <v>2212</v>
      </c>
      <c r="H1014" s="5" t="s">
        <v>189</v>
      </c>
      <c r="I1014" s="5" t="s">
        <v>6214</v>
      </c>
      <c r="J1014" s="5" t="s">
        <v>2214</v>
      </c>
      <c r="K1014" s="5" t="s">
        <v>9558</v>
      </c>
      <c r="L1014" s="5" t="s">
        <v>9559</v>
      </c>
      <c r="M1014" s="10" t="str">
        <f>IFERROR(__xludf.DUMMYFUNCTION("REGEXEXTRACT(L1499, ""[\s,]([A-Z]{2})[,\s]\s?\d{5}"")"),"#N/A")</f>
        <v>#N/A</v>
      </c>
      <c r="N1014" s="5" t="s">
        <v>9256</v>
      </c>
      <c r="O1014" s="5" t="s">
        <v>52</v>
      </c>
      <c r="P1014" s="5">
        <v>4.0</v>
      </c>
      <c r="Q1014" s="5" t="s">
        <v>9560</v>
      </c>
      <c r="R1014" s="5" t="s">
        <v>498</v>
      </c>
      <c r="S1014" s="5">
        <v>500.0</v>
      </c>
      <c r="T1014" s="5" t="s">
        <v>115</v>
      </c>
      <c r="U1014" s="5">
        <v>89.0</v>
      </c>
      <c r="V1014" s="5" t="s">
        <v>70</v>
      </c>
      <c r="W1014" s="5" t="s">
        <v>9561</v>
      </c>
      <c r="X1014" s="5" t="s">
        <v>52</v>
      </c>
      <c r="Y1014" s="5" t="s">
        <v>52</v>
      </c>
      <c r="Z1014" s="5" t="s">
        <v>9552</v>
      </c>
      <c r="AA1014" s="5" t="s">
        <v>9562</v>
      </c>
      <c r="AB1014" s="5" t="s">
        <v>1831</v>
      </c>
      <c r="AC1014" s="5" t="s">
        <v>52</v>
      </c>
      <c r="AD1014" s="5" t="s">
        <v>72</v>
      </c>
      <c r="AE1014" s="5" t="s">
        <v>73</v>
      </c>
      <c r="AF1014" s="5" t="s">
        <v>74</v>
      </c>
      <c r="AG1014" s="5" t="s">
        <v>75</v>
      </c>
      <c r="AH1014" s="5" t="s">
        <v>76</v>
      </c>
      <c r="AI1014" s="5" t="s">
        <v>77</v>
      </c>
      <c r="AJ1014" s="5" t="s">
        <v>9563</v>
      </c>
      <c r="AK1014" s="5" t="s">
        <v>9564</v>
      </c>
      <c r="AL1014" s="5" t="s">
        <v>9262</v>
      </c>
    </row>
    <row r="1015" hidden="1">
      <c r="A1015" s="5" t="s">
        <v>9565</v>
      </c>
      <c r="B1015" s="5" t="s">
        <v>8954</v>
      </c>
      <c r="C1015" s="5" t="s">
        <v>8674</v>
      </c>
      <c r="D1015" s="9">
        <v>44349.0</v>
      </c>
      <c r="E1015" s="5">
        <v>270926.0</v>
      </c>
      <c r="F1015" s="5">
        <v>123148.0</v>
      </c>
      <c r="G1015" s="5" t="s">
        <v>2212</v>
      </c>
      <c r="H1015" s="5" t="s">
        <v>189</v>
      </c>
      <c r="I1015" s="5" t="s">
        <v>6214</v>
      </c>
      <c r="J1015" s="5" t="s">
        <v>2214</v>
      </c>
      <c r="K1015" s="5" t="s">
        <v>6892</v>
      </c>
      <c r="L1015" s="5" t="s">
        <v>9520</v>
      </c>
      <c r="M1015" s="10" t="str">
        <f>IFERROR(__xludf.DUMMYFUNCTION("REGEXEXTRACT(L1500, ""[\s,]([A-Z]{2})[,\s]\s?\d{5}"")"),"#N/A")</f>
        <v>#N/A</v>
      </c>
      <c r="N1015" s="5" t="s">
        <v>9388</v>
      </c>
      <c r="O1015" s="5" t="s">
        <v>52</v>
      </c>
      <c r="P1015" s="5">
        <v>5.0</v>
      </c>
      <c r="Q1015" s="5" t="s">
        <v>9566</v>
      </c>
      <c r="R1015" s="5" t="s">
        <v>1596</v>
      </c>
      <c r="S1015" s="5">
        <v>323.0</v>
      </c>
      <c r="T1015" s="5" t="s">
        <v>115</v>
      </c>
      <c r="U1015" s="5">
        <v>103.0</v>
      </c>
      <c r="V1015" s="5" t="s">
        <v>70</v>
      </c>
      <c r="W1015" s="5" t="s">
        <v>9567</v>
      </c>
      <c r="X1015" s="5" t="s">
        <v>52</v>
      </c>
      <c r="Y1015" s="5" t="s">
        <v>52</v>
      </c>
      <c r="Z1015" s="5" t="s">
        <v>9552</v>
      </c>
      <c r="AA1015" s="5" t="s">
        <v>9568</v>
      </c>
      <c r="AB1015" s="5" t="s">
        <v>1831</v>
      </c>
      <c r="AC1015" s="5" t="s">
        <v>52</v>
      </c>
      <c r="AD1015" s="5" t="s">
        <v>72</v>
      </c>
      <c r="AE1015" s="5" t="s">
        <v>73</v>
      </c>
      <c r="AF1015" s="5" t="s">
        <v>74</v>
      </c>
      <c r="AG1015" s="5" t="s">
        <v>75</v>
      </c>
      <c r="AH1015" s="5" t="s">
        <v>76</v>
      </c>
      <c r="AI1015" s="5" t="s">
        <v>77</v>
      </c>
      <c r="AJ1015" s="5" t="s">
        <v>9554</v>
      </c>
      <c r="AK1015" s="5" t="s">
        <v>9555</v>
      </c>
      <c r="AL1015" s="5" t="s">
        <v>2223</v>
      </c>
    </row>
    <row r="1016" hidden="1">
      <c r="A1016" s="5" t="s">
        <v>9569</v>
      </c>
      <c r="B1016" s="5" t="s">
        <v>8954</v>
      </c>
      <c r="C1016" s="5" t="s">
        <v>8674</v>
      </c>
      <c r="D1016" s="9">
        <v>44349.0</v>
      </c>
      <c r="E1016" s="5">
        <v>255890.0</v>
      </c>
      <c r="F1016" s="5">
        <v>116314.0</v>
      </c>
      <c r="G1016" s="5" t="s">
        <v>2212</v>
      </c>
      <c r="H1016" s="5" t="s">
        <v>189</v>
      </c>
      <c r="I1016" s="5" t="s">
        <v>6214</v>
      </c>
      <c r="J1016" s="5" t="s">
        <v>2214</v>
      </c>
      <c r="K1016" s="5" t="s">
        <v>6892</v>
      </c>
      <c r="L1016" s="5" t="s">
        <v>9520</v>
      </c>
      <c r="M1016" s="10" t="str">
        <f>IFERROR(__xludf.DUMMYFUNCTION("REGEXEXTRACT(L1501, ""[\s,]([A-Z]{2})[,\s]\s?\d{5}"")"),"ID")</f>
        <v>ID</v>
      </c>
      <c r="N1016" s="5" t="s">
        <v>9388</v>
      </c>
      <c r="O1016" s="5" t="s">
        <v>52</v>
      </c>
      <c r="P1016" s="5">
        <v>5.0</v>
      </c>
      <c r="Q1016" s="5" t="s">
        <v>9570</v>
      </c>
      <c r="R1016" s="5" t="s">
        <v>1596</v>
      </c>
      <c r="S1016" s="5">
        <v>361.0</v>
      </c>
      <c r="T1016" s="5" t="s">
        <v>115</v>
      </c>
      <c r="U1016" s="5">
        <v>102.0</v>
      </c>
      <c r="V1016" s="5" t="s">
        <v>70</v>
      </c>
      <c r="W1016" s="5" t="s">
        <v>9571</v>
      </c>
      <c r="X1016" s="5" t="s">
        <v>52</v>
      </c>
      <c r="Y1016" s="5" t="s">
        <v>52</v>
      </c>
      <c r="Z1016" s="5" t="s">
        <v>9552</v>
      </c>
      <c r="AA1016" s="5" t="s">
        <v>9572</v>
      </c>
      <c r="AB1016" s="5" t="s">
        <v>1831</v>
      </c>
      <c r="AC1016" s="5" t="s">
        <v>52</v>
      </c>
      <c r="AD1016" s="5" t="s">
        <v>72</v>
      </c>
      <c r="AE1016" s="5" t="s">
        <v>73</v>
      </c>
      <c r="AF1016" s="5" t="s">
        <v>74</v>
      </c>
      <c r="AG1016" s="5" t="s">
        <v>75</v>
      </c>
      <c r="AH1016" s="5" t="s">
        <v>76</v>
      </c>
      <c r="AI1016" s="5" t="s">
        <v>77</v>
      </c>
      <c r="AJ1016" s="5" t="s">
        <v>9554</v>
      </c>
      <c r="AK1016" s="5" t="s">
        <v>9555</v>
      </c>
      <c r="AL1016" s="5" t="s">
        <v>2223</v>
      </c>
    </row>
    <row r="1017" hidden="1">
      <c r="A1017" s="5" t="s">
        <v>9573</v>
      </c>
      <c r="B1017" s="5" t="s">
        <v>4346</v>
      </c>
      <c r="C1017" s="5" t="s">
        <v>4347</v>
      </c>
      <c r="D1017" s="9">
        <v>44347.0</v>
      </c>
      <c r="E1017" s="5">
        <v>42038.0</v>
      </c>
      <c r="F1017" s="5">
        <v>19108.0</v>
      </c>
      <c r="G1017" s="5" t="s">
        <v>634</v>
      </c>
      <c r="H1017" s="5" t="s">
        <v>189</v>
      </c>
      <c r="I1017" s="5" t="s">
        <v>6539</v>
      </c>
      <c r="J1017" s="5" t="s">
        <v>274</v>
      </c>
      <c r="K1017" s="5" t="s">
        <v>462</v>
      </c>
      <c r="L1017" s="5" t="s">
        <v>9574</v>
      </c>
      <c r="M1017" s="10" t="str">
        <f>IFERROR(__xludf.DUMMYFUNCTION("REGEXEXTRACT(L1502, ""[\s,]([A-Z]{2})[,\s]\s?\d{5}"")"),"NY")</f>
        <v>NY</v>
      </c>
      <c r="N1017" s="5" t="s">
        <v>4351</v>
      </c>
      <c r="O1017" s="5">
        <v>78557.0</v>
      </c>
      <c r="P1017" s="5">
        <v>1.0</v>
      </c>
      <c r="Q1017" s="5" t="s">
        <v>9575</v>
      </c>
      <c r="R1017" s="5">
        <v>2200.0</v>
      </c>
      <c r="S1017" s="5">
        <v>960.0</v>
      </c>
      <c r="T1017" s="5" t="s">
        <v>69</v>
      </c>
      <c r="U1017" s="5">
        <v>831.0</v>
      </c>
      <c r="V1017" s="5" t="s">
        <v>158</v>
      </c>
      <c r="W1017" s="5" t="s">
        <v>9576</v>
      </c>
      <c r="X1017" s="5" t="s">
        <v>71</v>
      </c>
      <c r="Y1017" s="5" t="s">
        <v>52</v>
      </c>
      <c r="Z1017" s="5" t="s">
        <v>160</v>
      </c>
      <c r="AA1017" s="5" t="s">
        <v>9577</v>
      </c>
      <c r="AB1017" s="5" t="s">
        <v>235</v>
      </c>
      <c r="AC1017" s="5" t="s">
        <v>283</v>
      </c>
      <c r="AD1017" s="5" t="s">
        <v>163</v>
      </c>
      <c r="AE1017" s="5" t="s">
        <v>164</v>
      </c>
      <c r="AF1017" s="5" t="s">
        <v>165</v>
      </c>
      <c r="AG1017" s="5" t="s">
        <v>52</v>
      </c>
      <c r="AH1017" s="5" t="s">
        <v>52</v>
      </c>
      <c r="AI1017" s="5" t="s">
        <v>52</v>
      </c>
      <c r="AJ1017" s="5" t="s">
        <v>4346</v>
      </c>
      <c r="AK1017" s="5" t="s">
        <v>9574</v>
      </c>
      <c r="AL1017" s="5" t="s">
        <v>9578</v>
      </c>
    </row>
    <row r="1018" hidden="1">
      <c r="A1018" s="5" t="s">
        <v>9579</v>
      </c>
      <c r="B1018" s="5" t="s">
        <v>9580</v>
      </c>
      <c r="C1018" s="5" t="s">
        <v>9581</v>
      </c>
      <c r="D1018" s="9">
        <v>44347.0</v>
      </c>
      <c r="E1018" s="5">
        <v>13582.0</v>
      </c>
      <c r="F1018" s="5">
        <v>6174.0</v>
      </c>
      <c r="G1018" s="5" t="s">
        <v>579</v>
      </c>
      <c r="H1018" s="5" t="s">
        <v>1792</v>
      </c>
      <c r="I1018" s="5" t="s">
        <v>9582</v>
      </c>
      <c r="J1018" s="5" t="s">
        <v>581</v>
      </c>
      <c r="K1018" s="5" t="s">
        <v>9583</v>
      </c>
      <c r="L1018" s="5" t="s">
        <v>9584</v>
      </c>
      <c r="M1018" s="10" t="str">
        <f>IFERROR(__xludf.DUMMYFUNCTION("REGEXEXTRACT(L1503, ""[\s,]([A-Z]{2})[,\s]\s?\d{5}"")"),"#N/A")</f>
        <v>#N/A</v>
      </c>
      <c r="N1018" s="5" t="s">
        <v>9585</v>
      </c>
      <c r="O1018" s="5">
        <v>44112.0</v>
      </c>
      <c r="P1018" s="5">
        <v>1.0</v>
      </c>
      <c r="Q1018" s="5" t="s">
        <v>9586</v>
      </c>
      <c r="R1018" s="5" t="s">
        <v>244</v>
      </c>
      <c r="S1018" s="5">
        <v>2799.0</v>
      </c>
      <c r="T1018" s="5" t="s">
        <v>115</v>
      </c>
      <c r="U1018" s="5">
        <v>0.0</v>
      </c>
      <c r="V1018" s="5" t="s">
        <v>70</v>
      </c>
      <c r="W1018" s="5" t="s">
        <v>9587</v>
      </c>
      <c r="X1018" s="5" t="s">
        <v>52</v>
      </c>
      <c r="Y1018" s="5" t="s">
        <v>52</v>
      </c>
      <c r="Z1018" s="5" t="s">
        <v>9391</v>
      </c>
      <c r="AA1018" s="5">
        <v>1923932.0</v>
      </c>
      <c r="AB1018" s="5" t="s">
        <v>604</v>
      </c>
      <c r="AC1018" s="5" t="s">
        <v>283</v>
      </c>
      <c r="AD1018" s="5" t="s">
        <v>72</v>
      </c>
      <c r="AE1018" s="5" t="s">
        <v>73</v>
      </c>
      <c r="AF1018" s="5" t="s">
        <v>74</v>
      </c>
      <c r="AG1018" s="5" t="s">
        <v>75</v>
      </c>
      <c r="AH1018" s="5" t="s">
        <v>76</v>
      </c>
      <c r="AI1018" s="5" t="s">
        <v>77</v>
      </c>
      <c r="AJ1018" s="5" t="s">
        <v>248</v>
      </c>
      <c r="AK1018" s="5" t="s">
        <v>9588</v>
      </c>
      <c r="AL1018" s="5" t="s">
        <v>8395</v>
      </c>
    </row>
    <row r="1019" hidden="1">
      <c r="A1019" s="5" t="s">
        <v>9589</v>
      </c>
      <c r="B1019" s="5" t="s">
        <v>9590</v>
      </c>
      <c r="C1019" s="5" t="s">
        <v>9591</v>
      </c>
      <c r="D1019" s="9">
        <v>44346.0</v>
      </c>
      <c r="E1019" s="5">
        <v>23626.0</v>
      </c>
      <c r="F1019" s="5">
        <v>10739.0</v>
      </c>
      <c r="G1019" s="5" t="s">
        <v>435</v>
      </c>
      <c r="H1019" s="5" t="s">
        <v>149</v>
      </c>
      <c r="I1019" s="5" t="s">
        <v>9592</v>
      </c>
      <c r="J1019" s="5" t="s">
        <v>424</v>
      </c>
      <c r="K1019" s="5" t="s">
        <v>744</v>
      </c>
      <c r="L1019" s="5" t="s">
        <v>9593</v>
      </c>
      <c r="M1019" s="10" t="str">
        <f>IFERROR(__xludf.DUMMYFUNCTION("REGEXEXTRACT(L1504, ""[\s,]([A-Z]{2})[,\s]\s?\d{5}"")"),"PR")</f>
        <v>PR</v>
      </c>
      <c r="N1019" s="5" t="s">
        <v>9594</v>
      </c>
      <c r="O1019" s="5" t="s">
        <v>52</v>
      </c>
      <c r="P1019" s="5">
        <v>1.0</v>
      </c>
      <c r="Q1019" s="5" t="s">
        <v>9595</v>
      </c>
      <c r="R1019" s="5">
        <v>4500.0</v>
      </c>
      <c r="S1019" s="5">
        <v>1086.0</v>
      </c>
      <c r="T1019" s="5" t="s">
        <v>115</v>
      </c>
      <c r="U1019" s="5">
        <v>0.0</v>
      </c>
      <c r="V1019" s="5" t="s">
        <v>70</v>
      </c>
      <c r="W1019" s="5" t="s">
        <v>9596</v>
      </c>
      <c r="X1019" s="5" t="s">
        <v>71</v>
      </c>
      <c r="Y1019" s="5" t="s">
        <v>52</v>
      </c>
      <c r="Z1019" s="5" t="s">
        <v>9597</v>
      </c>
      <c r="AA1019" s="5" t="s">
        <v>9598</v>
      </c>
      <c r="AB1019" s="5" t="s">
        <v>2743</v>
      </c>
      <c r="AC1019" s="5" t="s">
        <v>52</v>
      </c>
      <c r="AD1019" s="5" t="s">
        <v>398</v>
      </c>
      <c r="AE1019" s="5" t="s">
        <v>399</v>
      </c>
      <c r="AF1019" s="5" t="s">
        <v>400</v>
      </c>
      <c r="AG1019" s="5" t="s">
        <v>401</v>
      </c>
      <c r="AH1019" s="5">
        <v>23502.0</v>
      </c>
      <c r="AI1019" s="5" t="s">
        <v>402</v>
      </c>
      <c r="AJ1019" s="5" t="s">
        <v>9590</v>
      </c>
      <c r="AK1019" s="5" t="s">
        <v>9593</v>
      </c>
      <c r="AL1019" s="5" t="s">
        <v>655</v>
      </c>
    </row>
    <row r="1020" hidden="1">
      <c r="A1020" s="5" t="s">
        <v>9599</v>
      </c>
      <c r="B1020" s="5" t="s">
        <v>9600</v>
      </c>
      <c r="C1020" s="5" t="s">
        <v>9601</v>
      </c>
      <c r="D1020" s="9">
        <v>44346.0</v>
      </c>
      <c r="E1020" s="5">
        <v>3436.0</v>
      </c>
      <c r="F1020" s="5">
        <v>1562.0</v>
      </c>
      <c r="G1020" s="5" t="s">
        <v>435</v>
      </c>
      <c r="H1020" s="5" t="s">
        <v>149</v>
      </c>
      <c r="I1020" s="5" t="s">
        <v>9592</v>
      </c>
      <c r="J1020" s="5" t="s">
        <v>424</v>
      </c>
      <c r="K1020" s="5" t="s">
        <v>744</v>
      </c>
      <c r="L1020" s="5" t="s">
        <v>9602</v>
      </c>
      <c r="M1020" s="10" t="str">
        <f>IFERROR(__xludf.DUMMYFUNCTION("REGEXEXTRACT(L1505, ""[\s,]([A-Z]{2})[,\s]\s?\d{5}"")"),"PR")</f>
        <v>PR</v>
      </c>
      <c r="N1020" s="5" t="s">
        <v>9603</v>
      </c>
      <c r="O1020" s="5">
        <v>2368.0</v>
      </c>
      <c r="P1020" s="5">
        <v>1.0</v>
      </c>
      <c r="Q1020" s="5" t="s">
        <v>9595</v>
      </c>
      <c r="R1020" s="5">
        <v>4500.0</v>
      </c>
      <c r="S1020" s="5">
        <v>110.0</v>
      </c>
      <c r="T1020" s="5" t="s">
        <v>115</v>
      </c>
      <c r="U1020" s="5">
        <v>15.0</v>
      </c>
      <c r="V1020" s="5" t="s">
        <v>70</v>
      </c>
      <c r="W1020" s="5" t="s">
        <v>9604</v>
      </c>
      <c r="X1020" s="5" t="s">
        <v>55</v>
      </c>
      <c r="Y1020" s="5" t="s">
        <v>9596</v>
      </c>
      <c r="Z1020" s="5" t="s">
        <v>9597</v>
      </c>
      <c r="AA1020" s="5" t="s">
        <v>9598</v>
      </c>
      <c r="AB1020" s="5" t="s">
        <v>2743</v>
      </c>
      <c r="AC1020" s="5" t="s">
        <v>52</v>
      </c>
      <c r="AD1020" s="5" t="s">
        <v>398</v>
      </c>
      <c r="AE1020" s="5" t="s">
        <v>399</v>
      </c>
      <c r="AF1020" s="5" t="s">
        <v>400</v>
      </c>
      <c r="AG1020" s="5" t="s">
        <v>401</v>
      </c>
      <c r="AH1020" s="5">
        <v>23502.0</v>
      </c>
      <c r="AI1020" s="5" t="s">
        <v>402</v>
      </c>
      <c r="AJ1020" s="5" t="s">
        <v>9605</v>
      </c>
      <c r="AK1020" s="5" t="s">
        <v>9606</v>
      </c>
      <c r="AL1020" s="5" t="s">
        <v>655</v>
      </c>
    </row>
    <row r="1021" hidden="1">
      <c r="A1021" s="5" t="s">
        <v>9607</v>
      </c>
      <c r="B1021" s="5" t="s">
        <v>9608</v>
      </c>
      <c r="C1021" s="5" t="s">
        <v>9609</v>
      </c>
      <c r="D1021" s="9">
        <v>44346.0</v>
      </c>
      <c r="E1021" s="5">
        <v>633600.0</v>
      </c>
      <c r="F1021" s="5">
        <v>288000.0</v>
      </c>
      <c r="G1021" s="5" t="s">
        <v>9610</v>
      </c>
      <c r="H1021" s="5" t="s">
        <v>480</v>
      </c>
      <c r="I1021" s="5" t="s">
        <v>9611</v>
      </c>
      <c r="J1021" s="5" t="s">
        <v>256</v>
      </c>
      <c r="K1021" s="5" t="s">
        <v>4708</v>
      </c>
      <c r="L1021" s="5" t="s">
        <v>9612</v>
      </c>
      <c r="M1021" s="10" t="str">
        <f>IFERROR(__xludf.DUMMYFUNCTION("REGEXEXTRACT(L1506, ""[\s,]([A-Z]{2})[,\s]\s?\d{5}"")"),"CA")</f>
        <v>CA</v>
      </c>
      <c r="N1021" s="5" t="s">
        <v>9613</v>
      </c>
      <c r="O1021" s="5" t="s">
        <v>52</v>
      </c>
      <c r="P1021" s="5">
        <v>12.0</v>
      </c>
      <c r="Q1021" s="5" t="s">
        <v>9614</v>
      </c>
      <c r="R1021" s="5" t="s">
        <v>3885</v>
      </c>
      <c r="S1021" s="5">
        <v>72.0</v>
      </c>
      <c r="T1021" s="5" t="s">
        <v>115</v>
      </c>
      <c r="U1021" s="5">
        <v>3.0</v>
      </c>
      <c r="V1021" s="5" t="s">
        <v>70</v>
      </c>
      <c r="W1021" s="5" t="s">
        <v>9615</v>
      </c>
      <c r="X1021" s="5" t="s">
        <v>52</v>
      </c>
      <c r="Y1021" s="5" t="s">
        <v>52</v>
      </c>
      <c r="Z1021" s="5" t="s">
        <v>9616</v>
      </c>
      <c r="AA1021" s="5" t="s">
        <v>9617</v>
      </c>
      <c r="AB1021" s="5" t="s">
        <v>200</v>
      </c>
      <c r="AC1021" s="5" t="s">
        <v>52</v>
      </c>
      <c r="AD1021" s="5" t="s">
        <v>3974</v>
      </c>
      <c r="AE1021" s="5" t="s">
        <v>3975</v>
      </c>
      <c r="AF1021" s="5" t="s">
        <v>183</v>
      </c>
      <c r="AG1021" s="5" t="s">
        <v>52</v>
      </c>
      <c r="AH1021" s="5" t="s">
        <v>3976</v>
      </c>
      <c r="AI1021" s="5" t="s">
        <v>3977</v>
      </c>
      <c r="AJ1021" s="5" t="s">
        <v>9608</v>
      </c>
      <c r="AK1021" s="5" t="s">
        <v>9618</v>
      </c>
      <c r="AL1021" s="5" t="s">
        <v>9619</v>
      </c>
    </row>
    <row r="1022" hidden="1">
      <c r="A1022" s="5" t="s">
        <v>9620</v>
      </c>
      <c r="B1022" s="5" t="s">
        <v>8808</v>
      </c>
      <c r="C1022" s="5" t="s">
        <v>2313</v>
      </c>
      <c r="D1022" s="9">
        <v>44346.0</v>
      </c>
      <c r="E1022" s="5">
        <v>12412.0</v>
      </c>
      <c r="F1022" s="5">
        <v>5642.0</v>
      </c>
      <c r="G1022" s="5" t="s">
        <v>634</v>
      </c>
      <c r="H1022" s="5" t="s">
        <v>272</v>
      </c>
      <c r="I1022" s="5" t="s">
        <v>9063</v>
      </c>
      <c r="J1022" s="5" t="s">
        <v>274</v>
      </c>
      <c r="K1022" s="5" t="s">
        <v>207</v>
      </c>
      <c r="L1022" s="5" t="s">
        <v>9621</v>
      </c>
      <c r="M1022" s="10" t="str">
        <f>IFERROR(__xludf.DUMMYFUNCTION("REGEXEXTRACT(L1507, ""[\s,]([A-Z]{2})[,\s]\s?\d{5}"")"),"PR")</f>
        <v>PR</v>
      </c>
      <c r="N1022" s="5" t="s">
        <v>2315</v>
      </c>
      <c r="O1022" s="5">
        <v>90245.0</v>
      </c>
      <c r="P1022" s="5">
        <v>1.0</v>
      </c>
      <c r="Q1022" s="5" t="s">
        <v>9622</v>
      </c>
      <c r="R1022" s="5">
        <v>4510.0</v>
      </c>
      <c r="S1022" s="5">
        <v>3333.0</v>
      </c>
      <c r="T1022" s="5" t="s">
        <v>69</v>
      </c>
      <c r="U1022" s="5">
        <v>71.0</v>
      </c>
      <c r="V1022" s="5" t="s">
        <v>93</v>
      </c>
      <c r="W1022" s="5" t="s">
        <v>9623</v>
      </c>
      <c r="X1022" s="5" t="s">
        <v>52</v>
      </c>
      <c r="Y1022" s="5" t="s">
        <v>52</v>
      </c>
      <c r="Z1022" s="5" t="s">
        <v>9464</v>
      </c>
      <c r="AA1022" s="5" t="s">
        <v>9624</v>
      </c>
      <c r="AB1022" s="5" t="s">
        <v>260</v>
      </c>
      <c r="AC1022" s="5" t="s">
        <v>52</v>
      </c>
      <c r="AD1022" s="5" t="s">
        <v>216</v>
      </c>
      <c r="AE1022" s="5" t="s">
        <v>217</v>
      </c>
      <c r="AF1022" s="5" t="s">
        <v>218</v>
      </c>
      <c r="AG1022" s="5" t="s">
        <v>52</v>
      </c>
      <c r="AH1022" s="5" t="s">
        <v>52</v>
      </c>
      <c r="AI1022" s="5" t="s">
        <v>52</v>
      </c>
      <c r="AJ1022" s="5" t="s">
        <v>8808</v>
      </c>
      <c r="AK1022" s="5" t="s">
        <v>9621</v>
      </c>
      <c r="AL1022" s="5" t="s">
        <v>2320</v>
      </c>
    </row>
    <row r="1023" hidden="1">
      <c r="A1023" s="5" t="s">
        <v>9625</v>
      </c>
      <c r="B1023" s="5" t="s">
        <v>9626</v>
      </c>
      <c r="C1023" s="5" t="s">
        <v>9211</v>
      </c>
      <c r="D1023" s="9">
        <v>44343.0</v>
      </c>
      <c r="E1023" s="5">
        <v>49148.0</v>
      </c>
      <c r="F1023" s="5">
        <v>22340.0</v>
      </c>
      <c r="G1023" s="5" t="s">
        <v>9627</v>
      </c>
      <c r="H1023" s="5" t="s">
        <v>149</v>
      </c>
      <c r="I1023" s="5" t="s">
        <v>9628</v>
      </c>
      <c r="J1023" s="5" t="s">
        <v>9629</v>
      </c>
      <c r="K1023" s="5" t="s">
        <v>8129</v>
      </c>
      <c r="L1023" s="5" t="s">
        <v>9630</v>
      </c>
      <c r="M1023" s="10" t="str">
        <f>IFERROR(__xludf.DUMMYFUNCTION("REGEXEXTRACT(L1508, ""[\s,]([A-Z]{2})[,\s]\s?\d{5}"")"),"CA")</f>
        <v>CA</v>
      </c>
      <c r="N1023" s="5" t="s">
        <v>9631</v>
      </c>
      <c r="O1023" s="5">
        <v>27517.0</v>
      </c>
      <c r="P1023" s="5">
        <v>1.0</v>
      </c>
      <c r="Q1023" s="5" t="s">
        <v>9632</v>
      </c>
      <c r="R1023" s="5">
        <v>4510.0</v>
      </c>
      <c r="S1023" s="5">
        <v>4.0</v>
      </c>
      <c r="T1023" s="5" t="s">
        <v>115</v>
      </c>
      <c r="U1023" s="5">
        <v>0.0</v>
      </c>
      <c r="V1023" s="5" t="s">
        <v>52</v>
      </c>
      <c r="W1023" s="5" t="s">
        <v>9633</v>
      </c>
      <c r="X1023" s="5" t="s">
        <v>52</v>
      </c>
      <c r="Y1023" s="5" t="s">
        <v>52</v>
      </c>
      <c r="Z1023" s="5" t="s">
        <v>9634</v>
      </c>
      <c r="AA1023" s="5" t="s">
        <v>9635</v>
      </c>
      <c r="AB1023" s="5" t="s">
        <v>235</v>
      </c>
      <c r="AC1023" s="5" t="s">
        <v>52</v>
      </c>
      <c r="AD1023" s="5" t="s">
        <v>181</v>
      </c>
      <c r="AE1023" s="5" t="s">
        <v>182</v>
      </c>
      <c r="AF1023" s="5" t="s">
        <v>183</v>
      </c>
      <c r="AG1023" s="5" t="s">
        <v>52</v>
      </c>
      <c r="AH1023" s="5" t="s">
        <v>52</v>
      </c>
      <c r="AI1023" s="5" t="s">
        <v>184</v>
      </c>
      <c r="AJ1023" s="5" t="s">
        <v>9636</v>
      </c>
      <c r="AK1023" s="5" t="s">
        <v>9637</v>
      </c>
      <c r="AL1023" s="5" t="s">
        <v>9638</v>
      </c>
    </row>
    <row r="1024" hidden="1">
      <c r="A1024" s="5" t="s">
        <v>9639</v>
      </c>
      <c r="B1024" s="5" t="s">
        <v>248</v>
      </c>
      <c r="C1024" s="5" t="s">
        <v>9640</v>
      </c>
      <c r="D1024" s="9">
        <v>44341.0</v>
      </c>
      <c r="E1024" s="5">
        <v>34223.0</v>
      </c>
      <c r="F1024" s="5">
        <v>15556.0</v>
      </c>
      <c r="G1024" s="5" t="s">
        <v>963</v>
      </c>
      <c r="H1024" s="5" t="s">
        <v>189</v>
      </c>
      <c r="I1024" s="5" t="s">
        <v>9641</v>
      </c>
      <c r="J1024" s="5" t="s">
        <v>965</v>
      </c>
      <c r="K1024" s="5" t="s">
        <v>9642</v>
      </c>
      <c r="L1024" s="5" t="s">
        <v>5706</v>
      </c>
      <c r="M1024" s="10" t="str">
        <f>IFERROR(__xludf.DUMMYFUNCTION("REGEXEXTRACT(L1509, ""[\s,]([A-Z]{2})[,\s]\s?\d{5}"")"),"WA")</f>
        <v>WA</v>
      </c>
      <c r="N1024" s="5" t="s">
        <v>9643</v>
      </c>
      <c r="O1024" s="5">
        <v>77338.0</v>
      </c>
      <c r="P1024" s="5">
        <v>1.0</v>
      </c>
      <c r="Q1024" s="5" t="s">
        <v>9644</v>
      </c>
      <c r="R1024" s="5">
        <v>4510.0</v>
      </c>
      <c r="S1024" s="5">
        <v>260.0</v>
      </c>
      <c r="T1024" s="5" t="s">
        <v>53</v>
      </c>
      <c r="U1024" s="5">
        <v>60.0</v>
      </c>
      <c r="V1024" s="5" t="s">
        <v>93</v>
      </c>
      <c r="W1024" s="5" t="s">
        <v>9645</v>
      </c>
      <c r="X1024" s="5" t="s">
        <v>71</v>
      </c>
      <c r="Y1024" s="5" t="s">
        <v>52</v>
      </c>
      <c r="Z1024" s="5" t="s">
        <v>9646</v>
      </c>
      <c r="AA1024" s="5" t="s">
        <v>9647</v>
      </c>
      <c r="AB1024" s="5" t="s">
        <v>235</v>
      </c>
      <c r="AC1024" s="5" t="s">
        <v>52</v>
      </c>
      <c r="AD1024" s="5" t="s">
        <v>216</v>
      </c>
      <c r="AE1024" s="5" t="s">
        <v>217</v>
      </c>
      <c r="AF1024" s="5" t="s">
        <v>218</v>
      </c>
      <c r="AG1024" s="5" t="s">
        <v>52</v>
      </c>
      <c r="AH1024" s="5" t="s">
        <v>52</v>
      </c>
      <c r="AI1024" s="5" t="s">
        <v>52</v>
      </c>
      <c r="AJ1024" s="5" t="s">
        <v>248</v>
      </c>
      <c r="AK1024" s="5" t="s">
        <v>5706</v>
      </c>
      <c r="AL1024" s="5" t="s">
        <v>59</v>
      </c>
    </row>
    <row r="1025" hidden="1">
      <c r="A1025" s="5" t="s">
        <v>9648</v>
      </c>
      <c r="B1025" s="5" t="s">
        <v>9649</v>
      </c>
      <c r="C1025" s="5" t="s">
        <v>9650</v>
      </c>
      <c r="D1025" s="9">
        <v>44340.0</v>
      </c>
      <c r="E1025" s="5">
        <v>214126.0</v>
      </c>
      <c r="F1025" s="5">
        <v>97330.0</v>
      </c>
      <c r="G1025" s="5" t="s">
        <v>8441</v>
      </c>
      <c r="H1025" s="5" t="s">
        <v>205</v>
      </c>
      <c r="I1025" s="5" t="s">
        <v>9651</v>
      </c>
      <c r="J1025" s="5" t="s">
        <v>1914</v>
      </c>
      <c r="K1025" s="5" t="s">
        <v>9652</v>
      </c>
      <c r="L1025" s="5" t="s">
        <v>9653</v>
      </c>
      <c r="M1025" s="10" t="str">
        <f>IFERROR(__xludf.DUMMYFUNCTION("REGEXEXTRACT(L1510, ""[\s,]([A-Z]{2})[,\s]\s?\d{5}"")"),"PH")</f>
        <v>PH</v>
      </c>
      <c r="N1025" s="5" t="s">
        <v>9654</v>
      </c>
      <c r="O1025" s="5" t="s">
        <v>52</v>
      </c>
      <c r="P1025" s="5">
        <v>4.0</v>
      </c>
      <c r="Q1025" s="5" t="s">
        <v>9655</v>
      </c>
      <c r="R1025" s="5" t="s">
        <v>691</v>
      </c>
      <c r="S1025" s="5">
        <v>18.0</v>
      </c>
      <c r="T1025" s="5" t="s">
        <v>115</v>
      </c>
      <c r="U1025" s="5">
        <v>0.0</v>
      </c>
      <c r="V1025" s="5" t="s">
        <v>52</v>
      </c>
      <c r="W1025" s="5" t="s">
        <v>9656</v>
      </c>
      <c r="X1025" s="5" t="s">
        <v>52</v>
      </c>
      <c r="Y1025" s="5" t="s">
        <v>52</v>
      </c>
      <c r="Z1025" s="5" t="s">
        <v>9657</v>
      </c>
      <c r="AA1025" s="5" t="s">
        <v>9658</v>
      </c>
      <c r="AB1025" s="5" t="s">
        <v>235</v>
      </c>
      <c r="AC1025" s="5" t="s">
        <v>52</v>
      </c>
      <c r="AD1025" s="5" t="s">
        <v>181</v>
      </c>
      <c r="AE1025" s="5" t="s">
        <v>182</v>
      </c>
      <c r="AF1025" s="5" t="s">
        <v>183</v>
      </c>
      <c r="AG1025" s="5" t="s">
        <v>52</v>
      </c>
      <c r="AH1025" s="5" t="s">
        <v>52</v>
      </c>
      <c r="AI1025" s="5" t="s">
        <v>184</v>
      </c>
      <c r="AJ1025" s="5" t="s">
        <v>9649</v>
      </c>
      <c r="AK1025" s="5" t="s">
        <v>9653</v>
      </c>
      <c r="AL1025" s="5" t="s">
        <v>9659</v>
      </c>
    </row>
    <row r="1026" hidden="1">
      <c r="A1026" s="5" t="s">
        <v>9660</v>
      </c>
      <c r="B1026" s="5" t="s">
        <v>248</v>
      </c>
      <c r="C1026" s="5" t="s">
        <v>9640</v>
      </c>
      <c r="D1026" s="9">
        <v>44339.0</v>
      </c>
      <c r="E1026" s="5">
        <v>9425.0</v>
      </c>
      <c r="F1026" s="5">
        <v>4284.0</v>
      </c>
      <c r="G1026" s="5" t="s">
        <v>963</v>
      </c>
      <c r="H1026" s="5" t="s">
        <v>189</v>
      </c>
      <c r="I1026" s="5" t="s">
        <v>6171</v>
      </c>
      <c r="J1026" s="5" t="s">
        <v>965</v>
      </c>
      <c r="K1026" s="5" t="s">
        <v>9661</v>
      </c>
      <c r="L1026" s="5" t="s">
        <v>5706</v>
      </c>
      <c r="M1026" s="10" t="str">
        <f>IFERROR(__xludf.DUMMYFUNCTION("REGEXEXTRACT(L1511, ""[\s,]([A-Z]{2})[,\s]\s?\d{5}"")"),"OH")</f>
        <v>OH</v>
      </c>
      <c r="N1026" s="5" t="s">
        <v>9643</v>
      </c>
      <c r="O1026" s="5">
        <v>77338.0</v>
      </c>
      <c r="P1026" s="5">
        <v>1.0</v>
      </c>
      <c r="Q1026" s="5" t="s">
        <v>9662</v>
      </c>
      <c r="R1026" s="5">
        <v>4310.0</v>
      </c>
      <c r="S1026" s="5">
        <v>290.0</v>
      </c>
      <c r="T1026" s="5" t="s">
        <v>53</v>
      </c>
      <c r="U1026" s="5">
        <v>31.0</v>
      </c>
      <c r="V1026" s="5" t="s">
        <v>93</v>
      </c>
      <c r="W1026" s="5" t="s">
        <v>9663</v>
      </c>
      <c r="X1026" s="5" t="s">
        <v>71</v>
      </c>
      <c r="Y1026" s="5" t="s">
        <v>52</v>
      </c>
      <c r="Z1026" s="5" t="s">
        <v>9664</v>
      </c>
      <c r="AA1026" s="5" t="s">
        <v>9665</v>
      </c>
      <c r="AB1026" s="5" t="s">
        <v>59</v>
      </c>
      <c r="AC1026" s="5" t="s">
        <v>283</v>
      </c>
      <c r="AD1026" s="5" t="s">
        <v>216</v>
      </c>
      <c r="AE1026" s="5" t="s">
        <v>217</v>
      </c>
      <c r="AF1026" s="5" t="s">
        <v>218</v>
      </c>
      <c r="AG1026" s="5" t="s">
        <v>52</v>
      </c>
      <c r="AH1026" s="5" t="s">
        <v>52</v>
      </c>
      <c r="AI1026" s="5" t="s">
        <v>52</v>
      </c>
      <c r="AJ1026" s="5" t="s">
        <v>248</v>
      </c>
      <c r="AK1026" s="5" t="s">
        <v>5706</v>
      </c>
      <c r="AL1026" s="5" t="s">
        <v>59</v>
      </c>
    </row>
    <row r="1027" hidden="1">
      <c r="A1027" s="5" t="s">
        <v>9666</v>
      </c>
      <c r="B1027" s="5" t="s">
        <v>248</v>
      </c>
      <c r="C1027" s="5" t="s">
        <v>9640</v>
      </c>
      <c r="D1027" s="9">
        <v>44339.0</v>
      </c>
      <c r="E1027" s="5">
        <v>16872.0</v>
      </c>
      <c r="F1027" s="5">
        <v>7669.0</v>
      </c>
      <c r="G1027" s="5" t="s">
        <v>963</v>
      </c>
      <c r="H1027" s="5" t="s">
        <v>189</v>
      </c>
      <c r="I1027" s="5" t="s">
        <v>6171</v>
      </c>
      <c r="J1027" s="5" t="s">
        <v>965</v>
      </c>
      <c r="K1027" s="5" t="s">
        <v>9667</v>
      </c>
      <c r="L1027" s="5" t="s">
        <v>5706</v>
      </c>
      <c r="M1027" s="10" t="str">
        <f>IFERROR(__xludf.DUMMYFUNCTION("REGEXEXTRACT(L1512, ""[\s,]([A-Z]{2})[,\s]\s?\d{5}"")"),"#N/A")</f>
        <v>#N/A</v>
      </c>
      <c r="N1027" s="5" t="s">
        <v>9643</v>
      </c>
      <c r="O1027" s="5">
        <v>77338.0</v>
      </c>
      <c r="P1027" s="5">
        <v>1.0</v>
      </c>
      <c r="Q1027" s="5" t="s">
        <v>9668</v>
      </c>
      <c r="R1027" s="5">
        <v>2210.0</v>
      </c>
      <c r="S1027" s="5">
        <v>83.0</v>
      </c>
      <c r="T1027" s="5" t="s">
        <v>53</v>
      </c>
      <c r="U1027" s="5">
        <v>20.0</v>
      </c>
      <c r="V1027" s="5" t="s">
        <v>93</v>
      </c>
      <c r="W1027" s="5" t="s">
        <v>9669</v>
      </c>
      <c r="X1027" s="5" t="s">
        <v>71</v>
      </c>
      <c r="Y1027" s="5" t="s">
        <v>52</v>
      </c>
      <c r="Z1027" s="5" t="s">
        <v>9664</v>
      </c>
      <c r="AA1027" s="5" t="s">
        <v>9670</v>
      </c>
      <c r="AB1027" s="5" t="s">
        <v>59</v>
      </c>
      <c r="AC1027" s="5" t="s">
        <v>52</v>
      </c>
      <c r="AD1027" s="5" t="s">
        <v>216</v>
      </c>
      <c r="AE1027" s="5" t="s">
        <v>217</v>
      </c>
      <c r="AF1027" s="5" t="s">
        <v>218</v>
      </c>
      <c r="AG1027" s="5" t="s">
        <v>52</v>
      </c>
      <c r="AH1027" s="5" t="s">
        <v>52</v>
      </c>
      <c r="AI1027" s="5" t="s">
        <v>52</v>
      </c>
      <c r="AJ1027" s="5" t="s">
        <v>248</v>
      </c>
      <c r="AK1027" s="5" t="s">
        <v>5706</v>
      </c>
      <c r="AL1027" s="5" t="s">
        <v>59</v>
      </c>
    </row>
    <row r="1028" hidden="1">
      <c r="A1028" s="5" t="s">
        <v>9671</v>
      </c>
      <c r="B1028" s="5" t="s">
        <v>168</v>
      </c>
      <c r="C1028" s="5" t="s">
        <v>169</v>
      </c>
      <c r="D1028" s="9">
        <v>44337.0</v>
      </c>
      <c r="E1028" s="5">
        <v>39600.0</v>
      </c>
      <c r="F1028" s="5">
        <v>18000.0</v>
      </c>
      <c r="G1028" s="5" t="s">
        <v>170</v>
      </c>
      <c r="H1028" s="5" t="s">
        <v>272</v>
      </c>
      <c r="I1028" s="5" t="s">
        <v>9672</v>
      </c>
      <c r="J1028" s="5" t="s">
        <v>170</v>
      </c>
      <c r="K1028" s="5" t="s">
        <v>966</v>
      </c>
      <c r="L1028" s="5" t="s">
        <v>174</v>
      </c>
      <c r="M1028" s="10" t="str">
        <f>IFERROR(__xludf.DUMMYFUNCTION("REGEXEXTRACT(L1513, ""[\s,]([A-Z]{2})[,\s]\s?\d{5}"")"),"#N/A")</f>
        <v>#N/A</v>
      </c>
      <c r="N1028" s="5" t="s">
        <v>175</v>
      </c>
      <c r="O1028" s="5" t="s">
        <v>52</v>
      </c>
      <c r="P1028" s="5">
        <v>1.0</v>
      </c>
      <c r="Q1028" s="5" t="s">
        <v>9673</v>
      </c>
      <c r="R1028" s="5">
        <v>4510.0</v>
      </c>
      <c r="S1028" s="5">
        <v>19370.0</v>
      </c>
      <c r="T1028" s="5" t="s">
        <v>115</v>
      </c>
      <c r="U1028" s="5">
        <v>0.0</v>
      </c>
      <c r="V1028" s="5" t="s">
        <v>52</v>
      </c>
      <c r="W1028" s="5" t="s">
        <v>9674</v>
      </c>
      <c r="X1028" s="5" t="s">
        <v>52</v>
      </c>
      <c r="Y1028" s="5" t="s">
        <v>52</v>
      </c>
      <c r="Z1028" s="5" t="s">
        <v>1883</v>
      </c>
      <c r="AA1028" s="5" t="s">
        <v>9675</v>
      </c>
      <c r="AB1028" s="5" t="s">
        <v>162</v>
      </c>
      <c r="AC1028" s="5" t="s">
        <v>52</v>
      </c>
      <c r="AD1028" s="5" t="s">
        <v>181</v>
      </c>
      <c r="AE1028" s="5" t="s">
        <v>182</v>
      </c>
      <c r="AF1028" s="5" t="s">
        <v>183</v>
      </c>
      <c r="AG1028" s="5" t="s">
        <v>52</v>
      </c>
      <c r="AH1028" s="5" t="s">
        <v>52</v>
      </c>
      <c r="AI1028" s="5" t="s">
        <v>184</v>
      </c>
      <c r="AJ1028" s="5" t="s">
        <v>168</v>
      </c>
      <c r="AK1028" s="5" t="s">
        <v>174</v>
      </c>
      <c r="AL1028" s="5" t="s">
        <v>185</v>
      </c>
    </row>
    <row r="1029" hidden="1">
      <c r="A1029" s="5" t="s">
        <v>9676</v>
      </c>
      <c r="B1029" s="5" t="s">
        <v>9677</v>
      </c>
      <c r="C1029" s="5" t="s">
        <v>9678</v>
      </c>
      <c r="D1029" s="9">
        <v>44336.0</v>
      </c>
      <c r="E1029" s="5">
        <v>85270.0</v>
      </c>
      <c r="F1029" s="5">
        <v>38759.0</v>
      </c>
      <c r="G1029" s="5" t="s">
        <v>634</v>
      </c>
      <c r="H1029" s="5" t="s">
        <v>272</v>
      </c>
      <c r="I1029" s="5" t="s">
        <v>9679</v>
      </c>
      <c r="J1029" s="5" t="s">
        <v>274</v>
      </c>
      <c r="K1029" s="5" t="s">
        <v>4708</v>
      </c>
      <c r="L1029" s="5" t="s">
        <v>9680</v>
      </c>
      <c r="M1029" s="10" t="str">
        <f>IFERROR(__xludf.DUMMYFUNCTION("REGEXEXTRACT(L1514, ""[\s,]([A-Z]{2})[,\s]\s?\d{5}"")"),"#N/A")</f>
        <v>#N/A</v>
      </c>
      <c r="N1029" s="5" t="s">
        <v>9681</v>
      </c>
      <c r="O1029" s="5">
        <v>33308.0</v>
      </c>
      <c r="P1029" s="5">
        <v>2.0</v>
      </c>
      <c r="Q1029" s="5" t="s">
        <v>9682</v>
      </c>
      <c r="R1029" s="5" t="s">
        <v>4222</v>
      </c>
      <c r="S1029" s="5">
        <v>136.0</v>
      </c>
      <c r="T1029" s="5" t="s">
        <v>2397</v>
      </c>
      <c r="U1029" s="5">
        <v>0.0</v>
      </c>
      <c r="V1029" s="5" t="s">
        <v>52</v>
      </c>
      <c r="W1029" s="5" t="s">
        <v>9683</v>
      </c>
      <c r="X1029" s="5" t="s">
        <v>52</v>
      </c>
      <c r="Y1029" s="5" t="s">
        <v>52</v>
      </c>
      <c r="Z1029" s="5" t="s">
        <v>9684</v>
      </c>
      <c r="AA1029" s="5" t="s">
        <v>9685</v>
      </c>
      <c r="AB1029" s="5" t="s">
        <v>260</v>
      </c>
      <c r="AC1029" s="5" t="s">
        <v>52</v>
      </c>
      <c r="AD1029" s="5" t="s">
        <v>216</v>
      </c>
      <c r="AE1029" s="5" t="s">
        <v>217</v>
      </c>
      <c r="AF1029" s="5" t="s">
        <v>218</v>
      </c>
      <c r="AG1029" s="5" t="s">
        <v>52</v>
      </c>
      <c r="AH1029" s="5" t="s">
        <v>52</v>
      </c>
      <c r="AI1029" s="5" t="s">
        <v>52</v>
      </c>
      <c r="AJ1029" s="5" t="s">
        <v>9686</v>
      </c>
      <c r="AK1029" s="5" t="s">
        <v>9687</v>
      </c>
      <c r="AL1029" s="5" t="s">
        <v>9688</v>
      </c>
    </row>
    <row r="1030" hidden="1">
      <c r="A1030" s="5" t="s">
        <v>9689</v>
      </c>
      <c r="B1030" s="5" t="s">
        <v>3493</v>
      </c>
      <c r="C1030" s="5" t="s">
        <v>3998</v>
      </c>
      <c r="D1030" s="9">
        <v>44335.0</v>
      </c>
      <c r="E1030" s="5">
        <v>115808.0</v>
      </c>
      <c r="F1030" s="5">
        <v>52640.0</v>
      </c>
      <c r="G1030" s="5" t="s">
        <v>1419</v>
      </c>
      <c r="H1030" s="5" t="s">
        <v>480</v>
      </c>
      <c r="I1030" s="5" t="s">
        <v>3108</v>
      </c>
      <c r="J1030" s="5" t="s">
        <v>256</v>
      </c>
      <c r="K1030" s="5" t="s">
        <v>3471</v>
      </c>
      <c r="L1030" s="5" t="s">
        <v>7252</v>
      </c>
      <c r="M1030" s="10" t="str">
        <f>IFERROR(__xludf.DUMMYFUNCTION("REGEXEXTRACT(L1515, ""[\s,]([A-Z]{2})[,\s]\s?\d{5}"")"),"FL")</f>
        <v>FL</v>
      </c>
      <c r="N1030" s="5" t="s">
        <v>7164</v>
      </c>
      <c r="O1030" s="5" t="s">
        <v>52</v>
      </c>
      <c r="P1030" s="5">
        <v>2.0</v>
      </c>
      <c r="Q1030" s="5" t="s">
        <v>9690</v>
      </c>
      <c r="R1030" s="5" t="s">
        <v>3475</v>
      </c>
      <c r="S1030" s="5">
        <v>138.0</v>
      </c>
      <c r="T1030" s="5" t="s">
        <v>1077</v>
      </c>
      <c r="U1030" s="5">
        <v>0.0</v>
      </c>
      <c r="V1030" s="5" t="s">
        <v>70</v>
      </c>
      <c r="W1030" s="5" t="s">
        <v>9691</v>
      </c>
      <c r="X1030" s="5" t="s">
        <v>52</v>
      </c>
      <c r="Y1030" s="5" t="s">
        <v>52</v>
      </c>
      <c r="Z1030" s="5" t="s">
        <v>6672</v>
      </c>
      <c r="AA1030" s="5" t="s">
        <v>9692</v>
      </c>
      <c r="AB1030" s="5" t="s">
        <v>1553</v>
      </c>
      <c r="AC1030" s="5" t="s">
        <v>52</v>
      </c>
      <c r="AD1030" s="5" t="s">
        <v>5289</v>
      </c>
      <c r="AE1030" s="5" t="s">
        <v>5290</v>
      </c>
      <c r="AF1030" s="5" t="s">
        <v>5291</v>
      </c>
      <c r="AG1030" s="5" t="s">
        <v>52</v>
      </c>
      <c r="AH1030" s="5" t="s">
        <v>52</v>
      </c>
      <c r="AI1030" s="5" t="s">
        <v>52</v>
      </c>
      <c r="AJ1030" s="5" t="s">
        <v>9693</v>
      </c>
      <c r="AK1030" s="5" t="s">
        <v>9694</v>
      </c>
      <c r="AL1030" s="5" t="s">
        <v>3481</v>
      </c>
    </row>
    <row r="1031" hidden="1">
      <c r="A1031" s="5" t="s">
        <v>9695</v>
      </c>
      <c r="B1031" s="5" t="s">
        <v>1843</v>
      </c>
      <c r="C1031" s="5" t="s">
        <v>9696</v>
      </c>
      <c r="D1031" s="9">
        <v>44334.0</v>
      </c>
      <c r="E1031" s="5">
        <v>303957.0</v>
      </c>
      <c r="F1031" s="5">
        <v>138162.0</v>
      </c>
      <c r="G1031" s="5" t="s">
        <v>1419</v>
      </c>
      <c r="H1031" s="5" t="s">
        <v>480</v>
      </c>
      <c r="I1031" s="5" t="s">
        <v>8624</v>
      </c>
      <c r="J1031" s="5" t="s">
        <v>256</v>
      </c>
      <c r="K1031" s="5" t="s">
        <v>1114</v>
      </c>
      <c r="L1031" s="5" t="s">
        <v>533</v>
      </c>
      <c r="M1031" s="10" t="str">
        <f>IFERROR(__xludf.DUMMYFUNCTION("REGEXEXTRACT(L1516, ""[\s,]([A-Z]{2})[,\s]\s?\d{5}"")"),"#N/A")</f>
        <v>#N/A</v>
      </c>
      <c r="N1031" s="5" t="s">
        <v>9697</v>
      </c>
      <c r="O1031" s="5" t="s">
        <v>52</v>
      </c>
      <c r="P1031" s="5">
        <v>5.0</v>
      </c>
      <c r="Q1031" s="5" t="s">
        <v>9698</v>
      </c>
      <c r="R1031" s="5" t="s">
        <v>1116</v>
      </c>
      <c r="S1031" s="5">
        <v>261.0</v>
      </c>
      <c r="T1031" s="5" t="s">
        <v>1077</v>
      </c>
      <c r="U1031" s="5">
        <v>0.0</v>
      </c>
      <c r="V1031" s="5" t="s">
        <v>158</v>
      </c>
      <c r="W1031" s="5" t="s">
        <v>9699</v>
      </c>
      <c r="X1031" s="5" t="s">
        <v>52</v>
      </c>
      <c r="Y1031" s="5" t="s">
        <v>52</v>
      </c>
      <c r="Z1031" s="5" t="s">
        <v>9700</v>
      </c>
      <c r="AA1031" s="5" t="s">
        <v>9701</v>
      </c>
      <c r="AB1031" s="5" t="s">
        <v>162</v>
      </c>
      <c r="AC1031" s="5" t="s">
        <v>52</v>
      </c>
      <c r="AD1031" s="5" t="s">
        <v>163</v>
      </c>
      <c r="AE1031" s="5" t="s">
        <v>164</v>
      </c>
      <c r="AF1031" s="5" t="s">
        <v>165</v>
      </c>
      <c r="AG1031" s="5" t="s">
        <v>52</v>
      </c>
      <c r="AH1031" s="5" t="s">
        <v>52</v>
      </c>
      <c r="AI1031" s="5" t="s">
        <v>52</v>
      </c>
      <c r="AJ1031" s="5" t="s">
        <v>9702</v>
      </c>
      <c r="AK1031" s="5" t="s">
        <v>9703</v>
      </c>
      <c r="AL1031" s="5" t="s">
        <v>1855</v>
      </c>
    </row>
    <row r="1032">
      <c r="A1032" s="5" t="s">
        <v>9704</v>
      </c>
      <c r="B1032" s="5" t="s">
        <v>248</v>
      </c>
      <c r="C1032" s="5" t="s">
        <v>9705</v>
      </c>
      <c r="D1032" s="9">
        <v>44333.0</v>
      </c>
      <c r="E1032" s="5">
        <v>11158.0</v>
      </c>
      <c r="F1032" s="5">
        <v>5072.0</v>
      </c>
      <c r="G1032" s="5" t="s">
        <v>422</v>
      </c>
      <c r="H1032" s="5" t="s">
        <v>84</v>
      </c>
      <c r="I1032" s="5" t="s">
        <v>9706</v>
      </c>
      <c r="J1032" s="5" t="s">
        <v>424</v>
      </c>
      <c r="K1032" s="5" t="s">
        <v>1031</v>
      </c>
      <c r="L1032" s="5" t="s">
        <v>9707</v>
      </c>
      <c r="M1032" s="10" t="str">
        <f>IFERROR(__xludf.DUMMYFUNCTION("REGEXEXTRACT(L1517, ""[\s,]([A-Z]{2})[,\s]\s?\d{5}"")"),"#N/A")</f>
        <v>#N/A</v>
      </c>
      <c r="N1032" s="5" t="s">
        <v>9708</v>
      </c>
      <c r="O1032" s="5">
        <v>43137.0</v>
      </c>
      <c r="P1032" s="5">
        <v>1.0</v>
      </c>
      <c r="Q1032" s="5" t="s">
        <v>9709</v>
      </c>
      <c r="R1032" s="5">
        <v>4510.0</v>
      </c>
      <c r="S1032" s="5">
        <v>39.0</v>
      </c>
      <c r="T1032" s="5" t="s">
        <v>53</v>
      </c>
      <c r="U1032" s="5">
        <v>64.0</v>
      </c>
      <c r="V1032" s="5" t="s">
        <v>93</v>
      </c>
      <c r="W1032" s="5" t="s">
        <v>9710</v>
      </c>
      <c r="X1032" s="5" t="s">
        <v>71</v>
      </c>
      <c r="Y1032" s="5" t="s">
        <v>52</v>
      </c>
      <c r="Z1032" s="5" t="s">
        <v>9711</v>
      </c>
      <c r="AA1032" s="5" t="s">
        <v>9712</v>
      </c>
      <c r="AB1032" s="5" t="s">
        <v>260</v>
      </c>
      <c r="AC1032" s="5" t="s">
        <v>283</v>
      </c>
      <c r="AD1032" s="5" t="s">
        <v>216</v>
      </c>
      <c r="AE1032" s="5" t="s">
        <v>217</v>
      </c>
      <c r="AF1032" s="5" t="s">
        <v>218</v>
      </c>
      <c r="AG1032" s="5" t="s">
        <v>52</v>
      </c>
      <c r="AH1032" s="5" t="s">
        <v>52</v>
      </c>
      <c r="AI1032" s="5" t="s">
        <v>52</v>
      </c>
      <c r="AJ1032" s="5" t="s">
        <v>248</v>
      </c>
      <c r="AK1032" s="5" t="s">
        <v>9707</v>
      </c>
      <c r="AL1032" s="5" t="s">
        <v>9713</v>
      </c>
    </row>
    <row r="1033" hidden="1">
      <c r="A1033" s="5" t="s">
        <v>9714</v>
      </c>
      <c r="B1033" s="5" t="s">
        <v>9715</v>
      </c>
      <c r="C1033" s="5" t="s">
        <v>9716</v>
      </c>
      <c r="D1033" s="9">
        <v>44332.0</v>
      </c>
      <c r="E1033" s="5">
        <v>56482.0</v>
      </c>
      <c r="F1033" s="5">
        <v>25674.0</v>
      </c>
      <c r="G1033" s="5" t="s">
        <v>1458</v>
      </c>
      <c r="H1033" s="5" t="s">
        <v>366</v>
      </c>
      <c r="I1033" s="5" t="s">
        <v>3820</v>
      </c>
      <c r="J1033" s="5" t="s">
        <v>1460</v>
      </c>
      <c r="K1033" s="5" t="s">
        <v>391</v>
      </c>
      <c r="L1033" s="5" t="s">
        <v>9717</v>
      </c>
      <c r="M1033" s="10" t="str">
        <f>IFERROR(__xludf.DUMMYFUNCTION("REGEXEXTRACT(L1518, ""[\s,]([A-Z]{2})[,\s]\s?\d{5}"")"),"#N/A")</f>
        <v>#N/A</v>
      </c>
      <c r="N1033" s="5" t="s">
        <v>9718</v>
      </c>
      <c r="O1033" s="5">
        <v>33122.0</v>
      </c>
      <c r="P1033" s="5">
        <v>1.0</v>
      </c>
      <c r="Q1033" s="5" t="s">
        <v>9719</v>
      </c>
      <c r="R1033" s="5" t="s">
        <v>279</v>
      </c>
      <c r="S1033" s="5">
        <v>22.0</v>
      </c>
      <c r="T1033" s="5" t="s">
        <v>69</v>
      </c>
      <c r="U1033" s="5">
        <v>20.0</v>
      </c>
      <c r="V1033" s="5" t="s">
        <v>70</v>
      </c>
      <c r="W1033" s="5" t="s">
        <v>9720</v>
      </c>
      <c r="X1033" s="5" t="s">
        <v>71</v>
      </c>
      <c r="Y1033" s="5" t="s">
        <v>52</v>
      </c>
      <c r="Z1033" s="5" t="s">
        <v>4397</v>
      </c>
      <c r="AA1033" s="5" t="s">
        <v>9721</v>
      </c>
      <c r="AB1033" s="5" t="s">
        <v>59</v>
      </c>
      <c r="AC1033" s="5" t="s">
        <v>52</v>
      </c>
      <c r="AD1033" s="5" t="s">
        <v>72</v>
      </c>
      <c r="AE1033" s="5" t="s">
        <v>73</v>
      </c>
      <c r="AF1033" s="5" t="s">
        <v>74</v>
      </c>
      <c r="AG1033" s="5" t="s">
        <v>75</v>
      </c>
      <c r="AH1033" s="5" t="s">
        <v>76</v>
      </c>
      <c r="AI1033" s="5" t="s">
        <v>77</v>
      </c>
      <c r="AJ1033" s="5" t="s">
        <v>9715</v>
      </c>
      <c r="AK1033" s="5" t="s">
        <v>9722</v>
      </c>
      <c r="AL1033" s="5" t="s">
        <v>9723</v>
      </c>
    </row>
    <row r="1034" hidden="1">
      <c r="A1034" s="5" t="s">
        <v>9724</v>
      </c>
      <c r="B1034" s="5" t="s">
        <v>9725</v>
      </c>
      <c r="C1034" s="5" t="s">
        <v>9726</v>
      </c>
      <c r="D1034" s="9">
        <v>44332.0</v>
      </c>
      <c r="E1034" s="5">
        <v>56482.0</v>
      </c>
      <c r="F1034" s="5">
        <v>25674.0</v>
      </c>
      <c r="G1034" s="5" t="s">
        <v>1458</v>
      </c>
      <c r="H1034" s="5" t="s">
        <v>366</v>
      </c>
      <c r="I1034" s="5" t="s">
        <v>3820</v>
      </c>
      <c r="J1034" s="5" t="s">
        <v>1460</v>
      </c>
      <c r="K1034" s="5" t="s">
        <v>9727</v>
      </c>
      <c r="L1034" s="5" t="s">
        <v>9728</v>
      </c>
      <c r="M1034" s="10" t="str">
        <f>IFERROR(__xludf.DUMMYFUNCTION("REGEXEXTRACT(L1519, ""[\s,]([A-Z]{2})[,\s]\s?\d{5}"")"),"#N/A")</f>
        <v>#N/A</v>
      </c>
      <c r="N1034" s="5" t="s">
        <v>9729</v>
      </c>
      <c r="O1034" s="5" t="s">
        <v>52</v>
      </c>
      <c r="P1034" s="5">
        <v>1.0</v>
      </c>
      <c r="Q1034" s="5" t="s">
        <v>9719</v>
      </c>
      <c r="R1034" s="5" t="s">
        <v>279</v>
      </c>
      <c r="S1034" s="5">
        <v>22.0</v>
      </c>
      <c r="T1034" s="5" t="s">
        <v>69</v>
      </c>
      <c r="U1034" s="5">
        <v>20.0</v>
      </c>
      <c r="V1034" s="5" t="s">
        <v>70</v>
      </c>
      <c r="W1034" s="5" t="s">
        <v>9730</v>
      </c>
      <c r="X1034" s="5" t="s">
        <v>55</v>
      </c>
      <c r="Y1034" s="5" t="s">
        <v>9720</v>
      </c>
      <c r="Z1034" s="5" t="s">
        <v>4397</v>
      </c>
      <c r="AA1034" s="5" t="s">
        <v>9721</v>
      </c>
      <c r="AB1034" s="5" t="s">
        <v>59</v>
      </c>
      <c r="AC1034" s="5" t="s">
        <v>52</v>
      </c>
      <c r="AD1034" s="5" t="s">
        <v>72</v>
      </c>
      <c r="AE1034" s="5" t="s">
        <v>73</v>
      </c>
      <c r="AF1034" s="5" t="s">
        <v>74</v>
      </c>
      <c r="AG1034" s="5" t="s">
        <v>75</v>
      </c>
      <c r="AH1034" s="5" t="s">
        <v>76</v>
      </c>
      <c r="AI1034" s="5" t="s">
        <v>77</v>
      </c>
      <c r="AJ1034" s="5" t="s">
        <v>9725</v>
      </c>
      <c r="AK1034" s="5" t="s">
        <v>9731</v>
      </c>
      <c r="AL1034" s="5" t="s">
        <v>9723</v>
      </c>
    </row>
    <row r="1035" hidden="1">
      <c r="A1035" s="5" t="s">
        <v>9732</v>
      </c>
      <c r="B1035" s="5" t="s">
        <v>9733</v>
      </c>
      <c r="C1035" s="5" t="s">
        <v>9734</v>
      </c>
      <c r="D1035" s="9">
        <v>44331.0</v>
      </c>
      <c r="E1035" s="5">
        <v>45030.0</v>
      </c>
      <c r="F1035" s="5">
        <v>20468.0</v>
      </c>
      <c r="G1035" s="5" t="s">
        <v>7489</v>
      </c>
      <c r="H1035" s="5" t="s">
        <v>171</v>
      </c>
      <c r="I1035" s="5" t="s">
        <v>7735</v>
      </c>
      <c r="J1035" s="5" t="s">
        <v>7490</v>
      </c>
      <c r="K1035" s="5" t="s">
        <v>9735</v>
      </c>
      <c r="L1035" s="5" t="s">
        <v>9736</v>
      </c>
      <c r="M1035" s="10" t="str">
        <f>IFERROR(__xludf.DUMMYFUNCTION("REGEXEXTRACT(L1520, ""[\s,]([A-Z]{2})[,\s]\s?\d{5}"")"),"#N/A")</f>
        <v>#N/A</v>
      </c>
      <c r="N1035" s="5" t="s">
        <v>9737</v>
      </c>
      <c r="O1035" s="5">
        <v>36603.0</v>
      </c>
      <c r="P1035" s="5">
        <v>1.0</v>
      </c>
      <c r="Q1035" s="5" t="s">
        <v>9738</v>
      </c>
      <c r="R1035" s="5">
        <v>4510.0</v>
      </c>
      <c r="S1035" s="5">
        <v>21.0</v>
      </c>
      <c r="T1035" s="5" t="s">
        <v>115</v>
      </c>
      <c r="U1035" s="5">
        <v>0.0</v>
      </c>
      <c r="V1035" s="5" t="s">
        <v>52</v>
      </c>
      <c r="W1035" s="5" t="s">
        <v>9739</v>
      </c>
      <c r="X1035" s="5" t="s">
        <v>52</v>
      </c>
      <c r="Y1035" s="5" t="s">
        <v>52</v>
      </c>
      <c r="Z1035" s="5" t="s">
        <v>9740</v>
      </c>
      <c r="AA1035" s="5" t="s">
        <v>9741</v>
      </c>
      <c r="AB1035" s="5" t="s">
        <v>260</v>
      </c>
      <c r="AC1035" s="5" t="s">
        <v>52</v>
      </c>
      <c r="AD1035" s="5" t="s">
        <v>181</v>
      </c>
      <c r="AE1035" s="5" t="s">
        <v>182</v>
      </c>
      <c r="AF1035" s="5" t="s">
        <v>183</v>
      </c>
      <c r="AG1035" s="5" t="s">
        <v>52</v>
      </c>
      <c r="AH1035" s="5" t="s">
        <v>52</v>
      </c>
      <c r="AI1035" s="5" t="s">
        <v>184</v>
      </c>
      <c r="AJ1035" s="5" t="s">
        <v>9733</v>
      </c>
      <c r="AK1035" s="5" t="s">
        <v>9736</v>
      </c>
      <c r="AL1035" s="5" t="s">
        <v>7499</v>
      </c>
    </row>
    <row r="1036">
      <c r="A1036" s="5" t="s">
        <v>9742</v>
      </c>
      <c r="B1036" s="5" t="s">
        <v>1513</v>
      </c>
      <c r="C1036" s="5" t="s">
        <v>9743</v>
      </c>
      <c r="D1036" s="9">
        <v>44326.0</v>
      </c>
      <c r="E1036" s="5">
        <v>53728.0</v>
      </c>
      <c r="F1036" s="5">
        <v>24422.0</v>
      </c>
      <c r="G1036" s="5" t="s">
        <v>766</v>
      </c>
      <c r="H1036" s="5" t="s">
        <v>45</v>
      </c>
      <c r="I1036" s="5" t="s">
        <v>2056</v>
      </c>
      <c r="J1036" s="5" t="s">
        <v>768</v>
      </c>
      <c r="K1036" s="5" t="s">
        <v>9744</v>
      </c>
      <c r="L1036" s="5" t="s">
        <v>9745</v>
      </c>
      <c r="M1036" s="10" t="str">
        <f>IFERROR(__xludf.DUMMYFUNCTION("REGEXEXTRACT(L1521, ""[\s,]([A-Z]{2})[,\s]\s?\d{5}"")"),"OH")</f>
        <v>OH</v>
      </c>
      <c r="N1036" s="5" t="s">
        <v>9746</v>
      </c>
      <c r="O1036" s="5">
        <v>18706.0</v>
      </c>
      <c r="P1036" s="5">
        <v>5.0</v>
      </c>
      <c r="Q1036" s="5" t="s">
        <v>9747</v>
      </c>
      <c r="R1036" s="5" t="s">
        <v>508</v>
      </c>
      <c r="S1036" s="5">
        <v>2886.0</v>
      </c>
      <c r="T1036" s="5" t="s">
        <v>69</v>
      </c>
      <c r="U1036" s="5">
        <v>197.0</v>
      </c>
      <c r="V1036" s="5" t="s">
        <v>93</v>
      </c>
      <c r="W1036" s="5" t="s">
        <v>9748</v>
      </c>
      <c r="X1036" s="5" t="s">
        <v>52</v>
      </c>
      <c r="Y1036" s="5" t="s">
        <v>52</v>
      </c>
      <c r="Z1036" s="5" t="s">
        <v>9749</v>
      </c>
      <c r="AA1036" s="5" t="s">
        <v>9750</v>
      </c>
      <c r="AB1036" s="5" t="s">
        <v>200</v>
      </c>
      <c r="AC1036" s="5" t="s">
        <v>283</v>
      </c>
      <c r="AD1036" s="5" t="s">
        <v>216</v>
      </c>
      <c r="AE1036" s="5" t="s">
        <v>217</v>
      </c>
      <c r="AF1036" s="5" t="s">
        <v>218</v>
      </c>
      <c r="AG1036" s="5" t="s">
        <v>52</v>
      </c>
      <c r="AH1036" s="5" t="s">
        <v>52</v>
      </c>
      <c r="AI1036" s="5" t="s">
        <v>52</v>
      </c>
      <c r="AJ1036" s="5" t="s">
        <v>2554</v>
      </c>
      <c r="AK1036" s="5" t="s">
        <v>9751</v>
      </c>
      <c r="AL1036" s="5" t="s">
        <v>776</v>
      </c>
    </row>
    <row r="1037">
      <c r="A1037" s="5" t="s">
        <v>9752</v>
      </c>
      <c r="B1037" s="5" t="s">
        <v>9753</v>
      </c>
      <c r="C1037" s="5" t="s">
        <v>9754</v>
      </c>
      <c r="D1037" s="9">
        <v>44323.0</v>
      </c>
      <c r="E1037" s="5">
        <v>71386.0</v>
      </c>
      <c r="F1037" s="5">
        <v>32448.0</v>
      </c>
      <c r="G1037" s="5" t="s">
        <v>3935</v>
      </c>
      <c r="H1037" s="5" t="s">
        <v>45</v>
      </c>
      <c r="I1037" s="5" t="s">
        <v>9755</v>
      </c>
      <c r="J1037" s="5" t="s">
        <v>872</v>
      </c>
      <c r="K1037" s="5" t="s">
        <v>7307</v>
      </c>
      <c r="L1037" s="5" t="s">
        <v>9756</v>
      </c>
      <c r="M1037" s="10" t="str">
        <f>IFERROR(__xludf.DUMMYFUNCTION("REGEXEXTRACT(L1522, ""[\s,]([A-Z]{2})[,\s]\s?\d{5}"")"),"TX")</f>
        <v>TX</v>
      </c>
      <c r="N1037" s="5" t="s">
        <v>9757</v>
      </c>
      <c r="O1037" s="5" t="s">
        <v>52</v>
      </c>
      <c r="P1037" s="5">
        <v>2.0</v>
      </c>
      <c r="Q1037" s="5" t="s">
        <v>9758</v>
      </c>
      <c r="R1037" s="5" t="s">
        <v>4222</v>
      </c>
      <c r="S1037" s="5">
        <v>15.0</v>
      </c>
      <c r="T1037" s="5" t="s">
        <v>53</v>
      </c>
      <c r="U1037" s="5">
        <v>0.0</v>
      </c>
      <c r="V1037" s="5" t="s">
        <v>52</v>
      </c>
      <c r="W1037" s="5" t="s">
        <v>9759</v>
      </c>
      <c r="X1037" s="5" t="s">
        <v>52</v>
      </c>
      <c r="Y1037" s="5" t="s">
        <v>52</v>
      </c>
      <c r="Z1037" s="5" t="s">
        <v>9760</v>
      </c>
      <c r="AA1037" s="5" t="s">
        <v>9761</v>
      </c>
      <c r="AB1037" s="5" t="s">
        <v>260</v>
      </c>
      <c r="AC1037" s="5" t="s">
        <v>52</v>
      </c>
      <c r="AD1037" s="5" t="s">
        <v>216</v>
      </c>
      <c r="AE1037" s="5" t="s">
        <v>217</v>
      </c>
      <c r="AF1037" s="5" t="s">
        <v>218</v>
      </c>
      <c r="AG1037" s="5" t="s">
        <v>52</v>
      </c>
      <c r="AH1037" s="5" t="s">
        <v>52</v>
      </c>
      <c r="AI1037" s="5" t="s">
        <v>52</v>
      </c>
      <c r="AJ1037" s="5" t="s">
        <v>9762</v>
      </c>
      <c r="AK1037" s="5" t="s">
        <v>9763</v>
      </c>
      <c r="AL1037" s="5" t="s">
        <v>9764</v>
      </c>
    </row>
    <row r="1038" hidden="1">
      <c r="A1038" s="5" t="s">
        <v>9765</v>
      </c>
      <c r="B1038" s="5" t="s">
        <v>9766</v>
      </c>
      <c r="C1038" s="5" t="s">
        <v>9767</v>
      </c>
      <c r="D1038" s="9">
        <v>44322.0</v>
      </c>
      <c r="E1038" s="5">
        <v>40878.0</v>
      </c>
      <c r="F1038" s="5">
        <v>18581.0</v>
      </c>
      <c r="G1038" s="5" t="s">
        <v>870</v>
      </c>
      <c r="H1038" s="5" t="s">
        <v>1792</v>
      </c>
      <c r="I1038" s="5" t="s">
        <v>9768</v>
      </c>
      <c r="J1038" s="5" t="s">
        <v>872</v>
      </c>
      <c r="K1038" s="5" t="s">
        <v>9769</v>
      </c>
      <c r="L1038" s="5" t="s">
        <v>9770</v>
      </c>
      <c r="M1038" s="10" t="str">
        <f>IFERROR(__xludf.DUMMYFUNCTION("REGEXEXTRACT(L1523, ""[\s,]([A-Z]{2})[,\s]\s?\d{5}"")"),"FL")</f>
        <v>FL</v>
      </c>
      <c r="N1038" s="5" t="s">
        <v>2917</v>
      </c>
      <c r="O1038" s="5">
        <v>29456.0</v>
      </c>
      <c r="P1038" s="5">
        <v>1.0</v>
      </c>
      <c r="Q1038" s="5" t="s">
        <v>9771</v>
      </c>
      <c r="R1038" s="5">
        <v>4532.0</v>
      </c>
      <c r="S1038" s="5">
        <v>1225.0</v>
      </c>
      <c r="T1038" s="5" t="s">
        <v>69</v>
      </c>
      <c r="U1038" s="5">
        <v>0.0</v>
      </c>
      <c r="V1038" s="5" t="s">
        <v>52</v>
      </c>
      <c r="W1038" s="5" t="s">
        <v>9772</v>
      </c>
      <c r="X1038" s="5" t="s">
        <v>52</v>
      </c>
      <c r="Y1038" s="5" t="s">
        <v>52</v>
      </c>
      <c r="Z1038" s="5" t="s">
        <v>9773</v>
      </c>
      <c r="AA1038" s="5" t="s">
        <v>9774</v>
      </c>
      <c r="AB1038" s="5" t="s">
        <v>235</v>
      </c>
      <c r="AC1038" s="5" t="s">
        <v>52</v>
      </c>
      <c r="AD1038" s="5" t="s">
        <v>216</v>
      </c>
      <c r="AE1038" s="5" t="s">
        <v>217</v>
      </c>
      <c r="AF1038" s="5" t="s">
        <v>218</v>
      </c>
      <c r="AG1038" s="5" t="s">
        <v>52</v>
      </c>
      <c r="AH1038" s="5" t="s">
        <v>52</v>
      </c>
      <c r="AI1038" s="5" t="s">
        <v>52</v>
      </c>
      <c r="AJ1038" s="5" t="s">
        <v>9766</v>
      </c>
      <c r="AK1038" s="5" t="s">
        <v>9770</v>
      </c>
      <c r="AL1038" s="5" t="s">
        <v>2922</v>
      </c>
    </row>
    <row r="1039">
      <c r="A1039" s="5" t="s">
        <v>9775</v>
      </c>
      <c r="B1039" s="5" t="s">
        <v>9776</v>
      </c>
      <c r="C1039" s="5" t="s">
        <v>9777</v>
      </c>
      <c r="D1039" s="9">
        <v>44322.0</v>
      </c>
      <c r="E1039" s="5">
        <v>9708.0</v>
      </c>
      <c r="F1039" s="5">
        <v>4413.0</v>
      </c>
      <c r="G1039" s="5" t="s">
        <v>659</v>
      </c>
      <c r="H1039" s="5" t="s">
        <v>45</v>
      </c>
      <c r="I1039" s="5" t="s">
        <v>5673</v>
      </c>
      <c r="J1039" s="5" t="s">
        <v>661</v>
      </c>
      <c r="K1039" s="5" t="s">
        <v>9778</v>
      </c>
      <c r="L1039" s="5" t="s">
        <v>9779</v>
      </c>
      <c r="M1039" s="10" t="str">
        <f>IFERROR(__xludf.DUMMYFUNCTION("REGEXEXTRACT(L1524, ""[\s,]([A-Z]{2})[,\s]\s?\d{5}"")"),"PR")</f>
        <v>PR</v>
      </c>
      <c r="N1039" s="5" t="s">
        <v>9780</v>
      </c>
      <c r="O1039" s="5" t="s">
        <v>52</v>
      </c>
      <c r="P1039" s="5">
        <v>1.0</v>
      </c>
      <c r="Q1039" s="5" t="s">
        <v>9781</v>
      </c>
      <c r="R1039" s="5" t="s">
        <v>244</v>
      </c>
      <c r="S1039" s="5">
        <v>336.0</v>
      </c>
      <c r="T1039" s="5" t="s">
        <v>69</v>
      </c>
      <c r="U1039" s="5">
        <v>23.0</v>
      </c>
      <c r="V1039" s="5" t="s">
        <v>70</v>
      </c>
      <c r="W1039" s="5" t="s">
        <v>9782</v>
      </c>
      <c r="X1039" s="5" t="s">
        <v>52</v>
      </c>
      <c r="Y1039" s="5" t="s">
        <v>52</v>
      </c>
      <c r="Z1039" s="5" t="s">
        <v>9773</v>
      </c>
      <c r="AA1039" s="5" t="s">
        <v>9783</v>
      </c>
      <c r="AB1039" s="5" t="s">
        <v>59</v>
      </c>
      <c r="AC1039" s="5" t="s">
        <v>52</v>
      </c>
      <c r="AD1039" s="5" t="s">
        <v>72</v>
      </c>
      <c r="AE1039" s="5" t="s">
        <v>73</v>
      </c>
      <c r="AF1039" s="5" t="s">
        <v>74</v>
      </c>
      <c r="AG1039" s="5" t="s">
        <v>75</v>
      </c>
      <c r="AH1039" s="5" t="s">
        <v>76</v>
      </c>
      <c r="AI1039" s="5" t="s">
        <v>77</v>
      </c>
      <c r="AJ1039" s="5" t="s">
        <v>8854</v>
      </c>
      <c r="AK1039" s="5" t="s">
        <v>9466</v>
      </c>
      <c r="AL1039" s="5" t="s">
        <v>525</v>
      </c>
    </row>
    <row r="1040" hidden="1">
      <c r="A1040" s="5" t="s">
        <v>9784</v>
      </c>
      <c r="B1040" s="5" t="s">
        <v>1144</v>
      </c>
      <c r="C1040" s="5" t="s">
        <v>204</v>
      </c>
      <c r="D1040" s="9">
        <v>44319.0</v>
      </c>
      <c r="E1040" s="5">
        <v>87210.0</v>
      </c>
      <c r="F1040" s="5">
        <v>39641.0</v>
      </c>
      <c r="G1040" s="5" t="s">
        <v>226</v>
      </c>
      <c r="H1040" s="5" t="s">
        <v>205</v>
      </c>
      <c r="I1040" s="5" t="s">
        <v>9785</v>
      </c>
      <c r="J1040" s="5" t="s">
        <v>228</v>
      </c>
      <c r="K1040" s="5" t="s">
        <v>9786</v>
      </c>
      <c r="L1040" s="5" t="s">
        <v>9787</v>
      </c>
      <c r="M1040" s="10" t="str">
        <f>IFERROR(__xludf.DUMMYFUNCTION("REGEXEXTRACT(L1525, ""[\s,]([A-Z]{2})[,\s]\s?\d{5}"")"),"NJ")</f>
        <v>NJ</v>
      </c>
      <c r="N1040" s="5" t="s">
        <v>9788</v>
      </c>
      <c r="O1040" s="5" t="s">
        <v>9789</v>
      </c>
      <c r="P1040" s="5">
        <v>2.0</v>
      </c>
      <c r="Q1040" s="5" t="s">
        <v>9790</v>
      </c>
      <c r="R1040" s="5" t="s">
        <v>2195</v>
      </c>
      <c r="S1040" s="5">
        <v>4404.0</v>
      </c>
      <c r="T1040" s="5" t="s">
        <v>115</v>
      </c>
      <c r="U1040" s="5">
        <v>0.0</v>
      </c>
      <c r="V1040" s="5" t="s">
        <v>52</v>
      </c>
      <c r="W1040" s="5" t="s">
        <v>9791</v>
      </c>
      <c r="X1040" s="5" t="s">
        <v>52</v>
      </c>
      <c r="Y1040" s="5" t="s">
        <v>52</v>
      </c>
      <c r="Z1040" s="5" t="s">
        <v>9792</v>
      </c>
      <c r="AA1040" s="5" t="s">
        <v>9793</v>
      </c>
      <c r="AB1040" s="5" t="s">
        <v>235</v>
      </c>
      <c r="AC1040" s="5" t="s">
        <v>52</v>
      </c>
      <c r="AD1040" s="5" t="s">
        <v>181</v>
      </c>
      <c r="AE1040" s="5" t="s">
        <v>182</v>
      </c>
      <c r="AF1040" s="5" t="s">
        <v>183</v>
      </c>
      <c r="AG1040" s="5" t="s">
        <v>52</v>
      </c>
      <c r="AH1040" s="5" t="s">
        <v>52</v>
      </c>
      <c r="AI1040" s="5" t="s">
        <v>184</v>
      </c>
      <c r="AJ1040" s="5" t="s">
        <v>1144</v>
      </c>
      <c r="AK1040" s="5" t="s">
        <v>9794</v>
      </c>
      <c r="AL1040" s="5" t="s">
        <v>9795</v>
      </c>
    </row>
    <row r="1041" hidden="1">
      <c r="A1041" s="5" t="s">
        <v>9796</v>
      </c>
      <c r="B1041" s="5" t="s">
        <v>9797</v>
      </c>
      <c r="C1041" s="5" t="s">
        <v>9798</v>
      </c>
      <c r="D1041" s="9">
        <v>44315.0</v>
      </c>
      <c r="E1041" s="5">
        <v>15510.0</v>
      </c>
      <c r="F1041" s="5">
        <v>7050.0</v>
      </c>
      <c r="G1041" s="5" t="s">
        <v>3029</v>
      </c>
      <c r="H1041" s="5" t="s">
        <v>171</v>
      </c>
      <c r="I1041" s="5" t="s">
        <v>9799</v>
      </c>
      <c r="J1041" s="5" t="s">
        <v>1504</v>
      </c>
      <c r="K1041" s="5" t="s">
        <v>966</v>
      </c>
      <c r="L1041" s="5" t="s">
        <v>9800</v>
      </c>
      <c r="M1041" s="10" t="str">
        <f>IFERROR(__xludf.DUMMYFUNCTION("REGEXEXTRACT(L1526, ""[\s,]([A-Z]{2})[,\s]\s?\d{5}"")"),"#N/A")</f>
        <v>#N/A</v>
      </c>
      <c r="N1041" s="5" t="s">
        <v>9801</v>
      </c>
      <c r="O1041" s="5">
        <v>90201.0</v>
      </c>
      <c r="P1041" s="5">
        <v>1.0</v>
      </c>
      <c r="Q1041" s="5" t="s">
        <v>9802</v>
      </c>
      <c r="R1041" s="5">
        <v>4510.0</v>
      </c>
      <c r="S1041" s="5">
        <v>20.0</v>
      </c>
      <c r="T1041" s="5" t="s">
        <v>115</v>
      </c>
      <c r="U1041" s="5">
        <v>0.0</v>
      </c>
      <c r="V1041" s="5" t="s">
        <v>52</v>
      </c>
      <c r="W1041" s="5" t="s">
        <v>9803</v>
      </c>
      <c r="X1041" s="5" t="s">
        <v>71</v>
      </c>
      <c r="Y1041" s="5" t="s">
        <v>52</v>
      </c>
      <c r="Z1041" s="5" t="s">
        <v>9804</v>
      </c>
      <c r="AA1041" s="5" t="s">
        <v>9805</v>
      </c>
      <c r="AB1041" s="5" t="s">
        <v>3114</v>
      </c>
      <c r="AC1041" s="5" t="s">
        <v>52</v>
      </c>
      <c r="AD1041" s="5" t="s">
        <v>181</v>
      </c>
      <c r="AE1041" s="5" t="s">
        <v>182</v>
      </c>
      <c r="AF1041" s="5" t="s">
        <v>183</v>
      </c>
      <c r="AG1041" s="5" t="s">
        <v>52</v>
      </c>
      <c r="AH1041" s="5" t="s">
        <v>52</v>
      </c>
      <c r="AI1041" s="5" t="s">
        <v>184</v>
      </c>
      <c r="AJ1041" s="5" t="s">
        <v>9797</v>
      </c>
      <c r="AK1041" s="5" t="s">
        <v>9806</v>
      </c>
      <c r="AL1041" s="5" t="s">
        <v>9807</v>
      </c>
    </row>
    <row r="1042" hidden="1">
      <c r="A1042" s="5" t="s">
        <v>9808</v>
      </c>
      <c r="B1042" s="5" t="s">
        <v>9809</v>
      </c>
      <c r="C1042" s="5" t="s">
        <v>2940</v>
      </c>
      <c r="D1042" s="9">
        <v>44313.0</v>
      </c>
      <c r="E1042" s="5">
        <v>16476.0</v>
      </c>
      <c r="F1042" s="5">
        <v>7489.0</v>
      </c>
      <c r="G1042" s="5" t="s">
        <v>422</v>
      </c>
      <c r="H1042" s="5" t="s">
        <v>131</v>
      </c>
      <c r="I1042" s="5" t="s">
        <v>1367</v>
      </c>
      <c r="J1042" s="5" t="s">
        <v>424</v>
      </c>
      <c r="K1042" s="5" t="s">
        <v>9810</v>
      </c>
      <c r="L1042" s="5" t="s">
        <v>9811</v>
      </c>
      <c r="M1042" s="10" t="str">
        <f>IFERROR(__xludf.DUMMYFUNCTION("REGEXEXTRACT(L1527, ""[\s,]([A-Z]{2})[,\s]\s?\d{5}"")"),"#N/A")</f>
        <v>#N/A</v>
      </c>
      <c r="N1042" s="5" t="s">
        <v>9812</v>
      </c>
      <c r="O1042" s="5">
        <v>11000.0</v>
      </c>
      <c r="P1042" s="5">
        <v>1.0</v>
      </c>
      <c r="Q1042" s="5" t="s">
        <v>9813</v>
      </c>
      <c r="R1042" s="5">
        <v>4510.0</v>
      </c>
      <c r="S1042" s="5">
        <v>963.0</v>
      </c>
      <c r="T1042" s="5" t="s">
        <v>69</v>
      </c>
      <c r="U1042" s="5">
        <v>51.0</v>
      </c>
      <c r="V1042" s="5" t="s">
        <v>93</v>
      </c>
      <c r="W1042" s="5" t="s">
        <v>9814</v>
      </c>
      <c r="X1042" s="5" t="s">
        <v>52</v>
      </c>
      <c r="Y1042" s="5" t="s">
        <v>52</v>
      </c>
      <c r="Z1042" s="5" t="s">
        <v>9815</v>
      </c>
      <c r="AA1042" s="5" t="s">
        <v>9816</v>
      </c>
      <c r="AB1042" s="5" t="s">
        <v>200</v>
      </c>
      <c r="AC1042" s="5" t="s">
        <v>52</v>
      </c>
      <c r="AD1042" s="5" t="s">
        <v>216</v>
      </c>
      <c r="AE1042" s="5" t="s">
        <v>217</v>
      </c>
      <c r="AF1042" s="5" t="s">
        <v>218</v>
      </c>
      <c r="AG1042" s="5" t="s">
        <v>52</v>
      </c>
      <c r="AH1042" s="5" t="s">
        <v>52</v>
      </c>
      <c r="AI1042" s="5" t="s">
        <v>52</v>
      </c>
      <c r="AJ1042" s="5" t="s">
        <v>9809</v>
      </c>
      <c r="AK1042" s="5" t="s">
        <v>9811</v>
      </c>
      <c r="AL1042" s="5" t="s">
        <v>928</v>
      </c>
    </row>
    <row r="1043" hidden="1">
      <c r="A1043" s="5" t="s">
        <v>9817</v>
      </c>
      <c r="B1043" s="5" t="s">
        <v>168</v>
      </c>
      <c r="C1043" s="5" t="s">
        <v>169</v>
      </c>
      <c r="D1043" s="9">
        <v>44311.0</v>
      </c>
      <c r="E1043" s="5">
        <v>39600.0</v>
      </c>
      <c r="F1043" s="5">
        <v>18000.0</v>
      </c>
      <c r="G1043" s="5" t="s">
        <v>3378</v>
      </c>
      <c r="H1043" s="5" t="s">
        <v>272</v>
      </c>
      <c r="I1043" s="5" t="s">
        <v>9818</v>
      </c>
      <c r="J1043" s="5" t="s">
        <v>3378</v>
      </c>
      <c r="K1043" s="5" t="s">
        <v>966</v>
      </c>
      <c r="L1043" s="5" t="s">
        <v>174</v>
      </c>
      <c r="M1043" s="10" t="str">
        <f>IFERROR(__xludf.DUMMYFUNCTION("REGEXEXTRACT(L1528, ""[\s,]([A-Z]{2})[,\s]\s?\d{5}"")"),"TE")</f>
        <v>TE</v>
      </c>
      <c r="N1043" s="5" t="s">
        <v>175</v>
      </c>
      <c r="O1043" s="5" t="s">
        <v>52</v>
      </c>
      <c r="P1043" s="5">
        <v>1.0</v>
      </c>
      <c r="Q1043" s="5" t="s">
        <v>9819</v>
      </c>
      <c r="R1043" s="5">
        <v>4510.0</v>
      </c>
      <c r="S1043" s="5">
        <v>4630.0</v>
      </c>
      <c r="T1043" s="5" t="s">
        <v>115</v>
      </c>
      <c r="U1043" s="5">
        <v>0.0</v>
      </c>
      <c r="V1043" s="5" t="s">
        <v>52</v>
      </c>
      <c r="W1043" s="5" t="s">
        <v>9820</v>
      </c>
      <c r="X1043" s="5" t="s">
        <v>52</v>
      </c>
      <c r="Y1043" s="5" t="s">
        <v>52</v>
      </c>
      <c r="Z1043" s="5" t="s">
        <v>9821</v>
      </c>
      <c r="AA1043" s="5" t="s">
        <v>9822</v>
      </c>
      <c r="AB1043" s="5" t="s">
        <v>260</v>
      </c>
      <c r="AC1043" s="5" t="s">
        <v>52</v>
      </c>
      <c r="AD1043" s="5" t="s">
        <v>181</v>
      </c>
      <c r="AE1043" s="5" t="s">
        <v>182</v>
      </c>
      <c r="AF1043" s="5" t="s">
        <v>183</v>
      </c>
      <c r="AG1043" s="5" t="s">
        <v>52</v>
      </c>
      <c r="AH1043" s="5" t="s">
        <v>52</v>
      </c>
      <c r="AI1043" s="5" t="s">
        <v>184</v>
      </c>
      <c r="AJ1043" s="5" t="s">
        <v>168</v>
      </c>
      <c r="AK1043" s="5" t="s">
        <v>174</v>
      </c>
      <c r="AL1043" s="5" t="s">
        <v>185</v>
      </c>
    </row>
    <row r="1044" hidden="1">
      <c r="A1044" s="5" t="s">
        <v>9823</v>
      </c>
      <c r="B1044" s="5" t="s">
        <v>168</v>
      </c>
      <c r="C1044" s="5" t="s">
        <v>169</v>
      </c>
      <c r="D1044" s="9">
        <v>44311.0</v>
      </c>
      <c r="E1044" s="5">
        <v>39600.0</v>
      </c>
      <c r="F1044" s="5">
        <v>18000.0</v>
      </c>
      <c r="G1044" s="5" t="s">
        <v>3378</v>
      </c>
      <c r="H1044" s="5" t="s">
        <v>272</v>
      </c>
      <c r="I1044" s="5" t="s">
        <v>9818</v>
      </c>
      <c r="J1044" s="5" t="s">
        <v>3378</v>
      </c>
      <c r="K1044" s="5" t="s">
        <v>966</v>
      </c>
      <c r="L1044" s="5" t="s">
        <v>174</v>
      </c>
      <c r="M1044" s="10" t="str">
        <f>IFERROR(__xludf.DUMMYFUNCTION("REGEXEXTRACT(L1529, ""[\s,]([A-Z]{2})[,\s]\s?\d{5}"")"),"#N/A")</f>
        <v>#N/A</v>
      </c>
      <c r="N1044" s="5" t="s">
        <v>175</v>
      </c>
      <c r="O1044" s="5" t="s">
        <v>52</v>
      </c>
      <c r="P1044" s="5">
        <v>1.0</v>
      </c>
      <c r="Q1044" s="5" t="s">
        <v>9824</v>
      </c>
      <c r="R1044" s="5">
        <v>4510.0</v>
      </c>
      <c r="S1044" s="5">
        <v>20050.0</v>
      </c>
      <c r="T1044" s="5" t="s">
        <v>115</v>
      </c>
      <c r="U1044" s="5">
        <v>0.0</v>
      </c>
      <c r="V1044" s="5" t="s">
        <v>52</v>
      </c>
      <c r="W1044" s="5" t="s">
        <v>9825</v>
      </c>
      <c r="X1044" s="5" t="s">
        <v>52</v>
      </c>
      <c r="Y1044" s="5" t="s">
        <v>52</v>
      </c>
      <c r="Z1044" s="5" t="s">
        <v>9821</v>
      </c>
      <c r="AA1044" s="5" t="s">
        <v>9826</v>
      </c>
      <c r="AB1044" s="5" t="s">
        <v>260</v>
      </c>
      <c r="AC1044" s="5" t="s">
        <v>52</v>
      </c>
      <c r="AD1044" s="5" t="s">
        <v>181</v>
      </c>
      <c r="AE1044" s="5" t="s">
        <v>182</v>
      </c>
      <c r="AF1044" s="5" t="s">
        <v>183</v>
      </c>
      <c r="AG1044" s="5" t="s">
        <v>52</v>
      </c>
      <c r="AH1044" s="5" t="s">
        <v>52</v>
      </c>
      <c r="AI1044" s="5" t="s">
        <v>184</v>
      </c>
      <c r="AJ1044" s="5" t="s">
        <v>168</v>
      </c>
      <c r="AK1044" s="5" t="s">
        <v>174</v>
      </c>
      <c r="AL1044" s="5" t="s">
        <v>185</v>
      </c>
    </row>
    <row r="1045" hidden="1">
      <c r="A1045" s="5" t="s">
        <v>9827</v>
      </c>
      <c r="B1045" s="5" t="s">
        <v>8655</v>
      </c>
      <c r="C1045" s="5" t="s">
        <v>102</v>
      </c>
      <c r="D1045" s="9">
        <v>44311.0</v>
      </c>
      <c r="E1045" s="5">
        <v>26328.0</v>
      </c>
      <c r="F1045" s="5">
        <v>11967.0</v>
      </c>
      <c r="G1045" s="5" t="s">
        <v>1458</v>
      </c>
      <c r="H1045" s="5" t="s">
        <v>149</v>
      </c>
      <c r="I1045" s="5" t="s">
        <v>5098</v>
      </c>
      <c r="J1045" s="5" t="s">
        <v>1460</v>
      </c>
      <c r="K1045" s="5" t="s">
        <v>192</v>
      </c>
      <c r="L1045" s="5" t="s">
        <v>9828</v>
      </c>
      <c r="M1045" s="10" t="str">
        <f>IFERROR(__xludf.DUMMYFUNCTION("REGEXEXTRACT(L1530, ""[\s,]([A-Z]{2})[,\s]\s?\d{5}"")"),"NY")</f>
        <v>NY</v>
      </c>
      <c r="N1045" s="5" t="s">
        <v>102</v>
      </c>
      <c r="O1045" s="5">
        <v>28273.0</v>
      </c>
      <c r="P1045" s="5">
        <v>2.0</v>
      </c>
      <c r="Q1045" s="5" t="s">
        <v>9829</v>
      </c>
      <c r="R1045" s="5" t="s">
        <v>195</v>
      </c>
      <c r="S1045" s="5">
        <v>3990.0</v>
      </c>
      <c r="T1045" s="5" t="s">
        <v>53</v>
      </c>
      <c r="U1045" s="5">
        <v>111.0</v>
      </c>
      <c r="V1045" s="5" t="s">
        <v>70</v>
      </c>
      <c r="W1045" s="5" t="s">
        <v>9830</v>
      </c>
      <c r="X1045" s="5" t="s">
        <v>52</v>
      </c>
      <c r="Y1045" s="5" t="s">
        <v>52</v>
      </c>
      <c r="Z1045" s="5" t="s">
        <v>9831</v>
      </c>
      <c r="AA1045" s="5" t="s">
        <v>9832</v>
      </c>
      <c r="AB1045" s="5" t="s">
        <v>730</v>
      </c>
      <c r="AC1045" s="5" t="s">
        <v>52</v>
      </c>
      <c r="AD1045" s="5" t="s">
        <v>72</v>
      </c>
      <c r="AE1045" s="5" t="s">
        <v>73</v>
      </c>
      <c r="AF1045" s="5" t="s">
        <v>74</v>
      </c>
      <c r="AG1045" s="5" t="s">
        <v>75</v>
      </c>
      <c r="AH1045" s="5" t="s">
        <v>76</v>
      </c>
      <c r="AI1045" s="5" t="s">
        <v>77</v>
      </c>
      <c r="AJ1045" s="5" t="s">
        <v>102</v>
      </c>
      <c r="AK1045" s="5" t="s">
        <v>102</v>
      </c>
      <c r="AL1045" s="5" t="s">
        <v>502</v>
      </c>
    </row>
    <row r="1046" hidden="1">
      <c r="A1046" s="5" t="s">
        <v>9833</v>
      </c>
      <c r="B1046" s="5" t="s">
        <v>6555</v>
      </c>
      <c r="C1046" s="5" t="s">
        <v>9834</v>
      </c>
      <c r="D1046" s="9">
        <v>44309.0</v>
      </c>
      <c r="E1046" s="5">
        <v>35772.0</v>
      </c>
      <c r="F1046" s="5">
        <v>16260.0</v>
      </c>
      <c r="G1046" s="5" t="s">
        <v>107</v>
      </c>
      <c r="H1046" s="5" t="s">
        <v>189</v>
      </c>
      <c r="I1046" s="5" t="s">
        <v>9835</v>
      </c>
      <c r="J1046" s="5" t="s">
        <v>109</v>
      </c>
      <c r="K1046" s="5" t="s">
        <v>9836</v>
      </c>
      <c r="L1046" s="5" t="s">
        <v>9837</v>
      </c>
      <c r="M1046" s="10" t="str">
        <f>IFERROR(__xludf.DUMMYFUNCTION("REGEXEXTRACT(L1531, ""[\s,]([A-Z]{2})[,\s]\s?\d{5}"")"),"#N/A")</f>
        <v>#N/A</v>
      </c>
      <c r="N1046" s="5" t="s">
        <v>9838</v>
      </c>
      <c r="O1046" s="5">
        <v>77385.0</v>
      </c>
      <c r="P1046" s="5">
        <v>1.0</v>
      </c>
      <c r="Q1046" s="5" t="s">
        <v>9839</v>
      </c>
      <c r="R1046" s="5">
        <v>2200.0</v>
      </c>
      <c r="S1046" s="5">
        <v>43.0</v>
      </c>
      <c r="T1046" s="5" t="s">
        <v>115</v>
      </c>
      <c r="U1046" s="5">
        <v>17.0</v>
      </c>
      <c r="V1046" s="5" t="s">
        <v>93</v>
      </c>
      <c r="W1046" s="5" t="s">
        <v>9840</v>
      </c>
      <c r="X1046" s="5" t="s">
        <v>71</v>
      </c>
      <c r="Y1046" s="5" t="s">
        <v>52</v>
      </c>
      <c r="Z1046" s="5" t="s">
        <v>9841</v>
      </c>
      <c r="AA1046" s="5">
        <v>6577914.0</v>
      </c>
      <c r="AB1046" s="5" t="s">
        <v>730</v>
      </c>
      <c r="AC1046" s="5" t="s">
        <v>52</v>
      </c>
      <c r="AD1046" s="5" t="s">
        <v>120</v>
      </c>
      <c r="AE1046" s="5" t="s">
        <v>121</v>
      </c>
      <c r="AF1046" s="5" t="s">
        <v>122</v>
      </c>
      <c r="AG1046" s="5" t="s">
        <v>75</v>
      </c>
      <c r="AH1046" s="5">
        <v>8830.0</v>
      </c>
      <c r="AI1046" s="5" t="s">
        <v>123</v>
      </c>
      <c r="AJ1046" s="5" t="s">
        <v>6555</v>
      </c>
      <c r="AK1046" s="5" t="s">
        <v>9837</v>
      </c>
      <c r="AL1046" s="5" t="s">
        <v>126</v>
      </c>
    </row>
    <row r="1047" hidden="1">
      <c r="A1047" s="5" t="s">
        <v>9833</v>
      </c>
      <c r="B1047" s="5" t="s">
        <v>2054</v>
      </c>
      <c r="C1047" s="5" t="s">
        <v>9842</v>
      </c>
      <c r="D1047" s="9">
        <v>44309.0</v>
      </c>
      <c r="E1047" s="5">
        <v>35772.0</v>
      </c>
      <c r="F1047" s="5">
        <v>16260.0</v>
      </c>
      <c r="G1047" s="5" t="s">
        <v>107</v>
      </c>
      <c r="H1047" s="5" t="s">
        <v>189</v>
      </c>
      <c r="I1047" s="5" t="s">
        <v>9835</v>
      </c>
      <c r="J1047" s="5" t="s">
        <v>109</v>
      </c>
      <c r="K1047" s="5" t="s">
        <v>9836</v>
      </c>
      <c r="L1047" s="5" t="s">
        <v>9843</v>
      </c>
      <c r="M1047" s="10" t="str">
        <f>IFERROR(__xludf.DUMMYFUNCTION("REGEXEXTRACT(L1532, ""[\s,]([A-Z]{2})[,\s]\s?\d{5}"")"),"#N/A")</f>
        <v>#N/A</v>
      </c>
      <c r="N1047" s="5" t="s">
        <v>9844</v>
      </c>
      <c r="O1047" s="5" t="s">
        <v>52</v>
      </c>
      <c r="P1047" s="5">
        <v>1.0</v>
      </c>
      <c r="Q1047" s="5" t="s">
        <v>9839</v>
      </c>
      <c r="R1047" s="5">
        <v>2200.0</v>
      </c>
      <c r="S1047" s="5">
        <v>43.0</v>
      </c>
      <c r="T1047" s="5" t="s">
        <v>115</v>
      </c>
      <c r="U1047" s="5">
        <v>17.0</v>
      </c>
      <c r="V1047" s="5" t="s">
        <v>93</v>
      </c>
      <c r="W1047" s="5" t="s">
        <v>9845</v>
      </c>
      <c r="X1047" s="5" t="s">
        <v>55</v>
      </c>
      <c r="Y1047" s="5" t="s">
        <v>9840</v>
      </c>
      <c r="Z1047" s="5" t="s">
        <v>9841</v>
      </c>
      <c r="AA1047" s="5">
        <v>6577914.0</v>
      </c>
      <c r="AB1047" s="5" t="s">
        <v>730</v>
      </c>
      <c r="AC1047" s="5" t="s">
        <v>52</v>
      </c>
      <c r="AD1047" s="5" t="s">
        <v>120</v>
      </c>
      <c r="AE1047" s="5" t="s">
        <v>121</v>
      </c>
      <c r="AF1047" s="5" t="s">
        <v>122</v>
      </c>
      <c r="AG1047" s="5" t="s">
        <v>75</v>
      </c>
      <c r="AH1047" s="5">
        <v>8830.0</v>
      </c>
      <c r="AI1047" s="5" t="s">
        <v>123</v>
      </c>
      <c r="AJ1047" s="5" t="s">
        <v>102</v>
      </c>
      <c r="AK1047" s="5" t="s">
        <v>102</v>
      </c>
      <c r="AL1047" s="5" t="s">
        <v>126</v>
      </c>
    </row>
    <row r="1048">
      <c r="A1048" s="5" t="s">
        <v>9846</v>
      </c>
      <c r="B1048" s="5" t="s">
        <v>9847</v>
      </c>
      <c r="C1048" s="5" t="s">
        <v>9848</v>
      </c>
      <c r="D1048" s="9">
        <v>44307.0</v>
      </c>
      <c r="E1048" s="5">
        <v>41004.0</v>
      </c>
      <c r="F1048" s="5">
        <v>18638.0</v>
      </c>
      <c r="G1048" s="5" t="s">
        <v>1321</v>
      </c>
      <c r="H1048" s="5" t="s">
        <v>45</v>
      </c>
      <c r="I1048" s="5" t="s">
        <v>9849</v>
      </c>
      <c r="J1048" s="5" t="s">
        <v>1322</v>
      </c>
      <c r="K1048" s="5" t="s">
        <v>8466</v>
      </c>
      <c r="L1048" s="5" t="s">
        <v>9850</v>
      </c>
      <c r="M1048" s="10" t="str">
        <f>IFERROR(__xludf.DUMMYFUNCTION("REGEXEXTRACT(L1533, ""[\s,]([A-Z]{2})[,\s]\s?\d{5}"")"),"NJ")</f>
        <v>NJ</v>
      </c>
      <c r="N1048" s="5" t="s">
        <v>9851</v>
      </c>
      <c r="O1048" s="5">
        <v>6901.0</v>
      </c>
      <c r="P1048" s="5">
        <v>1.0</v>
      </c>
      <c r="Q1048" s="5" t="s">
        <v>9852</v>
      </c>
      <c r="R1048" s="5">
        <v>4510.0</v>
      </c>
      <c r="S1048" s="5">
        <v>1143.0</v>
      </c>
      <c r="T1048" s="5" t="s">
        <v>92</v>
      </c>
      <c r="U1048" s="5">
        <v>54.0</v>
      </c>
      <c r="V1048" s="5" t="s">
        <v>93</v>
      </c>
      <c r="W1048" s="5" t="s">
        <v>9853</v>
      </c>
      <c r="X1048" s="5" t="s">
        <v>52</v>
      </c>
      <c r="Y1048" s="5" t="s">
        <v>52</v>
      </c>
      <c r="Z1048" s="5" t="s">
        <v>9854</v>
      </c>
      <c r="AA1048" s="5" t="s">
        <v>9855</v>
      </c>
      <c r="AB1048" s="5" t="s">
        <v>119</v>
      </c>
      <c r="AC1048" s="5" t="s">
        <v>52</v>
      </c>
      <c r="AD1048" s="5" t="s">
        <v>216</v>
      </c>
      <c r="AE1048" s="5" t="s">
        <v>217</v>
      </c>
      <c r="AF1048" s="5" t="s">
        <v>218</v>
      </c>
      <c r="AG1048" s="5" t="s">
        <v>52</v>
      </c>
      <c r="AH1048" s="5" t="s">
        <v>52</v>
      </c>
      <c r="AI1048" s="5" t="s">
        <v>52</v>
      </c>
      <c r="AJ1048" s="5" t="s">
        <v>9847</v>
      </c>
      <c r="AK1048" s="5" t="s">
        <v>9850</v>
      </c>
      <c r="AL1048" s="5" t="s">
        <v>6954</v>
      </c>
    </row>
    <row r="1049" hidden="1">
      <c r="A1049" s="5" t="s">
        <v>9856</v>
      </c>
      <c r="B1049" s="5" t="s">
        <v>9857</v>
      </c>
      <c r="C1049" s="5" t="s">
        <v>3582</v>
      </c>
      <c r="D1049" s="9">
        <v>44297.0</v>
      </c>
      <c r="E1049" s="5">
        <v>11022.0</v>
      </c>
      <c r="F1049" s="5">
        <v>5010.0</v>
      </c>
      <c r="G1049" s="5" t="s">
        <v>706</v>
      </c>
      <c r="H1049" s="5" t="s">
        <v>149</v>
      </c>
      <c r="I1049" s="5" t="s">
        <v>7658</v>
      </c>
      <c r="J1049" s="5" t="s">
        <v>274</v>
      </c>
      <c r="K1049" s="5" t="s">
        <v>744</v>
      </c>
      <c r="L1049" s="5" t="s">
        <v>9858</v>
      </c>
      <c r="M1049" s="10" t="str">
        <f>IFERROR(__xludf.DUMMYFUNCTION("REGEXEXTRACT(L1534, ""[\s,]([A-Z]{2})[,\s]\s?\d{5}"")"),"#N/A")</f>
        <v>#N/A</v>
      </c>
      <c r="N1049" s="5" t="s">
        <v>9859</v>
      </c>
      <c r="O1049" s="5">
        <v>91748.0</v>
      </c>
      <c r="P1049" s="5">
        <v>1.0</v>
      </c>
      <c r="Q1049" s="5" t="s">
        <v>9860</v>
      </c>
      <c r="R1049" s="5" t="s">
        <v>91</v>
      </c>
      <c r="S1049" s="5">
        <v>500.0</v>
      </c>
      <c r="T1049" s="5" t="s">
        <v>69</v>
      </c>
      <c r="U1049" s="5">
        <v>0.0</v>
      </c>
      <c r="V1049" s="5" t="s">
        <v>52</v>
      </c>
      <c r="W1049" s="5" t="s">
        <v>9861</v>
      </c>
      <c r="X1049" s="5" t="s">
        <v>71</v>
      </c>
      <c r="Y1049" s="5" t="s">
        <v>52</v>
      </c>
      <c r="Z1049" s="5" t="s">
        <v>9862</v>
      </c>
      <c r="AA1049" s="5">
        <v>1.92734244E8</v>
      </c>
      <c r="AB1049" s="5" t="s">
        <v>260</v>
      </c>
      <c r="AC1049" s="5" t="s">
        <v>52</v>
      </c>
      <c r="AD1049" s="5" t="s">
        <v>3589</v>
      </c>
      <c r="AE1049" s="5" t="s">
        <v>3590</v>
      </c>
      <c r="AF1049" s="5" t="s">
        <v>3591</v>
      </c>
      <c r="AG1049" s="5" t="s">
        <v>52</v>
      </c>
      <c r="AH1049" s="5" t="s">
        <v>52</v>
      </c>
      <c r="AI1049" s="5" t="s">
        <v>3592</v>
      </c>
      <c r="AJ1049" s="5" t="s">
        <v>9857</v>
      </c>
      <c r="AK1049" s="5" t="s">
        <v>9863</v>
      </c>
      <c r="AL1049" s="5" t="s">
        <v>1555</v>
      </c>
    </row>
    <row r="1050" hidden="1">
      <c r="A1050" s="5" t="s">
        <v>9864</v>
      </c>
      <c r="B1050" s="5" t="s">
        <v>9358</v>
      </c>
      <c r="C1050" s="5" t="s">
        <v>169</v>
      </c>
      <c r="D1050" s="9">
        <v>44295.0</v>
      </c>
      <c r="E1050" s="5">
        <v>29674.0</v>
      </c>
      <c r="F1050" s="5">
        <v>13488.0</v>
      </c>
      <c r="G1050" s="5" t="s">
        <v>412</v>
      </c>
      <c r="H1050" s="5" t="s">
        <v>530</v>
      </c>
      <c r="I1050" s="5" t="s">
        <v>7814</v>
      </c>
      <c r="J1050" s="5" t="s">
        <v>414</v>
      </c>
      <c r="K1050" s="5" t="s">
        <v>207</v>
      </c>
      <c r="L1050" s="5" t="s">
        <v>9360</v>
      </c>
      <c r="M1050" s="10" t="str">
        <f>IFERROR(__xludf.DUMMYFUNCTION("REGEXEXTRACT(L1535, ""[\s,]([A-Z]{2})[,\s]\s?\d{5}"")"),"CA")</f>
        <v>CA</v>
      </c>
      <c r="N1050" s="5" t="s">
        <v>7677</v>
      </c>
      <c r="O1050" s="5">
        <v>2048.0</v>
      </c>
      <c r="P1050" s="5">
        <v>1.0</v>
      </c>
      <c r="Q1050" s="5" t="s">
        <v>9865</v>
      </c>
      <c r="R1050" s="5">
        <v>2210.0</v>
      </c>
      <c r="S1050" s="5">
        <v>1150.0</v>
      </c>
      <c r="T1050" s="5" t="s">
        <v>69</v>
      </c>
      <c r="U1050" s="5">
        <v>28.0</v>
      </c>
      <c r="V1050" s="5" t="s">
        <v>93</v>
      </c>
      <c r="W1050" s="5" t="s">
        <v>9866</v>
      </c>
      <c r="X1050" s="5" t="s">
        <v>52</v>
      </c>
      <c r="Y1050" s="5" t="s">
        <v>52</v>
      </c>
      <c r="Z1050" s="5" t="s">
        <v>9867</v>
      </c>
      <c r="AA1050" s="5" t="s">
        <v>9868</v>
      </c>
      <c r="AB1050" s="5" t="s">
        <v>235</v>
      </c>
      <c r="AC1050" s="5" t="s">
        <v>52</v>
      </c>
      <c r="AD1050" s="5" t="s">
        <v>216</v>
      </c>
      <c r="AE1050" s="5" t="s">
        <v>217</v>
      </c>
      <c r="AF1050" s="5" t="s">
        <v>218</v>
      </c>
      <c r="AG1050" s="5" t="s">
        <v>52</v>
      </c>
      <c r="AH1050" s="5" t="s">
        <v>52</v>
      </c>
      <c r="AI1050" s="5" t="s">
        <v>52</v>
      </c>
      <c r="AJ1050" s="5" t="s">
        <v>64</v>
      </c>
      <c r="AK1050" s="5" t="s">
        <v>9364</v>
      </c>
      <c r="AL1050" s="5" t="s">
        <v>79</v>
      </c>
    </row>
    <row r="1051" hidden="1">
      <c r="A1051" s="5" t="s">
        <v>9869</v>
      </c>
      <c r="B1051" s="5" t="s">
        <v>3493</v>
      </c>
      <c r="C1051" s="5" t="s">
        <v>9870</v>
      </c>
      <c r="D1051" s="9">
        <v>44294.0</v>
      </c>
      <c r="E1051" s="5">
        <v>57180.0</v>
      </c>
      <c r="F1051" s="5">
        <v>25991.0</v>
      </c>
      <c r="G1051" s="5" t="s">
        <v>1419</v>
      </c>
      <c r="H1051" s="5" t="s">
        <v>480</v>
      </c>
      <c r="I1051" s="5" t="s">
        <v>9871</v>
      </c>
      <c r="J1051" s="5" t="s">
        <v>256</v>
      </c>
      <c r="K1051" s="5" t="s">
        <v>9872</v>
      </c>
      <c r="L1051" s="5" t="s">
        <v>9873</v>
      </c>
      <c r="M1051" s="10" t="str">
        <f>IFERROR(__xludf.DUMMYFUNCTION("REGEXEXTRACT(L1536, ""[\s,]([A-Z]{2})[,\s]\s?\d{5}"")"),"#N/A")</f>
        <v>#N/A</v>
      </c>
      <c r="N1051" s="5" t="s">
        <v>9874</v>
      </c>
      <c r="O1051" s="5" t="s">
        <v>52</v>
      </c>
      <c r="P1051" s="5">
        <v>1.0</v>
      </c>
      <c r="Q1051" s="5" t="s">
        <v>9875</v>
      </c>
      <c r="R1051" s="5" t="s">
        <v>91</v>
      </c>
      <c r="S1051" s="5">
        <v>37.0</v>
      </c>
      <c r="T1051" s="5" t="s">
        <v>1077</v>
      </c>
      <c r="U1051" s="5">
        <v>0.0</v>
      </c>
      <c r="V1051" s="5" t="s">
        <v>70</v>
      </c>
      <c r="W1051" s="5" t="s">
        <v>9876</v>
      </c>
      <c r="X1051" s="5" t="s">
        <v>52</v>
      </c>
      <c r="Y1051" s="5" t="s">
        <v>52</v>
      </c>
      <c r="Z1051" s="5" t="s">
        <v>9740</v>
      </c>
      <c r="AA1051" s="5">
        <v>807655.0</v>
      </c>
      <c r="AB1051" s="5" t="s">
        <v>2743</v>
      </c>
      <c r="AC1051" s="5" t="s">
        <v>52</v>
      </c>
      <c r="AD1051" s="5" t="s">
        <v>5289</v>
      </c>
      <c r="AE1051" s="5" t="s">
        <v>5290</v>
      </c>
      <c r="AF1051" s="5" t="s">
        <v>5291</v>
      </c>
      <c r="AG1051" s="5" t="s">
        <v>52</v>
      </c>
      <c r="AH1051" s="5" t="s">
        <v>52</v>
      </c>
      <c r="AI1051" s="5" t="s">
        <v>52</v>
      </c>
      <c r="AJ1051" s="5" t="s">
        <v>9877</v>
      </c>
      <c r="AK1051" s="5" t="s">
        <v>9878</v>
      </c>
      <c r="AL1051" s="5" t="s">
        <v>3481</v>
      </c>
    </row>
    <row r="1052" hidden="1">
      <c r="A1052" s="5" t="s">
        <v>9879</v>
      </c>
      <c r="B1052" s="5" t="s">
        <v>4663</v>
      </c>
      <c r="C1052" s="5" t="s">
        <v>9880</v>
      </c>
      <c r="D1052" s="9">
        <v>44293.0</v>
      </c>
      <c r="E1052" s="5">
        <v>115918.0</v>
      </c>
      <c r="F1052" s="5">
        <v>52690.0</v>
      </c>
      <c r="G1052" s="5" t="s">
        <v>1419</v>
      </c>
      <c r="H1052" s="5" t="s">
        <v>1534</v>
      </c>
      <c r="I1052" s="5" t="s">
        <v>9881</v>
      </c>
      <c r="J1052" s="5" t="s">
        <v>256</v>
      </c>
      <c r="K1052" s="5" t="s">
        <v>7072</v>
      </c>
      <c r="L1052" s="5" t="s">
        <v>9882</v>
      </c>
      <c r="M1052" s="10" t="str">
        <f>IFERROR(__xludf.DUMMYFUNCTION("REGEXEXTRACT(L1537, ""[\s,]([A-Z]{2})[,\s]\s?\d{5}"")"),"#N/A")</f>
        <v>#N/A</v>
      </c>
      <c r="N1052" s="5" t="s">
        <v>9883</v>
      </c>
      <c r="O1052" s="5" t="s">
        <v>52</v>
      </c>
      <c r="P1052" s="5">
        <v>2.0</v>
      </c>
      <c r="Q1052" s="5" t="s">
        <v>9884</v>
      </c>
      <c r="R1052" s="5" t="s">
        <v>2195</v>
      </c>
      <c r="S1052" s="5">
        <v>86.0</v>
      </c>
      <c r="T1052" s="5" t="s">
        <v>53</v>
      </c>
      <c r="U1052" s="5">
        <v>55.0</v>
      </c>
      <c r="V1052" s="5" t="s">
        <v>93</v>
      </c>
      <c r="W1052" s="5" t="s">
        <v>9885</v>
      </c>
      <c r="X1052" s="5" t="s">
        <v>52</v>
      </c>
      <c r="Y1052" s="5" t="s">
        <v>52</v>
      </c>
      <c r="Z1052" s="5" t="s">
        <v>9886</v>
      </c>
      <c r="AA1052" s="5" t="s">
        <v>9887</v>
      </c>
      <c r="AB1052" s="5" t="s">
        <v>260</v>
      </c>
      <c r="AC1052" s="5" t="s">
        <v>52</v>
      </c>
      <c r="AD1052" s="5" t="s">
        <v>216</v>
      </c>
      <c r="AE1052" s="5" t="s">
        <v>217</v>
      </c>
      <c r="AF1052" s="5" t="s">
        <v>218</v>
      </c>
      <c r="AG1052" s="5" t="s">
        <v>52</v>
      </c>
      <c r="AH1052" s="5" t="s">
        <v>52</v>
      </c>
      <c r="AI1052" s="5" t="s">
        <v>52</v>
      </c>
      <c r="AJ1052" s="5" t="s">
        <v>4663</v>
      </c>
      <c r="AK1052" s="5" t="s">
        <v>9882</v>
      </c>
      <c r="AL1052" s="5" t="s">
        <v>9888</v>
      </c>
    </row>
    <row r="1053" hidden="1">
      <c r="A1053" s="5" t="s">
        <v>9889</v>
      </c>
      <c r="B1053" s="5" t="s">
        <v>9442</v>
      </c>
      <c r="C1053" s="5" t="s">
        <v>9443</v>
      </c>
      <c r="D1053" s="9">
        <v>44292.0</v>
      </c>
      <c r="E1053" s="5">
        <v>582924.0</v>
      </c>
      <c r="F1053" s="5">
        <v>264965.0</v>
      </c>
      <c r="G1053" s="5" t="s">
        <v>1419</v>
      </c>
      <c r="H1053" s="5" t="s">
        <v>480</v>
      </c>
      <c r="I1053" s="5" t="s">
        <v>8918</v>
      </c>
      <c r="J1053" s="5" t="s">
        <v>256</v>
      </c>
      <c r="K1053" s="5" t="s">
        <v>9890</v>
      </c>
      <c r="L1053" s="5" t="s">
        <v>9891</v>
      </c>
      <c r="M1053" s="10" t="str">
        <f>IFERROR(__xludf.DUMMYFUNCTION("REGEXEXTRACT(L1538, ""[\s,]([A-Z]{2})[,\s]\s?\d{5}"")"),"#N/A")</f>
        <v>#N/A</v>
      </c>
      <c r="N1053" s="5" t="s">
        <v>9892</v>
      </c>
      <c r="O1053" s="5" t="s">
        <v>52</v>
      </c>
      <c r="P1053" s="5">
        <v>11.0</v>
      </c>
      <c r="Q1053" s="5" t="s">
        <v>9893</v>
      </c>
      <c r="R1053" s="5" t="s">
        <v>9894</v>
      </c>
      <c r="S1053" s="5">
        <v>188.0</v>
      </c>
      <c r="T1053" s="5" t="s">
        <v>115</v>
      </c>
      <c r="U1053" s="5">
        <v>0.0</v>
      </c>
      <c r="V1053" s="5" t="s">
        <v>70</v>
      </c>
      <c r="W1053" s="5" t="s">
        <v>9895</v>
      </c>
      <c r="X1053" s="5" t="s">
        <v>52</v>
      </c>
      <c r="Y1053" s="5" t="s">
        <v>52</v>
      </c>
      <c r="Z1053" s="5" t="s">
        <v>9896</v>
      </c>
      <c r="AA1053" s="5" t="s">
        <v>9897</v>
      </c>
      <c r="AB1053" s="5" t="s">
        <v>604</v>
      </c>
      <c r="AC1053" s="5" t="s">
        <v>52</v>
      </c>
      <c r="AD1053" s="5" t="s">
        <v>72</v>
      </c>
      <c r="AE1053" s="5" t="s">
        <v>73</v>
      </c>
      <c r="AF1053" s="5" t="s">
        <v>74</v>
      </c>
      <c r="AG1053" s="5" t="s">
        <v>75</v>
      </c>
      <c r="AH1053" s="5" t="s">
        <v>76</v>
      </c>
      <c r="AI1053" s="5" t="s">
        <v>77</v>
      </c>
      <c r="AJ1053" s="5" t="s">
        <v>9898</v>
      </c>
      <c r="AK1053" s="5" t="s">
        <v>9899</v>
      </c>
      <c r="AL1053" s="5" t="s">
        <v>4069</v>
      </c>
    </row>
    <row r="1054" hidden="1">
      <c r="A1054" s="5" t="s">
        <v>9900</v>
      </c>
      <c r="B1054" s="5" t="s">
        <v>9901</v>
      </c>
      <c r="C1054" s="5" t="s">
        <v>9443</v>
      </c>
      <c r="D1054" s="9">
        <v>44292.0</v>
      </c>
      <c r="E1054" s="5">
        <v>376373.0</v>
      </c>
      <c r="F1054" s="5">
        <v>171079.0</v>
      </c>
      <c r="G1054" s="5" t="s">
        <v>1419</v>
      </c>
      <c r="H1054" s="5" t="s">
        <v>480</v>
      </c>
      <c r="I1054" s="5" t="s">
        <v>8918</v>
      </c>
      <c r="J1054" s="5" t="s">
        <v>256</v>
      </c>
      <c r="K1054" s="5" t="s">
        <v>5500</v>
      </c>
      <c r="L1054" s="5" t="s">
        <v>9902</v>
      </c>
      <c r="M1054" s="10" t="str">
        <f>IFERROR(__xludf.DUMMYFUNCTION("REGEXEXTRACT(L1539, ""[\s,]([A-Z]{2})[,\s]\s?\d{5}"")"),"CA")</f>
        <v>CA</v>
      </c>
      <c r="N1054" s="5" t="s">
        <v>9903</v>
      </c>
      <c r="O1054" s="5" t="s">
        <v>52</v>
      </c>
      <c r="P1054" s="5">
        <v>7.0</v>
      </c>
      <c r="Q1054" s="5" t="s">
        <v>9904</v>
      </c>
      <c r="R1054" s="5" t="s">
        <v>9905</v>
      </c>
      <c r="S1054" s="5">
        <v>132.0</v>
      </c>
      <c r="T1054" s="5" t="s">
        <v>115</v>
      </c>
      <c r="U1054" s="5">
        <v>0.0</v>
      </c>
      <c r="V1054" s="5" t="s">
        <v>70</v>
      </c>
      <c r="W1054" s="5" t="s">
        <v>9906</v>
      </c>
      <c r="X1054" s="5" t="s">
        <v>52</v>
      </c>
      <c r="Y1054" s="5" t="s">
        <v>52</v>
      </c>
      <c r="Z1054" s="5" t="s">
        <v>9896</v>
      </c>
      <c r="AA1054" s="5" t="s">
        <v>52</v>
      </c>
      <c r="AB1054" s="5" t="s">
        <v>604</v>
      </c>
      <c r="AC1054" s="5" t="s">
        <v>52</v>
      </c>
      <c r="AD1054" s="5" t="s">
        <v>72</v>
      </c>
      <c r="AE1054" s="5" t="s">
        <v>73</v>
      </c>
      <c r="AF1054" s="5" t="s">
        <v>74</v>
      </c>
      <c r="AG1054" s="5" t="s">
        <v>75</v>
      </c>
      <c r="AH1054" s="5" t="s">
        <v>76</v>
      </c>
      <c r="AI1054" s="5" t="s">
        <v>77</v>
      </c>
      <c r="AJ1054" s="5" t="s">
        <v>9907</v>
      </c>
      <c r="AK1054" s="5" t="s">
        <v>9908</v>
      </c>
      <c r="AL1054" s="5" t="s">
        <v>4069</v>
      </c>
    </row>
    <row r="1055" hidden="1">
      <c r="A1055" s="5" t="s">
        <v>9909</v>
      </c>
      <c r="B1055" s="5" t="s">
        <v>9442</v>
      </c>
      <c r="C1055" s="5" t="s">
        <v>9443</v>
      </c>
      <c r="D1055" s="9">
        <v>44292.0</v>
      </c>
      <c r="E1055" s="5">
        <v>102448.0</v>
      </c>
      <c r="F1055" s="5">
        <v>46567.0</v>
      </c>
      <c r="G1055" s="5" t="s">
        <v>1419</v>
      </c>
      <c r="H1055" s="5" t="s">
        <v>480</v>
      </c>
      <c r="I1055" s="5" t="s">
        <v>8918</v>
      </c>
      <c r="J1055" s="5" t="s">
        <v>256</v>
      </c>
      <c r="K1055" s="5" t="s">
        <v>192</v>
      </c>
      <c r="L1055" s="5" t="s">
        <v>9910</v>
      </c>
      <c r="M1055" s="10" t="str">
        <f>IFERROR(__xludf.DUMMYFUNCTION("REGEXEXTRACT(L1540, ""[\s,]([A-Z]{2})[,\s]\s?\d{5}"")"),"NJ")</f>
        <v>NJ</v>
      </c>
      <c r="N1055" s="5" t="s">
        <v>9911</v>
      </c>
      <c r="O1055" s="5" t="s">
        <v>52</v>
      </c>
      <c r="P1055" s="5">
        <v>2.0</v>
      </c>
      <c r="Q1055" s="5" t="s">
        <v>9912</v>
      </c>
      <c r="R1055" s="5" t="s">
        <v>9913</v>
      </c>
      <c r="S1055" s="5">
        <v>10.0</v>
      </c>
      <c r="T1055" s="5" t="s">
        <v>115</v>
      </c>
      <c r="U1055" s="5">
        <v>0.0</v>
      </c>
      <c r="V1055" s="5" t="s">
        <v>70</v>
      </c>
      <c r="W1055" s="5" t="s">
        <v>9914</v>
      </c>
      <c r="X1055" s="5" t="s">
        <v>52</v>
      </c>
      <c r="Y1055" s="5" t="s">
        <v>52</v>
      </c>
      <c r="Z1055" s="5" t="s">
        <v>9896</v>
      </c>
      <c r="AA1055" s="5" t="s">
        <v>52</v>
      </c>
      <c r="AB1055" s="5" t="s">
        <v>604</v>
      </c>
      <c r="AC1055" s="5" t="s">
        <v>52</v>
      </c>
      <c r="AD1055" s="5" t="s">
        <v>72</v>
      </c>
      <c r="AE1055" s="5" t="s">
        <v>73</v>
      </c>
      <c r="AF1055" s="5" t="s">
        <v>74</v>
      </c>
      <c r="AG1055" s="5" t="s">
        <v>75</v>
      </c>
      <c r="AH1055" s="5" t="s">
        <v>76</v>
      </c>
      <c r="AI1055" s="5" t="s">
        <v>77</v>
      </c>
      <c r="AJ1055" s="5" t="s">
        <v>9915</v>
      </c>
      <c r="AK1055" s="5" t="s">
        <v>9916</v>
      </c>
      <c r="AL1055" s="5" t="s">
        <v>4069</v>
      </c>
    </row>
    <row r="1056" hidden="1">
      <c r="A1056" s="5" t="s">
        <v>9917</v>
      </c>
      <c r="B1056" s="5" t="s">
        <v>168</v>
      </c>
      <c r="C1056" s="5" t="s">
        <v>169</v>
      </c>
      <c r="D1056" s="9">
        <v>44290.0</v>
      </c>
      <c r="E1056" s="5">
        <v>39600.0</v>
      </c>
      <c r="F1056" s="5">
        <v>18000.0</v>
      </c>
      <c r="G1056" s="5" t="s">
        <v>3378</v>
      </c>
      <c r="H1056" s="5" t="s">
        <v>272</v>
      </c>
      <c r="I1056" s="5" t="s">
        <v>9918</v>
      </c>
      <c r="J1056" s="5" t="s">
        <v>3378</v>
      </c>
      <c r="K1056" s="5" t="s">
        <v>966</v>
      </c>
      <c r="L1056" s="5" t="s">
        <v>174</v>
      </c>
      <c r="M1056" s="10" t="str">
        <f>IFERROR(__xludf.DUMMYFUNCTION("REGEXEXTRACT(L1541, ""[\s,]([A-Z]{2})[,\s]\s?\d{5}"")"),"PR")</f>
        <v>PR</v>
      </c>
      <c r="N1056" s="5" t="s">
        <v>175</v>
      </c>
      <c r="O1056" s="5" t="s">
        <v>52</v>
      </c>
      <c r="P1056" s="5">
        <v>1.0</v>
      </c>
      <c r="Q1056" s="5" t="s">
        <v>9919</v>
      </c>
      <c r="R1056" s="5">
        <v>4510.0</v>
      </c>
      <c r="S1056" s="5">
        <v>13250.0</v>
      </c>
      <c r="T1056" s="5" t="s">
        <v>115</v>
      </c>
      <c r="U1056" s="5">
        <v>0.0</v>
      </c>
      <c r="V1056" s="5" t="s">
        <v>52</v>
      </c>
      <c r="W1056" s="5" t="s">
        <v>9920</v>
      </c>
      <c r="X1056" s="5" t="s">
        <v>52</v>
      </c>
      <c r="Y1056" s="5" t="s">
        <v>52</v>
      </c>
      <c r="Z1056" s="5" t="s">
        <v>9921</v>
      </c>
      <c r="AA1056" s="5" t="s">
        <v>9922</v>
      </c>
      <c r="AB1056" s="5" t="s">
        <v>1734</v>
      </c>
      <c r="AC1056" s="5" t="s">
        <v>52</v>
      </c>
      <c r="AD1056" s="5" t="s">
        <v>181</v>
      </c>
      <c r="AE1056" s="5" t="s">
        <v>182</v>
      </c>
      <c r="AF1056" s="5" t="s">
        <v>183</v>
      </c>
      <c r="AG1056" s="5" t="s">
        <v>52</v>
      </c>
      <c r="AH1056" s="5" t="s">
        <v>52</v>
      </c>
      <c r="AI1056" s="5" t="s">
        <v>184</v>
      </c>
      <c r="AJ1056" s="5" t="s">
        <v>168</v>
      </c>
      <c r="AK1056" s="5" t="s">
        <v>174</v>
      </c>
      <c r="AL1056" s="5" t="s">
        <v>185</v>
      </c>
    </row>
    <row r="1057" hidden="1">
      <c r="A1057" s="5" t="s">
        <v>9923</v>
      </c>
      <c r="B1057" s="5" t="s">
        <v>9677</v>
      </c>
      <c r="C1057" s="5" t="s">
        <v>9678</v>
      </c>
      <c r="D1057" s="9">
        <v>44289.0</v>
      </c>
      <c r="E1057" s="5">
        <v>170542.0</v>
      </c>
      <c r="F1057" s="5">
        <v>77519.0</v>
      </c>
      <c r="G1057" s="5" t="s">
        <v>170</v>
      </c>
      <c r="H1057" s="5" t="s">
        <v>272</v>
      </c>
      <c r="I1057" s="5" t="s">
        <v>4369</v>
      </c>
      <c r="J1057" s="5" t="s">
        <v>170</v>
      </c>
      <c r="K1057" s="5" t="s">
        <v>7143</v>
      </c>
      <c r="L1057" s="5" t="s">
        <v>9680</v>
      </c>
      <c r="M1057" s="10" t="str">
        <f>IFERROR(__xludf.DUMMYFUNCTION("REGEXEXTRACT(L1542, ""[\s,]([A-Z]{2})[,\s]\s?\d{5}"")"),"CA")</f>
        <v>CA</v>
      </c>
      <c r="N1057" s="5" t="s">
        <v>9681</v>
      </c>
      <c r="O1057" s="5">
        <v>33308.0</v>
      </c>
      <c r="P1057" s="5">
        <v>4.0</v>
      </c>
      <c r="Q1057" s="5" t="s">
        <v>9924</v>
      </c>
      <c r="R1057" s="5" t="s">
        <v>8719</v>
      </c>
      <c r="S1057" s="5">
        <v>272.0</v>
      </c>
      <c r="T1057" s="5" t="s">
        <v>2397</v>
      </c>
      <c r="U1057" s="5">
        <v>0.0</v>
      </c>
      <c r="V1057" s="5" t="s">
        <v>52</v>
      </c>
      <c r="W1057" s="5" t="s">
        <v>9925</v>
      </c>
      <c r="X1057" s="5" t="s">
        <v>52</v>
      </c>
      <c r="Y1057" s="5" t="s">
        <v>52</v>
      </c>
      <c r="Z1057" s="5" t="s">
        <v>9926</v>
      </c>
      <c r="AA1057" s="5" t="s">
        <v>9927</v>
      </c>
      <c r="AB1057" s="5" t="s">
        <v>235</v>
      </c>
      <c r="AC1057" s="5" t="s">
        <v>52</v>
      </c>
      <c r="AD1057" s="5" t="s">
        <v>216</v>
      </c>
      <c r="AE1057" s="5" t="s">
        <v>217</v>
      </c>
      <c r="AF1057" s="5" t="s">
        <v>218</v>
      </c>
      <c r="AG1057" s="5" t="s">
        <v>52</v>
      </c>
      <c r="AH1057" s="5" t="s">
        <v>52</v>
      </c>
      <c r="AI1057" s="5" t="s">
        <v>52</v>
      </c>
      <c r="AJ1057" s="5" t="s">
        <v>9677</v>
      </c>
      <c r="AK1057" s="5" t="s">
        <v>9680</v>
      </c>
      <c r="AL1057" s="5" t="s">
        <v>9688</v>
      </c>
    </row>
    <row r="1058" hidden="1">
      <c r="A1058" s="5" t="s">
        <v>9928</v>
      </c>
      <c r="B1058" s="5" t="s">
        <v>9929</v>
      </c>
      <c r="C1058" s="5" t="s">
        <v>9930</v>
      </c>
      <c r="D1058" s="9">
        <v>44287.0</v>
      </c>
      <c r="E1058" s="5">
        <v>171600.0</v>
      </c>
      <c r="F1058" s="5">
        <v>78000.0</v>
      </c>
      <c r="G1058" s="5" t="s">
        <v>3867</v>
      </c>
      <c r="H1058" s="5" t="s">
        <v>3630</v>
      </c>
      <c r="I1058" s="5" t="s">
        <v>778</v>
      </c>
      <c r="J1058" s="5" t="s">
        <v>532</v>
      </c>
      <c r="K1058" s="5" t="s">
        <v>9931</v>
      </c>
      <c r="L1058" s="5" t="s">
        <v>9932</v>
      </c>
      <c r="M1058" s="10" t="str">
        <f>IFERROR(__xludf.DUMMYFUNCTION("REGEXEXTRACT(L1543, ""[\s,]([A-Z]{2})[,\s]\s?\d{5}"")"),"#N/A")</f>
        <v>#N/A</v>
      </c>
      <c r="N1058" s="5" t="s">
        <v>9933</v>
      </c>
      <c r="O1058" s="5" t="s">
        <v>52</v>
      </c>
      <c r="P1058" s="5">
        <v>3.0</v>
      </c>
      <c r="Q1058" s="5" t="s">
        <v>9934</v>
      </c>
      <c r="R1058" s="5" t="s">
        <v>2229</v>
      </c>
      <c r="S1058" s="5">
        <v>142.0</v>
      </c>
      <c r="T1058" s="5" t="s">
        <v>1386</v>
      </c>
      <c r="U1058" s="5">
        <v>110.0</v>
      </c>
      <c r="V1058" s="5" t="s">
        <v>93</v>
      </c>
      <c r="W1058" s="5" t="s">
        <v>9935</v>
      </c>
      <c r="X1058" s="5" t="s">
        <v>55</v>
      </c>
      <c r="Y1058" s="5" t="s">
        <v>9936</v>
      </c>
      <c r="Z1058" s="5" t="s">
        <v>9937</v>
      </c>
      <c r="AA1058" s="5" t="s">
        <v>9938</v>
      </c>
      <c r="AB1058" s="5" t="s">
        <v>235</v>
      </c>
      <c r="AC1058" s="5" t="s">
        <v>52</v>
      </c>
      <c r="AD1058" s="5" t="s">
        <v>5198</v>
      </c>
      <c r="AE1058" s="5" t="s">
        <v>52</v>
      </c>
      <c r="AF1058" s="5" t="s">
        <v>52</v>
      </c>
      <c r="AG1058" s="5" t="s">
        <v>52</v>
      </c>
      <c r="AH1058" s="5" t="s">
        <v>52</v>
      </c>
      <c r="AI1058" s="5" t="s">
        <v>52</v>
      </c>
      <c r="AJ1058" s="5" t="s">
        <v>8260</v>
      </c>
      <c r="AK1058" s="5" t="s">
        <v>9932</v>
      </c>
      <c r="AL1058" s="5" t="s">
        <v>336</v>
      </c>
    </row>
    <row r="1059" hidden="1">
      <c r="A1059" s="5" t="s">
        <v>9939</v>
      </c>
      <c r="B1059" s="5" t="s">
        <v>9940</v>
      </c>
      <c r="C1059" s="5" t="s">
        <v>9941</v>
      </c>
      <c r="D1059" s="9">
        <v>44285.0</v>
      </c>
      <c r="E1059" s="5">
        <v>58388.0</v>
      </c>
      <c r="F1059" s="5">
        <v>26540.0</v>
      </c>
      <c r="G1059" s="5" t="s">
        <v>2389</v>
      </c>
      <c r="H1059" s="5" t="s">
        <v>3215</v>
      </c>
      <c r="I1059" s="5" t="s">
        <v>9942</v>
      </c>
      <c r="J1059" s="5" t="s">
        <v>2391</v>
      </c>
      <c r="K1059" s="5" t="s">
        <v>3658</v>
      </c>
      <c r="L1059" s="5" t="s">
        <v>9943</v>
      </c>
      <c r="M1059" s="10" t="str">
        <f>IFERROR(__xludf.DUMMYFUNCTION("REGEXEXTRACT(L1544, ""[\s,]([A-Z]{2})[,\s]\s?\d{5}"")"),"#N/A")</f>
        <v>#N/A</v>
      </c>
      <c r="N1059" s="5" t="s">
        <v>9944</v>
      </c>
      <c r="O1059" s="5">
        <v>32044.0</v>
      </c>
      <c r="P1059" s="5">
        <v>1.0</v>
      </c>
      <c r="Q1059" s="5" t="s">
        <v>9945</v>
      </c>
      <c r="R1059" s="5">
        <v>4510.0</v>
      </c>
      <c r="S1059" s="5">
        <v>3347.0</v>
      </c>
      <c r="T1059" s="5" t="s">
        <v>5432</v>
      </c>
      <c r="U1059" s="5">
        <v>0.0</v>
      </c>
      <c r="V1059" s="5" t="s">
        <v>52</v>
      </c>
      <c r="W1059" s="5" t="s">
        <v>9946</v>
      </c>
      <c r="X1059" s="5" t="s">
        <v>52</v>
      </c>
      <c r="Y1059" s="5" t="s">
        <v>52</v>
      </c>
      <c r="Z1059" s="5" t="s">
        <v>9947</v>
      </c>
      <c r="AA1059" s="5" t="s">
        <v>9948</v>
      </c>
      <c r="AB1059" s="5" t="s">
        <v>1177</v>
      </c>
      <c r="AC1059" s="5" t="s">
        <v>52</v>
      </c>
      <c r="AD1059" s="5" t="s">
        <v>216</v>
      </c>
      <c r="AE1059" s="5" t="s">
        <v>217</v>
      </c>
      <c r="AF1059" s="5" t="s">
        <v>218</v>
      </c>
      <c r="AG1059" s="5" t="s">
        <v>52</v>
      </c>
      <c r="AH1059" s="5" t="s">
        <v>52</v>
      </c>
      <c r="AI1059" s="5" t="s">
        <v>52</v>
      </c>
      <c r="AJ1059" s="5" t="s">
        <v>9949</v>
      </c>
      <c r="AK1059" s="5" t="s">
        <v>9950</v>
      </c>
      <c r="AL1059" s="5" t="s">
        <v>9951</v>
      </c>
    </row>
    <row r="1060" hidden="1">
      <c r="A1060" s="5" t="s">
        <v>9952</v>
      </c>
      <c r="B1060" s="5" t="s">
        <v>5382</v>
      </c>
      <c r="C1060" s="5" t="s">
        <v>9953</v>
      </c>
      <c r="D1060" s="9">
        <v>44285.0</v>
      </c>
      <c r="E1060" s="5">
        <v>1828.0</v>
      </c>
      <c r="F1060" s="5">
        <v>831.0</v>
      </c>
      <c r="G1060" s="5" t="s">
        <v>435</v>
      </c>
      <c r="H1060" s="5" t="s">
        <v>171</v>
      </c>
      <c r="I1060" s="5" t="s">
        <v>3751</v>
      </c>
      <c r="J1060" s="5" t="s">
        <v>424</v>
      </c>
      <c r="K1060" s="5" t="s">
        <v>9954</v>
      </c>
      <c r="L1060" s="5" t="s">
        <v>7971</v>
      </c>
      <c r="M1060" s="10" t="str">
        <f>IFERROR(__xludf.DUMMYFUNCTION("REGEXEXTRACT(L1545, ""[\s,]([A-Z]{2})[,\s]\s?\d{5}"")"),"FL")</f>
        <v>FL</v>
      </c>
      <c r="N1060" s="5" t="s">
        <v>9955</v>
      </c>
      <c r="O1060" s="5" t="s">
        <v>5387</v>
      </c>
      <c r="P1060" s="5">
        <v>1.0</v>
      </c>
      <c r="Q1060" s="5" t="s">
        <v>9956</v>
      </c>
      <c r="R1060" s="5">
        <v>4510.0</v>
      </c>
      <c r="S1060" s="5">
        <v>81.0</v>
      </c>
      <c r="T1060" s="5" t="s">
        <v>115</v>
      </c>
      <c r="U1060" s="5">
        <v>0.0</v>
      </c>
      <c r="V1060" s="5" t="s">
        <v>52</v>
      </c>
      <c r="W1060" s="5" t="s">
        <v>9957</v>
      </c>
      <c r="X1060" s="5" t="s">
        <v>52</v>
      </c>
      <c r="Y1060" s="5" t="s">
        <v>52</v>
      </c>
      <c r="Z1060" s="5" t="s">
        <v>6864</v>
      </c>
      <c r="AA1060" s="5" t="s">
        <v>9958</v>
      </c>
      <c r="AB1060" s="5" t="s">
        <v>1553</v>
      </c>
      <c r="AC1060" s="5" t="s">
        <v>52</v>
      </c>
      <c r="AD1060" s="5" t="s">
        <v>181</v>
      </c>
      <c r="AE1060" s="5" t="s">
        <v>182</v>
      </c>
      <c r="AF1060" s="5" t="s">
        <v>183</v>
      </c>
      <c r="AG1060" s="5" t="s">
        <v>52</v>
      </c>
      <c r="AH1060" s="5" t="s">
        <v>52</v>
      </c>
      <c r="AI1060" s="5" t="s">
        <v>184</v>
      </c>
      <c r="AJ1060" s="5" t="s">
        <v>2207</v>
      </c>
      <c r="AK1060" s="5" t="s">
        <v>9959</v>
      </c>
      <c r="AL1060" s="5" t="s">
        <v>4581</v>
      </c>
    </row>
    <row r="1061" hidden="1">
      <c r="A1061" s="5" t="s">
        <v>9960</v>
      </c>
      <c r="B1061" s="5" t="s">
        <v>2054</v>
      </c>
      <c r="C1061" s="5" t="s">
        <v>9961</v>
      </c>
      <c r="D1061" s="9">
        <v>44284.0</v>
      </c>
      <c r="E1061" s="5">
        <v>34628.0</v>
      </c>
      <c r="F1061" s="5">
        <v>15740.0</v>
      </c>
      <c r="G1061" s="5" t="s">
        <v>107</v>
      </c>
      <c r="H1061" s="5" t="s">
        <v>189</v>
      </c>
      <c r="I1061" s="5" t="s">
        <v>2376</v>
      </c>
      <c r="J1061" s="5" t="s">
        <v>109</v>
      </c>
      <c r="K1061" s="5" t="s">
        <v>207</v>
      </c>
      <c r="L1061" s="5" t="s">
        <v>2058</v>
      </c>
      <c r="M1061" s="10" t="str">
        <f>IFERROR(__xludf.DUMMYFUNCTION("REGEXEXTRACT(L1546, ""[\s,]([A-Z]{2})[,\s]\s?\d{5}"")"),"CA")</f>
        <v>CA</v>
      </c>
      <c r="N1061" s="5" t="s">
        <v>9962</v>
      </c>
      <c r="O1061" s="5">
        <v>90248.0</v>
      </c>
      <c r="P1061" s="5">
        <v>1.0</v>
      </c>
      <c r="Q1061" s="5" t="s">
        <v>9963</v>
      </c>
      <c r="R1061" s="5">
        <v>2210.0</v>
      </c>
      <c r="S1061" s="5">
        <v>43.0</v>
      </c>
      <c r="T1061" s="5" t="s">
        <v>53</v>
      </c>
      <c r="U1061" s="5">
        <v>26.0</v>
      </c>
      <c r="V1061" s="5" t="s">
        <v>93</v>
      </c>
      <c r="W1061" s="5" t="s">
        <v>9964</v>
      </c>
      <c r="X1061" s="5" t="s">
        <v>52</v>
      </c>
      <c r="Y1061" s="5" t="s">
        <v>52</v>
      </c>
      <c r="Z1061" s="5" t="s">
        <v>9965</v>
      </c>
      <c r="AA1061" s="5">
        <v>5026568.0</v>
      </c>
      <c r="AB1061" s="5" t="s">
        <v>730</v>
      </c>
      <c r="AC1061" s="5" t="s">
        <v>52</v>
      </c>
      <c r="AD1061" s="5" t="s">
        <v>216</v>
      </c>
      <c r="AE1061" s="5" t="s">
        <v>217</v>
      </c>
      <c r="AF1061" s="5" t="s">
        <v>218</v>
      </c>
      <c r="AG1061" s="5" t="s">
        <v>52</v>
      </c>
      <c r="AH1061" s="5" t="s">
        <v>52</v>
      </c>
      <c r="AI1061" s="5" t="s">
        <v>52</v>
      </c>
      <c r="AJ1061" s="5" t="s">
        <v>9966</v>
      </c>
      <c r="AK1061" s="5" t="s">
        <v>9967</v>
      </c>
      <c r="AL1061" s="5" t="s">
        <v>126</v>
      </c>
    </row>
    <row r="1062" hidden="1">
      <c r="A1062" s="5" t="s">
        <v>9968</v>
      </c>
      <c r="B1062" s="5" t="s">
        <v>168</v>
      </c>
      <c r="C1062" s="5" t="s">
        <v>169</v>
      </c>
      <c r="D1062" s="9">
        <v>44283.0</v>
      </c>
      <c r="E1062" s="5">
        <v>39600.0</v>
      </c>
      <c r="F1062" s="5">
        <v>18000.0</v>
      </c>
      <c r="G1062" s="5" t="s">
        <v>3378</v>
      </c>
      <c r="H1062" s="5" t="s">
        <v>272</v>
      </c>
      <c r="I1062" s="5" t="s">
        <v>9969</v>
      </c>
      <c r="J1062" s="5" t="s">
        <v>3378</v>
      </c>
      <c r="K1062" s="5" t="s">
        <v>173</v>
      </c>
      <c r="L1062" s="5" t="s">
        <v>174</v>
      </c>
      <c r="M1062" s="10" t="str">
        <f>IFERROR(__xludf.DUMMYFUNCTION("REGEXEXTRACT(L1547, ""[\s,]([A-Z]{2})[,\s]\s?\d{5}"")"),"#N/A")</f>
        <v>#N/A</v>
      </c>
      <c r="N1062" s="5" t="s">
        <v>175</v>
      </c>
      <c r="O1062" s="5" t="s">
        <v>52</v>
      </c>
      <c r="P1062" s="5">
        <v>1.0</v>
      </c>
      <c r="Q1062" s="5" t="s">
        <v>9970</v>
      </c>
      <c r="R1062" s="5">
        <v>4510.0</v>
      </c>
      <c r="S1062" s="5">
        <v>3890.0</v>
      </c>
      <c r="T1062" s="5" t="s">
        <v>115</v>
      </c>
      <c r="U1062" s="5">
        <v>0.0</v>
      </c>
      <c r="V1062" s="5" t="s">
        <v>52</v>
      </c>
      <c r="W1062" s="5" t="s">
        <v>9971</v>
      </c>
      <c r="X1062" s="5" t="s">
        <v>52</v>
      </c>
      <c r="Y1062" s="5" t="s">
        <v>52</v>
      </c>
      <c r="Z1062" s="5" t="s">
        <v>999</v>
      </c>
      <c r="AA1062" s="5" t="s">
        <v>9972</v>
      </c>
      <c r="AB1062" s="5" t="s">
        <v>162</v>
      </c>
      <c r="AC1062" s="5" t="s">
        <v>52</v>
      </c>
      <c r="AD1062" s="5" t="s">
        <v>181</v>
      </c>
      <c r="AE1062" s="5" t="s">
        <v>182</v>
      </c>
      <c r="AF1062" s="5" t="s">
        <v>183</v>
      </c>
      <c r="AG1062" s="5" t="s">
        <v>52</v>
      </c>
      <c r="AH1062" s="5" t="s">
        <v>52</v>
      </c>
      <c r="AI1062" s="5" t="s">
        <v>184</v>
      </c>
      <c r="AJ1062" s="5" t="s">
        <v>168</v>
      </c>
      <c r="AK1062" s="5" t="s">
        <v>174</v>
      </c>
      <c r="AL1062" s="5" t="s">
        <v>185</v>
      </c>
    </row>
    <row r="1063" hidden="1">
      <c r="A1063" s="5" t="s">
        <v>9973</v>
      </c>
      <c r="B1063" s="5" t="s">
        <v>9974</v>
      </c>
      <c r="C1063" s="5" t="s">
        <v>9975</v>
      </c>
      <c r="D1063" s="9">
        <v>44279.0</v>
      </c>
      <c r="E1063" s="5">
        <v>15510.0</v>
      </c>
      <c r="F1063" s="5">
        <v>7050.0</v>
      </c>
      <c r="G1063" s="5" t="s">
        <v>3029</v>
      </c>
      <c r="H1063" s="5" t="s">
        <v>171</v>
      </c>
      <c r="I1063" s="5" t="s">
        <v>9799</v>
      </c>
      <c r="J1063" s="5" t="s">
        <v>1504</v>
      </c>
      <c r="K1063" s="5" t="s">
        <v>391</v>
      </c>
      <c r="L1063" s="5" t="s">
        <v>9976</v>
      </c>
      <c r="M1063" s="10" t="str">
        <f>IFERROR(__xludf.DUMMYFUNCTION("REGEXEXTRACT(L1548, ""[\s,]([A-Z]{2})[,\s]\s?\d{5}"")"),"#N/A")</f>
        <v>#N/A</v>
      </c>
      <c r="N1063" s="5" t="s">
        <v>9977</v>
      </c>
      <c r="O1063" s="5">
        <v>90061.0</v>
      </c>
      <c r="P1063" s="5">
        <v>1.0</v>
      </c>
      <c r="Q1063" s="5" t="s">
        <v>9802</v>
      </c>
      <c r="R1063" s="5" t="s">
        <v>91</v>
      </c>
      <c r="S1063" s="5">
        <v>20.0</v>
      </c>
      <c r="T1063" s="5" t="s">
        <v>53</v>
      </c>
      <c r="U1063" s="5">
        <v>0.0</v>
      </c>
      <c r="V1063" s="5" t="s">
        <v>70</v>
      </c>
      <c r="W1063" s="5" t="s">
        <v>9978</v>
      </c>
      <c r="X1063" s="5" t="s">
        <v>55</v>
      </c>
      <c r="Y1063" s="5" t="s">
        <v>9803</v>
      </c>
      <c r="Z1063" s="5" t="s">
        <v>9804</v>
      </c>
      <c r="AA1063" s="5" t="s">
        <v>9805</v>
      </c>
      <c r="AB1063" s="5" t="s">
        <v>3114</v>
      </c>
      <c r="AC1063" s="5" t="s">
        <v>52</v>
      </c>
      <c r="AD1063" s="5" t="s">
        <v>9979</v>
      </c>
      <c r="AE1063" s="5" t="s">
        <v>52</v>
      </c>
      <c r="AF1063" s="5" t="s">
        <v>52</v>
      </c>
      <c r="AG1063" s="5" t="s">
        <v>52</v>
      </c>
      <c r="AH1063" s="5" t="s">
        <v>52</v>
      </c>
      <c r="AI1063" s="5" t="s">
        <v>52</v>
      </c>
      <c r="AJ1063" s="5" t="s">
        <v>9980</v>
      </c>
      <c r="AK1063" s="5" t="s">
        <v>9981</v>
      </c>
      <c r="AL1063" s="5" t="s">
        <v>9982</v>
      </c>
    </row>
    <row r="1064">
      <c r="A1064" s="5" t="s">
        <v>9983</v>
      </c>
      <c r="B1064" s="5" t="s">
        <v>9984</v>
      </c>
      <c r="C1064" s="5" t="s">
        <v>9985</v>
      </c>
      <c r="D1064" s="9">
        <v>44278.0</v>
      </c>
      <c r="E1064" s="5">
        <v>43366.0</v>
      </c>
      <c r="F1064" s="5">
        <v>19712.0</v>
      </c>
      <c r="G1064" s="5" t="s">
        <v>3029</v>
      </c>
      <c r="H1064" s="5" t="s">
        <v>45</v>
      </c>
      <c r="I1064" s="5" t="s">
        <v>9986</v>
      </c>
      <c r="J1064" s="5" t="s">
        <v>1504</v>
      </c>
      <c r="K1064" s="5" t="s">
        <v>9987</v>
      </c>
      <c r="L1064" s="5" t="s">
        <v>9988</v>
      </c>
      <c r="M1064" s="11" t="s">
        <v>2670</v>
      </c>
      <c r="N1064" s="5" t="s">
        <v>9989</v>
      </c>
      <c r="O1064" s="5">
        <v>13088.0</v>
      </c>
      <c r="P1064" s="5">
        <v>2.0</v>
      </c>
      <c r="Q1064" s="5" t="s">
        <v>9990</v>
      </c>
      <c r="R1064" s="5" t="s">
        <v>9991</v>
      </c>
      <c r="S1064" s="5">
        <v>858.0</v>
      </c>
      <c r="T1064" s="5" t="s">
        <v>69</v>
      </c>
      <c r="U1064" s="5">
        <v>133.0</v>
      </c>
      <c r="V1064" s="5" t="s">
        <v>70</v>
      </c>
      <c r="W1064" s="5" t="s">
        <v>9992</v>
      </c>
      <c r="X1064" s="5" t="s">
        <v>55</v>
      </c>
      <c r="Y1064" s="5" t="s">
        <v>9993</v>
      </c>
      <c r="Z1064" s="5" t="s">
        <v>9994</v>
      </c>
      <c r="AA1064" s="5" t="s">
        <v>9995</v>
      </c>
      <c r="AB1064" s="5" t="s">
        <v>119</v>
      </c>
      <c r="AC1064" s="5" t="s">
        <v>52</v>
      </c>
      <c r="AD1064" s="5" t="s">
        <v>5521</v>
      </c>
      <c r="AE1064" s="5" t="s">
        <v>5522</v>
      </c>
      <c r="AF1064" s="5" t="s">
        <v>5523</v>
      </c>
      <c r="AG1064" s="5" t="s">
        <v>52</v>
      </c>
      <c r="AH1064" s="5" t="s">
        <v>52</v>
      </c>
      <c r="AI1064" s="5" t="s">
        <v>5524</v>
      </c>
      <c r="AJ1064" s="5" t="s">
        <v>6876</v>
      </c>
      <c r="AK1064" s="5" t="s">
        <v>9996</v>
      </c>
      <c r="AL1064" s="5" t="s">
        <v>9982</v>
      </c>
    </row>
    <row r="1065" hidden="1">
      <c r="A1065" s="5" t="s">
        <v>9997</v>
      </c>
      <c r="B1065" s="5" t="s">
        <v>9998</v>
      </c>
      <c r="C1065" s="5" t="s">
        <v>4026</v>
      </c>
      <c r="D1065" s="9">
        <v>44275.0</v>
      </c>
      <c r="E1065" s="5">
        <v>41587.0</v>
      </c>
      <c r="F1065" s="5">
        <v>18903.0</v>
      </c>
      <c r="G1065" s="5" t="s">
        <v>963</v>
      </c>
      <c r="H1065" s="5" t="s">
        <v>480</v>
      </c>
      <c r="I1065" s="5" t="s">
        <v>9999</v>
      </c>
      <c r="J1065" s="5" t="s">
        <v>965</v>
      </c>
      <c r="K1065" s="5" t="s">
        <v>10000</v>
      </c>
      <c r="L1065" s="5" t="s">
        <v>10001</v>
      </c>
      <c r="M1065" s="10" t="str">
        <f>IFERROR(__xludf.DUMMYFUNCTION("REGEXEXTRACT(L1550, ""[\s,]([A-Z]{2})[,\s]\s?\d{5}"")"),"PA")</f>
        <v>PA</v>
      </c>
      <c r="N1065" s="5" t="s">
        <v>10002</v>
      </c>
      <c r="O1065" s="5" t="s">
        <v>52</v>
      </c>
      <c r="P1065" s="5">
        <v>4.0</v>
      </c>
      <c r="Q1065" s="5" t="s">
        <v>10003</v>
      </c>
      <c r="R1065" s="5" t="s">
        <v>666</v>
      </c>
      <c r="S1065" s="5">
        <v>104.0</v>
      </c>
      <c r="T1065" s="5" t="s">
        <v>115</v>
      </c>
      <c r="U1065" s="5">
        <v>0.0</v>
      </c>
      <c r="V1065" s="5" t="s">
        <v>70</v>
      </c>
      <c r="W1065" s="5" t="s">
        <v>10004</v>
      </c>
      <c r="X1065" s="5" t="s">
        <v>52</v>
      </c>
      <c r="Y1065" s="5" t="s">
        <v>52</v>
      </c>
      <c r="Z1065" s="5" t="s">
        <v>10005</v>
      </c>
      <c r="AA1065" s="5" t="s">
        <v>10006</v>
      </c>
      <c r="AB1065" s="5" t="s">
        <v>119</v>
      </c>
      <c r="AC1065" s="5" t="s">
        <v>52</v>
      </c>
      <c r="AD1065" s="5" t="s">
        <v>398</v>
      </c>
      <c r="AE1065" s="5" t="s">
        <v>399</v>
      </c>
      <c r="AF1065" s="5" t="s">
        <v>400</v>
      </c>
      <c r="AG1065" s="5" t="s">
        <v>401</v>
      </c>
      <c r="AH1065" s="5">
        <v>23502.0</v>
      </c>
      <c r="AI1065" s="5" t="s">
        <v>402</v>
      </c>
      <c r="AJ1065" s="5" t="s">
        <v>10007</v>
      </c>
      <c r="AK1065" s="5" t="s">
        <v>10008</v>
      </c>
      <c r="AL1065" s="5" t="s">
        <v>6484</v>
      </c>
    </row>
    <row r="1066">
      <c r="A1066" s="5" t="s">
        <v>10009</v>
      </c>
      <c r="B1066" s="5" t="s">
        <v>10010</v>
      </c>
      <c r="C1066" s="5" t="s">
        <v>10011</v>
      </c>
      <c r="D1066" s="9">
        <v>44274.0</v>
      </c>
      <c r="E1066" s="5">
        <v>60194.0</v>
      </c>
      <c r="F1066" s="5">
        <v>27361.0</v>
      </c>
      <c r="G1066" s="5" t="s">
        <v>3029</v>
      </c>
      <c r="H1066" s="5" t="s">
        <v>45</v>
      </c>
      <c r="I1066" s="5" t="s">
        <v>9986</v>
      </c>
      <c r="J1066" s="5" t="s">
        <v>1504</v>
      </c>
      <c r="K1066" s="5" t="s">
        <v>10012</v>
      </c>
      <c r="L1066" s="5" t="s">
        <v>10013</v>
      </c>
      <c r="M1066" s="11" t="s">
        <v>2670</v>
      </c>
      <c r="N1066" s="5" t="s">
        <v>10014</v>
      </c>
      <c r="O1066" s="5">
        <v>11422.0</v>
      </c>
      <c r="P1066" s="5">
        <v>2.0</v>
      </c>
      <c r="Q1066" s="5" t="s">
        <v>9990</v>
      </c>
      <c r="R1066" s="5" t="s">
        <v>9991</v>
      </c>
      <c r="S1066" s="5">
        <v>858.0</v>
      </c>
      <c r="T1066" s="5" t="s">
        <v>115</v>
      </c>
      <c r="U1066" s="5">
        <v>1.0</v>
      </c>
      <c r="V1066" s="5" t="s">
        <v>70</v>
      </c>
      <c r="W1066" s="5" t="s">
        <v>9993</v>
      </c>
      <c r="X1066" s="5" t="s">
        <v>71</v>
      </c>
      <c r="Y1066" s="5" t="s">
        <v>52</v>
      </c>
      <c r="Z1066" s="5" t="s">
        <v>10015</v>
      </c>
      <c r="AA1066" s="5" t="s">
        <v>9995</v>
      </c>
      <c r="AB1066" s="5" t="s">
        <v>119</v>
      </c>
      <c r="AC1066" s="5" t="s">
        <v>52</v>
      </c>
      <c r="AD1066" s="5" t="s">
        <v>398</v>
      </c>
      <c r="AE1066" s="5" t="s">
        <v>399</v>
      </c>
      <c r="AF1066" s="5" t="s">
        <v>400</v>
      </c>
      <c r="AG1066" s="5" t="s">
        <v>401</v>
      </c>
      <c r="AH1066" s="5">
        <v>23502.0</v>
      </c>
      <c r="AI1066" s="5" t="s">
        <v>402</v>
      </c>
      <c r="AJ1066" s="5" t="s">
        <v>10010</v>
      </c>
      <c r="AK1066" s="5" t="s">
        <v>10016</v>
      </c>
      <c r="AL1066" s="5" t="s">
        <v>9982</v>
      </c>
    </row>
    <row r="1067" hidden="1">
      <c r="A1067" s="5" t="s">
        <v>10017</v>
      </c>
      <c r="B1067" s="5" t="s">
        <v>10018</v>
      </c>
      <c r="C1067" s="5" t="s">
        <v>10018</v>
      </c>
      <c r="D1067" s="9">
        <v>44272.0</v>
      </c>
      <c r="E1067" s="5">
        <v>4402.0</v>
      </c>
      <c r="F1067" s="5">
        <v>2001.0</v>
      </c>
      <c r="G1067" s="5" t="s">
        <v>107</v>
      </c>
      <c r="H1067" s="5" t="s">
        <v>189</v>
      </c>
      <c r="I1067" s="5" t="s">
        <v>10019</v>
      </c>
      <c r="J1067" s="5" t="s">
        <v>109</v>
      </c>
      <c r="K1067" s="5" t="s">
        <v>391</v>
      </c>
      <c r="L1067" s="5" t="s">
        <v>10020</v>
      </c>
      <c r="M1067" s="10" t="str">
        <f>IFERROR(__xludf.DUMMYFUNCTION("REGEXEXTRACT(L1552, ""[\s,]([A-Z]{2})[,\s]\s?\d{5}"")"),"#N/A")</f>
        <v>#N/A</v>
      </c>
      <c r="N1067" s="5" t="s">
        <v>10021</v>
      </c>
      <c r="O1067" s="5" t="s">
        <v>10022</v>
      </c>
      <c r="P1067" s="5">
        <v>1.0</v>
      </c>
      <c r="Q1067" s="5" t="s">
        <v>10023</v>
      </c>
      <c r="R1067" s="5" t="s">
        <v>244</v>
      </c>
      <c r="S1067" s="5">
        <v>5.0</v>
      </c>
      <c r="T1067" s="5" t="s">
        <v>53</v>
      </c>
      <c r="U1067" s="5">
        <v>21.0</v>
      </c>
      <c r="V1067" s="5" t="s">
        <v>70</v>
      </c>
      <c r="W1067" s="5" t="s">
        <v>10024</v>
      </c>
      <c r="X1067" s="5" t="s">
        <v>55</v>
      </c>
      <c r="Y1067" s="5" t="s">
        <v>10025</v>
      </c>
      <c r="Z1067" s="5" t="s">
        <v>10026</v>
      </c>
      <c r="AA1067" s="5">
        <v>3723375.0</v>
      </c>
      <c r="AB1067" s="5" t="s">
        <v>730</v>
      </c>
      <c r="AC1067" s="5" t="s">
        <v>52</v>
      </c>
      <c r="AD1067" s="5" t="s">
        <v>1566</v>
      </c>
      <c r="AE1067" s="5" t="s">
        <v>1567</v>
      </c>
      <c r="AF1067" s="5" t="s">
        <v>1568</v>
      </c>
      <c r="AG1067" s="5" t="s">
        <v>1569</v>
      </c>
      <c r="AH1067" s="5">
        <v>60025.0</v>
      </c>
      <c r="AI1067" s="5" t="s">
        <v>1570</v>
      </c>
      <c r="AJ1067" s="5" t="s">
        <v>10018</v>
      </c>
      <c r="AK1067" s="5" t="s">
        <v>10027</v>
      </c>
      <c r="AL1067" s="5" t="s">
        <v>2385</v>
      </c>
    </row>
    <row r="1068" hidden="1">
      <c r="A1068" s="5" t="s">
        <v>10028</v>
      </c>
      <c r="B1068" s="5" t="s">
        <v>10029</v>
      </c>
      <c r="C1068" s="5" t="s">
        <v>1222</v>
      </c>
      <c r="D1068" s="9">
        <v>44272.0</v>
      </c>
      <c r="E1068" s="5">
        <v>13032.0</v>
      </c>
      <c r="F1068" s="5">
        <v>5924.0</v>
      </c>
      <c r="G1068" s="5" t="s">
        <v>107</v>
      </c>
      <c r="H1068" s="5" t="s">
        <v>189</v>
      </c>
      <c r="I1068" s="5" t="s">
        <v>10019</v>
      </c>
      <c r="J1068" s="5" t="s">
        <v>109</v>
      </c>
      <c r="K1068" s="5" t="s">
        <v>391</v>
      </c>
      <c r="L1068" s="5" t="s">
        <v>10030</v>
      </c>
      <c r="M1068" s="10" t="str">
        <f>IFERROR(__xludf.DUMMYFUNCTION("REGEXEXTRACT(L1553, ""[\s,]([A-Z]{2})[,\s]\s?\d{5}"")"),"#N/A")</f>
        <v>#N/A</v>
      </c>
      <c r="N1068" s="5" t="s">
        <v>10031</v>
      </c>
      <c r="O1068" s="5" t="s">
        <v>52</v>
      </c>
      <c r="P1068" s="5">
        <v>1.0</v>
      </c>
      <c r="Q1068" s="5" t="s">
        <v>10023</v>
      </c>
      <c r="R1068" s="5" t="s">
        <v>244</v>
      </c>
      <c r="S1068" s="5">
        <v>11.0</v>
      </c>
      <c r="T1068" s="5" t="s">
        <v>53</v>
      </c>
      <c r="U1068" s="5">
        <v>54.0</v>
      </c>
      <c r="V1068" s="5" t="s">
        <v>70</v>
      </c>
      <c r="W1068" s="5" t="s">
        <v>10025</v>
      </c>
      <c r="X1068" s="5" t="s">
        <v>71</v>
      </c>
      <c r="Y1068" s="5" t="s">
        <v>52</v>
      </c>
      <c r="Z1068" s="5" t="s">
        <v>10026</v>
      </c>
      <c r="AA1068" s="5">
        <v>3723375.0</v>
      </c>
      <c r="AB1068" s="5" t="s">
        <v>730</v>
      </c>
      <c r="AC1068" s="5" t="s">
        <v>52</v>
      </c>
      <c r="AD1068" s="5" t="s">
        <v>1566</v>
      </c>
      <c r="AE1068" s="5" t="s">
        <v>1567</v>
      </c>
      <c r="AF1068" s="5" t="s">
        <v>1568</v>
      </c>
      <c r="AG1068" s="5" t="s">
        <v>1569</v>
      </c>
      <c r="AH1068" s="5">
        <v>60025.0</v>
      </c>
      <c r="AI1068" s="5" t="s">
        <v>1570</v>
      </c>
      <c r="AJ1068" s="5" t="s">
        <v>10029</v>
      </c>
      <c r="AK1068" s="5" t="s">
        <v>10032</v>
      </c>
      <c r="AL1068" s="5" t="s">
        <v>2385</v>
      </c>
    </row>
    <row r="1069" hidden="1">
      <c r="A1069" s="5" t="s">
        <v>10033</v>
      </c>
      <c r="B1069" s="5" t="s">
        <v>10034</v>
      </c>
      <c r="C1069" s="5" t="s">
        <v>10035</v>
      </c>
      <c r="D1069" s="9">
        <v>44272.0</v>
      </c>
      <c r="E1069" s="5">
        <v>792088.0</v>
      </c>
      <c r="F1069" s="5">
        <v>360040.0</v>
      </c>
      <c r="G1069" s="5" t="s">
        <v>1419</v>
      </c>
      <c r="H1069" s="5" t="s">
        <v>480</v>
      </c>
      <c r="I1069" s="5" t="s">
        <v>10036</v>
      </c>
      <c r="J1069" s="5" t="s">
        <v>256</v>
      </c>
      <c r="K1069" s="5" t="s">
        <v>7212</v>
      </c>
      <c r="L1069" s="5" t="s">
        <v>10037</v>
      </c>
      <c r="M1069" s="10" t="str">
        <f>IFERROR(__xludf.DUMMYFUNCTION("REGEXEXTRACT(L1554, ""[\s,]([A-Z]{2})[,\s]\s?\d{5}"")"),"#N/A")</f>
        <v>#N/A</v>
      </c>
      <c r="N1069" s="5" t="s">
        <v>10038</v>
      </c>
      <c r="O1069" s="5" t="s">
        <v>52</v>
      </c>
      <c r="P1069" s="5">
        <v>13.0</v>
      </c>
      <c r="Q1069" s="5" t="s">
        <v>10039</v>
      </c>
      <c r="R1069" s="5" t="s">
        <v>10040</v>
      </c>
      <c r="S1069" s="5">
        <v>286.0</v>
      </c>
      <c r="T1069" s="5" t="s">
        <v>115</v>
      </c>
      <c r="U1069" s="5">
        <v>7.0</v>
      </c>
      <c r="V1069" s="5" t="s">
        <v>70</v>
      </c>
      <c r="W1069" s="5" t="s">
        <v>10041</v>
      </c>
      <c r="X1069" s="5" t="s">
        <v>52</v>
      </c>
      <c r="Y1069" s="5" t="s">
        <v>52</v>
      </c>
      <c r="Z1069" s="5" t="s">
        <v>10042</v>
      </c>
      <c r="AA1069" s="5" t="s">
        <v>10043</v>
      </c>
      <c r="AB1069" s="5" t="s">
        <v>59</v>
      </c>
      <c r="AC1069" s="5" t="s">
        <v>52</v>
      </c>
      <c r="AD1069" s="5" t="s">
        <v>398</v>
      </c>
      <c r="AE1069" s="5" t="s">
        <v>399</v>
      </c>
      <c r="AF1069" s="5" t="s">
        <v>400</v>
      </c>
      <c r="AG1069" s="5" t="s">
        <v>401</v>
      </c>
      <c r="AH1069" s="5">
        <v>23502.0</v>
      </c>
      <c r="AI1069" s="5" t="s">
        <v>402</v>
      </c>
      <c r="AJ1069" s="5" t="s">
        <v>9898</v>
      </c>
      <c r="AK1069" s="5" t="s">
        <v>10044</v>
      </c>
      <c r="AL1069" s="5" t="s">
        <v>1727</v>
      </c>
    </row>
    <row r="1070" hidden="1">
      <c r="A1070" s="5" t="s">
        <v>10045</v>
      </c>
      <c r="B1070" s="5" t="s">
        <v>10046</v>
      </c>
      <c r="C1070" s="5" t="s">
        <v>102</v>
      </c>
      <c r="D1070" s="9">
        <v>44269.0</v>
      </c>
      <c r="E1070" s="5">
        <v>11227.0</v>
      </c>
      <c r="F1070" s="5">
        <v>5103.0</v>
      </c>
      <c r="G1070" s="5" t="s">
        <v>170</v>
      </c>
      <c r="H1070" s="5" t="s">
        <v>171</v>
      </c>
      <c r="I1070" s="5" t="s">
        <v>10047</v>
      </c>
      <c r="J1070" s="5" t="s">
        <v>170</v>
      </c>
      <c r="K1070" s="5" t="s">
        <v>10048</v>
      </c>
      <c r="L1070" s="5" t="s">
        <v>10049</v>
      </c>
      <c r="M1070" s="10" t="str">
        <f>IFERROR(__xludf.DUMMYFUNCTION("REGEXEXTRACT(L1555, ""[\s,]([A-Z]{2})[,\s]\s?\d{5}"")"),"OK")</f>
        <v>OK</v>
      </c>
      <c r="N1070" s="5" t="s">
        <v>102</v>
      </c>
      <c r="O1070" s="5">
        <v>7073.0</v>
      </c>
      <c r="P1070" s="5">
        <v>1.0</v>
      </c>
      <c r="Q1070" s="5" t="s">
        <v>10050</v>
      </c>
      <c r="R1070" s="5" t="s">
        <v>52</v>
      </c>
      <c r="S1070" s="5">
        <v>641.0</v>
      </c>
      <c r="T1070" s="5" t="s">
        <v>69</v>
      </c>
      <c r="U1070" s="5">
        <v>0.0</v>
      </c>
      <c r="V1070" s="5" t="s">
        <v>70</v>
      </c>
      <c r="W1070" s="5" t="s">
        <v>10051</v>
      </c>
      <c r="X1070" s="5" t="s">
        <v>55</v>
      </c>
      <c r="Y1070" s="5" t="s">
        <v>10052</v>
      </c>
      <c r="Z1070" s="5" t="s">
        <v>10053</v>
      </c>
      <c r="AA1070" s="5" t="s">
        <v>10054</v>
      </c>
      <c r="AB1070" s="5" t="s">
        <v>119</v>
      </c>
      <c r="AC1070" s="5" t="s">
        <v>52</v>
      </c>
      <c r="AD1070" s="5" t="s">
        <v>10055</v>
      </c>
      <c r="AE1070" s="5" t="s">
        <v>10056</v>
      </c>
      <c r="AF1070" s="5" t="s">
        <v>59</v>
      </c>
      <c r="AG1070" s="5" t="s">
        <v>52</v>
      </c>
      <c r="AH1070" s="5">
        <v>169208.0</v>
      </c>
      <c r="AI1070" s="5" t="s">
        <v>10057</v>
      </c>
      <c r="AJ1070" s="5" t="s">
        <v>102</v>
      </c>
      <c r="AK1070" s="5" t="s">
        <v>102</v>
      </c>
      <c r="AL1070" s="5" t="s">
        <v>59</v>
      </c>
    </row>
    <row r="1071" hidden="1">
      <c r="A1071" s="5" t="s">
        <v>10058</v>
      </c>
      <c r="B1071" s="5" t="s">
        <v>248</v>
      </c>
      <c r="C1071" s="5" t="s">
        <v>9640</v>
      </c>
      <c r="D1071" s="9">
        <v>44267.0</v>
      </c>
      <c r="E1071" s="5">
        <v>33959.0</v>
      </c>
      <c r="F1071" s="5">
        <v>15436.0</v>
      </c>
      <c r="G1071" s="5" t="s">
        <v>963</v>
      </c>
      <c r="H1071" s="5" t="s">
        <v>189</v>
      </c>
      <c r="I1071" s="5" t="s">
        <v>9641</v>
      </c>
      <c r="J1071" s="5" t="s">
        <v>965</v>
      </c>
      <c r="K1071" s="5" t="s">
        <v>10059</v>
      </c>
      <c r="L1071" s="5" t="s">
        <v>5706</v>
      </c>
      <c r="M1071" s="10" t="str">
        <f>IFERROR(__xludf.DUMMYFUNCTION("REGEXEXTRACT(L1556, ""[\s,]([A-Z]{2})[,\s]\s?\d{5}"")"),"NC")</f>
        <v>NC</v>
      </c>
      <c r="N1071" s="5" t="s">
        <v>9643</v>
      </c>
      <c r="O1071" s="5">
        <v>77338.0</v>
      </c>
      <c r="P1071" s="5">
        <v>1.0</v>
      </c>
      <c r="Q1071" s="5" t="s">
        <v>10060</v>
      </c>
      <c r="R1071" s="5">
        <v>4510.0</v>
      </c>
      <c r="S1071" s="5">
        <v>544.0</v>
      </c>
      <c r="T1071" s="5" t="s">
        <v>53</v>
      </c>
      <c r="U1071" s="5">
        <v>57.0</v>
      </c>
      <c r="V1071" s="5" t="s">
        <v>93</v>
      </c>
      <c r="W1071" s="5" t="s">
        <v>10061</v>
      </c>
      <c r="X1071" s="5" t="s">
        <v>71</v>
      </c>
      <c r="Y1071" s="5" t="s">
        <v>52</v>
      </c>
      <c r="Z1071" s="5" t="s">
        <v>10062</v>
      </c>
      <c r="AA1071" s="5" t="s">
        <v>10063</v>
      </c>
      <c r="AB1071" s="5" t="s">
        <v>235</v>
      </c>
      <c r="AC1071" s="5" t="s">
        <v>52</v>
      </c>
      <c r="AD1071" s="5" t="s">
        <v>216</v>
      </c>
      <c r="AE1071" s="5" t="s">
        <v>217</v>
      </c>
      <c r="AF1071" s="5" t="s">
        <v>218</v>
      </c>
      <c r="AG1071" s="5" t="s">
        <v>52</v>
      </c>
      <c r="AH1071" s="5" t="s">
        <v>52</v>
      </c>
      <c r="AI1071" s="5" t="s">
        <v>52</v>
      </c>
      <c r="AJ1071" s="5" t="s">
        <v>248</v>
      </c>
      <c r="AK1071" s="5" t="s">
        <v>5706</v>
      </c>
      <c r="AL1071" s="5" t="s">
        <v>59</v>
      </c>
    </row>
    <row r="1072" hidden="1">
      <c r="A1072" s="5" t="s">
        <v>10064</v>
      </c>
      <c r="B1072" s="5" t="s">
        <v>10065</v>
      </c>
      <c r="C1072" s="5" t="s">
        <v>10066</v>
      </c>
      <c r="D1072" s="9">
        <v>44267.0</v>
      </c>
      <c r="E1072" s="5">
        <v>34584.0</v>
      </c>
      <c r="F1072" s="5">
        <v>15720.0</v>
      </c>
      <c r="G1072" s="5" t="s">
        <v>412</v>
      </c>
      <c r="H1072" s="5" t="s">
        <v>171</v>
      </c>
      <c r="I1072" s="5" t="s">
        <v>5612</v>
      </c>
      <c r="J1072" s="5" t="s">
        <v>414</v>
      </c>
      <c r="K1072" s="5" t="s">
        <v>744</v>
      </c>
      <c r="L1072" s="5" t="s">
        <v>10067</v>
      </c>
      <c r="M1072" s="10" t="str">
        <f>IFERROR(__xludf.DUMMYFUNCTION("REGEXEXTRACT(L1557, ""[\s,]([A-Z]{2})[,\s]\s?\d{5}"")"),"CA")</f>
        <v>CA</v>
      </c>
      <c r="N1072" s="5" t="s">
        <v>10068</v>
      </c>
      <c r="O1072" s="5">
        <v>90248.0</v>
      </c>
      <c r="P1072" s="5">
        <v>1.0</v>
      </c>
      <c r="Q1072" s="5" t="s">
        <v>10069</v>
      </c>
      <c r="R1072" s="5" t="s">
        <v>4202</v>
      </c>
      <c r="S1072" s="5">
        <v>4.0</v>
      </c>
      <c r="T1072" s="5" t="s">
        <v>53</v>
      </c>
      <c r="U1072" s="5">
        <v>0.0</v>
      </c>
      <c r="V1072" s="5" t="s">
        <v>52</v>
      </c>
      <c r="W1072" s="5" t="s">
        <v>10070</v>
      </c>
      <c r="X1072" s="5" t="s">
        <v>55</v>
      </c>
      <c r="Y1072" s="5" t="s">
        <v>10071</v>
      </c>
      <c r="Z1072" s="5" t="s">
        <v>417</v>
      </c>
      <c r="AA1072" s="5">
        <v>1121918.0</v>
      </c>
      <c r="AB1072" s="5" t="s">
        <v>260</v>
      </c>
      <c r="AC1072" s="5" t="s">
        <v>52</v>
      </c>
      <c r="AD1072" s="5" t="s">
        <v>940</v>
      </c>
      <c r="AE1072" s="5" t="s">
        <v>52</v>
      </c>
      <c r="AF1072" s="5" t="s">
        <v>52</v>
      </c>
      <c r="AG1072" s="5" t="s">
        <v>52</v>
      </c>
      <c r="AH1072" s="5" t="s">
        <v>52</v>
      </c>
      <c r="AI1072" s="5" t="s">
        <v>52</v>
      </c>
      <c r="AJ1072" s="5" t="s">
        <v>102</v>
      </c>
      <c r="AK1072" s="5" t="s">
        <v>102</v>
      </c>
      <c r="AL1072" s="5" t="s">
        <v>941</v>
      </c>
    </row>
    <row r="1073" hidden="1">
      <c r="A1073" s="5" t="s">
        <v>10072</v>
      </c>
      <c r="B1073" s="5" t="s">
        <v>10073</v>
      </c>
      <c r="C1073" s="5" t="s">
        <v>10074</v>
      </c>
      <c r="D1073" s="9">
        <v>44267.0</v>
      </c>
      <c r="E1073" s="5">
        <v>34584.0</v>
      </c>
      <c r="F1073" s="5">
        <v>15720.0</v>
      </c>
      <c r="G1073" s="5" t="s">
        <v>412</v>
      </c>
      <c r="H1073" s="5" t="s">
        <v>171</v>
      </c>
      <c r="I1073" s="5" t="s">
        <v>5612</v>
      </c>
      <c r="J1073" s="5" t="s">
        <v>414</v>
      </c>
      <c r="K1073" s="5" t="s">
        <v>7043</v>
      </c>
      <c r="L1073" s="5" t="s">
        <v>10075</v>
      </c>
      <c r="M1073" s="10" t="str">
        <f>IFERROR(__xludf.DUMMYFUNCTION("REGEXEXTRACT(L1558, ""[\s,]([A-Z]{2})[,\s]\s?\d{5}"")"),"FL")</f>
        <v>FL</v>
      </c>
      <c r="N1073" s="5" t="s">
        <v>10076</v>
      </c>
      <c r="O1073" s="5">
        <v>33147.0</v>
      </c>
      <c r="P1073" s="5">
        <v>1.0</v>
      </c>
      <c r="Q1073" s="5" t="s">
        <v>10069</v>
      </c>
      <c r="R1073" s="5" t="s">
        <v>4202</v>
      </c>
      <c r="S1073" s="5">
        <v>101.0</v>
      </c>
      <c r="T1073" s="5" t="s">
        <v>115</v>
      </c>
      <c r="U1073" s="5">
        <v>0.0</v>
      </c>
      <c r="V1073" s="5" t="s">
        <v>70</v>
      </c>
      <c r="W1073" s="5" t="s">
        <v>10071</v>
      </c>
      <c r="X1073" s="5" t="s">
        <v>71</v>
      </c>
      <c r="Y1073" s="5" t="s">
        <v>52</v>
      </c>
      <c r="Z1073" s="5" t="s">
        <v>417</v>
      </c>
      <c r="AA1073" s="5">
        <v>1121918.0</v>
      </c>
      <c r="AB1073" s="5" t="s">
        <v>260</v>
      </c>
      <c r="AC1073" s="5" t="s">
        <v>52</v>
      </c>
      <c r="AD1073" s="5" t="s">
        <v>5289</v>
      </c>
      <c r="AE1073" s="5" t="s">
        <v>5290</v>
      </c>
      <c r="AF1073" s="5" t="s">
        <v>5291</v>
      </c>
      <c r="AG1073" s="5" t="s">
        <v>52</v>
      </c>
      <c r="AH1073" s="5" t="s">
        <v>52</v>
      </c>
      <c r="AI1073" s="5" t="s">
        <v>52</v>
      </c>
      <c r="AJ1073" s="5" t="s">
        <v>10073</v>
      </c>
      <c r="AK1073" s="5" t="s">
        <v>10077</v>
      </c>
      <c r="AL1073" s="5" t="s">
        <v>941</v>
      </c>
    </row>
    <row r="1074" hidden="1">
      <c r="A1074" s="5" t="s">
        <v>10078</v>
      </c>
      <c r="B1074" s="5" t="s">
        <v>10079</v>
      </c>
      <c r="C1074" s="5" t="s">
        <v>10080</v>
      </c>
      <c r="D1074" s="9">
        <v>44263.0</v>
      </c>
      <c r="E1074" s="5">
        <v>329727.0</v>
      </c>
      <c r="F1074" s="5">
        <v>149876.0</v>
      </c>
      <c r="G1074" s="5" t="s">
        <v>2389</v>
      </c>
      <c r="H1074" s="5" t="s">
        <v>366</v>
      </c>
      <c r="I1074" s="5" t="s">
        <v>10081</v>
      </c>
      <c r="J1074" s="5" t="s">
        <v>2391</v>
      </c>
      <c r="K1074" s="5" t="s">
        <v>3658</v>
      </c>
      <c r="L1074" s="5" t="s">
        <v>10082</v>
      </c>
      <c r="M1074" s="10" t="str">
        <f>IFERROR(__xludf.DUMMYFUNCTION("REGEXEXTRACT(L1559, ""[\s,]([A-Z]{2})[,\s]\s?\d{5}"")"),"#N/A")</f>
        <v>#N/A</v>
      </c>
      <c r="N1074" s="5" t="s">
        <v>10083</v>
      </c>
      <c r="O1074" s="5" t="s">
        <v>52</v>
      </c>
      <c r="P1074" s="5">
        <v>6.0</v>
      </c>
      <c r="Q1074" s="5" t="s">
        <v>10084</v>
      </c>
      <c r="R1074" s="5" t="s">
        <v>8967</v>
      </c>
      <c r="S1074" s="5">
        <v>635.0</v>
      </c>
      <c r="T1074" s="5" t="s">
        <v>1077</v>
      </c>
      <c r="U1074" s="5">
        <v>181.0</v>
      </c>
      <c r="V1074" s="5" t="s">
        <v>93</v>
      </c>
      <c r="W1074" s="5" t="s">
        <v>10085</v>
      </c>
      <c r="X1074" s="5" t="s">
        <v>52</v>
      </c>
      <c r="Y1074" s="5" t="s">
        <v>52</v>
      </c>
      <c r="Z1074" s="5" t="s">
        <v>9804</v>
      </c>
      <c r="AA1074" s="5" t="s">
        <v>10086</v>
      </c>
      <c r="AB1074" s="5" t="s">
        <v>1831</v>
      </c>
      <c r="AC1074" s="5" t="s">
        <v>52</v>
      </c>
      <c r="AD1074" s="5" t="s">
        <v>216</v>
      </c>
      <c r="AE1074" s="5" t="s">
        <v>217</v>
      </c>
      <c r="AF1074" s="5" t="s">
        <v>218</v>
      </c>
      <c r="AG1074" s="5" t="s">
        <v>52</v>
      </c>
      <c r="AH1074" s="5" t="s">
        <v>52</v>
      </c>
      <c r="AI1074" s="5" t="s">
        <v>52</v>
      </c>
      <c r="AJ1074" s="5" t="s">
        <v>10079</v>
      </c>
      <c r="AK1074" s="5" t="s">
        <v>10082</v>
      </c>
      <c r="AL1074" s="5" t="s">
        <v>9888</v>
      </c>
    </row>
    <row r="1075" hidden="1">
      <c r="A1075" s="5" t="s">
        <v>10087</v>
      </c>
      <c r="B1075" s="5" t="s">
        <v>9265</v>
      </c>
      <c r="C1075" s="5" t="s">
        <v>9880</v>
      </c>
      <c r="D1075" s="9">
        <v>44263.0</v>
      </c>
      <c r="E1075" s="5">
        <v>116050.0</v>
      </c>
      <c r="F1075" s="5">
        <v>52750.0</v>
      </c>
      <c r="G1075" s="5" t="s">
        <v>2389</v>
      </c>
      <c r="H1075" s="5" t="s">
        <v>366</v>
      </c>
      <c r="I1075" s="5" t="s">
        <v>10081</v>
      </c>
      <c r="J1075" s="5" t="s">
        <v>2391</v>
      </c>
      <c r="K1075" s="5" t="s">
        <v>207</v>
      </c>
      <c r="L1075" s="5" t="s">
        <v>10088</v>
      </c>
      <c r="M1075" s="10" t="str">
        <f>IFERROR(__xludf.DUMMYFUNCTION("REGEXEXTRACT(L1560, ""[\s,]([A-Z]{2})[,\s]\s?\d{5}"")"),"#N/A")</f>
        <v>#N/A</v>
      </c>
      <c r="N1075" s="5" t="s">
        <v>9883</v>
      </c>
      <c r="O1075" s="5" t="s">
        <v>52</v>
      </c>
      <c r="P1075" s="5">
        <v>2.0</v>
      </c>
      <c r="Q1075" s="5" t="s">
        <v>10089</v>
      </c>
      <c r="R1075" s="5" t="s">
        <v>2195</v>
      </c>
      <c r="S1075" s="5">
        <v>214.0</v>
      </c>
      <c r="T1075" s="5" t="s">
        <v>53</v>
      </c>
      <c r="U1075" s="5">
        <v>57.0</v>
      </c>
      <c r="V1075" s="5" t="s">
        <v>93</v>
      </c>
      <c r="W1075" s="5" t="s">
        <v>10090</v>
      </c>
      <c r="X1075" s="5" t="s">
        <v>52</v>
      </c>
      <c r="Y1075" s="5" t="s">
        <v>52</v>
      </c>
      <c r="Z1075" s="5" t="s">
        <v>9804</v>
      </c>
      <c r="AA1075" s="5" t="s">
        <v>10091</v>
      </c>
      <c r="AB1075" s="5" t="s">
        <v>1831</v>
      </c>
      <c r="AC1075" s="5" t="s">
        <v>52</v>
      </c>
      <c r="AD1075" s="5" t="s">
        <v>216</v>
      </c>
      <c r="AE1075" s="5" t="s">
        <v>217</v>
      </c>
      <c r="AF1075" s="5" t="s">
        <v>218</v>
      </c>
      <c r="AG1075" s="5" t="s">
        <v>52</v>
      </c>
      <c r="AH1075" s="5" t="s">
        <v>52</v>
      </c>
      <c r="AI1075" s="5" t="s">
        <v>52</v>
      </c>
      <c r="AJ1075" s="5" t="s">
        <v>9265</v>
      </c>
      <c r="AK1075" s="5" t="s">
        <v>10088</v>
      </c>
      <c r="AL1075" s="5" t="s">
        <v>9888</v>
      </c>
    </row>
    <row r="1076" hidden="1">
      <c r="A1076" s="5" t="s">
        <v>10092</v>
      </c>
      <c r="B1076" s="5" t="s">
        <v>10034</v>
      </c>
      <c r="C1076" s="5" t="s">
        <v>10035</v>
      </c>
      <c r="D1076" s="9">
        <v>44263.0</v>
      </c>
      <c r="E1076" s="5">
        <v>64394.0</v>
      </c>
      <c r="F1076" s="5">
        <v>29270.0</v>
      </c>
      <c r="G1076" s="5" t="s">
        <v>1419</v>
      </c>
      <c r="H1076" s="5" t="s">
        <v>480</v>
      </c>
      <c r="I1076" s="5" t="s">
        <v>7276</v>
      </c>
      <c r="J1076" s="5" t="s">
        <v>256</v>
      </c>
      <c r="K1076" s="5" t="s">
        <v>744</v>
      </c>
      <c r="L1076" s="5" t="s">
        <v>10093</v>
      </c>
      <c r="M1076" s="10" t="str">
        <f>IFERROR(__xludf.DUMMYFUNCTION("REGEXEXTRACT(L1561, ""[\s,]([A-Z]{2})[,\s]\s?\d{5}"")"),"IL")</f>
        <v>IL</v>
      </c>
      <c r="N1076" s="5" t="s">
        <v>10094</v>
      </c>
      <c r="O1076" s="5" t="s">
        <v>52</v>
      </c>
      <c r="P1076" s="5">
        <v>1.0</v>
      </c>
      <c r="Q1076" s="5" t="s">
        <v>10095</v>
      </c>
      <c r="R1076" s="5">
        <v>9500.0</v>
      </c>
      <c r="S1076" s="5">
        <v>14.0</v>
      </c>
      <c r="T1076" s="5" t="s">
        <v>115</v>
      </c>
      <c r="U1076" s="5">
        <v>0.0</v>
      </c>
      <c r="V1076" s="5" t="s">
        <v>70</v>
      </c>
      <c r="W1076" s="5" t="s">
        <v>10096</v>
      </c>
      <c r="X1076" s="5" t="s">
        <v>52</v>
      </c>
      <c r="Y1076" s="5" t="s">
        <v>52</v>
      </c>
      <c r="Z1076" s="5" t="s">
        <v>10097</v>
      </c>
      <c r="AA1076" s="5">
        <v>543545.0</v>
      </c>
      <c r="AB1076" s="5" t="s">
        <v>260</v>
      </c>
      <c r="AC1076" s="5" t="s">
        <v>52</v>
      </c>
      <c r="AD1076" s="5" t="s">
        <v>398</v>
      </c>
      <c r="AE1076" s="5" t="s">
        <v>399</v>
      </c>
      <c r="AF1076" s="5" t="s">
        <v>400</v>
      </c>
      <c r="AG1076" s="5" t="s">
        <v>401</v>
      </c>
      <c r="AH1076" s="5">
        <v>23502.0</v>
      </c>
      <c r="AI1076" s="5" t="s">
        <v>402</v>
      </c>
      <c r="AJ1076" s="5" t="s">
        <v>9898</v>
      </c>
      <c r="AK1076" s="5" t="s">
        <v>9899</v>
      </c>
      <c r="AL1076" s="5" t="s">
        <v>1727</v>
      </c>
    </row>
    <row r="1077" hidden="1">
      <c r="A1077" s="5" t="s">
        <v>10098</v>
      </c>
      <c r="B1077" s="5" t="s">
        <v>10099</v>
      </c>
      <c r="C1077" s="5" t="s">
        <v>10099</v>
      </c>
      <c r="D1077" s="9">
        <v>44260.0</v>
      </c>
      <c r="E1077" s="5">
        <v>18788.0</v>
      </c>
      <c r="F1077" s="5">
        <v>8540.0</v>
      </c>
      <c r="G1077" s="5" t="s">
        <v>1683</v>
      </c>
      <c r="H1077" s="5" t="s">
        <v>2784</v>
      </c>
      <c r="I1077" s="5" t="s">
        <v>10100</v>
      </c>
      <c r="J1077" s="5" t="s">
        <v>1685</v>
      </c>
      <c r="K1077" s="5" t="s">
        <v>10101</v>
      </c>
      <c r="L1077" s="5" t="s">
        <v>10102</v>
      </c>
      <c r="M1077" s="10" t="str">
        <f>IFERROR(__xludf.DUMMYFUNCTION("REGEXEXTRACT(L1562, ""[\s,]([A-Z]{2})[,\s]\s?\d{5}"")"),"NJ")</f>
        <v>NJ</v>
      </c>
      <c r="N1077" s="5" t="s">
        <v>10102</v>
      </c>
      <c r="O1077" s="5" t="s">
        <v>10103</v>
      </c>
      <c r="P1077" s="5">
        <v>1.0</v>
      </c>
      <c r="Q1077" s="5" t="s">
        <v>10104</v>
      </c>
      <c r="R1077" s="5">
        <v>4510.0</v>
      </c>
      <c r="S1077" s="5">
        <v>2081.0</v>
      </c>
      <c r="T1077" s="5" t="s">
        <v>69</v>
      </c>
      <c r="U1077" s="5">
        <v>60.0</v>
      </c>
      <c r="V1077" s="5" t="s">
        <v>93</v>
      </c>
      <c r="W1077" s="5" t="s">
        <v>10105</v>
      </c>
      <c r="X1077" s="5" t="s">
        <v>52</v>
      </c>
      <c r="Y1077" s="5" t="s">
        <v>52</v>
      </c>
      <c r="Z1077" s="5" t="s">
        <v>10106</v>
      </c>
      <c r="AA1077" s="5" t="s">
        <v>10107</v>
      </c>
      <c r="AB1077" s="5" t="s">
        <v>200</v>
      </c>
      <c r="AC1077" s="5" t="s">
        <v>52</v>
      </c>
      <c r="AD1077" s="5" t="s">
        <v>216</v>
      </c>
      <c r="AE1077" s="5" t="s">
        <v>217</v>
      </c>
      <c r="AF1077" s="5" t="s">
        <v>218</v>
      </c>
      <c r="AG1077" s="5" t="s">
        <v>52</v>
      </c>
      <c r="AH1077" s="5" t="s">
        <v>52</v>
      </c>
      <c r="AI1077" s="5" t="s">
        <v>52</v>
      </c>
      <c r="AJ1077" s="5" t="s">
        <v>10108</v>
      </c>
      <c r="AK1077" s="5" t="s">
        <v>10109</v>
      </c>
      <c r="AL1077" s="5" t="s">
        <v>126</v>
      </c>
    </row>
    <row r="1078" hidden="1">
      <c r="A1078" s="5" t="s">
        <v>10110</v>
      </c>
      <c r="B1078" s="5" t="s">
        <v>10111</v>
      </c>
      <c r="C1078" s="5" t="s">
        <v>204</v>
      </c>
      <c r="D1078" s="9">
        <v>44256.0</v>
      </c>
      <c r="E1078" s="5">
        <v>133294.0</v>
      </c>
      <c r="F1078" s="5">
        <v>60588.0</v>
      </c>
      <c r="G1078" s="5" t="s">
        <v>226</v>
      </c>
      <c r="H1078" s="5" t="s">
        <v>205</v>
      </c>
      <c r="I1078" s="5" t="s">
        <v>10112</v>
      </c>
      <c r="J1078" s="5" t="s">
        <v>228</v>
      </c>
      <c r="K1078" s="5" t="s">
        <v>10113</v>
      </c>
      <c r="L1078" s="5" t="s">
        <v>10114</v>
      </c>
      <c r="M1078" s="10" t="str">
        <f>IFERROR(__xludf.DUMMYFUNCTION("REGEXEXTRACT(L1563, ""[\s,]([A-Z]{2})[,\s]\s?\d{5}"")"),"#N/A")</f>
        <v>#N/A</v>
      </c>
      <c r="N1078" s="5" t="s">
        <v>9788</v>
      </c>
      <c r="O1078" s="5">
        <v>928.0</v>
      </c>
      <c r="P1078" s="5">
        <v>4.0</v>
      </c>
      <c r="Q1078" s="5" t="s">
        <v>10115</v>
      </c>
      <c r="R1078" s="5" t="s">
        <v>691</v>
      </c>
      <c r="S1078" s="5">
        <v>13365.0</v>
      </c>
      <c r="T1078" s="5" t="s">
        <v>115</v>
      </c>
      <c r="U1078" s="5">
        <v>0.0</v>
      </c>
      <c r="V1078" s="5" t="s">
        <v>52</v>
      </c>
      <c r="W1078" s="5" t="s">
        <v>10116</v>
      </c>
      <c r="X1078" s="5" t="s">
        <v>52</v>
      </c>
      <c r="Y1078" s="5" t="s">
        <v>52</v>
      </c>
      <c r="Z1078" s="5" t="s">
        <v>10117</v>
      </c>
      <c r="AA1078" s="5" t="s">
        <v>10118</v>
      </c>
      <c r="AB1078" s="5" t="s">
        <v>1426</v>
      </c>
      <c r="AC1078" s="5" t="s">
        <v>52</v>
      </c>
      <c r="AD1078" s="5" t="s">
        <v>181</v>
      </c>
      <c r="AE1078" s="5" t="s">
        <v>182</v>
      </c>
      <c r="AF1078" s="5" t="s">
        <v>183</v>
      </c>
      <c r="AG1078" s="5" t="s">
        <v>52</v>
      </c>
      <c r="AH1078" s="5" t="s">
        <v>52</v>
      </c>
      <c r="AI1078" s="5" t="s">
        <v>184</v>
      </c>
      <c r="AJ1078" s="5" t="s">
        <v>10111</v>
      </c>
      <c r="AK1078" s="5" t="s">
        <v>10119</v>
      </c>
      <c r="AL1078" s="5" t="s">
        <v>9795</v>
      </c>
    </row>
    <row r="1079" hidden="1">
      <c r="A1079" s="5" t="s">
        <v>10120</v>
      </c>
      <c r="B1079" s="5" t="s">
        <v>9649</v>
      </c>
      <c r="C1079" s="5" t="s">
        <v>9650</v>
      </c>
      <c r="D1079" s="9">
        <v>44256.0</v>
      </c>
      <c r="E1079" s="5">
        <v>277728.0</v>
      </c>
      <c r="F1079" s="5">
        <v>126240.0</v>
      </c>
      <c r="G1079" s="5" t="s">
        <v>8441</v>
      </c>
      <c r="H1079" s="5" t="s">
        <v>205</v>
      </c>
      <c r="I1079" s="5" t="s">
        <v>10112</v>
      </c>
      <c r="J1079" s="5" t="s">
        <v>1914</v>
      </c>
      <c r="K1079" s="5" t="s">
        <v>10121</v>
      </c>
      <c r="L1079" s="5" t="s">
        <v>10122</v>
      </c>
      <c r="M1079" s="10" t="str">
        <f>IFERROR(__xludf.DUMMYFUNCTION("REGEXEXTRACT(L1564, ""[\s,]([A-Z]{2})[,\s]\s?\d{5}"")"),"#N/A")</f>
        <v>#N/A</v>
      </c>
      <c r="N1079" s="5" t="s">
        <v>9654</v>
      </c>
      <c r="O1079" s="5" t="s">
        <v>52</v>
      </c>
      <c r="P1079" s="5">
        <v>5.0</v>
      </c>
      <c r="Q1079" s="5" t="s">
        <v>10123</v>
      </c>
      <c r="R1079" s="5" t="s">
        <v>508</v>
      </c>
      <c r="S1079" s="5">
        <v>21.0</v>
      </c>
      <c r="T1079" s="5" t="s">
        <v>115</v>
      </c>
      <c r="U1079" s="5">
        <v>0.0</v>
      </c>
      <c r="V1079" s="5" t="s">
        <v>52</v>
      </c>
      <c r="W1079" s="5" t="s">
        <v>10124</v>
      </c>
      <c r="X1079" s="5" t="s">
        <v>52</v>
      </c>
      <c r="Y1079" s="5" t="s">
        <v>52</v>
      </c>
      <c r="Z1079" s="5" t="s">
        <v>10125</v>
      </c>
      <c r="AA1079" s="5" t="s">
        <v>10126</v>
      </c>
      <c r="AB1079" s="5" t="s">
        <v>1426</v>
      </c>
      <c r="AC1079" s="5" t="s">
        <v>52</v>
      </c>
      <c r="AD1079" s="5" t="s">
        <v>181</v>
      </c>
      <c r="AE1079" s="5" t="s">
        <v>182</v>
      </c>
      <c r="AF1079" s="5" t="s">
        <v>183</v>
      </c>
      <c r="AG1079" s="5" t="s">
        <v>52</v>
      </c>
      <c r="AH1079" s="5" t="s">
        <v>52</v>
      </c>
      <c r="AI1079" s="5" t="s">
        <v>184</v>
      </c>
      <c r="AJ1079" s="5" t="s">
        <v>9649</v>
      </c>
      <c r="AK1079" s="5" t="s">
        <v>10122</v>
      </c>
      <c r="AL1079" s="5" t="s">
        <v>9659</v>
      </c>
    </row>
    <row r="1080" hidden="1">
      <c r="A1080" s="5" t="s">
        <v>10127</v>
      </c>
      <c r="B1080" s="5" t="s">
        <v>10128</v>
      </c>
      <c r="C1080" s="5" t="s">
        <v>10129</v>
      </c>
      <c r="D1080" s="9">
        <v>44253.0</v>
      </c>
      <c r="E1080" s="5">
        <v>59189.0</v>
      </c>
      <c r="F1080" s="5">
        <v>26904.0</v>
      </c>
      <c r="G1080" s="5" t="s">
        <v>2481</v>
      </c>
      <c r="H1080" s="5" t="s">
        <v>1069</v>
      </c>
      <c r="I1080" s="5" t="s">
        <v>8605</v>
      </c>
      <c r="J1080" s="5" t="s">
        <v>532</v>
      </c>
      <c r="K1080" s="5" t="s">
        <v>5562</v>
      </c>
      <c r="L1080" s="5" t="s">
        <v>10130</v>
      </c>
      <c r="M1080" s="10" t="str">
        <f>IFERROR(__xludf.DUMMYFUNCTION("REGEXEXTRACT(L1565, ""[\s,]([A-Z]{2})[,\s]\s?\d{5}"")"),"CA")</f>
        <v>CA</v>
      </c>
      <c r="N1080" s="5" t="s">
        <v>10131</v>
      </c>
      <c r="O1080" s="5">
        <v>60108.0</v>
      </c>
      <c r="P1080" s="5">
        <v>1.0</v>
      </c>
      <c r="Q1080" s="5" t="s">
        <v>10132</v>
      </c>
      <c r="R1080" s="5" t="s">
        <v>4202</v>
      </c>
      <c r="S1080" s="5">
        <v>7.0</v>
      </c>
      <c r="T1080" s="5" t="s">
        <v>53</v>
      </c>
      <c r="U1080" s="5">
        <v>8.0</v>
      </c>
      <c r="V1080" s="5" t="s">
        <v>93</v>
      </c>
      <c r="W1080" s="5" t="s">
        <v>10133</v>
      </c>
      <c r="X1080" s="5" t="s">
        <v>71</v>
      </c>
      <c r="Y1080" s="5" t="s">
        <v>52</v>
      </c>
      <c r="Z1080" s="5" t="s">
        <v>10134</v>
      </c>
      <c r="AA1080" s="5" t="s">
        <v>10135</v>
      </c>
      <c r="AB1080" s="5" t="s">
        <v>260</v>
      </c>
      <c r="AC1080" s="5" t="s">
        <v>52</v>
      </c>
      <c r="AD1080" s="5" t="s">
        <v>216</v>
      </c>
      <c r="AE1080" s="5" t="s">
        <v>217</v>
      </c>
      <c r="AF1080" s="5" t="s">
        <v>218</v>
      </c>
      <c r="AG1080" s="5" t="s">
        <v>52</v>
      </c>
      <c r="AH1080" s="5" t="s">
        <v>52</v>
      </c>
      <c r="AI1080" s="5" t="s">
        <v>52</v>
      </c>
      <c r="AJ1080" s="5" t="s">
        <v>10128</v>
      </c>
      <c r="AK1080" s="5" t="s">
        <v>10130</v>
      </c>
      <c r="AL1080" s="5" t="s">
        <v>3639</v>
      </c>
    </row>
    <row r="1081" hidden="1">
      <c r="A1081" s="5" t="s">
        <v>10136</v>
      </c>
      <c r="B1081" s="5" t="s">
        <v>10137</v>
      </c>
      <c r="C1081" s="5" t="s">
        <v>10138</v>
      </c>
      <c r="D1081" s="9">
        <v>44252.0</v>
      </c>
      <c r="E1081" s="5">
        <v>147356.0</v>
      </c>
      <c r="F1081" s="5">
        <v>66980.0</v>
      </c>
      <c r="G1081" s="5" t="s">
        <v>2389</v>
      </c>
      <c r="H1081" s="5" t="s">
        <v>1792</v>
      </c>
      <c r="I1081" s="5" t="s">
        <v>10139</v>
      </c>
      <c r="J1081" s="5" t="s">
        <v>2391</v>
      </c>
      <c r="K1081" s="5" t="s">
        <v>1824</v>
      </c>
      <c r="L1081" s="5" t="s">
        <v>10140</v>
      </c>
      <c r="M1081" s="10" t="str">
        <f>IFERROR(__xludf.DUMMYFUNCTION("REGEXEXTRACT(L1566, ""[\s,]([A-Z]{2})[,\s]\s?\d{5}"")"),"IL")</f>
        <v>IL</v>
      </c>
      <c r="N1081" s="5" t="s">
        <v>10141</v>
      </c>
      <c r="O1081" s="5" t="s">
        <v>52</v>
      </c>
      <c r="P1081" s="5">
        <v>3.0</v>
      </c>
      <c r="Q1081" s="5" t="s">
        <v>10142</v>
      </c>
      <c r="R1081" s="5" t="s">
        <v>2662</v>
      </c>
      <c r="S1081" s="5">
        <v>18.0</v>
      </c>
      <c r="T1081" s="5" t="s">
        <v>53</v>
      </c>
      <c r="U1081" s="5">
        <v>63.0</v>
      </c>
      <c r="V1081" s="5" t="s">
        <v>93</v>
      </c>
      <c r="W1081" s="5" t="s">
        <v>10143</v>
      </c>
      <c r="X1081" s="5" t="s">
        <v>52</v>
      </c>
      <c r="Y1081" s="5" t="s">
        <v>52</v>
      </c>
      <c r="Z1081" s="5" t="s">
        <v>10144</v>
      </c>
      <c r="AA1081" s="5" t="s">
        <v>10145</v>
      </c>
      <c r="AB1081" s="5" t="s">
        <v>235</v>
      </c>
      <c r="AC1081" s="5" t="s">
        <v>52</v>
      </c>
      <c r="AD1081" s="5" t="s">
        <v>216</v>
      </c>
      <c r="AE1081" s="5" t="s">
        <v>217</v>
      </c>
      <c r="AF1081" s="5" t="s">
        <v>218</v>
      </c>
      <c r="AG1081" s="5" t="s">
        <v>52</v>
      </c>
      <c r="AH1081" s="5" t="s">
        <v>52</v>
      </c>
      <c r="AI1081" s="5" t="s">
        <v>52</v>
      </c>
      <c r="AJ1081" s="5" t="s">
        <v>10146</v>
      </c>
      <c r="AK1081" s="5" t="s">
        <v>10140</v>
      </c>
      <c r="AL1081" s="5" t="s">
        <v>300</v>
      </c>
    </row>
    <row r="1082" hidden="1">
      <c r="A1082" s="5" t="s">
        <v>10147</v>
      </c>
      <c r="B1082" s="5" t="s">
        <v>3483</v>
      </c>
      <c r="C1082" s="5" t="s">
        <v>3484</v>
      </c>
      <c r="D1082" s="9">
        <v>44250.0</v>
      </c>
      <c r="E1082" s="5">
        <v>58681.0</v>
      </c>
      <c r="F1082" s="5">
        <v>26673.0</v>
      </c>
      <c r="G1082" s="5" t="s">
        <v>1419</v>
      </c>
      <c r="H1082" s="5" t="s">
        <v>480</v>
      </c>
      <c r="I1082" s="5" t="s">
        <v>6349</v>
      </c>
      <c r="J1082" s="5" t="s">
        <v>256</v>
      </c>
      <c r="K1082" s="5" t="s">
        <v>3485</v>
      </c>
      <c r="L1082" s="5" t="s">
        <v>6197</v>
      </c>
      <c r="M1082" s="10" t="str">
        <f>IFERROR(__xludf.DUMMYFUNCTION("REGEXEXTRACT(L1567, ""[\s,]([A-Z]{2})[,\s]\s?\d{5}"")"),"IL")</f>
        <v>IL</v>
      </c>
      <c r="N1082" s="5" t="s">
        <v>10148</v>
      </c>
      <c r="O1082" s="5" t="s">
        <v>52</v>
      </c>
      <c r="P1082" s="5">
        <v>1.0</v>
      </c>
      <c r="Q1082" s="5" t="s">
        <v>10149</v>
      </c>
      <c r="R1082" s="5" t="s">
        <v>91</v>
      </c>
      <c r="S1082" s="5">
        <v>35.0</v>
      </c>
      <c r="T1082" s="5" t="s">
        <v>1077</v>
      </c>
      <c r="U1082" s="5">
        <v>0.0</v>
      </c>
      <c r="V1082" s="5" t="s">
        <v>70</v>
      </c>
      <c r="W1082" s="5" t="s">
        <v>10150</v>
      </c>
      <c r="X1082" s="5" t="s">
        <v>52</v>
      </c>
      <c r="Y1082" s="5" t="s">
        <v>52</v>
      </c>
      <c r="Z1082" s="5" t="s">
        <v>7484</v>
      </c>
      <c r="AA1082" s="5">
        <v>806698.0</v>
      </c>
      <c r="AB1082" s="5" t="s">
        <v>162</v>
      </c>
      <c r="AC1082" s="5" t="s">
        <v>52</v>
      </c>
      <c r="AD1082" s="5" t="s">
        <v>5289</v>
      </c>
      <c r="AE1082" s="5" t="s">
        <v>5290</v>
      </c>
      <c r="AF1082" s="5" t="s">
        <v>5291</v>
      </c>
      <c r="AG1082" s="5" t="s">
        <v>52</v>
      </c>
      <c r="AH1082" s="5" t="s">
        <v>52</v>
      </c>
      <c r="AI1082" s="5" t="s">
        <v>52</v>
      </c>
      <c r="AJ1082" s="5" t="s">
        <v>3483</v>
      </c>
      <c r="AK1082" s="5" t="s">
        <v>6201</v>
      </c>
      <c r="AL1082" s="5" t="s">
        <v>3481</v>
      </c>
    </row>
    <row r="1083" hidden="1">
      <c r="A1083" s="5" t="s">
        <v>10151</v>
      </c>
      <c r="B1083" s="5" t="s">
        <v>10152</v>
      </c>
      <c r="C1083" s="5" t="s">
        <v>10153</v>
      </c>
      <c r="D1083" s="9">
        <v>44249.0</v>
      </c>
      <c r="E1083" s="5">
        <v>633578.0</v>
      </c>
      <c r="F1083" s="5">
        <v>287990.0</v>
      </c>
      <c r="G1083" s="5" t="s">
        <v>1419</v>
      </c>
      <c r="H1083" s="5" t="s">
        <v>1534</v>
      </c>
      <c r="I1083" s="5" t="s">
        <v>7451</v>
      </c>
      <c r="J1083" s="5" t="s">
        <v>256</v>
      </c>
      <c r="K1083" s="5" t="s">
        <v>10154</v>
      </c>
      <c r="L1083" s="5" t="s">
        <v>10155</v>
      </c>
      <c r="M1083" s="10" t="str">
        <f>IFERROR(__xludf.DUMMYFUNCTION("REGEXEXTRACT(L1568, ""[\s,]([A-Z]{2})[,\s]\s?\d{5}"")"),"#N/A")</f>
        <v>#N/A</v>
      </c>
      <c r="N1083" s="5" t="s">
        <v>10156</v>
      </c>
      <c r="O1083" s="5" t="s">
        <v>52</v>
      </c>
      <c r="P1083" s="5">
        <v>13.0</v>
      </c>
      <c r="Q1083" s="5" t="s">
        <v>10157</v>
      </c>
      <c r="R1083" s="5" t="s">
        <v>10158</v>
      </c>
      <c r="S1083" s="5">
        <v>255.0</v>
      </c>
      <c r="T1083" s="5" t="s">
        <v>115</v>
      </c>
      <c r="U1083" s="5">
        <v>0.0</v>
      </c>
      <c r="V1083" s="5" t="s">
        <v>52</v>
      </c>
      <c r="W1083" s="5" t="s">
        <v>10159</v>
      </c>
      <c r="X1083" s="5" t="s">
        <v>52</v>
      </c>
      <c r="Y1083" s="5" t="s">
        <v>52</v>
      </c>
      <c r="Z1083" s="5" t="s">
        <v>10160</v>
      </c>
      <c r="AA1083" s="5" t="s">
        <v>10161</v>
      </c>
      <c r="AB1083" s="5" t="s">
        <v>180</v>
      </c>
      <c r="AC1083" s="5" t="s">
        <v>52</v>
      </c>
      <c r="AD1083" s="5" t="s">
        <v>3589</v>
      </c>
      <c r="AE1083" s="5" t="s">
        <v>3590</v>
      </c>
      <c r="AF1083" s="5" t="s">
        <v>3591</v>
      </c>
      <c r="AG1083" s="5" t="s">
        <v>52</v>
      </c>
      <c r="AH1083" s="5" t="s">
        <v>52</v>
      </c>
      <c r="AI1083" s="5" t="s">
        <v>3592</v>
      </c>
      <c r="AJ1083" s="5" t="s">
        <v>10152</v>
      </c>
      <c r="AK1083" s="5" t="s">
        <v>10155</v>
      </c>
      <c r="AL1083" s="5" t="s">
        <v>10162</v>
      </c>
    </row>
    <row r="1084" hidden="1">
      <c r="A1084" s="5" t="s">
        <v>10163</v>
      </c>
      <c r="B1084" s="5" t="s">
        <v>168</v>
      </c>
      <c r="C1084" s="5" t="s">
        <v>169</v>
      </c>
      <c r="D1084" s="9">
        <v>44249.0</v>
      </c>
      <c r="E1084" s="5">
        <v>37400.0</v>
      </c>
      <c r="F1084" s="5">
        <v>17000.0</v>
      </c>
      <c r="G1084" s="5" t="s">
        <v>170</v>
      </c>
      <c r="H1084" s="5" t="s">
        <v>171</v>
      </c>
      <c r="I1084" s="5" t="s">
        <v>10164</v>
      </c>
      <c r="J1084" s="5" t="s">
        <v>170</v>
      </c>
      <c r="K1084" s="5" t="s">
        <v>3109</v>
      </c>
      <c r="L1084" s="5" t="s">
        <v>174</v>
      </c>
      <c r="M1084" s="10" t="str">
        <f>IFERROR(__xludf.DUMMYFUNCTION("REGEXEXTRACT(L1569, ""[\s,]([A-Z]{2})[,\s]\s?\d{5}"")"),"CA")</f>
        <v>CA</v>
      </c>
      <c r="N1084" s="5" t="s">
        <v>10165</v>
      </c>
      <c r="O1084" s="5" t="s">
        <v>52</v>
      </c>
      <c r="P1084" s="5">
        <v>1.0</v>
      </c>
      <c r="Q1084" s="5" t="s">
        <v>10166</v>
      </c>
      <c r="R1084" s="5">
        <v>4510.0</v>
      </c>
      <c r="S1084" s="5">
        <v>17510.0</v>
      </c>
      <c r="T1084" s="5" t="s">
        <v>115</v>
      </c>
      <c r="U1084" s="5">
        <v>0.0</v>
      </c>
      <c r="V1084" s="5" t="s">
        <v>52</v>
      </c>
      <c r="W1084" s="5" t="s">
        <v>10167</v>
      </c>
      <c r="X1084" s="5" t="s">
        <v>52</v>
      </c>
      <c r="Y1084" s="5" t="s">
        <v>52</v>
      </c>
      <c r="Z1084" s="5" t="s">
        <v>10168</v>
      </c>
      <c r="AA1084" s="5" t="s">
        <v>10169</v>
      </c>
      <c r="AB1084" s="5" t="s">
        <v>260</v>
      </c>
      <c r="AC1084" s="5" t="s">
        <v>52</v>
      </c>
      <c r="AD1084" s="5" t="s">
        <v>181</v>
      </c>
      <c r="AE1084" s="5" t="s">
        <v>182</v>
      </c>
      <c r="AF1084" s="5" t="s">
        <v>183</v>
      </c>
      <c r="AG1084" s="5" t="s">
        <v>52</v>
      </c>
      <c r="AH1084" s="5" t="s">
        <v>52</v>
      </c>
      <c r="AI1084" s="5" t="s">
        <v>184</v>
      </c>
      <c r="AJ1084" s="5" t="s">
        <v>168</v>
      </c>
      <c r="AK1084" s="5" t="s">
        <v>174</v>
      </c>
      <c r="AL1084" s="5" t="s">
        <v>185</v>
      </c>
    </row>
    <row r="1085" hidden="1">
      <c r="A1085" s="5" t="s">
        <v>10170</v>
      </c>
      <c r="B1085" s="5" t="s">
        <v>9929</v>
      </c>
      <c r="C1085" s="5" t="s">
        <v>10171</v>
      </c>
      <c r="D1085" s="9">
        <v>44247.0</v>
      </c>
      <c r="E1085" s="5">
        <v>56034.0</v>
      </c>
      <c r="F1085" s="5">
        <v>25470.0</v>
      </c>
      <c r="G1085" s="5" t="s">
        <v>3867</v>
      </c>
      <c r="H1085" s="5" t="s">
        <v>3630</v>
      </c>
      <c r="I1085" s="5" t="s">
        <v>10172</v>
      </c>
      <c r="J1085" s="5" t="s">
        <v>532</v>
      </c>
      <c r="K1085" s="5" t="s">
        <v>1253</v>
      </c>
      <c r="L1085" s="5" t="s">
        <v>10173</v>
      </c>
      <c r="M1085" s="10" t="str">
        <f>IFERROR(__xludf.DUMMYFUNCTION("REGEXEXTRACT(L1570, ""[\s,]([A-Z]{2})[,\s]\s?\d{5}"")"),"#N/A")</f>
        <v>#N/A</v>
      </c>
      <c r="N1085" s="5" t="s">
        <v>9933</v>
      </c>
      <c r="O1085" s="5" t="s">
        <v>52</v>
      </c>
      <c r="P1085" s="5">
        <v>1.0</v>
      </c>
      <c r="Q1085" s="5" t="s">
        <v>10174</v>
      </c>
      <c r="R1085" s="5">
        <v>4500.0</v>
      </c>
      <c r="S1085" s="5">
        <v>37.0</v>
      </c>
      <c r="T1085" s="5" t="s">
        <v>1386</v>
      </c>
      <c r="U1085" s="5">
        <v>39.0</v>
      </c>
      <c r="V1085" s="5" t="s">
        <v>93</v>
      </c>
      <c r="W1085" s="5" t="s">
        <v>10175</v>
      </c>
      <c r="X1085" s="5" t="s">
        <v>55</v>
      </c>
      <c r="Y1085" s="5" t="s">
        <v>10176</v>
      </c>
      <c r="Z1085" s="5" t="s">
        <v>10177</v>
      </c>
      <c r="AA1085" s="5" t="s">
        <v>10178</v>
      </c>
      <c r="AB1085" s="5" t="s">
        <v>235</v>
      </c>
      <c r="AC1085" s="5" t="s">
        <v>52</v>
      </c>
      <c r="AD1085" s="5" t="s">
        <v>5198</v>
      </c>
      <c r="AE1085" s="5" t="s">
        <v>52</v>
      </c>
      <c r="AF1085" s="5" t="s">
        <v>52</v>
      </c>
      <c r="AG1085" s="5" t="s">
        <v>52</v>
      </c>
      <c r="AH1085" s="5" t="s">
        <v>52</v>
      </c>
      <c r="AI1085" s="5" t="s">
        <v>52</v>
      </c>
      <c r="AJ1085" s="5" t="s">
        <v>9929</v>
      </c>
      <c r="AK1085" s="5" t="s">
        <v>10179</v>
      </c>
      <c r="AL1085" s="5" t="s">
        <v>336</v>
      </c>
    </row>
    <row r="1086" hidden="1">
      <c r="A1086" s="5" t="s">
        <v>10180</v>
      </c>
      <c r="B1086" s="5" t="s">
        <v>9358</v>
      </c>
      <c r="C1086" s="5" t="s">
        <v>169</v>
      </c>
      <c r="D1086" s="9">
        <v>44246.0</v>
      </c>
      <c r="E1086" s="5">
        <v>22647.0</v>
      </c>
      <c r="F1086" s="5">
        <v>10294.0</v>
      </c>
      <c r="G1086" s="5" t="s">
        <v>412</v>
      </c>
      <c r="H1086" s="5" t="s">
        <v>530</v>
      </c>
      <c r="I1086" s="5" t="s">
        <v>549</v>
      </c>
      <c r="J1086" s="5" t="s">
        <v>414</v>
      </c>
      <c r="K1086" s="5" t="s">
        <v>207</v>
      </c>
      <c r="L1086" s="5" t="s">
        <v>9360</v>
      </c>
      <c r="M1086" s="10" t="str">
        <f>IFERROR(__xludf.DUMMYFUNCTION("REGEXEXTRACT(L1571, ""[\s,]([A-Z]{2})[,\s]\s?\d{5}"")"),"NJ")</f>
        <v>NJ</v>
      </c>
      <c r="N1086" s="5" t="s">
        <v>7677</v>
      </c>
      <c r="O1086" s="5">
        <v>2048.0</v>
      </c>
      <c r="P1086" s="5">
        <v>1.0</v>
      </c>
      <c r="Q1086" s="5" t="s">
        <v>10181</v>
      </c>
      <c r="R1086" s="5">
        <v>2210.0</v>
      </c>
      <c r="S1086" s="5">
        <v>1076.0</v>
      </c>
      <c r="T1086" s="5" t="s">
        <v>69</v>
      </c>
      <c r="U1086" s="5">
        <v>28.0</v>
      </c>
      <c r="V1086" s="5" t="s">
        <v>93</v>
      </c>
      <c r="W1086" s="5" t="s">
        <v>10182</v>
      </c>
      <c r="X1086" s="5" t="s">
        <v>52</v>
      </c>
      <c r="Y1086" s="5" t="s">
        <v>52</v>
      </c>
      <c r="Z1086" s="5" t="s">
        <v>10183</v>
      </c>
      <c r="AA1086" s="5" t="s">
        <v>10184</v>
      </c>
      <c r="AB1086" s="5" t="s">
        <v>235</v>
      </c>
      <c r="AC1086" s="5" t="s">
        <v>52</v>
      </c>
      <c r="AD1086" s="5" t="s">
        <v>216</v>
      </c>
      <c r="AE1086" s="5" t="s">
        <v>217</v>
      </c>
      <c r="AF1086" s="5" t="s">
        <v>218</v>
      </c>
      <c r="AG1086" s="5" t="s">
        <v>52</v>
      </c>
      <c r="AH1086" s="5" t="s">
        <v>52</v>
      </c>
      <c r="AI1086" s="5" t="s">
        <v>52</v>
      </c>
      <c r="AJ1086" s="5" t="s">
        <v>64</v>
      </c>
      <c r="AK1086" s="5" t="s">
        <v>9364</v>
      </c>
      <c r="AL1086" s="5" t="s">
        <v>79</v>
      </c>
    </row>
    <row r="1087" hidden="1">
      <c r="A1087" s="5" t="s">
        <v>10185</v>
      </c>
      <c r="B1087" s="5" t="s">
        <v>10186</v>
      </c>
      <c r="C1087" s="5" t="s">
        <v>3998</v>
      </c>
      <c r="D1087" s="9">
        <v>44245.0</v>
      </c>
      <c r="E1087" s="5">
        <v>50072.0</v>
      </c>
      <c r="F1087" s="5">
        <v>22760.0</v>
      </c>
      <c r="G1087" s="5" t="s">
        <v>1419</v>
      </c>
      <c r="H1087" s="5" t="s">
        <v>480</v>
      </c>
      <c r="I1087" s="5" t="s">
        <v>10187</v>
      </c>
      <c r="J1087" s="5" t="s">
        <v>256</v>
      </c>
      <c r="K1087" s="5" t="s">
        <v>3485</v>
      </c>
      <c r="L1087" s="5" t="s">
        <v>10188</v>
      </c>
      <c r="M1087" s="10" t="str">
        <f>IFERROR(__xludf.DUMMYFUNCTION("REGEXEXTRACT(L1572, ""[\s,]([A-Z]{2})[,\s]\s?\d{5}"")"),"NC")</f>
        <v>NC</v>
      </c>
      <c r="N1087" s="5" t="s">
        <v>7164</v>
      </c>
      <c r="O1087" s="5">
        <v>12812.0</v>
      </c>
      <c r="P1087" s="5">
        <v>1.0</v>
      </c>
      <c r="Q1087" s="5" t="s">
        <v>10189</v>
      </c>
      <c r="R1087" s="5" t="s">
        <v>91</v>
      </c>
      <c r="S1087" s="5">
        <v>32.0</v>
      </c>
      <c r="T1087" s="5" t="s">
        <v>1077</v>
      </c>
      <c r="U1087" s="5">
        <v>0.0</v>
      </c>
      <c r="V1087" s="5" t="s">
        <v>70</v>
      </c>
      <c r="W1087" s="5" t="s">
        <v>10190</v>
      </c>
      <c r="X1087" s="5" t="s">
        <v>52</v>
      </c>
      <c r="Y1087" s="5" t="s">
        <v>52</v>
      </c>
      <c r="Z1087" s="5" t="s">
        <v>6672</v>
      </c>
      <c r="AA1087" s="5">
        <v>465.0</v>
      </c>
      <c r="AB1087" s="5" t="s">
        <v>162</v>
      </c>
      <c r="AC1087" s="5" t="s">
        <v>52</v>
      </c>
      <c r="AD1087" s="5" t="s">
        <v>5289</v>
      </c>
      <c r="AE1087" s="5" t="s">
        <v>5290</v>
      </c>
      <c r="AF1087" s="5" t="s">
        <v>5291</v>
      </c>
      <c r="AG1087" s="5" t="s">
        <v>52</v>
      </c>
      <c r="AH1087" s="5" t="s">
        <v>52</v>
      </c>
      <c r="AI1087" s="5" t="s">
        <v>52</v>
      </c>
      <c r="AJ1087" s="5" t="s">
        <v>10186</v>
      </c>
      <c r="AK1087" s="5" t="s">
        <v>10191</v>
      </c>
      <c r="AL1087" s="5" t="s">
        <v>3481</v>
      </c>
    </row>
    <row r="1088" hidden="1">
      <c r="A1088" s="5" t="s">
        <v>10192</v>
      </c>
      <c r="B1088" s="5" t="s">
        <v>9677</v>
      </c>
      <c r="C1088" s="5" t="s">
        <v>9678</v>
      </c>
      <c r="D1088" s="9">
        <v>44240.0</v>
      </c>
      <c r="E1088" s="5">
        <v>84671.0</v>
      </c>
      <c r="F1088" s="5">
        <v>38487.0</v>
      </c>
      <c r="G1088" s="5" t="s">
        <v>170</v>
      </c>
      <c r="H1088" s="5" t="s">
        <v>272</v>
      </c>
      <c r="I1088" s="5" t="s">
        <v>10193</v>
      </c>
      <c r="J1088" s="5" t="s">
        <v>170</v>
      </c>
      <c r="K1088" s="5" t="s">
        <v>4708</v>
      </c>
      <c r="L1088" s="5" t="s">
        <v>9680</v>
      </c>
      <c r="M1088" s="10" t="str">
        <f>IFERROR(__xludf.DUMMYFUNCTION("REGEXEXTRACT(L1573, ""[\s,]([A-Z]{2})[,\s]\s?\d{5}"")"),"#N/A")</f>
        <v>#N/A</v>
      </c>
      <c r="N1088" s="5" t="s">
        <v>9681</v>
      </c>
      <c r="O1088" s="5">
        <v>33308.0</v>
      </c>
      <c r="P1088" s="5">
        <v>2.0</v>
      </c>
      <c r="Q1088" s="5" t="s">
        <v>10194</v>
      </c>
      <c r="R1088" s="5" t="s">
        <v>4222</v>
      </c>
      <c r="S1088" s="5">
        <v>136.0</v>
      </c>
      <c r="T1088" s="5" t="s">
        <v>2397</v>
      </c>
      <c r="U1088" s="5">
        <v>0.0</v>
      </c>
      <c r="V1088" s="5" t="s">
        <v>52</v>
      </c>
      <c r="W1088" s="5" t="s">
        <v>10195</v>
      </c>
      <c r="X1088" s="5" t="s">
        <v>52</v>
      </c>
      <c r="Y1088" s="5" t="s">
        <v>52</v>
      </c>
      <c r="Z1088" s="5" t="s">
        <v>10196</v>
      </c>
      <c r="AA1088" s="5" t="s">
        <v>10197</v>
      </c>
      <c r="AB1088" s="5" t="s">
        <v>260</v>
      </c>
      <c r="AC1088" s="5" t="s">
        <v>52</v>
      </c>
      <c r="AD1088" s="5" t="s">
        <v>216</v>
      </c>
      <c r="AE1088" s="5" t="s">
        <v>217</v>
      </c>
      <c r="AF1088" s="5" t="s">
        <v>218</v>
      </c>
      <c r="AG1088" s="5" t="s">
        <v>52</v>
      </c>
      <c r="AH1088" s="5" t="s">
        <v>52</v>
      </c>
      <c r="AI1088" s="5" t="s">
        <v>52</v>
      </c>
      <c r="AJ1088" s="5" t="s">
        <v>9686</v>
      </c>
      <c r="AK1088" s="5" t="s">
        <v>9687</v>
      </c>
      <c r="AL1088" s="5" t="s">
        <v>9688</v>
      </c>
    </row>
    <row r="1089" hidden="1">
      <c r="A1089" s="5" t="s">
        <v>10198</v>
      </c>
      <c r="B1089" s="5" t="s">
        <v>10034</v>
      </c>
      <c r="C1089" s="5" t="s">
        <v>10035</v>
      </c>
      <c r="D1089" s="9">
        <v>44240.0</v>
      </c>
      <c r="E1089" s="5">
        <v>607442.0</v>
      </c>
      <c r="F1089" s="5">
        <v>276110.0</v>
      </c>
      <c r="G1089" s="5" t="s">
        <v>1419</v>
      </c>
      <c r="H1089" s="5" t="s">
        <v>480</v>
      </c>
      <c r="I1089" s="5" t="s">
        <v>10199</v>
      </c>
      <c r="J1089" s="5" t="s">
        <v>256</v>
      </c>
      <c r="K1089" s="5" t="s">
        <v>1171</v>
      </c>
      <c r="L1089" s="5" t="s">
        <v>10037</v>
      </c>
      <c r="M1089" s="10" t="str">
        <f>IFERROR(__xludf.DUMMYFUNCTION("REGEXEXTRACT(L1574, ""[\s,]([A-Z]{2})[,\s]\s?\d{5}"")"),"#N/A")</f>
        <v>#N/A</v>
      </c>
      <c r="N1089" s="5" t="s">
        <v>10094</v>
      </c>
      <c r="O1089" s="5" t="s">
        <v>52</v>
      </c>
      <c r="P1089" s="5">
        <v>10.0</v>
      </c>
      <c r="Q1089" s="5" t="s">
        <v>10200</v>
      </c>
      <c r="R1089" s="5" t="s">
        <v>10201</v>
      </c>
      <c r="S1089" s="5">
        <v>80.0</v>
      </c>
      <c r="T1089" s="5" t="s">
        <v>115</v>
      </c>
      <c r="U1089" s="5">
        <v>2.0</v>
      </c>
      <c r="V1089" s="5" t="s">
        <v>70</v>
      </c>
      <c r="W1089" s="5" t="s">
        <v>10202</v>
      </c>
      <c r="X1089" s="5" t="s">
        <v>52</v>
      </c>
      <c r="Y1089" s="5" t="s">
        <v>52</v>
      </c>
      <c r="Z1089" s="5" t="s">
        <v>10203</v>
      </c>
      <c r="AA1089" s="5" t="s">
        <v>10204</v>
      </c>
      <c r="AB1089" s="5" t="s">
        <v>162</v>
      </c>
      <c r="AC1089" s="5" t="s">
        <v>52</v>
      </c>
      <c r="AD1089" s="5" t="s">
        <v>398</v>
      </c>
      <c r="AE1089" s="5" t="s">
        <v>399</v>
      </c>
      <c r="AF1089" s="5" t="s">
        <v>400</v>
      </c>
      <c r="AG1089" s="5" t="s">
        <v>401</v>
      </c>
      <c r="AH1089" s="5">
        <v>23502.0</v>
      </c>
      <c r="AI1089" s="5" t="s">
        <v>402</v>
      </c>
      <c r="AJ1089" s="5" t="s">
        <v>9898</v>
      </c>
      <c r="AK1089" s="5" t="s">
        <v>9899</v>
      </c>
      <c r="AL1089" s="5" t="s">
        <v>1727</v>
      </c>
    </row>
    <row r="1090" hidden="1">
      <c r="A1090" s="5" t="s">
        <v>10205</v>
      </c>
      <c r="B1090" s="5" t="s">
        <v>10034</v>
      </c>
      <c r="C1090" s="5" t="s">
        <v>10035</v>
      </c>
      <c r="D1090" s="9">
        <v>44240.0</v>
      </c>
      <c r="E1090" s="5">
        <v>2319988.0</v>
      </c>
      <c r="F1090" s="5">
        <v>1054540.0</v>
      </c>
      <c r="G1090" s="5" t="s">
        <v>1419</v>
      </c>
      <c r="H1090" s="5" t="s">
        <v>480</v>
      </c>
      <c r="I1090" s="5" t="s">
        <v>10199</v>
      </c>
      <c r="J1090" s="5" t="s">
        <v>256</v>
      </c>
      <c r="K1090" s="5" t="s">
        <v>10206</v>
      </c>
      <c r="L1090" s="5" t="s">
        <v>10037</v>
      </c>
      <c r="M1090" s="10" t="str">
        <f>IFERROR(__xludf.DUMMYFUNCTION("REGEXEXTRACT(L1575, ""[\s,]([A-Z]{2})[,\s]\s?\d{5}"")"),"IN")</f>
        <v>IN</v>
      </c>
      <c r="N1090" s="5" t="s">
        <v>10094</v>
      </c>
      <c r="O1090" s="5" t="s">
        <v>52</v>
      </c>
      <c r="P1090" s="5">
        <v>37.0</v>
      </c>
      <c r="Q1090" s="5" t="s">
        <v>10207</v>
      </c>
      <c r="R1090" s="5" t="s">
        <v>10208</v>
      </c>
      <c r="S1090" s="5">
        <v>677.0</v>
      </c>
      <c r="T1090" s="5" t="s">
        <v>115</v>
      </c>
      <c r="U1090" s="5">
        <v>10.0</v>
      </c>
      <c r="V1090" s="5" t="s">
        <v>70</v>
      </c>
      <c r="W1090" s="5" t="s">
        <v>10209</v>
      </c>
      <c r="X1090" s="5" t="s">
        <v>52</v>
      </c>
      <c r="Y1090" s="5" t="s">
        <v>52</v>
      </c>
      <c r="Z1090" s="5" t="s">
        <v>10203</v>
      </c>
      <c r="AA1090" s="5" t="s">
        <v>10210</v>
      </c>
      <c r="AB1090" s="5" t="s">
        <v>162</v>
      </c>
      <c r="AC1090" s="5" t="s">
        <v>52</v>
      </c>
      <c r="AD1090" s="5" t="s">
        <v>398</v>
      </c>
      <c r="AE1090" s="5" t="s">
        <v>399</v>
      </c>
      <c r="AF1090" s="5" t="s">
        <v>400</v>
      </c>
      <c r="AG1090" s="5" t="s">
        <v>401</v>
      </c>
      <c r="AH1090" s="5">
        <v>23502.0</v>
      </c>
      <c r="AI1090" s="5" t="s">
        <v>402</v>
      </c>
      <c r="AJ1090" s="5" t="s">
        <v>9898</v>
      </c>
      <c r="AK1090" s="5" t="s">
        <v>9899</v>
      </c>
      <c r="AL1090" s="5" t="s">
        <v>1727</v>
      </c>
    </row>
    <row r="1091" hidden="1">
      <c r="A1091" s="5" t="s">
        <v>10211</v>
      </c>
      <c r="B1091" s="5" t="s">
        <v>3493</v>
      </c>
      <c r="C1091" s="5" t="s">
        <v>3469</v>
      </c>
      <c r="D1091" s="9">
        <v>44239.0</v>
      </c>
      <c r="E1091" s="5">
        <v>228708.0</v>
      </c>
      <c r="F1091" s="5">
        <v>103958.0</v>
      </c>
      <c r="G1091" s="5" t="s">
        <v>1419</v>
      </c>
      <c r="H1091" s="5" t="s">
        <v>480</v>
      </c>
      <c r="I1091" s="5" t="s">
        <v>8128</v>
      </c>
      <c r="J1091" s="5" t="s">
        <v>256</v>
      </c>
      <c r="K1091" s="5" t="s">
        <v>4277</v>
      </c>
      <c r="L1091" s="5" t="s">
        <v>10212</v>
      </c>
      <c r="M1091" s="10" t="str">
        <f>IFERROR(__xludf.DUMMYFUNCTION("REGEXEXTRACT(L1576, ""[\s,]([A-Z]{2})[,\s]\s?\d{5}"")"),"#N/A")</f>
        <v>#N/A</v>
      </c>
      <c r="N1091" s="5" t="s">
        <v>10213</v>
      </c>
      <c r="O1091" s="5" t="s">
        <v>52</v>
      </c>
      <c r="P1091" s="5">
        <v>4.0</v>
      </c>
      <c r="Q1091" s="5" t="s">
        <v>10214</v>
      </c>
      <c r="R1091" s="5" t="s">
        <v>4280</v>
      </c>
      <c r="S1091" s="5">
        <v>146.0</v>
      </c>
      <c r="T1091" s="5" t="s">
        <v>1077</v>
      </c>
      <c r="U1091" s="5">
        <v>0.0</v>
      </c>
      <c r="V1091" s="5" t="s">
        <v>70</v>
      </c>
      <c r="W1091" s="5" t="s">
        <v>10215</v>
      </c>
      <c r="X1091" s="5" t="s">
        <v>52</v>
      </c>
      <c r="Y1091" s="5" t="s">
        <v>52</v>
      </c>
      <c r="Z1091" s="5" t="s">
        <v>7406</v>
      </c>
      <c r="AA1091" s="5" t="s">
        <v>10216</v>
      </c>
      <c r="AB1091" s="5" t="s">
        <v>180</v>
      </c>
      <c r="AC1091" s="5" t="s">
        <v>52</v>
      </c>
      <c r="AD1091" s="5" t="s">
        <v>5289</v>
      </c>
      <c r="AE1091" s="5" t="s">
        <v>5290</v>
      </c>
      <c r="AF1091" s="5" t="s">
        <v>5291</v>
      </c>
      <c r="AG1091" s="5" t="s">
        <v>52</v>
      </c>
      <c r="AH1091" s="5" t="s">
        <v>52</v>
      </c>
      <c r="AI1091" s="5" t="s">
        <v>52</v>
      </c>
      <c r="AJ1091" s="5" t="s">
        <v>6203</v>
      </c>
      <c r="AK1091" s="5" t="s">
        <v>6210</v>
      </c>
      <c r="AL1091" s="5" t="s">
        <v>3481</v>
      </c>
    </row>
    <row r="1092" hidden="1">
      <c r="A1092" s="5" t="s">
        <v>10217</v>
      </c>
      <c r="B1092" s="5" t="s">
        <v>168</v>
      </c>
      <c r="C1092" s="5" t="s">
        <v>169</v>
      </c>
      <c r="D1092" s="9">
        <v>44230.0</v>
      </c>
      <c r="E1092" s="5">
        <v>39600.0</v>
      </c>
      <c r="F1092" s="5">
        <v>18000.0</v>
      </c>
      <c r="G1092" s="5" t="s">
        <v>170</v>
      </c>
      <c r="H1092" s="5" t="s">
        <v>171</v>
      </c>
      <c r="I1092" s="5" t="s">
        <v>3331</v>
      </c>
      <c r="J1092" s="5" t="s">
        <v>170</v>
      </c>
      <c r="K1092" s="5" t="s">
        <v>3712</v>
      </c>
      <c r="L1092" s="5" t="s">
        <v>174</v>
      </c>
      <c r="M1092" s="10" t="str">
        <f>IFERROR(__xludf.DUMMYFUNCTION("REGEXEXTRACT(L1577, ""[\s,]([A-Z]{2})[,\s]\s?\d{5}"")"),"PR")</f>
        <v>PR</v>
      </c>
      <c r="N1092" s="5" t="s">
        <v>175</v>
      </c>
      <c r="O1092" s="5" t="s">
        <v>52</v>
      </c>
      <c r="P1092" s="5">
        <v>1.0</v>
      </c>
      <c r="Q1092" s="5" t="s">
        <v>10218</v>
      </c>
      <c r="R1092" s="5">
        <v>4510.0</v>
      </c>
      <c r="S1092" s="5">
        <v>9980.0</v>
      </c>
      <c r="T1092" s="5" t="s">
        <v>115</v>
      </c>
      <c r="U1092" s="5">
        <v>0.0</v>
      </c>
      <c r="V1092" s="5" t="s">
        <v>52</v>
      </c>
      <c r="W1092" s="5" t="s">
        <v>10219</v>
      </c>
      <c r="X1092" s="5" t="s">
        <v>52</v>
      </c>
      <c r="Y1092" s="5" t="s">
        <v>52</v>
      </c>
      <c r="Z1092" s="5" t="s">
        <v>1618</v>
      </c>
      <c r="AA1092" s="5" t="s">
        <v>10220</v>
      </c>
      <c r="AB1092" s="5" t="s">
        <v>260</v>
      </c>
      <c r="AC1092" s="5" t="s">
        <v>52</v>
      </c>
      <c r="AD1092" s="5" t="s">
        <v>181</v>
      </c>
      <c r="AE1092" s="5" t="s">
        <v>182</v>
      </c>
      <c r="AF1092" s="5" t="s">
        <v>183</v>
      </c>
      <c r="AG1092" s="5" t="s">
        <v>52</v>
      </c>
      <c r="AH1092" s="5" t="s">
        <v>52</v>
      </c>
      <c r="AI1092" s="5" t="s">
        <v>184</v>
      </c>
      <c r="AJ1092" s="5" t="s">
        <v>168</v>
      </c>
      <c r="AK1092" s="5" t="s">
        <v>174</v>
      </c>
      <c r="AL1092" s="5" t="s">
        <v>185</v>
      </c>
    </row>
    <row r="1093" hidden="1">
      <c r="A1093" s="5" t="s">
        <v>10221</v>
      </c>
      <c r="B1093" s="5" t="s">
        <v>10222</v>
      </c>
      <c r="C1093" s="5" t="s">
        <v>10223</v>
      </c>
      <c r="D1093" s="9">
        <v>44229.0</v>
      </c>
      <c r="E1093" s="5">
        <v>55004.0</v>
      </c>
      <c r="F1093" s="5">
        <v>25002.0</v>
      </c>
      <c r="G1093" s="5" t="s">
        <v>719</v>
      </c>
      <c r="H1093" s="5" t="s">
        <v>480</v>
      </c>
      <c r="I1093" s="5" t="s">
        <v>6667</v>
      </c>
      <c r="J1093" s="5" t="s">
        <v>274</v>
      </c>
      <c r="K1093" s="5" t="s">
        <v>10224</v>
      </c>
      <c r="L1093" s="5" t="s">
        <v>10225</v>
      </c>
      <c r="M1093" s="10" t="str">
        <f>IFERROR(__xludf.DUMMYFUNCTION("REGEXEXTRACT(L1578, ""[\s,]([A-Z]{2})[,\s]\s?\d{5}"")"),"NJ")</f>
        <v>NJ</v>
      </c>
      <c r="N1093" s="5" t="s">
        <v>10226</v>
      </c>
      <c r="O1093" s="5">
        <v>98108.0</v>
      </c>
      <c r="P1093" s="5">
        <v>1.0</v>
      </c>
      <c r="Q1093" s="5" t="s">
        <v>10227</v>
      </c>
      <c r="R1093" s="5" t="s">
        <v>91</v>
      </c>
      <c r="S1093" s="5">
        <v>1350.0</v>
      </c>
      <c r="T1093" s="5" t="s">
        <v>196</v>
      </c>
      <c r="U1093" s="5">
        <v>0.0</v>
      </c>
      <c r="V1093" s="5" t="s">
        <v>52</v>
      </c>
      <c r="W1093" s="5" t="s">
        <v>10228</v>
      </c>
      <c r="X1093" s="5" t="s">
        <v>71</v>
      </c>
      <c r="Y1093" s="5" t="s">
        <v>52</v>
      </c>
      <c r="Z1093" s="5" t="s">
        <v>10229</v>
      </c>
      <c r="AA1093" s="5">
        <v>2992098.0</v>
      </c>
      <c r="AB1093" s="5" t="s">
        <v>162</v>
      </c>
      <c r="AC1093" s="5" t="s">
        <v>283</v>
      </c>
      <c r="AD1093" s="5" t="s">
        <v>3589</v>
      </c>
      <c r="AE1093" s="5" t="s">
        <v>3590</v>
      </c>
      <c r="AF1093" s="5" t="s">
        <v>3591</v>
      </c>
      <c r="AG1093" s="5" t="s">
        <v>52</v>
      </c>
      <c r="AH1093" s="5" t="s">
        <v>52</v>
      </c>
      <c r="AI1093" s="5" t="s">
        <v>3592</v>
      </c>
      <c r="AJ1093" s="5" t="s">
        <v>10222</v>
      </c>
      <c r="AK1093" s="5" t="s">
        <v>10230</v>
      </c>
      <c r="AL1093" s="5" t="s">
        <v>10231</v>
      </c>
    </row>
    <row r="1094" hidden="1">
      <c r="A1094" s="5" t="s">
        <v>10232</v>
      </c>
      <c r="B1094" s="5" t="s">
        <v>3493</v>
      </c>
      <c r="C1094" s="5" t="s">
        <v>3998</v>
      </c>
      <c r="D1094" s="9">
        <v>44229.0</v>
      </c>
      <c r="E1094" s="5">
        <v>115808.0</v>
      </c>
      <c r="F1094" s="5">
        <v>52640.0</v>
      </c>
      <c r="G1094" s="5" t="s">
        <v>1419</v>
      </c>
      <c r="H1094" s="5" t="s">
        <v>480</v>
      </c>
      <c r="I1094" s="5" t="s">
        <v>10233</v>
      </c>
      <c r="J1094" s="5" t="s">
        <v>256</v>
      </c>
      <c r="K1094" s="5" t="s">
        <v>3471</v>
      </c>
      <c r="L1094" s="5" t="s">
        <v>7252</v>
      </c>
      <c r="M1094" s="10" t="str">
        <f>IFERROR(__xludf.DUMMYFUNCTION("REGEXEXTRACT(L1579, ""[\s,]([A-Z]{2})[,\s]\s?\d{5}"")"),"MD")</f>
        <v>MD</v>
      </c>
      <c r="N1094" s="5" t="s">
        <v>7164</v>
      </c>
      <c r="O1094" s="5" t="s">
        <v>52</v>
      </c>
      <c r="P1094" s="5">
        <v>2.0</v>
      </c>
      <c r="Q1094" s="5" t="s">
        <v>10234</v>
      </c>
      <c r="R1094" s="5" t="s">
        <v>3475</v>
      </c>
      <c r="S1094" s="5">
        <v>143.0</v>
      </c>
      <c r="T1094" s="5" t="s">
        <v>1077</v>
      </c>
      <c r="U1094" s="5">
        <v>0.0</v>
      </c>
      <c r="V1094" s="5" t="s">
        <v>70</v>
      </c>
      <c r="W1094" s="5" t="s">
        <v>10235</v>
      </c>
      <c r="X1094" s="5" t="s">
        <v>52</v>
      </c>
      <c r="Y1094" s="5" t="s">
        <v>52</v>
      </c>
      <c r="Z1094" s="5" t="s">
        <v>5857</v>
      </c>
      <c r="AA1094" s="5" t="s">
        <v>10236</v>
      </c>
      <c r="AB1094" s="5" t="s">
        <v>235</v>
      </c>
      <c r="AC1094" s="5" t="s">
        <v>52</v>
      </c>
      <c r="AD1094" s="5" t="s">
        <v>5289</v>
      </c>
      <c r="AE1094" s="5" t="s">
        <v>5290</v>
      </c>
      <c r="AF1094" s="5" t="s">
        <v>5291</v>
      </c>
      <c r="AG1094" s="5" t="s">
        <v>52</v>
      </c>
      <c r="AH1094" s="5" t="s">
        <v>52</v>
      </c>
      <c r="AI1094" s="5" t="s">
        <v>52</v>
      </c>
      <c r="AJ1094" s="5" t="s">
        <v>10237</v>
      </c>
      <c r="AK1094" s="5" t="s">
        <v>10238</v>
      </c>
      <c r="AL1094" s="5" t="s">
        <v>3481</v>
      </c>
    </row>
    <row r="1095" hidden="1">
      <c r="A1095" s="5" t="s">
        <v>10239</v>
      </c>
      <c r="B1095" s="5" t="s">
        <v>4286</v>
      </c>
      <c r="C1095" s="5" t="s">
        <v>10240</v>
      </c>
      <c r="D1095" s="9">
        <v>44228.0</v>
      </c>
      <c r="E1095" s="5">
        <v>43298.0</v>
      </c>
      <c r="F1095" s="5">
        <v>19681.0</v>
      </c>
      <c r="G1095" s="5" t="s">
        <v>188</v>
      </c>
      <c r="H1095" s="5" t="s">
        <v>459</v>
      </c>
      <c r="I1095" s="5" t="s">
        <v>10241</v>
      </c>
      <c r="J1095" s="5" t="s">
        <v>191</v>
      </c>
      <c r="K1095" s="5" t="s">
        <v>391</v>
      </c>
      <c r="L1095" s="5" t="s">
        <v>10242</v>
      </c>
      <c r="M1095" s="11" t="s">
        <v>75</v>
      </c>
      <c r="N1095" s="5" t="s">
        <v>10243</v>
      </c>
      <c r="O1095" s="5">
        <v>7305.0</v>
      </c>
      <c r="P1095" s="5">
        <v>1.0</v>
      </c>
      <c r="Q1095" s="5" t="s">
        <v>10244</v>
      </c>
      <c r="R1095" s="5" t="s">
        <v>52</v>
      </c>
      <c r="S1095" s="5">
        <v>1350.0</v>
      </c>
      <c r="T1095" s="5" t="s">
        <v>374</v>
      </c>
      <c r="U1095" s="5">
        <v>0.0</v>
      </c>
      <c r="V1095" s="5" t="s">
        <v>70</v>
      </c>
      <c r="W1095" s="5" t="s">
        <v>10245</v>
      </c>
      <c r="X1095" s="5" t="s">
        <v>71</v>
      </c>
      <c r="Y1095" s="5" t="s">
        <v>52</v>
      </c>
      <c r="Z1095" s="5" t="s">
        <v>10246</v>
      </c>
      <c r="AA1095" s="5" t="s">
        <v>10247</v>
      </c>
      <c r="AB1095" s="5" t="s">
        <v>235</v>
      </c>
      <c r="AC1095" s="5" t="s">
        <v>52</v>
      </c>
      <c r="AD1095" s="5" t="s">
        <v>3723</v>
      </c>
      <c r="AE1095" s="5" t="s">
        <v>3724</v>
      </c>
      <c r="AF1095" s="5" t="s">
        <v>3725</v>
      </c>
      <c r="AG1095" s="5" t="s">
        <v>52</v>
      </c>
      <c r="AH1095" s="5" t="s">
        <v>3726</v>
      </c>
      <c r="AI1095" s="5" t="s">
        <v>3727</v>
      </c>
      <c r="AJ1095" s="5" t="s">
        <v>899</v>
      </c>
      <c r="AK1095" s="5" t="s">
        <v>10248</v>
      </c>
      <c r="AL1095" s="5" t="s">
        <v>472</v>
      </c>
    </row>
    <row r="1096" hidden="1">
      <c r="A1096" s="5" t="s">
        <v>10249</v>
      </c>
      <c r="B1096" s="5" t="s">
        <v>10250</v>
      </c>
      <c r="C1096" s="5" t="s">
        <v>10251</v>
      </c>
      <c r="D1096" s="9">
        <v>44226.0</v>
      </c>
      <c r="E1096" s="5">
        <v>75314.0</v>
      </c>
      <c r="F1096" s="5">
        <v>34234.0</v>
      </c>
      <c r="G1096" s="5" t="s">
        <v>188</v>
      </c>
      <c r="H1096" s="5" t="s">
        <v>205</v>
      </c>
      <c r="I1096" s="5" t="s">
        <v>2403</v>
      </c>
      <c r="J1096" s="5" t="s">
        <v>191</v>
      </c>
      <c r="K1096" s="5" t="s">
        <v>192</v>
      </c>
      <c r="L1096" s="5" t="s">
        <v>10252</v>
      </c>
      <c r="M1096" s="10" t="str">
        <f>IFERROR(__xludf.DUMMYFUNCTION("REGEXEXTRACT(L1581, ""[\s,]([A-Z]{2})[,\s]\s?\d{5}"")"),"#N/A")</f>
        <v>#N/A</v>
      </c>
      <c r="N1096" s="5" t="s">
        <v>10253</v>
      </c>
      <c r="O1096" s="5" t="s">
        <v>52</v>
      </c>
      <c r="P1096" s="5">
        <v>2.0</v>
      </c>
      <c r="Q1096" s="5" t="s">
        <v>10254</v>
      </c>
      <c r="R1096" s="5" t="s">
        <v>195</v>
      </c>
      <c r="S1096" s="5">
        <v>5064.0</v>
      </c>
      <c r="T1096" s="5" t="s">
        <v>53</v>
      </c>
      <c r="U1096" s="5">
        <v>55.0</v>
      </c>
      <c r="V1096" s="5" t="s">
        <v>70</v>
      </c>
      <c r="W1096" s="5" t="s">
        <v>10255</v>
      </c>
      <c r="X1096" s="5" t="s">
        <v>71</v>
      </c>
      <c r="Y1096" s="5" t="s">
        <v>52</v>
      </c>
      <c r="Z1096" s="5" t="s">
        <v>9684</v>
      </c>
      <c r="AA1096" s="5" t="s">
        <v>10256</v>
      </c>
      <c r="AB1096" s="5" t="s">
        <v>235</v>
      </c>
      <c r="AC1096" s="5" t="s">
        <v>52</v>
      </c>
      <c r="AD1096" s="5" t="s">
        <v>3723</v>
      </c>
      <c r="AE1096" s="5" t="s">
        <v>3724</v>
      </c>
      <c r="AF1096" s="5" t="s">
        <v>3725</v>
      </c>
      <c r="AG1096" s="5" t="s">
        <v>52</v>
      </c>
      <c r="AH1096" s="5" t="s">
        <v>3726</v>
      </c>
      <c r="AI1096" s="5" t="s">
        <v>3727</v>
      </c>
      <c r="AJ1096" s="5" t="s">
        <v>10250</v>
      </c>
      <c r="AK1096" s="5" t="s">
        <v>10257</v>
      </c>
      <c r="AL1096" s="5" t="s">
        <v>3729</v>
      </c>
    </row>
    <row r="1097" hidden="1">
      <c r="A1097" s="5" t="s">
        <v>10258</v>
      </c>
      <c r="B1097" s="5" t="s">
        <v>4346</v>
      </c>
      <c r="C1097" s="5" t="s">
        <v>5703</v>
      </c>
      <c r="D1097" s="9">
        <v>44225.0</v>
      </c>
      <c r="E1097" s="5">
        <v>20988.0</v>
      </c>
      <c r="F1097" s="5">
        <v>9540.0</v>
      </c>
      <c r="G1097" s="5" t="s">
        <v>422</v>
      </c>
      <c r="H1097" s="5" t="s">
        <v>149</v>
      </c>
      <c r="I1097" s="5" t="s">
        <v>10259</v>
      </c>
      <c r="J1097" s="5" t="s">
        <v>424</v>
      </c>
      <c r="K1097" s="5" t="s">
        <v>10260</v>
      </c>
      <c r="L1097" s="5" t="s">
        <v>10261</v>
      </c>
      <c r="M1097" s="10" t="str">
        <f>IFERROR(__xludf.DUMMYFUNCTION("REGEXEXTRACT(L1582, ""[\s,]([A-Z]{2})[,\s]\s?\d{5}"")"),"#N/A")</f>
        <v>#N/A</v>
      </c>
      <c r="N1097" s="5" t="s">
        <v>10262</v>
      </c>
      <c r="O1097" s="5">
        <v>31401.0</v>
      </c>
      <c r="P1097" s="5">
        <v>1.0</v>
      </c>
      <c r="Q1097" s="5" t="s">
        <v>10263</v>
      </c>
      <c r="R1097" s="5">
        <v>4510.0</v>
      </c>
      <c r="S1097" s="5">
        <v>1657.0</v>
      </c>
      <c r="T1097" s="5" t="s">
        <v>115</v>
      </c>
      <c r="U1097" s="5">
        <v>0.0</v>
      </c>
      <c r="V1097" s="5" t="s">
        <v>52</v>
      </c>
      <c r="W1097" s="5" t="s">
        <v>10264</v>
      </c>
      <c r="X1097" s="5" t="s">
        <v>71</v>
      </c>
      <c r="Y1097" s="5" t="s">
        <v>52</v>
      </c>
      <c r="Z1097" s="5">
        <v>152.0</v>
      </c>
      <c r="AA1097" s="5">
        <v>2827855.0</v>
      </c>
      <c r="AB1097" s="5" t="s">
        <v>162</v>
      </c>
      <c r="AC1097" s="5" t="s">
        <v>52</v>
      </c>
      <c r="AD1097" s="5" t="s">
        <v>181</v>
      </c>
      <c r="AE1097" s="5" t="s">
        <v>182</v>
      </c>
      <c r="AF1097" s="5" t="s">
        <v>183</v>
      </c>
      <c r="AG1097" s="5" t="s">
        <v>52</v>
      </c>
      <c r="AH1097" s="5" t="s">
        <v>52</v>
      </c>
      <c r="AI1097" s="5" t="s">
        <v>184</v>
      </c>
      <c r="AJ1097" s="5" t="s">
        <v>4346</v>
      </c>
      <c r="AK1097" s="5" t="s">
        <v>10261</v>
      </c>
      <c r="AL1097" s="5" t="s">
        <v>431</v>
      </c>
    </row>
    <row r="1098" hidden="1">
      <c r="A1098" s="5" t="s">
        <v>10265</v>
      </c>
      <c r="B1098" s="5" t="s">
        <v>10266</v>
      </c>
      <c r="C1098" s="5" t="s">
        <v>10267</v>
      </c>
      <c r="D1098" s="9">
        <v>44223.0</v>
      </c>
      <c r="E1098" s="5">
        <v>58491.0</v>
      </c>
      <c r="F1098" s="5">
        <v>26587.0</v>
      </c>
      <c r="G1098" s="5" t="s">
        <v>3867</v>
      </c>
      <c r="H1098" s="5" t="s">
        <v>1792</v>
      </c>
      <c r="I1098" s="5" t="s">
        <v>8277</v>
      </c>
      <c r="J1098" s="5" t="s">
        <v>532</v>
      </c>
      <c r="K1098" s="5" t="s">
        <v>10268</v>
      </c>
      <c r="L1098" s="5" t="s">
        <v>10269</v>
      </c>
      <c r="M1098" s="10" t="str">
        <f>IFERROR(__xludf.DUMMYFUNCTION("REGEXEXTRACT(L1583, ""[\s,]([A-Z]{2})[,\s]\s?\d{5}"")"),"SC")</f>
        <v>SC</v>
      </c>
      <c r="N1098" s="5" t="s">
        <v>10270</v>
      </c>
      <c r="O1098" s="5">
        <v>33133.0</v>
      </c>
      <c r="P1098" s="5">
        <v>1.0</v>
      </c>
      <c r="Q1098" s="5" t="s">
        <v>10271</v>
      </c>
      <c r="R1098" s="5">
        <v>4510.0</v>
      </c>
      <c r="S1098" s="5">
        <v>18.0</v>
      </c>
      <c r="T1098" s="5" t="s">
        <v>53</v>
      </c>
      <c r="U1098" s="5">
        <v>48.0</v>
      </c>
      <c r="V1098" s="5" t="s">
        <v>93</v>
      </c>
      <c r="W1098" s="5" t="s">
        <v>10272</v>
      </c>
      <c r="X1098" s="5" t="s">
        <v>52</v>
      </c>
      <c r="Y1098" s="5" t="s">
        <v>52</v>
      </c>
      <c r="Z1098" s="5" t="s">
        <v>10273</v>
      </c>
      <c r="AA1098" s="5" t="s">
        <v>10274</v>
      </c>
      <c r="AB1098" s="5" t="s">
        <v>1831</v>
      </c>
      <c r="AC1098" s="5" t="s">
        <v>52</v>
      </c>
      <c r="AD1098" s="5" t="s">
        <v>216</v>
      </c>
      <c r="AE1098" s="5" t="s">
        <v>217</v>
      </c>
      <c r="AF1098" s="5" t="s">
        <v>218</v>
      </c>
      <c r="AG1098" s="5" t="s">
        <v>52</v>
      </c>
      <c r="AH1098" s="5" t="s">
        <v>52</v>
      </c>
      <c r="AI1098" s="5" t="s">
        <v>52</v>
      </c>
      <c r="AJ1098" s="5" t="s">
        <v>10275</v>
      </c>
      <c r="AK1098" s="5" t="s">
        <v>10276</v>
      </c>
      <c r="AL1098" s="5" t="s">
        <v>336</v>
      </c>
    </row>
    <row r="1099">
      <c r="A1099" s="5" t="s">
        <v>10277</v>
      </c>
      <c r="B1099" s="5" t="s">
        <v>4346</v>
      </c>
      <c r="C1099" s="5" t="s">
        <v>9640</v>
      </c>
      <c r="D1099" s="9">
        <v>44221.0</v>
      </c>
      <c r="E1099" s="5">
        <v>31914.0</v>
      </c>
      <c r="F1099" s="5">
        <v>14506.0</v>
      </c>
      <c r="G1099" s="5" t="s">
        <v>170</v>
      </c>
      <c r="H1099" s="5" t="s">
        <v>45</v>
      </c>
      <c r="I1099" s="5" t="s">
        <v>10278</v>
      </c>
      <c r="J1099" s="5" t="s">
        <v>170</v>
      </c>
      <c r="K1099" s="5" t="s">
        <v>1122</v>
      </c>
      <c r="L1099" s="5" t="s">
        <v>6611</v>
      </c>
      <c r="M1099" s="10" t="str">
        <f>IFERROR(__xludf.DUMMYFUNCTION("REGEXEXTRACT(L1584, ""[\s,]([A-Z]{2})[,\s]\s?\d{5}"")"),"KY")</f>
        <v>KY</v>
      </c>
      <c r="N1099" s="5" t="s">
        <v>10279</v>
      </c>
      <c r="O1099" s="5">
        <v>11556.0</v>
      </c>
      <c r="P1099" s="5">
        <v>1.0</v>
      </c>
      <c r="Q1099" s="5" t="s">
        <v>10280</v>
      </c>
      <c r="R1099" s="5">
        <v>4500.0</v>
      </c>
      <c r="S1099" s="5">
        <v>907.0</v>
      </c>
      <c r="T1099" s="5" t="s">
        <v>69</v>
      </c>
      <c r="U1099" s="5">
        <v>1948.0</v>
      </c>
      <c r="V1099" s="5" t="s">
        <v>158</v>
      </c>
      <c r="W1099" s="5" t="s">
        <v>10281</v>
      </c>
      <c r="X1099" s="5" t="s">
        <v>71</v>
      </c>
      <c r="Y1099" s="5" t="s">
        <v>52</v>
      </c>
      <c r="Z1099" s="5" t="s">
        <v>8869</v>
      </c>
      <c r="AA1099" s="5" t="s">
        <v>10282</v>
      </c>
      <c r="AB1099" s="5" t="s">
        <v>235</v>
      </c>
      <c r="AC1099" s="5" t="s">
        <v>52</v>
      </c>
      <c r="AD1099" s="5" t="s">
        <v>163</v>
      </c>
      <c r="AE1099" s="5" t="s">
        <v>164</v>
      </c>
      <c r="AF1099" s="5" t="s">
        <v>165</v>
      </c>
      <c r="AG1099" s="5" t="s">
        <v>52</v>
      </c>
      <c r="AH1099" s="5" t="s">
        <v>52</v>
      </c>
      <c r="AI1099" s="5" t="s">
        <v>52</v>
      </c>
      <c r="AJ1099" s="5" t="s">
        <v>4346</v>
      </c>
      <c r="AK1099" s="5" t="s">
        <v>6611</v>
      </c>
      <c r="AL1099" s="5" t="s">
        <v>59</v>
      </c>
    </row>
    <row r="1100" hidden="1">
      <c r="A1100" s="5" t="s">
        <v>10283</v>
      </c>
      <c r="B1100" s="5" t="s">
        <v>10284</v>
      </c>
      <c r="C1100" s="5" t="s">
        <v>10285</v>
      </c>
      <c r="D1100" s="9">
        <v>44220.0</v>
      </c>
      <c r="E1100" s="5">
        <v>31755.0</v>
      </c>
      <c r="F1100" s="5">
        <v>14434.0</v>
      </c>
      <c r="G1100" s="5" t="s">
        <v>556</v>
      </c>
      <c r="H1100" s="5" t="s">
        <v>1534</v>
      </c>
      <c r="I1100" s="5" t="s">
        <v>10286</v>
      </c>
      <c r="J1100" s="5" t="s">
        <v>558</v>
      </c>
      <c r="K1100" s="5" t="s">
        <v>10287</v>
      </c>
      <c r="L1100" s="5" t="s">
        <v>10288</v>
      </c>
      <c r="M1100" s="10" t="str">
        <f>IFERROR(__xludf.DUMMYFUNCTION("REGEXEXTRACT(L1585, ""[\s,]([A-Z]{2})[,\s]\s?\d{5}"")"),"#N/A")</f>
        <v>#N/A</v>
      </c>
      <c r="N1100" s="5" t="s">
        <v>10289</v>
      </c>
      <c r="O1100" s="5">
        <v>60007.0</v>
      </c>
      <c r="P1100" s="5">
        <v>1.0</v>
      </c>
      <c r="Q1100" s="5" t="s">
        <v>10290</v>
      </c>
      <c r="R1100" s="5" t="s">
        <v>3516</v>
      </c>
      <c r="S1100" s="5">
        <v>1138.0</v>
      </c>
      <c r="T1100" s="5" t="s">
        <v>115</v>
      </c>
      <c r="U1100" s="5">
        <v>0.0</v>
      </c>
      <c r="V1100" s="5" t="s">
        <v>52</v>
      </c>
      <c r="W1100" s="5" t="s">
        <v>10291</v>
      </c>
      <c r="X1100" s="5" t="s">
        <v>71</v>
      </c>
      <c r="Y1100" s="5" t="s">
        <v>52</v>
      </c>
      <c r="Z1100" s="5" t="s">
        <v>10292</v>
      </c>
      <c r="AA1100" s="5" t="s">
        <v>10293</v>
      </c>
      <c r="AB1100" s="5" t="s">
        <v>260</v>
      </c>
      <c r="AC1100" s="5" t="s">
        <v>52</v>
      </c>
      <c r="AD1100" s="5" t="s">
        <v>181</v>
      </c>
      <c r="AE1100" s="5" t="s">
        <v>182</v>
      </c>
      <c r="AF1100" s="5" t="s">
        <v>183</v>
      </c>
      <c r="AG1100" s="5" t="s">
        <v>52</v>
      </c>
      <c r="AH1100" s="5" t="s">
        <v>52</v>
      </c>
      <c r="AI1100" s="5" t="s">
        <v>184</v>
      </c>
      <c r="AJ1100" s="5" t="s">
        <v>10284</v>
      </c>
      <c r="AK1100" s="5" t="s">
        <v>10288</v>
      </c>
      <c r="AL1100" s="5" t="s">
        <v>10294</v>
      </c>
    </row>
    <row r="1101" hidden="1">
      <c r="A1101" s="5" t="s">
        <v>10295</v>
      </c>
      <c r="B1101" s="5" t="s">
        <v>10296</v>
      </c>
      <c r="C1101" s="5" t="s">
        <v>10297</v>
      </c>
      <c r="D1101" s="9">
        <v>44220.0</v>
      </c>
      <c r="E1101" s="5">
        <v>354.0</v>
      </c>
      <c r="F1101" s="5">
        <v>161.0</v>
      </c>
      <c r="G1101" s="5" t="s">
        <v>556</v>
      </c>
      <c r="H1101" s="5" t="s">
        <v>1534</v>
      </c>
      <c r="I1101" s="5" t="s">
        <v>10286</v>
      </c>
      <c r="J1101" s="5" t="s">
        <v>558</v>
      </c>
      <c r="K1101" s="5" t="s">
        <v>10298</v>
      </c>
      <c r="L1101" s="5" t="s">
        <v>10299</v>
      </c>
      <c r="M1101" s="10" t="str">
        <f>IFERROR(__xludf.DUMMYFUNCTION("REGEXEXTRACT(L1586, ""[\s,]([A-Z]{2})[,\s]\s?\d{5}"")"),"#N/A")</f>
        <v>#N/A</v>
      </c>
      <c r="N1101" s="5" t="s">
        <v>10300</v>
      </c>
      <c r="O1101" s="5" t="s">
        <v>52</v>
      </c>
      <c r="P1101" s="5">
        <v>1.0</v>
      </c>
      <c r="Q1101" s="5" t="s">
        <v>10290</v>
      </c>
      <c r="R1101" s="5" t="s">
        <v>3516</v>
      </c>
      <c r="S1101" s="5">
        <v>6.0</v>
      </c>
      <c r="T1101" s="5" t="s">
        <v>69</v>
      </c>
      <c r="U1101" s="5">
        <v>0.0</v>
      </c>
      <c r="V1101" s="5" t="s">
        <v>52</v>
      </c>
      <c r="W1101" s="5" t="s">
        <v>10301</v>
      </c>
      <c r="X1101" s="5" t="s">
        <v>55</v>
      </c>
      <c r="Y1101" s="5" t="s">
        <v>10291</v>
      </c>
      <c r="Z1101" s="5" t="s">
        <v>10292</v>
      </c>
      <c r="AA1101" s="5" t="s">
        <v>10293</v>
      </c>
      <c r="AB1101" s="5" t="s">
        <v>730</v>
      </c>
      <c r="AC1101" s="5" t="s">
        <v>52</v>
      </c>
      <c r="AD1101" s="5" t="s">
        <v>10302</v>
      </c>
      <c r="AE1101" s="5" t="s">
        <v>52</v>
      </c>
      <c r="AF1101" s="5" t="s">
        <v>52</v>
      </c>
      <c r="AG1101" s="5" t="s">
        <v>52</v>
      </c>
      <c r="AH1101" s="5" t="s">
        <v>52</v>
      </c>
      <c r="AI1101" s="5" t="s">
        <v>52</v>
      </c>
      <c r="AJ1101" s="5" t="s">
        <v>10284</v>
      </c>
      <c r="AK1101" s="5" t="s">
        <v>10303</v>
      </c>
      <c r="AL1101" s="5" t="s">
        <v>10304</v>
      </c>
    </row>
    <row r="1102" hidden="1">
      <c r="A1102" s="5" t="s">
        <v>10305</v>
      </c>
      <c r="B1102" s="5" t="s">
        <v>10306</v>
      </c>
      <c r="C1102" s="5" t="s">
        <v>10307</v>
      </c>
      <c r="D1102" s="9">
        <v>44218.0</v>
      </c>
      <c r="E1102" s="5">
        <v>46332.0</v>
      </c>
      <c r="F1102" s="5">
        <v>21060.0</v>
      </c>
      <c r="G1102" s="5" t="s">
        <v>412</v>
      </c>
      <c r="H1102" s="5" t="s">
        <v>530</v>
      </c>
      <c r="I1102" s="5" t="s">
        <v>10308</v>
      </c>
      <c r="J1102" s="5" t="s">
        <v>414</v>
      </c>
      <c r="K1102" s="5" t="s">
        <v>744</v>
      </c>
      <c r="L1102" s="5" t="s">
        <v>10309</v>
      </c>
      <c r="M1102" s="10" t="str">
        <f>IFERROR(__xludf.DUMMYFUNCTION("REGEXEXTRACT(L1587, ""[\s,]([A-Z]{2})[,\s]\s?\d{5}"")"),"IA")</f>
        <v>IA</v>
      </c>
      <c r="N1102" s="5" t="s">
        <v>10310</v>
      </c>
      <c r="O1102" s="5">
        <v>3608.0</v>
      </c>
      <c r="P1102" s="5">
        <v>1.0</v>
      </c>
      <c r="Q1102" s="5" t="s">
        <v>10311</v>
      </c>
      <c r="R1102" s="5">
        <v>4363.0</v>
      </c>
      <c r="S1102" s="5">
        <v>78.0</v>
      </c>
      <c r="T1102" s="5" t="s">
        <v>53</v>
      </c>
      <c r="U1102" s="5">
        <v>0.0</v>
      </c>
      <c r="V1102" s="5" t="s">
        <v>52</v>
      </c>
      <c r="W1102" s="5" t="s">
        <v>10312</v>
      </c>
      <c r="X1102" s="5" t="s">
        <v>55</v>
      </c>
      <c r="Y1102" s="5" t="s">
        <v>10313</v>
      </c>
      <c r="Z1102" s="5" t="s">
        <v>10314</v>
      </c>
      <c r="AA1102" s="5" t="s">
        <v>10315</v>
      </c>
      <c r="AB1102" s="5" t="s">
        <v>235</v>
      </c>
      <c r="AC1102" s="5" t="s">
        <v>52</v>
      </c>
      <c r="AD1102" s="5" t="s">
        <v>940</v>
      </c>
      <c r="AE1102" s="5" t="s">
        <v>52</v>
      </c>
      <c r="AF1102" s="5" t="s">
        <v>52</v>
      </c>
      <c r="AG1102" s="5" t="s">
        <v>52</v>
      </c>
      <c r="AH1102" s="5" t="s">
        <v>52</v>
      </c>
      <c r="AI1102" s="5" t="s">
        <v>52</v>
      </c>
      <c r="AJ1102" s="5" t="s">
        <v>102</v>
      </c>
      <c r="AK1102" s="5" t="s">
        <v>102</v>
      </c>
      <c r="AL1102" s="5" t="s">
        <v>941</v>
      </c>
    </row>
    <row r="1103" hidden="1">
      <c r="A1103" s="5" t="s">
        <v>10316</v>
      </c>
      <c r="B1103" s="5" t="s">
        <v>8895</v>
      </c>
      <c r="C1103" s="5" t="s">
        <v>10317</v>
      </c>
      <c r="D1103" s="9">
        <v>44218.0</v>
      </c>
      <c r="E1103" s="5">
        <v>46332.0</v>
      </c>
      <c r="F1103" s="5">
        <v>21060.0</v>
      </c>
      <c r="G1103" s="5" t="s">
        <v>412</v>
      </c>
      <c r="H1103" s="5" t="s">
        <v>530</v>
      </c>
      <c r="I1103" s="5" t="s">
        <v>7667</v>
      </c>
      <c r="J1103" s="5" t="s">
        <v>414</v>
      </c>
      <c r="K1103" s="5" t="s">
        <v>5562</v>
      </c>
      <c r="L1103" s="5" t="s">
        <v>10318</v>
      </c>
      <c r="M1103" s="10" t="str">
        <f>IFERROR(__xludf.DUMMYFUNCTION("REGEXEXTRACT(L1588, ""[\s,]([A-Z]{2})[,\s]\s?\d{5}"")"),"AR")</f>
        <v>AR</v>
      </c>
      <c r="N1103" s="5" t="s">
        <v>10319</v>
      </c>
      <c r="O1103" s="5">
        <v>33147.0</v>
      </c>
      <c r="P1103" s="5">
        <v>1.0</v>
      </c>
      <c r="Q1103" s="5" t="s">
        <v>10311</v>
      </c>
      <c r="R1103" s="5">
        <v>4363.0</v>
      </c>
      <c r="S1103" s="5">
        <v>78.0</v>
      </c>
      <c r="T1103" s="5" t="s">
        <v>53</v>
      </c>
      <c r="U1103" s="5">
        <v>21.0</v>
      </c>
      <c r="V1103" s="5" t="s">
        <v>93</v>
      </c>
      <c r="W1103" s="5" t="s">
        <v>10313</v>
      </c>
      <c r="X1103" s="5" t="s">
        <v>71</v>
      </c>
      <c r="Y1103" s="5" t="s">
        <v>52</v>
      </c>
      <c r="Z1103" s="5" t="s">
        <v>6092</v>
      </c>
      <c r="AA1103" s="5" t="s">
        <v>10315</v>
      </c>
      <c r="AB1103" s="5" t="s">
        <v>235</v>
      </c>
      <c r="AC1103" s="5" t="s">
        <v>52</v>
      </c>
      <c r="AD1103" s="5" t="s">
        <v>216</v>
      </c>
      <c r="AE1103" s="5" t="s">
        <v>217</v>
      </c>
      <c r="AF1103" s="5" t="s">
        <v>218</v>
      </c>
      <c r="AG1103" s="5" t="s">
        <v>52</v>
      </c>
      <c r="AH1103" s="5" t="s">
        <v>52</v>
      </c>
      <c r="AI1103" s="5" t="s">
        <v>52</v>
      </c>
      <c r="AJ1103" s="5" t="s">
        <v>8895</v>
      </c>
      <c r="AK1103" s="5" t="s">
        <v>10318</v>
      </c>
      <c r="AL1103" s="5" t="s">
        <v>941</v>
      </c>
    </row>
    <row r="1104" hidden="1">
      <c r="A1104" s="5" t="s">
        <v>10320</v>
      </c>
      <c r="B1104" s="5" t="s">
        <v>4346</v>
      </c>
      <c r="C1104" s="5" t="s">
        <v>2414</v>
      </c>
      <c r="D1104" s="9">
        <v>44215.0</v>
      </c>
      <c r="E1104" s="5">
        <v>12104.0</v>
      </c>
      <c r="F1104" s="5">
        <v>5502.0</v>
      </c>
      <c r="G1104" s="5" t="s">
        <v>435</v>
      </c>
      <c r="H1104" s="5" t="s">
        <v>171</v>
      </c>
      <c r="I1104" s="5" t="s">
        <v>9799</v>
      </c>
      <c r="J1104" s="5" t="s">
        <v>424</v>
      </c>
      <c r="K1104" s="5" t="s">
        <v>966</v>
      </c>
      <c r="L1104" s="5" t="s">
        <v>10321</v>
      </c>
      <c r="M1104" s="10" t="str">
        <f>IFERROR(__xludf.DUMMYFUNCTION("REGEXEXTRACT(L1589, ""[\s,]([A-Z]{2})[,\s]\s?\d{5}"")"),"FL")</f>
        <v>FL</v>
      </c>
      <c r="N1104" s="5" t="s">
        <v>10322</v>
      </c>
      <c r="O1104" s="5">
        <v>85034.0</v>
      </c>
      <c r="P1104" s="5">
        <v>1.0</v>
      </c>
      <c r="Q1104" s="5" t="s">
        <v>10323</v>
      </c>
      <c r="R1104" s="5">
        <v>2210.0</v>
      </c>
      <c r="S1104" s="5">
        <v>20.0</v>
      </c>
      <c r="T1104" s="5" t="s">
        <v>115</v>
      </c>
      <c r="U1104" s="5">
        <v>0.0</v>
      </c>
      <c r="V1104" s="5" t="s">
        <v>52</v>
      </c>
      <c r="W1104" s="5" t="s">
        <v>10324</v>
      </c>
      <c r="X1104" s="5" t="s">
        <v>71</v>
      </c>
      <c r="Y1104" s="5" t="s">
        <v>52</v>
      </c>
      <c r="Z1104" s="5" t="s">
        <v>1647</v>
      </c>
      <c r="AA1104" s="5" t="s">
        <v>10325</v>
      </c>
      <c r="AB1104" s="5" t="s">
        <v>3114</v>
      </c>
      <c r="AC1104" s="5" t="s">
        <v>52</v>
      </c>
      <c r="AD1104" s="5" t="s">
        <v>181</v>
      </c>
      <c r="AE1104" s="5" t="s">
        <v>182</v>
      </c>
      <c r="AF1104" s="5" t="s">
        <v>183</v>
      </c>
      <c r="AG1104" s="5" t="s">
        <v>52</v>
      </c>
      <c r="AH1104" s="5" t="s">
        <v>52</v>
      </c>
      <c r="AI1104" s="5" t="s">
        <v>184</v>
      </c>
      <c r="AJ1104" s="5" t="s">
        <v>4346</v>
      </c>
      <c r="AK1104" s="5" t="s">
        <v>10321</v>
      </c>
      <c r="AL1104" s="5" t="s">
        <v>444</v>
      </c>
    </row>
    <row r="1105" hidden="1">
      <c r="A1105" s="5" t="s">
        <v>10326</v>
      </c>
      <c r="B1105" s="5" t="s">
        <v>6456</v>
      </c>
      <c r="C1105" s="5" t="s">
        <v>10327</v>
      </c>
      <c r="D1105" s="9">
        <v>44214.0</v>
      </c>
      <c r="E1105" s="5">
        <v>51264.0</v>
      </c>
      <c r="F1105" s="5">
        <v>23302.0</v>
      </c>
      <c r="G1105" s="5" t="s">
        <v>3029</v>
      </c>
      <c r="H1105" s="5" t="s">
        <v>2784</v>
      </c>
      <c r="I1105" s="5" t="s">
        <v>9986</v>
      </c>
      <c r="J1105" s="5" t="s">
        <v>1504</v>
      </c>
      <c r="K1105" s="5" t="s">
        <v>10328</v>
      </c>
      <c r="L1105" s="5" t="s">
        <v>10329</v>
      </c>
      <c r="M1105" s="10" t="str">
        <f>IFERROR(__xludf.DUMMYFUNCTION("REGEXEXTRACT(L1590, ""[\s,]([A-Z]{2})[,\s]\s?\d{5}"")"),"FL")</f>
        <v>FL</v>
      </c>
      <c r="N1105" s="5" t="s">
        <v>10330</v>
      </c>
      <c r="O1105" s="5">
        <v>94080.0</v>
      </c>
      <c r="P1105" s="5">
        <v>1.0</v>
      </c>
      <c r="Q1105" s="5" t="s">
        <v>10331</v>
      </c>
      <c r="R1105" s="5">
        <v>4500.0</v>
      </c>
      <c r="S1105" s="5">
        <v>7703.0</v>
      </c>
      <c r="T1105" s="5" t="s">
        <v>115</v>
      </c>
      <c r="U1105" s="5">
        <v>0.0</v>
      </c>
      <c r="V1105" s="5" t="s">
        <v>70</v>
      </c>
      <c r="W1105" s="5" t="s">
        <v>10332</v>
      </c>
      <c r="X1105" s="5" t="s">
        <v>71</v>
      </c>
      <c r="Y1105" s="5" t="s">
        <v>52</v>
      </c>
      <c r="Z1105" s="5" t="s">
        <v>10333</v>
      </c>
      <c r="AA1105" s="5" t="s">
        <v>10334</v>
      </c>
      <c r="AB1105" s="5" t="s">
        <v>119</v>
      </c>
      <c r="AC1105" s="5" t="s">
        <v>52</v>
      </c>
      <c r="AD1105" s="5" t="s">
        <v>398</v>
      </c>
      <c r="AE1105" s="5" t="s">
        <v>399</v>
      </c>
      <c r="AF1105" s="5" t="s">
        <v>400</v>
      </c>
      <c r="AG1105" s="5" t="s">
        <v>401</v>
      </c>
      <c r="AH1105" s="5">
        <v>23502.0</v>
      </c>
      <c r="AI1105" s="5" t="s">
        <v>402</v>
      </c>
      <c r="AJ1105" s="5" t="s">
        <v>6456</v>
      </c>
      <c r="AK1105" s="5" t="s">
        <v>10335</v>
      </c>
      <c r="AL1105" s="5" t="s">
        <v>655</v>
      </c>
    </row>
    <row r="1106" hidden="1">
      <c r="A1106" s="5" t="s">
        <v>10336</v>
      </c>
      <c r="B1106" s="5" t="s">
        <v>10337</v>
      </c>
      <c r="C1106" s="5" t="s">
        <v>10338</v>
      </c>
      <c r="D1106" s="9">
        <v>44211.0</v>
      </c>
      <c r="E1106" s="5">
        <v>220649.0</v>
      </c>
      <c r="F1106" s="5">
        <v>100295.0</v>
      </c>
      <c r="G1106" s="5" t="s">
        <v>2481</v>
      </c>
      <c r="H1106" s="5" t="s">
        <v>189</v>
      </c>
      <c r="I1106" s="5" t="s">
        <v>10339</v>
      </c>
      <c r="J1106" s="5" t="s">
        <v>532</v>
      </c>
      <c r="K1106" s="5" t="s">
        <v>10340</v>
      </c>
      <c r="L1106" s="5" t="s">
        <v>10341</v>
      </c>
      <c r="M1106" s="10" t="str">
        <f>IFERROR(__xludf.DUMMYFUNCTION("REGEXEXTRACT(L1591, ""[\s,]([A-Z]{2})[,\s]\s?\d{5}"")"),"FL")</f>
        <v>FL</v>
      </c>
      <c r="N1106" s="5" t="s">
        <v>10342</v>
      </c>
      <c r="O1106" s="5">
        <v>6897.0</v>
      </c>
      <c r="P1106" s="5">
        <v>5.0</v>
      </c>
      <c r="Q1106" s="5" t="s">
        <v>10343</v>
      </c>
      <c r="R1106" s="5" t="s">
        <v>2739</v>
      </c>
      <c r="S1106" s="5">
        <v>100.0</v>
      </c>
      <c r="T1106" s="5" t="s">
        <v>196</v>
      </c>
      <c r="U1106" s="5">
        <v>166.0</v>
      </c>
      <c r="V1106" s="5" t="s">
        <v>93</v>
      </c>
      <c r="W1106" s="5" t="s">
        <v>10344</v>
      </c>
      <c r="X1106" s="5" t="s">
        <v>52</v>
      </c>
      <c r="Y1106" s="5" t="s">
        <v>52</v>
      </c>
      <c r="Z1106" s="5" t="s">
        <v>10345</v>
      </c>
      <c r="AA1106" s="5" t="s">
        <v>10346</v>
      </c>
      <c r="AB1106" s="5" t="s">
        <v>2743</v>
      </c>
      <c r="AC1106" s="5" t="s">
        <v>52</v>
      </c>
      <c r="AD1106" s="5" t="s">
        <v>216</v>
      </c>
      <c r="AE1106" s="5" t="s">
        <v>217</v>
      </c>
      <c r="AF1106" s="5" t="s">
        <v>218</v>
      </c>
      <c r="AG1106" s="5" t="s">
        <v>52</v>
      </c>
      <c r="AH1106" s="5" t="s">
        <v>52</v>
      </c>
      <c r="AI1106" s="5" t="s">
        <v>52</v>
      </c>
      <c r="AJ1106" s="5" t="s">
        <v>10347</v>
      </c>
      <c r="AK1106" s="5" t="s">
        <v>10348</v>
      </c>
      <c r="AL1106" s="5" t="s">
        <v>3639</v>
      </c>
    </row>
    <row r="1107">
      <c r="A1107" s="5" t="s">
        <v>10349</v>
      </c>
      <c r="B1107" s="5" t="s">
        <v>10350</v>
      </c>
      <c r="C1107" s="5" t="s">
        <v>5138</v>
      </c>
      <c r="D1107" s="9">
        <v>44210.0</v>
      </c>
      <c r="E1107" s="5">
        <v>13926.0</v>
      </c>
      <c r="F1107" s="5">
        <v>6330.0</v>
      </c>
      <c r="G1107" s="5" t="s">
        <v>188</v>
      </c>
      <c r="H1107" s="5" t="s">
        <v>45</v>
      </c>
      <c r="I1107" s="5" t="s">
        <v>5080</v>
      </c>
      <c r="J1107" s="5" t="s">
        <v>191</v>
      </c>
      <c r="K1107" s="5" t="s">
        <v>744</v>
      </c>
      <c r="L1107" s="5" t="s">
        <v>10351</v>
      </c>
      <c r="M1107" s="10" t="str">
        <f>IFERROR(__xludf.DUMMYFUNCTION("REGEXEXTRACT(L1592, ""[\s,]([A-Z]{2})[,\s]\s?\d{5}"")"),"FL")</f>
        <v>FL</v>
      </c>
      <c r="N1107" s="5" t="s">
        <v>10352</v>
      </c>
      <c r="O1107" s="5">
        <v>11413.0</v>
      </c>
      <c r="P1107" s="5">
        <v>1.0</v>
      </c>
      <c r="Q1107" s="5" t="s">
        <v>10353</v>
      </c>
      <c r="R1107" s="5">
        <v>2200.0</v>
      </c>
      <c r="S1107" s="5">
        <v>107.0</v>
      </c>
      <c r="T1107" s="5" t="s">
        <v>53</v>
      </c>
      <c r="U1107" s="5">
        <v>0.0</v>
      </c>
      <c r="V1107" s="5" t="s">
        <v>70</v>
      </c>
      <c r="W1107" s="5" t="s">
        <v>10354</v>
      </c>
      <c r="X1107" s="5" t="s">
        <v>71</v>
      </c>
      <c r="Y1107" s="5" t="s">
        <v>52</v>
      </c>
      <c r="Z1107" s="5" t="s">
        <v>10196</v>
      </c>
      <c r="AA1107" s="5" t="s">
        <v>10355</v>
      </c>
      <c r="AB1107" s="5" t="s">
        <v>2743</v>
      </c>
      <c r="AC1107" s="5" t="s">
        <v>283</v>
      </c>
      <c r="AD1107" s="5" t="s">
        <v>3974</v>
      </c>
      <c r="AE1107" s="5" t="s">
        <v>3975</v>
      </c>
      <c r="AF1107" s="5" t="s">
        <v>183</v>
      </c>
      <c r="AG1107" s="5" t="s">
        <v>52</v>
      </c>
      <c r="AH1107" s="5" t="s">
        <v>3976</v>
      </c>
      <c r="AI1107" s="5" t="s">
        <v>3977</v>
      </c>
      <c r="AJ1107" s="5" t="s">
        <v>10356</v>
      </c>
      <c r="AK1107" s="5" t="s">
        <v>10357</v>
      </c>
      <c r="AL1107" s="5" t="s">
        <v>10358</v>
      </c>
    </row>
    <row r="1108" hidden="1">
      <c r="A1108" s="5" t="s">
        <v>10359</v>
      </c>
      <c r="B1108" s="5" t="s">
        <v>10360</v>
      </c>
      <c r="C1108" s="5" t="s">
        <v>102</v>
      </c>
      <c r="D1108" s="9">
        <v>44209.0</v>
      </c>
      <c r="E1108" s="5">
        <v>39296.0</v>
      </c>
      <c r="F1108" s="5">
        <v>17862.0</v>
      </c>
      <c r="G1108" s="5" t="s">
        <v>2440</v>
      </c>
      <c r="H1108" s="5" t="s">
        <v>459</v>
      </c>
      <c r="I1108" s="5" t="s">
        <v>10361</v>
      </c>
      <c r="J1108" s="5" t="s">
        <v>2442</v>
      </c>
      <c r="K1108" s="5" t="s">
        <v>10362</v>
      </c>
      <c r="L1108" s="5" t="s">
        <v>10363</v>
      </c>
      <c r="M1108" s="10" t="str">
        <f>IFERROR(__xludf.DUMMYFUNCTION("REGEXEXTRACT(L1593, ""[\s,]([A-Z]{2})[,\s]\s?\d{5}"")"),"PR")</f>
        <v>PR</v>
      </c>
      <c r="N1108" s="5" t="s">
        <v>102</v>
      </c>
      <c r="O1108" s="5">
        <v>44114.0</v>
      </c>
      <c r="P1108" s="5">
        <v>1.0</v>
      </c>
      <c r="Q1108" s="5" t="s">
        <v>10364</v>
      </c>
      <c r="R1108" s="5">
        <v>4532.0</v>
      </c>
      <c r="S1108" s="5">
        <v>1221.0</v>
      </c>
      <c r="T1108" s="5" t="s">
        <v>196</v>
      </c>
      <c r="U1108" s="5">
        <v>0.0</v>
      </c>
      <c r="V1108" s="5" t="s">
        <v>52</v>
      </c>
      <c r="W1108" s="5" t="s">
        <v>10365</v>
      </c>
      <c r="X1108" s="5" t="s">
        <v>52</v>
      </c>
      <c r="Y1108" s="5" t="s">
        <v>52</v>
      </c>
      <c r="Z1108" s="5" t="s">
        <v>10366</v>
      </c>
      <c r="AA1108" s="5" t="s">
        <v>10367</v>
      </c>
      <c r="AB1108" s="5" t="s">
        <v>604</v>
      </c>
      <c r="AC1108" s="5" t="s">
        <v>52</v>
      </c>
      <c r="AD1108" s="5" t="s">
        <v>216</v>
      </c>
      <c r="AE1108" s="5" t="s">
        <v>217</v>
      </c>
      <c r="AF1108" s="5" t="s">
        <v>218</v>
      </c>
      <c r="AG1108" s="5" t="s">
        <v>52</v>
      </c>
      <c r="AH1108" s="5" t="s">
        <v>52</v>
      </c>
      <c r="AI1108" s="5" t="s">
        <v>52</v>
      </c>
      <c r="AJ1108" s="5" t="s">
        <v>102</v>
      </c>
      <c r="AK1108" s="5" t="s">
        <v>102</v>
      </c>
      <c r="AL1108" s="5" t="s">
        <v>10368</v>
      </c>
    </row>
    <row r="1109" hidden="1">
      <c r="A1109" s="5" t="s">
        <v>10369</v>
      </c>
      <c r="B1109" s="5" t="s">
        <v>10370</v>
      </c>
      <c r="C1109" s="5" t="s">
        <v>10371</v>
      </c>
      <c r="D1109" s="9">
        <v>44208.0</v>
      </c>
      <c r="E1109" s="5">
        <v>69995.0</v>
      </c>
      <c r="F1109" s="5">
        <v>31816.0</v>
      </c>
      <c r="G1109" s="5" t="s">
        <v>3867</v>
      </c>
      <c r="H1109" s="5" t="s">
        <v>205</v>
      </c>
      <c r="I1109" s="5" t="s">
        <v>10372</v>
      </c>
      <c r="J1109" s="5" t="s">
        <v>532</v>
      </c>
      <c r="K1109" s="5" t="s">
        <v>10373</v>
      </c>
      <c r="L1109" s="5" t="s">
        <v>10374</v>
      </c>
      <c r="M1109" s="10" t="str">
        <f>IFERROR(__xludf.DUMMYFUNCTION("REGEXEXTRACT(L1594, ""[\s,]([A-Z]{2})[,\s]\s?\d{5}"")"),"NJ")</f>
        <v>NJ</v>
      </c>
      <c r="N1109" s="5" t="s">
        <v>10375</v>
      </c>
      <c r="O1109" s="5" t="s">
        <v>52</v>
      </c>
      <c r="P1109" s="5">
        <v>1.0</v>
      </c>
      <c r="Q1109" s="5" t="s">
        <v>10376</v>
      </c>
      <c r="R1109" s="5">
        <v>4500.0</v>
      </c>
      <c r="S1109" s="5">
        <v>12.0</v>
      </c>
      <c r="T1109" s="5" t="s">
        <v>115</v>
      </c>
      <c r="U1109" s="5">
        <v>0.0</v>
      </c>
      <c r="V1109" s="5" t="s">
        <v>70</v>
      </c>
      <c r="W1109" s="5" t="s">
        <v>10377</v>
      </c>
      <c r="X1109" s="5" t="s">
        <v>71</v>
      </c>
      <c r="Y1109" s="5" t="s">
        <v>52</v>
      </c>
      <c r="Z1109" s="5" t="s">
        <v>10378</v>
      </c>
      <c r="AA1109" s="5" t="s">
        <v>10379</v>
      </c>
      <c r="AB1109" s="5" t="s">
        <v>59</v>
      </c>
      <c r="AC1109" s="5" t="s">
        <v>52</v>
      </c>
      <c r="AD1109" s="5" t="s">
        <v>398</v>
      </c>
      <c r="AE1109" s="5" t="s">
        <v>399</v>
      </c>
      <c r="AF1109" s="5" t="s">
        <v>400</v>
      </c>
      <c r="AG1109" s="5" t="s">
        <v>401</v>
      </c>
      <c r="AH1109" s="5">
        <v>23502.0</v>
      </c>
      <c r="AI1109" s="5" t="s">
        <v>402</v>
      </c>
      <c r="AJ1109" s="5" t="s">
        <v>10370</v>
      </c>
      <c r="AK1109" s="5" t="s">
        <v>10380</v>
      </c>
      <c r="AL1109" s="5" t="s">
        <v>336</v>
      </c>
    </row>
    <row r="1110" hidden="1">
      <c r="A1110" s="5" t="s">
        <v>10381</v>
      </c>
      <c r="B1110" s="5" t="s">
        <v>10382</v>
      </c>
      <c r="C1110" s="5" t="s">
        <v>10267</v>
      </c>
      <c r="D1110" s="9">
        <v>44208.0</v>
      </c>
      <c r="E1110" s="5">
        <v>61569.0</v>
      </c>
      <c r="F1110" s="5">
        <v>27986.0</v>
      </c>
      <c r="G1110" s="5" t="s">
        <v>3867</v>
      </c>
      <c r="H1110" s="5" t="s">
        <v>205</v>
      </c>
      <c r="I1110" s="5" t="s">
        <v>10372</v>
      </c>
      <c r="J1110" s="5" t="s">
        <v>532</v>
      </c>
      <c r="K1110" s="5" t="s">
        <v>744</v>
      </c>
      <c r="L1110" s="5" t="s">
        <v>10383</v>
      </c>
      <c r="M1110" s="10" t="str">
        <f>IFERROR(__xludf.DUMMYFUNCTION("REGEXEXTRACT(L1595, ""[\s,]([A-Z]{2})[,\s]\s?\d{5}"")"),"#N/A")</f>
        <v>#N/A</v>
      </c>
      <c r="N1110" s="5" t="s">
        <v>10384</v>
      </c>
      <c r="O1110" s="5" t="s">
        <v>52</v>
      </c>
      <c r="P1110" s="5">
        <v>1.0</v>
      </c>
      <c r="Q1110" s="5" t="s">
        <v>10376</v>
      </c>
      <c r="R1110" s="5">
        <v>4500.0</v>
      </c>
      <c r="S1110" s="5">
        <v>12.0</v>
      </c>
      <c r="T1110" s="5" t="s">
        <v>115</v>
      </c>
      <c r="U1110" s="5">
        <v>0.0</v>
      </c>
      <c r="V1110" s="5" t="s">
        <v>70</v>
      </c>
      <c r="W1110" s="5" t="s">
        <v>10385</v>
      </c>
      <c r="X1110" s="5" t="s">
        <v>55</v>
      </c>
      <c r="Y1110" s="5" t="s">
        <v>10377</v>
      </c>
      <c r="Z1110" s="5" t="s">
        <v>10378</v>
      </c>
      <c r="AA1110" s="5" t="s">
        <v>10379</v>
      </c>
      <c r="AB1110" s="5" t="s">
        <v>59</v>
      </c>
      <c r="AC1110" s="5" t="s">
        <v>52</v>
      </c>
      <c r="AD1110" s="5" t="s">
        <v>398</v>
      </c>
      <c r="AE1110" s="5" t="s">
        <v>399</v>
      </c>
      <c r="AF1110" s="5" t="s">
        <v>400</v>
      </c>
      <c r="AG1110" s="5" t="s">
        <v>401</v>
      </c>
      <c r="AH1110" s="5">
        <v>23502.0</v>
      </c>
      <c r="AI1110" s="5" t="s">
        <v>402</v>
      </c>
      <c r="AJ1110" s="5" t="s">
        <v>10382</v>
      </c>
      <c r="AK1110" s="5" t="s">
        <v>10383</v>
      </c>
      <c r="AL1110" s="5" t="s">
        <v>9135</v>
      </c>
    </row>
    <row r="1111" hidden="1">
      <c r="A1111" s="5" t="s">
        <v>10386</v>
      </c>
      <c r="B1111" s="5" t="s">
        <v>3483</v>
      </c>
      <c r="C1111" s="5" t="s">
        <v>3484</v>
      </c>
      <c r="D1111" s="9">
        <v>44200.0</v>
      </c>
      <c r="E1111" s="5">
        <v>54545.0</v>
      </c>
      <c r="F1111" s="5">
        <v>24793.0</v>
      </c>
      <c r="G1111" s="5" t="s">
        <v>1419</v>
      </c>
      <c r="H1111" s="5" t="s">
        <v>480</v>
      </c>
      <c r="I1111" s="5" t="s">
        <v>10187</v>
      </c>
      <c r="J1111" s="5" t="s">
        <v>256</v>
      </c>
      <c r="K1111" s="5" t="s">
        <v>3485</v>
      </c>
      <c r="L1111" s="5" t="s">
        <v>6197</v>
      </c>
      <c r="M1111" s="10" t="str">
        <f>IFERROR(__xludf.DUMMYFUNCTION("REGEXEXTRACT(L1596, ""[\s,]([A-Z]{2})[,\s]\s?\d{5}"")"),"#N/A")</f>
        <v>#N/A</v>
      </c>
      <c r="N1111" s="5" t="s">
        <v>10148</v>
      </c>
      <c r="O1111" s="5" t="s">
        <v>52</v>
      </c>
      <c r="P1111" s="5">
        <v>1.0</v>
      </c>
      <c r="Q1111" s="5" t="s">
        <v>10387</v>
      </c>
      <c r="R1111" s="5" t="s">
        <v>91</v>
      </c>
      <c r="S1111" s="5">
        <v>46.0</v>
      </c>
      <c r="T1111" s="5" t="s">
        <v>1077</v>
      </c>
      <c r="U1111" s="5">
        <v>0.0</v>
      </c>
      <c r="V1111" s="5" t="s">
        <v>70</v>
      </c>
      <c r="W1111" s="5" t="s">
        <v>10388</v>
      </c>
      <c r="X1111" s="5" t="s">
        <v>52</v>
      </c>
      <c r="Y1111" s="5" t="s">
        <v>52</v>
      </c>
      <c r="Z1111" s="5" t="s">
        <v>7484</v>
      </c>
      <c r="AA1111" s="5">
        <v>806548.0</v>
      </c>
      <c r="AB1111" s="5" t="s">
        <v>162</v>
      </c>
      <c r="AC1111" s="5" t="s">
        <v>52</v>
      </c>
      <c r="AD1111" s="5" t="s">
        <v>5289</v>
      </c>
      <c r="AE1111" s="5" t="s">
        <v>5290</v>
      </c>
      <c r="AF1111" s="5" t="s">
        <v>5291</v>
      </c>
      <c r="AG1111" s="5" t="s">
        <v>52</v>
      </c>
      <c r="AH1111" s="5" t="s">
        <v>52</v>
      </c>
      <c r="AI1111" s="5" t="s">
        <v>52</v>
      </c>
      <c r="AJ1111" s="5" t="s">
        <v>3483</v>
      </c>
      <c r="AK1111" s="5" t="s">
        <v>6201</v>
      </c>
      <c r="AL1111" s="5" t="s">
        <v>3481</v>
      </c>
    </row>
    <row r="1112" hidden="1">
      <c r="A1112" s="5" t="s">
        <v>10389</v>
      </c>
      <c r="B1112" s="5" t="s">
        <v>3469</v>
      </c>
      <c r="C1112" s="5" t="s">
        <v>3469</v>
      </c>
      <c r="D1112" s="9">
        <v>44200.0</v>
      </c>
      <c r="E1112" s="5">
        <v>346280.0</v>
      </c>
      <c r="F1112" s="5">
        <v>157400.0</v>
      </c>
      <c r="G1112" s="5" t="s">
        <v>1419</v>
      </c>
      <c r="H1112" s="5" t="s">
        <v>480</v>
      </c>
      <c r="I1112" s="5" t="s">
        <v>10187</v>
      </c>
      <c r="J1112" s="5" t="s">
        <v>256</v>
      </c>
      <c r="K1112" s="5" t="s">
        <v>3608</v>
      </c>
      <c r="L1112" s="5" t="s">
        <v>10213</v>
      </c>
      <c r="M1112" s="10" t="str">
        <f>IFERROR(__xludf.DUMMYFUNCTION("REGEXEXTRACT(L1597, ""[\s,]([A-Z]{2})[,\s]\s?\d{5}"")"),"#N/A")</f>
        <v>#N/A</v>
      </c>
      <c r="N1112" s="5" t="s">
        <v>10213</v>
      </c>
      <c r="O1112" s="5" t="s">
        <v>52</v>
      </c>
      <c r="P1112" s="5">
        <v>6.0</v>
      </c>
      <c r="Q1112" s="5" t="s">
        <v>10390</v>
      </c>
      <c r="R1112" s="5" t="s">
        <v>3612</v>
      </c>
      <c r="S1112" s="5">
        <v>299.0</v>
      </c>
      <c r="T1112" s="5" t="s">
        <v>1077</v>
      </c>
      <c r="U1112" s="5">
        <v>1.0</v>
      </c>
      <c r="V1112" s="5" t="s">
        <v>70</v>
      </c>
      <c r="W1112" s="5" t="s">
        <v>10391</v>
      </c>
      <c r="X1112" s="5" t="s">
        <v>52</v>
      </c>
      <c r="Y1112" s="5" t="s">
        <v>52</v>
      </c>
      <c r="Z1112" s="5" t="s">
        <v>7484</v>
      </c>
      <c r="AA1112" s="5" t="s">
        <v>10392</v>
      </c>
      <c r="AB1112" s="5" t="s">
        <v>162</v>
      </c>
      <c r="AC1112" s="5" t="s">
        <v>52</v>
      </c>
      <c r="AD1112" s="5" t="s">
        <v>5289</v>
      </c>
      <c r="AE1112" s="5" t="s">
        <v>5290</v>
      </c>
      <c r="AF1112" s="5" t="s">
        <v>5291</v>
      </c>
      <c r="AG1112" s="5" t="s">
        <v>52</v>
      </c>
      <c r="AH1112" s="5" t="s">
        <v>52</v>
      </c>
      <c r="AI1112" s="5" t="s">
        <v>52</v>
      </c>
      <c r="AJ1112" s="5" t="s">
        <v>6203</v>
      </c>
      <c r="AK1112" s="5" t="s">
        <v>7901</v>
      </c>
      <c r="AL1112" s="5" t="s">
        <v>3481</v>
      </c>
    </row>
    <row r="1113" hidden="1">
      <c r="A1113" s="5" t="s">
        <v>10393</v>
      </c>
      <c r="B1113" s="5" t="s">
        <v>10394</v>
      </c>
      <c r="C1113" s="5" t="s">
        <v>9961</v>
      </c>
      <c r="D1113" s="9">
        <v>44196.0</v>
      </c>
      <c r="E1113" s="5">
        <v>34628.0</v>
      </c>
      <c r="F1113" s="5">
        <v>15740.0</v>
      </c>
      <c r="G1113" s="5" t="s">
        <v>1103</v>
      </c>
      <c r="H1113" s="5" t="s">
        <v>272</v>
      </c>
      <c r="I1113" s="5" t="s">
        <v>3268</v>
      </c>
      <c r="J1113" s="5" t="s">
        <v>191</v>
      </c>
      <c r="K1113" s="5" t="s">
        <v>10395</v>
      </c>
      <c r="L1113" s="5" t="s">
        <v>10396</v>
      </c>
      <c r="M1113" s="10" t="str">
        <f>IFERROR(__xludf.DUMMYFUNCTION("REGEXEXTRACT(L1598, ""[\s,]([A-Z]{2})[,\s]\s?\d{5}"")"),"#N/A")</f>
        <v>#N/A</v>
      </c>
      <c r="N1113" s="5" t="s">
        <v>9962</v>
      </c>
      <c r="O1113" s="5">
        <v>90248.0</v>
      </c>
      <c r="P1113" s="5">
        <v>1.0</v>
      </c>
      <c r="Q1113" s="5" t="s">
        <v>10397</v>
      </c>
      <c r="R1113" s="5">
        <v>2210.0</v>
      </c>
      <c r="S1113" s="5">
        <v>4.0</v>
      </c>
      <c r="T1113" s="5" t="s">
        <v>53</v>
      </c>
      <c r="U1113" s="5">
        <v>16.0</v>
      </c>
      <c r="V1113" s="5" t="s">
        <v>93</v>
      </c>
      <c r="W1113" s="5" t="s">
        <v>10398</v>
      </c>
      <c r="X1113" s="5" t="s">
        <v>52</v>
      </c>
      <c r="Y1113" s="5" t="s">
        <v>52</v>
      </c>
      <c r="Z1113" s="5" t="s">
        <v>10399</v>
      </c>
      <c r="AA1113" s="5" t="s">
        <v>10400</v>
      </c>
      <c r="AB1113" s="5" t="s">
        <v>260</v>
      </c>
      <c r="AC1113" s="5" t="s">
        <v>52</v>
      </c>
      <c r="AD1113" s="5" t="s">
        <v>216</v>
      </c>
      <c r="AE1113" s="5" t="s">
        <v>217</v>
      </c>
      <c r="AF1113" s="5" t="s">
        <v>218</v>
      </c>
      <c r="AG1113" s="5" t="s">
        <v>52</v>
      </c>
      <c r="AH1113" s="5" t="s">
        <v>52</v>
      </c>
      <c r="AI1113" s="5" t="s">
        <v>52</v>
      </c>
      <c r="AJ1113" s="5" t="s">
        <v>10401</v>
      </c>
      <c r="AK1113" s="5" t="s">
        <v>10402</v>
      </c>
      <c r="AL1113" s="5" t="s">
        <v>941</v>
      </c>
    </row>
    <row r="1114" hidden="1">
      <c r="A1114" s="5" t="s">
        <v>10403</v>
      </c>
      <c r="B1114" s="5" t="s">
        <v>168</v>
      </c>
      <c r="C1114" s="5" t="s">
        <v>169</v>
      </c>
      <c r="D1114" s="9">
        <v>44195.0</v>
      </c>
      <c r="E1114" s="5">
        <v>39600.0</v>
      </c>
      <c r="F1114" s="5">
        <v>18000.0</v>
      </c>
      <c r="G1114" s="5" t="s">
        <v>3378</v>
      </c>
      <c r="H1114" s="5" t="s">
        <v>272</v>
      </c>
      <c r="I1114" s="5" t="s">
        <v>10404</v>
      </c>
      <c r="J1114" s="5" t="s">
        <v>3378</v>
      </c>
      <c r="K1114" s="5" t="s">
        <v>10405</v>
      </c>
      <c r="L1114" s="5" t="s">
        <v>174</v>
      </c>
      <c r="M1114" s="10" t="str">
        <f>IFERROR(__xludf.DUMMYFUNCTION("REGEXEXTRACT(L1599, ""[\s,]([A-Z]{2})[,\s]\s?\d{5}"")"),"CA")</f>
        <v>CA</v>
      </c>
      <c r="N1114" s="5" t="s">
        <v>10406</v>
      </c>
      <c r="O1114" s="5" t="s">
        <v>52</v>
      </c>
      <c r="P1114" s="5">
        <v>1.0</v>
      </c>
      <c r="Q1114" s="5" t="s">
        <v>10407</v>
      </c>
      <c r="R1114" s="5">
        <v>4510.0</v>
      </c>
      <c r="S1114" s="5">
        <v>11393.0</v>
      </c>
      <c r="T1114" s="5" t="s">
        <v>115</v>
      </c>
      <c r="U1114" s="5">
        <v>0.0</v>
      </c>
      <c r="V1114" s="5" t="s">
        <v>52</v>
      </c>
      <c r="W1114" s="5" t="s">
        <v>10408</v>
      </c>
      <c r="X1114" s="5" t="s">
        <v>52</v>
      </c>
      <c r="Y1114" s="5" t="s">
        <v>52</v>
      </c>
      <c r="Z1114" s="5" t="s">
        <v>2698</v>
      </c>
      <c r="AA1114" s="5" t="s">
        <v>10409</v>
      </c>
      <c r="AB1114" s="5" t="s">
        <v>1734</v>
      </c>
      <c r="AC1114" s="5" t="s">
        <v>52</v>
      </c>
      <c r="AD1114" s="5" t="s">
        <v>181</v>
      </c>
      <c r="AE1114" s="5" t="s">
        <v>182</v>
      </c>
      <c r="AF1114" s="5" t="s">
        <v>183</v>
      </c>
      <c r="AG1114" s="5" t="s">
        <v>52</v>
      </c>
      <c r="AH1114" s="5" t="s">
        <v>52</v>
      </c>
      <c r="AI1114" s="5" t="s">
        <v>184</v>
      </c>
      <c r="AJ1114" s="5" t="s">
        <v>168</v>
      </c>
      <c r="AK1114" s="5" t="s">
        <v>174</v>
      </c>
      <c r="AL1114" s="5" t="s">
        <v>185</v>
      </c>
    </row>
    <row r="1115" hidden="1">
      <c r="A1115" s="5" t="s">
        <v>10410</v>
      </c>
      <c r="B1115" s="5" t="s">
        <v>168</v>
      </c>
      <c r="C1115" s="5" t="s">
        <v>169</v>
      </c>
      <c r="D1115" s="9">
        <v>44195.0</v>
      </c>
      <c r="E1115" s="5">
        <v>39600.0</v>
      </c>
      <c r="F1115" s="5">
        <v>18000.0</v>
      </c>
      <c r="G1115" s="5" t="s">
        <v>3378</v>
      </c>
      <c r="H1115" s="5" t="s">
        <v>272</v>
      </c>
      <c r="I1115" s="5" t="s">
        <v>10404</v>
      </c>
      <c r="J1115" s="5" t="s">
        <v>3378</v>
      </c>
      <c r="K1115" s="5" t="s">
        <v>4975</v>
      </c>
      <c r="L1115" s="5" t="s">
        <v>174</v>
      </c>
      <c r="M1115" s="10" t="str">
        <f>IFERROR(__xludf.DUMMYFUNCTION("REGEXEXTRACT(L1600, ""[\s,]([A-Z]{2})[,\s]\s?\d{5}"")"),"FL")</f>
        <v>FL</v>
      </c>
      <c r="N1115" s="5" t="s">
        <v>175</v>
      </c>
      <c r="O1115" s="5" t="s">
        <v>52</v>
      </c>
      <c r="P1115" s="5">
        <v>1.0</v>
      </c>
      <c r="Q1115" s="5" t="s">
        <v>10411</v>
      </c>
      <c r="R1115" s="5">
        <v>4510.0</v>
      </c>
      <c r="S1115" s="5">
        <v>14840.0</v>
      </c>
      <c r="T1115" s="5" t="s">
        <v>115</v>
      </c>
      <c r="U1115" s="5">
        <v>0.0</v>
      </c>
      <c r="V1115" s="5" t="s">
        <v>52</v>
      </c>
      <c r="W1115" s="5" t="s">
        <v>10412</v>
      </c>
      <c r="X1115" s="5" t="s">
        <v>52</v>
      </c>
      <c r="Y1115" s="5" t="s">
        <v>52</v>
      </c>
      <c r="Z1115" s="5" t="s">
        <v>2698</v>
      </c>
      <c r="AA1115" s="5" t="s">
        <v>10413</v>
      </c>
      <c r="AB1115" s="5" t="s">
        <v>1734</v>
      </c>
      <c r="AC1115" s="5" t="s">
        <v>52</v>
      </c>
      <c r="AD1115" s="5" t="s">
        <v>181</v>
      </c>
      <c r="AE1115" s="5" t="s">
        <v>182</v>
      </c>
      <c r="AF1115" s="5" t="s">
        <v>183</v>
      </c>
      <c r="AG1115" s="5" t="s">
        <v>52</v>
      </c>
      <c r="AH1115" s="5" t="s">
        <v>52</v>
      </c>
      <c r="AI1115" s="5" t="s">
        <v>184</v>
      </c>
      <c r="AJ1115" s="5" t="s">
        <v>168</v>
      </c>
      <c r="AK1115" s="5" t="s">
        <v>174</v>
      </c>
      <c r="AL1115" s="5" t="s">
        <v>185</v>
      </c>
    </row>
    <row r="1116" hidden="1">
      <c r="A1116" s="5" t="s">
        <v>10414</v>
      </c>
      <c r="B1116" s="5" t="s">
        <v>10266</v>
      </c>
      <c r="C1116" s="5" t="s">
        <v>10267</v>
      </c>
      <c r="D1116" s="9">
        <v>44194.0</v>
      </c>
      <c r="E1116" s="5">
        <v>61338.0</v>
      </c>
      <c r="F1116" s="5">
        <v>27881.0</v>
      </c>
      <c r="G1116" s="5" t="s">
        <v>3867</v>
      </c>
      <c r="H1116" s="5" t="s">
        <v>189</v>
      </c>
      <c r="I1116" s="5" t="s">
        <v>10415</v>
      </c>
      <c r="J1116" s="5" t="s">
        <v>532</v>
      </c>
      <c r="K1116" s="5" t="s">
        <v>10416</v>
      </c>
      <c r="L1116" s="5" t="s">
        <v>10269</v>
      </c>
      <c r="M1116" s="10" t="str">
        <f>IFERROR(__xludf.DUMMYFUNCTION("REGEXEXTRACT(L1601, ""[\s,]([A-Z]{2})[,\s]\s?\d{5}"")"),"FL")</f>
        <v>FL</v>
      </c>
      <c r="N1116" s="5" t="s">
        <v>10270</v>
      </c>
      <c r="O1116" s="5">
        <v>33133.0</v>
      </c>
      <c r="P1116" s="5">
        <v>1.0</v>
      </c>
      <c r="Q1116" s="5" t="s">
        <v>10417</v>
      </c>
      <c r="R1116" s="5">
        <v>4510.0</v>
      </c>
      <c r="S1116" s="5">
        <v>18.0</v>
      </c>
      <c r="T1116" s="5" t="s">
        <v>53</v>
      </c>
      <c r="U1116" s="5">
        <v>51.0</v>
      </c>
      <c r="V1116" s="5" t="s">
        <v>93</v>
      </c>
      <c r="W1116" s="5" t="s">
        <v>10418</v>
      </c>
      <c r="X1116" s="5" t="s">
        <v>52</v>
      </c>
      <c r="Y1116" s="5" t="s">
        <v>52</v>
      </c>
      <c r="Z1116" s="5" t="s">
        <v>10366</v>
      </c>
      <c r="AA1116" s="5" t="s">
        <v>10419</v>
      </c>
      <c r="AB1116" s="5" t="s">
        <v>235</v>
      </c>
      <c r="AC1116" s="5" t="s">
        <v>52</v>
      </c>
      <c r="AD1116" s="5" t="s">
        <v>216</v>
      </c>
      <c r="AE1116" s="5" t="s">
        <v>217</v>
      </c>
      <c r="AF1116" s="5" t="s">
        <v>218</v>
      </c>
      <c r="AG1116" s="5" t="s">
        <v>52</v>
      </c>
      <c r="AH1116" s="5" t="s">
        <v>52</v>
      </c>
      <c r="AI1116" s="5" t="s">
        <v>52</v>
      </c>
      <c r="AJ1116" s="5" t="s">
        <v>10275</v>
      </c>
      <c r="AK1116" s="5" t="s">
        <v>10276</v>
      </c>
      <c r="AL1116" s="5" t="s">
        <v>336</v>
      </c>
    </row>
    <row r="1117" hidden="1">
      <c r="A1117" s="5" t="s">
        <v>10420</v>
      </c>
      <c r="B1117" s="5" t="s">
        <v>10421</v>
      </c>
      <c r="C1117" s="5" t="s">
        <v>10422</v>
      </c>
      <c r="D1117" s="9">
        <v>44193.0</v>
      </c>
      <c r="E1117" s="5">
        <v>24398.0</v>
      </c>
      <c r="F1117" s="5">
        <v>11090.0</v>
      </c>
      <c r="G1117" s="5" t="s">
        <v>556</v>
      </c>
      <c r="H1117" s="5" t="s">
        <v>149</v>
      </c>
      <c r="I1117" s="5" t="s">
        <v>10423</v>
      </c>
      <c r="J1117" s="5" t="s">
        <v>558</v>
      </c>
      <c r="K1117" s="5" t="s">
        <v>10424</v>
      </c>
      <c r="L1117" s="5" t="s">
        <v>10425</v>
      </c>
      <c r="M1117" s="10" t="str">
        <f>IFERROR(__xludf.DUMMYFUNCTION("REGEXEXTRACT(L1602, ""[\s,]([A-Z]{2})[,\s]\s?\d{5}"")"),"#N/A")</f>
        <v>#N/A</v>
      </c>
      <c r="N1117" s="5" t="s">
        <v>10426</v>
      </c>
      <c r="O1117" s="5">
        <v>20109.0</v>
      </c>
      <c r="P1117" s="5">
        <v>1.0</v>
      </c>
      <c r="Q1117" s="5" t="s">
        <v>10427</v>
      </c>
      <c r="R1117" s="5" t="s">
        <v>91</v>
      </c>
      <c r="S1117" s="5">
        <v>438.0</v>
      </c>
      <c r="T1117" s="5" t="s">
        <v>115</v>
      </c>
      <c r="U1117" s="5">
        <v>70.0</v>
      </c>
      <c r="V1117" s="5" t="s">
        <v>93</v>
      </c>
      <c r="W1117" s="5" t="s">
        <v>10428</v>
      </c>
      <c r="X1117" s="5" t="s">
        <v>52</v>
      </c>
      <c r="Y1117" s="5" t="s">
        <v>52</v>
      </c>
      <c r="Z1117" s="5" t="s">
        <v>10429</v>
      </c>
      <c r="AA1117" s="5" t="s">
        <v>10430</v>
      </c>
      <c r="AB1117" s="5" t="s">
        <v>1553</v>
      </c>
      <c r="AC1117" s="5" t="s">
        <v>52</v>
      </c>
      <c r="AD1117" s="5" t="s">
        <v>565</v>
      </c>
      <c r="AE1117" s="5" t="s">
        <v>566</v>
      </c>
      <c r="AF1117" s="5" t="s">
        <v>567</v>
      </c>
      <c r="AG1117" s="5" t="s">
        <v>52</v>
      </c>
      <c r="AH1117" s="5" t="s">
        <v>52</v>
      </c>
      <c r="AI1117" s="5" t="s">
        <v>568</v>
      </c>
      <c r="AJ1117" s="5" t="s">
        <v>10421</v>
      </c>
      <c r="AK1117" s="5" t="s">
        <v>10425</v>
      </c>
      <c r="AL1117" s="5" t="s">
        <v>286</v>
      </c>
    </row>
    <row r="1118" hidden="1">
      <c r="A1118" s="5" t="s">
        <v>10431</v>
      </c>
      <c r="B1118" s="5" t="s">
        <v>10421</v>
      </c>
      <c r="C1118" s="5" t="s">
        <v>10422</v>
      </c>
      <c r="D1118" s="9">
        <v>44193.0</v>
      </c>
      <c r="E1118" s="5">
        <v>24752.0</v>
      </c>
      <c r="F1118" s="5">
        <v>11251.0</v>
      </c>
      <c r="G1118" s="5" t="s">
        <v>556</v>
      </c>
      <c r="H1118" s="5" t="s">
        <v>149</v>
      </c>
      <c r="I1118" s="5" t="s">
        <v>10423</v>
      </c>
      <c r="J1118" s="5" t="s">
        <v>558</v>
      </c>
      <c r="K1118" s="5" t="s">
        <v>10432</v>
      </c>
      <c r="L1118" s="5" t="s">
        <v>10425</v>
      </c>
      <c r="M1118" s="10" t="str">
        <f>IFERROR(__xludf.DUMMYFUNCTION("REGEXEXTRACT(L1603, ""[\s,]([A-Z]{2})[,\s]\s?\d{5}"")"),"#N/A")</f>
        <v>#N/A</v>
      </c>
      <c r="N1118" s="5" t="s">
        <v>10426</v>
      </c>
      <c r="O1118" s="5">
        <v>20109.0</v>
      </c>
      <c r="P1118" s="5">
        <v>1.0</v>
      </c>
      <c r="Q1118" s="5" t="s">
        <v>10433</v>
      </c>
      <c r="R1118" s="5" t="s">
        <v>211</v>
      </c>
      <c r="S1118" s="5">
        <v>597.0</v>
      </c>
      <c r="T1118" s="5" t="s">
        <v>115</v>
      </c>
      <c r="U1118" s="5">
        <v>70.0</v>
      </c>
      <c r="V1118" s="5" t="s">
        <v>93</v>
      </c>
      <c r="W1118" s="5" t="s">
        <v>10434</v>
      </c>
      <c r="X1118" s="5" t="s">
        <v>52</v>
      </c>
      <c r="Y1118" s="5" t="s">
        <v>52</v>
      </c>
      <c r="Z1118" s="5" t="s">
        <v>10429</v>
      </c>
      <c r="AA1118" s="5" t="s">
        <v>10435</v>
      </c>
      <c r="AB1118" s="5" t="s">
        <v>1553</v>
      </c>
      <c r="AC1118" s="5" t="s">
        <v>52</v>
      </c>
      <c r="AD1118" s="5" t="s">
        <v>565</v>
      </c>
      <c r="AE1118" s="5" t="s">
        <v>566</v>
      </c>
      <c r="AF1118" s="5" t="s">
        <v>567</v>
      </c>
      <c r="AG1118" s="5" t="s">
        <v>52</v>
      </c>
      <c r="AH1118" s="5" t="s">
        <v>52</v>
      </c>
      <c r="AI1118" s="5" t="s">
        <v>568</v>
      </c>
      <c r="AJ1118" s="5" t="s">
        <v>10421</v>
      </c>
      <c r="AK1118" s="5" t="s">
        <v>10425</v>
      </c>
      <c r="AL1118" s="5" t="s">
        <v>286</v>
      </c>
    </row>
    <row r="1119" hidden="1">
      <c r="A1119" s="5" t="s">
        <v>10436</v>
      </c>
      <c r="B1119" s="5" t="s">
        <v>10034</v>
      </c>
      <c r="C1119" s="5" t="s">
        <v>5603</v>
      </c>
      <c r="D1119" s="9">
        <v>44193.0</v>
      </c>
      <c r="E1119" s="5">
        <v>192808.0</v>
      </c>
      <c r="F1119" s="5">
        <v>87640.0</v>
      </c>
      <c r="G1119" s="5" t="s">
        <v>1419</v>
      </c>
      <c r="H1119" s="5" t="s">
        <v>480</v>
      </c>
      <c r="I1119" s="5" t="s">
        <v>10437</v>
      </c>
      <c r="J1119" s="5" t="s">
        <v>256</v>
      </c>
      <c r="K1119" s="5" t="s">
        <v>207</v>
      </c>
      <c r="L1119" s="5" t="s">
        <v>10438</v>
      </c>
      <c r="M1119" s="10" t="str">
        <f>IFERROR(__xludf.DUMMYFUNCTION("REGEXEXTRACT(L1604, ""[\s,]([A-Z]{2})[,\s]\s?\d{5}"")"),"CP")</f>
        <v>CP</v>
      </c>
      <c r="N1119" s="5" t="s">
        <v>10439</v>
      </c>
      <c r="O1119" s="5" t="s">
        <v>52</v>
      </c>
      <c r="P1119" s="5">
        <v>3.0</v>
      </c>
      <c r="Q1119" s="5" t="s">
        <v>10440</v>
      </c>
      <c r="R1119" s="5" t="s">
        <v>2229</v>
      </c>
      <c r="S1119" s="5">
        <v>160.0</v>
      </c>
      <c r="T1119" s="5" t="s">
        <v>115</v>
      </c>
      <c r="U1119" s="5">
        <v>0.0</v>
      </c>
      <c r="V1119" s="5" t="s">
        <v>70</v>
      </c>
      <c r="W1119" s="5" t="s">
        <v>10441</v>
      </c>
      <c r="X1119" s="5" t="s">
        <v>52</v>
      </c>
      <c r="Y1119" s="5" t="s">
        <v>52</v>
      </c>
      <c r="Z1119" s="5" t="s">
        <v>10442</v>
      </c>
      <c r="AA1119" s="5" t="s">
        <v>10443</v>
      </c>
      <c r="AB1119" s="5" t="s">
        <v>119</v>
      </c>
      <c r="AC1119" s="5" t="s">
        <v>52</v>
      </c>
      <c r="AD1119" s="5" t="s">
        <v>398</v>
      </c>
      <c r="AE1119" s="5" t="s">
        <v>399</v>
      </c>
      <c r="AF1119" s="5" t="s">
        <v>400</v>
      </c>
      <c r="AG1119" s="5" t="s">
        <v>401</v>
      </c>
      <c r="AH1119" s="5">
        <v>23502.0</v>
      </c>
      <c r="AI1119" s="5" t="s">
        <v>402</v>
      </c>
      <c r="AJ1119" s="5" t="s">
        <v>7243</v>
      </c>
      <c r="AK1119" s="5" t="s">
        <v>7244</v>
      </c>
      <c r="AL1119" s="5" t="s">
        <v>1428</v>
      </c>
    </row>
    <row r="1120" hidden="1">
      <c r="A1120" s="5" t="s">
        <v>10444</v>
      </c>
      <c r="B1120" s="5" t="s">
        <v>10445</v>
      </c>
      <c r="C1120" s="5" t="s">
        <v>102</v>
      </c>
      <c r="D1120" s="9">
        <v>44192.0</v>
      </c>
      <c r="E1120" s="5">
        <v>52472.0</v>
      </c>
      <c r="F1120" s="5">
        <v>23851.0</v>
      </c>
      <c r="G1120" s="5" t="s">
        <v>2389</v>
      </c>
      <c r="H1120" s="5" t="s">
        <v>1069</v>
      </c>
      <c r="I1120" s="5" t="s">
        <v>10446</v>
      </c>
      <c r="J1120" s="5" t="s">
        <v>2391</v>
      </c>
      <c r="K1120" s="5" t="s">
        <v>10447</v>
      </c>
      <c r="L1120" s="5" t="s">
        <v>10448</v>
      </c>
      <c r="M1120" s="10" t="str">
        <f>IFERROR(__xludf.DUMMYFUNCTION("REGEXEXTRACT(L1605, ""[\s,]([A-Z]{2})[,\s]\s?\d{5}"")"),"#N/A")</f>
        <v>#N/A</v>
      </c>
      <c r="N1120" s="5" t="s">
        <v>102</v>
      </c>
      <c r="O1120" s="5">
        <v>33301.0</v>
      </c>
      <c r="P1120" s="5">
        <v>1.0</v>
      </c>
      <c r="Q1120" s="5" t="s">
        <v>10449</v>
      </c>
      <c r="R1120" s="5">
        <v>4532.0</v>
      </c>
      <c r="S1120" s="5">
        <v>4679.0</v>
      </c>
      <c r="T1120" s="5" t="s">
        <v>69</v>
      </c>
      <c r="U1120" s="5">
        <v>47.0</v>
      </c>
      <c r="V1120" s="5" t="s">
        <v>93</v>
      </c>
      <c r="W1120" s="5" t="s">
        <v>10450</v>
      </c>
      <c r="X1120" s="5" t="s">
        <v>52</v>
      </c>
      <c r="Y1120" s="5" t="s">
        <v>52</v>
      </c>
      <c r="Z1120" s="5" t="s">
        <v>10451</v>
      </c>
      <c r="AA1120" s="5" t="s">
        <v>10452</v>
      </c>
      <c r="AB1120" s="5" t="s">
        <v>200</v>
      </c>
      <c r="AC1120" s="5" t="s">
        <v>52</v>
      </c>
      <c r="AD1120" s="5" t="s">
        <v>216</v>
      </c>
      <c r="AE1120" s="5" t="s">
        <v>217</v>
      </c>
      <c r="AF1120" s="5" t="s">
        <v>218</v>
      </c>
      <c r="AG1120" s="5" t="s">
        <v>52</v>
      </c>
      <c r="AH1120" s="5" t="s">
        <v>52</v>
      </c>
      <c r="AI1120" s="5" t="s">
        <v>52</v>
      </c>
      <c r="AJ1120" s="5" t="s">
        <v>10453</v>
      </c>
      <c r="AK1120" s="5" t="s">
        <v>10454</v>
      </c>
      <c r="AL1120" s="5" t="s">
        <v>10455</v>
      </c>
    </row>
    <row r="1121">
      <c r="A1121" s="5" t="s">
        <v>10456</v>
      </c>
      <c r="B1121" s="5" t="s">
        <v>10457</v>
      </c>
      <c r="C1121" s="5" t="s">
        <v>10458</v>
      </c>
      <c r="D1121" s="9">
        <v>44189.0</v>
      </c>
      <c r="E1121" s="5">
        <v>13345.0</v>
      </c>
      <c r="F1121" s="5">
        <v>6066.0</v>
      </c>
      <c r="G1121" s="5" t="s">
        <v>6227</v>
      </c>
      <c r="H1121" s="5" t="s">
        <v>45</v>
      </c>
      <c r="I1121" s="5" t="s">
        <v>7229</v>
      </c>
      <c r="J1121" s="5" t="s">
        <v>424</v>
      </c>
      <c r="K1121" s="5" t="s">
        <v>10459</v>
      </c>
      <c r="L1121" s="5" t="s">
        <v>10460</v>
      </c>
      <c r="M1121" s="10" t="str">
        <f>IFERROR(__xludf.DUMMYFUNCTION("REGEXEXTRACT(L1606, ""[\s,]([A-Z]{2})[,\s]\s?\d{5}"")"),"#N/A")</f>
        <v>#N/A</v>
      </c>
      <c r="N1121" s="5" t="s">
        <v>10461</v>
      </c>
      <c r="O1121" s="5">
        <v>54703.0</v>
      </c>
      <c r="P1121" s="5">
        <v>1.0</v>
      </c>
      <c r="Q1121" s="5" t="s">
        <v>10462</v>
      </c>
      <c r="R1121" s="5" t="s">
        <v>52</v>
      </c>
      <c r="S1121" s="5">
        <v>575.0</v>
      </c>
      <c r="T1121" s="5" t="s">
        <v>53</v>
      </c>
      <c r="U1121" s="5">
        <v>0.0</v>
      </c>
      <c r="V1121" s="5" t="s">
        <v>52</v>
      </c>
      <c r="W1121" s="5" t="s">
        <v>10463</v>
      </c>
      <c r="X1121" s="5" t="s">
        <v>55</v>
      </c>
      <c r="Y1121" s="5" t="s">
        <v>10464</v>
      </c>
      <c r="Z1121" s="5">
        <v>146.0</v>
      </c>
      <c r="AA1121" s="5" t="s">
        <v>10465</v>
      </c>
      <c r="AB1121" s="5" t="s">
        <v>2743</v>
      </c>
      <c r="AC1121" s="5" t="s">
        <v>52</v>
      </c>
      <c r="AD1121" s="5" t="s">
        <v>4164</v>
      </c>
      <c r="AE1121" s="5" t="s">
        <v>4165</v>
      </c>
      <c r="AF1121" s="5" t="s">
        <v>4166</v>
      </c>
      <c r="AG1121" s="5" t="s">
        <v>4167</v>
      </c>
      <c r="AH1121" s="5">
        <v>55347.0</v>
      </c>
      <c r="AI1121" s="5" t="s">
        <v>4168</v>
      </c>
      <c r="AJ1121" s="5" t="s">
        <v>102</v>
      </c>
      <c r="AK1121" s="5" t="s">
        <v>102</v>
      </c>
      <c r="AL1121" s="5" t="s">
        <v>10466</v>
      </c>
    </row>
    <row r="1122" hidden="1">
      <c r="A1122" s="5" t="s">
        <v>10467</v>
      </c>
      <c r="B1122" s="5" t="s">
        <v>10029</v>
      </c>
      <c r="C1122" s="5" t="s">
        <v>1222</v>
      </c>
      <c r="D1122" s="9">
        <v>44189.0</v>
      </c>
      <c r="E1122" s="5">
        <v>12593.0</v>
      </c>
      <c r="F1122" s="5">
        <v>5724.0</v>
      </c>
      <c r="G1122" s="5" t="s">
        <v>107</v>
      </c>
      <c r="H1122" s="5" t="s">
        <v>189</v>
      </c>
      <c r="I1122" s="5" t="s">
        <v>10468</v>
      </c>
      <c r="J1122" s="5" t="s">
        <v>109</v>
      </c>
      <c r="K1122" s="5" t="s">
        <v>10469</v>
      </c>
      <c r="L1122" s="5" t="s">
        <v>10032</v>
      </c>
      <c r="M1122" s="10" t="str">
        <f>IFERROR(__xludf.DUMMYFUNCTION("REGEXEXTRACT(L1607, ""[\s,]([A-Z]{2})[,\s]\s?\d{5}"")"),"FL")</f>
        <v>FL</v>
      </c>
      <c r="N1122" s="5" t="s">
        <v>10470</v>
      </c>
      <c r="O1122" s="5" t="s">
        <v>52</v>
      </c>
      <c r="P1122" s="5">
        <v>1.0</v>
      </c>
      <c r="Q1122" s="5" t="s">
        <v>10471</v>
      </c>
      <c r="R1122" s="5">
        <v>4310.0</v>
      </c>
      <c r="S1122" s="5">
        <v>11.0</v>
      </c>
      <c r="T1122" s="5" t="s">
        <v>115</v>
      </c>
      <c r="U1122" s="5">
        <v>0.0</v>
      </c>
      <c r="V1122" s="5" t="s">
        <v>52</v>
      </c>
      <c r="W1122" s="5" t="s">
        <v>10472</v>
      </c>
      <c r="X1122" s="5" t="s">
        <v>71</v>
      </c>
      <c r="Y1122" s="5" t="s">
        <v>52</v>
      </c>
      <c r="Z1122" s="5" t="s">
        <v>6852</v>
      </c>
      <c r="AA1122" s="5">
        <v>5279787.0</v>
      </c>
      <c r="AB1122" s="5" t="s">
        <v>730</v>
      </c>
      <c r="AC1122" s="5" t="s">
        <v>52</v>
      </c>
      <c r="AD1122" s="5" t="s">
        <v>10473</v>
      </c>
      <c r="AE1122" s="5" t="s">
        <v>10474</v>
      </c>
      <c r="AF1122" s="5" t="s">
        <v>10475</v>
      </c>
      <c r="AG1122" s="5" t="s">
        <v>265</v>
      </c>
      <c r="AH1122" s="5">
        <v>33602.0</v>
      </c>
      <c r="AI1122" s="5" t="s">
        <v>10476</v>
      </c>
      <c r="AJ1122" s="5" t="s">
        <v>10477</v>
      </c>
      <c r="AK1122" s="5" t="s">
        <v>10029</v>
      </c>
      <c r="AL1122" s="5" t="s">
        <v>10478</v>
      </c>
    </row>
    <row r="1123" hidden="1">
      <c r="A1123" s="5" t="s">
        <v>10479</v>
      </c>
      <c r="B1123" s="5" t="s">
        <v>10480</v>
      </c>
      <c r="C1123" s="5" t="s">
        <v>10480</v>
      </c>
      <c r="D1123" s="9">
        <v>44189.0</v>
      </c>
      <c r="E1123" s="5">
        <v>5716.0</v>
      </c>
      <c r="F1123" s="5">
        <v>2598.0</v>
      </c>
      <c r="G1123" s="5" t="s">
        <v>107</v>
      </c>
      <c r="H1123" s="5" t="s">
        <v>189</v>
      </c>
      <c r="I1123" s="5" t="s">
        <v>10468</v>
      </c>
      <c r="J1123" s="5" t="s">
        <v>109</v>
      </c>
      <c r="K1123" s="5" t="s">
        <v>3109</v>
      </c>
      <c r="L1123" s="5" t="s">
        <v>10481</v>
      </c>
      <c r="M1123" s="10" t="str">
        <f>IFERROR(__xludf.DUMMYFUNCTION("REGEXEXTRACT(L1608, ""[\s,]([A-Z]{2})[,\s]\s?\d{5}"")"),"NC")</f>
        <v>NC</v>
      </c>
      <c r="N1123" s="5" t="s">
        <v>10482</v>
      </c>
      <c r="O1123" s="5">
        <v>62269.0</v>
      </c>
      <c r="P1123" s="5">
        <v>1.0</v>
      </c>
      <c r="Q1123" s="5" t="s">
        <v>10471</v>
      </c>
      <c r="R1123" s="5">
        <v>4310.0</v>
      </c>
      <c r="S1123" s="5">
        <v>4.0</v>
      </c>
      <c r="T1123" s="5" t="s">
        <v>115</v>
      </c>
      <c r="U1123" s="5">
        <v>0.0</v>
      </c>
      <c r="V1123" s="5" t="s">
        <v>52</v>
      </c>
      <c r="W1123" s="5" t="s">
        <v>10483</v>
      </c>
      <c r="X1123" s="5" t="s">
        <v>55</v>
      </c>
      <c r="Y1123" s="5" t="s">
        <v>10472</v>
      </c>
      <c r="Z1123" s="5" t="s">
        <v>6852</v>
      </c>
      <c r="AA1123" s="5">
        <v>5279787.0</v>
      </c>
      <c r="AB1123" s="5" t="s">
        <v>730</v>
      </c>
      <c r="AC1123" s="5" t="s">
        <v>52</v>
      </c>
      <c r="AD1123" s="5" t="s">
        <v>10473</v>
      </c>
      <c r="AE1123" s="5" t="s">
        <v>10474</v>
      </c>
      <c r="AF1123" s="5" t="s">
        <v>10475</v>
      </c>
      <c r="AG1123" s="5" t="s">
        <v>265</v>
      </c>
      <c r="AH1123" s="5">
        <v>33602.0</v>
      </c>
      <c r="AI1123" s="5" t="s">
        <v>10476</v>
      </c>
      <c r="AJ1123" s="5" t="s">
        <v>102</v>
      </c>
      <c r="AK1123" s="5" t="s">
        <v>102</v>
      </c>
      <c r="AL1123" s="5" t="s">
        <v>10478</v>
      </c>
    </row>
    <row r="1124" hidden="1">
      <c r="A1124" s="5" t="s">
        <v>10484</v>
      </c>
      <c r="B1124" s="5" t="s">
        <v>10485</v>
      </c>
      <c r="C1124" s="5" t="s">
        <v>9609</v>
      </c>
      <c r="D1124" s="9">
        <v>44186.0</v>
      </c>
      <c r="E1124" s="5">
        <v>100584.0</v>
      </c>
      <c r="F1124" s="5">
        <v>45720.0</v>
      </c>
      <c r="G1124" s="5" t="s">
        <v>1419</v>
      </c>
      <c r="H1124" s="5" t="s">
        <v>480</v>
      </c>
      <c r="I1124" s="5" t="s">
        <v>3108</v>
      </c>
      <c r="J1124" s="5" t="s">
        <v>256</v>
      </c>
      <c r="K1124" s="5" t="s">
        <v>10486</v>
      </c>
      <c r="L1124" s="5" t="s">
        <v>10487</v>
      </c>
      <c r="M1124" s="10" t="str">
        <f>IFERROR(__xludf.DUMMYFUNCTION("REGEXEXTRACT(L1609, ""[\s,]([A-Z]{2})[,\s]\s?\d{5}"")"),"CA")</f>
        <v>CA</v>
      </c>
      <c r="N1124" s="5" t="s">
        <v>10488</v>
      </c>
      <c r="O1124" s="5" t="s">
        <v>52</v>
      </c>
      <c r="P1124" s="5">
        <v>2.0</v>
      </c>
      <c r="Q1124" s="5" t="s">
        <v>10489</v>
      </c>
      <c r="R1124" s="5" t="s">
        <v>10490</v>
      </c>
      <c r="S1124" s="5">
        <v>22.0</v>
      </c>
      <c r="T1124" s="5" t="s">
        <v>53</v>
      </c>
      <c r="U1124" s="5">
        <v>0.0</v>
      </c>
      <c r="V1124" s="5" t="s">
        <v>52</v>
      </c>
      <c r="W1124" s="5" t="s">
        <v>10491</v>
      </c>
      <c r="X1124" s="5" t="s">
        <v>52</v>
      </c>
      <c r="Y1124" s="5" t="s">
        <v>52</v>
      </c>
      <c r="Z1124" s="5" t="s">
        <v>10492</v>
      </c>
      <c r="AA1124" s="5" t="s">
        <v>10493</v>
      </c>
      <c r="AB1124" s="5" t="s">
        <v>180</v>
      </c>
      <c r="AC1124" s="5" t="s">
        <v>52</v>
      </c>
      <c r="AD1124" s="5" t="s">
        <v>3589</v>
      </c>
      <c r="AE1124" s="5" t="s">
        <v>3590</v>
      </c>
      <c r="AF1124" s="5" t="s">
        <v>3591</v>
      </c>
      <c r="AG1124" s="5" t="s">
        <v>52</v>
      </c>
      <c r="AH1124" s="5" t="s">
        <v>52</v>
      </c>
      <c r="AI1124" s="5" t="s">
        <v>3592</v>
      </c>
      <c r="AJ1124" s="5" t="s">
        <v>10485</v>
      </c>
      <c r="AK1124" s="5" t="s">
        <v>10494</v>
      </c>
      <c r="AL1124" s="5" t="s">
        <v>10162</v>
      </c>
    </row>
    <row r="1125" hidden="1">
      <c r="A1125" s="5" t="s">
        <v>10495</v>
      </c>
      <c r="B1125" s="5" t="s">
        <v>9358</v>
      </c>
      <c r="C1125" s="5" t="s">
        <v>169</v>
      </c>
      <c r="D1125" s="9">
        <v>44185.0</v>
      </c>
      <c r="E1125" s="5">
        <v>16977.0</v>
      </c>
      <c r="F1125" s="5">
        <v>7717.0</v>
      </c>
      <c r="G1125" s="5" t="s">
        <v>412</v>
      </c>
      <c r="H1125" s="5" t="s">
        <v>530</v>
      </c>
      <c r="I1125" s="5" t="s">
        <v>1313</v>
      </c>
      <c r="J1125" s="5" t="s">
        <v>414</v>
      </c>
      <c r="K1125" s="5" t="s">
        <v>207</v>
      </c>
      <c r="L1125" s="5" t="s">
        <v>9360</v>
      </c>
      <c r="M1125" s="10" t="str">
        <f>IFERROR(__xludf.DUMMYFUNCTION("REGEXEXTRACT(L1610, ""[\s,]([A-Z]{2})[,\s]\s?\d{5}"")"),"#N/A")</f>
        <v>#N/A</v>
      </c>
      <c r="N1125" s="5" t="s">
        <v>7677</v>
      </c>
      <c r="O1125" s="5">
        <v>2048.0</v>
      </c>
      <c r="P1125" s="5">
        <v>1.0</v>
      </c>
      <c r="Q1125" s="5" t="s">
        <v>10496</v>
      </c>
      <c r="R1125" s="5">
        <v>2210.0</v>
      </c>
      <c r="S1125" s="5">
        <v>868.0</v>
      </c>
      <c r="T1125" s="5" t="s">
        <v>53</v>
      </c>
      <c r="U1125" s="5">
        <v>28.0</v>
      </c>
      <c r="V1125" s="5" t="s">
        <v>93</v>
      </c>
      <c r="W1125" s="5" t="s">
        <v>10497</v>
      </c>
      <c r="X1125" s="5" t="s">
        <v>52</v>
      </c>
      <c r="Y1125" s="5" t="s">
        <v>52</v>
      </c>
      <c r="Z1125" s="5" t="s">
        <v>10498</v>
      </c>
      <c r="AA1125" s="5" t="s">
        <v>10499</v>
      </c>
      <c r="AB1125" s="5" t="s">
        <v>235</v>
      </c>
      <c r="AC1125" s="5" t="s">
        <v>52</v>
      </c>
      <c r="AD1125" s="5" t="s">
        <v>216</v>
      </c>
      <c r="AE1125" s="5" t="s">
        <v>217</v>
      </c>
      <c r="AF1125" s="5" t="s">
        <v>218</v>
      </c>
      <c r="AG1125" s="5" t="s">
        <v>52</v>
      </c>
      <c r="AH1125" s="5" t="s">
        <v>52</v>
      </c>
      <c r="AI1125" s="5" t="s">
        <v>52</v>
      </c>
      <c r="AJ1125" s="5" t="s">
        <v>64</v>
      </c>
      <c r="AK1125" s="5" t="s">
        <v>9364</v>
      </c>
      <c r="AL1125" s="5" t="s">
        <v>79</v>
      </c>
    </row>
    <row r="1126" hidden="1">
      <c r="A1126" s="5" t="s">
        <v>10500</v>
      </c>
      <c r="B1126" s="5" t="s">
        <v>10501</v>
      </c>
      <c r="C1126" s="5" t="s">
        <v>10501</v>
      </c>
      <c r="D1126" s="9">
        <v>44184.0</v>
      </c>
      <c r="E1126" s="5">
        <v>4403.0</v>
      </c>
      <c r="F1126" s="5">
        <v>2001.0</v>
      </c>
      <c r="G1126" s="5" t="s">
        <v>579</v>
      </c>
      <c r="H1126" s="5" t="s">
        <v>189</v>
      </c>
      <c r="I1126" s="5" t="s">
        <v>10502</v>
      </c>
      <c r="J1126" s="5" t="s">
        <v>581</v>
      </c>
      <c r="K1126" s="5" t="s">
        <v>391</v>
      </c>
      <c r="L1126" s="5" t="s">
        <v>10503</v>
      </c>
      <c r="M1126" s="10" t="str">
        <f>IFERROR(__xludf.DUMMYFUNCTION("REGEXEXTRACT(L1611, ""[\s,]([A-Z]{2})[,\s]\s?\d{5}"")"),"#N/A")</f>
        <v>#N/A</v>
      </c>
      <c r="N1126" s="5" t="s">
        <v>10504</v>
      </c>
      <c r="O1126" s="5">
        <v>85777.0</v>
      </c>
      <c r="P1126" s="5">
        <v>1.0</v>
      </c>
      <c r="Q1126" s="5" t="s">
        <v>10505</v>
      </c>
      <c r="R1126" s="5" t="s">
        <v>1563</v>
      </c>
      <c r="S1126" s="5">
        <v>3.0</v>
      </c>
      <c r="T1126" s="5" t="s">
        <v>10506</v>
      </c>
      <c r="U1126" s="5">
        <v>16.0</v>
      </c>
      <c r="V1126" s="5" t="s">
        <v>70</v>
      </c>
      <c r="W1126" s="5" t="s">
        <v>10507</v>
      </c>
      <c r="X1126" s="5" t="s">
        <v>55</v>
      </c>
      <c r="Y1126" s="5" t="s">
        <v>10508</v>
      </c>
      <c r="Z1126" s="5" t="s">
        <v>10498</v>
      </c>
      <c r="AA1126" s="5">
        <v>19923.0</v>
      </c>
      <c r="AB1126" s="5" t="s">
        <v>730</v>
      </c>
      <c r="AC1126" s="5" t="s">
        <v>52</v>
      </c>
      <c r="AD1126" s="5" t="s">
        <v>1566</v>
      </c>
      <c r="AE1126" s="5" t="s">
        <v>1567</v>
      </c>
      <c r="AF1126" s="5" t="s">
        <v>1568</v>
      </c>
      <c r="AG1126" s="5" t="s">
        <v>1569</v>
      </c>
      <c r="AH1126" s="5">
        <v>60025.0</v>
      </c>
      <c r="AI1126" s="5" t="s">
        <v>1570</v>
      </c>
      <c r="AJ1126" s="5" t="s">
        <v>10501</v>
      </c>
      <c r="AK1126" s="5" t="s">
        <v>10509</v>
      </c>
      <c r="AL1126" s="5" t="s">
        <v>1573</v>
      </c>
    </row>
    <row r="1127" hidden="1">
      <c r="A1127" s="5" t="s">
        <v>10510</v>
      </c>
      <c r="B1127" s="5" t="s">
        <v>168</v>
      </c>
      <c r="C1127" s="5" t="s">
        <v>169</v>
      </c>
      <c r="D1127" s="9">
        <v>44182.0</v>
      </c>
      <c r="E1127" s="5">
        <v>39600.0</v>
      </c>
      <c r="F1127" s="5">
        <v>18000.0</v>
      </c>
      <c r="G1127" s="5" t="s">
        <v>3378</v>
      </c>
      <c r="H1127" s="5" t="s">
        <v>272</v>
      </c>
      <c r="I1127" s="5" t="s">
        <v>9672</v>
      </c>
      <c r="J1127" s="5" t="s">
        <v>3378</v>
      </c>
      <c r="K1127" s="5" t="s">
        <v>2798</v>
      </c>
      <c r="L1127" s="5" t="s">
        <v>174</v>
      </c>
      <c r="M1127" s="10" t="str">
        <f>IFERROR(__xludf.DUMMYFUNCTION("REGEXEXTRACT(L1612, ""[\s,]([A-Z]{2})[,\s]\s?\d{5}"")"),"PR")</f>
        <v>PR</v>
      </c>
      <c r="N1127" s="5" t="s">
        <v>8407</v>
      </c>
      <c r="O1127" s="5" t="s">
        <v>52</v>
      </c>
      <c r="P1127" s="5">
        <v>1.0</v>
      </c>
      <c r="Q1127" s="5" t="s">
        <v>10511</v>
      </c>
      <c r="R1127" s="5">
        <v>4510.0</v>
      </c>
      <c r="S1127" s="5">
        <v>15313.0</v>
      </c>
      <c r="T1127" s="5" t="s">
        <v>115</v>
      </c>
      <c r="U1127" s="5">
        <v>0.0</v>
      </c>
      <c r="V1127" s="5" t="s">
        <v>52</v>
      </c>
      <c r="W1127" s="5" t="s">
        <v>10512</v>
      </c>
      <c r="X1127" s="5" t="s">
        <v>52</v>
      </c>
      <c r="Y1127" s="5" t="s">
        <v>52</v>
      </c>
      <c r="Z1127" s="5" t="s">
        <v>2698</v>
      </c>
      <c r="AA1127" s="5" t="s">
        <v>10513</v>
      </c>
      <c r="AB1127" s="5" t="s">
        <v>162</v>
      </c>
      <c r="AC1127" s="5" t="s">
        <v>52</v>
      </c>
      <c r="AD1127" s="5" t="s">
        <v>181</v>
      </c>
      <c r="AE1127" s="5" t="s">
        <v>182</v>
      </c>
      <c r="AF1127" s="5" t="s">
        <v>183</v>
      </c>
      <c r="AG1127" s="5" t="s">
        <v>52</v>
      </c>
      <c r="AH1127" s="5" t="s">
        <v>52</v>
      </c>
      <c r="AI1127" s="5" t="s">
        <v>184</v>
      </c>
      <c r="AJ1127" s="5" t="s">
        <v>168</v>
      </c>
      <c r="AK1127" s="5" t="s">
        <v>174</v>
      </c>
      <c r="AL1127" s="5" t="s">
        <v>185</v>
      </c>
    </row>
    <row r="1128" hidden="1">
      <c r="A1128" s="5" t="s">
        <v>10514</v>
      </c>
      <c r="B1128" s="5" t="s">
        <v>168</v>
      </c>
      <c r="C1128" s="5" t="s">
        <v>169</v>
      </c>
      <c r="D1128" s="9">
        <v>44182.0</v>
      </c>
      <c r="E1128" s="5">
        <v>39600.0</v>
      </c>
      <c r="F1128" s="5">
        <v>18000.0</v>
      </c>
      <c r="G1128" s="5" t="s">
        <v>3378</v>
      </c>
      <c r="H1128" s="5" t="s">
        <v>272</v>
      </c>
      <c r="I1128" s="5" t="s">
        <v>9672</v>
      </c>
      <c r="J1128" s="5" t="s">
        <v>3378</v>
      </c>
      <c r="K1128" s="5" t="s">
        <v>2798</v>
      </c>
      <c r="L1128" s="5" t="s">
        <v>174</v>
      </c>
      <c r="M1128" s="10" t="str">
        <f>IFERROR(__xludf.DUMMYFUNCTION("REGEXEXTRACT(L1613, ""[\s,]([A-Z]{2})[,\s]\s?\d{5}"")"),"PA")</f>
        <v>PA</v>
      </c>
      <c r="N1128" s="5" t="s">
        <v>10515</v>
      </c>
      <c r="O1128" s="5" t="s">
        <v>52</v>
      </c>
      <c r="P1128" s="5">
        <v>1.0</v>
      </c>
      <c r="Q1128" s="5" t="s">
        <v>10516</v>
      </c>
      <c r="R1128" s="5">
        <v>4510.0</v>
      </c>
      <c r="S1128" s="5">
        <v>16500.0</v>
      </c>
      <c r="T1128" s="5" t="s">
        <v>115</v>
      </c>
      <c r="U1128" s="5">
        <v>0.0</v>
      </c>
      <c r="V1128" s="5" t="s">
        <v>52</v>
      </c>
      <c r="W1128" s="5" t="s">
        <v>10517</v>
      </c>
      <c r="X1128" s="5" t="s">
        <v>52</v>
      </c>
      <c r="Y1128" s="5" t="s">
        <v>52</v>
      </c>
      <c r="Z1128" s="5" t="s">
        <v>2698</v>
      </c>
      <c r="AA1128" s="5" t="s">
        <v>10518</v>
      </c>
      <c r="AB1128" s="5" t="s">
        <v>162</v>
      </c>
      <c r="AC1128" s="5" t="s">
        <v>52</v>
      </c>
      <c r="AD1128" s="5" t="s">
        <v>181</v>
      </c>
      <c r="AE1128" s="5" t="s">
        <v>182</v>
      </c>
      <c r="AF1128" s="5" t="s">
        <v>183</v>
      </c>
      <c r="AG1128" s="5" t="s">
        <v>52</v>
      </c>
      <c r="AH1128" s="5" t="s">
        <v>52</v>
      </c>
      <c r="AI1128" s="5" t="s">
        <v>184</v>
      </c>
      <c r="AJ1128" s="5" t="s">
        <v>168</v>
      </c>
      <c r="AK1128" s="5" t="s">
        <v>174</v>
      </c>
      <c r="AL1128" s="5" t="s">
        <v>185</v>
      </c>
    </row>
    <row r="1129" hidden="1">
      <c r="A1129" s="5" t="s">
        <v>10519</v>
      </c>
      <c r="B1129" s="5" t="s">
        <v>10520</v>
      </c>
      <c r="C1129" s="5" t="s">
        <v>10521</v>
      </c>
      <c r="D1129" s="9">
        <v>44179.0</v>
      </c>
      <c r="E1129" s="5">
        <v>36476.0</v>
      </c>
      <c r="F1129" s="5">
        <v>16580.0</v>
      </c>
      <c r="G1129" s="5" t="s">
        <v>7358</v>
      </c>
      <c r="H1129" s="5" t="s">
        <v>1792</v>
      </c>
      <c r="I1129" s="5" t="s">
        <v>10522</v>
      </c>
      <c r="J1129" s="5" t="s">
        <v>47</v>
      </c>
      <c r="K1129" s="5" t="s">
        <v>744</v>
      </c>
      <c r="L1129" s="5" t="s">
        <v>10523</v>
      </c>
      <c r="M1129" s="10" t="str">
        <f>IFERROR(__xludf.DUMMYFUNCTION("REGEXEXTRACT(L1614, ""[\s,]([A-Z]{2})[,\s]\s?\d{5}"")"),"PA")</f>
        <v>PA</v>
      </c>
      <c r="N1129" s="5" t="s">
        <v>10524</v>
      </c>
      <c r="O1129" s="5">
        <v>92121.0</v>
      </c>
      <c r="P1129" s="5">
        <v>1.0</v>
      </c>
      <c r="Q1129" s="5" t="s">
        <v>10525</v>
      </c>
      <c r="R1129" s="5" t="s">
        <v>52</v>
      </c>
      <c r="S1129" s="5">
        <v>6335.0</v>
      </c>
      <c r="T1129" s="5" t="s">
        <v>53</v>
      </c>
      <c r="U1129" s="5">
        <v>0.0</v>
      </c>
      <c r="V1129" s="5" t="s">
        <v>52</v>
      </c>
      <c r="W1129" s="5" t="s">
        <v>10526</v>
      </c>
      <c r="X1129" s="5" t="s">
        <v>55</v>
      </c>
      <c r="Y1129" s="5" t="s">
        <v>10527</v>
      </c>
      <c r="Z1129" s="5" t="s">
        <v>10528</v>
      </c>
      <c r="AA1129" s="5" t="s">
        <v>10529</v>
      </c>
      <c r="AB1129" s="5" t="s">
        <v>1177</v>
      </c>
      <c r="AC1129" s="5" t="s">
        <v>52</v>
      </c>
      <c r="AD1129" s="5" t="s">
        <v>10530</v>
      </c>
      <c r="AE1129" s="5" t="s">
        <v>10531</v>
      </c>
      <c r="AF1129" s="5" t="s">
        <v>52</v>
      </c>
      <c r="AG1129" s="5" t="s">
        <v>52</v>
      </c>
      <c r="AH1129" s="5" t="s">
        <v>52</v>
      </c>
      <c r="AI1129" s="5" t="s">
        <v>52</v>
      </c>
      <c r="AJ1129" s="5" t="s">
        <v>10520</v>
      </c>
      <c r="AK1129" s="5" t="s">
        <v>10532</v>
      </c>
      <c r="AL1129" s="5" t="s">
        <v>10533</v>
      </c>
    </row>
    <row r="1130" hidden="1">
      <c r="A1130" s="5" t="s">
        <v>10534</v>
      </c>
      <c r="B1130" s="5" t="s">
        <v>10535</v>
      </c>
      <c r="C1130" s="5" t="s">
        <v>102</v>
      </c>
      <c r="D1130" s="9">
        <v>44178.0</v>
      </c>
      <c r="E1130" s="5">
        <v>42427.0</v>
      </c>
      <c r="F1130" s="5">
        <v>19285.0</v>
      </c>
      <c r="G1130" s="5" t="s">
        <v>2440</v>
      </c>
      <c r="H1130" s="5" t="s">
        <v>2784</v>
      </c>
      <c r="I1130" s="5" t="s">
        <v>10536</v>
      </c>
      <c r="J1130" s="5" t="s">
        <v>2442</v>
      </c>
      <c r="K1130" s="5" t="s">
        <v>10537</v>
      </c>
      <c r="L1130" s="5" t="s">
        <v>10538</v>
      </c>
      <c r="M1130" s="10" t="str">
        <f>IFERROR(__xludf.DUMMYFUNCTION("REGEXEXTRACT(L1615, ""[\s,]([A-Z]{2})[,\s]\s?\d{5}"")"),"WA")</f>
        <v>WA</v>
      </c>
      <c r="N1130" s="5" t="s">
        <v>102</v>
      </c>
      <c r="O1130" s="5">
        <v>94596.0</v>
      </c>
      <c r="P1130" s="5">
        <v>1.0</v>
      </c>
      <c r="Q1130" s="5" t="s">
        <v>10539</v>
      </c>
      <c r="R1130" s="5">
        <v>2230.0</v>
      </c>
      <c r="S1130" s="5">
        <v>643.0</v>
      </c>
      <c r="T1130" s="5" t="s">
        <v>115</v>
      </c>
      <c r="U1130" s="5">
        <v>0.0</v>
      </c>
      <c r="V1130" s="5" t="s">
        <v>70</v>
      </c>
      <c r="W1130" s="5" t="s">
        <v>10540</v>
      </c>
      <c r="X1130" s="5" t="s">
        <v>52</v>
      </c>
      <c r="Y1130" s="5" t="s">
        <v>52</v>
      </c>
      <c r="Z1130" s="5" t="s">
        <v>10541</v>
      </c>
      <c r="AA1130" s="5" t="s">
        <v>10542</v>
      </c>
      <c r="AB1130" s="5" t="s">
        <v>235</v>
      </c>
      <c r="AC1130" s="5" t="s">
        <v>52</v>
      </c>
      <c r="AD1130" s="5" t="s">
        <v>2791</v>
      </c>
      <c r="AE1130" s="5" t="s">
        <v>2792</v>
      </c>
      <c r="AF1130" s="5" t="s">
        <v>52</v>
      </c>
      <c r="AG1130" s="5" t="s">
        <v>52</v>
      </c>
      <c r="AH1130" s="5">
        <v>79118.0</v>
      </c>
      <c r="AI1130" s="5" t="s">
        <v>2793</v>
      </c>
      <c r="AJ1130" s="5" t="s">
        <v>102</v>
      </c>
      <c r="AK1130" s="5" t="s">
        <v>102</v>
      </c>
      <c r="AL1130" s="5" t="s">
        <v>2450</v>
      </c>
    </row>
    <row r="1131" hidden="1">
      <c r="A1131" s="5" t="s">
        <v>10543</v>
      </c>
      <c r="B1131" s="5" t="s">
        <v>3998</v>
      </c>
      <c r="C1131" s="5" t="s">
        <v>3998</v>
      </c>
      <c r="D1131" s="9">
        <v>44178.0</v>
      </c>
      <c r="E1131" s="5">
        <v>116116.0</v>
      </c>
      <c r="F1131" s="5">
        <v>52780.0</v>
      </c>
      <c r="G1131" s="5" t="s">
        <v>1419</v>
      </c>
      <c r="H1131" s="5" t="s">
        <v>480</v>
      </c>
      <c r="I1131" s="5" t="s">
        <v>3339</v>
      </c>
      <c r="J1131" s="5" t="s">
        <v>256</v>
      </c>
      <c r="K1131" s="5" t="s">
        <v>3471</v>
      </c>
      <c r="L1131" s="5" t="s">
        <v>7164</v>
      </c>
      <c r="M1131" s="10" t="str">
        <f>IFERROR(__xludf.DUMMYFUNCTION("REGEXEXTRACT(L1616, ""[\s,]([A-Z]{2})[,\s]\s?\d{5}"")"),"CA")</f>
        <v>CA</v>
      </c>
      <c r="N1131" s="5" t="s">
        <v>7164</v>
      </c>
      <c r="O1131" s="5" t="s">
        <v>52</v>
      </c>
      <c r="P1131" s="5">
        <v>2.0</v>
      </c>
      <c r="Q1131" s="5" t="s">
        <v>10544</v>
      </c>
      <c r="R1131" s="5" t="s">
        <v>3475</v>
      </c>
      <c r="S1131" s="5">
        <v>123.0</v>
      </c>
      <c r="T1131" s="5" t="s">
        <v>1077</v>
      </c>
      <c r="U1131" s="5">
        <v>0.0</v>
      </c>
      <c r="V1131" s="5" t="s">
        <v>70</v>
      </c>
      <c r="W1131" s="5" t="s">
        <v>10545</v>
      </c>
      <c r="X1131" s="5" t="s">
        <v>52</v>
      </c>
      <c r="Y1131" s="5" t="s">
        <v>52</v>
      </c>
      <c r="Z1131" s="5" t="s">
        <v>4364</v>
      </c>
      <c r="AA1131" s="5" t="s">
        <v>10546</v>
      </c>
      <c r="AB1131" s="5" t="s">
        <v>235</v>
      </c>
      <c r="AC1131" s="5" t="s">
        <v>52</v>
      </c>
      <c r="AD1131" s="5" t="s">
        <v>5289</v>
      </c>
      <c r="AE1131" s="5" t="s">
        <v>5290</v>
      </c>
      <c r="AF1131" s="5" t="s">
        <v>5291</v>
      </c>
      <c r="AG1131" s="5" t="s">
        <v>52</v>
      </c>
      <c r="AH1131" s="5" t="s">
        <v>52</v>
      </c>
      <c r="AI1131" s="5" t="s">
        <v>52</v>
      </c>
      <c r="AJ1131" s="5" t="s">
        <v>7256</v>
      </c>
      <c r="AK1131" s="5" t="s">
        <v>10547</v>
      </c>
      <c r="AL1131" s="5" t="s">
        <v>3481</v>
      </c>
    </row>
    <row r="1132" hidden="1">
      <c r="A1132" s="5" t="s">
        <v>10548</v>
      </c>
      <c r="B1132" s="5" t="s">
        <v>9870</v>
      </c>
      <c r="C1132" s="5" t="s">
        <v>9870</v>
      </c>
      <c r="D1132" s="9">
        <v>44178.0</v>
      </c>
      <c r="E1132" s="5">
        <v>55444.0</v>
      </c>
      <c r="F1132" s="5">
        <v>25202.0</v>
      </c>
      <c r="G1132" s="5" t="s">
        <v>1419</v>
      </c>
      <c r="H1132" s="5" t="s">
        <v>480</v>
      </c>
      <c r="I1132" s="5" t="s">
        <v>3339</v>
      </c>
      <c r="J1132" s="5" t="s">
        <v>256</v>
      </c>
      <c r="K1132" s="5" t="s">
        <v>10549</v>
      </c>
      <c r="L1132" s="5" t="s">
        <v>9874</v>
      </c>
      <c r="M1132" s="10" t="str">
        <f>IFERROR(__xludf.DUMMYFUNCTION("REGEXEXTRACT(L1617, ""[\s,]([A-Z]{2})[,\s]\s?\d{5}"")"),"FL")</f>
        <v>FL</v>
      </c>
      <c r="N1132" s="5" t="s">
        <v>9874</v>
      </c>
      <c r="O1132" s="5" t="s">
        <v>52</v>
      </c>
      <c r="P1132" s="5">
        <v>1.0</v>
      </c>
      <c r="Q1132" s="5" t="s">
        <v>10550</v>
      </c>
      <c r="R1132" s="5" t="s">
        <v>91</v>
      </c>
      <c r="S1132" s="5">
        <v>46.0</v>
      </c>
      <c r="T1132" s="5" t="s">
        <v>1077</v>
      </c>
      <c r="U1132" s="5">
        <v>0.0</v>
      </c>
      <c r="V1132" s="5" t="s">
        <v>70</v>
      </c>
      <c r="W1132" s="5" t="s">
        <v>10551</v>
      </c>
      <c r="X1132" s="5" t="s">
        <v>52</v>
      </c>
      <c r="Y1132" s="5" t="s">
        <v>52</v>
      </c>
      <c r="Z1132" s="5" t="s">
        <v>4364</v>
      </c>
      <c r="AA1132" s="5">
        <v>806555.0</v>
      </c>
      <c r="AB1132" s="5" t="s">
        <v>235</v>
      </c>
      <c r="AC1132" s="5" t="s">
        <v>52</v>
      </c>
      <c r="AD1132" s="5" t="s">
        <v>5289</v>
      </c>
      <c r="AE1132" s="5" t="s">
        <v>5290</v>
      </c>
      <c r="AF1132" s="5" t="s">
        <v>5291</v>
      </c>
      <c r="AG1132" s="5" t="s">
        <v>52</v>
      </c>
      <c r="AH1132" s="5" t="s">
        <v>52</v>
      </c>
      <c r="AI1132" s="5" t="s">
        <v>52</v>
      </c>
      <c r="AJ1132" s="5" t="s">
        <v>10552</v>
      </c>
      <c r="AK1132" s="5" t="s">
        <v>10553</v>
      </c>
      <c r="AL1132" s="5" t="s">
        <v>3481</v>
      </c>
    </row>
    <row r="1133">
      <c r="A1133" s="5" t="s">
        <v>10554</v>
      </c>
      <c r="B1133" s="5" t="s">
        <v>10555</v>
      </c>
      <c r="C1133" s="5" t="s">
        <v>10556</v>
      </c>
      <c r="D1133" s="9">
        <v>44177.0</v>
      </c>
      <c r="E1133" s="5">
        <v>69964.0</v>
      </c>
      <c r="F1133" s="5">
        <v>31802.0</v>
      </c>
      <c r="G1133" s="5" t="s">
        <v>170</v>
      </c>
      <c r="H1133" s="5" t="s">
        <v>45</v>
      </c>
      <c r="I1133" s="5" t="s">
        <v>5296</v>
      </c>
      <c r="J1133" s="5" t="s">
        <v>170</v>
      </c>
      <c r="K1133" s="5" t="s">
        <v>10557</v>
      </c>
      <c r="L1133" s="5" t="s">
        <v>10558</v>
      </c>
      <c r="M1133" s="10" t="str">
        <f>IFERROR(__xludf.DUMMYFUNCTION("REGEXEXTRACT(L1618, ""[\s,]([A-Z]{2})[,\s]\s?\d{5}"")"),"MA")</f>
        <v>MA</v>
      </c>
      <c r="N1133" s="5" t="s">
        <v>10559</v>
      </c>
      <c r="O1133" s="5">
        <v>38654.0</v>
      </c>
      <c r="P1133" s="5">
        <v>3.0</v>
      </c>
      <c r="Q1133" s="5" t="s">
        <v>10560</v>
      </c>
      <c r="R1133" s="5" t="s">
        <v>2229</v>
      </c>
      <c r="S1133" s="5">
        <v>580.0</v>
      </c>
      <c r="T1133" s="5" t="s">
        <v>115</v>
      </c>
      <c r="U1133" s="5">
        <v>1.0</v>
      </c>
      <c r="V1133" s="5" t="s">
        <v>70</v>
      </c>
      <c r="W1133" s="5" t="s">
        <v>10561</v>
      </c>
      <c r="X1133" s="5" t="s">
        <v>52</v>
      </c>
      <c r="Y1133" s="5" t="s">
        <v>52</v>
      </c>
      <c r="Z1133" s="5" t="s">
        <v>10562</v>
      </c>
      <c r="AA1133" s="5" t="s">
        <v>10563</v>
      </c>
      <c r="AB1133" s="5" t="s">
        <v>119</v>
      </c>
      <c r="AC1133" s="5" t="s">
        <v>52</v>
      </c>
      <c r="AD1133" s="5" t="s">
        <v>398</v>
      </c>
      <c r="AE1133" s="5" t="s">
        <v>399</v>
      </c>
      <c r="AF1133" s="5" t="s">
        <v>400</v>
      </c>
      <c r="AG1133" s="5" t="s">
        <v>401</v>
      </c>
      <c r="AH1133" s="5">
        <v>23502.0</v>
      </c>
      <c r="AI1133" s="5" t="s">
        <v>402</v>
      </c>
      <c r="AJ1133" s="5" t="s">
        <v>10564</v>
      </c>
      <c r="AK1133" s="5" t="s">
        <v>10565</v>
      </c>
      <c r="AL1133" s="5" t="s">
        <v>2556</v>
      </c>
    </row>
    <row r="1134" hidden="1">
      <c r="A1134" s="5" t="s">
        <v>10566</v>
      </c>
      <c r="B1134" s="5" t="s">
        <v>10567</v>
      </c>
      <c r="C1134" s="5" t="s">
        <v>9880</v>
      </c>
      <c r="D1134" s="9">
        <v>44177.0</v>
      </c>
      <c r="E1134" s="5">
        <v>115940.0</v>
      </c>
      <c r="F1134" s="5">
        <v>52700.0</v>
      </c>
      <c r="G1134" s="5" t="s">
        <v>1419</v>
      </c>
      <c r="H1134" s="5" t="s">
        <v>480</v>
      </c>
      <c r="I1134" s="5" t="s">
        <v>3339</v>
      </c>
      <c r="J1134" s="5" t="s">
        <v>256</v>
      </c>
      <c r="K1134" s="5" t="s">
        <v>10568</v>
      </c>
      <c r="L1134" s="5" t="s">
        <v>10569</v>
      </c>
      <c r="M1134" s="10" t="str">
        <f>IFERROR(__xludf.DUMMYFUNCTION("REGEXEXTRACT(L1619, ""[\s,]([A-Z]{2})[,\s]\s?\d{5}"")"),"MA")</f>
        <v>MA</v>
      </c>
      <c r="N1134" s="5" t="s">
        <v>10570</v>
      </c>
      <c r="O1134" s="5" t="s">
        <v>52</v>
      </c>
      <c r="P1134" s="5">
        <v>2.0</v>
      </c>
      <c r="Q1134" s="5" t="s">
        <v>10571</v>
      </c>
      <c r="R1134" s="5" t="s">
        <v>3475</v>
      </c>
      <c r="S1134" s="5">
        <v>146.0</v>
      </c>
      <c r="T1134" s="5" t="s">
        <v>1077</v>
      </c>
      <c r="U1134" s="5">
        <v>0.0</v>
      </c>
      <c r="V1134" s="5" t="s">
        <v>52</v>
      </c>
      <c r="W1134" s="5" t="s">
        <v>10572</v>
      </c>
      <c r="X1134" s="5" t="s">
        <v>52</v>
      </c>
      <c r="Y1134" s="5" t="s">
        <v>52</v>
      </c>
      <c r="Z1134" s="5" t="s">
        <v>10573</v>
      </c>
      <c r="AA1134" s="5" t="s">
        <v>10574</v>
      </c>
      <c r="AB1134" s="5" t="s">
        <v>235</v>
      </c>
      <c r="AC1134" s="5" t="s">
        <v>52</v>
      </c>
      <c r="AD1134" s="5" t="s">
        <v>3589</v>
      </c>
      <c r="AE1134" s="5" t="s">
        <v>3590</v>
      </c>
      <c r="AF1134" s="5" t="s">
        <v>3591</v>
      </c>
      <c r="AG1134" s="5" t="s">
        <v>52</v>
      </c>
      <c r="AH1134" s="5" t="s">
        <v>52</v>
      </c>
      <c r="AI1134" s="5" t="s">
        <v>3592</v>
      </c>
      <c r="AJ1134" s="5" t="s">
        <v>10567</v>
      </c>
      <c r="AK1134" s="5" t="s">
        <v>10575</v>
      </c>
      <c r="AL1134" s="5" t="s">
        <v>9888</v>
      </c>
    </row>
    <row r="1135" hidden="1">
      <c r="A1135" s="5" t="s">
        <v>10576</v>
      </c>
      <c r="B1135" s="5" t="s">
        <v>7256</v>
      </c>
      <c r="C1135" s="5" t="s">
        <v>9880</v>
      </c>
      <c r="D1135" s="9">
        <v>44177.0</v>
      </c>
      <c r="E1135" s="5">
        <v>115896.0</v>
      </c>
      <c r="F1135" s="5">
        <v>52680.0</v>
      </c>
      <c r="G1135" s="5" t="s">
        <v>1419</v>
      </c>
      <c r="H1135" s="5" t="s">
        <v>480</v>
      </c>
      <c r="I1135" s="5" t="s">
        <v>3339</v>
      </c>
      <c r="J1135" s="5" t="s">
        <v>256</v>
      </c>
      <c r="K1135" s="5" t="s">
        <v>10568</v>
      </c>
      <c r="L1135" s="5" t="s">
        <v>10577</v>
      </c>
      <c r="M1135" s="10" t="str">
        <f>IFERROR(__xludf.DUMMYFUNCTION("REGEXEXTRACT(L1620, ""[\s,]([A-Z]{2})[,\s]\s?\d{5}"")"),"US")</f>
        <v>US</v>
      </c>
      <c r="N1135" s="5" t="s">
        <v>10570</v>
      </c>
      <c r="O1135" s="5" t="s">
        <v>52</v>
      </c>
      <c r="P1135" s="5">
        <v>2.0</v>
      </c>
      <c r="Q1135" s="5" t="s">
        <v>10578</v>
      </c>
      <c r="R1135" s="5" t="s">
        <v>3475</v>
      </c>
      <c r="S1135" s="5">
        <v>133.0</v>
      </c>
      <c r="T1135" s="5" t="s">
        <v>1077</v>
      </c>
      <c r="U1135" s="5">
        <v>0.0</v>
      </c>
      <c r="V1135" s="5" t="s">
        <v>52</v>
      </c>
      <c r="W1135" s="5" t="s">
        <v>10579</v>
      </c>
      <c r="X1135" s="5" t="s">
        <v>52</v>
      </c>
      <c r="Y1135" s="5" t="s">
        <v>52</v>
      </c>
      <c r="Z1135" s="5" t="s">
        <v>10573</v>
      </c>
      <c r="AA1135" s="5" t="s">
        <v>10580</v>
      </c>
      <c r="AB1135" s="5" t="s">
        <v>235</v>
      </c>
      <c r="AC1135" s="5" t="s">
        <v>52</v>
      </c>
      <c r="AD1135" s="5" t="s">
        <v>3589</v>
      </c>
      <c r="AE1135" s="5" t="s">
        <v>3590</v>
      </c>
      <c r="AF1135" s="5" t="s">
        <v>3591</v>
      </c>
      <c r="AG1135" s="5" t="s">
        <v>52</v>
      </c>
      <c r="AH1135" s="5" t="s">
        <v>52</v>
      </c>
      <c r="AI1135" s="5" t="s">
        <v>3592</v>
      </c>
      <c r="AJ1135" s="5" t="s">
        <v>7256</v>
      </c>
      <c r="AK1135" s="5" t="s">
        <v>10581</v>
      </c>
      <c r="AL1135" s="5" t="s">
        <v>9888</v>
      </c>
    </row>
    <row r="1136">
      <c r="A1136" s="5" t="s">
        <v>10582</v>
      </c>
      <c r="B1136" s="5" t="s">
        <v>6876</v>
      </c>
      <c r="C1136" s="5" t="s">
        <v>10583</v>
      </c>
      <c r="D1136" s="9">
        <v>44175.0</v>
      </c>
      <c r="E1136" s="5">
        <v>13345.0</v>
      </c>
      <c r="F1136" s="5">
        <v>6066.0</v>
      </c>
      <c r="G1136" s="5" t="s">
        <v>422</v>
      </c>
      <c r="H1136" s="5" t="s">
        <v>45</v>
      </c>
      <c r="I1136" s="5" t="s">
        <v>7229</v>
      </c>
      <c r="J1136" s="5" t="s">
        <v>424</v>
      </c>
      <c r="K1136" s="5" t="s">
        <v>10584</v>
      </c>
      <c r="L1136" s="5" t="s">
        <v>10585</v>
      </c>
      <c r="M1136" s="10" t="str">
        <f>IFERROR(__xludf.DUMMYFUNCTION("REGEXEXTRACT(L1621, ""[\s,]([A-Z]{2})[,\s]\s?\d{5}"")"),"PR")</f>
        <v>PR</v>
      </c>
      <c r="N1136" s="5" t="s">
        <v>10586</v>
      </c>
      <c r="O1136" s="5">
        <v>55347.0</v>
      </c>
      <c r="P1136" s="5">
        <v>1.0</v>
      </c>
      <c r="Q1136" s="5" t="s">
        <v>10462</v>
      </c>
      <c r="R1136" s="5" t="s">
        <v>52</v>
      </c>
      <c r="S1136" s="5">
        <v>575.0</v>
      </c>
      <c r="T1136" s="5" t="s">
        <v>115</v>
      </c>
      <c r="U1136" s="5">
        <v>0.0</v>
      </c>
      <c r="V1136" s="5" t="s">
        <v>52</v>
      </c>
      <c r="W1136" s="5" t="s">
        <v>10464</v>
      </c>
      <c r="X1136" s="5" t="s">
        <v>71</v>
      </c>
      <c r="Y1136" s="5" t="s">
        <v>52</v>
      </c>
      <c r="Z1136" s="5">
        <v>146.0</v>
      </c>
      <c r="AA1136" s="5" t="s">
        <v>10465</v>
      </c>
      <c r="AB1136" s="5" t="s">
        <v>235</v>
      </c>
      <c r="AC1136" s="5" t="s">
        <v>283</v>
      </c>
      <c r="AD1136" s="5" t="s">
        <v>181</v>
      </c>
      <c r="AE1136" s="5" t="s">
        <v>182</v>
      </c>
      <c r="AF1136" s="5" t="s">
        <v>183</v>
      </c>
      <c r="AG1136" s="5" t="s">
        <v>52</v>
      </c>
      <c r="AH1136" s="5" t="s">
        <v>52</v>
      </c>
      <c r="AI1136" s="5" t="s">
        <v>184</v>
      </c>
      <c r="AJ1136" s="5" t="s">
        <v>6876</v>
      </c>
      <c r="AK1136" s="5" t="s">
        <v>10585</v>
      </c>
      <c r="AL1136" s="5" t="s">
        <v>2746</v>
      </c>
    </row>
    <row r="1137" hidden="1">
      <c r="A1137" s="5" t="s">
        <v>10587</v>
      </c>
      <c r="B1137" s="5" t="s">
        <v>1144</v>
      </c>
      <c r="C1137" s="5" t="s">
        <v>204</v>
      </c>
      <c r="D1137" s="9">
        <v>44174.0</v>
      </c>
      <c r="E1137" s="5">
        <v>111112.0</v>
      </c>
      <c r="F1137" s="5">
        <v>50505.0</v>
      </c>
      <c r="G1137" s="5" t="s">
        <v>188</v>
      </c>
      <c r="H1137" s="5" t="s">
        <v>205</v>
      </c>
      <c r="I1137" s="5" t="s">
        <v>10588</v>
      </c>
      <c r="J1137" s="5" t="s">
        <v>191</v>
      </c>
      <c r="K1137" s="5" t="s">
        <v>192</v>
      </c>
      <c r="L1137" s="5" t="s">
        <v>10589</v>
      </c>
      <c r="M1137" s="10" t="str">
        <f>IFERROR(__xludf.DUMMYFUNCTION("REGEXEXTRACT(L1622, ""[\s,]([A-Z]{2})[,\s]\s?\d{5}"")"),"#N/A")</f>
        <v>#N/A</v>
      </c>
      <c r="N1137" s="5" t="s">
        <v>10590</v>
      </c>
      <c r="O1137" s="5" t="s">
        <v>9789</v>
      </c>
      <c r="P1137" s="5">
        <v>2.0</v>
      </c>
      <c r="Q1137" s="5" t="s">
        <v>10591</v>
      </c>
      <c r="R1137" s="5" t="s">
        <v>195</v>
      </c>
      <c r="S1137" s="5">
        <v>1680.0</v>
      </c>
      <c r="T1137" s="5" t="s">
        <v>53</v>
      </c>
      <c r="U1137" s="5">
        <v>53.0</v>
      </c>
      <c r="V1137" s="5" t="s">
        <v>70</v>
      </c>
      <c r="W1137" s="5" t="s">
        <v>10592</v>
      </c>
      <c r="X1137" s="5" t="s">
        <v>52</v>
      </c>
      <c r="Y1137" s="5" t="s">
        <v>52</v>
      </c>
      <c r="Z1137" s="5">
        <v>2049.0</v>
      </c>
      <c r="AA1137" s="5" t="s">
        <v>10593</v>
      </c>
      <c r="AB1137" s="5" t="s">
        <v>235</v>
      </c>
      <c r="AC1137" s="5" t="s">
        <v>52</v>
      </c>
      <c r="AD1137" s="5" t="s">
        <v>3723</v>
      </c>
      <c r="AE1137" s="5" t="s">
        <v>3724</v>
      </c>
      <c r="AF1137" s="5" t="s">
        <v>3725</v>
      </c>
      <c r="AG1137" s="5" t="s">
        <v>52</v>
      </c>
      <c r="AH1137" s="5" t="s">
        <v>3726</v>
      </c>
      <c r="AI1137" s="5" t="s">
        <v>3727</v>
      </c>
      <c r="AJ1137" s="5" t="s">
        <v>1144</v>
      </c>
      <c r="AK1137" s="5" t="s">
        <v>10594</v>
      </c>
      <c r="AL1137" s="5" t="s">
        <v>3729</v>
      </c>
    </row>
    <row r="1138" hidden="1">
      <c r="A1138" s="5" t="s">
        <v>10595</v>
      </c>
      <c r="B1138" s="5" t="s">
        <v>1144</v>
      </c>
      <c r="C1138" s="5" t="s">
        <v>204</v>
      </c>
      <c r="D1138" s="9">
        <v>44174.0</v>
      </c>
      <c r="E1138" s="5">
        <v>110914.0</v>
      </c>
      <c r="F1138" s="5">
        <v>50415.0</v>
      </c>
      <c r="G1138" s="5" t="s">
        <v>188</v>
      </c>
      <c r="H1138" s="5" t="s">
        <v>205</v>
      </c>
      <c r="I1138" s="5" t="s">
        <v>10588</v>
      </c>
      <c r="J1138" s="5" t="s">
        <v>191</v>
      </c>
      <c r="K1138" s="5" t="s">
        <v>192</v>
      </c>
      <c r="L1138" s="5" t="s">
        <v>10589</v>
      </c>
      <c r="M1138" s="10" t="str">
        <f>IFERROR(__xludf.DUMMYFUNCTION("REGEXEXTRACT(L1623, ""[\s,]([A-Z]{2})[,\s]\s?\d{5}"")"),"NJ")</f>
        <v>NJ</v>
      </c>
      <c r="N1138" s="5" t="s">
        <v>10590</v>
      </c>
      <c r="O1138" s="5" t="s">
        <v>9789</v>
      </c>
      <c r="P1138" s="5">
        <v>2.0</v>
      </c>
      <c r="Q1138" s="5" t="s">
        <v>10596</v>
      </c>
      <c r="R1138" s="5" t="s">
        <v>195</v>
      </c>
      <c r="S1138" s="5">
        <v>4188.0</v>
      </c>
      <c r="T1138" s="5" t="s">
        <v>53</v>
      </c>
      <c r="U1138" s="5">
        <v>60.0</v>
      </c>
      <c r="V1138" s="5" t="s">
        <v>70</v>
      </c>
      <c r="W1138" s="5" t="s">
        <v>10597</v>
      </c>
      <c r="X1138" s="5" t="s">
        <v>52</v>
      </c>
      <c r="Y1138" s="5" t="s">
        <v>52</v>
      </c>
      <c r="Z1138" s="5">
        <v>2049.0</v>
      </c>
      <c r="AA1138" s="5" t="s">
        <v>10598</v>
      </c>
      <c r="AB1138" s="5" t="s">
        <v>235</v>
      </c>
      <c r="AC1138" s="5" t="s">
        <v>52</v>
      </c>
      <c r="AD1138" s="5" t="s">
        <v>3723</v>
      </c>
      <c r="AE1138" s="5" t="s">
        <v>3724</v>
      </c>
      <c r="AF1138" s="5" t="s">
        <v>3725</v>
      </c>
      <c r="AG1138" s="5" t="s">
        <v>52</v>
      </c>
      <c r="AH1138" s="5" t="s">
        <v>3726</v>
      </c>
      <c r="AI1138" s="5" t="s">
        <v>3727</v>
      </c>
      <c r="AJ1138" s="5" t="s">
        <v>1144</v>
      </c>
      <c r="AK1138" s="5" t="s">
        <v>10594</v>
      </c>
      <c r="AL1138" s="5" t="s">
        <v>3729</v>
      </c>
    </row>
    <row r="1139" hidden="1">
      <c r="A1139" s="5" t="s">
        <v>10599</v>
      </c>
      <c r="B1139" s="5" t="s">
        <v>10111</v>
      </c>
      <c r="C1139" s="5" t="s">
        <v>204</v>
      </c>
      <c r="D1139" s="9">
        <v>44174.0</v>
      </c>
      <c r="E1139" s="5">
        <v>86032.0</v>
      </c>
      <c r="F1139" s="5">
        <v>39105.0</v>
      </c>
      <c r="G1139" s="5" t="s">
        <v>188</v>
      </c>
      <c r="H1139" s="5" t="s">
        <v>205</v>
      </c>
      <c r="I1139" s="5" t="s">
        <v>10588</v>
      </c>
      <c r="J1139" s="5" t="s">
        <v>191</v>
      </c>
      <c r="K1139" s="5" t="s">
        <v>192</v>
      </c>
      <c r="L1139" s="5" t="s">
        <v>10600</v>
      </c>
      <c r="M1139" s="10" t="str">
        <f>IFERROR(__xludf.DUMMYFUNCTION("REGEXEXTRACT(L1624, ""[\s,]([A-Z]{2})[,\s]\s?\d{5}"")"),"MD")</f>
        <v>MD</v>
      </c>
      <c r="N1139" s="5" t="s">
        <v>10590</v>
      </c>
      <c r="O1139" s="5">
        <v>928.0</v>
      </c>
      <c r="P1139" s="5">
        <v>2.0</v>
      </c>
      <c r="Q1139" s="5" t="s">
        <v>10601</v>
      </c>
      <c r="R1139" s="5" t="s">
        <v>195</v>
      </c>
      <c r="S1139" s="5">
        <v>5064.0</v>
      </c>
      <c r="T1139" s="5" t="s">
        <v>53</v>
      </c>
      <c r="U1139" s="5">
        <v>55.0</v>
      </c>
      <c r="V1139" s="5" t="s">
        <v>70</v>
      </c>
      <c r="W1139" s="5" t="s">
        <v>10602</v>
      </c>
      <c r="X1139" s="5" t="s">
        <v>52</v>
      </c>
      <c r="Y1139" s="5" t="s">
        <v>52</v>
      </c>
      <c r="Z1139" s="5">
        <v>2049.0</v>
      </c>
      <c r="AA1139" s="5" t="s">
        <v>10603</v>
      </c>
      <c r="AB1139" s="5" t="s">
        <v>235</v>
      </c>
      <c r="AC1139" s="5" t="s">
        <v>52</v>
      </c>
      <c r="AD1139" s="5" t="s">
        <v>3723</v>
      </c>
      <c r="AE1139" s="5" t="s">
        <v>3724</v>
      </c>
      <c r="AF1139" s="5" t="s">
        <v>3725</v>
      </c>
      <c r="AG1139" s="5" t="s">
        <v>52</v>
      </c>
      <c r="AH1139" s="5" t="s">
        <v>3726</v>
      </c>
      <c r="AI1139" s="5" t="s">
        <v>3727</v>
      </c>
      <c r="AJ1139" s="5" t="s">
        <v>10111</v>
      </c>
      <c r="AK1139" s="5" t="s">
        <v>10604</v>
      </c>
      <c r="AL1139" s="5" t="s">
        <v>3729</v>
      </c>
    </row>
    <row r="1140" hidden="1">
      <c r="A1140" s="5" t="s">
        <v>10605</v>
      </c>
      <c r="B1140" s="5" t="s">
        <v>10606</v>
      </c>
      <c r="C1140" s="5" t="s">
        <v>10607</v>
      </c>
      <c r="D1140" s="9">
        <v>44173.0</v>
      </c>
      <c r="E1140" s="5">
        <v>50151.0</v>
      </c>
      <c r="F1140" s="5">
        <v>22796.0</v>
      </c>
      <c r="G1140" s="5" t="s">
        <v>170</v>
      </c>
      <c r="H1140" s="5" t="s">
        <v>272</v>
      </c>
      <c r="I1140" s="5" t="s">
        <v>10608</v>
      </c>
      <c r="J1140" s="5" t="s">
        <v>170</v>
      </c>
      <c r="K1140" s="5" t="s">
        <v>10609</v>
      </c>
      <c r="L1140" s="5" t="s">
        <v>10610</v>
      </c>
      <c r="M1140" s="10" t="str">
        <f>IFERROR(__xludf.DUMMYFUNCTION("REGEXEXTRACT(L1625, ""[\s,]([A-Z]{2})[,\s]\s?\d{5}"")"),"TN")</f>
        <v>TN</v>
      </c>
      <c r="N1140" s="5" t="s">
        <v>10611</v>
      </c>
      <c r="O1140" s="5">
        <v>60007.0</v>
      </c>
      <c r="P1140" s="5">
        <v>2.0</v>
      </c>
      <c r="Q1140" s="5" t="s">
        <v>10612</v>
      </c>
      <c r="R1140" s="5" t="s">
        <v>2195</v>
      </c>
      <c r="S1140" s="5">
        <v>4403.0</v>
      </c>
      <c r="T1140" s="5" t="s">
        <v>69</v>
      </c>
      <c r="U1140" s="5">
        <v>137.0</v>
      </c>
      <c r="V1140" s="5" t="s">
        <v>93</v>
      </c>
      <c r="W1140" s="5" t="s">
        <v>10613</v>
      </c>
      <c r="X1140" s="5" t="s">
        <v>71</v>
      </c>
      <c r="Y1140" s="5" t="s">
        <v>52</v>
      </c>
      <c r="Z1140" s="5" t="s">
        <v>10614</v>
      </c>
      <c r="AA1140" s="5" t="s">
        <v>10615</v>
      </c>
      <c r="AB1140" s="5" t="s">
        <v>59</v>
      </c>
      <c r="AC1140" s="5" t="s">
        <v>52</v>
      </c>
      <c r="AD1140" s="5" t="s">
        <v>216</v>
      </c>
      <c r="AE1140" s="5" t="s">
        <v>217</v>
      </c>
      <c r="AF1140" s="5" t="s">
        <v>218</v>
      </c>
      <c r="AG1140" s="5" t="s">
        <v>52</v>
      </c>
      <c r="AH1140" s="5" t="s">
        <v>52</v>
      </c>
      <c r="AI1140" s="5" t="s">
        <v>52</v>
      </c>
      <c r="AJ1140" s="5" t="s">
        <v>10606</v>
      </c>
      <c r="AK1140" s="5" t="s">
        <v>10610</v>
      </c>
      <c r="AL1140" s="5" t="s">
        <v>10616</v>
      </c>
    </row>
    <row r="1141" hidden="1">
      <c r="A1141" s="5" t="s">
        <v>10617</v>
      </c>
      <c r="B1141" s="5" t="s">
        <v>10618</v>
      </c>
      <c r="C1141" s="5" t="s">
        <v>10619</v>
      </c>
      <c r="D1141" s="9">
        <v>44173.0</v>
      </c>
      <c r="E1141" s="5">
        <v>45056.0</v>
      </c>
      <c r="F1141" s="5">
        <v>20480.0</v>
      </c>
      <c r="G1141" s="5" t="s">
        <v>2389</v>
      </c>
      <c r="H1141" s="5" t="s">
        <v>459</v>
      </c>
      <c r="I1141" s="5" t="s">
        <v>10620</v>
      </c>
      <c r="J1141" s="5" t="s">
        <v>2391</v>
      </c>
      <c r="K1141" s="5" t="s">
        <v>10621</v>
      </c>
      <c r="L1141" s="5" t="s">
        <v>10622</v>
      </c>
      <c r="M1141" s="10" t="str">
        <f>IFERROR(__xludf.DUMMYFUNCTION("REGEXEXTRACT(L1626, ""[\s,]([A-Z]{2})[,\s]\s?\d{5}"")"),"#N/A")</f>
        <v>#N/A</v>
      </c>
      <c r="N1141" s="5" t="s">
        <v>10623</v>
      </c>
      <c r="O1141" s="5">
        <v>19030.0</v>
      </c>
      <c r="P1141" s="5">
        <v>1.0</v>
      </c>
      <c r="Q1141" s="5" t="s">
        <v>10624</v>
      </c>
      <c r="R1141" s="5">
        <v>4510.0</v>
      </c>
      <c r="S1141" s="5">
        <v>12.0</v>
      </c>
      <c r="T1141" s="5" t="s">
        <v>53</v>
      </c>
      <c r="U1141" s="5">
        <v>18.0</v>
      </c>
      <c r="V1141" s="5" t="s">
        <v>93</v>
      </c>
      <c r="W1141" s="5" t="s">
        <v>10625</v>
      </c>
      <c r="X1141" s="5" t="s">
        <v>52</v>
      </c>
      <c r="Y1141" s="5" t="s">
        <v>52</v>
      </c>
      <c r="Z1141" s="5" t="s">
        <v>10626</v>
      </c>
      <c r="AA1141" s="5" t="s">
        <v>10627</v>
      </c>
      <c r="AB1141" s="5" t="s">
        <v>1177</v>
      </c>
      <c r="AC1141" s="5" t="s">
        <v>52</v>
      </c>
      <c r="AD1141" s="5" t="s">
        <v>216</v>
      </c>
      <c r="AE1141" s="5" t="s">
        <v>217</v>
      </c>
      <c r="AF1141" s="5" t="s">
        <v>218</v>
      </c>
      <c r="AG1141" s="5" t="s">
        <v>52</v>
      </c>
      <c r="AH1141" s="5" t="s">
        <v>52</v>
      </c>
      <c r="AI1141" s="5" t="s">
        <v>52</v>
      </c>
      <c r="AJ1141" s="5" t="s">
        <v>10618</v>
      </c>
      <c r="AK1141" s="5" t="s">
        <v>10622</v>
      </c>
      <c r="AL1141" s="5" t="s">
        <v>10455</v>
      </c>
    </row>
    <row r="1142" hidden="1">
      <c r="A1142" s="5" t="s">
        <v>10628</v>
      </c>
      <c r="B1142" s="5" t="s">
        <v>10629</v>
      </c>
      <c r="C1142" s="5" t="s">
        <v>10630</v>
      </c>
      <c r="D1142" s="9">
        <v>44171.0</v>
      </c>
      <c r="E1142" s="5">
        <v>3199.0</v>
      </c>
      <c r="F1142" s="5">
        <v>1454.0</v>
      </c>
      <c r="G1142" s="5" t="s">
        <v>719</v>
      </c>
      <c r="H1142" s="5" t="s">
        <v>2784</v>
      </c>
      <c r="I1142" s="5" t="s">
        <v>4837</v>
      </c>
      <c r="J1142" s="5" t="s">
        <v>274</v>
      </c>
      <c r="K1142" s="5" t="s">
        <v>10631</v>
      </c>
      <c r="L1142" s="5" t="s">
        <v>10632</v>
      </c>
      <c r="M1142" s="10" t="str">
        <f>IFERROR(__xludf.DUMMYFUNCTION("REGEXEXTRACT(L1627, ""[\s,]([A-Z]{2})[,\s]\s?\d{5}"")"),"TX")</f>
        <v>TX</v>
      </c>
      <c r="N1142" s="5" t="s">
        <v>10633</v>
      </c>
      <c r="O1142" s="5">
        <v>75207.0</v>
      </c>
      <c r="P1142" s="5">
        <v>1.0</v>
      </c>
      <c r="Q1142" s="5" t="s">
        <v>10634</v>
      </c>
      <c r="R1142" s="5" t="s">
        <v>91</v>
      </c>
      <c r="S1142" s="5">
        <v>131.0</v>
      </c>
      <c r="T1142" s="5" t="s">
        <v>69</v>
      </c>
      <c r="U1142" s="5">
        <v>0.0</v>
      </c>
      <c r="V1142" s="5" t="s">
        <v>93</v>
      </c>
      <c r="W1142" s="5" t="s">
        <v>10635</v>
      </c>
      <c r="X1142" s="5" t="s">
        <v>55</v>
      </c>
      <c r="Y1142" s="5" t="s">
        <v>10636</v>
      </c>
      <c r="Z1142" s="5" t="s">
        <v>10637</v>
      </c>
      <c r="AA1142" s="5" t="s">
        <v>10638</v>
      </c>
      <c r="AB1142" s="5" t="s">
        <v>59</v>
      </c>
      <c r="AC1142" s="5" t="s">
        <v>52</v>
      </c>
      <c r="AD1142" s="5" t="s">
        <v>10639</v>
      </c>
      <c r="AE1142" s="5" t="s">
        <v>10640</v>
      </c>
      <c r="AF1142" s="5" t="s">
        <v>10641</v>
      </c>
      <c r="AG1142" s="5" t="s">
        <v>863</v>
      </c>
      <c r="AH1142" s="5">
        <v>90061.0</v>
      </c>
      <c r="AI1142" s="5" t="s">
        <v>10642</v>
      </c>
      <c r="AJ1142" s="5" t="s">
        <v>102</v>
      </c>
      <c r="AK1142" s="5" t="s">
        <v>102</v>
      </c>
      <c r="AL1142" s="5" t="s">
        <v>735</v>
      </c>
    </row>
    <row r="1143" hidden="1">
      <c r="A1143" s="5" t="s">
        <v>10643</v>
      </c>
      <c r="B1143" s="5" t="s">
        <v>10266</v>
      </c>
      <c r="C1143" s="5" t="s">
        <v>10267</v>
      </c>
      <c r="D1143" s="9">
        <v>44168.0</v>
      </c>
      <c r="E1143" s="5">
        <v>61475.0</v>
      </c>
      <c r="F1143" s="5">
        <v>27943.0</v>
      </c>
      <c r="G1143" s="5" t="s">
        <v>3867</v>
      </c>
      <c r="H1143" s="5" t="s">
        <v>1792</v>
      </c>
      <c r="I1143" s="5" t="s">
        <v>8474</v>
      </c>
      <c r="J1143" s="5" t="s">
        <v>532</v>
      </c>
      <c r="K1143" s="5" t="s">
        <v>10644</v>
      </c>
      <c r="L1143" s="5" t="s">
        <v>10269</v>
      </c>
      <c r="M1143" s="10" t="str">
        <f>IFERROR(__xludf.DUMMYFUNCTION("REGEXEXTRACT(L1628, ""[\s,]([A-Z]{2})[,\s]\s?\d{5}"")"),"#N/A")</f>
        <v>#N/A</v>
      </c>
      <c r="N1143" s="5" t="s">
        <v>10270</v>
      </c>
      <c r="O1143" s="5">
        <v>33133.0</v>
      </c>
      <c r="P1143" s="5">
        <v>1.0</v>
      </c>
      <c r="Q1143" s="5" t="s">
        <v>10645</v>
      </c>
      <c r="R1143" s="5">
        <v>4510.0</v>
      </c>
      <c r="S1143" s="5">
        <v>12.0</v>
      </c>
      <c r="T1143" s="5" t="s">
        <v>53</v>
      </c>
      <c r="U1143" s="5">
        <v>49.0</v>
      </c>
      <c r="V1143" s="5" t="s">
        <v>93</v>
      </c>
      <c r="W1143" s="5" t="s">
        <v>10646</v>
      </c>
      <c r="X1143" s="5" t="s">
        <v>52</v>
      </c>
      <c r="Y1143" s="5" t="s">
        <v>52</v>
      </c>
      <c r="Z1143" s="5" t="s">
        <v>10647</v>
      </c>
      <c r="AA1143" s="5" t="s">
        <v>10648</v>
      </c>
      <c r="AB1143" s="5" t="s">
        <v>2743</v>
      </c>
      <c r="AC1143" s="5" t="s">
        <v>52</v>
      </c>
      <c r="AD1143" s="5" t="s">
        <v>216</v>
      </c>
      <c r="AE1143" s="5" t="s">
        <v>217</v>
      </c>
      <c r="AF1143" s="5" t="s">
        <v>218</v>
      </c>
      <c r="AG1143" s="5" t="s">
        <v>52</v>
      </c>
      <c r="AH1143" s="5" t="s">
        <v>52</v>
      </c>
      <c r="AI1143" s="5" t="s">
        <v>52</v>
      </c>
      <c r="AJ1143" s="5" t="s">
        <v>10275</v>
      </c>
      <c r="AK1143" s="5" t="s">
        <v>10276</v>
      </c>
      <c r="AL1143" s="5" t="s">
        <v>336</v>
      </c>
    </row>
    <row r="1144" hidden="1">
      <c r="A1144" s="5" t="s">
        <v>10649</v>
      </c>
      <c r="B1144" s="5" t="s">
        <v>7256</v>
      </c>
      <c r="C1144" s="5" t="s">
        <v>3998</v>
      </c>
      <c r="D1144" s="9">
        <v>44166.0</v>
      </c>
      <c r="E1144" s="5">
        <v>115390.0</v>
      </c>
      <c r="F1144" s="5">
        <v>52450.0</v>
      </c>
      <c r="G1144" s="5" t="s">
        <v>1419</v>
      </c>
      <c r="H1144" s="5" t="s">
        <v>480</v>
      </c>
      <c r="I1144" s="5" t="s">
        <v>10233</v>
      </c>
      <c r="J1144" s="5" t="s">
        <v>256</v>
      </c>
      <c r="K1144" s="5" t="s">
        <v>3471</v>
      </c>
      <c r="L1144" s="5" t="s">
        <v>10650</v>
      </c>
      <c r="M1144" s="10" t="str">
        <f>IFERROR(__xludf.DUMMYFUNCTION("REGEXEXTRACT(L1629, ""[\s,]([A-Z]{2})[,\s]\s?\d{5}"")"),"TX")</f>
        <v>TX</v>
      </c>
      <c r="N1144" s="5" t="s">
        <v>7164</v>
      </c>
      <c r="O1144" s="5" t="s">
        <v>52</v>
      </c>
      <c r="P1144" s="5">
        <v>2.0</v>
      </c>
      <c r="Q1144" s="5" t="s">
        <v>10651</v>
      </c>
      <c r="R1144" s="5" t="s">
        <v>3475</v>
      </c>
      <c r="S1144" s="5">
        <v>143.0</v>
      </c>
      <c r="T1144" s="5" t="s">
        <v>1077</v>
      </c>
      <c r="U1144" s="5">
        <v>0.0</v>
      </c>
      <c r="V1144" s="5" t="s">
        <v>70</v>
      </c>
      <c r="W1144" s="5" t="s">
        <v>10652</v>
      </c>
      <c r="X1144" s="5" t="s">
        <v>52</v>
      </c>
      <c r="Y1144" s="5" t="s">
        <v>52</v>
      </c>
      <c r="Z1144" s="5" t="s">
        <v>5599</v>
      </c>
      <c r="AA1144" s="5" t="s">
        <v>10653</v>
      </c>
      <c r="AB1144" s="5" t="s">
        <v>235</v>
      </c>
      <c r="AC1144" s="5" t="s">
        <v>52</v>
      </c>
      <c r="AD1144" s="5" t="s">
        <v>5289</v>
      </c>
      <c r="AE1144" s="5" t="s">
        <v>5290</v>
      </c>
      <c r="AF1144" s="5" t="s">
        <v>5291</v>
      </c>
      <c r="AG1144" s="5" t="s">
        <v>52</v>
      </c>
      <c r="AH1144" s="5" t="s">
        <v>52</v>
      </c>
      <c r="AI1144" s="5" t="s">
        <v>52</v>
      </c>
      <c r="AJ1144" s="5" t="s">
        <v>7256</v>
      </c>
      <c r="AK1144" s="5" t="s">
        <v>10654</v>
      </c>
      <c r="AL1144" s="5" t="s">
        <v>3481</v>
      </c>
    </row>
    <row r="1145" hidden="1">
      <c r="A1145" s="5" t="s">
        <v>10655</v>
      </c>
      <c r="B1145" s="5" t="s">
        <v>10656</v>
      </c>
      <c r="C1145" s="5" t="s">
        <v>10657</v>
      </c>
      <c r="D1145" s="9">
        <v>44164.0</v>
      </c>
      <c r="E1145" s="5">
        <v>83252.0</v>
      </c>
      <c r="F1145" s="5">
        <v>37842.0</v>
      </c>
      <c r="G1145" s="5" t="s">
        <v>634</v>
      </c>
      <c r="H1145" s="5" t="s">
        <v>171</v>
      </c>
      <c r="I1145" s="5" t="s">
        <v>6994</v>
      </c>
      <c r="J1145" s="5" t="s">
        <v>274</v>
      </c>
      <c r="K1145" s="5" t="s">
        <v>10658</v>
      </c>
      <c r="L1145" s="5" t="s">
        <v>10659</v>
      </c>
      <c r="M1145" s="10" t="str">
        <f>IFERROR(__xludf.DUMMYFUNCTION("REGEXEXTRACT(L1630, ""[\s,]([A-Z]{2})[,\s]\s?\d{5}"")"),"#N/A")</f>
        <v>#N/A</v>
      </c>
      <c r="N1145" s="5" t="s">
        <v>10660</v>
      </c>
      <c r="O1145" s="5">
        <v>90501.0</v>
      </c>
      <c r="P1145" s="5">
        <v>7.0</v>
      </c>
      <c r="Q1145" s="5" t="s">
        <v>10661</v>
      </c>
      <c r="R1145" s="5" t="s">
        <v>10662</v>
      </c>
      <c r="S1145" s="5">
        <v>4403.0</v>
      </c>
      <c r="T1145" s="5" t="s">
        <v>69</v>
      </c>
      <c r="U1145" s="5">
        <v>408.0</v>
      </c>
      <c r="V1145" s="5" t="s">
        <v>93</v>
      </c>
      <c r="W1145" s="5" t="s">
        <v>10663</v>
      </c>
      <c r="X1145" s="5" t="s">
        <v>71</v>
      </c>
      <c r="Y1145" s="5" t="s">
        <v>52</v>
      </c>
      <c r="Z1145" s="5" t="s">
        <v>10614</v>
      </c>
      <c r="AA1145" s="5" t="s">
        <v>10664</v>
      </c>
      <c r="AB1145" s="5" t="s">
        <v>260</v>
      </c>
      <c r="AC1145" s="5" t="s">
        <v>52</v>
      </c>
      <c r="AD1145" s="5" t="s">
        <v>216</v>
      </c>
      <c r="AE1145" s="5" t="s">
        <v>217</v>
      </c>
      <c r="AF1145" s="5" t="s">
        <v>218</v>
      </c>
      <c r="AG1145" s="5" t="s">
        <v>52</v>
      </c>
      <c r="AH1145" s="5" t="s">
        <v>52</v>
      </c>
      <c r="AI1145" s="5" t="s">
        <v>52</v>
      </c>
      <c r="AJ1145" s="5" t="s">
        <v>10656</v>
      </c>
      <c r="AK1145" s="5" t="s">
        <v>10659</v>
      </c>
      <c r="AL1145" s="5" t="s">
        <v>10665</v>
      </c>
    </row>
    <row r="1146" hidden="1">
      <c r="A1146" s="5" t="s">
        <v>10666</v>
      </c>
      <c r="B1146" s="5" t="s">
        <v>3483</v>
      </c>
      <c r="C1146" s="5" t="s">
        <v>3484</v>
      </c>
      <c r="D1146" s="9">
        <v>44163.0</v>
      </c>
      <c r="E1146" s="5">
        <v>273031.0</v>
      </c>
      <c r="F1146" s="5">
        <v>124105.0</v>
      </c>
      <c r="G1146" s="5" t="s">
        <v>1419</v>
      </c>
      <c r="H1146" s="5" t="s">
        <v>480</v>
      </c>
      <c r="I1146" s="5" t="s">
        <v>6667</v>
      </c>
      <c r="J1146" s="5" t="s">
        <v>256</v>
      </c>
      <c r="K1146" s="5" t="s">
        <v>4172</v>
      </c>
      <c r="L1146" s="5" t="s">
        <v>6197</v>
      </c>
      <c r="M1146" s="10" t="str">
        <f>IFERROR(__xludf.DUMMYFUNCTION("REGEXEXTRACT(L1631, ""[\s,]([A-Z]{2})[,\s]\s?\d{5}"")"),"PA")</f>
        <v>PA</v>
      </c>
      <c r="N1146" s="5" t="s">
        <v>10148</v>
      </c>
      <c r="O1146" s="5" t="s">
        <v>52</v>
      </c>
      <c r="P1146" s="5">
        <v>5.0</v>
      </c>
      <c r="Q1146" s="5" t="s">
        <v>10667</v>
      </c>
      <c r="R1146" s="5" t="s">
        <v>4176</v>
      </c>
      <c r="S1146" s="5">
        <v>233.0</v>
      </c>
      <c r="T1146" s="5" t="s">
        <v>1077</v>
      </c>
      <c r="U1146" s="5">
        <v>1.0</v>
      </c>
      <c r="V1146" s="5" t="s">
        <v>70</v>
      </c>
      <c r="W1146" s="5" t="s">
        <v>10668</v>
      </c>
      <c r="X1146" s="5" t="s">
        <v>52</v>
      </c>
      <c r="Y1146" s="5" t="s">
        <v>52</v>
      </c>
      <c r="Z1146" s="5" t="s">
        <v>4364</v>
      </c>
      <c r="AA1146" s="5" t="s">
        <v>10669</v>
      </c>
      <c r="AB1146" s="5" t="s">
        <v>1553</v>
      </c>
      <c r="AC1146" s="5" t="s">
        <v>52</v>
      </c>
      <c r="AD1146" s="5" t="s">
        <v>5289</v>
      </c>
      <c r="AE1146" s="5" t="s">
        <v>5290</v>
      </c>
      <c r="AF1146" s="5" t="s">
        <v>5291</v>
      </c>
      <c r="AG1146" s="5" t="s">
        <v>52</v>
      </c>
      <c r="AH1146" s="5" t="s">
        <v>52</v>
      </c>
      <c r="AI1146" s="5" t="s">
        <v>52</v>
      </c>
      <c r="AJ1146" s="5" t="s">
        <v>3483</v>
      </c>
      <c r="AK1146" s="5" t="s">
        <v>6201</v>
      </c>
      <c r="AL1146" s="5" t="s">
        <v>3481</v>
      </c>
    </row>
    <row r="1147" hidden="1">
      <c r="A1147" s="5" t="s">
        <v>10670</v>
      </c>
      <c r="B1147" s="5" t="s">
        <v>3998</v>
      </c>
      <c r="C1147" s="5" t="s">
        <v>3998</v>
      </c>
      <c r="D1147" s="9">
        <v>44163.0</v>
      </c>
      <c r="E1147" s="5">
        <v>115610.0</v>
      </c>
      <c r="F1147" s="5">
        <v>52550.0</v>
      </c>
      <c r="G1147" s="5" t="s">
        <v>1419</v>
      </c>
      <c r="H1147" s="5" t="s">
        <v>480</v>
      </c>
      <c r="I1147" s="5" t="s">
        <v>6667</v>
      </c>
      <c r="J1147" s="5" t="s">
        <v>256</v>
      </c>
      <c r="K1147" s="5" t="s">
        <v>3471</v>
      </c>
      <c r="L1147" s="5" t="s">
        <v>7164</v>
      </c>
      <c r="M1147" s="10" t="str">
        <f>IFERROR(__xludf.DUMMYFUNCTION("REGEXEXTRACT(L1632, ""[\s,]([A-Z]{2})[,\s]\s?\d{5}"")"),"#N/A")</f>
        <v>#N/A</v>
      </c>
      <c r="N1147" s="5" t="s">
        <v>7164</v>
      </c>
      <c r="O1147" s="5" t="s">
        <v>52</v>
      </c>
      <c r="P1147" s="5">
        <v>2.0</v>
      </c>
      <c r="Q1147" s="5" t="s">
        <v>10671</v>
      </c>
      <c r="R1147" s="5" t="s">
        <v>3475</v>
      </c>
      <c r="S1147" s="5">
        <v>136.0</v>
      </c>
      <c r="T1147" s="5" t="s">
        <v>1077</v>
      </c>
      <c r="U1147" s="5">
        <v>0.0</v>
      </c>
      <c r="V1147" s="5" t="s">
        <v>70</v>
      </c>
      <c r="W1147" s="5" t="s">
        <v>10672</v>
      </c>
      <c r="X1147" s="5" t="s">
        <v>52</v>
      </c>
      <c r="Y1147" s="5" t="s">
        <v>52</v>
      </c>
      <c r="Z1147" s="5" t="s">
        <v>4364</v>
      </c>
      <c r="AA1147" s="5" t="s">
        <v>10673</v>
      </c>
      <c r="AB1147" s="5" t="s">
        <v>1553</v>
      </c>
      <c r="AC1147" s="5" t="s">
        <v>52</v>
      </c>
      <c r="AD1147" s="5" t="s">
        <v>5289</v>
      </c>
      <c r="AE1147" s="5" t="s">
        <v>5290</v>
      </c>
      <c r="AF1147" s="5" t="s">
        <v>5291</v>
      </c>
      <c r="AG1147" s="5" t="s">
        <v>52</v>
      </c>
      <c r="AH1147" s="5" t="s">
        <v>52</v>
      </c>
      <c r="AI1147" s="5" t="s">
        <v>52</v>
      </c>
      <c r="AJ1147" s="5" t="s">
        <v>10674</v>
      </c>
      <c r="AK1147" s="5" t="s">
        <v>10675</v>
      </c>
      <c r="AL1147" s="5" t="s">
        <v>3481</v>
      </c>
    </row>
    <row r="1148" hidden="1">
      <c r="A1148" s="5" t="s">
        <v>10676</v>
      </c>
      <c r="B1148" s="5" t="s">
        <v>10394</v>
      </c>
      <c r="C1148" s="5" t="s">
        <v>9961</v>
      </c>
      <c r="D1148" s="9">
        <v>44163.0</v>
      </c>
      <c r="E1148" s="5">
        <v>34540.0</v>
      </c>
      <c r="F1148" s="5">
        <v>15700.0</v>
      </c>
      <c r="G1148" s="5" t="s">
        <v>1683</v>
      </c>
      <c r="H1148" s="5" t="s">
        <v>272</v>
      </c>
      <c r="I1148" s="5" t="s">
        <v>10677</v>
      </c>
      <c r="J1148" s="5" t="s">
        <v>1685</v>
      </c>
      <c r="K1148" s="5" t="s">
        <v>10678</v>
      </c>
      <c r="L1148" s="5" t="s">
        <v>10396</v>
      </c>
      <c r="M1148" s="10" t="str">
        <f>IFERROR(__xludf.DUMMYFUNCTION("REGEXEXTRACT(L1633, ""[\s,]([A-Z]{2})[,\s]\s?\d{5}"")"),"NJ")</f>
        <v>NJ</v>
      </c>
      <c r="N1148" s="5" t="s">
        <v>9962</v>
      </c>
      <c r="O1148" s="5">
        <v>90248.0</v>
      </c>
      <c r="P1148" s="5">
        <v>1.0</v>
      </c>
      <c r="Q1148" s="5" t="s">
        <v>10679</v>
      </c>
      <c r="R1148" s="5">
        <v>2210.0</v>
      </c>
      <c r="S1148" s="5">
        <v>4.0</v>
      </c>
      <c r="T1148" s="5" t="s">
        <v>53</v>
      </c>
      <c r="U1148" s="5">
        <v>20.0</v>
      </c>
      <c r="V1148" s="5" t="s">
        <v>93</v>
      </c>
      <c r="W1148" s="5" t="s">
        <v>10680</v>
      </c>
      <c r="X1148" s="5" t="s">
        <v>52</v>
      </c>
      <c r="Y1148" s="5" t="s">
        <v>52</v>
      </c>
      <c r="Z1148" s="5" t="s">
        <v>10681</v>
      </c>
      <c r="AA1148" s="5" t="s">
        <v>10682</v>
      </c>
      <c r="AB1148" s="5" t="s">
        <v>260</v>
      </c>
      <c r="AC1148" s="5" t="s">
        <v>52</v>
      </c>
      <c r="AD1148" s="5" t="s">
        <v>216</v>
      </c>
      <c r="AE1148" s="5" t="s">
        <v>217</v>
      </c>
      <c r="AF1148" s="5" t="s">
        <v>218</v>
      </c>
      <c r="AG1148" s="5" t="s">
        <v>52</v>
      </c>
      <c r="AH1148" s="5" t="s">
        <v>52</v>
      </c>
      <c r="AI1148" s="5" t="s">
        <v>52</v>
      </c>
      <c r="AJ1148" s="5" t="s">
        <v>10683</v>
      </c>
      <c r="AK1148" s="5" t="s">
        <v>10684</v>
      </c>
      <c r="AL1148" s="5" t="s">
        <v>941</v>
      </c>
    </row>
    <row r="1149" hidden="1">
      <c r="A1149" s="5" t="s">
        <v>10685</v>
      </c>
      <c r="B1149" s="5" t="s">
        <v>10686</v>
      </c>
      <c r="C1149" s="5" t="s">
        <v>10687</v>
      </c>
      <c r="D1149" s="9">
        <v>44162.0</v>
      </c>
      <c r="E1149" s="5">
        <v>25801.0</v>
      </c>
      <c r="F1149" s="5">
        <v>11728.0</v>
      </c>
      <c r="G1149" s="5" t="s">
        <v>3355</v>
      </c>
      <c r="H1149" s="5" t="s">
        <v>1069</v>
      </c>
      <c r="I1149" s="5" t="s">
        <v>10688</v>
      </c>
      <c r="J1149" s="5" t="s">
        <v>1071</v>
      </c>
      <c r="K1149" s="5" t="s">
        <v>10689</v>
      </c>
      <c r="L1149" s="5" t="s">
        <v>10690</v>
      </c>
      <c r="M1149" s="10" t="str">
        <f>IFERROR(__xludf.DUMMYFUNCTION("REGEXEXTRACT(L1634, ""[\s,]([A-Z]{2})[,\s]\s?\d{5}"")"),"NY")</f>
        <v>NY</v>
      </c>
      <c r="N1149" s="5" t="s">
        <v>10691</v>
      </c>
      <c r="O1149" s="5">
        <v>33178.0</v>
      </c>
      <c r="P1149" s="5">
        <v>1.0</v>
      </c>
      <c r="Q1149" s="5" t="s">
        <v>10692</v>
      </c>
      <c r="R1149" s="5" t="s">
        <v>244</v>
      </c>
      <c r="S1149" s="5">
        <v>4403.0</v>
      </c>
      <c r="T1149" s="5" t="s">
        <v>374</v>
      </c>
      <c r="U1149" s="5">
        <v>0.0</v>
      </c>
      <c r="V1149" s="5" t="s">
        <v>70</v>
      </c>
      <c r="W1149" s="5" t="s">
        <v>10693</v>
      </c>
      <c r="X1149" s="5" t="s">
        <v>52</v>
      </c>
      <c r="Y1149" s="5" t="s">
        <v>52</v>
      </c>
      <c r="Z1149" s="5" t="s">
        <v>10694</v>
      </c>
      <c r="AA1149" s="5" t="s">
        <v>10695</v>
      </c>
      <c r="AB1149" s="5" t="s">
        <v>235</v>
      </c>
      <c r="AC1149" s="5" t="s">
        <v>52</v>
      </c>
      <c r="AD1149" s="5" t="s">
        <v>3723</v>
      </c>
      <c r="AE1149" s="5" t="s">
        <v>3724</v>
      </c>
      <c r="AF1149" s="5" t="s">
        <v>3725</v>
      </c>
      <c r="AG1149" s="5" t="s">
        <v>52</v>
      </c>
      <c r="AH1149" s="5" t="s">
        <v>3726</v>
      </c>
      <c r="AI1149" s="5" t="s">
        <v>3727</v>
      </c>
      <c r="AJ1149" s="5" t="s">
        <v>10686</v>
      </c>
      <c r="AK1149" s="5" t="s">
        <v>10696</v>
      </c>
      <c r="AL1149" s="5" t="s">
        <v>10697</v>
      </c>
    </row>
    <row r="1150" hidden="1">
      <c r="A1150" s="5" t="s">
        <v>10698</v>
      </c>
      <c r="B1150" s="5" t="s">
        <v>10699</v>
      </c>
      <c r="C1150" s="5" t="s">
        <v>10700</v>
      </c>
      <c r="D1150" s="9">
        <v>44160.0</v>
      </c>
      <c r="E1150" s="5">
        <v>119.0</v>
      </c>
      <c r="F1150" s="5">
        <v>54.0</v>
      </c>
      <c r="G1150" s="5" t="s">
        <v>2481</v>
      </c>
      <c r="H1150" s="5" t="s">
        <v>189</v>
      </c>
      <c r="I1150" s="5" t="s">
        <v>10339</v>
      </c>
      <c r="J1150" s="5" t="s">
        <v>532</v>
      </c>
      <c r="K1150" s="5" t="s">
        <v>10701</v>
      </c>
      <c r="L1150" s="5" t="s">
        <v>10702</v>
      </c>
      <c r="M1150" s="10" t="str">
        <f>IFERROR(__xludf.DUMMYFUNCTION("REGEXEXTRACT(L1635, ""[\s,]([A-Z]{2})[,\s]\s?\d{5}"")"),"TX")</f>
        <v>TX</v>
      </c>
      <c r="N1150" s="5" t="s">
        <v>10703</v>
      </c>
      <c r="O1150" s="5">
        <v>0.0</v>
      </c>
      <c r="P1150" s="5">
        <v>1.0</v>
      </c>
      <c r="Q1150" s="5" t="s">
        <v>10704</v>
      </c>
      <c r="R1150" s="5">
        <v>2210.0</v>
      </c>
      <c r="S1150" s="5">
        <v>6.0</v>
      </c>
      <c r="T1150" s="5" t="s">
        <v>53</v>
      </c>
      <c r="U1150" s="5">
        <v>0.0</v>
      </c>
      <c r="V1150" s="5" t="s">
        <v>52</v>
      </c>
      <c r="W1150" s="5" t="s">
        <v>10705</v>
      </c>
      <c r="X1150" s="5" t="s">
        <v>52</v>
      </c>
      <c r="Y1150" s="5" t="s">
        <v>52</v>
      </c>
      <c r="Z1150" s="5" t="s">
        <v>10614</v>
      </c>
      <c r="AA1150" s="5" t="s">
        <v>10706</v>
      </c>
      <c r="AB1150" s="5" t="s">
        <v>2743</v>
      </c>
      <c r="AC1150" s="5" t="s">
        <v>52</v>
      </c>
      <c r="AD1150" s="5" t="s">
        <v>216</v>
      </c>
      <c r="AE1150" s="5" t="s">
        <v>217</v>
      </c>
      <c r="AF1150" s="5" t="s">
        <v>218</v>
      </c>
      <c r="AG1150" s="5" t="s">
        <v>52</v>
      </c>
      <c r="AH1150" s="5" t="s">
        <v>52</v>
      </c>
      <c r="AI1150" s="5" t="s">
        <v>52</v>
      </c>
      <c r="AJ1150" s="5" t="s">
        <v>10707</v>
      </c>
      <c r="AK1150" s="5" t="s">
        <v>10708</v>
      </c>
      <c r="AL1150" s="5" t="s">
        <v>3639</v>
      </c>
    </row>
    <row r="1151" hidden="1">
      <c r="A1151" s="5" t="s">
        <v>10709</v>
      </c>
      <c r="B1151" s="5" t="s">
        <v>1015</v>
      </c>
      <c r="C1151" s="5" t="s">
        <v>1016</v>
      </c>
      <c r="D1151" s="9">
        <v>44159.0</v>
      </c>
      <c r="E1151" s="5">
        <v>32606.0</v>
      </c>
      <c r="F1151" s="5">
        <v>14821.0</v>
      </c>
      <c r="G1151" s="5" t="s">
        <v>271</v>
      </c>
      <c r="H1151" s="5" t="s">
        <v>272</v>
      </c>
      <c r="I1151" s="5" t="s">
        <v>10710</v>
      </c>
      <c r="J1151" s="5" t="s">
        <v>274</v>
      </c>
      <c r="K1151" s="5" t="s">
        <v>744</v>
      </c>
      <c r="L1151" s="5" t="s">
        <v>10711</v>
      </c>
      <c r="M1151" s="10" t="str">
        <f>IFERROR(__xludf.DUMMYFUNCTION("REGEXEXTRACT(L1636, ""[\s,]([A-Z]{2})[,\s]\s?\d{5}"")"),"TX")</f>
        <v>TX</v>
      </c>
      <c r="N1151" s="5" t="s">
        <v>10712</v>
      </c>
      <c r="O1151" s="5" t="s">
        <v>52</v>
      </c>
      <c r="P1151" s="5">
        <v>1.0</v>
      </c>
      <c r="Q1151" s="5" t="s">
        <v>10713</v>
      </c>
      <c r="R1151" s="5" t="s">
        <v>279</v>
      </c>
      <c r="S1151" s="5">
        <v>1245.0</v>
      </c>
      <c r="T1151" s="5" t="s">
        <v>53</v>
      </c>
      <c r="U1151" s="5">
        <v>28.0</v>
      </c>
      <c r="V1151" s="5" t="s">
        <v>70</v>
      </c>
      <c r="W1151" s="5" t="s">
        <v>10714</v>
      </c>
      <c r="X1151" s="5" t="s">
        <v>52</v>
      </c>
      <c r="Y1151" s="5" t="s">
        <v>52</v>
      </c>
      <c r="Z1151" s="5" t="s">
        <v>10715</v>
      </c>
      <c r="AA1151" s="5" t="s">
        <v>10716</v>
      </c>
      <c r="AB1151" s="5" t="s">
        <v>260</v>
      </c>
      <c r="AC1151" s="5" t="s">
        <v>52</v>
      </c>
      <c r="AD1151" s="5" t="s">
        <v>72</v>
      </c>
      <c r="AE1151" s="5" t="s">
        <v>73</v>
      </c>
      <c r="AF1151" s="5" t="s">
        <v>74</v>
      </c>
      <c r="AG1151" s="5" t="s">
        <v>75</v>
      </c>
      <c r="AH1151" s="5" t="s">
        <v>76</v>
      </c>
      <c r="AI1151" s="5" t="s">
        <v>77</v>
      </c>
      <c r="AJ1151" s="5" t="s">
        <v>1015</v>
      </c>
      <c r="AK1151" s="5" t="s">
        <v>10717</v>
      </c>
      <c r="AL1151" s="5" t="s">
        <v>79</v>
      </c>
    </row>
    <row r="1152" hidden="1">
      <c r="A1152" s="5" t="s">
        <v>10718</v>
      </c>
      <c r="B1152" s="5" t="s">
        <v>1015</v>
      </c>
      <c r="C1152" s="5" t="s">
        <v>1016</v>
      </c>
      <c r="D1152" s="9">
        <v>44159.0</v>
      </c>
      <c r="E1152" s="5">
        <v>36874.0</v>
      </c>
      <c r="F1152" s="5">
        <v>16761.0</v>
      </c>
      <c r="G1152" s="5" t="s">
        <v>271</v>
      </c>
      <c r="H1152" s="5" t="s">
        <v>272</v>
      </c>
      <c r="I1152" s="5" t="s">
        <v>10710</v>
      </c>
      <c r="J1152" s="5" t="s">
        <v>274</v>
      </c>
      <c r="K1152" s="5" t="s">
        <v>744</v>
      </c>
      <c r="L1152" s="5" t="s">
        <v>10719</v>
      </c>
      <c r="M1152" s="10" t="str">
        <f>IFERROR(__xludf.DUMMYFUNCTION("REGEXEXTRACT(L1637, ""[\s,]([A-Z]{2})[,\s]\s?\d{5}"")"),"IL")</f>
        <v>IL</v>
      </c>
      <c r="N1152" s="5" t="s">
        <v>10712</v>
      </c>
      <c r="O1152" s="5" t="s">
        <v>52</v>
      </c>
      <c r="P1152" s="5">
        <v>1.0</v>
      </c>
      <c r="Q1152" s="5" t="s">
        <v>10720</v>
      </c>
      <c r="R1152" s="5" t="s">
        <v>279</v>
      </c>
      <c r="S1152" s="5">
        <v>1342.0</v>
      </c>
      <c r="T1152" s="5" t="s">
        <v>53</v>
      </c>
      <c r="U1152" s="5">
        <v>28.0</v>
      </c>
      <c r="V1152" s="5" t="s">
        <v>70</v>
      </c>
      <c r="W1152" s="5" t="s">
        <v>10721</v>
      </c>
      <c r="X1152" s="5" t="s">
        <v>52</v>
      </c>
      <c r="Y1152" s="5" t="s">
        <v>52</v>
      </c>
      <c r="Z1152" s="5" t="s">
        <v>10715</v>
      </c>
      <c r="AA1152" s="5" t="s">
        <v>10722</v>
      </c>
      <c r="AB1152" s="5" t="s">
        <v>260</v>
      </c>
      <c r="AC1152" s="5" t="s">
        <v>52</v>
      </c>
      <c r="AD1152" s="5" t="s">
        <v>72</v>
      </c>
      <c r="AE1152" s="5" t="s">
        <v>73</v>
      </c>
      <c r="AF1152" s="5" t="s">
        <v>74</v>
      </c>
      <c r="AG1152" s="5" t="s">
        <v>75</v>
      </c>
      <c r="AH1152" s="5" t="s">
        <v>76</v>
      </c>
      <c r="AI1152" s="5" t="s">
        <v>77</v>
      </c>
      <c r="AJ1152" s="5" t="s">
        <v>1015</v>
      </c>
      <c r="AK1152" s="5" t="s">
        <v>10717</v>
      </c>
      <c r="AL1152" s="5" t="s">
        <v>79</v>
      </c>
    </row>
    <row r="1153" hidden="1">
      <c r="A1153" s="5" t="s">
        <v>10723</v>
      </c>
      <c r="B1153" s="5" t="s">
        <v>10266</v>
      </c>
      <c r="C1153" s="5" t="s">
        <v>10267</v>
      </c>
      <c r="D1153" s="9">
        <v>44157.0</v>
      </c>
      <c r="E1153" s="5">
        <v>61475.0</v>
      </c>
      <c r="F1153" s="5">
        <v>27943.0</v>
      </c>
      <c r="G1153" s="5" t="s">
        <v>3867</v>
      </c>
      <c r="H1153" s="5" t="s">
        <v>149</v>
      </c>
      <c r="I1153" s="5" t="s">
        <v>10724</v>
      </c>
      <c r="J1153" s="5" t="s">
        <v>532</v>
      </c>
      <c r="K1153" s="5" t="s">
        <v>10725</v>
      </c>
      <c r="L1153" s="5" t="s">
        <v>10269</v>
      </c>
      <c r="M1153" s="10" t="str">
        <f>IFERROR(__xludf.DUMMYFUNCTION("REGEXEXTRACT(L1638, ""[\s,]([A-Z]{2})[,\s]\s?\d{5}"")"),"PR")</f>
        <v>PR</v>
      </c>
      <c r="N1153" s="5" t="s">
        <v>10270</v>
      </c>
      <c r="O1153" s="5">
        <v>33133.0</v>
      </c>
      <c r="P1153" s="5">
        <v>1.0</v>
      </c>
      <c r="Q1153" s="5" t="s">
        <v>10726</v>
      </c>
      <c r="R1153" s="5">
        <v>4510.0</v>
      </c>
      <c r="S1153" s="5">
        <v>12.0</v>
      </c>
      <c r="T1153" s="5" t="s">
        <v>53</v>
      </c>
      <c r="U1153" s="5">
        <v>49.0</v>
      </c>
      <c r="V1153" s="5" t="s">
        <v>93</v>
      </c>
      <c r="W1153" s="5" t="s">
        <v>10727</v>
      </c>
      <c r="X1153" s="5" t="s">
        <v>52</v>
      </c>
      <c r="Y1153" s="5" t="s">
        <v>52</v>
      </c>
      <c r="Z1153" s="5" t="s">
        <v>10728</v>
      </c>
      <c r="AA1153" s="5" t="s">
        <v>10729</v>
      </c>
      <c r="AB1153" s="5" t="s">
        <v>260</v>
      </c>
      <c r="AC1153" s="5" t="s">
        <v>52</v>
      </c>
      <c r="AD1153" s="5" t="s">
        <v>216</v>
      </c>
      <c r="AE1153" s="5" t="s">
        <v>217</v>
      </c>
      <c r="AF1153" s="5" t="s">
        <v>218</v>
      </c>
      <c r="AG1153" s="5" t="s">
        <v>52</v>
      </c>
      <c r="AH1153" s="5" t="s">
        <v>52</v>
      </c>
      <c r="AI1153" s="5" t="s">
        <v>52</v>
      </c>
      <c r="AJ1153" s="5" t="s">
        <v>10275</v>
      </c>
      <c r="AK1153" s="5" t="s">
        <v>10276</v>
      </c>
      <c r="AL1153" s="5" t="s">
        <v>336</v>
      </c>
    </row>
    <row r="1154" hidden="1">
      <c r="A1154" s="5" t="s">
        <v>10730</v>
      </c>
      <c r="B1154" s="5" t="s">
        <v>10731</v>
      </c>
      <c r="C1154" s="5" t="s">
        <v>204</v>
      </c>
      <c r="D1154" s="9">
        <v>44156.0</v>
      </c>
      <c r="E1154" s="5">
        <v>90477.0</v>
      </c>
      <c r="F1154" s="5">
        <v>41126.0</v>
      </c>
      <c r="G1154" s="5" t="s">
        <v>188</v>
      </c>
      <c r="H1154" s="5" t="s">
        <v>205</v>
      </c>
      <c r="I1154" s="5" t="s">
        <v>2403</v>
      </c>
      <c r="J1154" s="5" t="s">
        <v>191</v>
      </c>
      <c r="K1154" s="5" t="s">
        <v>192</v>
      </c>
      <c r="L1154" s="5" t="s">
        <v>10732</v>
      </c>
      <c r="M1154" s="10" t="str">
        <f>IFERROR(__xludf.DUMMYFUNCTION("REGEXEXTRACT(L1639, ""[\s,]([A-Z]{2})[,\s]\s?\d{5}"")"),"FL")</f>
        <v>FL</v>
      </c>
      <c r="N1154" s="5" t="s">
        <v>10733</v>
      </c>
      <c r="O1154" s="5" t="s">
        <v>10734</v>
      </c>
      <c r="P1154" s="5">
        <v>2.0</v>
      </c>
      <c r="Q1154" s="5" t="s">
        <v>10735</v>
      </c>
      <c r="R1154" s="5" t="s">
        <v>195</v>
      </c>
      <c r="S1154" s="5">
        <v>4008.0</v>
      </c>
      <c r="T1154" s="5" t="s">
        <v>53</v>
      </c>
      <c r="U1154" s="5">
        <v>55.0</v>
      </c>
      <c r="V1154" s="5" t="s">
        <v>70</v>
      </c>
      <c r="W1154" s="5" t="s">
        <v>10736</v>
      </c>
      <c r="X1154" s="5" t="s">
        <v>52</v>
      </c>
      <c r="Y1154" s="5" t="s">
        <v>52</v>
      </c>
      <c r="Z1154" s="5" t="s">
        <v>10737</v>
      </c>
      <c r="AA1154" s="5" t="s">
        <v>10738</v>
      </c>
      <c r="AB1154" s="5" t="s">
        <v>235</v>
      </c>
      <c r="AC1154" s="5" t="s">
        <v>52</v>
      </c>
      <c r="AD1154" s="5" t="s">
        <v>3723</v>
      </c>
      <c r="AE1154" s="5" t="s">
        <v>3724</v>
      </c>
      <c r="AF1154" s="5" t="s">
        <v>3725</v>
      </c>
      <c r="AG1154" s="5" t="s">
        <v>52</v>
      </c>
      <c r="AH1154" s="5" t="s">
        <v>3726</v>
      </c>
      <c r="AI1154" s="5" t="s">
        <v>3727</v>
      </c>
      <c r="AJ1154" s="5" t="s">
        <v>10731</v>
      </c>
      <c r="AK1154" s="5" t="s">
        <v>10739</v>
      </c>
      <c r="AL1154" s="5" t="s">
        <v>3729</v>
      </c>
    </row>
    <row r="1155" hidden="1">
      <c r="A1155" s="5" t="s">
        <v>10740</v>
      </c>
      <c r="B1155" s="5" t="s">
        <v>10266</v>
      </c>
      <c r="C1155" s="5" t="s">
        <v>10267</v>
      </c>
      <c r="D1155" s="9">
        <v>44153.0</v>
      </c>
      <c r="E1155" s="5">
        <v>60740.0</v>
      </c>
      <c r="F1155" s="5">
        <v>27609.0</v>
      </c>
      <c r="G1155" s="5" t="s">
        <v>3867</v>
      </c>
      <c r="H1155" s="5" t="s">
        <v>1792</v>
      </c>
      <c r="I1155" s="5" t="s">
        <v>10724</v>
      </c>
      <c r="J1155" s="5" t="s">
        <v>532</v>
      </c>
      <c r="K1155" s="5" t="s">
        <v>5562</v>
      </c>
      <c r="L1155" s="5" t="s">
        <v>10269</v>
      </c>
      <c r="M1155" s="10" t="str">
        <f>IFERROR(__xludf.DUMMYFUNCTION("REGEXEXTRACT(L1640, ""[\s,]([A-Z]{2})[,\s]\s?\d{5}"")"),"GA")</f>
        <v>GA</v>
      </c>
      <c r="N1155" s="5" t="s">
        <v>10270</v>
      </c>
      <c r="O1155" s="5">
        <v>33133.0</v>
      </c>
      <c r="P1155" s="5">
        <v>1.0</v>
      </c>
      <c r="Q1155" s="5" t="s">
        <v>10741</v>
      </c>
      <c r="R1155" s="5">
        <v>4510.0</v>
      </c>
      <c r="S1155" s="5">
        <v>12.0</v>
      </c>
      <c r="T1155" s="5" t="s">
        <v>53</v>
      </c>
      <c r="U1155" s="5">
        <v>50.0</v>
      </c>
      <c r="V1155" s="5" t="s">
        <v>93</v>
      </c>
      <c r="W1155" s="5" t="s">
        <v>10742</v>
      </c>
      <c r="X1155" s="5" t="s">
        <v>52</v>
      </c>
      <c r="Y1155" s="5" t="s">
        <v>52</v>
      </c>
      <c r="Z1155" s="5" t="s">
        <v>10728</v>
      </c>
      <c r="AA1155" s="5" t="s">
        <v>10743</v>
      </c>
      <c r="AB1155" s="5" t="s">
        <v>260</v>
      </c>
      <c r="AC1155" s="5" t="s">
        <v>52</v>
      </c>
      <c r="AD1155" s="5" t="s">
        <v>216</v>
      </c>
      <c r="AE1155" s="5" t="s">
        <v>217</v>
      </c>
      <c r="AF1155" s="5" t="s">
        <v>218</v>
      </c>
      <c r="AG1155" s="5" t="s">
        <v>52</v>
      </c>
      <c r="AH1155" s="5" t="s">
        <v>52</v>
      </c>
      <c r="AI1155" s="5" t="s">
        <v>52</v>
      </c>
      <c r="AJ1155" s="5" t="s">
        <v>10275</v>
      </c>
      <c r="AK1155" s="5" t="s">
        <v>10276</v>
      </c>
      <c r="AL1155" s="5" t="s">
        <v>336</v>
      </c>
    </row>
    <row r="1156" hidden="1">
      <c r="A1156" s="5" t="s">
        <v>10744</v>
      </c>
      <c r="B1156" s="5" t="s">
        <v>10745</v>
      </c>
      <c r="C1156" s="5" t="s">
        <v>10746</v>
      </c>
      <c r="D1156" s="9">
        <v>44148.0</v>
      </c>
      <c r="E1156" s="5">
        <v>48488.0</v>
      </c>
      <c r="F1156" s="5">
        <v>22040.0</v>
      </c>
      <c r="G1156" s="5" t="s">
        <v>634</v>
      </c>
      <c r="H1156" s="5" t="s">
        <v>272</v>
      </c>
      <c r="I1156" s="5" t="s">
        <v>10747</v>
      </c>
      <c r="J1156" s="5" t="s">
        <v>274</v>
      </c>
      <c r="K1156" s="5" t="s">
        <v>10748</v>
      </c>
      <c r="L1156" s="5" t="s">
        <v>10749</v>
      </c>
      <c r="M1156" s="10" t="str">
        <f>IFERROR(__xludf.DUMMYFUNCTION("REGEXEXTRACT(L1641, ""[\s,]([A-Z]{2})[,\s]\s?\d{5}"")"),"FL")</f>
        <v>FL</v>
      </c>
      <c r="N1156" s="5" t="s">
        <v>10750</v>
      </c>
      <c r="O1156" s="5">
        <v>90810.0</v>
      </c>
      <c r="P1156" s="5">
        <v>2.0</v>
      </c>
      <c r="Q1156" s="5" t="s">
        <v>10751</v>
      </c>
      <c r="R1156" s="5" t="s">
        <v>52</v>
      </c>
      <c r="S1156" s="5">
        <v>1385.0</v>
      </c>
      <c r="T1156" s="5" t="s">
        <v>115</v>
      </c>
      <c r="U1156" s="5">
        <v>0.0</v>
      </c>
      <c r="V1156" s="5" t="s">
        <v>70</v>
      </c>
      <c r="W1156" s="5" t="s">
        <v>10752</v>
      </c>
      <c r="X1156" s="5" t="s">
        <v>71</v>
      </c>
      <c r="Y1156" s="5" t="s">
        <v>52</v>
      </c>
      <c r="Z1156" s="5" t="s">
        <v>10753</v>
      </c>
      <c r="AA1156" s="5" t="s">
        <v>10754</v>
      </c>
      <c r="AB1156" s="5" t="s">
        <v>119</v>
      </c>
      <c r="AC1156" s="5" t="s">
        <v>52</v>
      </c>
      <c r="AD1156" s="5" t="s">
        <v>398</v>
      </c>
      <c r="AE1156" s="5" t="s">
        <v>399</v>
      </c>
      <c r="AF1156" s="5" t="s">
        <v>400</v>
      </c>
      <c r="AG1156" s="5" t="s">
        <v>401</v>
      </c>
      <c r="AH1156" s="5">
        <v>23502.0</v>
      </c>
      <c r="AI1156" s="5" t="s">
        <v>402</v>
      </c>
      <c r="AJ1156" s="5" t="s">
        <v>10745</v>
      </c>
      <c r="AK1156" s="5" t="s">
        <v>10755</v>
      </c>
      <c r="AL1156" s="5" t="s">
        <v>1874</v>
      </c>
    </row>
    <row r="1157" hidden="1">
      <c r="A1157" s="5" t="s">
        <v>10756</v>
      </c>
      <c r="B1157" s="5" t="s">
        <v>10757</v>
      </c>
      <c r="C1157" s="5" t="s">
        <v>10758</v>
      </c>
      <c r="D1157" s="9">
        <v>44147.0</v>
      </c>
      <c r="E1157" s="5">
        <v>201106.0</v>
      </c>
      <c r="F1157" s="5">
        <v>91412.0</v>
      </c>
      <c r="G1157" s="5" t="s">
        <v>4824</v>
      </c>
      <c r="H1157" s="5" t="s">
        <v>459</v>
      </c>
      <c r="I1157" s="5" t="s">
        <v>8262</v>
      </c>
      <c r="J1157" s="5" t="s">
        <v>4825</v>
      </c>
      <c r="K1157" s="5" t="s">
        <v>10759</v>
      </c>
      <c r="L1157" s="5" t="s">
        <v>10760</v>
      </c>
      <c r="M1157" s="10" t="str">
        <f>IFERROR(__xludf.DUMMYFUNCTION("REGEXEXTRACT(L1642, ""[\s,]([A-Z]{2})[,\s]\s?\d{5}"")"),"#N/A")</f>
        <v>#N/A</v>
      </c>
      <c r="N1157" s="5" t="s">
        <v>10761</v>
      </c>
      <c r="O1157" s="5">
        <v>19032.0</v>
      </c>
      <c r="P1157" s="5">
        <v>5.0</v>
      </c>
      <c r="Q1157" s="5" t="s">
        <v>10762</v>
      </c>
      <c r="R1157" s="5" t="s">
        <v>2739</v>
      </c>
      <c r="S1157" s="5">
        <v>300.0</v>
      </c>
      <c r="T1157" s="5" t="s">
        <v>115</v>
      </c>
      <c r="U1157" s="5">
        <v>0.0</v>
      </c>
      <c r="V1157" s="5" t="s">
        <v>52</v>
      </c>
      <c r="W1157" s="5" t="s">
        <v>10763</v>
      </c>
      <c r="X1157" s="5" t="s">
        <v>71</v>
      </c>
      <c r="Y1157" s="5" t="s">
        <v>52</v>
      </c>
      <c r="Z1157" s="5" t="s">
        <v>10764</v>
      </c>
      <c r="AA1157" s="5" t="s">
        <v>10765</v>
      </c>
      <c r="AB1157" s="5" t="s">
        <v>200</v>
      </c>
      <c r="AC1157" s="5" t="s">
        <v>52</v>
      </c>
      <c r="AD1157" s="5" t="s">
        <v>181</v>
      </c>
      <c r="AE1157" s="5" t="s">
        <v>182</v>
      </c>
      <c r="AF1157" s="5" t="s">
        <v>183</v>
      </c>
      <c r="AG1157" s="5" t="s">
        <v>52</v>
      </c>
      <c r="AH1157" s="5" t="s">
        <v>52</v>
      </c>
      <c r="AI1157" s="5" t="s">
        <v>184</v>
      </c>
      <c r="AJ1157" s="5" t="s">
        <v>10757</v>
      </c>
      <c r="AK1157" s="5" t="s">
        <v>10766</v>
      </c>
      <c r="AL1157" s="5" t="s">
        <v>4834</v>
      </c>
    </row>
    <row r="1158" hidden="1">
      <c r="A1158" s="5" t="s">
        <v>10756</v>
      </c>
      <c r="B1158" s="5" t="s">
        <v>10767</v>
      </c>
      <c r="C1158" s="5" t="s">
        <v>10768</v>
      </c>
      <c r="D1158" s="9">
        <v>44147.0</v>
      </c>
      <c r="E1158" s="5">
        <v>201106.0</v>
      </c>
      <c r="F1158" s="5">
        <v>91412.0</v>
      </c>
      <c r="G1158" s="5" t="s">
        <v>4824</v>
      </c>
      <c r="H1158" s="5" t="s">
        <v>459</v>
      </c>
      <c r="I1158" s="5" t="s">
        <v>8262</v>
      </c>
      <c r="J1158" s="5" t="s">
        <v>4825</v>
      </c>
      <c r="K1158" s="5" t="s">
        <v>10759</v>
      </c>
      <c r="L1158" s="5" t="s">
        <v>10769</v>
      </c>
      <c r="M1158" s="11" t="s">
        <v>75</v>
      </c>
      <c r="N1158" s="5" t="s">
        <v>10770</v>
      </c>
      <c r="O1158" s="5">
        <v>7920.0</v>
      </c>
      <c r="P1158" s="5">
        <v>5.0</v>
      </c>
      <c r="Q1158" s="5" t="s">
        <v>10762</v>
      </c>
      <c r="R1158" s="5" t="s">
        <v>2739</v>
      </c>
      <c r="S1158" s="5">
        <v>300.0</v>
      </c>
      <c r="T1158" s="5" t="s">
        <v>115</v>
      </c>
      <c r="U1158" s="5">
        <v>0.0</v>
      </c>
      <c r="V1158" s="5" t="s">
        <v>52</v>
      </c>
      <c r="W1158" s="5" t="s">
        <v>10771</v>
      </c>
      <c r="X1158" s="5" t="s">
        <v>55</v>
      </c>
      <c r="Y1158" s="5" t="s">
        <v>10763</v>
      </c>
      <c r="Z1158" s="5" t="s">
        <v>10764</v>
      </c>
      <c r="AA1158" s="5" t="s">
        <v>10765</v>
      </c>
      <c r="AB1158" s="5" t="s">
        <v>200</v>
      </c>
      <c r="AC1158" s="5" t="s">
        <v>52</v>
      </c>
      <c r="AD1158" s="5" t="s">
        <v>181</v>
      </c>
      <c r="AE1158" s="5" t="s">
        <v>182</v>
      </c>
      <c r="AF1158" s="5" t="s">
        <v>183</v>
      </c>
      <c r="AG1158" s="5" t="s">
        <v>52</v>
      </c>
      <c r="AH1158" s="5" t="s">
        <v>52</v>
      </c>
      <c r="AI1158" s="5" t="s">
        <v>184</v>
      </c>
      <c r="AJ1158" s="5" t="s">
        <v>10767</v>
      </c>
      <c r="AK1158" s="5" t="s">
        <v>10769</v>
      </c>
      <c r="AL1158" s="5" t="s">
        <v>4834</v>
      </c>
    </row>
    <row r="1159" hidden="1">
      <c r="A1159" s="5" t="s">
        <v>10772</v>
      </c>
      <c r="B1159" s="5" t="s">
        <v>1513</v>
      </c>
      <c r="C1159" s="5" t="s">
        <v>10773</v>
      </c>
      <c r="D1159" s="9">
        <v>44145.0</v>
      </c>
      <c r="E1159" s="5">
        <v>8672.0</v>
      </c>
      <c r="F1159" s="5">
        <v>3942.0</v>
      </c>
      <c r="G1159" s="5" t="s">
        <v>4585</v>
      </c>
      <c r="H1159" s="5" t="s">
        <v>171</v>
      </c>
      <c r="I1159" s="5" t="s">
        <v>6529</v>
      </c>
      <c r="J1159" s="5" t="s">
        <v>274</v>
      </c>
      <c r="K1159" s="5" t="s">
        <v>10774</v>
      </c>
      <c r="L1159" s="5" t="s">
        <v>10775</v>
      </c>
      <c r="M1159" s="10" t="str">
        <f>IFERROR(__xludf.DUMMYFUNCTION("REGEXEXTRACT(L1644, ""[\s,]([A-Z]{2})[,\s]\s?\d{5}"")"),"#N/A")</f>
        <v>#N/A</v>
      </c>
      <c r="N1159" s="5" t="s">
        <v>10776</v>
      </c>
      <c r="O1159" s="5">
        <v>47725.0</v>
      </c>
      <c r="P1159" s="5">
        <v>1.0</v>
      </c>
      <c r="Q1159" s="5" t="s">
        <v>10777</v>
      </c>
      <c r="R1159" s="5" t="s">
        <v>244</v>
      </c>
      <c r="S1159" s="5">
        <v>560.0</v>
      </c>
      <c r="T1159" s="5" t="s">
        <v>69</v>
      </c>
      <c r="U1159" s="5">
        <v>55.0</v>
      </c>
      <c r="V1159" s="5" t="s">
        <v>70</v>
      </c>
      <c r="W1159" s="5" t="s">
        <v>10778</v>
      </c>
      <c r="X1159" s="5" t="s">
        <v>52</v>
      </c>
      <c r="Y1159" s="5" t="s">
        <v>52</v>
      </c>
      <c r="Z1159" s="5" t="s">
        <v>10764</v>
      </c>
      <c r="AA1159" s="5" t="s">
        <v>10779</v>
      </c>
      <c r="AB1159" s="5" t="s">
        <v>604</v>
      </c>
      <c r="AC1159" s="5" t="s">
        <v>52</v>
      </c>
      <c r="AD1159" s="5" t="s">
        <v>72</v>
      </c>
      <c r="AE1159" s="5" t="s">
        <v>73</v>
      </c>
      <c r="AF1159" s="5" t="s">
        <v>74</v>
      </c>
      <c r="AG1159" s="5" t="s">
        <v>75</v>
      </c>
      <c r="AH1159" s="5" t="s">
        <v>76</v>
      </c>
      <c r="AI1159" s="5" t="s">
        <v>77</v>
      </c>
      <c r="AJ1159" s="5" t="s">
        <v>3781</v>
      </c>
      <c r="AK1159" s="5" t="s">
        <v>10780</v>
      </c>
      <c r="AL1159" s="5" t="s">
        <v>1941</v>
      </c>
    </row>
    <row r="1160" hidden="1">
      <c r="A1160" s="5" t="s">
        <v>10781</v>
      </c>
      <c r="B1160" s="5" t="s">
        <v>8260</v>
      </c>
      <c r="C1160" s="5" t="s">
        <v>9930</v>
      </c>
      <c r="D1160" s="9">
        <v>44141.0</v>
      </c>
      <c r="E1160" s="5">
        <v>169620.0</v>
      </c>
      <c r="F1160" s="5">
        <v>77100.0</v>
      </c>
      <c r="G1160" s="5" t="s">
        <v>1912</v>
      </c>
      <c r="H1160" s="5" t="s">
        <v>3630</v>
      </c>
      <c r="I1160" s="5" t="s">
        <v>10446</v>
      </c>
      <c r="J1160" s="5" t="s">
        <v>1914</v>
      </c>
      <c r="K1160" s="5" t="s">
        <v>10782</v>
      </c>
      <c r="L1160" s="5" t="s">
        <v>9932</v>
      </c>
      <c r="M1160" s="10" t="str">
        <f>IFERROR(__xludf.DUMMYFUNCTION("REGEXEXTRACT(L1645, ""[\s,]([A-Z]{2})[,\s]\s?\d{5}"")"),"MA")</f>
        <v>MA</v>
      </c>
      <c r="N1160" s="5" t="s">
        <v>9933</v>
      </c>
      <c r="O1160" s="5" t="s">
        <v>52</v>
      </c>
      <c r="P1160" s="5">
        <v>3.0</v>
      </c>
      <c r="Q1160" s="5" t="s">
        <v>10783</v>
      </c>
      <c r="R1160" s="5" t="s">
        <v>2662</v>
      </c>
      <c r="S1160" s="5">
        <v>112.0</v>
      </c>
      <c r="T1160" s="5" t="s">
        <v>1386</v>
      </c>
      <c r="U1160" s="5">
        <v>116.0</v>
      </c>
      <c r="V1160" s="5" t="s">
        <v>93</v>
      </c>
      <c r="W1160" s="5" t="s">
        <v>10784</v>
      </c>
      <c r="X1160" s="5" t="s">
        <v>55</v>
      </c>
      <c r="Y1160" s="5" t="s">
        <v>10785</v>
      </c>
      <c r="Z1160" s="5" t="s">
        <v>10786</v>
      </c>
      <c r="AA1160" s="5" t="s">
        <v>10787</v>
      </c>
      <c r="AB1160" s="5" t="s">
        <v>200</v>
      </c>
      <c r="AC1160" s="5" t="s">
        <v>52</v>
      </c>
      <c r="AD1160" s="5" t="s">
        <v>5198</v>
      </c>
      <c r="AE1160" s="5" t="s">
        <v>52</v>
      </c>
      <c r="AF1160" s="5" t="s">
        <v>52</v>
      </c>
      <c r="AG1160" s="5" t="s">
        <v>52</v>
      </c>
      <c r="AH1160" s="5" t="s">
        <v>52</v>
      </c>
      <c r="AI1160" s="5" t="s">
        <v>52</v>
      </c>
      <c r="AJ1160" s="5" t="s">
        <v>10788</v>
      </c>
      <c r="AK1160" s="5" t="s">
        <v>9932</v>
      </c>
      <c r="AL1160" s="5" t="s">
        <v>10789</v>
      </c>
    </row>
    <row r="1161" hidden="1">
      <c r="A1161" s="5" t="s">
        <v>10790</v>
      </c>
      <c r="B1161" s="5" t="s">
        <v>9184</v>
      </c>
      <c r="C1161" s="5" t="s">
        <v>10791</v>
      </c>
      <c r="D1161" s="9">
        <v>44138.0</v>
      </c>
      <c r="E1161" s="5">
        <v>215633.0</v>
      </c>
      <c r="F1161" s="5">
        <v>98015.0</v>
      </c>
      <c r="G1161" s="5" t="s">
        <v>2212</v>
      </c>
      <c r="H1161" s="5" t="s">
        <v>10792</v>
      </c>
      <c r="I1161" s="5" t="s">
        <v>10793</v>
      </c>
      <c r="J1161" s="5" t="s">
        <v>2214</v>
      </c>
      <c r="K1161" s="5" t="s">
        <v>10794</v>
      </c>
      <c r="L1161" s="5" t="s">
        <v>10795</v>
      </c>
      <c r="M1161" s="10" t="str">
        <f>IFERROR(__xludf.DUMMYFUNCTION("REGEXEXTRACT(L1646, ""[\s,]([A-Z]{2})[,\s]\s?\d{5}"")"),"#N/A")</f>
        <v>#N/A</v>
      </c>
      <c r="N1161" s="5" t="s">
        <v>10796</v>
      </c>
      <c r="O1161" s="5" t="s">
        <v>52</v>
      </c>
      <c r="P1161" s="5">
        <v>4.0</v>
      </c>
      <c r="Q1161" s="5" t="s">
        <v>10797</v>
      </c>
      <c r="R1161" s="5" t="s">
        <v>498</v>
      </c>
      <c r="S1161" s="5">
        <v>375.0</v>
      </c>
      <c r="T1161" s="5" t="s">
        <v>1077</v>
      </c>
      <c r="U1161" s="5">
        <v>78.0</v>
      </c>
      <c r="V1161" s="5" t="s">
        <v>70</v>
      </c>
      <c r="W1161" s="5" t="s">
        <v>10798</v>
      </c>
      <c r="X1161" s="5" t="s">
        <v>52</v>
      </c>
      <c r="Y1161" s="5" t="s">
        <v>52</v>
      </c>
      <c r="Z1161" s="5" t="s">
        <v>10799</v>
      </c>
      <c r="AA1161" s="5" t="s">
        <v>10800</v>
      </c>
      <c r="AB1161" s="5" t="s">
        <v>162</v>
      </c>
      <c r="AC1161" s="5" t="s">
        <v>52</v>
      </c>
      <c r="AD1161" s="5" t="s">
        <v>72</v>
      </c>
      <c r="AE1161" s="5" t="s">
        <v>73</v>
      </c>
      <c r="AF1161" s="5" t="s">
        <v>74</v>
      </c>
      <c r="AG1161" s="5" t="s">
        <v>75</v>
      </c>
      <c r="AH1161" s="5" t="s">
        <v>76</v>
      </c>
      <c r="AI1161" s="5" t="s">
        <v>77</v>
      </c>
      <c r="AJ1161" s="5" t="s">
        <v>10801</v>
      </c>
      <c r="AK1161" s="5" t="s">
        <v>10802</v>
      </c>
      <c r="AL1161" s="5" t="s">
        <v>2223</v>
      </c>
    </row>
    <row r="1162" hidden="1">
      <c r="A1162" s="5" t="s">
        <v>10803</v>
      </c>
      <c r="B1162" s="5" t="s">
        <v>10804</v>
      </c>
      <c r="C1162" s="5" t="s">
        <v>10805</v>
      </c>
      <c r="D1162" s="9">
        <v>44136.0</v>
      </c>
      <c r="E1162" s="5">
        <v>9570.0</v>
      </c>
      <c r="F1162" s="5">
        <v>4350.0</v>
      </c>
      <c r="G1162" s="5" t="s">
        <v>1652</v>
      </c>
      <c r="H1162" s="5" t="s">
        <v>171</v>
      </c>
      <c r="I1162" s="5" t="s">
        <v>10806</v>
      </c>
      <c r="J1162" s="5" t="s">
        <v>274</v>
      </c>
      <c r="K1162" s="5" t="s">
        <v>1527</v>
      </c>
      <c r="L1162" s="5" t="s">
        <v>10807</v>
      </c>
      <c r="M1162" s="10" t="str">
        <f>IFERROR(__xludf.DUMMYFUNCTION("REGEXEXTRACT(L1647, ""[\s,]([A-Z]{2})[,\s]\s?\d{5}"")"),"RC")</f>
        <v>RC</v>
      </c>
      <c r="N1162" s="5" t="s">
        <v>10808</v>
      </c>
      <c r="O1162" s="5">
        <v>90502.0</v>
      </c>
      <c r="P1162" s="5">
        <v>1.0</v>
      </c>
      <c r="Q1162" s="5" t="s">
        <v>10809</v>
      </c>
      <c r="R1162" s="5">
        <v>2200.0</v>
      </c>
      <c r="S1162" s="5">
        <v>300.0</v>
      </c>
      <c r="T1162" s="5" t="s">
        <v>115</v>
      </c>
      <c r="U1162" s="5">
        <v>0.0</v>
      </c>
      <c r="V1162" s="5" t="s">
        <v>70</v>
      </c>
      <c r="W1162" s="5" t="s">
        <v>10810</v>
      </c>
      <c r="X1162" s="5" t="s">
        <v>71</v>
      </c>
      <c r="Y1162" s="5" t="s">
        <v>52</v>
      </c>
      <c r="Z1162" s="5" t="s">
        <v>10811</v>
      </c>
      <c r="AA1162" s="5" t="s">
        <v>10812</v>
      </c>
      <c r="AB1162" s="5" t="s">
        <v>59</v>
      </c>
      <c r="AC1162" s="5" t="s">
        <v>52</v>
      </c>
      <c r="AD1162" s="5" t="s">
        <v>398</v>
      </c>
      <c r="AE1162" s="5" t="s">
        <v>399</v>
      </c>
      <c r="AF1162" s="5" t="s">
        <v>400</v>
      </c>
      <c r="AG1162" s="5" t="s">
        <v>401</v>
      </c>
      <c r="AH1162" s="5">
        <v>23502.0</v>
      </c>
      <c r="AI1162" s="5" t="s">
        <v>402</v>
      </c>
      <c r="AJ1162" s="5" t="s">
        <v>10804</v>
      </c>
      <c r="AK1162" s="5" t="s">
        <v>10813</v>
      </c>
      <c r="AL1162" s="5" t="s">
        <v>59</v>
      </c>
    </row>
    <row r="1163" hidden="1">
      <c r="A1163" s="5" t="s">
        <v>10814</v>
      </c>
      <c r="B1163" s="5" t="s">
        <v>10815</v>
      </c>
      <c r="C1163" s="5" t="s">
        <v>10816</v>
      </c>
      <c r="D1163" s="9">
        <v>44135.0</v>
      </c>
      <c r="E1163" s="5">
        <v>10432.0</v>
      </c>
      <c r="F1163" s="5">
        <v>4742.0</v>
      </c>
      <c r="G1163" s="5" t="s">
        <v>422</v>
      </c>
      <c r="H1163" s="5" t="s">
        <v>131</v>
      </c>
      <c r="I1163" s="5" t="s">
        <v>4942</v>
      </c>
      <c r="J1163" s="5" t="s">
        <v>424</v>
      </c>
      <c r="K1163" s="5" t="s">
        <v>10817</v>
      </c>
      <c r="L1163" s="5" t="s">
        <v>10818</v>
      </c>
      <c r="M1163" s="10" t="str">
        <f>IFERROR(__xludf.DUMMYFUNCTION("REGEXEXTRACT(L1648, ""[\s,]([A-Z]{2})[,\s]\s?\d{5}"")"),"SC")</f>
        <v>SC</v>
      </c>
      <c r="N1163" s="5" t="s">
        <v>10819</v>
      </c>
      <c r="O1163" s="5">
        <v>46703.0</v>
      </c>
      <c r="P1163" s="5">
        <v>1.0</v>
      </c>
      <c r="Q1163" s="5" t="s">
        <v>10820</v>
      </c>
      <c r="R1163" s="5">
        <v>4510.0</v>
      </c>
      <c r="S1163" s="5">
        <v>9.0</v>
      </c>
      <c r="T1163" s="5" t="s">
        <v>53</v>
      </c>
      <c r="U1163" s="5">
        <v>0.0</v>
      </c>
      <c r="V1163" s="5" t="s">
        <v>52</v>
      </c>
      <c r="W1163" s="5" t="s">
        <v>10821</v>
      </c>
      <c r="X1163" s="5" t="s">
        <v>55</v>
      </c>
      <c r="Y1163" s="5" t="s">
        <v>10822</v>
      </c>
      <c r="Z1163" s="5">
        <v>140.0</v>
      </c>
      <c r="AA1163" s="5" t="s">
        <v>10823</v>
      </c>
      <c r="AB1163" s="5" t="s">
        <v>2743</v>
      </c>
      <c r="AC1163" s="5" t="s">
        <v>52</v>
      </c>
      <c r="AD1163" s="5" t="s">
        <v>4164</v>
      </c>
      <c r="AE1163" s="5" t="s">
        <v>4165</v>
      </c>
      <c r="AF1163" s="5" t="s">
        <v>4166</v>
      </c>
      <c r="AG1163" s="5" t="s">
        <v>4167</v>
      </c>
      <c r="AH1163" s="5">
        <v>55347.0</v>
      </c>
      <c r="AI1163" s="5" t="s">
        <v>4168</v>
      </c>
      <c r="AJ1163" s="5" t="s">
        <v>102</v>
      </c>
      <c r="AK1163" s="5" t="s">
        <v>102</v>
      </c>
      <c r="AL1163" s="5" t="s">
        <v>6697</v>
      </c>
    </row>
    <row r="1164" hidden="1">
      <c r="A1164" s="5" t="s">
        <v>10824</v>
      </c>
      <c r="B1164" s="5" t="s">
        <v>10825</v>
      </c>
      <c r="C1164" s="5" t="s">
        <v>10826</v>
      </c>
      <c r="D1164" s="9">
        <v>44134.0</v>
      </c>
      <c r="E1164" s="5">
        <v>28908.0</v>
      </c>
      <c r="F1164" s="5">
        <v>13140.0</v>
      </c>
      <c r="G1164" s="5" t="s">
        <v>170</v>
      </c>
      <c r="H1164" s="5" t="s">
        <v>366</v>
      </c>
      <c r="I1164" s="5" t="s">
        <v>7133</v>
      </c>
      <c r="J1164" s="5" t="s">
        <v>170</v>
      </c>
      <c r="K1164" s="5" t="s">
        <v>10827</v>
      </c>
      <c r="L1164" s="5" t="s">
        <v>10828</v>
      </c>
      <c r="M1164" s="10" t="str">
        <f>IFERROR(__xludf.DUMMYFUNCTION("REGEXEXTRACT(L1649, ""[\s,]([A-Z]{2})[,\s]\s?\d{5}"")"),"#N/A")</f>
        <v>#N/A</v>
      </c>
      <c r="N1164" s="5" t="s">
        <v>10829</v>
      </c>
      <c r="O1164" s="5">
        <v>33315.0</v>
      </c>
      <c r="P1164" s="5">
        <v>1.0</v>
      </c>
      <c r="Q1164" s="5" t="s">
        <v>10830</v>
      </c>
      <c r="R1164" s="5">
        <v>2200.0</v>
      </c>
      <c r="S1164" s="5">
        <v>1004.0</v>
      </c>
      <c r="T1164" s="5" t="s">
        <v>69</v>
      </c>
      <c r="U1164" s="5">
        <v>19.0</v>
      </c>
      <c r="V1164" s="5" t="s">
        <v>70</v>
      </c>
      <c r="W1164" s="5" t="s">
        <v>10831</v>
      </c>
      <c r="X1164" s="5" t="s">
        <v>55</v>
      </c>
      <c r="Y1164" s="5" t="s">
        <v>10832</v>
      </c>
      <c r="Z1164" s="5" t="s">
        <v>844</v>
      </c>
      <c r="AA1164" s="5" t="s">
        <v>10833</v>
      </c>
      <c r="AB1164" s="5" t="s">
        <v>59</v>
      </c>
      <c r="AC1164" s="5" t="s">
        <v>52</v>
      </c>
      <c r="AD1164" s="5" t="s">
        <v>5521</v>
      </c>
      <c r="AE1164" s="5" t="s">
        <v>5522</v>
      </c>
      <c r="AF1164" s="5" t="s">
        <v>5523</v>
      </c>
      <c r="AG1164" s="5" t="s">
        <v>52</v>
      </c>
      <c r="AH1164" s="5" t="s">
        <v>52</v>
      </c>
      <c r="AI1164" s="5" t="s">
        <v>5524</v>
      </c>
      <c r="AJ1164" s="5" t="s">
        <v>10825</v>
      </c>
      <c r="AK1164" s="5" t="s">
        <v>10828</v>
      </c>
      <c r="AL1164" s="5" t="s">
        <v>1874</v>
      </c>
    </row>
    <row r="1165" hidden="1">
      <c r="A1165" s="5" t="s">
        <v>10834</v>
      </c>
      <c r="B1165" s="5" t="s">
        <v>10835</v>
      </c>
      <c r="C1165" s="5" t="s">
        <v>10836</v>
      </c>
      <c r="D1165" s="9">
        <v>44134.0</v>
      </c>
      <c r="E1165" s="5">
        <v>33927.0</v>
      </c>
      <c r="F1165" s="5">
        <v>15421.0</v>
      </c>
      <c r="G1165" s="5" t="s">
        <v>170</v>
      </c>
      <c r="H1165" s="5" t="s">
        <v>366</v>
      </c>
      <c r="I1165" s="5" t="s">
        <v>7133</v>
      </c>
      <c r="J1165" s="5" t="s">
        <v>170</v>
      </c>
      <c r="K1165" s="5" t="s">
        <v>462</v>
      </c>
      <c r="L1165" s="5" t="s">
        <v>10837</v>
      </c>
      <c r="M1165" s="10" t="str">
        <f>IFERROR(__xludf.DUMMYFUNCTION("REGEXEXTRACT(L1650, ""[\s,]([A-Z]{2})[,\s]\s?\d{5}"")"),"NJ")</f>
        <v>NJ</v>
      </c>
      <c r="N1165" s="5" t="s">
        <v>10838</v>
      </c>
      <c r="O1165" s="5">
        <v>33172.0</v>
      </c>
      <c r="P1165" s="5">
        <v>1.0</v>
      </c>
      <c r="Q1165" s="5" t="s">
        <v>10830</v>
      </c>
      <c r="R1165" s="5">
        <v>2200.0</v>
      </c>
      <c r="S1165" s="5">
        <v>1004.0</v>
      </c>
      <c r="T1165" s="5" t="s">
        <v>69</v>
      </c>
      <c r="U1165" s="5">
        <v>662.0</v>
      </c>
      <c r="V1165" s="5" t="s">
        <v>158</v>
      </c>
      <c r="W1165" s="5" t="s">
        <v>10832</v>
      </c>
      <c r="X1165" s="5" t="s">
        <v>71</v>
      </c>
      <c r="Y1165" s="5" t="s">
        <v>52</v>
      </c>
      <c r="Z1165" s="5" t="s">
        <v>10839</v>
      </c>
      <c r="AA1165" s="5" t="s">
        <v>10833</v>
      </c>
      <c r="AB1165" s="5" t="s">
        <v>59</v>
      </c>
      <c r="AC1165" s="5" t="s">
        <v>52</v>
      </c>
      <c r="AD1165" s="5" t="s">
        <v>163</v>
      </c>
      <c r="AE1165" s="5" t="s">
        <v>164</v>
      </c>
      <c r="AF1165" s="5" t="s">
        <v>165</v>
      </c>
      <c r="AG1165" s="5" t="s">
        <v>52</v>
      </c>
      <c r="AH1165" s="5" t="s">
        <v>52</v>
      </c>
      <c r="AI1165" s="5" t="s">
        <v>52</v>
      </c>
      <c r="AJ1165" s="5" t="s">
        <v>10835</v>
      </c>
      <c r="AK1165" s="5" t="s">
        <v>10840</v>
      </c>
      <c r="AL1165" s="5" t="s">
        <v>6057</v>
      </c>
    </row>
    <row r="1166" hidden="1">
      <c r="A1166" s="5" t="s">
        <v>10841</v>
      </c>
      <c r="B1166" s="5" t="s">
        <v>168</v>
      </c>
      <c r="C1166" s="5" t="s">
        <v>169</v>
      </c>
      <c r="D1166" s="9">
        <v>44133.0</v>
      </c>
      <c r="E1166" s="5">
        <v>39600.0</v>
      </c>
      <c r="F1166" s="5">
        <v>18000.0</v>
      </c>
      <c r="G1166" s="5" t="s">
        <v>3378</v>
      </c>
      <c r="H1166" s="5" t="s">
        <v>272</v>
      </c>
      <c r="I1166" s="5" t="s">
        <v>9969</v>
      </c>
      <c r="J1166" s="5" t="s">
        <v>3378</v>
      </c>
      <c r="K1166" s="5" t="s">
        <v>2798</v>
      </c>
      <c r="L1166" s="5" t="s">
        <v>174</v>
      </c>
      <c r="M1166" s="10" t="str">
        <f>IFERROR(__xludf.DUMMYFUNCTION("REGEXEXTRACT(L1651, ""[\s,]([A-Z]{2})[,\s]\s?\d{5}"")"),"#N/A")</f>
        <v>#N/A</v>
      </c>
      <c r="N1166" s="5" t="s">
        <v>8407</v>
      </c>
      <c r="O1166" s="5" t="s">
        <v>52</v>
      </c>
      <c r="P1166" s="5">
        <v>1.0</v>
      </c>
      <c r="Q1166" s="5" t="s">
        <v>10842</v>
      </c>
      <c r="R1166" s="5">
        <v>4510.0</v>
      </c>
      <c r="S1166" s="5">
        <v>12500.0</v>
      </c>
      <c r="T1166" s="5" t="s">
        <v>115</v>
      </c>
      <c r="U1166" s="5">
        <v>0.0</v>
      </c>
      <c r="V1166" s="5" t="s">
        <v>52</v>
      </c>
      <c r="W1166" s="5" t="s">
        <v>10843</v>
      </c>
      <c r="X1166" s="5" t="s">
        <v>52</v>
      </c>
      <c r="Y1166" s="5" t="s">
        <v>52</v>
      </c>
      <c r="Z1166" s="5" t="s">
        <v>9921</v>
      </c>
      <c r="AA1166" s="5" t="s">
        <v>10844</v>
      </c>
      <c r="AB1166" s="5" t="s">
        <v>162</v>
      </c>
      <c r="AC1166" s="5" t="s">
        <v>52</v>
      </c>
      <c r="AD1166" s="5" t="s">
        <v>181</v>
      </c>
      <c r="AE1166" s="5" t="s">
        <v>182</v>
      </c>
      <c r="AF1166" s="5" t="s">
        <v>183</v>
      </c>
      <c r="AG1166" s="5" t="s">
        <v>52</v>
      </c>
      <c r="AH1166" s="5" t="s">
        <v>52</v>
      </c>
      <c r="AI1166" s="5" t="s">
        <v>184</v>
      </c>
      <c r="AJ1166" s="5" t="s">
        <v>168</v>
      </c>
      <c r="AK1166" s="5" t="s">
        <v>174</v>
      </c>
      <c r="AL1166" s="5" t="s">
        <v>185</v>
      </c>
    </row>
    <row r="1167" hidden="1">
      <c r="A1167" s="5" t="s">
        <v>10845</v>
      </c>
      <c r="B1167" s="5" t="s">
        <v>168</v>
      </c>
      <c r="C1167" s="5" t="s">
        <v>169</v>
      </c>
      <c r="D1167" s="9">
        <v>44133.0</v>
      </c>
      <c r="E1167" s="5">
        <v>39600.0</v>
      </c>
      <c r="F1167" s="5">
        <v>18000.0</v>
      </c>
      <c r="G1167" s="5" t="s">
        <v>3378</v>
      </c>
      <c r="H1167" s="5" t="s">
        <v>272</v>
      </c>
      <c r="I1167" s="5" t="s">
        <v>9969</v>
      </c>
      <c r="J1167" s="5" t="s">
        <v>3378</v>
      </c>
      <c r="K1167" s="5" t="s">
        <v>4112</v>
      </c>
      <c r="L1167" s="5" t="s">
        <v>10846</v>
      </c>
      <c r="M1167" s="10" t="str">
        <f>IFERROR(__xludf.DUMMYFUNCTION("REGEXEXTRACT(L1652, ""[\s,]([A-Z]{2})[,\s]\s?\d{5}"")"),"FL")</f>
        <v>FL</v>
      </c>
      <c r="N1167" s="5" t="s">
        <v>10515</v>
      </c>
      <c r="O1167" s="5" t="s">
        <v>52</v>
      </c>
      <c r="P1167" s="5">
        <v>1.0</v>
      </c>
      <c r="Q1167" s="5" t="s">
        <v>10847</v>
      </c>
      <c r="R1167" s="5">
        <v>4510.0</v>
      </c>
      <c r="S1167" s="5">
        <v>13540.0</v>
      </c>
      <c r="T1167" s="5" t="s">
        <v>115</v>
      </c>
      <c r="U1167" s="5">
        <v>0.0</v>
      </c>
      <c r="V1167" s="5" t="s">
        <v>52</v>
      </c>
      <c r="W1167" s="5" t="s">
        <v>10848</v>
      </c>
      <c r="X1167" s="5" t="s">
        <v>52</v>
      </c>
      <c r="Y1167" s="5" t="s">
        <v>52</v>
      </c>
      <c r="Z1167" s="5" t="s">
        <v>9921</v>
      </c>
      <c r="AA1167" s="5">
        <v>12512.0</v>
      </c>
      <c r="AB1167" s="5" t="s">
        <v>162</v>
      </c>
      <c r="AC1167" s="5" t="s">
        <v>52</v>
      </c>
      <c r="AD1167" s="5" t="s">
        <v>181</v>
      </c>
      <c r="AE1167" s="5" t="s">
        <v>182</v>
      </c>
      <c r="AF1167" s="5" t="s">
        <v>183</v>
      </c>
      <c r="AG1167" s="5" t="s">
        <v>52</v>
      </c>
      <c r="AH1167" s="5" t="s">
        <v>52</v>
      </c>
      <c r="AI1167" s="5" t="s">
        <v>184</v>
      </c>
      <c r="AJ1167" s="5" t="s">
        <v>168</v>
      </c>
      <c r="AK1167" s="5" t="s">
        <v>10846</v>
      </c>
      <c r="AL1167" s="5" t="s">
        <v>185</v>
      </c>
    </row>
    <row r="1168" hidden="1">
      <c r="A1168" s="5" t="s">
        <v>10849</v>
      </c>
      <c r="B1168" s="5" t="s">
        <v>10850</v>
      </c>
      <c r="C1168" s="5" t="s">
        <v>10851</v>
      </c>
      <c r="D1168" s="9">
        <v>44131.0</v>
      </c>
      <c r="E1168" s="5">
        <v>335148.0</v>
      </c>
      <c r="F1168" s="5">
        <v>152340.0</v>
      </c>
      <c r="G1168" s="5" t="s">
        <v>10852</v>
      </c>
      <c r="H1168" s="5" t="s">
        <v>459</v>
      </c>
      <c r="I1168" s="5" t="s">
        <v>10620</v>
      </c>
      <c r="J1168" s="5" t="s">
        <v>10853</v>
      </c>
      <c r="K1168" s="5" t="s">
        <v>5562</v>
      </c>
      <c r="L1168" s="5" t="s">
        <v>10854</v>
      </c>
      <c r="M1168" s="10" t="str">
        <f>IFERROR(__xludf.DUMMYFUNCTION("REGEXEXTRACT(L1653, ""[\s,]([A-Z]{2})[,\s]\s?\d{5}"")"),"CA")</f>
        <v>CA</v>
      </c>
      <c r="N1168" s="5" t="s">
        <v>10855</v>
      </c>
      <c r="O1168" s="5" t="s">
        <v>52</v>
      </c>
      <c r="P1168" s="5">
        <v>6.0</v>
      </c>
      <c r="Q1168" s="5" t="s">
        <v>10856</v>
      </c>
      <c r="R1168" s="5" t="s">
        <v>8967</v>
      </c>
      <c r="S1168" s="5">
        <v>37.0</v>
      </c>
      <c r="T1168" s="5" t="s">
        <v>53</v>
      </c>
      <c r="U1168" s="5">
        <v>109.0</v>
      </c>
      <c r="V1168" s="5" t="s">
        <v>93</v>
      </c>
      <c r="W1168" s="5" t="s">
        <v>10857</v>
      </c>
      <c r="X1168" s="5" t="s">
        <v>52</v>
      </c>
      <c r="Y1168" s="5" t="s">
        <v>52</v>
      </c>
      <c r="Z1168" s="5" t="s">
        <v>10681</v>
      </c>
      <c r="AA1168" s="5" t="s">
        <v>10858</v>
      </c>
      <c r="AB1168" s="5" t="s">
        <v>1177</v>
      </c>
      <c r="AC1168" s="5" t="s">
        <v>52</v>
      </c>
      <c r="AD1168" s="5" t="s">
        <v>216</v>
      </c>
      <c r="AE1168" s="5" t="s">
        <v>217</v>
      </c>
      <c r="AF1168" s="5" t="s">
        <v>218</v>
      </c>
      <c r="AG1168" s="5" t="s">
        <v>52</v>
      </c>
      <c r="AH1168" s="5" t="s">
        <v>52</v>
      </c>
      <c r="AI1168" s="5" t="s">
        <v>52</v>
      </c>
      <c r="AJ1168" s="5" t="s">
        <v>10859</v>
      </c>
      <c r="AK1168" s="5" t="s">
        <v>10860</v>
      </c>
      <c r="AL1168" s="5" t="s">
        <v>300</v>
      </c>
    </row>
    <row r="1169" hidden="1">
      <c r="A1169" s="5" t="s">
        <v>10861</v>
      </c>
      <c r="B1169" s="5" t="s">
        <v>10862</v>
      </c>
      <c r="C1169" s="5" t="s">
        <v>10863</v>
      </c>
      <c r="D1169" s="9">
        <v>44131.0</v>
      </c>
      <c r="E1169" s="5">
        <v>159500.0</v>
      </c>
      <c r="F1169" s="5">
        <v>72500.0</v>
      </c>
      <c r="G1169" s="5" t="s">
        <v>10852</v>
      </c>
      <c r="H1169" s="5" t="s">
        <v>459</v>
      </c>
      <c r="I1169" s="5" t="s">
        <v>10620</v>
      </c>
      <c r="J1169" s="5" t="s">
        <v>10853</v>
      </c>
      <c r="K1169" s="5" t="s">
        <v>5562</v>
      </c>
      <c r="L1169" s="5" t="s">
        <v>10864</v>
      </c>
      <c r="M1169" s="10" t="str">
        <f>IFERROR(__xludf.DUMMYFUNCTION("REGEXEXTRACT(L1654, ""[\s,]([A-Z]{2})[,\s]\s?\d{5}"")"),"WI")</f>
        <v>WI</v>
      </c>
      <c r="N1169" s="5" t="s">
        <v>10865</v>
      </c>
      <c r="O1169" s="5" t="s">
        <v>52</v>
      </c>
      <c r="P1169" s="5">
        <v>3.0</v>
      </c>
      <c r="Q1169" s="5" t="s">
        <v>10866</v>
      </c>
      <c r="R1169" s="5" t="s">
        <v>2662</v>
      </c>
      <c r="S1169" s="5">
        <v>19.0</v>
      </c>
      <c r="T1169" s="5" t="s">
        <v>53</v>
      </c>
      <c r="U1169" s="5">
        <v>52.0</v>
      </c>
      <c r="V1169" s="5" t="s">
        <v>93</v>
      </c>
      <c r="W1169" s="5" t="s">
        <v>10867</v>
      </c>
      <c r="X1169" s="5" t="s">
        <v>52</v>
      </c>
      <c r="Y1169" s="5" t="s">
        <v>52</v>
      </c>
      <c r="Z1169" s="5" t="s">
        <v>10681</v>
      </c>
      <c r="AA1169" s="5" t="s">
        <v>10868</v>
      </c>
      <c r="AB1169" s="5" t="s">
        <v>1177</v>
      </c>
      <c r="AC1169" s="5" t="s">
        <v>52</v>
      </c>
      <c r="AD1169" s="5" t="s">
        <v>216</v>
      </c>
      <c r="AE1169" s="5" t="s">
        <v>217</v>
      </c>
      <c r="AF1169" s="5" t="s">
        <v>218</v>
      </c>
      <c r="AG1169" s="5" t="s">
        <v>52</v>
      </c>
      <c r="AH1169" s="5" t="s">
        <v>52</v>
      </c>
      <c r="AI1169" s="5" t="s">
        <v>52</v>
      </c>
      <c r="AJ1169" s="5" t="s">
        <v>10862</v>
      </c>
      <c r="AK1169" s="5" t="s">
        <v>10864</v>
      </c>
      <c r="AL1169" s="5" t="s">
        <v>300</v>
      </c>
    </row>
    <row r="1170" hidden="1">
      <c r="A1170" s="5" t="s">
        <v>10869</v>
      </c>
      <c r="B1170" s="5" t="s">
        <v>10870</v>
      </c>
      <c r="C1170" s="5" t="s">
        <v>10851</v>
      </c>
      <c r="D1170" s="9">
        <v>44131.0</v>
      </c>
      <c r="E1170" s="5">
        <v>251284.0</v>
      </c>
      <c r="F1170" s="5">
        <v>114220.0</v>
      </c>
      <c r="G1170" s="5" t="s">
        <v>10852</v>
      </c>
      <c r="H1170" s="5" t="s">
        <v>459</v>
      </c>
      <c r="I1170" s="5" t="s">
        <v>10620</v>
      </c>
      <c r="J1170" s="5" t="s">
        <v>10853</v>
      </c>
      <c r="K1170" s="5" t="s">
        <v>1031</v>
      </c>
      <c r="L1170" s="5" t="s">
        <v>10871</v>
      </c>
      <c r="M1170" s="10" t="str">
        <f>IFERROR(__xludf.DUMMYFUNCTION("REGEXEXTRACT(L1655, ""[\s,]([A-Z]{2})[,\s]\s?\d{5}"")"),"PA")</f>
        <v>PA</v>
      </c>
      <c r="N1170" s="5" t="s">
        <v>10855</v>
      </c>
      <c r="O1170" s="5" t="s">
        <v>52</v>
      </c>
      <c r="P1170" s="5">
        <v>5.0</v>
      </c>
      <c r="Q1170" s="5" t="s">
        <v>10872</v>
      </c>
      <c r="R1170" s="5" t="s">
        <v>508</v>
      </c>
      <c r="S1170" s="5">
        <v>28.0</v>
      </c>
      <c r="T1170" s="5" t="s">
        <v>53</v>
      </c>
      <c r="U1170" s="5">
        <v>93.0</v>
      </c>
      <c r="V1170" s="5" t="s">
        <v>93</v>
      </c>
      <c r="W1170" s="5" t="s">
        <v>10873</v>
      </c>
      <c r="X1170" s="5" t="s">
        <v>52</v>
      </c>
      <c r="Y1170" s="5" t="s">
        <v>52</v>
      </c>
      <c r="Z1170" s="5" t="s">
        <v>10681</v>
      </c>
      <c r="AA1170" s="5" t="s">
        <v>10874</v>
      </c>
      <c r="AB1170" s="5" t="s">
        <v>1177</v>
      </c>
      <c r="AC1170" s="5" t="s">
        <v>52</v>
      </c>
      <c r="AD1170" s="5" t="s">
        <v>216</v>
      </c>
      <c r="AE1170" s="5" t="s">
        <v>217</v>
      </c>
      <c r="AF1170" s="5" t="s">
        <v>218</v>
      </c>
      <c r="AG1170" s="5" t="s">
        <v>52</v>
      </c>
      <c r="AH1170" s="5" t="s">
        <v>52</v>
      </c>
      <c r="AI1170" s="5" t="s">
        <v>52</v>
      </c>
      <c r="AJ1170" s="5" t="s">
        <v>10875</v>
      </c>
      <c r="AK1170" s="5" t="s">
        <v>10876</v>
      </c>
      <c r="AL1170" s="5" t="s">
        <v>300</v>
      </c>
    </row>
    <row r="1171" hidden="1">
      <c r="A1171" s="5" t="s">
        <v>10877</v>
      </c>
      <c r="B1171" s="5" t="s">
        <v>10878</v>
      </c>
      <c r="C1171" s="5" t="s">
        <v>10879</v>
      </c>
      <c r="D1171" s="9">
        <v>44131.0</v>
      </c>
      <c r="E1171" s="5">
        <v>532620.0</v>
      </c>
      <c r="F1171" s="5">
        <v>242100.0</v>
      </c>
      <c r="G1171" s="5" t="s">
        <v>10852</v>
      </c>
      <c r="H1171" s="5" t="s">
        <v>459</v>
      </c>
      <c r="I1171" s="5" t="s">
        <v>10620</v>
      </c>
      <c r="J1171" s="5" t="s">
        <v>10853</v>
      </c>
      <c r="K1171" s="5" t="s">
        <v>7072</v>
      </c>
      <c r="L1171" s="5" t="s">
        <v>10880</v>
      </c>
      <c r="M1171" s="10" t="str">
        <f>IFERROR(__xludf.DUMMYFUNCTION("REGEXEXTRACT(L1656, ""[\s,]([A-Z]{2})[,\s]\s?\d{5}"")"),"RC")</f>
        <v>RC</v>
      </c>
      <c r="N1171" s="5" t="s">
        <v>10881</v>
      </c>
      <c r="O1171" s="5" t="s">
        <v>52</v>
      </c>
      <c r="P1171" s="5">
        <v>10.0</v>
      </c>
      <c r="Q1171" s="5" t="s">
        <v>10882</v>
      </c>
      <c r="R1171" s="5" t="s">
        <v>3993</v>
      </c>
      <c r="S1171" s="5">
        <v>68.0</v>
      </c>
      <c r="T1171" s="5" t="s">
        <v>53</v>
      </c>
      <c r="U1171" s="5">
        <v>191.0</v>
      </c>
      <c r="V1171" s="5" t="s">
        <v>93</v>
      </c>
      <c r="W1171" s="5" t="s">
        <v>10883</v>
      </c>
      <c r="X1171" s="5" t="s">
        <v>52</v>
      </c>
      <c r="Y1171" s="5" t="s">
        <v>52</v>
      </c>
      <c r="Z1171" s="5" t="s">
        <v>10681</v>
      </c>
      <c r="AA1171" s="5" t="s">
        <v>10884</v>
      </c>
      <c r="AB1171" s="5" t="s">
        <v>1177</v>
      </c>
      <c r="AC1171" s="5" t="s">
        <v>52</v>
      </c>
      <c r="AD1171" s="5" t="s">
        <v>216</v>
      </c>
      <c r="AE1171" s="5" t="s">
        <v>217</v>
      </c>
      <c r="AF1171" s="5" t="s">
        <v>218</v>
      </c>
      <c r="AG1171" s="5" t="s">
        <v>52</v>
      </c>
      <c r="AH1171" s="5" t="s">
        <v>52</v>
      </c>
      <c r="AI1171" s="5" t="s">
        <v>52</v>
      </c>
      <c r="AJ1171" s="5" t="s">
        <v>10878</v>
      </c>
      <c r="AK1171" s="5" t="s">
        <v>10880</v>
      </c>
      <c r="AL1171" s="5" t="s">
        <v>300</v>
      </c>
    </row>
    <row r="1172" hidden="1">
      <c r="A1172" s="5" t="s">
        <v>10885</v>
      </c>
      <c r="B1172" s="5" t="s">
        <v>10886</v>
      </c>
      <c r="C1172" s="5" t="s">
        <v>10879</v>
      </c>
      <c r="D1172" s="9">
        <v>44131.0</v>
      </c>
      <c r="E1172" s="5">
        <v>156860.0</v>
      </c>
      <c r="F1172" s="5">
        <v>71300.0</v>
      </c>
      <c r="G1172" s="5" t="s">
        <v>10852</v>
      </c>
      <c r="H1172" s="5" t="s">
        <v>459</v>
      </c>
      <c r="I1172" s="5" t="s">
        <v>10620</v>
      </c>
      <c r="J1172" s="5" t="s">
        <v>10853</v>
      </c>
      <c r="K1172" s="5" t="s">
        <v>1086</v>
      </c>
      <c r="L1172" s="5" t="s">
        <v>10887</v>
      </c>
      <c r="M1172" s="10" t="str">
        <f>IFERROR(__xludf.DUMMYFUNCTION("REGEXEXTRACT(L1657, ""[\s,]([A-Z]{2})[,\s]\s?\d{5}"")"),"PR")</f>
        <v>PR</v>
      </c>
      <c r="N1172" s="5" t="s">
        <v>10881</v>
      </c>
      <c r="O1172" s="5" t="s">
        <v>52</v>
      </c>
      <c r="P1172" s="5">
        <v>3.0</v>
      </c>
      <c r="Q1172" s="5" t="s">
        <v>10888</v>
      </c>
      <c r="R1172" s="5" t="s">
        <v>2662</v>
      </c>
      <c r="S1172" s="5">
        <v>22.0</v>
      </c>
      <c r="T1172" s="5" t="s">
        <v>53</v>
      </c>
      <c r="U1172" s="5">
        <v>51.0</v>
      </c>
      <c r="V1172" s="5" t="s">
        <v>93</v>
      </c>
      <c r="W1172" s="5" t="s">
        <v>10889</v>
      </c>
      <c r="X1172" s="5" t="s">
        <v>52</v>
      </c>
      <c r="Y1172" s="5" t="s">
        <v>52</v>
      </c>
      <c r="Z1172" s="5" t="s">
        <v>10681</v>
      </c>
      <c r="AA1172" s="5" t="s">
        <v>10890</v>
      </c>
      <c r="AB1172" s="5" t="s">
        <v>1177</v>
      </c>
      <c r="AC1172" s="5" t="s">
        <v>52</v>
      </c>
      <c r="AD1172" s="5" t="s">
        <v>216</v>
      </c>
      <c r="AE1172" s="5" t="s">
        <v>217</v>
      </c>
      <c r="AF1172" s="5" t="s">
        <v>218</v>
      </c>
      <c r="AG1172" s="5" t="s">
        <v>52</v>
      </c>
      <c r="AH1172" s="5" t="s">
        <v>52</v>
      </c>
      <c r="AI1172" s="5" t="s">
        <v>52</v>
      </c>
      <c r="AJ1172" s="5" t="s">
        <v>10886</v>
      </c>
      <c r="AK1172" s="5" t="s">
        <v>10887</v>
      </c>
      <c r="AL1172" s="5" t="s">
        <v>300</v>
      </c>
    </row>
    <row r="1173" hidden="1">
      <c r="A1173" s="5" t="s">
        <v>10891</v>
      </c>
      <c r="B1173" s="5" t="s">
        <v>10892</v>
      </c>
      <c r="C1173" s="5" t="s">
        <v>10851</v>
      </c>
      <c r="D1173" s="9">
        <v>44131.0</v>
      </c>
      <c r="E1173" s="5">
        <v>331364.0</v>
      </c>
      <c r="F1173" s="5">
        <v>150620.0</v>
      </c>
      <c r="G1173" s="5" t="s">
        <v>10852</v>
      </c>
      <c r="H1173" s="5" t="s">
        <v>459</v>
      </c>
      <c r="I1173" s="5" t="s">
        <v>10620</v>
      </c>
      <c r="J1173" s="5" t="s">
        <v>10853</v>
      </c>
      <c r="K1173" s="5" t="s">
        <v>1086</v>
      </c>
      <c r="L1173" s="5" t="s">
        <v>10893</v>
      </c>
      <c r="M1173" s="10" t="str">
        <f>IFERROR(__xludf.DUMMYFUNCTION("REGEXEXTRACT(L1658, ""[\s,]([A-Z]{2})[,\s]\s?\d{5}"")"),"PA")</f>
        <v>PA</v>
      </c>
      <c r="N1173" s="5" t="s">
        <v>10855</v>
      </c>
      <c r="O1173" s="5" t="s">
        <v>52</v>
      </c>
      <c r="P1173" s="5">
        <v>6.0</v>
      </c>
      <c r="Q1173" s="5" t="s">
        <v>10894</v>
      </c>
      <c r="R1173" s="5" t="s">
        <v>8967</v>
      </c>
      <c r="S1173" s="5">
        <v>47.0</v>
      </c>
      <c r="T1173" s="5" t="s">
        <v>53</v>
      </c>
      <c r="U1173" s="5">
        <v>109.0</v>
      </c>
      <c r="V1173" s="5" t="s">
        <v>93</v>
      </c>
      <c r="W1173" s="5" t="s">
        <v>10895</v>
      </c>
      <c r="X1173" s="5" t="s">
        <v>52</v>
      </c>
      <c r="Y1173" s="5" t="s">
        <v>52</v>
      </c>
      <c r="Z1173" s="5" t="s">
        <v>10681</v>
      </c>
      <c r="AA1173" s="5" t="s">
        <v>10896</v>
      </c>
      <c r="AB1173" s="5" t="s">
        <v>1177</v>
      </c>
      <c r="AC1173" s="5" t="s">
        <v>52</v>
      </c>
      <c r="AD1173" s="5" t="s">
        <v>216</v>
      </c>
      <c r="AE1173" s="5" t="s">
        <v>217</v>
      </c>
      <c r="AF1173" s="5" t="s">
        <v>218</v>
      </c>
      <c r="AG1173" s="5" t="s">
        <v>52</v>
      </c>
      <c r="AH1173" s="5" t="s">
        <v>52</v>
      </c>
      <c r="AI1173" s="5" t="s">
        <v>52</v>
      </c>
      <c r="AJ1173" s="5" t="s">
        <v>10892</v>
      </c>
      <c r="AK1173" s="5" t="s">
        <v>10893</v>
      </c>
      <c r="AL1173" s="5" t="s">
        <v>300</v>
      </c>
    </row>
    <row r="1174" hidden="1">
      <c r="A1174" s="5" t="s">
        <v>10897</v>
      </c>
      <c r="B1174" s="5" t="s">
        <v>10898</v>
      </c>
      <c r="C1174" s="5" t="s">
        <v>10899</v>
      </c>
      <c r="D1174" s="9">
        <v>44131.0</v>
      </c>
      <c r="E1174" s="5">
        <v>227678.0</v>
      </c>
      <c r="F1174" s="5">
        <v>103490.0</v>
      </c>
      <c r="G1174" s="5" t="s">
        <v>10852</v>
      </c>
      <c r="H1174" s="5" t="s">
        <v>459</v>
      </c>
      <c r="I1174" s="5" t="s">
        <v>10620</v>
      </c>
      <c r="J1174" s="5" t="s">
        <v>10853</v>
      </c>
      <c r="K1174" s="5" t="s">
        <v>1031</v>
      </c>
      <c r="L1174" s="5" t="s">
        <v>10900</v>
      </c>
      <c r="M1174" s="10" t="str">
        <f>IFERROR(__xludf.DUMMYFUNCTION("REGEXEXTRACT(L1659, ""[\s,]([A-Z]{2})[,\s]\s?\d{5}"")"),"CA")</f>
        <v>CA</v>
      </c>
      <c r="N1174" s="5" t="s">
        <v>10901</v>
      </c>
      <c r="O1174" s="5" t="s">
        <v>52</v>
      </c>
      <c r="P1174" s="5">
        <v>4.0</v>
      </c>
      <c r="Q1174" s="5" t="s">
        <v>10902</v>
      </c>
      <c r="R1174" s="5" t="s">
        <v>691</v>
      </c>
      <c r="S1174" s="5">
        <v>38.0</v>
      </c>
      <c r="T1174" s="5" t="s">
        <v>53</v>
      </c>
      <c r="U1174" s="5">
        <v>79.0</v>
      </c>
      <c r="V1174" s="5" t="s">
        <v>93</v>
      </c>
      <c r="W1174" s="5" t="s">
        <v>10903</v>
      </c>
      <c r="X1174" s="5" t="s">
        <v>52</v>
      </c>
      <c r="Y1174" s="5" t="s">
        <v>52</v>
      </c>
      <c r="Z1174" s="5" t="s">
        <v>10681</v>
      </c>
      <c r="AA1174" s="5" t="s">
        <v>10904</v>
      </c>
      <c r="AB1174" s="5" t="s">
        <v>1177</v>
      </c>
      <c r="AC1174" s="5" t="s">
        <v>52</v>
      </c>
      <c r="AD1174" s="5" t="s">
        <v>216</v>
      </c>
      <c r="AE1174" s="5" t="s">
        <v>217</v>
      </c>
      <c r="AF1174" s="5" t="s">
        <v>218</v>
      </c>
      <c r="AG1174" s="5" t="s">
        <v>52</v>
      </c>
      <c r="AH1174" s="5" t="s">
        <v>52</v>
      </c>
      <c r="AI1174" s="5" t="s">
        <v>52</v>
      </c>
      <c r="AJ1174" s="5" t="s">
        <v>10905</v>
      </c>
      <c r="AK1174" s="5" t="s">
        <v>10900</v>
      </c>
      <c r="AL1174" s="5" t="s">
        <v>300</v>
      </c>
    </row>
    <row r="1175" hidden="1">
      <c r="A1175" s="5" t="s">
        <v>10906</v>
      </c>
      <c r="B1175" s="5" t="s">
        <v>6102</v>
      </c>
      <c r="C1175" s="5" t="s">
        <v>10907</v>
      </c>
      <c r="D1175" s="9">
        <v>44130.0</v>
      </c>
      <c r="E1175" s="5">
        <v>11257.0</v>
      </c>
      <c r="F1175" s="5">
        <v>5117.0</v>
      </c>
      <c r="G1175" s="5" t="s">
        <v>226</v>
      </c>
      <c r="H1175" s="5" t="s">
        <v>205</v>
      </c>
      <c r="I1175" s="5" t="s">
        <v>10112</v>
      </c>
      <c r="J1175" s="5" t="s">
        <v>228</v>
      </c>
      <c r="K1175" s="5" t="s">
        <v>10908</v>
      </c>
      <c r="L1175" s="5" t="s">
        <v>10909</v>
      </c>
      <c r="M1175" s="10" t="str">
        <f>IFERROR(__xludf.DUMMYFUNCTION("REGEXEXTRACT(L1660, ""[\s,]([A-Z]{2})[,\s]\s?\d{5}"")"),"PR")</f>
        <v>PR</v>
      </c>
      <c r="N1175" s="5" t="s">
        <v>10910</v>
      </c>
      <c r="O1175" s="5">
        <v>987.0</v>
      </c>
      <c r="P1175" s="5">
        <v>1.0</v>
      </c>
      <c r="Q1175" s="5" t="s">
        <v>10911</v>
      </c>
      <c r="R1175" s="5">
        <v>2210.0</v>
      </c>
      <c r="S1175" s="5">
        <v>280.0</v>
      </c>
      <c r="T1175" s="5" t="s">
        <v>115</v>
      </c>
      <c r="U1175" s="5">
        <v>0.0</v>
      </c>
      <c r="V1175" s="5" t="s">
        <v>52</v>
      </c>
      <c r="W1175" s="5" t="s">
        <v>10912</v>
      </c>
      <c r="X1175" s="5" t="s">
        <v>71</v>
      </c>
      <c r="Y1175" s="5" t="s">
        <v>52</v>
      </c>
      <c r="Z1175" s="5" t="s">
        <v>10913</v>
      </c>
      <c r="AA1175" s="5" t="s">
        <v>10914</v>
      </c>
      <c r="AB1175" s="5" t="s">
        <v>1426</v>
      </c>
      <c r="AC1175" s="5" t="s">
        <v>52</v>
      </c>
      <c r="AD1175" s="5" t="s">
        <v>181</v>
      </c>
      <c r="AE1175" s="5" t="s">
        <v>182</v>
      </c>
      <c r="AF1175" s="5" t="s">
        <v>183</v>
      </c>
      <c r="AG1175" s="5" t="s">
        <v>52</v>
      </c>
      <c r="AH1175" s="5" t="s">
        <v>52</v>
      </c>
      <c r="AI1175" s="5" t="s">
        <v>184</v>
      </c>
      <c r="AJ1175" s="5" t="s">
        <v>6102</v>
      </c>
      <c r="AK1175" s="5" t="s">
        <v>10909</v>
      </c>
      <c r="AL1175" s="5" t="s">
        <v>10915</v>
      </c>
    </row>
    <row r="1176" hidden="1">
      <c r="A1176" s="5" t="s">
        <v>10916</v>
      </c>
      <c r="B1176" s="5" t="s">
        <v>8694</v>
      </c>
      <c r="C1176" s="5" t="s">
        <v>10917</v>
      </c>
      <c r="D1176" s="9">
        <v>44129.0</v>
      </c>
      <c r="E1176" s="5">
        <v>29713.0</v>
      </c>
      <c r="F1176" s="5">
        <v>13506.0</v>
      </c>
      <c r="G1176" s="5" t="s">
        <v>706</v>
      </c>
      <c r="H1176" s="5" t="s">
        <v>1534</v>
      </c>
      <c r="I1176" s="5" t="s">
        <v>10918</v>
      </c>
      <c r="J1176" s="5" t="s">
        <v>274</v>
      </c>
      <c r="K1176" s="5" t="s">
        <v>391</v>
      </c>
      <c r="L1176" s="5" t="s">
        <v>10919</v>
      </c>
      <c r="M1176" s="10" t="str">
        <f>IFERROR(__xludf.DUMMYFUNCTION("REGEXEXTRACT(L1661, ""[\s,]([A-Z]{2})[,\s]\s?\d{5}"")"),"VA")</f>
        <v>VA</v>
      </c>
      <c r="N1176" s="5" t="s">
        <v>10920</v>
      </c>
      <c r="O1176" s="5" t="s">
        <v>52</v>
      </c>
      <c r="P1176" s="5">
        <v>1.0</v>
      </c>
      <c r="Q1176" s="5" t="s">
        <v>10921</v>
      </c>
      <c r="R1176" s="5" t="s">
        <v>91</v>
      </c>
      <c r="S1176" s="5">
        <v>222.0</v>
      </c>
      <c r="T1176" s="5" t="s">
        <v>69</v>
      </c>
      <c r="U1176" s="5">
        <v>0.0</v>
      </c>
      <c r="V1176" s="5" t="s">
        <v>52</v>
      </c>
      <c r="W1176" s="5" t="s">
        <v>10922</v>
      </c>
      <c r="X1176" s="5" t="s">
        <v>71</v>
      </c>
      <c r="Y1176" s="5" t="s">
        <v>52</v>
      </c>
      <c r="Z1176" s="5" t="s">
        <v>10923</v>
      </c>
      <c r="AA1176" s="5">
        <v>1.92739645E8</v>
      </c>
      <c r="AB1176" s="5" t="s">
        <v>2743</v>
      </c>
      <c r="AC1176" s="5" t="s">
        <v>52</v>
      </c>
      <c r="AD1176" s="5" t="s">
        <v>3589</v>
      </c>
      <c r="AE1176" s="5" t="s">
        <v>3590</v>
      </c>
      <c r="AF1176" s="5" t="s">
        <v>3591</v>
      </c>
      <c r="AG1176" s="5" t="s">
        <v>52</v>
      </c>
      <c r="AH1176" s="5" t="s">
        <v>52</v>
      </c>
      <c r="AI1176" s="5" t="s">
        <v>3592</v>
      </c>
      <c r="AJ1176" s="5" t="s">
        <v>10924</v>
      </c>
      <c r="AK1176" s="5" t="s">
        <v>10925</v>
      </c>
      <c r="AL1176" s="5" t="s">
        <v>1555</v>
      </c>
    </row>
    <row r="1177" hidden="1">
      <c r="A1177" s="5" t="s">
        <v>10926</v>
      </c>
      <c r="B1177" s="5" t="s">
        <v>10927</v>
      </c>
      <c r="C1177" s="5" t="s">
        <v>10928</v>
      </c>
      <c r="D1177" s="9">
        <v>44125.0</v>
      </c>
      <c r="E1177" s="5">
        <v>2652.0</v>
      </c>
      <c r="F1177" s="5">
        <v>1205.0</v>
      </c>
      <c r="G1177" s="5" t="s">
        <v>226</v>
      </c>
      <c r="H1177" s="5" t="s">
        <v>1069</v>
      </c>
      <c r="I1177" s="5" t="s">
        <v>10929</v>
      </c>
      <c r="J1177" s="5" t="s">
        <v>228</v>
      </c>
      <c r="K1177" s="5" t="s">
        <v>10930</v>
      </c>
      <c r="L1177" s="5" t="s">
        <v>10931</v>
      </c>
      <c r="M1177" s="10" t="str">
        <f>IFERROR(__xludf.DUMMYFUNCTION("REGEXEXTRACT(L1662, ""[\s,]([A-Z]{2})[,\s]\s?\d{5}"")"),"PA")</f>
        <v>PA</v>
      </c>
      <c r="N1177" s="5" t="s">
        <v>10932</v>
      </c>
      <c r="O1177" s="5">
        <v>33813.0</v>
      </c>
      <c r="P1177" s="5">
        <v>1.0</v>
      </c>
      <c r="Q1177" s="5" t="s">
        <v>10933</v>
      </c>
      <c r="R1177" s="5" t="s">
        <v>4202</v>
      </c>
      <c r="S1177" s="5">
        <v>40.0</v>
      </c>
      <c r="T1177" s="5" t="s">
        <v>115</v>
      </c>
      <c r="U1177" s="5">
        <v>9.0</v>
      </c>
      <c r="V1177" s="5" t="s">
        <v>158</v>
      </c>
      <c r="W1177" s="5" t="s">
        <v>10934</v>
      </c>
      <c r="X1177" s="5" t="s">
        <v>71</v>
      </c>
      <c r="Y1177" s="5" t="s">
        <v>52</v>
      </c>
      <c r="Z1177" s="5" t="s">
        <v>10935</v>
      </c>
      <c r="AA1177" s="5" t="s">
        <v>10936</v>
      </c>
      <c r="AB1177" s="5" t="s">
        <v>235</v>
      </c>
      <c r="AC1177" s="5" t="s">
        <v>52</v>
      </c>
      <c r="AD1177" s="5" t="s">
        <v>4934</v>
      </c>
      <c r="AE1177" s="5" t="s">
        <v>4935</v>
      </c>
      <c r="AF1177" s="5" t="s">
        <v>379</v>
      </c>
      <c r="AG1177" s="5" t="s">
        <v>265</v>
      </c>
      <c r="AH1177" s="5">
        <v>33172.0</v>
      </c>
      <c r="AI1177" s="5" t="s">
        <v>4936</v>
      </c>
      <c r="AJ1177" s="5" t="s">
        <v>10927</v>
      </c>
      <c r="AK1177" s="5" t="s">
        <v>10937</v>
      </c>
      <c r="AL1177" s="5" t="s">
        <v>9034</v>
      </c>
    </row>
    <row r="1178" hidden="1">
      <c r="A1178" s="5" t="s">
        <v>10938</v>
      </c>
      <c r="B1178" s="5" t="s">
        <v>10939</v>
      </c>
      <c r="C1178" s="5" t="s">
        <v>10940</v>
      </c>
      <c r="D1178" s="9">
        <v>44123.0</v>
      </c>
      <c r="E1178" s="5">
        <v>11257.0</v>
      </c>
      <c r="F1178" s="5">
        <v>5117.0</v>
      </c>
      <c r="G1178" s="5" t="s">
        <v>3935</v>
      </c>
      <c r="H1178" s="5" t="s">
        <v>205</v>
      </c>
      <c r="I1178" s="5" t="s">
        <v>10112</v>
      </c>
      <c r="J1178" s="5" t="s">
        <v>872</v>
      </c>
      <c r="K1178" s="5" t="s">
        <v>10941</v>
      </c>
      <c r="L1178" s="5" t="s">
        <v>10942</v>
      </c>
      <c r="M1178" s="10" t="str">
        <f>IFERROR(__xludf.DUMMYFUNCTION("REGEXEXTRACT(L1663, ""[\s,]([A-Z]{2})[,\s]\s?\d{5}"")"),"#N/A")</f>
        <v>#N/A</v>
      </c>
      <c r="N1178" s="5" t="s">
        <v>10943</v>
      </c>
      <c r="O1178" s="5">
        <v>705.0</v>
      </c>
      <c r="P1178" s="5">
        <v>1.0</v>
      </c>
      <c r="Q1178" s="5" t="s">
        <v>10911</v>
      </c>
      <c r="R1178" s="5">
        <v>2210.0</v>
      </c>
      <c r="S1178" s="5">
        <v>280.0</v>
      </c>
      <c r="T1178" s="5" t="s">
        <v>53</v>
      </c>
      <c r="U1178" s="5">
        <v>0.0</v>
      </c>
      <c r="V1178" s="5" t="s">
        <v>52</v>
      </c>
      <c r="W1178" s="5" t="s">
        <v>10944</v>
      </c>
      <c r="X1178" s="5" t="s">
        <v>55</v>
      </c>
      <c r="Y1178" s="5" t="s">
        <v>10912</v>
      </c>
      <c r="Z1178" s="5" t="s">
        <v>10913</v>
      </c>
      <c r="AA1178" s="5" t="s">
        <v>10914</v>
      </c>
      <c r="AB1178" s="5" t="s">
        <v>1426</v>
      </c>
      <c r="AC1178" s="5" t="s">
        <v>52</v>
      </c>
      <c r="AD1178" s="5" t="s">
        <v>695</v>
      </c>
      <c r="AE1178" s="5" t="s">
        <v>696</v>
      </c>
      <c r="AF1178" s="5" t="s">
        <v>697</v>
      </c>
      <c r="AG1178" s="5" t="s">
        <v>75</v>
      </c>
      <c r="AH1178" s="5">
        <v>7102.0</v>
      </c>
      <c r="AI1178" s="5" t="s">
        <v>698</v>
      </c>
      <c r="AJ1178" s="5" t="s">
        <v>10945</v>
      </c>
      <c r="AK1178" s="5" t="s">
        <v>10946</v>
      </c>
      <c r="AL1178" s="5" t="s">
        <v>10947</v>
      </c>
    </row>
    <row r="1179" hidden="1">
      <c r="A1179" s="5" t="s">
        <v>10948</v>
      </c>
      <c r="B1179" s="5" t="s">
        <v>10825</v>
      </c>
      <c r="C1179" s="5" t="s">
        <v>10826</v>
      </c>
      <c r="D1179" s="9">
        <v>44122.0</v>
      </c>
      <c r="E1179" s="5">
        <v>32362.0</v>
      </c>
      <c r="F1179" s="5">
        <v>14710.0</v>
      </c>
      <c r="G1179" s="5" t="s">
        <v>1652</v>
      </c>
      <c r="H1179" s="5" t="s">
        <v>366</v>
      </c>
      <c r="I1179" s="5" t="s">
        <v>6699</v>
      </c>
      <c r="J1179" s="5" t="s">
        <v>274</v>
      </c>
      <c r="K1179" s="5" t="s">
        <v>10949</v>
      </c>
      <c r="L1179" s="5" t="s">
        <v>10828</v>
      </c>
      <c r="M1179" s="10" t="str">
        <f>IFERROR(__xludf.DUMMYFUNCTION("REGEXEXTRACT(L1664, ""[\s,]([A-Z]{2})[,\s]\s?\d{5}"")"),"CO")</f>
        <v>CO</v>
      </c>
      <c r="N1179" s="5" t="s">
        <v>10829</v>
      </c>
      <c r="O1179" s="5">
        <v>33315.0</v>
      </c>
      <c r="P1179" s="5">
        <v>1.0</v>
      </c>
      <c r="Q1179" s="5" t="s">
        <v>10950</v>
      </c>
      <c r="R1179" s="5" t="s">
        <v>3516</v>
      </c>
      <c r="S1179" s="5">
        <v>1340.0</v>
      </c>
      <c r="T1179" s="5" t="s">
        <v>69</v>
      </c>
      <c r="U1179" s="5">
        <v>23.0</v>
      </c>
      <c r="V1179" s="5" t="s">
        <v>70</v>
      </c>
      <c r="W1179" s="5" t="s">
        <v>10951</v>
      </c>
      <c r="X1179" s="5" t="s">
        <v>55</v>
      </c>
      <c r="Y1179" s="5" t="s">
        <v>10952</v>
      </c>
      <c r="Z1179" s="5" t="s">
        <v>10953</v>
      </c>
      <c r="AA1179" s="5" t="s">
        <v>10954</v>
      </c>
      <c r="AB1179" s="5" t="s">
        <v>119</v>
      </c>
      <c r="AC1179" s="5" t="s">
        <v>52</v>
      </c>
      <c r="AD1179" s="5" t="s">
        <v>5521</v>
      </c>
      <c r="AE1179" s="5" t="s">
        <v>5522</v>
      </c>
      <c r="AF1179" s="5" t="s">
        <v>5523</v>
      </c>
      <c r="AG1179" s="5" t="s">
        <v>52</v>
      </c>
      <c r="AH1179" s="5" t="s">
        <v>52</v>
      </c>
      <c r="AI1179" s="5" t="s">
        <v>5524</v>
      </c>
      <c r="AJ1179" s="5" t="s">
        <v>10825</v>
      </c>
      <c r="AK1179" s="5" t="s">
        <v>10828</v>
      </c>
      <c r="AL1179" s="5" t="s">
        <v>6587</v>
      </c>
    </row>
    <row r="1180" hidden="1">
      <c r="A1180" s="5" t="s">
        <v>10955</v>
      </c>
      <c r="B1180" s="5" t="s">
        <v>10835</v>
      </c>
      <c r="C1180" s="5" t="s">
        <v>10956</v>
      </c>
      <c r="D1180" s="9">
        <v>44122.0</v>
      </c>
      <c r="E1180" s="5">
        <v>37200.0</v>
      </c>
      <c r="F1180" s="5">
        <v>16909.0</v>
      </c>
      <c r="G1180" s="5" t="s">
        <v>1652</v>
      </c>
      <c r="H1180" s="5" t="s">
        <v>366</v>
      </c>
      <c r="I1180" s="5" t="s">
        <v>6699</v>
      </c>
      <c r="J1180" s="5" t="s">
        <v>274</v>
      </c>
      <c r="K1180" s="5" t="s">
        <v>10957</v>
      </c>
      <c r="L1180" s="5" t="s">
        <v>10958</v>
      </c>
      <c r="M1180" s="10" t="str">
        <f>IFERROR(__xludf.DUMMYFUNCTION("REGEXEXTRACT(L1665, ""[\s,]([A-Z]{2})[,\s]\s?\d{5}"")"),"RI")</f>
        <v>RI</v>
      </c>
      <c r="N1180" s="5" t="s">
        <v>10959</v>
      </c>
      <c r="O1180" s="5">
        <v>33172.0</v>
      </c>
      <c r="P1180" s="5">
        <v>1.0</v>
      </c>
      <c r="Q1180" s="5" t="s">
        <v>10950</v>
      </c>
      <c r="R1180" s="5" t="s">
        <v>3516</v>
      </c>
      <c r="S1180" s="5">
        <v>1340.0</v>
      </c>
      <c r="T1180" s="5" t="s">
        <v>115</v>
      </c>
      <c r="U1180" s="5">
        <v>0.0</v>
      </c>
      <c r="V1180" s="5" t="s">
        <v>70</v>
      </c>
      <c r="W1180" s="5" t="s">
        <v>10952</v>
      </c>
      <c r="X1180" s="5" t="s">
        <v>71</v>
      </c>
      <c r="Y1180" s="5" t="s">
        <v>52</v>
      </c>
      <c r="Z1180" s="5" t="s">
        <v>10960</v>
      </c>
      <c r="AA1180" s="5" t="s">
        <v>10954</v>
      </c>
      <c r="AB1180" s="5" t="s">
        <v>119</v>
      </c>
      <c r="AC1180" s="5" t="s">
        <v>52</v>
      </c>
      <c r="AD1180" s="5" t="s">
        <v>398</v>
      </c>
      <c r="AE1180" s="5" t="s">
        <v>399</v>
      </c>
      <c r="AF1180" s="5" t="s">
        <v>400</v>
      </c>
      <c r="AG1180" s="5" t="s">
        <v>401</v>
      </c>
      <c r="AH1180" s="5">
        <v>23502.0</v>
      </c>
      <c r="AI1180" s="5" t="s">
        <v>402</v>
      </c>
      <c r="AJ1180" s="5" t="s">
        <v>10835</v>
      </c>
      <c r="AK1180" s="5" t="s">
        <v>10961</v>
      </c>
      <c r="AL1180" s="5" t="s">
        <v>6587</v>
      </c>
    </row>
    <row r="1181" hidden="1">
      <c r="A1181" s="5" t="s">
        <v>10962</v>
      </c>
      <c r="B1181" s="5" t="s">
        <v>10963</v>
      </c>
      <c r="C1181" s="5" t="s">
        <v>204</v>
      </c>
      <c r="D1181" s="9">
        <v>44121.0</v>
      </c>
      <c r="E1181" s="5">
        <v>43651.0</v>
      </c>
      <c r="F1181" s="5">
        <v>19841.0</v>
      </c>
      <c r="G1181" s="5" t="s">
        <v>188</v>
      </c>
      <c r="H1181" s="5" t="s">
        <v>205</v>
      </c>
      <c r="I1181" s="5" t="s">
        <v>10964</v>
      </c>
      <c r="J1181" s="5" t="s">
        <v>191</v>
      </c>
      <c r="K1181" s="5" t="s">
        <v>391</v>
      </c>
      <c r="L1181" s="5" t="s">
        <v>10965</v>
      </c>
      <c r="M1181" s="10" t="str">
        <f>IFERROR(__xludf.DUMMYFUNCTION("REGEXEXTRACT(L1666, ""[\s,]([A-Z]{2})[,\s]\s?\d{5}"")"),"#N/A")</f>
        <v>#N/A</v>
      </c>
      <c r="N1181" s="5" t="s">
        <v>10590</v>
      </c>
      <c r="O1181" s="5">
        <v>719.0</v>
      </c>
      <c r="P1181" s="5">
        <v>1.0</v>
      </c>
      <c r="Q1181" s="5" t="s">
        <v>10966</v>
      </c>
      <c r="R1181" s="5" t="s">
        <v>244</v>
      </c>
      <c r="S1181" s="5">
        <v>3300.0</v>
      </c>
      <c r="T1181" s="5" t="s">
        <v>53</v>
      </c>
      <c r="U1181" s="5">
        <v>29.0</v>
      </c>
      <c r="V1181" s="5" t="s">
        <v>70</v>
      </c>
      <c r="W1181" s="5" t="s">
        <v>10967</v>
      </c>
      <c r="X1181" s="5" t="s">
        <v>52</v>
      </c>
      <c r="Y1181" s="5" t="s">
        <v>52</v>
      </c>
      <c r="Z1181" s="5" t="s">
        <v>10968</v>
      </c>
      <c r="AA1181" s="5" t="s">
        <v>10969</v>
      </c>
      <c r="AB1181" s="5" t="s">
        <v>1831</v>
      </c>
      <c r="AC1181" s="5" t="s">
        <v>52</v>
      </c>
      <c r="AD1181" s="5" t="s">
        <v>3723</v>
      </c>
      <c r="AE1181" s="5" t="s">
        <v>3724</v>
      </c>
      <c r="AF1181" s="5" t="s">
        <v>3725</v>
      </c>
      <c r="AG1181" s="5" t="s">
        <v>52</v>
      </c>
      <c r="AH1181" s="5" t="s">
        <v>3726</v>
      </c>
      <c r="AI1181" s="5" t="s">
        <v>3727</v>
      </c>
      <c r="AJ1181" s="5" t="s">
        <v>10963</v>
      </c>
      <c r="AK1181" s="5" t="s">
        <v>10970</v>
      </c>
      <c r="AL1181" s="5" t="s">
        <v>3729</v>
      </c>
    </row>
    <row r="1182" hidden="1">
      <c r="A1182" s="5" t="s">
        <v>10971</v>
      </c>
      <c r="B1182" s="5" t="s">
        <v>1144</v>
      </c>
      <c r="C1182" s="5" t="s">
        <v>204</v>
      </c>
      <c r="D1182" s="9">
        <v>44121.0</v>
      </c>
      <c r="E1182" s="5">
        <v>149842.0</v>
      </c>
      <c r="F1182" s="5">
        <v>68110.0</v>
      </c>
      <c r="G1182" s="5" t="s">
        <v>188</v>
      </c>
      <c r="H1182" s="5" t="s">
        <v>205</v>
      </c>
      <c r="I1182" s="5" t="s">
        <v>10964</v>
      </c>
      <c r="J1182" s="5" t="s">
        <v>191</v>
      </c>
      <c r="K1182" s="5" t="s">
        <v>1461</v>
      </c>
      <c r="L1182" s="5" t="s">
        <v>10972</v>
      </c>
      <c r="M1182" s="10" t="str">
        <f>IFERROR(__xludf.DUMMYFUNCTION("REGEXEXTRACT(L1667, ""[\s,]([A-Z]{2})[,\s]\s?\d{5}"")"),"#N/A")</f>
        <v>#N/A</v>
      </c>
      <c r="N1182" s="5" t="s">
        <v>10590</v>
      </c>
      <c r="O1182" s="5">
        <v>29228.0</v>
      </c>
      <c r="P1182" s="5">
        <v>3.0</v>
      </c>
      <c r="Q1182" s="5" t="s">
        <v>10973</v>
      </c>
      <c r="R1182" s="5" t="s">
        <v>1465</v>
      </c>
      <c r="S1182" s="5">
        <v>7968.0</v>
      </c>
      <c r="T1182" s="5" t="s">
        <v>53</v>
      </c>
      <c r="U1182" s="5">
        <v>97.0</v>
      </c>
      <c r="V1182" s="5" t="s">
        <v>70</v>
      </c>
      <c r="W1182" s="5" t="s">
        <v>10974</v>
      </c>
      <c r="X1182" s="5" t="s">
        <v>52</v>
      </c>
      <c r="Y1182" s="5" t="s">
        <v>52</v>
      </c>
      <c r="Z1182" s="5" t="s">
        <v>10968</v>
      </c>
      <c r="AA1182" s="5" t="s">
        <v>10975</v>
      </c>
      <c r="AB1182" s="5" t="s">
        <v>1831</v>
      </c>
      <c r="AC1182" s="5" t="s">
        <v>52</v>
      </c>
      <c r="AD1182" s="5" t="s">
        <v>3723</v>
      </c>
      <c r="AE1182" s="5" t="s">
        <v>3724</v>
      </c>
      <c r="AF1182" s="5" t="s">
        <v>3725</v>
      </c>
      <c r="AG1182" s="5" t="s">
        <v>52</v>
      </c>
      <c r="AH1182" s="5" t="s">
        <v>3726</v>
      </c>
      <c r="AI1182" s="5" t="s">
        <v>3727</v>
      </c>
      <c r="AJ1182" s="5" t="s">
        <v>1144</v>
      </c>
      <c r="AK1182" s="5" t="s">
        <v>10976</v>
      </c>
      <c r="AL1182" s="5" t="s">
        <v>3729</v>
      </c>
    </row>
    <row r="1183" hidden="1">
      <c r="A1183" s="5" t="s">
        <v>10977</v>
      </c>
      <c r="B1183" s="5" t="s">
        <v>10306</v>
      </c>
      <c r="C1183" s="5" t="s">
        <v>10307</v>
      </c>
      <c r="D1183" s="9">
        <v>44119.0</v>
      </c>
      <c r="E1183" s="5">
        <v>44374.0</v>
      </c>
      <c r="F1183" s="5">
        <v>20170.0</v>
      </c>
      <c r="G1183" s="5" t="s">
        <v>412</v>
      </c>
      <c r="H1183" s="5" t="s">
        <v>530</v>
      </c>
      <c r="I1183" s="5" t="s">
        <v>10308</v>
      </c>
      <c r="J1183" s="5" t="s">
        <v>414</v>
      </c>
      <c r="K1183" s="5" t="s">
        <v>744</v>
      </c>
      <c r="L1183" s="5" t="s">
        <v>10309</v>
      </c>
      <c r="M1183" s="10" t="str">
        <f>IFERROR(__xludf.DUMMYFUNCTION("REGEXEXTRACT(L1668, ""[\s,]([A-Z]{2})[,\s]\s?\d{5}"")"),"AR")</f>
        <v>AR</v>
      </c>
      <c r="N1183" s="5" t="s">
        <v>10310</v>
      </c>
      <c r="O1183" s="5">
        <v>3608.0</v>
      </c>
      <c r="P1183" s="5">
        <v>1.0</v>
      </c>
      <c r="Q1183" s="5" t="s">
        <v>10978</v>
      </c>
      <c r="R1183" s="5" t="s">
        <v>10979</v>
      </c>
      <c r="S1183" s="5">
        <v>84.0</v>
      </c>
      <c r="T1183" s="5" t="s">
        <v>53</v>
      </c>
      <c r="U1183" s="5">
        <v>0.0</v>
      </c>
      <c r="V1183" s="5" t="s">
        <v>52</v>
      </c>
      <c r="W1183" s="5" t="s">
        <v>10980</v>
      </c>
      <c r="X1183" s="5" t="s">
        <v>55</v>
      </c>
      <c r="Y1183" s="5" t="s">
        <v>10981</v>
      </c>
      <c r="Z1183" s="5" t="s">
        <v>10982</v>
      </c>
      <c r="AA1183" s="5" t="s">
        <v>52</v>
      </c>
      <c r="AB1183" s="5" t="s">
        <v>235</v>
      </c>
      <c r="AC1183" s="5" t="s">
        <v>52</v>
      </c>
      <c r="AD1183" s="5" t="s">
        <v>940</v>
      </c>
      <c r="AE1183" s="5" t="s">
        <v>52</v>
      </c>
      <c r="AF1183" s="5" t="s">
        <v>52</v>
      </c>
      <c r="AG1183" s="5" t="s">
        <v>52</v>
      </c>
      <c r="AH1183" s="5" t="s">
        <v>52</v>
      </c>
      <c r="AI1183" s="5" t="s">
        <v>52</v>
      </c>
      <c r="AJ1183" s="5" t="s">
        <v>102</v>
      </c>
      <c r="AK1183" s="5" t="s">
        <v>102</v>
      </c>
      <c r="AL1183" s="5" t="s">
        <v>941</v>
      </c>
    </row>
    <row r="1184" hidden="1">
      <c r="A1184" s="5" t="s">
        <v>10983</v>
      </c>
      <c r="B1184" s="5" t="s">
        <v>8895</v>
      </c>
      <c r="C1184" s="5" t="s">
        <v>10317</v>
      </c>
      <c r="D1184" s="9">
        <v>44119.0</v>
      </c>
      <c r="E1184" s="5">
        <v>44374.0</v>
      </c>
      <c r="F1184" s="5">
        <v>20170.0</v>
      </c>
      <c r="G1184" s="5" t="s">
        <v>412</v>
      </c>
      <c r="H1184" s="5" t="s">
        <v>530</v>
      </c>
      <c r="I1184" s="5" t="s">
        <v>7667</v>
      </c>
      <c r="J1184" s="5" t="s">
        <v>414</v>
      </c>
      <c r="K1184" s="5" t="s">
        <v>3658</v>
      </c>
      <c r="L1184" s="5" t="s">
        <v>10318</v>
      </c>
      <c r="M1184" s="10" t="str">
        <f>IFERROR(__xludf.DUMMYFUNCTION("REGEXEXTRACT(L1669, ""[\s,]([A-Z]{2})[,\s]\s?\d{5}"")"),"#N/A")</f>
        <v>#N/A</v>
      </c>
      <c r="N1184" s="5" t="s">
        <v>10319</v>
      </c>
      <c r="O1184" s="5">
        <v>33147.0</v>
      </c>
      <c r="P1184" s="5">
        <v>1.0</v>
      </c>
      <c r="Q1184" s="5" t="s">
        <v>10978</v>
      </c>
      <c r="R1184" s="5" t="s">
        <v>10979</v>
      </c>
      <c r="S1184" s="5">
        <v>84.0</v>
      </c>
      <c r="T1184" s="5" t="s">
        <v>53</v>
      </c>
      <c r="U1184" s="5">
        <v>20.0</v>
      </c>
      <c r="V1184" s="5" t="s">
        <v>93</v>
      </c>
      <c r="W1184" s="5" t="s">
        <v>10981</v>
      </c>
      <c r="X1184" s="5" t="s">
        <v>71</v>
      </c>
      <c r="Y1184" s="5" t="s">
        <v>52</v>
      </c>
      <c r="Z1184" s="5" t="s">
        <v>10982</v>
      </c>
      <c r="AA1184" s="5" t="s">
        <v>52</v>
      </c>
      <c r="AB1184" s="5" t="s">
        <v>235</v>
      </c>
      <c r="AC1184" s="5" t="s">
        <v>52</v>
      </c>
      <c r="AD1184" s="5" t="s">
        <v>216</v>
      </c>
      <c r="AE1184" s="5" t="s">
        <v>217</v>
      </c>
      <c r="AF1184" s="5" t="s">
        <v>218</v>
      </c>
      <c r="AG1184" s="5" t="s">
        <v>52</v>
      </c>
      <c r="AH1184" s="5" t="s">
        <v>52</v>
      </c>
      <c r="AI1184" s="5" t="s">
        <v>52</v>
      </c>
      <c r="AJ1184" s="5" t="s">
        <v>8895</v>
      </c>
      <c r="AK1184" s="5" t="s">
        <v>10318</v>
      </c>
      <c r="AL1184" s="5" t="s">
        <v>941</v>
      </c>
    </row>
    <row r="1185" hidden="1">
      <c r="A1185" s="5" t="s">
        <v>10984</v>
      </c>
      <c r="B1185" s="5" t="s">
        <v>10985</v>
      </c>
      <c r="C1185" s="5" t="s">
        <v>10986</v>
      </c>
      <c r="D1185" s="9">
        <v>44114.0</v>
      </c>
      <c r="E1185" s="5">
        <v>9689.0</v>
      </c>
      <c r="F1185" s="5">
        <v>4404.0</v>
      </c>
      <c r="G1185" s="5" t="s">
        <v>963</v>
      </c>
      <c r="H1185" s="5" t="s">
        <v>1534</v>
      </c>
      <c r="I1185" s="5" t="s">
        <v>10987</v>
      </c>
      <c r="J1185" s="5" t="s">
        <v>965</v>
      </c>
      <c r="K1185" s="5" t="s">
        <v>10988</v>
      </c>
      <c r="L1185" s="5" t="s">
        <v>10989</v>
      </c>
      <c r="M1185" s="10" t="str">
        <f>IFERROR(__xludf.DUMMYFUNCTION("REGEXEXTRACT(L1670, ""[\s,]([A-Z]{2})[,\s]\s?\d{5}"")"),"MA")</f>
        <v>MA</v>
      </c>
      <c r="N1185" s="5" t="s">
        <v>10990</v>
      </c>
      <c r="O1185" s="5">
        <v>65201.0</v>
      </c>
      <c r="P1185" s="5">
        <v>1.0</v>
      </c>
      <c r="Q1185" s="5" t="s">
        <v>10991</v>
      </c>
      <c r="R1185" s="5" t="s">
        <v>91</v>
      </c>
      <c r="S1185" s="5">
        <v>6.0</v>
      </c>
      <c r="T1185" s="5" t="s">
        <v>53</v>
      </c>
      <c r="U1185" s="5">
        <v>0.0</v>
      </c>
      <c r="V1185" s="5" t="s">
        <v>52</v>
      </c>
      <c r="W1185" s="5" t="s">
        <v>10992</v>
      </c>
      <c r="X1185" s="5" t="s">
        <v>55</v>
      </c>
      <c r="Y1185" s="5" t="s">
        <v>10993</v>
      </c>
      <c r="Z1185" s="5" t="s">
        <v>10994</v>
      </c>
      <c r="AA1185" s="5">
        <v>1.92829009E8</v>
      </c>
      <c r="AB1185" s="5" t="s">
        <v>2743</v>
      </c>
      <c r="AC1185" s="5" t="s">
        <v>52</v>
      </c>
      <c r="AD1185" s="5" t="s">
        <v>3589</v>
      </c>
      <c r="AE1185" s="5" t="s">
        <v>3590</v>
      </c>
      <c r="AF1185" s="5" t="s">
        <v>3591</v>
      </c>
      <c r="AG1185" s="5" t="s">
        <v>52</v>
      </c>
      <c r="AH1185" s="5" t="s">
        <v>52</v>
      </c>
      <c r="AI1185" s="5" t="s">
        <v>3592</v>
      </c>
      <c r="AJ1185" s="5" t="s">
        <v>10995</v>
      </c>
      <c r="AK1185" s="5" t="s">
        <v>10996</v>
      </c>
      <c r="AL1185" s="5" t="s">
        <v>6484</v>
      </c>
    </row>
    <row r="1186" hidden="1">
      <c r="A1186" s="5" t="s">
        <v>10997</v>
      </c>
      <c r="B1186" s="5" t="s">
        <v>10111</v>
      </c>
      <c r="C1186" s="5" t="s">
        <v>204</v>
      </c>
      <c r="D1186" s="9">
        <v>44114.0</v>
      </c>
      <c r="E1186" s="5">
        <v>131429.0</v>
      </c>
      <c r="F1186" s="5">
        <v>59740.0</v>
      </c>
      <c r="G1186" s="5" t="s">
        <v>188</v>
      </c>
      <c r="H1186" s="5" t="s">
        <v>205</v>
      </c>
      <c r="I1186" s="5" t="s">
        <v>2403</v>
      </c>
      <c r="J1186" s="5" t="s">
        <v>191</v>
      </c>
      <c r="K1186" s="5" t="s">
        <v>1461</v>
      </c>
      <c r="L1186" s="5" t="s">
        <v>10998</v>
      </c>
      <c r="M1186" s="10" t="str">
        <f>IFERROR(__xludf.DUMMYFUNCTION("REGEXEXTRACT(L1671, ""[\s,]([A-Z]{2})[,\s]\s?\d{5}"")"),"#N/A")</f>
        <v>#N/A</v>
      </c>
      <c r="N1186" s="5" t="s">
        <v>10590</v>
      </c>
      <c r="O1186" s="5" t="s">
        <v>52</v>
      </c>
      <c r="P1186" s="5">
        <v>3.0</v>
      </c>
      <c r="Q1186" s="5" t="s">
        <v>10999</v>
      </c>
      <c r="R1186" s="5" t="s">
        <v>1465</v>
      </c>
      <c r="S1186" s="5">
        <v>7056.0</v>
      </c>
      <c r="T1186" s="5" t="s">
        <v>53</v>
      </c>
      <c r="U1186" s="5">
        <v>83.0</v>
      </c>
      <c r="V1186" s="5" t="s">
        <v>70</v>
      </c>
      <c r="W1186" s="5" t="s">
        <v>11000</v>
      </c>
      <c r="X1186" s="5" t="s">
        <v>52</v>
      </c>
      <c r="Y1186" s="5" t="s">
        <v>52</v>
      </c>
      <c r="Z1186" s="5" t="s">
        <v>11001</v>
      </c>
      <c r="AA1186" s="5" t="s">
        <v>11002</v>
      </c>
      <c r="AB1186" s="5" t="s">
        <v>235</v>
      </c>
      <c r="AC1186" s="5" t="s">
        <v>52</v>
      </c>
      <c r="AD1186" s="5" t="s">
        <v>3723</v>
      </c>
      <c r="AE1186" s="5" t="s">
        <v>3724</v>
      </c>
      <c r="AF1186" s="5" t="s">
        <v>3725</v>
      </c>
      <c r="AG1186" s="5" t="s">
        <v>52</v>
      </c>
      <c r="AH1186" s="5" t="s">
        <v>3726</v>
      </c>
      <c r="AI1186" s="5" t="s">
        <v>3727</v>
      </c>
      <c r="AJ1186" s="5" t="s">
        <v>10111</v>
      </c>
      <c r="AK1186" s="5" t="s">
        <v>11003</v>
      </c>
      <c r="AL1186" s="5" t="s">
        <v>3729</v>
      </c>
    </row>
    <row r="1187" hidden="1">
      <c r="A1187" s="5" t="s">
        <v>11004</v>
      </c>
      <c r="B1187" s="5" t="s">
        <v>4346</v>
      </c>
      <c r="C1187" s="5" t="s">
        <v>4347</v>
      </c>
      <c r="D1187" s="9">
        <v>44114.0</v>
      </c>
      <c r="E1187" s="5">
        <v>31592.0</v>
      </c>
      <c r="F1187" s="5">
        <v>14360.0</v>
      </c>
      <c r="G1187" s="5" t="s">
        <v>3378</v>
      </c>
      <c r="H1187" s="5" t="s">
        <v>272</v>
      </c>
      <c r="I1187" s="5" t="s">
        <v>11005</v>
      </c>
      <c r="J1187" s="5" t="s">
        <v>3378</v>
      </c>
      <c r="K1187" s="5" t="s">
        <v>11006</v>
      </c>
      <c r="L1187" s="5" t="s">
        <v>9574</v>
      </c>
      <c r="M1187" s="10" t="str">
        <f>IFERROR(__xludf.DUMMYFUNCTION("REGEXEXTRACT(L1672, ""[\s,]([A-Z]{2})[,\s]\s?\d{5}"")"),"TX")</f>
        <v>TX</v>
      </c>
      <c r="N1187" s="5" t="s">
        <v>4351</v>
      </c>
      <c r="O1187" s="5">
        <v>78557.0</v>
      </c>
      <c r="P1187" s="5">
        <v>1.0</v>
      </c>
      <c r="Q1187" s="5" t="s">
        <v>11007</v>
      </c>
      <c r="R1187" s="5">
        <v>2200.0</v>
      </c>
      <c r="S1187" s="5">
        <v>828.0</v>
      </c>
      <c r="T1187" s="5" t="s">
        <v>115</v>
      </c>
      <c r="U1187" s="5">
        <v>0.0</v>
      </c>
      <c r="V1187" s="5" t="s">
        <v>52</v>
      </c>
      <c r="W1187" s="5" t="s">
        <v>11008</v>
      </c>
      <c r="X1187" s="5" t="s">
        <v>71</v>
      </c>
      <c r="Y1187" s="5" t="s">
        <v>52</v>
      </c>
      <c r="Z1187" s="5" t="s">
        <v>11009</v>
      </c>
      <c r="AA1187" s="5" t="s">
        <v>11010</v>
      </c>
      <c r="AB1187" s="5" t="s">
        <v>1734</v>
      </c>
      <c r="AC1187" s="5" t="s">
        <v>283</v>
      </c>
      <c r="AD1187" s="5" t="s">
        <v>181</v>
      </c>
      <c r="AE1187" s="5" t="s">
        <v>182</v>
      </c>
      <c r="AF1187" s="5" t="s">
        <v>183</v>
      </c>
      <c r="AG1187" s="5" t="s">
        <v>52</v>
      </c>
      <c r="AH1187" s="5" t="s">
        <v>52</v>
      </c>
      <c r="AI1187" s="5" t="s">
        <v>184</v>
      </c>
      <c r="AJ1187" s="5" t="s">
        <v>4346</v>
      </c>
      <c r="AK1187" s="5" t="s">
        <v>9574</v>
      </c>
      <c r="AL1187" s="5" t="s">
        <v>6260</v>
      </c>
    </row>
    <row r="1188" hidden="1">
      <c r="A1188" s="5" t="s">
        <v>11011</v>
      </c>
      <c r="B1188" s="5" t="s">
        <v>3483</v>
      </c>
      <c r="C1188" s="5" t="s">
        <v>3484</v>
      </c>
      <c r="D1188" s="9">
        <v>44109.0</v>
      </c>
      <c r="E1188" s="5">
        <v>165937.0</v>
      </c>
      <c r="F1188" s="5">
        <v>75426.0</v>
      </c>
      <c r="G1188" s="5" t="s">
        <v>1419</v>
      </c>
      <c r="H1188" s="5" t="s">
        <v>480</v>
      </c>
      <c r="I1188" s="5" t="s">
        <v>6349</v>
      </c>
      <c r="J1188" s="5" t="s">
        <v>256</v>
      </c>
      <c r="K1188" s="5" t="s">
        <v>4021</v>
      </c>
      <c r="L1188" s="5" t="s">
        <v>6197</v>
      </c>
      <c r="M1188" s="10" t="str">
        <f>IFERROR(__xludf.DUMMYFUNCTION("REGEXEXTRACT(L1673, ""[\s,]([A-Z]{2})[,\s]\s?\d{5}"")"),"TX")</f>
        <v>TX</v>
      </c>
      <c r="N1188" s="5" t="s">
        <v>10148</v>
      </c>
      <c r="O1188" s="5" t="s">
        <v>52</v>
      </c>
      <c r="P1188" s="5">
        <v>3.0</v>
      </c>
      <c r="Q1188" s="5" t="s">
        <v>11012</v>
      </c>
      <c r="R1188" s="5" t="s">
        <v>3360</v>
      </c>
      <c r="S1188" s="5">
        <v>157.0</v>
      </c>
      <c r="T1188" s="5" t="s">
        <v>1077</v>
      </c>
      <c r="U1188" s="5">
        <v>0.0</v>
      </c>
      <c r="V1188" s="5" t="s">
        <v>70</v>
      </c>
      <c r="W1188" s="5" t="s">
        <v>11013</v>
      </c>
      <c r="X1188" s="5" t="s">
        <v>52</v>
      </c>
      <c r="Y1188" s="5" t="s">
        <v>52</v>
      </c>
      <c r="Z1188" s="5" t="s">
        <v>5541</v>
      </c>
      <c r="AA1188" s="5" t="s">
        <v>11014</v>
      </c>
      <c r="AB1188" s="5" t="s">
        <v>162</v>
      </c>
      <c r="AC1188" s="5" t="s">
        <v>52</v>
      </c>
      <c r="AD1188" s="5" t="s">
        <v>5289</v>
      </c>
      <c r="AE1188" s="5" t="s">
        <v>5290</v>
      </c>
      <c r="AF1188" s="5" t="s">
        <v>5291</v>
      </c>
      <c r="AG1188" s="5" t="s">
        <v>52</v>
      </c>
      <c r="AH1188" s="5" t="s">
        <v>52</v>
      </c>
      <c r="AI1188" s="5" t="s">
        <v>52</v>
      </c>
      <c r="AJ1188" s="5" t="s">
        <v>3483</v>
      </c>
      <c r="AK1188" s="5" t="s">
        <v>6201</v>
      </c>
      <c r="AL1188" s="5" t="s">
        <v>3481</v>
      </c>
    </row>
    <row r="1189" hidden="1">
      <c r="A1189" s="5" t="s">
        <v>11015</v>
      </c>
      <c r="B1189" s="5" t="s">
        <v>10266</v>
      </c>
      <c r="C1189" s="5" t="s">
        <v>10267</v>
      </c>
      <c r="D1189" s="9">
        <v>44108.0</v>
      </c>
      <c r="E1189" s="5">
        <v>60740.0</v>
      </c>
      <c r="F1189" s="5">
        <v>27609.0</v>
      </c>
      <c r="G1189" s="5" t="s">
        <v>2389</v>
      </c>
      <c r="H1189" s="5" t="s">
        <v>1792</v>
      </c>
      <c r="I1189" s="5" t="s">
        <v>11016</v>
      </c>
      <c r="J1189" s="5" t="s">
        <v>2391</v>
      </c>
      <c r="K1189" s="5" t="s">
        <v>11017</v>
      </c>
      <c r="L1189" s="5" t="s">
        <v>10269</v>
      </c>
      <c r="M1189" s="10" t="str">
        <f>IFERROR(__xludf.DUMMYFUNCTION("REGEXEXTRACT(L1674, ""[\s,]([A-Z]{2})[,\s]\s?\d{5}"")"),"CA")</f>
        <v>CA</v>
      </c>
      <c r="N1189" s="5" t="s">
        <v>10270</v>
      </c>
      <c r="O1189" s="5">
        <v>33133.0</v>
      </c>
      <c r="P1189" s="5">
        <v>1.0</v>
      </c>
      <c r="Q1189" s="5" t="s">
        <v>11018</v>
      </c>
      <c r="R1189" s="5">
        <v>4510.0</v>
      </c>
      <c r="S1189" s="5">
        <v>18.0</v>
      </c>
      <c r="T1189" s="5" t="s">
        <v>53</v>
      </c>
      <c r="U1189" s="5">
        <v>50.0</v>
      </c>
      <c r="V1189" s="5" t="s">
        <v>93</v>
      </c>
      <c r="W1189" s="5" t="s">
        <v>11019</v>
      </c>
      <c r="X1189" s="5" t="s">
        <v>52</v>
      </c>
      <c r="Y1189" s="5" t="s">
        <v>52</v>
      </c>
      <c r="Z1189" s="5" t="s">
        <v>11020</v>
      </c>
      <c r="AA1189" s="5" t="s">
        <v>11021</v>
      </c>
      <c r="AB1189" s="5" t="s">
        <v>235</v>
      </c>
      <c r="AC1189" s="5" t="s">
        <v>52</v>
      </c>
      <c r="AD1189" s="5" t="s">
        <v>216</v>
      </c>
      <c r="AE1189" s="5" t="s">
        <v>217</v>
      </c>
      <c r="AF1189" s="5" t="s">
        <v>218</v>
      </c>
      <c r="AG1189" s="5" t="s">
        <v>52</v>
      </c>
      <c r="AH1189" s="5" t="s">
        <v>52</v>
      </c>
      <c r="AI1189" s="5" t="s">
        <v>52</v>
      </c>
      <c r="AJ1189" s="5" t="s">
        <v>10275</v>
      </c>
      <c r="AK1189" s="5" t="s">
        <v>10276</v>
      </c>
      <c r="AL1189" s="5" t="s">
        <v>336</v>
      </c>
    </row>
    <row r="1190">
      <c r="A1190" s="5" t="s">
        <v>11022</v>
      </c>
      <c r="B1190" s="5" t="s">
        <v>11023</v>
      </c>
      <c r="C1190" s="5" t="s">
        <v>11024</v>
      </c>
      <c r="D1190" s="9">
        <v>44108.0</v>
      </c>
      <c r="E1190" s="5">
        <v>70816.0</v>
      </c>
      <c r="F1190" s="5">
        <v>32189.0</v>
      </c>
      <c r="G1190" s="5" t="s">
        <v>226</v>
      </c>
      <c r="H1190" s="5" t="s">
        <v>45</v>
      </c>
      <c r="I1190" s="5" t="s">
        <v>11025</v>
      </c>
      <c r="J1190" s="5" t="s">
        <v>228</v>
      </c>
      <c r="K1190" s="5" t="s">
        <v>11026</v>
      </c>
      <c r="L1190" s="5" t="s">
        <v>11027</v>
      </c>
      <c r="M1190" s="10" t="str">
        <f>IFERROR(__xludf.DUMMYFUNCTION("REGEXEXTRACT(L1675, ""[\s,]([A-Z]{2})[,\s]\s?\d{5}"")"),"#N/A")</f>
        <v>#N/A</v>
      </c>
      <c r="N1190" s="5" t="s">
        <v>11028</v>
      </c>
      <c r="O1190" s="5" t="s">
        <v>52</v>
      </c>
      <c r="P1190" s="5">
        <v>2.0</v>
      </c>
      <c r="Q1190" s="5" t="s">
        <v>11029</v>
      </c>
      <c r="R1190" s="5" t="s">
        <v>2195</v>
      </c>
      <c r="S1190" s="5">
        <v>16894.0</v>
      </c>
      <c r="T1190" s="5" t="s">
        <v>115</v>
      </c>
      <c r="U1190" s="5">
        <v>0.0</v>
      </c>
      <c r="V1190" s="5" t="s">
        <v>52</v>
      </c>
      <c r="W1190" s="5" t="s">
        <v>11030</v>
      </c>
      <c r="X1190" s="5" t="s">
        <v>71</v>
      </c>
      <c r="Y1190" s="5" t="s">
        <v>52</v>
      </c>
      <c r="Z1190" s="5" t="s">
        <v>9102</v>
      </c>
      <c r="AA1190" s="5" t="s">
        <v>11031</v>
      </c>
      <c r="AB1190" s="5" t="s">
        <v>235</v>
      </c>
      <c r="AC1190" s="5" t="s">
        <v>283</v>
      </c>
      <c r="AD1190" s="5" t="s">
        <v>181</v>
      </c>
      <c r="AE1190" s="5" t="s">
        <v>182</v>
      </c>
      <c r="AF1190" s="5" t="s">
        <v>183</v>
      </c>
      <c r="AG1190" s="5" t="s">
        <v>52</v>
      </c>
      <c r="AH1190" s="5" t="s">
        <v>52</v>
      </c>
      <c r="AI1190" s="5" t="s">
        <v>184</v>
      </c>
      <c r="AJ1190" s="5" t="s">
        <v>11023</v>
      </c>
      <c r="AK1190" s="5" t="s">
        <v>11027</v>
      </c>
      <c r="AL1190" s="5" t="s">
        <v>9795</v>
      </c>
    </row>
    <row r="1191">
      <c r="A1191" s="5" t="s">
        <v>11022</v>
      </c>
      <c r="B1191" s="5" t="s">
        <v>11032</v>
      </c>
      <c r="C1191" s="5" t="s">
        <v>102</v>
      </c>
      <c r="D1191" s="9">
        <v>44108.0</v>
      </c>
      <c r="E1191" s="5">
        <v>70816.0</v>
      </c>
      <c r="F1191" s="5">
        <v>32189.0</v>
      </c>
      <c r="G1191" s="5" t="s">
        <v>226</v>
      </c>
      <c r="H1191" s="5" t="s">
        <v>45</v>
      </c>
      <c r="I1191" s="5" t="s">
        <v>11025</v>
      </c>
      <c r="J1191" s="5" t="s">
        <v>228</v>
      </c>
      <c r="K1191" s="5" t="s">
        <v>11026</v>
      </c>
      <c r="L1191" s="5" t="s">
        <v>11033</v>
      </c>
      <c r="M1191" s="10" t="str">
        <f>IFERROR(__xludf.DUMMYFUNCTION("REGEXEXTRACT(L1676, ""[\s,]([A-Z]{2})[,\s]\s?\d{5}"")"),"#N/A")</f>
        <v>#N/A</v>
      </c>
      <c r="N1191" s="5" t="s">
        <v>102</v>
      </c>
      <c r="O1191" s="5" t="s">
        <v>52</v>
      </c>
      <c r="P1191" s="5">
        <v>2.0</v>
      </c>
      <c r="Q1191" s="5" t="s">
        <v>11029</v>
      </c>
      <c r="R1191" s="5" t="s">
        <v>2195</v>
      </c>
      <c r="S1191" s="5">
        <v>16894.0</v>
      </c>
      <c r="T1191" s="5" t="s">
        <v>115</v>
      </c>
      <c r="U1191" s="5">
        <v>0.0</v>
      </c>
      <c r="V1191" s="5" t="s">
        <v>52</v>
      </c>
      <c r="W1191" s="5" t="s">
        <v>11034</v>
      </c>
      <c r="X1191" s="5" t="s">
        <v>55</v>
      </c>
      <c r="Y1191" s="5" t="s">
        <v>11030</v>
      </c>
      <c r="Z1191" s="5" t="s">
        <v>9102</v>
      </c>
      <c r="AA1191" s="5" t="s">
        <v>11031</v>
      </c>
      <c r="AB1191" s="5" t="s">
        <v>235</v>
      </c>
      <c r="AC1191" s="5" t="s">
        <v>52</v>
      </c>
      <c r="AD1191" s="5" t="s">
        <v>181</v>
      </c>
      <c r="AE1191" s="5" t="s">
        <v>182</v>
      </c>
      <c r="AF1191" s="5" t="s">
        <v>183</v>
      </c>
      <c r="AG1191" s="5" t="s">
        <v>52</v>
      </c>
      <c r="AH1191" s="5" t="s">
        <v>52</v>
      </c>
      <c r="AI1191" s="5" t="s">
        <v>184</v>
      </c>
      <c r="AJ1191" s="5" t="s">
        <v>102</v>
      </c>
      <c r="AK1191" s="5" t="s">
        <v>102</v>
      </c>
      <c r="AL1191" s="5" t="s">
        <v>9795</v>
      </c>
    </row>
    <row r="1192" hidden="1">
      <c r="A1192" s="5" t="s">
        <v>11035</v>
      </c>
      <c r="B1192" s="5" t="s">
        <v>10825</v>
      </c>
      <c r="C1192" s="5" t="s">
        <v>10826</v>
      </c>
      <c r="D1192" s="9">
        <v>44107.0</v>
      </c>
      <c r="E1192" s="5">
        <v>28081.0</v>
      </c>
      <c r="F1192" s="5">
        <v>12764.0</v>
      </c>
      <c r="G1192" s="5" t="s">
        <v>634</v>
      </c>
      <c r="H1192" s="5" t="s">
        <v>366</v>
      </c>
      <c r="I1192" s="5" t="s">
        <v>11036</v>
      </c>
      <c r="J1192" s="5" t="s">
        <v>274</v>
      </c>
      <c r="K1192" s="5" t="s">
        <v>11037</v>
      </c>
      <c r="L1192" s="5" t="s">
        <v>10828</v>
      </c>
      <c r="M1192" s="10" t="str">
        <f>IFERROR(__xludf.DUMMYFUNCTION("REGEXEXTRACT(L1677, ""[\s,]([A-Z]{2})[,\s]\s?\d{5}"")"),"MD")</f>
        <v>MD</v>
      </c>
      <c r="N1192" s="5" t="s">
        <v>11038</v>
      </c>
      <c r="O1192" s="5">
        <v>33315.0</v>
      </c>
      <c r="P1192" s="5">
        <v>1.0</v>
      </c>
      <c r="Q1192" s="5" t="s">
        <v>11039</v>
      </c>
      <c r="R1192" s="5">
        <v>2200.0</v>
      </c>
      <c r="S1192" s="5">
        <v>926.0</v>
      </c>
      <c r="T1192" s="5" t="s">
        <v>69</v>
      </c>
      <c r="U1192" s="5">
        <v>26.0</v>
      </c>
      <c r="V1192" s="5" t="s">
        <v>70</v>
      </c>
      <c r="W1192" s="5" t="s">
        <v>11040</v>
      </c>
      <c r="X1192" s="5" t="s">
        <v>55</v>
      </c>
      <c r="Y1192" s="5" t="s">
        <v>11041</v>
      </c>
      <c r="Z1192" s="5" t="s">
        <v>1964</v>
      </c>
      <c r="AA1192" s="5" t="s">
        <v>11042</v>
      </c>
      <c r="AB1192" s="5" t="s">
        <v>59</v>
      </c>
      <c r="AC1192" s="5" t="s">
        <v>52</v>
      </c>
      <c r="AD1192" s="5" t="s">
        <v>5521</v>
      </c>
      <c r="AE1192" s="5" t="s">
        <v>5522</v>
      </c>
      <c r="AF1192" s="5" t="s">
        <v>5523</v>
      </c>
      <c r="AG1192" s="5" t="s">
        <v>52</v>
      </c>
      <c r="AH1192" s="5" t="s">
        <v>52</v>
      </c>
      <c r="AI1192" s="5" t="s">
        <v>5524</v>
      </c>
      <c r="AJ1192" s="5" t="s">
        <v>10825</v>
      </c>
      <c r="AK1192" s="5" t="s">
        <v>10828</v>
      </c>
      <c r="AL1192" s="5" t="s">
        <v>1874</v>
      </c>
    </row>
    <row r="1193" hidden="1">
      <c r="A1193" s="5" t="s">
        <v>11043</v>
      </c>
      <c r="B1193" s="5" t="s">
        <v>10835</v>
      </c>
      <c r="C1193" s="5" t="s">
        <v>10836</v>
      </c>
      <c r="D1193" s="9">
        <v>44107.0</v>
      </c>
      <c r="E1193" s="5">
        <v>33098.0</v>
      </c>
      <c r="F1193" s="5">
        <v>15045.0</v>
      </c>
      <c r="G1193" s="5" t="s">
        <v>634</v>
      </c>
      <c r="H1193" s="5" t="s">
        <v>366</v>
      </c>
      <c r="I1193" s="5" t="s">
        <v>11036</v>
      </c>
      <c r="J1193" s="5" t="s">
        <v>274</v>
      </c>
      <c r="K1193" s="5" t="s">
        <v>462</v>
      </c>
      <c r="L1193" s="5" t="s">
        <v>10837</v>
      </c>
      <c r="M1193" s="10" t="str">
        <f>IFERROR(__xludf.DUMMYFUNCTION("REGEXEXTRACT(L1678, ""[\s,]([A-Z]{2})[,\s]\s?\d{5}"")"),"NY")</f>
        <v>NY</v>
      </c>
      <c r="N1193" s="5" t="s">
        <v>10838</v>
      </c>
      <c r="O1193" s="5">
        <v>33172.0</v>
      </c>
      <c r="P1193" s="5">
        <v>1.0</v>
      </c>
      <c r="Q1193" s="5" t="s">
        <v>11039</v>
      </c>
      <c r="R1193" s="5">
        <v>2200.0</v>
      </c>
      <c r="S1193" s="5">
        <v>926.0</v>
      </c>
      <c r="T1193" s="5" t="s">
        <v>69</v>
      </c>
      <c r="U1193" s="5">
        <v>894.0</v>
      </c>
      <c r="V1193" s="5" t="s">
        <v>158</v>
      </c>
      <c r="W1193" s="5" t="s">
        <v>11041</v>
      </c>
      <c r="X1193" s="5" t="s">
        <v>71</v>
      </c>
      <c r="Y1193" s="5" t="s">
        <v>52</v>
      </c>
      <c r="Z1193" s="5" t="s">
        <v>11044</v>
      </c>
      <c r="AA1193" s="5" t="s">
        <v>11042</v>
      </c>
      <c r="AB1193" s="5" t="s">
        <v>59</v>
      </c>
      <c r="AC1193" s="5" t="s">
        <v>52</v>
      </c>
      <c r="AD1193" s="5" t="s">
        <v>163</v>
      </c>
      <c r="AE1193" s="5" t="s">
        <v>164</v>
      </c>
      <c r="AF1193" s="5" t="s">
        <v>165</v>
      </c>
      <c r="AG1193" s="5" t="s">
        <v>52</v>
      </c>
      <c r="AH1193" s="5" t="s">
        <v>52</v>
      </c>
      <c r="AI1193" s="5" t="s">
        <v>52</v>
      </c>
      <c r="AJ1193" s="5" t="s">
        <v>10835</v>
      </c>
      <c r="AK1193" s="5" t="s">
        <v>10840</v>
      </c>
      <c r="AL1193" s="5" t="s">
        <v>6057</v>
      </c>
    </row>
    <row r="1194" hidden="1">
      <c r="A1194" s="5" t="s">
        <v>11045</v>
      </c>
      <c r="B1194" s="5" t="s">
        <v>11046</v>
      </c>
      <c r="C1194" s="5" t="s">
        <v>102</v>
      </c>
      <c r="D1194" s="9">
        <v>44104.0</v>
      </c>
      <c r="E1194" s="5">
        <v>32862.0</v>
      </c>
      <c r="F1194" s="5">
        <v>14937.0</v>
      </c>
      <c r="G1194" s="5" t="s">
        <v>170</v>
      </c>
      <c r="H1194" s="5" t="s">
        <v>149</v>
      </c>
      <c r="I1194" s="5" t="s">
        <v>11036</v>
      </c>
      <c r="J1194" s="5" t="s">
        <v>170</v>
      </c>
      <c r="K1194" s="5" t="s">
        <v>192</v>
      </c>
      <c r="L1194" s="5" t="s">
        <v>11047</v>
      </c>
      <c r="M1194" s="10" t="str">
        <f>IFERROR(__xludf.DUMMYFUNCTION("REGEXEXTRACT(L1679, ""[\s,]([A-Z]{2})[,\s]\s?\d{5}"")"),"#N/A")</f>
        <v>#N/A</v>
      </c>
      <c r="N1194" s="5" t="s">
        <v>102</v>
      </c>
      <c r="O1194" s="5" t="s">
        <v>52</v>
      </c>
      <c r="P1194" s="5">
        <v>2.0</v>
      </c>
      <c r="Q1194" s="5" t="s">
        <v>11048</v>
      </c>
      <c r="R1194" s="5" t="s">
        <v>7126</v>
      </c>
      <c r="S1194" s="5">
        <v>4403.0</v>
      </c>
      <c r="T1194" s="5" t="s">
        <v>53</v>
      </c>
      <c r="U1194" s="5">
        <v>101.0</v>
      </c>
      <c r="V1194" s="5" t="s">
        <v>70</v>
      </c>
      <c r="W1194" s="5" t="s">
        <v>11049</v>
      </c>
      <c r="X1194" s="5" t="s">
        <v>52</v>
      </c>
      <c r="Y1194" s="5" t="s">
        <v>52</v>
      </c>
      <c r="Z1194" s="5" t="s">
        <v>4450</v>
      </c>
      <c r="AA1194" s="5" t="s">
        <v>11050</v>
      </c>
      <c r="AB1194" s="5" t="s">
        <v>59</v>
      </c>
      <c r="AC1194" s="5" t="s">
        <v>52</v>
      </c>
      <c r="AD1194" s="5" t="s">
        <v>72</v>
      </c>
      <c r="AE1194" s="5" t="s">
        <v>73</v>
      </c>
      <c r="AF1194" s="5" t="s">
        <v>74</v>
      </c>
      <c r="AG1194" s="5" t="s">
        <v>75</v>
      </c>
      <c r="AH1194" s="5" t="s">
        <v>76</v>
      </c>
      <c r="AI1194" s="5" t="s">
        <v>77</v>
      </c>
      <c r="AJ1194" s="5" t="s">
        <v>11051</v>
      </c>
      <c r="AK1194" s="5" t="s">
        <v>11052</v>
      </c>
      <c r="AL1194" s="5" t="s">
        <v>10616</v>
      </c>
    </row>
    <row r="1195" hidden="1">
      <c r="A1195" s="5" t="s">
        <v>11053</v>
      </c>
      <c r="B1195" s="5" t="s">
        <v>168</v>
      </c>
      <c r="C1195" s="5" t="s">
        <v>169</v>
      </c>
      <c r="D1195" s="9">
        <v>44104.0</v>
      </c>
      <c r="E1195" s="5">
        <v>39600.0</v>
      </c>
      <c r="F1195" s="5">
        <v>18000.0</v>
      </c>
      <c r="G1195" s="5" t="s">
        <v>3378</v>
      </c>
      <c r="H1195" s="5" t="s">
        <v>272</v>
      </c>
      <c r="I1195" s="5" t="s">
        <v>4253</v>
      </c>
      <c r="J1195" s="5" t="s">
        <v>3378</v>
      </c>
      <c r="K1195" s="5" t="s">
        <v>3109</v>
      </c>
      <c r="L1195" s="5" t="s">
        <v>174</v>
      </c>
      <c r="M1195" s="10" t="str">
        <f>IFERROR(__xludf.DUMMYFUNCTION("REGEXEXTRACT(L1680, ""[\s,]([A-Z]{2})[,\s]\s?\d{5}"")"),"#N/A")</f>
        <v>#N/A</v>
      </c>
      <c r="N1195" s="5" t="s">
        <v>10165</v>
      </c>
      <c r="O1195" s="5" t="s">
        <v>52</v>
      </c>
      <c r="P1195" s="5">
        <v>1.0</v>
      </c>
      <c r="Q1195" s="5" t="s">
        <v>11054</v>
      </c>
      <c r="R1195" s="5">
        <v>4510.0</v>
      </c>
      <c r="S1195" s="5">
        <v>16540.0</v>
      </c>
      <c r="T1195" s="5" t="s">
        <v>115</v>
      </c>
      <c r="U1195" s="5">
        <v>0.0</v>
      </c>
      <c r="V1195" s="5" t="s">
        <v>52</v>
      </c>
      <c r="W1195" s="5" t="s">
        <v>11055</v>
      </c>
      <c r="X1195" s="5" t="s">
        <v>52</v>
      </c>
      <c r="Y1195" s="5" t="s">
        <v>52</v>
      </c>
      <c r="Z1195" s="5" t="s">
        <v>5506</v>
      </c>
      <c r="AA1195" s="5" t="s">
        <v>11056</v>
      </c>
      <c r="AB1195" s="5" t="s">
        <v>1734</v>
      </c>
      <c r="AC1195" s="5" t="s">
        <v>52</v>
      </c>
      <c r="AD1195" s="5" t="s">
        <v>181</v>
      </c>
      <c r="AE1195" s="5" t="s">
        <v>182</v>
      </c>
      <c r="AF1195" s="5" t="s">
        <v>183</v>
      </c>
      <c r="AG1195" s="5" t="s">
        <v>52</v>
      </c>
      <c r="AH1195" s="5" t="s">
        <v>52</v>
      </c>
      <c r="AI1195" s="5" t="s">
        <v>184</v>
      </c>
      <c r="AJ1195" s="5" t="s">
        <v>168</v>
      </c>
      <c r="AK1195" s="5" t="s">
        <v>174</v>
      </c>
      <c r="AL1195" s="5" t="s">
        <v>185</v>
      </c>
    </row>
    <row r="1196" hidden="1">
      <c r="A1196" s="5" t="s">
        <v>11057</v>
      </c>
      <c r="B1196" s="5" t="s">
        <v>168</v>
      </c>
      <c r="C1196" s="5" t="s">
        <v>169</v>
      </c>
      <c r="D1196" s="9">
        <v>44104.0</v>
      </c>
      <c r="E1196" s="5">
        <v>39600.0</v>
      </c>
      <c r="F1196" s="5">
        <v>18000.0</v>
      </c>
      <c r="G1196" s="5" t="s">
        <v>3378</v>
      </c>
      <c r="H1196" s="5" t="s">
        <v>272</v>
      </c>
      <c r="I1196" s="5" t="s">
        <v>4253</v>
      </c>
      <c r="J1196" s="5" t="s">
        <v>3378</v>
      </c>
      <c r="K1196" s="5" t="s">
        <v>3712</v>
      </c>
      <c r="L1196" s="5" t="s">
        <v>174</v>
      </c>
      <c r="M1196" s="10" t="str">
        <f>IFERROR(__xludf.DUMMYFUNCTION("REGEXEXTRACT(L1681, ""[\s,]([A-Z]{2})[,\s]\s?\d{5}"")"),"#N/A")</f>
        <v>#N/A</v>
      </c>
      <c r="N1196" s="5" t="s">
        <v>10406</v>
      </c>
      <c r="O1196" s="5" t="s">
        <v>52</v>
      </c>
      <c r="P1196" s="5">
        <v>1.0</v>
      </c>
      <c r="Q1196" s="5" t="s">
        <v>11058</v>
      </c>
      <c r="R1196" s="5">
        <v>4510.0</v>
      </c>
      <c r="S1196" s="5">
        <v>19100.0</v>
      </c>
      <c r="T1196" s="5" t="s">
        <v>115</v>
      </c>
      <c r="U1196" s="5">
        <v>0.0</v>
      </c>
      <c r="V1196" s="5" t="s">
        <v>52</v>
      </c>
      <c r="W1196" s="5" t="s">
        <v>11059</v>
      </c>
      <c r="X1196" s="5" t="s">
        <v>52</v>
      </c>
      <c r="Y1196" s="5" t="s">
        <v>52</v>
      </c>
      <c r="Z1196" s="5" t="s">
        <v>5506</v>
      </c>
      <c r="AA1196" s="5" t="s">
        <v>11060</v>
      </c>
      <c r="AB1196" s="5" t="s">
        <v>1734</v>
      </c>
      <c r="AC1196" s="5" t="s">
        <v>52</v>
      </c>
      <c r="AD1196" s="5" t="s">
        <v>181</v>
      </c>
      <c r="AE1196" s="5" t="s">
        <v>182</v>
      </c>
      <c r="AF1196" s="5" t="s">
        <v>183</v>
      </c>
      <c r="AG1196" s="5" t="s">
        <v>52</v>
      </c>
      <c r="AH1196" s="5" t="s">
        <v>52</v>
      </c>
      <c r="AI1196" s="5" t="s">
        <v>184</v>
      </c>
      <c r="AJ1196" s="5" t="s">
        <v>168</v>
      </c>
      <c r="AK1196" s="5" t="s">
        <v>174</v>
      </c>
      <c r="AL1196" s="5" t="s">
        <v>185</v>
      </c>
    </row>
    <row r="1197" hidden="1">
      <c r="A1197" s="5" t="s">
        <v>11061</v>
      </c>
      <c r="B1197" s="5" t="s">
        <v>5225</v>
      </c>
      <c r="C1197" s="5" t="s">
        <v>11062</v>
      </c>
      <c r="D1197" s="9">
        <v>44102.0</v>
      </c>
      <c r="E1197" s="5">
        <v>65848.0</v>
      </c>
      <c r="F1197" s="5">
        <v>29931.0</v>
      </c>
      <c r="G1197" s="5" t="s">
        <v>634</v>
      </c>
      <c r="H1197" s="5" t="s">
        <v>149</v>
      </c>
      <c r="I1197" s="5" t="s">
        <v>11063</v>
      </c>
      <c r="J1197" s="5" t="s">
        <v>274</v>
      </c>
      <c r="K1197" s="5" t="s">
        <v>11064</v>
      </c>
      <c r="L1197" s="5" t="s">
        <v>11065</v>
      </c>
      <c r="M1197" s="10" t="str">
        <f>IFERROR(__xludf.DUMMYFUNCTION("REGEXEXTRACT(L1682, ""[\s,]([A-Z]{2})[,\s]\s?\d{5}"")"),"#N/A")</f>
        <v>#N/A</v>
      </c>
      <c r="N1197" s="5" t="s">
        <v>11066</v>
      </c>
      <c r="O1197" s="5">
        <v>30083.0</v>
      </c>
      <c r="P1197" s="5">
        <v>4.0</v>
      </c>
      <c r="Q1197" s="5" t="s">
        <v>11067</v>
      </c>
      <c r="R1197" s="5" t="s">
        <v>52</v>
      </c>
      <c r="S1197" s="5">
        <v>4031.0</v>
      </c>
      <c r="T1197" s="5" t="s">
        <v>69</v>
      </c>
      <c r="U1197" s="5">
        <v>2.0</v>
      </c>
      <c r="V1197" s="5" t="s">
        <v>93</v>
      </c>
      <c r="W1197" s="5" t="s">
        <v>11068</v>
      </c>
      <c r="X1197" s="5" t="s">
        <v>55</v>
      </c>
      <c r="Y1197" s="5" t="s">
        <v>11069</v>
      </c>
      <c r="Z1197" s="5">
        <v>1060.0</v>
      </c>
      <c r="AA1197" s="5" t="s">
        <v>11070</v>
      </c>
      <c r="AB1197" s="5" t="s">
        <v>59</v>
      </c>
      <c r="AC1197" s="5" t="s">
        <v>52</v>
      </c>
      <c r="AD1197" s="5" t="s">
        <v>3141</v>
      </c>
      <c r="AE1197" s="5" t="s">
        <v>3142</v>
      </c>
      <c r="AF1197" s="5" t="s">
        <v>162</v>
      </c>
      <c r="AG1197" s="5" t="s">
        <v>52</v>
      </c>
      <c r="AH1197" s="5" t="s">
        <v>52</v>
      </c>
      <c r="AI1197" s="5" t="s">
        <v>3143</v>
      </c>
      <c r="AJ1197" s="5" t="s">
        <v>102</v>
      </c>
      <c r="AK1197" s="5" t="s">
        <v>102</v>
      </c>
      <c r="AL1197" s="5" t="s">
        <v>1874</v>
      </c>
    </row>
    <row r="1198">
      <c r="A1198" s="5" t="s">
        <v>11071</v>
      </c>
      <c r="B1198" s="5" t="s">
        <v>11072</v>
      </c>
      <c r="C1198" s="5" t="s">
        <v>11073</v>
      </c>
      <c r="D1198" s="9">
        <v>44102.0</v>
      </c>
      <c r="E1198" s="5">
        <v>41171.0</v>
      </c>
      <c r="F1198" s="5">
        <v>18714.0</v>
      </c>
      <c r="G1198" s="5" t="s">
        <v>1321</v>
      </c>
      <c r="H1198" s="5" t="s">
        <v>45</v>
      </c>
      <c r="I1198" s="5" t="s">
        <v>11074</v>
      </c>
      <c r="J1198" s="5" t="s">
        <v>1322</v>
      </c>
      <c r="K1198" s="5" t="s">
        <v>7212</v>
      </c>
      <c r="L1198" s="5" t="s">
        <v>9850</v>
      </c>
      <c r="M1198" s="10" t="str">
        <f>IFERROR(__xludf.DUMMYFUNCTION("REGEXEXTRACT(L1683, ""[\s,]([A-Z]{2})[,\s]\s?\d{5}"")"),"NY")</f>
        <v>NY</v>
      </c>
      <c r="N1198" s="5" t="s">
        <v>11075</v>
      </c>
      <c r="O1198" s="5">
        <v>6901.0</v>
      </c>
      <c r="P1198" s="5">
        <v>1.0</v>
      </c>
      <c r="Q1198" s="5" t="s">
        <v>11076</v>
      </c>
      <c r="R1198" s="5">
        <v>4510.0</v>
      </c>
      <c r="S1198" s="5">
        <v>1020.0</v>
      </c>
      <c r="T1198" s="5" t="s">
        <v>92</v>
      </c>
      <c r="U1198" s="5">
        <v>54.0</v>
      </c>
      <c r="V1198" s="5" t="s">
        <v>93</v>
      </c>
      <c r="W1198" s="5" t="s">
        <v>11077</v>
      </c>
      <c r="X1198" s="5" t="s">
        <v>52</v>
      </c>
      <c r="Y1198" s="5" t="s">
        <v>52</v>
      </c>
      <c r="Z1198" s="5" t="s">
        <v>11078</v>
      </c>
      <c r="AA1198" s="5">
        <v>2441495.0</v>
      </c>
      <c r="AB1198" s="5" t="s">
        <v>59</v>
      </c>
      <c r="AC1198" s="5" t="s">
        <v>52</v>
      </c>
      <c r="AD1198" s="5" t="s">
        <v>216</v>
      </c>
      <c r="AE1198" s="5" t="s">
        <v>217</v>
      </c>
      <c r="AF1198" s="5" t="s">
        <v>218</v>
      </c>
      <c r="AG1198" s="5" t="s">
        <v>52</v>
      </c>
      <c r="AH1198" s="5" t="s">
        <v>52</v>
      </c>
      <c r="AI1198" s="5" t="s">
        <v>52</v>
      </c>
      <c r="AJ1198" s="5" t="s">
        <v>11072</v>
      </c>
      <c r="AK1198" s="5" t="s">
        <v>9850</v>
      </c>
      <c r="AL1198" s="5" t="s">
        <v>6954</v>
      </c>
    </row>
    <row r="1199" hidden="1">
      <c r="A1199" s="5" t="s">
        <v>11079</v>
      </c>
      <c r="B1199" s="5" t="s">
        <v>11080</v>
      </c>
      <c r="C1199" s="5" t="s">
        <v>11080</v>
      </c>
      <c r="D1199" s="9">
        <v>44100.0</v>
      </c>
      <c r="E1199" s="5">
        <v>53491.0</v>
      </c>
      <c r="F1199" s="5">
        <v>24314.0</v>
      </c>
      <c r="G1199" s="5" t="s">
        <v>634</v>
      </c>
      <c r="H1199" s="5" t="s">
        <v>272</v>
      </c>
      <c r="I1199" s="5" t="s">
        <v>1367</v>
      </c>
      <c r="J1199" s="5" t="s">
        <v>274</v>
      </c>
      <c r="K1199" s="5" t="s">
        <v>11081</v>
      </c>
      <c r="L1199" s="5" t="s">
        <v>11082</v>
      </c>
      <c r="M1199" s="10" t="str">
        <f>IFERROR(__xludf.DUMMYFUNCTION("REGEXEXTRACT(L1684, ""[\s,]([A-Z]{2})[,\s]\s?\d{5}"")"),"PR")</f>
        <v>PR</v>
      </c>
      <c r="N1199" s="5" t="s">
        <v>11083</v>
      </c>
      <c r="O1199" s="5">
        <v>91731.0</v>
      </c>
      <c r="P1199" s="5">
        <v>2.0</v>
      </c>
      <c r="Q1199" s="5" t="s">
        <v>11084</v>
      </c>
      <c r="R1199" s="5" t="s">
        <v>2195</v>
      </c>
      <c r="S1199" s="5">
        <v>640.0</v>
      </c>
      <c r="T1199" s="5" t="s">
        <v>69</v>
      </c>
      <c r="U1199" s="5">
        <v>124.0</v>
      </c>
      <c r="V1199" s="5" t="s">
        <v>93</v>
      </c>
      <c r="W1199" s="5" t="s">
        <v>11085</v>
      </c>
      <c r="X1199" s="5" t="s">
        <v>71</v>
      </c>
      <c r="Y1199" s="5" t="s">
        <v>52</v>
      </c>
      <c r="Z1199" s="5" t="s">
        <v>11086</v>
      </c>
      <c r="AA1199" s="5" t="s">
        <v>11087</v>
      </c>
      <c r="AB1199" s="5" t="s">
        <v>200</v>
      </c>
      <c r="AC1199" s="5" t="s">
        <v>52</v>
      </c>
      <c r="AD1199" s="5" t="s">
        <v>216</v>
      </c>
      <c r="AE1199" s="5" t="s">
        <v>217</v>
      </c>
      <c r="AF1199" s="5" t="s">
        <v>218</v>
      </c>
      <c r="AG1199" s="5" t="s">
        <v>52</v>
      </c>
      <c r="AH1199" s="5" t="s">
        <v>52</v>
      </c>
      <c r="AI1199" s="5" t="s">
        <v>52</v>
      </c>
      <c r="AJ1199" s="5" t="s">
        <v>11080</v>
      </c>
      <c r="AK1199" s="5" t="s">
        <v>11082</v>
      </c>
      <c r="AL1199" s="5" t="s">
        <v>1874</v>
      </c>
    </row>
    <row r="1200" hidden="1">
      <c r="A1200" s="5" t="s">
        <v>11088</v>
      </c>
      <c r="B1200" s="5" t="s">
        <v>11089</v>
      </c>
      <c r="C1200" s="5" t="s">
        <v>204</v>
      </c>
      <c r="D1200" s="9">
        <v>44092.0</v>
      </c>
      <c r="E1200" s="5">
        <v>43651.0</v>
      </c>
      <c r="F1200" s="5">
        <v>19841.0</v>
      </c>
      <c r="G1200" s="5" t="s">
        <v>188</v>
      </c>
      <c r="H1200" s="5" t="s">
        <v>205</v>
      </c>
      <c r="I1200" s="5" t="s">
        <v>11090</v>
      </c>
      <c r="J1200" s="5" t="s">
        <v>191</v>
      </c>
      <c r="K1200" s="5" t="s">
        <v>391</v>
      </c>
      <c r="L1200" s="5" t="s">
        <v>11091</v>
      </c>
      <c r="M1200" s="10" t="str">
        <f>IFERROR(__xludf.DUMMYFUNCTION("REGEXEXTRACT(L1685, ""[\s,]([A-Z]{2})[,\s]\s?\d{5}"")"),"PR")</f>
        <v>PR</v>
      </c>
      <c r="N1200" s="5" t="s">
        <v>10590</v>
      </c>
      <c r="O1200" s="5">
        <v>705.0</v>
      </c>
      <c r="P1200" s="5">
        <v>1.0</v>
      </c>
      <c r="Q1200" s="5" t="s">
        <v>11092</v>
      </c>
      <c r="R1200" s="5" t="s">
        <v>244</v>
      </c>
      <c r="S1200" s="5">
        <v>3300.0</v>
      </c>
      <c r="T1200" s="5" t="s">
        <v>53</v>
      </c>
      <c r="U1200" s="5">
        <v>29.0</v>
      </c>
      <c r="V1200" s="5" t="s">
        <v>70</v>
      </c>
      <c r="W1200" s="5" t="s">
        <v>11093</v>
      </c>
      <c r="X1200" s="5" t="s">
        <v>52</v>
      </c>
      <c r="Y1200" s="5" t="s">
        <v>52</v>
      </c>
      <c r="Z1200" s="5">
        <v>2038.0</v>
      </c>
      <c r="AA1200" s="5" t="s">
        <v>11094</v>
      </c>
      <c r="AB1200" s="5" t="s">
        <v>200</v>
      </c>
      <c r="AC1200" s="5" t="s">
        <v>52</v>
      </c>
      <c r="AD1200" s="5" t="s">
        <v>3723</v>
      </c>
      <c r="AE1200" s="5" t="s">
        <v>3724</v>
      </c>
      <c r="AF1200" s="5" t="s">
        <v>3725</v>
      </c>
      <c r="AG1200" s="5" t="s">
        <v>52</v>
      </c>
      <c r="AH1200" s="5" t="s">
        <v>3726</v>
      </c>
      <c r="AI1200" s="5" t="s">
        <v>3727</v>
      </c>
      <c r="AJ1200" s="5" t="s">
        <v>11089</v>
      </c>
      <c r="AK1200" s="5" t="s">
        <v>11095</v>
      </c>
      <c r="AL1200" s="5" t="s">
        <v>3729</v>
      </c>
    </row>
    <row r="1201" hidden="1">
      <c r="A1201" s="5" t="s">
        <v>11096</v>
      </c>
      <c r="B1201" s="5" t="s">
        <v>11097</v>
      </c>
      <c r="C1201" s="5" t="s">
        <v>204</v>
      </c>
      <c r="D1201" s="9">
        <v>44092.0</v>
      </c>
      <c r="E1201" s="5">
        <v>43995.0</v>
      </c>
      <c r="F1201" s="5">
        <v>19998.0</v>
      </c>
      <c r="G1201" s="5" t="s">
        <v>188</v>
      </c>
      <c r="H1201" s="5" t="s">
        <v>205</v>
      </c>
      <c r="I1201" s="5" t="s">
        <v>11090</v>
      </c>
      <c r="J1201" s="5" t="s">
        <v>191</v>
      </c>
      <c r="K1201" s="5" t="s">
        <v>391</v>
      </c>
      <c r="L1201" s="5" t="s">
        <v>11098</v>
      </c>
      <c r="M1201" s="10" t="str">
        <f>IFERROR(__xludf.DUMMYFUNCTION("REGEXEXTRACT(L1686, ""[\s,]([A-Z]{2})[,\s]\s?\d{5}"")"),"NJ")</f>
        <v>NJ</v>
      </c>
      <c r="N1201" s="5" t="s">
        <v>10590</v>
      </c>
      <c r="O1201" s="5">
        <v>614.0</v>
      </c>
      <c r="P1201" s="5">
        <v>1.0</v>
      </c>
      <c r="Q1201" s="5" t="s">
        <v>11099</v>
      </c>
      <c r="R1201" s="5" t="s">
        <v>244</v>
      </c>
      <c r="S1201" s="5">
        <v>3046.0</v>
      </c>
      <c r="T1201" s="5" t="s">
        <v>53</v>
      </c>
      <c r="U1201" s="5">
        <v>29.0</v>
      </c>
      <c r="V1201" s="5" t="s">
        <v>70</v>
      </c>
      <c r="W1201" s="5" t="s">
        <v>11100</v>
      </c>
      <c r="X1201" s="5" t="s">
        <v>52</v>
      </c>
      <c r="Y1201" s="5" t="s">
        <v>52</v>
      </c>
      <c r="Z1201" s="5">
        <v>2038.0</v>
      </c>
      <c r="AA1201" s="5" t="s">
        <v>11101</v>
      </c>
      <c r="AB1201" s="5" t="s">
        <v>200</v>
      </c>
      <c r="AC1201" s="5" t="s">
        <v>52</v>
      </c>
      <c r="AD1201" s="5" t="s">
        <v>3723</v>
      </c>
      <c r="AE1201" s="5" t="s">
        <v>3724</v>
      </c>
      <c r="AF1201" s="5" t="s">
        <v>3725</v>
      </c>
      <c r="AG1201" s="5" t="s">
        <v>52</v>
      </c>
      <c r="AH1201" s="5" t="s">
        <v>3726</v>
      </c>
      <c r="AI1201" s="5" t="s">
        <v>3727</v>
      </c>
      <c r="AJ1201" s="5" t="s">
        <v>11097</v>
      </c>
      <c r="AK1201" s="5" t="s">
        <v>11102</v>
      </c>
      <c r="AL1201" s="5" t="s">
        <v>3729</v>
      </c>
    </row>
    <row r="1202" hidden="1">
      <c r="A1202" s="5" t="s">
        <v>11103</v>
      </c>
      <c r="B1202" s="5" t="s">
        <v>10825</v>
      </c>
      <c r="C1202" s="5" t="s">
        <v>10826</v>
      </c>
      <c r="D1202" s="9">
        <v>44089.0</v>
      </c>
      <c r="E1202" s="5">
        <v>32256.0</v>
      </c>
      <c r="F1202" s="5">
        <v>14662.0</v>
      </c>
      <c r="G1202" s="5" t="s">
        <v>634</v>
      </c>
      <c r="H1202" s="5" t="s">
        <v>366</v>
      </c>
      <c r="I1202" s="5" t="s">
        <v>11104</v>
      </c>
      <c r="J1202" s="5" t="s">
        <v>274</v>
      </c>
      <c r="K1202" s="5" t="s">
        <v>11037</v>
      </c>
      <c r="L1202" s="5" t="s">
        <v>10828</v>
      </c>
      <c r="M1202" s="10" t="str">
        <f>IFERROR(__xludf.DUMMYFUNCTION("REGEXEXTRACT(L1687, ""[\s,]([A-Z]{2})[,\s]\s?\d{5}"")"),"CO")</f>
        <v>CO</v>
      </c>
      <c r="N1202" s="5" t="s">
        <v>11038</v>
      </c>
      <c r="O1202" s="5">
        <v>33315.0</v>
      </c>
      <c r="P1202" s="5">
        <v>1.0</v>
      </c>
      <c r="Q1202" s="5" t="s">
        <v>11105</v>
      </c>
      <c r="R1202" s="5">
        <v>2200.0</v>
      </c>
      <c r="S1202" s="5">
        <v>1013.0</v>
      </c>
      <c r="T1202" s="5" t="s">
        <v>69</v>
      </c>
      <c r="U1202" s="5">
        <v>20.0</v>
      </c>
      <c r="V1202" s="5" t="s">
        <v>70</v>
      </c>
      <c r="W1202" s="5" t="s">
        <v>11106</v>
      </c>
      <c r="X1202" s="5" t="s">
        <v>55</v>
      </c>
      <c r="Y1202" s="5" t="s">
        <v>11107</v>
      </c>
      <c r="Z1202" s="5" t="s">
        <v>6542</v>
      </c>
      <c r="AA1202" s="5" t="s">
        <v>11108</v>
      </c>
      <c r="AB1202" s="5" t="s">
        <v>260</v>
      </c>
      <c r="AC1202" s="5" t="s">
        <v>52</v>
      </c>
      <c r="AD1202" s="5" t="s">
        <v>5521</v>
      </c>
      <c r="AE1202" s="5" t="s">
        <v>5522</v>
      </c>
      <c r="AF1202" s="5" t="s">
        <v>5523</v>
      </c>
      <c r="AG1202" s="5" t="s">
        <v>52</v>
      </c>
      <c r="AH1202" s="5" t="s">
        <v>52</v>
      </c>
      <c r="AI1202" s="5" t="s">
        <v>5524</v>
      </c>
      <c r="AJ1202" s="5" t="s">
        <v>10825</v>
      </c>
      <c r="AK1202" s="5" t="s">
        <v>10828</v>
      </c>
      <c r="AL1202" s="5" t="s">
        <v>1874</v>
      </c>
    </row>
    <row r="1203" hidden="1">
      <c r="A1203" s="5" t="s">
        <v>11109</v>
      </c>
      <c r="B1203" s="5" t="s">
        <v>10835</v>
      </c>
      <c r="C1203" s="5" t="s">
        <v>10836</v>
      </c>
      <c r="D1203" s="9">
        <v>44089.0</v>
      </c>
      <c r="E1203" s="5">
        <v>37283.0</v>
      </c>
      <c r="F1203" s="5">
        <v>16947.0</v>
      </c>
      <c r="G1203" s="5" t="s">
        <v>634</v>
      </c>
      <c r="H1203" s="5" t="s">
        <v>366</v>
      </c>
      <c r="I1203" s="5" t="s">
        <v>11104</v>
      </c>
      <c r="J1203" s="5" t="s">
        <v>274</v>
      </c>
      <c r="K1203" s="5" t="s">
        <v>462</v>
      </c>
      <c r="L1203" s="5" t="s">
        <v>10837</v>
      </c>
      <c r="M1203" s="10" t="str">
        <f>IFERROR(__xludf.DUMMYFUNCTION("REGEXEXTRACT(L1688, ""[\s,]([A-Z]{2})[,\s]\s?\d{5}"")"),"TE")</f>
        <v>TE</v>
      </c>
      <c r="N1203" s="5" t="s">
        <v>11110</v>
      </c>
      <c r="O1203" s="5">
        <v>33172.0</v>
      </c>
      <c r="P1203" s="5">
        <v>1.0</v>
      </c>
      <c r="Q1203" s="5" t="s">
        <v>11105</v>
      </c>
      <c r="R1203" s="5">
        <v>2200.0</v>
      </c>
      <c r="S1203" s="5">
        <v>1013.0</v>
      </c>
      <c r="T1203" s="5" t="s">
        <v>69</v>
      </c>
      <c r="U1203" s="5">
        <v>688.0</v>
      </c>
      <c r="V1203" s="5" t="s">
        <v>158</v>
      </c>
      <c r="W1203" s="5" t="s">
        <v>11107</v>
      </c>
      <c r="X1203" s="5" t="s">
        <v>71</v>
      </c>
      <c r="Y1203" s="5" t="s">
        <v>52</v>
      </c>
      <c r="Z1203" s="5" t="s">
        <v>1872</v>
      </c>
      <c r="AA1203" s="5" t="s">
        <v>11108</v>
      </c>
      <c r="AB1203" s="5" t="s">
        <v>260</v>
      </c>
      <c r="AC1203" s="5" t="s">
        <v>52</v>
      </c>
      <c r="AD1203" s="5" t="s">
        <v>163</v>
      </c>
      <c r="AE1203" s="5" t="s">
        <v>164</v>
      </c>
      <c r="AF1203" s="5" t="s">
        <v>165</v>
      </c>
      <c r="AG1203" s="5" t="s">
        <v>52</v>
      </c>
      <c r="AH1203" s="5" t="s">
        <v>52</v>
      </c>
      <c r="AI1203" s="5" t="s">
        <v>52</v>
      </c>
      <c r="AJ1203" s="5" t="s">
        <v>10835</v>
      </c>
      <c r="AK1203" s="5" t="s">
        <v>10840</v>
      </c>
      <c r="AL1203" s="5" t="s">
        <v>6057</v>
      </c>
    </row>
    <row r="1204">
      <c r="A1204" s="5" t="s">
        <v>11111</v>
      </c>
      <c r="B1204" s="5" t="s">
        <v>11112</v>
      </c>
      <c r="C1204" s="5" t="s">
        <v>5359</v>
      </c>
      <c r="D1204" s="9">
        <v>44087.0</v>
      </c>
      <c r="E1204" s="5">
        <v>42827.0</v>
      </c>
      <c r="F1204" s="5">
        <v>19467.0</v>
      </c>
      <c r="G1204" s="5" t="s">
        <v>900</v>
      </c>
      <c r="H1204" s="5" t="s">
        <v>45</v>
      </c>
      <c r="I1204" s="5" t="s">
        <v>11113</v>
      </c>
      <c r="J1204" s="5" t="s">
        <v>872</v>
      </c>
      <c r="K1204" s="5" t="s">
        <v>11114</v>
      </c>
      <c r="L1204" s="5" t="s">
        <v>11115</v>
      </c>
      <c r="M1204" s="10" t="str">
        <f>IFERROR(__xludf.DUMMYFUNCTION("REGEXEXTRACT(L1689, ""[\s,]([A-Z]{2})[,\s]\s?\d{5}"")"),"GA")</f>
        <v>GA</v>
      </c>
      <c r="N1204" s="5" t="s">
        <v>11116</v>
      </c>
      <c r="O1204" s="5">
        <v>90031.0</v>
      </c>
      <c r="P1204" s="5">
        <v>1.0</v>
      </c>
      <c r="Q1204" s="5" t="s">
        <v>11117</v>
      </c>
      <c r="R1204" s="5">
        <v>4510.0</v>
      </c>
      <c r="S1204" s="5">
        <v>1135.0</v>
      </c>
      <c r="T1204" s="5" t="s">
        <v>115</v>
      </c>
      <c r="U1204" s="5">
        <v>0.0</v>
      </c>
      <c r="V1204" s="5" t="s">
        <v>52</v>
      </c>
      <c r="W1204" s="5" t="s">
        <v>11118</v>
      </c>
      <c r="X1204" s="5" t="s">
        <v>52</v>
      </c>
      <c r="Y1204" s="5" t="s">
        <v>52</v>
      </c>
      <c r="Z1204" s="5" t="s">
        <v>11119</v>
      </c>
      <c r="AA1204" s="5" t="s">
        <v>11120</v>
      </c>
      <c r="AB1204" s="5" t="s">
        <v>2743</v>
      </c>
      <c r="AC1204" s="5" t="s">
        <v>52</v>
      </c>
      <c r="AD1204" s="5" t="s">
        <v>181</v>
      </c>
      <c r="AE1204" s="5" t="s">
        <v>182</v>
      </c>
      <c r="AF1204" s="5" t="s">
        <v>183</v>
      </c>
      <c r="AG1204" s="5" t="s">
        <v>52</v>
      </c>
      <c r="AH1204" s="5" t="s">
        <v>52</v>
      </c>
      <c r="AI1204" s="5" t="s">
        <v>184</v>
      </c>
      <c r="AJ1204" s="5" t="s">
        <v>11121</v>
      </c>
      <c r="AK1204" s="5" t="s">
        <v>11122</v>
      </c>
      <c r="AL1204" s="5" t="s">
        <v>11123</v>
      </c>
    </row>
    <row r="1205" hidden="1">
      <c r="A1205" s="5" t="s">
        <v>11124</v>
      </c>
      <c r="B1205" s="5" t="s">
        <v>11125</v>
      </c>
      <c r="C1205" s="5" t="s">
        <v>11126</v>
      </c>
      <c r="D1205" s="9">
        <v>44085.0</v>
      </c>
      <c r="E1205" s="5">
        <v>10305.0</v>
      </c>
      <c r="F1205" s="5">
        <v>4684.0</v>
      </c>
      <c r="G1205" s="5" t="s">
        <v>3935</v>
      </c>
      <c r="H1205" s="5" t="s">
        <v>189</v>
      </c>
      <c r="I1205" s="5" t="s">
        <v>9785</v>
      </c>
      <c r="J1205" s="5" t="s">
        <v>872</v>
      </c>
      <c r="K1205" s="5" t="s">
        <v>173</v>
      </c>
      <c r="L1205" s="5" t="s">
        <v>11127</v>
      </c>
      <c r="M1205" s="10" t="str">
        <f>IFERROR(__xludf.DUMMYFUNCTION("REGEXEXTRACT(L1690, ""[\s,]([A-Z]{2})[,\s]\s?\d{5}"")"),"GA")</f>
        <v>GA</v>
      </c>
      <c r="N1205" s="5" t="s">
        <v>11128</v>
      </c>
      <c r="O1205" s="5">
        <v>31604.0</v>
      </c>
      <c r="P1205" s="5">
        <v>1.0</v>
      </c>
      <c r="Q1205" s="5" t="s">
        <v>11129</v>
      </c>
      <c r="R1205" s="5">
        <v>2210.0</v>
      </c>
      <c r="S1205" s="5">
        <v>10.0</v>
      </c>
      <c r="T1205" s="5" t="s">
        <v>115</v>
      </c>
      <c r="U1205" s="5">
        <v>0.0</v>
      </c>
      <c r="V1205" s="5" t="s">
        <v>52</v>
      </c>
      <c r="W1205" s="5" t="s">
        <v>11130</v>
      </c>
      <c r="X1205" s="5" t="s">
        <v>52</v>
      </c>
      <c r="Y1205" s="5" t="s">
        <v>52</v>
      </c>
      <c r="Z1205" s="5" t="s">
        <v>11131</v>
      </c>
      <c r="AA1205" s="5" t="s">
        <v>11132</v>
      </c>
      <c r="AB1205" s="5" t="s">
        <v>119</v>
      </c>
      <c r="AC1205" s="5" t="s">
        <v>283</v>
      </c>
      <c r="AD1205" s="5" t="s">
        <v>181</v>
      </c>
      <c r="AE1205" s="5" t="s">
        <v>182</v>
      </c>
      <c r="AF1205" s="5" t="s">
        <v>183</v>
      </c>
      <c r="AG1205" s="5" t="s">
        <v>52</v>
      </c>
      <c r="AH1205" s="5" t="s">
        <v>52</v>
      </c>
      <c r="AI1205" s="5" t="s">
        <v>184</v>
      </c>
      <c r="AJ1205" s="5" t="s">
        <v>11133</v>
      </c>
      <c r="AK1205" s="5" t="s">
        <v>11134</v>
      </c>
      <c r="AL1205" s="5" t="s">
        <v>11135</v>
      </c>
    </row>
    <row r="1206" hidden="1">
      <c r="A1206" s="5" t="s">
        <v>11136</v>
      </c>
      <c r="B1206" s="5" t="s">
        <v>10825</v>
      </c>
      <c r="C1206" s="5" t="s">
        <v>10826</v>
      </c>
      <c r="D1206" s="9">
        <v>44082.0</v>
      </c>
      <c r="E1206" s="5">
        <v>29282.0</v>
      </c>
      <c r="F1206" s="5">
        <v>13310.0</v>
      </c>
      <c r="G1206" s="5" t="s">
        <v>634</v>
      </c>
      <c r="H1206" s="5" t="s">
        <v>366</v>
      </c>
      <c r="I1206" s="5" t="s">
        <v>11137</v>
      </c>
      <c r="J1206" s="5" t="s">
        <v>274</v>
      </c>
      <c r="K1206" s="5" t="s">
        <v>11138</v>
      </c>
      <c r="L1206" s="5" t="s">
        <v>10828</v>
      </c>
      <c r="M1206" s="10" t="str">
        <f>IFERROR(__xludf.DUMMYFUNCTION("REGEXEXTRACT(L1691, ""[\s,]([A-Z]{2})[,\s]\s?\d{5}"")"),"NJ")</f>
        <v>NJ</v>
      </c>
      <c r="N1206" s="5" t="s">
        <v>11038</v>
      </c>
      <c r="O1206" s="5">
        <v>33315.0</v>
      </c>
      <c r="P1206" s="5">
        <v>1.0</v>
      </c>
      <c r="Q1206" s="5" t="s">
        <v>11139</v>
      </c>
      <c r="R1206" s="5">
        <v>2200.0</v>
      </c>
      <c r="S1206" s="5">
        <v>937.0</v>
      </c>
      <c r="T1206" s="5" t="s">
        <v>69</v>
      </c>
      <c r="U1206" s="5">
        <v>26.0</v>
      </c>
      <c r="V1206" s="5" t="s">
        <v>70</v>
      </c>
      <c r="W1206" s="5" t="s">
        <v>11140</v>
      </c>
      <c r="X1206" s="5" t="s">
        <v>55</v>
      </c>
      <c r="Y1206" s="5" t="s">
        <v>11141</v>
      </c>
      <c r="Z1206" s="5" t="s">
        <v>1964</v>
      </c>
      <c r="AA1206" s="5" t="s">
        <v>11142</v>
      </c>
      <c r="AB1206" s="5" t="s">
        <v>59</v>
      </c>
      <c r="AC1206" s="5" t="s">
        <v>52</v>
      </c>
      <c r="AD1206" s="5" t="s">
        <v>5521</v>
      </c>
      <c r="AE1206" s="5" t="s">
        <v>5522</v>
      </c>
      <c r="AF1206" s="5" t="s">
        <v>5523</v>
      </c>
      <c r="AG1206" s="5" t="s">
        <v>52</v>
      </c>
      <c r="AH1206" s="5" t="s">
        <v>52</v>
      </c>
      <c r="AI1206" s="5" t="s">
        <v>5524</v>
      </c>
      <c r="AJ1206" s="5" t="s">
        <v>10825</v>
      </c>
      <c r="AK1206" s="5" t="s">
        <v>10828</v>
      </c>
      <c r="AL1206" s="5" t="s">
        <v>1874</v>
      </c>
    </row>
    <row r="1207" hidden="1">
      <c r="A1207" s="5" t="s">
        <v>11143</v>
      </c>
      <c r="B1207" s="5" t="s">
        <v>10835</v>
      </c>
      <c r="C1207" s="5" t="s">
        <v>10836</v>
      </c>
      <c r="D1207" s="9">
        <v>44082.0</v>
      </c>
      <c r="E1207" s="5">
        <v>34304.0</v>
      </c>
      <c r="F1207" s="5">
        <v>15593.0</v>
      </c>
      <c r="G1207" s="5" t="s">
        <v>634</v>
      </c>
      <c r="H1207" s="5" t="s">
        <v>366</v>
      </c>
      <c r="I1207" s="5" t="s">
        <v>11137</v>
      </c>
      <c r="J1207" s="5" t="s">
        <v>274</v>
      </c>
      <c r="K1207" s="5" t="s">
        <v>462</v>
      </c>
      <c r="L1207" s="5" t="s">
        <v>11144</v>
      </c>
      <c r="M1207" s="10" t="str">
        <f>IFERROR(__xludf.DUMMYFUNCTION("REGEXEXTRACT(L1692, ""[\s,]([A-Z]{2})[,\s]\s?\d{5}"")"),"PR")</f>
        <v>PR</v>
      </c>
      <c r="N1207" s="5" t="s">
        <v>10838</v>
      </c>
      <c r="O1207" s="5">
        <v>33172.0</v>
      </c>
      <c r="P1207" s="5">
        <v>1.0</v>
      </c>
      <c r="Q1207" s="5" t="s">
        <v>11139</v>
      </c>
      <c r="R1207" s="5">
        <v>2200.0</v>
      </c>
      <c r="S1207" s="5">
        <v>937.0</v>
      </c>
      <c r="T1207" s="5" t="s">
        <v>69</v>
      </c>
      <c r="U1207" s="5">
        <v>884.0</v>
      </c>
      <c r="V1207" s="5" t="s">
        <v>158</v>
      </c>
      <c r="W1207" s="5" t="s">
        <v>11141</v>
      </c>
      <c r="X1207" s="5" t="s">
        <v>71</v>
      </c>
      <c r="Y1207" s="5" t="s">
        <v>52</v>
      </c>
      <c r="Z1207" s="5" t="s">
        <v>11044</v>
      </c>
      <c r="AA1207" s="5" t="s">
        <v>11142</v>
      </c>
      <c r="AB1207" s="5" t="s">
        <v>59</v>
      </c>
      <c r="AC1207" s="5" t="s">
        <v>52</v>
      </c>
      <c r="AD1207" s="5" t="s">
        <v>163</v>
      </c>
      <c r="AE1207" s="5" t="s">
        <v>164</v>
      </c>
      <c r="AF1207" s="5" t="s">
        <v>165</v>
      </c>
      <c r="AG1207" s="5" t="s">
        <v>52</v>
      </c>
      <c r="AH1207" s="5" t="s">
        <v>52</v>
      </c>
      <c r="AI1207" s="5" t="s">
        <v>52</v>
      </c>
      <c r="AJ1207" s="5" t="s">
        <v>10835</v>
      </c>
      <c r="AK1207" s="5" t="s">
        <v>10840</v>
      </c>
      <c r="AL1207" s="5" t="s">
        <v>6057</v>
      </c>
    </row>
    <row r="1208" hidden="1">
      <c r="A1208" s="5" t="s">
        <v>11145</v>
      </c>
      <c r="B1208" s="5" t="s">
        <v>11146</v>
      </c>
      <c r="C1208" s="5" t="s">
        <v>11147</v>
      </c>
      <c r="D1208" s="9">
        <v>44082.0</v>
      </c>
      <c r="E1208" s="5">
        <v>43038.0</v>
      </c>
      <c r="F1208" s="5">
        <v>19563.0</v>
      </c>
      <c r="G1208" s="5" t="s">
        <v>188</v>
      </c>
      <c r="H1208" s="5" t="s">
        <v>1069</v>
      </c>
      <c r="I1208" s="5" t="s">
        <v>11148</v>
      </c>
      <c r="J1208" s="5" t="s">
        <v>191</v>
      </c>
      <c r="K1208" s="5" t="s">
        <v>11149</v>
      </c>
      <c r="L1208" s="5" t="s">
        <v>11150</v>
      </c>
      <c r="M1208" s="10" t="str">
        <f>IFERROR(__xludf.DUMMYFUNCTION("REGEXEXTRACT(L1693, ""[\s,]([A-Z]{2})[,\s]\s?\d{5}"")"),"#N/A")</f>
        <v>#N/A</v>
      </c>
      <c r="N1208" s="5" t="s">
        <v>11151</v>
      </c>
      <c r="O1208" s="5">
        <v>8817.0</v>
      </c>
      <c r="P1208" s="5">
        <v>1.0</v>
      </c>
      <c r="Q1208" s="5" t="s">
        <v>11152</v>
      </c>
      <c r="R1208" s="5" t="s">
        <v>1519</v>
      </c>
      <c r="S1208" s="5">
        <v>1203.0</v>
      </c>
      <c r="T1208" s="5" t="s">
        <v>92</v>
      </c>
      <c r="U1208" s="5">
        <v>0.0</v>
      </c>
      <c r="V1208" s="5" t="s">
        <v>70</v>
      </c>
      <c r="W1208" s="5" t="s">
        <v>11153</v>
      </c>
      <c r="X1208" s="5" t="s">
        <v>71</v>
      </c>
      <c r="Y1208" s="5" t="s">
        <v>52</v>
      </c>
      <c r="Z1208" s="5" t="s">
        <v>11086</v>
      </c>
      <c r="AA1208" s="5" t="s">
        <v>11154</v>
      </c>
      <c r="AB1208" s="5" t="s">
        <v>1426</v>
      </c>
      <c r="AC1208" s="5" t="s">
        <v>52</v>
      </c>
      <c r="AD1208" s="5" t="s">
        <v>72</v>
      </c>
      <c r="AE1208" s="5" t="s">
        <v>73</v>
      </c>
      <c r="AF1208" s="5" t="s">
        <v>74</v>
      </c>
      <c r="AG1208" s="5" t="s">
        <v>75</v>
      </c>
      <c r="AH1208" s="5" t="s">
        <v>76</v>
      </c>
      <c r="AI1208" s="5" t="s">
        <v>77</v>
      </c>
      <c r="AJ1208" s="5" t="s">
        <v>11146</v>
      </c>
      <c r="AK1208" s="5" t="s">
        <v>1769</v>
      </c>
      <c r="AL1208" s="5" t="s">
        <v>11155</v>
      </c>
    </row>
    <row r="1209" hidden="1">
      <c r="A1209" s="5" t="s">
        <v>11156</v>
      </c>
      <c r="B1209" s="5" t="s">
        <v>11157</v>
      </c>
      <c r="C1209" s="5" t="s">
        <v>3998</v>
      </c>
      <c r="D1209" s="9">
        <v>44079.0</v>
      </c>
      <c r="E1209" s="5">
        <v>57178.0</v>
      </c>
      <c r="F1209" s="5">
        <v>25990.0</v>
      </c>
      <c r="G1209" s="5" t="s">
        <v>1419</v>
      </c>
      <c r="H1209" s="5" t="s">
        <v>480</v>
      </c>
      <c r="I1209" s="5" t="s">
        <v>3831</v>
      </c>
      <c r="J1209" s="5" t="s">
        <v>256</v>
      </c>
      <c r="K1209" s="5" t="s">
        <v>11158</v>
      </c>
      <c r="L1209" s="5" t="s">
        <v>11159</v>
      </c>
      <c r="M1209" s="10" t="str">
        <f>IFERROR(__xludf.DUMMYFUNCTION("REGEXEXTRACT(L1694, ""[\s,]([A-Z]{2})[,\s]\s?\d{5}"")"),"#N/A")</f>
        <v>#N/A</v>
      </c>
      <c r="N1209" s="5" t="s">
        <v>5332</v>
      </c>
      <c r="O1209" s="5" t="s">
        <v>52</v>
      </c>
      <c r="P1209" s="5">
        <v>1.0</v>
      </c>
      <c r="Q1209" s="5" t="s">
        <v>11160</v>
      </c>
      <c r="R1209" s="5" t="s">
        <v>211</v>
      </c>
      <c r="S1209" s="5">
        <v>69.0</v>
      </c>
      <c r="T1209" s="5" t="s">
        <v>1077</v>
      </c>
      <c r="U1209" s="5">
        <v>26.0</v>
      </c>
      <c r="V1209" s="5" t="s">
        <v>93</v>
      </c>
      <c r="W1209" s="5" t="s">
        <v>11161</v>
      </c>
      <c r="X1209" s="5" t="s">
        <v>52</v>
      </c>
      <c r="Y1209" s="5" t="s">
        <v>52</v>
      </c>
      <c r="Z1209" s="5" t="s">
        <v>11162</v>
      </c>
      <c r="AA1209" s="5">
        <v>421.0</v>
      </c>
      <c r="AB1209" s="5" t="s">
        <v>162</v>
      </c>
      <c r="AC1209" s="5" t="s">
        <v>52</v>
      </c>
      <c r="AD1209" s="5" t="s">
        <v>565</v>
      </c>
      <c r="AE1209" s="5" t="s">
        <v>566</v>
      </c>
      <c r="AF1209" s="5" t="s">
        <v>567</v>
      </c>
      <c r="AG1209" s="5" t="s">
        <v>52</v>
      </c>
      <c r="AH1209" s="5" t="s">
        <v>52</v>
      </c>
      <c r="AI1209" s="5" t="s">
        <v>568</v>
      </c>
      <c r="AJ1209" s="5" t="s">
        <v>11157</v>
      </c>
      <c r="AK1209" s="5" t="s">
        <v>11159</v>
      </c>
      <c r="AL1209" s="5" t="s">
        <v>1428</v>
      </c>
    </row>
    <row r="1210" hidden="1">
      <c r="A1210" s="5" t="s">
        <v>11163</v>
      </c>
      <c r="B1210" s="5" t="s">
        <v>11164</v>
      </c>
      <c r="C1210" s="5" t="s">
        <v>1222</v>
      </c>
      <c r="D1210" s="9">
        <v>44078.0</v>
      </c>
      <c r="E1210" s="5">
        <v>12936.0</v>
      </c>
      <c r="F1210" s="5">
        <v>5880.0</v>
      </c>
      <c r="G1210" s="5" t="s">
        <v>107</v>
      </c>
      <c r="H1210" s="5" t="s">
        <v>1792</v>
      </c>
      <c r="I1210" s="5" t="s">
        <v>11165</v>
      </c>
      <c r="J1210" s="5" t="s">
        <v>109</v>
      </c>
      <c r="K1210" s="5" t="s">
        <v>11166</v>
      </c>
      <c r="L1210" s="5" t="s">
        <v>11167</v>
      </c>
      <c r="M1210" s="10" t="str">
        <f>IFERROR(__xludf.DUMMYFUNCTION("REGEXEXTRACT(L1695, ""[\s,]([A-Z]{2})[,\s]\s?\d{5}"")"),"#N/A")</f>
        <v>#N/A</v>
      </c>
      <c r="N1210" s="5" t="s">
        <v>10470</v>
      </c>
      <c r="O1210" s="5" t="s">
        <v>52</v>
      </c>
      <c r="P1210" s="5">
        <v>1.0</v>
      </c>
      <c r="Q1210" s="5" t="s">
        <v>11168</v>
      </c>
      <c r="R1210" s="5">
        <v>4510.0</v>
      </c>
      <c r="S1210" s="5">
        <v>10.0</v>
      </c>
      <c r="T1210" s="5" t="s">
        <v>115</v>
      </c>
      <c r="U1210" s="5">
        <v>0.0</v>
      </c>
      <c r="V1210" s="5" t="s">
        <v>52</v>
      </c>
      <c r="W1210" s="5" t="s">
        <v>11169</v>
      </c>
      <c r="X1210" s="5" t="s">
        <v>71</v>
      </c>
      <c r="Y1210" s="5" t="s">
        <v>52</v>
      </c>
      <c r="Z1210" s="5" t="s">
        <v>11170</v>
      </c>
      <c r="AA1210" s="5">
        <v>5276261.0</v>
      </c>
      <c r="AB1210" s="5" t="s">
        <v>730</v>
      </c>
      <c r="AC1210" s="5" t="s">
        <v>52</v>
      </c>
      <c r="AD1210" s="5" t="s">
        <v>10473</v>
      </c>
      <c r="AE1210" s="5" t="s">
        <v>10474</v>
      </c>
      <c r="AF1210" s="5" t="s">
        <v>10475</v>
      </c>
      <c r="AG1210" s="5" t="s">
        <v>265</v>
      </c>
      <c r="AH1210" s="5">
        <v>33602.0</v>
      </c>
      <c r="AI1210" s="5" t="s">
        <v>10476</v>
      </c>
      <c r="AJ1210" s="5" t="s">
        <v>11171</v>
      </c>
      <c r="AK1210" s="5" t="s">
        <v>11164</v>
      </c>
      <c r="AL1210" s="5" t="s">
        <v>10478</v>
      </c>
    </row>
    <row r="1211" hidden="1">
      <c r="A1211" s="5" t="s">
        <v>11172</v>
      </c>
      <c r="B1211" s="5" t="s">
        <v>11173</v>
      </c>
      <c r="C1211" s="5" t="s">
        <v>11173</v>
      </c>
      <c r="D1211" s="9">
        <v>44078.0</v>
      </c>
      <c r="E1211" s="5">
        <v>5610.0</v>
      </c>
      <c r="F1211" s="5">
        <v>2550.0</v>
      </c>
      <c r="G1211" s="5" t="s">
        <v>107</v>
      </c>
      <c r="H1211" s="5" t="s">
        <v>1792</v>
      </c>
      <c r="I1211" s="5" t="s">
        <v>11165</v>
      </c>
      <c r="J1211" s="5" t="s">
        <v>109</v>
      </c>
      <c r="K1211" s="5" t="s">
        <v>3109</v>
      </c>
      <c r="L1211" s="5" t="s">
        <v>11174</v>
      </c>
      <c r="M1211" s="10" t="str">
        <f>IFERROR(__xludf.DUMMYFUNCTION("REGEXEXTRACT(L1696, ""[\s,]([A-Z]{2})[,\s]\s?\d{5}"")"),"#N/A")</f>
        <v>#N/A</v>
      </c>
      <c r="N1211" s="5" t="s">
        <v>11175</v>
      </c>
      <c r="O1211" s="5" t="s">
        <v>11176</v>
      </c>
      <c r="P1211" s="5">
        <v>1.0</v>
      </c>
      <c r="Q1211" s="5" t="s">
        <v>11168</v>
      </c>
      <c r="R1211" s="5">
        <v>4510.0</v>
      </c>
      <c r="S1211" s="5">
        <v>4.0</v>
      </c>
      <c r="T1211" s="5" t="s">
        <v>115</v>
      </c>
      <c r="U1211" s="5">
        <v>0.0</v>
      </c>
      <c r="V1211" s="5" t="s">
        <v>52</v>
      </c>
      <c r="W1211" s="5" t="s">
        <v>11177</v>
      </c>
      <c r="X1211" s="5" t="s">
        <v>55</v>
      </c>
      <c r="Y1211" s="5" t="s">
        <v>11169</v>
      </c>
      <c r="Z1211" s="5" t="s">
        <v>11170</v>
      </c>
      <c r="AA1211" s="5">
        <v>5276261.0</v>
      </c>
      <c r="AB1211" s="5" t="s">
        <v>730</v>
      </c>
      <c r="AC1211" s="5" t="s">
        <v>52</v>
      </c>
      <c r="AD1211" s="5" t="s">
        <v>10473</v>
      </c>
      <c r="AE1211" s="5" t="s">
        <v>10474</v>
      </c>
      <c r="AF1211" s="5" t="s">
        <v>10475</v>
      </c>
      <c r="AG1211" s="5" t="s">
        <v>265</v>
      </c>
      <c r="AH1211" s="5">
        <v>33602.0</v>
      </c>
      <c r="AI1211" s="5" t="s">
        <v>10476</v>
      </c>
      <c r="AJ1211" s="5" t="s">
        <v>102</v>
      </c>
      <c r="AK1211" s="5" t="s">
        <v>102</v>
      </c>
      <c r="AL1211" s="5" t="s">
        <v>10478</v>
      </c>
    </row>
    <row r="1212" hidden="1">
      <c r="A1212" s="5" t="s">
        <v>11178</v>
      </c>
      <c r="B1212" s="5" t="s">
        <v>11179</v>
      </c>
      <c r="C1212" s="5" t="s">
        <v>11180</v>
      </c>
      <c r="D1212" s="9">
        <v>44078.0</v>
      </c>
      <c r="E1212" s="5">
        <v>39147.0</v>
      </c>
      <c r="F1212" s="5">
        <v>17794.0</v>
      </c>
      <c r="G1212" s="5" t="s">
        <v>188</v>
      </c>
      <c r="H1212" s="5" t="s">
        <v>1792</v>
      </c>
      <c r="I1212" s="5" t="s">
        <v>11181</v>
      </c>
      <c r="J1212" s="5" t="s">
        <v>191</v>
      </c>
      <c r="K1212" s="5" t="s">
        <v>744</v>
      </c>
      <c r="L1212" s="5" t="s">
        <v>11182</v>
      </c>
      <c r="M1212" s="10" t="str">
        <f>IFERROR(__xludf.DUMMYFUNCTION("REGEXEXTRACT(L1697, ""[\s,]([A-Z]{2})[,\s]\s?\d{5}"")"),"#N/A")</f>
        <v>#N/A</v>
      </c>
      <c r="N1212" s="5" t="s">
        <v>11183</v>
      </c>
      <c r="O1212" s="5">
        <v>30338.0</v>
      </c>
      <c r="P1212" s="5">
        <v>1.0</v>
      </c>
      <c r="Q1212" s="5" t="s">
        <v>11184</v>
      </c>
      <c r="R1212" s="5">
        <v>4510.0</v>
      </c>
      <c r="S1212" s="5">
        <v>15.0</v>
      </c>
      <c r="T1212" s="5" t="s">
        <v>53</v>
      </c>
      <c r="U1212" s="5">
        <v>0.0</v>
      </c>
      <c r="V1212" s="5" t="s">
        <v>70</v>
      </c>
      <c r="W1212" s="5" t="s">
        <v>11185</v>
      </c>
      <c r="X1212" s="5" t="s">
        <v>52</v>
      </c>
      <c r="Y1212" s="5" t="s">
        <v>52</v>
      </c>
      <c r="Z1212" s="5" t="s">
        <v>11186</v>
      </c>
      <c r="AA1212" s="5" t="s">
        <v>11187</v>
      </c>
      <c r="AB1212" s="5" t="s">
        <v>59</v>
      </c>
      <c r="AC1212" s="5" t="s">
        <v>52</v>
      </c>
      <c r="AD1212" s="5" t="s">
        <v>3974</v>
      </c>
      <c r="AE1212" s="5" t="s">
        <v>3975</v>
      </c>
      <c r="AF1212" s="5" t="s">
        <v>183</v>
      </c>
      <c r="AG1212" s="5" t="s">
        <v>52</v>
      </c>
      <c r="AH1212" s="5" t="s">
        <v>3976</v>
      </c>
      <c r="AI1212" s="5" t="s">
        <v>3977</v>
      </c>
      <c r="AJ1212" s="5" t="s">
        <v>11188</v>
      </c>
      <c r="AK1212" s="5" t="s">
        <v>11189</v>
      </c>
      <c r="AL1212" s="5" t="s">
        <v>11190</v>
      </c>
    </row>
    <row r="1213" hidden="1">
      <c r="A1213" s="5" t="s">
        <v>11191</v>
      </c>
      <c r="B1213" s="5" t="s">
        <v>11192</v>
      </c>
      <c r="C1213" s="5" t="s">
        <v>11193</v>
      </c>
      <c r="D1213" s="9">
        <v>44074.0</v>
      </c>
      <c r="E1213" s="5">
        <v>220000.0</v>
      </c>
      <c r="F1213" s="5">
        <v>100000.0</v>
      </c>
      <c r="G1213" s="5" t="s">
        <v>1419</v>
      </c>
      <c r="H1213" s="5" t="s">
        <v>480</v>
      </c>
      <c r="I1213" s="5" t="s">
        <v>3108</v>
      </c>
      <c r="J1213" s="5" t="s">
        <v>256</v>
      </c>
      <c r="K1213" s="5" t="s">
        <v>11194</v>
      </c>
      <c r="L1213" s="5" t="s">
        <v>11195</v>
      </c>
      <c r="M1213" s="10" t="str">
        <f>IFERROR(__xludf.DUMMYFUNCTION("REGEXEXTRACT(L1698, ""[\s,]([A-Z]{2})[,\s]\s?\d{5}"")"),"CA")</f>
        <v>CA</v>
      </c>
      <c r="N1213" s="5" t="s">
        <v>11196</v>
      </c>
      <c r="O1213" s="5" t="s">
        <v>52</v>
      </c>
      <c r="P1213" s="5">
        <v>5.0</v>
      </c>
      <c r="Q1213" s="5" t="s">
        <v>11197</v>
      </c>
      <c r="R1213" s="5" t="s">
        <v>11198</v>
      </c>
      <c r="S1213" s="5">
        <v>5.0</v>
      </c>
      <c r="T1213" s="5" t="s">
        <v>53</v>
      </c>
      <c r="U1213" s="5">
        <v>0.0</v>
      </c>
      <c r="V1213" s="5" t="s">
        <v>52</v>
      </c>
      <c r="W1213" s="5" t="s">
        <v>11199</v>
      </c>
      <c r="X1213" s="5" t="s">
        <v>52</v>
      </c>
      <c r="Y1213" s="5" t="s">
        <v>52</v>
      </c>
      <c r="Z1213" s="5" t="s">
        <v>11200</v>
      </c>
      <c r="AA1213" s="5" t="s">
        <v>11201</v>
      </c>
      <c r="AB1213" s="5" t="s">
        <v>180</v>
      </c>
      <c r="AC1213" s="5" t="s">
        <v>52</v>
      </c>
      <c r="AD1213" s="5" t="s">
        <v>3589</v>
      </c>
      <c r="AE1213" s="5" t="s">
        <v>3590</v>
      </c>
      <c r="AF1213" s="5" t="s">
        <v>3591</v>
      </c>
      <c r="AG1213" s="5" t="s">
        <v>52</v>
      </c>
      <c r="AH1213" s="5" t="s">
        <v>52</v>
      </c>
      <c r="AI1213" s="5" t="s">
        <v>3592</v>
      </c>
      <c r="AJ1213" s="5" t="s">
        <v>11192</v>
      </c>
      <c r="AK1213" s="5" t="s">
        <v>11195</v>
      </c>
      <c r="AL1213" s="5" t="s">
        <v>10162</v>
      </c>
    </row>
    <row r="1214" hidden="1">
      <c r="A1214" s="5" t="s">
        <v>11202</v>
      </c>
      <c r="B1214" s="5" t="s">
        <v>11192</v>
      </c>
      <c r="C1214" s="5" t="s">
        <v>11193</v>
      </c>
      <c r="D1214" s="9">
        <v>44074.0</v>
      </c>
      <c r="E1214" s="5">
        <v>38236.0</v>
      </c>
      <c r="F1214" s="5">
        <v>17380.0</v>
      </c>
      <c r="G1214" s="5" t="s">
        <v>1419</v>
      </c>
      <c r="H1214" s="5" t="s">
        <v>480</v>
      </c>
      <c r="I1214" s="5" t="s">
        <v>3108</v>
      </c>
      <c r="J1214" s="5" t="s">
        <v>256</v>
      </c>
      <c r="K1214" s="5" t="s">
        <v>11203</v>
      </c>
      <c r="L1214" s="5" t="s">
        <v>11195</v>
      </c>
      <c r="M1214" s="10" t="str">
        <f>IFERROR(__xludf.DUMMYFUNCTION("REGEXEXTRACT(L1699, ""[\s,]([A-Z]{2})[,\s]\s?\d{5}"")"),"TX")</f>
        <v>TX</v>
      </c>
      <c r="N1214" s="5" t="s">
        <v>11196</v>
      </c>
      <c r="O1214" s="5" t="s">
        <v>52</v>
      </c>
      <c r="P1214" s="5">
        <v>1.0</v>
      </c>
      <c r="Q1214" s="5" t="s">
        <v>11203</v>
      </c>
      <c r="R1214" s="5" t="s">
        <v>11204</v>
      </c>
      <c r="S1214" s="5">
        <v>17.0</v>
      </c>
      <c r="T1214" s="5" t="s">
        <v>115</v>
      </c>
      <c r="U1214" s="5">
        <v>0.0</v>
      </c>
      <c r="V1214" s="5" t="s">
        <v>52</v>
      </c>
      <c r="W1214" s="5" t="s">
        <v>11205</v>
      </c>
      <c r="X1214" s="5" t="s">
        <v>52</v>
      </c>
      <c r="Y1214" s="5" t="s">
        <v>52</v>
      </c>
      <c r="Z1214" s="5" t="s">
        <v>11200</v>
      </c>
      <c r="AA1214" s="5">
        <v>500003.0</v>
      </c>
      <c r="AB1214" s="5" t="s">
        <v>180</v>
      </c>
      <c r="AC1214" s="5" t="s">
        <v>52</v>
      </c>
      <c r="AD1214" s="5" t="s">
        <v>3589</v>
      </c>
      <c r="AE1214" s="5" t="s">
        <v>3590</v>
      </c>
      <c r="AF1214" s="5" t="s">
        <v>3591</v>
      </c>
      <c r="AG1214" s="5" t="s">
        <v>52</v>
      </c>
      <c r="AH1214" s="5" t="s">
        <v>52</v>
      </c>
      <c r="AI1214" s="5" t="s">
        <v>3592</v>
      </c>
      <c r="AJ1214" s="5" t="s">
        <v>11192</v>
      </c>
      <c r="AK1214" s="5" t="s">
        <v>11195</v>
      </c>
      <c r="AL1214" s="5" t="s">
        <v>4182</v>
      </c>
    </row>
    <row r="1215" hidden="1">
      <c r="A1215" s="5" t="s">
        <v>11206</v>
      </c>
      <c r="B1215" s="5" t="s">
        <v>11192</v>
      </c>
      <c r="C1215" s="5" t="s">
        <v>11193</v>
      </c>
      <c r="D1215" s="9">
        <v>44074.0</v>
      </c>
      <c r="E1215" s="5">
        <v>146872.0</v>
      </c>
      <c r="F1215" s="5">
        <v>66760.0</v>
      </c>
      <c r="G1215" s="5" t="s">
        <v>1419</v>
      </c>
      <c r="H1215" s="5" t="s">
        <v>480</v>
      </c>
      <c r="I1215" s="5" t="s">
        <v>3108</v>
      </c>
      <c r="J1215" s="5" t="s">
        <v>256</v>
      </c>
      <c r="K1215" s="5" t="s">
        <v>11207</v>
      </c>
      <c r="L1215" s="5" t="s">
        <v>11195</v>
      </c>
      <c r="M1215" s="10" t="str">
        <f>IFERROR(__xludf.DUMMYFUNCTION("REGEXEXTRACT(L1700, ""[\s,]([A-Z]{2})[,\s]\s?\d{5}"")"),"#N/A")</f>
        <v>#N/A</v>
      </c>
      <c r="N1215" s="5" t="s">
        <v>11196</v>
      </c>
      <c r="O1215" s="5" t="s">
        <v>52</v>
      </c>
      <c r="P1215" s="5">
        <v>3.0</v>
      </c>
      <c r="Q1215" s="5" t="s">
        <v>11208</v>
      </c>
      <c r="R1215" s="5" t="s">
        <v>11209</v>
      </c>
      <c r="S1215" s="5">
        <v>57.0</v>
      </c>
      <c r="T1215" s="5" t="s">
        <v>115</v>
      </c>
      <c r="U1215" s="5">
        <v>0.0</v>
      </c>
      <c r="V1215" s="5" t="s">
        <v>52</v>
      </c>
      <c r="W1215" s="5" t="s">
        <v>11210</v>
      </c>
      <c r="X1215" s="5" t="s">
        <v>52</v>
      </c>
      <c r="Y1215" s="5" t="s">
        <v>52</v>
      </c>
      <c r="Z1215" s="5" t="s">
        <v>11200</v>
      </c>
      <c r="AA1215" s="5" t="s">
        <v>11211</v>
      </c>
      <c r="AB1215" s="5" t="s">
        <v>180</v>
      </c>
      <c r="AC1215" s="5" t="s">
        <v>52</v>
      </c>
      <c r="AD1215" s="5" t="s">
        <v>3589</v>
      </c>
      <c r="AE1215" s="5" t="s">
        <v>3590</v>
      </c>
      <c r="AF1215" s="5" t="s">
        <v>3591</v>
      </c>
      <c r="AG1215" s="5" t="s">
        <v>52</v>
      </c>
      <c r="AH1215" s="5" t="s">
        <v>52</v>
      </c>
      <c r="AI1215" s="5" t="s">
        <v>3592</v>
      </c>
      <c r="AJ1215" s="5" t="s">
        <v>11192</v>
      </c>
      <c r="AK1215" s="5" t="s">
        <v>11195</v>
      </c>
      <c r="AL1215" s="5" t="s">
        <v>4182</v>
      </c>
    </row>
    <row r="1216" hidden="1">
      <c r="A1216" s="5" t="s">
        <v>11212</v>
      </c>
      <c r="B1216" s="5" t="s">
        <v>11213</v>
      </c>
      <c r="C1216" s="5" t="s">
        <v>11214</v>
      </c>
      <c r="D1216" s="9">
        <v>44073.0</v>
      </c>
      <c r="E1216" s="5">
        <v>20284.0</v>
      </c>
      <c r="F1216" s="5">
        <v>9220.0</v>
      </c>
      <c r="G1216" s="5" t="s">
        <v>2389</v>
      </c>
      <c r="H1216" s="5" t="s">
        <v>131</v>
      </c>
      <c r="I1216" s="5" t="s">
        <v>11215</v>
      </c>
      <c r="J1216" s="5" t="s">
        <v>2391</v>
      </c>
      <c r="K1216" s="5" t="s">
        <v>1059</v>
      </c>
      <c r="L1216" s="5" t="s">
        <v>11216</v>
      </c>
      <c r="M1216" s="10" t="str">
        <f>IFERROR(__xludf.DUMMYFUNCTION("REGEXEXTRACT(L1701, ""[\s,]([A-Z]{2})[,\s]\s?\d{5}"")"),"#N/A")</f>
        <v>#N/A</v>
      </c>
      <c r="N1216" s="5" t="s">
        <v>11217</v>
      </c>
      <c r="O1216" s="5" t="s">
        <v>52</v>
      </c>
      <c r="P1216" s="5">
        <v>1.0</v>
      </c>
      <c r="Q1216" s="5" t="s">
        <v>11218</v>
      </c>
      <c r="R1216" s="5">
        <v>2200.0</v>
      </c>
      <c r="S1216" s="5">
        <v>22.0</v>
      </c>
      <c r="T1216" s="5" t="s">
        <v>855</v>
      </c>
      <c r="U1216" s="5">
        <v>0.0</v>
      </c>
      <c r="V1216" s="5" t="s">
        <v>52</v>
      </c>
      <c r="W1216" s="5" t="s">
        <v>11219</v>
      </c>
      <c r="X1216" s="5" t="s">
        <v>71</v>
      </c>
      <c r="Y1216" s="5" t="s">
        <v>52</v>
      </c>
      <c r="Z1216" s="5" t="s">
        <v>11220</v>
      </c>
      <c r="AA1216" s="5" t="s">
        <v>11221</v>
      </c>
      <c r="AB1216" s="5" t="s">
        <v>200</v>
      </c>
      <c r="AC1216" s="5" t="s">
        <v>1051</v>
      </c>
      <c r="AD1216" s="5" t="s">
        <v>216</v>
      </c>
      <c r="AE1216" s="5" t="s">
        <v>217</v>
      </c>
      <c r="AF1216" s="5" t="s">
        <v>218</v>
      </c>
      <c r="AG1216" s="5" t="s">
        <v>52</v>
      </c>
      <c r="AH1216" s="5" t="s">
        <v>52</v>
      </c>
      <c r="AI1216" s="5" t="s">
        <v>52</v>
      </c>
      <c r="AJ1216" s="5" t="s">
        <v>11222</v>
      </c>
      <c r="AK1216" s="5" t="s">
        <v>11223</v>
      </c>
      <c r="AL1216" s="5" t="s">
        <v>11224</v>
      </c>
    </row>
    <row r="1217" hidden="1">
      <c r="A1217" s="5" t="s">
        <v>11225</v>
      </c>
      <c r="B1217" s="5" t="s">
        <v>11226</v>
      </c>
      <c r="C1217" s="5" t="s">
        <v>11227</v>
      </c>
      <c r="D1217" s="9">
        <v>44072.0</v>
      </c>
      <c r="E1217" s="5">
        <v>65780.0</v>
      </c>
      <c r="F1217" s="5">
        <v>29900.0</v>
      </c>
      <c r="G1217" s="5" t="s">
        <v>11228</v>
      </c>
      <c r="H1217" s="5" t="s">
        <v>149</v>
      </c>
      <c r="I1217" s="5" t="s">
        <v>6708</v>
      </c>
      <c r="J1217" s="5" t="s">
        <v>256</v>
      </c>
      <c r="K1217" s="5" t="s">
        <v>744</v>
      </c>
      <c r="L1217" s="5" t="s">
        <v>11229</v>
      </c>
      <c r="M1217" s="10" t="str">
        <f>IFERROR(__xludf.DUMMYFUNCTION("REGEXEXTRACT(L1702, ""[\s,]([A-Z]{2})[,\s]\s?\d{5}"")"),"PR")</f>
        <v>PR</v>
      </c>
      <c r="N1217" s="5" t="s">
        <v>11230</v>
      </c>
      <c r="O1217" s="5" t="s">
        <v>52</v>
      </c>
      <c r="P1217" s="5">
        <v>1.0</v>
      </c>
      <c r="Q1217" s="5" t="s">
        <v>11231</v>
      </c>
      <c r="R1217" s="5">
        <v>4500.0</v>
      </c>
      <c r="S1217" s="5">
        <v>24.0</v>
      </c>
      <c r="T1217" s="5" t="s">
        <v>115</v>
      </c>
      <c r="U1217" s="5">
        <v>0.0</v>
      </c>
      <c r="V1217" s="5" t="s">
        <v>70</v>
      </c>
      <c r="W1217" s="5" t="s">
        <v>11232</v>
      </c>
      <c r="X1217" s="5" t="s">
        <v>52</v>
      </c>
      <c r="Y1217" s="5" t="s">
        <v>52</v>
      </c>
      <c r="Z1217" s="5" t="s">
        <v>11233</v>
      </c>
      <c r="AA1217" s="5">
        <v>7369384.0</v>
      </c>
      <c r="AB1217" s="5" t="s">
        <v>1831</v>
      </c>
      <c r="AC1217" s="5" t="s">
        <v>52</v>
      </c>
      <c r="AD1217" s="5" t="s">
        <v>398</v>
      </c>
      <c r="AE1217" s="5" t="s">
        <v>399</v>
      </c>
      <c r="AF1217" s="5" t="s">
        <v>400</v>
      </c>
      <c r="AG1217" s="5" t="s">
        <v>401</v>
      </c>
      <c r="AH1217" s="5">
        <v>23502.0</v>
      </c>
      <c r="AI1217" s="5" t="s">
        <v>402</v>
      </c>
      <c r="AJ1217" s="5" t="s">
        <v>11226</v>
      </c>
      <c r="AK1217" s="5" t="s">
        <v>11234</v>
      </c>
      <c r="AL1217" s="5" t="s">
        <v>11235</v>
      </c>
    </row>
    <row r="1218" hidden="1">
      <c r="A1218" s="5" t="s">
        <v>11236</v>
      </c>
      <c r="B1218" s="5" t="s">
        <v>5382</v>
      </c>
      <c r="C1218" s="5" t="s">
        <v>11237</v>
      </c>
      <c r="D1218" s="9">
        <v>44069.0</v>
      </c>
      <c r="E1218" s="5">
        <v>87512.0</v>
      </c>
      <c r="F1218" s="5">
        <v>39778.0</v>
      </c>
      <c r="G1218" s="5" t="s">
        <v>766</v>
      </c>
      <c r="H1218" s="5" t="s">
        <v>131</v>
      </c>
      <c r="I1218" s="5" t="s">
        <v>1754</v>
      </c>
      <c r="J1218" s="5" t="s">
        <v>768</v>
      </c>
      <c r="K1218" s="5" t="s">
        <v>11238</v>
      </c>
      <c r="L1218" s="5" t="s">
        <v>7971</v>
      </c>
      <c r="M1218" s="10" t="str">
        <f>IFERROR(__xludf.DUMMYFUNCTION("REGEXEXTRACT(L1703, ""[\s,]([A-Z]{2})[,\s]\s?\d{5}"")"),"CA")</f>
        <v>CA</v>
      </c>
      <c r="N1218" s="5" t="s">
        <v>11239</v>
      </c>
      <c r="O1218" s="5" t="s">
        <v>5387</v>
      </c>
      <c r="P1218" s="5">
        <v>5.0</v>
      </c>
      <c r="Q1218" s="5" t="s">
        <v>11240</v>
      </c>
      <c r="R1218" s="5" t="s">
        <v>508</v>
      </c>
      <c r="S1218" s="5">
        <v>4403.0</v>
      </c>
      <c r="T1218" s="5" t="s">
        <v>115</v>
      </c>
      <c r="U1218" s="5">
        <v>0.0</v>
      </c>
      <c r="V1218" s="5" t="s">
        <v>52</v>
      </c>
      <c r="W1218" s="5" t="s">
        <v>11241</v>
      </c>
      <c r="X1218" s="5" t="s">
        <v>52</v>
      </c>
      <c r="Y1218" s="5" t="s">
        <v>52</v>
      </c>
      <c r="Z1218" s="5">
        <v>130.0</v>
      </c>
      <c r="AA1218" s="5" t="s">
        <v>11242</v>
      </c>
      <c r="AB1218" s="5" t="s">
        <v>235</v>
      </c>
      <c r="AC1218" s="5" t="s">
        <v>52</v>
      </c>
      <c r="AD1218" s="5" t="s">
        <v>181</v>
      </c>
      <c r="AE1218" s="5" t="s">
        <v>182</v>
      </c>
      <c r="AF1218" s="5" t="s">
        <v>183</v>
      </c>
      <c r="AG1218" s="5" t="s">
        <v>52</v>
      </c>
      <c r="AH1218" s="5" t="s">
        <v>52</v>
      </c>
      <c r="AI1218" s="5" t="s">
        <v>184</v>
      </c>
      <c r="AJ1218" s="5" t="s">
        <v>2207</v>
      </c>
      <c r="AK1218" s="5" t="s">
        <v>11243</v>
      </c>
      <c r="AL1218" s="5" t="s">
        <v>4581</v>
      </c>
    </row>
    <row r="1219" hidden="1">
      <c r="A1219" s="5" t="s">
        <v>11244</v>
      </c>
      <c r="B1219" s="5" t="s">
        <v>10275</v>
      </c>
      <c r="C1219" s="5" t="s">
        <v>10371</v>
      </c>
      <c r="D1219" s="9">
        <v>44064.0</v>
      </c>
      <c r="E1219" s="5">
        <v>59729.0</v>
      </c>
      <c r="F1219" s="5">
        <v>27150.0</v>
      </c>
      <c r="G1219" s="5" t="s">
        <v>11245</v>
      </c>
      <c r="H1219" s="5" t="s">
        <v>189</v>
      </c>
      <c r="I1219" s="5" t="s">
        <v>11246</v>
      </c>
      <c r="J1219" s="5" t="s">
        <v>532</v>
      </c>
      <c r="K1219" s="5" t="s">
        <v>391</v>
      </c>
      <c r="L1219" s="5" t="s">
        <v>11247</v>
      </c>
      <c r="M1219" s="10" t="str">
        <f>IFERROR(__xludf.DUMMYFUNCTION("REGEXEXTRACT(L1704, ""[\s,]([A-Z]{2})[,\s]\s?\d{5}"")"),"#N/A")</f>
        <v>#N/A</v>
      </c>
      <c r="N1219" s="5" t="s">
        <v>11248</v>
      </c>
      <c r="O1219" s="5">
        <v>8540.0</v>
      </c>
      <c r="P1219" s="5">
        <v>1.0</v>
      </c>
      <c r="Q1219" s="5" t="s">
        <v>11249</v>
      </c>
      <c r="R1219" s="5" t="s">
        <v>244</v>
      </c>
      <c r="S1219" s="5">
        <v>12.0</v>
      </c>
      <c r="T1219" s="5" t="s">
        <v>1386</v>
      </c>
      <c r="U1219" s="5">
        <v>50.0</v>
      </c>
      <c r="V1219" s="5" t="s">
        <v>70</v>
      </c>
      <c r="W1219" s="5" t="s">
        <v>11250</v>
      </c>
      <c r="X1219" s="5" t="s">
        <v>71</v>
      </c>
      <c r="Y1219" s="5" t="s">
        <v>52</v>
      </c>
      <c r="Z1219" s="5" t="s">
        <v>11186</v>
      </c>
      <c r="AA1219" s="5" t="s">
        <v>11251</v>
      </c>
      <c r="AB1219" s="5" t="s">
        <v>235</v>
      </c>
      <c r="AC1219" s="5" t="s">
        <v>52</v>
      </c>
      <c r="AD1219" s="5" t="s">
        <v>3723</v>
      </c>
      <c r="AE1219" s="5" t="s">
        <v>3724</v>
      </c>
      <c r="AF1219" s="5" t="s">
        <v>3725</v>
      </c>
      <c r="AG1219" s="5" t="s">
        <v>52</v>
      </c>
      <c r="AH1219" s="5" t="s">
        <v>3726</v>
      </c>
      <c r="AI1219" s="5" t="s">
        <v>3727</v>
      </c>
      <c r="AJ1219" s="5" t="s">
        <v>10275</v>
      </c>
      <c r="AK1219" s="5" t="s">
        <v>11252</v>
      </c>
      <c r="AL1219" s="5" t="s">
        <v>11253</v>
      </c>
    </row>
    <row r="1220" hidden="1">
      <c r="A1220" s="5" t="s">
        <v>11244</v>
      </c>
      <c r="B1220" s="5" t="s">
        <v>11254</v>
      </c>
      <c r="C1220" s="5" t="s">
        <v>10267</v>
      </c>
      <c r="D1220" s="9">
        <v>44064.0</v>
      </c>
      <c r="E1220" s="5">
        <v>59729.0</v>
      </c>
      <c r="F1220" s="5">
        <v>27150.0</v>
      </c>
      <c r="G1220" s="5" t="s">
        <v>11245</v>
      </c>
      <c r="H1220" s="5" t="s">
        <v>189</v>
      </c>
      <c r="I1220" s="5" t="s">
        <v>11246</v>
      </c>
      <c r="J1220" s="5" t="s">
        <v>532</v>
      </c>
      <c r="K1220" s="5" t="s">
        <v>391</v>
      </c>
      <c r="L1220" s="5" t="s">
        <v>11255</v>
      </c>
      <c r="M1220" s="10" t="str">
        <f>IFERROR(__xludf.DUMMYFUNCTION("REGEXEXTRACT(L1705, ""[\s,]([A-Z]{2})[,\s]\s?\d{5}"")"),"#N/A")</f>
        <v>#N/A</v>
      </c>
      <c r="N1220" s="5" t="s">
        <v>11256</v>
      </c>
      <c r="O1220" s="5">
        <v>33133.0</v>
      </c>
      <c r="P1220" s="5">
        <v>1.0</v>
      </c>
      <c r="Q1220" s="5" t="s">
        <v>11249</v>
      </c>
      <c r="R1220" s="5" t="s">
        <v>244</v>
      </c>
      <c r="S1220" s="5">
        <v>12.0</v>
      </c>
      <c r="T1220" s="5" t="s">
        <v>1386</v>
      </c>
      <c r="U1220" s="5">
        <v>50.0</v>
      </c>
      <c r="V1220" s="5" t="s">
        <v>70</v>
      </c>
      <c r="W1220" s="5" t="s">
        <v>11257</v>
      </c>
      <c r="X1220" s="5" t="s">
        <v>55</v>
      </c>
      <c r="Y1220" s="5" t="s">
        <v>11250</v>
      </c>
      <c r="Z1220" s="5" t="s">
        <v>11186</v>
      </c>
      <c r="AA1220" s="5" t="s">
        <v>11251</v>
      </c>
      <c r="AB1220" s="5" t="s">
        <v>235</v>
      </c>
      <c r="AC1220" s="5" t="s">
        <v>52</v>
      </c>
      <c r="AD1220" s="5" t="s">
        <v>3723</v>
      </c>
      <c r="AE1220" s="5" t="s">
        <v>3724</v>
      </c>
      <c r="AF1220" s="5" t="s">
        <v>3725</v>
      </c>
      <c r="AG1220" s="5" t="s">
        <v>52</v>
      </c>
      <c r="AH1220" s="5" t="s">
        <v>3726</v>
      </c>
      <c r="AI1220" s="5" t="s">
        <v>3727</v>
      </c>
      <c r="AJ1220" s="5" t="s">
        <v>11254</v>
      </c>
      <c r="AK1220" s="5" t="s">
        <v>11258</v>
      </c>
      <c r="AL1220" s="5" t="s">
        <v>11253</v>
      </c>
    </row>
    <row r="1221" hidden="1">
      <c r="A1221" s="5" t="s">
        <v>11259</v>
      </c>
      <c r="B1221" s="5" t="s">
        <v>11260</v>
      </c>
      <c r="C1221" s="5" t="s">
        <v>102</v>
      </c>
      <c r="D1221" s="9">
        <v>44064.0</v>
      </c>
      <c r="E1221" s="5">
        <v>22763.0</v>
      </c>
      <c r="F1221" s="5">
        <v>10347.0</v>
      </c>
      <c r="G1221" s="5" t="s">
        <v>4585</v>
      </c>
      <c r="H1221" s="5" t="s">
        <v>171</v>
      </c>
      <c r="I1221" s="5" t="s">
        <v>11261</v>
      </c>
      <c r="J1221" s="5" t="s">
        <v>274</v>
      </c>
      <c r="K1221" s="5" t="s">
        <v>11262</v>
      </c>
      <c r="L1221" s="5" t="s">
        <v>11263</v>
      </c>
      <c r="M1221" s="10" t="str">
        <f>IFERROR(__xludf.DUMMYFUNCTION("REGEXEXTRACT(L1706, ""[\s,]([A-Z]{2})[,\s]\s?\d{5}"")"),"#N/A")</f>
        <v>#N/A</v>
      </c>
      <c r="N1221" s="5" t="s">
        <v>102</v>
      </c>
      <c r="O1221" s="5" t="s">
        <v>52</v>
      </c>
      <c r="P1221" s="5">
        <v>2.0</v>
      </c>
      <c r="Q1221" s="5" t="s">
        <v>11264</v>
      </c>
      <c r="R1221" s="5" t="s">
        <v>2218</v>
      </c>
      <c r="S1221" s="5">
        <v>591.0</v>
      </c>
      <c r="T1221" s="5" t="s">
        <v>69</v>
      </c>
      <c r="U1221" s="5">
        <v>85.0</v>
      </c>
      <c r="V1221" s="5" t="s">
        <v>70</v>
      </c>
      <c r="W1221" s="5" t="s">
        <v>11265</v>
      </c>
      <c r="X1221" s="5" t="s">
        <v>52</v>
      </c>
      <c r="Y1221" s="5" t="s">
        <v>52</v>
      </c>
      <c r="Z1221" s="5" t="s">
        <v>11266</v>
      </c>
      <c r="AA1221" s="5" t="s">
        <v>11267</v>
      </c>
      <c r="AB1221" s="5" t="s">
        <v>235</v>
      </c>
      <c r="AC1221" s="5" t="s">
        <v>52</v>
      </c>
      <c r="AD1221" s="5" t="s">
        <v>72</v>
      </c>
      <c r="AE1221" s="5" t="s">
        <v>73</v>
      </c>
      <c r="AF1221" s="5" t="s">
        <v>74</v>
      </c>
      <c r="AG1221" s="5" t="s">
        <v>75</v>
      </c>
      <c r="AH1221" s="5" t="s">
        <v>76</v>
      </c>
      <c r="AI1221" s="5" t="s">
        <v>77</v>
      </c>
      <c r="AJ1221" s="5" t="s">
        <v>11268</v>
      </c>
      <c r="AK1221" s="5" t="s">
        <v>11269</v>
      </c>
      <c r="AL1221" s="5" t="s">
        <v>11270</v>
      </c>
    </row>
    <row r="1222" hidden="1">
      <c r="A1222" s="5" t="s">
        <v>11271</v>
      </c>
      <c r="B1222" s="5" t="s">
        <v>2494</v>
      </c>
      <c r="C1222" s="5" t="s">
        <v>169</v>
      </c>
      <c r="D1222" s="9">
        <v>44062.0</v>
      </c>
      <c r="E1222" s="5">
        <v>39600.0</v>
      </c>
      <c r="F1222" s="5">
        <v>18000.0</v>
      </c>
      <c r="G1222" s="5" t="s">
        <v>170</v>
      </c>
      <c r="H1222" s="5" t="s">
        <v>171</v>
      </c>
      <c r="I1222" s="5" t="s">
        <v>11272</v>
      </c>
      <c r="J1222" s="5" t="s">
        <v>170</v>
      </c>
      <c r="K1222" s="5" t="s">
        <v>173</v>
      </c>
      <c r="L1222" s="5" t="s">
        <v>11273</v>
      </c>
      <c r="M1222" s="10" t="str">
        <f>IFERROR(__xludf.DUMMYFUNCTION("REGEXEXTRACT(L1707, ""[\s,]([A-Z]{2})[,\s]\s?\d{5}"")"),"NY")</f>
        <v>NY</v>
      </c>
      <c r="N1222" s="5" t="s">
        <v>11274</v>
      </c>
      <c r="O1222" s="5" t="s">
        <v>52</v>
      </c>
      <c r="P1222" s="5">
        <v>1.0</v>
      </c>
      <c r="Q1222" s="5" t="s">
        <v>11275</v>
      </c>
      <c r="R1222" s="5">
        <v>4510.0</v>
      </c>
      <c r="S1222" s="5">
        <v>16220.0</v>
      </c>
      <c r="T1222" s="5" t="s">
        <v>115</v>
      </c>
      <c r="U1222" s="5">
        <v>0.0</v>
      </c>
      <c r="V1222" s="5" t="s">
        <v>52</v>
      </c>
      <c r="W1222" s="5" t="s">
        <v>11276</v>
      </c>
      <c r="X1222" s="5" t="s">
        <v>52</v>
      </c>
      <c r="Y1222" s="5" t="s">
        <v>52</v>
      </c>
      <c r="Z1222" s="5" t="s">
        <v>11277</v>
      </c>
      <c r="AA1222" s="5" t="s">
        <v>11278</v>
      </c>
      <c r="AB1222" s="5" t="s">
        <v>59</v>
      </c>
      <c r="AC1222" s="5" t="s">
        <v>52</v>
      </c>
      <c r="AD1222" s="5" t="s">
        <v>181</v>
      </c>
      <c r="AE1222" s="5" t="s">
        <v>182</v>
      </c>
      <c r="AF1222" s="5" t="s">
        <v>183</v>
      </c>
      <c r="AG1222" s="5" t="s">
        <v>52</v>
      </c>
      <c r="AH1222" s="5" t="s">
        <v>52</v>
      </c>
      <c r="AI1222" s="5" t="s">
        <v>184</v>
      </c>
      <c r="AJ1222" s="5" t="s">
        <v>2494</v>
      </c>
      <c r="AK1222" s="5" t="s">
        <v>11279</v>
      </c>
      <c r="AL1222" s="5" t="s">
        <v>185</v>
      </c>
    </row>
    <row r="1223" hidden="1">
      <c r="A1223" s="5" t="s">
        <v>11280</v>
      </c>
      <c r="B1223" s="5" t="s">
        <v>11281</v>
      </c>
      <c r="C1223" s="5" t="s">
        <v>10791</v>
      </c>
      <c r="D1223" s="9">
        <v>44058.0</v>
      </c>
      <c r="E1223" s="5">
        <v>431907.0</v>
      </c>
      <c r="F1223" s="5">
        <v>196321.0</v>
      </c>
      <c r="G1223" s="5" t="s">
        <v>2212</v>
      </c>
      <c r="H1223" s="5" t="s">
        <v>10792</v>
      </c>
      <c r="I1223" s="5" t="s">
        <v>11016</v>
      </c>
      <c r="J1223" s="5" t="s">
        <v>2214</v>
      </c>
      <c r="K1223" s="5" t="s">
        <v>11282</v>
      </c>
      <c r="L1223" s="5" t="s">
        <v>11283</v>
      </c>
      <c r="M1223" s="10" t="str">
        <f>IFERROR(__xludf.DUMMYFUNCTION("REGEXEXTRACT(L1708, ""[\s,]([A-Z]{2})[,\s]\s?\d{5}"")"),"WA")</f>
        <v>WA</v>
      </c>
      <c r="N1223" s="5" t="s">
        <v>11284</v>
      </c>
      <c r="O1223" s="5" t="s">
        <v>52</v>
      </c>
      <c r="P1223" s="5">
        <v>8.0</v>
      </c>
      <c r="Q1223" s="5" t="s">
        <v>11285</v>
      </c>
      <c r="R1223" s="5" t="s">
        <v>231</v>
      </c>
      <c r="S1223" s="5">
        <v>380.0</v>
      </c>
      <c r="T1223" s="5" t="s">
        <v>1077</v>
      </c>
      <c r="U1223" s="5">
        <v>145.0</v>
      </c>
      <c r="V1223" s="5" t="s">
        <v>70</v>
      </c>
      <c r="W1223" s="5" t="s">
        <v>11286</v>
      </c>
      <c r="X1223" s="5" t="s">
        <v>52</v>
      </c>
      <c r="Y1223" s="5" t="s">
        <v>52</v>
      </c>
      <c r="Z1223" s="5" t="s">
        <v>4647</v>
      </c>
      <c r="AA1223" s="5" t="s">
        <v>11287</v>
      </c>
      <c r="AB1223" s="5" t="s">
        <v>235</v>
      </c>
      <c r="AC1223" s="5" t="s">
        <v>52</v>
      </c>
      <c r="AD1223" s="5" t="s">
        <v>72</v>
      </c>
      <c r="AE1223" s="5" t="s">
        <v>73</v>
      </c>
      <c r="AF1223" s="5" t="s">
        <v>74</v>
      </c>
      <c r="AG1223" s="5" t="s">
        <v>75</v>
      </c>
      <c r="AH1223" s="5" t="s">
        <v>76</v>
      </c>
      <c r="AI1223" s="5" t="s">
        <v>77</v>
      </c>
      <c r="AJ1223" s="5" t="s">
        <v>10801</v>
      </c>
      <c r="AK1223" s="5" t="s">
        <v>11288</v>
      </c>
      <c r="AL1223" s="5" t="s">
        <v>2223</v>
      </c>
    </row>
    <row r="1224" hidden="1">
      <c r="A1224" s="5" t="s">
        <v>11289</v>
      </c>
      <c r="B1224" s="5" t="s">
        <v>4663</v>
      </c>
      <c r="C1224" s="5" t="s">
        <v>3998</v>
      </c>
      <c r="D1224" s="9">
        <v>44057.0</v>
      </c>
      <c r="E1224" s="5">
        <v>57354.0</v>
      </c>
      <c r="F1224" s="5">
        <v>26070.0</v>
      </c>
      <c r="G1224" s="5" t="s">
        <v>1419</v>
      </c>
      <c r="H1224" s="5" t="s">
        <v>480</v>
      </c>
      <c r="I1224" s="5" t="s">
        <v>9226</v>
      </c>
      <c r="J1224" s="5" t="s">
        <v>256</v>
      </c>
      <c r="K1224" s="5" t="s">
        <v>11290</v>
      </c>
      <c r="L1224" s="5" t="s">
        <v>11291</v>
      </c>
      <c r="M1224" s="10" t="str">
        <f>IFERROR(__xludf.DUMMYFUNCTION("REGEXEXTRACT(L1709, ""[\s,]([A-Z]{2})[,\s]\s?\d{5}"")"),"#N/A")</f>
        <v>#N/A</v>
      </c>
      <c r="N1224" s="5" t="s">
        <v>5332</v>
      </c>
      <c r="O1224" s="5" t="s">
        <v>52</v>
      </c>
      <c r="P1224" s="5">
        <v>1.0</v>
      </c>
      <c r="Q1224" s="5" t="s">
        <v>11292</v>
      </c>
      <c r="R1224" s="5" t="s">
        <v>211</v>
      </c>
      <c r="S1224" s="5">
        <v>43.0</v>
      </c>
      <c r="T1224" s="5" t="s">
        <v>1077</v>
      </c>
      <c r="U1224" s="5">
        <v>24.0</v>
      </c>
      <c r="V1224" s="5" t="s">
        <v>93</v>
      </c>
      <c r="W1224" s="5" t="s">
        <v>11293</v>
      </c>
      <c r="X1224" s="5" t="s">
        <v>52</v>
      </c>
      <c r="Y1224" s="5" t="s">
        <v>52</v>
      </c>
      <c r="Z1224" s="5" t="s">
        <v>9867</v>
      </c>
      <c r="AA1224" s="5">
        <v>440.0</v>
      </c>
      <c r="AB1224" s="5" t="s">
        <v>260</v>
      </c>
      <c r="AC1224" s="5" t="s">
        <v>52</v>
      </c>
      <c r="AD1224" s="5" t="s">
        <v>565</v>
      </c>
      <c r="AE1224" s="5" t="s">
        <v>566</v>
      </c>
      <c r="AF1224" s="5" t="s">
        <v>567</v>
      </c>
      <c r="AG1224" s="5" t="s">
        <v>52</v>
      </c>
      <c r="AH1224" s="5" t="s">
        <v>52</v>
      </c>
      <c r="AI1224" s="5" t="s">
        <v>568</v>
      </c>
      <c r="AJ1224" s="5" t="s">
        <v>11294</v>
      </c>
      <c r="AK1224" s="5" t="s">
        <v>11295</v>
      </c>
      <c r="AL1224" s="5" t="s">
        <v>1428</v>
      </c>
    </row>
    <row r="1225" hidden="1">
      <c r="A1225" s="5" t="s">
        <v>11296</v>
      </c>
      <c r="B1225" s="5" t="s">
        <v>4663</v>
      </c>
      <c r="C1225" s="5" t="s">
        <v>3998</v>
      </c>
      <c r="D1225" s="9">
        <v>44050.0</v>
      </c>
      <c r="E1225" s="5">
        <v>58036.0</v>
      </c>
      <c r="F1225" s="5">
        <v>26380.0</v>
      </c>
      <c r="G1225" s="5" t="s">
        <v>1419</v>
      </c>
      <c r="H1225" s="5" t="s">
        <v>480</v>
      </c>
      <c r="I1225" s="5" t="s">
        <v>10036</v>
      </c>
      <c r="J1225" s="5" t="s">
        <v>256</v>
      </c>
      <c r="K1225" s="5" t="s">
        <v>11297</v>
      </c>
      <c r="L1225" s="5" t="s">
        <v>11291</v>
      </c>
      <c r="M1225" s="10" t="str">
        <f>IFERROR(__xludf.DUMMYFUNCTION("REGEXEXTRACT(L1710, ""[\s,]([A-Z]{2})[,\s]\s?\d{5}"")"),"NY")</f>
        <v>NY</v>
      </c>
      <c r="N1225" s="5" t="s">
        <v>5332</v>
      </c>
      <c r="O1225" s="5" t="s">
        <v>52</v>
      </c>
      <c r="P1225" s="5">
        <v>1.0</v>
      </c>
      <c r="Q1225" s="5" t="s">
        <v>11298</v>
      </c>
      <c r="R1225" s="5" t="s">
        <v>91</v>
      </c>
      <c r="S1225" s="5">
        <v>45.0</v>
      </c>
      <c r="T1225" s="5" t="s">
        <v>1077</v>
      </c>
      <c r="U1225" s="5">
        <v>23.0</v>
      </c>
      <c r="V1225" s="5" t="s">
        <v>93</v>
      </c>
      <c r="W1225" s="5" t="s">
        <v>11299</v>
      </c>
      <c r="X1225" s="5" t="s">
        <v>52</v>
      </c>
      <c r="Y1225" s="5" t="s">
        <v>52</v>
      </c>
      <c r="Z1225" s="5" t="s">
        <v>9831</v>
      </c>
      <c r="AA1225" s="5">
        <v>437.0</v>
      </c>
      <c r="AB1225" s="5" t="s">
        <v>59</v>
      </c>
      <c r="AC1225" s="5" t="s">
        <v>52</v>
      </c>
      <c r="AD1225" s="5" t="s">
        <v>565</v>
      </c>
      <c r="AE1225" s="5" t="s">
        <v>566</v>
      </c>
      <c r="AF1225" s="5" t="s">
        <v>567</v>
      </c>
      <c r="AG1225" s="5" t="s">
        <v>52</v>
      </c>
      <c r="AH1225" s="5" t="s">
        <v>52</v>
      </c>
      <c r="AI1225" s="5" t="s">
        <v>568</v>
      </c>
      <c r="AJ1225" s="5" t="s">
        <v>11294</v>
      </c>
      <c r="AK1225" s="5" t="s">
        <v>11295</v>
      </c>
      <c r="AL1225" s="5" t="s">
        <v>1428</v>
      </c>
    </row>
    <row r="1226" hidden="1">
      <c r="A1226" s="5" t="s">
        <v>11300</v>
      </c>
      <c r="B1226" s="5" t="s">
        <v>11301</v>
      </c>
      <c r="C1226" s="5" t="s">
        <v>3998</v>
      </c>
      <c r="D1226" s="9">
        <v>44050.0</v>
      </c>
      <c r="E1226" s="5">
        <v>117216.0</v>
      </c>
      <c r="F1226" s="5">
        <v>53280.0</v>
      </c>
      <c r="G1226" s="5" t="s">
        <v>1419</v>
      </c>
      <c r="H1226" s="5" t="s">
        <v>480</v>
      </c>
      <c r="I1226" s="5" t="s">
        <v>10036</v>
      </c>
      <c r="J1226" s="5" t="s">
        <v>256</v>
      </c>
      <c r="K1226" s="5" t="s">
        <v>11302</v>
      </c>
      <c r="L1226" s="5" t="s">
        <v>11303</v>
      </c>
      <c r="M1226" s="10" t="str">
        <f>IFERROR(__xludf.DUMMYFUNCTION("REGEXEXTRACT(L1711, ""[\s,]([A-Z]{2})[,\s]\s?\d{5}"")"),"NC")</f>
        <v>NC</v>
      </c>
      <c r="N1226" s="5" t="s">
        <v>11304</v>
      </c>
      <c r="O1226" s="5" t="s">
        <v>52</v>
      </c>
      <c r="P1226" s="5">
        <v>2.0</v>
      </c>
      <c r="Q1226" s="5" t="s">
        <v>11305</v>
      </c>
      <c r="R1226" s="5" t="s">
        <v>3475</v>
      </c>
      <c r="S1226" s="5">
        <v>131.0</v>
      </c>
      <c r="T1226" s="5" t="s">
        <v>1077</v>
      </c>
      <c r="U1226" s="5">
        <v>51.0</v>
      </c>
      <c r="V1226" s="5" t="s">
        <v>93</v>
      </c>
      <c r="W1226" s="5" t="s">
        <v>11306</v>
      </c>
      <c r="X1226" s="5" t="s">
        <v>52</v>
      </c>
      <c r="Y1226" s="5" t="s">
        <v>52</v>
      </c>
      <c r="Z1226" s="5" t="s">
        <v>9831</v>
      </c>
      <c r="AA1226" s="5" t="s">
        <v>11307</v>
      </c>
      <c r="AB1226" s="5" t="s">
        <v>59</v>
      </c>
      <c r="AC1226" s="5" t="s">
        <v>52</v>
      </c>
      <c r="AD1226" s="5" t="s">
        <v>565</v>
      </c>
      <c r="AE1226" s="5" t="s">
        <v>566</v>
      </c>
      <c r="AF1226" s="5" t="s">
        <v>567</v>
      </c>
      <c r="AG1226" s="5" t="s">
        <v>52</v>
      </c>
      <c r="AH1226" s="5" t="s">
        <v>52</v>
      </c>
      <c r="AI1226" s="5" t="s">
        <v>568</v>
      </c>
      <c r="AJ1226" s="5" t="s">
        <v>11308</v>
      </c>
      <c r="AK1226" s="5" t="s">
        <v>11309</v>
      </c>
      <c r="AL1226" s="5" t="s">
        <v>1428</v>
      </c>
    </row>
    <row r="1227" hidden="1">
      <c r="A1227" s="5" t="s">
        <v>11310</v>
      </c>
      <c r="B1227" s="5" t="s">
        <v>4346</v>
      </c>
      <c r="C1227" s="5" t="s">
        <v>4347</v>
      </c>
      <c r="D1227" s="9">
        <v>44046.0</v>
      </c>
      <c r="E1227" s="5">
        <v>36212.0</v>
      </c>
      <c r="F1227" s="5">
        <v>16460.0</v>
      </c>
      <c r="G1227" s="5" t="s">
        <v>492</v>
      </c>
      <c r="H1227" s="5" t="s">
        <v>171</v>
      </c>
      <c r="I1227" s="5" t="s">
        <v>11311</v>
      </c>
      <c r="J1227" s="5" t="s">
        <v>274</v>
      </c>
      <c r="K1227" s="5" t="s">
        <v>11312</v>
      </c>
      <c r="L1227" s="5" t="s">
        <v>9534</v>
      </c>
      <c r="M1227" s="10" t="str">
        <f>IFERROR(__xludf.DUMMYFUNCTION("REGEXEXTRACT(L1712, ""[\s,]([A-Z]{2})[,\s]\s?\d{5}"")"),"#N/A")</f>
        <v>#N/A</v>
      </c>
      <c r="N1227" s="5" t="s">
        <v>6660</v>
      </c>
      <c r="O1227" s="5">
        <v>78557.0</v>
      </c>
      <c r="P1227" s="5">
        <v>1.0</v>
      </c>
      <c r="Q1227" s="5" t="s">
        <v>11313</v>
      </c>
      <c r="R1227" s="5">
        <v>2200.0</v>
      </c>
      <c r="S1227" s="5">
        <v>828.0</v>
      </c>
      <c r="T1227" s="5" t="s">
        <v>115</v>
      </c>
      <c r="U1227" s="5">
        <v>0.0</v>
      </c>
      <c r="V1227" s="5" t="s">
        <v>70</v>
      </c>
      <c r="W1227" s="5" t="s">
        <v>11314</v>
      </c>
      <c r="X1227" s="5" t="s">
        <v>71</v>
      </c>
      <c r="Y1227" s="5" t="s">
        <v>52</v>
      </c>
      <c r="Z1227" s="5" t="s">
        <v>11315</v>
      </c>
      <c r="AA1227" s="5" t="s">
        <v>11316</v>
      </c>
      <c r="AB1227" s="5" t="s">
        <v>59</v>
      </c>
      <c r="AC1227" s="5" t="s">
        <v>283</v>
      </c>
      <c r="AD1227" s="5" t="s">
        <v>1230</v>
      </c>
      <c r="AE1227" s="5" t="s">
        <v>1231</v>
      </c>
      <c r="AF1227" s="5" t="s">
        <v>52</v>
      </c>
      <c r="AG1227" s="5" t="s">
        <v>52</v>
      </c>
      <c r="AH1227" s="5" t="s">
        <v>52</v>
      </c>
      <c r="AI1227" s="5" t="s">
        <v>1232</v>
      </c>
      <c r="AJ1227" s="5" t="s">
        <v>4346</v>
      </c>
      <c r="AK1227" s="5" t="s">
        <v>6665</v>
      </c>
      <c r="AL1227" s="5" t="s">
        <v>9539</v>
      </c>
    </row>
    <row r="1228" hidden="1">
      <c r="A1228" s="5" t="s">
        <v>11317</v>
      </c>
      <c r="B1228" s="5" t="s">
        <v>3483</v>
      </c>
      <c r="C1228" s="5" t="s">
        <v>3484</v>
      </c>
      <c r="D1228" s="9">
        <v>44044.0</v>
      </c>
      <c r="E1228" s="5">
        <v>553201.0</v>
      </c>
      <c r="F1228" s="5">
        <v>251455.0</v>
      </c>
      <c r="G1228" s="5" t="s">
        <v>1419</v>
      </c>
      <c r="H1228" s="5" t="s">
        <v>480</v>
      </c>
      <c r="I1228" s="5" t="s">
        <v>3108</v>
      </c>
      <c r="J1228" s="5" t="s">
        <v>256</v>
      </c>
      <c r="K1228" s="5" t="s">
        <v>11318</v>
      </c>
      <c r="L1228" s="5" t="s">
        <v>6197</v>
      </c>
      <c r="M1228" s="10" t="str">
        <f>IFERROR(__xludf.DUMMYFUNCTION("REGEXEXTRACT(L1713, ""[\s,]([A-Z]{2})[,\s]\s?\d{5}"")"),"NJ")</f>
        <v>NJ</v>
      </c>
      <c r="N1228" s="5" t="s">
        <v>10148</v>
      </c>
      <c r="O1228" s="5" t="s">
        <v>52</v>
      </c>
      <c r="P1228" s="5">
        <v>10.0</v>
      </c>
      <c r="Q1228" s="5" t="s">
        <v>11319</v>
      </c>
      <c r="R1228" s="5" t="s">
        <v>11320</v>
      </c>
      <c r="S1228" s="5">
        <v>491.0</v>
      </c>
      <c r="T1228" s="5" t="s">
        <v>1077</v>
      </c>
      <c r="U1228" s="5">
        <v>2.0</v>
      </c>
      <c r="V1228" s="5" t="s">
        <v>70</v>
      </c>
      <c r="W1228" s="5" t="s">
        <v>11321</v>
      </c>
      <c r="X1228" s="5" t="s">
        <v>52</v>
      </c>
      <c r="Y1228" s="5" t="s">
        <v>52</v>
      </c>
      <c r="Z1228" s="5" t="s">
        <v>11322</v>
      </c>
      <c r="AA1228" s="5" t="s">
        <v>11323</v>
      </c>
      <c r="AB1228" s="5" t="s">
        <v>1553</v>
      </c>
      <c r="AC1228" s="5" t="s">
        <v>52</v>
      </c>
      <c r="AD1228" s="5" t="s">
        <v>5289</v>
      </c>
      <c r="AE1228" s="5" t="s">
        <v>5290</v>
      </c>
      <c r="AF1228" s="5" t="s">
        <v>5291</v>
      </c>
      <c r="AG1228" s="5" t="s">
        <v>52</v>
      </c>
      <c r="AH1228" s="5" t="s">
        <v>52</v>
      </c>
      <c r="AI1228" s="5" t="s">
        <v>52</v>
      </c>
      <c r="AJ1228" s="5" t="s">
        <v>3483</v>
      </c>
      <c r="AK1228" s="5" t="s">
        <v>6201</v>
      </c>
      <c r="AL1228" s="5" t="s">
        <v>3481</v>
      </c>
    </row>
    <row r="1229" hidden="1">
      <c r="A1229" s="5" t="s">
        <v>11324</v>
      </c>
      <c r="B1229" s="5" t="s">
        <v>4663</v>
      </c>
      <c r="C1229" s="5" t="s">
        <v>3998</v>
      </c>
      <c r="D1229" s="9">
        <v>44043.0</v>
      </c>
      <c r="E1229" s="5">
        <v>57156.0</v>
      </c>
      <c r="F1229" s="5">
        <v>25980.0</v>
      </c>
      <c r="G1229" s="5" t="s">
        <v>1419</v>
      </c>
      <c r="H1229" s="5" t="s">
        <v>480</v>
      </c>
      <c r="I1229" s="5" t="s">
        <v>7276</v>
      </c>
      <c r="J1229" s="5" t="s">
        <v>256</v>
      </c>
      <c r="K1229" s="5" t="s">
        <v>11325</v>
      </c>
      <c r="L1229" s="5" t="s">
        <v>11291</v>
      </c>
      <c r="M1229" s="10" t="str">
        <f>IFERROR(__xludf.DUMMYFUNCTION("REGEXEXTRACT(L1714, ""[\s,]([A-Z]{2})[,\s]\s?\d{5}"")"),"PR")</f>
        <v>PR</v>
      </c>
      <c r="N1229" s="5" t="s">
        <v>5332</v>
      </c>
      <c r="O1229" s="5" t="s">
        <v>52</v>
      </c>
      <c r="P1229" s="5">
        <v>1.0</v>
      </c>
      <c r="Q1229" s="5" t="s">
        <v>11326</v>
      </c>
      <c r="R1229" s="5" t="s">
        <v>91</v>
      </c>
      <c r="S1229" s="5">
        <v>52.0</v>
      </c>
      <c r="T1229" s="5" t="s">
        <v>1077</v>
      </c>
      <c r="U1229" s="5">
        <v>25.0</v>
      </c>
      <c r="V1229" s="5" t="s">
        <v>93</v>
      </c>
      <c r="W1229" s="5" t="s">
        <v>11327</v>
      </c>
      <c r="X1229" s="5" t="s">
        <v>52</v>
      </c>
      <c r="Y1229" s="5" t="s">
        <v>52</v>
      </c>
      <c r="Z1229" s="5" t="s">
        <v>9415</v>
      </c>
      <c r="AA1229" s="5">
        <v>432.0</v>
      </c>
      <c r="AB1229" s="5" t="s">
        <v>260</v>
      </c>
      <c r="AC1229" s="5" t="s">
        <v>52</v>
      </c>
      <c r="AD1229" s="5" t="s">
        <v>565</v>
      </c>
      <c r="AE1229" s="5" t="s">
        <v>566</v>
      </c>
      <c r="AF1229" s="5" t="s">
        <v>567</v>
      </c>
      <c r="AG1229" s="5" t="s">
        <v>52</v>
      </c>
      <c r="AH1229" s="5" t="s">
        <v>52</v>
      </c>
      <c r="AI1229" s="5" t="s">
        <v>568</v>
      </c>
      <c r="AJ1229" s="5" t="s">
        <v>11328</v>
      </c>
      <c r="AK1229" s="5" t="s">
        <v>11295</v>
      </c>
      <c r="AL1229" s="5" t="s">
        <v>1428</v>
      </c>
    </row>
    <row r="1230" hidden="1">
      <c r="A1230" s="5" t="s">
        <v>11329</v>
      </c>
      <c r="B1230" s="5" t="s">
        <v>11330</v>
      </c>
      <c r="C1230" s="5" t="s">
        <v>102</v>
      </c>
      <c r="D1230" s="9">
        <v>44042.0</v>
      </c>
      <c r="E1230" s="5">
        <v>140219.0</v>
      </c>
      <c r="F1230" s="5">
        <v>63736.0</v>
      </c>
      <c r="G1230" s="5" t="s">
        <v>634</v>
      </c>
      <c r="H1230" s="5" t="s">
        <v>272</v>
      </c>
      <c r="I1230" s="5" t="s">
        <v>11331</v>
      </c>
      <c r="J1230" s="5" t="s">
        <v>274</v>
      </c>
      <c r="K1230" s="5" t="s">
        <v>11332</v>
      </c>
      <c r="L1230" s="5" t="s">
        <v>11333</v>
      </c>
      <c r="M1230" s="10" t="str">
        <f>IFERROR(__xludf.DUMMYFUNCTION("REGEXEXTRACT(L1715, ""[\s,]([A-Z]{2})[,\s]\s?\d{5}"")"),"PR")</f>
        <v>PR</v>
      </c>
      <c r="N1230" s="5" t="s">
        <v>102</v>
      </c>
      <c r="O1230" s="5">
        <v>91708.0</v>
      </c>
      <c r="P1230" s="5">
        <v>4.0</v>
      </c>
      <c r="Q1230" s="5" t="s">
        <v>11334</v>
      </c>
      <c r="R1230" s="5" t="s">
        <v>11335</v>
      </c>
      <c r="S1230" s="5">
        <v>13166.0</v>
      </c>
      <c r="T1230" s="5" t="s">
        <v>69</v>
      </c>
      <c r="U1230" s="5">
        <v>2.0</v>
      </c>
      <c r="V1230" s="5" t="s">
        <v>93</v>
      </c>
      <c r="W1230" s="5" t="s">
        <v>11336</v>
      </c>
      <c r="X1230" s="5" t="s">
        <v>55</v>
      </c>
      <c r="Y1230" s="5" t="s">
        <v>11337</v>
      </c>
      <c r="Z1230" s="5" t="s">
        <v>1861</v>
      </c>
      <c r="AA1230" s="5" t="s">
        <v>11338</v>
      </c>
      <c r="AB1230" s="5" t="s">
        <v>162</v>
      </c>
      <c r="AC1230" s="5" t="s">
        <v>52</v>
      </c>
      <c r="AD1230" s="5" t="s">
        <v>8594</v>
      </c>
      <c r="AE1230" s="5" t="s">
        <v>8595</v>
      </c>
      <c r="AF1230" s="5" t="s">
        <v>8596</v>
      </c>
      <c r="AG1230" s="5" t="s">
        <v>52</v>
      </c>
      <c r="AH1230" s="5">
        <v>2100.0</v>
      </c>
      <c r="AI1230" s="5" t="s">
        <v>8597</v>
      </c>
      <c r="AJ1230" s="5" t="s">
        <v>11339</v>
      </c>
      <c r="AK1230" s="5" t="s">
        <v>11340</v>
      </c>
      <c r="AL1230" s="5" t="s">
        <v>1874</v>
      </c>
    </row>
    <row r="1231">
      <c r="A1231" s="5" t="s">
        <v>11341</v>
      </c>
      <c r="B1231" s="5" t="s">
        <v>11342</v>
      </c>
      <c r="C1231" s="5" t="s">
        <v>11343</v>
      </c>
      <c r="D1231" s="9">
        <v>44042.0</v>
      </c>
      <c r="E1231" s="5">
        <v>9.0</v>
      </c>
      <c r="F1231" s="5">
        <v>4.0</v>
      </c>
      <c r="G1231" s="5" t="s">
        <v>188</v>
      </c>
      <c r="H1231" s="5" t="s">
        <v>45</v>
      </c>
      <c r="I1231" s="5" t="s">
        <v>11148</v>
      </c>
      <c r="J1231" s="5" t="s">
        <v>191</v>
      </c>
      <c r="K1231" s="5" t="s">
        <v>10405</v>
      </c>
      <c r="L1231" s="5" t="s">
        <v>11344</v>
      </c>
      <c r="M1231" s="10" t="str">
        <f>IFERROR(__xludf.DUMMYFUNCTION("REGEXEXTRACT(L1716, ""[\s,]([A-Z]{2})[,\s]\s?\d{5}"")"),"PR")</f>
        <v>PR</v>
      </c>
      <c r="N1231" s="5" t="s">
        <v>11345</v>
      </c>
      <c r="O1231" s="5">
        <v>33172.0</v>
      </c>
      <c r="P1231" s="5">
        <v>1.0</v>
      </c>
      <c r="Q1231" s="5" t="s">
        <v>11346</v>
      </c>
      <c r="R1231" s="5">
        <v>2210.0</v>
      </c>
      <c r="S1231" s="5">
        <v>1.0</v>
      </c>
      <c r="T1231" s="5" t="s">
        <v>115</v>
      </c>
      <c r="U1231" s="5">
        <v>0.0</v>
      </c>
      <c r="V1231" s="5" t="s">
        <v>52</v>
      </c>
      <c r="W1231" s="5" t="s">
        <v>11347</v>
      </c>
      <c r="X1231" s="5" t="s">
        <v>71</v>
      </c>
      <c r="Y1231" s="5" t="s">
        <v>52</v>
      </c>
      <c r="Z1231" s="5" t="s">
        <v>11186</v>
      </c>
      <c r="AA1231" s="5" t="s">
        <v>11348</v>
      </c>
      <c r="AB1231" s="5" t="s">
        <v>59</v>
      </c>
      <c r="AC1231" s="5" t="s">
        <v>52</v>
      </c>
      <c r="AD1231" s="5" t="s">
        <v>181</v>
      </c>
      <c r="AE1231" s="5" t="s">
        <v>182</v>
      </c>
      <c r="AF1231" s="5" t="s">
        <v>183</v>
      </c>
      <c r="AG1231" s="5" t="s">
        <v>52</v>
      </c>
      <c r="AH1231" s="5" t="s">
        <v>52</v>
      </c>
      <c r="AI1231" s="5" t="s">
        <v>184</v>
      </c>
      <c r="AJ1231" s="5" t="s">
        <v>11342</v>
      </c>
      <c r="AK1231" s="5" t="s">
        <v>11344</v>
      </c>
      <c r="AL1231" s="5" t="s">
        <v>3413</v>
      </c>
    </row>
    <row r="1232">
      <c r="A1232" s="5" t="s">
        <v>11341</v>
      </c>
      <c r="B1232" s="5" t="s">
        <v>11349</v>
      </c>
      <c r="C1232" s="5" t="s">
        <v>11350</v>
      </c>
      <c r="D1232" s="9">
        <v>44042.0</v>
      </c>
      <c r="E1232" s="5">
        <v>9.0</v>
      </c>
      <c r="F1232" s="5">
        <v>4.0</v>
      </c>
      <c r="G1232" s="5" t="s">
        <v>188</v>
      </c>
      <c r="H1232" s="5" t="s">
        <v>45</v>
      </c>
      <c r="I1232" s="5" t="s">
        <v>11148</v>
      </c>
      <c r="J1232" s="5" t="s">
        <v>191</v>
      </c>
      <c r="K1232" s="5" t="s">
        <v>10405</v>
      </c>
      <c r="L1232" s="5" t="s">
        <v>11351</v>
      </c>
      <c r="M1232" s="10" t="str">
        <f>IFERROR(__xludf.DUMMYFUNCTION("REGEXEXTRACT(L1717, ""[\s,]([A-Z]{2})[,\s]\s?\d{5}"")"),"#N/A")</f>
        <v>#N/A</v>
      </c>
      <c r="N1232" s="5" t="s">
        <v>11352</v>
      </c>
      <c r="O1232" s="5">
        <v>27511.0</v>
      </c>
      <c r="P1232" s="5">
        <v>1.0</v>
      </c>
      <c r="Q1232" s="5" t="s">
        <v>11346</v>
      </c>
      <c r="R1232" s="5">
        <v>2210.0</v>
      </c>
      <c r="S1232" s="5">
        <v>1.0</v>
      </c>
      <c r="T1232" s="5" t="s">
        <v>115</v>
      </c>
      <c r="U1232" s="5">
        <v>0.0</v>
      </c>
      <c r="V1232" s="5" t="s">
        <v>52</v>
      </c>
      <c r="W1232" s="5" t="s">
        <v>11353</v>
      </c>
      <c r="X1232" s="5" t="s">
        <v>55</v>
      </c>
      <c r="Y1232" s="5" t="s">
        <v>11347</v>
      </c>
      <c r="Z1232" s="5" t="s">
        <v>11186</v>
      </c>
      <c r="AA1232" s="5" t="s">
        <v>11348</v>
      </c>
      <c r="AB1232" s="5" t="s">
        <v>59</v>
      </c>
      <c r="AC1232" s="5" t="s">
        <v>52</v>
      </c>
      <c r="AD1232" s="5" t="s">
        <v>181</v>
      </c>
      <c r="AE1232" s="5" t="s">
        <v>182</v>
      </c>
      <c r="AF1232" s="5" t="s">
        <v>183</v>
      </c>
      <c r="AG1232" s="5" t="s">
        <v>52</v>
      </c>
      <c r="AH1232" s="5" t="s">
        <v>52</v>
      </c>
      <c r="AI1232" s="5" t="s">
        <v>184</v>
      </c>
      <c r="AJ1232" s="5" t="s">
        <v>4151</v>
      </c>
      <c r="AK1232" s="5" t="s">
        <v>11354</v>
      </c>
      <c r="AL1232" s="5" t="s">
        <v>3413</v>
      </c>
    </row>
    <row r="1233" hidden="1">
      <c r="A1233" s="5" t="s">
        <v>11355</v>
      </c>
      <c r="B1233" s="5" t="s">
        <v>11356</v>
      </c>
      <c r="C1233" s="5" t="s">
        <v>9211</v>
      </c>
      <c r="D1233" s="9">
        <v>44037.0</v>
      </c>
      <c r="E1233" s="5">
        <v>43692.0</v>
      </c>
      <c r="F1233" s="5">
        <v>19860.0</v>
      </c>
      <c r="G1233" s="5" t="s">
        <v>2967</v>
      </c>
      <c r="H1233" s="5" t="s">
        <v>149</v>
      </c>
      <c r="I1233" s="5" t="s">
        <v>11357</v>
      </c>
      <c r="J1233" s="5" t="s">
        <v>1460</v>
      </c>
      <c r="K1233" s="5" t="s">
        <v>744</v>
      </c>
      <c r="L1233" s="5" t="s">
        <v>11358</v>
      </c>
      <c r="M1233" s="10" t="str">
        <f>IFERROR(__xludf.DUMMYFUNCTION("REGEXEXTRACT(L1718, ""[\s,]([A-Z]{2})[,\s]\s?\d{5}"")"),"#N/A")</f>
        <v>#N/A</v>
      </c>
      <c r="N1233" s="5" t="s">
        <v>11359</v>
      </c>
      <c r="O1233" s="5">
        <v>30327.0</v>
      </c>
      <c r="P1233" s="5">
        <v>1.0</v>
      </c>
      <c r="Q1233" s="5" t="s">
        <v>11360</v>
      </c>
      <c r="R1233" s="5">
        <v>4500.0</v>
      </c>
      <c r="S1233" s="5">
        <v>20.0</v>
      </c>
      <c r="T1233" s="5" t="s">
        <v>115</v>
      </c>
      <c r="U1233" s="5">
        <v>0.0</v>
      </c>
      <c r="V1233" s="5" t="s">
        <v>70</v>
      </c>
      <c r="W1233" s="5" t="s">
        <v>11361</v>
      </c>
      <c r="X1233" s="5" t="s">
        <v>52</v>
      </c>
      <c r="Y1233" s="5" t="s">
        <v>52</v>
      </c>
      <c r="Z1233" s="5" t="s">
        <v>11362</v>
      </c>
      <c r="AA1233" s="5" t="s">
        <v>11363</v>
      </c>
      <c r="AB1233" s="5" t="s">
        <v>1831</v>
      </c>
      <c r="AC1233" s="5" t="s">
        <v>52</v>
      </c>
      <c r="AD1233" s="5" t="s">
        <v>398</v>
      </c>
      <c r="AE1233" s="5" t="s">
        <v>399</v>
      </c>
      <c r="AF1233" s="5" t="s">
        <v>400</v>
      </c>
      <c r="AG1233" s="5" t="s">
        <v>401</v>
      </c>
      <c r="AH1233" s="5">
        <v>23502.0</v>
      </c>
      <c r="AI1233" s="5" t="s">
        <v>402</v>
      </c>
      <c r="AJ1233" s="5" t="s">
        <v>11364</v>
      </c>
      <c r="AK1233" s="5" t="s">
        <v>11365</v>
      </c>
      <c r="AL1233" s="5" t="s">
        <v>11366</v>
      </c>
    </row>
    <row r="1234" hidden="1">
      <c r="A1234" s="5" t="s">
        <v>11367</v>
      </c>
      <c r="B1234" s="5" t="s">
        <v>4663</v>
      </c>
      <c r="C1234" s="5" t="s">
        <v>3998</v>
      </c>
      <c r="D1234" s="9">
        <v>44035.0</v>
      </c>
      <c r="E1234" s="5">
        <v>58036.0</v>
      </c>
      <c r="F1234" s="5">
        <v>26380.0</v>
      </c>
      <c r="G1234" s="5" t="s">
        <v>1419</v>
      </c>
      <c r="H1234" s="5" t="s">
        <v>480</v>
      </c>
      <c r="I1234" s="5" t="s">
        <v>3831</v>
      </c>
      <c r="J1234" s="5" t="s">
        <v>256</v>
      </c>
      <c r="K1234" s="5" t="s">
        <v>11368</v>
      </c>
      <c r="L1234" s="5" t="s">
        <v>11291</v>
      </c>
      <c r="M1234" s="10" t="str">
        <f>IFERROR(__xludf.DUMMYFUNCTION("REGEXEXTRACT(L1719, ""[\s,]([A-Z]{2})[,\s]\s?\d{5}"")"),"NY")</f>
        <v>NY</v>
      </c>
      <c r="N1234" s="5" t="s">
        <v>5332</v>
      </c>
      <c r="O1234" s="5" t="s">
        <v>52</v>
      </c>
      <c r="P1234" s="5">
        <v>1.0</v>
      </c>
      <c r="Q1234" s="5" t="s">
        <v>11369</v>
      </c>
      <c r="R1234" s="5" t="s">
        <v>91</v>
      </c>
      <c r="S1234" s="5">
        <v>48.0</v>
      </c>
      <c r="T1234" s="5" t="s">
        <v>1077</v>
      </c>
      <c r="U1234" s="5">
        <v>26.0</v>
      </c>
      <c r="V1234" s="5" t="s">
        <v>93</v>
      </c>
      <c r="W1234" s="5" t="s">
        <v>11370</v>
      </c>
      <c r="X1234" s="5" t="s">
        <v>52</v>
      </c>
      <c r="Y1234" s="5" t="s">
        <v>52</v>
      </c>
      <c r="Z1234" s="5" t="s">
        <v>11371</v>
      </c>
      <c r="AA1234" s="5">
        <v>447.0</v>
      </c>
      <c r="AB1234" s="5" t="s">
        <v>162</v>
      </c>
      <c r="AC1234" s="5" t="s">
        <v>52</v>
      </c>
      <c r="AD1234" s="5" t="s">
        <v>565</v>
      </c>
      <c r="AE1234" s="5" t="s">
        <v>566</v>
      </c>
      <c r="AF1234" s="5" t="s">
        <v>567</v>
      </c>
      <c r="AG1234" s="5" t="s">
        <v>52</v>
      </c>
      <c r="AH1234" s="5" t="s">
        <v>52</v>
      </c>
      <c r="AI1234" s="5" t="s">
        <v>568</v>
      </c>
      <c r="AJ1234" s="5" t="s">
        <v>11328</v>
      </c>
      <c r="AK1234" s="5" t="s">
        <v>11295</v>
      </c>
      <c r="AL1234" s="5" t="s">
        <v>1428</v>
      </c>
    </row>
    <row r="1235" hidden="1">
      <c r="A1235" s="5" t="s">
        <v>11372</v>
      </c>
      <c r="B1235" s="5" t="s">
        <v>4663</v>
      </c>
      <c r="C1235" s="5" t="s">
        <v>3998</v>
      </c>
      <c r="D1235" s="9">
        <v>44028.0</v>
      </c>
      <c r="E1235" s="5">
        <v>57442.0</v>
      </c>
      <c r="F1235" s="5">
        <v>26110.0</v>
      </c>
      <c r="G1235" s="5" t="s">
        <v>1419</v>
      </c>
      <c r="H1235" s="5" t="s">
        <v>480</v>
      </c>
      <c r="I1235" s="5" t="s">
        <v>4390</v>
      </c>
      <c r="J1235" s="5" t="s">
        <v>256</v>
      </c>
      <c r="K1235" s="5" t="s">
        <v>11325</v>
      </c>
      <c r="L1235" s="5" t="s">
        <v>11291</v>
      </c>
      <c r="M1235" s="10" t="str">
        <f>IFERROR(__xludf.DUMMYFUNCTION("REGEXEXTRACT(L1720, ""[\s,]([A-Z]{2})[,\s]\s?\d{5}"")"),"NC")</f>
        <v>NC</v>
      </c>
      <c r="N1235" s="5" t="s">
        <v>5332</v>
      </c>
      <c r="O1235" s="5" t="s">
        <v>52</v>
      </c>
      <c r="P1235" s="5">
        <v>1.0</v>
      </c>
      <c r="Q1235" s="5" t="s">
        <v>11373</v>
      </c>
      <c r="R1235" s="5" t="s">
        <v>211</v>
      </c>
      <c r="S1235" s="5">
        <v>47.0</v>
      </c>
      <c r="T1235" s="5" t="s">
        <v>1077</v>
      </c>
      <c r="U1235" s="5">
        <v>22.0</v>
      </c>
      <c r="V1235" s="5" t="s">
        <v>93</v>
      </c>
      <c r="W1235" s="5" t="s">
        <v>11374</v>
      </c>
      <c r="X1235" s="5" t="s">
        <v>52</v>
      </c>
      <c r="Y1235" s="5" t="s">
        <v>52</v>
      </c>
      <c r="Z1235" s="5" t="s">
        <v>7497</v>
      </c>
      <c r="AA1235" s="5" t="s">
        <v>11375</v>
      </c>
      <c r="AB1235" s="5" t="s">
        <v>260</v>
      </c>
      <c r="AC1235" s="5" t="s">
        <v>52</v>
      </c>
      <c r="AD1235" s="5" t="s">
        <v>565</v>
      </c>
      <c r="AE1235" s="5" t="s">
        <v>566</v>
      </c>
      <c r="AF1235" s="5" t="s">
        <v>567</v>
      </c>
      <c r="AG1235" s="5" t="s">
        <v>52</v>
      </c>
      <c r="AH1235" s="5" t="s">
        <v>52</v>
      </c>
      <c r="AI1235" s="5" t="s">
        <v>568</v>
      </c>
      <c r="AJ1235" s="5" t="s">
        <v>4663</v>
      </c>
      <c r="AK1235" s="5" t="s">
        <v>11291</v>
      </c>
      <c r="AL1235" s="5" t="s">
        <v>1428</v>
      </c>
    </row>
    <row r="1236" hidden="1">
      <c r="A1236" s="5" t="s">
        <v>11376</v>
      </c>
      <c r="B1236" s="5" t="s">
        <v>11377</v>
      </c>
      <c r="C1236" s="5" t="s">
        <v>11378</v>
      </c>
      <c r="D1236" s="9">
        <v>44027.0</v>
      </c>
      <c r="E1236" s="5">
        <v>14371.0</v>
      </c>
      <c r="F1236" s="5">
        <v>6532.0</v>
      </c>
      <c r="G1236" s="5" t="s">
        <v>4673</v>
      </c>
      <c r="H1236" s="5" t="s">
        <v>171</v>
      </c>
      <c r="I1236" s="5" t="s">
        <v>6529</v>
      </c>
      <c r="J1236" s="5" t="s">
        <v>3808</v>
      </c>
      <c r="K1236" s="5" t="s">
        <v>11379</v>
      </c>
      <c r="L1236" s="5" t="s">
        <v>11380</v>
      </c>
      <c r="M1236" s="10" t="str">
        <f>IFERROR(__xludf.DUMMYFUNCTION("REGEXEXTRACT(L1721, ""[\s,]([A-Z]{2})[,\s]\s?\d{5}"")"),"VA")</f>
        <v>VA</v>
      </c>
      <c r="N1236" s="5" t="s">
        <v>11381</v>
      </c>
      <c r="O1236" s="5">
        <v>37217.0</v>
      </c>
      <c r="P1236" s="5">
        <v>1.0</v>
      </c>
      <c r="Q1236" s="5" t="s">
        <v>11382</v>
      </c>
      <c r="R1236" s="5" t="s">
        <v>244</v>
      </c>
      <c r="S1236" s="5">
        <v>471.0</v>
      </c>
      <c r="T1236" s="5" t="s">
        <v>69</v>
      </c>
      <c r="U1236" s="5">
        <v>56.0</v>
      </c>
      <c r="V1236" s="5" t="s">
        <v>70</v>
      </c>
      <c r="W1236" s="5" t="s">
        <v>11383</v>
      </c>
      <c r="X1236" s="5" t="s">
        <v>52</v>
      </c>
      <c r="Y1236" s="5" t="s">
        <v>52</v>
      </c>
      <c r="Z1236" s="5" t="s">
        <v>11384</v>
      </c>
      <c r="AA1236" s="5" t="s">
        <v>11385</v>
      </c>
      <c r="AB1236" s="5" t="s">
        <v>604</v>
      </c>
      <c r="AC1236" s="5" t="s">
        <v>52</v>
      </c>
      <c r="AD1236" s="5" t="s">
        <v>72</v>
      </c>
      <c r="AE1236" s="5" t="s">
        <v>73</v>
      </c>
      <c r="AF1236" s="5" t="s">
        <v>74</v>
      </c>
      <c r="AG1236" s="5" t="s">
        <v>75</v>
      </c>
      <c r="AH1236" s="5" t="s">
        <v>76</v>
      </c>
      <c r="AI1236" s="5" t="s">
        <v>77</v>
      </c>
      <c r="AJ1236" s="5" t="s">
        <v>11268</v>
      </c>
      <c r="AK1236" s="5" t="s">
        <v>11386</v>
      </c>
      <c r="AL1236" s="5" t="s">
        <v>4683</v>
      </c>
    </row>
    <row r="1237" hidden="1">
      <c r="A1237" s="5" t="s">
        <v>11387</v>
      </c>
      <c r="B1237" s="5" t="s">
        <v>11388</v>
      </c>
      <c r="C1237" s="5" t="s">
        <v>11389</v>
      </c>
      <c r="D1237" s="9">
        <v>44026.0</v>
      </c>
      <c r="E1237" s="5">
        <v>70000.0</v>
      </c>
      <c r="F1237" s="5">
        <v>31818.0</v>
      </c>
      <c r="G1237" s="5" t="s">
        <v>706</v>
      </c>
      <c r="H1237" s="5" t="s">
        <v>1534</v>
      </c>
      <c r="I1237" s="5" t="s">
        <v>11390</v>
      </c>
      <c r="J1237" s="5" t="s">
        <v>274</v>
      </c>
      <c r="K1237" s="5" t="s">
        <v>11391</v>
      </c>
      <c r="L1237" s="5" t="s">
        <v>11392</v>
      </c>
      <c r="M1237" s="10" t="str">
        <f>IFERROR(__xludf.DUMMYFUNCTION("REGEXEXTRACT(L1722, ""[\s,]([A-Z]{2})[,\s]\s?\d{5}"")"),"MS")</f>
        <v>MS</v>
      </c>
      <c r="N1237" s="5" t="s">
        <v>11393</v>
      </c>
      <c r="O1237" s="5" t="s">
        <v>52</v>
      </c>
      <c r="P1237" s="5">
        <v>2.0</v>
      </c>
      <c r="Q1237" s="5" t="s">
        <v>11394</v>
      </c>
      <c r="R1237" s="5" t="s">
        <v>11395</v>
      </c>
      <c r="S1237" s="5">
        <v>1058.0</v>
      </c>
      <c r="T1237" s="5" t="s">
        <v>115</v>
      </c>
      <c r="U1237" s="5">
        <v>0.0</v>
      </c>
      <c r="V1237" s="5" t="s">
        <v>52</v>
      </c>
      <c r="W1237" s="5" t="s">
        <v>11396</v>
      </c>
      <c r="X1237" s="5" t="s">
        <v>71</v>
      </c>
      <c r="Y1237" s="5" t="s">
        <v>52</v>
      </c>
      <c r="Z1237" s="5" t="s">
        <v>11397</v>
      </c>
      <c r="AA1237" s="5" t="s">
        <v>11398</v>
      </c>
      <c r="AB1237" s="5" t="s">
        <v>180</v>
      </c>
      <c r="AC1237" s="5" t="s">
        <v>52</v>
      </c>
      <c r="AD1237" s="5" t="s">
        <v>181</v>
      </c>
      <c r="AE1237" s="5" t="s">
        <v>182</v>
      </c>
      <c r="AF1237" s="5" t="s">
        <v>183</v>
      </c>
      <c r="AG1237" s="5" t="s">
        <v>52</v>
      </c>
      <c r="AH1237" s="5" t="s">
        <v>52</v>
      </c>
      <c r="AI1237" s="5" t="s">
        <v>184</v>
      </c>
      <c r="AJ1237" s="5" t="s">
        <v>11399</v>
      </c>
      <c r="AK1237" s="5" t="s">
        <v>11400</v>
      </c>
      <c r="AL1237" s="5" t="s">
        <v>11401</v>
      </c>
    </row>
    <row r="1238" hidden="1">
      <c r="A1238" s="5" t="s">
        <v>11402</v>
      </c>
      <c r="B1238" s="5" t="s">
        <v>11403</v>
      </c>
      <c r="C1238" s="5" t="s">
        <v>11404</v>
      </c>
      <c r="D1238" s="9">
        <v>44020.0</v>
      </c>
      <c r="E1238" s="5">
        <v>33429.0</v>
      </c>
      <c r="F1238" s="5">
        <v>15195.0</v>
      </c>
      <c r="G1238" s="5" t="s">
        <v>1419</v>
      </c>
      <c r="H1238" s="5" t="s">
        <v>1534</v>
      </c>
      <c r="I1238" s="5" t="s">
        <v>10918</v>
      </c>
      <c r="J1238" s="5" t="s">
        <v>256</v>
      </c>
      <c r="K1238" s="5" t="s">
        <v>11405</v>
      </c>
      <c r="L1238" s="5" t="s">
        <v>11406</v>
      </c>
      <c r="M1238" s="10" t="str">
        <f>IFERROR(__xludf.DUMMYFUNCTION("REGEXEXTRACT(L1723, ""[\s,]([A-Z]{2})[,\s]\s?\d{5}"")"),"FL")</f>
        <v>FL</v>
      </c>
      <c r="N1238" s="5" t="s">
        <v>11407</v>
      </c>
      <c r="O1238" s="5" t="s">
        <v>52</v>
      </c>
      <c r="P1238" s="5">
        <v>1.0</v>
      </c>
      <c r="Q1238" s="5" t="s">
        <v>11408</v>
      </c>
      <c r="R1238" s="5">
        <v>4510.0</v>
      </c>
      <c r="S1238" s="5">
        <v>43.0</v>
      </c>
      <c r="T1238" s="5" t="s">
        <v>115</v>
      </c>
      <c r="U1238" s="5">
        <v>0.0</v>
      </c>
      <c r="V1238" s="5" t="s">
        <v>52</v>
      </c>
      <c r="W1238" s="5" t="s">
        <v>11409</v>
      </c>
      <c r="X1238" s="5" t="s">
        <v>52</v>
      </c>
      <c r="Y1238" s="5" t="s">
        <v>52</v>
      </c>
      <c r="Z1238" s="5" t="s">
        <v>7738</v>
      </c>
      <c r="AA1238" s="5">
        <v>254132.0</v>
      </c>
      <c r="AB1238" s="5" t="s">
        <v>2743</v>
      </c>
      <c r="AC1238" s="5" t="s">
        <v>52</v>
      </c>
      <c r="AD1238" s="5" t="s">
        <v>181</v>
      </c>
      <c r="AE1238" s="5" t="s">
        <v>182</v>
      </c>
      <c r="AF1238" s="5" t="s">
        <v>183</v>
      </c>
      <c r="AG1238" s="5" t="s">
        <v>52</v>
      </c>
      <c r="AH1238" s="5" t="s">
        <v>52</v>
      </c>
      <c r="AI1238" s="5" t="s">
        <v>184</v>
      </c>
      <c r="AJ1238" s="5" t="s">
        <v>11403</v>
      </c>
      <c r="AK1238" s="5" t="s">
        <v>11406</v>
      </c>
      <c r="AL1238" s="5" t="s">
        <v>3891</v>
      </c>
    </row>
    <row r="1239" hidden="1">
      <c r="A1239" s="5" t="s">
        <v>11410</v>
      </c>
      <c r="B1239" s="5" t="s">
        <v>11411</v>
      </c>
      <c r="C1239" s="5" t="s">
        <v>11412</v>
      </c>
      <c r="D1239" s="9">
        <v>44018.0</v>
      </c>
      <c r="E1239" s="5">
        <v>177995.0</v>
      </c>
      <c r="F1239" s="5">
        <v>80907.0</v>
      </c>
      <c r="G1239" s="5" t="s">
        <v>11413</v>
      </c>
      <c r="H1239" s="5" t="s">
        <v>2784</v>
      </c>
      <c r="I1239" s="5" t="s">
        <v>11414</v>
      </c>
      <c r="J1239" s="5" t="s">
        <v>3808</v>
      </c>
      <c r="K1239" s="5" t="s">
        <v>11415</v>
      </c>
      <c r="L1239" s="5" t="s">
        <v>11416</v>
      </c>
      <c r="M1239" s="10" t="str">
        <f>IFERROR(__xludf.DUMMYFUNCTION("REGEXEXTRACT(L1724, ""[\s,]([A-Z]{2})[,\s]\s?\d{5}"")"),"GA")</f>
        <v>GA</v>
      </c>
      <c r="N1239" s="5" t="s">
        <v>11417</v>
      </c>
      <c r="O1239" s="5">
        <v>84020.0</v>
      </c>
      <c r="P1239" s="5">
        <v>5.0</v>
      </c>
      <c r="Q1239" s="5" t="s">
        <v>11418</v>
      </c>
      <c r="R1239" s="5" t="s">
        <v>1116</v>
      </c>
      <c r="S1239" s="5">
        <v>4403.0</v>
      </c>
      <c r="T1239" s="5" t="s">
        <v>115</v>
      </c>
      <c r="U1239" s="5">
        <v>2.0</v>
      </c>
      <c r="V1239" s="5" t="s">
        <v>70</v>
      </c>
      <c r="W1239" s="5" t="s">
        <v>11419</v>
      </c>
      <c r="X1239" s="5" t="s">
        <v>52</v>
      </c>
      <c r="Y1239" s="5" t="s">
        <v>52</v>
      </c>
      <c r="Z1239" s="5" t="s">
        <v>11420</v>
      </c>
      <c r="AA1239" s="5" t="s">
        <v>11421</v>
      </c>
      <c r="AB1239" s="5" t="s">
        <v>162</v>
      </c>
      <c r="AC1239" s="5" t="s">
        <v>283</v>
      </c>
      <c r="AD1239" s="5" t="s">
        <v>1230</v>
      </c>
      <c r="AE1239" s="5" t="s">
        <v>1231</v>
      </c>
      <c r="AF1239" s="5" t="s">
        <v>52</v>
      </c>
      <c r="AG1239" s="5" t="s">
        <v>52</v>
      </c>
      <c r="AH1239" s="5" t="s">
        <v>52</v>
      </c>
      <c r="AI1239" s="5" t="s">
        <v>1232</v>
      </c>
      <c r="AJ1239" s="5" t="s">
        <v>11422</v>
      </c>
      <c r="AK1239" s="5" t="s">
        <v>11423</v>
      </c>
      <c r="AL1239" s="5" t="s">
        <v>11270</v>
      </c>
    </row>
    <row r="1240" hidden="1">
      <c r="A1240" s="5" t="s">
        <v>11424</v>
      </c>
      <c r="B1240" s="5" t="s">
        <v>3483</v>
      </c>
      <c r="C1240" s="5" t="s">
        <v>3484</v>
      </c>
      <c r="D1240" s="9">
        <v>44014.0</v>
      </c>
      <c r="E1240" s="5">
        <v>501327.0</v>
      </c>
      <c r="F1240" s="5">
        <v>227876.0</v>
      </c>
      <c r="G1240" s="5" t="s">
        <v>1419</v>
      </c>
      <c r="H1240" s="5" t="s">
        <v>480</v>
      </c>
      <c r="I1240" s="5" t="s">
        <v>6349</v>
      </c>
      <c r="J1240" s="5" t="s">
        <v>256</v>
      </c>
      <c r="K1240" s="5" t="s">
        <v>11425</v>
      </c>
      <c r="L1240" s="5" t="s">
        <v>6197</v>
      </c>
      <c r="M1240" s="10" t="str">
        <f>IFERROR(__xludf.DUMMYFUNCTION("REGEXEXTRACT(L1725, ""[\s,]([A-Z]{2})[,\s]\s?\d{5}"")"),"#N/A")</f>
        <v>#N/A</v>
      </c>
      <c r="N1240" s="5" t="s">
        <v>10148</v>
      </c>
      <c r="O1240" s="5" t="s">
        <v>52</v>
      </c>
      <c r="P1240" s="5">
        <v>9.0</v>
      </c>
      <c r="Q1240" s="5" t="s">
        <v>11426</v>
      </c>
      <c r="R1240" s="5" t="s">
        <v>11427</v>
      </c>
      <c r="S1240" s="5">
        <v>535.0</v>
      </c>
      <c r="T1240" s="5" t="s">
        <v>1077</v>
      </c>
      <c r="U1240" s="5">
        <v>2.0</v>
      </c>
      <c r="V1240" s="5" t="s">
        <v>70</v>
      </c>
      <c r="W1240" s="5" t="s">
        <v>11428</v>
      </c>
      <c r="X1240" s="5" t="s">
        <v>52</v>
      </c>
      <c r="Y1240" s="5" t="s">
        <v>52</v>
      </c>
      <c r="Z1240" s="5" t="s">
        <v>11322</v>
      </c>
      <c r="AA1240" s="5" t="s">
        <v>11429</v>
      </c>
      <c r="AB1240" s="5" t="s">
        <v>162</v>
      </c>
      <c r="AC1240" s="5" t="s">
        <v>52</v>
      </c>
      <c r="AD1240" s="5" t="s">
        <v>5289</v>
      </c>
      <c r="AE1240" s="5" t="s">
        <v>5290</v>
      </c>
      <c r="AF1240" s="5" t="s">
        <v>5291</v>
      </c>
      <c r="AG1240" s="5" t="s">
        <v>52</v>
      </c>
      <c r="AH1240" s="5" t="s">
        <v>52</v>
      </c>
      <c r="AI1240" s="5" t="s">
        <v>52</v>
      </c>
      <c r="AJ1240" s="5" t="s">
        <v>3483</v>
      </c>
      <c r="AK1240" s="5" t="s">
        <v>6201</v>
      </c>
      <c r="AL1240" s="5" t="s">
        <v>3481</v>
      </c>
    </row>
    <row r="1241" hidden="1">
      <c r="A1241" s="5" t="s">
        <v>11430</v>
      </c>
      <c r="B1241" s="5" t="s">
        <v>9901</v>
      </c>
      <c r="C1241" s="5" t="s">
        <v>9443</v>
      </c>
      <c r="D1241" s="9">
        <v>44013.0</v>
      </c>
      <c r="E1241" s="5">
        <v>562046.0</v>
      </c>
      <c r="F1241" s="5">
        <v>255475.0</v>
      </c>
      <c r="G1241" s="5" t="s">
        <v>1419</v>
      </c>
      <c r="H1241" s="5" t="s">
        <v>480</v>
      </c>
      <c r="I1241" s="5" t="s">
        <v>8918</v>
      </c>
      <c r="J1241" s="5" t="s">
        <v>256</v>
      </c>
      <c r="K1241" s="5" t="s">
        <v>9890</v>
      </c>
      <c r="L1241" s="5" t="s">
        <v>11431</v>
      </c>
      <c r="M1241" s="10" t="str">
        <f>IFERROR(__xludf.DUMMYFUNCTION("REGEXEXTRACT(L1726, ""[\s,]([A-Z]{2})[,\s]\s?\d{5}"")"),"VA")</f>
        <v>VA</v>
      </c>
      <c r="N1241" s="5" t="s">
        <v>11432</v>
      </c>
      <c r="O1241" s="5" t="s">
        <v>52</v>
      </c>
      <c r="P1241" s="5">
        <v>11.0</v>
      </c>
      <c r="Q1241" s="5" t="s">
        <v>11433</v>
      </c>
      <c r="R1241" s="5" t="s">
        <v>11434</v>
      </c>
      <c r="S1241" s="5">
        <v>82.0</v>
      </c>
      <c r="T1241" s="5" t="s">
        <v>115</v>
      </c>
      <c r="U1241" s="5">
        <v>288.0</v>
      </c>
      <c r="V1241" s="5" t="s">
        <v>70</v>
      </c>
      <c r="W1241" s="5" t="s">
        <v>11435</v>
      </c>
      <c r="X1241" s="5" t="s">
        <v>52</v>
      </c>
      <c r="Y1241" s="5" t="s">
        <v>52</v>
      </c>
      <c r="Z1241" s="5" t="s">
        <v>11436</v>
      </c>
      <c r="AA1241" s="5" t="s">
        <v>11437</v>
      </c>
      <c r="AB1241" s="5" t="s">
        <v>604</v>
      </c>
      <c r="AC1241" s="5" t="s">
        <v>52</v>
      </c>
      <c r="AD1241" s="5" t="s">
        <v>72</v>
      </c>
      <c r="AE1241" s="5" t="s">
        <v>73</v>
      </c>
      <c r="AF1241" s="5" t="s">
        <v>74</v>
      </c>
      <c r="AG1241" s="5" t="s">
        <v>75</v>
      </c>
      <c r="AH1241" s="5" t="s">
        <v>76</v>
      </c>
      <c r="AI1241" s="5" t="s">
        <v>77</v>
      </c>
      <c r="AJ1241" s="5" t="s">
        <v>11438</v>
      </c>
      <c r="AK1241" s="5" t="s">
        <v>11439</v>
      </c>
      <c r="AL1241" s="5" t="s">
        <v>4069</v>
      </c>
    </row>
    <row r="1242" hidden="1">
      <c r="A1242" s="5" t="s">
        <v>11440</v>
      </c>
      <c r="B1242" s="5" t="s">
        <v>168</v>
      </c>
      <c r="C1242" s="5" t="s">
        <v>169</v>
      </c>
      <c r="D1242" s="9">
        <v>44012.0</v>
      </c>
      <c r="E1242" s="5">
        <v>33689.0</v>
      </c>
      <c r="F1242" s="5">
        <v>15313.0</v>
      </c>
      <c r="G1242" s="5" t="s">
        <v>3378</v>
      </c>
      <c r="H1242" s="5" t="s">
        <v>272</v>
      </c>
      <c r="I1242" s="5" t="s">
        <v>3925</v>
      </c>
      <c r="J1242" s="5" t="s">
        <v>3378</v>
      </c>
      <c r="K1242" s="5" t="s">
        <v>2798</v>
      </c>
      <c r="L1242" s="5" t="s">
        <v>11441</v>
      </c>
      <c r="M1242" s="10" t="str">
        <f>IFERROR(__xludf.DUMMYFUNCTION("REGEXEXTRACT(L1727, ""[\s,]([A-Z]{2})[,\s]\s?\d{5}"")"),"TX")</f>
        <v>TX</v>
      </c>
      <c r="N1242" s="5" t="s">
        <v>11442</v>
      </c>
      <c r="O1242" s="5" t="s">
        <v>52</v>
      </c>
      <c r="P1242" s="5">
        <v>1.0</v>
      </c>
      <c r="Q1242" s="5" t="s">
        <v>11443</v>
      </c>
      <c r="R1242" s="5">
        <v>4510.0</v>
      </c>
      <c r="S1242" s="5">
        <v>15810.0</v>
      </c>
      <c r="T1242" s="5" t="s">
        <v>115</v>
      </c>
      <c r="U1242" s="5">
        <v>0.0</v>
      </c>
      <c r="V1242" s="5" t="s">
        <v>52</v>
      </c>
      <c r="W1242" s="5" t="s">
        <v>11444</v>
      </c>
      <c r="X1242" s="5" t="s">
        <v>52</v>
      </c>
      <c r="Y1242" s="5" t="s">
        <v>52</v>
      </c>
      <c r="Z1242" s="5" t="s">
        <v>11445</v>
      </c>
      <c r="AA1242" s="5" t="s">
        <v>11446</v>
      </c>
      <c r="AB1242" s="5" t="s">
        <v>260</v>
      </c>
      <c r="AC1242" s="5" t="s">
        <v>52</v>
      </c>
      <c r="AD1242" s="5" t="s">
        <v>181</v>
      </c>
      <c r="AE1242" s="5" t="s">
        <v>182</v>
      </c>
      <c r="AF1242" s="5" t="s">
        <v>183</v>
      </c>
      <c r="AG1242" s="5" t="s">
        <v>52</v>
      </c>
      <c r="AH1242" s="5" t="s">
        <v>52</v>
      </c>
      <c r="AI1242" s="5" t="s">
        <v>184</v>
      </c>
      <c r="AJ1242" s="5" t="s">
        <v>168</v>
      </c>
      <c r="AK1242" s="5" t="s">
        <v>11441</v>
      </c>
      <c r="AL1242" s="5" t="s">
        <v>185</v>
      </c>
    </row>
    <row r="1243" hidden="1">
      <c r="A1243" s="5" t="s">
        <v>11447</v>
      </c>
      <c r="B1243" s="5" t="s">
        <v>5225</v>
      </c>
      <c r="C1243" s="5" t="s">
        <v>5226</v>
      </c>
      <c r="D1243" s="9">
        <v>44010.0</v>
      </c>
      <c r="E1243" s="5">
        <v>15644.0</v>
      </c>
      <c r="F1243" s="5">
        <v>7111.0</v>
      </c>
      <c r="G1243" s="5" t="s">
        <v>719</v>
      </c>
      <c r="H1243" s="5" t="s">
        <v>149</v>
      </c>
      <c r="I1243" s="5" t="s">
        <v>11448</v>
      </c>
      <c r="J1243" s="5" t="s">
        <v>274</v>
      </c>
      <c r="K1243" s="5" t="s">
        <v>11449</v>
      </c>
      <c r="L1243" s="5" t="s">
        <v>11065</v>
      </c>
      <c r="M1243" s="10" t="str">
        <f>IFERROR(__xludf.DUMMYFUNCTION("REGEXEXTRACT(L1728, ""[\s,]([A-Z]{2})[,\s]\s?\d{5}"")"),"NY")</f>
        <v>NY</v>
      </c>
      <c r="N1243" s="5" t="s">
        <v>11450</v>
      </c>
      <c r="O1243" s="5">
        <v>30083.0</v>
      </c>
      <c r="P1243" s="5">
        <v>1.0</v>
      </c>
      <c r="Q1243" s="5" t="s">
        <v>11451</v>
      </c>
      <c r="R1243" s="5" t="s">
        <v>52</v>
      </c>
      <c r="S1243" s="5">
        <v>1154.0</v>
      </c>
      <c r="T1243" s="5" t="s">
        <v>69</v>
      </c>
      <c r="U1243" s="5">
        <v>0.0</v>
      </c>
      <c r="V1243" s="5" t="s">
        <v>93</v>
      </c>
      <c r="W1243" s="5" t="s">
        <v>11452</v>
      </c>
      <c r="X1243" s="5" t="s">
        <v>55</v>
      </c>
      <c r="Y1243" s="5" t="s">
        <v>11453</v>
      </c>
      <c r="Z1243" s="5" t="s">
        <v>11454</v>
      </c>
      <c r="AA1243" s="5" t="s">
        <v>11455</v>
      </c>
      <c r="AB1243" s="5" t="s">
        <v>162</v>
      </c>
      <c r="AC1243" s="5" t="s">
        <v>52</v>
      </c>
      <c r="AD1243" s="5" t="s">
        <v>3141</v>
      </c>
      <c r="AE1243" s="5" t="s">
        <v>3142</v>
      </c>
      <c r="AF1243" s="5" t="s">
        <v>162</v>
      </c>
      <c r="AG1243" s="5" t="s">
        <v>52</v>
      </c>
      <c r="AH1243" s="5" t="s">
        <v>52</v>
      </c>
      <c r="AI1243" s="5" t="s">
        <v>3143</v>
      </c>
      <c r="AJ1243" s="5" t="s">
        <v>102</v>
      </c>
      <c r="AK1243" s="5" t="s">
        <v>102</v>
      </c>
      <c r="AL1243" s="5" t="s">
        <v>735</v>
      </c>
    </row>
    <row r="1244" hidden="1">
      <c r="A1244" s="5" t="s">
        <v>11456</v>
      </c>
      <c r="B1244" s="5" t="s">
        <v>11457</v>
      </c>
      <c r="C1244" s="5" t="s">
        <v>11457</v>
      </c>
      <c r="D1244" s="9">
        <v>44010.0</v>
      </c>
      <c r="E1244" s="5">
        <v>4402.0</v>
      </c>
      <c r="F1244" s="5">
        <v>2001.0</v>
      </c>
      <c r="G1244" s="5" t="s">
        <v>107</v>
      </c>
      <c r="H1244" s="5" t="s">
        <v>131</v>
      </c>
      <c r="I1244" s="5" t="s">
        <v>4758</v>
      </c>
      <c r="J1244" s="5" t="s">
        <v>109</v>
      </c>
      <c r="K1244" s="5" t="s">
        <v>391</v>
      </c>
      <c r="L1244" s="5" t="s">
        <v>11458</v>
      </c>
      <c r="M1244" s="10" t="str">
        <f>IFERROR(__xludf.DUMMYFUNCTION("REGEXEXTRACT(L1729, ""[\s,]([A-Z]{2})[,\s]\s?\d{5}"")"),"#N/A")</f>
        <v>#N/A</v>
      </c>
      <c r="N1244" s="5" t="s">
        <v>11459</v>
      </c>
      <c r="O1244" s="5" t="s">
        <v>2379</v>
      </c>
      <c r="P1244" s="5">
        <v>1.0</v>
      </c>
      <c r="Q1244" s="5" t="s">
        <v>11460</v>
      </c>
      <c r="R1244" s="5" t="s">
        <v>244</v>
      </c>
      <c r="S1244" s="5">
        <v>3.0</v>
      </c>
      <c r="T1244" s="5" t="s">
        <v>53</v>
      </c>
      <c r="U1244" s="5">
        <v>17.0</v>
      </c>
      <c r="V1244" s="5" t="s">
        <v>70</v>
      </c>
      <c r="W1244" s="5" t="s">
        <v>11461</v>
      </c>
      <c r="X1244" s="5" t="s">
        <v>55</v>
      </c>
      <c r="Y1244" s="5" t="s">
        <v>11462</v>
      </c>
      <c r="Z1244" s="5" t="s">
        <v>5467</v>
      </c>
      <c r="AA1244" s="5">
        <v>3723986.0</v>
      </c>
      <c r="AB1244" s="5" t="s">
        <v>730</v>
      </c>
      <c r="AC1244" s="5" t="s">
        <v>52</v>
      </c>
      <c r="AD1244" s="5" t="s">
        <v>1566</v>
      </c>
      <c r="AE1244" s="5" t="s">
        <v>1567</v>
      </c>
      <c r="AF1244" s="5" t="s">
        <v>1568</v>
      </c>
      <c r="AG1244" s="5" t="s">
        <v>1569</v>
      </c>
      <c r="AH1244" s="5">
        <v>60025.0</v>
      </c>
      <c r="AI1244" s="5" t="s">
        <v>1570</v>
      </c>
      <c r="AJ1244" s="5" t="s">
        <v>2164</v>
      </c>
      <c r="AK1244" s="5" t="s">
        <v>1314</v>
      </c>
      <c r="AL1244" s="5" t="s">
        <v>2385</v>
      </c>
    </row>
    <row r="1245" hidden="1">
      <c r="A1245" s="5" t="s">
        <v>11463</v>
      </c>
      <c r="B1245" s="5" t="s">
        <v>11464</v>
      </c>
      <c r="C1245" s="5" t="s">
        <v>11465</v>
      </c>
      <c r="D1245" s="9">
        <v>44009.0</v>
      </c>
      <c r="E1245" s="5">
        <v>30690.0</v>
      </c>
      <c r="F1245" s="5">
        <v>13950.0</v>
      </c>
      <c r="G1245" s="5" t="s">
        <v>2212</v>
      </c>
      <c r="H1245" s="5" t="s">
        <v>189</v>
      </c>
      <c r="I1245" s="5" t="s">
        <v>8955</v>
      </c>
      <c r="J1245" s="5" t="s">
        <v>2214</v>
      </c>
      <c r="K1245" s="5" t="s">
        <v>7212</v>
      </c>
      <c r="L1245" s="5" t="s">
        <v>11466</v>
      </c>
      <c r="M1245" s="10" t="str">
        <f>IFERROR(__xludf.DUMMYFUNCTION("REGEXEXTRACT(L1730, ""[\s,]([A-Z]{2})[,\s]\s?\d{5}"")"),"#N/A")</f>
        <v>#N/A</v>
      </c>
      <c r="N1245" s="5" t="s">
        <v>11467</v>
      </c>
      <c r="O1245" s="5">
        <v>16154.0</v>
      </c>
      <c r="P1245" s="5">
        <v>1.0</v>
      </c>
      <c r="Q1245" s="5" t="s">
        <v>11468</v>
      </c>
      <c r="R1245" s="5" t="s">
        <v>52</v>
      </c>
      <c r="S1245" s="5">
        <v>550.0</v>
      </c>
      <c r="T1245" s="5" t="s">
        <v>157</v>
      </c>
      <c r="U1245" s="5">
        <v>30.0</v>
      </c>
      <c r="V1245" s="5" t="s">
        <v>93</v>
      </c>
      <c r="W1245" s="5" t="s">
        <v>11469</v>
      </c>
      <c r="X1245" s="5" t="s">
        <v>71</v>
      </c>
      <c r="Y1245" s="5" t="s">
        <v>52</v>
      </c>
      <c r="Z1245" s="5" t="s">
        <v>11470</v>
      </c>
      <c r="AA1245" s="5" t="s">
        <v>11471</v>
      </c>
      <c r="AB1245" s="5" t="s">
        <v>2743</v>
      </c>
      <c r="AC1245" s="5" t="s">
        <v>52</v>
      </c>
      <c r="AD1245" s="5" t="s">
        <v>216</v>
      </c>
      <c r="AE1245" s="5" t="s">
        <v>217</v>
      </c>
      <c r="AF1245" s="5" t="s">
        <v>218</v>
      </c>
      <c r="AG1245" s="5" t="s">
        <v>52</v>
      </c>
      <c r="AH1245" s="5" t="s">
        <v>52</v>
      </c>
      <c r="AI1245" s="5" t="s">
        <v>52</v>
      </c>
      <c r="AJ1245" s="5" t="s">
        <v>11464</v>
      </c>
      <c r="AK1245" s="5" t="s">
        <v>11466</v>
      </c>
      <c r="AL1245" s="5" t="s">
        <v>2223</v>
      </c>
    </row>
    <row r="1246" hidden="1">
      <c r="A1246" s="5" t="s">
        <v>11472</v>
      </c>
      <c r="B1246" s="5" t="s">
        <v>11473</v>
      </c>
      <c r="C1246" s="5" t="s">
        <v>11474</v>
      </c>
      <c r="D1246" s="9">
        <v>44004.0</v>
      </c>
      <c r="E1246" s="5">
        <v>61134.0</v>
      </c>
      <c r="F1246" s="5">
        <v>27788.0</v>
      </c>
      <c r="G1246" s="5" t="s">
        <v>2481</v>
      </c>
      <c r="H1246" s="5" t="s">
        <v>189</v>
      </c>
      <c r="I1246" s="5" t="s">
        <v>8908</v>
      </c>
      <c r="J1246" s="5" t="s">
        <v>532</v>
      </c>
      <c r="K1246" s="5" t="s">
        <v>462</v>
      </c>
      <c r="L1246" s="5" t="s">
        <v>11475</v>
      </c>
      <c r="M1246" s="10" t="str">
        <f>IFERROR(__xludf.DUMMYFUNCTION("REGEXEXTRACT(L1731, ""[\s,]([A-Z]{2})[,\s]\s?\d{5}"")"),"#N/A")</f>
        <v>#N/A</v>
      </c>
      <c r="N1246" s="5" t="s">
        <v>11476</v>
      </c>
      <c r="O1246" s="5">
        <v>90045.0</v>
      </c>
      <c r="P1246" s="5">
        <v>1.0</v>
      </c>
      <c r="Q1246" s="5" t="s">
        <v>11477</v>
      </c>
      <c r="R1246" s="5">
        <v>2200.0</v>
      </c>
      <c r="S1246" s="5">
        <v>8.0</v>
      </c>
      <c r="T1246" s="5" t="s">
        <v>855</v>
      </c>
      <c r="U1246" s="5">
        <v>293.0</v>
      </c>
      <c r="V1246" s="5" t="s">
        <v>158</v>
      </c>
      <c r="W1246" s="5" t="s">
        <v>11478</v>
      </c>
      <c r="X1246" s="5" t="s">
        <v>71</v>
      </c>
      <c r="Y1246" s="5" t="s">
        <v>52</v>
      </c>
      <c r="Z1246" s="5" t="s">
        <v>11479</v>
      </c>
      <c r="AA1246" s="5" t="s">
        <v>11480</v>
      </c>
      <c r="AB1246" s="5" t="s">
        <v>200</v>
      </c>
      <c r="AC1246" s="5" t="s">
        <v>52</v>
      </c>
      <c r="AD1246" s="5" t="s">
        <v>163</v>
      </c>
      <c r="AE1246" s="5" t="s">
        <v>164</v>
      </c>
      <c r="AF1246" s="5" t="s">
        <v>165</v>
      </c>
      <c r="AG1246" s="5" t="s">
        <v>52</v>
      </c>
      <c r="AH1246" s="5" t="s">
        <v>52</v>
      </c>
      <c r="AI1246" s="5" t="s">
        <v>52</v>
      </c>
      <c r="AJ1246" s="5" t="s">
        <v>11473</v>
      </c>
      <c r="AK1246" s="5" t="s">
        <v>11475</v>
      </c>
      <c r="AL1246" s="5" t="s">
        <v>11481</v>
      </c>
    </row>
    <row r="1247" hidden="1">
      <c r="A1247" s="5" t="s">
        <v>11482</v>
      </c>
      <c r="B1247" s="5" t="s">
        <v>11377</v>
      </c>
      <c r="C1247" s="5" t="s">
        <v>11483</v>
      </c>
      <c r="D1247" s="9">
        <v>44000.0</v>
      </c>
      <c r="E1247" s="5">
        <v>24171.0</v>
      </c>
      <c r="F1247" s="5">
        <v>10987.0</v>
      </c>
      <c r="G1247" s="5" t="s">
        <v>4673</v>
      </c>
      <c r="H1247" s="5" t="s">
        <v>171</v>
      </c>
      <c r="I1247" s="5" t="s">
        <v>8527</v>
      </c>
      <c r="J1247" s="5" t="s">
        <v>3808</v>
      </c>
      <c r="K1247" s="5" t="s">
        <v>11484</v>
      </c>
      <c r="L1247" s="5" t="s">
        <v>11485</v>
      </c>
      <c r="M1247" s="10" t="str">
        <f>IFERROR(__xludf.DUMMYFUNCTION("REGEXEXTRACT(L1732, ""[\s,]([A-Z]{2})[,\s]\s?\d{5}"")"),"SC")</f>
        <v>SC</v>
      </c>
      <c r="N1247" s="5" t="s">
        <v>11486</v>
      </c>
      <c r="O1247" s="5" t="s">
        <v>52</v>
      </c>
      <c r="P1247" s="5">
        <v>2.0</v>
      </c>
      <c r="Q1247" s="5" t="s">
        <v>11487</v>
      </c>
      <c r="R1247" s="5" t="s">
        <v>11488</v>
      </c>
      <c r="S1247" s="5">
        <v>554.0</v>
      </c>
      <c r="T1247" s="5" t="s">
        <v>69</v>
      </c>
      <c r="U1247" s="5">
        <v>88.0</v>
      </c>
      <c r="V1247" s="5" t="s">
        <v>70</v>
      </c>
      <c r="W1247" s="5" t="s">
        <v>11489</v>
      </c>
      <c r="X1247" s="5" t="s">
        <v>52</v>
      </c>
      <c r="Y1247" s="5" t="s">
        <v>52</v>
      </c>
      <c r="Z1247" s="5" t="s">
        <v>11490</v>
      </c>
      <c r="AA1247" s="5" t="s">
        <v>11491</v>
      </c>
      <c r="AB1247" s="5" t="s">
        <v>604</v>
      </c>
      <c r="AC1247" s="5" t="s">
        <v>52</v>
      </c>
      <c r="AD1247" s="5" t="s">
        <v>72</v>
      </c>
      <c r="AE1247" s="5" t="s">
        <v>73</v>
      </c>
      <c r="AF1247" s="5" t="s">
        <v>74</v>
      </c>
      <c r="AG1247" s="5" t="s">
        <v>75</v>
      </c>
      <c r="AH1247" s="5" t="s">
        <v>76</v>
      </c>
      <c r="AI1247" s="5" t="s">
        <v>77</v>
      </c>
      <c r="AJ1247" s="5" t="s">
        <v>11268</v>
      </c>
      <c r="AK1247" s="5" t="s">
        <v>11269</v>
      </c>
      <c r="AL1247" s="5" t="s">
        <v>4683</v>
      </c>
    </row>
    <row r="1248" hidden="1">
      <c r="A1248" s="5" t="s">
        <v>11492</v>
      </c>
      <c r="B1248" s="5" t="s">
        <v>4346</v>
      </c>
      <c r="C1248" s="5" t="s">
        <v>4347</v>
      </c>
      <c r="D1248" s="9">
        <v>43999.0</v>
      </c>
      <c r="E1248" s="5">
        <v>31592.0</v>
      </c>
      <c r="F1248" s="5">
        <v>14360.0</v>
      </c>
      <c r="G1248" s="5" t="s">
        <v>3378</v>
      </c>
      <c r="H1248" s="5" t="s">
        <v>272</v>
      </c>
      <c r="I1248" s="5" t="s">
        <v>11493</v>
      </c>
      <c r="J1248" s="5" t="s">
        <v>3378</v>
      </c>
      <c r="K1248" s="5" t="s">
        <v>11494</v>
      </c>
      <c r="L1248" s="5" t="s">
        <v>9574</v>
      </c>
      <c r="M1248" s="10" t="str">
        <f>IFERROR(__xludf.DUMMYFUNCTION("REGEXEXTRACT(L1733, ""[\s,]([A-Z]{2})[,\s]\s?\d{5}"")"),"CA")</f>
        <v>CA</v>
      </c>
      <c r="N1248" s="5" t="s">
        <v>4351</v>
      </c>
      <c r="O1248" s="5">
        <v>78557.0</v>
      </c>
      <c r="P1248" s="5">
        <v>1.0</v>
      </c>
      <c r="Q1248" s="5" t="s">
        <v>11495</v>
      </c>
      <c r="R1248" s="5">
        <v>2200.0</v>
      </c>
      <c r="S1248" s="5">
        <v>828.0</v>
      </c>
      <c r="T1248" s="5" t="s">
        <v>115</v>
      </c>
      <c r="U1248" s="5">
        <v>0.0</v>
      </c>
      <c r="V1248" s="5" t="s">
        <v>52</v>
      </c>
      <c r="W1248" s="5" t="s">
        <v>11496</v>
      </c>
      <c r="X1248" s="5" t="s">
        <v>71</v>
      </c>
      <c r="Y1248" s="5" t="s">
        <v>52</v>
      </c>
      <c r="Z1248" s="5" t="s">
        <v>11497</v>
      </c>
      <c r="AA1248" s="5" t="s">
        <v>11498</v>
      </c>
      <c r="AB1248" s="5" t="s">
        <v>1734</v>
      </c>
      <c r="AC1248" s="5" t="s">
        <v>283</v>
      </c>
      <c r="AD1248" s="5" t="s">
        <v>181</v>
      </c>
      <c r="AE1248" s="5" t="s">
        <v>182</v>
      </c>
      <c r="AF1248" s="5" t="s">
        <v>183</v>
      </c>
      <c r="AG1248" s="5" t="s">
        <v>52</v>
      </c>
      <c r="AH1248" s="5" t="s">
        <v>52</v>
      </c>
      <c r="AI1248" s="5" t="s">
        <v>184</v>
      </c>
      <c r="AJ1248" s="5" t="s">
        <v>4346</v>
      </c>
      <c r="AK1248" s="5" t="s">
        <v>9574</v>
      </c>
      <c r="AL1248" s="5" t="s">
        <v>6260</v>
      </c>
    </row>
    <row r="1249" hidden="1">
      <c r="A1249" s="5" t="s">
        <v>11499</v>
      </c>
      <c r="B1249" s="5" t="s">
        <v>11500</v>
      </c>
      <c r="C1249" s="5" t="s">
        <v>11501</v>
      </c>
      <c r="D1249" s="9">
        <v>43999.0</v>
      </c>
      <c r="E1249" s="5">
        <v>178074.0</v>
      </c>
      <c r="F1249" s="5">
        <v>80943.0</v>
      </c>
      <c r="G1249" s="5" t="s">
        <v>1419</v>
      </c>
      <c r="H1249" s="5" t="s">
        <v>480</v>
      </c>
      <c r="I1249" s="5" t="s">
        <v>11502</v>
      </c>
      <c r="J1249" s="5" t="s">
        <v>256</v>
      </c>
      <c r="K1249" s="5" t="s">
        <v>3678</v>
      </c>
      <c r="L1249" s="5" t="s">
        <v>11503</v>
      </c>
      <c r="M1249" s="10" t="str">
        <f>IFERROR(__xludf.DUMMYFUNCTION("REGEXEXTRACT(L1734, ""[\s,]([A-Z]{2})[,\s]\s?\d{5}"")"),"CA")</f>
        <v>CA</v>
      </c>
      <c r="N1249" s="5" t="s">
        <v>11504</v>
      </c>
      <c r="O1249" s="5" t="s">
        <v>52</v>
      </c>
      <c r="P1249" s="5">
        <v>3.0</v>
      </c>
      <c r="Q1249" s="5" t="s">
        <v>11505</v>
      </c>
      <c r="R1249" s="5" t="s">
        <v>2229</v>
      </c>
      <c r="S1249" s="5">
        <v>25.0</v>
      </c>
      <c r="T1249" s="5" t="s">
        <v>53</v>
      </c>
      <c r="U1249" s="5">
        <v>4707.0</v>
      </c>
      <c r="V1249" s="5" t="s">
        <v>158</v>
      </c>
      <c r="W1249" s="5" t="s">
        <v>11506</v>
      </c>
      <c r="X1249" s="5" t="s">
        <v>52</v>
      </c>
      <c r="Y1249" s="5" t="s">
        <v>52</v>
      </c>
      <c r="Z1249" s="5" t="s">
        <v>11507</v>
      </c>
      <c r="AA1249" s="5" t="s">
        <v>11508</v>
      </c>
      <c r="AB1249" s="5" t="s">
        <v>200</v>
      </c>
      <c r="AC1249" s="5" t="s">
        <v>52</v>
      </c>
      <c r="AD1249" s="5" t="s">
        <v>163</v>
      </c>
      <c r="AE1249" s="5" t="s">
        <v>164</v>
      </c>
      <c r="AF1249" s="5" t="s">
        <v>165</v>
      </c>
      <c r="AG1249" s="5" t="s">
        <v>52</v>
      </c>
      <c r="AH1249" s="5" t="s">
        <v>52</v>
      </c>
      <c r="AI1249" s="5" t="s">
        <v>52</v>
      </c>
      <c r="AJ1249" s="5" t="s">
        <v>11509</v>
      </c>
      <c r="AK1249" s="5" t="s">
        <v>11510</v>
      </c>
      <c r="AL1249" s="5" t="s">
        <v>11511</v>
      </c>
    </row>
    <row r="1250" hidden="1">
      <c r="A1250" s="5" t="s">
        <v>11512</v>
      </c>
      <c r="B1250" s="5" t="s">
        <v>11513</v>
      </c>
      <c r="C1250" s="5" t="s">
        <v>11514</v>
      </c>
      <c r="D1250" s="9">
        <v>43988.0</v>
      </c>
      <c r="E1250" s="5">
        <v>24816.0</v>
      </c>
      <c r="F1250" s="5">
        <v>11280.0</v>
      </c>
      <c r="G1250" s="5" t="s">
        <v>170</v>
      </c>
      <c r="H1250" s="5" t="s">
        <v>1534</v>
      </c>
      <c r="I1250" s="5" t="s">
        <v>11515</v>
      </c>
      <c r="J1250" s="5" t="s">
        <v>170</v>
      </c>
      <c r="K1250" s="5" t="s">
        <v>11516</v>
      </c>
      <c r="L1250" s="5" t="s">
        <v>11517</v>
      </c>
      <c r="M1250" s="10" t="str">
        <f>IFERROR(__xludf.DUMMYFUNCTION("REGEXEXTRACT(L1735, ""[\s,]([A-Z]{2})[,\s]\s?\d{5}"")"),"GA")</f>
        <v>GA</v>
      </c>
      <c r="N1250" s="5" t="s">
        <v>11518</v>
      </c>
      <c r="O1250" s="5">
        <v>21320.0</v>
      </c>
      <c r="P1250" s="5">
        <v>1.0</v>
      </c>
      <c r="Q1250" s="5" t="s">
        <v>11519</v>
      </c>
      <c r="R1250" s="5" t="s">
        <v>52</v>
      </c>
      <c r="S1250" s="5">
        <v>377.0</v>
      </c>
      <c r="T1250" s="5" t="s">
        <v>115</v>
      </c>
      <c r="U1250" s="5">
        <v>0.0</v>
      </c>
      <c r="V1250" s="5" t="s">
        <v>52</v>
      </c>
      <c r="W1250" s="5" t="s">
        <v>11520</v>
      </c>
      <c r="X1250" s="5" t="s">
        <v>71</v>
      </c>
      <c r="Y1250" s="5" t="s">
        <v>52</v>
      </c>
      <c r="Z1250" s="5" t="s">
        <v>11521</v>
      </c>
      <c r="AA1250" s="5" t="s">
        <v>11522</v>
      </c>
      <c r="AB1250" s="5" t="s">
        <v>162</v>
      </c>
      <c r="AC1250" s="5" t="s">
        <v>52</v>
      </c>
      <c r="AD1250" s="5" t="s">
        <v>181</v>
      </c>
      <c r="AE1250" s="5" t="s">
        <v>182</v>
      </c>
      <c r="AF1250" s="5" t="s">
        <v>183</v>
      </c>
      <c r="AG1250" s="5" t="s">
        <v>52</v>
      </c>
      <c r="AH1250" s="5" t="s">
        <v>52</v>
      </c>
      <c r="AI1250" s="5" t="s">
        <v>184</v>
      </c>
      <c r="AJ1250" s="5" t="s">
        <v>2164</v>
      </c>
      <c r="AK1250" s="5" t="s">
        <v>4225</v>
      </c>
      <c r="AL1250" s="5" t="s">
        <v>11523</v>
      </c>
    </row>
    <row r="1251" hidden="1">
      <c r="A1251" s="5" t="s">
        <v>11524</v>
      </c>
      <c r="B1251" s="5" t="s">
        <v>1144</v>
      </c>
      <c r="C1251" s="5" t="s">
        <v>204</v>
      </c>
      <c r="D1251" s="9">
        <v>43988.0</v>
      </c>
      <c r="E1251" s="5">
        <v>94286.0</v>
      </c>
      <c r="F1251" s="5">
        <v>42857.0</v>
      </c>
      <c r="G1251" s="5" t="s">
        <v>188</v>
      </c>
      <c r="H1251" s="5" t="s">
        <v>205</v>
      </c>
      <c r="I1251" s="5" t="s">
        <v>2403</v>
      </c>
      <c r="J1251" s="5" t="s">
        <v>191</v>
      </c>
      <c r="K1251" s="5" t="s">
        <v>192</v>
      </c>
      <c r="L1251" s="5" t="s">
        <v>11525</v>
      </c>
      <c r="M1251" s="10" t="str">
        <f>IFERROR(__xludf.DUMMYFUNCTION("REGEXEXTRACT(L1736, ""[\s,]([A-Z]{2})[,\s]\s?\d{5}"")"),"NJ")</f>
        <v>NJ</v>
      </c>
      <c r="N1251" s="5" t="s">
        <v>10590</v>
      </c>
      <c r="O1251" s="5" t="s">
        <v>9789</v>
      </c>
      <c r="P1251" s="5">
        <v>2.0</v>
      </c>
      <c r="Q1251" s="5" t="s">
        <v>11526</v>
      </c>
      <c r="R1251" s="5" t="s">
        <v>195</v>
      </c>
      <c r="S1251" s="5">
        <v>7128.0</v>
      </c>
      <c r="T1251" s="5" t="s">
        <v>53</v>
      </c>
      <c r="U1251" s="5">
        <v>70.0</v>
      </c>
      <c r="V1251" s="5" t="s">
        <v>70</v>
      </c>
      <c r="W1251" s="5" t="s">
        <v>11527</v>
      </c>
      <c r="X1251" s="5" t="s">
        <v>52</v>
      </c>
      <c r="Y1251" s="5" t="s">
        <v>52</v>
      </c>
      <c r="Z1251" s="5" t="s">
        <v>11528</v>
      </c>
      <c r="AA1251" s="5" t="s">
        <v>11529</v>
      </c>
      <c r="AB1251" s="5" t="s">
        <v>235</v>
      </c>
      <c r="AC1251" s="5" t="s">
        <v>52</v>
      </c>
      <c r="AD1251" s="5" t="s">
        <v>3723</v>
      </c>
      <c r="AE1251" s="5" t="s">
        <v>3724</v>
      </c>
      <c r="AF1251" s="5" t="s">
        <v>3725</v>
      </c>
      <c r="AG1251" s="5" t="s">
        <v>52</v>
      </c>
      <c r="AH1251" s="5" t="s">
        <v>3726</v>
      </c>
      <c r="AI1251" s="5" t="s">
        <v>3727</v>
      </c>
      <c r="AJ1251" s="5" t="s">
        <v>1144</v>
      </c>
      <c r="AK1251" s="5" t="s">
        <v>10594</v>
      </c>
      <c r="AL1251" s="5" t="s">
        <v>3729</v>
      </c>
    </row>
    <row r="1252" hidden="1">
      <c r="A1252" s="5" t="s">
        <v>11530</v>
      </c>
      <c r="B1252" s="5" t="s">
        <v>11356</v>
      </c>
      <c r="C1252" s="5" t="s">
        <v>9211</v>
      </c>
      <c r="D1252" s="9">
        <v>43981.0</v>
      </c>
      <c r="E1252" s="5">
        <v>43824.0</v>
      </c>
      <c r="F1252" s="5">
        <v>19920.0</v>
      </c>
      <c r="G1252" s="5" t="s">
        <v>2967</v>
      </c>
      <c r="H1252" s="5" t="s">
        <v>149</v>
      </c>
      <c r="I1252" s="5" t="s">
        <v>11531</v>
      </c>
      <c r="J1252" s="5" t="s">
        <v>1460</v>
      </c>
      <c r="K1252" s="5" t="s">
        <v>744</v>
      </c>
      <c r="L1252" s="5" t="s">
        <v>11358</v>
      </c>
      <c r="M1252" s="10" t="str">
        <f>IFERROR(__xludf.DUMMYFUNCTION("REGEXEXTRACT(L1737, ""[\s,]([A-Z]{2})[,\s]\s?\d{5}"")"),"#N/A")</f>
        <v>#N/A</v>
      </c>
      <c r="N1252" s="5" t="s">
        <v>11359</v>
      </c>
      <c r="O1252" s="5">
        <v>30327.0</v>
      </c>
      <c r="P1252" s="5">
        <v>1.0</v>
      </c>
      <c r="Q1252" s="5" t="s">
        <v>11532</v>
      </c>
      <c r="R1252" s="5">
        <v>4500.0</v>
      </c>
      <c r="S1252" s="5">
        <v>9.0</v>
      </c>
      <c r="T1252" s="5" t="s">
        <v>115</v>
      </c>
      <c r="U1252" s="5">
        <v>0.0</v>
      </c>
      <c r="V1252" s="5" t="s">
        <v>70</v>
      </c>
      <c r="W1252" s="5" t="s">
        <v>11533</v>
      </c>
      <c r="X1252" s="5" t="s">
        <v>52</v>
      </c>
      <c r="Y1252" s="5" t="s">
        <v>52</v>
      </c>
      <c r="Z1252" s="5" t="s">
        <v>11534</v>
      </c>
      <c r="AA1252" s="5" t="s">
        <v>11535</v>
      </c>
      <c r="AB1252" s="5" t="s">
        <v>881</v>
      </c>
      <c r="AC1252" s="5" t="s">
        <v>52</v>
      </c>
      <c r="AD1252" s="5" t="s">
        <v>398</v>
      </c>
      <c r="AE1252" s="5" t="s">
        <v>399</v>
      </c>
      <c r="AF1252" s="5" t="s">
        <v>400</v>
      </c>
      <c r="AG1252" s="5" t="s">
        <v>401</v>
      </c>
      <c r="AH1252" s="5">
        <v>23502.0</v>
      </c>
      <c r="AI1252" s="5" t="s">
        <v>402</v>
      </c>
      <c r="AJ1252" s="5" t="s">
        <v>11364</v>
      </c>
      <c r="AK1252" s="5" t="s">
        <v>11365</v>
      </c>
      <c r="AL1252" s="5" t="s">
        <v>11366</v>
      </c>
    </row>
    <row r="1253" hidden="1">
      <c r="A1253" s="5" t="s">
        <v>11536</v>
      </c>
      <c r="B1253" s="5" t="s">
        <v>11537</v>
      </c>
      <c r="C1253" s="5" t="s">
        <v>11538</v>
      </c>
      <c r="D1253" s="9">
        <v>43980.0</v>
      </c>
      <c r="E1253" s="5">
        <v>53488.0</v>
      </c>
      <c r="F1253" s="5">
        <v>24313.0</v>
      </c>
      <c r="G1253" s="5" t="s">
        <v>2967</v>
      </c>
      <c r="H1253" s="5" t="s">
        <v>272</v>
      </c>
      <c r="I1253" s="5" t="s">
        <v>11539</v>
      </c>
      <c r="J1253" s="5" t="s">
        <v>1460</v>
      </c>
      <c r="K1253" s="5" t="s">
        <v>462</v>
      </c>
      <c r="L1253" s="5" t="s">
        <v>11540</v>
      </c>
      <c r="M1253" s="10" t="str">
        <f>IFERROR(__xludf.DUMMYFUNCTION("REGEXEXTRACT(L1738, ""[\s,]([A-Z]{2})[,\s]\s?\d{5}"")"),"#N/A")</f>
        <v>#N/A</v>
      </c>
      <c r="N1253" s="5" t="s">
        <v>11541</v>
      </c>
      <c r="O1253" s="5" t="s">
        <v>52</v>
      </c>
      <c r="P1253" s="5">
        <v>1.0</v>
      </c>
      <c r="Q1253" s="5" t="s">
        <v>11542</v>
      </c>
      <c r="R1253" s="5">
        <v>4500.0</v>
      </c>
      <c r="S1253" s="5">
        <v>1390.0</v>
      </c>
      <c r="T1253" s="5" t="s">
        <v>53</v>
      </c>
      <c r="U1253" s="5">
        <v>0.0</v>
      </c>
      <c r="V1253" s="5" t="s">
        <v>158</v>
      </c>
      <c r="W1253" s="5" t="s">
        <v>11543</v>
      </c>
      <c r="X1253" s="5" t="s">
        <v>52</v>
      </c>
      <c r="Y1253" s="5" t="s">
        <v>52</v>
      </c>
      <c r="Z1253" s="5" t="s">
        <v>11544</v>
      </c>
      <c r="AA1253" s="5" t="s">
        <v>11545</v>
      </c>
      <c r="AB1253" s="5" t="s">
        <v>9547</v>
      </c>
      <c r="AC1253" s="5" t="s">
        <v>52</v>
      </c>
      <c r="AD1253" s="5" t="s">
        <v>163</v>
      </c>
      <c r="AE1253" s="5" t="s">
        <v>164</v>
      </c>
      <c r="AF1253" s="5" t="s">
        <v>165</v>
      </c>
      <c r="AG1253" s="5" t="s">
        <v>52</v>
      </c>
      <c r="AH1253" s="5" t="s">
        <v>52</v>
      </c>
      <c r="AI1253" s="5" t="s">
        <v>52</v>
      </c>
      <c r="AJ1253" s="5" t="s">
        <v>11546</v>
      </c>
      <c r="AK1253" s="5" t="s">
        <v>11547</v>
      </c>
      <c r="AL1253" s="5" t="s">
        <v>8115</v>
      </c>
    </row>
    <row r="1254" hidden="1">
      <c r="A1254" s="5" t="s">
        <v>11548</v>
      </c>
      <c r="B1254" s="5" t="s">
        <v>11549</v>
      </c>
      <c r="C1254" s="5" t="s">
        <v>102</v>
      </c>
      <c r="D1254" s="9">
        <v>43978.0</v>
      </c>
      <c r="E1254" s="5">
        <v>41461.0</v>
      </c>
      <c r="F1254" s="5">
        <v>18846.0</v>
      </c>
      <c r="G1254" s="5" t="s">
        <v>963</v>
      </c>
      <c r="H1254" s="5" t="s">
        <v>189</v>
      </c>
      <c r="I1254" s="5" t="s">
        <v>11550</v>
      </c>
      <c r="J1254" s="5" t="s">
        <v>965</v>
      </c>
      <c r="K1254" s="5" t="s">
        <v>11551</v>
      </c>
      <c r="L1254" s="5" t="s">
        <v>11552</v>
      </c>
      <c r="M1254" s="10" t="str">
        <f>IFERROR(__xludf.DUMMYFUNCTION("REGEXEXTRACT(L1739, ""[\s,]([A-Z]{2})[,\s]\s?\d{5}"")"),"NH")</f>
        <v>NH</v>
      </c>
      <c r="N1254" s="5" t="s">
        <v>102</v>
      </c>
      <c r="O1254" s="5">
        <v>60004.0</v>
      </c>
      <c r="P1254" s="5">
        <v>1.0</v>
      </c>
      <c r="Q1254" s="5" t="s">
        <v>11553</v>
      </c>
      <c r="R1254" s="5">
        <v>4310.0</v>
      </c>
      <c r="S1254" s="5">
        <v>900.0</v>
      </c>
      <c r="T1254" s="5" t="s">
        <v>196</v>
      </c>
      <c r="U1254" s="5">
        <v>34.0</v>
      </c>
      <c r="V1254" s="5" t="s">
        <v>93</v>
      </c>
      <c r="W1254" s="5" t="s">
        <v>11554</v>
      </c>
      <c r="X1254" s="5" t="s">
        <v>52</v>
      </c>
      <c r="Y1254" s="5" t="s">
        <v>52</v>
      </c>
      <c r="Z1254" s="5" t="s">
        <v>11555</v>
      </c>
      <c r="AA1254" s="5" t="s">
        <v>11556</v>
      </c>
      <c r="AB1254" s="5" t="s">
        <v>235</v>
      </c>
      <c r="AC1254" s="5" t="s">
        <v>52</v>
      </c>
      <c r="AD1254" s="5" t="s">
        <v>216</v>
      </c>
      <c r="AE1254" s="5" t="s">
        <v>217</v>
      </c>
      <c r="AF1254" s="5" t="s">
        <v>218</v>
      </c>
      <c r="AG1254" s="5" t="s">
        <v>52</v>
      </c>
      <c r="AH1254" s="5" t="s">
        <v>52</v>
      </c>
      <c r="AI1254" s="5" t="s">
        <v>52</v>
      </c>
      <c r="AJ1254" s="5" t="s">
        <v>11557</v>
      </c>
      <c r="AK1254" s="5" t="s">
        <v>11558</v>
      </c>
      <c r="AL1254" s="5" t="s">
        <v>11559</v>
      </c>
    </row>
    <row r="1255" hidden="1">
      <c r="A1255" s="5" t="s">
        <v>11560</v>
      </c>
      <c r="B1255" s="5" t="s">
        <v>3483</v>
      </c>
      <c r="C1255" s="5" t="s">
        <v>3484</v>
      </c>
      <c r="D1255" s="9">
        <v>43972.0</v>
      </c>
      <c r="E1255" s="5">
        <v>439826.0</v>
      </c>
      <c r="F1255" s="5">
        <v>199921.0</v>
      </c>
      <c r="G1255" s="5" t="s">
        <v>1419</v>
      </c>
      <c r="H1255" s="5" t="s">
        <v>480</v>
      </c>
      <c r="I1255" s="5" t="s">
        <v>11561</v>
      </c>
      <c r="J1255" s="5" t="s">
        <v>256</v>
      </c>
      <c r="K1255" s="5" t="s">
        <v>7265</v>
      </c>
      <c r="L1255" s="5" t="s">
        <v>6197</v>
      </c>
      <c r="M1255" s="10" t="str">
        <f>IFERROR(__xludf.DUMMYFUNCTION("REGEXEXTRACT(L1740, ""[\s,]([A-Z]{2})[,\s]\s?\d{5}"")"),"NY")</f>
        <v>NY</v>
      </c>
      <c r="N1255" s="5" t="s">
        <v>10148</v>
      </c>
      <c r="O1255" s="5" t="s">
        <v>52</v>
      </c>
      <c r="P1255" s="5">
        <v>8.0</v>
      </c>
      <c r="Q1255" s="5" t="s">
        <v>11562</v>
      </c>
      <c r="R1255" s="5" t="s">
        <v>11563</v>
      </c>
      <c r="S1255" s="5">
        <v>507.0</v>
      </c>
      <c r="T1255" s="5" t="s">
        <v>1077</v>
      </c>
      <c r="U1255" s="5">
        <v>1.0</v>
      </c>
      <c r="V1255" s="5" t="s">
        <v>70</v>
      </c>
      <c r="W1255" s="5" t="s">
        <v>11564</v>
      </c>
      <c r="X1255" s="5" t="s">
        <v>52</v>
      </c>
      <c r="Y1255" s="5" t="s">
        <v>52</v>
      </c>
      <c r="Z1255" s="5" t="s">
        <v>6672</v>
      </c>
      <c r="AA1255" s="5" t="s">
        <v>11565</v>
      </c>
      <c r="AB1255" s="5" t="s">
        <v>1426</v>
      </c>
      <c r="AC1255" s="5" t="s">
        <v>52</v>
      </c>
      <c r="AD1255" s="5" t="s">
        <v>5289</v>
      </c>
      <c r="AE1255" s="5" t="s">
        <v>5290</v>
      </c>
      <c r="AF1255" s="5" t="s">
        <v>5291</v>
      </c>
      <c r="AG1255" s="5" t="s">
        <v>52</v>
      </c>
      <c r="AH1255" s="5" t="s">
        <v>52</v>
      </c>
      <c r="AI1255" s="5" t="s">
        <v>52</v>
      </c>
      <c r="AJ1255" s="5" t="s">
        <v>3483</v>
      </c>
      <c r="AK1255" s="5" t="s">
        <v>6201</v>
      </c>
      <c r="AL1255" s="5" t="s">
        <v>3481</v>
      </c>
    </row>
    <row r="1256" hidden="1">
      <c r="A1256" s="5" t="s">
        <v>11566</v>
      </c>
      <c r="B1256" s="5" t="s">
        <v>4296</v>
      </c>
      <c r="C1256" s="5" t="s">
        <v>4297</v>
      </c>
      <c r="D1256" s="9">
        <v>43966.0</v>
      </c>
      <c r="E1256" s="5">
        <v>127468.0</v>
      </c>
      <c r="F1256" s="5">
        <v>57940.0</v>
      </c>
      <c r="G1256" s="5" t="s">
        <v>634</v>
      </c>
      <c r="H1256" s="5" t="s">
        <v>171</v>
      </c>
      <c r="I1256" s="5" t="s">
        <v>11567</v>
      </c>
      <c r="J1256" s="5" t="s">
        <v>274</v>
      </c>
      <c r="K1256" s="5" t="s">
        <v>11568</v>
      </c>
      <c r="L1256" s="5" t="s">
        <v>11569</v>
      </c>
      <c r="M1256" s="10" t="str">
        <f>IFERROR(__xludf.DUMMYFUNCTION("REGEXEXTRACT(L1741, ""[\s,]([A-Z]{2})[,\s]\s?\d{5}"")"),"PR")</f>
        <v>PR</v>
      </c>
      <c r="N1256" s="5" t="s">
        <v>11570</v>
      </c>
      <c r="O1256" s="5">
        <v>64161.0</v>
      </c>
      <c r="P1256" s="5">
        <v>4.0</v>
      </c>
      <c r="Q1256" s="5" t="s">
        <v>11571</v>
      </c>
      <c r="R1256" s="5" t="s">
        <v>666</v>
      </c>
      <c r="S1256" s="5">
        <v>3578.0</v>
      </c>
      <c r="T1256" s="5" t="s">
        <v>115</v>
      </c>
      <c r="U1256" s="5">
        <v>2.0</v>
      </c>
      <c r="V1256" s="5" t="s">
        <v>70</v>
      </c>
      <c r="W1256" s="5" t="s">
        <v>11572</v>
      </c>
      <c r="X1256" s="5" t="s">
        <v>52</v>
      </c>
      <c r="Y1256" s="5" t="s">
        <v>52</v>
      </c>
      <c r="Z1256" s="5" t="s">
        <v>11573</v>
      </c>
      <c r="AA1256" s="5" t="s">
        <v>11574</v>
      </c>
      <c r="AB1256" s="5" t="s">
        <v>59</v>
      </c>
      <c r="AC1256" s="5" t="s">
        <v>283</v>
      </c>
      <c r="AD1256" s="5" t="s">
        <v>1230</v>
      </c>
      <c r="AE1256" s="5" t="s">
        <v>1231</v>
      </c>
      <c r="AF1256" s="5" t="s">
        <v>52</v>
      </c>
      <c r="AG1256" s="5" t="s">
        <v>52</v>
      </c>
      <c r="AH1256" s="5" t="s">
        <v>52</v>
      </c>
      <c r="AI1256" s="5" t="s">
        <v>1232</v>
      </c>
      <c r="AJ1256" s="5" t="s">
        <v>4296</v>
      </c>
      <c r="AK1256" s="5" t="s">
        <v>11575</v>
      </c>
      <c r="AL1256" s="5" t="s">
        <v>1874</v>
      </c>
    </row>
    <row r="1257" hidden="1">
      <c r="A1257" s="5" t="s">
        <v>11576</v>
      </c>
      <c r="B1257" s="5" t="s">
        <v>11577</v>
      </c>
      <c r="C1257" s="5" t="s">
        <v>11578</v>
      </c>
      <c r="D1257" s="9">
        <v>43965.0</v>
      </c>
      <c r="E1257" s="5">
        <v>10784.0</v>
      </c>
      <c r="F1257" s="5">
        <v>4902.0</v>
      </c>
      <c r="G1257" s="5" t="s">
        <v>963</v>
      </c>
      <c r="H1257" s="5" t="s">
        <v>171</v>
      </c>
      <c r="I1257" s="5" t="s">
        <v>11579</v>
      </c>
      <c r="J1257" s="5" t="s">
        <v>965</v>
      </c>
      <c r="K1257" s="5" t="s">
        <v>11580</v>
      </c>
      <c r="L1257" s="5" t="s">
        <v>11581</v>
      </c>
      <c r="M1257" s="10" t="str">
        <f>IFERROR(__xludf.DUMMYFUNCTION("REGEXEXTRACT(L1742, ""[\s,]([A-Z]{2})[,\s]\s?\d{5}"")"),"#N/A")</f>
        <v>#N/A</v>
      </c>
      <c r="N1257" s="5" t="s">
        <v>11582</v>
      </c>
      <c r="O1257" s="5">
        <v>24060.0</v>
      </c>
      <c r="P1257" s="5">
        <v>1.0</v>
      </c>
      <c r="Q1257" s="5" t="s">
        <v>11583</v>
      </c>
      <c r="R1257" s="5" t="s">
        <v>52</v>
      </c>
      <c r="S1257" s="5">
        <v>8.0</v>
      </c>
      <c r="T1257" s="5" t="s">
        <v>53</v>
      </c>
      <c r="U1257" s="5">
        <v>8.0</v>
      </c>
      <c r="V1257" s="5" t="s">
        <v>70</v>
      </c>
      <c r="W1257" s="5" t="s">
        <v>11584</v>
      </c>
      <c r="X1257" s="5" t="s">
        <v>55</v>
      </c>
      <c r="Y1257" s="5" t="s">
        <v>11585</v>
      </c>
      <c r="Z1257" s="5" t="s">
        <v>11397</v>
      </c>
      <c r="AA1257" s="5" t="s">
        <v>11586</v>
      </c>
      <c r="AB1257" s="5" t="s">
        <v>2743</v>
      </c>
      <c r="AC1257" s="5" t="s">
        <v>52</v>
      </c>
      <c r="AD1257" s="5" t="s">
        <v>11587</v>
      </c>
      <c r="AE1257" s="5" t="s">
        <v>11588</v>
      </c>
      <c r="AF1257" s="5" t="s">
        <v>11589</v>
      </c>
      <c r="AG1257" s="5" t="s">
        <v>863</v>
      </c>
      <c r="AH1257" s="5">
        <v>90248.0</v>
      </c>
      <c r="AI1257" s="5" t="s">
        <v>11590</v>
      </c>
      <c r="AJ1257" s="5" t="s">
        <v>11577</v>
      </c>
      <c r="AK1257" s="5" t="s">
        <v>11581</v>
      </c>
      <c r="AL1257" s="5" t="s">
        <v>2594</v>
      </c>
    </row>
    <row r="1258" hidden="1">
      <c r="A1258" s="5" t="s">
        <v>11591</v>
      </c>
      <c r="B1258" s="5" t="s">
        <v>168</v>
      </c>
      <c r="C1258" s="5" t="s">
        <v>169</v>
      </c>
      <c r="D1258" s="9">
        <v>43963.0</v>
      </c>
      <c r="E1258" s="5">
        <v>36441.0</v>
      </c>
      <c r="F1258" s="5">
        <v>16564.0</v>
      </c>
      <c r="G1258" s="5" t="s">
        <v>170</v>
      </c>
      <c r="H1258" s="5" t="s">
        <v>272</v>
      </c>
      <c r="I1258" s="5" t="s">
        <v>3435</v>
      </c>
      <c r="J1258" s="5" t="s">
        <v>170</v>
      </c>
      <c r="K1258" s="5" t="s">
        <v>3712</v>
      </c>
      <c r="L1258" s="5" t="s">
        <v>11441</v>
      </c>
      <c r="M1258" s="10" t="str">
        <f>IFERROR(__xludf.DUMMYFUNCTION("REGEXEXTRACT(L1743, ""[\s,]([A-Z]{2})[,\s]\s?\d{5}"")"),"PR")</f>
        <v>PR</v>
      </c>
      <c r="N1258" s="5" t="s">
        <v>8407</v>
      </c>
      <c r="O1258" s="5" t="s">
        <v>52</v>
      </c>
      <c r="P1258" s="5">
        <v>1.0</v>
      </c>
      <c r="Q1258" s="5" t="s">
        <v>11592</v>
      </c>
      <c r="R1258" s="5">
        <v>4510.0</v>
      </c>
      <c r="S1258" s="5">
        <v>15360.0</v>
      </c>
      <c r="T1258" s="5" t="s">
        <v>115</v>
      </c>
      <c r="U1258" s="5">
        <v>0.0</v>
      </c>
      <c r="V1258" s="5" t="s">
        <v>52</v>
      </c>
      <c r="W1258" s="5" t="s">
        <v>11593</v>
      </c>
      <c r="X1258" s="5" t="s">
        <v>52</v>
      </c>
      <c r="Y1258" s="5" t="s">
        <v>52</v>
      </c>
      <c r="Z1258" s="5" t="s">
        <v>11594</v>
      </c>
      <c r="AA1258" s="5" t="s">
        <v>11595</v>
      </c>
      <c r="AB1258" s="5" t="s">
        <v>162</v>
      </c>
      <c r="AC1258" s="5" t="s">
        <v>52</v>
      </c>
      <c r="AD1258" s="5" t="s">
        <v>181</v>
      </c>
      <c r="AE1258" s="5" t="s">
        <v>182</v>
      </c>
      <c r="AF1258" s="5" t="s">
        <v>183</v>
      </c>
      <c r="AG1258" s="5" t="s">
        <v>52</v>
      </c>
      <c r="AH1258" s="5" t="s">
        <v>52</v>
      </c>
      <c r="AI1258" s="5" t="s">
        <v>184</v>
      </c>
      <c r="AJ1258" s="5" t="s">
        <v>168</v>
      </c>
      <c r="AK1258" s="5" t="s">
        <v>11441</v>
      </c>
      <c r="AL1258" s="5" t="s">
        <v>185</v>
      </c>
    </row>
    <row r="1259" hidden="1">
      <c r="A1259" s="5" t="s">
        <v>11596</v>
      </c>
      <c r="B1259" s="5" t="s">
        <v>11597</v>
      </c>
      <c r="C1259" s="5" t="s">
        <v>11598</v>
      </c>
      <c r="D1259" s="9">
        <v>43957.0</v>
      </c>
      <c r="E1259" s="5">
        <v>49579.0</v>
      </c>
      <c r="F1259" s="5">
        <v>22536.0</v>
      </c>
      <c r="G1259" s="5" t="s">
        <v>706</v>
      </c>
      <c r="H1259" s="5" t="s">
        <v>189</v>
      </c>
      <c r="I1259" s="5" t="s">
        <v>4707</v>
      </c>
      <c r="J1259" s="5" t="s">
        <v>274</v>
      </c>
      <c r="K1259" s="5" t="s">
        <v>11599</v>
      </c>
      <c r="L1259" s="5" t="s">
        <v>11600</v>
      </c>
      <c r="M1259" s="10" t="str">
        <f>IFERROR(__xludf.DUMMYFUNCTION("REGEXEXTRACT(L1744, ""[\s,]([A-Z]{2})[,\s]\s?\d{5}"")"),"PR")</f>
        <v>PR</v>
      </c>
      <c r="N1259" s="5" t="s">
        <v>11601</v>
      </c>
      <c r="O1259" s="5">
        <v>14200.0</v>
      </c>
      <c r="P1259" s="5">
        <v>1.0</v>
      </c>
      <c r="Q1259" s="5" t="s">
        <v>11602</v>
      </c>
      <c r="R1259" s="5">
        <v>2210.0</v>
      </c>
      <c r="S1259" s="5">
        <v>20.0</v>
      </c>
      <c r="T1259" s="5" t="s">
        <v>374</v>
      </c>
      <c r="U1259" s="5">
        <v>28.0</v>
      </c>
      <c r="V1259" s="5" t="s">
        <v>93</v>
      </c>
      <c r="W1259" s="5" t="s">
        <v>11603</v>
      </c>
      <c r="X1259" s="5" t="s">
        <v>52</v>
      </c>
      <c r="Y1259" s="5" t="s">
        <v>52</v>
      </c>
      <c r="Z1259" s="5" t="s">
        <v>2520</v>
      </c>
      <c r="AA1259" s="5" t="s">
        <v>11604</v>
      </c>
      <c r="AB1259" s="5" t="s">
        <v>260</v>
      </c>
      <c r="AC1259" s="5" t="s">
        <v>52</v>
      </c>
      <c r="AD1259" s="5" t="s">
        <v>216</v>
      </c>
      <c r="AE1259" s="5" t="s">
        <v>217</v>
      </c>
      <c r="AF1259" s="5" t="s">
        <v>218</v>
      </c>
      <c r="AG1259" s="5" t="s">
        <v>52</v>
      </c>
      <c r="AH1259" s="5" t="s">
        <v>52</v>
      </c>
      <c r="AI1259" s="5" t="s">
        <v>52</v>
      </c>
      <c r="AJ1259" s="5" t="s">
        <v>11597</v>
      </c>
      <c r="AK1259" s="5" t="s">
        <v>11600</v>
      </c>
      <c r="AL1259" s="5" t="s">
        <v>715</v>
      </c>
    </row>
    <row r="1260" hidden="1">
      <c r="A1260" s="5" t="s">
        <v>11605</v>
      </c>
      <c r="B1260" s="5" t="s">
        <v>3483</v>
      </c>
      <c r="C1260" s="5" t="s">
        <v>3484</v>
      </c>
      <c r="D1260" s="9">
        <v>43956.0</v>
      </c>
      <c r="E1260" s="5">
        <v>513966.0</v>
      </c>
      <c r="F1260" s="5">
        <v>233621.0</v>
      </c>
      <c r="G1260" s="5" t="s">
        <v>1419</v>
      </c>
      <c r="H1260" s="5" t="s">
        <v>480</v>
      </c>
      <c r="I1260" s="5" t="s">
        <v>11606</v>
      </c>
      <c r="J1260" s="5" t="s">
        <v>256</v>
      </c>
      <c r="K1260" s="5" t="s">
        <v>11318</v>
      </c>
      <c r="L1260" s="5" t="s">
        <v>6197</v>
      </c>
      <c r="M1260" s="10" t="str">
        <f>IFERROR(__xludf.DUMMYFUNCTION("REGEXEXTRACT(L1745, ""[\s,]([A-Z]{2})[,\s]\s?\d{5}"")"),"PR")</f>
        <v>PR</v>
      </c>
      <c r="N1260" s="5" t="s">
        <v>10148</v>
      </c>
      <c r="O1260" s="5" t="s">
        <v>52</v>
      </c>
      <c r="P1260" s="5">
        <v>10.0</v>
      </c>
      <c r="Q1260" s="5" t="s">
        <v>11607</v>
      </c>
      <c r="R1260" s="5" t="s">
        <v>11320</v>
      </c>
      <c r="S1260" s="5">
        <v>591.0</v>
      </c>
      <c r="T1260" s="5" t="s">
        <v>1077</v>
      </c>
      <c r="U1260" s="5">
        <v>1.0</v>
      </c>
      <c r="V1260" s="5" t="s">
        <v>70</v>
      </c>
      <c r="W1260" s="5" t="s">
        <v>11608</v>
      </c>
      <c r="X1260" s="5" t="s">
        <v>52</v>
      </c>
      <c r="Y1260" s="5" t="s">
        <v>52</v>
      </c>
      <c r="Z1260" s="5" t="s">
        <v>11609</v>
      </c>
      <c r="AA1260" s="5" t="s">
        <v>11610</v>
      </c>
      <c r="AB1260" s="5" t="s">
        <v>235</v>
      </c>
      <c r="AC1260" s="5" t="s">
        <v>52</v>
      </c>
      <c r="AD1260" s="5" t="s">
        <v>5289</v>
      </c>
      <c r="AE1260" s="5" t="s">
        <v>5290</v>
      </c>
      <c r="AF1260" s="5" t="s">
        <v>5291</v>
      </c>
      <c r="AG1260" s="5" t="s">
        <v>52</v>
      </c>
      <c r="AH1260" s="5" t="s">
        <v>52</v>
      </c>
      <c r="AI1260" s="5" t="s">
        <v>52</v>
      </c>
      <c r="AJ1260" s="5" t="s">
        <v>3483</v>
      </c>
      <c r="AK1260" s="5" t="s">
        <v>6201</v>
      </c>
      <c r="AL1260" s="5" t="s">
        <v>3481</v>
      </c>
    </row>
    <row r="1261" hidden="1">
      <c r="A1261" s="5" t="s">
        <v>11611</v>
      </c>
      <c r="B1261" s="5" t="s">
        <v>5225</v>
      </c>
      <c r="C1261" s="5" t="s">
        <v>11062</v>
      </c>
      <c r="D1261" s="9">
        <v>43953.0</v>
      </c>
      <c r="E1261" s="5">
        <v>20590.0</v>
      </c>
      <c r="F1261" s="5">
        <v>9359.0</v>
      </c>
      <c r="G1261" s="5" t="s">
        <v>634</v>
      </c>
      <c r="H1261" s="5" t="s">
        <v>149</v>
      </c>
      <c r="I1261" s="5" t="s">
        <v>9142</v>
      </c>
      <c r="J1261" s="5" t="s">
        <v>274</v>
      </c>
      <c r="K1261" s="5" t="s">
        <v>11612</v>
      </c>
      <c r="L1261" s="5" t="s">
        <v>11065</v>
      </c>
      <c r="M1261" s="10" t="str">
        <f>IFERROR(__xludf.DUMMYFUNCTION("REGEXEXTRACT(L1746, ""[\s,]([A-Z]{2})[,\s]\s?\d{5}"")"),"TN")</f>
        <v>TN</v>
      </c>
      <c r="N1261" s="5" t="s">
        <v>11066</v>
      </c>
      <c r="O1261" s="5">
        <v>30083.0</v>
      </c>
      <c r="P1261" s="5">
        <v>1.0</v>
      </c>
      <c r="Q1261" s="5" t="s">
        <v>11613</v>
      </c>
      <c r="R1261" s="5" t="s">
        <v>211</v>
      </c>
      <c r="S1261" s="5">
        <v>1486.0</v>
      </c>
      <c r="T1261" s="5" t="s">
        <v>69</v>
      </c>
      <c r="U1261" s="5">
        <v>0.0</v>
      </c>
      <c r="V1261" s="5" t="s">
        <v>93</v>
      </c>
      <c r="W1261" s="5" t="s">
        <v>11614</v>
      </c>
      <c r="X1261" s="5" t="s">
        <v>55</v>
      </c>
      <c r="Y1261" s="5" t="s">
        <v>11615</v>
      </c>
      <c r="Z1261" s="5" t="s">
        <v>11445</v>
      </c>
      <c r="AA1261" s="5" t="s">
        <v>11616</v>
      </c>
      <c r="AB1261" s="5" t="s">
        <v>260</v>
      </c>
      <c r="AC1261" s="5" t="s">
        <v>52</v>
      </c>
      <c r="AD1261" s="5" t="s">
        <v>3141</v>
      </c>
      <c r="AE1261" s="5" t="s">
        <v>3142</v>
      </c>
      <c r="AF1261" s="5" t="s">
        <v>162</v>
      </c>
      <c r="AG1261" s="5" t="s">
        <v>52</v>
      </c>
      <c r="AH1261" s="5" t="s">
        <v>52</v>
      </c>
      <c r="AI1261" s="5" t="s">
        <v>3143</v>
      </c>
      <c r="AJ1261" s="5" t="s">
        <v>102</v>
      </c>
      <c r="AK1261" s="5" t="s">
        <v>102</v>
      </c>
      <c r="AL1261" s="5" t="s">
        <v>1874</v>
      </c>
    </row>
    <row r="1262" hidden="1">
      <c r="A1262" s="5" t="s">
        <v>11617</v>
      </c>
      <c r="B1262" s="5" t="s">
        <v>11618</v>
      </c>
      <c r="C1262" s="5" t="s">
        <v>11619</v>
      </c>
      <c r="D1262" s="9">
        <v>43952.0</v>
      </c>
      <c r="E1262" s="5">
        <v>42261.0</v>
      </c>
      <c r="F1262" s="5">
        <v>19210.0</v>
      </c>
      <c r="G1262" s="5" t="s">
        <v>1458</v>
      </c>
      <c r="H1262" s="5" t="s">
        <v>366</v>
      </c>
      <c r="I1262" s="5" t="s">
        <v>7843</v>
      </c>
      <c r="J1262" s="5" t="s">
        <v>1460</v>
      </c>
      <c r="K1262" s="5" t="s">
        <v>11620</v>
      </c>
      <c r="L1262" s="5" t="s">
        <v>11621</v>
      </c>
      <c r="M1262" s="10" t="str">
        <f>IFERROR(__xludf.DUMMYFUNCTION("REGEXEXTRACT(L1747, ""[\s,]([A-Z]{2})[,\s]\s?\d{5}"")"),"PA")</f>
        <v>PA</v>
      </c>
      <c r="N1262" s="5" t="s">
        <v>11622</v>
      </c>
      <c r="O1262" s="5">
        <v>33811.0</v>
      </c>
      <c r="P1262" s="5">
        <v>1.0</v>
      </c>
      <c r="Q1262" s="5" t="s">
        <v>11623</v>
      </c>
      <c r="R1262" s="5" t="s">
        <v>244</v>
      </c>
      <c r="S1262" s="5">
        <v>1384.0</v>
      </c>
      <c r="T1262" s="5" t="s">
        <v>92</v>
      </c>
      <c r="U1262" s="5">
        <v>0.0</v>
      </c>
      <c r="V1262" s="5" t="s">
        <v>70</v>
      </c>
      <c r="W1262" s="5" t="s">
        <v>11624</v>
      </c>
      <c r="X1262" s="5" t="s">
        <v>52</v>
      </c>
      <c r="Y1262" s="5" t="s">
        <v>52</v>
      </c>
      <c r="Z1262" s="5" t="s">
        <v>11322</v>
      </c>
      <c r="AA1262" s="5">
        <v>983540.0</v>
      </c>
      <c r="AB1262" s="5" t="s">
        <v>260</v>
      </c>
      <c r="AC1262" s="5" t="s">
        <v>52</v>
      </c>
      <c r="AD1262" s="5" t="s">
        <v>72</v>
      </c>
      <c r="AE1262" s="5" t="s">
        <v>73</v>
      </c>
      <c r="AF1262" s="5" t="s">
        <v>74</v>
      </c>
      <c r="AG1262" s="5" t="s">
        <v>75</v>
      </c>
      <c r="AH1262" s="5" t="s">
        <v>76</v>
      </c>
      <c r="AI1262" s="5" t="s">
        <v>77</v>
      </c>
      <c r="AJ1262" s="5" t="s">
        <v>11625</v>
      </c>
      <c r="AK1262" s="5" t="s">
        <v>11626</v>
      </c>
      <c r="AL1262" s="5" t="s">
        <v>3211</v>
      </c>
    </row>
    <row r="1263" hidden="1">
      <c r="A1263" s="5" t="s">
        <v>11627</v>
      </c>
      <c r="B1263" s="5" t="s">
        <v>168</v>
      </c>
      <c r="C1263" s="5" t="s">
        <v>169</v>
      </c>
      <c r="D1263" s="9">
        <v>43951.0</v>
      </c>
      <c r="E1263" s="5">
        <v>39600.0</v>
      </c>
      <c r="F1263" s="5">
        <v>18000.0</v>
      </c>
      <c r="G1263" s="5" t="s">
        <v>3378</v>
      </c>
      <c r="H1263" s="5" t="s">
        <v>272</v>
      </c>
      <c r="I1263" s="5" t="s">
        <v>3925</v>
      </c>
      <c r="J1263" s="5" t="s">
        <v>3378</v>
      </c>
      <c r="K1263" s="5" t="s">
        <v>173</v>
      </c>
      <c r="L1263" s="5" t="s">
        <v>11441</v>
      </c>
      <c r="M1263" s="10" t="str">
        <f>IFERROR(__xludf.DUMMYFUNCTION("REGEXEXTRACT(L1748, ""[\s,]([A-Z]{2})[,\s]\s?\d{5}"")"),"TX")</f>
        <v>TX</v>
      </c>
      <c r="N1263" s="5" t="s">
        <v>8407</v>
      </c>
      <c r="O1263" s="5" t="s">
        <v>52</v>
      </c>
      <c r="P1263" s="5">
        <v>1.0</v>
      </c>
      <c r="Q1263" s="5" t="s">
        <v>11628</v>
      </c>
      <c r="R1263" s="5">
        <v>4510.0</v>
      </c>
      <c r="S1263" s="5">
        <v>8245.0</v>
      </c>
      <c r="T1263" s="5" t="s">
        <v>115</v>
      </c>
      <c r="U1263" s="5">
        <v>0.0</v>
      </c>
      <c r="V1263" s="5" t="s">
        <v>52</v>
      </c>
      <c r="W1263" s="5" t="s">
        <v>11629</v>
      </c>
      <c r="X1263" s="5" t="s">
        <v>52</v>
      </c>
      <c r="Y1263" s="5" t="s">
        <v>52</v>
      </c>
      <c r="Z1263" s="5" t="s">
        <v>11630</v>
      </c>
      <c r="AA1263" s="5" t="s">
        <v>11631</v>
      </c>
      <c r="AB1263" s="5" t="s">
        <v>260</v>
      </c>
      <c r="AC1263" s="5" t="s">
        <v>52</v>
      </c>
      <c r="AD1263" s="5" t="s">
        <v>181</v>
      </c>
      <c r="AE1263" s="5" t="s">
        <v>182</v>
      </c>
      <c r="AF1263" s="5" t="s">
        <v>183</v>
      </c>
      <c r="AG1263" s="5" t="s">
        <v>52</v>
      </c>
      <c r="AH1263" s="5" t="s">
        <v>52</v>
      </c>
      <c r="AI1263" s="5" t="s">
        <v>184</v>
      </c>
      <c r="AJ1263" s="5" t="s">
        <v>168</v>
      </c>
      <c r="AK1263" s="5" t="s">
        <v>11441</v>
      </c>
      <c r="AL1263" s="5" t="s">
        <v>185</v>
      </c>
    </row>
    <row r="1264" hidden="1">
      <c r="A1264" s="5" t="s">
        <v>11632</v>
      </c>
      <c r="B1264" s="5" t="s">
        <v>168</v>
      </c>
      <c r="C1264" s="5" t="s">
        <v>169</v>
      </c>
      <c r="D1264" s="9">
        <v>43949.0</v>
      </c>
      <c r="E1264" s="5">
        <v>39600.0</v>
      </c>
      <c r="F1264" s="5">
        <v>18000.0</v>
      </c>
      <c r="G1264" s="5" t="s">
        <v>4585</v>
      </c>
      <c r="H1264" s="5" t="s">
        <v>171</v>
      </c>
      <c r="I1264" s="5" t="s">
        <v>11633</v>
      </c>
      <c r="J1264" s="5" t="s">
        <v>274</v>
      </c>
      <c r="K1264" s="5" t="s">
        <v>173</v>
      </c>
      <c r="L1264" s="5" t="s">
        <v>11441</v>
      </c>
      <c r="M1264" s="10" t="str">
        <f>IFERROR(__xludf.DUMMYFUNCTION("REGEXEXTRACT(L1749, ""[\s,]([A-Z]{2})[,\s]\s?\d{5}"")"),"MA")</f>
        <v>MA</v>
      </c>
      <c r="N1264" s="5" t="s">
        <v>8407</v>
      </c>
      <c r="O1264" s="5" t="s">
        <v>52</v>
      </c>
      <c r="P1264" s="5">
        <v>1.0</v>
      </c>
      <c r="Q1264" s="5" t="s">
        <v>11634</v>
      </c>
      <c r="R1264" s="5">
        <v>4510.0</v>
      </c>
      <c r="S1264" s="5">
        <v>17160.0</v>
      </c>
      <c r="T1264" s="5" t="s">
        <v>115</v>
      </c>
      <c r="U1264" s="5">
        <v>0.0</v>
      </c>
      <c r="V1264" s="5" t="s">
        <v>52</v>
      </c>
      <c r="W1264" s="5" t="s">
        <v>11635</v>
      </c>
      <c r="X1264" s="5" t="s">
        <v>52</v>
      </c>
      <c r="Y1264" s="5" t="s">
        <v>52</v>
      </c>
      <c r="Z1264" s="5" t="s">
        <v>10168</v>
      </c>
      <c r="AA1264" s="5" t="s">
        <v>11636</v>
      </c>
      <c r="AB1264" s="5" t="s">
        <v>235</v>
      </c>
      <c r="AC1264" s="5" t="s">
        <v>52</v>
      </c>
      <c r="AD1264" s="5" t="s">
        <v>181</v>
      </c>
      <c r="AE1264" s="5" t="s">
        <v>182</v>
      </c>
      <c r="AF1264" s="5" t="s">
        <v>183</v>
      </c>
      <c r="AG1264" s="5" t="s">
        <v>52</v>
      </c>
      <c r="AH1264" s="5" t="s">
        <v>52</v>
      </c>
      <c r="AI1264" s="5" t="s">
        <v>184</v>
      </c>
      <c r="AJ1264" s="5" t="s">
        <v>168</v>
      </c>
      <c r="AK1264" s="5" t="s">
        <v>11441</v>
      </c>
      <c r="AL1264" s="5" t="s">
        <v>185</v>
      </c>
    </row>
    <row r="1265" hidden="1">
      <c r="A1265" s="5" t="s">
        <v>11637</v>
      </c>
      <c r="B1265" s="5" t="s">
        <v>11638</v>
      </c>
      <c r="C1265" s="5" t="s">
        <v>102</v>
      </c>
      <c r="D1265" s="9">
        <v>43942.0</v>
      </c>
      <c r="E1265" s="5">
        <v>28800.0</v>
      </c>
      <c r="F1265" s="5">
        <v>13091.0</v>
      </c>
      <c r="G1265" s="5" t="s">
        <v>11639</v>
      </c>
      <c r="H1265" s="5" t="s">
        <v>459</v>
      </c>
      <c r="I1265" s="5" t="s">
        <v>11640</v>
      </c>
      <c r="J1265" s="5" t="s">
        <v>2442</v>
      </c>
      <c r="K1265" s="5" t="s">
        <v>11641</v>
      </c>
      <c r="L1265" s="5" t="s">
        <v>11642</v>
      </c>
      <c r="M1265" s="10" t="str">
        <f>IFERROR(__xludf.DUMMYFUNCTION("REGEXEXTRACT(L1750, ""[\s,]([A-Z]{2})[,\s]\s?\d{5}"")"),"PR")</f>
        <v>PR</v>
      </c>
      <c r="N1265" s="5" t="s">
        <v>102</v>
      </c>
      <c r="O1265" s="5" t="s">
        <v>52</v>
      </c>
      <c r="P1265" s="5">
        <v>1.0</v>
      </c>
      <c r="Q1265" s="5" t="s">
        <v>11643</v>
      </c>
      <c r="R1265" s="5" t="s">
        <v>11644</v>
      </c>
      <c r="S1265" s="5">
        <v>765.0</v>
      </c>
      <c r="T1265" s="5" t="s">
        <v>69</v>
      </c>
      <c r="U1265" s="5">
        <v>0.0</v>
      </c>
      <c r="V1265" s="5" t="s">
        <v>70</v>
      </c>
      <c r="W1265" s="5" t="s">
        <v>11645</v>
      </c>
      <c r="X1265" s="5" t="s">
        <v>52</v>
      </c>
      <c r="Y1265" s="5" t="s">
        <v>52</v>
      </c>
      <c r="Z1265" s="5" t="s">
        <v>11646</v>
      </c>
      <c r="AA1265" s="5" t="s">
        <v>11647</v>
      </c>
      <c r="AB1265" s="5" t="s">
        <v>1426</v>
      </c>
      <c r="AC1265" s="5" t="s">
        <v>1051</v>
      </c>
      <c r="AD1265" s="5" t="s">
        <v>72</v>
      </c>
      <c r="AE1265" s="5" t="s">
        <v>73</v>
      </c>
      <c r="AF1265" s="5" t="s">
        <v>74</v>
      </c>
      <c r="AG1265" s="5" t="s">
        <v>75</v>
      </c>
      <c r="AH1265" s="5" t="s">
        <v>76</v>
      </c>
      <c r="AI1265" s="5" t="s">
        <v>77</v>
      </c>
      <c r="AJ1265" s="5" t="s">
        <v>102</v>
      </c>
      <c r="AK1265" s="5" t="s">
        <v>102</v>
      </c>
      <c r="AL1265" s="5" t="s">
        <v>2246</v>
      </c>
    </row>
    <row r="1266" hidden="1">
      <c r="A1266" s="5" t="s">
        <v>11648</v>
      </c>
      <c r="B1266" s="5" t="s">
        <v>64</v>
      </c>
      <c r="C1266" s="5" t="s">
        <v>3338</v>
      </c>
      <c r="D1266" s="9">
        <v>43937.0</v>
      </c>
      <c r="E1266" s="5">
        <v>12426.0</v>
      </c>
      <c r="F1266" s="5">
        <v>5648.0</v>
      </c>
      <c r="G1266" s="5" t="s">
        <v>412</v>
      </c>
      <c r="H1266" s="5" t="s">
        <v>530</v>
      </c>
      <c r="I1266" s="5" t="s">
        <v>4736</v>
      </c>
      <c r="J1266" s="5" t="s">
        <v>414</v>
      </c>
      <c r="K1266" s="5" t="s">
        <v>207</v>
      </c>
      <c r="L1266" s="5" t="s">
        <v>9364</v>
      </c>
      <c r="M1266" s="10" t="str">
        <f>IFERROR(__xludf.DUMMYFUNCTION("REGEXEXTRACT(L1751, ""[\s,]([A-Z]{2})[,\s]\s?\d{5}"")"),"#N/A")</f>
        <v>#N/A</v>
      </c>
      <c r="N1266" s="5" t="s">
        <v>4209</v>
      </c>
      <c r="O1266" s="5">
        <v>2150.0</v>
      </c>
      <c r="P1266" s="5">
        <v>1.0</v>
      </c>
      <c r="Q1266" s="5" t="s">
        <v>11649</v>
      </c>
      <c r="R1266" s="5">
        <v>2210.0</v>
      </c>
      <c r="S1266" s="5">
        <v>719.0</v>
      </c>
      <c r="T1266" s="5" t="s">
        <v>69</v>
      </c>
      <c r="U1266" s="5">
        <v>28.0</v>
      </c>
      <c r="V1266" s="5" t="s">
        <v>93</v>
      </c>
      <c r="W1266" s="5" t="s">
        <v>11650</v>
      </c>
      <c r="X1266" s="5" t="s">
        <v>52</v>
      </c>
      <c r="Y1266" s="5" t="s">
        <v>52</v>
      </c>
      <c r="Z1266" s="5" t="s">
        <v>938</v>
      </c>
      <c r="AA1266" s="5">
        <v>1.3513845E7</v>
      </c>
      <c r="AB1266" s="5" t="s">
        <v>235</v>
      </c>
      <c r="AC1266" s="5" t="s">
        <v>52</v>
      </c>
      <c r="AD1266" s="5" t="s">
        <v>216</v>
      </c>
      <c r="AE1266" s="5" t="s">
        <v>217</v>
      </c>
      <c r="AF1266" s="5" t="s">
        <v>218</v>
      </c>
      <c r="AG1266" s="5" t="s">
        <v>52</v>
      </c>
      <c r="AH1266" s="5" t="s">
        <v>52</v>
      </c>
      <c r="AI1266" s="5" t="s">
        <v>52</v>
      </c>
      <c r="AJ1266" s="5" t="s">
        <v>64</v>
      </c>
      <c r="AK1266" s="5" t="s">
        <v>9364</v>
      </c>
      <c r="AL1266" s="5" t="s">
        <v>79</v>
      </c>
    </row>
    <row r="1267" hidden="1">
      <c r="A1267" s="5" t="s">
        <v>11651</v>
      </c>
      <c r="B1267" s="5" t="s">
        <v>11652</v>
      </c>
      <c r="C1267" s="5" t="s">
        <v>11653</v>
      </c>
      <c r="D1267" s="9">
        <v>43936.0</v>
      </c>
      <c r="E1267" s="5">
        <v>43995.0</v>
      </c>
      <c r="F1267" s="5">
        <v>19998.0</v>
      </c>
      <c r="G1267" s="5" t="s">
        <v>613</v>
      </c>
      <c r="H1267" s="5" t="s">
        <v>149</v>
      </c>
      <c r="I1267" s="5" t="s">
        <v>11654</v>
      </c>
      <c r="J1267" s="5" t="s">
        <v>581</v>
      </c>
      <c r="K1267" s="5" t="s">
        <v>11655</v>
      </c>
      <c r="L1267" s="5" t="s">
        <v>11656</v>
      </c>
      <c r="M1267" s="10" t="str">
        <f>IFERROR(__xludf.DUMMYFUNCTION("REGEXEXTRACT(L1752, ""[\s,]([A-Z]{2})[,\s]\s?\d{5}"")"),"#N/A")</f>
        <v>#N/A</v>
      </c>
      <c r="N1267" s="5" t="s">
        <v>11657</v>
      </c>
      <c r="O1267" s="5">
        <v>95403.0</v>
      </c>
      <c r="P1267" s="5">
        <v>1.0</v>
      </c>
      <c r="Q1267" s="5" t="s">
        <v>11658</v>
      </c>
      <c r="R1267" s="5">
        <v>4510.0</v>
      </c>
      <c r="S1267" s="5">
        <v>41.0</v>
      </c>
      <c r="T1267" s="5" t="s">
        <v>115</v>
      </c>
      <c r="U1267" s="5">
        <v>0.0</v>
      </c>
      <c r="V1267" s="5" t="s">
        <v>52</v>
      </c>
      <c r="W1267" s="5" t="s">
        <v>11659</v>
      </c>
      <c r="X1267" s="5" t="s">
        <v>55</v>
      </c>
      <c r="Y1267" s="5" t="s">
        <v>11660</v>
      </c>
      <c r="Z1267" s="5" t="s">
        <v>4364</v>
      </c>
      <c r="AA1267" s="5">
        <v>1.9477977E7</v>
      </c>
      <c r="AB1267" s="5" t="s">
        <v>235</v>
      </c>
      <c r="AC1267" s="5" t="s">
        <v>52</v>
      </c>
      <c r="AD1267" s="5" t="s">
        <v>5033</v>
      </c>
      <c r="AE1267" s="5" t="s">
        <v>52</v>
      </c>
      <c r="AF1267" s="5" t="s">
        <v>52</v>
      </c>
      <c r="AG1267" s="5" t="s">
        <v>52</v>
      </c>
      <c r="AH1267" s="5" t="s">
        <v>52</v>
      </c>
      <c r="AI1267" s="5" t="s">
        <v>52</v>
      </c>
      <c r="AJ1267" s="5" t="s">
        <v>102</v>
      </c>
      <c r="AK1267" s="5" t="s">
        <v>102</v>
      </c>
      <c r="AL1267" s="5" t="s">
        <v>183</v>
      </c>
    </row>
    <row r="1268" hidden="1">
      <c r="A1268" s="5" t="s">
        <v>11661</v>
      </c>
      <c r="B1268" s="5" t="s">
        <v>11662</v>
      </c>
      <c r="C1268" s="5" t="s">
        <v>11663</v>
      </c>
      <c r="D1268" s="9">
        <v>43936.0</v>
      </c>
      <c r="E1268" s="5">
        <v>221140.0</v>
      </c>
      <c r="F1268" s="5">
        <v>100518.0</v>
      </c>
      <c r="G1268" s="5" t="s">
        <v>226</v>
      </c>
      <c r="H1268" s="5" t="s">
        <v>459</v>
      </c>
      <c r="I1268" s="5" t="s">
        <v>11664</v>
      </c>
      <c r="J1268" s="5" t="s">
        <v>228</v>
      </c>
      <c r="K1268" s="5" t="s">
        <v>11665</v>
      </c>
      <c r="L1268" s="5" t="s">
        <v>11666</v>
      </c>
      <c r="M1268" s="11" t="s">
        <v>75</v>
      </c>
      <c r="N1268" s="5" t="s">
        <v>11667</v>
      </c>
      <c r="O1268" s="5" t="s">
        <v>11668</v>
      </c>
      <c r="P1268" s="5">
        <v>4.0</v>
      </c>
      <c r="Q1268" s="5" t="s">
        <v>11669</v>
      </c>
      <c r="R1268" s="5" t="s">
        <v>691</v>
      </c>
      <c r="S1268" s="5">
        <v>4403.0</v>
      </c>
      <c r="T1268" s="5" t="s">
        <v>115</v>
      </c>
      <c r="U1268" s="5">
        <v>0.0</v>
      </c>
      <c r="V1268" s="5" t="s">
        <v>52</v>
      </c>
      <c r="W1268" s="5" t="s">
        <v>11670</v>
      </c>
      <c r="X1268" s="5" t="s">
        <v>52</v>
      </c>
      <c r="Y1268" s="5" t="s">
        <v>52</v>
      </c>
      <c r="Z1268" s="5" t="s">
        <v>11671</v>
      </c>
      <c r="AA1268" s="5" t="s">
        <v>11672</v>
      </c>
      <c r="AB1268" s="5" t="s">
        <v>59</v>
      </c>
      <c r="AC1268" s="5" t="s">
        <v>52</v>
      </c>
      <c r="AD1268" s="5" t="s">
        <v>181</v>
      </c>
      <c r="AE1268" s="5" t="s">
        <v>182</v>
      </c>
      <c r="AF1268" s="5" t="s">
        <v>183</v>
      </c>
      <c r="AG1268" s="5" t="s">
        <v>52</v>
      </c>
      <c r="AH1268" s="5" t="s">
        <v>52</v>
      </c>
      <c r="AI1268" s="5" t="s">
        <v>184</v>
      </c>
      <c r="AJ1268" s="5" t="s">
        <v>11673</v>
      </c>
      <c r="AK1268" s="5" t="s">
        <v>11674</v>
      </c>
      <c r="AL1268" s="5" t="s">
        <v>11675</v>
      </c>
    </row>
    <row r="1269" hidden="1">
      <c r="A1269" s="5" t="s">
        <v>11676</v>
      </c>
      <c r="B1269" s="5" t="s">
        <v>11677</v>
      </c>
      <c r="C1269" s="5" t="s">
        <v>11678</v>
      </c>
      <c r="D1269" s="9">
        <v>43935.0</v>
      </c>
      <c r="E1269" s="5">
        <v>10259.0</v>
      </c>
      <c r="F1269" s="5">
        <v>4663.0</v>
      </c>
      <c r="G1269" s="5" t="s">
        <v>634</v>
      </c>
      <c r="H1269" s="5" t="s">
        <v>171</v>
      </c>
      <c r="I1269" s="5" t="s">
        <v>11679</v>
      </c>
      <c r="J1269" s="5" t="s">
        <v>274</v>
      </c>
      <c r="K1269" s="5" t="s">
        <v>391</v>
      </c>
      <c r="L1269" s="5" t="s">
        <v>11680</v>
      </c>
      <c r="M1269" s="10" t="str">
        <f>IFERROR(__xludf.DUMMYFUNCTION("REGEXEXTRACT(L1754, ""[\s,]([A-Z]{2})[,\s]\s?\d{5}"")"),"#N/A")</f>
        <v>#N/A</v>
      </c>
      <c r="N1269" s="5" t="s">
        <v>11681</v>
      </c>
      <c r="O1269" s="5">
        <v>44035.0</v>
      </c>
      <c r="P1269" s="5">
        <v>1.0</v>
      </c>
      <c r="Q1269" s="5" t="s">
        <v>11682</v>
      </c>
      <c r="R1269" s="5">
        <v>2200.0</v>
      </c>
      <c r="S1269" s="5">
        <v>523.0</v>
      </c>
      <c r="T1269" s="5" t="s">
        <v>69</v>
      </c>
      <c r="U1269" s="5">
        <v>0.0</v>
      </c>
      <c r="V1269" s="5" t="s">
        <v>70</v>
      </c>
      <c r="W1269" s="5" t="s">
        <v>11683</v>
      </c>
      <c r="X1269" s="5" t="s">
        <v>52</v>
      </c>
      <c r="Y1269" s="5" t="s">
        <v>52</v>
      </c>
      <c r="Z1269" s="5" t="s">
        <v>11684</v>
      </c>
      <c r="AA1269" s="5" t="s">
        <v>11685</v>
      </c>
      <c r="AB1269" s="5" t="s">
        <v>260</v>
      </c>
      <c r="AC1269" s="5" t="s">
        <v>283</v>
      </c>
      <c r="AD1269" s="5" t="s">
        <v>3974</v>
      </c>
      <c r="AE1269" s="5" t="s">
        <v>3975</v>
      </c>
      <c r="AF1269" s="5" t="s">
        <v>183</v>
      </c>
      <c r="AG1269" s="5" t="s">
        <v>52</v>
      </c>
      <c r="AH1269" s="5" t="s">
        <v>3976</v>
      </c>
      <c r="AI1269" s="5" t="s">
        <v>3977</v>
      </c>
      <c r="AJ1269" s="5" t="s">
        <v>1361</v>
      </c>
      <c r="AK1269" s="5" t="s">
        <v>11686</v>
      </c>
      <c r="AL1269" s="5" t="s">
        <v>11687</v>
      </c>
    </row>
    <row r="1270" hidden="1">
      <c r="A1270" s="5" t="s">
        <v>11688</v>
      </c>
      <c r="B1270" s="5" t="s">
        <v>1015</v>
      </c>
      <c r="C1270" s="5" t="s">
        <v>1016</v>
      </c>
      <c r="D1270" s="9">
        <v>43931.0</v>
      </c>
      <c r="E1270" s="5">
        <v>27099.0</v>
      </c>
      <c r="F1270" s="5">
        <v>12318.0</v>
      </c>
      <c r="G1270" s="5" t="s">
        <v>271</v>
      </c>
      <c r="H1270" s="5" t="s">
        <v>272</v>
      </c>
      <c r="I1270" s="5" t="s">
        <v>11689</v>
      </c>
      <c r="J1270" s="5" t="s">
        <v>274</v>
      </c>
      <c r="K1270" s="5" t="s">
        <v>744</v>
      </c>
      <c r="L1270" s="5" t="s">
        <v>11690</v>
      </c>
      <c r="M1270" s="10" t="str">
        <f>IFERROR(__xludf.DUMMYFUNCTION("REGEXEXTRACT(L1755, ""[\s,]([A-Z]{2})[,\s]\s?\d{5}"")"),"#N/A")</f>
        <v>#N/A</v>
      </c>
      <c r="N1270" s="5" t="s">
        <v>11691</v>
      </c>
      <c r="O1270" s="5" t="s">
        <v>52</v>
      </c>
      <c r="P1270" s="5">
        <v>1.0</v>
      </c>
      <c r="Q1270" s="5" t="s">
        <v>11692</v>
      </c>
      <c r="R1270" s="5" t="s">
        <v>279</v>
      </c>
      <c r="S1270" s="5">
        <v>1094.0</v>
      </c>
      <c r="T1270" s="5" t="s">
        <v>69</v>
      </c>
      <c r="U1270" s="5">
        <v>27.0</v>
      </c>
      <c r="V1270" s="5" t="s">
        <v>70</v>
      </c>
      <c r="W1270" s="5" t="s">
        <v>11693</v>
      </c>
      <c r="X1270" s="5" t="s">
        <v>71</v>
      </c>
      <c r="Y1270" s="5" t="s">
        <v>52</v>
      </c>
      <c r="Z1270" s="5" t="s">
        <v>11694</v>
      </c>
      <c r="AA1270" s="5" t="s">
        <v>11695</v>
      </c>
      <c r="AB1270" s="5" t="s">
        <v>235</v>
      </c>
      <c r="AC1270" s="5" t="s">
        <v>52</v>
      </c>
      <c r="AD1270" s="5" t="s">
        <v>72</v>
      </c>
      <c r="AE1270" s="5" t="s">
        <v>73</v>
      </c>
      <c r="AF1270" s="5" t="s">
        <v>74</v>
      </c>
      <c r="AG1270" s="5" t="s">
        <v>75</v>
      </c>
      <c r="AH1270" s="5" t="s">
        <v>76</v>
      </c>
      <c r="AI1270" s="5" t="s">
        <v>77</v>
      </c>
      <c r="AJ1270" s="5" t="s">
        <v>1015</v>
      </c>
      <c r="AK1270" s="5" t="s">
        <v>10717</v>
      </c>
      <c r="AL1270" s="5" t="s">
        <v>79</v>
      </c>
    </row>
    <row r="1271">
      <c r="A1271" s="5" t="s">
        <v>11696</v>
      </c>
      <c r="B1271" s="5" t="s">
        <v>11697</v>
      </c>
      <c r="C1271" s="5" t="s">
        <v>11698</v>
      </c>
      <c r="D1271" s="9">
        <v>43931.0</v>
      </c>
      <c r="E1271" s="5">
        <v>28378.0</v>
      </c>
      <c r="F1271" s="5">
        <v>12899.0</v>
      </c>
      <c r="G1271" s="5" t="s">
        <v>659</v>
      </c>
      <c r="H1271" s="5" t="s">
        <v>45</v>
      </c>
      <c r="I1271" s="5" t="s">
        <v>11699</v>
      </c>
      <c r="J1271" s="5" t="s">
        <v>661</v>
      </c>
      <c r="K1271" s="5" t="s">
        <v>462</v>
      </c>
      <c r="L1271" s="5" t="s">
        <v>11700</v>
      </c>
      <c r="M1271" s="10" t="str">
        <f>IFERROR(__xludf.DUMMYFUNCTION("REGEXEXTRACT(L1756, ""[\s,]([A-Z]{2})[,\s]\s?\d{5}"")"),"NY")</f>
        <v>NY</v>
      </c>
      <c r="N1271" s="5" t="s">
        <v>11701</v>
      </c>
      <c r="O1271" s="5" t="s">
        <v>52</v>
      </c>
      <c r="P1271" s="5">
        <v>1.0</v>
      </c>
      <c r="Q1271" s="5" t="s">
        <v>11702</v>
      </c>
      <c r="R1271" s="5">
        <v>4500.0</v>
      </c>
      <c r="S1271" s="5">
        <v>1207.0</v>
      </c>
      <c r="T1271" s="5" t="s">
        <v>69</v>
      </c>
      <c r="U1271" s="5">
        <v>1229.0</v>
      </c>
      <c r="V1271" s="5" t="s">
        <v>158</v>
      </c>
      <c r="W1271" s="5" t="s">
        <v>11703</v>
      </c>
      <c r="X1271" s="5" t="s">
        <v>55</v>
      </c>
      <c r="Y1271" s="5" t="s">
        <v>11704</v>
      </c>
      <c r="Z1271" s="5" t="s">
        <v>11705</v>
      </c>
      <c r="AA1271" s="5" t="s">
        <v>11706</v>
      </c>
      <c r="AB1271" s="5" t="s">
        <v>180</v>
      </c>
      <c r="AC1271" s="5" t="s">
        <v>52</v>
      </c>
      <c r="AD1271" s="5" t="s">
        <v>163</v>
      </c>
      <c r="AE1271" s="5" t="s">
        <v>164</v>
      </c>
      <c r="AF1271" s="5" t="s">
        <v>165</v>
      </c>
      <c r="AG1271" s="5" t="s">
        <v>52</v>
      </c>
      <c r="AH1271" s="5" t="s">
        <v>52</v>
      </c>
      <c r="AI1271" s="5" t="s">
        <v>52</v>
      </c>
      <c r="AJ1271" s="5" t="s">
        <v>11707</v>
      </c>
      <c r="AK1271" s="5" t="s">
        <v>11708</v>
      </c>
      <c r="AL1271" s="5" t="s">
        <v>4541</v>
      </c>
    </row>
    <row r="1272">
      <c r="A1272" s="5" t="s">
        <v>11709</v>
      </c>
      <c r="B1272" s="5" t="s">
        <v>11697</v>
      </c>
      <c r="C1272" s="5" t="s">
        <v>11710</v>
      </c>
      <c r="D1272" s="9">
        <v>43931.0</v>
      </c>
      <c r="E1272" s="5">
        <v>95093.0</v>
      </c>
      <c r="F1272" s="5">
        <v>43224.0</v>
      </c>
      <c r="G1272" s="5" t="s">
        <v>659</v>
      </c>
      <c r="H1272" s="5" t="s">
        <v>45</v>
      </c>
      <c r="I1272" s="5" t="s">
        <v>11699</v>
      </c>
      <c r="J1272" s="5" t="s">
        <v>661</v>
      </c>
      <c r="K1272" s="5" t="s">
        <v>152</v>
      </c>
      <c r="L1272" s="5" t="s">
        <v>11711</v>
      </c>
      <c r="M1272" s="10" t="str">
        <f>IFERROR(__xludf.DUMMYFUNCTION("REGEXEXTRACT(L1757, ""[\s,]([A-Z]{2})[,\s]\s?\d{5}"")"),"#N/A")</f>
        <v>#N/A</v>
      </c>
      <c r="N1272" s="5" t="s">
        <v>11712</v>
      </c>
      <c r="O1272" s="5" t="s">
        <v>52</v>
      </c>
      <c r="P1272" s="5">
        <v>2.0</v>
      </c>
      <c r="Q1272" s="5" t="s">
        <v>11713</v>
      </c>
      <c r="R1272" s="5" t="s">
        <v>156</v>
      </c>
      <c r="S1272" s="5">
        <v>3196.0</v>
      </c>
      <c r="T1272" s="5" t="s">
        <v>69</v>
      </c>
      <c r="U1272" s="5">
        <v>3431.0</v>
      </c>
      <c r="V1272" s="5" t="s">
        <v>158</v>
      </c>
      <c r="W1272" s="5" t="s">
        <v>11714</v>
      </c>
      <c r="X1272" s="5" t="s">
        <v>55</v>
      </c>
      <c r="Y1272" s="5" t="s">
        <v>11704</v>
      </c>
      <c r="Z1272" s="5" t="s">
        <v>11705</v>
      </c>
      <c r="AA1272" s="5" t="s">
        <v>11715</v>
      </c>
      <c r="AB1272" s="5" t="s">
        <v>180</v>
      </c>
      <c r="AC1272" s="5" t="s">
        <v>52</v>
      </c>
      <c r="AD1272" s="5" t="s">
        <v>163</v>
      </c>
      <c r="AE1272" s="5" t="s">
        <v>164</v>
      </c>
      <c r="AF1272" s="5" t="s">
        <v>165</v>
      </c>
      <c r="AG1272" s="5" t="s">
        <v>52</v>
      </c>
      <c r="AH1272" s="5" t="s">
        <v>52</v>
      </c>
      <c r="AI1272" s="5" t="s">
        <v>52</v>
      </c>
      <c r="AJ1272" s="5" t="s">
        <v>11707</v>
      </c>
      <c r="AK1272" s="5" t="s">
        <v>11716</v>
      </c>
      <c r="AL1272" s="5" t="s">
        <v>4541</v>
      </c>
    </row>
    <row r="1273">
      <c r="A1273" s="5" t="s">
        <v>11717</v>
      </c>
      <c r="B1273" s="5" t="s">
        <v>11718</v>
      </c>
      <c r="C1273" s="5" t="s">
        <v>11719</v>
      </c>
      <c r="D1273" s="9">
        <v>43931.0</v>
      </c>
      <c r="E1273" s="5">
        <v>95093.0</v>
      </c>
      <c r="F1273" s="5">
        <v>43224.0</v>
      </c>
      <c r="G1273" s="5" t="s">
        <v>659</v>
      </c>
      <c r="H1273" s="5" t="s">
        <v>45</v>
      </c>
      <c r="I1273" s="5" t="s">
        <v>11699</v>
      </c>
      <c r="J1273" s="5" t="s">
        <v>661</v>
      </c>
      <c r="K1273" s="5" t="s">
        <v>3678</v>
      </c>
      <c r="L1273" s="5" t="s">
        <v>11720</v>
      </c>
      <c r="M1273" s="11" t="s">
        <v>2670</v>
      </c>
      <c r="N1273" s="5" t="s">
        <v>11721</v>
      </c>
      <c r="O1273" s="5" t="s">
        <v>52</v>
      </c>
      <c r="P1273" s="5">
        <v>2.0</v>
      </c>
      <c r="Q1273" s="5" t="s">
        <v>11713</v>
      </c>
      <c r="R1273" s="5" t="s">
        <v>156</v>
      </c>
      <c r="S1273" s="5">
        <v>4403.0</v>
      </c>
      <c r="T1273" s="5" t="s">
        <v>69</v>
      </c>
      <c r="U1273" s="5">
        <v>4659.0</v>
      </c>
      <c r="V1273" s="5" t="s">
        <v>158</v>
      </c>
      <c r="W1273" s="5" t="s">
        <v>11704</v>
      </c>
      <c r="X1273" s="5" t="s">
        <v>71</v>
      </c>
      <c r="Y1273" s="5" t="s">
        <v>52</v>
      </c>
      <c r="Z1273" s="5" t="s">
        <v>11705</v>
      </c>
      <c r="AA1273" s="5" t="s">
        <v>11715</v>
      </c>
      <c r="AB1273" s="5" t="s">
        <v>180</v>
      </c>
      <c r="AC1273" s="5" t="s">
        <v>52</v>
      </c>
      <c r="AD1273" s="5" t="s">
        <v>163</v>
      </c>
      <c r="AE1273" s="5" t="s">
        <v>164</v>
      </c>
      <c r="AF1273" s="5" t="s">
        <v>165</v>
      </c>
      <c r="AG1273" s="5" t="s">
        <v>52</v>
      </c>
      <c r="AH1273" s="5" t="s">
        <v>52</v>
      </c>
      <c r="AI1273" s="5" t="s">
        <v>52</v>
      </c>
      <c r="AJ1273" s="5" t="s">
        <v>11718</v>
      </c>
      <c r="AK1273" s="5" t="s">
        <v>11720</v>
      </c>
      <c r="AL1273" s="5" t="s">
        <v>4541</v>
      </c>
    </row>
    <row r="1274" hidden="1">
      <c r="A1274" s="5" t="s">
        <v>11722</v>
      </c>
      <c r="B1274" s="5" t="s">
        <v>11723</v>
      </c>
      <c r="C1274" s="5" t="s">
        <v>11724</v>
      </c>
      <c r="D1274" s="9">
        <v>43931.0</v>
      </c>
      <c r="E1274" s="5">
        <v>97995.0</v>
      </c>
      <c r="F1274" s="5">
        <v>44543.0</v>
      </c>
      <c r="G1274" s="5" t="s">
        <v>1419</v>
      </c>
      <c r="H1274" s="5" t="s">
        <v>480</v>
      </c>
      <c r="I1274" s="5" t="s">
        <v>11725</v>
      </c>
      <c r="J1274" s="5" t="s">
        <v>256</v>
      </c>
      <c r="K1274" s="5" t="s">
        <v>192</v>
      </c>
      <c r="L1274" s="5" t="s">
        <v>11726</v>
      </c>
      <c r="M1274" s="10" t="str">
        <f>IFERROR(__xludf.DUMMYFUNCTION("REGEXEXTRACT(L1759, ""[\s,]([A-Z]{2})[,\s]\s?\d{5}"")"),"NJ")</f>
        <v>NJ</v>
      </c>
      <c r="N1274" s="5" t="s">
        <v>11727</v>
      </c>
      <c r="O1274" s="5" t="s">
        <v>52</v>
      </c>
      <c r="P1274" s="5">
        <v>2.0</v>
      </c>
      <c r="Q1274" s="5" t="s">
        <v>11728</v>
      </c>
      <c r="R1274" s="5" t="s">
        <v>195</v>
      </c>
      <c r="S1274" s="5">
        <v>92.0</v>
      </c>
      <c r="T1274" s="5" t="s">
        <v>1077</v>
      </c>
      <c r="U1274" s="5">
        <v>52118.0</v>
      </c>
      <c r="V1274" s="5" t="s">
        <v>70</v>
      </c>
      <c r="W1274" s="5" t="s">
        <v>11729</v>
      </c>
      <c r="X1274" s="5" t="s">
        <v>52</v>
      </c>
      <c r="Y1274" s="5" t="s">
        <v>52</v>
      </c>
      <c r="Z1274" s="5" t="s">
        <v>11730</v>
      </c>
      <c r="AA1274" s="5" t="s">
        <v>11731</v>
      </c>
      <c r="AB1274" s="5" t="s">
        <v>235</v>
      </c>
      <c r="AC1274" s="5" t="s">
        <v>52</v>
      </c>
      <c r="AD1274" s="5" t="s">
        <v>72</v>
      </c>
      <c r="AE1274" s="5" t="s">
        <v>73</v>
      </c>
      <c r="AF1274" s="5" t="s">
        <v>74</v>
      </c>
      <c r="AG1274" s="5" t="s">
        <v>75</v>
      </c>
      <c r="AH1274" s="5" t="s">
        <v>76</v>
      </c>
      <c r="AI1274" s="5" t="s">
        <v>77</v>
      </c>
      <c r="AJ1274" s="5" t="s">
        <v>11723</v>
      </c>
      <c r="AK1274" s="5" t="s">
        <v>11732</v>
      </c>
      <c r="AL1274" s="5" t="s">
        <v>11733</v>
      </c>
    </row>
    <row r="1275" hidden="1">
      <c r="A1275" s="5" t="s">
        <v>11734</v>
      </c>
      <c r="B1275" s="5" t="s">
        <v>11735</v>
      </c>
      <c r="C1275" s="5" t="s">
        <v>11736</v>
      </c>
      <c r="D1275" s="9">
        <v>43927.0</v>
      </c>
      <c r="E1275" s="5">
        <v>43903.0</v>
      </c>
      <c r="F1275" s="5">
        <v>19956.0</v>
      </c>
      <c r="G1275" s="5" t="s">
        <v>613</v>
      </c>
      <c r="H1275" s="5" t="s">
        <v>149</v>
      </c>
      <c r="I1275" s="5" t="s">
        <v>11654</v>
      </c>
      <c r="J1275" s="5" t="s">
        <v>581</v>
      </c>
      <c r="K1275" s="5" t="s">
        <v>11737</v>
      </c>
      <c r="L1275" s="5" t="s">
        <v>11738</v>
      </c>
      <c r="M1275" s="10" t="str">
        <f>IFERROR(__xludf.DUMMYFUNCTION("REGEXEXTRACT(L1760, ""[\s,]([A-Z]{2})[,\s]\s?\d{5}"")"),"TX")</f>
        <v>TX</v>
      </c>
      <c r="N1275" s="5" t="s">
        <v>4447</v>
      </c>
      <c r="O1275" s="5">
        <v>41018.0</v>
      </c>
      <c r="P1275" s="5">
        <v>1.0</v>
      </c>
      <c r="Q1275" s="5" t="s">
        <v>11658</v>
      </c>
      <c r="R1275" s="5">
        <v>4510.0</v>
      </c>
      <c r="S1275" s="5">
        <v>41.0</v>
      </c>
      <c r="T1275" s="5" t="s">
        <v>115</v>
      </c>
      <c r="U1275" s="5">
        <v>0.0</v>
      </c>
      <c r="V1275" s="5" t="s">
        <v>52</v>
      </c>
      <c r="W1275" s="5" t="s">
        <v>11660</v>
      </c>
      <c r="X1275" s="5" t="s">
        <v>71</v>
      </c>
      <c r="Y1275" s="5" t="s">
        <v>52</v>
      </c>
      <c r="Z1275" s="5" t="s">
        <v>4364</v>
      </c>
      <c r="AA1275" s="5">
        <v>1.9477977E7</v>
      </c>
      <c r="AB1275" s="5" t="s">
        <v>235</v>
      </c>
      <c r="AC1275" s="5" t="s">
        <v>52</v>
      </c>
      <c r="AD1275" s="5" t="s">
        <v>181</v>
      </c>
      <c r="AE1275" s="5" t="s">
        <v>182</v>
      </c>
      <c r="AF1275" s="5" t="s">
        <v>183</v>
      </c>
      <c r="AG1275" s="5" t="s">
        <v>52</v>
      </c>
      <c r="AH1275" s="5" t="s">
        <v>52</v>
      </c>
      <c r="AI1275" s="5" t="s">
        <v>184</v>
      </c>
      <c r="AJ1275" s="5" t="s">
        <v>11735</v>
      </c>
      <c r="AK1275" s="5" t="s">
        <v>11739</v>
      </c>
      <c r="AL1275" s="5" t="s">
        <v>2643</v>
      </c>
    </row>
    <row r="1276" hidden="1">
      <c r="A1276" s="5" t="s">
        <v>11740</v>
      </c>
      <c r="B1276" s="5" t="s">
        <v>8917</v>
      </c>
      <c r="C1276" s="5" t="s">
        <v>5603</v>
      </c>
      <c r="D1276" s="9">
        <v>43926.0</v>
      </c>
      <c r="E1276" s="5">
        <v>208540.0</v>
      </c>
      <c r="F1276" s="5">
        <v>94791.0</v>
      </c>
      <c r="G1276" s="5" t="s">
        <v>1419</v>
      </c>
      <c r="H1276" s="5" t="s">
        <v>480</v>
      </c>
      <c r="I1276" s="5" t="s">
        <v>132</v>
      </c>
      <c r="J1276" s="5" t="s">
        <v>256</v>
      </c>
      <c r="K1276" s="5" t="s">
        <v>1846</v>
      </c>
      <c r="L1276" s="5" t="s">
        <v>11741</v>
      </c>
      <c r="M1276" s="10" t="str">
        <f>IFERROR(__xludf.DUMMYFUNCTION("REGEXEXTRACT(L1761, ""[\s,]([A-Z]{2})[,\s]\s?\d{5}"")"),"GA")</f>
        <v>GA</v>
      </c>
      <c r="N1276" s="5" t="s">
        <v>11741</v>
      </c>
      <c r="O1276" s="5" t="s">
        <v>52</v>
      </c>
      <c r="P1276" s="5">
        <v>4.0</v>
      </c>
      <c r="Q1276" s="5" t="s">
        <v>11742</v>
      </c>
      <c r="R1276" s="5" t="s">
        <v>666</v>
      </c>
      <c r="S1276" s="5">
        <v>237.0</v>
      </c>
      <c r="T1276" s="5" t="s">
        <v>1077</v>
      </c>
      <c r="U1276" s="5">
        <v>2818.0</v>
      </c>
      <c r="V1276" s="5" t="s">
        <v>158</v>
      </c>
      <c r="W1276" s="5" t="s">
        <v>11743</v>
      </c>
      <c r="X1276" s="5" t="s">
        <v>52</v>
      </c>
      <c r="Y1276" s="5" t="s">
        <v>52</v>
      </c>
      <c r="Z1276" s="5" t="s">
        <v>11744</v>
      </c>
      <c r="AA1276" s="5" t="s">
        <v>11745</v>
      </c>
      <c r="AB1276" s="5" t="s">
        <v>59</v>
      </c>
      <c r="AC1276" s="5" t="s">
        <v>52</v>
      </c>
      <c r="AD1276" s="5" t="s">
        <v>163</v>
      </c>
      <c r="AE1276" s="5" t="s">
        <v>164</v>
      </c>
      <c r="AF1276" s="5" t="s">
        <v>165</v>
      </c>
      <c r="AG1276" s="5" t="s">
        <v>52</v>
      </c>
      <c r="AH1276" s="5" t="s">
        <v>52</v>
      </c>
      <c r="AI1276" s="5" t="s">
        <v>52</v>
      </c>
      <c r="AJ1276" s="5" t="s">
        <v>7243</v>
      </c>
      <c r="AK1276" s="5" t="s">
        <v>11746</v>
      </c>
      <c r="AL1276" s="5" t="s">
        <v>5337</v>
      </c>
    </row>
    <row r="1277" hidden="1">
      <c r="A1277" s="5" t="s">
        <v>11747</v>
      </c>
      <c r="B1277" s="5" t="s">
        <v>11748</v>
      </c>
      <c r="C1277" s="5" t="s">
        <v>5603</v>
      </c>
      <c r="D1277" s="9">
        <v>43926.0</v>
      </c>
      <c r="E1277" s="5">
        <v>64925.0</v>
      </c>
      <c r="F1277" s="5">
        <v>29511.0</v>
      </c>
      <c r="G1277" s="5" t="s">
        <v>1419</v>
      </c>
      <c r="H1277" s="5" t="s">
        <v>480</v>
      </c>
      <c r="I1277" s="5" t="s">
        <v>132</v>
      </c>
      <c r="J1277" s="5" t="s">
        <v>256</v>
      </c>
      <c r="K1277" s="5" t="s">
        <v>462</v>
      </c>
      <c r="L1277" s="5" t="s">
        <v>11749</v>
      </c>
      <c r="M1277" s="10" t="str">
        <f>IFERROR(__xludf.DUMMYFUNCTION("REGEXEXTRACT(L1762, ""[\s,]([A-Z]{2})[,\s]\s?\d{5}"")"),"CA")</f>
        <v>CA</v>
      </c>
      <c r="N1277" s="5" t="s">
        <v>11741</v>
      </c>
      <c r="O1277" s="5" t="s">
        <v>52</v>
      </c>
      <c r="P1277" s="5">
        <v>1.0</v>
      </c>
      <c r="Q1277" s="5" t="s">
        <v>11750</v>
      </c>
      <c r="R1277" s="5">
        <v>4500.0</v>
      </c>
      <c r="S1277" s="5">
        <v>39.0</v>
      </c>
      <c r="T1277" s="5" t="s">
        <v>1077</v>
      </c>
      <c r="U1277" s="5">
        <v>1003.0</v>
      </c>
      <c r="V1277" s="5" t="s">
        <v>158</v>
      </c>
      <c r="W1277" s="5" t="s">
        <v>11751</v>
      </c>
      <c r="X1277" s="5" t="s">
        <v>52</v>
      </c>
      <c r="Y1277" s="5" t="s">
        <v>52</v>
      </c>
      <c r="Z1277" s="5" t="s">
        <v>11744</v>
      </c>
      <c r="AA1277" s="5">
        <v>230488.0</v>
      </c>
      <c r="AB1277" s="5" t="s">
        <v>59</v>
      </c>
      <c r="AC1277" s="5" t="s">
        <v>52</v>
      </c>
      <c r="AD1277" s="5" t="s">
        <v>163</v>
      </c>
      <c r="AE1277" s="5" t="s">
        <v>164</v>
      </c>
      <c r="AF1277" s="5" t="s">
        <v>165</v>
      </c>
      <c r="AG1277" s="5" t="s">
        <v>52</v>
      </c>
      <c r="AH1277" s="5" t="s">
        <v>52</v>
      </c>
      <c r="AI1277" s="5" t="s">
        <v>52</v>
      </c>
      <c r="AJ1277" s="5" t="s">
        <v>11748</v>
      </c>
      <c r="AK1277" s="5" t="s">
        <v>11749</v>
      </c>
      <c r="AL1277" s="5" t="s">
        <v>5337</v>
      </c>
    </row>
    <row r="1278" hidden="1">
      <c r="A1278" s="5" t="s">
        <v>11752</v>
      </c>
      <c r="B1278" s="5" t="s">
        <v>5602</v>
      </c>
      <c r="C1278" s="5" t="s">
        <v>5603</v>
      </c>
      <c r="D1278" s="9">
        <v>43923.0</v>
      </c>
      <c r="E1278" s="5">
        <v>522490.0</v>
      </c>
      <c r="F1278" s="5">
        <v>237495.0</v>
      </c>
      <c r="G1278" s="5" t="s">
        <v>4642</v>
      </c>
      <c r="H1278" s="5" t="s">
        <v>272</v>
      </c>
      <c r="I1278" s="5" t="s">
        <v>11137</v>
      </c>
      <c r="J1278" s="5" t="s">
        <v>256</v>
      </c>
      <c r="K1278" s="5" t="s">
        <v>983</v>
      </c>
      <c r="L1278" s="5" t="s">
        <v>11753</v>
      </c>
      <c r="M1278" s="10" t="str">
        <f>IFERROR(__xludf.DUMMYFUNCTION("REGEXEXTRACT(L1763, ""[\s,]([A-Z]{2})[,\s]\s?\d{5}"")"),"CA")</f>
        <v>CA</v>
      </c>
      <c r="N1278" s="5" t="s">
        <v>11754</v>
      </c>
      <c r="O1278" s="5" t="s">
        <v>52</v>
      </c>
      <c r="P1278" s="5">
        <v>8.0</v>
      </c>
      <c r="Q1278" s="5" t="s">
        <v>11755</v>
      </c>
      <c r="R1278" s="5" t="s">
        <v>986</v>
      </c>
      <c r="S1278" s="5">
        <v>411.0</v>
      </c>
      <c r="T1278" s="5" t="s">
        <v>1077</v>
      </c>
      <c r="U1278" s="5">
        <v>5941.0</v>
      </c>
      <c r="V1278" s="5" t="s">
        <v>158</v>
      </c>
      <c r="W1278" s="5" t="s">
        <v>11756</v>
      </c>
      <c r="X1278" s="5" t="s">
        <v>52</v>
      </c>
      <c r="Y1278" s="5" t="s">
        <v>52</v>
      </c>
      <c r="Z1278" s="5" t="s">
        <v>11757</v>
      </c>
      <c r="AA1278" s="5" t="s">
        <v>11758</v>
      </c>
      <c r="AB1278" s="5" t="s">
        <v>59</v>
      </c>
      <c r="AC1278" s="5" t="s">
        <v>52</v>
      </c>
      <c r="AD1278" s="5" t="s">
        <v>163</v>
      </c>
      <c r="AE1278" s="5" t="s">
        <v>164</v>
      </c>
      <c r="AF1278" s="5" t="s">
        <v>165</v>
      </c>
      <c r="AG1278" s="5" t="s">
        <v>52</v>
      </c>
      <c r="AH1278" s="5" t="s">
        <v>52</v>
      </c>
      <c r="AI1278" s="5" t="s">
        <v>52</v>
      </c>
      <c r="AJ1278" s="5" t="s">
        <v>5602</v>
      </c>
      <c r="AK1278" s="5" t="s">
        <v>11753</v>
      </c>
      <c r="AL1278" s="5" t="s">
        <v>5337</v>
      </c>
    </row>
    <row r="1279" hidden="1">
      <c r="A1279" s="5" t="s">
        <v>11759</v>
      </c>
      <c r="B1279" s="5" t="s">
        <v>11760</v>
      </c>
      <c r="C1279" s="5" t="s">
        <v>11761</v>
      </c>
      <c r="D1279" s="9">
        <v>43923.0</v>
      </c>
      <c r="E1279" s="5">
        <v>64148.0</v>
      </c>
      <c r="F1279" s="5">
        <v>29158.0</v>
      </c>
      <c r="G1279" s="5" t="s">
        <v>2440</v>
      </c>
      <c r="H1279" s="5" t="s">
        <v>480</v>
      </c>
      <c r="I1279" s="5" t="s">
        <v>11762</v>
      </c>
      <c r="J1279" s="5" t="s">
        <v>2442</v>
      </c>
      <c r="K1279" s="5" t="s">
        <v>744</v>
      </c>
      <c r="L1279" s="5" t="s">
        <v>11763</v>
      </c>
      <c r="M1279" s="10" t="str">
        <f>IFERROR(__xludf.DUMMYFUNCTION("REGEXEXTRACT(L1764, ""[\s,]([A-Z]{2})[,\s]\s?\d{5}"")"),"NC")</f>
        <v>NC</v>
      </c>
      <c r="N1279" s="5" t="s">
        <v>11764</v>
      </c>
      <c r="O1279" s="5">
        <v>97348.0</v>
      </c>
      <c r="P1279" s="5">
        <v>1.0</v>
      </c>
      <c r="Q1279" s="5" t="s">
        <v>11765</v>
      </c>
      <c r="R1279" s="5">
        <v>4500.0</v>
      </c>
      <c r="S1279" s="5">
        <v>1072.0</v>
      </c>
      <c r="T1279" s="5" t="s">
        <v>115</v>
      </c>
      <c r="U1279" s="5">
        <v>0.0</v>
      </c>
      <c r="V1279" s="5" t="s">
        <v>70</v>
      </c>
      <c r="W1279" s="5" t="s">
        <v>11766</v>
      </c>
      <c r="X1279" s="5" t="s">
        <v>52</v>
      </c>
      <c r="Y1279" s="5" t="s">
        <v>52</v>
      </c>
      <c r="Z1279" s="5" t="s">
        <v>11767</v>
      </c>
      <c r="AA1279" s="5" t="s">
        <v>11768</v>
      </c>
      <c r="AB1279" s="5" t="s">
        <v>235</v>
      </c>
      <c r="AC1279" s="5" t="s">
        <v>52</v>
      </c>
      <c r="AD1279" s="5" t="s">
        <v>2791</v>
      </c>
      <c r="AE1279" s="5" t="s">
        <v>2792</v>
      </c>
      <c r="AF1279" s="5" t="s">
        <v>52</v>
      </c>
      <c r="AG1279" s="5" t="s">
        <v>52</v>
      </c>
      <c r="AH1279" s="5">
        <v>79118.0</v>
      </c>
      <c r="AI1279" s="5" t="s">
        <v>2793</v>
      </c>
      <c r="AJ1279" s="5" t="s">
        <v>11760</v>
      </c>
      <c r="AK1279" s="5" t="s">
        <v>11763</v>
      </c>
      <c r="AL1279" s="5" t="s">
        <v>11769</v>
      </c>
    </row>
    <row r="1280" hidden="1">
      <c r="A1280" s="5" t="s">
        <v>11770</v>
      </c>
      <c r="B1280" s="5" t="s">
        <v>9151</v>
      </c>
      <c r="C1280" s="5" t="s">
        <v>11771</v>
      </c>
      <c r="D1280" s="9">
        <v>43922.0</v>
      </c>
      <c r="E1280" s="5">
        <v>12817.0</v>
      </c>
      <c r="F1280" s="5">
        <v>5826.0</v>
      </c>
      <c r="G1280" s="5" t="s">
        <v>422</v>
      </c>
      <c r="H1280" s="5" t="s">
        <v>149</v>
      </c>
      <c r="I1280" s="5" t="s">
        <v>11772</v>
      </c>
      <c r="J1280" s="5" t="s">
        <v>424</v>
      </c>
      <c r="K1280" s="5" t="s">
        <v>11773</v>
      </c>
      <c r="L1280" s="5" t="s">
        <v>11774</v>
      </c>
      <c r="M1280" s="10" t="str">
        <f>IFERROR(__xludf.DUMMYFUNCTION("REGEXEXTRACT(L1765, ""[\s,]([A-Z]{2})[,\s]\s?\d{5}"")"),"#N/A")</f>
        <v>#N/A</v>
      </c>
      <c r="N1280" s="5" t="s">
        <v>11775</v>
      </c>
      <c r="O1280" s="5" t="s">
        <v>11776</v>
      </c>
      <c r="P1280" s="5">
        <v>1.0</v>
      </c>
      <c r="Q1280" s="5" t="s">
        <v>11777</v>
      </c>
      <c r="R1280" s="5" t="s">
        <v>3835</v>
      </c>
      <c r="S1280" s="5">
        <v>535.0</v>
      </c>
      <c r="T1280" s="5" t="s">
        <v>115</v>
      </c>
      <c r="U1280" s="5">
        <v>0.0</v>
      </c>
      <c r="V1280" s="5" t="s">
        <v>52</v>
      </c>
      <c r="W1280" s="5" t="s">
        <v>11778</v>
      </c>
      <c r="X1280" s="5" t="s">
        <v>71</v>
      </c>
      <c r="Y1280" s="5" t="s">
        <v>52</v>
      </c>
      <c r="Z1280" s="5">
        <v>109.0</v>
      </c>
      <c r="AA1280" s="5">
        <v>8367760.0</v>
      </c>
      <c r="AB1280" s="5" t="s">
        <v>2743</v>
      </c>
      <c r="AC1280" s="5" t="s">
        <v>52</v>
      </c>
      <c r="AD1280" s="5" t="s">
        <v>181</v>
      </c>
      <c r="AE1280" s="5" t="s">
        <v>182</v>
      </c>
      <c r="AF1280" s="5" t="s">
        <v>183</v>
      </c>
      <c r="AG1280" s="5" t="s">
        <v>52</v>
      </c>
      <c r="AH1280" s="5" t="s">
        <v>52</v>
      </c>
      <c r="AI1280" s="5" t="s">
        <v>184</v>
      </c>
      <c r="AJ1280" s="5" t="s">
        <v>9151</v>
      </c>
      <c r="AK1280" s="5" t="s">
        <v>11774</v>
      </c>
      <c r="AL1280" s="5" t="s">
        <v>11779</v>
      </c>
    </row>
    <row r="1281" hidden="1">
      <c r="A1281" s="5" t="s">
        <v>11780</v>
      </c>
      <c r="B1281" s="5" t="s">
        <v>11781</v>
      </c>
      <c r="C1281" s="5" t="s">
        <v>9880</v>
      </c>
      <c r="D1281" s="9">
        <v>43922.0</v>
      </c>
      <c r="E1281" s="5">
        <v>173448.0</v>
      </c>
      <c r="F1281" s="5">
        <v>78840.0</v>
      </c>
      <c r="G1281" s="5" t="s">
        <v>4642</v>
      </c>
      <c r="H1281" s="5" t="s">
        <v>272</v>
      </c>
      <c r="I1281" s="5" t="s">
        <v>11137</v>
      </c>
      <c r="J1281" s="5" t="s">
        <v>256</v>
      </c>
      <c r="K1281" s="5" t="s">
        <v>1086</v>
      </c>
      <c r="L1281" s="5" t="s">
        <v>11782</v>
      </c>
      <c r="M1281" s="10" t="str">
        <f>IFERROR(__xludf.DUMMYFUNCTION("REGEXEXTRACT(L1766, ""[\s,]([A-Z]{2})[,\s]\s?\d{5}"")"),"#N/A")</f>
        <v>#N/A</v>
      </c>
      <c r="N1281" s="5" t="s">
        <v>9883</v>
      </c>
      <c r="O1281" s="5" t="s">
        <v>52</v>
      </c>
      <c r="P1281" s="5">
        <v>3.0</v>
      </c>
      <c r="Q1281" s="5" t="s">
        <v>11783</v>
      </c>
      <c r="R1281" s="5" t="s">
        <v>2662</v>
      </c>
      <c r="S1281" s="5">
        <v>170.0</v>
      </c>
      <c r="T1281" s="5" t="s">
        <v>1077</v>
      </c>
      <c r="U1281" s="5">
        <v>82.0</v>
      </c>
      <c r="V1281" s="5" t="s">
        <v>93</v>
      </c>
      <c r="W1281" s="5" t="s">
        <v>11784</v>
      </c>
      <c r="X1281" s="5" t="s">
        <v>52</v>
      </c>
      <c r="Y1281" s="5" t="s">
        <v>52</v>
      </c>
      <c r="Z1281" s="5" t="s">
        <v>11671</v>
      </c>
      <c r="AA1281" s="5" t="s">
        <v>11785</v>
      </c>
      <c r="AB1281" s="5" t="s">
        <v>59</v>
      </c>
      <c r="AC1281" s="5" t="s">
        <v>52</v>
      </c>
      <c r="AD1281" s="5" t="s">
        <v>216</v>
      </c>
      <c r="AE1281" s="5" t="s">
        <v>217</v>
      </c>
      <c r="AF1281" s="5" t="s">
        <v>218</v>
      </c>
      <c r="AG1281" s="5" t="s">
        <v>52</v>
      </c>
      <c r="AH1281" s="5" t="s">
        <v>52</v>
      </c>
      <c r="AI1281" s="5" t="s">
        <v>52</v>
      </c>
      <c r="AJ1281" s="5" t="s">
        <v>11781</v>
      </c>
      <c r="AK1281" s="5" t="s">
        <v>11782</v>
      </c>
      <c r="AL1281" s="5" t="s">
        <v>9888</v>
      </c>
    </row>
    <row r="1282" hidden="1">
      <c r="A1282" s="5" t="s">
        <v>11786</v>
      </c>
      <c r="B1282" s="5" t="s">
        <v>11281</v>
      </c>
      <c r="C1282" s="5" t="s">
        <v>11787</v>
      </c>
      <c r="D1282" s="9">
        <v>43919.0</v>
      </c>
      <c r="E1282" s="5">
        <v>220329.0</v>
      </c>
      <c r="F1282" s="5">
        <v>100150.0</v>
      </c>
      <c r="G1282" s="5" t="s">
        <v>2212</v>
      </c>
      <c r="H1282" s="5" t="s">
        <v>10792</v>
      </c>
      <c r="I1282" s="5" t="s">
        <v>4328</v>
      </c>
      <c r="J1282" s="5" t="s">
        <v>2214</v>
      </c>
      <c r="K1282" s="5" t="s">
        <v>494</v>
      </c>
      <c r="L1282" s="5" t="s">
        <v>11788</v>
      </c>
      <c r="M1282" s="10" t="str">
        <f>IFERROR(__xludf.DUMMYFUNCTION("REGEXEXTRACT(L1767, ""[\s,]([A-Z]{2})[,\s]\s?\d{5}"")"),"TX")</f>
        <v>TX</v>
      </c>
      <c r="N1282" s="5" t="s">
        <v>11789</v>
      </c>
      <c r="O1282" s="5" t="s">
        <v>52</v>
      </c>
      <c r="P1282" s="5">
        <v>4.0</v>
      </c>
      <c r="Q1282" s="5" t="s">
        <v>11790</v>
      </c>
      <c r="R1282" s="5" t="s">
        <v>498</v>
      </c>
      <c r="S1282" s="5">
        <v>484.0</v>
      </c>
      <c r="T1282" s="5" t="s">
        <v>69</v>
      </c>
      <c r="U1282" s="5">
        <v>73.0</v>
      </c>
      <c r="V1282" s="5" t="s">
        <v>70</v>
      </c>
      <c r="W1282" s="5" t="s">
        <v>11791</v>
      </c>
      <c r="X1282" s="5" t="s">
        <v>52</v>
      </c>
      <c r="Y1282" s="5" t="s">
        <v>52</v>
      </c>
      <c r="Z1282" s="5" t="s">
        <v>11792</v>
      </c>
      <c r="AA1282" s="5" t="s">
        <v>11793</v>
      </c>
      <c r="AB1282" s="5" t="s">
        <v>260</v>
      </c>
      <c r="AC1282" s="5" t="s">
        <v>52</v>
      </c>
      <c r="AD1282" s="5" t="s">
        <v>72</v>
      </c>
      <c r="AE1282" s="5" t="s">
        <v>73</v>
      </c>
      <c r="AF1282" s="5" t="s">
        <v>74</v>
      </c>
      <c r="AG1282" s="5" t="s">
        <v>75</v>
      </c>
      <c r="AH1282" s="5" t="s">
        <v>76</v>
      </c>
      <c r="AI1282" s="5" t="s">
        <v>77</v>
      </c>
      <c r="AJ1282" s="5" t="s">
        <v>11794</v>
      </c>
      <c r="AK1282" s="5" t="s">
        <v>11795</v>
      </c>
      <c r="AL1282" s="5" t="s">
        <v>11796</v>
      </c>
    </row>
    <row r="1283" hidden="1">
      <c r="A1283" s="5" t="s">
        <v>11797</v>
      </c>
      <c r="B1283" s="5" t="s">
        <v>11281</v>
      </c>
      <c r="C1283" s="5" t="s">
        <v>11798</v>
      </c>
      <c r="D1283" s="9">
        <v>43919.0</v>
      </c>
      <c r="E1283" s="5">
        <v>222380.0</v>
      </c>
      <c r="F1283" s="5">
        <v>101082.0</v>
      </c>
      <c r="G1283" s="5" t="s">
        <v>2212</v>
      </c>
      <c r="H1283" s="5" t="s">
        <v>10792</v>
      </c>
      <c r="I1283" s="5" t="s">
        <v>4328</v>
      </c>
      <c r="J1283" s="5" t="s">
        <v>2214</v>
      </c>
      <c r="K1283" s="5" t="s">
        <v>11799</v>
      </c>
      <c r="L1283" s="5" t="s">
        <v>11800</v>
      </c>
      <c r="M1283" s="10" t="str">
        <f>IFERROR(__xludf.DUMMYFUNCTION("REGEXEXTRACT(L1768, ""[\s,]([A-Z]{2})[,\s]\s?\d{5}"")"),"#N/A")</f>
        <v>#N/A</v>
      </c>
      <c r="N1283" s="5" t="s">
        <v>11789</v>
      </c>
      <c r="O1283" s="5" t="s">
        <v>52</v>
      </c>
      <c r="P1283" s="5">
        <v>4.0</v>
      </c>
      <c r="Q1283" s="5" t="s">
        <v>11801</v>
      </c>
      <c r="R1283" s="5" t="s">
        <v>498</v>
      </c>
      <c r="S1283" s="5">
        <v>486.0</v>
      </c>
      <c r="T1283" s="5" t="s">
        <v>69</v>
      </c>
      <c r="U1283" s="5">
        <v>73.0</v>
      </c>
      <c r="V1283" s="5" t="s">
        <v>70</v>
      </c>
      <c r="W1283" s="5" t="s">
        <v>11802</v>
      </c>
      <c r="X1283" s="5" t="s">
        <v>52</v>
      </c>
      <c r="Y1283" s="5" t="s">
        <v>52</v>
      </c>
      <c r="Z1283" s="5" t="s">
        <v>11792</v>
      </c>
      <c r="AA1283" s="5" t="s">
        <v>11803</v>
      </c>
      <c r="AB1283" s="5" t="s">
        <v>260</v>
      </c>
      <c r="AC1283" s="5" t="s">
        <v>52</v>
      </c>
      <c r="AD1283" s="5" t="s">
        <v>72</v>
      </c>
      <c r="AE1283" s="5" t="s">
        <v>73</v>
      </c>
      <c r="AF1283" s="5" t="s">
        <v>74</v>
      </c>
      <c r="AG1283" s="5" t="s">
        <v>75</v>
      </c>
      <c r="AH1283" s="5" t="s">
        <v>76</v>
      </c>
      <c r="AI1283" s="5" t="s">
        <v>77</v>
      </c>
      <c r="AJ1283" s="5" t="s">
        <v>10801</v>
      </c>
      <c r="AK1283" s="5" t="s">
        <v>11804</v>
      </c>
      <c r="AL1283" s="5" t="s">
        <v>2223</v>
      </c>
    </row>
    <row r="1284" hidden="1">
      <c r="A1284" s="5" t="s">
        <v>11805</v>
      </c>
      <c r="B1284" s="5" t="s">
        <v>168</v>
      </c>
      <c r="C1284" s="5" t="s">
        <v>169</v>
      </c>
      <c r="D1284" s="9">
        <v>43918.0</v>
      </c>
      <c r="E1284" s="5">
        <v>39600.0</v>
      </c>
      <c r="F1284" s="5">
        <v>18000.0</v>
      </c>
      <c r="G1284" s="5" t="s">
        <v>4585</v>
      </c>
      <c r="H1284" s="5" t="s">
        <v>171</v>
      </c>
      <c r="I1284" s="5" t="s">
        <v>9426</v>
      </c>
      <c r="J1284" s="5" t="s">
        <v>274</v>
      </c>
      <c r="K1284" s="5" t="s">
        <v>4112</v>
      </c>
      <c r="L1284" s="5" t="s">
        <v>11441</v>
      </c>
      <c r="M1284" s="10" t="str">
        <f>IFERROR(__xludf.DUMMYFUNCTION("REGEXEXTRACT(L1769, ""[\s,]([A-Z]{2})[,\s]\s?\d{5}"")"),"#N/A")</f>
        <v>#N/A</v>
      </c>
      <c r="N1284" s="5" t="s">
        <v>11806</v>
      </c>
      <c r="O1284" s="5" t="s">
        <v>52</v>
      </c>
      <c r="P1284" s="5">
        <v>1.0</v>
      </c>
      <c r="Q1284" s="5" t="s">
        <v>11807</v>
      </c>
      <c r="R1284" s="5">
        <v>4510.0</v>
      </c>
      <c r="S1284" s="5">
        <v>11330.0</v>
      </c>
      <c r="T1284" s="5" t="s">
        <v>115</v>
      </c>
      <c r="U1284" s="5">
        <v>0.0</v>
      </c>
      <c r="V1284" s="5" t="s">
        <v>52</v>
      </c>
      <c r="W1284" s="5" t="s">
        <v>11808</v>
      </c>
      <c r="X1284" s="5" t="s">
        <v>52</v>
      </c>
      <c r="Y1284" s="5" t="s">
        <v>52</v>
      </c>
      <c r="Z1284" s="5" t="s">
        <v>11809</v>
      </c>
      <c r="AA1284" s="5" t="s">
        <v>11810</v>
      </c>
      <c r="AB1284" s="5" t="s">
        <v>1553</v>
      </c>
      <c r="AC1284" s="5" t="s">
        <v>52</v>
      </c>
      <c r="AD1284" s="5" t="s">
        <v>181</v>
      </c>
      <c r="AE1284" s="5" t="s">
        <v>182</v>
      </c>
      <c r="AF1284" s="5" t="s">
        <v>183</v>
      </c>
      <c r="AG1284" s="5" t="s">
        <v>52</v>
      </c>
      <c r="AH1284" s="5" t="s">
        <v>52</v>
      </c>
      <c r="AI1284" s="5" t="s">
        <v>184</v>
      </c>
      <c r="AJ1284" s="5" t="s">
        <v>168</v>
      </c>
      <c r="AK1284" s="5" t="s">
        <v>11441</v>
      </c>
      <c r="AL1284" s="5" t="s">
        <v>185</v>
      </c>
    </row>
    <row r="1285" hidden="1">
      <c r="A1285" s="5" t="s">
        <v>11811</v>
      </c>
      <c r="B1285" s="5" t="s">
        <v>11812</v>
      </c>
      <c r="C1285" s="5" t="s">
        <v>11813</v>
      </c>
      <c r="D1285" s="9">
        <v>43917.0</v>
      </c>
      <c r="E1285" s="5">
        <v>41316.0</v>
      </c>
      <c r="F1285" s="5">
        <v>18780.0</v>
      </c>
      <c r="G1285" s="5" t="s">
        <v>1103</v>
      </c>
      <c r="H1285" s="5" t="s">
        <v>272</v>
      </c>
      <c r="I1285" s="5" t="s">
        <v>5561</v>
      </c>
      <c r="J1285" s="5" t="s">
        <v>191</v>
      </c>
      <c r="K1285" s="5" t="s">
        <v>11814</v>
      </c>
      <c r="L1285" s="5" t="s">
        <v>11815</v>
      </c>
      <c r="M1285" s="10" t="str">
        <f>IFERROR(__xludf.DUMMYFUNCTION("REGEXEXTRACT(L1770, ""[\s,]([A-Z]{2})[,\s]\s?\d{5}"")"),"#N/A")</f>
        <v>#N/A</v>
      </c>
      <c r="N1285" s="5" t="s">
        <v>11816</v>
      </c>
      <c r="O1285" s="5">
        <v>33178.0</v>
      </c>
      <c r="P1285" s="5">
        <v>1.0</v>
      </c>
      <c r="Q1285" s="5" t="s">
        <v>11817</v>
      </c>
      <c r="R1285" s="5">
        <v>2210.0</v>
      </c>
      <c r="S1285" s="5">
        <v>4.0</v>
      </c>
      <c r="T1285" s="5" t="s">
        <v>53</v>
      </c>
      <c r="U1285" s="5">
        <v>0.0</v>
      </c>
      <c r="V1285" s="5" t="s">
        <v>52</v>
      </c>
      <c r="W1285" s="5" t="s">
        <v>11818</v>
      </c>
      <c r="X1285" s="5" t="s">
        <v>71</v>
      </c>
      <c r="Y1285" s="5" t="s">
        <v>52</v>
      </c>
      <c r="Z1285" s="5" t="s">
        <v>11819</v>
      </c>
      <c r="AA1285" s="5" t="s">
        <v>11820</v>
      </c>
      <c r="AB1285" s="5" t="s">
        <v>260</v>
      </c>
      <c r="AC1285" s="5" t="s">
        <v>52</v>
      </c>
      <c r="AD1285" s="5" t="s">
        <v>216</v>
      </c>
      <c r="AE1285" s="5" t="s">
        <v>217</v>
      </c>
      <c r="AF1285" s="5" t="s">
        <v>218</v>
      </c>
      <c r="AG1285" s="5" t="s">
        <v>52</v>
      </c>
      <c r="AH1285" s="5" t="s">
        <v>52</v>
      </c>
      <c r="AI1285" s="5" t="s">
        <v>52</v>
      </c>
      <c r="AJ1285" s="5" t="s">
        <v>11812</v>
      </c>
      <c r="AK1285" s="5" t="s">
        <v>11815</v>
      </c>
      <c r="AL1285" s="5" t="s">
        <v>941</v>
      </c>
    </row>
    <row r="1286" hidden="1">
      <c r="A1286" s="5" t="s">
        <v>11821</v>
      </c>
      <c r="B1286" s="5" t="s">
        <v>11822</v>
      </c>
      <c r="C1286" s="5" t="s">
        <v>11822</v>
      </c>
      <c r="D1286" s="9">
        <v>43917.0</v>
      </c>
      <c r="E1286" s="5">
        <v>5907.0</v>
      </c>
      <c r="F1286" s="5">
        <v>2685.0</v>
      </c>
      <c r="G1286" s="5" t="s">
        <v>963</v>
      </c>
      <c r="H1286" s="5" t="s">
        <v>2784</v>
      </c>
      <c r="I1286" s="5" t="s">
        <v>4747</v>
      </c>
      <c r="J1286" s="5" t="s">
        <v>965</v>
      </c>
      <c r="K1286" s="5" t="s">
        <v>744</v>
      </c>
      <c r="L1286" s="5" t="s">
        <v>11823</v>
      </c>
      <c r="M1286" s="10" t="str">
        <f>IFERROR(__xludf.DUMMYFUNCTION("REGEXEXTRACT(L1771, ""[\s,]([A-Z]{2})[,\s]\s?\d{5}"")"),"TX")</f>
        <v>TX</v>
      </c>
      <c r="N1286" s="5" t="s">
        <v>11824</v>
      </c>
      <c r="O1286" s="5" t="s">
        <v>11825</v>
      </c>
      <c r="P1286" s="5">
        <v>1.0</v>
      </c>
      <c r="Q1286" s="5" t="s">
        <v>11826</v>
      </c>
      <c r="R1286" s="5">
        <v>4500.0</v>
      </c>
      <c r="S1286" s="5">
        <v>5.0</v>
      </c>
      <c r="T1286" s="5" t="s">
        <v>115</v>
      </c>
      <c r="U1286" s="5">
        <v>0.0</v>
      </c>
      <c r="V1286" s="5" t="s">
        <v>70</v>
      </c>
      <c r="W1286" s="5" t="s">
        <v>11827</v>
      </c>
      <c r="X1286" s="5" t="s">
        <v>55</v>
      </c>
      <c r="Y1286" s="5" t="s">
        <v>11828</v>
      </c>
      <c r="Z1286" s="5" t="s">
        <v>11829</v>
      </c>
      <c r="AA1286" s="5" t="s">
        <v>11830</v>
      </c>
      <c r="AB1286" s="5" t="s">
        <v>730</v>
      </c>
      <c r="AC1286" s="5" t="s">
        <v>52</v>
      </c>
      <c r="AD1286" s="5" t="s">
        <v>1230</v>
      </c>
      <c r="AE1286" s="5" t="s">
        <v>1231</v>
      </c>
      <c r="AF1286" s="5" t="s">
        <v>52</v>
      </c>
      <c r="AG1286" s="5" t="s">
        <v>52</v>
      </c>
      <c r="AH1286" s="5" t="s">
        <v>52</v>
      </c>
      <c r="AI1286" s="5" t="s">
        <v>1232</v>
      </c>
      <c r="AJ1286" s="5" t="s">
        <v>11831</v>
      </c>
      <c r="AK1286" s="5" t="s">
        <v>11832</v>
      </c>
      <c r="AL1286" s="5" t="s">
        <v>1233</v>
      </c>
    </row>
    <row r="1287" hidden="1">
      <c r="A1287" s="5" t="s">
        <v>11833</v>
      </c>
      <c r="B1287" s="5" t="s">
        <v>11834</v>
      </c>
      <c r="C1287" s="5" t="s">
        <v>11835</v>
      </c>
      <c r="D1287" s="9">
        <v>43917.0</v>
      </c>
      <c r="E1287" s="5">
        <v>9707.0</v>
      </c>
      <c r="F1287" s="5">
        <v>4412.0</v>
      </c>
      <c r="G1287" s="5" t="s">
        <v>107</v>
      </c>
      <c r="H1287" s="5" t="s">
        <v>5426</v>
      </c>
      <c r="I1287" s="5" t="s">
        <v>11836</v>
      </c>
      <c r="J1287" s="5" t="s">
        <v>109</v>
      </c>
      <c r="K1287" s="5">
        <v>3038.0</v>
      </c>
      <c r="L1287" s="5" t="s">
        <v>11837</v>
      </c>
      <c r="M1287" s="10" t="str">
        <f>IFERROR(__xludf.DUMMYFUNCTION("REGEXEXTRACT(L1772, ""[\s,]([A-Z]{2})[,\s]\s?\d{5}"")"),"CA")</f>
        <v>CA</v>
      </c>
      <c r="N1287" s="5" t="s">
        <v>11838</v>
      </c>
      <c r="O1287" s="5">
        <v>28269.0</v>
      </c>
      <c r="P1287" s="5">
        <v>1.0</v>
      </c>
      <c r="Q1287" s="5" t="s">
        <v>11839</v>
      </c>
      <c r="R1287" s="5" t="s">
        <v>52</v>
      </c>
      <c r="S1287" s="5">
        <v>300.0</v>
      </c>
      <c r="T1287" s="5" t="s">
        <v>115</v>
      </c>
      <c r="U1287" s="5">
        <v>0.0</v>
      </c>
      <c r="V1287" s="5" t="s">
        <v>52</v>
      </c>
      <c r="W1287" s="5" t="s">
        <v>11840</v>
      </c>
      <c r="X1287" s="5" t="s">
        <v>52</v>
      </c>
      <c r="Y1287" s="5" t="s">
        <v>52</v>
      </c>
      <c r="Z1287" s="5" t="s">
        <v>11841</v>
      </c>
      <c r="AA1287" s="5">
        <v>1931994.0</v>
      </c>
      <c r="AB1287" s="5" t="s">
        <v>200</v>
      </c>
      <c r="AC1287" s="5" t="s">
        <v>52</v>
      </c>
      <c r="AD1287" s="5" t="s">
        <v>11842</v>
      </c>
      <c r="AE1287" s="5" t="s">
        <v>11843</v>
      </c>
      <c r="AF1287" s="5" t="s">
        <v>11844</v>
      </c>
      <c r="AG1287" s="5" t="s">
        <v>401</v>
      </c>
      <c r="AH1287" s="5">
        <v>23231.0</v>
      </c>
      <c r="AI1287" s="5" t="s">
        <v>11845</v>
      </c>
      <c r="AJ1287" s="5" t="s">
        <v>248</v>
      </c>
      <c r="AK1287" s="5" t="s">
        <v>11846</v>
      </c>
      <c r="AL1287" s="5" t="s">
        <v>215</v>
      </c>
    </row>
    <row r="1288" hidden="1">
      <c r="A1288" s="5" t="s">
        <v>11847</v>
      </c>
      <c r="B1288" s="5" t="s">
        <v>11848</v>
      </c>
      <c r="C1288" s="5" t="s">
        <v>11849</v>
      </c>
      <c r="D1288" s="9">
        <v>43909.0</v>
      </c>
      <c r="E1288" s="5">
        <v>155727.0</v>
      </c>
      <c r="F1288" s="5">
        <v>70785.0</v>
      </c>
      <c r="G1288" s="5" t="s">
        <v>4642</v>
      </c>
      <c r="H1288" s="5" t="s">
        <v>272</v>
      </c>
      <c r="I1288" s="5" t="s">
        <v>11036</v>
      </c>
      <c r="J1288" s="5" t="s">
        <v>256</v>
      </c>
      <c r="K1288" s="5" t="s">
        <v>1461</v>
      </c>
      <c r="L1288" s="5" t="s">
        <v>11850</v>
      </c>
      <c r="M1288" s="10" t="str">
        <f>IFERROR(__xludf.DUMMYFUNCTION("REGEXEXTRACT(L1773, ""[\s,]([A-Z]{2})[,\s]\s?\d{5}"")"),"#N/A")</f>
        <v>#N/A</v>
      </c>
      <c r="N1288" s="5" t="s">
        <v>11727</v>
      </c>
      <c r="O1288" s="5" t="s">
        <v>52</v>
      </c>
      <c r="P1288" s="5">
        <v>3.0</v>
      </c>
      <c r="Q1288" s="5" t="s">
        <v>11851</v>
      </c>
      <c r="R1288" s="5" t="s">
        <v>1465</v>
      </c>
      <c r="S1288" s="5">
        <v>305.0</v>
      </c>
      <c r="T1288" s="5" t="s">
        <v>1077</v>
      </c>
      <c r="U1288" s="5">
        <v>82237.0</v>
      </c>
      <c r="V1288" s="5" t="s">
        <v>70</v>
      </c>
      <c r="W1288" s="5" t="s">
        <v>11852</v>
      </c>
      <c r="X1288" s="5" t="s">
        <v>52</v>
      </c>
      <c r="Y1288" s="5" t="s">
        <v>52</v>
      </c>
      <c r="Z1288" s="5" t="s">
        <v>11853</v>
      </c>
      <c r="AA1288" s="5" t="s">
        <v>11854</v>
      </c>
      <c r="AB1288" s="5" t="s">
        <v>59</v>
      </c>
      <c r="AC1288" s="5" t="s">
        <v>52</v>
      </c>
      <c r="AD1288" s="5" t="s">
        <v>72</v>
      </c>
      <c r="AE1288" s="5" t="s">
        <v>73</v>
      </c>
      <c r="AF1288" s="5" t="s">
        <v>74</v>
      </c>
      <c r="AG1288" s="5" t="s">
        <v>75</v>
      </c>
      <c r="AH1288" s="5" t="s">
        <v>76</v>
      </c>
      <c r="AI1288" s="5" t="s">
        <v>77</v>
      </c>
      <c r="AJ1288" s="5" t="s">
        <v>11848</v>
      </c>
      <c r="AK1288" s="5" t="s">
        <v>11855</v>
      </c>
      <c r="AL1288" s="5" t="s">
        <v>11733</v>
      </c>
    </row>
    <row r="1289">
      <c r="A1289" s="5" t="s">
        <v>11856</v>
      </c>
      <c r="B1289" s="5" t="s">
        <v>11857</v>
      </c>
      <c r="C1289" s="5" t="s">
        <v>11736</v>
      </c>
      <c r="D1289" s="9">
        <v>43908.0</v>
      </c>
      <c r="E1289" s="5">
        <v>44209.0</v>
      </c>
      <c r="F1289" s="5">
        <v>20095.0</v>
      </c>
      <c r="G1289" s="5" t="s">
        <v>613</v>
      </c>
      <c r="H1289" s="5" t="s">
        <v>45</v>
      </c>
      <c r="I1289" s="5" t="s">
        <v>11858</v>
      </c>
      <c r="J1289" s="5" t="s">
        <v>581</v>
      </c>
      <c r="K1289" s="5" t="s">
        <v>11859</v>
      </c>
      <c r="L1289" s="5" t="s">
        <v>11860</v>
      </c>
      <c r="M1289" s="10" t="str">
        <f>IFERROR(__xludf.DUMMYFUNCTION("REGEXEXTRACT(L1774, ""[\s,]([A-Z]{2})[,\s]\s?\d{5}"")"),"FL")</f>
        <v>FL</v>
      </c>
      <c r="N1289" s="5" t="s">
        <v>11861</v>
      </c>
      <c r="O1289" s="5">
        <v>7066.0</v>
      </c>
      <c r="P1289" s="5">
        <v>1.0</v>
      </c>
      <c r="Q1289" s="5" t="s">
        <v>11862</v>
      </c>
      <c r="R1289" s="5" t="s">
        <v>91</v>
      </c>
      <c r="S1289" s="5">
        <v>73.0</v>
      </c>
      <c r="T1289" s="5" t="s">
        <v>115</v>
      </c>
      <c r="U1289" s="5">
        <v>39.0</v>
      </c>
      <c r="V1289" s="5" t="s">
        <v>93</v>
      </c>
      <c r="W1289" s="5" t="s">
        <v>11863</v>
      </c>
      <c r="X1289" s="5" t="s">
        <v>71</v>
      </c>
      <c r="Y1289" s="5" t="s">
        <v>52</v>
      </c>
      <c r="Z1289" s="5" t="s">
        <v>11864</v>
      </c>
      <c r="AA1289" s="5" t="s">
        <v>11865</v>
      </c>
      <c r="AB1289" s="5" t="s">
        <v>235</v>
      </c>
      <c r="AC1289" s="5" t="s">
        <v>52</v>
      </c>
      <c r="AD1289" s="5" t="s">
        <v>120</v>
      </c>
      <c r="AE1289" s="5" t="s">
        <v>121</v>
      </c>
      <c r="AF1289" s="5" t="s">
        <v>122</v>
      </c>
      <c r="AG1289" s="5" t="s">
        <v>75</v>
      </c>
      <c r="AH1289" s="5">
        <v>8830.0</v>
      </c>
      <c r="AI1289" s="5" t="s">
        <v>123</v>
      </c>
      <c r="AJ1289" s="5" t="s">
        <v>11857</v>
      </c>
      <c r="AK1289" s="5" t="s">
        <v>11860</v>
      </c>
      <c r="AL1289" s="5" t="s">
        <v>183</v>
      </c>
    </row>
    <row r="1290" hidden="1">
      <c r="A1290" s="5" t="s">
        <v>11866</v>
      </c>
      <c r="B1290" s="5" t="s">
        <v>11549</v>
      </c>
      <c r="C1290" s="5" t="s">
        <v>102</v>
      </c>
      <c r="D1290" s="9">
        <v>43904.0</v>
      </c>
      <c r="E1290" s="5">
        <v>41461.0</v>
      </c>
      <c r="F1290" s="5">
        <v>18846.0</v>
      </c>
      <c r="G1290" s="5" t="s">
        <v>963</v>
      </c>
      <c r="H1290" s="5" t="s">
        <v>189</v>
      </c>
      <c r="I1290" s="5" t="s">
        <v>11867</v>
      </c>
      <c r="J1290" s="5" t="s">
        <v>965</v>
      </c>
      <c r="K1290" s="5" t="s">
        <v>11551</v>
      </c>
      <c r="L1290" s="5" t="s">
        <v>11552</v>
      </c>
      <c r="M1290" s="10" t="str">
        <f>IFERROR(__xludf.DUMMYFUNCTION("REGEXEXTRACT(L1775, ""[\s,]([A-Z]{2})[,\s]\s?\d{5}"")"),"SC")</f>
        <v>SC</v>
      </c>
      <c r="N1290" s="5" t="s">
        <v>102</v>
      </c>
      <c r="O1290" s="5">
        <v>60004.0</v>
      </c>
      <c r="P1290" s="5">
        <v>1.0</v>
      </c>
      <c r="Q1290" s="5" t="s">
        <v>11868</v>
      </c>
      <c r="R1290" s="5">
        <v>4510.0</v>
      </c>
      <c r="S1290" s="5">
        <v>900.0</v>
      </c>
      <c r="T1290" s="5" t="s">
        <v>196</v>
      </c>
      <c r="U1290" s="5">
        <v>34.0</v>
      </c>
      <c r="V1290" s="5" t="s">
        <v>93</v>
      </c>
      <c r="W1290" s="5" t="s">
        <v>11869</v>
      </c>
      <c r="X1290" s="5" t="s">
        <v>52</v>
      </c>
      <c r="Y1290" s="5" t="s">
        <v>52</v>
      </c>
      <c r="Z1290" s="5" t="s">
        <v>11870</v>
      </c>
      <c r="AA1290" s="5" t="s">
        <v>11871</v>
      </c>
      <c r="AB1290" s="5" t="s">
        <v>260</v>
      </c>
      <c r="AC1290" s="5" t="s">
        <v>52</v>
      </c>
      <c r="AD1290" s="5" t="s">
        <v>216</v>
      </c>
      <c r="AE1290" s="5" t="s">
        <v>217</v>
      </c>
      <c r="AF1290" s="5" t="s">
        <v>218</v>
      </c>
      <c r="AG1290" s="5" t="s">
        <v>52</v>
      </c>
      <c r="AH1290" s="5" t="s">
        <v>52</v>
      </c>
      <c r="AI1290" s="5" t="s">
        <v>52</v>
      </c>
      <c r="AJ1290" s="5" t="s">
        <v>11557</v>
      </c>
      <c r="AK1290" s="5" t="s">
        <v>11558</v>
      </c>
      <c r="AL1290" s="5" t="s">
        <v>11559</v>
      </c>
    </row>
    <row r="1291" hidden="1">
      <c r="A1291" s="5" t="s">
        <v>11872</v>
      </c>
      <c r="B1291" s="5" t="s">
        <v>11873</v>
      </c>
      <c r="C1291" s="5" t="s">
        <v>11874</v>
      </c>
      <c r="D1291" s="9">
        <v>43904.0</v>
      </c>
      <c r="E1291" s="5">
        <v>38749.0</v>
      </c>
      <c r="F1291" s="5">
        <v>17613.0</v>
      </c>
      <c r="G1291" s="5" t="s">
        <v>188</v>
      </c>
      <c r="H1291" s="5" t="s">
        <v>530</v>
      </c>
      <c r="I1291" s="5" t="s">
        <v>11875</v>
      </c>
      <c r="J1291" s="5" t="s">
        <v>191</v>
      </c>
      <c r="K1291" s="5" t="s">
        <v>4198</v>
      </c>
      <c r="L1291" s="5" t="s">
        <v>11876</v>
      </c>
      <c r="M1291" s="10" t="str">
        <f>IFERROR(__xludf.DUMMYFUNCTION("REGEXEXTRACT(L1776, ""[\s,]([A-Z]{2})[,\s]\s?\d{5}"")"),"TX")</f>
        <v>TX</v>
      </c>
      <c r="N1291" s="5" t="s">
        <v>11877</v>
      </c>
      <c r="O1291" s="5" t="s">
        <v>52</v>
      </c>
      <c r="P1291" s="5">
        <v>1.0</v>
      </c>
      <c r="Q1291" s="5" t="s">
        <v>11878</v>
      </c>
      <c r="R1291" s="5">
        <v>2232.0</v>
      </c>
      <c r="S1291" s="5">
        <v>1700.0</v>
      </c>
      <c r="T1291" s="5" t="s">
        <v>115</v>
      </c>
      <c r="U1291" s="5">
        <v>0.0</v>
      </c>
      <c r="V1291" s="5" t="s">
        <v>52</v>
      </c>
      <c r="W1291" s="5" t="s">
        <v>11879</v>
      </c>
      <c r="X1291" s="5" t="s">
        <v>52</v>
      </c>
      <c r="Y1291" s="5" t="s">
        <v>52</v>
      </c>
      <c r="Z1291" s="5" t="s">
        <v>2520</v>
      </c>
      <c r="AA1291" s="5" t="s">
        <v>11880</v>
      </c>
      <c r="AB1291" s="5" t="s">
        <v>8480</v>
      </c>
      <c r="AC1291" s="5" t="s">
        <v>52</v>
      </c>
      <c r="AD1291" s="5" t="s">
        <v>181</v>
      </c>
      <c r="AE1291" s="5" t="s">
        <v>182</v>
      </c>
      <c r="AF1291" s="5" t="s">
        <v>183</v>
      </c>
      <c r="AG1291" s="5" t="s">
        <v>52</v>
      </c>
      <c r="AH1291" s="5" t="s">
        <v>52</v>
      </c>
      <c r="AI1291" s="5" t="s">
        <v>184</v>
      </c>
      <c r="AJ1291" s="5" t="s">
        <v>11873</v>
      </c>
      <c r="AK1291" s="5" t="s">
        <v>11876</v>
      </c>
      <c r="AL1291" s="5" t="s">
        <v>11881</v>
      </c>
    </row>
    <row r="1292" hidden="1">
      <c r="A1292" s="5" t="s">
        <v>11882</v>
      </c>
      <c r="B1292" s="5" t="s">
        <v>11883</v>
      </c>
      <c r="C1292" s="5" t="s">
        <v>11884</v>
      </c>
      <c r="D1292" s="9">
        <v>43899.0</v>
      </c>
      <c r="E1292" s="5">
        <v>2959.0</v>
      </c>
      <c r="F1292" s="5">
        <v>1345.0</v>
      </c>
      <c r="G1292" s="5" t="s">
        <v>579</v>
      </c>
      <c r="H1292" s="5" t="s">
        <v>1792</v>
      </c>
      <c r="I1292" s="5" t="s">
        <v>10139</v>
      </c>
      <c r="J1292" s="5" t="s">
        <v>581</v>
      </c>
      <c r="K1292" s="5" t="s">
        <v>11885</v>
      </c>
      <c r="L1292" s="5" t="s">
        <v>11886</v>
      </c>
      <c r="M1292" s="10" t="str">
        <f>IFERROR(__xludf.DUMMYFUNCTION("REGEXEXTRACT(L1777, ""[\s,]([A-Z]{2})[,\s]\s?\d{5}"")"),"PB")</f>
        <v>PB</v>
      </c>
      <c r="N1292" s="5" t="s">
        <v>11887</v>
      </c>
      <c r="O1292" s="5" t="s">
        <v>52</v>
      </c>
      <c r="P1292" s="5">
        <v>1.0</v>
      </c>
      <c r="Q1292" s="5" t="s">
        <v>11888</v>
      </c>
      <c r="R1292" s="5">
        <v>4510.0</v>
      </c>
      <c r="S1292" s="5">
        <v>10.0</v>
      </c>
      <c r="T1292" s="5" t="s">
        <v>53</v>
      </c>
      <c r="U1292" s="5">
        <v>0.0</v>
      </c>
      <c r="V1292" s="5" t="s">
        <v>93</v>
      </c>
      <c r="W1292" s="5" t="s">
        <v>11889</v>
      </c>
      <c r="X1292" s="5" t="s">
        <v>55</v>
      </c>
      <c r="Y1292" s="5" t="s">
        <v>11890</v>
      </c>
      <c r="Z1292" s="5" t="s">
        <v>11891</v>
      </c>
      <c r="AA1292" s="5">
        <v>391151.0</v>
      </c>
      <c r="AB1292" s="5" t="s">
        <v>235</v>
      </c>
      <c r="AC1292" s="5" t="s">
        <v>52</v>
      </c>
      <c r="AD1292" s="5" t="s">
        <v>3141</v>
      </c>
      <c r="AE1292" s="5" t="s">
        <v>3142</v>
      </c>
      <c r="AF1292" s="5" t="s">
        <v>162</v>
      </c>
      <c r="AG1292" s="5" t="s">
        <v>52</v>
      </c>
      <c r="AH1292" s="5" t="s">
        <v>52</v>
      </c>
      <c r="AI1292" s="5" t="s">
        <v>3143</v>
      </c>
      <c r="AJ1292" s="5" t="s">
        <v>11883</v>
      </c>
      <c r="AK1292" s="5" t="s">
        <v>11886</v>
      </c>
      <c r="AL1292" s="5" t="s">
        <v>1573</v>
      </c>
    </row>
    <row r="1293" hidden="1">
      <c r="A1293" s="5" t="s">
        <v>11892</v>
      </c>
      <c r="B1293" s="5" t="s">
        <v>11893</v>
      </c>
      <c r="C1293" s="5" t="s">
        <v>11894</v>
      </c>
      <c r="D1293" s="9">
        <v>43899.0</v>
      </c>
      <c r="E1293" s="5">
        <v>11284.0</v>
      </c>
      <c r="F1293" s="5">
        <v>5129.0</v>
      </c>
      <c r="G1293" s="5" t="s">
        <v>579</v>
      </c>
      <c r="H1293" s="5" t="s">
        <v>1792</v>
      </c>
      <c r="I1293" s="5" t="s">
        <v>10139</v>
      </c>
      <c r="J1293" s="5" t="s">
        <v>581</v>
      </c>
      <c r="K1293" s="5" t="s">
        <v>11895</v>
      </c>
      <c r="L1293" s="5" t="s">
        <v>11896</v>
      </c>
      <c r="M1293" s="10" t="str">
        <f>IFERROR(__xludf.DUMMYFUNCTION("REGEXEXTRACT(L1778, ""[\s,]([A-Z]{2})[,\s]\s?\d{5}"")"),"#N/A")</f>
        <v>#N/A</v>
      </c>
      <c r="N1293" s="5" t="s">
        <v>11897</v>
      </c>
      <c r="O1293" s="5">
        <v>45680.0</v>
      </c>
      <c r="P1293" s="5">
        <v>1.0</v>
      </c>
      <c r="Q1293" s="5" t="s">
        <v>11888</v>
      </c>
      <c r="R1293" s="5">
        <v>4510.0</v>
      </c>
      <c r="S1293" s="5">
        <v>28.0</v>
      </c>
      <c r="T1293" s="5" t="s">
        <v>53</v>
      </c>
      <c r="U1293" s="5">
        <v>32.0</v>
      </c>
      <c r="V1293" s="5" t="s">
        <v>93</v>
      </c>
      <c r="W1293" s="5" t="s">
        <v>11890</v>
      </c>
      <c r="X1293" s="5" t="s">
        <v>71</v>
      </c>
      <c r="Y1293" s="5" t="s">
        <v>52</v>
      </c>
      <c r="Z1293" s="5" t="s">
        <v>11898</v>
      </c>
      <c r="AA1293" s="5">
        <v>391151.0</v>
      </c>
      <c r="AB1293" s="5" t="s">
        <v>235</v>
      </c>
      <c r="AC1293" s="5" t="s">
        <v>52</v>
      </c>
      <c r="AD1293" s="5" t="s">
        <v>216</v>
      </c>
      <c r="AE1293" s="5" t="s">
        <v>217</v>
      </c>
      <c r="AF1293" s="5" t="s">
        <v>218</v>
      </c>
      <c r="AG1293" s="5" t="s">
        <v>52</v>
      </c>
      <c r="AH1293" s="5" t="s">
        <v>52</v>
      </c>
      <c r="AI1293" s="5" t="s">
        <v>52</v>
      </c>
      <c r="AJ1293" s="5" t="s">
        <v>11893</v>
      </c>
      <c r="AK1293" s="5" t="s">
        <v>11896</v>
      </c>
      <c r="AL1293" s="5" t="s">
        <v>1573</v>
      </c>
    </row>
    <row r="1294" hidden="1">
      <c r="A1294" s="5" t="s">
        <v>11899</v>
      </c>
      <c r="B1294" s="5" t="s">
        <v>3483</v>
      </c>
      <c r="C1294" s="5" t="s">
        <v>3484</v>
      </c>
      <c r="D1294" s="9">
        <v>43889.0</v>
      </c>
      <c r="E1294" s="5">
        <v>426554.0</v>
      </c>
      <c r="F1294" s="5">
        <v>193888.0</v>
      </c>
      <c r="G1294" s="5" t="s">
        <v>1419</v>
      </c>
      <c r="H1294" s="5" t="s">
        <v>480</v>
      </c>
      <c r="I1294" s="5" t="s">
        <v>11900</v>
      </c>
      <c r="J1294" s="5" t="s">
        <v>256</v>
      </c>
      <c r="K1294" s="5" t="s">
        <v>7265</v>
      </c>
      <c r="L1294" s="5" t="s">
        <v>6197</v>
      </c>
      <c r="M1294" s="10" t="str">
        <f>IFERROR(__xludf.DUMMYFUNCTION("REGEXEXTRACT(L1779, ""[\s,]([A-Z]{2})[,\s]\s?\d{5}"")"),"NY")</f>
        <v>NY</v>
      </c>
      <c r="N1294" s="5" t="s">
        <v>10148</v>
      </c>
      <c r="O1294" s="5" t="s">
        <v>52</v>
      </c>
      <c r="P1294" s="5">
        <v>8.0</v>
      </c>
      <c r="Q1294" s="5" t="s">
        <v>11901</v>
      </c>
      <c r="R1294" s="5" t="s">
        <v>11563</v>
      </c>
      <c r="S1294" s="5">
        <v>451.0</v>
      </c>
      <c r="T1294" s="5" t="s">
        <v>1077</v>
      </c>
      <c r="U1294" s="5">
        <v>1.0</v>
      </c>
      <c r="V1294" s="5" t="s">
        <v>70</v>
      </c>
      <c r="W1294" s="5" t="s">
        <v>11902</v>
      </c>
      <c r="X1294" s="5" t="s">
        <v>52</v>
      </c>
      <c r="Y1294" s="5" t="s">
        <v>52</v>
      </c>
      <c r="Z1294" s="5" t="s">
        <v>11903</v>
      </c>
      <c r="AA1294" s="5" t="s">
        <v>11904</v>
      </c>
      <c r="AB1294" s="5" t="s">
        <v>2743</v>
      </c>
      <c r="AC1294" s="5" t="s">
        <v>52</v>
      </c>
      <c r="AD1294" s="5" t="s">
        <v>5289</v>
      </c>
      <c r="AE1294" s="5" t="s">
        <v>5290</v>
      </c>
      <c r="AF1294" s="5" t="s">
        <v>5291</v>
      </c>
      <c r="AG1294" s="5" t="s">
        <v>52</v>
      </c>
      <c r="AH1294" s="5" t="s">
        <v>52</v>
      </c>
      <c r="AI1294" s="5" t="s">
        <v>52</v>
      </c>
      <c r="AJ1294" s="5" t="s">
        <v>3483</v>
      </c>
      <c r="AK1294" s="5" t="s">
        <v>6201</v>
      </c>
      <c r="AL1294" s="5" t="s">
        <v>3481</v>
      </c>
    </row>
    <row r="1295">
      <c r="A1295" s="5" t="s">
        <v>11905</v>
      </c>
      <c r="B1295" s="5" t="s">
        <v>11906</v>
      </c>
      <c r="C1295" s="5" t="s">
        <v>11907</v>
      </c>
      <c r="D1295" s="9">
        <v>43887.0</v>
      </c>
      <c r="E1295" s="5">
        <v>74965.0</v>
      </c>
      <c r="F1295" s="5">
        <v>34075.0</v>
      </c>
      <c r="G1295" s="5" t="s">
        <v>4585</v>
      </c>
      <c r="H1295" s="5" t="s">
        <v>45</v>
      </c>
      <c r="I1295" s="5" t="s">
        <v>4685</v>
      </c>
      <c r="J1295" s="5" t="s">
        <v>274</v>
      </c>
      <c r="K1295" s="5" t="s">
        <v>11908</v>
      </c>
      <c r="L1295" s="5" t="s">
        <v>11909</v>
      </c>
      <c r="M1295" s="10" t="str">
        <f>IFERROR(__xludf.DUMMYFUNCTION("REGEXEXTRACT(L1780, ""[\s,]([A-Z]{2})[,\s]\s?\d{5}"")"),"CO")</f>
        <v>CO</v>
      </c>
      <c r="N1295" s="5" t="s">
        <v>11910</v>
      </c>
      <c r="O1295" s="5">
        <v>7305.0</v>
      </c>
      <c r="P1295" s="5">
        <v>4.0</v>
      </c>
      <c r="Q1295" s="5" t="s">
        <v>11911</v>
      </c>
      <c r="R1295" s="5" t="s">
        <v>11912</v>
      </c>
      <c r="S1295" s="5">
        <v>9578.0</v>
      </c>
      <c r="T1295" s="5" t="s">
        <v>69</v>
      </c>
      <c r="U1295" s="5">
        <v>235.0</v>
      </c>
      <c r="V1295" s="5" t="s">
        <v>93</v>
      </c>
      <c r="W1295" s="5" t="s">
        <v>11913</v>
      </c>
      <c r="X1295" s="5" t="s">
        <v>52</v>
      </c>
      <c r="Y1295" s="5" t="s">
        <v>52</v>
      </c>
      <c r="Z1295" s="5" t="s">
        <v>11914</v>
      </c>
      <c r="AA1295" s="5" t="s">
        <v>11915</v>
      </c>
      <c r="AB1295" s="5" t="s">
        <v>162</v>
      </c>
      <c r="AC1295" s="5" t="s">
        <v>52</v>
      </c>
      <c r="AD1295" s="5" t="s">
        <v>565</v>
      </c>
      <c r="AE1295" s="5" t="s">
        <v>566</v>
      </c>
      <c r="AF1295" s="5" t="s">
        <v>567</v>
      </c>
      <c r="AG1295" s="5" t="s">
        <v>52</v>
      </c>
      <c r="AH1295" s="5" t="s">
        <v>52</v>
      </c>
      <c r="AI1295" s="5" t="s">
        <v>568</v>
      </c>
      <c r="AJ1295" s="5" t="s">
        <v>11916</v>
      </c>
      <c r="AK1295" s="5" t="s">
        <v>11917</v>
      </c>
      <c r="AL1295" s="5" t="s">
        <v>8212</v>
      </c>
    </row>
    <row r="1296" hidden="1">
      <c r="A1296" s="5" t="s">
        <v>11918</v>
      </c>
      <c r="B1296" s="5" t="s">
        <v>11919</v>
      </c>
      <c r="C1296" s="5" t="s">
        <v>11920</v>
      </c>
      <c r="D1296" s="9">
        <v>43879.0</v>
      </c>
      <c r="E1296" s="5">
        <v>84621.0</v>
      </c>
      <c r="F1296" s="5">
        <v>38464.0</v>
      </c>
      <c r="G1296" s="5" t="s">
        <v>1683</v>
      </c>
      <c r="H1296" s="5" t="s">
        <v>2784</v>
      </c>
      <c r="I1296" s="5" t="s">
        <v>11921</v>
      </c>
      <c r="J1296" s="5" t="s">
        <v>1685</v>
      </c>
      <c r="K1296" s="5" t="s">
        <v>1824</v>
      </c>
      <c r="L1296" s="5" t="s">
        <v>11922</v>
      </c>
      <c r="M1296" s="10" t="str">
        <f>IFERROR(__xludf.DUMMYFUNCTION("REGEXEXTRACT(L1781, ""[\s,]([A-Z]{2})[,\s]\s?\d{5}"")"),"#N/A")</f>
        <v>#N/A</v>
      </c>
      <c r="N1296" s="5" t="s">
        <v>11923</v>
      </c>
      <c r="O1296" s="5">
        <v>95355.0</v>
      </c>
      <c r="P1296" s="5">
        <v>2.0</v>
      </c>
      <c r="Q1296" s="5" t="s">
        <v>11924</v>
      </c>
      <c r="R1296" s="5" t="s">
        <v>2195</v>
      </c>
      <c r="S1296" s="5">
        <v>72.0</v>
      </c>
      <c r="T1296" s="5" t="s">
        <v>53</v>
      </c>
      <c r="U1296" s="5">
        <v>0.0</v>
      </c>
      <c r="V1296" s="5" t="s">
        <v>52</v>
      </c>
      <c r="W1296" s="5" t="s">
        <v>11925</v>
      </c>
      <c r="X1296" s="5" t="s">
        <v>52</v>
      </c>
      <c r="Y1296" s="5" t="s">
        <v>52</v>
      </c>
      <c r="Z1296" s="5" t="s">
        <v>11926</v>
      </c>
      <c r="AA1296" s="5" t="s">
        <v>11927</v>
      </c>
      <c r="AB1296" s="5" t="s">
        <v>260</v>
      </c>
      <c r="AC1296" s="5" t="s">
        <v>52</v>
      </c>
      <c r="AD1296" s="5" t="s">
        <v>216</v>
      </c>
      <c r="AE1296" s="5" t="s">
        <v>217</v>
      </c>
      <c r="AF1296" s="5" t="s">
        <v>218</v>
      </c>
      <c r="AG1296" s="5" t="s">
        <v>52</v>
      </c>
      <c r="AH1296" s="5" t="s">
        <v>52</v>
      </c>
      <c r="AI1296" s="5" t="s">
        <v>52</v>
      </c>
      <c r="AJ1296" s="5" t="s">
        <v>11919</v>
      </c>
      <c r="AK1296" s="5" t="s">
        <v>11922</v>
      </c>
      <c r="AL1296" s="5" t="s">
        <v>11928</v>
      </c>
    </row>
    <row r="1297" hidden="1">
      <c r="A1297" s="5" t="s">
        <v>11929</v>
      </c>
      <c r="B1297" s="5" t="s">
        <v>9609</v>
      </c>
      <c r="C1297" s="5" t="s">
        <v>9609</v>
      </c>
      <c r="D1297" s="9">
        <v>43878.0</v>
      </c>
      <c r="E1297" s="5">
        <v>484022.0</v>
      </c>
      <c r="F1297" s="5">
        <v>220010.0</v>
      </c>
      <c r="G1297" s="5" t="s">
        <v>1419</v>
      </c>
      <c r="H1297" s="5" t="s">
        <v>1534</v>
      </c>
      <c r="I1297" s="5" t="s">
        <v>11930</v>
      </c>
      <c r="J1297" s="5" t="s">
        <v>256</v>
      </c>
      <c r="K1297" s="5" t="s">
        <v>11931</v>
      </c>
      <c r="L1297" s="5" t="s">
        <v>11932</v>
      </c>
      <c r="M1297" s="10" t="str">
        <f>IFERROR(__xludf.DUMMYFUNCTION("REGEXEXTRACT(L1782, ""[\s,]([A-Z]{2})[,\s]\s?\d{5}"")"),"SD")</f>
        <v>SD</v>
      </c>
      <c r="N1297" s="5" t="s">
        <v>11932</v>
      </c>
      <c r="O1297" s="5" t="s">
        <v>52</v>
      </c>
      <c r="P1297" s="5">
        <v>10.0</v>
      </c>
      <c r="Q1297" s="5" t="s">
        <v>11933</v>
      </c>
      <c r="R1297" s="5" t="s">
        <v>11934</v>
      </c>
      <c r="S1297" s="5">
        <v>64.0</v>
      </c>
      <c r="T1297" s="5" t="s">
        <v>115</v>
      </c>
      <c r="U1297" s="5">
        <v>0.0</v>
      </c>
      <c r="V1297" s="5" t="s">
        <v>52</v>
      </c>
      <c r="W1297" s="5" t="s">
        <v>11935</v>
      </c>
      <c r="X1297" s="5" t="s">
        <v>52</v>
      </c>
      <c r="Y1297" s="5" t="s">
        <v>52</v>
      </c>
      <c r="Z1297" s="5" t="s">
        <v>11936</v>
      </c>
      <c r="AA1297" s="5" t="s">
        <v>11937</v>
      </c>
      <c r="AB1297" s="5" t="s">
        <v>260</v>
      </c>
      <c r="AC1297" s="5" t="s">
        <v>52</v>
      </c>
      <c r="AD1297" s="5" t="s">
        <v>3589</v>
      </c>
      <c r="AE1297" s="5" t="s">
        <v>3590</v>
      </c>
      <c r="AF1297" s="5" t="s">
        <v>3591</v>
      </c>
      <c r="AG1297" s="5" t="s">
        <v>52</v>
      </c>
      <c r="AH1297" s="5" t="s">
        <v>52</v>
      </c>
      <c r="AI1297" s="5" t="s">
        <v>3592</v>
      </c>
      <c r="AJ1297" s="5" t="s">
        <v>11938</v>
      </c>
      <c r="AK1297" s="5" t="s">
        <v>11939</v>
      </c>
      <c r="AL1297" s="5" t="s">
        <v>10162</v>
      </c>
    </row>
    <row r="1298" hidden="1">
      <c r="A1298" s="5" t="s">
        <v>11940</v>
      </c>
      <c r="B1298" s="5" t="s">
        <v>3483</v>
      </c>
      <c r="C1298" s="5" t="s">
        <v>3484</v>
      </c>
      <c r="D1298" s="9">
        <v>43877.0</v>
      </c>
      <c r="E1298" s="5">
        <v>430076.0</v>
      </c>
      <c r="F1298" s="5">
        <v>195489.0</v>
      </c>
      <c r="G1298" s="5" t="s">
        <v>1419</v>
      </c>
      <c r="H1298" s="5" t="s">
        <v>480</v>
      </c>
      <c r="I1298" s="5" t="s">
        <v>11606</v>
      </c>
      <c r="J1298" s="5" t="s">
        <v>256</v>
      </c>
      <c r="K1298" s="5" t="s">
        <v>7265</v>
      </c>
      <c r="L1298" s="5" t="s">
        <v>6197</v>
      </c>
      <c r="M1298" s="10" t="str">
        <f>IFERROR(__xludf.DUMMYFUNCTION("REGEXEXTRACT(L1783, ""[\s,]([A-Z]{2})[,\s]\s?\d{5}"")"),"#N/A")</f>
        <v>#N/A</v>
      </c>
      <c r="N1298" s="5" t="s">
        <v>10148</v>
      </c>
      <c r="O1298" s="5" t="s">
        <v>52</v>
      </c>
      <c r="P1298" s="5">
        <v>8.0</v>
      </c>
      <c r="Q1298" s="5" t="s">
        <v>11941</v>
      </c>
      <c r="R1298" s="5" t="s">
        <v>11563</v>
      </c>
      <c r="S1298" s="5">
        <v>390.0</v>
      </c>
      <c r="T1298" s="5" t="s">
        <v>1077</v>
      </c>
      <c r="U1298" s="5">
        <v>1.0</v>
      </c>
      <c r="V1298" s="5" t="s">
        <v>70</v>
      </c>
      <c r="W1298" s="5" t="s">
        <v>11942</v>
      </c>
      <c r="X1298" s="5" t="s">
        <v>52</v>
      </c>
      <c r="Y1298" s="5" t="s">
        <v>52</v>
      </c>
      <c r="Z1298" s="5" t="s">
        <v>2501</v>
      </c>
      <c r="AA1298" s="5" t="s">
        <v>11943</v>
      </c>
      <c r="AB1298" s="5" t="s">
        <v>235</v>
      </c>
      <c r="AC1298" s="5" t="s">
        <v>52</v>
      </c>
      <c r="AD1298" s="5" t="s">
        <v>5289</v>
      </c>
      <c r="AE1298" s="5" t="s">
        <v>5290</v>
      </c>
      <c r="AF1298" s="5" t="s">
        <v>5291</v>
      </c>
      <c r="AG1298" s="5" t="s">
        <v>52</v>
      </c>
      <c r="AH1298" s="5" t="s">
        <v>52</v>
      </c>
      <c r="AI1298" s="5" t="s">
        <v>52</v>
      </c>
      <c r="AJ1298" s="5" t="s">
        <v>3483</v>
      </c>
      <c r="AK1298" s="5" t="s">
        <v>6201</v>
      </c>
      <c r="AL1298" s="5" t="s">
        <v>3481</v>
      </c>
    </row>
    <row r="1299">
      <c r="A1299" s="5" t="s">
        <v>11944</v>
      </c>
      <c r="B1299" s="5" t="s">
        <v>11945</v>
      </c>
      <c r="C1299" s="5" t="s">
        <v>11946</v>
      </c>
      <c r="D1299" s="9">
        <v>43875.0</v>
      </c>
      <c r="E1299" s="5">
        <v>150790.0</v>
      </c>
      <c r="F1299" s="5">
        <v>68541.0</v>
      </c>
      <c r="G1299" s="5" t="s">
        <v>579</v>
      </c>
      <c r="H1299" s="5" t="s">
        <v>45</v>
      </c>
      <c r="I1299" s="5" t="s">
        <v>11947</v>
      </c>
      <c r="J1299" s="5" t="s">
        <v>581</v>
      </c>
      <c r="K1299" s="5" t="s">
        <v>11948</v>
      </c>
      <c r="L1299" s="5" t="s">
        <v>11949</v>
      </c>
      <c r="M1299" s="10" t="str">
        <f>IFERROR(__xludf.DUMMYFUNCTION("REGEXEXTRACT(L1784, ""[\s,]([A-Z]{2})[,\s]\s?\d{5}"")"),"OH")</f>
        <v>OH</v>
      </c>
      <c r="N1299" s="5" t="s">
        <v>11950</v>
      </c>
      <c r="O1299" s="5">
        <v>18020.0</v>
      </c>
      <c r="P1299" s="5">
        <v>10.0</v>
      </c>
      <c r="Q1299" s="5" t="s">
        <v>11951</v>
      </c>
      <c r="R1299" s="5" t="s">
        <v>2880</v>
      </c>
      <c r="S1299" s="5">
        <v>53195.0</v>
      </c>
      <c r="T1299" s="5" t="s">
        <v>374</v>
      </c>
      <c r="U1299" s="5">
        <v>6.0</v>
      </c>
      <c r="V1299" s="5" t="s">
        <v>93</v>
      </c>
      <c r="W1299" s="5" t="s">
        <v>11952</v>
      </c>
      <c r="X1299" s="5" t="s">
        <v>55</v>
      </c>
      <c r="Y1299" s="5" t="s">
        <v>11953</v>
      </c>
      <c r="Z1299" s="5" t="s">
        <v>3614</v>
      </c>
      <c r="AA1299" s="5" t="s">
        <v>11954</v>
      </c>
      <c r="AB1299" s="5" t="s">
        <v>180</v>
      </c>
      <c r="AC1299" s="5" t="s">
        <v>52</v>
      </c>
      <c r="AD1299" s="5" t="s">
        <v>3141</v>
      </c>
      <c r="AE1299" s="5" t="s">
        <v>3142</v>
      </c>
      <c r="AF1299" s="5" t="s">
        <v>162</v>
      </c>
      <c r="AG1299" s="5" t="s">
        <v>52</v>
      </c>
      <c r="AH1299" s="5" t="s">
        <v>52</v>
      </c>
      <c r="AI1299" s="5" t="s">
        <v>3143</v>
      </c>
      <c r="AJ1299" s="5" t="s">
        <v>11955</v>
      </c>
      <c r="AK1299" s="5" t="s">
        <v>11956</v>
      </c>
      <c r="AL1299" s="5" t="s">
        <v>1573</v>
      </c>
    </row>
    <row r="1300" hidden="1">
      <c r="A1300" s="5" t="s">
        <v>11957</v>
      </c>
      <c r="B1300" s="5" t="s">
        <v>11958</v>
      </c>
      <c r="C1300" s="5" t="s">
        <v>11959</v>
      </c>
      <c r="D1300" s="9">
        <v>43868.0</v>
      </c>
      <c r="E1300" s="5">
        <v>440.0</v>
      </c>
      <c r="F1300" s="5">
        <v>200.0</v>
      </c>
      <c r="G1300" s="5" t="s">
        <v>170</v>
      </c>
      <c r="H1300" s="5" t="s">
        <v>171</v>
      </c>
      <c r="I1300" s="5" t="s">
        <v>11960</v>
      </c>
      <c r="J1300" s="5" t="s">
        <v>170</v>
      </c>
      <c r="K1300" s="5" t="s">
        <v>11961</v>
      </c>
      <c r="L1300" s="5" t="s">
        <v>11962</v>
      </c>
      <c r="M1300" s="10" t="str">
        <f>IFERROR(__xludf.DUMMYFUNCTION("REGEXEXTRACT(L1785, ""[\s,]([A-Z]{2})[,\s]\s?\d{5}"")"),"FL")</f>
        <v>FL</v>
      </c>
      <c r="N1300" s="5" t="s">
        <v>11963</v>
      </c>
      <c r="O1300" s="5" t="s">
        <v>52</v>
      </c>
      <c r="P1300" s="5">
        <v>1.0</v>
      </c>
      <c r="Q1300" s="5" t="s">
        <v>11964</v>
      </c>
      <c r="R1300" s="5" t="s">
        <v>11965</v>
      </c>
      <c r="S1300" s="5">
        <v>1.0</v>
      </c>
      <c r="T1300" s="5" t="s">
        <v>374</v>
      </c>
      <c r="U1300" s="5">
        <v>0.0</v>
      </c>
      <c r="V1300" s="5" t="s">
        <v>52</v>
      </c>
      <c r="W1300" s="5" t="s">
        <v>11966</v>
      </c>
      <c r="X1300" s="5" t="s">
        <v>55</v>
      </c>
      <c r="Y1300" s="5" t="s">
        <v>11967</v>
      </c>
      <c r="Z1300" s="5" t="s">
        <v>11968</v>
      </c>
      <c r="AA1300" s="5" t="s">
        <v>11969</v>
      </c>
      <c r="AB1300" s="5" t="s">
        <v>119</v>
      </c>
      <c r="AC1300" s="5" t="s">
        <v>52</v>
      </c>
      <c r="AD1300" s="5" t="s">
        <v>11970</v>
      </c>
      <c r="AE1300" s="5" t="s">
        <v>11971</v>
      </c>
      <c r="AF1300" s="5" t="s">
        <v>59</v>
      </c>
      <c r="AG1300" s="5" t="s">
        <v>52</v>
      </c>
      <c r="AH1300" s="5">
        <v>88532.0</v>
      </c>
      <c r="AI1300" s="5" t="s">
        <v>11972</v>
      </c>
      <c r="AJ1300" s="5" t="s">
        <v>102</v>
      </c>
      <c r="AK1300" s="5" t="s">
        <v>102</v>
      </c>
      <c r="AL1300" s="5" t="s">
        <v>59</v>
      </c>
    </row>
    <row r="1301" hidden="1">
      <c r="A1301" s="5" t="s">
        <v>11973</v>
      </c>
      <c r="B1301" s="5" t="s">
        <v>11781</v>
      </c>
      <c r="C1301" s="5" t="s">
        <v>11974</v>
      </c>
      <c r="D1301" s="9">
        <v>43867.0</v>
      </c>
      <c r="E1301" s="5">
        <v>173030.0</v>
      </c>
      <c r="F1301" s="5">
        <v>78650.0</v>
      </c>
      <c r="G1301" s="5" t="s">
        <v>4642</v>
      </c>
      <c r="H1301" s="5" t="s">
        <v>272</v>
      </c>
      <c r="I1301" s="5" t="s">
        <v>11137</v>
      </c>
      <c r="J1301" s="5" t="s">
        <v>256</v>
      </c>
      <c r="K1301" s="5" t="s">
        <v>1086</v>
      </c>
      <c r="L1301" s="5" t="s">
        <v>11782</v>
      </c>
      <c r="M1301" s="10" t="str">
        <f>IFERROR(__xludf.DUMMYFUNCTION("REGEXEXTRACT(L1786, ""[\s,]([A-Z]{2})[,\s]\s?\d{5}"")"),"NC")</f>
        <v>NC</v>
      </c>
      <c r="N1301" s="5" t="s">
        <v>11975</v>
      </c>
      <c r="O1301" s="5" t="s">
        <v>52</v>
      </c>
      <c r="P1301" s="5">
        <v>3.0</v>
      </c>
      <c r="Q1301" s="5" t="s">
        <v>11976</v>
      </c>
      <c r="R1301" s="5" t="s">
        <v>2662</v>
      </c>
      <c r="S1301" s="5">
        <v>180.0</v>
      </c>
      <c r="T1301" s="5" t="s">
        <v>1077</v>
      </c>
      <c r="U1301" s="5">
        <v>81.0</v>
      </c>
      <c r="V1301" s="5" t="s">
        <v>93</v>
      </c>
      <c r="W1301" s="5" t="s">
        <v>11977</v>
      </c>
      <c r="X1301" s="5" t="s">
        <v>52</v>
      </c>
      <c r="Y1301" s="5" t="s">
        <v>52</v>
      </c>
      <c r="Z1301" s="5" t="s">
        <v>11978</v>
      </c>
      <c r="AA1301" s="5" t="s">
        <v>11979</v>
      </c>
      <c r="AB1301" s="5" t="s">
        <v>59</v>
      </c>
      <c r="AC1301" s="5" t="s">
        <v>52</v>
      </c>
      <c r="AD1301" s="5" t="s">
        <v>11980</v>
      </c>
      <c r="AE1301" s="5" t="s">
        <v>11981</v>
      </c>
      <c r="AF1301" s="5" t="s">
        <v>218</v>
      </c>
      <c r="AG1301" s="5" t="s">
        <v>52</v>
      </c>
      <c r="AH1301" s="5" t="s">
        <v>11982</v>
      </c>
      <c r="AI1301" s="5" t="s">
        <v>11983</v>
      </c>
      <c r="AJ1301" s="5" t="s">
        <v>11781</v>
      </c>
      <c r="AK1301" s="5" t="s">
        <v>11782</v>
      </c>
      <c r="AL1301" s="5" t="s">
        <v>9888</v>
      </c>
    </row>
    <row r="1302" hidden="1">
      <c r="A1302" s="5" t="s">
        <v>11984</v>
      </c>
      <c r="B1302" s="5" t="s">
        <v>11985</v>
      </c>
      <c r="C1302" s="5" t="s">
        <v>11724</v>
      </c>
      <c r="D1302" s="9">
        <v>43867.0</v>
      </c>
      <c r="E1302" s="5">
        <v>95116.0</v>
      </c>
      <c r="F1302" s="5">
        <v>43235.0</v>
      </c>
      <c r="G1302" s="5" t="s">
        <v>4642</v>
      </c>
      <c r="H1302" s="5" t="s">
        <v>272</v>
      </c>
      <c r="I1302" s="5" t="s">
        <v>11137</v>
      </c>
      <c r="J1302" s="5" t="s">
        <v>256</v>
      </c>
      <c r="K1302" s="5" t="s">
        <v>192</v>
      </c>
      <c r="L1302" s="5" t="s">
        <v>11986</v>
      </c>
      <c r="M1302" s="10" t="str">
        <f>IFERROR(__xludf.DUMMYFUNCTION("REGEXEXTRACT(L1787, ""[\s,]([A-Z]{2})[,\s]\s?\d{5}"")"),"NJ")</f>
        <v>NJ</v>
      </c>
      <c r="N1302" s="5" t="s">
        <v>11987</v>
      </c>
      <c r="O1302" s="5">
        <v>2061.0</v>
      </c>
      <c r="P1302" s="5">
        <v>2.0</v>
      </c>
      <c r="Q1302" s="5" t="s">
        <v>11988</v>
      </c>
      <c r="R1302" s="5" t="s">
        <v>195</v>
      </c>
      <c r="S1302" s="5">
        <v>140.0</v>
      </c>
      <c r="T1302" s="5" t="s">
        <v>1077</v>
      </c>
      <c r="U1302" s="5">
        <v>40.0</v>
      </c>
      <c r="V1302" s="5" t="s">
        <v>70</v>
      </c>
      <c r="W1302" s="5" t="s">
        <v>11989</v>
      </c>
      <c r="X1302" s="5" t="s">
        <v>52</v>
      </c>
      <c r="Y1302" s="5" t="s">
        <v>52</v>
      </c>
      <c r="Z1302" s="5" t="s">
        <v>11978</v>
      </c>
      <c r="AA1302" s="5" t="s">
        <v>11990</v>
      </c>
      <c r="AB1302" s="5" t="s">
        <v>59</v>
      </c>
      <c r="AC1302" s="5" t="s">
        <v>52</v>
      </c>
      <c r="AD1302" s="5" t="s">
        <v>72</v>
      </c>
      <c r="AE1302" s="5" t="s">
        <v>73</v>
      </c>
      <c r="AF1302" s="5" t="s">
        <v>74</v>
      </c>
      <c r="AG1302" s="5" t="s">
        <v>75</v>
      </c>
      <c r="AH1302" s="5" t="s">
        <v>76</v>
      </c>
      <c r="AI1302" s="5" t="s">
        <v>77</v>
      </c>
      <c r="AJ1302" s="5" t="s">
        <v>11991</v>
      </c>
      <c r="AK1302" s="5" t="s">
        <v>11992</v>
      </c>
      <c r="AL1302" s="5" t="s">
        <v>11733</v>
      </c>
    </row>
    <row r="1303" hidden="1">
      <c r="A1303" s="5" t="s">
        <v>11993</v>
      </c>
      <c r="B1303" s="5" t="s">
        <v>5089</v>
      </c>
      <c r="C1303" s="5" t="s">
        <v>11994</v>
      </c>
      <c r="D1303" s="9">
        <v>43866.0</v>
      </c>
      <c r="E1303" s="5">
        <v>2486.0</v>
      </c>
      <c r="F1303" s="5">
        <v>1130.0</v>
      </c>
      <c r="G1303" s="5" t="s">
        <v>634</v>
      </c>
      <c r="H1303" s="5" t="s">
        <v>1534</v>
      </c>
      <c r="I1303" s="5" t="s">
        <v>11995</v>
      </c>
      <c r="J1303" s="5" t="s">
        <v>274</v>
      </c>
      <c r="K1303" s="5" t="s">
        <v>11996</v>
      </c>
      <c r="L1303" s="5" t="s">
        <v>11997</v>
      </c>
      <c r="M1303" s="10" t="str">
        <f>IFERROR(__xludf.DUMMYFUNCTION("REGEXEXTRACT(L1788, ""[\s,]([A-Z]{2})[,\s]\s?\d{5}"")"),"TX")</f>
        <v>TX</v>
      </c>
      <c r="N1303" s="5" t="s">
        <v>11998</v>
      </c>
      <c r="O1303" s="5" t="s">
        <v>52</v>
      </c>
      <c r="P1303" s="5">
        <v>1.0</v>
      </c>
      <c r="Q1303" s="5" t="s">
        <v>11999</v>
      </c>
      <c r="R1303" s="5" t="s">
        <v>52</v>
      </c>
      <c r="S1303" s="5">
        <v>25.0</v>
      </c>
      <c r="T1303" s="5" t="s">
        <v>115</v>
      </c>
      <c r="U1303" s="5">
        <v>0.0</v>
      </c>
      <c r="V1303" s="5" t="s">
        <v>52</v>
      </c>
      <c r="W1303" s="5" t="s">
        <v>12000</v>
      </c>
      <c r="X1303" s="5" t="s">
        <v>71</v>
      </c>
      <c r="Y1303" s="5" t="s">
        <v>52</v>
      </c>
      <c r="Z1303" s="5" t="s">
        <v>12001</v>
      </c>
      <c r="AA1303" s="5" t="s">
        <v>12002</v>
      </c>
      <c r="AB1303" s="5" t="s">
        <v>1553</v>
      </c>
      <c r="AC1303" s="5" t="s">
        <v>52</v>
      </c>
      <c r="AD1303" s="5" t="s">
        <v>181</v>
      </c>
      <c r="AE1303" s="5" t="s">
        <v>182</v>
      </c>
      <c r="AF1303" s="5" t="s">
        <v>183</v>
      </c>
      <c r="AG1303" s="5" t="s">
        <v>52</v>
      </c>
      <c r="AH1303" s="5" t="s">
        <v>52</v>
      </c>
      <c r="AI1303" s="5" t="s">
        <v>184</v>
      </c>
      <c r="AJ1303" s="5" t="s">
        <v>5089</v>
      </c>
      <c r="AK1303" s="5" t="s">
        <v>11997</v>
      </c>
      <c r="AL1303" s="5" t="s">
        <v>645</v>
      </c>
    </row>
    <row r="1304" hidden="1">
      <c r="A1304" s="5" t="s">
        <v>12003</v>
      </c>
      <c r="B1304" s="5" t="s">
        <v>12004</v>
      </c>
      <c r="C1304" s="5" t="s">
        <v>12005</v>
      </c>
      <c r="D1304" s="9">
        <v>43863.0</v>
      </c>
      <c r="E1304" s="5">
        <v>43254.0</v>
      </c>
      <c r="F1304" s="5">
        <v>19661.0</v>
      </c>
      <c r="G1304" s="5" t="s">
        <v>5227</v>
      </c>
      <c r="H1304" s="5" t="s">
        <v>1792</v>
      </c>
      <c r="I1304" s="5" t="s">
        <v>12006</v>
      </c>
      <c r="J1304" s="5" t="s">
        <v>274</v>
      </c>
      <c r="K1304" s="5" t="s">
        <v>12007</v>
      </c>
      <c r="L1304" s="5" t="s">
        <v>12008</v>
      </c>
      <c r="M1304" s="10" t="str">
        <f>IFERROR(__xludf.DUMMYFUNCTION("REGEXEXTRACT(L1789, ""[\s,]([A-Z]{2})[,\s]\s?\d{5}"")"),"#N/A")</f>
        <v>#N/A</v>
      </c>
      <c r="N1304" s="5" t="s">
        <v>12009</v>
      </c>
      <c r="O1304" s="5">
        <v>57006.0</v>
      </c>
      <c r="P1304" s="5">
        <v>1.0</v>
      </c>
      <c r="Q1304" s="5" t="s">
        <v>12010</v>
      </c>
      <c r="R1304" s="5" t="s">
        <v>52</v>
      </c>
      <c r="S1304" s="5">
        <v>5180.0</v>
      </c>
      <c r="T1304" s="5" t="s">
        <v>53</v>
      </c>
      <c r="U1304" s="5">
        <v>0.0</v>
      </c>
      <c r="V1304" s="5" t="s">
        <v>52</v>
      </c>
      <c r="W1304" s="5" t="s">
        <v>12011</v>
      </c>
      <c r="X1304" s="5" t="s">
        <v>55</v>
      </c>
      <c r="Y1304" s="5" t="s">
        <v>12012</v>
      </c>
      <c r="Z1304" s="5" t="s">
        <v>9921</v>
      </c>
      <c r="AA1304" s="5" t="s">
        <v>12013</v>
      </c>
      <c r="AB1304" s="5" t="s">
        <v>119</v>
      </c>
      <c r="AC1304" s="5" t="s">
        <v>52</v>
      </c>
      <c r="AD1304" s="5" t="s">
        <v>4164</v>
      </c>
      <c r="AE1304" s="5" t="s">
        <v>4165</v>
      </c>
      <c r="AF1304" s="5" t="s">
        <v>4166</v>
      </c>
      <c r="AG1304" s="5" t="s">
        <v>4167</v>
      </c>
      <c r="AH1304" s="5">
        <v>55347.0</v>
      </c>
      <c r="AI1304" s="5" t="s">
        <v>4168</v>
      </c>
      <c r="AJ1304" s="5" t="s">
        <v>102</v>
      </c>
      <c r="AK1304" s="5" t="s">
        <v>102</v>
      </c>
      <c r="AL1304" s="5" t="s">
        <v>12014</v>
      </c>
    </row>
    <row r="1305" hidden="1">
      <c r="A1305" s="5" t="s">
        <v>12015</v>
      </c>
      <c r="B1305" s="5" t="s">
        <v>3483</v>
      </c>
      <c r="C1305" s="5" t="s">
        <v>3484</v>
      </c>
      <c r="D1305" s="9">
        <v>43860.0</v>
      </c>
      <c r="E1305" s="5">
        <v>253396.0</v>
      </c>
      <c r="F1305" s="5">
        <v>115180.0</v>
      </c>
      <c r="G1305" s="5" t="s">
        <v>1419</v>
      </c>
      <c r="H1305" s="5" t="s">
        <v>480</v>
      </c>
      <c r="I1305" s="5" t="s">
        <v>12016</v>
      </c>
      <c r="J1305" s="5" t="s">
        <v>256</v>
      </c>
      <c r="K1305" s="5" t="s">
        <v>4172</v>
      </c>
      <c r="L1305" s="5" t="s">
        <v>6197</v>
      </c>
      <c r="M1305" s="10" t="str">
        <f>IFERROR(__xludf.DUMMYFUNCTION("REGEXEXTRACT(L1790, ""[\s,]([A-Z]{2})[,\s]\s?\d{5}"")"),"#N/A")</f>
        <v>#N/A</v>
      </c>
      <c r="N1305" s="5" t="s">
        <v>10148</v>
      </c>
      <c r="O1305" s="5" t="s">
        <v>52</v>
      </c>
      <c r="P1305" s="5">
        <v>5.0</v>
      </c>
      <c r="Q1305" s="5" t="s">
        <v>12017</v>
      </c>
      <c r="R1305" s="5" t="s">
        <v>4176</v>
      </c>
      <c r="S1305" s="5">
        <v>230.0</v>
      </c>
      <c r="T1305" s="5" t="s">
        <v>1077</v>
      </c>
      <c r="U1305" s="5">
        <v>0.0</v>
      </c>
      <c r="V1305" s="5" t="s">
        <v>70</v>
      </c>
      <c r="W1305" s="5" t="s">
        <v>12018</v>
      </c>
      <c r="X1305" s="5" t="s">
        <v>52</v>
      </c>
      <c r="Y1305" s="5" t="s">
        <v>52</v>
      </c>
      <c r="Z1305" s="5" t="s">
        <v>11170</v>
      </c>
      <c r="AA1305" s="5" t="s">
        <v>12019</v>
      </c>
      <c r="AB1305" s="5" t="s">
        <v>180</v>
      </c>
      <c r="AC1305" s="5" t="s">
        <v>52</v>
      </c>
      <c r="AD1305" s="5" t="s">
        <v>5289</v>
      </c>
      <c r="AE1305" s="5" t="s">
        <v>5290</v>
      </c>
      <c r="AF1305" s="5" t="s">
        <v>5291</v>
      </c>
      <c r="AG1305" s="5" t="s">
        <v>52</v>
      </c>
      <c r="AH1305" s="5" t="s">
        <v>52</v>
      </c>
      <c r="AI1305" s="5" t="s">
        <v>52</v>
      </c>
      <c r="AJ1305" s="5" t="s">
        <v>3483</v>
      </c>
      <c r="AK1305" s="5" t="s">
        <v>6201</v>
      </c>
      <c r="AL1305" s="5" t="s">
        <v>3481</v>
      </c>
    </row>
    <row r="1306">
      <c r="A1306" s="5" t="s">
        <v>12020</v>
      </c>
      <c r="B1306" s="5" t="s">
        <v>5271</v>
      </c>
      <c r="C1306" s="5" t="s">
        <v>12021</v>
      </c>
      <c r="D1306" s="9">
        <v>43859.0</v>
      </c>
      <c r="E1306" s="5">
        <v>29341.0</v>
      </c>
      <c r="F1306" s="5">
        <v>13337.0</v>
      </c>
      <c r="G1306" s="5" t="s">
        <v>7358</v>
      </c>
      <c r="H1306" s="5" t="s">
        <v>45</v>
      </c>
      <c r="I1306" s="5" t="s">
        <v>12022</v>
      </c>
      <c r="J1306" s="5" t="s">
        <v>47</v>
      </c>
      <c r="K1306" s="5" t="s">
        <v>5454</v>
      </c>
      <c r="L1306" s="5" t="s">
        <v>5275</v>
      </c>
      <c r="M1306" s="11" t="s">
        <v>75</v>
      </c>
      <c r="N1306" s="5" t="s">
        <v>12023</v>
      </c>
      <c r="O1306" s="5">
        <v>7201.0</v>
      </c>
      <c r="P1306" s="5">
        <v>1.0</v>
      </c>
      <c r="Q1306" s="5" t="s">
        <v>12024</v>
      </c>
      <c r="R1306" s="5" t="s">
        <v>52</v>
      </c>
      <c r="S1306" s="5">
        <v>34.0</v>
      </c>
      <c r="T1306" s="5" t="s">
        <v>53</v>
      </c>
      <c r="U1306" s="5">
        <v>25.0</v>
      </c>
      <c r="V1306" s="5" t="s">
        <v>93</v>
      </c>
      <c r="W1306" s="5" t="s">
        <v>12025</v>
      </c>
      <c r="X1306" s="5" t="s">
        <v>71</v>
      </c>
      <c r="Y1306" s="5" t="s">
        <v>52</v>
      </c>
      <c r="Z1306" s="5" t="s">
        <v>12026</v>
      </c>
      <c r="AA1306" s="5">
        <v>1.61568871E8</v>
      </c>
      <c r="AB1306" s="5" t="s">
        <v>59</v>
      </c>
      <c r="AC1306" s="5" t="s">
        <v>1051</v>
      </c>
      <c r="AD1306" s="5" t="s">
        <v>216</v>
      </c>
      <c r="AE1306" s="5" t="s">
        <v>217</v>
      </c>
      <c r="AF1306" s="5" t="s">
        <v>218</v>
      </c>
      <c r="AG1306" s="5" t="s">
        <v>52</v>
      </c>
      <c r="AH1306" s="5" t="s">
        <v>52</v>
      </c>
      <c r="AI1306" s="5" t="s">
        <v>52</v>
      </c>
      <c r="AJ1306" s="5" t="s">
        <v>5271</v>
      </c>
      <c r="AK1306" s="5" t="s">
        <v>5275</v>
      </c>
      <c r="AL1306" s="5" t="s">
        <v>5795</v>
      </c>
    </row>
    <row r="1307">
      <c r="A1307" s="5" t="s">
        <v>12027</v>
      </c>
      <c r="B1307" s="5" t="s">
        <v>12028</v>
      </c>
      <c r="C1307" s="5" t="s">
        <v>12029</v>
      </c>
      <c r="D1307" s="9">
        <v>43858.0</v>
      </c>
      <c r="E1307" s="5">
        <v>54645.0</v>
      </c>
      <c r="F1307" s="5">
        <v>24839.0</v>
      </c>
      <c r="G1307" s="5" t="s">
        <v>579</v>
      </c>
      <c r="H1307" s="5" t="s">
        <v>45</v>
      </c>
      <c r="I1307" s="5" t="s">
        <v>4334</v>
      </c>
      <c r="J1307" s="5" t="s">
        <v>581</v>
      </c>
      <c r="K1307" s="5" t="s">
        <v>12030</v>
      </c>
      <c r="L1307" s="5" t="s">
        <v>12031</v>
      </c>
      <c r="M1307" s="10" t="str">
        <f>IFERROR(__xludf.DUMMYFUNCTION("REGEXEXTRACT(L1792, ""[\s,]([A-Z]{2})[,\s]\s?\d{5}"")"),"CT")</f>
        <v>CT</v>
      </c>
      <c r="N1307" s="5" t="s">
        <v>12032</v>
      </c>
      <c r="O1307" s="5" t="s">
        <v>52</v>
      </c>
      <c r="P1307" s="5">
        <v>1.0</v>
      </c>
      <c r="Q1307" s="5" t="s">
        <v>12033</v>
      </c>
      <c r="R1307" s="5" t="s">
        <v>138</v>
      </c>
      <c r="S1307" s="5">
        <v>4883.0</v>
      </c>
      <c r="T1307" s="5" t="s">
        <v>69</v>
      </c>
      <c r="U1307" s="5">
        <v>0.0</v>
      </c>
      <c r="V1307" s="5" t="s">
        <v>70</v>
      </c>
      <c r="W1307" s="5" t="s">
        <v>12034</v>
      </c>
      <c r="X1307" s="5" t="s">
        <v>52</v>
      </c>
      <c r="Y1307" s="5" t="s">
        <v>52</v>
      </c>
      <c r="Z1307" s="5" t="s">
        <v>4273</v>
      </c>
      <c r="AA1307" s="5">
        <v>46214.0</v>
      </c>
      <c r="AB1307" s="5" t="s">
        <v>235</v>
      </c>
      <c r="AC1307" s="5" t="s">
        <v>52</v>
      </c>
      <c r="AD1307" s="5" t="s">
        <v>72</v>
      </c>
      <c r="AE1307" s="5" t="s">
        <v>73</v>
      </c>
      <c r="AF1307" s="5" t="s">
        <v>74</v>
      </c>
      <c r="AG1307" s="5" t="s">
        <v>75</v>
      </c>
      <c r="AH1307" s="5" t="s">
        <v>76</v>
      </c>
      <c r="AI1307" s="5" t="s">
        <v>77</v>
      </c>
      <c r="AJ1307" s="5" t="s">
        <v>12035</v>
      </c>
      <c r="AK1307" s="5" t="s">
        <v>12036</v>
      </c>
      <c r="AL1307" s="5" t="s">
        <v>12037</v>
      </c>
    </row>
    <row r="1308" hidden="1">
      <c r="A1308" s="5" t="s">
        <v>12038</v>
      </c>
      <c r="B1308" s="5" t="s">
        <v>12039</v>
      </c>
      <c r="C1308" s="5" t="s">
        <v>12040</v>
      </c>
      <c r="D1308" s="9">
        <v>43858.0</v>
      </c>
      <c r="E1308" s="5">
        <v>29295.0</v>
      </c>
      <c r="F1308" s="5">
        <v>13316.0</v>
      </c>
      <c r="G1308" s="5" t="s">
        <v>963</v>
      </c>
      <c r="H1308" s="5" t="s">
        <v>1534</v>
      </c>
      <c r="I1308" s="5" t="s">
        <v>12041</v>
      </c>
      <c r="J1308" s="5" t="s">
        <v>965</v>
      </c>
      <c r="K1308" s="5" t="s">
        <v>12042</v>
      </c>
      <c r="L1308" s="5" t="s">
        <v>12043</v>
      </c>
      <c r="M1308" s="10" t="str">
        <f>IFERROR(__xludf.DUMMYFUNCTION("REGEXEXTRACT(L1793, ""[\s,]([A-Z]{2})[,\s]\s?\d{5}"")"),"#N/A")</f>
        <v>#N/A</v>
      </c>
      <c r="N1308" s="5" t="s">
        <v>12044</v>
      </c>
      <c r="O1308" s="5">
        <v>90505.0</v>
      </c>
      <c r="P1308" s="5">
        <v>1.0</v>
      </c>
      <c r="Q1308" s="5" t="s">
        <v>12045</v>
      </c>
      <c r="R1308" s="5" t="s">
        <v>441</v>
      </c>
      <c r="S1308" s="5">
        <v>31.0</v>
      </c>
      <c r="T1308" s="5" t="s">
        <v>69</v>
      </c>
      <c r="U1308" s="5">
        <v>0.0</v>
      </c>
      <c r="V1308" s="5" t="s">
        <v>52</v>
      </c>
      <c r="W1308" s="5" t="s">
        <v>12046</v>
      </c>
      <c r="X1308" s="5" t="s">
        <v>71</v>
      </c>
      <c r="Y1308" s="5" t="s">
        <v>52</v>
      </c>
      <c r="Z1308" s="5" t="s">
        <v>12047</v>
      </c>
      <c r="AA1308" s="5" t="s">
        <v>12048</v>
      </c>
      <c r="AB1308" s="5" t="s">
        <v>180</v>
      </c>
      <c r="AC1308" s="5" t="s">
        <v>52</v>
      </c>
      <c r="AD1308" s="5" t="s">
        <v>3589</v>
      </c>
      <c r="AE1308" s="5" t="s">
        <v>3590</v>
      </c>
      <c r="AF1308" s="5" t="s">
        <v>3591</v>
      </c>
      <c r="AG1308" s="5" t="s">
        <v>52</v>
      </c>
      <c r="AH1308" s="5" t="s">
        <v>52</v>
      </c>
      <c r="AI1308" s="5" t="s">
        <v>3592</v>
      </c>
      <c r="AJ1308" s="5" t="s">
        <v>12039</v>
      </c>
      <c r="AK1308" s="5" t="s">
        <v>12049</v>
      </c>
      <c r="AL1308" s="5" t="s">
        <v>6484</v>
      </c>
    </row>
    <row r="1309" hidden="1">
      <c r="A1309" s="5" t="s">
        <v>12050</v>
      </c>
      <c r="B1309" s="5" t="s">
        <v>12051</v>
      </c>
      <c r="C1309" s="5" t="s">
        <v>12052</v>
      </c>
      <c r="D1309" s="9">
        <v>43856.0</v>
      </c>
      <c r="E1309" s="5">
        <v>936964.0</v>
      </c>
      <c r="F1309" s="5">
        <v>425893.0</v>
      </c>
      <c r="G1309" s="5" t="s">
        <v>1419</v>
      </c>
      <c r="H1309" s="5" t="s">
        <v>480</v>
      </c>
      <c r="I1309" s="5" t="s">
        <v>7601</v>
      </c>
      <c r="J1309" s="5" t="s">
        <v>256</v>
      </c>
      <c r="K1309" s="5" t="s">
        <v>12053</v>
      </c>
      <c r="L1309" s="5" t="s">
        <v>12054</v>
      </c>
      <c r="M1309" s="10" t="str">
        <f>IFERROR(__xludf.DUMMYFUNCTION("REGEXEXTRACT(L1794, ""[\s,]([A-Z]{2})[,\s]\s?\d{5}"")"),"PR")</f>
        <v>PR</v>
      </c>
      <c r="N1309" s="5" t="s">
        <v>12055</v>
      </c>
      <c r="O1309" s="5" t="s">
        <v>52</v>
      </c>
      <c r="P1309" s="5">
        <v>18.0</v>
      </c>
      <c r="Q1309" s="5" t="s">
        <v>12056</v>
      </c>
      <c r="R1309" s="5" t="s">
        <v>12057</v>
      </c>
      <c r="S1309" s="5">
        <v>167.0</v>
      </c>
      <c r="T1309" s="5" t="s">
        <v>115</v>
      </c>
      <c r="U1309" s="5">
        <v>519.0</v>
      </c>
      <c r="V1309" s="5" t="s">
        <v>70</v>
      </c>
      <c r="W1309" s="5" t="s">
        <v>12058</v>
      </c>
      <c r="X1309" s="5" t="s">
        <v>52</v>
      </c>
      <c r="Y1309" s="5" t="s">
        <v>52</v>
      </c>
      <c r="Z1309" s="5" t="s">
        <v>10528</v>
      </c>
      <c r="AA1309" s="5" t="s">
        <v>12059</v>
      </c>
      <c r="AB1309" s="5" t="s">
        <v>235</v>
      </c>
      <c r="AC1309" s="5" t="s">
        <v>52</v>
      </c>
      <c r="AD1309" s="5" t="s">
        <v>72</v>
      </c>
      <c r="AE1309" s="5" t="s">
        <v>73</v>
      </c>
      <c r="AF1309" s="5" t="s">
        <v>74</v>
      </c>
      <c r="AG1309" s="5" t="s">
        <v>75</v>
      </c>
      <c r="AH1309" s="5" t="s">
        <v>76</v>
      </c>
      <c r="AI1309" s="5" t="s">
        <v>77</v>
      </c>
      <c r="AJ1309" s="5" t="s">
        <v>12060</v>
      </c>
      <c r="AK1309" s="5" t="s">
        <v>12061</v>
      </c>
      <c r="AL1309" s="5" t="s">
        <v>4069</v>
      </c>
    </row>
    <row r="1310" hidden="1">
      <c r="A1310" s="5" t="s">
        <v>12062</v>
      </c>
      <c r="B1310" s="5" t="s">
        <v>12063</v>
      </c>
      <c r="C1310" s="5" t="s">
        <v>1394</v>
      </c>
      <c r="D1310" s="9">
        <v>43855.0</v>
      </c>
      <c r="E1310" s="5">
        <v>46015.0</v>
      </c>
      <c r="F1310" s="5">
        <v>20916.0</v>
      </c>
      <c r="G1310" s="5" t="s">
        <v>2481</v>
      </c>
      <c r="H1310" s="5" t="s">
        <v>189</v>
      </c>
      <c r="I1310" s="5" t="s">
        <v>10415</v>
      </c>
      <c r="J1310" s="5" t="s">
        <v>532</v>
      </c>
      <c r="K1310" s="5" t="s">
        <v>12064</v>
      </c>
      <c r="L1310" s="5" t="s">
        <v>12065</v>
      </c>
      <c r="M1310" s="10" t="str">
        <f>IFERROR(__xludf.DUMMYFUNCTION("REGEXEXTRACT(L1795, ""[\s,]([A-Z]{2})[,\s]\s?\d{5}"")"),"#N/A")</f>
        <v>#N/A</v>
      </c>
      <c r="N1310" s="5" t="s">
        <v>12066</v>
      </c>
      <c r="O1310" s="5">
        <v>76051.0</v>
      </c>
      <c r="P1310" s="5">
        <v>1.0</v>
      </c>
      <c r="Q1310" s="5" t="s">
        <v>12067</v>
      </c>
      <c r="R1310" s="5" t="s">
        <v>4202</v>
      </c>
      <c r="S1310" s="5">
        <v>9.0</v>
      </c>
      <c r="T1310" s="5" t="s">
        <v>53</v>
      </c>
      <c r="U1310" s="5">
        <v>7.0</v>
      </c>
      <c r="V1310" s="5" t="s">
        <v>93</v>
      </c>
      <c r="W1310" s="5" t="s">
        <v>12068</v>
      </c>
      <c r="X1310" s="5" t="s">
        <v>71</v>
      </c>
      <c r="Y1310" s="5" t="s">
        <v>52</v>
      </c>
      <c r="Z1310" s="5" t="s">
        <v>12026</v>
      </c>
      <c r="AA1310" s="5" t="s">
        <v>12069</v>
      </c>
      <c r="AB1310" s="5" t="s">
        <v>235</v>
      </c>
      <c r="AC1310" s="5" t="s">
        <v>52</v>
      </c>
      <c r="AD1310" s="5" t="s">
        <v>216</v>
      </c>
      <c r="AE1310" s="5" t="s">
        <v>217</v>
      </c>
      <c r="AF1310" s="5" t="s">
        <v>218</v>
      </c>
      <c r="AG1310" s="5" t="s">
        <v>52</v>
      </c>
      <c r="AH1310" s="5" t="s">
        <v>52</v>
      </c>
      <c r="AI1310" s="5" t="s">
        <v>52</v>
      </c>
      <c r="AJ1310" s="5" t="s">
        <v>12063</v>
      </c>
      <c r="AK1310" s="5" t="s">
        <v>12065</v>
      </c>
      <c r="AL1310" s="5" t="s">
        <v>3639</v>
      </c>
    </row>
    <row r="1311">
      <c r="A1311" s="5" t="s">
        <v>12070</v>
      </c>
      <c r="B1311" s="5" t="s">
        <v>12071</v>
      </c>
      <c r="C1311" s="5" t="s">
        <v>12072</v>
      </c>
      <c r="D1311" s="9">
        <v>43855.0</v>
      </c>
      <c r="E1311" s="5">
        <v>34471.0</v>
      </c>
      <c r="F1311" s="5">
        <v>15669.0</v>
      </c>
      <c r="G1311" s="5" t="s">
        <v>7358</v>
      </c>
      <c r="H1311" s="5" t="s">
        <v>45</v>
      </c>
      <c r="I1311" s="5" t="s">
        <v>12073</v>
      </c>
      <c r="J1311" s="5" t="s">
        <v>47</v>
      </c>
      <c r="K1311" s="5" t="s">
        <v>4507</v>
      </c>
      <c r="L1311" s="5" t="s">
        <v>12074</v>
      </c>
      <c r="M1311" s="10" t="str">
        <f>IFERROR(__xludf.DUMMYFUNCTION("REGEXEXTRACT(L1796, ""[\s,]([A-Z]{2})[,\s]\s?\d{5}"")"),"#N/A")</f>
        <v>#N/A</v>
      </c>
      <c r="N1311" s="5" t="s">
        <v>12075</v>
      </c>
      <c r="O1311" s="5" t="s">
        <v>52</v>
      </c>
      <c r="P1311" s="5">
        <v>2.0</v>
      </c>
      <c r="Q1311" s="5" t="s">
        <v>12076</v>
      </c>
      <c r="R1311" s="5" t="s">
        <v>2218</v>
      </c>
      <c r="S1311" s="5">
        <v>1640.0</v>
      </c>
      <c r="T1311" s="5" t="s">
        <v>69</v>
      </c>
      <c r="U1311" s="5">
        <v>73.0</v>
      </c>
      <c r="V1311" s="5" t="s">
        <v>70</v>
      </c>
      <c r="W1311" s="5" t="s">
        <v>12077</v>
      </c>
      <c r="X1311" s="5" t="s">
        <v>52</v>
      </c>
      <c r="Y1311" s="5" t="s">
        <v>52</v>
      </c>
      <c r="Z1311" s="5" t="s">
        <v>12078</v>
      </c>
      <c r="AA1311" s="5" t="s">
        <v>12079</v>
      </c>
      <c r="AB1311" s="5" t="s">
        <v>180</v>
      </c>
      <c r="AC1311" s="5" t="s">
        <v>1051</v>
      </c>
      <c r="AD1311" s="5" t="s">
        <v>72</v>
      </c>
      <c r="AE1311" s="5" t="s">
        <v>73</v>
      </c>
      <c r="AF1311" s="5" t="s">
        <v>74</v>
      </c>
      <c r="AG1311" s="5" t="s">
        <v>75</v>
      </c>
      <c r="AH1311" s="5" t="s">
        <v>76</v>
      </c>
      <c r="AI1311" s="5" t="s">
        <v>77</v>
      </c>
      <c r="AJ1311" s="5" t="s">
        <v>12080</v>
      </c>
      <c r="AK1311" s="5" t="s">
        <v>12081</v>
      </c>
      <c r="AL1311" s="5" t="s">
        <v>5795</v>
      </c>
    </row>
    <row r="1312" hidden="1">
      <c r="A1312" s="5" t="s">
        <v>12082</v>
      </c>
      <c r="B1312" s="5" t="s">
        <v>12083</v>
      </c>
      <c r="C1312" s="5" t="s">
        <v>4286</v>
      </c>
      <c r="D1312" s="9">
        <v>43851.0</v>
      </c>
      <c r="E1312" s="5">
        <v>49423.0</v>
      </c>
      <c r="F1312" s="5">
        <v>22465.0</v>
      </c>
      <c r="G1312" s="5" t="s">
        <v>870</v>
      </c>
      <c r="H1312" s="5" t="s">
        <v>131</v>
      </c>
      <c r="I1312" s="5" t="s">
        <v>7082</v>
      </c>
      <c r="J1312" s="5" t="s">
        <v>872</v>
      </c>
      <c r="K1312" s="5" t="s">
        <v>302</v>
      </c>
      <c r="L1312" s="5" t="s">
        <v>12084</v>
      </c>
      <c r="M1312" s="10" t="str">
        <f>IFERROR(__xludf.DUMMYFUNCTION("REGEXEXTRACT(L1797, ""[\s,]([A-Z]{2})[,\s]\s?\d{5}"")"),"#N/A")</f>
        <v>#N/A</v>
      </c>
      <c r="N1312" s="5" t="s">
        <v>12085</v>
      </c>
      <c r="O1312" s="5">
        <v>27215.0</v>
      </c>
      <c r="P1312" s="5">
        <v>1.0</v>
      </c>
      <c r="Q1312" s="5" t="s">
        <v>12086</v>
      </c>
      <c r="R1312" s="5" t="s">
        <v>52</v>
      </c>
      <c r="S1312" s="5">
        <v>1123.0</v>
      </c>
      <c r="T1312" s="5" t="s">
        <v>69</v>
      </c>
      <c r="U1312" s="5">
        <v>0.0</v>
      </c>
      <c r="V1312" s="5" t="s">
        <v>158</v>
      </c>
      <c r="W1312" s="5" t="s">
        <v>12087</v>
      </c>
      <c r="X1312" s="5" t="s">
        <v>71</v>
      </c>
      <c r="Y1312" s="5" t="s">
        <v>52</v>
      </c>
      <c r="Z1312" s="5" t="s">
        <v>12088</v>
      </c>
      <c r="AA1312" s="5" t="s">
        <v>12089</v>
      </c>
      <c r="AB1312" s="5" t="s">
        <v>5043</v>
      </c>
      <c r="AC1312" s="5" t="s">
        <v>52</v>
      </c>
      <c r="AD1312" s="5" t="s">
        <v>163</v>
      </c>
      <c r="AE1312" s="5" t="s">
        <v>164</v>
      </c>
      <c r="AF1312" s="5" t="s">
        <v>165</v>
      </c>
      <c r="AG1312" s="5" t="s">
        <v>52</v>
      </c>
      <c r="AH1312" s="5" t="s">
        <v>52</v>
      </c>
      <c r="AI1312" s="5" t="s">
        <v>52</v>
      </c>
      <c r="AJ1312" s="5" t="s">
        <v>12090</v>
      </c>
      <c r="AK1312" s="5" t="s">
        <v>12091</v>
      </c>
      <c r="AL1312" s="5" t="s">
        <v>2922</v>
      </c>
    </row>
    <row r="1313" hidden="1">
      <c r="A1313" s="5" t="s">
        <v>12092</v>
      </c>
      <c r="B1313" s="5" t="s">
        <v>12093</v>
      </c>
      <c r="C1313" s="5" t="s">
        <v>12094</v>
      </c>
      <c r="D1313" s="9">
        <v>43849.0</v>
      </c>
      <c r="E1313" s="5">
        <v>58080.0</v>
      </c>
      <c r="F1313" s="5">
        <v>26400.0</v>
      </c>
      <c r="G1313" s="5" t="s">
        <v>3867</v>
      </c>
      <c r="H1313" s="5" t="s">
        <v>149</v>
      </c>
      <c r="I1313" s="5" t="s">
        <v>12095</v>
      </c>
      <c r="J1313" s="5" t="s">
        <v>532</v>
      </c>
      <c r="K1313" s="5" t="s">
        <v>12096</v>
      </c>
      <c r="L1313" s="5" t="s">
        <v>12097</v>
      </c>
      <c r="M1313" s="10" t="str">
        <f>IFERROR(__xludf.DUMMYFUNCTION("REGEXEXTRACT(L1798, ""[\s,]([A-Z]{2})[,\s]\s?\d{5}"")"),"#N/A")</f>
        <v>#N/A</v>
      </c>
      <c r="N1313" s="5" t="s">
        <v>12098</v>
      </c>
      <c r="O1313" s="5">
        <v>33172.0</v>
      </c>
      <c r="P1313" s="5">
        <v>1.0</v>
      </c>
      <c r="Q1313" s="5" t="s">
        <v>12099</v>
      </c>
      <c r="R1313" s="5">
        <v>4510.0</v>
      </c>
      <c r="S1313" s="5">
        <v>33.0</v>
      </c>
      <c r="T1313" s="5" t="s">
        <v>3122</v>
      </c>
      <c r="U1313" s="5">
        <v>42.0</v>
      </c>
      <c r="V1313" s="5" t="s">
        <v>93</v>
      </c>
      <c r="W1313" s="5" t="s">
        <v>12100</v>
      </c>
      <c r="X1313" s="5" t="s">
        <v>71</v>
      </c>
      <c r="Y1313" s="5" t="s">
        <v>52</v>
      </c>
      <c r="Z1313" s="5" t="s">
        <v>12101</v>
      </c>
      <c r="AA1313" s="5" t="s">
        <v>12102</v>
      </c>
      <c r="AB1313" s="5" t="s">
        <v>200</v>
      </c>
      <c r="AC1313" s="5" t="s">
        <v>52</v>
      </c>
      <c r="AD1313" s="5" t="s">
        <v>216</v>
      </c>
      <c r="AE1313" s="5" t="s">
        <v>217</v>
      </c>
      <c r="AF1313" s="5" t="s">
        <v>218</v>
      </c>
      <c r="AG1313" s="5" t="s">
        <v>52</v>
      </c>
      <c r="AH1313" s="5" t="s">
        <v>52</v>
      </c>
      <c r="AI1313" s="5" t="s">
        <v>52</v>
      </c>
      <c r="AJ1313" s="5" t="s">
        <v>12093</v>
      </c>
      <c r="AK1313" s="5" t="s">
        <v>12097</v>
      </c>
      <c r="AL1313" s="5" t="s">
        <v>336</v>
      </c>
    </row>
    <row r="1314" hidden="1">
      <c r="A1314" s="5" t="s">
        <v>12103</v>
      </c>
      <c r="B1314" s="5" t="s">
        <v>12104</v>
      </c>
      <c r="C1314" s="5" t="s">
        <v>12105</v>
      </c>
      <c r="D1314" s="9">
        <v>43846.0</v>
      </c>
      <c r="E1314" s="5">
        <v>32102.0</v>
      </c>
      <c r="F1314" s="5">
        <v>14592.0</v>
      </c>
      <c r="G1314" s="5" t="s">
        <v>963</v>
      </c>
      <c r="H1314" s="5" t="s">
        <v>171</v>
      </c>
      <c r="I1314" s="5" t="s">
        <v>6848</v>
      </c>
      <c r="J1314" s="5" t="s">
        <v>965</v>
      </c>
      <c r="K1314" s="5" t="s">
        <v>12106</v>
      </c>
      <c r="L1314" s="5" t="s">
        <v>12107</v>
      </c>
      <c r="M1314" s="10" t="str">
        <f>IFERROR(__xludf.DUMMYFUNCTION("REGEXEXTRACT(L1799, ""[\s,]([A-Z]{2})[,\s]\s?\d{5}"")"),"#N/A")</f>
        <v>#N/A</v>
      </c>
      <c r="N1314" s="5" t="s">
        <v>12108</v>
      </c>
      <c r="O1314" s="5">
        <v>10118.0</v>
      </c>
      <c r="P1314" s="5">
        <v>4.0</v>
      </c>
      <c r="Q1314" s="5" t="s">
        <v>12109</v>
      </c>
      <c r="R1314" s="5" t="s">
        <v>4280</v>
      </c>
      <c r="S1314" s="5">
        <v>3813.0</v>
      </c>
      <c r="T1314" s="5" t="s">
        <v>69</v>
      </c>
      <c r="U1314" s="5">
        <v>0.0</v>
      </c>
      <c r="V1314" s="5" t="s">
        <v>52</v>
      </c>
      <c r="W1314" s="5" t="s">
        <v>12110</v>
      </c>
      <c r="X1314" s="5" t="s">
        <v>52</v>
      </c>
      <c r="Y1314" s="5" t="s">
        <v>52</v>
      </c>
      <c r="Z1314" s="5" t="s">
        <v>12111</v>
      </c>
      <c r="AA1314" s="5" t="s">
        <v>12112</v>
      </c>
      <c r="AB1314" s="5" t="s">
        <v>1831</v>
      </c>
      <c r="AC1314" s="5" t="s">
        <v>52</v>
      </c>
      <c r="AD1314" s="5" t="s">
        <v>3589</v>
      </c>
      <c r="AE1314" s="5" t="s">
        <v>3590</v>
      </c>
      <c r="AF1314" s="5" t="s">
        <v>3591</v>
      </c>
      <c r="AG1314" s="5" t="s">
        <v>52</v>
      </c>
      <c r="AH1314" s="5" t="s">
        <v>52</v>
      </c>
      <c r="AI1314" s="5" t="s">
        <v>3592</v>
      </c>
      <c r="AJ1314" s="5" t="s">
        <v>12113</v>
      </c>
      <c r="AK1314" s="5" t="s">
        <v>12114</v>
      </c>
      <c r="AL1314" s="5" t="s">
        <v>12115</v>
      </c>
    </row>
    <row r="1315" hidden="1">
      <c r="A1315" s="5" t="s">
        <v>12116</v>
      </c>
      <c r="B1315" s="5" t="s">
        <v>168</v>
      </c>
      <c r="C1315" s="5" t="s">
        <v>1612</v>
      </c>
      <c r="D1315" s="9">
        <v>43846.0</v>
      </c>
      <c r="E1315" s="5">
        <v>39600.0</v>
      </c>
      <c r="F1315" s="5">
        <v>18000.0</v>
      </c>
      <c r="G1315" s="5" t="s">
        <v>4585</v>
      </c>
      <c r="H1315" s="5" t="s">
        <v>171</v>
      </c>
      <c r="I1315" s="5" t="s">
        <v>12117</v>
      </c>
      <c r="J1315" s="5" t="s">
        <v>274</v>
      </c>
      <c r="K1315" s="5" t="s">
        <v>4112</v>
      </c>
      <c r="L1315" s="5" t="s">
        <v>11441</v>
      </c>
      <c r="M1315" s="10" t="str">
        <f>IFERROR(__xludf.DUMMYFUNCTION("REGEXEXTRACT(L1800, ""[\s,]([A-Z]{2})[,\s]\s?\d{5}"")"),"#N/A")</f>
        <v>#N/A</v>
      </c>
      <c r="N1315" s="5" t="s">
        <v>12118</v>
      </c>
      <c r="O1315" s="5" t="s">
        <v>52</v>
      </c>
      <c r="P1315" s="5">
        <v>1.0</v>
      </c>
      <c r="Q1315" s="5" t="s">
        <v>12119</v>
      </c>
      <c r="R1315" s="5">
        <v>4510.0</v>
      </c>
      <c r="S1315" s="5">
        <v>13850.0</v>
      </c>
      <c r="T1315" s="5" t="s">
        <v>115</v>
      </c>
      <c r="U1315" s="5">
        <v>0.0</v>
      </c>
      <c r="V1315" s="5" t="s">
        <v>52</v>
      </c>
      <c r="W1315" s="5" t="s">
        <v>12120</v>
      </c>
      <c r="X1315" s="5" t="s">
        <v>52</v>
      </c>
      <c r="Y1315" s="5" t="s">
        <v>52</v>
      </c>
      <c r="Z1315" s="5" t="s">
        <v>12121</v>
      </c>
      <c r="AA1315" s="5" t="s">
        <v>12122</v>
      </c>
      <c r="AB1315" s="5" t="s">
        <v>1553</v>
      </c>
      <c r="AC1315" s="5" t="s">
        <v>52</v>
      </c>
      <c r="AD1315" s="5" t="s">
        <v>181</v>
      </c>
      <c r="AE1315" s="5" t="s">
        <v>182</v>
      </c>
      <c r="AF1315" s="5" t="s">
        <v>183</v>
      </c>
      <c r="AG1315" s="5" t="s">
        <v>52</v>
      </c>
      <c r="AH1315" s="5" t="s">
        <v>52</v>
      </c>
      <c r="AI1315" s="5" t="s">
        <v>184</v>
      </c>
      <c r="AJ1315" s="5" t="s">
        <v>168</v>
      </c>
      <c r="AK1315" s="5" t="s">
        <v>11441</v>
      </c>
      <c r="AL1315" s="5" t="s">
        <v>185</v>
      </c>
    </row>
    <row r="1316" hidden="1">
      <c r="A1316" s="5" t="s">
        <v>12123</v>
      </c>
      <c r="B1316" s="5" t="s">
        <v>11549</v>
      </c>
      <c r="C1316" s="5" t="s">
        <v>102</v>
      </c>
      <c r="D1316" s="9">
        <v>43845.0</v>
      </c>
      <c r="E1316" s="5">
        <v>41461.0</v>
      </c>
      <c r="F1316" s="5">
        <v>18846.0</v>
      </c>
      <c r="G1316" s="5" t="s">
        <v>963</v>
      </c>
      <c r="H1316" s="5" t="s">
        <v>189</v>
      </c>
      <c r="I1316" s="5" t="s">
        <v>12124</v>
      </c>
      <c r="J1316" s="5" t="s">
        <v>965</v>
      </c>
      <c r="K1316" s="5" t="s">
        <v>11551</v>
      </c>
      <c r="L1316" s="5" t="s">
        <v>11552</v>
      </c>
      <c r="M1316" s="10" t="str">
        <f>IFERROR(__xludf.DUMMYFUNCTION("REGEXEXTRACT(L1801, ""[\s,]([A-Z]{2})[,\s]\s?\d{5}"")"),"PR")</f>
        <v>PR</v>
      </c>
      <c r="N1316" s="5" t="s">
        <v>102</v>
      </c>
      <c r="O1316" s="5">
        <v>60004.0</v>
      </c>
      <c r="P1316" s="5">
        <v>1.0</v>
      </c>
      <c r="Q1316" s="5" t="s">
        <v>12125</v>
      </c>
      <c r="R1316" s="5">
        <v>4310.0</v>
      </c>
      <c r="S1316" s="5">
        <v>900.0</v>
      </c>
      <c r="T1316" s="5" t="s">
        <v>196</v>
      </c>
      <c r="U1316" s="5">
        <v>34.0</v>
      </c>
      <c r="V1316" s="5" t="s">
        <v>93</v>
      </c>
      <c r="W1316" s="5" t="s">
        <v>12126</v>
      </c>
      <c r="X1316" s="5" t="s">
        <v>52</v>
      </c>
      <c r="Y1316" s="5" t="s">
        <v>52</v>
      </c>
      <c r="Z1316" s="5" t="s">
        <v>12127</v>
      </c>
      <c r="AA1316" s="5" t="s">
        <v>12128</v>
      </c>
      <c r="AB1316" s="5" t="s">
        <v>235</v>
      </c>
      <c r="AC1316" s="5" t="s">
        <v>52</v>
      </c>
      <c r="AD1316" s="5" t="s">
        <v>216</v>
      </c>
      <c r="AE1316" s="5" t="s">
        <v>217</v>
      </c>
      <c r="AF1316" s="5" t="s">
        <v>218</v>
      </c>
      <c r="AG1316" s="5" t="s">
        <v>52</v>
      </c>
      <c r="AH1316" s="5" t="s">
        <v>52</v>
      </c>
      <c r="AI1316" s="5" t="s">
        <v>52</v>
      </c>
      <c r="AJ1316" s="5" t="s">
        <v>11557</v>
      </c>
      <c r="AK1316" s="5" t="s">
        <v>11558</v>
      </c>
      <c r="AL1316" s="5" t="s">
        <v>11559</v>
      </c>
    </row>
    <row r="1317" hidden="1">
      <c r="A1317" s="5" t="s">
        <v>12129</v>
      </c>
      <c r="B1317" s="5" t="s">
        <v>577</v>
      </c>
      <c r="C1317" s="5" t="s">
        <v>12130</v>
      </c>
      <c r="D1317" s="9">
        <v>43840.0</v>
      </c>
      <c r="E1317" s="5">
        <v>40899.0</v>
      </c>
      <c r="F1317" s="5">
        <v>18590.0</v>
      </c>
      <c r="G1317" s="5" t="s">
        <v>1458</v>
      </c>
      <c r="H1317" s="5" t="s">
        <v>290</v>
      </c>
      <c r="I1317" s="5" t="s">
        <v>12131</v>
      </c>
      <c r="J1317" s="5" t="s">
        <v>1460</v>
      </c>
      <c r="K1317" s="5" t="s">
        <v>1461</v>
      </c>
      <c r="L1317" s="5" t="s">
        <v>12132</v>
      </c>
      <c r="M1317" s="10" t="str">
        <f>IFERROR(__xludf.DUMMYFUNCTION("REGEXEXTRACT(L1802, ""[\s,]([A-Z]{2})[,\s]\s?\d{5}"")"),"PR")</f>
        <v>PR</v>
      </c>
      <c r="N1317" s="5" t="s">
        <v>12133</v>
      </c>
      <c r="O1317" s="5" t="s">
        <v>52</v>
      </c>
      <c r="P1317" s="5">
        <v>1.0</v>
      </c>
      <c r="Q1317" s="5" t="s">
        <v>12134</v>
      </c>
      <c r="R1317" s="5" t="s">
        <v>244</v>
      </c>
      <c r="S1317" s="5">
        <v>949.0</v>
      </c>
      <c r="T1317" s="5" t="s">
        <v>115</v>
      </c>
      <c r="U1317" s="5">
        <v>47.0</v>
      </c>
      <c r="V1317" s="5" t="s">
        <v>70</v>
      </c>
      <c r="W1317" s="5" t="s">
        <v>12135</v>
      </c>
      <c r="X1317" s="5" t="s">
        <v>52</v>
      </c>
      <c r="Y1317" s="5" t="s">
        <v>52</v>
      </c>
      <c r="Z1317" s="5" t="s">
        <v>12136</v>
      </c>
      <c r="AA1317" s="5" t="s">
        <v>12137</v>
      </c>
      <c r="AB1317" s="5" t="s">
        <v>235</v>
      </c>
      <c r="AC1317" s="5" t="s">
        <v>52</v>
      </c>
      <c r="AD1317" s="5" t="s">
        <v>72</v>
      </c>
      <c r="AE1317" s="5" t="s">
        <v>73</v>
      </c>
      <c r="AF1317" s="5" t="s">
        <v>74</v>
      </c>
      <c r="AG1317" s="5" t="s">
        <v>75</v>
      </c>
      <c r="AH1317" s="5" t="s">
        <v>76</v>
      </c>
      <c r="AI1317" s="5" t="s">
        <v>77</v>
      </c>
      <c r="AJ1317" s="5" t="s">
        <v>3093</v>
      </c>
      <c r="AK1317" s="5" t="s">
        <v>3604</v>
      </c>
      <c r="AL1317" s="5" t="s">
        <v>3943</v>
      </c>
    </row>
    <row r="1318" hidden="1">
      <c r="A1318" s="5" t="s">
        <v>12138</v>
      </c>
      <c r="B1318" s="5" t="s">
        <v>12139</v>
      </c>
      <c r="C1318" s="5" t="s">
        <v>12140</v>
      </c>
      <c r="D1318" s="9">
        <v>43837.0</v>
      </c>
      <c r="E1318" s="5">
        <v>74805.0</v>
      </c>
      <c r="F1318" s="5">
        <v>34002.0</v>
      </c>
      <c r="G1318" s="5" t="s">
        <v>188</v>
      </c>
      <c r="H1318" s="5" t="s">
        <v>1792</v>
      </c>
      <c r="I1318" s="5" t="s">
        <v>12141</v>
      </c>
      <c r="J1318" s="5" t="s">
        <v>191</v>
      </c>
      <c r="K1318" s="5" t="s">
        <v>1461</v>
      </c>
      <c r="L1318" s="5" t="s">
        <v>12142</v>
      </c>
      <c r="M1318" s="10" t="str">
        <f>IFERROR(__xludf.DUMMYFUNCTION("REGEXEXTRACT(L1803, ""[\s,]([A-Z]{2})[,\s]\s?\d{5}"")"),"#N/A")</f>
        <v>#N/A</v>
      </c>
      <c r="N1318" s="5" t="s">
        <v>12143</v>
      </c>
      <c r="O1318" s="5">
        <v>29440.0</v>
      </c>
      <c r="P1318" s="5">
        <v>3.0</v>
      </c>
      <c r="Q1318" s="5" t="s">
        <v>12144</v>
      </c>
      <c r="R1318" s="5" t="s">
        <v>1465</v>
      </c>
      <c r="S1318" s="5">
        <v>103.0</v>
      </c>
      <c r="T1318" s="5" t="s">
        <v>53</v>
      </c>
      <c r="U1318" s="5">
        <v>142.0</v>
      </c>
      <c r="V1318" s="5" t="s">
        <v>70</v>
      </c>
      <c r="W1318" s="5" t="s">
        <v>12145</v>
      </c>
      <c r="X1318" s="5" t="s">
        <v>52</v>
      </c>
      <c r="Y1318" s="5" t="s">
        <v>52</v>
      </c>
      <c r="Z1318" s="5" t="s">
        <v>12026</v>
      </c>
      <c r="AA1318" s="5" t="s">
        <v>12146</v>
      </c>
      <c r="AB1318" s="5" t="s">
        <v>1426</v>
      </c>
      <c r="AC1318" s="5" t="s">
        <v>52</v>
      </c>
      <c r="AD1318" s="5" t="s">
        <v>3723</v>
      </c>
      <c r="AE1318" s="5" t="s">
        <v>3724</v>
      </c>
      <c r="AF1318" s="5" t="s">
        <v>3725</v>
      </c>
      <c r="AG1318" s="5" t="s">
        <v>52</v>
      </c>
      <c r="AH1318" s="5" t="s">
        <v>3726</v>
      </c>
      <c r="AI1318" s="5" t="s">
        <v>3727</v>
      </c>
      <c r="AJ1318" s="5" t="s">
        <v>12139</v>
      </c>
      <c r="AK1318" s="5" t="s">
        <v>12147</v>
      </c>
      <c r="AL1318" s="5" t="s">
        <v>3729</v>
      </c>
    </row>
    <row r="1319" hidden="1">
      <c r="A1319" s="5" t="s">
        <v>12148</v>
      </c>
      <c r="B1319" s="5" t="s">
        <v>168</v>
      </c>
      <c r="C1319" s="5" t="s">
        <v>1612</v>
      </c>
      <c r="D1319" s="9">
        <v>43836.0</v>
      </c>
      <c r="E1319" s="5">
        <v>39600.0</v>
      </c>
      <c r="F1319" s="5">
        <v>18000.0</v>
      </c>
      <c r="G1319" s="5" t="s">
        <v>4585</v>
      </c>
      <c r="H1319" s="5" t="s">
        <v>171</v>
      </c>
      <c r="I1319" s="5" t="s">
        <v>1991</v>
      </c>
      <c r="J1319" s="5" t="s">
        <v>274</v>
      </c>
      <c r="K1319" s="5" t="s">
        <v>4112</v>
      </c>
      <c r="L1319" s="5" t="s">
        <v>11441</v>
      </c>
      <c r="M1319" s="10" t="str">
        <f>IFERROR(__xludf.DUMMYFUNCTION("REGEXEXTRACT(L1804, ""[\s,]([A-Z]{2})[,\s]\s?\d{5}"")"),"NY")</f>
        <v>NY</v>
      </c>
      <c r="N1319" s="5" t="s">
        <v>12118</v>
      </c>
      <c r="O1319" s="5" t="s">
        <v>52</v>
      </c>
      <c r="P1319" s="5">
        <v>1.0</v>
      </c>
      <c r="Q1319" s="5" t="s">
        <v>12149</v>
      </c>
      <c r="R1319" s="5">
        <v>4510.0</v>
      </c>
      <c r="S1319" s="5">
        <v>18890.0</v>
      </c>
      <c r="T1319" s="5" t="s">
        <v>115</v>
      </c>
      <c r="U1319" s="5">
        <v>0.0</v>
      </c>
      <c r="V1319" s="5" t="s">
        <v>52</v>
      </c>
      <c r="W1319" s="5" t="s">
        <v>12150</v>
      </c>
      <c r="X1319" s="5" t="s">
        <v>52</v>
      </c>
      <c r="Y1319" s="5" t="s">
        <v>52</v>
      </c>
      <c r="Z1319" s="5" t="s">
        <v>6367</v>
      </c>
      <c r="AA1319" s="5" t="s">
        <v>12151</v>
      </c>
      <c r="AB1319" s="5" t="s">
        <v>260</v>
      </c>
      <c r="AC1319" s="5" t="s">
        <v>52</v>
      </c>
      <c r="AD1319" s="5" t="s">
        <v>181</v>
      </c>
      <c r="AE1319" s="5" t="s">
        <v>182</v>
      </c>
      <c r="AF1319" s="5" t="s">
        <v>183</v>
      </c>
      <c r="AG1319" s="5" t="s">
        <v>52</v>
      </c>
      <c r="AH1319" s="5" t="s">
        <v>52</v>
      </c>
      <c r="AI1319" s="5" t="s">
        <v>184</v>
      </c>
      <c r="AJ1319" s="5" t="s">
        <v>168</v>
      </c>
      <c r="AK1319" s="5" t="s">
        <v>11441</v>
      </c>
      <c r="AL1319" s="5" t="s">
        <v>185</v>
      </c>
    </row>
    <row r="1320">
      <c r="A1320" s="5" t="s">
        <v>12152</v>
      </c>
      <c r="B1320" s="5" t="s">
        <v>12153</v>
      </c>
      <c r="C1320" s="5" t="s">
        <v>5359</v>
      </c>
      <c r="D1320" s="9">
        <v>43832.0</v>
      </c>
      <c r="E1320" s="5">
        <v>44096.0</v>
      </c>
      <c r="F1320" s="5">
        <v>20044.0</v>
      </c>
      <c r="G1320" s="5" t="s">
        <v>870</v>
      </c>
      <c r="H1320" s="5" t="s">
        <v>45</v>
      </c>
      <c r="I1320" s="5" t="s">
        <v>8106</v>
      </c>
      <c r="J1320" s="5" t="s">
        <v>872</v>
      </c>
      <c r="K1320" s="5" t="s">
        <v>462</v>
      </c>
      <c r="L1320" s="5" t="s">
        <v>12154</v>
      </c>
      <c r="M1320" s="10" t="str">
        <f>IFERROR(__xludf.DUMMYFUNCTION("REGEXEXTRACT(L1805, ""[\s,]([A-Z]{2})[,\s]\s?\d{5}"")"),"CA")</f>
        <v>CA</v>
      </c>
      <c r="N1320" s="5" t="s">
        <v>12155</v>
      </c>
      <c r="O1320" s="5">
        <v>7030.0</v>
      </c>
      <c r="P1320" s="5">
        <v>1.0</v>
      </c>
      <c r="Q1320" s="5" t="s">
        <v>12156</v>
      </c>
      <c r="R1320" s="5" t="s">
        <v>466</v>
      </c>
      <c r="S1320" s="5">
        <v>332.0</v>
      </c>
      <c r="T1320" s="5" t="s">
        <v>69</v>
      </c>
      <c r="U1320" s="5">
        <v>0.0</v>
      </c>
      <c r="V1320" s="5" t="s">
        <v>158</v>
      </c>
      <c r="W1320" s="5" t="s">
        <v>12157</v>
      </c>
      <c r="X1320" s="5" t="s">
        <v>52</v>
      </c>
      <c r="Y1320" s="5" t="s">
        <v>52</v>
      </c>
      <c r="Z1320" s="5" t="s">
        <v>12158</v>
      </c>
      <c r="AA1320" s="5" t="s">
        <v>12159</v>
      </c>
      <c r="AB1320" s="5" t="s">
        <v>119</v>
      </c>
      <c r="AC1320" s="5" t="s">
        <v>52</v>
      </c>
      <c r="AD1320" s="5" t="s">
        <v>163</v>
      </c>
      <c r="AE1320" s="5" t="s">
        <v>164</v>
      </c>
      <c r="AF1320" s="5" t="s">
        <v>165</v>
      </c>
      <c r="AG1320" s="5" t="s">
        <v>52</v>
      </c>
      <c r="AH1320" s="5" t="s">
        <v>52</v>
      </c>
      <c r="AI1320" s="5" t="s">
        <v>52</v>
      </c>
      <c r="AJ1320" s="5" t="s">
        <v>12160</v>
      </c>
      <c r="AK1320" s="5" t="s">
        <v>12161</v>
      </c>
      <c r="AL1320" s="5" t="s">
        <v>2922</v>
      </c>
    </row>
    <row r="1321" hidden="1">
      <c r="A1321" s="5" t="s">
        <v>12162</v>
      </c>
      <c r="B1321" s="5" t="s">
        <v>12163</v>
      </c>
      <c r="C1321" s="5" t="s">
        <v>12164</v>
      </c>
      <c r="D1321" s="9">
        <v>43830.0</v>
      </c>
      <c r="E1321" s="5">
        <v>22482.0</v>
      </c>
      <c r="F1321" s="5">
        <v>10219.0</v>
      </c>
      <c r="G1321" s="5" t="s">
        <v>634</v>
      </c>
      <c r="H1321" s="5" t="s">
        <v>149</v>
      </c>
      <c r="I1321" s="5" t="s">
        <v>12165</v>
      </c>
      <c r="J1321" s="5" t="s">
        <v>274</v>
      </c>
      <c r="K1321" s="5" t="s">
        <v>12166</v>
      </c>
      <c r="L1321" s="5" t="s">
        <v>12167</v>
      </c>
      <c r="M1321" s="10" t="str">
        <f>IFERROR(__xludf.DUMMYFUNCTION("REGEXEXTRACT(L1806, ""[\s,]([A-Z]{2})[,\s]\s?\d{5}"")"),"#N/A")</f>
        <v>#N/A</v>
      </c>
      <c r="N1321" s="5" t="s">
        <v>12168</v>
      </c>
      <c r="O1321" s="5">
        <v>30354.0</v>
      </c>
      <c r="P1321" s="5">
        <v>1.0</v>
      </c>
      <c r="Q1321" s="5" t="s">
        <v>12169</v>
      </c>
      <c r="R1321" s="5" t="s">
        <v>4202</v>
      </c>
      <c r="S1321" s="5">
        <v>1520.0</v>
      </c>
      <c r="T1321" s="5" t="s">
        <v>115</v>
      </c>
      <c r="U1321" s="5">
        <v>0.0</v>
      </c>
      <c r="V1321" s="5" t="s">
        <v>70</v>
      </c>
      <c r="W1321" s="5" t="s">
        <v>12170</v>
      </c>
      <c r="X1321" s="5" t="s">
        <v>71</v>
      </c>
      <c r="Y1321" s="5" t="s">
        <v>52</v>
      </c>
      <c r="Z1321" s="5" t="s">
        <v>12171</v>
      </c>
      <c r="AA1321" s="5" t="s">
        <v>12172</v>
      </c>
      <c r="AB1321" s="5" t="s">
        <v>59</v>
      </c>
      <c r="AC1321" s="5" t="s">
        <v>52</v>
      </c>
      <c r="AD1321" s="5" t="s">
        <v>398</v>
      </c>
      <c r="AE1321" s="5" t="s">
        <v>399</v>
      </c>
      <c r="AF1321" s="5" t="s">
        <v>400</v>
      </c>
      <c r="AG1321" s="5" t="s">
        <v>401</v>
      </c>
      <c r="AH1321" s="5">
        <v>23502.0</v>
      </c>
      <c r="AI1321" s="5" t="s">
        <v>402</v>
      </c>
      <c r="AJ1321" s="5" t="s">
        <v>12163</v>
      </c>
      <c r="AK1321" s="5" t="s">
        <v>12173</v>
      </c>
      <c r="AL1321" s="5" t="s">
        <v>1874</v>
      </c>
    </row>
    <row r="1322" hidden="1">
      <c r="A1322" s="5" t="s">
        <v>12174</v>
      </c>
      <c r="B1322" s="5" t="s">
        <v>12175</v>
      </c>
      <c r="C1322" s="5" t="s">
        <v>12176</v>
      </c>
      <c r="D1322" s="9">
        <v>43829.0</v>
      </c>
      <c r="E1322" s="5">
        <v>3694.0</v>
      </c>
      <c r="F1322" s="5">
        <v>1679.0</v>
      </c>
      <c r="G1322" s="5" t="s">
        <v>271</v>
      </c>
      <c r="H1322" s="5" t="s">
        <v>131</v>
      </c>
      <c r="I1322" s="5" t="s">
        <v>12177</v>
      </c>
      <c r="J1322" s="5" t="s">
        <v>274</v>
      </c>
      <c r="K1322" s="5" t="s">
        <v>12178</v>
      </c>
      <c r="L1322" s="5" t="s">
        <v>12179</v>
      </c>
      <c r="M1322" s="10" t="str">
        <f>IFERROR(__xludf.DUMMYFUNCTION("REGEXEXTRACT(L1807, ""[\s,]([A-Z]{2})[,\s]\s?\d{5}"")"),"#N/A")</f>
        <v>#N/A</v>
      </c>
      <c r="N1322" s="5" t="s">
        <v>12180</v>
      </c>
      <c r="O1322" s="5" t="s">
        <v>5387</v>
      </c>
      <c r="P1322" s="5">
        <v>1.0</v>
      </c>
      <c r="Q1322" s="5" t="s">
        <v>12181</v>
      </c>
      <c r="R1322" s="5" t="s">
        <v>244</v>
      </c>
      <c r="S1322" s="5">
        <v>292.0</v>
      </c>
      <c r="T1322" s="5" t="s">
        <v>69</v>
      </c>
      <c r="U1322" s="5">
        <v>10.0</v>
      </c>
      <c r="V1322" s="5" t="s">
        <v>70</v>
      </c>
      <c r="W1322" s="5" t="s">
        <v>12182</v>
      </c>
      <c r="X1322" s="5" t="s">
        <v>52</v>
      </c>
      <c r="Y1322" s="5" t="s">
        <v>52</v>
      </c>
      <c r="Z1322" s="5" t="s">
        <v>12183</v>
      </c>
      <c r="AA1322" s="5" t="s">
        <v>12184</v>
      </c>
      <c r="AB1322" s="5" t="s">
        <v>180</v>
      </c>
      <c r="AC1322" s="5" t="s">
        <v>52</v>
      </c>
      <c r="AD1322" s="5" t="s">
        <v>72</v>
      </c>
      <c r="AE1322" s="5" t="s">
        <v>73</v>
      </c>
      <c r="AF1322" s="5" t="s">
        <v>74</v>
      </c>
      <c r="AG1322" s="5" t="s">
        <v>75</v>
      </c>
      <c r="AH1322" s="5" t="s">
        <v>76</v>
      </c>
      <c r="AI1322" s="5" t="s">
        <v>77</v>
      </c>
      <c r="AJ1322" s="5" t="s">
        <v>12185</v>
      </c>
      <c r="AK1322" s="5" t="s">
        <v>12186</v>
      </c>
      <c r="AL1322" s="5" t="s">
        <v>735</v>
      </c>
    </row>
    <row r="1323" hidden="1">
      <c r="A1323" s="5" t="s">
        <v>12187</v>
      </c>
      <c r="B1323" s="5" t="s">
        <v>10029</v>
      </c>
      <c r="C1323" s="5" t="s">
        <v>1222</v>
      </c>
      <c r="D1323" s="9">
        <v>43828.0</v>
      </c>
      <c r="E1323" s="5">
        <v>12626.0</v>
      </c>
      <c r="F1323" s="5">
        <v>5739.0</v>
      </c>
      <c r="G1323" s="5" t="s">
        <v>107</v>
      </c>
      <c r="H1323" s="5" t="s">
        <v>189</v>
      </c>
      <c r="I1323" s="5" t="s">
        <v>12188</v>
      </c>
      <c r="J1323" s="5" t="s">
        <v>109</v>
      </c>
      <c r="K1323" s="5" t="s">
        <v>4254</v>
      </c>
      <c r="L1323" s="5" t="s">
        <v>10032</v>
      </c>
      <c r="M1323" s="10" t="str">
        <f>IFERROR(__xludf.DUMMYFUNCTION("REGEXEXTRACT(L1808, ""[\s,]([A-Z]{2})[,\s]\s?\d{5}"")"),"#N/A")</f>
        <v>#N/A</v>
      </c>
      <c r="N1323" s="5" t="s">
        <v>10470</v>
      </c>
      <c r="O1323" s="5" t="s">
        <v>52</v>
      </c>
      <c r="P1323" s="5">
        <v>1.0</v>
      </c>
      <c r="Q1323" s="5" t="s">
        <v>12189</v>
      </c>
      <c r="R1323" s="5">
        <v>4510.0</v>
      </c>
      <c r="S1323" s="5">
        <v>10.0</v>
      </c>
      <c r="T1323" s="5" t="s">
        <v>115</v>
      </c>
      <c r="U1323" s="5">
        <v>0.0</v>
      </c>
      <c r="V1323" s="5" t="s">
        <v>52</v>
      </c>
      <c r="W1323" s="5" t="s">
        <v>12190</v>
      </c>
      <c r="X1323" s="5" t="s">
        <v>71</v>
      </c>
      <c r="Y1323" s="5" t="s">
        <v>52</v>
      </c>
      <c r="Z1323" s="5" t="s">
        <v>12191</v>
      </c>
      <c r="AA1323" s="5">
        <v>1277289.0</v>
      </c>
      <c r="AB1323" s="5" t="s">
        <v>730</v>
      </c>
      <c r="AC1323" s="5" t="s">
        <v>52</v>
      </c>
      <c r="AD1323" s="5" t="s">
        <v>10473</v>
      </c>
      <c r="AE1323" s="5" t="s">
        <v>10474</v>
      </c>
      <c r="AF1323" s="5" t="s">
        <v>10475</v>
      </c>
      <c r="AG1323" s="5" t="s">
        <v>265</v>
      </c>
      <c r="AH1323" s="5">
        <v>33602.0</v>
      </c>
      <c r="AI1323" s="5" t="s">
        <v>10476</v>
      </c>
      <c r="AJ1323" s="5" t="s">
        <v>12192</v>
      </c>
      <c r="AK1323" s="5" t="s">
        <v>10029</v>
      </c>
      <c r="AL1323" s="5" t="s">
        <v>10478</v>
      </c>
    </row>
    <row r="1324" hidden="1">
      <c r="A1324" s="5" t="s">
        <v>12193</v>
      </c>
      <c r="B1324" s="5" t="s">
        <v>12194</v>
      </c>
      <c r="C1324" s="5" t="s">
        <v>12194</v>
      </c>
      <c r="D1324" s="9">
        <v>43828.0</v>
      </c>
      <c r="E1324" s="5">
        <v>4393.0</v>
      </c>
      <c r="F1324" s="5">
        <v>1997.0</v>
      </c>
      <c r="G1324" s="5" t="s">
        <v>107</v>
      </c>
      <c r="H1324" s="5" t="s">
        <v>189</v>
      </c>
      <c r="I1324" s="5" t="s">
        <v>12188</v>
      </c>
      <c r="J1324" s="5" t="s">
        <v>109</v>
      </c>
      <c r="K1324" s="5" t="s">
        <v>3109</v>
      </c>
      <c r="L1324" s="5" t="s">
        <v>12195</v>
      </c>
      <c r="M1324" s="10" t="str">
        <f>IFERROR(__xludf.DUMMYFUNCTION("REGEXEXTRACT(L1809, ""[\s,]([A-Z]{2})[,\s]\s?\d{5}"")"),"#N/A")</f>
        <v>#N/A</v>
      </c>
      <c r="N1324" s="5" t="s">
        <v>12196</v>
      </c>
      <c r="O1324" s="5" t="s">
        <v>10022</v>
      </c>
      <c r="P1324" s="5">
        <v>1.0</v>
      </c>
      <c r="Q1324" s="5" t="s">
        <v>12189</v>
      </c>
      <c r="R1324" s="5">
        <v>4510.0</v>
      </c>
      <c r="S1324" s="5">
        <v>4.0</v>
      </c>
      <c r="T1324" s="5" t="s">
        <v>115</v>
      </c>
      <c r="U1324" s="5">
        <v>0.0</v>
      </c>
      <c r="V1324" s="5" t="s">
        <v>52</v>
      </c>
      <c r="W1324" s="5" t="s">
        <v>12197</v>
      </c>
      <c r="X1324" s="5" t="s">
        <v>55</v>
      </c>
      <c r="Y1324" s="5" t="s">
        <v>12190</v>
      </c>
      <c r="Z1324" s="5" t="s">
        <v>12191</v>
      </c>
      <c r="AA1324" s="5">
        <v>1277289.0</v>
      </c>
      <c r="AB1324" s="5" t="s">
        <v>730</v>
      </c>
      <c r="AC1324" s="5" t="s">
        <v>52</v>
      </c>
      <c r="AD1324" s="5" t="s">
        <v>10473</v>
      </c>
      <c r="AE1324" s="5" t="s">
        <v>10474</v>
      </c>
      <c r="AF1324" s="5" t="s">
        <v>10475</v>
      </c>
      <c r="AG1324" s="5" t="s">
        <v>265</v>
      </c>
      <c r="AH1324" s="5">
        <v>33602.0</v>
      </c>
      <c r="AI1324" s="5" t="s">
        <v>10476</v>
      </c>
      <c r="AJ1324" s="5" t="s">
        <v>102</v>
      </c>
      <c r="AK1324" s="5" t="s">
        <v>102</v>
      </c>
      <c r="AL1324" s="5" t="s">
        <v>10478</v>
      </c>
    </row>
    <row r="1325" hidden="1">
      <c r="A1325" s="5" t="s">
        <v>12198</v>
      </c>
      <c r="B1325" s="5" t="s">
        <v>12199</v>
      </c>
      <c r="C1325" s="5" t="s">
        <v>12199</v>
      </c>
      <c r="D1325" s="9">
        <v>43828.0</v>
      </c>
      <c r="E1325" s="5">
        <v>4393.0</v>
      </c>
      <c r="F1325" s="5">
        <v>1997.0</v>
      </c>
      <c r="G1325" s="5" t="s">
        <v>963</v>
      </c>
      <c r="H1325" s="5" t="s">
        <v>171</v>
      </c>
      <c r="I1325" s="5" t="s">
        <v>4747</v>
      </c>
      <c r="J1325" s="5" t="s">
        <v>965</v>
      </c>
      <c r="K1325" s="5" t="s">
        <v>744</v>
      </c>
      <c r="L1325" s="5" t="s">
        <v>1236</v>
      </c>
      <c r="M1325" s="10" t="str">
        <f>IFERROR(__xludf.DUMMYFUNCTION("REGEXEXTRACT(L1810, ""[\s,]([A-Z]{2})[,\s]\s?\d{5}"")"),"#N/A")</f>
        <v>#N/A</v>
      </c>
      <c r="N1325" s="5" t="s">
        <v>12200</v>
      </c>
      <c r="O1325" s="5" t="s">
        <v>1238</v>
      </c>
      <c r="P1325" s="5">
        <v>1.0</v>
      </c>
      <c r="Q1325" s="5" t="s">
        <v>12201</v>
      </c>
      <c r="R1325" s="5">
        <v>4500.0</v>
      </c>
      <c r="S1325" s="5">
        <v>4.0</v>
      </c>
      <c r="T1325" s="5" t="s">
        <v>115</v>
      </c>
      <c r="U1325" s="5">
        <v>0.0</v>
      </c>
      <c r="V1325" s="5" t="s">
        <v>70</v>
      </c>
      <c r="W1325" s="5" t="s">
        <v>12202</v>
      </c>
      <c r="X1325" s="5" t="s">
        <v>55</v>
      </c>
      <c r="Y1325" s="5" t="s">
        <v>12203</v>
      </c>
      <c r="Z1325" s="5" t="s">
        <v>12204</v>
      </c>
      <c r="AA1325" s="5" t="s">
        <v>12205</v>
      </c>
      <c r="AB1325" s="5" t="s">
        <v>730</v>
      </c>
      <c r="AC1325" s="5" t="s">
        <v>52</v>
      </c>
      <c r="AD1325" s="5" t="s">
        <v>1230</v>
      </c>
      <c r="AE1325" s="5" t="s">
        <v>1231</v>
      </c>
      <c r="AF1325" s="5" t="s">
        <v>52</v>
      </c>
      <c r="AG1325" s="5" t="s">
        <v>52</v>
      </c>
      <c r="AH1325" s="5" t="s">
        <v>52</v>
      </c>
      <c r="AI1325" s="5" t="s">
        <v>1232</v>
      </c>
      <c r="AJ1325" s="5" t="s">
        <v>12206</v>
      </c>
      <c r="AK1325" s="5" t="s">
        <v>12207</v>
      </c>
      <c r="AL1325" s="5" t="s">
        <v>1233</v>
      </c>
    </row>
    <row r="1326" hidden="1">
      <c r="A1326" s="5" t="s">
        <v>12208</v>
      </c>
      <c r="B1326" s="5" t="s">
        <v>12209</v>
      </c>
      <c r="C1326" s="5" t="s">
        <v>12210</v>
      </c>
      <c r="D1326" s="9">
        <v>43828.0</v>
      </c>
      <c r="E1326" s="5">
        <v>12122.0</v>
      </c>
      <c r="F1326" s="5">
        <v>5510.0</v>
      </c>
      <c r="G1326" s="5" t="s">
        <v>422</v>
      </c>
      <c r="H1326" s="5" t="s">
        <v>131</v>
      </c>
      <c r="I1326" s="5" t="s">
        <v>6687</v>
      </c>
      <c r="J1326" s="5" t="s">
        <v>424</v>
      </c>
      <c r="K1326" s="5" t="s">
        <v>744</v>
      </c>
      <c r="L1326" s="5" t="s">
        <v>12211</v>
      </c>
      <c r="M1326" s="10" t="str">
        <f>IFERROR(__xludf.DUMMYFUNCTION("REGEXEXTRACT(L1811, ""[\s,]([A-Z]{2})[,\s]\s?\d{5}"")"),"FL")</f>
        <v>FL</v>
      </c>
      <c r="N1326" s="5" t="s">
        <v>12212</v>
      </c>
      <c r="O1326" s="5">
        <v>19958.0</v>
      </c>
      <c r="P1326" s="5">
        <v>1.0</v>
      </c>
      <c r="Q1326" s="5" t="s">
        <v>12213</v>
      </c>
      <c r="R1326" s="5">
        <v>4500.0</v>
      </c>
      <c r="S1326" s="5">
        <v>879.0</v>
      </c>
      <c r="T1326" s="5" t="s">
        <v>115</v>
      </c>
      <c r="U1326" s="5">
        <v>0.0</v>
      </c>
      <c r="V1326" s="5" t="s">
        <v>70</v>
      </c>
      <c r="W1326" s="5" t="s">
        <v>12214</v>
      </c>
      <c r="X1326" s="5" t="s">
        <v>55</v>
      </c>
      <c r="Y1326" s="5" t="s">
        <v>12215</v>
      </c>
      <c r="Z1326" s="5" t="s">
        <v>12216</v>
      </c>
      <c r="AA1326" s="5" t="s">
        <v>12217</v>
      </c>
      <c r="AB1326" s="5" t="s">
        <v>1734</v>
      </c>
      <c r="AC1326" s="5" t="s">
        <v>52</v>
      </c>
      <c r="AD1326" s="5" t="s">
        <v>1230</v>
      </c>
      <c r="AE1326" s="5" t="s">
        <v>1231</v>
      </c>
      <c r="AF1326" s="5" t="s">
        <v>52</v>
      </c>
      <c r="AG1326" s="5" t="s">
        <v>52</v>
      </c>
      <c r="AH1326" s="5" t="s">
        <v>52</v>
      </c>
      <c r="AI1326" s="5" t="s">
        <v>1232</v>
      </c>
      <c r="AJ1326" s="5" t="s">
        <v>12209</v>
      </c>
      <c r="AK1326" s="5" t="s">
        <v>12218</v>
      </c>
      <c r="AL1326" s="5" t="s">
        <v>12219</v>
      </c>
    </row>
    <row r="1327">
      <c r="A1327" s="5" t="s">
        <v>12220</v>
      </c>
      <c r="B1327" s="5" t="s">
        <v>12221</v>
      </c>
      <c r="C1327" s="5" t="s">
        <v>12222</v>
      </c>
      <c r="D1327" s="9">
        <v>43825.0</v>
      </c>
      <c r="E1327" s="5">
        <v>36595.0</v>
      </c>
      <c r="F1327" s="5">
        <v>16634.0</v>
      </c>
      <c r="G1327" s="5" t="s">
        <v>422</v>
      </c>
      <c r="H1327" s="5" t="s">
        <v>45</v>
      </c>
      <c r="I1327" s="5" t="s">
        <v>12223</v>
      </c>
      <c r="J1327" s="5" t="s">
        <v>424</v>
      </c>
      <c r="K1327" s="5" t="s">
        <v>12224</v>
      </c>
      <c r="L1327" s="5" t="s">
        <v>12225</v>
      </c>
      <c r="M1327" s="10" t="str">
        <f>IFERROR(__xludf.DUMMYFUNCTION("REGEXEXTRACT(L1812, ""[\s,]([A-Z]{2})[,\s]\s?\d{5}"")"),"CA")</f>
        <v>CA</v>
      </c>
      <c r="N1327" s="5" t="s">
        <v>12226</v>
      </c>
      <c r="O1327" s="5">
        <v>8837.0</v>
      </c>
      <c r="P1327" s="5">
        <v>1.0</v>
      </c>
      <c r="Q1327" s="5" t="s">
        <v>12227</v>
      </c>
      <c r="R1327" s="5">
        <v>4532.0</v>
      </c>
      <c r="S1327" s="5">
        <v>1619.0</v>
      </c>
      <c r="T1327" s="5" t="s">
        <v>69</v>
      </c>
      <c r="U1327" s="5">
        <v>0.0</v>
      </c>
      <c r="V1327" s="5" t="s">
        <v>52</v>
      </c>
      <c r="W1327" s="5" t="s">
        <v>12228</v>
      </c>
      <c r="X1327" s="5" t="s">
        <v>52</v>
      </c>
      <c r="Y1327" s="5" t="s">
        <v>52</v>
      </c>
      <c r="Z1327" s="5" t="s">
        <v>12229</v>
      </c>
      <c r="AA1327" s="5" t="s">
        <v>12230</v>
      </c>
      <c r="AB1327" s="5" t="s">
        <v>260</v>
      </c>
      <c r="AC1327" s="5" t="s">
        <v>52</v>
      </c>
      <c r="AD1327" s="5" t="s">
        <v>216</v>
      </c>
      <c r="AE1327" s="5" t="s">
        <v>217</v>
      </c>
      <c r="AF1327" s="5" t="s">
        <v>218</v>
      </c>
      <c r="AG1327" s="5" t="s">
        <v>52</v>
      </c>
      <c r="AH1327" s="5" t="s">
        <v>52</v>
      </c>
      <c r="AI1327" s="5" t="s">
        <v>52</v>
      </c>
      <c r="AJ1327" s="5" t="s">
        <v>12221</v>
      </c>
      <c r="AK1327" s="5" t="s">
        <v>12225</v>
      </c>
      <c r="AL1327" s="5" t="s">
        <v>12231</v>
      </c>
    </row>
    <row r="1328" hidden="1">
      <c r="A1328" s="5" t="s">
        <v>12232</v>
      </c>
      <c r="B1328" s="5" t="s">
        <v>12233</v>
      </c>
      <c r="C1328" s="5" t="s">
        <v>12234</v>
      </c>
      <c r="D1328" s="9">
        <v>43825.0</v>
      </c>
      <c r="E1328" s="5">
        <v>152745.0</v>
      </c>
      <c r="F1328" s="5">
        <v>69430.0</v>
      </c>
      <c r="G1328" s="5" t="s">
        <v>4642</v>
      </c>
      <c r="H1328" s="5" t="s">
        <v>272</v>
      </c>
      <c r="I1328" s="5" t="s">
        <v>3147</v>
      </c>
      <c r="J1328" s="5" t="s">
        <v>256</v>
      </c>
      <c r="K1328" s="5" t="s">
        <v>1461</v>
      </c>
      <c r="L1328" s="5" t="s">
        <v>12235</v>
      </c>
      <c r="M1328" s="10" t="str">
        <f>IFERROR(__xludf.DUMMYFUNCTION("REGEXEXTRACT(L1813, ""[\s,]([A-Z]{2})[,\s]\s?\d{5}"")"),"#N/A")</f>
        <v>#N/A</v>
      </c>
      <c r="N1328" s="5" t="s">
        <v>12236</v>
      </c>
      <c r="O1328" s="5" t="s">
        <v>12237</v>
      </c>
      <c r="P1328" s="5">
        <v>3.0</v>
      </c>
      <c r="Q1328" s="5" t="s">
        <v>12238</v>
      </c>
      <c r="R1328" s="5" t="s">
        <v>1465</v>
      </c>
      <c r="S1328" s="5">
        <v>426.0</v>
      </c>
      <c r="T1328" s="5" t="s">
        <v>1077</v>
      </c>
      <c r="U1328" s="5">
        <v>54.0</v>
      </c>
      <c r="V1328" s="5" t="s">
        <v>70</v>
      </c>
      <c r="W1328" s="5" t="s">
        <v>12239</v>
      </c>
      <c r="X1328" s="5" t="s">
        <v>52</v>
      </c>
      <c r="Y1328" s="5" t="s">
        <v>52</v>
      </c>
      <c r="Z1328" s="5" t="s">
        <v>12240</v>
      </c>
      <c r="AA1328" s="5" t="s">
        <v>12241</v>
      </c>
      <c r="AB1328" s="5" t="s">
        <v>59</v>
      </c>
      <c r="AC1328" s="5" t="s">
        <v>52</v>
      </c>
      <c r="AD1328" s="5" t="s">
        <v>72</v>
      </c>
      <c r="AE1328" s="5" t="s">
        <v>73</v>
      </c>
      <c r="AF1328" s="5" t="s">
        <v>74</v>
      </c>
      <c r="AG1328" s="5" t="s">
        <v>75</v>
      </c>
      <c r="AH1328" s="5" t="s">
        <v>76</v>
      </c>
      <c r="AI1328" s="5" t="s">
        <v>77</v>
      </c>
      <c r="AJ1328" s="5" t="s">
        <v>12233</v>
      </c>
      <c r="AK1328" s="5" t="s">
        <v>12242</v>
      </c>
      <c r="AL1328" s="5" t="s">
        <v>11733</v>
      </c>
    </row>
    <row r="1329" hidden="1">
      <c r="A1329" s="5" t="s">
        <v>12243</v>
      </c>
      <c r="B1329" s="5" t="s">
        <v>12244</v>
      </c>
      <c r="C1329" s="5" t="s">
        <v>12245</v>
      </c>
      <c r="D1329" s="9">
        <v>43821.0</v>
      </c>
      <c r="E1329" s="5">
        <v>36920.0</v>
      </c>
      <c r="F1329" s="5">
        <v>16782.0</v>
      </c>
      <c r="G1329" s="5" t="s">
        <v>412</v>
      </c>
      <c r="H1329" s="5" t="s">
        <v>1792</v>
      </c>
      <c r="I1329" s="5" t="s">
        <v>11654</v>
      </c>
      <c r="J1329" s="5" t="s">
        <v>414</v>
      </c>
      <c r="K1329" s="5" t="s">
        <v>12246</v>
      </c>
      <c r="L1329" s="5" t="s">
        <v>12247</v>
      </c>
      <c r="M1329" s="10" t="str">
        <f>IFERROR(__xludf.DUMMYFUNCTION("REGEXEXTRACT(L1814, ""[\s,]([A-Z]{2})[,\s]\s?\d{5}"")"),"NC")</f>
        <v>NC</v>
      </c>
      <c r="N1329" s="5" t="s">
        <v>9697</v>
      </c>
      <c r="O1329" s="5">
        <v>6820.0</v>
      </c>
      <c r="P1329" s="5">
        <v>1.0</v>
      </c>
      <c r="Q1329" s="5" t="s">
        <v>12248</v>
      </c>
      <c r="R1329" s="5">
        <v>4510.0</v>
      </c>
      <c r="S1329" s="5">
        <v>1.0</v>
      </c>
      <c r="T1329" s="5" t="s">
        <v>115</v>
      </c>
      <c r="U1329" s="5">
        <v>0.0</v>
      </c>
      <c r="V1329" s="5" t="s">
        <v>52</v>
      </c>
      <c r="W1329" s="5" t="s">
        <v>12249</v>
      </c>
      <c r="X1329" s="5" t="s">
        <v>52</v>
      </c>
      <c r="Y1329" s="5" t="s">
        <v>52</v>
      </c>
      <c r="Z1329" s="5" t="s">
        <v>4204</v>
      </c>
      <c r="AA1329" s="5">
        <v>1.5498779E7</v>
      </c>
      <c r="AB1329" s="5" t="s">
        <v>235</v>
      </c>
      <c r="AC1329" s="5" t="s">
        <v>52</v>
      </c>
      <c r="AD1329" s="5" t="s">
        <v>181</v>
      </c>
      <c r="AE1329" s="5" t="s">
        <v>182</v>
      </c>
      <c r="AF1329" s="5" t="s">
        <v>183</v>
      </c>
      <c r="AG1329" s="5" t="s">
        <v>52</v>
      </c>
      <c r="AH1329" s="5" t="s">
        <v>52</v>
      </c>
      <c r="AI1329" s="5" t="s">
        <v>184</v>
      </c>
      <c r="AJ1329" s="5" t="s">
        <v>12245</v>
      </c>
      <c r="AK1329" s="5" t="s">
        <v>12250</v>
      </c>
      <c r="AL1329" s="5" t="s">
        <v>12251</v>
      </c>
    </row>
    <row r="1330" hidden="1">
      <c r="A1330" s="5" t="s">
        <v>12252</v>
      </c>
      <c r="B1330" s="5" t="s">
        <v>12253</v>
      </c>
      <c r="C1330" s="5" t="s">
        <v>12254</v>
      </c>
      <c r="D1330" s="9">
        <v>43815.0</v>
      </c>
      <c r="E1330" s="5">
        <v>329888.0</v>
      </c>
      <c r="F1330" s="5">
        <v>149949.0</v>
      </c>
      <c r="G1330" s="5" t="s">
        <v>2212</v>
      </c>
      <c r="H1330" s="5" t="s">
        <v>3630</v>
      </c>
      <c r="I1330" s="5" t="s">
        <v>12255</v>
      </c>
      <c r="J1330" s="5" t="s">
        <v>2214</v>
      </c>
      <c r="K1330" s="5" t="s">
        <v>9387</v>
      </c>
      <c r="L1330" s="5" t="s">
        <v>12256</v>
      </c>
      <c r="M1330" s="10" t="str">
        <f>IFERROR(__xludf.DUMMYFUNCTION("REGEXEXTRACT(L1815, ""[\s,]([A-Z]{2})[,\s]\s?\d{5}"")"),"FL")</f>
        <v>FL</v>
      </c>
      <c r="N1330" s="5" t="s">
        <v>12257</v>
      </c>
      <c r="O1330" s="5" t="s">
        <v>52</v>
      </c>
      <c r="P1330" s="5">
        <v>6.0</v>
      </c>
      <c r="Q1330" s="5" t="s">
        <v>12258</v>
      </c>
      <c r="R1330" s="5" t="s">
        <v>12259</v>
      </c>
      <c r="S1330" s="5">
        <v>389.0</v>
      </c>
      <c r="T1330" s="5" t="s">
        <v>69</v>
      </c>
      <c r="U1330" s="5">
        <v>109.0</v>
      </c>
      <c r="V1330" s="5" t="s">
        <v>70</v>
      </c>
      <c r="W1330" s="5" t="s">
        <v>12260</v>
      </c>
      <c r="X1330" s="5" t="s">
        <v>52</v>
      </c>
      <c r="Y1330" s="5" t="s">
        <v>52</v>
      </c>
      <c r="Z1330" s="5" t="s">
        <v>12261</v>
      </c>
      <c r="AA1330" s="5" t="s">
        <v>12262</v>
      </c>
      <c r="AB1330" s="5" t="s">
        <v>260</v>
      </c>
      <c r="AC1330" s="5" t="s">
        <v>52</v>
      </c>
      <c r="AD1330" s="5" t="s">
        <v>72</v>
      </c>
      <c r="AE1330" s="5" t="s">
        <v>73</v>
      </c>
      <c r="AF1330" s="5" t="s">
        <v>74</v>
      </c>
      <c r="AG1330" s="5" t="s">
        <v>75</v>
      </c>
      <c r="AH1330" s="5" t="s">
        <v>76</v>
      </c>
      <c r="AI1330" s="5" t="s">
        <v>77</v>
      </c>
      <c r="AJ1330" s="5" t="s">
        <v>12253</v>
      </c>
      <c r="AK1330" s="5" t="s">
        <v>12263</v>
      </c>
      <c r="AL1330" s="5" t="s">
        <v>11796</v>
      </c>
    </row>
    <row r="1331" hidden="1">
      <c r="A1331" s="5" t="s">
        <v>12264</v>
      </c>
      <c r="B1331" s="5" t="s">
        <v>168</v>
      </c>
      <c r="C1331" s="5" t="s">
        <v>1612</v>
      </c>
      <c r="D1331" s="9">
        <v>43814.0</v>
      </c>
      <c r="E1331" s="5">
        <v>39600.0</v>
      </c>
      <c r="F1331" s="5">
        <v>18000.0</v>
      </c>
      <c r="G1331" s="5" t="s">
        <v>4585</v>
      </c>
      <c r="H1331" s="5" t="s">
        <v>171</v>
      </c>
      <c r="I1331" s="5" t="s">
        <v>12265</v>
      </c>
      <c r="J1331" s="5" t="s">
        <v>274</v>
      </c>
      <c r="K1331" s="5" t="s">
        <v>173</v>
      </c>
      <c r="L1331" s="5" t="s">
        <v>12266</v>
      </c>
      <c r="M1331" s="10" t="str">
        <f>IFERROR(__xludf.DUMMYFUNCTION("REGEXEXTRACT(L1816, ""[\s,]([A-Z]{2})[,\s]\s?\d{5}"")"),"PA")</f>
        <v>PA</v>
      </c>
      <c r="N1331" s="5" t="s">
        <v>12118</v>
      </c>
      <c r="O1331" s="5" t="s">
        <v>52</v>
      </c>
      <c r="P1331" s="5">
        <v>1.0</v>
      </c>
      <c r="Q1331" s="5" t="s">
        <v>12267</v>
      </c>
      <c r="R1331" s="5">
        <v>4510.0</v>
      </c>
      <c r="S1331" s="5">
        <v>14555.0</v>
      </c>
      <c r="T1331" s="5" t="s">
        <v>115</v>
      </c>
      <c r="U1331" s="5">
        <v>0.0</v>
      </c>
      <c r="V1331" s="5" t="s">
        <v>52</v>
      </c>
      <c r="W1331" s="5" t="s">
        <v>12268</v>
      </c>
      <c r="X1331" s="5" t="s">
        <v>52</v>
      </c>
      <c r="Y1331" s="5" t="s">
        <v>52</v>
      </c>
      <c r="Z1331" s="5" t="s">
        <v>12269</v>
      </c>
      <c r="AA1331" s="5" t="s">
        <v>12270</v>
      </c>
      <c r="AB1331" s="5" t="s">
        <v>260</v>
      </c>
      <c r="AC1331" s="5" t="s">
        <v>52</v>
      </c>
      <c r="AD1331" s="5" t="s">
        <v>181</v>
      </c>
      <c r="AE1331" s="5" t="s">
        <v>182</v>
      </c>
      <c r="AF1331" s="5" t="s">
        <v>183</v>
      </c>
      <c r="AG1331" s="5" t="s">
        <v>52</v>
      </c>
      <c r="AH1331" s="5" t="s">
        <v>52</v>
      </c>
      <c r="AI1331" s="5" t="s">
        <v>184</v>
      </c>
      <c r="AJ1331" s="5" t="s">
        <v>168</v>
      </c>
      <c r="AK1331" s="5" t="s">
        <v>12266</v>
      </c>
      <c r="AL1331" s="5" t="s">
        <v>185</v>
      </c>
    </row>
    <row r="1332" hidden="1">
      <c r="A1332" s="5" t="s">
        <v>12271</v>
      </c>
      <c r="B1332" s="5" t="s">
        <v>12272</v>
      </c>
      <c r="C1332" s="5" t="s">
        <v>12273</v>
      </c>
      <c r="D1332" s="9">
        <v>43813.0</v>
      </c>
      <c r="E1332" s="5">
        <v>18982.0</v>
      </c>
      <c r="F1332" s="5">
        <v>8628.0</v>
      </c>
      <c r="G1332" s="5" t="s">
        <v>613</v>
      </c>
      <c r="H1332" s="5" t="s">
        <v>171</v>
      </c>
      <c r="I1332" s="5" t="s">
        <v>5612</v>
      </c>
      <c r="J1332" s="5" t="s">
        <v>581</v>
      </c>
      <c r="K1332" s="5" t="s">
        <v>744</v>
      </c>
      <c r="L1332" s="5" t="s">
        <v>12274</v>
      </c>
      <c r="M1332" s="10" t="str">
        <f>IFERROR(__xludf.DUMMYFUNCTION("REGEXEXTRACT(L1817, ""[\s,]([A-Z]{2})[,\s]\s?\d{5}"")"),"IA")</f>
        <v>IA</v>
      </c>
      <c r="N1332" s="5" t="s">
        <v>12275</v>
      </c>
      <c r="O1332" s="5" t="s">
        <v>12276</v>
      </c>
      <c r="P1332" s="5">
        <v>1.0</v>
      </c>
      <c r="Q1332" s="5" t="s">
        <v>12277</v>
      </c>
      <c r="R1332" s="5">
        <v>4500.0</v>
      </c>
      <c r="S1332" s="5">
        <v>418.0</v>
      </c>
      <c r="T1332" s="5" t="s">
        <v>115</v>
      </c>
      <c r="U1332" s="5">
        <v>0.0</v>
      </c>
      <c r="V1332" s="5" t="s">
        <v>70</v>
      </c>
      <c r="W1332" s="5" t="s">
        <v>12278</v>
      </c>
      <c r="X1332" s="5" t="s">
        <v>52</v>
      </c>
      <c r="Y1332" s="5" t="s">
        <v>52</v>
      </c>
      <c r="Z1332" s="5" t="s">
        <v>12279</v>
      </c>
      <c r="AA1332" s="5">
        <v>402147.0</v>
      </c>
      <c r="AB1332" s="5" t="s">
        <v>260</v>
      </c>
      <c r="AC1332" s="5" t="s">
        <v>52</v>
      </c>
      <c r="AD1332" s="5" t="s">
        <v>398</v>
      </c>
      <c r="AE1332" s="5" t="s">
        <v>399</v>
      </c>
      <c r="AF1332" s="5" t="s">
        <v>400</v>
      </c>
      <c r="AG1332" s="5" t="s">
        <v>401</v>
      </c>
      <c r="AH1332" s="5">
        <v>23502.0</v>
      </c>
      <c r="AI1332" s="5" t="s">
        <v>402</v>
      </c>
      <c r="AJ1332" s="5" t="s">
        <v>12280</v>
      </c>
      <c r="AK1332" s="5" t="s">
        <v>12281</v>
      </c>
      <c r="AL1332" s="5" t="s">
        <v>12282</v>
      </c>
    </row>
    <row r="1333" hidden="1">
      <c r="A1333" s="5" t="s">
        <v>12283</v>
      </c>
      <c r="B1333" s="5" t="s">
        <v>5602</v>
      </c>
      <c r="C1333" s="5" t="s">
        <v>5603</v>
      </c>
      <c r="D1333" s="9">
        <v>43810.0</v>
      </c>
      <c r="E1333" s="5">
        <v>120592.0</v>
      </c>
      <c r="F1333" s="5">
        <v>54815.0</v>
      </c>
      <c r="G1333" s="5" t="s">
        <v>1419</v>
      </c>
      <c r="H1333" s="5" t="s">
        <v>480</v>
      </c>
      <c r="I1333" s="5" t="s">
        <v>7601</v>
      </c>
      <c r="J1333" s="5" t="s">
        <v>256</v>
      </c>
      <c r="K1333" s="5" t="s">
        <v>152</v>
      </c>
      <c r="L1333" s="5" t="s">
        <v>12284</v>
      </c>
      <c r="M1333" s="10" t="str">
        <f>IFERROR(__xludf.DUMMYFUNCTION("REGEXEXTRACT(L1818, ""[\s,]([A-Z]{2})[,\s]\s?\d{5}"")"),"#N/A")</f>
        <v>#N/A</v>
      </c>
      <c r="N1333" s="5" t="s">
        <v>9159</v>
      </c>
      <c r="O1333" s="5" t="s">
        <v>52</v>
      </c>
      <c r="P1333" s="5">
        <v>2.0</v>
      </c>
      <c r="Q1333" s="5" t="s">
        <v>12285</v>
      </c>
      <c r="R1333" s="5" t="s">
        <v>156</v>
      </c>
      <c r="S1333" s="5">
        <v>127.0</v>
      </c>
      <c r="T1333" s="5" t="s">
        <v>1077</v>
      </c>
      <c r="U1333" s="5">
        <v>1292.0</v>
      </c>
      <c r="V1333" s="5" t="s">
        <v>158</v>
      </c>
      <c r="W1333" s="5" t="s">
        <v>12286</v>
      </c>
      <c r="X1333" s="5" t="s">
        <v>52</v>
      </c>
      <c r="Y1333" s="5" t="s">
        <v>52</v>
      </c>
      <c r="Z1333" s="5" t="s">
        <v>2623</v>
      </c>
      <c r="AA1333" s="5" t="s">
        <v>12287</v>
      </c>
      <c r="AB1333" s="5" t="s">
        <v>235</v>
      </c>
      <c r="AC1333" s="5" t="s">
        <v>52</v>
      </c>
      <c r="AD1333" s="5" t="s">
        <v>163</v>
      </c>
      <c r="AE1333" s="5" t="s">
        <v>164</v>
      </c>
      <c r="AF1333" s="5" t="s">
        <v>165</v>
      </c>
      <c r="AG1333" s="5" t="s">
        <v>52</v>
      </c>
      <c r="AH1333" s="5" t="s">
        <v>52</v>
      </c>
      <c r="AI1333" s="5" t="s">
        <v>52</v>
      </c>
      <c r="AJ1333" s="5" t="s">
        <v>5602</v>
      </c>
      <c r="AK1333" s="5" t="s">
        <v>12284</v>
      </c>
      <c r="AL1333" s="5" t="s">
        <v>5337</v>
      </c>
    </row>
    <row r="1334" hidden="1">
      <c r="A1334" s="5" t="s">
        <v>12288</v>
      </c>
      <c r="B1334" s="5" t="s">
        <v>12163</v>
      </c>
      <c r="C1334" s="5" t="s">
        <v>12164</v>
      </c>
      <c r="D1334" s="9">
        <v>43809.0</v>
      </c>
      <c r="E1334" s="5">
        <v>25021.0</v>
      </c>
      <c r="F1334" s="5">
        <v>11373.0</v>
      </c>
      <c r="G1334" s="5" t="s">
        <v>634</v>
      </c>
      <c r="H1334" s="5" t="s">
        <v>149</v>
      </c>
      <c r="I1334" s="5" t="s">
        <v>12289</v>
      </c>
      <c r="J1334" s="5" t="s">
        <v>274</v>
      </c>
      <c r="K1334" s="5" t="s">
        <v>12290</v>
      </c>
      <c r="L1334" s="5" t="s">
        <v>12167</v>
      </c>
      <c r="M1334" s="10" t="str">
        <f>IFERROR(__xludf.DUMMYFUNCTION("REGEXEXTRACT(L1819, ""[\s,]([A-Z]{2})[,\s]\s?\d{5}"")"),"#N/A")</f>
        <v>#N/A</v>
      </c>
      <c r="N1334" s="5" t="s">
        <v>12168</v>
      </c>
      <c r="O1334" s="5">
        <v>30354.0</v>
      </c>
      <c r="P1334" s="5">
        <v>1.0</v>
      </c>
      <c r="Q1334" s="5" t="s">
        <v>12291</v>
      </c>
      <c r="R1334" s="5" t="s">
        <v>91</v>
      </c>
      <c r="S1334" s="5">
        <v>1579.0</v>
      </c>
      <c r="T1334" s="5" t="s">
        <v>115</v>
      </c>
      <c r="U1334" s="5">
        <v>0.0</v>
      </c>
      <c r="V1334" s="5" t="s">
        <v>70</v>
      </c>
      <c r="W1334" s="5" t="s">
        <v>12292</v>
      </c>
      <c r="X1334" s="5" t="s">
        <v>71</v>
      </c>
      <c r="Y1334" s="5" t="s">
        <v>52</v>
      </c>
      <c r="Z1334" s="5" t="s">
        <v>12293</v>
      </c>
      <c r="AA1334" s="5" t="s">
        <v>12294</v>
      </c>
      <c r="AB1334" s="5" t="s">
        <v>59</v>
      </c>
      <c r="AC1334" s="5" t="s">
        <v>52</v>
      </c>
      <c r="AD1334" s="5" t="s">
        <v>398</v>
      </c>
      <c r="AE1334" s="5" t="s">
        <v>399</v>
      </c>
      <c r="AF1334" s="5" t="s">
        <v>400</v>
      </c>
      <c r="AG1334" s="5" t="s">
        <v>401</v>
      </c>
      <c r="AH1334" s="5">
        <v>23502.0</v>
      </c>
      <c r="AI1334" s="5" t="s">
        <v>402</v>
      </c>
      <c r="AJ1334" s="5" t="s">
        <v>12163</v>
      </c>
      <c r="AK1334" s="5" t="s">
        <v>12173</v>
      </c>
      <c r="AL1334" s="5" t="s">
        <v>1874</v>
      </c>
    </row>
    <row r="1335" hidden="1">
      <c r="A1335" s="5" t="s">
        <v>12295</v>
      </c>
      <c r="B1335" s="5" t="s">
        <v>12296</v>
      </c>
      <c r="C1335" s="5" t="s">
        <v>1865</v>
      </c>
      <c r="D1335" s="9">
        <v>43809.0</v>
      </c>
      <c r="E1335" s="5">
        <v>9689.0</v>
      </c>
      <c r="F1335" s="5">
        <v>4404.0</v>
      </c>
      <c r="G1335" s="5" t="s">
        <v>634</v>
      </c>
      <c r="H1335" s="5" t="s">
        <v>171</v>
      </c>
      <c r="I1335" s="5" t="s">
        <v>12297</v>
      </c>
      <c r="J1335" s="5" t="s">
        <v>274</v>
      </c>
      <c r="K1335" s="5" t="s">
        <v>12298</v>
      </c>
      <c r="L1335" s="5" t="s">
        <v>12299</v>
      </c>
      <c r="M1335" s="10" t="str">
        <f>IFERROR(__xludf.DUMMYFUNCTION("REGEXEXTRACT(L1820, ""[\s,]([A-Z]{2})[,\s]\s?\d{5}"")"),"#N/A")</f>
        <v>#N/A</v>
      </c>
      <c r="N1335" s="5" t="s">
        <v>12300</v>
      </c>
      <c r="O1335" s="5">
        <v>44130.0</v>
      </c>
      <c r="P1335" s="5">
        <v>1.0</v>
      </c>
      <c r="Q1335" s="5" t="s">
        <v>12301</v>
      </c>
      <c r="R1335" s="5" t="s">
        <v>11204</v>
      </c>
      <c r="S1335" s="5">
        <v>340.0</v>
      </c>
      <c r="T1335" s="5" t="s">
        <v>69</v>
      </c>
      <c r="U1335" s="5">
        <v>0.0</v>
      </c>
      <c r="V1335" s="5" t="s">
        <v>52</v>
      </c>
      <c r="W1335" s="5" t="s">
        <v>12302</v>
      </c>
      <c r="X1335" s="5" t="s">
        <v>71</v>
      </c>
      <c r="Y1335" s="5" t="s">
        <v>52</v>
      </c>
      <c r="Z1335" s="5" t="s">
        <v>12303</v>
      </c>
      <c r="AA1335" s="5">
        <v>1.913371E8</v>
      </c>
      <c r="AB1335" s="5" t="s">
        <v>235</v>
      </c>
      <c r="AC1335" s="5" t="s">
        <v>283</v>
      </c>
      <c r="AD1335" s="5" t="s">
        <v>3589</v>
      </c>
      <c r="AE1335" s="5" t="s">
        <v>3590</v>
      </c>
      <c r="AF1335" s="5" t="s">
        <v>3591</v>
      </c>
      <c r="AG1335" s="5" t="s">
        <v>52</v>
      </c>
      <c r="AH1335" s="5" t="s">
        <v>52</v>
      </c>
      <c r="AI1335" s="5" t="s">
        <v>3592</v>
      </c>
      <c r="AJ1335" s="5" t="s">
        <v>12296</v>
      </c>
      <c r="AK1335" s="5" t="s">
        <v>12304</v>
      </c>
      <c r="AL1335" s="5" t="s">
        <v>12305</v>
      </c>
    </row>
    <row r="1336" hidden="1">
      <c r="A1336" s="5" t="s">
        <v>12306</v>
      </c>
      <c r="B1336" s="5" t="s">
        <v>12307</v>
      </c>
      <c r="C1336" s="5" t="s">
        <v>204</v>
      </c>
      <c r="D1336" s="9">
        <v>43807.0</v>
      </c>
      <c r="E1336" s="5">
        <v>47392.0</v>
      </c>
      <c r="F1336" s="5">
        <v>21542.0</v>
      </c>
      <c r="G1336" s="5" t="s">
        <v>188</v>
      </c>
      <c r="H1336" s="5" t="s">
        <v>205</v>
      </c>
      <c r="I1336" s="5" t="s">
        <v>12308</v>
      </c>
      <c r="J1336" s="5" t="s">
        <v>191</v>
      </c>
      <c r="K1336" s="5" t="s">
        <v>4112</v>
      </c>
      <c r="L1336" s="5" t="s">
        <v>12309</v>
      </c>
      <c r="M1336" s="10" t="str">
        <f>IFERROR(__xludf.DUMMYFUNCTION("REGEXEXTRACT(L1821, ""[\s,]([A-Z]{2})[,\s]\s?\d{5}"")"),"#N/A")</f>
        <v>#N/A</v>
      </c>
      <c r="N1336" s="5" t="s">
        <v>12310</v>
      </c>
      <c r="O1336" s="5">
        <v>720.0</v>
      </c>
      <c r="P1336" s="5">
        <v>1.0</v>
      </c>
      <c r="Q1336" s="5" t="s">
        <v>12311</v>
      </c>
      <c r="R1336" s="5">
        <v>4510.0</v>
      </c>
      <c r="S1336" s="5">
        <v>3168.0</v>
      </c>
      <c r="T1336" s="5" t="s">
        <v>115</v>
      </c>
      <c r="U1336" s="5">
        <v>0.0</v>
      </c>
      <c r="V1336" s="5" t="s">
        <v>52</v>
      </c>
      <c r="W1336" s="5" t="s">
        <v>12312</v>
      </c>
      <c r="X1336" s="5" t="s">
        <v>52</v>
      </c>
      <c r="Y1336" s="5" t="s">
        <v>52</v>
      </c>
      <c r="Z1336" s="5" t="s">
        <v>12313</v>
      </c>
      <c r="AA1336" s="5" t="s">
        <v>12314</v>
      </c>
      <c r="AB1336" s="5" t="s">
        <v>119</v>
      </c>
      <c r="AC1336" s="5" t="s">
        <v>52</v>
      </c>
      <c r="AD1336" s="5" t="s">
        <v>181</v>
      </c>
      <c r="AE1336" s="5" t="s">
        <v>182</v>
      </c>
      <c r="AF1336" s="5" t="s">
        <v>183</v>
      </c>
      <c r="AG1336" s="5" t="s">
        <v>52</v>
      </c>
      <c r="AH1336" s="5" t="s">
        <v>52</v>
      </c>
      <c r="AI1336" s="5" t="s">
        <v>184</v>
      </c>
      <c r="AJ1336" s="5" t="s">
        <v>12307</v>
      </c>
      <c r="AK1336" s="5" t="s">
        <v>12315</v>
      </c>
      <c r="AL1336" s="5" t="s">
        <v>9795</v>
      </c>
    </row>
    <row r="1337" hidden="1">
      <c r="A1337" s="5" t="s">
        <v>12316</v>
      </c>
      <c r="B1337" s="5" t="s">
        <v>10111</v>
      </c>
      <c r="C1337" s="5" t="s">
        <v>204</v>
      </c>
      <c r="D1337" s="9">
        <v>43807.0</v>
      </c>
      <c r="E1337" s="5">
        <v>77634.0</v>
      </c>
      <c r="F1337" s="5">
        <v>35288.0</v>
      </c>
      <c r="G1337" s="5" t="s">
        <v>226</v>
      </c>
      <c r="H1337" s="5" t="s">
        <v>205</v>
      </c>
      <c r="I1337" s="5" t="s">
        <v>12308</v>
      </c>
      <c r="J1337" s="5" t="s">
        <v>228</v>
      </c>
      <c r="K1337" s="5" t="s">
        <v>9786</v>
      </c>
      <c r="L1337" s="5" t="s">
        <v>12317</v>
      </c>
      <c r="M1337" s="10" t="str">
        <f>IFERROR(__xludf.DUMMYFUNCTION("REGEXEXTRACT(L1822, ""[\s,]([A-Z]{2})[,\s]\s?\d{5}"")"),"TX")</f>
        <v>TX</v>
      </c>
      <c r="N1337" s="5" t="s">
        <v>12318</v>
      </c>
      <c r="O1337" s="5">
        <v>928.0</v>
      </c>
      <c r="P1337" s="5">
        <v>2.0</v>
      </c>
      <c r="Q1337" s="5" t="s">
        <v>12319</v>
      </c>
      <c r="R1337" s="5" t="s">
        <v>2195</v>
      </c>
      <c r="S1337" s="5">
        <v>4581.0</v>
      </c>
      <c r="T1337" s="5" t="s">
        <v>115</v>
      </c>
      <c r="U1337" s="5">
        <v>0.0</v>
      </c>
      <c r="V1337" s="5" t="s">
        <v>52</v>
      </c>
      <c r="W1337" s="5" t="s">
        <v>12320</v>
      </c>
      <c r="X1337" s="5" t="s">
        <v>52</v>
      </c>
      <c r="Y1337" s="5" t="s">
        <v>52</v>
      </c>
      <c r="Z1337" s="5" t="s">
        <v>12313</v>
      </c>
      <c r="AA1337" s="5" t="s">
        <v>12321</v>
      </c>
      <c r="AB1337" s="5" t="s">
        <v>119</v>
      </c>
      <c r="AC1337" s="5" t="s">
        <v>52</v>
      </c>
      <c r="AD1337" s="5" t="s">
        <v>181</v>
      </c>
      <c r="AE1337" s="5" t="s">
        <v>182</v>
      </c>
      <c r="AF1337" s="5" t="s">
        <v>183</v>
      </c>
      <c r="AG1337" s="5" t="s">
        <v>52</v>
      </c>
      <c r="AH1337" s="5" t="s">
        <v>52</v>
      </c>
      <c r="AI1337" s="5" t="s">
        <v>184</v>
      </c>
      <c r="AJ1337" s="5" t="s">
        <v>10111</v>
      </c>
      <c r="AK1337" s="5" t="s">
        <v>12317</v>
      </c>
      <c r="AL1337" s="5" t="s">
        <v>9795</v>
      </c>
    </row>
    <row r="1338" hidden="1">
      <c r="A1338" s="5" t="s">
        <v>12322</v>
      </c>
      <c r="B1338" s="5" t="s">
        <v>12323</v>
      </c>
      <c r="C1338" s="5" t="s">
        <v>12324</v>
      </c>
      <c r="D1338" s="9">
        <v>43805.0</v>
      </c>
      <c r="E1338" s="5">
        <v>9704.0</v>
      </c>
      <c r="F1338" s="5">
        <v>4411.0</v>
      </c>
      <c r="G1338" s="5" t="s">
        <v>1458</v>
      </c>
      <c r="H1338" s="5" t="s">
        <v>366</v>
      </c>
      <c r="I1338" s="5" t="s">
        <v>9254</v>
      </c>
      <c r="J1338" s="5" t="s">
        <v>1460</v>
      </c>
      <c r="K1338" s="5" t="s">
        <v>12325</v>
      </c>
      <c r="L1338" s="5" t="s">
        <v>12326</v>
      </c>
      <c r="M1338" s="10" t="str">
        <f>IFERROR(__xludf.DUMMYFUNCTION("REGEXEXTRACT(L1823, ""[\s,]([A-Z]{2})[,\s]\s?\d{5}"")"),"#N/A")</f>
        <v>#N/A</v>
      </c>
      <c r="N1338" s="5" t="s">
        <v>12327</v>
      </c>
      <c r="O1338" s="5">
        <v>3100.0</v>
      </c>
      <c r="P1338" s="5">
        <v>1.0</v>
      </c>
      <c r="Q1338" s="5" t="s">
        <v>12328</v>
      </c>
      <c r="R1338" s="5" t="s">
        <v>52</v>
      </c>
      <c r="S1338" s="5">
        <v>88.0</v>
      </c>
      <c r="T1338" s="5" t="s">
        <v>69</v>
      </c>
      <c r="U1338" s="5">
        <v>19.0</v>
      </c>
      <c r="V1338" s="5" t="s">
        <v>70</v>
      </c>
      <c r="W1338" s="5" t="s">
        <v>12329</v>
      </c>
      <c r="X1338" s="5" t="s">
        <v>71</v>
      </c>
      <c r="Y1338" s="5" t="s">
        <v>52</v>
      </c>
      <c r="Z1338" s="5" t="s">
        <v>12330</v>
      </c>
      <c r="AA1338" s="5" t="s">
        <v>12331</v>
      </c>
      <c r="AB1338" s="5" t="s">
        <v>2743</v>
      </c>
      <c r="AC1338" s="5" t="s">
        <v>52</v>
      </c>
      <c r="AD1338" s="5" t="s">
        <v>72</v>
      </c>
      <c r="AE1338" s="5" t="s">
        <v>73</v>
      </c>
      <c r="AF1338" s="5" t="s">
        <v>74</v>
      </c>
      <c r="AG1338" s="5" t="s">
        <v>75</v>
      </c>
      <c r="AH1338" s="5" t="s">
        <v>76</v>
      </c>
      <c r="AI1338" s="5" t="s">
        <v>77</v>
      </c>
      <c r="AJ1338" s="5" t="s">
        <v>12323</v>
      </c>
      <c r="AK1338" s="5" t="s">
        <v>12332</v>
      </c>
      <c r="AL1338" s="5" t="s">
        <v>4153</v>
      </c>
    </row>
    <row r="1339">
      <c r="A1339" s="5" t="s">
        <v>12333</v>
      </c>
      <c r="B1339" s="5" t="s">
        <v>12334</v>
      </c>
      <c r="C1339" s="5" t="s">
        <v>12335</v>
      </c>
      <c r="D1339" s="9">
        <v>43801.0</v>
      </c>
      <c r="E1339" s="5">
        <v>37180.0</v>
      </c>
      <c r="F1339" s="5">
        <v>16900.0</v>
      </c>
      <c r="G1339" s="5" t="s">
        <v>412</v>
      </c>
      <c r="H1339" s="5" t="s">
        <v>45</v>
      </c>
      <c r="I1339" s="5" t="s">
        <v>12336</v>
      </c>
      <c r="J1339" s="5" t="s">
        <v>414</v>
      </c>
      <c r="K1339" s="5" t="s">
        <v>1614</v>
      </c>
      <c r="L1339" s="5" t="s">
        <v>12337</v>
      </c>
      <c r="M1339" s="10" t="str">
        <f>IFERROR(__xludf.DUMMYFUNCTION("REGEXEXTRACT(L1824, ""[\s,]([A-Z]{2})[,\s]\s?\d{5}"")"),"MD")</f>
        <v>MD</v>
      </c>
      <c r="N1339" s="5" t="s">
        <v>12338</v>
      </c>
      <c r="O1339" s="5">
        <v>11413.0</v>
      </c>
      <c r="P1339" s="5">
        <v>1.0</v>
      </c>
      <c r="Q1339" s="5" t="s">
        <v>12339</v>
      </c>
      <c r="R1339" s="5">
        <v>4510.0</v>
      </c>
      <c r="S1339" s="5">
        <v>19.0</v>
      </c>
      <c r="T1339" s="5" t="s">
        <v>53</v>
      </c>
      <c r="U1339" s="5">
        <v>30.0</v>
      </c>
      <c r="V1339" s="5" t="s">
        <v>93</v>
      </c>
      <c r="W1339" s="5" t="s">
        <v>12340</v>
      </c>
      <c r="X1339" s="5" t="s">
        <v>71</v>
      </c>
      <c r="Y1339" s="5" t="s">
        <v>52</v>
      </c>
      <c r="Z1339" s="5" t="s">
        <v>12261</v>
      </c>
      <c r="AA1339" s="5">
        <v>1122709.0</v>
      </c>
      <c r="AB1339" s="5" t="s">
        <v>235</v>
      </c>
      <c r="AC1339" s="5" t="s">
        <v>52</v>
      </c>
      <c r="AD1339" s="5" t="s">
        <v>216</v>
      </c>
      <c r="AE1339" s="5" t="s">
        <v>217</v>
      </c>
      <c r="AF1339" s="5" t="s">
        <v>218</v>
      </c>
      <c r="AG1339" s="5" t="s">
        <v>52</v>
      </c>
      <c r="AH1339" s="5" t="s">
        <v>52</v>
      </c>
      <c r="AI1339" s="5" t="s">
        <v>52</v>
      </c>
      <c r="AJ1339" s="5" t="s">
        <v>12334</v>
      </c>
      <c r="AK1339" s="5" t="s">
        <v>12337</v>
      </c>
      <c r="AL1339" s="5" t="s">
        <v>941</v>
      </c>
    </row>
    <row r="1340" hidden="1">
      <c r="A1340" s="5" t="s">
        <v>12341</v>
      </c>
      <c r="B1340" s="5" t="s">
        <v>12342</v>
      </c>
      <c r="C1340" s="5" t="s">
        <v>4297</v>
      </c>
      <c r="D1340" s="9">
        <v>43800.0</v>
      </c>
      <c r="E1340" s="5">
        <v>263340.0</v>
      </c>
      <c r="F1340" s="5">
        <v>119700.0</v>
      </c>
      <c r="G1340" s="5" t="s">
        <v>634</v>
      </c>
      <c r="H1340" s="5" t="s">
        <v>171</v>
      </c>
      <c r="I1340" s="5" t="s">
        <v>4696</v>
      </c>
      <c r="J1340" s="5" t="s">
        <v>274</v>
      </c>
      <c r="K1340" s="5" t="s">
        <v>12343</v>
      </c>
      <c r="L1340" s="5" t="s">
        <v>12344</v>
      </c>
      <c r="M1340" s="10" t="str">
        <f>IFERROR(__xludf.DUMMYFUNCTION("REGEXEXTRACT(L1825, ""[\s,]([A-Z]{2})[,\s]\s?\d{5}"")"),"PR")</f>
        <v>PR</v>
      </c>
      <c r="N1340" s="5" t="s">
        <v>11570</v>
      </c>
      <c r="O1340" s="5">
        <v>64161.0</v>
      </c>
      <c r="P1340" s="5">
        <v>8.0</v>
      </c>
      <c r="Q1340" s="5" t="s">
        <v>12345</v>
      </c>
      <c r="R1340" s="5" t="s">
        <v>986</v>
      </c>
      <c r="S1340" s="5">
        <v>5831.0</v>
      </c>
      <c r="T1340" s="5" t="s">
        <v>115</v>
      </c>
      <c r="U1340" s="5">
        <v>5.0</v>
      </c>
      <c r="V1340" s="5" t="s">
        <v>70</v>
      </c>
      <c r="W1340" s="5" t="s">
        <v>12346</v>
      </c>
      <c r="X1340" s="5" t="s">
        <v>52</v>
      </c>
      <c r="Y1340" s="5" t="s">
        <v>52</v>
      </c>
      <c r="Z1340" s="5" t="s">
        <v>12347</v>
      </c>
      <c r="AA1340" s="5" t="s">
        <v>12348</v>
      </c>
      <c r="AB1340" s="5" t="s">
        <v>119</v>
      </c>
      <c r="AC1340" s="5" t="s">
        <v>283</v>
      </c>
      <c r="AD1340" s="5" t="s">
        <v>1230</v>
      </c>
      <c r="AE1340" s="5" t="s">
        <v>1231</v>
      </c>
      <c r="AF1340" s="5" t="s">
        <v>52</v>
      </c>
      <c r="AG1340" s="5" t="s">
        <v>52</v>
      </c>
      <c r="AH1340" s="5" t="s">
        <v>52</v>
      </c>
      <c r="AI1340" s="5" t="s">
        <v>1232</v>
      </c>
      <c r="AJ1340" s="5" t="s">
        <v>12342</v>
      </c>
      <c r="AK1340" s="5" t="s">
        <v>12349</v>
      </c>
      <c r="AL1340" s="5" t="s">
        <v>1874</v>
      </c>
    </row>
    <row r="1341" hidden="1">
      <c r="A1341" s="5" t="s">
        <v>12350</v>
      </c>
      <c r="B1341" s="5" t="s">
        <v>12351</v>
      </c>
      <c r="C1341" s="5" t="s">
        <v>12352</v>
      </c>
      <c r="D1341" s="9">
        <v>43798.0</v>
      </c>
      <c r="E1341" s="5">
        <v>123290.0</v>
      </c>
      <c r="F1341" s="5">
        <v>56041.0</v>
      </c>
      <c r="G1341" s="5" t="s">
        <v>634</v>
      </c>
      <c r="H1341" s="5" t="s">
        <v>171</v>
      </c>
      <c r="I1341" s="5" t="s">
        <v>12353</v>
      </c>
      <c r="J1341" s="5" t="s">
        <v>274</v>
      </c>
      <c r="K1341" s="5" t="s">
        <v>12354</v>
      </c>
      <c r="L1341" s="5" t="s">
        <v>12355</v>
      </c>
      <c r="M1341" s="10" t="str">
        <f>IFERROR(__xludf.DUMMYFUNCTION("REGEXEXTRACT(L1826, ""[\s,]([A-Z]{2})[,\s]\s?\d{5}"")"),"PR")</f>
        <v>PR</v>
      </c>
      <c r="N1341" s="5" t="s">
        <v>12356</v>
      </c>
      <c r="O1341" s="5">
        <v>90025.0</v>
      </c>
      <c r="P1341" s="5">
        <v>5.0</v>
      </c>
      <c r="Q1341" s="5" t="s">
        <v>12357</v>
      </c>
      <c r="R1341" s="5" t="s">
        <v>12358</v>
      </c>
      <c r="S1341" s="5">
        <v>13690.0</v>
      </c>
      <c r="T1341" s="5" t="s">
        <v>69</v>
      </c>
      <c r="U1341" s="5">
        <v>3.0</v>
      </c>
      <c r="V1341" s="5" t="s">
        <v>93</v>
      </c>
      <c r="W1341" s="5" t="s">
        <v>12359</v>
      </c>
      <c r="X1341" s="5" t="s">
        <v>55</v>
      </c>
      <c r="Y1341" s="5" t="s">
        <v>12360</v>
      </c>
      <c r="Z1341" s="5" t="s">
        <v>999</v>
      </c>
      <c r="AA1341" s="5" t="s">
        <v>12361</v>
      </c>
      <c r="AB1341" s="5" t="s">
        <v>235</v>
      </c>
      <c r="AC1341" s="5" t="s">
        <v>52</v>
      </c>
      <c r="AD1341" s="5" t="s">
        <v>8594</v>
      </c>
      <c r="AE1341" s="5" t="s">
        <v>8595</v>
      </c>
      <c r="AF1341" s="5" t="s">
        <v>8596</v>
      </c>
      <c r="AG1341" s="5" t="s">
        <v>52</v>
      </c>
      <c r="AH1341" s="5">
        <v>2100.0</v>
      </c>
      <c r="AI1341" s="5" t="s">
        <v>8597</v>
      </c>
      <c r="AJ1341" s="5" t="s">
        <v>12362</v>
      </c>
      <c r="AK1341" s="5" t="s">
        <v>12363</v>
      </c>
      <c r="AL1341" s="5" t="s">
        <v>1874</v>
      </c>
    </row>
    <row r="1342" hidden="1">
      <c r="A1342" s="5" t="s">
        <v>12364</v>
      </c>
      <c r="B1342" s="5" t="s">
        <v>4663</v>
      </c>
      <c r="C1342" s="5" t="s">
        <v>12365</v>
      </c>
      <c r="D1342" s="9">
        <v>43798.0</v>
      </c>
      <c r="E1342" s="5">
        <v>65256.0</v>
      </c>
      <c r="F1342" s="5">
        <v>29662.0</v>
      </c>
      <c r="G1342" s="5" t="s">
        <v>4642</v>
      </c>
      <c r="H1342" s="5" t="s">
        <v>272</v>
      </c>
      <c r="I1342" s="5" t="s">
        <v>11036</v>
      </c>
      <c r="J1342" s="5" t="s">
        <v>256</v>
      </c>
      <c r="K1342" s="5" t="s">
        <v>462</v>
      </c>
      <c r="L1342" s="5" t="s">
        <v>12366</v>
      </c>
      <c r="M1342" s="10" t="str">
        <f>IFERROR(__xludf.DUMMYFUNCTION("REGEXEXTRACT(L1827, ""[\s,]([A-Z]{2})[,\s]\s?\d{5}"")"),"IL")</f>
        <v>IL</v>
      </c>
      <c r="N1342" s="5" t="s">
        <v>12367</v>
      </c>
      <c r="O1342" s="5" t="s">
        <v>52</v>
      </c>
      <c r="P1342" s="5">
        <v>1.0</v>
      </c>
      <c r="Q1342" s="5" t="s">
        <v>12368</v>
      </c>
      <c r="R1342" s="5">
        <v>4500.0</v>
      </c>
      <c r="S1342" s="5">
        <v>40.0</v>
      </c>
      <c r="T1342" s="5" t="s">
        <v>1077</v>
      </c>
      <c r="U1342" s="5">
        <v>860.0</v>
      </c>
      <c r="V1342" s="5" t="s">
        <v>158</v>
      </c>
      <c r="W1342" s="5" t="s">
        <v>12369</v>
      </c>
      <c r="X1342" s="5" t="s">
        <v>52</v>
      </c>
      <c r="Y1342" s="5" t="s">
        <v>52</v>
      </c>
      <c r="Z1342" s="5" t="s">
        <v>160</v>
      </c>
      <c r="AA1342" s="5">
        <v>3195.0</v>
      </c>
      <c r="AB1342" s="5" t="s">
        <v>59</v>
      </c>
      <c r="AC1342" s="5" t="s">
        <v>52</v>
      </c>
      <c r="AD1342" s="5" t="s">
        <v>163</v>
      </c>
      <c r="AE1342" s="5" t="s">
        <v>164</v>
      </c>
      <c r="AF1342" s="5" t="s">
        <v>165</v>
      </c>
      <c r="AG1342" s="5" t="s">
        <v>52</v>
      </c>
      <c r="AH1342" s="5" t="s">
        <v>52</v>
      </c>
      <c r="AI1342" s="5" t="s">
        <v>52</v>
      </c>
      <c r="AJ1342" s="5" t="s">
        <v>11294</v>
      </c>
      <c r="AK1342" s="5" t="s">
        <v>12370</v>
      </c>
      <c r="AL1342" s="5" t="s">
        <v>5337</v>
      </c>
    </row>
    <row r="1343" hidden="1">
      <c r="A1343" s="5" t="s">
        <v>12371</v>
      </c>
      <c r="B1343" s="5" t="s">
        <v>12372</v>
      </c>
      <c r="C1343" s="5" t="s">
        <v>12365</v>
      </c>
      <c r="D1343" s="9">
        <v>43798.0</v>
      </c>
      <c r="E1343" s="5">
        <v>108130.0</v>
      </c>
      <c r="F1343" s="5">
        <v>49150.0</v>
      </c>
      <c r="G1343" s="5" t="s">
        <v>4642</v>
      </c>
      <c r="H1343" s="5" t="s">
        <v>272</v>
      </c>
      <c r="I1343" s="5" t="s">
        <v>11036</v>
      </c>
      <c r="J1343" s="5" t="s">
        <v>256</v>
      </c>
      <c r="K1343" s="5" t="s">
        <v>1031</v>
      </c>
      <c r="L1343" s="5" t="s">
        <v>12373</v>
      </c>
      <c r="M1343" s="10" t="str">
        <f>IFERROR(__xludf.DUMMYFUNCTION("REGEXEXTRACT(L1828, ""[\s,]([A-Z]{2})[,\s]\s?\d{5}"")"),"#N/A")</f>
        <v>#N/A</v>
      </c>
      <c r="N1343" s="5" t="s">
        <v>12374</v>
      </c>
      <c r="O1343" s="5" t="s">
        <v>52</v>
      </c>
      <c r="P1343" s="5">
        <v>2.0</v>
      </c>
      <c r="Q1343" s="5" t="s">
        <v>12375</v>
      </c>
      <c r="R1343" s="5" t="s">
        <v>2195</v>
      </c>
      <c r="S1343" s="5">
        <v>163.0</v>
      </c>
      <c r="T1343" s="5" t="s">
        <v>1077</v>
      </c>
      <c r="U1343" s="5">
        <v>47.0</v>
      </c>
      <c r="V1343" s="5" t="s">
        <v>93</v>
      </c>
      <c r="W1343" s="5" t="s">
        <v>12376</v>
      </c>
      <c r="X1343" s="5" t="s">
        <v>52</v>
      </c>
      <c r="Y1343" s="5" t="s">
        <v>52</v>
      </c>
      <c r="Z1343" s="5" t="s">
        <v>12377</v>
      </c>
      <c r="AA1343" s="5" t="s">
        <v>12378</v>
      </c>
      <c r="AB1343" s="5" t="s">
        <v>59</v>
      </c>
      <c r="AC1343" s="5" t="s">
        <v>52</v>
      </c>
      <c r="AD1343" s="5" t="s">
        <v>11980</v>
      </c>
      <c r="AE1343" s="5" t="s">
        <v>11981</v>
      </c>
      <c r="AF1343" s="5" t="s">
        <v>218</v>
      </c>
      <c r="AG1343" s="5" t="s">
        <v>52</v>
      </c>
      <c r="AH1343" s="5" t="s">
        <v>11982</v>
      </c>
      <c r="AI1343" s="5" t="s">
        <v>11983</v>
      </c>
      <c r="AJ1343" s="5" t="s">
        <v>12372</v>
      </c>
      <c r="AK1343" s="5" t="s">
        <v>12373</v>
      </c>
      <c r="AL1343" s="5" t="s">
        <v>9888</v>
      </c>
    </row>
    <row r="1344" hidden="1">
      <c r="A1344" s="5" t="s">
        <v>12379</v>
      </c>
      <c r="B1344" s="5" t="s">
        <v>12380</v>
      </c>
      <c r="C1344" s="5" t="s">
        <v>12365</v>
      </c>
      <c r="D1344" s="9">
        <v>43798.0</v>
      </c>
      <c r="E1344" s="5">
        <v>113630.0</v>
      </c>
      <c r="F1344" s="5">
        <v>51650.0</v>
      </c>
      <c r="G1344" s="5" t="s">
        <v>4642</v>
      </c>
      <c r="H1344" s="5" t="s">
        <v>272</v>
      </c>
      <c r="I1344" s="5" t="s">
        <v>11036</v>
      </c>
      <c r="J1344" s="5" t="s">
        <v>256</v>
      </c>
      <c r="K1344" s="5" t="s">
        <v>1031</v>
      </c>
      <c r="L1344" s="5" t="s">
        <v>12381</v>
      </c>
      <c r="M1344" s="10" t="str">
        <f>IFERROR(__xludf.DUMMYFUNCTION("REGEXEXTRACT(L1829, ""[\s,]([A-Z]{2})[,\s]\s?\d{5}"")"),"#N/A")</f>
        <v>#N/A</v>
      </c>
      <c r="N1344" s="5" t="s">
        <v>12374</v>
      </c>
      <c r="O1344" s="5" t="s">
        <v>52</v>
      </c>
      <c r="P1344" s="5">
        <v>2.0</v>
      </c>
      <c r="Q1344" s="5" t="s">
        <v>12382</v>
      </c>
      <c r="R1344" s="5" t="s">
        <v>2195</v>
      </c>
      <c r="S1344" s="5">
        <v>65.0</v>
      </c>
      <c r="T1344" s="5" t="s">
        <v>1077</v>
      </c>
      <c r="U1344" s="5">
        <v>43.0</v>
      </c>
      <c r="V1344" s="5" t="s">
        <v>93</v>
      </c>
      <c r="W1344" s="5" t="s">
        <v>12383</v>
      </c>
      <c r="X1344" s="5" t="s">
        <v>52</v>
      </c>
      <c r="Y1344" s="5" t="s">
        <v>52</v>
      </c>
      <c r="Z1344" s="5" t="s">
        <v>12377</v>
      </c>
      <c r="AA1344" s="5" t="s">
        <v>12384</v>
      </c>
      <c r="AB1344" s="5" t="s">
        <v>59</v>
      </c>
      <c r="AC1344" s="5" t="s">
        <v>52</v>
      </c>
      <c r="AD1344" s="5" t="s">
        <v>11980</v>
      </c>
      <c r="AE1344" s="5" t="s">
        <v>11981</v>
      </c>
      <c r="AF1344" s="5" t="s">
        <v>218</v>
      </c>
      <c r="AG1344" s="5" t="s">
        <v>52</v>
      </c>
      <c r="AH1344" s="5" t="s">
        <v>11982</v>
      </c>
      <c r="AI1344" s="5" t="s">
        <v>11983</v>
      </c>
      <c r="AJ1344" s="5" t="s">
        <v>12380</v>
      </c>
      <c r="AK1344" s="5" t="s">
        <v>12381</v>
      </c>
      <c r="AL1344" s="5" t="s">
        <v>9888</v>
      </c>
    </row>
    <row r="1345">
      <c r="A1345" s="5" t="s">
        <v>12385</v>
      </c>
      <c r="B1345" s="5" t="s">
        <v>11072</v>
      </c>
      <c r="C1345" s="5" t="s">
        <v>12386</v>
      </c>
      <c r="D1345" s="9">
        <v>43796.0</v>
      </c>
      <c r="E1345" s="5">
        <v>39519.0</v>
      </c>
      <c r="F1345" s="5">
        <v>17963.0</v>
      </c>
      <c r="G1345" s="5" t="s">
        <v>1321</v>
      </c>
      <c r="H1345" s="5" t="s">
        <v>45</v>
      </c>
      <c r="I1345" s="5" t="s">
        <v>12387</v>
      </c>
      <c r="J1345" s="5" t="s">
        <v>1322</v>
      </c>
      <c r="K1345" s="5" t="s">
        <v>2392</v>
      </c>
      <c r="L1345" s="5" t="s">
        <v>9850</v>
      </c>
      <c r="M1345" s="10" t="str">
        <f>IFERROR(__xludf.DUMMYFUNCTION("REGEXEXTRACT(L1830, ""[\s,]([A-Z]{2})[,\s]\s?\d{5}"")"),"#N/A")</f>
        <v>#N/A</v>
      </c>
      <c r="N1345" s="5" t="s">
        <v>12388</v>
      </c>
      <c r="O1345" s="5">
        <v>6901.0</v>
      </c>
      <c r="P1345" s="5">
        <v>1.0</v>
      </c>
      <c r="Q1345" s="5" t="s">
        <v>12389</v>
      </c>
      <c r="R1345" s="5">
        <v>4510.0</v>
      </c>
      <c r="S1345" s="5">
        <v>1153.0</v>
      </c>
      <c r="T1345" s="5" t="s">
        <v>92</v>
      </c>
      <c r="U1345" s="5">
        <v>54.0</v>
      </c>
      <c r="V1345" s="5" t="s">
        <v>93</v>
      </c>
      <c r="W1345" s="5" t="s">
        <v>12390</v>
      </c>
      <c r="X1345" s="5" t="s">
        <v>52</v>
      </c>
      <c r="Y1345" s="5" t="s">
        <v>52</v>
      </c>
      <c r="Z1345" s="5" t="s">
        <v>12330</v>
      </c>
      <c r="AA1345" s="5" t="s">
        <v>12391</v>
      </c>
      <c r="AB1345" s="5" t="s">
        <v>180</v>
      </c>
      <c r="AC1345" s="5" t="s">
        <v>52</v>
      </c>
      <c r="AD1345" s="5" t="s">
        <v>216</v>
      </c>
      <c r="AE1345" s="5" t="s">
        <v>217</v>
      </c>
      <c r="AF1345" s="5" t="s">
        <v>218</v>
      </c>
      <c r="AG1345" s="5" t="s">
        <v>52</v>
      </c>
      <c r="AH1345" s="5" t="s">
        <v>52</v>
      </c>
      <c r="AI1345" s="5" t="s">
        <v>52</v>
      </c>
      <c r="AJ1345" s="5" t="s">
        <v>11072</v>
      </c>
      <c r="AK1345" s="5" t="s">
        <v>9850</v>
      </c>
      <c r="AL1345" s="5" t="s">
        <v>6954</v>
      </c>
    </row>
    <row r="1346">
      <c r="A1346" s="5" t="s">
        <v>12392</v>
      </c>
      <c r="B1346" s="5" t="s">
        <v>12393</v>
      </c>
      <c r="C1346" s="5" t="s">
        <v>102</v>
      </c>
      <c r="D1346" s="9">
        <v>43791.0</v>
      </c>
      <c r="E1346" s="5">
        <v>205.0</v>
      </c>
      <c r="F1346" s="5">
        <v>93.0</v>
      </c>
      <c r="G1346" s="5" t="s">
        <v>659</v>
      </c>
      <c r="H1346" s="5" t="s">
        <v>45</v>
      </c>
      <c r="I1346" s="5" t="s">
        <v>5673</v>
      </c>
      <c r="J1346" s="5" t="s">
        <v>661</v>
      </c>
      <c r="K1346" s="5" t="s">
        <v>12394</v>
      </c>
      <c r="L1346" s="5" t="s">
        <v>12395</v>
      </c>
      <c r="M1346" s="10" t="str">
        <f>IFERROR(__xludf.DUMMYFUNCTION("REGEXEXTRACT(L1831, ""[\s,]([A-Z]{2})[,\s]\s?\d{5}"")"),"#N/A")</f>
        <v>#N/A</v>
      </c>
      <c r="N1346" s="5" t="s">
        <v>102</v>
      </c>
      <c r="O1346" s="5" t="s">
        <v>52</v>
      </c>
      <c r="P1346" s="5">
        <v>1.0</v>
      </c>
      <c r="Q1346" s="5" t="s">
        <v>12396</v>
      </c>
      <c r="R1346" s="5">
        <v>4510.0</v>
      </c>
      <c r="S1346" s="5">
        <v>6.0</v>
      </c>
      <c r="T1346" s="5" t="s">
        <v>69</v>
      </c>
      <c r="U1346" s="5">
        <v>0.0</v>
      </c>
      <c r="V1346" s="5" t="s">
        <v>52</v>
      </c>
      <c r="W1346" s="5" t="s">
        <v>12397</v>
      </c>
      <c r="X1346" s="5" t="s">
        <v>52</v>
      </c>
      <c r="Y1346" s="5" t="s">
        <v>52</v>
      </c>
      <c r="Z1346" s="5" t="s">
        <v>12398</v>
      </c>
      <c r="AA1346" s="5" t="s">
        <v>12399</v>
      </c>
      <c r="AB1346" s="5" t="s">
        <v>59</v>
      </c>
      <c r="AC1346" s="5" t="s">
        <v>52</v>
      </c>
      <c r="AD1346" s="5" t="s">
        <v>216</v>
      </c>
      <c r="AE1346" s="5" t="s">
        <v>217</v>
      </c>
      <c r="AF1346" s="5" t="s">
        <v>218</v>
      </c>
      <c r="AG1346" s="5" t="s">
        <v>52</v>
      </c>
      <c r="AH1346" s="5" t="s">
        <v>52</v>
      </c>
      <c r="AI1346" s="5" t="s">
        <v>52</v>
      </c>
      <c r="AJ1346" s="5" t="s">
        <v>248</v>
      </c>
      <c r="AK1346" s="5" t="s">
        <v>12400</v>
      </c>
      <c r="AL1346" s="5" t="s">
        <v>525</v>
      </c>
    </row>
    <row r="1347" hidden="1">
      <c r="A1347" s="5" t="s">
        <v>12401</v>
      </c>
      <c r="B1347" s="5" t="s">
        <v>12402</v>
      </c>
      <c r="C1347" s="5" t="s">
        <v>12403</v>
      </c>
      <c r="D1347" s="9">
        <v>43790.0</v>
      </c>
      <c r="E1347" s="5">
        <v>42947.0</v>
      </c>
      <c r="F1347" s="5">
        <v>19521.0</v>
      </c>
      <c r="G1347" s="5" t="s">
        <v>963</v>
      </c>
      <c r="H1347" s="5" t="s">
        <v>189</v>
      </c>
      <c r="I1347" s="5" t="s">
        <v>12404</v>
      </c>
      <c r="J1347" s="5" t="s">
        <v>965</v>
      </c>
      <c r="K1347" s="5" t="s">
        <v>12405</v>
      </c>
      <c r="L1347" s="5" t="s">
        <v>12406</v>
      </c>
      <c r="M1347" s="10" t="str">
        <f>IFERROR(__xludf.DUMMYFUNCTION("REGEXEXTRACT(L1832, ""[\s,]([A-Z]{2})[,\s]\s?\d{5}"")"),"#N/A")</f>
        <v>#N/A</v>
      </c>
      <c r="N1347" s="5" t="s">
        <v>12407</v>
      </c>
      <c r="O1347" s="5">
        <v>77546.0</v>
      </c>
      <c r="P1347" s="5">
        <v>1.0</v>
      </c>
      <c r="Q1347" s="5" t="s">
        <v>12408</v>
      </c>
      <c r="R1347" s="5" t="s">
        <v>1519</v>
      </c>
      <c r="S1347" s="5">
        <v>37.0</v>
      </c>
      <c r="T1347" s="5" t="s">
        <v>53</v>
      </c>
      <c r="U1347" s="5">
        <v>37.0</v>
      </c>
      <c r="V1347" s="5" t="s">
        <v>70</v>
      </c>
      <c r="W1347" s="5" t="s">
        <v>12409</v>
      </c>
      <c r="X1347" s="5" t="s">
        <v>55</v>
      </c>
      <c r="Y1347" s="5" t="s">
        <v>12410</v>
      </c>
      <c r="Z1347" s="5" t="s">
        <v>12411</v>
      </c>
      <c r="AA1347" s="5" t="s">
        <v>12412</v>
      </c>
      <c r="AB1347" s="5" t="s">
        <v>235</v>
      </c>
      <c r="AC1347" s="5" t="s">
        <v>52</v>
      </c>
      <c r="AD1347" s="5" t="s">
        <v>72</v>
      </c>
      <c r="AE1347" s="5" t="s">
        <v>73</v>
      </c>
      <c r="AF1347" s="5" t="s">
        <v>74</v>
      </c>
      <c r="AG1347" s="5" t="s">
        <v>75</v>
      </c>
      <c r="AH1347" s="5" t="s">
        <v>76</v>
      </c>
      <c r="AI1347" s="5" t="s">
        <v>77</v>
      </c>
      <c r="AJ1347" s="5" t="s">
        <v>12402</v>
      </c>
      <c r="AK1347" s="5" t="s">
        <v>12413</v>
      </c>
      <c r="AL1347" s="5" t="s">
        <v>2594</v>
      </c>
    </row>
    <row r="1348" hidden="1">
      <c r="A1348" s="5" t="s">
        <v>12414</v>
      </c>
      <c r="B1348" s="5" t="s">
        <v>12415</v>
      </c>
      <c r="C1348" s="5" t="s">
        <v>11974</v>
      </c>
      <c r="D1348" s="9">
        <v>43790.0</v>
      </c>
      <c r="E1348" s="5">
        <v>540058.0</v>
      </c>
      <c r="F1348" s="5">
        <v>245481.0</v>
      </c>
      <c r="G1348" s="5" t="s">
        <v>1419</v>
      </c>
      <c r="H1348" s="5" t="s">
        <v>480</v>
      </c>
      <c r="I1348" s="5" t="s">
        <v>12416</v>
      </c>
      <c r="J1348" s="5" t="s">
        <v>256</v>
      </c>
      <c r="K1348" s="5" t="s">
        <v>7212</v>
      </c>
      <c r="L1348" s="5" t="s">
        <v>12417</v>
      </c>
      <c r="M1348" s="10" t="str">
        <f>IFERROR(__xludf.DUMMYFUNCTION("REGEXEXTRACT(L1833, ""[\s,]([A-Z]{2})[,\s]\s?\d{5}"")"),"#N/A")</f>
        <v>#N/A</v>
      </c>
      <c r="N1348" s="5" t="s">
        <v>11975</v>
      </c>
      <c r="O1348" s="5" t="s">
        <v>52</v>
      </c>
      <c r="P1348" s="5">
        <v>10.0</v>
      </c>
      <c r="Q1348" s="5" t="s">
        <v>12418</v>
      </c>
      <c r="R1348" s="5" t="s">
        <v>3993</v>
      </c>
      <c r="S1348" s="5">
        <v>551.0</v>
      </c>
      <c r="T1348" s="5" t="s">
        <v>1077</v>
      </c>
      <c r="U1348" s="5">
        <v>217.0</v>
      </c>
      <c r="V1348" s="5" t="s">
        <v>93</v>
      </c>
      <c r="W1348" s="5" t="s">
        <v>12419</v>
      </c>
      <c r="X1348" s="5" t="s">
        <v>52</v>
      </c>
      <c r="Y1348" s="5" t="s">
        <v>52</v>
      </c>
      <c r="Z1348" s="5" t="s">
        <v>12420</v>
      </c>
      <c r="AA1348" s="5" t="s">
        <v>12421</v>
      </c>
      <c r="AB1348" s="5" t="s">
        <v>59</v>
      </c>
      <c r="AC1348" s="5" t="s">
        <v>52</v>
      </c>
      <c r="AD1348" s="5" t="s">
        <v>216</v>
      </c>
      <c r="AE1348" s="5" t="s">
        <v>217</v>
      </c>
      <c r="AF1348" s="5" t="s">
        <v>218</v>
      </c>
      <c r="AG1348" s="5" t="s">
        <v>52</v>
      </c>
      <c r="AH1348" s="5" t="s">
        <v>52</v>
      </c>
      <c r="AI1348" s="5" t="s">
        <v>52</v>
      </c>
      <c r="AJ1348" s="5" t="s">
        <v>12415</v>
      </c>
      <c r="AK1348" s="5" t="s">
        <v>12417</v>
      </c>
      <c r="AL1348" s="5" t="s">
        <v>9888</v>
      </c>
    </row>
    <row r="1349" hidden="1">
      <c r="A1349" s="5" t="s">
        <v>12422</v>
      </c>
      <c r="B1349" s="5" t="s">
        <v>12423</v>
      </c>
      <c r="C1349" s="5" t="s">
        <v>12424</v>
      </c>
      <c r="D1349" s="9">
        <v>43786.0</v>
      </c>
      <c r="E1349" s="5">
        <v>17937.0</v>
      </c>
      <c r="F1349" s="5">
        <v>8153.0</v>
      </c>
      <c r="G1349" s="5" t="s">
        <v>170</v>
      </c>
      <c r="H1349" s="5" t="s">
        <v>480</v>
      </c>
      <c r="I1349" s="5" t="s">
        <v>12425</v>
      </c>
      <c r="J1349" s="5" t="s">
        <v>170</v>
      </c>
      <c r="K1349" s="5" t="s">
        <v>12426</v>
      </c>
      <c r="L1349" s="5" t="s">
        <v>12427</v>
      </c>
      <c r="M1349" s="10" t="str">
        <f>IFERROR(__xludf.DUMMYFUNCTION("REGEXEXTRACT(L1834, ""[\s,]([A-Z]{2})[,\s]\s?\d{5}"")"),"#N/A")</f>
        <v>#N/A</v>
      </c>
      <c r="N1349" s="5" t="s">
        <v>12428</v>
      </c>
      <c r="O1349" s="5" t="s">
        <v>52</v>
      </c>
      <c r="P1349" s="5">
        <v>1.0</v>
      </c>
      <c r="Q1349" s="5" t="s">
        <v>12429</v>
      </c>
      <c r="R1349" s="5">
        <v>4500.0</v>
      </c>
      <c r="S1349" s="5">
        <v>1082.0</v>
      </c>
      <c r="T1349" s="5" t="s">
        <v>115</v>
      </c>
      <c r="U1349" s="5">
        <v>0.0</v>
      </c>
      <c r="V1349" s="5" t="s">
        <v>70</v>
      </c>
      <c r="W1349" s="5" t="s">
        <v>12430</v>
      </c>
      <c r="X1349" s="5" t="s">
        <v>52</v>
      </c>
      <c r="Y1349" s="5" t="s">
        <v>52</v>
      </c>
      <c r="Z1349" s="5" t="s">
        <v>12431</v>
      </c>
      <c r="AA1349" s="5" t="s">
        <v>12432</v>
      </c>
      <c r="AB1349" s="5" t="s">
        <v>200</v>
      </c>
      <c r="AC1349" s="5" t="s">
        <v>52</v>
      </c>
      <c r="AD1349" s="5" t="s">
        <v>398</v>
      </c>
      <c r="AE1349" s="5" t="s">
        <v>399</v>
      </c>
      <c r="AF1349" s="5" t="s">
        <v>400</v>
      </c>
      <c r="AG1349" s="5" t="s">
        <v>401</v>
      </c>
      <c r="AH1349" s="5">
        <v>23502.0</v>
      </c>
      <c r="AI1349" s="5" t="s">
        <v>402</v>
      </c>
      <c r="AJ1349" s="5" t="s">
        <v>12433</v>
      </c>
      <c r="AK1349" s="5" t="s">
        <v>12434</v>
      </c>
      <c r="AL1349" s="5" t="s">
        <v>776</v>
      </c>
    </row>
    <row r="1350" hidden="1">
      <c r="A1350" s="5" t="s">
        <v>12435</v>
      </c>
      <c r="B1350" s="5" t="s">
        <v>168</v>
      </c>
      <c r="C1350" s="5" t="s">
        <v>1612</v>
      </c>
      <c r="D1350" s="9">
        <v>43784.0</v>
      </c>
      <c r="E1350" s="5">
        <v>38456.0</v>
      </c>
      <c r="F1350" s="5">
        <v>17480.0</v>
      </c>
      <c r="G1350" s="5" t="s">
        <v>4585</v>
      </c>
      <c r="H1350" s="5" t="s">
        <v>171</v>
      </c>
      <c r="I1350" s="5" t="s">
        <v>12436</v>
      </c>
      <c r="J1350" s="5" t="s">
        <v>274</v>
      </c>
      <c r="K1350" s="5" t="s">
        <v>3109</v>
      </c>
      <c r="L1350" s="5" t="s">
        <v>12266</v>
      </c>
      <c r="M1350" s="10" t="str">
        <f>IFERROR(__xludf.DUMMYFUNCTION("REGEXEXTRACT(L1835, ""[\s,]([A-Z]{2})[,\s]\s?\d{5}"")"),"#N/A")</f>
        <v>#N/A</v>
      </c>
      <c r="N1350" s="5" t="s">
        <v>12118</v>
      </c>
      <c r="O1350" s="5" t="s">
        <v>52</v>
      </c>
      <c r="P1350" s="5">
        <v>1.0</v>
      </c>
      <c r="Q1350" s="5" t="s">
        <v>12437</v>
      </c>
      <c r="R1350" s="5">
        <v>4510.0</v>
      </c>
      <c r="S1350" s="5">
        <v>17810.0</v>
      </c>
      <c r="T1350" s="5" t="s">
        <v>115</v>
      </c>
      <c r="U1350" s="5">
        <v>0.0</v>
      </c>
      <c r="V1350" s="5" t="s">
        <v>52</v>
      </c>
      <c r="W1350" s="5" t="s">
        <v>12438</v>
      </c>
      <c r="X1350" s="5" t="s">
        <v>52</v>
      </c>
      <c r="Y1350" s="5" t="s">
        <v>52</v>
      </c>
      <c r="Z1350" s="5" t="s">
        <v>1883</v>
      </c>
      <c r="AA1350" s="5" t="s">
        <v>12439</v>
      </c>
      <c r="AB1350" s="5" t="s">
        <v>162</v>
      </c>
      <c r="AC1350" s="5" t="s">
        <v>52</v>
      </c>
      <c r="AD1350" s="5" t="s">
        <v>181</v>
      </c>
      <c r="AE1350" s="5" t="s">
        <v>182</v>
      </c>
      <c r="AF1350" s="5" t="s">
        <v>183</v>
      </c>
      <c r="AG1350" s="5" t="s">
        <v>52</v>
      </c>
      <c r="AH1350" s="5" t="s">
        <v>52</v>
      </c>
      <c r="AI1350" s="5" t="s">
        <v>184</v>
      </c>
      <c r="AJ1350" s="5" t="s">
        <v>168</v>
      </c>
      <c r="AK1350" s="5" t="s">
        <v>12266</v>
      </c>
      <c r="AL1350" s="5" t="s">
        <v>185</v>
      </c>
    </row>
    <row r="1351" hidden="1">
      <c r="A1351" s="5" t="s">
        <v>12440</v>
      </c>
      <c r="B1351" s="5" t="s">
        <v>12380</v>
      </c>
      <c r="C1351" s="5" t="s">
        <v>12365</v>
      </c>
      <c r="D1351" s="9">
        <v>43783.0</v>
      </c>
      <c r="E1351" s="5">
        <v>112750.0</v>
      </c>
      <c r="F1351" s="5">
        <v>51250.0</v>
      </c>
      <c r="G1351" s="5" t="s">
        <v>4642</v>
      </c>
      <c r="H1351" s="5" t="s">
        <v>272</v>
      </c>
      <c r="I1351" s="5" t="s">
        <v>707</v>
      </c>
      <c r="J1351" s="5" t="s">
        <v>256</v>
      </c>
      <c r="K1351" s="5" t="s">
        <v>1031</v>
      </c>
      <c r="L1351" s="5" t="s">
        <v>12381</v>
      </c>
      <c r="M1351" s="10" t="str">
        <f>IFERROR(__xludf.DUMMYFUNCTION("REGEXEXTRACT(L1836, ""[\s,]([A-Z]{2})[,\s]\s?\d{5}"")"),"#N/A")</f>
        <v>#N/A</v>
      </c>
      <c r="N1351" s="5" t="s">
        <v>12374</v>
      </c>
      <c r="O1351" s="5" t="s">
        <v>52</v>
      </c>
      <c r="P1351" s="5">
        <v>2.0</v>
      </c>
      <c r="Q1351" s="5" t="s">
        <v>12441</v>
      </c>
      <c r="R1351" s="5" t="s">
        <v>2195</v>
      </c>
      <c r="S1351" s="5">
        <v>191.0</v>
      </c>
      <c r="T1351" s="5" t="s">
        <v>1077</v>
      </c>
      <c r="U1351" s="5">
        <v>58.0</v>
      </c>
      <c r="V1351" s="5" t="s">
        <v>93</v>
      </c>
      <c r="W1351" s="5" t="s">
        <v>12442</v>
      </c>
      <c r="X1351" s="5" t="s">
        <v>52</v>
      </c>
      <c r="Y1351" s="5" t="s">
        <v>52</v>
      </c>
      <c r="Z1351" s="5" t="s">
        <v>12443</v>
      </c>
      <c r="AA1351" s="5" t="s">
        <v>12444</v>
      </c>
      <c r="AB1351" s="5" t="s">
        <v>59</v>
      </c>
      <c r="AC1351" s="5" t="s">
        <v>52</v>
      </c>
      <c r="AD1351" s="5" t="s">
        <v>11980</v>
      </c>
      <c r="AE1351" s="5" t="s">
        <v>11981</v>
      </c>
      <c r="AF1351" s="5" t="s">
        <v>218</v>
      </c>
      <c r="AG1351" s="5" t="s">
        <v>52</v>
      </c>
      <c r="AH1351" s="5" t="s">
        <v>11982</v>
      </c>
      <c r="AI1351" s="5" t="s">
        <v>11983</v>
      </c>
      <c r="AJ1351" s="5" t="s">
        <v>12380</v>
      </c>
      <c r="AK1351" s="5" t="s">
        <v>12381</v>
      </c>
      <c r="AL1351" s="5" t="s">
        <v>9888</v>
      </c>
    </row>
    <row r="1352" hidden="1">
      <c r="A1352" s="5" t="s">
        <v>12445</v>
      </c>
      <c r="B1352" s="5" t="s">
        <v>12446</v>
      </c>
      <c r="C1352" s="5" t="s">
        <v>12447</v>
      </c>
      <c r="D1352" s="9">
        <v>43782.0</v>
      </c>
      <c r="E1352" s="5">
        <v>10241.0</v>
      </c>
      <c r="F1352" s="5">
        <v>4655.0</v>
      </c>
      <c r="G1352" s="5" t="s">
        <v>435</v>
      </c>
      <c r="H1352" s="5" t="s">
        <v>272</v>
      </c>
      <c r="I1352" s="5" t="s">
        <v>12448</v>
      </c>
      <c r="J1352" s="5" t="s">
        <v>424</v>
      </c>
      <c r="K1352" s="5" t="s">
        <v>12449</v>
      </c>
      <c r="L1352" s="5" t="s">
        <v>12450</v>
      </c>
      <c r="M1352" s="10" t="str">
        <f>IFERROR(__xludf.DUMMYFUNCTION("REGEXEXTRACT(L1837, ""[\s,]([A-Z]{2})[,\s]\s?\d{5}"")"),"#N/A")</f>
        <v>#N/A</v>
      </c>
      <c r="N1352" s="5" t="s">
        <v>12451</v>
      </c>
      <c r="O1352" s="5">
        <v>400099.0</v>
      </c>
      <c r="P1352" s="5">
        <v>1.0</v>
      </c>
      <c r="Q1352" s="5" t="s">
        <v>12452</v>
      </c>
      <c r="R1352" s="5" t="s">
        <v>52</v>
      </c>
      <c r="S1352" s="5">
        <v>6.0</v>
      </c>
      <c r="T1352" s="5" t="s">
        <v>53</v>
      </c>
      <c r="U1352" s="5">
        <v>0.0</v>
      </c>
      <c r="V1352" s="5" t="s">
        <v>52</v>
      </c>
      <c r="W1352" s="5" t="s">
        <v>12453</v>
      </c>
      <c r="X1352" s="5" t="s">
        <v>55</v>
      </c>
      <c r="Y1352" s="5" t="s">
        <v>12454</v>
      </c>
      <c r="Z1352" s="5" t="s">
        <v>178</v>
      </c>
      <c r="AA1352" s="5" t="s">
        <v>12455</v>
      </c>
      <c r="AB1352" s="5" t="s">
        <v>162</v>
      </c>
      <c r="AC1352" s="5" t="s">
        <v>52</v>
      </c>
      <c r="AD1352" s="5" t="s">
        <v>4164</v>
      </c>
      <c r="AE1352" s="5" t="s">
        <v>4165</v>
      </c>
      <c r="AF1352" s="5" t="s">
        <v>4166</v>
      </c>
      <c r="AG1352" s="5" t="s">
        <v>4167</v>
      </c>
      <c r="AH1352" s="5">
        <v>55347.0</v>
      </c>
      <c r="AI1352" s="5" t="s">
        <v>4168</v>
      </c>
      <c r="AJ1352" s="5" t="s">
        <v>102</v>
      </c>
      <c r="AK1352" s="5" t="s">
        <v>102</v>
      </c>
      <c r="AL1352" s="5" t="s">
        <v>12456</v>
      </c>
    </row>
    <row r="1353" hidden="1">
      <c r="A1353" s="5" t="s">
        <v>12457</v>
      </c>
      <c r="B1353" s="5" t="s">
        <v>12458</v>
      </c>
      <c r="C1353" s="5" t="s">
        <v>9609</v>
      </c>
      <c r="D1353" s="9">
        <v>43782.0</v>
      </c>
      <c r="E1353" s="5">
        <v>642912.0</v>
      </c>
      <c r="F1353" s="5">
        <v>292233.0</v>
      </c>
      <c r="G1353" s="5" t="s">
        <v>1419</v>
      </c>
      <c r="H1353" s="5" t="s">
        <v>480</v>
      </c>
      <c r="I1353" s="5" t="s">
        <v>9611</v>
      </c>
      <c r="J1353" s="5" t="s">
        <v>256</v>
      </c>
      <c r="K1353" s="5" t="s">
        <v>12459</v>
      </c>
      <c r="L1353" s="5" t="s">
        <v>12460</v>
      </c>
      <c r="M1353" s="10" t="str">
        <f>IFERROR(__xludf.DUMMYFUNCTION("REGEXEXTRACT(L1838, ""[\s,]([A-Z]{2})[,\s]\s?\d{5}"")"),"PR")</f>
        <v>PR</v>
      </c>
      <c r="N1353" s="5" t="s">
        <v>12461</v>
      </c>
      <c r="O1353" s="5" t="s">
        <v>12462</v>
      </c>
      <c r="P1353" s="5">
        <v>12.0</v>
      </c>
      <c r="Q1353" s="5" t="s">
        <v>12463</v>
      </c>
      <c r="R1353" s="5" t="s">
        <v>12464</v>
      </c>
      <c r="S1353" s="5">
        <v>85.0</v>
      </c>
      <c r="T1353" s="5" t="s">
        <v>115</v>
      </c>
      <c r="U1353" s="5">
        <v>393.0</v>
      </c>
      <c r="V1353" s="5" t="s">
        <v>70</v>
      </c>
      <c r="W1353" s="5" t="s">
        <v>12465</v>
      </c>
      <c r="X1353" s="5" t="s">
        <v>52</v>
      </c>
      <c r="Y1353" s="5" t="s">
        <v>52</v>
      </c>
      <c r="Z1353" s="5" t="s">
        <v>12466</v>
      </c>
      <c r="AA1353" s="5" t="s">
        <v>12467</v>
      </c>
      <c r="AB1353" s="5" t="s">
        <v>200</v>
      </c>
      <c r="AC1353" s="5" t="s">
        <v>52</v>
      </c>
      <c r="AD1353" s="5" t="s">
        <v>72</v>
      </c>
      <c r="AE1353" s="5" t="s">
        <v>73</v>
      </c>
      <c r="AF1353" s="5" t="s">
        <v>74</v>
      </c>
      <c r="AG1353" s="5" t="s">
        <v>75</v>
      </c>
      <c r="AH1353" s="5" t="s">
        <v>76</v>
      </c>
      <c r="AI1353" s="5" t="s">
        <v>77</v>
      </c>
      <c r="AJ1353" s="5" t="s">
        <v>12468</v>
      </c>
      <c r="AK1353" s="5" t="s">
        <v>12469</v>
      </c>
      <c r="AL1353" s="5" t="s">
        <v>4069</v>
      </c>
    </row>
    <row r="1354" hidden="1">
      <c r="A1354" s="5" t="s">
        <v>12470</v>
      </c>
      <c r="B1354" s="5" t="s">
        <v>12471</v>
      </c>
      <c r="C1354" s="5" t="s">
        <v>12471</v>
      </c>
      <c r="D1354" s="9">
        <v>43781.0</v>
      </c>
      <c r="E1354" s="5">
        <v>249957.0</v>
      </c>
      <c r="F1354" s="5">
        <v>113617.0</v>
      </c>
      <c r="G1354" s="5" t="s">
        <v>1419</v>
      </c>
      <c r="H1354" s="5" t="s">
        <v>480</v>
      </c>
      <c r="I1354" s="5" t="s">
        <v>12472</v>
      </c>
      <c r="J1354" s="5" t="s">
        <v>256</v>
      </c>
      <c r="K1354" s="5" t="s">
        <v>4172</v>
      </c>
      <c r="L1354" s="5" t="s">
        <v>12473</v>
      </c>
      <c r="M1354" s="10" t="str">
        <f>IFERROR(__xludf.DUMMYFUNCTION("REGEXEXTRACT(L1839, ""[\s,]([A-Z]{2})[,\s]\s?\d{5}"")"),"#N/A")</f>
        <v>#N/A</v>
      </c>
      <c r="N1354" s="5" t="s">
        <v>12473</v>
      </c>
      <c r="O1354" s="5" t="s">
        <v>52</v>
      </c>
      <c r="P1354" s="5">
        <v>5.0</v>
      </c>
      <c r="Q1354" s="5" t="s">
        <v>12474</v>
      </c>
      <c r="R1354" s="5" t="s">
        <v>4176</v>
      </c>
      <c r="S1354" s="5">
        <v>560.0</v>
      </c>
      <c r="T1354" s="5" t="s">
        <v>1077</v>
      </c>
      <c r="U1354" s="5">
        <v>1.0</v>
      </c>
      <c r="V1354" s="5" t="s">
        <v>70</v>
      </c>
      <c r="W1354" s="5" t="s">
        <v>12475</v>
      </c>
      <c r="X1354" s="5" t="s">
        <v>52</v>
      </c>
      <c r="Y1354" s="5" t="s">
        <v>52</v>
      </c>
      <c r="Z1354" s="5" t="s">
        <v>12476</v>
      </c>
      <c r="AA1354" s="5" t="s">
        <v>12477</v>
      </c>
      <c r="AB1354" s="5" t="s">
        <v>1553</v>
      </c>
      <c r="AC1354" s="5" t="s">
        <v>52</v>
      </c>
      <c r="AD1354" s="5" t="s">
        <v>5289</v>
      </c>
      <c r="AE1354" s="5" t="s">
        <v>5290</v>
      </c>
      <c r="AF1354" s="5" t="s">
        <v>5291</v>
      </c>
      <c r="AG1354" s="5" t="s">
        <v>52</v>
      </c>
      <c r="AH1354" s="5" t="s">
        <v>52</v>
      </c>
      <c r="AI1354" s="5" t="s">
        <v>52</v>
      </c>
      <c r="AJ1354" s="5" t="s">
        <v>7889</v>
      </c>
      <c r="AK1354" s="5" t="s">
        <v>12478</v>
      </c>
      <c r="AL1354" s="5" t="s">
        <v>3481</v>
      </c>
    </row>
    <row r="1355" hidden="1">
      <c r="A1355" s="5" t="s">
        <v>12479</v>
      </c>
      <c r="B1355" s="5" t="s">
        <v>12480</v>
      </c>
      <c r="C1355" s="5" t="s">
        <v>12481</v>
      </c>
      <c r="D1355" s="9">
        <v>43781.0</v>
      </c>
      <c r="E1355" s="5">
        <v>6765.0</v>
      </c>
      <c r="F1355" s="5">
        <v>3075.0</v>
      </c>
      <c r="G1355" s="5" t="s">
        <v>719</v>
      </c>
      <c r="H1355" s="5" t="s">
        <v>149</v>
      </c>
      <c r="I1355" s="5" t="s">
        <v>12482</v>
      </c>
      <c r="J1355" s="5" t="s">
        <v>274</v>
      </c>
      <c r="K1355" s="5" t="s">
        <v>12483</v>
      </c>
      <c r="L1355" s="5" t="s">
        <v>12484</v>
      </c>
      <c r="M1355" s="10" t="str">
        <f>IFERROR(__xludf.DUMMYFUNCTION("REGEXEXTRACT(L1840, ""[\s,]([A-Z]{2})[,\s]\s?\d{5}"")"),"TN")</f>
        <v>TN</v>
      </c>
      <c r="N1355" s="5" t="s">
        <v>12485</v>
      </c>
      <c r="O1355" s="5">
        <v>10003.0</v>
      </c>
      <c r="P1355" s="5">
        <v>1.0</v>
      </c>
      <c r="Q1355" s="5" t="s">
        <v>12486</v>
      </c>
      <c r="R1355" s="5" t="s">
        <v>11204</v>
      </c>
      <c r="S1355" s="5">
        <v>577.0</v>
      </c>
      <c r="T1355" s="5" t="s">
        <v>69</v>
      </c>
      <c r="U1355" s="5">
        <v>0.0</v>
      </c>
      <c r="V1355" s="5" t="s">
        <v>52</v>
      </c>
      <c r="W1355" s="5" t="s">
        <v>12487</v>
      </c>
      <c r="X1355" s="5" t="s">
        <v>55</v>
      </c>
      <c r="Y1355" s="5" t="s">
        <v>12488</v>
      </c>
      <c r="Z1355" s="5" t="s">
        <v>8435</v>
      </c>
      <c r="AA1355" s="5" t="s">
        <v>12489</v>
      </c>
      <c r="AB1355" s="5" t="s">
        <v>180</v>
      </c>
      <c r="AC1355" s="5" t="s">
        <v>52</v>
      </c>
      <c r="AD1355" s="5" t="s">
        <v>12490</v>
      </c>
      <c r="AE1355" s="5" t="s">
        <v>12491</v>
      </c>
      <c r="AF1355" s="5" t="s">
        <v>52</v>
      </c>
      <c r="AG1355" s="5" t="s">
        <v>52</v>
      </c>
      <c r="AH1355" s="5" t="s">
        <v>52</v>
      </c>
      <c r="AI1355" s="5" t="s">
        <v>52</v>
      </c>
      <c r="AJ1355" s="5" t="s">
        <v>12480</v>
      </c>
      <c r="AK1355" s="5" t="s">
        <v>12484</v>
      </c>
      <c r="AL1355" s="5" t="s">
        <v>12492</v>
      </c>
    </row>
    <row r="1356" hidden="1">
      <c r="A1356" s="5" t="s">
        <v>12493</v>
      </c>
      <c r="B1356" s="5" t="s">
        <v>12494</v>
      </c>
      <c r="C1356" s="5" t="s">
        <v>12495</v>
      </c>
      <c r="D1356" s="9">
        <v>43781.0</v>
      </c>
      <c r="E1356" s="5">
        <v>39483.0</v>
      </c>
      <c r="F1356" s="5">
        <v>17947.0</v>
      </c>
      <c r="G1356" s="5" t="s">
        <v>634</v>
      </c>
      <c r="H1356" s="5" t="s">
        <v>171</v>
      </c>
      <c r="I1356" s="5" t="s">
        <v>12496</v>
      </c>
      <c r="J1356" s="5" t="s">
        <v>274</v>
      </c>
      <c r="K1356" s="5" t="s">
        <v>12497</v>
      </c>
      <c r="L1356" s="5" t="s">
        <v>12498</v>
      </c>
      <c r="M1356" s="10" t="str">
        <f>IFERROR(__xludf.DUMMYFUNCTION("REGEXEXTRACT(L1841, ""[\s,]([A-Z]{2})[,\s]\s?\d{5}"")"),"#N/A")</f>
        <v>#N/A</v>
      </c>
      <c r="N1356" s="5" t="s">
        <v>12499</v>
      </c>
      <c r="O1356" s="5">
        <v>60143.0</v>
      </c>
      <c r="P1356" s="5">
        <v>1.0</v>
      </c>
      <c r="Q1356" s="5" t="s">
        <v>12500</v>
      </c>
      <c r="R1356" s="5" t="s">
        <v>52</v>
      </c>
      <c r="S1356" s="5">
        <v>1178.0</v>
      </c>
      <c r="T1356" s="5" t="s">
        <v>69</v>
      </c>
      <c r="U1356" s="5">
        <v>66.0</v>
      </c>
      <c r="V1356" s="5" t="s">
        <v>70</v>
      </c>
      <c r="W1356" s="5" t="s">
        <v>12501</v>
      </c>
      <c r="X1356" s="5" t="s">
        <v>71</v>
      </c>
      <c r="Y1356" s="5" t="s">
        <v>52</v>
      </c>
      <c r="Z1356" s="5" t="s">
        <v>12420</v>
      </c>
      <c r="AA1356" s="5" t="s">
        <v>12502</v>
      </c>
      <c r="AB1356" s="5" t="s">
        <v>235</v>
      </c>
      <c r="AC1356" s="5" t="s">
        <v>283</v>
      </c>
      <c r="AD1356" s="5" t="s">
        <v>72</v>
      </c>
      <c r="AE1356" s="5" t="s">
        <v>73</v>
      </c>
      <c r="AF1356" s="5" t="s">
        <v>74</v>
      </c>
      <c r="AG1356" s="5" t="s">
        <v>75</v>
      </c>
      <c r="AH1356" s="5" t="s">
        <v>76</v>
      </c>
      <c r="AI1356" s="5" t="s">
        <v>77</v>
      </c>
      <c r="AJ1356" s="5" t="s">
        <v>12494</v>
      </c>
      <c r="AK1356" s="5" t="s">
        <v>12503</v>
      </c>
      <c r="AL1356" s="5" t="s">
        <v>1874</v>
      </c>
    </row>
    <row r="1357" hidden="1">
      <c r="A1357" s="5" t="s">
        <v>12504</v>
      </c>
      <c r="B1357" s="5" t="s">
        <v>3020</v>
      </c>
      <c r="C1357" s="5" t="s">
        <v>12505</v>
      </c>
      <c r="D1357" s="9">
        <v>43780.0</v>
      </c>
      <c r="E1357" s="5">
        <v>17160.0</v>
      </c>
      <c r="F1357" s="5">
        <v>7800.0</v>
      </c>
      <c r="G1357" s="5" t="s">
        <v>107</v>
      </c>
      <c r="H1357" s="5" t="s">
        <v>1069</v>
      </c>
      <c r="I1357" s="5" t="s">
        <v>6158</v>
      </c>
      <c r="J1357" s="5" t="s">
        <v>109</v>
      </c>
      <c r="K1357" s="5" t="s">
        <v>12506</v>
      </c>
      <c r="L1357" s="5" t="s">
        <v>12507</v>
      </c>
      <c r="M1357" s="10" t="str">
        <f>IFERROR(__xludf.DUMMYFUNCTION("REGEXEXTRACT(L1842, ""[\s,]([A-Z]{2})[,\s]\s?\d{5}"")"),"#N/A")</f>
        <v>#N/A</v>
      </c>
      <c r="N1357" s="5" t="s">
        <v>12508</v>
      </c>
      <c r="O1357" s="5">
        <v>33134.0</v>
      </c>
      <c r="P1357" s="5">
        <v>1.0</v>
      </c>
      <c r="Q1357" s="5" t="s">
        <v>12509</v>
      </c>
      <c r="R1357" s="5">
        <v>4510.0</v>
      </c>
      <c r="S1357" s="5">
        <v>12.0</v>
      </c>
      <c r="T1357" s="5" t="s">
        <v>53</v>
      </c>
      <c r="U1357" s="5">
        <v>50.0</v>
      </c>
      <c r="V1357" s="5" t="s">
        <v>93</v>
      </c>
      <c r="W1357" s="5" t="s">
        <v>12510</v>
      </c>
      <c r="X1357" s="5" t="s">
        <v>52</v>
      </c>
      <c r="Y1357" s="5" t="s">
        <v>52</v>
      </c>
      <c r="Z1357" s="5" t="s">
        <v>12398</v>
      </c>
      <c r="AA1357" s="5">
        <v>12345.0</v>
      </c>
      <c r="AB1357" s="5" t="s">
        <v>260</v>
      </c>
      <c r="AC1357" s="5" t="s">
        <v>52</v>
      </c>
      <c r="AD1357" s="5" t="s">
        <v>216</v>
      </c>
      <c r="AE1357" s="5" t="s">
        <v>217</v>
      </c>
      <c r="AF1357" s="5" t="s">
        <v>218</v>
      </c>
      <c r="AG1357" s="5" t="s">
        <v>52</v>
      </c>
      <c r="AH1357" s="5" t="s">
        <v>52</v>
      </c>
      <c r="AI1357" s="5" t="s">
        <v>52</v>
      </c>
      <c r="AJ1357" s="5" t="s">
        <v>3008</v>
      </c>
      <c r="AK1357" s="5" t="s">
        <v>12507</v>
      </c>
      <c r="AL1357" s="5" t="s">
        <v>126</v>
      </c>
    </row>
    <row r="1358" hidden="1">
      <c r="A1358" s="5" t="s">
        <v>12511</v>
      </c>
      <c r="B1358" s="5" t="s">
        <v>12512</v>
      </c>
      <c r="C1358" s="5" t="s">
        <v>12513</v>
      </c>
      <c r="D1358" s="9">
        <v>43774.0</v>
      </c>
      <c r="E1358" s="5">
        <v>203716.0</v>
      </c>
      <c r="F1358" s="5">
        <v>92598.0</v>
      </c>
      <c r="G1358" s="5" t="s">
        <v>12514</v>
      </c>
      <c r="H1358" s="5" t="s">
        <v>205</v>
      </c>
      <c r="I1358" s="5" t="s">
        <v>12515</v>
      </c>
      <c r="J1358" s="5" t="s">
        <v>12516</v>
      </c>
      <c r="K1358" s="5" t="s">
        <v>1846</v>
      </c>
      <c r="L1358" s="5" t="s">
        <v>12517</v>
      </c>
      <c r="M1358" s="10" t="str">
        <f>IFERROR(__xludf.DUMMYFUNCTION("REGEXEXTRACT(L1843, ""[\s,]([A-Z]{2})[,\s]\s?\d{5}"")"),"#N/A")</f>
        <v>#N/A</v>
      </c>
      <c r="N1358" s="5" t="s">
        <v>12518</v>
      </c>
      <c r="O1358" s="5" t="s">
        <v>52</v>
      </c>
      <c r="P1358" s="5">
        <v>4.0</v>
      </c>
      <c r="Q1358" s="5" t="s">
        <v>12519</v>
      </c>
      <c r="R1358" s="5" t="s">
        <v>666</v>
      </c>
      <c r="S1358" s="5">
        <v>15.0</v>
      </c>
      <c r="T1358" s="5" t="s">
        <v>115</v>
      </c>
      <c r="U1358" s="5">
        <v>2364.0</v>
      </c>
      <c r="V1358" s="5" t="s">
        <v>158</v>
      </c>
      <c r="W1358" s="5" t="s">
        <v>12520</v>
      </c>
      <c r="X1358" s="5" t="s">
        <v>52</v>
      </c>
      <c r="Y1358" s="5" t="s">
        <v>52</v>
      </c>
      <c r="Z1358" s="5" t="s">
        <v>12521</v>
      </c>
      <c r="AA1358" s="5" t="s">
        <v>12522</v>
      </c>
      <c r="AB1358" s="5" t="s">
        <v>2669</v>
      </c>
      <c r="AC1358" s="5" t="s">
        <v>52</v>
      </c>
      <c r="AD1358" s="5" t="s">
        <v>163</v>
      </c>
      <c r="AE1358" s="5" t="s">
        <v>164</v>
      </c>
      <c r="AF1358" s="5" t="s">
        <v>165</v>
      </c>
      <c r="AG1358" s="5" t="s">
        <v>52</v>
      </c>
      <c r="AH1358" s="5" t="s">
        <v>52</v>
      </c>
      <c r="AI1358" s="5" t="s">
        <v>52</v>
      </c>
      <c r="AJ1358" s="5" t="s">
        <v>12512</v>
      </c>
      <c r="AK1358" s="5" t="s">
        <v>12517</v>
      </c>
      <c r="AL1358" s="5" t="s">
        <v>300</v>
      </c>
    </row>
    <row r="1359" hidden="1">
      <c r="A1359" s="5" t="s">
        <v>12523</v>
      </c>
      <c r="B1359" s="5" t="s">
        <v>12524</v>
      </c>
      <c r="C1359" s="5" t="s">
        <v>12525</v>
      </c>
      <c r="D1359" s="9">
        <v>43774.0</v>
      </c>
      <c r="E1359" s="5">
        <v>9687.0</v>
      </c>
      <c r="F1359" s="5">
        <v>4403.0</v>
      </c>
      <c r="G1359" s="5" t="s">
        <v>4585</v>
      </c>
      <c r="H1359" s="5" t="s">
        <v>171</v>
      </c>
      <c r="I1359" s="5" t="s">
        <v>4716</v>
      </c>
      <c r="J1359" s="5" t="s">
        <v>274</v>
      </c>
      <c r="K1359" s="5" t="s">
        <v>12526</v>
      </c>
      <c r="L1359" s="5" t="s">
        <v>12527</v>
      </c>
      <c r="M1359" s="10" t="str">
        <f>IFERROR(__xludf.DUMMYFUNCTION("REGEXEXTRACT(L1844, ""[\s,]([A-Z]{2})[,\s]\s?\d{5}"")"),"CN")</f>
        <v>CN</v>
      </c>
      <c r="N1359" s="5" t="s">
        <v>12528</v>
      </c>
      <c r="O1359" s="5">
        <v>90245.0</v>
      </c>
      <c r="P1359" s="5">
        <v>1.0</v>
      </c>
      <c r="Q1359" s="5" t="s">
        <v>12529</v>
      </c>
      <c r="R1359" s="5" t="s">
        <v>12530</v>
      </c>
      <c r="S1359" s="5">
        <v>576.0</v>
      </c>
      <c r="T1359" s="5" t="s">
        <v>69</v>
      </c>
      <c r="U1359" s="5">
        <v>0.0</v>
      </c>
      <c r="V1359" s="5" t="s">
        <v>52</v>
      </c>
      <c r="W1359" s="5" t="s">
        <v>12531</v>
      </c>
      <c r="X1359" s="5" t="s">
        <v>71</v>
      </c>
      <c r="Y1359" s="5" t="s">
        <v>52</v>
      </c>
      <c r="Z1359" s="5" t="s">
        <v>12532</v>
      </c>
      <c r="AA1359" s="5">
        <v>1.90189214E8</v>
      </c>
      <c r="AB1359" s="5" t="s">
        <v>604</v>
      </c>
      <c r="AC1359" s="5" t="s">
        <v>52</v>
      </c>
      <c r="AD1359" s="5" t="s">
        <v>3589</v>
      </c>
      <c r="AE1359" s="5" t="s">
        <v>3590</v>
      </c>
      <c r="AF1359" s="5" t="s">
        <v>3591</v>
      </c>
      <c r="AG1359" s="5" t="s">
        <v>52</v>
      </c>
      <c r="AH1359" s="5" t="s">
        <v>52</v>
      </c>
      <c r="AI1359" s="5" t="s">
        <v>3592</v>
      </c>
      <c r="AJ1359" s="5" t="s">
        <v>12533</v>
      </c>
      <c r="AK1359" s="5" t="s">
        <v>12534</v>
      </c>
      <c r="AL1359" s="5" t="s">
        <v>12535</v>
      </c>
    </row>
    <row r="1360">
      <c r="A1360" s="5" t="s">
        <v>12536</v>
      </c>
      <c r="B1360" s="5" t="s">
        <v>12537</v>
      </c>
      <c r="C1360" s="5" t="s">
        <v>12538</v>
      </c>
      <c r="D1360" s="9">
        <v>43767.0</v>
      </c>
      <c r="E1360" s="5">
        <v>19779.0</v>
      </c>
      <c r="F1360" s="5">
        <v>8990.0</v>
      </c>
      <c r="G1360" s="5" t="s">
        <v>435</v>
      </c>
      <c r="H1360" s="5" t="s">
        <v>45</v>
      </c>
      <c r="I1360" s="5" t="s">
        <v>4143</v>
      </c>
      <c r="J1360" s="5" t="s">
        <v>424</v>
      </c>
      <c r="K1360" s="5" t="s">
        <v>391</v>
      </c>
      <c r="L1360" s="5" t="s">
        <v>12539</v>
      </c>
      <c r="M1360" s="10" t="str">
        <f>IFERROR(__xludf.DUMMYFUNCTION("REGEXEXTRACT(L1845, ""[\s,]([A-Z]{2})[,\s]\s?\d{5}"")"),"PR")</f>
        <v>PR</v>
      </c>
      <c r="N1360" s="5" t="s">
        <v>12540</v>
      </c>
      <c r="O1360" s="5">
        <v>8540.0</v>
      </c>
      <c r="P1360" s="5">
        <v>1.0</v>
      </c>
      <c r="Q1360" s="5" t="s">
        <v>12541</v>
      </c>
      <c r="R1360" s="5" t="s">
        <v>138</v>
      </c>
      <c r="S1360" s="5">
        <v>1325.0</v>
      </c>
      <c r="T1360" s="5" t="s">
        <v>69</v>
      </c>
      <c r="U1360" s="5">
        <v>60.0</v>
      </c>
      <c r="V1360" s="5" t="s">
        <v>70</v>
      </c>
      <c r="W1360" s="5" t="s">
        <v>12542</v>
      </c>
      <c r="X1360" s="5" t="s">
        <v>52</v>
      </c>
      <c r="Y1360" s="5" t="s">
        <v>52</v>
      </c>
      <c r="Z1360" s="5" t="s">
        <v>12543</v>
      </c>
      <c r="AA1360" s="5" t="s">
        <v>12544</v>
      </c>
      <c r="AB1360" s="5" t="s">
        <v>730</v>
      </c>
      <c r="AC1360" s="5" t="s">
        <v>52</v>
      </c>
      <c r="AD1360" s="5" t="s">
        <v>12545</v>
      </c>
      <c r="AE1360" s="5" t="s">
        <v>12546</v>
      </c>
      <c r="AF1360" s="5" t="s">
        <v>74</v>
      </c>
      <c r="AG1360" s="5" t="s">
        <v>75</v>
      </c>
      <c r="AH1360" s="5" t="s">
        <v>76</v>
      </c>
      <c r="AI1360" s="5" t="s">
        <v>12547</v>
      </c>
      <c r="AJ1360" s="5" t="s">
        <v>12548</v>
      </c>
      <c r="AK1360" s="5" t="s">
        <v>12549</v>
      </c>
      <c r="AL1360" s="5" t="s">
        <v>144</v>
      </c>
    </row>
    <row r="1361" hidden="1">
      <c r="A1361" s="5" t="s">
        <v>12550</v>
      </c>
      <c r="B1361" s="5" t="s">
        <v>12480</v>
      </c>
      <c r="C1361" s="5" t="s">
        <v>12481</v>
      </c>
      <c r="D1361" s="9">
        <v>43763.0</v>
      </c>
      <c r="E1361" s="5">
        <v>7414.0</v>
      </c>
      <c r="F1361" s="5">
        <v>3370.0</v>
      </c>
      <c r="G1361" s="5" t="s">
        <v>719</v>
      </c>
      <c r="H1361" s="5" t="s">
        <v>1534</v>
      </c>
      <c r="I1361" s="5" t="s">
        <v>12551</v>
      </c>
      <c r="J1361" s="5" t="s">
        <v>274</v>
      </c>
      <c r="K1361" s="5" t="s">
        <v>12483</v>
      </c>
      <c r="L1361" s="5" t="s">
        <v>12552</v>
      </c>
      <c r="M1361" s="10" t="str">
        <f>IFERROR(__xludf.DUMMYFUNCTION("REGEXEXTRACT(L1846, ""[\s,]([A-Z]{2})[,\s]\s?\d{5}"")"),"PR")</f>
        <v>PR</v>
      </c>
      <c r="N1361" s="5" t="s">
        <v>12485</v>
      </c>
      <c r="O1361" s="5">
        <v>10003.0</v>
      </c>
      <c r="P1361" s="5">
        <v>1.0</v>
      </c>
      <c r="Q1361" s="5" t="s">
        <v>12553</v>
      </c>
      <c r="R1361" s="5">
        <v>9500.0</v>
      </c>
      <c r="S1361" s="5">
        <v>597.0</v>
      </c>
      <c r="T1361" s="5" t="s">
        <v>69</v>
      </c>
      <c r="U1361" s="5">
        <v>0.0</v>
      </c>
      <c r="V1361" s="5" t="s">
        <v>52</v>
      </c>
      <c r="W1361" s="5" t="s">
        <v>12554</v>
      </c>
      <c r="X1361" s="5" t="s">
        <v>55</v>
      </c>
      <c r="Y1361" s="5" t="s">
        <v>12555</v>
      </c>
      <c r="Z1361" s="5" t="s">
        <v>12556</v>
      </c>
      <c r="AA1361" s="5" t="s">
        <v>12557</v>
      </c>
      <c r="AB1361" s="5" t="s">
        <v>2743</v>
      </c>
      <c r="AC1361" s="5" t="s">
        <v>52</v>
      </c>
      <c r="AD1361" s="5" t="s">
        <v>12490</v>
      </c>
      <c r="AE1361" s="5" t="s">
        <v>12491</v>
      </c>
      <c r="AF1361" s="5" t="s">
        <v>52</v>
      </c>
      <c r="AG1361" s="5" t="s">
        <v>52</v>
      </c>
      <c r="AH1361" s="5" t="s">
        <v>52</v>
      </c>
      <c r="AI1361" s="5" t="s">
        <v>52</v>
      </c>
      <c r="AJ1361" s="5" t="s">
        <v>12480</v>
      </c>
      <c r="AK1361" s="5" t="s">
        <v>12552</v>
      </c>
      <c r="AL1361" s="5" t="s">
        <v>12492</v>
      </c>
    </row>
    <row r="1362" hidden="1">
      <c r="A1362" s="5" t="s">
        <v>12558</v>
      </c>
      <c r="B1362" s="5" t="s">
        <v>12559</v>
      </c>
      <c r="C1362" s="5" t="s">
        <v>1394</v>
      </c>
      <c r="D1362" s="9">
        <v>43758.0</v>
      </c>
      <c r="E1362" s="5">
        <v>59268.0</v>
      </c>
      <c r="F1362" s="5">
        <v>26940.0</v>
      </c>
      <c r="G1362" s="5" t="s">
        <v>2481</v>
      </c>
      <c r="H1362" s="5" t="s">
        <v>149</v>
      </c>
      <c r="I1362" s="5" t="s">
        <v>12560</v>
      </c>
      <c r="J1362" s="5" t="s">
        <v>532</v>
      </c>
      <c r="K1362" s="5" t="s">
        <v>1824</v>
      </c>
      <c r="L1362" s="5" t="s">
        <v>12561</v>
      </c>
      <c r="M1362" s="10" t="str">
        <f>IFERROR(__xludf.DUMMYFUNCTION("REGEXEXTRACT(L1847, ""[\s,]([A-Z]{2})[,\s]\s?\d{5}"")"),"PR")</f>
        <v>PR</v>
      </c>
      <c r="N1362" s="5" t="s">
        <v>12066</v>
      </c>
      <c r="O1362" s="5">
        <v>7001.0</v>
      </c>
      <c r="P1362" s="5">
        <v>1.0</v>
      </c>
      <c r="Q1362" s="5" t="s">
        <v>12562</v>
      </c>
      <c r="R1362" s="5">
        <v>2210.0</v>
      </c>
      <c r="S1362" s="5">
        <v>53.0</v>
      </c>
      <c r="T1362" s="5" t="s">
        <v>53</v>
      </c>
      <c r="U1362" s="5">
        <v>9.0</v>
      </c>
      <c r="V1362" s="5" t="s">
        <v>93</v>
      </c>
      <c r="W1362" s="5" t="s">
        <v>12563</v>
      </c>
      <c r="X1362" s="5" t="s">
        <v>71</v>
      </c>
      <c r="Y1362" s="5" t="s">
        <v>52</v>
      </c>
      <c r="Z1362" s="5" t="s">
        <v>12564</v>
      </c>
      <c r="AA1362" s="5" t="s">
        <v>12565</v>
      </c>
      <c r="AB1362" s="5" t="s">
        <v>235</v>
      </c>
      <c r="AC1362" s="5" t="s">
        <v>52</v>
      </c>
      <c r="AD1362" s="5" t="s">
        <v>216</v>
      </c>
      <c r="AE1362" s="5" t="s">
        <v>217</v>
      </c>
      <c r="AF1362" s="5" t="s">
        <v>218</v>
      </c>
      <c r="AG1362" s="5" t="s">
        <v>52</v>
      </c>
      <c r="AH1362" s="5" t="s">
        <v>52</v>
      </c>
      <c r="AI1362" s="5" t="s">
        <v>52</v>
      </c>
      <c r="AJ1362" s="5" t="s">
        <v>12559</v>
      </c>
      <c r="AK1362" s="5" t="s">
        <v>12561</v>
      </c>
      <c r="AL1362" s="5" t="s">
        <v>3639</v>
      </c>
    </row>
    <row r="1363" hidden="1">
      <c r="A1363" s="5" t="s">
        <v>12566</v>
      </c>
      <c r="B1363" s="5" t="s">
        <v>12567</v>
      </c>
      <c r="C1363" s="5" t="s">
        <v>12568</v>
      </c>
      <c r="D1363" s="9">
        <v>43757.0</v>
      </c>
      <c r="E1363" s="5">
        <v>20524.0</v>
      </c>
      <c r="F1363" s="5">
        <v>9329.0</v>
      </c>
      <c r="G1363" s="5" t="s">
        <v>3378</v>
      </c>
      <c r="H1363" s="5" t="s">
        <v>171</v>
      </c>
      <c r="I1363" s="5" t="s">
        <v>5919</v>
      </c>
      <c r="J1363" s="5" t="s">
        <v>3378</v>
      </c>
      <c r="K1363" s="5" t="s">
        <v>12569</v>
      </c>
      <c r="L1363" s="5" t="s">
        <v>12570</v>
      </c>
      <c r="M1363" s="10" t="str">
        <f>IFERROR(__xludf.DUMMYFUNCTION("REGEXEXTRACT(L1848, ""[\s,]([A-Z]{2})[,\s]\s?\d{5}"")"),"MA")</f>
        <v>MA</v>
      </c>
      <c r="N1363" s="5" t="s">
        <v>12571</v>
      </c>
      <c r="O1363" s="5">
        <v>7073.0</v>
      </c>
      <c r="P1363" s="5">
        <v>1.0</v>
      </c>
      <c r="Q1363" s="5" t="s">
        <v>12572</v>
      </c>
      <c r="R1363" s="5">
        <v>4200.0</v>
      </c>
      <c r="S1363" s="5">
        <v>752.0</v>
      </c>
      <c r="T1363" s="5" t="s">
        <v>115</v>
      </c>
      <c r="U1363" s="5">
        <v>0.0</v>
      </c>
      <c r="V1363" s="5" t="s">
        <v>70</v>
      </c>
      <c r="W1363" s="5" t="s">
        <v>12573</v>
      </c>
      <c r="X1363" s="5" t="s">
        <v>52</v>
      </c>
      <c r="Y1363" s="5" t="s">
        <v>52</v>
      </c>
      <c r="Z1363" s="5" t="s">
        <v>12574</v>
      </c>
      <c r="AA1363" s="5" t="s">
        <v>12575</v>
      </c>
      <c r="AB1363" s="5" t="s">
        <v>119</v>
      </c>
      <c r="AC1363" s="5" t="s">
        <v>52</v>
      </c>
      <c r="AD1363" s="5" t="s">
        <v>1230</v>
      </c>
      <c r="AE1363" s="5" t="s">
        <v>1231</v>
      </c>
      <c r="AF1363" s="5" t="s">
        <v>52</v>
      </c>
      <c r="AG1363" s="5" t="s">
        <v>52</v>
      </c>
      <c r="AH1363" s="5" t="s">
        <v>52</v>
      </c>
      <c r="AI1363" s="5" t="s">
        <v>1232</v>
      </c>
      <c r="AJ1363" s="5" t="s">
        <v>12567</v>
      </c>
      <c r="AK1363" s="5" t="s">
        <v>12576</v>
      </c>
      <c r="AL1363" s="5" t="s">
        <v>162</v>
      </c>
    </row>
    <row r="1364" hidden="1">
      <c r="A1364" s="5" t="s">
        <v>12577</v>
      </c>
      <c r="B1364" s="5" t="s">
        <v>4346</v>
      </c>
      <c r="C1364" s="5" t="s">
        <v>12578</v>
      </c>
      <c r="D1364" s="9">
        <v>43754.0</v>
      </c>
      <c r="E1364" s="5">
        <v>102155.0</v>
      </c>
      <c r="F1364" s="5">
        <v>46434.0</v>
      </c>
      <c r="G1364" s="5" t="s">
        <v>435</v>
      </c>
      <c r="H1364" s="5" t="s">
        <v>1792</v>
      </c>
      <c r="I1364" s="5" t="s">
        <v>12579</v>
      </c>
      <c r="J1364" s="5" t="s">
        <v>424</v>
      </c>
      <c r="K1364" s="5" t="s">
        <v>12580</v>
      </c>
      <c r="L1364" s="5" t="s">
        <v>12581</v>
      </c>
      <c r="M1364" s="10" t="str">
        <f>IFERROR(__xludf.DUMMYFUNCTION("REGEXEXTRACT(L1849, ""[\s,]([A-Z]{2})[,\s]\s?\d{5}"")"),"#N/A")</f>
        <v>#N/A</v>
      </c>
      <c r="N1364" s="5" t="s">
        <v>12582</v>
      </c>
      <c r="O1364" s="5">
        <v>37214.0</v>
      </c>
      <c r="P1364" s="5">
        <v>2.0</v>
      </c>
      <c r="Q1364" s="5" t="s">
        <v>12583</v>
      </c>
      <c r="R1364" s="5" t="s">
        <v>12584</v>
      </c>
      <c r="S1364" s="5">
        <v>4403.0</v>
      </c>
      <c r="T1364" s="5" t="s">
        <v>92</v>
      </c>
      <c r="U1364" s="5">
        <v>1.0</v>
      </c>
      <c r="V1364" s="5" t="s">
        <v>70</v>
      </c>
      <c r="W1364" s="5" t="s">
        <v>12585</v>
      </c>
      <c r="X1364" s="5" t="s">
        <v>71</v>
      </c>
      <c r="Y1364" s="5" t="s">
        <v>52</v>
      </c>
      <c r="Z1364" s="5" t="s">
        <v>12586</v>
      </c>
      <c r="AA1364" s="5" t="s">
        <v>12587</v>
      </c>
      <c r="AB1364" s="5" t="s">
        <v>119</v>
      </c>
      <c r="AC1364" s="5" t="s">
        <v>283</v>
      </c>
      <c r="AD1364" s="5" t="s">
        <v>398</v>
      </c>
      <c r="AE1364" s="5" t="s">
        <v>399</v>
      </c>
      <c r="AF1364" s="5" t="s">
        <v>400</v>
      </c>
      <c r="AG1364" s="5" t="s">
        <v>401</v>
      </c>
      <c r="AH1364" s="5">
        <v>23502.0</v>
      </c>
      <c r="AI1364" s="5" t="s">
        <v>402</v>
      </c>
      <c r="AJ1364" s="5" t="s">
        <v>4346</v>
      </c>
      <c r="AK1364" s="5" t="s">
        <v>12581</v>
      </c>
      <c r="AL1364" s="5" t="s">
        <v>655</v>
      </c>
    </row>
    <row r="1365" hidden="1">
      <c r="A1365" s="5" t="s">
        <v>12588</v>
      </c>
      <c r="B1365" s="5" t="s">
        <v>11549</v>
      </c>
      <c r="C1365" s="5" t="s">
        <v>102</v>
      </c>
      <c r="D1365" s="9">
        <v>43754.0</v>
      </c>
      <c r="E1365" s="5">
        <v>13820.0</v>
      </c>
      <c r="F1365" s="5">
        <v>6282.0</v>
      </c>
      <c r="G1365" s="5" t="s">
        <v>963</v>
      </c>
      <c r="H1365" s="5" t="s">
        <v>189</v>
      </c>
      <c r="I1365" s="5" t="s">
        <v>12589</v>
      </c>
      <c r="J1365" s="5" t="s">
        <v>965</v>
      </c>
      <c r="K1365" s="5" t="s">
        <v>12590</v>
      </c>
      <c r="L1365" s="5" t="s">
        <v>11552</v>
      </c>
      <c r="M1365" s="10" t="str">
        <f>IFERROR(__xludf.DUMMYFUNCTION("REGEXEXTRACT(L1850, ""[\s,]([A-Z]{2})[,\s]\s?\d{5}"")"),"#N/A")</f>
        <v>#N/A</v>
      </c>
      <c r="N1365" s="5" t="s">
        <v>102</v>
      </c>
      <c r="O1365" s="5">
        <v>60004.0</v>
      </c>
      <c r="P1365" s="5">
        <v>1.0</v>
      </c>
      <c r="Q1365" s="5" t="s">
        <v>12591</v>
      </c>
      <c r="R1365" s="5">
        <v>2210.0</v>
      </c>
      <c r="S1365" s="5">
        <v>300.0</v>
      </c>
      <c r="T1365" s="5" t="s">
        <v>196</v>
      </c>
      <c r="U1365" s="5">
        <v>11.0</v>
      </c>
      <c r="V1365" s="5" t="s">
        <v>93</v>
      </c>
      <c r="W1365" s="5" t="s">
        <v>12592</v>
      </c>
      <c r="X1365" s="5" t="s">
        <v>52</v>
      </c>
      <c r="Y1365" s="5" t="s">
        <v>52</v>
      </c>
      <c r="Z1365" s="5" t="s">
        <v>12593</v>
      </c>
      <c r="AA1365" s="5" t="s">
        <v>12594</v>
      </c>
      <c r="AB1365" s="5" t="s">
        <v>260</v>
      </c>
      <c r="AC1365" s="5" t="s">
        <v>52</v>
      </c>
      <c r="AD1365" s="5" t="s">
        <v>216</v>
      </c>
      <c r="AE1365" s="5" t="s">
        <v>217</v>
      </c>
      <c r="AF1365" s="5" t="s">
        <v>218</v>
      </c>
      <c r="AG1365" s="5" t="s">
        <v>52</v>
      </c>
      <c r="AH1365" s="5" t="s">
        <v>52</v>
      </c>
      <c r="AI1365" s="5" t="s">
        <v>52</v>
      </c>
      <c r="AJ1365" s="5" t="s">
        <v>11557</v>
      </c>
      <c r="AK1365" s="5" t="s">
        <v>11558</v>
      </c>
      <c r="AL1365" s="5" t="s">
        <v>12595</v>
      </c>
    </row>
    <row r="1366" hidden="1">
      <c r="A1366" s="5" t="s">
        <v>12596</v>
      </c>
      <c r="B1366" s="5" t="s">
        <v>11549</v>
      </c>
      <c r="C1366" s="5" t="s">
        <v>102</v>
      </c>
      <c r="D1366" s="9">
        <v>43754.0</v>
      </c>
      <c r="E1366" s="5">
        <v>41461.0</v>
      </c>
      <c r="F1366" s="5">
        <v>18846.0</v>
      </c>
      <c r="G1366" s="5" t="s">
        <v>963</v>
      </c>
      <c r="H1366" s="5" t="s">
        <v>189</v>
      </c>
      <c r="I1366" s="5" t="s">
        <v>12589</v>
      </c>
      <c r="J1366" s="5" t="s">
        <v>965</v>
      </c>
      <c r="K1366" s="5" t="s">
        <v>11551</v>
      </c>
      <c r="L1366" s="5" t="s">
        <v>11552</v>
      </c>
      <c r="M1366" s="10" t="str">
        <f>IFERROR(__xludf.DUMMYFUNCTION("REGEXEXTRACT(L1851, ""[\s,]([A-Z]{2})[,\s]\s?\d{5}"")"),"PR")</f>
        <v>PR</v>
      </c>
      <c r="N1366" s="5" t="s">
        <v>102</v>
      </c>
      <c r="O1366" s="5">
        <v>60004.0</v>
      </c>
      <c r="P1366" s="5">
        <v>1.0</v>
      </c>
      <c r="Q1366" s="5" t="s">
        <v>12597</v>
      </c>
      <c r="R1366" s="5">
        <v>4510.0</v>
      </c>
      <c r="S1366" s="5">
        <v>900.0</v>
      </c>
      <c r="T1366" s="5" t="s">
        <v>196</v>
      </c>
      <c r="U1366" s="5">
        <v>34.0</v>
      </c>
      <c r="V1366" s="5" t="s">
        <v>93</v>
      </c>
      <c r="W1366" s="5" t="s">
        <v>12598</v>
      </c>
      <c r="X1366" s="5" t="s">
        <v>52</v>
      </c>
      <c r="Y1366" s="5" t="s">
        <v>52</v>
      </c>
      <c r="Z1366" s="5" t="s">
        <v>12593</v>
      </c>
      <c r="AA1366" s="5" t="s">
        <v>12599</v>
      </c>
      <c r="AB1366" s="5" t="s">
        <v>260</v>
      </c>
      <c r="AC1366" s="5" t="s">
        <v>52</v>
      </c>
      <c r="AD1366" s="5" t="s">
        <v>216</v>
      </c>
      <c r="AE1366" s="5" t="s">
        <v>217</v>
      </c>
      <c r="AF1366" s="5" t="s">
        <v>218</v>
      </c>
      <c r="AG1366" s="5" t="s">
        <v>52</v>
      </c>
      <c r="AH1366" s="5" t="s">
        <v>52</v>
      </c>
      <c r="AI1366" s="5" t="s">
        <v>52</v>
      </c>
      <c r="AJ1366" s="5" t="s">
        <v>11557</v>
      </c>
      <c r="AK1366" s="5" t="s">
        <v>11558</v>
      </c>
      <c r="AL1366" s="5" t="s">
        <v>11559</v>
      </c>
    </row>
    <row r="1367" hidden="1">
      <c r="A1367" s="5" t="s">
        <v>12600</v>
      </c>
      <c r="B1367" s="5" t="s">
        <v>12601</v>
      </c>
      <c r="C1367" s="5" t="s">
        <v>12602</v>
      </c>
      <c r="D1367" s="9">
        <v>43754.0</v>
      </c>
      <c r="E1367" s="5">
        <v>39414.0</v>
      </c>
      <c r="F1367" s="5">
        <v>17915.0</v>
      </c>
      <c r="G1367" s="5" t="s">
        <v>579</v>
      </c>
      <c r="H1367" s="5" t="s">
        <v>1792</v>
      </c>
      <c r="I1367" s="5" t="s">
        <v>11016</v>
      </c>
      <c r="J1367" s="5" t="s">
        <v>581</v>
      </c>
      <c r="K1367" s="5" t="s">
        <v>494</v>
      </c>
      <c r="L1367" s="5" t="s">
        <v>12603</v>
      </c>
      <c r="M1367" s="10" t="str">
        <f>IFERROR(__xludf.DUMMYFUNCTION("REGEXEXTRACT(L1852, ""[\s,]([A-Z]{2})[,\s]\s?\d{5}"")"),"MO")</f>
        <v>MO</v>
      </c>
      <c r="N1367" s="5" t="s">
        <v>12604</v>
      </c>
      <c r="O1367" s="5">
        <v>30334.0</v>
      </c>
      <c r="P1367" s="5">
        <v>4.0</v>
      </c>
      <c r="Q1367" s="5" t="s">
        <v>12605</v>
      </c>
      <c r="R1367" s="5" t="s">
        <v>498</v>
      </c>
      <c r="S1367" s="5">
        <v>12.0</v>
      </c>
      <c r="T1367" s="5" t="s">
        <v>53</v>
      </c>
      <c r="U1367" s="5">
        <v>140.0</v>
      </c>
      <c r="V1367" s="5" t="s">
        <v>70</v>
      </c>
      <c r="W1367" s="5" t="s">
        <v>12606</v>
      </c>
      <c r="X1367" s="5" t="s">
        <v>71</v>
      </c>
      <c r="Y1367" s="5" t="s">
        <v>52</v>
      </c>
      <c r="Z1367" s="5" t="s">
        <v>12607</v>
      </c>
      <c r="AA1367" s="5" t="s">
        <v>12608</v>
      </c>
      <c r="AB1367" s="5" t="s">
        <v>200</v>
      </c>
      <c r="AC1367" s="5" t="s">
        <v>52</v>
      </c>
      <c r="AD1367" s="5" t="s">
        <v>72</v>
      </c>
      <c r="AE1367" s="5" t="s">
        <v>73</v>
      </c>
      <c r="AF1367" s="5" t="s">
        <v>74</v>
      </c>
      <c r="AG1367" s="5" t="s">
        <v>75</v>
      </c>
      <c r="AH1367" s="5" t="s">
        <v>76</v>
      </c>
      <c r="AI1367" s="5" t="s">
        <v>77</v>
      </c>
      <c r="AJ1367" s="5" t="s">
        <v>12601</v>
      </c>
      <c r="AK1367" s="5" t="s">
        <v>12609</v>
      </c>
      <c r="AL1367" s="5" t="s">
        <v>1573</v>
      </c>
    </row>
    <row r="1368">
      <c r="A1368" s="5" t="s">
        <v>12610</v>
      </c>
      <c r="B1368" s="5" t="s">
        <v>12611</v>
      </c>
      <c r="C1368" s="5" t="s">
        <v>5359</v>
      </c>
      <c r="D1368" s="9">
        <v>43752.0</v>
      </c>
      <c r="E1368" s="5">
        <v>55616.0</v>
      </c>
      <c r="F1368" s="5">
        <v>25280.0</v>
      </c>
      <c r="G1368" s="5" t="s">
        <v>870</v>
      </c>
      <c r="H1368" s="5" t="s">
        <v>45</v>
      </c>
      <c r="I1368" s="5" t="s">
        <v>5037</v>
      </c>
      <c r="J1368" s="5" t="s">
        <v>872</v>
      </c>
      <c r="K1368" s="5" t="s">
        <v>12612</v>
      </c>
      <c r="L1368" s="5" t="s">
        <v>12613</v>
      </c>
      <c r="M1368" s="10" t="str">
        <f>IFERROR(__xludf.DUMMYFUNCTION("REGEXEXTRACT(L1853, ""[\s,]([A-Z]{2})[,\s]\s?\d{5}"")"),"#N/A")</f>
        <v>#N/A</v>
      </c>
      <c r="N1368" s="5" t="s">
        <v>12155</v>
      </c>
      <c r="O1368" s="5">
        <v>33306.0</v>
      </c>
      <c r="P1368" s="5">
        <v>1.0</v>
      </c>
      <c r="Q1368" s="5" t="s">
        <v>12614</v>
      </c>
      <c r="R1368" s="5">
        <v>4510.0</v>
      </c>
      <c r="S1368" s="5">
        <v>1432.0</v>
      </c>
      <c r="T1368" s="5" t="s">
        <v>115</v>
      </c>
      <c r="U1368" s="5">
        <v>0.0</v>
      </c>
      <c r="V1368" s="5" t="s">
        <v>52</v>
      </c>
      <c r="W1368" s="5" t="s">
        <v>12615</v>
      </c>
      <c r="X1368" s="5" t="s">
        <v>52</v>
      </c>
      <c r="Y1368" s="5" t="s">
        <v>52</v>
      </c>
      <c r="Z1368" s="5" t="s">
        <v>5326</v>
      </c>
      <c r="AA1368" s="5" t="s">
        <v>12616</v>
      </c>
      <c r="AB1368" s="5" t="s">
        <v>5043</v>
      </c>
      <c r="AC1368" s="5" t="s">
        <v>52</v>
      </c>
      <c r="AD1368" s="5" t="s">
        <v>181</v>
      </c>
      <c r="AE1368" s="5" t="s">
        <v>182</v>
      </c>
      <c r="AF1368" s="5" t="s">
        <v>183</v>
      </c>
      <c r="AG1368" s="5" t="s">
        <v>52</v>
      </c>
      <c r="AH1368" s="5" t="s">
        <v>52</v>
      </c>
      <c r="AI1368" s="5" t="s">
        <v>184</v>
      </c>
      <c r="AJ1368" s="5" t="s">
        <v>12611</v>
      </c>
      <c r="AK1368" s="5" t="s">
        <v>12613</v>
      </c>
      <c r="AL1368" s="5" t="s">
        <v>11123</v>
      </c>
    </row>
    <row r="1369">
      <c r="A1369" s="5" t="s">
        <v>12617</v>
      </c>
      <c r="B1369" s="5" t="s">
        <v>12618</v>
      </c>
      <c r="C1369" s="5" t="s">
        <v>12619</v>
      </c>
      <c r="D1369" s="9">
        <v>43746.0</v>
      </c>
      <c r="E1369" s="5">
        <v>1756.0</v>
      </c>
      <c r="F1369" s="5">
        <v>798.0</v>
      </c>
      <c r="G1369" s="5" t="s">
        <v>170</v>
      </c>
      <c r="H1369" s="5" t="s">
        <v>45</v>
      </c>
      <c r="I1369" s="5" t="s">
        <v>12620</v>
      </c>
      <c r="J1369" s="5" t="s">
        <v>170</v>
      </c>
      <c r="K1369" s="5" t="s">
        <v>12621</v>
      </c>
      <c r="L1369" s="5" t="s">
        <v>12622</v>
      </c>
      <c r="M1369" s="10" t="str">
        <f>IFERROR(__xludf.DUMMYFUNCTION("REGEXEXTRACT(L1854, ""[\s,]([A-Z]{2})[,\s]\s?\d{5}"")"),"TX")</f>
        <v>TX</v>
      </c>
      <c r="N1369" s="5" t="s">
        <v>12623</v>
      </c>
      <c r="O1369" s="5" t="s">
        <v>52</v>
      </c>
      <c r="P1369" s="5">
        <v>1.0</v>
      </c>
      <c r="Q1369" s="5" t="s">
        <v>12624</v>
      </c>
      <c r="R1369" s="5" t="s">
        <v>211</v>
      </c>
      <c r="S1369" s="5">
        <v>77.0</v>
      </c>
      <c r="T1369" s="5" t="s">
        <v>69</v>
      </c>
      <c r="U1369" s="5">
        <v>0.0</v>
      </c>
      <c r="V1369" s="5" t="s">
        <v>52</v>
      </c>
      <c r="W1369" s="5" t="s">
        <v>12625</v>
      </c>
      <c r="X1369" s="5" t="s">
        <v>55</v>
      </c>
      <c r="Y1369" s="5" t="s">
        <v>12626</v>
      </c>
      <c r="Z1369" s="5" t="s">
        <v>11870</v>
      </c>
      <c r="AA1369" s="5" t="s">
        <v>12627</v>
      </c>
      <c r="AB1369" s="5" t="s">
        <v>1734</v>
      </c>
      <c r="AC1369" s="5" t="s">
        <v>52</v>
      </c>
      <c r="AD1369" s="5" t="s">
        <v>12628</v>
      </c>
      <c r="AE1369" s="5" t="s">
        <v>52</v>
      </c>
      <c r="AF1369" s="5" t="s">
        <v>52</v>
      </c>
      <c r="AG1369" s="5" t="s">
        <v>52</v>
      </c>
      <c r="AH1369" s="5" t="s">
        <v>52</v>
      </c>
      <c r="AI1369" s="5" t="s">
        <v>52</v>
      </c>
      <c r="AJ1369" s="5" t="s">
        <v>102</v>
      </c>
      <c r="AK1369" s="5" t="s">
        <v>102</v>
      </c>
      <c r="AL1369" s="5" t="s">
        <v>525</v>
      </c>
    </row>
    <row r="1370" hidden="1">
      <c r="A1370" s="5" t="s">
        <v>12629</v>
      </c>
      <c r="B1370" s="5" t="s">
        <v>1144</v>
      </c>
      <c r="C1370" s="5" t="s">
        <v>204</v>
      </c>
      <c r="D1370" s="9">
        <v>43744.0</v>
      </c>
      <c r="E1370" s="5">
        <v>94248.0</v>
      </c>
      <c r="F1370" s="5">
        <v>42840.0</v>
      </c>
      <c r="G1370" s="5" t="s">
        <v>188</v>
      </c>
      <c r="H1370" s="5" t="s">
        <v>205</v>
      </c>
      <c r="I1370" s="5" t="s">
        <v>12630</v>
      </c>
      <c r="J1370" s="5" t="s">
        <v>191</v>
      </c>
      <c r="K1370" s="5" t="s">
        <v>12631</v>
      </c>
      <c r="L1370" s="5" t="s">
        <v>12632</v>
      </c>
      <c r="M1370" s="10" t="str">
        <f>IFERROR(__xludf.DUMMYFUNCTION("REGEXEXTRACT(L1855, ""[\s,]([A-Z]{2})[,\s]\s?\d{5}"")"),"RD")</f>
        <v>RD</v>
      </c>
      <c r="N1370" s="5" t="s">
        <v>12633</v>
      </c>
      <c r="O1370" s="5" t="s">
        <v>9789</v>
      </c>
      <c r="P1370" s="5">
        <v>2.0</v>
      </c>
      <c r="Q1370" s="5" t="s">
        <v>12634</v>
      </c>
      <c r="R1370" s="5" t="s">
        <v>2195</v>
      </c>
      <c r="S1370" s="5">
        <v>1680.0</v>
      </c>
      <c r="T1370" s="5" t="s">
        <v>115</v>
      </c>
      <c r="U1370" s="5">
        <v>0.0</v>
      </c>
      <c r="V1370" s="5" t="s">
        <v>52</v>
      </c>
      <c r="W1370" s="5" t="s">
        <v>12635</v>
      </c>
      <c r="X1370" s="5" t="s">
        <v>52</v>
      </c>
      <c r="Y1370" s="5" t="s">
        <v>52</v>
      </c>
      <c r="Z1370" s="5" t="s">
        <v>12636</v>
      </c>
      <c r="AA1370" s="5" t="s">
        <v>12637</v>
      </c>
      <c r="AB1370" s="5" t="s">
        <v>59</v>
      </c>
      <c r="AC1370" s="5" t="s">
        <v>52</v>
      </c>
      <c r="AD1370" s="5" t="s">
        <v>181</v>
      </c>
      <c r="AE1370" s="5" t="s">
        <v>182</v>
      </c>
      <c r="AF1370" s="5" t="s">
        <v>183</v>
      </c>
      <c r="AG1370" s="5" t="s">
        <v>52</v>
      </c>
      <c r="AH1370" s="5" t="s">
        <v>52</v>
      </c>
      <c r="AI1370" s="5" t="s">
        <v>184</v>
      </c>
      <c r="AJ1370" s="5" t="s">
        <v>1144</v>
      </c>
      <c r="AK1370" s="5" t="s">
        <v>12632</v>
      </c>
      <c r="AL1370" s="5" t="s">
        <v>9795</v>
      </c>
    </row>
    <row r="1371" hidden="1">
      <c r="A1371" s="5" t="s">
        <v>12638</v>
      </c>
      <c r="B1371" s="5" t="s">
        <v>168</v>
      </c>
      <c r="C1371" s="5" t="s">
        <v>1612</v>
      </c>
      <c r="D1371" s="9">
        <v>43742.0</v>
      </c>
      <c r="E1371" s="5">
        <v>33330.0</v>
      </c>
      <c r="F1371" s="5">
        <v>15150.0</v>
      </c>
      <c r="G1371" s="5" t="s">
        <v>4585</v>
      </c>
      <c r="H1371" s="5" t="s">
        <v>171</v>
      </c>
      <c r="I1371" s="5" t="s">
        <v>12639</v>
      </c>
      <c r="J1371" s="5" t="s">
        <v>274</v>
      </c>
      <c r="K1371" s="5" t="s">
        <v>3109</v>
      </c>
      <c r="L1371" s="5" t="s">
        <v>12266</v>
      </c>
      <c r="M1371" s="10" t="str">
        <f>IFERROR(__xludf.DUMMYFUNCTION("REGEXEXTRACT(L1856, ""[\s,]([A-Z]{2})[,\s]\s?\d{5}"")"),"MO")</f>
        <v>MO</v>
      </c>
      <c r="N1371" s="5" t="s">
        <v>12118</v>
      </c>
      <c r="O1371" s="5" t="s">
        <v>52</v>
      </c>
      <c r="P1371" s="5">
        <v>1.0</v>
      </c>
      <c r="Q1371" s="5" t="s">
        <v>12640</v>
      </c>
      <c r="R1371" s="5">
        <v>4510.0</v>
      </c>
      <c r="S1371" s="5">
        <v>13280.0</v>
      </c>
      <c r="T1371" s="5" t="s">
        <v>115</v>
      </c>
      <c r="U1371" s="5">
        <v>0.0</v>
      </c>
      <c r="V1371" s="5" t="s">
        <v>52</v>
      </c>
      <c r="W1371" s="5" t="s">
        <v>12641</v>
      </c>
      <c r="X1371" s="5" t="s">
        <v>52</v>
      </c>
      <c r="Y1371" s="5" t="s">
        <v>52</v>
      </c>
      <c r="Z1371" s="5" t="s">
        <v>8804</v>
      </c>
      <c r="AA1371" s="5" t="s">
        <v>12642</v>
      </c>
      <c r="AB1371" s="5" t="s">
        <v>162</v>
      </c>
      <c r="AC1371" s="5" t="s">
        <v>52</v>
      </c>
      <c r="AD1371" s="5" t="s">
        <v>181</v>
      </c>
      <c r="AE1371" s="5" t="s">
        <v>182</v>
      </c>
      <c r="AF1371" s="5" t="s">
        <v>183</v>
      </c>
      <c r="AG1371" s="5" t="s">
        <v>52</v>
      </c>
      <c r="AH1371" s="5" t="s">
        <v>52</v>
      </c>
      <c r="AI1371" s="5" t="s">
        <v>184</v>
      </c>
      <c r="AJ1371" s="5" t="s">
        <v>168</v>
      </c>
      <c r="AK1371" s="5" t="s">
        <v>12266</v>
      </c>
      <c r="AL1371" s="5" t="s">
        <v>185</v>
      </c>
    </row>
    <row r="1372" hidden="1">
      <c r="A1372" s="5" t="s">
        <v>12643</v>
      </c>
      <c r="B1372" s="5" t="s">
        <v>12480</v>
      </c>
      <c r="C1372" s="5" t="s">
        <v>12481</v>
      </c>
      <c r="D1372" s="9">
        <v>43741.0</v>
      </c>
      <c r="E1372" s="5">
        <v>7135.0</v>
      </c>
      <c r="F1372" s="5">
        <v>3243.0</v>
      </c>
      <c r="G1372" s="5" t="s">
        <v>719</v>
      </c>
      <c r="H1372" s="5" t="s">
        <v>149</v>
      </c>
      <c r="I1372" s="5" t="s">
        <v>12644</v>
      </c>
      <c r="J1372" s="5" t="s">
        <v>274</v>
      </c>
      <c r="K1372" s="5" t="s">
        <v>12483</v>
      </c>
      <c r="L1372" s="5" t="s">
        <v>12552</v>
      </c>
      <c r="M1372" s="10" t="str">
        <f>IFERROR(__xludf.DUMMYFUNCTION("REGEXEXTRACT(L1857, ""[\s,]([A-Z]{2})[,\s]\s?\d{5}"")"),"#N/A")</f>
        <v>#N/A</v>
      </c>
      <c r="N1372" s="5" t="s">
        <v>12485</v>
      </c>
      <c r="O1372" s="5">
        <v>10003.0</v>
      </c>
      <c r="P1372" s="5">
        <v>1.0</v>
      </c>
      <c r="Q1372" s="5" t="s">
        <v>12645</v>
      </c>
      <c r="R1372" s="5" t="s">
        <v>11204</v>
      </c>
      <c r="S1372" s="5">
        <v>593.0</v>
      </c>
      <c r="T1372" s="5" t="s">
        <v>69</v>
      </c>
      <c r="U1372" s="5">
        <v>0.0</v>
      </c>
      <c r="V1372" s="5" t="s">
        <v>52</v>
      </c>
      <c r="W1372" s="5" t="s">
        <v>12646</v>
      </c>
      <c r="X1372" s="5" t="s">
        <v>55</v>
      </c>
      <c r="Y1372" s="5" t="s">
        <v>12647</v>
      </c>
      <c r="Z1372" s="5" t="s">
        <v>5377</v>
      </c>
      <c r="AA1372" s="5" t="s">
        <v>12648</v>
      </c>
      <c r="AB1372" s="5" t="s">
        <v>730</v>
      </c>
      <c r="AC1372" s="5" t="s">
        <v>52</v>
      </c>
      <c r="AD1372" s="5" t="s">
        <v>12490</v>
      </c>
      <c r="AE1372" s="5" t="s">
        <v>12491</v>
      </c>
      <c r="AF1372" s="5" t="s">
        <v>52</v>
      </c>
      <c r="AG1372" s="5" t="s">
        <v>52</v>
      </c>
      <c r="AH1372" s="5" t="s">
        <v>52</v>
      </c>
      <c r="AI1372" s="5" t="s">
        <v>52</v>
      </c>
      <c r="AJ1372" s="5" t="s">
        <v>12480</v>
      </c>
      <c r="AK1372" s="5" t="s">
        <v>12552</v>
      </c>
      <c r="AL1372" s="5" t="s">
        <v>12492</v>
      </c>
    </row>
    <row r="1373" hidden="1">
      <c r="A1373" s="5" t="s">
        <v>12649</v>
      </c>
      <c r="B1373" s="5" t="s">
        <v>10111</v>
      </c>
      <c r="C1373" s="5" t="s">
        <v>204</v>
      </c>
      <c r="D1373" s="9">
        <v>43730.0</v>
      </c>
      <c r="E1373" s="5">
        <v>47392.0</v>
      </c>
      <c r="F1373" s="5">
        <v>21542.0</v>
      </c>
      <c r="G1373" s="5" t="s">
        <v>188</v>
      </c>
      <c r="H1373" s="5" t="s">
        <v>205</v>
      </c>
      <c r="I1373" s="5" t="s">
        <v>12650</v>
      </c>
      <c r="J1373" s="5" t="s">
        <v>191</v>
      </c>
      <c r="K1373" s="5" t="s">
        <v>48</v>
      </c>
      <c r="L1373" s="5" t="s">
        <v>12651</v>
      </c>
      <c r="M1373" s="10" t="str">
        <f>IFERROR(__xludf.DUMMYFUNCTION("REGEXEXTRACT(L1858, ""[\s,]([A-Z]{2})[,\s]\s?\d{5}"")"),"MA")</f>
        <v>MA</v>
      </c>
      <c r="N1373" s="5" t="s">
        <v>12633</v>
      </c>
      <c r="O1373" s="5">
        <v>928.0</v>
      </c>
      <c r="P1373" s="5">
        <v>1.0</v>
      </c>
      <c r="Q1373" s="5" t="s">
        <v>12652</v>
      </c>
      <c r="R1373" s="5">
        <v>4510.0</v>
      </c>
      <c r="S1373" s="5">
        <v>3168.0</v>
      </c>
      <c r="T1373" s="5" t="s">
        <v>115</v>
      </c>
      <c r="U1373" s="5">
        <v>0.0</v>
      </c>
      <c r="V1373" s="5" t="s">
        <v>52</v>
      </c>
      <c r="W1373" s="5" t="s">
        <v>12653</v>
      </c>
      <c r="X1373" s="5" t="s">
        <v>52</v>
      </c>
      <c r="Y1373" s="5" t="s">
        <v>52</v>
      </c>
      <c r="Z1373" s="5" t="s">
        <v>12654</v>
      </c>
      <c r="AA1373" s="5" t="s">
        <v>12655</v>
      </c>
      <c r="AB1373" s="5" t="s">
        <v>235</v>
      </c>
      <c r="AC1373" s="5" t="s">
        <v>52</v>
      </c>
      <c r="AD1373" s="5" t="s">
        <v>181</v>
      </c>
      <c r="AE1373" s="5" t="s">
        <v>182</v>
      </c>
      <c r="AF1373" s="5" t="s">
        <v>183</v>
      </c>
      <c r="AG1373" s="5" t="s">
        <v>52</v>
      </c>
      <c r="AH1373" s="5" t="s">
        <v>52</v>
      </c>
      <c r="AI1373" s="5" t="s">
        <v>184</v>
      </c>
      <c r="AJ1373" s="5" t="s">
        <v>10111</v>
      </c>
      <c r="AK1373" s="5" t="s">
        <v>12656</v>
      </c>
      <c r="AL1373" s="5" t="s">
        <v>9795</v>
      </c>
    </row>
    <row r="1374" hidden="1">
      <c r="A1374" s="5" t="s">
        <v>12657</v>
      </c>
      <c r="B1374" s="5" t="s">
        <v>12658</v>
      </c>
      <c r="C1374" s="5" t="s">
        <v>204</v>
      </c>
      <c r="D1374" s="9">
        <v>43730.0</v>
      </c>
      <c r="E1374" s="5">
        <v>47102.0</v>
      </c>
      <c r="F1374" s="5">
        <v>21410.0</v>
      </c>
      <c r="G1374" s="5" t="s">
        <v>188</v>
      </c>
      <c r="H1374" s="5" t="s">
        <v>205</v>
      </c>
      <c r="I1374" s="5" t="s">
        <v>12650</v>
      </c>
      <c r="J1374" s="5" t="s">
        <v>191</v>
      </c>
      <c r="K1374" s="5" t="s">
        <v>4112</v>
      </c>
      <c r="L1374" s="5" t="s">
        <v>12659</v>
      </c>
      <c r="M1374" s="10" t="str">
        <f>IFERROR(__xludf.DUMMYFUNCTION("REGEXEXTRACT(L1859, ""[\s,]([A-Z]{2})[,\s]\s?\d{5}"")"),"ME")</f>
        <v>ME</v>
      </c>
      <c r="N1374" s="5" t="s">
        <v>12633</v>
      </c>
      <c r="O1374" s="5">
        <v>667.0</v>
      </c>
      <c r="P1374" s="5">
        <v>1.0</v>
      </c>
      <c r="Q1374" s="5" t="s">
        <v>12660</v>
      </c>
      <c r="R1374" s="5">
        <v>4510.0</v>
      </c>
      <c r="S1374" s="5">
        <v>2148.0</v>
      </c>
      <c r="T1374" s="5" t="s">
        <v>115</v>
      </c>
      <c r="U1374" s="5">
        <v>0.0</v>
      </c>
      <c r="V1374" s="5" t="s">
        <v>52</v>
      </c>
      <c r="W1374" s="5" t="s">
        <v>12661</v>
      </c>
      <c r="X1374" s="5" t="s">
        <v>52</v>
      </c>
      <c r="Y1374" s="5" t="s">
        <v>52</v>
      </c>
      <c r="Z1374" s="5" t="s">
        <v>12654</v>
      </c>
      <c r="AA1374" s="5" t="s">
        <v>12662</v>
      </c>
      <c r="AB1374" s="5" t="s">
        <v>235</v>
      </c>
      <c r="AC1374" s="5" t="s">
        <v>52</v>
      </c>
      <c r="AD1374" s="5" t="s">
        <v>181</v>
      </c>
      <c r="AE1374" s="5" t="s">
        <v>182</v>
      </c>
      <c r="AF1374" s="5" t="s">
        <v>183</v>
      </c>
      <c r="AG1374" s="5" t="s">
        <v>52</v>
      </c>
      <c r="AH1374" s="5" t="s">
        <v>52</v>
      </c>
      <c r="AI1374" s="5" t="s">
        <v>184</v>
      </c>
      <c r="AJ1374" s="5" t="s">
        <v>12658</v>
      </c>
      <c r="AK1374" s="5" t="s">
        <v>12663</v>
      </c>
      <c r="AL1374" s="5" t="s">
        <v>9795</v>
      </c>
    </row>
    <row r="1375" hidden="1">
      <c r="A1375" s="5" t="s">
        <v>12664</v>
      </c>
      <c r="B1375" s="5" t="s">
        <v>12665</v>
      </c>
      <c r="C1375" s="5" t="s">
        <v>12666</v>
      </c>
      <c r="D1375" s="9">
        <v>43729.0</v>
      </c>
      <c r="E1375" s="5">
        <v>114409.0</v>
      </c>
      <c r="F1375" s="5">
        <v>52004.0</v>
      </c>
      <c r="G1375" s="5" t="s">
        <v>8441</v>
      </c>
      <c r="H1375" s="5" t="s">
        <v>205</v>
      </c>
      <c r="I1375" s="5" t="s">
        <v>10964</v>
      </c>
      <c r="J1375" s="5" t="s">
        <v>1914</v>
      </c>
      <c r="K1375" s="5" t="s">
        <v>12667</v>
      </c>
      <c r="L1375" s="5" t="s">
        <v>12668</v>
      </c>
      <c r="M1375" s="10" t="str">
        <f>IFERROR(__xludf.DUMMYFUNCTION("REGEXEXTRACT(L1860, ""[\s,]([A-Z]{2})[,\s]\s?\d{5}"")"),"NC")</f>
        <v>NC</v>
      </c>
      <c r="N1375" s="5" t="s">
        <v>12669</v>
      </c>
      <c r="O1375" s="5">
        <v>949.0</v>
      </c>
      <c r="P1375" s="5">
        <v>2.0</v>
      </c>
      <c r="Q1375" s="5" t="s">
        <v>12670</v>
      </c>
      <c r="R1375" s="5" t="s">
        <v>2195</v>
      </c>
      <c r="S1375" s="5">
        <v>81.0</v>
      </c>
      <c r="T1375" s="5" t="s">
        <v>53</v>
      </c>
      <c r="U1375" s="5">
        <v>84.0</v>
      </c>
      <c r="V1375" s="5" t="s">
        <v>93</v>
      </c>
      <c r="W1375" s="5" t="s">
        <v>12671</v>
      </c>
      <c r="X1375" s="5" t="s">
        <v>52</v>
      </c>
      <c r="Y1375" s="5" t="s">
        <v>52</v>
      </c>
      <c r="Z1375" s="5" t="s">
        <v>12672</v>
      </c>
      <c r="AA1375" s="5" t="s">
        <v>12673</v>
      </c>
      <c r="AB1375" s="5" t="s">
        <v>1831</v>
      </c>
      <c r="AC1375" s="5" t="s">
        <v>52</v>
      </c>
      <c r="AD1375" s="5" t="s">
        <v>216</v>
      </c>
      <c r="AE1375" s="5" t="s">
        <v>217</v>
      </c>
      <c r="AF1375" s="5" t="s">
        <v>218</v>
      </c>
      <c r="AG1375" s="5" t="s">
        <v>52</v>
      </c>
      <c r="AH1375" s="5" t="s">
        <v>52</v>
      </c>
      <c r="AI1375" s="5" t="s">
        <v>52</v>
      </c>
      <c r="AJ1375" s="5" t="s">
        <v>12665</v>
      </c>
      <c r="AK1375" s="5" t="s">
        <v>12668</v>
      </c>
      <c r="AL1375" s="5" t="s">
        <v>336</v>
      </c>
    </row>
    <row r="1376">
      <c r="A1376" s="5" t="s">
        <v>12674</v>
      </c>
      <c r="B1376" s="5" t="s">
        <v>12675</v>
      </c>
      <c r="C1376" s="5" t="s">
        <v>12676</v>
      </c>
      <c r="D1376" s="9">
        <v>43726.0</v>
      </c>
      <c r="E1376" s="5">
        <v>10525.0</v>
      </c>
      <c r="F1376" s="5">
        <v>4784.0</v>
      </c>
      <c r="G1376" s="5" t="s">
        <v>6227</v>
      </c>
      <c r="H1376" s="5" t="s">
        <v>45</v>
      </c>
      <c r="I1376" s="5" t="s">
        <v>12677</v>
      </c>
      <c r="J1376" s="5" t="s">
        <v>424</v>
      </c>
      <c r="K1376" s="5" t="s">
        <v>12678</v>
      </c>
      <c r="L1376" s="5" t="s">
        <v>12679</v>
      </c>
      <c r="M1376" s="10" t="str">
        <f>IFERROR(__xludf.DUMMYFUNCTION("REGEXEXTRACT(L1861, ""[\s,]([A-Z]{2})[,\s]\s?\d{5}"")"),"#N/A")</f>
        <v>#N/A</v>
      </c>
      <c r="N1376" s="5" t="s">
        <v>12680</v>
      </c>
      <c r="O1376" s="5">
        <v>48875.0</v>
      </c>
      <c r="P1376" s="5">
        <v>1.0</v>
      </c>
      <c r="Q1376" s="5" t="s">
        <v>12681</v>
      </c>
      <c r="R1376" s="5">
        <v>2200.0</v>
      </c>
      <c r="S1376" s="5">
        <v>10.0</v>
      </c>
      <c r="T1376" s="5" t="s">
        <v>53</v>
      </c>
      <c r="U1376" s="5">
        <v>0.0</v>
      </c>
      <c r="V1376" s="5" t="s">
        <v>52</v>
      </c>
      <c r="W1376" s="5" t="s">
        <v>12682</v>
      </c>
      <c r="X1376" s="5" t="s">
        <v>55</v>
      </c>
      <c r="Y1376" s="5" t="s">
        <v>12683</v>
      </c>
      <c r="Z1376" s="5">
        <v>9134.0</v>
      </c>
      <c r="AA1376" s="5" t="s">
        <v>12684</v>
      </c>
      <c r="AB1376" s="5" t="s">
        <v>2743</v>
      </c>
      <c r="AC1376" s="5" t="s">
        <v>52</v>
      </c>
      <c r="AD1376" s="5" t="s">
        <v>4164</v>
      </c>
      <c r="AE1376" s="5" t="s">
        <v>4165</v>
      </c>
      <c r="AF1376" s="5" t="s">
        <v>4166</v>
      </c>
      <c r="AG1376" s="5" t="s">
        <v>4167</v>
      </c>
      <c r="AH1376" s="5">
        <v>55347.0</v>
      </c>
      <c r="AI1376" s="5" t="s">
        <v>4168</v>
      </c>
      <c r="AJ1376" s="5" t="s">
        <v>102</v>
      </c>
      <c r="AK1376" s="5" t="s">
        <v>102</v>
      </c>
      <c r="AL1376" s="5" t="s">
        <v>6697</v>
      </c>
    </row>
    <row r="1377" hidden="1">
      <c r="A1377" s="5" t="s">
        <v>12685</v>
      </c>
      <c r="B1377" s="5" t="s">
        <v>12686</v>
      </c>
      <c r="C1377" s="5" t="s">
        <v>12687</v>
      </c>
      <c r="D1377" s="9">
        <v>43726.0</v>
      </c>
      <c r="E1377" s="5">
        <v>9689.0</v>
      </c>
      <c r="F1377" s="5">
        <v>4404.0</v>
      </c>
      <c r="G1377" s="5" t="s">
        <v>556</v>
      </c>
      <c r="H1377" s="5" t="s">
        <v>272</v>
      </c>
      <c r="I1377" s="5" t="s">
        <v>12688</v>
      </c>
      <c r="J1377" s="5" t="s">
        <v>558</v>
      </c>
      <c r="K1377" s="5" t="s">
        <v>12689</v>
      </c>
      <c r="L1377" s="5" t="s">
        <v>12690</v>
      </c>
      <c r="M1377" s="10" t="str">
        <f>IFERROR(__xludf.DUMMYFUNCTION("REGEXEXTRACT(L1862, ""[\s,]([A-Z]{2})[,\s]\s?\d{5}"")"),"OH")</f>
        <v>OH</v>
      </c>
      <c r="N1377" s="5" t="s">
        <v>12691</v>
      </c>
      <c r="O1377" s="5">
        <v>90670.0</v>
      </c>
      <c r="P1377" s="5">
        <v>1.0</v>
      </c>
      <c r="Q1377" s="5" t="s">
        <v>12692</v>
      </c>
      <c r="R1377" s="5" t="s">
        <v>91</v>
      </c>
      <c r="S1377" s="5">
        <v>172.0</v>
      </c>
      <c r="T1377" s="5" t="s">
        <v>53</v>
      </c>
      <c r="U1377" s="5">
        <v>0.0</v>
      </c>
      <c r="V1377" s="5" t="s">
        <v>52</v>
      </c>
      <c r="W1377" s="5" t="s">
        <v>12693</v>
      </c>
      <c r="X1377" s="5" t="s">
        <v>52</v>
      </c>
      <c r="Y1377" s="5" t="s">
        <v>52</v>
      </c>
      <c r="Z1377" s="5" t="s">
        <v>12694</v>
      </c>
      <c r="AA1377" s="5" t="s">
        <v>12695</v>
      </c>
      <c r="AB1377" s="5" t="s">
        <v>1426</v>
      </c>
      <c r="AC1377" s="5" t="s">
        <v>52</v>
      </c>
      <c r="AD1377" s="5" t="s">
        <v>3589</v>
      </c>
      <c r="AE1377" s="5" t="s">
        <v>3590</v>
      </c>
      <c r="AF1377" s="5" t="s">
        <v>3591</v>
      </c>
      <c r="AG1377" s="5" t="s">
        <v>52</v>
      </c>
      <c r="AH1377" s="5" t="s">
        <v>52</v>
      </c>
      <c r="AI1377" s="5" t="s">
        <v>3592</v>
      </c>
      <c r="AJ1377" s="5" t="s">
        <v>12696</v>
      </c>
      <c r="AK1377" s="5" t="s">
        <v>12697</v>
      </c>
      <c r="AL1377" s="5" t="s">
        <v>12698</v>
      </c>
    </row>
    <row r="1378" hidden="1">
      <c r="A1378" s="5" t="s">
        <v>12699</v>
      </c>
      <c r="B1378" s="5" t="s">
        <v>12700</v>
      </c>
      <c r="C1378" s="5" t="s">
        <v>12701</v>
      </c>
      <c r="D1378" s="9">
        <v>43725.0</v>
      </c>
      <c r="E1378" s="5">
        <v>231163.0</v>
      </c>
      <c r="F1378" s="5">
        <v>105074.0</v>
      </c>
      <c r="G1378" s="5" t="s">
        <v>226</v>
      </c>
      <c r="H1378" s="5" t="s">
        <v>149</v>
      </c>
      <c r="I1378" s="5" t="s">
        <v>12702</v>
      </c>
      <c r="J1378" s="5" t="s">
        <v>228</v>
      </c>
      <c r="K1378" s="5" t="s">
        <v>12703</v>
      </c>
      <c r="L1378" s="5" t="s">
        <v>12704</v>
      </c>
      <c r="M1378" s="10" t="str">
        <f>IFERROR(__xludf.DUMMYFUNCTION("REGEXEXTRACT(L1863, ""[\s,]([A-Z]{2})[,\s]\s?\d{5}"")"),"#N/A")</f>
        <v>#N/A</v>
      </c>
      <c r="N1378" s="5" t="s">
        <v>12705</v>
      </c>
      <c r="O1378" s="5" t="s">
        <v>52</v>
      </c>
      <c r="P1378" s="5">
        <v>4.0</v>
      </c>
      <c r="Q1378" s="5" t="s">
        <v>12706</v>
      </c>
      <c r="R1378" s="5" t="s">
        <v>4280</v>
      </c>
      <c r="S1378" s="5">
        <v>103.0</v>
      </c>
      <c r="T1378" s="5" t="s">
        <v>53</v>
      </c>
      <c r="U1378" s="5">
        <v>0.0</v>
      </c>
      <c r="V1378" s="5" t="s">
        <v>70</v>
      </c>
      <c r="W1378" s="5" t="s">
        <v>12707</v>
      </c>
      <c r="X1378" s="5" t="s">
        <v>52</v>
      </c>
      <c r="Y1378" s="5" t="s">
        <v>52</v>
      </c>
      <c r="Z1378" s="5" t="s">
        <v>12708</v>
      </c>
      <c r="AA1378" s="5" t="s">
        <v>12709</v>
      </c>
      <c r="AB1378" s="5" t="s">
        <v>180</v>
      </c>
      <c r="AC1378" s="5" t="s">
        <v>52</v>
      </c>
      <c r="AD1378" s="5" t="s">
        <v>5289</v>
      </c>
      <c r="AE1378" s="5" t="s">
        <v>5290</v>
      </c>
      <c r="AF1378" s="5" t="s">
        <v>5291</v>
      </c>
      <c r="AG1378" s="5" t="s">
        <v>52</v>
      </c>
      <c r="AH1378" s="5" t="s">
        <v>52</v>
      </c>
      <c r="AI1378" s="5" t="s">
        <v>52</v>
      </c>
      <c r="AJ1378" s="5" t="s">
        <v>12700</v>
      </c>
      <c r="AK1378" s="5" t="s">
        <v>12704</v>
      </c>
      <c r="AL1378" s="5" t="s">
        <v>12710</v>
      </c>
    </row>
    <row r="1379" hidden="1">
      <c r="A1379" s="5" t="s">
        <v>12711</v>
      </c>
      <c r="B1379" s="5" t="s">
        <v>10111</v>
      </c>
      <c r="C1379" s="5" t="s">
        <v>204</v>
      </c>
      <c r="D1379" s="9">
        <v>43723.0</v>
      </c>
      <c r="E1379" s="5">
        <v>86599.0</v>
      </c>
      <c r="F1379" s="5">
        <v>39363.0</v>
      </c>
      <c r="G1379" s="5" t="s">
        <v>188</v>
      </c>
      <c r="H1379" s="5" t="s">
        <v>205</v>
      </c>
      <c r="I1379" s="5" t="s">
        <v>9507</v>
      </c>
      <c r="J1379" s="5" t="s">
        <v>191</v>
      </c>
      <c r="K1379" s="5" t="s">
        <v>12712</v>
      </c>
      <c r="L1379" s="5" t="s">
        <v>12317</v>
      </c>
      <c r="M1379" s="10" t="str">
        <f>IFERROR(__xludf.DUMMYFUNCTION("REGEXEXTRACT(L1864, ""[\s,]([A-Z]{2})[,\s]\s?\d{5}"")"),"#N/A")</f>
        <v>#N/A</v>
      </c>
      <c r="N1379" s="5" t="s">
        <v>12633</v>
      </c>
      <c r="O1379" s="5">
        <v>928.0</v>
      </c>
      <c r="P1379" s="5">
        <v>2.0</v>
      </c>
      <c r="Q1379" s="5" t="s">
        <v>12713</v>
      </c>
      <c r="R1379" s="5" t="s">
        <v>2195</v>
      </c>
      <c r="S1379" s="5">
        <v>7029.0</v>
      </c>
      <c r="T1379" s="5" t="s">
        <v>115</v>
      </c>
      <c r="U1379" s="5">
        <v>0.0</v>
      </c>
      <c r="V1379" s="5" t="s">
        <v>52</v>
      </c>
      <c r="W1379" s="5" t="s">
        <v>12714</v>
      </c>
      <c r="X1379" s="5" t="s">
        <v>52</v>
      </c>
      <c r="Y1379" s="5" t="s">
        <v>52</v>
      </c>
      <c r="Z1379" s="5" t="s">
        <v>12715</v>
      </c>
      <c r="AA1379" s="5" t="s">
        <v>12716</v>
      </c>
      <c r="AB1379" s="5" t="s">
        <v>235</v>
      </c>
      <c r="AC1379" s="5" t="s">
        <v>52</v>
      </c>
      <c r="AD1379" s="5" t="s">
        <v>181</v>
      </c>
      <c r="AE1379" s="5" t="s">
        <v>182</v>
      </c>
      <c r="AF1379" s="5" t="s">
        <v>183</v>
      </c>
      <c r="AG1379" s="5" t="s">
        <v>52</v>
      </c>
      <c r="AH1379" s="5" t="s">
        <v>52</v>
      </c>
      <c r="AI1379" s="5" t="s">
        <v>184</v>
      </c>
      <c r="AJ1379" s="5" t="s">
        <v>10111</v>
      </c>
      <c r="AK1379" s="5" t="s">
        <v>12317</v>
      </c>
      <c r="AL1379" s="5" t="s">
        <v>9795</v>
      </c>
    </row>
    <row r="1380" hidden="1">
      <c r="A1380" s="5" t="s">
        <v>12717</v>
      </c>
      <c r="B1380" s="5" t="s">
        <v>12665</v>
      </c>
      <c r="C1380" s="5" t="s">
        <v>12666</v>
      </c>
      <c r="D1380" s="9">
        <v>43722.0</v>
      </c>
      <c r="E1380" s="5">
        <v>122212.0</v>
      </c>
      <c r="F1380" s="5">
        <v>55551.0</v>
      </c>
      <c r="G1380" s="5" t="s">
        <v>8441</v>
      </c>
      <c r="H1380" s="5" t="s">
        <v>205</v>
      </c>
      <c r="I1380" s="5" t="s">
        <v>12718</v>
      </c>
      <c r="J1380" s="5" t="s">
        <v>1914</v>
      </c>
      <c r="K1380" s="5" t="s">
        <v>12719</v>
      </c>
      <c r="L1380" s="5" t="s">
        <v>12668</v>
      </c>
      <c r="M1380" s="10" t="str">
        <f>IFERROR(__xludf.DUMMYFUNCTION("REGEXEXTRACT(L1865, ""[\s,]([A-Z]{2})[,\s]\s?\d{5}"")"),"#N/A")</f>
        <v>#N/A</v>
      </c>
      <c r="N1380" s="5" t="s">
        <v>12669</v>
      </c>
      <c r="O1380" s="5">
        <v>949.0</v>
      </c>
      <c r="P1380" s="5">
        <v>2.0</v>
      </c>
      <c r="Q1380" s="5" t="s">
        <v>12720</v>
      </c>
      <c r="R1380" s="5" t="s">
        <v>2195</v>
      </c>
      <c r="S1380" s="5">
        <v>77.0</v>
      </c>
      <c r="T1380" s="5" t="s">
        <v>53</v>
      </c>
      <c r="U1380" s="5">
        <v>84.0</v>
      </c>
      <c r="V1380" s="5" t="s">
        <v>93</v>
      </c>
      <c r="W1380" s="5" t="s">
        <v>12721</v>
      </c>
      <c r="X1380" s="5" t="s">
        <v>52</v>
      </c>
      <c r="Y1380" s="5" t="s">
        <v>52</v>
      </c>
      <c r="Z1380" s="5" t="s">
        <v>12722</v>
      </c>
      <c r="AA1380" s="5" t="s">
        <v>12723</v>
      </c>
      <c r="AB1380" s="5" t="s">
        <v>180</v>
      </c>
      <c r="AC1380" s="5" t="s">
        <v>52</v>
      </c>
      <c r="AD1380" s="5" t="s">
        <v>216</v>
      </c>
      <c r="AE1380" s="5" t="s">
        <v>217</v>
      </c>
      <c r="AF1380" s="5" t="s">
        <v>218</v>
      </c>
      <c r="AG1380" s="5" t="s">
        <v>52</v>
      </c>
      <c r="AH1380" s="5" t="s">
        <v>52</v>
      </c>
      <c r="AI1380" s="5" t="s">
        <v>52</v>
      </c>
      <c r="AJ1380" s="5" t="s">
        <v>12665</v>
      </c>
      <c r="AK1380" s="5" t="s">
        <v>12668</v>
      </c>
      <c r="AL1380" s="5" t="s">
        <v>336</v>
      </c>
    </row>
    <row r="1381" hidden="1">
      <c r="A1381" s="5" t="s">
        <v>12724</v>
      </c>
      <c r="B1381" s="5" t="s">
        <v>12725</v>
      </c>
      <c r="C1381" s="5" t="s">
        <v>7350</v>
      </c>
      <c r="D1381" s="9">
        <v>43719.0</v>
      </c>
      <c r="E1381" s="5">
        <v>433552.0</v>
      </c>
      <c r="F1381" s="5">
        <v>197069.0</v>
      </c>
      <c r="G1381" s="5" t="s">
        <v>1419</v>
      </c>
      <c r="H1381" s="5" t="s">
        <v>480</v>
      </c>
      <c r="I1381" s="5" t="s">
        <v>9871</v>
      </c>
      <c r="J1381" s="5" t="s">
        <v>256</v>
      </c>
      <c r="K1381" s="5" t="s">
        <v>7265</v>
      </c>
      <c r="L1381" s="5" t="s">
        <v>12726</v>
      </c>
      <c r="M1381" s="10" t="str">
        <f>IFERROR(__xludf.DUMMYFUNCTION("REGEXEXTRACT(L1866, ""[\s,]([A-Z]{2})[,\s]\s?\d{5}"")"),"FL")</f>
        <v>FL</v>
      </c>
      <c r="N1381" s="5" t="s">
        <v>12727</v>
      </c>
      <c r="O1381" s="5" t="s">
        <v>52</v>
      </c>
      <c r="P1381" s="5">
        <v>8.0</v>
      </c>
      <c r="Q1381" s="5" t="s">
        <v>12728</v>
      </c>
      <c r="R1381" s="5" t="s">
        <v>11563</v>
      </c>
      <c r="S1381" s="5">
        <v>835.0</v>
      </c>
      <c r="T1381" s="5" t="s">
        <v>1077</v>
      </c>
      <c r="U1381" s="5">
        <v>1.0</v>
      </c>
      <c r="V1381" s="5" t="s">
        <v>70</v>
      </c>
      <c r="W1381" s="5" t="s">
        <v>12729</v>
      </c>
      <c r="X1381" s="5" t="s">
        <v>52</v>
      </c>
      <c r="Y1381" s="5" t="s">
        <v>52</v>
      </c>
      <c r="Z1381" s="5" t="s">
        <v>9049</v>
      </c>
      <c r="AA1381" s="5" t="s">
        <v>12730</v>
      </c>
      <c r="AB1381" s="5" t="s">
        <v>2743</v>
      </c>
      <c r="AC1381" s="5" t="s">
        <v>52</v>
      </c>
      <c r="AD1381" s="5" t="s">
        <v>5289</v>
      </c>
      <c r="AE1381" s="5" t="s">
        <v>5290</v>
      </c>
      <c r="AF1381" s="5" t="s">
        <v>5291</v>
      </c>
      <c r="AG1381" s="5" t="s">
        <v>52</v>
      </c>
      <c r="AH1381" s="5" t="s">
        <v>52</v>
      </c>
      <c r="AI1381" s="5" t="s">
        <v>52</v>
      </c>
      <c r="AJ1381" s="5" t="s">
        <v>12725</v>
      </c>
      <c r="AK1381" s="5" t="s">
        <v>12731</v>
      </c>
      <c r="AL1381" s="5" t="s">
        <v>3481</v>
      </c>
    </row>
    <row r="1382" hidden="1">
      <c r="A1382" s="5" t="s">
        <v>12732</v>
      </c>
      <c r="B1382" s="5" t="s">
        <v>12733</v>
      </c>
      <c r="C1382" s="5" t="s">
        <v>7350</v>
      </c>
      <c r="D1382" s="9">
        <v>43719.0</v>
      </c>
      <c r="E1382" s="5">
        <v>210595.0</v>
      </c>
      <c r="F1382" s="5">
        <v>95725.0</v>
      </c>
      <c r="G1382" s="5" t="s">
        <v>1419</v>
      </c>
      <c r="H1382" s="5" t="s">
        <v>480</v>
      </c>
      <c r="I1382" s="5" t="s">
        <v>9871</v>
      </c>
      <c r="J1382" s="5" t="s">
        <v>256</v>
      </c>
      <c r="K1382" s="5" t="s">
        <v>4277</v>
      </c>
      <c r="L1382" s="5" t="s">
        <v>12734</v>
      </c>
      <c r="M1382" s="10" t="str">
        <f>IFERROR(__xludf.DUMMYFUNCTION("REGEXEXTRACT(L1867, ""[\s,]([A-Z]{2})[,\s]\s?\d{5}"")"),"PR")</f>
        <v>PR</v>
      </c>
      <c r="N1382" s="5" t="s">
        <v>12727</v>
      </c>
      <c r="O1382" s="5" t="s">
        <v>52</v>
      </c>
      <c r="P1382" s="5">
        <v>4.0</v>
      </c>
      <c r="Q1382" s="5" t="s">
        <v>12735</v>
      </c>
      <c r="R1382" s="5" t="s">
        <v>4280</v>
      </c>
      <c r="S1382" s="5">
        <v>443.0</v>
      </c>
      <c r="T1382" s="5" t="s">
        <v>1077</v>
      </c>
      <c r="U1382" s="5">
        <v>0.0</v>
      </c>
      <c r="V1382" s="5" t="s">
        <v>70</v>
      </c>
      <c r="W1382" s="5" t="s">
        <v>12736</v>
      </c>
      <c r="X1382" s="5" t="s">
        <v>52</v>
      </c>
      <c r="Y1382" s="5" t="s">
        <v>52</v>
      </c>
      <c r="Z1382" s="5" t="s">
        <v>9049</v>
      </c>
      <c r="AA1382" s="5" t="s">
        <v>12737</v>
      </c>
      <c r="AB1382" s="5" t="s">
        <v>2743</v>
      </c>
      <c r="AC1382" s="5" t="s">
        <v>52</v>
      </c>
      <c r="AD1382" s="5" t="s">
        <v>5289</v>
      </c>
      <c r="AE1382" s="5" t="s">
        <v>5290</v>
      </c>
      <c r="AF1382" s="5" t="s">
        <v>5291</v>
      </c>
      <c r="AG1382" s="5" t="s">
        <v>52</v>
      </c>
      <c r="AH1382" s="5" t="s">
        <v>52</v>
      </c>
      <c r="AI1382" s="5" t="s">
        <v>52</v>
      </c>
      <c r="AJ1382" s="5" t="s">
        <v>12733</v>
      </c>
      <c r="AK1382" s="5" t="s">
        <v>12738</v>
      </c>
      <c r="AL1382" s="5" t="s">
        <v>3481</v>
      </c>
    </row>
    <row r="1383" hidden="1">
      <c r="A1383" s="5" t="s">
        <v>12739</v>
      </c>
      <c r="B1383" s="5" t="s">
        <v>12740</v>
      </c>
      <c r="C1383" s="5" t="s">
        <v>12741</v>
      </c>
      <c r="D1383" s="9">
        <v>43716.0</v>
      </c>
      <c r="E1383" s="5">
        <v>19129.0</v>
      </c>
      <c r="F1383" s="5">
        <v>8695.0</v>
      </c>
      <c r="G1383" s="5" t="s">
        <v>479</v>
      </c>
      <c r="H1383" s="5" t="s">
        <v>171</v>
      </c>
      <c r="I1383" s="5" t="s">
        <v>4377</v>
      </c>
      <c r="J1383" s="5" t="s">
        <v>274</v>
      </c>
      <c r="K1383" s="5" t="s">
        <v>12742</v>
      </c>
      <c r="L1383" s="5" t="s">
        <v>12743</v>
      </c>
      <c r="M1383" s="10" t="str">
        <f>IFERROR(__xludf.DUMMYFUNCTION("REGEXEXTRACT(L1868, ""[\s,]([A-Z]{2})[,\s]\s?\d{5}"")"),"#N/A")</f>
        <v>#N/A</v>
      </c>
      <c r="N1383" s="5" t="s">
        <v>12744</v>
      </c>
      <c r="O1383" s="5">
        <v>8854.0</v>
      </c>
      <c r="P1383" s="5">
        <v>1.0</v>
      </c>
      <c r="Q1383" s="5" t="s">
        <v>12745</v>
      </c>
      <c r="R1383" s="5">
        <v>4500.0</v>
      </c>
      <c r="S1383" s="5">
        <v>378.0</v>
      </c>
      <c r="T1383" s="5" t="s">
        <v>115</v>
      </c>
      <c r="U1383" s="5">
        <v>0.0</v>
      </c>
      <c r="V1383" s="5" t="s">
        <v>70</v>
      </c>
      <c r="W1383" s="5" t="s">
        <v>12746</v>
      </c>
      <c r="X1383" s="5" t="s">
        <v>71</v>
      </c>
      <c r="Y1383" s="5" t="s">
        <v>52</v>
      </c>
      <c r="Z1383" s="5" t="s">
        <v>12747</v>
      </c>
      <c r="AA1383" s="5" t="s">
        <v>12748</v>
      </c>
      <c r="AB1383" s="5" t="s">
        <v>730</v>
      </c>
      <c r="AC1383" s="5" t="s">
        <v>52</v>
      </c>
      <c r="AD1383" s="5" t="s">
        <v>1230</v>
      </c>
      <c r="AE1383" s="5" t="s">
        <v>1231</v>
      </c>
      <c r="AF1383" s="5" t="s">
        <v>52</v>
      </c>
      <c r="AG1383" s="5" t="s">
        <v>52</v>
      </c>
      <c r="AH1383" s="5" t="s">
        <v>52</v>
      </c>
      <c r="AI1383" s="5" t="s">
        <v>1232</v>
      </c>
      <c r="AJ1383" s="5" t="s">
        <v>12740</v>
      </c>
      <c r="AK1383" s="5" t="s">
        <v>12743</v>
      </c>
      <c r="AL1383" s="5" t="s">
        <v>776</v>
      </c>
    </row>
    <row r="1384" hidden="1">
      <c r="A1384" s="5" t="s">
        <v>12749</v>
      </c>
      <c r="B1384" s="5" t="s">
        <v>9479</v>
      </c>
      <c r="C1384" s="5" t="s">
        <v>12750</v>
      </c>
      <c r="D1384" s="9">
        <v>43714.0</v>
      </c>
      <c r="E1384" s="5">
        <v>2429.0</v>
      </c>
      <c r="F1384" s="5">
        <v>1104.0</v>
      </c>
      <c r="G1384" s="5" t="s">
        <v>479</v>
      </c>
      <c r="H1384" s="5" t="s">
        <v>272</v>
      </c>
      <c r="I1384" s="5" t="s">
        <v>3946</v>
      </c>
      <c r="J1384" s="5" t="s">
        <v>274</v>
      </c>
      <c r="K1384" s="5" t="s">
        <v>9481</v>
      </c>
      <c r="L1384" s="5" t="s">
        <v>12751</v>
      </c>
      <c r="M1384" s="10" t="str">
        <f>IFERROR(__xludf.DUMMYFUNCTION("REGEXEXTRACT(L1869, ""[\s,]([A-Z]{2})[,\s]\s?\d{5}"")"),"TX")</f>
        <v>TX</v>
      </c>
      <c r="N1384" s="5" t="s">
        <v>12752</v>
      </c>
      <c r="O1384" s="5">
        <v>90723.0</v>
      </c>
      <c r="P1384" s="5">
        <v>1.0</v>
      </c>
      <c r="Q1384" s="5" t="s">
        <v>12753</v>
      </c>
      <c r="R1384" s="5" t="s">
        <v>3516</v>
      </c>
      <c r="S1384" s="5">
        <v>100.0</v>
      </c>
      <c r="T1384" s="5" t="s">
        <v>69</v>
      </c>
      <c r="U1384" s="5">
        <v>0.0</v>
      </c>
      <c r="V1384" s="5" t="s">
        <v>52</v>
      </c>
      <c r="W1384" s="5" t="s">
        <v>12754</v>
      </c>
      <c r="X1384" s="5" t="s">
        <v>55</v>
      </c>
      <c r="Y1384" s="5" t="s">
        <v>12755</v>
      </c>
      <c r="Z1384" s="5">
        <v>1906.0</v>
      </c>
      <c r="AA1384" s="5" t="s">
        <v>12756</v>
      </c>
      <c r="AB1384" s="5" t="s">
        <v>235</v>
      </c>
      <c r="AC1384" s="5" t="s">
        <v>52</v>
      </c>
      <c r="AD1384" s="5" t="s">
        <v>3225</v>
      </c>
      <c r="AE1384" s="5" t="s">
        <v>3226</v>
      </c>
      <c r="AF1384" s="5" t="s">
        <v>3227</v>
      </c>
      <c r="AG1384" s="5" t="s">
        <v>52</v>
      </c>
      <c r="AH1384" s="5" t="s">
        <v>52</v>
      </c>
      <c r="AI1384" s="5" t="s">
        <v>3228</v>
      </c>
      <c r="AJ1384" s="5" t="s">
        <v>9479</v>
      </c>
      <c r="AK1384" s="5" t="s">
        <v>12751</v>
      </c>
      <c r="AL1384" s="5" t="s">
        <v>404</v>
      </c>
    </row>
    <row r="1385">
      <c r="A1385" s="5" t="s">
        <v>12757</v>
      </c>
      <c r="B1385" s="5" t="s">
        <v>12758</v>
      </c>
      <c r="C1385" s="5" t="s">
        <v>11343</v>
      </c>
      <c r="D1385" s="9">
        <v>43712.0</v>
      </c>
      <c r="E1385" s="5">
        <v>18.0</v>
      </c>
      <c r="F1385" s="5">
        <v>8.0</v>
      </c>
      <c r="G1385" s="5" t="s">
        <v>2481</v>
      </c>
      <c r="H1385" s="5" t="s">
        <v>84</v>
      </c>
      <c r="I1385" s="5" t="s">
        <v>12759</v>
      </c>
      <c r="J1385" s="5" t="s">
        <v>532</v>
      </c>
      <c r="K1385" s="5" t="s">
        <v>12760</v>
      </c>
      <c r="L1385" s="5" t="s">
        <v>12761</v>
      </c>
      <c r="M1385" s="10" t="str">
        <f>IFERROR(__xludf.DUMMYFUNCTION("REGEXEXTRACT(L1870, ""[\s,]([A-Z]{2})[,\s]\s?\d{5}"")"),"#N/A")</f>
        <v>#N/A</v>
      </c>
      <c r="N1385" s="5" t="s">
        <v>12762</v>
      </c>
      <c r="O1385" s="5">
        <v>33172.0</v>
      </c>
      <c r="P1385" s="5">
        <v>1.0</v>
      </c>
      <c r="Q1385" s="5" t="s">
        <v>12763</v>
      </c>
      <c r="R1385" s="5">
        <v>2210.0</v>
      </c>
      <c r="S1385" s="5">
        <v>1.0</v>
      </c>
      <c r="T1385" s="5" t="s">
        <v>115</v>
      </c>
      <c r="U1385" s="5">
        <v>0.0</v>
      </c>
      <c r="V1385" s="5" t="s">
        <v>52</v>
      </c>
      <c r="W1385" s="5" t="s">
        <v>12764</v>
      </c>
      <c r="X1385" s="5" t="s">
        <v>71</v>
      </c>
      <c r="Y1385" s="5" t="s">
        <v>52</v>
      </c>
      <c r="Z1385" s="5" t="s">
        <v>12765</v>
      </c>
      <c r="AA1385" s="5" t="s">
        <v>12766</v>
      </c>
      <c r="AB1385" s="5" t="s">
        <v>235</v>
      </c>
      <c r="AC1385" s="5" t="s">
        <v>52</v>
      </c>
      <c r="AD1385" s="5" t="s">
        <v>181</v>
      </c>
      <c r="AE1385" s="5" t="s">
        <v>182</v>
      </c>
      <c r="AF1385" s="5" t="s">
        <v>183</v>
      </c>
      <c r="AG1385" s="5" t="s">
        <v>52</v>
      </c>
      <c r="AH1385" s="5" t="s">
        <v>52</v>
      </c>
      <c r="AI1385" s="5" t="s">
        <v>184</v>
      </c>
      <c r="AJ1385" s="5" t="s">
        <v>12758</v>
      </c>
      <c r="AK1385" s="5" t="s">
        <v>12761</v>
      </c>
      <c r="AL1385" s="5" t="s">
        <v>3413</v>
      </c>
    </row>
    <row r="1386">
      <c r="A1386" s="5" t="s">
        <v>12757</v>
      </c>
      <c r="B1386" s="5" t="s">
        <v>11349</v>
      </c>
      <c r="C1386" s="5" t="s">
        <v>11350</v>
      </c>
      <c r="D1386" s="9">
        <v>43712.0</v>
      </c>
      <c r="E1386" s="5">
        <v>18.0</v>
      </c>
      <c r="F1386" s="5">
        <v>8.0</v>
      </c>
      <c r="G1386" s="5" t="s">
        <v>2481</v>
      </c>
      <c r="H1386" s="5" t="s">
        <v>84</v>
      </c>
      <c r="I1386" s="5" t="s">
        <v>12759</v>
      </c>
      <c r="J1386" s="5" t="s">
        <v>532</v>
      </c>
      <c r="K1386" s="5" t="s">
        <v>12760</v>
      </c>
      <c r="L1386" s="5" t="s">
        <v>12767</v>
      </c>
      <c r="M1386" s="10" t="str">
        <f>IFERROR(__xludf.DUMMYFUNCTION("REGEXEXTRACT(L1871, ""[\s,]([A-Z]{2})[,\s]\s?\d{5}"")"),"#N/A")</f>
        <v>#N/A</v>
      </c>
      <c r="N1386" s="5" t="s">
        <v>11352</v>
      </c>
      <c r="O1386" s="5">
        <v>27511.0</v>
      </c>
      <c r="P1386" s="5">
        <v>1.0</v>
      </c>
      <c r="Q1386" s="5" t="s">
        <v>12763</v>
      </c>
      <c r="R1386" s="5">
        <v>2210.0</v>
      </c>
      <c r="S1386" s="5">
        <v>1.0</v>
      </c>
      <c r="T1386" s="5" t="s">
        <v>115</v>
      </c>
      <c r="U1386" s="5">
        <v>0.0</v>
      </c>
      <c r="V1386" s="5" t="s">
        <v>52</v>
      </c>
      <c r="W1386" s="5" t="s">
        <v>12768</v>
      </c>
      <c r="X1386" s="5" t="s">
        <v>55</v>
      </c>
      <c r="Y1386" s="5" t="s">
        <v>12764</v>
      </c>
      <c r="Z1386" s="5" t="s">
        <v>12765</v>
      </c>
      <c r="AA1386" s="5" t="s">
        <v>12766</v>
      </c>
      <c r="AB1386" s="5" t="s">
        <v>235</v>
      </c>
      <c r="AC1386" s="5" t="s">
        <v>52</v>
      </c>
      <c r="AD1386" s="5" t="s">
        <v>181</v>
      </c>
      <c r="AE1386" s="5" t="s">
        <v>182</v>
      </c>
      <c r="AF1386" s="5" t="s">
        <v>183</v>
      </c>
      <c r="AG1386" s="5" t="s">
        <v>52</v>
      </c>
      <c r="AH1386" s="5" t="s">
        <v>52</v>
      </c>
      <c r="AI1386" s="5" t="s">
        <v>184</v>
      </c>
      <c r="AJ1386" s="5" t="s">
        <v>4151</v>
      </c>
      <c r="AK1386" s="5" t="s">
        <v>12769</v>
      </c>
      <c r="AL1386" s="5" t="s">
        <v>3413</v>
      </c>
    </row>
    <row r="1387" hidden="1">
      <c r="A1387" s="5" t="s">
        <v>12770</v>
      </c>
      <c r="B1387" s="5" t="s">
        <v>11985</v>
      </c>
      <c r="C1387" s="5" t="s">
        <v>1844</v>
      </c>
      <c r="D1387" s="9">
        <v>43712.0</v>
      </c>
      <c r="E1387" s="5">
        <v>270269.0</v>
      </c>
      <c r="F1387" s="5">
        <v>122850.0</v>
      </c>
      <c r="G1387" s="5" t="s">
        <v>4642</v>
      </c>
      <c r="H1387" s="5" t="s">
        <v>272</v>
      </c>
      <c r="I1387" s="5" t="s">
        <v>11137</v>
      </c>
      <c r="J1387" s="5" t="s">
        <v>256</v>
      </c>
      <c r="K1387" s="5" t="s">
        <v>6892</v>
      </c>
      <c r="L1387" s="5" t="s">
        <v>12771</v>
      </c>
      <c r="M1387" s="10" t="str">
        <f>IFERROR(__xludf.DUMMYFUNCTION("REGEXEXTRACT(L1872, ""[\s,]([A-Z]{2})[,\s]\s?\d{5}"")"),"OH")</f>
        <v>OH</v>
      </c>
      <c r="N1387" s="5" t="s">
        <v>12772</v>
      </c>
      <c r="O1387" s="5">
        <v>2061.0</v>
      </c>
      <c r="P1387" s="5">
        <v>5.0</v>
      </c>
      <c r="Q1387" s="5" t="s">
        <v>12773</v>
      </c>
      <c r="R1387" s="5" t="s">
        <v>1596</v>
      </c>
      <c r="S1387" s="5">
        <v>328.0</v>
      </c>
      <c r="T1387" s="5" t="s">
        <v>1077</v>
      </c>
      <c r="U1387" s="5">
        <v>102.0</v>
      </c>
      <c r="V1387" s="5" t="s">
        <v>70</v>
      </c>
      <c r="W1387" s="5" t="s">
        <v>12774</v>
      </c>
      <c r="X1387" s="5" t="s">
        <v>52</v>
      </c>
      <c r="Y1387" s="5" t="s">
        <v>52</v>
      </c>
      <c r="Z1387" s="5" t="s">
        <v>12765</v>
      </c>
      <c r="AA1387" s="5" t="s">
        <v>12775</v>
      </c>
      <c r="AB1387" s="5" t="s">
        <v>59</v>
      </c>
      <c r="AC1387" s="5" t="s">
        <v>52</v>
      </c>
      <c r="AD1387" s="5" t="s">
        <v>72</v>
      </c>
      <c r="AE1387" s="5" t="s">
        <v>73</v>
      </c>
      <c r="AF1387" s="5" t="s">
        <v>74</v>
      </c>
      <c r="AG1387" s="5" t="s">
        <v>75</v>
      </c>
      <c r="AH1387" s="5" t="s">
        <v>76</v>
      </c>
      <c r="AI1387" s="5" t="s">
        <v>77</v>
      </c>
      <c r="AJ1387" s="5" t="s">
        <v>12776</v>
      </c>
      <c r="AK1387" s="5" t="s">
        <v>12777</v>
      </c>
      <c r="AL1387" s="5" t="s">
        <v>11733</v>
      </c>
    </row>
    <row r="1388">
      <c r="A1388" s="5" t="s">
        <v>12778</v>
      </c>
      <c r="B1388" s="5" t="s">
        <v>12779</v>
      </c>
      <c r="C1388" s="5" t="s">
        <v>12780</v>
      </c>
      <c r="D1388" s="9">
        <v>43711.0</v>
      </c>
      <c r="E1388" s="5">
        <v>218797.0</v>
      </c>
      <c r="F1388" s="5">
        <v>99453.0</v>
      </c>
      <c r="G1388" s="5" t="s">
        <v>3029</v>
      </c>
      <c r="H1388" s="5" t="s">
        <v>45</v>
      </c>
      <c r="I1388" s="5" t="s">
        <v>12781</v>
      </c>
      <c r="J1388" s="5" t="s">
        <v>1504</v>
      </c>
      <c r="K1388" s="5" t="s">
        <v>12782</v>
      </c>
      <c r="L1388" s="5" t="s">
        <v>12783</v>
      </c>
      <c r="M1388" s="11" t="s">
        <v>75</v>
      </c>
      <c r="N1388" s="5" t="s">
        <v>12784</v>
      </c>
      <c r="O1388" s="5">
        <v>7047.0</v>
      </c>
      <c r="P1388" s="5">
        <v>15.0</v>
      </c>
      <c r="Q1388" s="5" t="s">
        <v>12785</v>
      </c>
      <c r="R1388" s="5" t="s">
        <v>12786</v>
      </c>
      <c r="S1388" s="5">
        <v>4662.0</v>
      </c>
      <c r="T1388" s="5" t="s">
        <v>69</v>
      </c>
      <c r="U1388" s="5">
        <v>1027.0</v>
      </c>
      <c r="V1388" s="5" t="s">
        <v>93</v>
      </c>
      <c r="W1388" s="5" t="s">
        <v>12787</v>
      </c>
      <c r="X1388" s="5" t="s">
        <v>52</v>
      </c>
      <c r="Y1388" s="5" t="s">
        <v>52</v>
      </c>
      <c r="Z1388" s="5" t="s">
        <v>12788</v>
      </c>
      <c r="AA1388" s="5" t="s">
        <v>12789</v>
      </c>
      <c r="AB1388" s="5" t="s">
        <v>881</v>
      </c>
      <c r="AC1388" s="5" t="s">
        <v>52</v>
      </c>
      <c r="AD1388" s="5" t="s">
        <v>565</v>
      </c>
      <c r="AE1388" s="5" t="s">
        <v>566</v>
      </c>
      <c r="AF1388" s="5" t="s">
        <v>567</v>
      </c>
      <c r="AG1388" s="5" t="s">
        <v>52</v>
      </c>
      <c r="AH1388" s="5" t="s">
        <v>52</v>
      </c>
      <c r="AI1388" s="5" t="s">
        <v>568</v>
      </c>
      <c r="AJ1388" s="5" t="s">
        <v>12779</v>
      </c>
      <c r="AK1388" s="5" t="s">
        <v>12783</v>
      </c>
      <c r="AL1388" s="5" t="s">
        <v>12790</v>
      </c>
    </row>
    <row r="1389" hidden="1">
      <c r="A1389" s="5" t="s">
        <v>12791</v>
      </c>
      <c r="B1389" s="5" t="s">
        <v>12792</v>
      </c>
      <c r="C1389" s="5" t="s">
        <v>12793</v>
      </c>
      <c r="D1389" s="9">
        <v>43709.0</v>
      </c>
      <c r="E1389" s="5">
        <v>2543.0</v>
      </c>
      <c r="F1389" s="5">
        <v>1156.0</v>
      </c>
      <c r="G1389" s="5" t="s">
        <v>719</v>
      </c>
      <c r="H1389" s="5" t="s">
        <v>8788</v>
      </c>
      <c r="I1389" s="5" t="s">
        <v>12794</v>
      </c>
      <c r="J1389" s="5" t="s">
        <v>274</v>
      </c>
      <c r="K1389" s="5" t="s">
        <v>12483</v>
      </c>
      <c r="L1389" s="5" t="s">
        <v>12795</v>
      </c>
      <c r="M1389" s="10" t="str">
        <f>IFERROR(__xludf.DUMMYFUNCTION("REGEXEXTRACT(L1874, ""[\s,]([A-Z]{2})[,\s]\s?\d{5}"")"),"CA")</f>
        <v>CA</v>
      </c>
      <c r="N1389" s="5" t="s">
        <v>12796</v>
      </c>
      <c r="O1389" s="5">
        <v>10012.0</v>
      </c>
      <c r="P1389" s="5">
        <v>1.0</v>
      </c>
      <c r="Q1389" s="5" t="s">
        <v>12797</v>
      </c>
      <c r="R1389" s="5">
        <v>2200.0</v>
      </c>
      <c r="S1389" s="5">
        <v>268.0</v>
      </c>
      <c r="T1389" s="5" t="s">
        <v>115</v>
      </c>
      <c r="U1389" s="5">
        <v>0.0</v>
      </c>
      <c r="V1389" s="5" t="s">
        <v>70</v>
      </c>
      <c r="W1389" s="5" t="s">
        <v>12798</v>
      </c>
      <c r="X1389" s="5" t="s">
        <v>52</v>
      </c>
      <c r="Y1389" s="5" t="s">
        <v>52</v>
      </c>
      <c r="Z1389" s="5">
        <v>444.0</v>
      </c>
      <c r="AA1389" s="5">
        <v>780226.0</v>
      </c>
      <c r="AB1389" s="5" t="s">
        <v>730</v>
      </c>
      <c r="AC1389" s="5" t="s">
        <v>52</v>
      </c>
      <c r="AD1389" s="5" t="s">
        <v>3905</v>
      </c>
      <c r="AE1389" s="5" t="s">
        <v>3906</v>
      </c>
      <c r="AF1389" s="5" t="s">
        <v>1677</v>
      </c>
      <c r="AG1389" s="5" t="s">
        <v>1678</v>
      </c>
      <c r="AH1389" s="5">
        <v>85040.0</v>
      </c>
      <c r="AI1389" s="5" t="s">
        <v>3907</v>
      </c>
      <c r="AJ1389" s="5" t="s">
        <v>12792</v>
      </c>
      <c r="AK1389" s="5" t="s">
        <v>12799</v>
      </c>
      <c r="AL1389" s="5" t="s">
        <v>735</v>
      </c>
    </row>
    <row r="1390" hidden="1">
      <c r="A1390" s="5" t="s">
        <v>12800</v>
      </c>
      <c r="B1390" s="5" t="s">
        <v>12801</v>
      </c>
      <c r="C1390" s="5" t="s">
        <v>12801</v>
      </c>
      <c r="D1390" s="9">
        <v>43708.0</v>
      </c>
      <c r="E1390" s="5">
        <v>809336.0</v>
      </c>
      <c r="F1390" s="5">
        <v>367880.0</v>
      </c>
      <c r="G1390" s="5" t="s">
        <v>1419</v>
      </c>
      <c r="H1390" s="5" t="s">
        <v>1534</v>
      </c>
      <c r="I1390" s="5" t="s">
        <v>12802</v>
      </c>
      <c r="J1390" s="5" t="s">
        <v>256</v>
      </c>
      <c r="K1390" s="5" t="s">
        <v>12803</v>
      </c>
      <c r="L1390" s="5" t="s">
        <v>12804</v>
      </c>
      <c r="M1390" s="10" t="str">
        <f>IFERROR(__xludf.DUMMYFUNCTION("REGEXEXTRACT(L1875, ""[\s,]([A-Z]{2})[,\s]\s?\d{5}"")"),"OH")</f>
        <v>OH</v>
      </c>
      <c r="N1390" s="5" t="s">
        <v>12804</v>
      </c>
      <c r="O1390" s="5" t="s">
        <v>52</v>
      </c>
      <c r="P1390" s="5">
        <v>14.0</v>
      </c>
      <c r="Q1390" s="5" t="s">
        <v>12805</v>
      </c>
      <c r="R1390" s="5" t="s">
        <v>12806</v>
      </c>
      <c r="S1390" s="5">
        <v>264.0</v>
      </c>
      <c r="T1390" s="5" t="s">
        <v>115</v>
      </c>
      <c r="U1390" s="5">
        <v>0.0</v>
      </c>
      <c r="V1390" s="5" t="s">
        <v>52</v>
      </c>
      <c r="W1390" s="5" t="s">
        <v>12807</v>
      </c>
      <c r="X1390" s="5" t="s">
        <v>52</v>
      </c>
      <c r="Y1390" s="5" t="s">
        <v>52</v>
      </c>
      <c r="Z1390" s="5" t="s">
        <v>12808</v>
      </c>
      <c r="AA1390" s="5" t="s">
        <v>12809</v>
      </c>
      <c r="AB1390" s="5" t="s">
        <v>180</v>
      </c>
      <c r="AC1390" s="5" t="s">
        <v>52</v>
      </c>
      <c r="AD1390" s="5" t="s">
        <v>3589</v>
      </c>
      <c r="AE1390" s="5" t="s">
        <v>3590</v>
      </c>
      <c r="AF1390" s="5" t="s">
        <v>3591</v>
      </c>
      <c r="AG1390" s="5" t="s">
        <v>52</v>
      </c>
      <c r="AH1390" s="5" t="s">
        <v>52</v>
      </c>
      <c r="AI1390" s="5" t="s">
        <v>3592</v>
      </c>
      <c r="AJ1390" s="5" t="s">
        <v>12810</v>
      </c>
      <c r="AK1390" s="5" t="s">
        <v>12811</v>
      </c>
      <c r="AL1390" s="5" t="s">
        <v>10162</v>
      </c>
    </row>
    <row r="1391" hidden="1">
      <c r="A1391" s="5" t="s">
        <v>12812</v>
      </c>
      <c r="B1391" s="5" t="s">
        <v>7070</v>
      </c>
      <c r="C1391" s="5" t="s">
        <v>6060</v>
      </c>
      <c r="D1391" s="9">
        <v>43706.0</v>
      </c>
      <c r="E1391" s="5">
        <v>77484.0</v>
      </c>
      <c r="F1391" s="5">
        <v>35220.0</v>
      </c>
      <c r="G1391" s="5" t="s">
        <v>2389</v>
      </c>
      <c r="H1391" s="5" t="s">
        <v>1069</v>
      </c>
      <c r="I1391" s="5" t="s">
        <v>6061</v>
      </c>
      <c r="J1391" s="5" t="s">
        <v>2391</v>
      </c>
      <c r="K1391" s="5" t="s">
        <v>1059</v>
      </c>
      <c r="L1391" s="5" t="s">
        <v>7073</v>
      </c>
      <c r="M1391" s="10" t="str">
        <f>IFERROR(__xludf.DUMMYFUNCTION("REGEXEXTRACT(L1876, ""[\s,]([A-Z]{2})[,\s]\s?\d{5}"")"),"#N/A")</f>
        <v>#N/A</v>
      </c>
      <c r="N1391" s="5" t="s">
        <v>6063</v>
      </c>
      <c r="O1391" s="5">
        <v>34712.0</v>
      </c>
      <c r="P1391" s="5">
        <v>2.0</v>
      </c>
      <c r="Q1391" s="5" t="s">
        <v>12813</v>
      </c>
      <c r="R1391" s="5" t="s">
        <v>2195</v>
      </c>
      <c r="S1391" s="5">
        <v>2.0</v>
      </c>
      <c r="T1391" s="5" t="s">
        <v>374</v>
      </c>
      <c r="U1391" s="5">
        <v>114.0</v>
      </c>
      <c r="V1391" s="5" t="s">
        <v>93</v>
      </c>
      <c r="W1391" s="5" t="s">
        <v>12814</v>
      </c>
      <c r="X1391" s="5" t="s">
        <v>52</v>
      </c>
      <c r="Y1391" s="5" t="s">
        <v>52</v>
      </c>
      <c r="Z1391" s="5" t="s">
        <v>12815</v>
      </c>
      <c r="AA1391" s="5" t="s">
        <v>12816</v>
      </c>
      <c r="AB1391" s="5" t="s">
        <v>323</v>
      </c>
      <c r="AC1391" s="5" t="s">
        <v>52</v>
      </c>
      <c r="AD1391" s="5" t="s">
        <v>216</v>
      </c>
      <c r="AE1391" s="5" t="s">
        <v>217</v>
      </c>
      <c r="AF1391" s="5" t="s">
        <v>218</v>
      </c>
      <c r="AG1391" s="5" t="s">
        <v>52</v>
      </c>
      <c r="AH1391" s="5" t="s">
        <v>52</v>
      </c>
      <c r="AI1391" s="5" t="s">
        <v>52</v>
      </c>
      <c r="AJ1391" s="5" t="s">
        <v>7078</v>
      </c>
      <c r="AK1391" s="5" t="s">
        <v>12817</v>
      </c>
      <c r="AL1391" s="5" t="s">
        <v>5795</v>
      </c>
    </row>
    <row r="1392" hidden="1">
      <c r="A1392" s="5" t="s">
        <v>12818</v>
      </c>
      <c r="B1392" s="5" t="s">
        <v>12819</v>
      </c>
      <c r="C1392" s="5" t="s">
        <v>12820</v>
      </c>
      <c r="D1392" s="9">
        <v>43704.0</v>
      </c>
      <c r="E1392" s="5">
        <v>27458.0</v>
      </c>
      <c r="F1392" s="5">
        <v>12481.0</v>
      </c>
      <c r="G1392" s="5" t="s">
        <v>634</v>
      </c>
      <c r="H1392" s="5" t="s">
        <v>149</v>
      </c>
      <c r="I1392" s="5" t="s">
        <v>12223</v>
      </c>
      <c r="J1392" s="5" t="s">
        <v>274</v>
      </c>
      <c r="K1392" s="5" t="s">
        <v>391</v>
      </c>
      <c r="L1392" s="5" t="s">
        <v>12821</v>
      </c>
      <c r="M1392" s="10" t="str">
        <f>IFERROR(__xludf.DUMMYFUNCTION("REGEXEXTRACT(L1877, ""[\s,]([A-Z]{2})[,\s]\s?\d{5}"")"),"#N/A")</f>
        <v>#N/A</v>
      </c>
      <c r="N1392" s="5" t="s">
        <v>12822</v>
      </c>
      <c r="O1392" s="5">
        <v>60515.0</v>
      </c>
      <c r="P1392" s="5">
        <v>1.0</v>
      </c>
      <c r="Q1392" s="5" t="s">
        <v>12823</v>
      </c>
      <c r="R1392" s="5" t="s">
        <v>1563</v>
      </c>
      <c r="S1392" s="5">
        <v>1518.0</v>
      </c>
      <c r="T1392" s="5" t="s">
        <v>53</v>
      </c>
      <c r="U1392" s="5">
        <v>81.0</v>
      </c>
      <c r="V1392" s="5" t="s">
        <v>70</v>
      </c>
      <c r="W1392" s="5" t="s">
        <v>12824</v>
      </c>
      <c r="X1392" s="5" t="s">
        <v>52</v>
      </c>
      <c r="Y1392" s="5" t="s">
        <v>52</v>
      </c>
      <c r="Z1392" s="5" t="s">
        <v>12825</v>
      </c>
      <c r="AA1392" s="5" t="s">
        <v>12826</v>
      </c>
      <c r="AB1392" s="5" t="s">
        <v>260</v>
      </c>
      <c r="AC1392" s="5" t="s">
        <v>52</v>
      </c>
      <c r="AD1392" s="5" t="s">
        <v>72</v>
      </c>
      <c r="AE1392" s="5" t="s">
        <v>73</v>
      </c>
      <c r="AF1392" s="5" t="s">
        <v>74</v>
      </c>
      <c r="AG1392" s="5" t="s">
        <v>75</v>
      </c>
      <c r="AH1392" s="5" t="s">
        <v>76</v>
      </c>
      <c r="AI1392" s="5" t="s">
        <v>77</v>
      </c>
      <c r="AJ1392" s="5" t="s">
        <v>11955</v>
      </c>
      <c r="AK1392" s="5" t="s">
        <v>12827</v>
      </c>
      <c r="AL1392" s="5" t="s">
        <v>1874</v>
      </c>
    </row>
    <row r="1393" hidden="1">
      <c r="A1393" s="5" t="s">
        <v>12828</v>
      </c>
      <c r="B1393" s="5" t="s">
        <v>12819</v>
      </c>
      <c r="C1393" s="5" t="s">
        <v>12820</v>
      </c>
      <c r="D1393" s="9">
        <v>43704.0</v>
      </c>
      <c r="E1393" s="5">
        <v>24156.0</v>
      </c>
      <c r="F1393" s="5">
        <v>10980.0</v>
      </c>
      <c r="G1393" s="5" t="s">
        <v>634</v>
      </c>
      <c r="H1393" s="5" t="s">
        <v>171</v>
      </c>
      <c r="I1393" s="5" t="s">
        <v>8527</v>
      </c>
      <c r="J1393" s="5" t="s">
        <v>274</v>
      </c>
      <c r="K1393" s="5" t="s">
        <v>391</v>
      </c>
      <c r="L1393" s="5" t="s">
        <v>12821</v>
      </c>
      <c r="M1393" s="10" t="str">
        <f>IFERROR(__xludf.DUMMYFUNCTION("REGEXEXTRACT(L1878, ""[\s,]([A-Z]{2})[,\s]\s?\d{5}"")"),"#N/A")</f>
        <v>#N/A</v>
      </c>
      <c r="N1393" s="5" t="s">
        <v>12822</v>
      </c>
      <c r="O1393" s="5">
        <v>60515.0</v>
      </c>
      <c r="P1393" s="5">
        <v>1.0</v>
      </c>
      <c r="Q1393" s="5" t="s">
        <v>12829</v>
      </c>
      <c r="R1393" s="5" t="s">
        <v>244</v>
      </c>
      <c r="S1393" s="5">
        <v>1320.0</v>
      </c>
      <c r="T1393" s="5" t="s">
        <v>53</v>
      </c>
      <c r="U1393" s="5">
        <v>71.0</v>
      </c>
      <c r="V1393" s="5" t="s">
        <v>70</v>
      </c>
      <c r="W1393" s="5" t="s">
        <v>12830</v>
      </c>
      <c r="X1393" s="5" t="s">
        <v>52</v>
      </c>
      <c r="Y1393" s="5" t="s">
        <v>52</v>
      </c>
      <c r="Z1393" s="5" t="s">
        <v>12765</v>
      </c>
      <c r="AA1393" s="5" t="s">
        <v>12831</v>
      </c>
      <c r="AB1393" s="5" t="s">
        <v>604</v>
      </c>
      <c r="AC1393" s="5" t="s">
        <v>52</v>
      </c>
      <c r="AD1393" s="5" t="s">
        <v>72</v>
      </c>
      <c r="AE1393" s="5" t="s">
        <v>73</v>
      </c>
      <c r="AF1393" s="5" t="s">
        <v>74</v>
      </c>
      <c r="AG1393" s="5" t="s">
        <v>75</v>
      </c>
      <c r="AH1393" s="5" t="s">
        <v>76</v>
      </c>
      <c r="AI1393" s="5" t="s">
        <v>77</v>
      </c>
      <c r="AJ1393" s="5" t="s">
        <v>11955</v>
      </c>
      <c r="AK1393" s="5" t="s">
        <v>12827</v>
      </c>
      <c r="AL1393" s="5" t="s">
        <v>1874</v>
      </c>
    </row>
    <row r="1394" hidden="1">
      <c r="A1394" s="5" t="s">
        <v>12832</v>
      </c>
      <c r="B1394" s="5" t="s">
        <v>12819</v>
      </c>
      <c r="C1394" s="5" t="s">
        <v>12820</v>
      </c>
      <c r="D1394" s="9">
        <v>43704.0</v>
      </c>
      <c r="E1394" s="5">
        <v>48312.0</v>
      </c>
      <c r="F1394" s="5">
        <v>21960.0</v>
      </c>
      <c r="G1394" s="5" t="s">
        <v>634</v>
      </c>
      <c r="H1394" s="5" t="s">
        <v>171</v>
      </c>
      <c r="I1394" s="5" t="s">
        <v>8527</v>
      </c>
      <c r="J1394" s="5" t="s">
        <v>274</v>
      </c>
      <c r="K1394" s="5" t="s">
        <v>192</v>
      </c>
      <c r="L1394" s="5" t="s">
        <v>12821</v>
      </c>
      <c r="M1394" s="10" t="str">
        <f>IFERROR(__xludf.DUMMYFUNCTION("REGEXEXTRACT(L1879, ""[\s,]([A-Z]{2})[,\s]\s?\d{5}"")"),"#N/A")</f>
        <v>#N/A</v>
      </c>
      <c r="N1394" s="5" t="s">
        <v>12822</v>
      </c>
      <c r="O1394" s="5">
        <v>60515.0</v>
      </c>
      <c r="P1394" s="5">
        <v>2.0</v>
      </c>
      <c r="Q1394" s="5" t="s">
        <v>12833</v>
      </c>
      <c r="R1394" s="5" t="s">
        <v>195</v>
      </c>
      <c r="S1394" s="5">
        <v>2640.0</v>
      </c>
      <c r="T1394" s="5" t="s">
        <v>53</v>
      </c>
      <c r="U1394" s="5">
        <v>143.0</v>
      </c>
      <c r="V1394" s="5" t="s">
        <v>70</v>
      </c>
      <c r="W1394" s="5" t="s">
        <v>12834</v>
      </c>
      <c r="X1394" s="5" t="s">
        <v>52</v>
      </c>
      <c r="Y1394" s="5" t="s">
        <v>52</v>
      </c>
      <c r="Z1394" s="5" t="s">
        <v>12765</v>
      </c>
      <c r="AA1394" s="5" t="s">
        <v>12835</v>
      </c>
      <c r="AB1394" s="5" t="s">
        <v>604</v>
      </c>
      <c r="AC1394" s="5" t="s">
        <v>52</v>
      </c>
      <c r="AD1394" s="5" t="s">
        <v>72</v>
      </c>
      <c r="AE1394" s="5" t="s">
        <v>73</v>
      </c>
      <c r="AF1394" s="5" t="s">
        <v>74</v>
      </c>
      <c r="AG1394" s="5" t="s">
        <v>75</v>
      </c>
      <c r="AH1394" s="5" t="s">
        <v>76</v>
      </c>
      <c r="AI1394" s="5" t="s">
        <v>77</v>
      </c>
      <c r="AJ1394" s="5" t="s">
        <v>11955</v>
      </c>
      <c r="AK1394" s="5" t="s">
        <v>12827</v>
      </c>
      <c r="AL1394" s="5" t="s">
        <v>1874</v>
      </c>
    </row>
    <row r="1395" hidden="1">
      <c r="A1395" s="5" t="s">
        <v>12836</v>
      </c>
      <c r="B1395" s="5" t="s">
        <v>12819</v>
      </c>
      <c r="C1395" s="5" t="s">
        <v>12820</v>
      </c>
      <c r="D1395" s="9">
        <v>43704.0</v>
      </c>
      <c r="E1395" s="5">
        <v>72468.0</v>
      </c>
      <c r="F1395" s="5">
        <v>32940.0</v>
      </c>
      <c r="G1395" s="5" t="s">
        <v>634</v>
      </c>
      <c r="H1395" s="5" t="s">
        <v>171</v>
      </c>
      <c r="I1395" s="5" t="s">
        <v>8527</v>
      </c>
      <c r="J1395" s="5" t="s">
        <v>274</v>
      </c>
      <c r="K1395" s="5" t="s">
        <v>1461</v>
      </c>
      <c r="L1395" s="5" t="s">
        <v>12821</v>
      </c>
      <c r="M1395" s="10" t="str">
        <f>IFERROR(__xludf.DUMMYFUNCTION("REGEXEXTRACT(L1880, ""[\s,]([A-Z]{2})[,\s]\s?\d{5}"")"),"#N/A")</f>
        <v>#N/A</v>
      </c>
      <c r="N1395" s="5" t="s">
        <v>12822</v>
      </c>
      <c r="O1395" s="5">
        <v>60515.0</v>
      </c>
      <c r="P1395" s="5">
        <v>3.0</v>
      </c>
      <c r="Q1395" s="5" t="s">
        <v>12837</v>
      </c>
      <c r="R1395" s="5" t="s">
        <v>1465</v>
      </c>
      <c r="S1395" s="5">
        <v>3960.0</v>
      </c>
      <c r="T1395" s="5" t="s">
        <v>53</v>
      </c>
      <c r="U1395" s="5">
        <v>214.0</v>
      </c>
      <c r="V1395" s="5" t="s">
        <v>70</v>
      </c>
      <c r="W1395" s="5" t="s">
        <v>12838</v>
      </c>
      <c r="X1395" s="5" t="s">
        <v>52</v>
      </c>
      <c r="Y1395" s="5" t="s">
        <v>52</v>
      </c>
      <c r="Z1395" s="5" t="s">
        <v>12765</v>
      </c>
      <c r="AA1395" s="5" t="s">
        <v>12839</v>
      </c>
      <c r="AB1395" s="5" t="s">
        <v>604</v>
      </c>
      <c r="AC1395" s="5" t="s">
        <v>52</v>
      </c>
      <c r="AD1395" s="5" t="s">
        <v>72</v>
      </c>
      <c r="AE1395" s="5" t="s">
        <v>73</v>
      </c>
      <c r="AF1395" s="5" t="s">
        <v>74</v>
      </c>
      <c r="AG1395" s="5" t="s">
        <v>75</v>
      </c>
      <c r="AH1395" s="5" t="s">
        <v>76</v>
      </c>
      <c r="AI1395" s="5" t="s">
        <v>77</v>
      </c>
      <c r="AJ1395" s="5" t="s">
        <v>11955</v>
      </c>
      <c r="AK1395" s="5" t="s">
        <v>12827</v>
      </c>
      <c r="AL1395" s="5" t="s">
        <v>1874</v>
      </c>
    </row>
    <row r="1396" hidden="1">
      <c r="A1396" s="5" t="s">
        <v>12840</v>
      </c>
      <c r="B1396" s="5" t="s">
        <v>168</v>
      </c>
      <c r="C1396" s="5" t="s">
        <v>1612</v>
      </c>
      <c r="D1396" s="9">
        <v>43700.0</v>
      </c>
      <c r="E1396" s="5">
        <v>39600.0</v>
      </c>
      <c r="F1396" s="5">
        <v>18000.0</v>
      </c>
      <c r="G1396" s="5" t="s">
        <v>4585</v>
      </c>
      <c r="H1396" s="5" t="s">
        <v>171</v>
      </c>
      <c r="I1396" s="5" t="s">
        <v>12639</v>
      </c>
      <c r="J1396" s="5" t="s">
        <v>274</v>
      </c>
      <c r="K1396" s="5" t="s">
        <v>3712</v>
      </c>
      <c r="L1396" s="5" t="s">
        <v>12266</v>
      </c>
      <c r="M1396" s="10" t="str">
        <f>IFERROR(__xludf.DUMMYFUNCTION("REGEXEXTRACT(L1881, ""[\s,]([A-Z]{2})[,\s]\s?\d{5}"")"),"BE")</f>
        <v>BE</v>
      </c>
      <c r="N1396" s="5" t="s">
        <v>12118</v>
      </c>
      <c r="O1396" s="5" t="s">
        <v>52</v>
      </c>
      <c r="P1396" s="5">
        <v>1.0</v>
      </c>
      <c r="Q1396" s="5" t="s">
        <v>12841</v>
      </c>
      <c r="R1396" s="5">
        <v>4510.0</v>
      </c>
      <c r="S1396" s="5">
        <v>8720.0</v>
      </c>
      <c r="T1396" s="5" t="s">
        <v>115</v>
      </c>
      <c r="U1396" s="5">
        <v>0.0</v>
      </c>
      <c r="V1396" s="5" t="s">
        <v>52</v>
      </c>
      <c r="W1396" s="5" t="s">
        <v>12842</v>
      </c>
      <c r="X1396" s="5" t="s">
        <v>52</v>
      </c>
      <c r="Y1396" s="5" t="s">
        <v>52</v>
      </c>
      <c r="Z1396" s="5" t="s">
        <v>12843</v>
      </c>
      <c r="AA1396" s="5" t="s">
        <v>12844</v>
      </c>
      <c r="AB1396" s="5" t="s">
        <v>162</v>
      </c>
      <c r="AC1396" s="5" t="s">
        <v>52</v>
      </c>
      <c r="AD1396" s="5" t="s">
        <v>181</v>
      </c>
      <c r="AE1396" s="5" t="s">
        <v>182</v>
      </c>
      <c r="AF1396" s="5" t="s">
        <v>183</v>
      </c>
      <c r="AG1396" s="5" t="s">
        <v>52</v>
      </c>
      <c r="AH1396" s="5" t="s">
        <v>52</v>
      </c>
      <c r="AI1396" s="5" t="s">
        <v>184</v>
      </c>
      <c r="AJ1396" s="5" t="s">
        <v>168</v>
      </c>
      <c r="AK1396" s="5" t="s">
        <v>12266</v>
      </c>
      <c r="AL1396" s="5" t="s">
        <v>185</v>
      </c>
    </row>
    <row r="1397" hidden="1">
      <c r="A1397" s="5" t="s">
        <v>12845</v>
      </c>
      <c r="B1397" s="5" t="s">
        <v>12733</v>
      </c>
      <c r="C1397" s="5" t="s">
        <v>7350</v>
      </c>
      <c r="D1397" s="9">
        <v>43699.0</v>
      </c>
      <c r="E1397" s="5">
        <v>266123.0</v>
      </c>
      <c r="F1397" s="5">
        <v>120965.0</v>
      </c>
      <c r="G1397" s="5" t="s">
        <v>1419</v>
      </c>
      <c r="H1397" s="5" t="s">
        <v>480</v>
      </c>
      <c r="I1397" s="5" t="s">
        <v>12846</v>
      </c>
      <c r="J1397" s="5" t="s">
        <v>256</v>
      </c>
      <c r="K1397" s="5" t="s">
        <v>4172</v>
      </c>
      <c r="L1397" s="5" t="s">
        <v>12734</v>
      </c>
      <c r="M1397" s="10" t="str">
        <f>IFERROR(__xludf.DUMMYFUNCTION("REGEXEXTRACT(L1882, ""[\s,]([A-Z]{2})[,\s]\s?\d{5}"")"),"AL")</f>
        <v>AL</v>
      </c>
      <c r="N1397" s="5" t="s">
        <v>12727</v>
      </c>
      <c r="O1397" s="5" t="s">
        <v>52</v>
      </c>
      <c r="P1397" s="5">
        <v>5.0</v>
      </c>
      <c r="Q1397" s="5" t="s">
        <v>12847</v>
      </c>
      <c r="R1397" s="5" t="s">
        <v>4176</v>
      </c>
      <c r="S1397" s="5">
        <v>466.0</v>
      </c>
      <c r="T1397" s="5" t="s">
        <v>1077</v>
      </c>
      <c r="U1397" s="5">
        <v>1.0</v>
      </c>
      <c r="V1397" s="5" t="s">
        <v>70</v>
      </c>
      <c r="W1397" s="5" t="s">
        <v>12848</v>
      </c>
      <c r="X1397" s="5" t="s">
        <v>52</v>
      </c>
      <c r="Y1397" s="5" t="s">
        <v>52</v>
      </c>
      <c r="Z1397" s="5" t="s">
        <v>12849</v>
      </c>
      <c r="AA1397" s="5" t="s">
        <v>12850</v>
      </c>
      <c r="AB1397" s="5" t="s">
        <v>235</v>
      </c>
      <c r="AC1397" s="5" t="s">
        <v>52</v>
      </c>
      <c r="AD1397" s="5" t="s">
        <v>5289</v>
      </c>
      <c r="AE1397" s="5" t="s">
        <v>5290</v>
      </c>
      <c r="AF1397" s="5" t="s">
        <v>5291</v>
      </c>
      <c r="AG1397" s="5" t="s">
        <v>52</v>
      </c>
      <c r="AH1397" s="5" t="s">
        <v>52</v>
      </c>
      <c r="AI1397" s="5" t="s">
        <v>52</v>
      </c>
      <c r="AJ1397" s="5" t="s">
        <v>12733</v>
      </c>
      <c r="AK1397" s="5" t="s">
        <v>12738</v>
      </c>
      <c r="AL1397" s="5" t="s">
        <v>3481</v>
      </c>
    </row>
    <row r="1398" hidden="1">
      <c r="A1398" s="5" t="s">
        <v>12851</v>
      </c>
      <c r="B1398" s="5" t="s">
        <v>10111</v>
      </c>
      <c r="C1398" s="5" t="s">
        <v>204</v>
      </c>
      <c r="D1398" s="9">
        <v>43695.0</v>
      </c>
      <c r="E1398" s="5">
        <v>53196.0</v>
      </c>
      <c r="F1398" s="5">
        <v>24180.0</v>
      </c>
      <c r="G1398" s="5" t="s">
        <v>8441</v>
      </c>
      <c r="H1398" s="5" t="s">
        <v>205</v>
      </c>
      <c r="I1398" s="5" t="s">
        <v>12852</v>
      </c>
      <c r="J1398" s="5" t="s">
        <v>1914</v>
      </c>
      <c r="K1398" s="5" t="s">
        <v>48</v>
      </c>
      <c r="L1398" s="5" t="s">
        <v>12853</v>
      </c>
      <c r="M1398" s="10" t="str">
        <f>IFERROR(__xludf.DUMMYFUNCTION("REGEXEXTRACT(L1883, ""[\s,]([A-Z]{2})[,\s]\s?\d{5}"")"),"TX")</f>
        <v>TX</v>
      </c>
      <c r="N1398" s="5" t="s">
        <v>9788</v>
      </c>
      <c r="O1398" s="5">
        <v>928.0</v>
      </c>
      <c r="P1398" s="5">
        <v>1.0</v>
      </c>
      <c r="Q1398" s="5" t="s">
        <v>12854</v>
      </c>
      <c r="R1398" s="5">
        <v>4510.0</v>
      </c>
      <c r="S1398" s="5">
        <v>720.0</v>
      </c>
      <c r="T1398" s="5" t="s">
        <v>115</v>
      </c>
      <c r="U1398" s="5">
        <v>0.0</v>
      </c>
      <c r="V1398" s="5" t="s">
        <v>52</v>
      </c>
      <c r="W1398" s="5" t="s">
        <v>12855</v>
      </c>
      <c r="X1398" s="5" t="s">
        <v>52</v>
      </c>
      <c r="Y1398" s="5" t="s">
        <v>52</v>
      </c>
      <c r="Z1398" s="5" t="s">
        <v>12856</v>
      </c>
      <c r="AA1398" s="5" t="s">
        <v>12857</v>
      </c>
      <c r="AB1398" s="5" t="s">
        <v>59</v>
      </c>
      <c r="AC1398" s="5" t="s">
        <v>52</v>
      </c>
      <c r="AD1398" s="5" t="s">
        <v>181</v>
      </c>
      <c r="AE1398" s="5" t="s">
        <v>182</v>
      </c>
      <c r="AF1398" s="5" t="s">
        <v>183</v>
      </c>
      <c r="AG1398" s="5" t="s">
        <v>52</v>
      </c>
      <c r="AH1398" s="5" t="s">
        <v>52</v>
      </c>
      <c r="AI1398" s="5" t="s">
        <v>184</v>
      </c>
      <c r="AJ1398" s="5" t="s">
        <v>10111</v>
      </c>
      <c r="AK1398" s="5" t="s">
        <v>12858</v>
      </c>
      <c r="AL1398" s="5" t="s">
        <v>9795</v>
      </c>
    </row>
    <row r="1399" hidden="1">
      <c r="A1399" s="5" t="s">
        <v>12859</v>
      </c>
      <c r="B1399" s="5" t="s">
        <v>12860</v>
      </c>
      <c r="C1399" s="5" t="s">
        <v>12861</v>
      </c>
      <c r="D1399" s="9">
        <v>43694.0</v>
      </c>
      <c r="E1399" s="5">
        <v>9623.0</v>
      </c>
      <c r="F1399" s="5">
        <v>4374.0</v>
      </c>
      <c r="G1399" s="5" t="s">
        <v>412</v>
      </c>
      <c r="H1399" s="5" t="s">
        <v>189</v>
      </c>
      <c r="I1399" s="5" t="s">
        <v>10502</v>
      </c>
      <c r="J1399" s="5" t="s">
        <v>414</v>
      </c>
      <c r="K1399" s="5" t="s">
        <v>12862</v>
      </c>
      <c r="L1399" s="5" t="s">
        <v>12863</v>
      </c>
      <c r="M1399" s="10" t="str">
        <f>IFERROR(__xludf.DUMMYFUNCTION("REGEXEXTRACT(L1884, ""[\s,]([A-Z]{2})[,\s]\s?\d{5}"")"),"VA")</f>
        <v>VA</v>
      </c>
      <c r="N1399" s="5" t="s">
        <v>12864</v>
      </c>
      <c r="O1399" s="5">
        <v>75067.0</v>
      </c>
      <c r="P1399" s="5">
        <v>1.0</v>
      </c>
      <c r="Q1399" s="5" t="s">
        <v>12865</v>
      </c>
      <c r="R1399" s="5" t="s">
        <v>244</v>
      </c>
      <c r="S1399" s="5">
        <v>4403.0</v>
      </c>
      <c r="T1399" s="5" t="s">
        <v>115</v>
      </c>
      <c r="U1399" s="5">
        <v>0.0</v>
      </c>
      <c r="V1399" s="5" t="s">
        <v>93</v>
      </c>
      <c r="W1399" s="5" t="s">
        <v>12866</v>
      </c>
      <c r="X1399" s="5" t="s">
        <v>55</v>
      </c>
      <c r="Y1399" s="5" t="s">
        <v>12867</v>
      </c>
      <c r="Z1399" s="5" t="s">
        <v>12868</v>
      </c>
      <c r="AA1399" s="5" t="s">
        <v>12869</v>
      </c>
      <c r="AB1399" s="5" t="s">
        <v>730</v>
      </c>
      <c r="AC1399" s="5" t="s">
        <v>52</v>
      </c>
      <c r="AD1399" s="5" t="s">
        <v>3141</v>
      </c>
      <c r="AE1399" s="5" t="s">
        <v>3142</v>
      </c>
      <c r="AF1399" s="5" t="s">
        <v>162</v>
      </c>
      <c r="AG1399" s="5" t="s">
        <v>52</v>
      </c>
      <c r="AH1399" s="5" t="s">
        <v>52</v>
      </c>
      <c r="AI1399" s="5" t="s">
        <v>3143</v>
      </c>
      <c r="AJ1399" s="5" t="s">
        <v>102</v>
      </c>
      <c r="AK1399" s="5" t="s">
        <v>102</v>
      </c>
      <c r="AL1399" s="5" t="s">
        <v>941</v>
      </c>
    </row>
    <row r="1400" hidden="1">
      <c r="A1400" s="5" t="s">
        <v>12870</v>
      </c>
      <c r="B1400" s="5" t="s">
        <v>168</v>
      </c>
      <c r="C1400" s="5" t="s">
        <v>1612</v>
      </c>
      <c r="D1400" s="9">
        <v>43694.0</v>
      </c>
      <c r="E1400" s="5">
        <v>38896.0</v>
      </c>
      <c r="F1400" s="5">
        <v>17680.0</v>
      </c>
      <c r="G1400" s="5" t="s">
        <v>4585</v>
      </c>
      <c r="H1400" s="5" t="s">
        <v>171</v>
      </c>
      <c r="I1400" s="5" t="s">
        <v>12871</v>
      </c>
      <c r="J1400" s="5" t="s">
        <v>274</v>
      </c>
      <c r="K1400" s="5" t="s">
        <v>3712</v>
      </c>
      <c r="L1400" s="5" t="s">
        <v>12266</v>
      </c>
      <c r="M1400" s="10" t="str">
        <f>IFERROR(__xludf.DUMMYFUNCTION("REGEXEXTRACT(L1885, ""[\s,]([A-Z]{2})[,\s]\s?\d{5}"")"),"#N/A")</f>
        <v>#N/A</v>
      </c>
      <c r="N1400" s="5" t="s">
        <v>12118</v>
      </c>
      <c r="O1400" s="5" t="s">
        <v>52</v>
      </c>
      <c r="P1400" s="5">
        <v>1.0</v>
      </c>
      <c r="Q1400" s="5" t="s">
        <v>12872</v>
      </c>
      <c r="R1400" s="5">
        <v>4510.0</v>
      </c>
      <c r="S1400" s="5">
        <v>13210.0</v>
      </c>
      <c r="T1400" s="5" t="s">
        <v>115</v>
      </c>
      <c r="U1400" s="5">
        <v>0.0</v>
      </c>
      <c r="V1400" s="5" t="s">
        <v>52</v>
      </c>
      <c r="W1400" s="5" t="s">
        <v>12873</v>
      </c>
      <c r="X1400" s="5" t="s">
        <v>52</v>
      </c>
      <c r="Y1400" s="5" t="s">
        <v>52</v>
      </c>
      <c r="Z1400" s="5" t="s">
        <v>12874</v>
      </c>
      <c r="AA1400" s="5" t="s">
        <v>12875</v>
      </c>
      <c r="AB1400" s="5" t="s">
        <v>162</v>
      </c>
      <c r="AC1400" s="5" t="s">
        <v>52</v>
      </c>
      <c r="AD1400" s="5" t="s">
        <v>181</v>
      </c>
      <c r="AE1400" s="5" t="s">
        <v>182</v>
      </c>
      <c r="AF1400" s="5" t="s">
        <v>183</v>
      </c>
      <c r="AG1400" s="5" t="s">
        <v>52</v>
      </c>
      <c r="AH1400" s="5" t="s">
        <v>52</v>
      </c>
      <c r="AI1400" s="5" t="s">
        <v>184</v>
      </c>
      <c r="AJ1400" s="5" t="s">
        <v>168</v>
      </c>
      <c r="AK1400" s="5" t="s">
        <v>12266</v>
      </c>
      <c r="AL1400" s="5" t="s">
        <v>185</v>
      </c>
    </row>
    <row r="1401" hidden="1">
      <c r="A1401" s="5" t="s">
        <v>12876</v>
      </c>
      <c r="B1401" s="5" t="s">
        <v>12877</v>
      </c>
      <c r="C1401" s="5" t="s">
        <v>12878</v>
      </c>
      <c r="D1401" s="9">
        <v>43692.0</v>
      </c>
      <c r="E1401" s="5">
        <v>33907.0</v>
      </c>
      <c r="F1401" s="5">
        <v>15412.0</v>
      </c>
      <c r="G1401" s="5" t="s">
        <v>1458</v>
      </c>
      <c r="H1401" s="5" t="s">
        <v>1792</v>
      </c>
      <c r="I1401" s="5" t="s">
        <v>4143</v>
      </c>
      <c r="J1401" s="5" t="s">
        <v>1460</v>
      </c>
      <c r="K1401" s="5" t="s">
        <v>391</v>
      </c>
      <c r="L1401" s="5" t="s">
        <v>12879</v>
      </c>
      <c r="M1401" s="10" t="str">
        <f>IFERROR(__xludf.DUMMYFUNCTION("REGEXEXTRACT(L1886, ""[\s,]([A-Z]{2})[,\s]\s?\d{5}"")"),"GA")</f>
        <v>GA</v>
      </c>
      <c r="N1401" s="5" t="s">
        <v>12880</v>
      </c>
      <c r="O1401" s="5" t="s">
        <v>12881</v>
      </c>
      <c r="P1401" s="5">
        <v>1.0</v>
      </c>
      <c r="Q1401" s="5" t="s">
        <v>12882</v>
      </c>
      <c r="R1401" s="5" t="s">
        <v>244</v>
      </c>
      <c r="S1401" s="5">
        <v>899.0</v>
      </c>
      <c r="T1401" s="5" t="s">
        <v>450</v>
      </c>
      <c r="U1401" s="5">
        <v>0.0</v>
      </c>
      <c r="V1401" s="5" t="s">
        <v>70</v>
      </c>
      <c r="W1401" s="5" t="s">
        <v>12883</v>
      </c>
      <c r="X1401" s="5" t="s">
        <v>52</v>
      </c>
      <c r="Y1401" s="5" t="s">
        <v>52</v>
      </c>
      <c r="Z1401" s="5" t="s">
        <v>12884</v>
      </c>
      <c r="AA1401" s="5" t="s">
        <v>12885</v>
      </c>
      <c r="AB1401" s="5" t="s">
        <v>730</v>
      </c>
      <c r="AC1401" s="5" t="s">
        <v>52</v>
      </c>
      <c r="AD1401" s="5" t="s">
        <v>72</v>
      </c>
      <c r="AE1401" s="5" t="s">
        <v>73</v>
      </c>
      <c r="AF1401" s="5" t="s">
        <v>74</v>
      </c>
      <c r="AG1401" s="5" t="s">
        <v>75</v>
      </c>
      <c r="AH1401" s="5" t="s">
        <v>76</v>
      </c>
      <c r="AI1401" s="5" t="s">
        <v>77</v>
      </c>
      <c r="AJ1401" s="5" t="s">
        <v>6974</v>
      </c>
      <c r="AK1401" s="5" t="s">
        <v>12886</v>
      </c>
      <c r="AL1401" s="5" t="s">
        <v>454</v>
      </c>
    </row>
    <row r="1402" hidden="1">
      <c r="A1402" s="5" t="s">
        <v>12887</v>
      </c>
      <c r="B1402" s="5" t="s">
        <v>12888</v>
      </c>
      <c r="C1402" s="5" t="s">
        <v>12889</v>
      </c>
      <c r="D1402" s="9">
        <v>43690.0</v>
      </c>
      <c r="E1402" s="5">
        <v>39431.0</v>
      </c>
      <c r="F1402" s="5">
        <v>17923.0</v>
      </c>
      <c r="G1402" s="5" t="s">
        <v>719</v>
      </c>
      <c r="H1402" s="5" t="s">
        <v>2784</v>
      </c>
      <c r="I1402" s="5" t="s">
        <v>12890</v>
      </c>
      <c r="J1402" s="5" t="s">
        <v>274</v>
      </c>
      <c r="K1402" s="5" t="s">
        <v>12891</v>
      </c>
      <c r="L1402" s="5" t="s">
        <v>12892</v>
      </c>
      <c r="M1402" s="10" t="str">
        <f>IFERROR(__xludf.DUMMYFUNCTION("REGEXEXTRACT(L1887, ""[\s,]([A-Z]{2})[,\s]\s?\d{5}"")"),"PR")</f>
        <v>PR</v>
      </c>
      <c r="N1402" s="5" t="s">
        <v>12893</v>
      </c>
      <c r="O1402" s="5">
        <v>89512.0</v>
      </c>
      <c r="P1402" s="5">
        <v>1.0</v>
      </c>
      <c r="Q1402" s="5" t="s">
        <v>12894</v>
      </c>
      <c r="R1402" s="5" t="s">
        <v>91</v>
      </c>
      <c r="S1402" s="5">
        <v>876.0</v>
      </c>
      <c r="T1402" s="5" t="s">
        <v>69</v>
      </c>
      <c r="U1402" s="5">
        <v>0.0</v>
      </c>
      <c r="V1402" s="5" t="s">
        <v>93</v>
      </c>
      <c r="W1402" s="5" t="s">
        <v>12895</v>
      </c>
      <c r="X1402" s="5" t="s">
        <v>55</v>
      </c>
      <c r="Y1402" s="5" t="s">
        <v>12896</v>
      </c>
      <c r="Z1402" s="5" t="s">
        <v>12897</v>
      </c>
      <c r="AA1402" s="5" t="s">
        <v>12898</v>
      </c>
      <c r="AB1402" s="5" t="s">
        <v>2743</v>
      </c>
      <c r="AC1402" s="5" t="s">
        <v>52</v>
      </c>
      <c r="AD1402" s="5" t="s">
        <v>8239</v>
      </c>
      <c r="AE1402" s="5" t="s">
        <v>8240</v>
      </c>
      <c r="AF1402" s="5" t="s">
        <v>5291</v>
      </c>
      <c r="AG1402" s="5" t="s">
        <v>52</v>
      </c>
      <c r="AH1402" s="5" t="s">
        <v>52</v>
      </c>
      <c r="AI1402" s="5" t="s">
        <v>8241</v>
      </c>
      <c r="AJ1402" s="5" t="s">
        <v>12888</v>
      </c>
      <c r="AK1402" s="5" t="s">
        <v>12892</v>
      </c>
      <c r="AL1402" s="5" t="s">
        <v>735</v>
      </c>
    </row>
    <row r="1403" hidden="1">
      <c r="A1403" s="5" t="s">
        <v>12899</v>
      </c>
      <c r="B1403" s="5" t="s">
        <v>12819</v>
      </c>
      <c r="C1403" s="5" t="s">
        <v>12900</v>
      </c>
      <c r="D1403" s="9">
        <v>43690.0</v>
      </c>
      <c r="E1403" s="5">
        <v>22528.0</v>
      </c>
      <c r="F1403" s="5">
        <v>10240.0</v>
      </c>
      <c r="G1403" s="5" t="s">
        <v>634</v>
      </c>
      <c r="H1403" s="5" t="s">
        <v>171</v>
      </c>
      <c r="I1403" s="5" t="s">
        <v>5489</v>
      </c>
      <c r="J1403" s="5" t="s">
        <v>274</v>
      </c>
      <c r="K1403" s="5" t="s">
        <v>391</v>
      </c>
      <c r="L1403" s="5" t="s">
        <v>12821</v>
      </c>
      <c r="M1403" s="10" t="str">
        <f>IFERROR(__xludf.DUMMYFUNCTION("REGEXEXTRACT(L1888, ""[\s,]([A-Z]{2})[,\s]\s?\d{5}"")"),"PR")</f>
        <v>PR</v>
      </c>
      <c r="N1403" s="5" t="s">
        <v>12901</v>
      </c>
      <c r="O1403" s="5">
        <v>60515.0</v>
      </c>
      <c r="P1403" s="5">
        <v>1.0</v>
      </c>
      <c r="Q1403" s="5" t="s">
        <v>12902</v>
      </c>
      <c r="R1403" s="5" t="s">
        <v>1519</v>
      </c>
      <c r="S1403" s="5">
        <v>1280.0</v>
      </c>
      <c r="T1403" s="5" t="s">
        <v>53</v>
      </c>
      <c r="U1403" s="5">
        <v>64.0</v>
      </c>
      <c r="V1403" s="5" t="s">
        <v>70</v>
      </c>
      <c r="W1403" s="5" t="s">
        <v>12903</v>
      </c>
      <c r="X1403" s="5" t="s">
        <v>52</v>
      </c>
      <c r="Y1403" s="5" t="s">
        <v>52</v>
      </c>
      <c r="Z1403" s="5" t="s">
        <v>12904</v>
      </c>
      <c r="AA1403" s="5" t="s">
        <v>12905</v>
      </c>
      <c r="AB1403" s="5" t="s">
        <v>260</v>
      </c>
      <c r="AC1403" s="5" t="s">
        <v>52</v>
      </c>
      <c r="AD1403" s="5" t="s">
        <v>72</v>
      </c>
      <c r="AE1403" s="5" t="s">
        <v>73</v>
      </c>
      <c r="AF1403" s="5" t="s">
        <v>74</v>
      </c>
      <c r="AG1403" s="5" t="s">
        <v>75</v>
      </c>
      <c r="AH1403" s="5" t="s">
        <v>76</v>
      </c>
      <c r="AI1403" s="5" t="s">
        <v>77</v>
      </c>
      <c r="AJ1403" s="5" t="s">
        <v>11955</v>
      </c>
      <c r="AK1403" s="5" t="s">
        <v>12827</v>
      </c>
      <c r="AL1403" s="5" t="s">
        <v>1874</v>
      </c>
    </row>
    <row r="1404" hidden="1">
      <c r="A1404" s="5" t="s">
        <v>12906</v>
      </c>
      <c r="B1404" s="5" t="s">
        <v>12907</v>
      </c>
      <c r="C1404" s="5" t="s">
        <v>12908</v>
      </c>
      <c r="D1404" s="9">
        <v>43687.0</v>
      </c>
      <c r="E1404" s="5">
        <v>57702.0</v>
      </c>
      <c r="F1404" s="5">
        <v>26228.0</v>
      </c>
      <c r="G1404" s="5" t="s">
        <v>148</v>
      </c>
      <c r="H1404" s="5" t="s">
        <v>149</v>
      </c>
      <c r="I1404" s="5" t="s">
        <v>12909</v>
      </c>
      <c r="J1404" s="5" t="s">
        <v>151</v>
      </c>
      <c r="K1404" s="5" t="s">
        <v>12910</v>
      </c>
      <c r="L1404" s="5" t="s">
        <v>12911</v>
      </c>
      <c r="M1404" s="10" t="str">
        <f>IFERROR(__xludf.DUMMYFUNCTION("REGEXEXTRACT(L1889, ""[\s,]([A-Z]{2})[,\s]\s?\d{5}"")"),"SC")</f>
        <v>SC</v>
      </c>
      <c r="N1404" s="5" t="s">
        <v>12912</v>
      </c>
      <c r="O1404" s="5" t="s">
        <v>52</v>
      </c>
      <c r="P1404" s="5">
        <v>1.0</v>
      </c>
      <c r="Q1404" s="5" t="s">
        <v>12913</v>
      </c>
      <c r="R1404" s="5" t="s">
        <v>91</v>
      </c>
      <c r="S1404" s="5">
        <v>6.0</v>
      </c>
      <c r="T1404" s="5" t="s">
        <v>115</v>
      </c>
      <c r="U1404" s="5">
        <v>0.0</v>
      </c>
      <c r="V1404" s="5" t="s">
        <v>70</v>
      </c>
      <c r="W1404" s="5" t="s">
        <v>12914</v>
      </c>
      <c r="X1404" s="5" t="s">
        <v>71</v>
      </c>
      <c r="Y1404" s="5" t="s">
        <v>52</v>
      </c>
      <c r="Z1404" s="5" t="s">
        <v>12915</v>
      </c>
      <c r="AA1404" s="5" t="s">
        <v>12916</v>
      </c>
      <c r="AB1404" s="5" t="s">
        <v>1177</v>
      </c>
      <c r="AC1404" s="5" t="s">
        <v>52</v>
      </c>
      <c r="AD1404" s="5" t="s">
        <v>398</v>
      </c>
      <c r="AE1404" s="5" t="s">
        <v>399</v>
      </c>
      <c r="AF1404" s="5" t="s">
        <v>400</v>
      </c>
      <c r="AG1404" s="5" t="s">
        <v>401</v>
      </c>
      <c r="AH1404" s="5">
        <v>23502.0</v>
      </c>
      <c r="AI1404" s="5" t="s">
        <v>402</v>
      </c>
      <c r="AJ1404" s="5" t="s">
        <v>12907</v>
      </c>
      <c r="AK1404" s="5" t="s">
        <v>12911</v>
      </c>
      <c r="AL1404" s="5" t="s">
        <v>2189</v>
      </c>
    </row>
    <row r="1405" hidden="1">
      <c r="A1405" s="5" t="s">
        <v>12917</v>
      </c>
      <c r="B1405" s="5" t="s">
        <v>12918</v>
      </c>
      <c r="C1405" s="5" t="s">
        <v>12919</v>
      </c>
      <c r="D1405" s="9">
        <v>43687.0</v>
      </c>
      <c r="E1405" s="5">
        <v>42504.0</v>
      </c>
      <c r="F1405" s="5">
        <v>19320.0</v>
      </c>
      <c r="G1405" s="5" t="s">
        <v>188</v>
      </c>
      <c r="H1405" s="5" t="s">
        <v>290</v>
      </c>
      <c r="I1405" s="5" t="s">
        <v>12141</v>
      </c>
      <c r="J1405" s="5" t="s">
        <v>191</v>
      </c>
      <c r="K1405" s="5" t="s">
        <v>744</v>
      </c>
      <c r="L1405" s="5" t="s">
        <v>12920</v>
      </c>
      <c r="M1405" s="10" t="str">
        <f>IFERROR(__xludf.DUMMYFUNCTION("REGEXEXTRACT(L1890, ""[\s,]([A-Z]{2})[,\s]\s?\d{5}"")"),"#N/A")</f>
        <v>#N/A</v>
      </c>
      <c r="N1405" s="5" t="s">
        <v>12921</v>
      </c>
      <c r="O1405" s="5">
        <v>90502.0</v>
      </c>
      <c r="P1405" s="5">
        <v>1.0</v>
      </c>
      <c r="Q1405" s="5" t="s">
        <v>12922</v>
      </c>
      <c r="R1405" s="5">
        <v>4530.0</v>
      </c>
      <c r="S1405" s="5">
        <v>4403.0</v>
      </c>
      <c r="T1405" s="5" t="s">
        <v>374</v>
      </c>
      <c r="U1405" s="5">
        <v>0.0</v>
      </c>
      <c r="V1405" s="5" t="s">
        <v>70</v>
      </c>
      <c r="W1405" s="5" t="s">
        <v>12923</v>
      </c>
      <c r="X1405" s="5" t="s">
        <v>52</v>
      </c>
      <c r="Y1405" s="5" t="s">
        <v>52</v>
      </c>
      <c r="Z1405" s="5" t="s">
        <v>12924</v>
      </c>
      <c r="AA1405" s="5" t="s">
        <v>12925</v>
      </c>
      <c r="AB1405" s="5" t="s">
        <v>1426</v>
      </c>
      <c r="AC1405" s="5" t="s">
        <v>52</v>
      </c>
      <c r="AD1405" s="5" t="s">
        <v>3974</v>
      </c>
      <c r="AE1405" s="5" t="s">
        <v>3975</v>
      </c>
      <c r="AF1405" s="5" t="s">
        <v>183</v>
      </c>
      <c r="AG1405" s="5" t="s">
        <v>52</v>
      </c>
      <c r="AH1405" s="5" t="s">
        <v>3976</v>
      </c>
      <c r="AI1405" s="5" t="s">
        <v>3977</v>
      </c>
      <c r="AJ1405" s="5" t="s">
        <v>12926</v>
      </c>
      <c r="AK1405" s="5" t="s">
        <v>12927</v>
      </c>
      <c r="AL1405" s="5" t="s">
        <v>10358</v>
      </c>
    </row>
    <row r="1406" hidden="1">
      <c r="A1406" s="5" t="s">
        <v>12928</v>
      </c>
      <c r="B1406" s="5" t="s">
        <v>5283</v>
      </c>
      <c r="C1406" s="5" t="s">
        <v>5283</v>
      </c>
      <c r="D1406" s="9">
        <v>43685.0</v>
      </c>
      <c r="E1406" s="5">
        <v>48039.0</v>
      </c>
      <c r="F1406" s="5">
        <v>21836.0</v>
      </c>
      <c r="G1406" s="5" t="s">
        <v>1419</v>
      </c>
      <c r="H1406" s="5" t="s">
        <v>480</v>
      </c>
      <c r="I1406" s="5" t="s">
        <v>8353</v>
      </c>
      <c r="J1406" s="5" t="s">
        <v>256</v>
      </c>
      <c r="K1406" s="5" t="s">
        <v>12929</v>
      </c>
      <c r="L1406" s="5" t="s">
        <v>6206</v>
      </c>
      <c r="M1406" s="10" t="str">
        <f>IFERROR(__xludf.DUMMYFUNCTION("REGEXEXTRACT(L1891, ""[\s,]([A-Z]{2})[,\s]\s?\d{5}"")"),"CA")</f>
        <v>CA</v>
      </c>
      <c r="N1406" s="5" t="s">
        <v>6206</v>
      </c>
      <c r="O1406" s="5" t="s">
        <v>52</v>
      </c>
      <c r="P1406" s="5">
        <v>1.0</v>
      </c>
      <c r="Q1406" s="5" t="s">
        <v>12930</v>
      </c>
      <c r="R1406" s="5" t="s">
        <v>91</v>
      </c>
      <c r="S1406" s="5">
        <v>58.0</v>
      </c>
      <c r="T1406" s="5" t="s">
        <v>1077</v>
      </c>
      <c r="U1406" s="5">
        <v>0.0</v>
      </c>
      <c r="V1406" s="5" t="s">
        <v>70</v>
      </c>
      <c r="W1406" s="5" t="s">
        <v>12931</v>
      </c>
      <c r="X1406" s="5" t="s">
        <v>52</v>
      </c>
      <c r="Y1406" s="5" t="s">
        <v>52</v>
      </c>
      <c r="Z1406" s="5" t="s">
        <v>4178</v>
      </c>
      <c r="AA1406" s="5" t="s">
        <v>12932</v>
      </c>
      <c r="AB1406" s="5" t="s">
        <v>1553</v>
      </c>
      <c r="AC1406" s="5" t="s">
        <v>52</v>
      </c>
      <c r="AD1406" s="5" t="s">
        <v>5289</v>
      </c>
      <c r="AE1406" s="5" t="s">
        <v>5290</v>
      </c>
      <c r="AF1406" s="5" t="s">
        <v>5291</v>
      </c>
      <c r="AG1406" s="5" t="s">
        <v>52</v>
      </c>
      <c r="AH1406" s="5" t="s">
        <v>52</v>
      </c>
      <c r="AI1406" s="5" t="s">
        <v>52</v>
      </c>
      <c r="AJ1406" s="5" t="s">
        <v>6203</v>
      </c>
      <c r="AK1406" s="5" t="s">
        <v>6210</v>
      </c>
      <c r="AL1406" s="5" t="s">
        <v>6358</v>
      </c>
    </row>
    <row r="1407" hidden="1">
      <c r="A1407" s="5" t="s">
        <v>12933</v>
      </c>
      <c r="B1407" s="5" t="s">
        <v>12725</v>
      </c>
      <c r="C1407" s="5" t="s">
        <v>7350</v>
      </c>
      <c r="D1407" s="9">
        <v>43685.0</v>
      </c>
      <c r="E1407" s="5">
        <v>276514.0</v>
      </c>
      <c r="F1407" s="5">
        <v>125688.0</v>
      </c>
      <c r="G1407" s="5" t="s">
        <v>1419</v>
      </c>
      <c r="H1407" s="5" t="s">
        <v>480</v>
      </c>
      <c r="I1407" s="5" t="s">
        <v>8353</v>
      </c>
      <c r="J1407" s="5" t="s">
        <v>256</v>
      </c>
      <c r="K1407" s="5" t="s">
        <v>4172</v>
      </c>
      <c r="L1407" s="5" t="s">
        <v>12934</v>
      </c>
      <c r="M1407" s="10" t="str">
        <f>IFERROR(__xludf.DUMMYFUNCTION("REGEXEXTRACT(L1892, ""[\s,]([A-Z]{2})[,\s]\s?\d{5}"")"),"PA")</f>
        <v>PA</v>
      </c>
      <c r="N1407" s="5" t="s">
        <v>12727</v>
      </c>
      <c r="O1407" s="5" t="s">
        <v>52</v>
      </c>
      <c r="P1407" s="5">
        <v>5.0</v>
      </c>
      <c r="Q1407" s="5" t="s">
        <v>12935</v>
      </c>
      <c r="R1407" s="5" t="s">
        <v>4176</v>
      </c>
      <c r="S1407" s="5">
        <v>456.0</v>
      </c>
      <c r="T1407" s="5" t="s">
        <v>1077</v>
      </c>
      <c r="U1407" s="5">
        <v>1.0</v>
      </c>
      <c r="V1407" s="5" t="s">
        <v>70</v>
      </c>
      <c r="W1407" s="5" t="s">
        <v>12936</v>
      </c>
      <c r="X1407" s="5" t="s">
        <v>52</v>
      </c>
      <c r="Y1407" s="5" t="s">
        <v>52</v>
      </c>
      <c r="Z1407" s="5" t="s">
        <v>4178</v>
      </c>
      <c r="AA1407" s="5" t="s">
        <v>12937</v>
      </c>
      <c r="AB1407" s="5" t="s">
        <v>1553</v>
      </c>
      <c r="AC1407" s="5" t="s">
        <v>52</v>
      </c>
      <c r="AD1407" s="5" t="s">
        <v>5289</v>
      </c>
      <c r="AE1407" s="5" t="s">
        <v>5290</v>
      </c>
      <c r="AF1407" s="5" t="s">
        <v>5291</v>
      </c>
      <c r="AG1407" s="5" t="s">
        <v>52</v>
      </c>
      <c r="AH1407" s="5" t="s">
        <v>52</v>
      </c>
      <c r="AI1407" s="5" t="s">
        <v>52</v>
      </c>
      <c r="AJ1407" s="5" t="s">
        <v>12725</v>
      </c>
      <c r="AK1407" s="5" t="s">
        <v>12938</v>
      </c>
      <c r="AL1407" s="5" t="s">
        <v>3481</v>
      </c>
    </row>
    <row r="1408" hidden="1">
      <c r="A1408" s="5" t="s">
        <v>12939</v>
      </c>
      <c r="B1408" s="5" t="s">
        <v>5283</v>
      </c>
      <c r="C1408" s="5" t="s">
        <v>5283</v>
      </c>
      <c r="D1408" s="9">
        <v>43685.0</v>
      </c>
      <c r="E1408" s="5">
        <v>44887.0</v>
      </c>
      <c r="F1408" s="5">
        <v>20403.0</v>
      </c>
      <c r="G1408" s="5" t="s">
        <v>1419</v>
      </c>
      <c r="H1408" s="5" t="s">
        <v>480</v>
      </c>
      <c r="I1408" s="5" t="s">
        <v>8353</v>
      </c>
      <c r="J1408" s="5" t="s">
        <v>256</v>
      </c>
      <c r="K1408" s="5" t="s">
        <v>12940</v>
      </c>
      <c r="L1408" s="5" t="s">
        <v>6206</v>
      </c>
      <c r="M1408" s="10" t="str">
        <f>IFERROR(__xludf.DUMMYFUNCTION("REGEXEXTRACT(L1893, ""[\s,]([A-Z]{2})[,\s]\s?\d{5}"")"),"NJ")</f>
        <v>NJ</v>
      </c>
      <c r="N1408" s="5" t="s">
        <v>6206</v>
      </c>
      <c r="O1408" s="5" t="s">
        <v>52</v>
      </c>
      <c r="P1408" s="5">
        <v>1.0</v>
      </c>
      <c r="Q1408" s="5" t="s">
        <v>12941</v>
      </c>
      <c r="R1408" s="5" t="s">
        <v>91</v>
      </c>
      <c r="S1408" s="5">
        <v>59.0</v>
      </c>
      <c r="T1408" s="5" t="s">
        <v>1077</v>
      </c>
      <c r="U1408" s="5">
        <v>0.0</v>
      </c>
      <c r="V1408" s="5" t="s">
        <v>70</v>
      </c>
      <c r="W1408" s="5" t="s">
        <v>12942</v>
      </c>
      <c r="X1408" s="5" t="s">
        <v>52</v>
      </c>
      <c r="Y1408" s="5" t="s">
        <v>52</v>
      </c>
      <c r="Z1408" s="5" t="s">
        <v>4178</v>
      </c>
      <c r="AA1408" s="5">
        <v>1017704.0</v>
      </c>
      <c r="AB1408" s="5" t="s">
        <v>1553</v>
      </c>
      <c r="AC1408" s="5" t="s">
        <v>52</v>
      </c>
      <c r="AD1408" s="5" t="s">
        <v>5289</v>
      </c>
      <c r="AE1408" s="5" t="s">
        <v>5290</v>
      </c>
      <c r="AF1408" s="5" t="s">
        <v>5291</v>
      </c>
      <c r="AG1408" s="5" t="s">
        <v>52</v>
      </c>
      <c r="AH1408" s="5" t="s">
        <v>52</v>
      </c>
      <c r="AI1408" s="5" t="s">
        <v>52</v>
      </c>
      <c r="AJ1408" s="5" t="s">
        <v>6203</v>
      </c>
      <c r="AK1408" s="5" t="s">
        <v>12943</v>
      </c>
      <c r="AL1408" s="5" t="s">
        <v>3481</v>
      </c>
    </row>
    <row r="1409" hidden="1">
      <c r="A1409" s="5" t="s">
        <v>12944</v>
      </c>
      <c r="B1409" s="5" t="s">
        <v>12819</v>
      </c>
      <c r="C1409" s="5" t="s">
        <v>12900</v>
      </c>
      <c r="D1409" s="9">
        <v>43683.0</v>
      </c>
      <c r="E1409" s="5">
        <v>25555.0</v>
      </c>
      <c r="F1409" s="5">
        <v>11616.0</v>
      </c>
      <c r="G1409" s="5" t="s">
        <v>634</v>
      </c>
      <c r="H1409" s="5" t="s">
        <v>171</v>
      </c>
      <c r="I1409" s="5" t="s">
        <v>12945</v>
      </c>
      <c r="J1409" s="5" t="s">
        <v>274</v>
      </c>
      <c r="K1409" s="5" t="s">
        <v>391</v>
      </c>
      <c r="L1409" s="5" t="s">
        <v>12821</v>
      </c>
      <c r="M1409" s="10" t="str">
        <f>IFERROR(__xludf.DUMMYFUNCTION("REGEXEXTRACT(L1894, ""[\s,]([A-Z]{2})[,\s]\s?\d{5}"")"),"NJ")</f>
        <v>NJ</v>
      </c>
      <c r="N1409" s="5" t="s">
        <v>12901</v>
      </c>
      <c r="O1409" s="5">
        <v>60515.0</v>
      </c>
      <c r="P1409" s="5">
        <v>1.0</v>
      </c>
      <c r="Q1409" s="5" t="s">
        <v>12946</v>
      </c>
      <c r="R1409" s="5" t="s">
        <v>244</v>
      </c>
      <c r="S1409" s="5">
        <v>1452.0</v>
      </c>
      <c r="T1409" s="5" t="s">
        <v>53</v>
      </c>
      <c r="U1409" s="5">
        <v>73.0</v>
      </c>
      <c r="V1409" s="5" t="s">
        <v>70</v>
      </c>
      <c r="W1409" s="5" t="s">
        <v>12947</v>
      </c>
      <c r="X1409" s="5" t="s">
        <v>52</v>
      </c>
      <c r="Y1409" s="5" t="s">
        <v>52</v>
      </c>
      <c r="Z1409" s="5" t="s">
        <v>12948</v>
      </c>
      <c r="AA1409" s="5" t="s">
        <v>12949</v>
      </c>
      <c r="AB1409" s="5" t="s">
        <v>8480</v>
      </c>
      <c r="AC1409" s="5" t="s">
        <v>52</v>
      </c>
      <c r="AD1409" s="5" t="s">
        <v>72</v>
      </c>
      <c r="AE1409" s="5" t="s">
        <v>73</v>
      </c>
      <c r="AF1409" s="5" t="s">
        <v>74</v>
      </c>
      <c r="AG1409" s="5" t="s">
        <v>75</v>
      </c>
      <c r="AH1409" s="5" t="s">
        <v>76</v>
      </c>
      <c r="AI1409" s="5" t="s">
        <v>77</v>
      </c>
      <c r="AJ1409" s="5" t="s">
        <v>12950</v>
      </c>
      <c r="AK1409" s="5" t="s">
        <v>12951</v>
      </c>
      <c r="AL1409" s="5" t="s">
        <v>1874</v>
      </c>
    </row>
    <row r="1410" hidden="1">
      <c r="A1410" s="5" t="s">
        <v>12952</v>
      </c>
      <c r="B1410" s="5" t="s">
        <v>12471</v>
      </c>
      <c r="C1410" s="5" t="s">
        <v>12471</v>
      </c>
      <c r="D1410" s="9">
        <v>43678.0</v>
      </c>
      <c r="E1410" s="5">
        <v>53238.0</v>
      </c>
      <c r="F1410" s="5">
        <v>24199.0</v>
      </c>
      <c r="G1410" s="5" t="s">
        <v>1419</v>
      </c>
      <c r="H1410" s="5" t="s">
        <v>480</v>
      </c>
      <c r="I1410" s="5" t="s">
        <v>12016</v>
      </c>
      <c r="J1410" s="5" t="s">
        <v>256</v>
      </c>
      <c r="K1410" s="5" t="s">
        <v>3485</v>
      </c>
      <c r="L1410" s="5" t="s">
        <v>12473</v>
      </c>
      <c r="M1410" s="10" t="str">
        <f>IFERROR(__xludf.DUMMYFUNCTION("REGEXEXTRACT(L1895, ""[\s,]([A-Z]{2})[,\s]\s?\d{5}"")"),"OH")</f>
        <v>OH</v>
      </c>
      <c r="N1410" s="5" t="s">
        <v>12473</v>
      </c>
      <c r="O1410" s="5" t="s">
        <v>52</v>
      </c>
      <c r="P1410" s="5">
        <v>1.0</v>
      </c>
      <c r="Q1410" s="5" t="s">
        <v>12953</v>
      </c>
      <c r="R1410" s="5" t="s">
        <v>91</v>
      </c>
      <c r="S1410" s="5">
        <v>50.0</v>
      </c>
      <c r="T1410" s="5" t="s">
        <v>1077</v>
      </c>
      <c r="U1410" s="5">
        <v>0.0</v>
      </c>
      <c r="V1410" s="5" t="s">
        <v>70</v>
      </c>
      <c r="W1410" s="5" t="s">
        <v>12954</v>
      </c>
      <c r="X1410" s="5" t="s">
        <v>52</v>
      </c>
      <c r="Y1410" s="5" t="s">
        <v>52</v>
      </c>
      <c r="Z1410" s="5" t="s">
        <v>6525</v>
      </c>
      <c r="AA1410" s="5">
        <v>136700.0</v>
      </c>
      <c r="AB1410" s="5" t="s">
        <v>180</v>
      </c>
      <c r="AC1410" s="5" t="s">
        <v>52</v>
      </c>
      <c r="AD1410" s="5" t="s">
        <v>5289</v>
      </c>
      <c r="AE1410" s="5" t="s">
        <v>5290</v>
      </c>
      <c r="AF1410" s="5" t="s">
        <v>5291</v>
      </c>
      <c r="AG1410" s="5" t="s">
        <v>52</v>
      </c>
      <c r="AH1410" s="5" t="s">
        <v>52</v>
      </c>
      <c r="AI1410" s="5" t="s">
        <v>52</v>
      </c>
      <c r="AJ1410" s="5" t="s">
        <v>12725</v>
      </c>
      <c r="AK1410" s="5" t="s">
        <v>12938</v>
      </c>
      <c r="AL1410" s="5" t="s">
        <v>3481</v>
      </c>
    </row>
    <row r="1411" hidden="1">
      <c r="A1411" s="5" t="s">
        <v>12955</v>
      </c>
      <c r="B1411" s="5" t="s">
        <v>12725</v>
      </c>
      <c r="C1411" s="5" t="s">
        <v>7350</v>
      </c>
      <c r="D1411" s="9">
        <v>43678.0</v>
      </c>
      <c r="E1411" s="5">
        <v>260968.0</v>
      </c>
      <c r="F1411" s="5">
        <v>118622.0</v>
      </c>
      <c r="G1411" s="5" t="s">
        <v>1419</v>
      </c>
      <c r="H1411" s="5" t="s">
        <v>480</v>
      </c>
      <c r="I1411" s="5" t="s">
        <v>12016</v>
      </c>
      <c r="J1411" s="5" t="s">
        <v>256</v>
      </c>
      <c r="K1411" s="5" t="s">
        <v>4172</v>
      </c>
      <c r="L1411" s="5" t="s">
        <v>12956</v>
      </c>
      <c r="M1411" s="10" t="str">
        <f>IFERROR(__xludf.DUMMYFUNCTION("REGEXEXTRACT(L1896, ""[\s,]([A-Z]{2})[,\s]\s?\d{5}"")"),"OH")</f>
        <v>OH</v>
      </c>
      <c r="N1411" s="5" t="s">
        <v>12727</v>
      </c>
      <c r="O1411" s="5" t="s">
        <v>52</v>
      </c>
      <c r="P1411" s="5">
        <v>5.0</v>
      </c>
      <c r="Q1411" s="5" t="s">
        <v>12957</v>
      </c>
      <c r="R1411" s="5" t="s">
        <v>4176</v>
      </c>
      <c r="S1411" s="5">
        <v>487.0</v>
      </c>
      <c r="T1411" s="5" t="s">
        <v>1077</v>
      </c>
      <c r="U1411" s="5">
        <v>1.0</v>
      </c>
      <c r="V1411" s="5" t="s">
        <v>70</v>
      </c>
      <c r="W1411" s="5" t="s">
        <v>12958</v>
      </c>
      <c r="X1411" s="5" t="s">
        <v>52</v>
      </c>
      <c r="Y1411" s="5" t="s">
        <v>52</v>
      </c>
      <c r="Z1411" s="5" t="s">
        <v>6525</v>
      </c>
      <c r="AA1411" s="5" t="s">
        <v>12959</v>
      </c>
      <c r="AB1411" s="5" t="s">
        <v>180</v>
      </c>
      <c r="AC1411" s="5" t="s">
        <v>52</v>
      </c>
      <c r="AD1411" s="5" t="s">
        <v>5289</v>
      </c>
      <c r="AE1411" s="5" t="s">
        <v>5290</v>
      </c>
      <c r="AF1411" s="5" t="s">
        <v>5291</v>
      </c>
      <c r="AG1411" s="5" t="s">
        <v>52</v>
      </c>
      <c r="AH1411" s="5" t="s">
        <v>52</v>
      </c>
      <c r="AI1411" s="5" t="s">
        <v>52</v>
      </c>
      <c r="AJ1411" s="5" t="s">
        <v>12725</v>
      </c>
      <c r="AK1411" s="5" t="s">
        <v>12938</v>
      </c>
      <c r="AL1411" s="5" t="s">
        <v>3481</v>
      </c>
    </row>
    <row r="1412" hidden="1">
      <c r="A1412" s="5" t="s">
        <v>12960</v>
      </c>
      <c r="B1412" s="5" t="s">
        <v>12961</v>
      </c>
      <c r="C1412" s="5" t="s">
        <v>12961</v>
      </c>
      <c r="D1412" s="9">
        <v>43678.0</v>
      </c>
      <c r="E1412" s="5">
        <v>54782.0</v>
      </c>
      <c r="F1412" s="5">
        <v>24901.0</v>
      </c>
      <c r="G1412" s="5" t="s">
        <v>1419</v>
      </c>
      <c r="H1412" s="5" t="s">
        <v>480</v>
      </c>
      <c r="I1412" s="5" t="s">
        <v>12016</v>
      </c>
      <c r="J1412" s="5" t="s">
        <v>256</v>
      </c>
      <c r="K1412" s="5" t="s">
        <v>3485</v>
      </c>
      <c r="L1412" s="5" t="s">
        <v>12962</v>
      </c>
      <c r="M1412" s="10" t="str">
        <f>IFERROR(__xludf.DUMMYFUNCTION("REGEXEXTRACT(L1897, ""[\s,]([A-Z]{2})[,\s]\s?\d{5}"")"),"CA")</f>
        <v>CA</v>
      </c>
      <c r="N1412" s="5" t="s">
        <v>12962</v>
      </c>
      <c r="O1412" s="5" t="s">
        <v>52</v>
      </c>
      <c r="P1412" s="5">
        <v>1.0</v>
      </c>
      <c r="Q1412" s="5" t="s">
        <v>12963</v>
      </c>
      <c r="R1412" s="5" t="s">
        <v>91</v>
      </c>
      <c r="S1412" s="5">
        <v>60.0</v>
      </c>
      <c r="T1412" s="5" t="s">
        <v>1077</v>
      </c>
      <c r="U1412" s="5">
        <v>0.0</v>
      </c>
      <c r="V1412" s="5" t="s">
        <v>70</v>
      </c>
      <c r="W1412" s="5" t="s">
        <v>12964</v>
      </c>
      <c r="X1412" s="5" t="s">
        <v>52</v>
      </c>
      <c r="Y1412" s="5" t="s">
        <v>52</v>
      </c>
      <c r="Z1412" s="5" t="s">
        <v>6525</v>
      </c>
      <c r="AA1412" s="5">
        <v>2094545.0</v>
      </c>
      <c r="AB1412" s="5" t="s">
        <v>180</v>
      </c>
      <c r="AC1412" s="5" t="s">
        <v>52</v>
      </c>
      <c r="AD1412" s="5" t="s">
        <v>5289</v>
      </c>
      <c r="AE1412" s="5" t="s">
        <v>5290</v>
      </c>
      <c r="AF1412" s="5" t="s">
        <v>5291</v>
      </c>
      <c r="AG1412" s="5" t="s">
        <v>52</v>
      </c>
      <c r="AH1412" s="5" t="s">
        <v>52</v>
      </c>
      <c r="AI1412" s="5" t="s">
        <v>52</v>
      </c>
      <c r="AJ1412" s="5" t="s">
        <v>12965</v>
      </c>
      <c r="AK1412" s="5" t="s">
        <v>12966</v>
      </c>
      <c r="AL1412" s="5" t="s">
        <v>6358</v>
      </c>
    </row>
    <row r="1413" hidden="1">
      <c r="A1413" s="5" t="s">
        <v>12967</v>
      </c>
      <c r="B1413" s="5" t="s">
        <v>12968</v>
      </c>
      <c r="C1413" s="5" t="s">
        <v>12969</v>
      </c>
      <c r="D1413" s="9">
        <v>43678.0</v>
      </c>
      <c r="E1413" s="5">
        <v>950.0</v>
      </c>
      <c r="F1413" s="5">
        <v>432.0</v>
      </c>
      <c r="G1413" s="5" t="s">
        <v>458</v>
      </c>
      <c r="H1413" s="5" t="s">
        <v>366</v>
      </c>
      <c r="I1413" s="5" t="s">
        <v>8839</v>
      </c>
      <c r="J1413" s="5" t="s">
        <v>461</v>
      </c>
      <c r="K1413" s="5" t="s">
        <v>12970</v>
      </c>
      <c r="L1413" s="5" t="s">
        <v>12971</v>
      </c>
      <c r="M1413" s="10" t="str">
        <f>IFERROR(__xludf.DUMMYFUNCTION("REGEXEXTRACT(L1898, ""[\s,]([A-Z]{2})[,\s]\s?\d{5}"")"),"CO")</f>
        <v>CO</v>
      </c>
      <c r="N1413" s="5" t="s">
        <v>12972</v>
      </c>
      <c r="O1413" s="5">
        <v>33811.0</v>
      </c>
      <c r="P1413" s="5">
        <v>1.0</v>
      </c>
      <c r="Q1413" s="5" t="s">
        <v>12973</v>
      </c>
      <c r="R1413" s="5" t="s">
        <v>52</v>
      </c>
      <c r="S1413" s="5">
        <v>15.0</v>
      </c>
      <c r="T1413" s="5" t="s">
        <v>53</v>
      </c>
      <c r="U1413" s="5">
        <v>0.0</v>
      </c>
      <c r="V1413" s="5" t="s">
        <v>70</v>
      </c>
      <c r="W1413" s="5" t="s">
        <v>12974</v>
      </c>
      <c r="X1413" s="5" t="s">
        <v>55</v>
      </c>
      <c r="Y1413" s="5" t="s">
        <v>12975</v>
      </c>
      <c r="Z1413" s="5">
        <v>36.0</v>
      </c>
      <c r="AA1413" s="5" t="s">
        <v>12976</v>
      </c>
      <c r="AB1413" s="5" t="s">
        <v>1831</v>
      </c>
      <c r="AC1413" s="5" t="s">
        <v>52</v>
      </c>
      <c r="AD1413" s="5" t="s">
        <v>12977</v>
      </c>
      <c r="AE1413" s="5" t="s">
        <v>12978</v>
      </c>
      <c r="AF1413" s="5" t="s">
        <v>12979</v>
      </c>
      <c r="AG1413" s="5" t="s">
        <v>52</v>
      </c>
      <c r="AH1413" s="5">
        <v>1092.0</v>
      </c>
      <c r="AI1413" s="5" t="s">
        <v>12980</v>
      </c>
      <c r="AJ1413" s="5" t="s">
        <v>12968</v>
      </c>
      <c r="AK1413" s="5" t="s">
        <v>12981</v>
      </c>
      <c r="AL1413" s="5" t="s">
        <v>1111</v>
      </c>
    </row>
    <row r="1414" hidden="1">
      <c r="A1414" s="5" t="s">
        <v>12982</v>
      </c>
      <c r="B1414" s="5" t="s">
        <v>12983</v>
      </c>
      <c r="C1414" s="5" t="s">
        <v>12984</v>
      </c>
      <c r="D1414" s="9">
        <v>43678.0</v>
      </c>
      <c r="E1414" s="5">
        <v>8243.0</v>
      </c>
      <c r="F1414" s="5">
        <v>3747.0</v>
      </c>
      <c r="G1414" s="5" t="s">
        <v>458</v>
      </c>
      <c r="H1414" s="5" t="s">
        <v>366</v>
      </c>
      <c r="I1414" s="5" t="s">
        <v>8839</v>
      </c>
      <c r="J1414" s="5" t="s">
        <v>461</v>
      </c>
      <c r="K1414" s="5" t="s">
        <v>7299</v>
      </c>
      <c r="L1414" s="5" t="s">
        <v>12985</v>
      </c>
      <c r="M1414" s="10" t="str">
        <f>IFERROR(__xludf.DUMMYFUNCTION("REGEXEXTRACT(L1899, ""[\s,]([A-Z]{2})[,\s]\s?\d{5}"")"),"#N/A")</f>
        <v>#N/A</v>
      </c>
      <c r="N1414" s="5" t="s">
        <v>12986</v>
      </c>
      <c r="O1414" s="5">
        <v>33122.0</v>
      </c>
      <c r="P1414" s="5">
        <v>1.0</v>
      </c>
      <c r="Q1414" s="5" t="s">
        <v>12973</v>
      </c>
      <c r="R1414" s="5" t="s">
        <v>52</v>
      </c>
      <c r="S1414" s="5">
        <v>39.0</v>
      </c>
      <c r="T1414" s="5" t="s">
        <v>53</v>
      </c>
      <c r="U1414" s="5">
        <v>0.0</v>
      </c>
      <c r="V1414" s="5" t="s">
        <v>52</v>
      </c>
      <c r="W1414" s="5" t="s">
        <v>12975</v>
      </c>
      <c r="X1414" s="5" t="s">
        <v>71</v>
      </c>
      <c r="Y1414" s="5" t="s">
        <v>52</v>
      </c>
      <c r="Z1414" s="5">
        <v>36.0</v>
      </c>
      <c r="AA1414" s="5" t="s">
        <v>12976</v>
      </c>
      <c r="AB1414" s="5" t="s">
        <v>1831</v>
      </c>
      <c r="AC1414" s="5" t="s">
        <v>52</v>
      </c>
      <c r="AD1414" s="5" t="s">
        <v>377</v>
      </c>
      <c r="AE1414" s="5" t="s">
        <v>378</v>
      </c>
      <c r="AF1414" s="5" t="s">
        <v>379</v>
      </c>
      <c r="AG1414" s="5" t="s">
        <v>265</v>
      </c>
      <c r="AH1414" s="5">
        <v>33166.0</v>
      </c>
      <c r="AI1414" s="5" t="s">
        <v>380</v>
      </c>
      <c r="AJ1414" s="5" t="s">
        <v>12983</v>
      </c>
      <c r="AK1414" s="5" t="s">
        <v>12985</v>
      </c>
      <c r="AL1414" s="5" t="s">
        <v>5839</v>
      </c>
    </row>
    <row r="1415" hidden="1">
      <c r="A1415" s="5" t="s">
        <v>12987</v>
      </c>
      <c r="B1415" s="5" t="s">
        <v>12988</v>
      </c>
      <c r="C1415" s="5" t="s">
        <v>12989</v>
      </c>
      <c r="D1415" s="9">
        <v>43677.0</v>
      </c>
      <c r="E1415" s="5">
        <v>49196.0</v>
      </c>
      <c r="F1415" s="5">
        <v>22362.0</v>
      </c>
      <c r="G1415" s="5" t="s">
        <v>148</v>
      </c>
      <c r="H1415" s="5" t="s">
        <v>205</v>
      </c>
      <c r="I1415" s="5" t="s">
        <v>12990</v>
      </c>
      <c r="J1415" s="5" t="s">
        <v>151</v>
      </c>
      <c r="K1415" s="5" t="s">
        <v>462</v>
      </c>
      <c r="L1415" s="5" t="s">
        <v>12991</v>
      </c>
      <c r="M1415" s="10" t="str">
        <f>IFERROR(__xludf.DUMMYFUNCTION("REGEXEXTRACT(L1900, ""[\s,]([A-Z]{2})[,\s]\s?\d{5}"")"),"OH")</f>
        <v>OH</v>
      </c>
      <c r="N1415" s="5" t="s">
        <v>12992</v>
      </c>
      <c r="O1415" s="5" t="s">
        <v>52</v>
      </c>
      <c r="P1415" s="5">
        <v>1.0</v>
      </c>
      <c r="Q1415" s="5" t="s">
        <v>12993</v>
      </c>
      <c r="R1415" s="5">
        <v>4500.0</v>
      </c>
      <c r="S1415" s="5">
        <v>13.0</v>
      </c>
      <c r="T1415" s="5" t="s">
        <v>53</v>
      </c>
      <c r="U1415" s="5">
        <v>587.0</v>
      </c>
      <c r="V1415" s="5" t="s">
        <v>158</v>
      </c>
      <c r="W1415" s="5" t="s">
        <v>12994</v>
      </c>
      <c r="X1415" s="5" t="s">
        <v>52</v>
      </c>
      <c r="Y1415" s="5" t="s">
        <v>52</v>
      </c>
      <c r="Z1415" s="5" t="s">
        <v>12995</v>
      </c>
      <c r="AA1415" s="5" t="s">
        <v>12996</v>
      </c>
      <c r="AB1415" s="5" t="s">
        <v>59</v>
      </c>
      <c r="AC1415" s="5" t="s">
        <v>52</v>
      </c>
      <c r="AD1415" s="5" t="s">
        <v>163</v>
      </c>
      <c r="AE1415" s="5" t="s">
        <v>164</v>
      </c>
      <c r="AF1415" s="5" t="s">
        <v>165</v>
      </c>
      <c r="AG1415" s="5" t="s">
        <v>52</v>
      </c>
      <c r="AH1415" s="5" t="s">
        <v>52</v>
      </c>
      <c r="AI1415" s="5" t="s">
        <v>52</v>
      </c>
      <c r="AJ1415" s="5" t="s">
        <v>12997</v>
      </c>
      <c r="AK1415" s="5" t="s">
        <v>12998</v>
      </c>
      <c r="AL1415" s="5" t="s">
        <v>12999</v>
      </c>
    </row>
    <row r="1416" hidden="1">
      <c r="A1416" s="5" t="s">
        <v>13000</v>
      </c>
      <c r="B1416" s="5" t="s">
        <v>5283</v>
      </c>
      <c r="C1416" s="5" t="s">
        <v>5283</v>
      </c>
      <c r="D1416" s="9">
        <v>43675.0</v>
      </c>
      <c r="E1416" s="5">
        <v>47401.0</v>
      </c>
      <c r="F1416" s="5">
        <v>21546.0</v>
      </c>
      <c r="G1416" s="5" t="s">
        <v>1419</v>
      </c>
      <c r="H1416" s="5" t="s">
        <v>480</v>
      </c>
      <c r="I1416" s="5" t="s">
        <v>9871</v>
      </c>
      <c r="J1416" s="5" t="s">
        <v>256</v>
      </c>
      <c r="K1416" s="5" t="s">
        <v>13001</v>
      </c>
      <c r="L1416" s="5" t="s">
        <v>6206</v>
      </c>
      <c r="M1416" s="10" t="str">
        <f>IFERROR(__xludf.DUMMYFUNCTION("REGEXEXTRACT(L1901, ""[\s,]([A-Z]{2})[,\s]\s?\d{5}"")"),"NC")</f>
        <v>NC</v>
      </c>
      <c r="N1416" s="5" t="s">
        <v>6206</v>
      </c>
      <c r="O1416" s="5" t="s">
        <v>52</v>
      </c>
      <c r="P1416" s="5">
        <v>1.0</v>
      </c>
      <c r="Q1416" s="5" t="s">
        <v>13002</v>
      </c>
      <c r="R1416" s="5" t="s">
        <v>91</v>
      </c>
      <c r="S1416" s="5">
        <v>73.0</v>
      </c>
      <c r="T1416" s="5" t="s">
        <v>1077</v>
      </c>
      <c r="U1416" s="5">
        <v>0.0</v>
      </c>
      <c r="V1416" s="5" t="s">
        <v>70</v>
      </c>
      <c r="W1416" s="5" t="s">
        <v>13003</v>
      </c>
      <c r="X1416" s="5" t="s">
        <v>52</v>
      </c>
      <c r="Y1416" s="5" t="s">
        <v>52</v>
      </c>
      <c r="Z1416" s="5" t="s">
        <v>13004</v>
      </c>
      <c r="AA1416" s="5" t="s">
        <v>13005</v>
      </c>
      <c r="AB1416" s="5" t="s">
        <v>2743</v>
      </c>
      <c r="AC1416" s="5" t="s">
        <v>52</v>
      </c>
      <c r="AD1416" s="5" t="s">
        <v>5289</v>
      </c>
      <c r="AE1416" s="5" t="s">
        <v>5290</v>
      </c>
      <c r="AF1416" s="5" t="s">
        <v>5291</v>
      </c>
      <c r="AG1416" s="5" t="s">
        <v>52</v>
      </c>
      <c r="AH1416" s="5" t="s">
        <v>52</v>
      </c>
      <c r="AI1416" s="5" t="s">
        <v>52</v>
      </c>
      <c r="AJ1416" s="5" t="s">
        <v>6203</v>
      </c>
      <c r="AK1416" s="5" t="s">
        <v>6210</v>
      </c>
      <c r="AL1416" s="5" t="s">
        <v>6358</v>
      </c>
    </row>
    <row r="1417" hidden="1">
      <c r="A1417" s="5" t="s">
        <v>13006</v>
      </c>
      <c r="B1417" s="5" t="s">
        <v>13007</v>
      </c>
      <c r="C1417" s="5" t="s">
        <v>13007</v>
      </c>
      <c r="D1417" s="9">
        <v>43675.0</v>
      </c>
      <c r="E1417" s="5">
        <v>152291.0</v>
      </c>
      <c r="F1417" s="5">
        <v>69223.0</v>
      </c>
      <c r="G1417" s="5" t="s">
        <v>1419</v>
      </c>
      <c r="H1417" s="5" t="s">
        <v>480</v>
      </c>
      <c r="I1417" s="5" t="s">
        <v>9871</v>
      </c>
      <c r="J1417" s="5" t="s">
        <v>256</v>
      </c>
      <c r="K1417" s="5" t="s">
        <v>4021</v>
      </c>
      <c r="L1417" s="5" t="s">
        <v>13008</v>
      </c>
      <c r="M1417" s="10" t="str">
        <f>IFERROR(__xludf.DUMMYFUNCTION("REGEXEXTRACT(L1902, ""[\s,]([A-Z]{2})[,\s]\s?\d{5}"")"),"PR")</f>
        <v>PR</v>
      </c>
      <c r="N1417" s="5" t="s">
        <v>13008</v>
      </c>
      <c r="O1417" s="5" t="s">
        <v>52</v>
      </c>
      <c r="P1417" s="5">
        <v>3.0</v>
      </c>
      <c r="Q1417" s="5" t="s">
        <v>13009</v>
      </c>
      <c r="R1417" s="5" t="s">
        <v>3360</v>
      </c>
      <c r="S1417" s="5">
        <v>128.0</v>
      </c>
      <c r="T1417" s="5" t="s">
        <v>1077</v>
      </c>
      <c r="U1417" s="5">
        <v>0.0</v>
      </c>
      <c r="V1417" s="5" t="s">
        <v>70</v>
      </c>
      <c r="W1417" s="5" t="s">
        <v>13010</v>
      </c>
      <c r="X1417" s="5" t="s">
        <v>52</v>
      </c>
      <c r="Y1417" s="5" t="s">
        <v>52</v>
      </c>
      <c r="Z1417" s="5" t="s">
        <v>13004</v>
      </c>
      <c r="AA1417" s="5" t="s">
        <v>13011</v>
      </c>
      <c r="AB1417" s="5" t="s">
        <v>2743</v>
      </c>
      <c r="AC1417" s="5" t="s">
        <v>52</v>
      </c>
      <c r="AD1417" s="5" t="s">
        <v>5289</v>
      </c>
      <c r="AE1417" s="5" t="s">
        <v>5290</v>
      </c>
      <c r="AF1417" s="5" t="s">
        <v>5291</v>
      </c>
      <c r="AG1417" s="5" t="s">
        <v>52</v>
      </c>
      <c r="AH1417" s="5" t="s">
        <v>52</v>
      </c>
      <c r="AI1417" s="5" t="s">
        <v>52</v>
      </c>
      <c r="AJ1417" s="5" t="s">
        <v>6203</v>
      </c>
      <c r="AK1417" s="5" t="s">
        <v>7901</v>
      </c>
      <c r="AL1417" s="5" t="s">
        <v>3481</v>
      </c>
    </row>
    <row r="1418" hidden="1">
      <c r="A1418" s="5" t="s">
        <v>13012</v>
      </c>
      <c r="B1418" s="5" t="s">
        <v>13013</v>
      </c>
      <c r="C1418" s="5" t="s">
        <v>9767</v>
      </c>
      <c r="D1418" s="9">
        <v>43673.0</v>
      </c>
      <c r="E1418" s="5">
        <v>33530.0</v>
      </c>
      <c r="F1418" s="5">
        <v>15241.0</v>
      </c>
      <c r="G1418" s="5" t="s">
        <v>2389</v>
      </c>
      <c r="H1418" s="5" t="s">
        <v>530</v>
      </c>
      <c r="I1418" s="5" t="s">
        <v>1029</v>
      </c>
      <c r="J1418" s="5" t="s">
        <v>2391</v>
      </c>
      <c r="K1418" s="5" t="s">
        <v>13014</v>
      </c>
      <c r="L1418" s="5" t="s">
        <v>13015</v>
      </c>
      <c r="M1418" s="10" t="str">
        <f>IFERROR(__xludf.DUMMYFUNCTION("REGEXEXTRACT(L1903, ""[\s,]([A-Z]{2})[,\s]\s?\d{5}"")"),"PR")</f>
        <v>PR</v>
      </c>
      <c r="N1418" s="5" t="s">
        <v>2917</v>
      </c>
      <c r="O1418" s="5">
        <v>2322.0</v>
      </c>
      <c r="P1418" s="5">
        <v>1.0</v>
      </c>
      <c r="Q1418" s="5" t="s">
        <v>13016</v>
      </c>
      <c r="R1418" s="5">
        <v>4510.0</v>
      </c>
      <c r="S1418" s="5">
        <v>1109.0</v>
      </c>
      <c r="T1418" s="5" t="s">
        <v>69</v>
      </c>
      <c r="U1418" s="5">
        <v>0.0</v>
      </c>
      <c r="V1418" s="5" t="s">
        <v>52</v>
      </c>
      <c r="W1418" s="5" t="s">
        <v>13017</v>
      </c>
      <c r="X1418" s="5" t="s">
        <v>52</v>
      </c>
      <c r="Y1418" s="5" t="s">
        <v>52</v>
      </c>
      <c r="Z1418" s="5" t="s">
        <v>13018</v>
      </c>
      <c r="AA1418" s="5" t="s">
        <v>13019</v>
      </c>
      <c r="AB1418" s="5" t="s">
        <v>260</v>
      </c>
      <c r="AC1418" s="5" t="s">
        <v>52</v>
      </c>
      <c r="AD1418" s="5" t="s">
        <v>216</v>
      </c>
      <c r="AE1418" s="5" t="s">
        <v>217</v>
      </c>
      <c r="AF1418" s="5" t="s">
        <v>218</v>
      </c>
      <c r="AG1418" s="5" t="s">
        <v>52</v>
      </c>
      <c r="AH1418" s="5" t="s">
        <v>52</v>
      </c>
      <c r="AI1418" s="5" t="s">
        <v>52</v>
      </c>
      <c r="AJ1418" s="5" t="s">
        <v>13020</v>
      </c>
      <c r="AK1418" s="5" t="s">
        <v>13021</v>
      </c>
      <c r="AL1418" s="5" t="s">
        <v>13022</v>
      </c>
    </row>
    <row r="1419" hidden="1">
      <c r="A1419" s="5" t="s">
        <v>13023</v>
      </c>
      <c r="B1419" s="5" t="s">
        <v>13024</v>
      </c>
      <c r="C1419" s="5" t="s">
        <v>102</v>
      </c>
      <c r="D1419" s="9">
        <v>43667.0</v>
      </c>
      <c r="E1419" s="5">
        <v>41461.0</v>
      </c>
      <c r="F1419" s="5">
        <v>18846.0</v>
      </c>
      <c r="G1419" s="5" t="s">
        <v>963</v>
      </c>
      <c r="H1419" s="5" t="s">
        <v>189</v>
      </c>
      <c r="I1419" s="5" t="s">
        <v>4402</v>
      </c>
      <c r="J1419" s="5" t="s">
        <v>965</v>
      </c>
      <c r="K1419" s="5" t="s">
        <v>11551</v>
      </c>
      <c r="L1419" s="5" t="s">
        <v>13025</v>
      </c>
      <c r="M1419" s="10" t="str">
        <f>IFERROR(__xludf.DUMMYFUNCTION("REGEXEXTRACT(L1904, ""[\s,]([A-Z]{2})[,\s]\s?\d{5}"")"),"OH")</f>
        <v>OH</v>
      </c>
      <c r="N1419" s="5" t="s">
        <v>102</v>
      </c>
      <c r="O1419" s="5">
        <v>77571.0</v>
      </c>
      <c r="P1419" s="5">
        <v>1.0</v>
      </c>
      <c r="Q1419" s="5" t="s">
        <v>13026</v>
      </c>
      <c r="R1419" s="5">
        <v>4310.0</v>
      </c>
      <c r="S1419" s="5">
        <v>900.0</v>
      </c>
      <c r="T1419" s="5" t="s">
        <v>196</v>
      </c>
      <c r="U1419" s="5">
        <v>34.0</v>
      </c>
      <c r="V1419" s="5" t="s">
        <v>93</v>
      </c>
      <c r="W1419" s="5" t="s">
        <v>13027</v>
      </c>
      <c r="X1419" s="5" t="s">
        <v>52</v>
      </c>
      <c r="Y1419" s="5" t="s">
        <v>52</v>
      </c>
      <c r="Z1419" s="5" t="s">
        <v>13028</v>
      </c>
      <c r="AA1419" s="5" t="s">
        <v>13029</v>
      </c>
      <c r="AB1419" s="5" t="s">
        <v>260</v>
      </c>
      <c r="AC1419" s="5" t="s">
        <v>52</v>
      </c>
      <c r="AD1419" s="5" t="s">
        <v>216</v>
      </c>
      <c r="AE1419" s="5" t="s">
        <v>217</v>
      </c>
      <c r="AF1419" s="5" t="s">
        <v>218</v>
      </c>
      <c r="AG1419" s="5" t="s">
        <v>52</v>
      </c>
      <c r="AH1419" s="5" t="s">
        <v>52</v>
      </c>
      <c r="AI1419" s="5" t="s">
        <v>52</v>
      </c>
      <c r="AJ1419" s="5" t="s">
        <v>11557</v>
      </c>
      <c r="AK1419" s="5" t="s">
        <v>11558</v>
      </c>
      <c r="AL1419" s="5" t="s">
        <v>11559</v>
      </c>
    </row>
    <row r="1420" hidden="1">
      <c r="A1420" s="5" t="s">
        <v>13030</v>
      </c>
      <c r="B1420" s="5" t="s">
        <v>4346</v>
      </c>
      <c r="C1420" s="5" t="s">
        <v>13031</v>
      </c>
      <c r="D1420" s="9">
        <v>43664.0</v>
      </c>
      <c r="E1420" s="5">
        <v>9689.0</v>
      </c>
      <c r="F1420" s="5">
        <v>4404.0</v>
      </c>
      <c r="G1420" s="5" t="s">
        <v>963</v>
      </c>
      <c r="H1420" s="5" t="s">
        <v>171</v>
      </c>
      <c r="I1420" s="5" t="s">
        <v>11390</v>
      </c>
      <c r="J1420" s="5" t="s">
        <v>965</v>
      </c>
      <c r="K1420" s="5" t="s">
        <v>13032</v>
      </c>
      <c r="L1420" s="5" t="s">
        <v>13033</v>
      </c>
      <c r="M1420" s="10" t="str">
        <f>IFERROR(__xludf.DUMMYFUNCTION("REGEXEXTRACT(L1905, ""[\s,]([A-Z]{2})[,\s]\s?\d{5}"")"),"PA")</f>
        <v>PA</v>
      </c>
      <c r="N1420" s="5" t="s">
        <v>13034</v>
      </c>
      <c r="O1420" s="5">
        <v>60106.0</v>
      </c>
      <c r="P1420" s="5">
        <v>1.0</v>
      </c>
      <c r="Q1420" s="5" t="s">
        <v>13035</v>
      </c>
      <c r="R1420" s="5" t="s">
        <v>91</v>
      </c>
      <c r="S1420" s="5">
        <v>720.0</v>
      </c>
      <c r="T1420" s="5" t="s">
        <v>69</v>
      </c>
      <c r="U1420" s="5">
        <v>0.0</v>
      </c>
      <c r="V1420" s="5" t="s">
        <v>52</v>
      </c>
      <c r="W1420" s="5" t="s">
        <v>13036</v>
      </c>
      <c r="X1420" s="5" t="s">
        <v>71</v>
      </c>
      <c r="Y1420" s="5" t="s">
        <v>52</v>
      </c>
      <c r="Z1420" s="5" t="s">
        <v>13037</v>
      </c>
      <c r="AA1420" s="5">
        <v>1.90574754E8</v>
      </c>
      <c r="AB1420" s="5" t="s">
        <v>180</v>
      </c>
      <c r="AC1420" s="5" t="s">
        <v>283</v>
      </c>
      <c r="AD1420" s="5" t="s">
        <v>3589</v>
      </c>
      <c r="AE1420" s="5" t="s">
        <v>3590</v>
      </c>
      <c r="AF1420" s="5" t="s">
        <v>3591</v>
      </c>
      <c r="AG1420" s="5" t="s">
        <v>52</v>
      </c>
      <c r="AH1420" s="5" t="s">
        <v>52</v>
      </c>
      <c r="AI1420" s="5" t="s">
        <v>3592</v>
      </c>
      <c r="AJ1420" s="5" t="s">
        <v>4346</v>
      </c>
      <c r="AK1420" s="5" t="s">
        <v>13033</v>
      </c>
      <c r="AL1420" s="5" t="s">
        <v>2594</v>
      </c>
    </row>
    <row r="1421" hidden="1">
      <c r="A1421" s="5" t="s">
        <v>13038</v>
      </c>
      <c r="B1421" s="5" t="s">
        <v>12471</v>
      </c>
      <c r="C1421" s="5" t="s">
        <v>12471</v>
      </c>
      <c r="D1421" s="9">
        <v>43658.0</v>
      </c>
      <c r="E1421" s="5">
        <v>250800.0</v>
      </c>
      <c r="F1421" s="5">
        <v>114000.0</v>
      </c>
      <c r="G1421" s="5" t="s">
        <v>1419</v>
      </c>
      <c r="H1421" s="5" t="s">
        <v>480</v>
      </c>
      <c r="I1421" s="5" t="s">
        <v>12846</v>
      </c>
      <c r="J1421" s="5" t="s">
        <v>256</v>
      </c>
      <c r="K1421" s="5" t="s">
        <v>3608</v>
      </c>
      <c r="L1421" s="5" t="s">
        <v>12473</v>
      </c>
      <c r="M1421" s="10" t="str">
        <f>IFERROR(__xludf.DUMMYFUNCTION("REGEXEXTRACT(L1906, ""[\s,]([A-Z]{2})[,\s]\s?\d{5}"")"),"#N/A")</f>
        <v>#N/A</v>
      </c>
      <c r="N1421" s="5" t="s">
        <v>12473</v>
      </c>
      <c r="O1421" s="5" t="s">
        <v>52</v>
      </c>
      <c r="P1421" s="5">
        <v>6.0</v>
      </c>
      <c r="Q1421" s="5" t="s">
        <v>13039</v>
      </c>
      <c r="R1421" s="5" t="s">
        <v>3612</v>
      </c>
      <c r="S1421" s="5">
        <v>300.0</v>
      </c>
      <c r="T1421" s="5" t="s">
        <v>1077</v>
      </c>
      <c r="U1421" s="5">
        <v>1.0</v>
      </c>
      <c r="V1421" s="5" t="s">
        <v>70</v>
      </c>
      <c r="W1421" s="5" t="s">
        <v>13040</v>
      </c>
      <c r="X1421" s="5" t="s">
        <v>52</v>
      </c>
      <c r="Y1421" s="5" t="s">
        <v>52</v>
      </c>
      <c r="Z1421" s="5" t="s">
        <v>13041</v>
      </c>
      <c r="AA1421" s="5" t="s">
        <v>13042</v>
      </c>
      <c r="AB1421" s="5" t="s">
        <v>235</v>
      </c>
      <c r="AC1421" s="5" t="s">
        <v>52</v>
      </c>
      <c r="AD1421" s="5" t="s">
        <v>5289</v>
      </c>
      <c r="AE1421" s="5" t="s">
        <v>5290</v>
      </c>
      <c r="AF1421" s="5" t="s">
        <v>5291</v>
      </c>
      <c r="AG1421" s="5" t="s">
        <v>52</v>
      </c>
      <c r="AH1421" s="5" t="s">
        <v>52</v>
      </c>
      <c r="AI1421" s="5" t="s">
        <v>52</v>
      </c>
      <c r="AJ1421" s="5" t="s">
        <v>3889</v>
      </c>
      <c r="AK1421" s="5" t="s">
        <v>13043</v>
      </c>
      <c r="AL1421" s="5" t="s">
        <v>3481</v>
      </c>
    </row>
    <row r="1422" hidden="1">
      <c r="A1422" s="5" t="s">
        <v>13044</v>
      </c>
      <c r="B1422" s="5" t="s">
        <v>9479</v>
      </c>
      <c r="C1422" s="5" t="s">
        <v>12750</v>
      </c>
      <c r="D1422" s="9">
        <v>43658.0</v>
      </c>
      <c r="E1422" s="5">
        <v>2856.0</v>
      </c>
      <c r="F1422" s="5">
        <v>1298.0</v>
      </c>
      <c r="G1422" s="5" t="s">
        <v>479</v>
      </c>
      <c r="H1422" s="5" t="s">
        <v>272</v>
      </c>
      <c r="I1422" s="5" t="s">
        <v>13045</v>
      </c>
      <c r="J1422" s="5" t="s">
        <v>274</v>
      </c>
      <c r="K1422" s="5" t="s">
        <v>9481</v>
      </c>
      <c r="L1422" s="5" t="s">
        <v>12751</v>
      </c>
      <c r="M1422" s="10" t="str">
        <f>IFERROR(__xludf.DUMMYFUNCTION("REGEXEXTRACT(L1907, ""[\s,]([A-Z]{2})[,\s]\s?\d{5}"")"),"#N/A")</f>
        <v>#N/A</v>
      </c>
      <c r="N1422" s="5" t="s">
        <v>12752</v>
      </c>
      <c r="O1422" s="5">
        <v>90723.0</v>
      </c>
      <c r="P1422" s="5">
        <v>1.0</v>
      </c>
      <c r="Q1422" s="5" t="s">
        <v>13046</v>
      </c>
      <c r="R1422" s="5" t="s">
        <v>3516</v>
      </c>
      <c r="S1422" s="5">
        <v>130.0</v>
      </c>
      <c r="T1422" s="5" t="s">
        <v>69</v>
      </c>
      <c r="U1422" s="5">
        <v>0.0</v>
      </c>
      <c r="V1422" s="5" t="s">
        <v>52</v>
      </c>
      <c r="W1422" s="5" t="s">
        <v>13047</v>
      </c>
      <c r="X1422" s="5" t="s">
        <v>55</v>
      </c>
      <c r="Y1422" s="5" t="s">
        <v>13048</v>
      </c>
      <c r="Z1422" s="5">
        <v>1904.0</v>
      </c>
      <c r="AA1422" s="5" t="s">
        <v>13049</v>
      </c>
      <c r="AB1422" s="5" t="s">
        <v>235</v>
      </c>
      <c r="AC1422" s="5" t="s">
        <v>52</v>
      </c>
      <c r="AD1422" s="5" t="s">
        <v>3225</v>
      </c>
      <c r="AE1422" s="5" t="s">
        <v>3226</v>
      </c>
      <c r="AF1422" s="5" t="s">
        <v>3227</v>
      </c>
      <c r="AG1422" s="5" t="s">
        <v>52</v>
      </c>
      <c r="AH1422" s="5" t="s">
        <v>52</v>
      </c>
      <c r="AI1422" s="5" t="s">
        <v>3228</v>
      </c>
      <c r="AJ1422" s="5" t="s">
        <v>9479</v>
      </c>
      <c r="AK1422" s="5" t="s">
        <v>13050</v>
      </c>
      <c r="AL1422" s="5" t="s">
        <v>404</v>
      </c>
    </row>
    <row r="1423" hidden="1">
      <c r="A1423" s="5" t="s">
        <v>13051</v>
      </c>
      <c r="B1423" s="5" t="s">
        <v>13052</v>
      </c>
      <c r="C1423" s="5" t="s">
        <v>13053</v>
      </c>
      <c r="D1423" s="9">
        <v>43656.0</v>
      </c>
      <c r="E1423" s="5">
        <v>41499.0</v>
      </c>
      <c r="F1423" s="5">
        <v>18863.0</v>
      </c>
      <c r="G1423" s="5" t="s">
        <v>107</v>
      </c>
      <c r="H1423" s="5" t="s">
        <v>530</v>
      </c>
      <c r="I1423" s="5" t="s">
        <v>549</v>
      </c>
      <c r="J1423" s="5" t="s">
        <v>109</v>
      </c>
      <c r="K1423" s="5" t="s">
        <v>1171</v>
      </c>
      <c r="L1423" s="5" t="s">
        <v>13054</v>
      </c>
      <c r="M1423" s="10" t="str">
        <f>IFERROR(__xludf.DUMMYFUNCTION("REGEXEXTRACT(L1908, ""[\s,]([A-Z]{2})[,\s]\s?\d{5}"")"),"#N/A")</f>
        <v>#N/A</v>
      </c>
      <c r="N1423" s="5" t="s">
        <v>13055</v>
      </c>
      <c r="O1423" s="5">
        <v>1801.0</v>
      </c>
      <c r="P1423" s="5">
        <v>1.0</v>
      </c>
      <c r="Q1423" s="5" t="s">
        <v>13056</v>
      </c>
      <c r="R1423" s="5">
        <v>4510.0</v>
      </c>
      <c r="S1423" s="5">
        <v>1363.0</v>
      </c>
      <c r="T1423" s="5" t="s">
        <v>92</v>
      </c>
      <c r="U1423" s="5">
        <v>38.0</v>
      </c>
      <c r="V1423" s="5" t="s">
        <v>93</v>
      </c>
      <c r="W1423" s="5" t="s">
        <v>13057</v>
      </c>
      <c r="X1423" s="5" t="s">
        <v>52</v>
      </c>
      <c r="Y1423" s="5" t="s">
        <v>52</v>
      </c>
      <c r="Z1423" s="5" t="s">
        <v>13058</v>
      </c>
      <c r="AA1423" s="5" t="s">
        <v>13059</v>
      </c>
      <c r="AB1423" s="5" t="s">
        <v>235</v>
      </c>
      <c r="AC1423" s="5" t="s">
        <v>52</v>
      </c>
      <c r="AD1423" s="5" t="s">
        <v>216</v>
      </c>
      <c r="AE1423" s="5" t="s">
        <v>217</v>
      </c>
      <c r="AF1423" s="5" t="s">
        <v>218</v>
      </c>
      <c r="AG1423" s="5" t="s">
        <v>52</v>
      </c>
      <c r="AH1423" s="5" t="s">
        <v>52</v>
      </c>
      <c r="AI1423" s="5" t="s">
        <v>52</v>
      </c>
      <c r="AJ1423" s="5" t="s">
        <v>13060</v>
      </c>
      <c r="AK1423" s="5" t="s">
        <v>13061</v>
      </c>
      <c r="AL1423" s="5" t="s">
        <v>13062</v>
      </c>
    </row>
    <row r="1424" hidden="1">
      <c r="A1424" s="5" t="s">
        <v>13063</v>
      </c>
      <c r="B1424" s="5" t="s">
        <v>13064</v>
      </c>
      <c r="C1424" s="5" t="s">
        <v>13064</v>
      </c>
      <c r="D1424" s="9">
        <v>43653.0</v>
      </c>
      <c r="E1424" s="5">
        <v>5809.0</v>
      </c>
      <c r="F1424" s="5">
        <v>2640.0</v>
      </c>
      <c r="G1424" s="5" t="s">
        <v>963</v>
      </c>
      <c r="H1424" s="5" t="s">
        <v>171</v>
      </c>
      <c r="I1424" s="5" t="s">
        <v>2721</v>
      </c>
      <c r="J1424" s="5" t="s">
        <v>965</v>
      </c>
      <c r="K1424" s="5" t="s">
        <v>391</v>
      </c>
      <c r="L1424" s="5" t="s">
        <v>13065</v>
      </c>
      <c r="M1424" s="10" t="str">
        <f>IFERROR(__xludf.DUMMYFUNCTION("REGEXEXTRACT(L1909, ""[\s,]([A-Z]{2})[,\s]\s?\d{5}"")"),"MA")</f>
        <v>MA</v>
      </c>
      <c r="N1424" s="5" t="s">
        <v>13066</v>
      </c>
      <c r="O1424" s="5" t="s">
        <v>2379</v>
      </c>
      <c r="P1424" s="5">
        <v>1.0</v>
      </c>
      <c r="Q1424" s="5" t="s">
        <v>13067</v>
      </c>
      <c r="R1424" s="5" t="s">
        <v>244</v>
      </c>
      <c r="S1424" s="5">
        <v>5.0</v>
      </c>
      <c r="T1424" s="5" t="s">
        <v>69</v>
      </c>
      <c r="U1424" s="5">
        <v>24.0</v>
      </c>
      <c r="V1424" s="5" t="s">
        <v>70</v>
      </c>
      <c r="W1424" s="5" t="s">
        <v>13068</v>
      </c>
      <c r="X1424" s="5" t="s">
        <v>55</v>
      </c>
      <c r="Y1424" s="5" t="s">
        <v>13069</v>
      </c>
      <c r="Z1424" s="5" t="s">
        <v>11445</v>
      </c>
      <c r="AA1424" s="5" t="s">
        <v>13070</v>
      </c>
      <c r="AB1424" s="5" t="s">
        <v>730</v>
      </c>
      <c r="AC1424" s="5" t="s">
        <v>52</v>
      </c>
      <c r="AD1424" s="5" t="s">
        <v>72</v>
      </c>
      <c r="AE1424" s="5" t="s">
        <v>73</v>
      </c>
      <c r="AF1424" s="5" t="s">
        <v>74</v>
      </c>
      <c r="AG1424" s="5" t="s">
        <v>75</v>
      </c>
      <c r="AH1424" s="5" t="s">
        <v>76</v>
      </c>
      <c r="AI1424" s="5" t="s">
        <v>77</v>
      </c>
      <c r="AJ1424" s="5" t="s">
        <v>13064</v>
      </c>
      <c r="AK1424" s="5" t="s">
        <v>13071</v>
      </c>
      <c r="AL1424" s="5" t="s">
        <v>1233</v>
      </c>
    </row>
    <row r="1425" hidden="1">
      <c r="A1425" s="5" t="s">
        <v>13072</v>
      </c>
      <c r="B1425" s="5" t="s">
        <v>12471</v>
      </c>
      <c r="C1425" s="5" t="s">
        <v>12471</v>
      </c>
      <c r="D1425" s="9">
        <v>43650.0</v>
      </c>
      <c r="E1425" s="5">
        <v>209000.0</v>
      </c>
      <c r="F1425" s="5">
        <v>95000.0</v>
      </c>
      <c r="G1425" s="5" t="s">
        <v>1419</v>
      </c>
      <c r="H1425" s="5" t="s">
        <v>480</v>
      </c>
      <c r="I1425" s="5" t="s">
        <v>12472</v>
      </c>
      <c r="J1425" s="5" t="s">
        <v>256</v>
      </c>
      <c r="K1425" s="5" t="s">
        <v>4172</v>
      </c>
      <c r="L1425" s="5" t="s">
        <v>12473</v>
      </c>
      <c r="M1425" s="10" t="str">
        <f>IFERROR(__xludf.DUMMYFUNCTION("REGEXEXTRACT(L1910, ""[\s,]([A-Z]{2})[,\s]\s?\d{5}"")"),"CA")</f>
        <v>CA</v>
      </c>
      <c r="N1425" s="5" t="s">
        <v>12473</v>
      </c>
      <c r="O1425" s="5" t="s">
        <v>52</v>
      </c>
      <c r="P1425" s="5">
        <v>5.0</v>
      </c>
      <c r="Q1425" s="5" t="s">
        <v>13073</v>
      </c>
      <c r="R1425" s="5" t="s">
        <v>4176</v>
      </c>
      <c r="S1425" s="5">
        <v>250.0</v>
      </c>
      <c r="T1425" s="5" t="s">
        <v>1077</v>
      </c>
      <c r="U1425" s="5">
        <v>0.0</v>
      </c>
      <c r="V1425" s="5" t="s">
        <v>70</v>
      </c>
      <c r="W1425" s="5" t="s">
        <v>13074</v>
      </c>
      <c r="X1425" s="5" t="s">
        <v>52</v>
      </c>
      <c r="Y1425" s="5" t="s">
        <v>52</v>
      </c>
      <c r="Z1425" s="5" t="s">
        <v>13075</v>
      </c>
      <c r="AA1425" s="5" t="s">
        <v>13076</v>
      </c>
      <c r="AB1425" s="5" t="s">
        <v>1553</v>
      </c>
      <c r="AC1425" s="5" t="s">
        <v>52</v>
      </c>
      <c r="AD1425" s="5" t="s">
        <v>5289</v>
      </c>
      <c r="AE1425" s="5" t="s">
        <v>5290</v>
      </c>
      <c r="AF1425" s="5" t="s">
        <v>5291</v>
      </c>
      <c r="AG1425" s="5" t="s">
        <v>52</v>
      </c>
      <c r="AH1425" s="5" t="s">
        <v>52</v>
      </c>
      <c r="AI1425" s="5" t="s">
        <v>52</v>
      </c>
      <c r="AJ1425" s="5" t="s">
        <v>13077</v>
      </c>
      <c r="AK1425" s="5" t="s">
        <v>13078</v>
      </c>
      <c r="AL1425" s="5" t="s">
        <v>3481</v>
      </c>
    </row>
    <row r="1426" hidden="1">
      <c r="A1426" s="5" t="s">
        <v>13079</v>
      </c>
      <c r="B1426" s="5" t="s">
        <v>577</v>
      </c>
      <c r="C1426" s="5" t="s">
        <v>13080</v>
      </c>
      <c r="D1426" s="9">
        <v>43648.0</v>
      </c>
      <c r="E1426" s="5">
        <v>22108.0</v>
      </c>
      <c r="F1426" s="5">
        <v>10049.0</v>
      </c>
      <c r="G1426" s="5" t="s">
        <v>634</v>
      </c>
      <c r="H1426" s="5" t="s">
        <v>171</v>
      </c>
      <c r="I1426" s="5" t="s">
        <v>13081</v>
      </c>
      <c r="J1426" s="5" t="s">
        <v>274</v>
      </c>
      <c r="K1426" s="5" t="s">
        <v>7509</v>
      </c>
      <c r="L1426" s="5" t="s">
        <v>13082</v>
      </c>
      <c r="M1426" s="10" t="str">
        <f>IFERROR(__xludf.DUMMYFUNCTION("REGEXEXTRACT(L1911, ""[\s,]([A-Z]{2})[,\s]\s?\d{5}"")"),"#N/A")</f>
        <v>#N/A</v>
      </c>
      <c r="N1426" s="5" t="s">
        <v>13083</v>
      </c>
      <c r="O1426" s="5">
        <v>45069.0</v>
      </c>
      <c r="P1426" s="5">
        <v>1.0</v>
      </c>
      <c r="Q1426" s="5" t="s">
        <v>13084</v>
      </c>
      <c r="R1426" s="5">
        <v>4510.0</v>
      </c>
      <c r="S1426" s="5">
        <v>5740.0</v>
      </c>
      <c r="T1426" s="5" t="s">
        <v>53</v>
      </c>
      <c r="U1426" s="5">
        <v>64.0</v>
      </c>
      <c r="V1426" s="5" t="s">
        <v>93</v>
      </c>
      <c r="W1426" s="5" t="s">
        <v>13085</v>
      </c>
      <c r="X1426" s="5" t="s">
        <v>52</v>
      </c>
      <c r="Y1426" s="5" t="s">
        <v>52</v>
      </c>
      <c r="Z1426" s="5" t="s">
        <v>13086</v>
      </c>
      <c r="AA1426" s="5" t="s">
        <v>13087</v>
      </c>
      <c r="AB1426" s="5" t="s">
        <v>260</v>
      </c>
      <c r="AC1426" s="5" t="s">
        <v>283</v>
      </c>
      <c r="AD1426" s="5" t="s">
        <v>216</v>
      </c>
      <c r="AE1426" s="5" t="s">
        <v>217</v>
      </c>
      <c r="AF1426" s="5" t="s">
        <v>218</v>
      </c>
      <c r="AG1426" s="5" t="s">
        <v>52</v>
      </c>
      <c r="AH1426" s="5" t="s">
        <v>52</v>
      </c>
      <c r="AI1426" s="5" t="s">
        <v>52</v>
      </c>
      <c r="AJ1426" s="5" t="s">
        <v>6456</v>
      </c>
      <c r="AK1426" s="5" t="s">
        <v>2098</v>
      </c>
      <c r="AL1426" s="5" t="s">
        <v>1874</v>
      </c>
    </row>
    <row r="1427">
      <c r="A1427" s="5" t="s">
        <v>13088</v>
      </c>
      <c r="B1427" s="5" t="s">
        <v>13089</v>
      </c>
      <c r="C1427" s="5" t="s">
        <v>13090</v>
      </c>
      <c r="D1427" s="9">
        <v>43645.0</v>
      </c>
      <c r="E1427" s="5">
        <v>51938.0</v>
      </c>
      <c r="F1427" s="5">
        <v>23608.0</v>
      </c>
      <c r="G1427" s="5" t="s">
        <v>83</v>
      </c>
      <c r="H1427" s="5" t="s">
        <v>45</v>
      </c>
      <c r="I1427" s="5" t="s">
        <v>13091</v>
      </c>
      <c r="J1427" s="5" t="s">
        <v>86</v>
      </c>
      <c r="K1427" s="5" t="s">
        <v>391</v>
      </c>
      <c r="L1427" s="5" t="s">
        <v>13092</v>
      </c>
      <c r="M1427" s="11" t="s">
        <v>75</v>
      </c>
      <c r="N1427" s="5" t="s">
        <v>13093</v>
      </c>
      <c r="O1427" s="5">
        <v>7065.0</v>
      </c>
      <c r="P1427" s="5">
        <v>1.0</v>
      </c>
      <c r="Q1427" s="5" t="s">
        <v>13094</v>
      </c>
      <c r="R1427" s="5" t="s">
        <v>244</v>
      </c>
      <c r="S1427" s="5">
        <v>4403.0</v>
      </c>
      <c r="T1427" s="5" t="s">
        <v>374</v>
      </c>
      <c r="U1427" s="5">
        <v>55.0</v>
      </c>
      <c r="V1427" s="5" t="s">
        <v>70</v>
      </c>
      <c r="W1427" s="5" t="s">
        <v>13095</v>
      </c>
      <c r="X1427" s="5" t="s">
        <v>52</v>
      </c>
      <c r="Y1427" s="5" t="s">
        <v>52</v>
      </c>
      <c r="Z1427" s="5" t="s">
        <v>13096</v>
      </c>
      <c r="AA1427" s="5" t="s">
        <v>13097</v>
      </c>
      <c r="AB1427" s="5" t="s">
        <v>59</v>
      </c>
      <c r="AC1427" s="5" t="s">
        <v>52</v>
      </c>
      <c r="AD1427" s="5" t="s">
        <v>72</v>
      </c>
      <c r="AE1427" s="5" t="s">
        <v>73</v>
      </c>
      <c r="AF1427" s="5" t="s">
        <v>74</v>
      </c>
      <c r="AG1427" s="5" t="s">
        <v>75</v>
      </c>
      <c r="AH1427" s="5" t="s">
        <v>76</v>
      </c>
      <c r="AI1427" s="5" t="s">
        <v>77</v>
      </c>
      <c r="AJ1427" s="5" t="s">
        <v>13089</v>
      </c>
      <c r="AK1427" s="5" t="s">
        <v>13098</v>
      </c>
      <c r="AL1427" s="5" t="s">
        <v>13099</v>
      </c>
    </row>
    <row r="1428" hidden="1">
      <c r="A1428" s="5" t="s">
        <v>13100</v>
      </c>
      <c r="B1428" s="5" t="s">
        <v>12471</v>
      </c>
      <c r="C1428" s="5" t="s">
        <v>12471</v>
      </c>
      <c r="D1428" s="9">
        <v>43644.0</v>
      </c>
      <c r="E1428" s="5">
        <v>111507.0</v>
      </c>
      <c r="F1428" s="5">
        <v>50685.0</v>
      </c>
      <c r="G1428" s="5" t="s">
        <v>1419</v>
      </c>
      <c r="H1428" s="5" t="s">
        <v>480</v>
      </c>
      <c r="I1428" s="5" t="s">
        <v>10918</v>
      </c>
      <c r="J1428" s="5" t="s">
        <v>256</v>
      </c>
      <c r="K1428" s="5" t="s">
        <v>3471</v>
      </c>
      <c r="L1428" s="5" t="s">
        <v>12473</v>
      </c>
      <c r="M1428" s="10" t="str">
        <f>IFERROR(__xludf.DUMMYFUNCTION("REGEXEXTRACT(L1913, ""[\s,]([A-Z]{2})[,\s]\s?\d{5}"")"),"MA")</f>
        <v>MA</v>
      </c>
      <c r="N1428" s="5" t="s">
        <v>12473</v>
      </c>
      <c r="O1428" s="5" t="s">
        <v>52</v>
      </c>
      <c r="P1428" s="5">
        <v>2.0</v>
      </c>
      <c r="Q1428" s="5" t="s">
        <v>13101</v>
      </c>
      <c r="R1428" s="5" t="s">
        <v>3475</v>
      </c>
      <c r="S1428" s="5">
        <v>100.0</v>
      </c>
      <c r="T1428" s="5" t="s">
        <v>1077</v>
      </c>
      <c r="U1428" s="5">
        <v>0.0</v>
      </c>
      <c r="V1428" s="5" t="s">
        <v>70</v>
      </c>
      <c r="W1428" s="5" t="s">
        <v>13102</v>
      </c>
      <c r="X1428" s="5" t="s">
        <v>52</v>
      </c>
      <c r="Y1428" s="5" t="s">
        <v>52</v>
      </c>
      <c r="Z1428" s="5" t="s">
        <v>13103</v>
      </c>
      <c r="AA1428" s="5" t="s">
        <v>13104</v>
      </c>
      <c r="AB1428" s="5" t="s">
        <v>2743</v>
      </c>
      <c r="AC1428" s="5" t="s">
        <v>52</v>
      </c>
      <c r="AD1428" s="5" t="s">
        <v>5289</v>
      </c>
      <c r="AE1428" s="5" t="s">
        <v>5290</v>
      </c>
      <c r="AF1428" s="5" t="s">
        <v>5291</v>
      </c>
      <c r="AG1428" s="5" t="s">
        <v>52</v>
      </c>
      <c r="AH1428" s="5" t="s">
        <v>52</v>
      </c>
      <c r="AI1428" s="5" t="s">
        <v>52</v>
      </c>
      <c r="AJ1428" s="5" t="s">
        <v>3889</v>
      </c>
      <c r="AK1428" s="5" t="s">
        <v>13105</v>
      </c>
      <c r="AL1428" s="5" t="s">
        <v>3481</v>
      </c>
    </row>
    <row r="1429" hidden="1">
      <c r="A1429" s="5" t="s">
        <v>13106</v>
      </c>
      <c r="B1429" s="5" t="s">
        <v>12471</v>
      </c>
      <c r="C1429" s="5" t="s">
        <v>12471</v>
      </c>
      <c r="D1429" s="9">
        <v>43642.0</v>
      </c>
      <c r="E1429" s="5">
        <v>250800.0</v>
      </c>
      <c r="F1429" s="5">
        <v>114000.0</v>
      </c>
      <c r="G1429" s="5" t="s">
        <v>1419</v>
      </c>
      <c r="H1429" s="5" t="s">
        <v>480</v>
      </c>
      <c r="I1429" s="5" t="s">
        <v>8353</v>
      </c>
      <c r="J1429" s="5" t="s">
        <v>256</v>
      </c>
      <c r="K1429" s="5" t="s">
        <v>3608</v>
      </c>
      <c r="L1429" s="5" t="s">
        <v>12473</v>
      </c>
      <c r="M1429" s="10" t="str">
        <f>IFERROR(__xludf.DUMMYFUNCTION("REGEXEXTRACT(L1914, ""[\s,]([A-Z]{2})[,\s]\s?\d{5}"")"),"OH")</f>
        <v>OH</v>
      </c>
      <c r="N1429" s="5" t="s">
        <v>12473</v>
      </c>
      <c r="O1429" s="5" t="s">
        <v>52</v>
      </c>
      <c r="P1429" s="5">
        <v>6.0</v>
      </c>
      <c r="Q1429" s="5" t="s">
        <v>13107</v>
      </c>
      <c r="R1429" s="5" t="s">
        <v>3612</v>
      </c>
      <c r="S1429" s="5">
        <v>300.0</v>
      </c>
      <c r="T1429" s="5" t="s">
        <v>1077</v>
      </c>
      <c r="U1429" s="5">
        <v>1.0</v>
      </c>
      <c r="V1429" s="5" t="s">
        <v>70</v>
      </c>
      <c r="W1429" s="5" t="s">
        <v>13108</v>
      </c>
      <c r="X1429" s="5" t="s">
        <v>52</v>
      </c>
      <c r="Y1429" s="5" t="s">
        <v>52</v>
      </c>
      <c r="Z1429" s="5" t="s">
        <v>3614</v>
      </c>
      <c r="AA1429" s="5" t="s">
        <v>13109</v>
      </c>
      <c r="AB1429" s="5" t="s">
        <v>1553</v>
      </c>
      <c r="AC1429" s="5" t="s">
        <v>52</v>
      </c>
      <c r="AD1429" s="5" t="s">
        <v>5289</v>
      </c>
      <c r="AE1429" s="5" t="s">
        <v>5290</v>
      </c>
      <c r="AF1429" s="5" t="s">
        <v>5291</v>
      </c>
      <c r="AG1429" s="5" t="s">
        <v>52</v>
      </c>
      <c r="AH1429" s="5" t="s">
        <v>52</v>
      </c>
      <c r="AI1429" s="5" t="s">
        <v>52</v>
      </c>
      <c r="AJ1429" s="5" t="s">
        <v>13077</v>
      </c>
      <c r="AK1429" s="5" t="s">
        <v>13078</v>
      </c>
      <c r="AL1429" s="5" t="s">
        <v>3481</v>
      </c>
    </row>
    <row r="1430" hidden="1">
      <c r="A1430" s="5" t="s">
        <v>13110</v>
      </c>
      <c r="B1430" s="5" t="s">
        <v>13111</v>
      </c>
      <c r="C1430" s="5" t="s">
        <v>13112</v>
      </c>
      <c r="D1430" s="9">
        <v>43640.0</v>
      </c>
      <c r="E1430" s="5">
        <v>9687.0</v>
      </c>
      <c r="F1430" s="5">
        <v>4403.0</v>
      </c>
      <c r="G1430" s="5" t="s">
        <v>4673</v>
      </c>
      <c r="H1430" s="5" t="s">
        <v>272</v>
      </c>
      <c r="I1430" s="5" t="s">
        <v>9107</v>
      </c>
      <c r="J1430" s="5" t="s">
        <v>3808</v>
      </c>
      <c r="K1430" s="5" t="s">
        <v>13113</v>
      </c>
      <c r="L1430" s="5" t="s">
        <v>13114</v>
      </c>
      <c r="M1430" s="10" t="str">
        <f>IFERROR(__xludf.DUMMYFUNCTION("REGEXEXTRACT(L1915, ""[\s,]([A-Z]{2})[,\s]\s?\d{5}"")"),"MA")</f>
        <v>MA</v>
      </c>
      <c r="N1430" s="5" t="s">
        <v>13115</v>
      </c>
      <c r="O1430" s="5">
        <v>90250.0</v>
      </c>
      <c r="P1430" s="5">
        <v>1.0</v>
      </c>
      <c r="Q1430" s="5" t="s">
        <v>13116</v>
      </c>
      <c r="R1430" s="5" t="s">
        <v>91</v>
      </c>
      <c r="S1430" s="5">
        <v>430.0</v>
      </c>
      <c r="T1430" s="5" t="s">
        <v>69</v>
      </c>
      <c r="U1430" s="5">
        <v>0.0</v>
      </c>
      <c r="V1430" s="5" t="s">
        <v>52</v>
      </c>
      <c r="W1430" s="5" t="s">
        <v>13117</v>
      </c>
      <c r="X1430" s="5" t="s">
        <v>71</v>
      </c>
      <c r="Y1430" s="5" t="s">
        <v>52</v>
      </c>
      <c r="Z1430" s="5" t="s">
        <v>13118</v>
      </c>
      <c r="AA1430" s="5" t="s">
        <v>13119</v>
      </c>
      <c r="AB1430" s="5" t="s">
        <v>1831</v>
      </c>
      <c r="AC1430" s="5" t="s">
        <v>52</v>
      </c>
      <c r="AD1430" s="5" t="s">
        <v>3589</v>
      </c>
      <c r="AE1430" s="5" t="s">
        <v>3590</v>
      </c>
      <c r="AF1430" s="5" t="s">
        <v>3591</v>
      </c>
      <c r="AG1430" s="5" t="s">
        <v>52</v>
      </c>
      <c r="AH1430" s="5" t="s">
        <v>52</v>
      </c>
      <c r="AI1430" s="5" t="s">
        <v>3592</v>
      </c>
      <c r="AJ1430" s="5" t="s">
        <v>13111</v>
      </c>
      <c r="AK1430" s="5" t="s">
        <v>13114</v>
      </c>
      <c r="AL1430" s="5" t="s">
        <v>3653</v>
      </c>
    </row>
    <row r="1431" hidden="1">
      <c r="A1431" s="5" t="s">
        <v>13120</v>
      </c>
      <c r="B1431" s="5" t="s">
        <v>13007</v>
      </c>
      <c r="C1431" s="5" t="s">
        <v>13007</v>
      </c>
      <c r="D1431" s="9">
        <v>43637.0</v>
      </c>
      <c r="E1431" s="5">
        <v>312074.0</v>
      </c>
      <c r="F1431" s="5">
        <v>141852.0</v>
      </c>
      <c r="G1431" s="5" t="s">
        <v>1419</v>
      </c>
      <c r="H1431" s="5" t="s">
        <v>480</v>
      </c>
      <c r="I1431" s="5" t="s">
        <v>12016</v>
      </c>
      <c r="J1431" s="5" t="s">
        <v>256</v>
      </c>
      <c r="K1431" s="5" t="s">
        <v>3608</v>
      </c>
      <c r="L1431" s="5" t="s">
        <v>13008</v>
      </c>
      <c r="M1431" s="10" t="str">
        <f>IFERROR(__xludf.DUMMYFUNCTION("REGEXEXTRACT(L1916, ""[\s,]([A-Z]{2})[,\s]\s?\d{5}"")"),"OH")</f>
        <v>OH</v>
      </c>
      <c r="N1431" s="5" t="s">
        <v>13008</v>
      </c>
      <c r="O1431" s="5" t="s">
        <v>52</v>
      </c>
      <c r="P1431" s="5">
        <v>6.0</v>
      </c>
      <c r="Q1431" s="5" t="s">
        <v>13121</v>
      </c>
      <c r="R1431" s="5" t="s">
        <v>3612</v>
      </c>
      <c r="S1431" s="5">
        <v>259.0</v>
      </c>
      <c r="T1431" s="5" t="s">
        <v>1077</v>
      </c>
      <c r="U1431" s="5">
        <v>1.0</v>
      </c>
      <c r="V1431" s="5" t="s">
        <v>70</v>
      </c>
      <c r="W1431" s="5" t="s">
        <v>13122</v>
      </c>
      <c r="X1431" s="5" t="s">
        <v>52</v>
      </c>
      <c r="Y1431" s="5" t="s">
        <v>52</v>
      </c>
      <c r="Z1431" s="5" t="s">
        <v>7037</v>
      </c>
      <c r="AA1431" s="5" t="s">
        <v>13123</v>
      </c>
      <c r="AB1431" s="5" t="s">
        <v>180</v>
      </c>
      <c r="AC1431" s="5" t="s">
        <v>52</v>
      </c>
      <c r="AD1431" s="5" t="s">
        <v>5289</v>
      </c>
      <c r="AE1431" s="5" t="s">
        <v>5290</v>
      </c>
      <c r="AF1431" s="5" t="s">
        <v>5291</v>
      </c>
      <c r="AG1431" s="5" t="s">
        <v>52</v>
      </c>
      <c r="AH1431" s="5" t="s">
        <v>52</v>
      </c>
      <c r="AI1431" s="5" t="s">
        <v>52</v>
      </c>
      <c r="AJ1431" s="5" t="s">
        <v>6203</v>
      </c>
      <c r="AK1431" s="5" t="s">
        <v>6210</v>
      </c>
      <c r="AL1431" s="5" t="s">
        <v>3481</v>
      </c>
    </row>
    <row r="1432" hidden="1">
      <c r="A1432" s="5" t="s">
        <v>13124</v>
      </c>
      <c r="B1432" s="5" t="s">
        <v>13125</v>
      </c>
      <c r="C1432" s="5" t="s">
        <v>13126</v>
      </c>
      <c r="D1432" s="9">
        <v>43637.0</v>
      </c>
      <c r="E1432" s="5">
        <v>9689.0</v>
      </c>
      <c r="F1432" s="5">
        <v>4404.0</v>
      </c>
      <c r="G1432" s="5" t="s">
        <v>963</v>
      </c>
      <c r="H1432" s="5" t="s">
        <v>171</v>
      </c>
      <c r="I1432" s="5" t="s">
        <v>8128</v>
      </c>
      <c r="J1432" s="5" t="s">
        <v>965</v>
      </c>
      <c r="K1432" s="5" t="s">
        <v>13127</v>
      </c>
      <c r="L1432" s="5" t="s">
        <v>13128</v>
      </c>
      <c r="M1432" s="10" t="str">
        <f>IFERROR(__xludf.DUMMYFUNCTION("REGEXEXTRACT(L1917, ""[\s,]([A-Z]{2})[,\s]\s?\d{5}"")"),"NY")</f>
        <v>NY</v>
      </c>
      <c r="N1432" s="5" t="s">
        <v>13129</v>
      </c>
      <c r="O1432" s="5">
        <v>90501.0</v>
      </c>
      <c r="P1432" s="5">
        <v>1.0</v>
      </c>
      <c r="Q1432" s="5" t="s">
        <v>13130</v>
      </c>
      <c r="R1432" s="5" t="s">
        <v>13131</v>
      </c>
      <c r="S1432" s="5">
        <v>364.0</v>
      </c>
      <c r="T1432" s="5" t="s">
        <v>53</v>
      </c>
      <c r="U1432" s="5">
        <v>0.0</v>
      </c>
      <c r="V1432" s="5" t="s">
        <v>52</v>
      </c>
      <c r="W1432" s="5" t="s">
        <v>13132</v>
      </c>
      <c r="X1432" s="5" t="s">
        <v>71</v>
      </c>
      <c r="Y1432" s="5" t="s">
        <v>52</v>
      </c>
      <c r="Z1432" s="5" t="s">
        <v>13133</v>
      </c>
      <c r="AA1432" s="5" t="s">
        <v>13134</v>
      </c>
      <c r="AB1432" s="5" t="s">
        <v>180</v>
      </c>
      <c r="AC1432" s="5" t="s">
        <v>52</v>
      </c>
      <c r="AD1432" s="5" t="s">
        <v>3589</v>
      </c>
      <c r="AE1432" s="5" t="s">
        <v>3590</v>
      </c>
      <c r="AF1432" s="5" t="s">
        <v>3591</v>
      </c>
      <c r="AG1432" s="5" t="s">
        <v>52</v>
      </c>
      <c r="AH1432" s="5" t="s">
        <v>52</v>
      </c>
      <c r="AI1432" s="5" t="s">
        <v>3592</v>
      </c>
      <c r="AJ1432" s="5" t="s">
        <v>13125</v>
      </c>
      <c r="AK1432" s="5" t="s">
        <v>13135</v>
      </c>
      <c r="AL1432" s="5" t="s">
        <v>10231</v>
      </c>
    </row>
    <row r="1433" hidden="1">
      <c r="A1433" s="5" t="s">
        <v>13136</v>
      </c>
      <c r="B1433" s="5" t="s">
        <v>168</v>
      </c>
      <c r="C1433" s="5" t="s">
        <v>1612</v>
      </c>
      <c r="D1433" s="9">
        <v>43636.0</v>
      </c>
      <c r="E1433" s="5">
        <v>39600.0</v>
      </c>
      <c r="F1433" s="5">
        <v>18000.0</v>
      </c>
      <c r="G1433" s="5" t="s">
        <v>4585</v>
      </c>
      <c r="H1433" s="5" t="s">
        <v>171</v>
      </c>
      <c r="I1433" s="5" t="s">
        <v>13137</v>
      </c>
      <c r="J1433" s="5" t="s">
        <v>274</v>
      </c>
      <c r="K1433" s="5" t="s">
        <v>173</v>
      </c>
      <c r="L1433" s="5" t="s">
        <v>13138</v>
      </c>
      <c r="M1433" s="10" t="str">
        <f>IFERROR(__xludf.DUMMYFUNCTION("REGEXEXTRACT(L1918, ""[\s,]([A-Z]{2})[,\s]\s?\d{5}"")"),"#N/A")</f>
        <v>#N/A</v>
      </c>
      <c r="N1433" s="5" t="s">
        <v>12118</v>
      </c>
      <c r="O1433" s="5" t="s">
        <v>52</v>
      </c>
      <c r="P1433" s="5">
        <v>1.0</v>
      </c>
      <c r="Q1433" s="5" t="s">
        <v>13139</v>
      </c>
      <c r="R1433" s="5">
        <v>4510.0</v>
      </c>
      <c r="S1433" s="5">
        <v>13390.0</v>
      </c>
      <c r="T1433" s="5" t="s">
        <v>115</v>
      </c>
      <c r="U1433" s="5">
        <v>0.0</v>
      </c>
      <c r="V1433" s="5" t="s">
        <v>52</v>
      </c>
      <c r="W1433" s="5" t="s">
        <v>13140</v>
      </c>
      <c r="X1433" s="5" t="s">
        <v>52</v>
      </c>
      <c r="Y1433" s="5" t="s">
        <v>52</v>
      </c>
      <c r="Z1433" s="5" t="s">
        <v>13141</v>
      </c>
      <c r="AA1433" s="5" t="s">
        <v>13142</v>
      </c>
      <c r="AB1433" s="5" t="s">
        <v>235</v>
      </c>
      <c r="AC1433" s="5" t="s">
        <v>52</v>
      </c>
      <c r="AD1433" s="5" t="s">
        <v>181</v>
      </c>
      <c r="AE1433" s="5" t="s">
        <v>182</v>
      </c>
      <c r="AF1433" s="5" t="s">
        <v>183</v>
      </c>
      <c r="AG1433" s="5" t="s">
        <v>52</v>
      </c>
      <c r="AH1433" s="5" t="s">
        <v>52</v>
      </c>
      <c r="AI1433" s="5" t="s">
        <v>184</v>
      </c>
      <c r="AJ1433" s="5" t="s">
        <v>168</v>
      </c>
      <c r="AK1433" s="5" t="s">
        <v>13138</v>
      </c>
      <c r="AL1433" s="5" t="s">
        <v>185</v>
      </c>
    </row>
    <row r="1434" hidden="1">
      <c r="A1434" s="5" t="s">
        <v>13143</v>
      </c>
      <c r="B1434" s="5" t="s">
        <v>12471</v>
      </c>
      <c r="C1434" s="5" t="s">
        <v>12471</v>
      </c>
      <c r="D1434" s="9">
        <v>43634.0</v>
      </c>
      <c r="E1434" s="5">
        <v>99101.0</v>
      </c>
      <c r="F1434" s="5">
        <v>45046.0</v>
      </c>
      <c r="G1434" s="5" t="s">
        <v>1419</v>
      </c>
      <c r="H1434" s="5" t="s">
        <v>480</v>
      </c>
      <c r="I1434" s="5" t="s">
        <v>9871</v>
      </c>
      <c r="J1434" s="5" t="s">
        <v>256</v>
      </c>
      <c r="K1434" s="5" t="s">
        <v>3471</v>
      </c>
      <c r="L1434" s="5" t="s">
        <v>12473</v>
      </c>
      <c r="M1434" s="10" t="str">
        <f>IFERROR(__xludf.DUMMYFUNCTION("REGEXEXTRACT(L1919, ""[\s,]([A-Z]{2})[,\s]\s?\d{5}"")"),"#N/A")</f>
        <v>#N/A</v>
      </c>
      <c r="N1434" s="5" t="s">
        <v>12473</v>
      </c>
      <c r="O1434" s="5" t="s">
        <v>52</v>
      </c>
      <c r="P1434" s="5">
        <v>2.0</v>
      </c>
      <c r="Q1434" s="5" t="s">
        <v>13144</v>
      </c>
      <c r="R1434" s="5" t="s">
        <v>3475</v>
      </c>
      <c r="S1434" s="5">
        <v>111.0</v>
      </c>
      <c r="T1434" s="5" t="s">
        <v>1077</v>
      </c>
      <c r="U1434" s="5">
        <v>0.0</v>
      </c>
      <c r="V1434" s="5" t="s">
        <v>70</v>
      </c>
      <c r="W1434" s="5" t="s">
        <v>13145</v>
      </c>
      <c r="X1434" s="5" t="s">
        <v>52</v>
      </c>
      <c r="Y1434" s="5" t="s">
        <v>52</v>
      </c>
      <c r="Z1434" s="5" t="s">
        <v>13146</v>
      </c>
      <c r="AA1434" s="5" t="s">
        <v>13147</v>
      </c>
      <c r="AB1434" s="5" t="s">
        <v>2743</v>
      </c>
      <c r="AC1434" s="5" t="s">
        <v>52</v>
      </c>
      <c r="AD1434" s="5" t="s">
        <v>5289</v>
      </c>
      <c r="AE1434" s="5" t="s">
        <v>5290</v>
      </c>
      <c r="AF1434" s="5" t="s">
        <v>5291</v>
      </c>
      <c r="AG1434" s="5" t="s">
        <v>52</v>
      </c>
      <c r="AH1434" s="5" t="s">
        <v>52</v>
      </c>
      <c r="AI1434" s="5" t="s">
        <v>52</v>
      </c>
      <c r="AJ1434" s="5" t="s">
        <v>13148</v>
      </c>
      <c r="AK1434" s="5" t="s">
        <v>13149</v>
      </c>
      <c r="AL1434" s="5" t="s">
        <v>3481</v>
      </c>
    </row>
    <row r="1435" hidden="1">
      <c r="A1435" s="5" t="s">
        <v>13150</v>
      </c>
      <c r="B1435" s="5" t="s">
        <v>12471</v>
      </c>
      <c r="C1435" s="5" t="s">
        <v>12471</v>
      </c>
      <c r="D1435" s="9">
        <v>43634.0</v>
      </c>
      <c r="E1435" s="5">
        <v>157720.0</v>
      </c>
      <c r="F1435" s="5">
        <v>71691.0</v>
      </c>
      <c r="G1435" s="5" t="s">
        <v>1419</v>
      </c>
      <c r="H1435" s="5" t="s">
        <v>480</v>
      </c>
      <c r="I1435" s="5" t="s">
        <v>9871</v>
      </c>
      <c r="J1435" s="5" t="s">
        <v>256</v>
      </c>
      <c r="K1435" s="5" t="s">
        <v>4021</v>
      </c>
      <c r="L1435" s="5" t="s">
        <v>12473</v>
      </c>
      <c r="M1435" s="10" t="str">
        <f>IFERROR(__xludf.DUMMYFUNCTION("REGEXEXTRACT(L1920, ""[\s,]([A-Z]{2})[,\s]\s?\d{5}"")"),"#N/A")</f>
        <v>#N/A</v>
      </c>
      <c r="N1435" s="5" t="s">
        <v>12473</v>
      </c>
      <c r="O1435" s="5" t="s">
        <v>52</v>
      </c>
      <c r="P1435" s="5">
        <v>3.0</v>
      </c>
      <c r="Q1435" s="5" t="s">
        <v>13151</v>
      </c>
      <c r="R1435" s="5" t="s">
        <v>3360</v>
      </c>
      <c r="S1435" s="5">
        <v>150.0</v>
      </c>
      <c r="T1435" s="5" t="s">
        <v>1077</v>
      </c>
      <c r="U1435" s="5">
        <v>0.0</v>
      </c>
      <c r="V1435" s="5" t="s">
        <v>70</v>
      </c>
      <c r="W1435" s="5" t="s">
        <v>13152</v>
      </c>
      <c r="X1435" s="5" t="s">
        <v>52</v>
      </c>
      <c r="Y1435" s="5" t="s">
        <v>52</v>
      </c>
      <c r="Z1435" s="5" t="s">
        <v>13146</v>
      </c>
      <c r="AA1435" s="5" t="s">
        <v>13153</v>
      </c>
      <c r="AB1435" s="5" t="s">
        <v>2743</v>
      </c>
      <c r="AC1435" s="5" t="s">
        <v>52</v>
      </c>
      <c r="AD1435" s="5" t="s">
        <v>5289</v>
      </c>
      <c r="AE1435" s="5" t="s">
        <v>5290</v>
      </c>
      <c r="AF1435" s="5" t="s">
        <v>5291</v>
      </c>
      <c r="AG1435" s="5" t="s">
        <v>52</v>
      </c>
      <c r="AH1435" s="5" t="s">
        <v>52</v>
      </c>
      <c r="AI1435" s="5" t="s">
        <v>52</v>
      </c>
      <c r="AJ1435" s="5" t="s">
        <v>3889</v>
      </c>
      <c r="AK1435" s="5" t="s">
        <v>13105</v>
      </c>
      <c r="AL1435" s="5" t="s">
        <v>3481</v>
      </c>
    </row>
    <row r="1436" hidden="1">
      <c r="A1436" s="5" t="s">
        <v>13154</v>
      </c>
      <c r="B1436" s="5" t="s">
        <v>13155</v>
      </c>
      <c r="C1436" s="5" t="s">
        <v>13155</v>
      </c>
      <c r="D1436" s="9">
        <v>43634.0</v>
      </c>
      <c r="E1436" s="5">
        <v>9808.0</v>
      </c>
      <c r="F1436" s="5">
        <v>4458.0</v>
      </c>
      <c r="G1436" s="5" t="s">
        <v>3378</v>
      </c>
      <c r="H1436" s="5" t="s">
        <v>171</v>
      </c>
      <c r="I1436" s="5" t="s">
        <v>13156</v>
      </c>
      <c r="J1436" s="5" t="s">
        <v>3378</v>
      </c>
      <c r="K1436" s="5" t="s">
        <v>13157</v>
      </c>
      <c r="L1436" s="5" t="s">
        <v>13158</v>
      </c>
      <c r="M1436" s="10" t="str">
        <f>IFERROR(__xludf.DUMMYFUNCTION("REGEXEXTRACT(L1921, ""[\s,]([A-Z]{2})[,\s]\s?\d{5}"")"),"#N/A")</f>
        <v>#N/A</v>
      </c>
      <c r="N1436" s="5" t="s">
        <v>13159</v>
      </c>
      <c r="O1436" s="5">
        <v>90248.0</v>
      </c>
      <c r="P1436" s="5">
        <v>1.0</v>
      </c>
      <c r="Q1436" s="5" t="s">
        <v>13160</v>
      </c>
      <c r="R1436" s="5" t="s">
        <v>441</v>
      </c>
      <c r="S1436" s="5">
        <v>1510.0</v>
      </c>
      <c r="T1436" s="5" t="s">
        <v>69</v>
      </c>
      <c r="U1436" s="5">
        <v>0.0</v>
      </c>
      <c r="V1436" s="5" t="s">
        <v>70</v>
      </c>
      <c r="W1436" s="5" t="s">
        <v>13161</v>
      </c>
      <c r="X1436" s="5" t="s">
        <v>71</v>
      </c>
      <c r="Y1436" s="5" t="s">
        <v>52</v>
      </c>
      <c r="Z1436" s="5" t="s">
        <v>10168</v>
      </c>
      <c r="AA1436" s="5" t="s">
        <v>13162</v>
      </c>
      <c r="AB1436" s="5" t="s">
        <v>235</v>
      </c>
      <c r="AC1436" s="5" t="s">
        <v>283</v>
      </c>
      <c r="AD1436" s="5" t="s">
        <v>5289</v>
      </c>
      <c r="AE1436" s="5" t="s">
        <v>5290</v>
      </c>
      <c r="AF1436" s="5" t="s">
        <v>5291</v>
      </c>
      <c r="AG1436" s="5" t="s">
        <v>52</v>
      </c>
      <c r="AH1436" s="5" t="s">
        <v>52</v>
      </c>
      <c r="AI1436" s="5" t="s">
        <v>52</v>
      </c>
      <c r="AJ1436" s="5" t="s">
        <v>13155</v>
      </c>
      <c r="AK1436" s="5" t="s">
        <v>13163</v>
      </c>
      <c r="AL1436" s="5" t="s">
        <v>162</v>
      </c>
    </row>
    <row r="1437" hidden="1">
      <c r="A1437" s="5" t="s">
        <v>13164</v>
      </c>
      <c r="B1437" s="5" t="s">
        <v>13165</v>
      </c>
      <c r="C1437" s="5" t="s">
        <v>13166</v>
      </c>
      <c r="D1437" s="9">
        <v>43627.0</v>
      </c>
      <c r="E1437" s="5">
        <v>103127.0</v>
      </c>
      <c r="F1437" s="5">
        <v>46876.0</v>
      </c>
      <c r="G1437" s="5" t="s">
        <v>634</v>
      </c>
      <c r="H1437" s="5" t="s">
        <v>171</v>
      </c>
      <c r="I1437" s="5" t="s">
        <v>13167</v>
      </c>
      <c r="J1437" s="5" t="s">
        <v>274</v>
      </c>
      <c r="K1437" s="5" t="s">
        <v>13168</v>
      </c>
      <c r="L1437" s="5" t="s">
        <v>13169</v>
      </c>
      <c r="M1437" s="10" t="str">
        <f>IFERROR(__xludf.DUMMYFUNCTION("REGEXEXTRACT(L1922, ""[\s,]([A-Z]{2})[,\s]\s?\d{5}"")"),"#N/A")</f>
        <v>#N/A</v>
      </c>
      <c r="N1437" s="5" t="s">
        <v>13170</v>
      </c>
      <c r="O1437" s="5">
        <v>72704.0</v>
      </c>
      <c r="P1437" s="5">
        <v>12.0</v>
      </c>
      <c r="Q1437" s="5" t="s">
        <v>13171</v>
      </c>
      <c r="R1437" s="5" t="s">
        <v>13172</v>
      </c>
      <c r="S1437" s="5">
        <v>8521.0</v>
      </c>
      <c r="T1437" s="5" t="s">
        <v>69</v>
      </c>
      <c r="U1437" s="5">
        <v>7.0</v>
      </c>
      <c r="V1437" s="5" t="s">
        <v>93</v>
      </c>
      <c r="W1437" s="5" t="s">
        <v>13173</v>
      </c>
      <c r="X1437" s="5" t="s">
        <v>55</v>
      </c>
      <c r="Y1437" s="5" t="s">
        <v>13174</v>
      </c>
      <c r="Z1437" s="5" t="s">
        <v>13175</v>
      </c>
      <c r="AA1437" s="5" t="s">
        <v>13176</v>
      </c>
      <c r="AB1437" s="5" t="s">
        <v>260</v>
      </c>
      <c r="AC1437" s="5" t="s">
        <v>52</v>
      </c>
      <c r="AD1437" s="5" t="s">
        <v>10639</v>
      </c>
      <c r="AE1437" s="5" t="s">
        <v>10640</v>
      </c>
      <c r="AF1437" s="5" t="s">
        <v>10641</v>
      </c>
      <c r="AG1437" s="5" t="s">
        <v>863</v>
      </c>
      <c r="AH1437" s="5">
        <v>90061.0</v>
      </c>
      <c r="AI1437" s="5" t="s">
        <v>10642</v>
      </c>
      <c r="AJ1437" s="5" t="s">
        <v>102</v>
      </c>
      <c r="AK1437" s="5" t="s">
        <v>102</v>
      </c>
      <c r="AL1437" s="5" t="s">
        <v>13177</v>
      </c>
    </row>
    <row r="1438">
      <c r="A1438" s="5" t="s">
        <v>13178</v>
      </c>
      <c r="B1438" s="5" t="s">
        <v>13179</v>
      </c>
      <c r="C1438" s="5" t="s">
        <v>102</v>
      </c>
      <c r="D1438" s="9">
        <v>43624.0</v>
      </c>
      <c r="E1438" s="5">
        <v>38130.0</v>
      </c>
      <c r="F1438" s="5">
        <v>17332.0</v>
      </c>
      <c r="G1438" s="5" t="s">
        <v>170</v>
      </c>
      <c r="H1438" s="5" t="s">
        <v>45</v>
      </c>
      <c r="I1438" s="5" t="s">
        <v>13180</v>
      </c>
      <c r="J1438" s="5" t="s">
        <v>170</v>
      </c>
      <c r="K1438" s="5" t="s">
        <v>13181</v>
      </c>
      <c r="L1438" s="5" t="s">
        <v>13182</v>
      </c>
      <c r="M1438" s="10" t="str">
        <f>IFERROR(__xludf.DUMMYFUNCTION("REGEXEXTRACT(L1923, ""[\s,]([A-Z]{2})[,\s]\s?\d{5}"")"),"#N/A")</f>
        <v>#N/A</v>
      </c>
      <c r="N1438" s="5" t="s">
        <v>102</v>
      </c>
      <c r="O1438" s="5">
        <v>61201.0</v>
      </c>
      <c r="P1438" s="5">
        <v>1.0</v>
      </c>
      <c r="Q1438" s="5" t="s">
        <v>13183</v>
      </c>
      <c r="R1438" s="5">
        <v>4510.0</v>
      </c>
      <c r="S1438" s="5">
        <v>23.0</v>
      </c>
      <c r="T1438" s="5" t="s">
        <v>53</v>
      </c>
      <c r="U1438" s="5">
        <v>40.0</v>
      </c>
      <c r="V1438" s="5" t="s">
        <v>93</v>
      </c>
      <c r="W1438" s="5" t="s">
        <v>13184</v>
      </c>
      <c r="X1438" s="5" t="s">
        <v>52</v>
      </c>
      <c r="Y1438" s="5" t="s">
        <v>52</v>
      </c>
      <c r="Z1438" s="5" t="s">
        <v>13185</v>
      </c>
      <c r="AA1438" s="5" t="s">
        <v>13186</v>
      </c>
      <c r="AB1438" s="5" t="s">
        <v>235</v>
      </c>
      <c r="AC1438" s="5" t="s">
        <v>283</v>
      </c>
      <c r="AD1438" s="5" t="s">
        <v>216</v>
      </c>
      <c r="AE1438" s="5" t="s">
        <v>217</v>
      </c>
      <c r="AF1438" s="5" t="s">
        <v>218</v>
      </c>
      <c r="AG1438" s="5" t="s">
        <v>52</v>
      </c>
      <c r="AH1438" s="5" t="s">
        <v>52</v>
      </c>
      <c r="AI1438" s="5" t="s">
        <v>52</v>
      </c>
      <c r="AJ1438" s="5" t="s">
        <v>102</v>
      </c>
      <c r="AK1438" s="5" t="s">
        <v>102</v>
      </c>
      <c r="AL1438" s="5" t="s">
        <v>4053</v>
      </c>
    </row>
    <row r="1439" hidden="1">
      <c r="A1439" s="5" t="s">
        <v>13187</v>
      </c>
      <c r="B1439" s="5" t="s">
        <v>13188</v>
      </c>
      <c r="C1439" s="5" t="s">
        <v>12666</v>
      </c>
      <c r="D1439" s="9">
        <v>43624.0</v>
      </c>
      <c r="E1439" s="5">
        <v>101625.0</v>
      </c>
      <c r="F1439" s="5">
        <v>46193.0</v>
      </c>
      <c r="G1439" s="5" t="s">
        <v>226</v>
      </c>
      <c r="H1439" s="5" t="s">
        <v>205</v>
      </c>
      <c r="I1439" s="5" t="s">
        <v>12718</v>
      </c>
      <c r="J1439" s="5" t="s">
        <v>228</v>
      </c>
      <c r="K1439" s="5" t="s">
        <v>13189</v>
      </c>
      <c r="L1439" s="5" t="s">
        <v>13190</v>
      </c>
      <c r="M1439" s="10" t="str">
        <f>IFERROR(__xludf.DUMMYFUNCTION("REGEXEXTRACT(L1924, ""[\s,]([A-Z]{2})[,\s]\s?\d{5}"")"),"#N/A")</f>
        <v>#N/A</v>
      </c>
      <c r="N1439" s="5" t="s">
        <v>13191</v>
      </c>
      <c r="O1439" s="5">
        <v>949.0</v>
      </c>
      <c r="P1439" s="5">
        <v>2.0</v>
      </c>
      <c r="Q1439" s="5" t="s">
        <v>13192</v>
      </c>
      <c r="R1439" s="5" t="s">
        <v>2195</v>
      </c>
      <c r="S1439" s="5">
        <v>73.0</v>
      </c>
      <c r="T1439" s="5" t="s">
        <v>1386</v>
      </c>
      <c r="U1439" s="5">
        <v>0.0</v>
      </c>
      <c r="V1439" s="5" t="s">
        <v>70</v>
      </c>
      <c r="W1439" s="5" t="s">
        <v>13193</v>
      </c>
      <c r="X1439" s="5" t="s">
        <v>52</v>
      </c>
      <c r="Y1439" s="5" t="s">
        <v>52</v>
      </c>
      <c r="Z1439" s="5" t="s">
        <v>13194</v>
      </c>
      <c r="AA1439" s="5" t="s">
        <v>13195</v>
      </c>
      <c r="AB1439" s="5" t="s">
        <v>180</v>
      </c>
      <c r="AC1439" s="5" t="s">
        <v>52</v>
      </c>
      <c r="AD1439" s="5" t="s">
        <v>3974</v>
      </c>
      <c r="AE1439" s="5" t="s">
        <v>3975</v>
      </c>
      <c r="AF1439" s="5" t="s">
        <v>183</v>
      </c>
      <c r="AG1439" s="5" t="s">
        <v>52</v>
      </c>
      <c r="AH1439" s="5" t="s">
        <v>3976</v>
      </c>
      <c r="AI1439" s="5" t="s">
        <v>3977</v>
      </c>
      <c r="AJ1439" s="5" t="s">
        <v>13196</v>
      </c>
      <c r="AK1439" s="5" t="s">
        <v>13197</v>
      </c>
      <c r="AL1439" s="5" t="s">
        <v>13198</v>
      </c>
    </row>
    <row r="1440" hidden="1">
      <c r="A1440" s="5" t="s">
        <v>13199</v>
      </c>
      <c r="B1440" s="5" t="s">
        <v>13200</v>
      </c>
      <c r="C1440" s="5" t="s">
        <v>13201</v>
      </c>
      <c r="D1440" s="9">
        <v>43622.0</v>
      </c>
      <c r="E1440" s="5">
        <v>619058.0</v>
      </c>
      <c r="F1440" s="5">
        <v>281390.0</v>
      </c>
      <c r="G1440" s="5" t="s">
        <v>963</v>
      </c>
      <c r="H1440" s="5" t="s">
        <v>149</v>
      </c>
      <c r="I1440" s="5" t="s">
        <v>13202</v>
      </c>
      <c r="J1440" s="5" t="s">
        <v>965</v>
      </c>
      <c r="K1440" s="5" t="s">
        <v>12459</v>
      </c>
      <c r="L1440" s="5" t="s">
        <v>13203</v>
      </c>
      <c r="M1440" s="10" t="str">
        <f>IFERROR(__xludf.DUMMYFUNCTION("REGEXEXTRACT(L1925, ""[\s,]([A-Z]{2})[,\s]\s?\d{5}"")"),"#N/A")</f>
        <v>#N/A</v>
      </c>
      <c r="N1440" s="5" t="s">
        <v>13204</v>
      </c>
      <c r="O1440" s="5">
        <v>77058.0</v>
      </c>
      <c r="P1440" s="5">
        <v>12.0</v>
      </c>
      <c r="Q1440" s="5" t="s">
        <v>13205</v>
      </c>
      <c r="R1440" s="5" t="s">
        <v>52</v>
      </c>
      <c r="S1440" s="5">
        <v>12.0</v>
      </c>
      <c r="T1440" s="5" t="s">
        <v>69</v>
      </c>
      <c r="U1440" s="5">
        <v>240.0</v>
      </c>
      <c r="V1440" s="5" t="s">
        <v>70</v>
      </c>
      <c r="W1440" s="5" t="s">
        <v>13206</v>
      </c>
      <c r="X1440" s="5" t="s">
        <v>71</v>
      </c>
      <c r="Y1440" s="5" t="s">
        <v>52</v>
      </c>
      <c r="Z1440" s="5" t="s">
        <v>12127</v>
      </c>
      <c r="AA1440" s="5" t="s">
        <v>13207</v>
      </c>
      <c r="AB1440" s="5" t="s">
        <v>13208</v>
      </c>
      <c r="AC1440" s="5" t="s">
        <v>52</v>
      </c>
      <c r="AD1440" s="5" t="s">
        <v>72</v>
      </c>
      <c r="AE1440" s="5" t="s">
        <v>73</v>
      </c>
      <c r="AF1440" s="5" t="s">
        <v>74</v>
      </c>
      <c r="AG1440" s="5" t="s">
        <v>75</v>
      </c>
      <c r="AH1440" s="5" t="s">
        <v>76</v>
      </c>
      <c r="AI1440" s="5" t="s">
        <v>77</v>
      </c>
      <c r="AJ1440" s="5" t="s">
        <v>13200</v>
      </c>
      <c r="AK1440" s="5" t="s">
        <v>13209</v>
      </c>
      <c r="AL1440" s="5" t="s">
        <v>2594</v>
      </c>
    </row>
    <row r="1441" hidden="1">
      <c r="A1441" s="5" t="s">
        <v>13210</v>
      </c>
      <c r="B1441" s="5" t="s">
        <v>6102</v>
      </c>
      <c r="C1441" s="5" t="s">
        <v>13211</v>
      </c>
      <c r="D1441" s="9">
        <v>43621.0</v>
      </c>
      <c r="E1441" s="5">
        <v>11510.0</v>
      </c>
      <c r="F1441" s="5">
        <v>5232.0</v>
      </c>
      <c r="G1441" s="5" t="s">
        <v>435</v>
      </c>
      <c r="H1441" s="5" t="s">
        <v>189</v>
      </c>
      <c r="I1441" s="5" t="s">
        <v>4143</v>
      </c>
      <c r="J1441" s="5" t="s">
        <v>424</v>
      </c>
      <c r="K1441" s="5" t="s">
        <v>13212</v>
      </c>
      <c r="L1441" s="5" t="s">
        <v>13213</v>
      </c>
      <c r="M1441" s="10" t="str">
        <f>IFERROR(__xludf.DUMMYFUNCTION("REGEXEXTRACT(L1926, ""[\s,]([A-Z]{2})[,\s]\s?\d{5}"")"),"NE")</f>
        <v>NE</v>
      </c>
      <c r="N1441" s="5" t="s">
        <v>13214</v>
      </c>
      <c r="O1441" s="5">
        <v>60666.0</v>
      </c>
      <c r="P1441" s="5">
        <v>1.0</v>
      </c>
      <c r="Q1441" s="5" t="s">
        <v>13215</v>
      </c>
      <c r="R1441" s="5" t="s">
        <v>91</v>
      </c>
      <c r="S1441" s="5">
        <v>25.0</v>
      </c>
      <c r="T1441" s="5" t="s">
        <v>53</v>
      </c>
      <c r="U1441" s="5">
        <v>50.0</v>
      </c>
      <c r="V1441" s="5" t="s">
        <v>70</v>
      </c>
      <c r="W1441" s="5" t="s">
        <v>13216</v>
      </c>
      <c r="X1441" s="5" t="s">
        <v>71</v>
      </c>
      <c r="Y1441" s="5" t="s">
        <v>52</v>
      </c>
      <c r="Z1441" s="5" t="s">
        <v>13217</v>
      </c>
      <c r="AA1441" s="5" t="s">
        <v>13218</v>
      </c>
      <c r="AB1441" s="5" t="s">
        <v>730</v>
      </c>
      <c r="AC1441" s="5" t="s">
        <v>52</v>
      </c>
      <c r="AD1441" s="5" t="s">
        <v>72</v>
      </c>
      <c r="AE1441" s="5" t="s">
        <v>73</v>
      </c>
      <c r="AF1441" s="5" t="s">
        <v>74</v>
      </c>
      <c r="AG1441" s="5" t="s">
        <v>75</v>
      </c>
      <c r="AH1441" s="5" t="s">
        <v>76</v>
      </c>
      <c r="AI1441" s="5" t="s">
        <v>77</v>
      </c>
      <c r="AJ1441" s="5" t="s">
        <v>6102</v>
      </c>
      <c r="AK1441" s="5" t="s">
        <v>13219</v>
      </c>
      <c r="AL1441" s="5" t="s">
        <v>144</v>
      </c>
    </row>
    <row r="1442" hidden="1">
      <c r="A1442" s="5" t="s">
        <v>13220</v>
      </c>
      <c r="B1442" s="5" t="s">
        <v>13221</v>
      </c>
      <c r="C1442" s="5" t="s">
        <v>13222</v>
      </c>
      <c r="D1442" s="9">
        <v>43618.0</v>
      </c>
      <c r="E1442" s="5">
        <v>246598.0</v>
      </c>
      <c r="F1442" s="5">
        <v>112090.0</v>
      </c>
      <c r="G1442" s="5" t="s">
        <v>1103</v>
      </c>
      <c r="H1442" s="5" t="s">
        <v>459</v>
      </c>
      <c r="I1442" s="5" t="s">
        <v>13223</v>
      </c>
      <c r="J1442" s="5" t="s">
        <v>191</v>
      </c>
      <c r="K1442" s="5" t="s">
        <v>4708</v>
      </c>
      <c r="L1442" s="5" t="s">
        <v>13224</v>
      </c>
      <c r="M1442" s="10" t="str">
        <f>IFERROR(__xludf.DUMMYFUNCTION("REGEXEXTRACT(L1927, ""[\s,]([A-Z]{2})[,\s]\s?\d{5}"")"),"NY")</f>
        <v>NY</v>
      </c>
      <c r="N1442" s="5" t="s">
        <v>13225</v>
      </c>
      <c r="O1442" s="5" t="s">
        <v>52</v>
      </c>
      <c r="P1442" s="5">
        <v>5.0</v>
      </c>
      <c r="Q1442" s="5" t="s">
        <v>13226</v>
      </c>
      <c r="R1442" s="5" t="s">
        <v>508</v>
      </c>
      <c r="S1442" s="5">
        <v>78.0</v>
      </c>
      <c r="T1442" s="5" t="s">
        <v>374</v>
      </c>
      <c r="U1442" s="5">
        <v>102.0</v>
      </c>
      <c r="V1442" s="5" t="s">
        <v>93</v>
      </c>
      <c r="W1442" s="5" t="s">
        <v>13227</v>
      </c>
      <c r="X1442" s="5" t="s">
        <v>52</v>
      </c>
      <c r="Y1442" s="5" t="s">
        <v>52</v>
      </c>
      <c r="Z1442" s="5" t="s">
        <v>13228</v>
      </c>
      <c r="AA1442" s="5" t="s">
        <v>13229</v>
      </c>
      <c r="AB1442" s="5" t="s">
        <v>200</v>
      </c>
      <c r="AC1442" s="5" t="s">
        <v>52</v>
      </c>
      <c r="AD1442" s="5" t="s">
        <v>11980</v>
      </c>
      <c r="AE1442" s="5" t="s">
        <v>11981</v>
      </c>
      <c r="AF1442" s="5" t="s">
        <v>218</v>
      </c>
      <c r="AG1442" s="5" t="s">
        <v>52</v>
      </c>
      <c r="AH1442" s="5" t="s">
        <v>11982</v>
      </c>
      <c r="AI1442" s="5" t="s">
        <v>11983</v>
      </c>
      <c r="AJ1442" s="5" t="s">
        <v>13230</v>
      </c>
      <c r="AK1442" s="5" t="s">
        <v>13231</v>
      </c>
      <c r="AL1442" s="5" t="s">
        <v>300</v>
      </c>
    </row>
    <row r="1443">
      <c r="A1443" s="5" t="s">
        <v>13232</v>
      </c>
      <c r="B1443" s="5" t="s">
        <v>13233</v>
      </c>
      <c r="C1443" s="5" t="s">
        <v>13234</v>
      </c>
      <c r="D1443" s="9">
        <v>43616.0</v>
      </c>
      <c r="E1443" s="5">
        <v>110.0</v>
      </c>
      <c r="F1443" s="5">
        <v>50.0</v>
      </c>
      <c r="G1443" s="5" t="s">
        <v>963</v>
      </c>
      <c r="H1443" s="5" t="s">
        <v>45</v>
      </c>
      <c r="I1443" s="5" t="s">
        <v>13235</v>
      </c>
      <c r="J1443" s="5" t="s">
        <v>965</v>
      </c>
      <c r="K1443" s="5" t="s">
        <v>13236</v>
      </c>
      <c r="L1443" s="5" t="s">
        <v>13237</v>
      </c>
      <c r="M1443" s="10" t="str">
        <f>IFERROR(__xludf.DUMMYFUNCTION("REGEXEXTRACT(L1928, ""[\s,]([A-Z]{2})[,\s]\s?\d{5}"")"),"GU")</f>
        <v>GU</v>
      </c>
      <c r="N1443" s="5" t="s">
        <v>13238</v>
      </c>
      <c r="O1443" s="5">
        <v>7.50748124E8</v>
      </c>
      <c r="P1443" s="5">
        <v>1.0</v>
      </c>
      <c r="Q1443" s="5" t="s">
        <v>13239</v>
      </c>
      <c r="R1443" s="5">
        <v>4500.0</v>
      </c>
      <c r="S1443" s="5">
        <v>20.0</v>
      </c>
      <c r="T1443" s="5" t="s">
        <v>69</v>
      </c>
      <c r="U1443" s="5">
        <v>0.0</v>
      </c>
      <c r="V1443" s="5" t="s">
        <v>52</v>
      </c>
      <c r="W1443" s="5" t="s">
        <v>13240</v>
      </c>
      <c r="X1443" s="5" t="s">
        <v>55</v>
      </c>
      <c r="Y1443" s="5" t="s">
        <v>13241</v>
      </c>
      <c r="Z1443" s="5" t="s">
        <v>13242</v>
      </c>
      <c r="AA1443" s="5" t="s">
        <v>13243</v>
      </c>
      <c r="AB1443" s="5" t="s">
        <v>1426</v>
      </c>
      <c r="AC1443" s="5" t="s">
        <v>52</v>
      </c>
      <c r="AD1443" s="5" t="s">
        <v>13244</v>
      </c>
      <c r="AE1443" s="5" t="s">
        <v>13245</v>
      </c>
      <c r="AF1443" s="5" t="s">
        <v>379</v>
      </c>
      <c r="AG1443" s="5" t="s">
        <v>265</v>
      </c>
      <c r="AH1443" s="5">
        <v>33156.0</v>
      </c>
      <c r="AI1443" s="5" t="s">
        <v>13246</v>
      </c>
      <c r="AJ1443" s="5" t="s">
        <v>102</v>
      </c>
      <c r="AK1443" s="5" t="s">
        <v>102</v>
      </c>
      <c r="AL1443" s="5" t="s">
        <v>13247</v>
      </c>
    </row>
    <row r="1444" hidden="1">
      <c r="A1444" s="5" t="s">
        <v>13248</v>
      </c>
      <c r="B1444" s="5" t="s">
        <v>13249</v>
      </c>
      <c r="C1444" s="5" t="s">
        <v>13250</v>
      </c>
      <c r="D1444" s="9">
        <v>43615.0</v>
      </c>
      <c r="E1444" s="5">
        <v>17937.0</v>
      </c>
      <c r="F1444" s="5">
        <v>8153.0</v>
      </c>
      <c r="G1444" s="5" t="s">
        <v>170</v>
      </c>
      <c r="H1444" s="5" t="s">
        <v>171</v>
      </c>
      <c r="I1444" s="5" t="s">
        <v>11960</v>
      </c>
      <c r="J1444" s="5" t="s">
        <v>170</v>
      </c>
      <c r="K1444" s="5" t="s">
        <v>13251</v>
      </c>
      <c r="L1444" s="5" t="s">
        <v>13252</v>
      </c>
      <c r="M1444" s="10" t="str">
        <f>IFERROR(__xludf.DUMMYFUNCTION("REGEXEXTRACT(L1929, ""[\s,]([A-Z]{2})[,\s]\s?\d{5}"")"),"MA")</f>
        <v>MA</v>
      </c>
      <c r="N1444" s="5" t="s">
        <v>13253</v>
      </c>
      <c r="O1444" s="5">
        <v>3885.0</v>
      </c>
      <c r="P1444" s="5">
        <v>1.0</v>
      </c>
      <c r="Q1444" s="5" t="s">
        <v>13254</v>
      </c>
      <c r="R1444" s="5">
        <v>4500.0</v>
      </c>
      <c r="S1444" s="5">
        <v>315.0</v>
      </c>
      <c r="T1444" s="5" t="s">
        <v>115</v>
      </c>
      <c r="U1444" s="5">
        <v>0.0</v>
      </c>
      <c r="V1444" s="5" t="s">
        <v>70</v>
      </c>
      <c r="W1444" s="5" t="s">
        <v>13255</v>
      </c>
      <c r="X1444" s="5" t="s">
        <v>52</v>
      </c>
      <c r="Y1444" s="5" t="s">
        <v>52</v>
      </c>
      <c r="Z1444" s="5" t="s">
        <v>13256</v>
      </c>
      <c r="AA1444" s="5" t="s">
        <v>13257</v>
      </c>
      <c r="AB1444" s="5" t="s">
        <v>119</v>
      </c>
      <c r="AC1444" s="5" t="s">
        <v>283</v>
      </c>
      <c r="AD1444" s="5" t="s">
        <v>1230</v>
      </c>
      <c r="AE1444" s="5" t="s">
        <v>1231</v>
      </c>
      <c r="AF1444" s="5" t="s">
        <v>52</v>
      </c>
      <c r="AG1444" s="5" t="s">
        <v>52</v>
      </c>
      <c r="AH1444" s="5" t="s">
        <v>52</v>
      </c>
      <c r="AI1444" s="5" t="s">
        <v>1232</v>
      </c>
      <c r="AJ1444" s="5" t="s">
        <v>3549</v>
      </c>
      <c r="AK1444" s="5" t="s">
        <v>13258</v>
      </c>
      <c r="AL1444" s="5" t="s">
        <v>525</v>
      </c>
    </row>
    <row r="1445" hidden="1">
      <c r="A1445" s="5" t="s">
        <v>13259</v>
      </c>
      <c r="B1445" s="5" t="s">
        <v>12725</v>
      </c>
      <c r="C1445" s="5" t="s">
        <v>7350</v>
      </c>
      <c r="D1445" s="9">
        <v>43614.0</v>
      </c>
      <c r="E1445" s="5">
        <v>267494.0</v>
      </c>
      <c r="F1445" s="5">
        <v>121588.0</v>
      </c>
      <c r="G1445" s="5" t="s">
        <v>1419</v>
      </c>
      <c r="H1445" s="5" t="s">
        <v>480</v>
      </c>
      <c r="I1445" s="5" t="s">
        <v>12846</v>
      </c>
      <c r="J1445" s="5" t="s">
        <v>256</v>
      </c>
      <c r="K1445" s="5" t="s">
        <v>4172</v>
      </c>
      <c r="L1445" s="5" t="s">
        <v>13260</v>
      </c>
      <c r="M1445" s="10" t="str">
        <f>IFERROR(__xludf.DUMMYFUNCTION("REGEXEXTRACT(L1930, ""[\s,]([A-Z]{2})[,\s]\s?\d{5}"")"),"FL")</f>
        <v>FL</v>
      </c>
      <c r="N1445" s="5" t="s">
        <v>7352</v>
      </c>
      <c r="O1445" s="5" t="s">
        <v>52</v>
      </c>
      <c r="P1445" s="5">
        <v>5.0</v>
      </c>
      <c r="Q1445" s="5" t="s">
        <v>13261</v>
      </c>
      <c r="R1445" s="5" t="s">
        <v>4176</v>
      </c>
      <c r="S1445" s="5">
        <v>467.0</v>
      </c>
      <c r="T1445" s="5" t="s">
        <v>1077</v>
      </c>
      <c r="U1445" s="5">
        <v>1.0</v>
      </c>
      <c r="V1445" s="5" t="s">
        <v>70</v>
      </c>
      <c r="W1445" s="5" t="s">
        <v>13262</v>
      </c>
      <c r="X1445" s="5" t="s">
        <v>52</v>
      </c>
      <c r="Y1445" s="5" t="s">
        <v>52</v>
      </c>
      <c r="Z1445" s="5" t="s">
        <v>13263</v>
      </c>
      <c r="AA1445" s="5" t="s">
        <v>13264</v>
      </c>
      <c r="AB1445" s="5" t="s">
        <v>235</v>
      </c>
      <c r="AC1445" s="5" t="s">
        <v>52</v>
      </c>
      <c r="AD1445" s="5" t="s">
        <v>5289</v>
      </c>
      <c r="AE1445" s="5" t="s">
        <v>5290</v>
      </c>
      <c r="AF1445" s="5" t="s">
        <v>5291</v>
      </c>
      <c r="AG1445" s="5" t="s">
        <v>52</v>
      </c>
      <c r="AH1445" s="5" t="s">
        <v>52</v>
      </c>
      <c r="AI1445" s="5" t="s">
        <v>52</v>
      </c>
      <c r="AJ1445" s="5" t="s">
        <v>12725</v>
      </c>
      <c r="AK1445" s="5" t="s">
        <v>12938</v>
      </c>
      <c r="AL1445" s="5" t="s">
        <v>3481</v>
      </c>
    </row>
    <row r="1446" hidden="1">
      <c r="A1446" s="5" t="s">
        <v>13265</v>
      </c>
      <c r="B1446" s="5" t="s">
        <v>13007</v>
      </c>
      <c r="C1446" s="5" t="s">
        <v>13007</v>
      </c>
      <c r="D1446" s="9">
        <v>43614.0</v>
      </c>
      <c r="E1446" s="5">
        <v>56764.0</v>
      </c>
      <c r="F1446" s="5">
        <v>25802.0</v>
      </c>
      <c r="G1446" s="5" t="s">
        <v>1419</v>
      </c>
      <c r="H1446" s="5" t="s">
        <v>480</v>
      </c>
      <c r="I1446" s="5" t="s">
        <v>12846</v>
      </c>
      <c r="J1446" s="5" t="s">
        <v>256</v>
      </c>
      <c r="K1446" s="5" t="s">
        <v>3485</v>
      </c>
      <c r="L1446" s="5" t="s">
        <v>13008</v>
      </c>
      <c r="M1446" s="10" t="str">
        <f>IFERROR(__xludf.DUMMYFUNCTION("REGEXEXTRACT(L1931, ""[\s,]([A-Z]{2})[,\s]\s?\d{5}"")"),"#N/A")</f>
        <v>#N/A</v>
      </c>
      <c r="N1446" s="5" t="s">
        <v>13008</v>
      </c>
      <c r="O1446" s="5" t="s">
        <v>52</v>
      </c>
      <c r="P1446" s="5">
        <v>1.0</v>
      </c>
      <c r="Q1446" s="5" t="s">
        <v>13266</v>
      </c>
      <c r="R1446" s="5" t="s">
        <v>91</v>
      </c>
      <c r="S1446" s="5">
        <v>47.0</v>
      </c>
      <c r="T1446" s="5" t="s">
        <v>1077</v>
      </c>
      <c r="U1446" s="5">
        <v>0.0</v>
      </c>
      <c r="V1446" s="5" t="s">
        <v>70</v>
      </c>
      <c r="W1446" s="5" t="s">
        <v>13267</v>
      </c>
      <c r="X1446" s="5" t="s">
        <v>52</v>
      </c>
      <c r="Y1446" s="5" t="s">
        <v>52</v>
      </c>
      <c r="Z1446" s="5" t="s">
        <v>13263</v>
      </c>
      <c r="AA1446" s="5">
        <v>781834.0</v>
      </c>
      <c r="AB1446" s="5" t="s">
        <v>235</v>
      </c>
      <c r="AC1446" s="5" t="s">
        <v>52</v>
      </c>
      <c r="AD1446" s="5" t="s">
        <v>5289</v>
      </c>
      <c r="AE1446" s="5" t="s">
        <v>5290</v>
      </c>
      <c r="AF1446" s="5" t="s">
        <v>5291</v>
      </c>
      <c r="AG1446" s="5" t="s">
        <v>52</v>
      </c>
      <c r="AH1446" s="5" t="s">
        <v>52</v>
      </c>
      <c r="AI1446" s="5" t="s">
        <v>52</v>
      </c>
      <c r="AJ1446" s="5" t="s">
        <v>13268</v>
      </c>
      <c r="AK1446" s="5" t="s">
        <v>13269</v>
      </c>
      <c r="AL1446" s="5" t="s">
        <v>3481</v>
      </c>
    </row>
    <row r="1447" hidden="1">
      <c r="A1447" s="5" t="s">
        <v>12851</v>
      </c>
      <c r="B1447" s="5" t="s">
        <v>13270</v>
      </c>
      <c r="C1447" s="5" t="s">
        <v>204</v>
      </c>
      <c r="D1447" s="9">
        <v>43611.0</v>
      </c>
      <c r="E1447" s="5">
        <v>39600.0</v>
      </c>
      <c r="F1447" s="5">
        <v>18000.0</v>
      </c>
      <c r="G1447" s="5" t="s">
        <v>226</v>
      </c>
      <c r="H1447" s="5" t="s">
        <v>205</v>
      </c>
      <c r="I1447" s="5" t="s">
        <v>12852</v>
      </c>
      <c r="J1447" s="5" t="s">
        <v>228</v>
      </c>
      <c r="K1447" s="5" t="s">
        <v>48</v>
      </c>
      <c r="L1447" s="5" t="s">
        <v>13271</v>
      </c>
      <c r="M1447" s="10" t="str">
        <f>IFERROR(__xludf.DUMMYFUNCTION("REGEXEXTRACT(L1932, ""[\s,]([A-Z]{2})[,\s]\s?\d{5}"")"),"PR")</f>
        <v>PR</v>
      </c>
      <c r="N1447" s="5" t="s">
        <v>13272</v>
      </c>
      <c r="O1447" s="5" t="s">
        <v>13273</v>
      </c>
      <c r="P1447" s="5">
        <v>1.0</v>
      </c>
      <c r="Q1447" s="5" t="s">
        <v>13274</v>
      </c>
      <c r="R1447" s="5">
        <v>4510.0</v>
      </c>
      <c r="S1447" s="5">
        <v>720.0</v>
      </c>
      <c r="T1447" s="5" t="s">
        <v>115</v>
      </c>
      <c r="U1447" s="5">
        <v>0.0</v>
      </c>
      <c r="V1447" s="5" t="s">
        <v>52</v>
      </c>
      <c r="W1447" s="5" t="s">
        <v>13275</v>
      </c>
      <c r="X1447" s="5" t="s">
        <v>52</v>
      </c>
      <c r="Y1447" s="5" t="s">
        <v>52</v>
      </c>
      <c r="Z1447" s="5" t="s">
        <v>13276</v>
      </c>
      <c r="AA1447" s="5" t="s">
        <v>13277</v>
      </c>
      <c r="AB1447" s="5" t="s">
        <v>59</v>
      </c>
      <c r="AC1447" s="5" t="s">
        <v>52</v>
      </c>
      <c r="AD1447" s="5" t="s">
        <v>181</v>
      </c>
      <c r="AE1447" s="5" t="s">
        <v>182</v>
      </c>
      <c r="AF1447" s="5" t="s">
        <v>183</v>
      </c>
      <c r="AG1447" s="5" t="s">
        <v>52</v>
      </c>
      <c r="AH1447" s="5" t="s">
        <v>52</v>
      </c>
      <c r="AI1447" s="5" t="s">
        <v>184</v>
      </c>
      <c r="AJ1447" s="5" t="s">
        <v>13270</v>
      </c>
      <c r="AK1447" s="5" t="s">
        <v>13271</v>
      </c>
      <c r="AL1447" s="5" t="s">
        <v>9795</v>
      </c>
    </row>
    <row r="1448" hidden="1">
      <c r="A1448" s="5" t="s">
        <v>13278</v>
      </c>
      <c r="B1448" s="5" t="s">
        <v>13279</v>
      </c>
      <c r="C1448" s="5" t="s">
        <v>13280</v>
      </c>
      <c r="D1448" s="9">
        <v>43611.0</v>
      </c>
      <c r="E1448" s="5">
        <v>53460.0</v>
      </c>
      <c r="F1448" s="5">
        <v>24300.0</v>
      </c>
      <c r="G1448" s="5" t="s">
        <v>2469</v>
      </c>
      <c r="H1448" s="5" t="s">
        <v>459</v>
      </c>
      <c r="I1448" s="5" t="s">
        <v>7675</v>
      </c>
      <c r="J1448" s="5" t="s">
        <v>2471</v>
      </c>
      <c r="K1448" s="5" t="s">
        <v>207</v>
      </c>
      <c r="L1448" s="5" t="s">
        <v>13281</v>
      </c>
      <c r="M1448" s="10" t="str">
        <f>IFERROR(__xludf.DUMMYFUNCTION("REGEXEXTRACT(L1933, ""[\s,]([A-Z]{2})[,\s]\s?\d{5}"")"),"#N/A")</f>
        <v>#N/A</v>
      </c>
      <c r="N1448" s="5" t="s">
        <v>13282</v>
      </c>
      <c r="O1448" s="5" t="s">
        <v>52</v>
      </c>
      <c r="P1448" s="5">
        <v>1.0</v>
      </c>
      <c r="Q1448" s="5" t="s">
        <v>13283</v>
      </c>
      <c r="R1448" s="5">
        <v>4510.0</v>
      </c>
      <c r="S1448" s="5">
        <v>112.0</v>
      </c>
      <c r="T1448" s="5" t="s">
        <v>53</v>
      </c>
      <c r="U1448" s="5">
        <v>36.0</v>
      </c>
      <c r="V1448" s="5" t="s">
        <v>93</v>
      </c>
      <c r="W1448" s="5" t="s">
        <v>13284</v>
      </c>
      <c r="X1448" s="5" t="s">
        <v>52</v>
      </c>
      <c r="Y1448" s="5" t="s">
        <v>52</v>
      </c>
      <c r="Z1448" s="5" t="s">
        <v>13285</v>
      </c>
      <c r="AA1448" s="5" t="s">
        <v>13286</v>
      </c>
      <c r="AB1448" s="5" t="s">
        <v>200</v>
      </c>
      <c r="AC1448" s="5" t="s">
        <v>52</v>
      </c>
      <c r="AD1448" s="5" t="s">
        <v>216</v>
      </c>
      <c r="AE1448" s="5" t="s">
        <v>217</v>
      </c>
      <c r="AF1448" s="5" t="s">
        <v>218</v>
      </c>
      <c r="AG1448" s="5" t="s">
        <v>52</v>
      </c>
      <c r="AH1448" s="5" t="s">
        <v>52</v>
      </c>
      <c r="AI1448" s="5" t="s">
        <v>52</v>
      </c>
      <c r="AJ1448" s="5" t="s">
        <v>13279</v>
      </c>
      <c r="AK1448" s="5" t="s">
        <v>13281</v>
      </c>
      <c r="AL1448" s="5" t="s">
        <v>1770</v>
      </c>
    </row>
    <row r="1449" hidden="1">
      <c r="A1449" s="5" t="s">
        <v>13287</v>
      </c>
      <c r="B1449" s="5" t="s">
        <v>13288</v>
      </c>
      <c r="C1449" s="5" t="s">
        <v>7350</v>
      </c>
      <c r="D1449" s="9">
        <v>43610.0</v>
      </c>
      <c r="E1449" s="5">
        <v>234619.0</v>
      </c>
      <c r="F1449" s="5">
        <v>106645.0</v>
      </c>
      <c r="G1449" s="5" t="s">
        <v>1419</v>
      </c>
      <c r="H1449" s="5" t="s">
        <v>480</v>
      </c>
      <c r="I1449" s="5" t="s">
        <v>12472</v>
      </c>
      <c r="J1449" s="5" t="s">
        <v>256</v>
      </c>
      <c r="K1449" s="5" t="s">
        <v>4277</v>
      </c>
      <c r="L1449" s="5" t="s">
        <v>13289</v>
      </c>
      <c r="M1449" s="10" t="str">
        <f>IFERROR(__xludf.DUMMYFUNCTION("REGEXEXTRACT(L1934, ""[\s,]([A-Z]{2})[,\s]\s?\d{5}"")"),"SC")</f>
        <v>SC</v>
      </c>
      <c r="N1449" s="5" t="s">
        <v>7660</v>
      </c>
      <c r="O1449" s="5" t="s">
        <v>52</v>
      </c>
      <c r="P1449" s="5">
        <v>4.0</v>
      </c>
      <c r="Q1449" s="5" t="s">
        <v>13290</v>
      </c>
      <c r="R1449" s="5" t="s">
        <v>4280</v>
      </c>
      <c r="S1449" s="5">
        <v>412.0</v>
      </c>
      <c r="T1449" s="5" t="s">
        <v>1077</v>
      </c>
      <c r="U1449" s="5">
        <v>0.0</v>
      </c>
      <c r="V1449" s="5" t="s">
        <v>70</v>
      </c>
      <c r="W1449" s="5" t="s">
        <v>13291</v>
      </c>
      <c r="X1449" s="5" t="s">
        <v>52</v>
      </c>
      <c r="Y1449" s="5" t="s">
        <v>52</v>
      </c>
      <c r="Z1449" s="5" t="s">
        <v>13292</v>
      </c>
      <c r="AA1449" s="5" t="s">
        <v>13293</v>
      </c>
      <c r="AB1449" s="5" t="s">
        <v>1553</v>
      </c>
      <c r="AC1449" s="5" t="s">
        <v>52</v>
      </c>
      <c r="AD1449" s="5" t="s">
        <v>5289</v>
      </c>
      <c r="AE1449" s="5" t="s">
        <v>5290</v>
      </c>
      <c r="AF1449" s="5" t="s">
        <v>5291</v>
      </c>
      <c r="AG1449" s="5" t="s">
        <v>52</v>
      </c>
      <c r="AH1449" s="5" t="s">
        <v>52</v>
      </c>
      <c r="AI1449" s="5" t="s">
        <v>52</v>
      </c>
      <c r="AJ1449" s="5" t="s">
        <v>13288</v>
      </c>
      <c r="AK1449" s="5" t="s">
        <v>13294</v>
      </c>
      <c r="AL1449" s="5" t="s">
        <v>3481</v>
      </c>
    </row>
    <row r="1450" hidden="1">
      <c r="A1450" s="5" t="s">
        <v>13295</v>
      </c>
      <c r="B1450" s="5" t="s">
        <v>1702</v>
      </c>
      <c r="C1450" s="5" t="s">
        <v>13296</v>
      </c>
      <c r="D1450" s="9">
        <v>43610.0</v>
      </c>
      <c r="E1450" s="5">
        <v>294105.0</v>
      </c>
      <c r="F1450" s="5">
        <v>133684.0</v>
      </c>
      <c r="G1450" s="5" t="s">
        <v>2481</v>
      </c>
      <c r="H1450" s="5" t="s">
        <v>149</v>
      </c>
      <c r="I1450" s="5" t="s">
        <v>13297</v>
      </c>
      <c r="J1450" s="5" t="s">
        <v>532</v>
      </c>
      <c r="K1450" s="5" t="s">
        <v>13298</v>
      </c>
      <c r="L1450" s="5" t="s">
        <v>13299</v>
      </c>
      <c r="M1450" s="10" t="str">
        <f>IFERROR(__xludf.DUMMYFUNCTION("REGEXEXTRACT(L1935, ""[\s,]([A-Z]{2})[,\s]\s?\d{5}"")"),"FL")</f>
        <v>FL</v>
      </c>
      <c r="N1450" s="5" t="s">
        <v>13300</v>
      </c>
      <c r="O1450" s="5">
        <v>10018.0</v>
      </c>
      <c r="P1450" s="5">
        <v>5.0</v>
      </c>
      <c r="Q1450" s="5" t="s">
        <v>13301</v>
      </c>
      <c r="R1450" s="5" t="s">
        <v>2739</v>
      </c>
      <c r="S1450" s="5">
        <v>46.0</v>
      </c>
      <c r="T1450" s="5" t="s">
        <v>53</v>
      </c>
      <c r="U1450" s="5">
        <v>44.0</v>
      </c>
      <c r="V1450" s="5" t="s">
        <v>93</v>
      </c>
      <c r="W1450" s="5" t="s">
        <v>13302</v>
      </c>
      <c r="X1450" s="5" t="s">
        <v>71</v>
      </c>
      <c r="Y1450" s="5" t="s">
        <v>52</v>
      </c>
      <c r="Z1450" s="5" t="s">
        <v>13303</v>
      </c>
      <c r="AA1450" s="5" t="s">
        <v>13304</v>
      </c>
      <c r="AB1450" s="5" t="s">
        <v>260</v>
      </c>
      <c r="AC1450" s="5" t="s">
        <v>52</v>
      </c>
      <c r="AD1450" s="5" t="s">
        <v>216</v>
      </c>
      <c r="AE1450" s="5" t="s">
        <v>217</v>
      </c>
      <c r="AF1450" s="5" t="s">
        <v>218</v>
      </c>
      <c r="AG1450" s="5" t="s">
        <v>52</v>
      </c>
      <c r="AH1450" s="5" t="s">
        <v>52</v>
      </c>
      <c r="AI1450" s="5" t="s">
        <v>52</v>
      </c>
      <c r="AJ1450" s="5" t="s">
        <v>1702</v>
      </c>
      <c r="AK1450" s="5" t="s">
        <v>13299</v>
      </c>
      <c r="AL1450" s="5" t="s">
        <v>3639</v>
      </c>
    </row>
    <row r="1451" hidden="1">
      <c r="A1451" s="5" t="s">
        <v>13305</v>
      </c>
      <c r="B1451" s="5" t="s">
        <v>12365</v>
      </c>
      <c r="C1451" s="5" t="s">
        <v>12365</v>
      </c>
      <c r="D1451" s="9">
        <v>43607.0</v>
      </c>
      <c r="E1451" s="5">
        <v>114048.0</v>
      </c>
      <c r="F1451" s="5">
        <v>51840.0</v>
      </c>
      <c r="G1451" s="5" t="s">
        <v>1419</v>
      </c>
      <c r="H1451" s="5" t="s">
        <v>480</v>
      </c>
      <c r="I1451" s="5" t="s">
        <v>13306</v>
      </c>
      <c r="J1451" s="5" t="s">
        <v>256</v>
      </c>
      <c r="K1451" s="5" t="s">
        <v>13307</v>
      </c>
      <c r="L1451" s="5" t="s">
        <v>13308</v>
      </c>
      <c r="M1451" s="10" t="str">
        <f>IFERROR(__xludf.DUMMYFUNCTION("REGEXEXTRACT(L1936, ""[\s,]([A-Z]{2})[,\s]\s?\d{5}"")"),"OH")</f>
        <v>OH</v>
      </c>
      <c r="N1451" s="5" t="s">
        <v>13308</v>
      </c>
      <c r="O1451" s="5" t="s">
        <v>52</v>
      </c>
      <c r="P1451" s="5">
        <v>2.0</v>
      </c>
      <c r="Q1451" s="5" t="s">
        <v>13309</v>
      </c>
      <c r="R1451" s="5" t="s">
        <v>3475</v>
      </c>
      <c r="S1451" s="5">
        <v>99.0</v>
      </c>
      <c r="T1451" s="5" t="s">
        <v>1077</v>
      </c>
      <c r="U1451" s="5">
        <v>0.0</v>
      </c>
      <c r="V1451" s="5" t="s">
        <v>70</v>
      </c>
      <c r="W1451" s="5" t="s">
        <v>13310</v>
      </c>
      <c r="X1451" s="5" t="s">
        <v>52</v>
      </c>
      <c r="Y1451" s="5" t="s">
        <v>52</v>
      </c>
      <c r="Z1451" s="5" t="s">
        <v>5599</v>
      </c>
      <c r="AA1451" s="5" t="s">
        <v>13311</v>
      </c>
      <c r="AB1451" s="5" t="s">
        <v>260</v>
      </c>
      <c r="AC1451" s="5" t="s">
        <v>52</v>
      </c>
      <c r="AD1451" s="5" t="s">
        <v>5289</v>
      </c>
      <c r="AE1451" s="5" t="s">
        <v>5290</v>
      </c>
      <c r="AF1451" s="5" t="s">
        <v>5291</v>
      </c>
      <c r="AG1451" s="5" t="s">
        <v>52</v>
      </c>
      <c r="AH1451" s="5" t="s">
        <v>52</v>
      </c>
      <c r="AI1451" s="5" t="s">
        <v>52</v>
      </c>
      <c r="AJ1451" s="5" t="s">
        <v>6203</v>
      </c>
      <c r="AK1451" s="5" t="s">
        <v>13312</v>
      </c>
      <c r="AL1451" s="5" t="s">
        <v>3481</v>
      </c>
    </row>
    <row r="1452" hidden="1">
      <c r="A1452" s="5" t="s">
        <v>13259</v>
      </c>
      <c r="B1452" s="5" t="s">
        <v>12725</v>
      </c>
      <c r="C1452" s="5" t="s">
        <v>7350</v>
      </c>
      <c r="D1452" s="9">
        <v>43607.0</v>
      </c>
      <c r="E1452" s="5">
        <v>273227.0</v>
      </c>
      <c r="F1452" s="5">
        <v>124194.0</v>
      </c>
      <c r="G1452" s="5" t="s">
        <v>1419</v>
      </c>
      <c r="H1452" s="5" t="s">
        <v>480</v>
      </c>
      <c r="I1452" s="5" t="s">
        <v>13306</v>
      </c>
      <c r="J1452" s="5" t="s">
        <v>256</v>
      </c>
      <c r="K1452" s="5" t="s">
        <v>4172</v>
      </c>
      <c r="L1452" s="5" t="s">
        <v>12934</v>
      </c>
      <c r="M1452" s="10" t="str">
        <f>IFERROR(__xludf.DUMMYFUNCTION("REGEXEXTRACT(L1937, ""[\s,]([A-Z]{2})[,\s]\s?\d{5}"")"),"#N/A")</f>
        <v>#N/A</v>
      </c>
      <c r="N1452" s="5" t="s">
        <v>7660</v>
      </c>
      <c r="O1452" s="5" t="s">
        <v>52</v>
      </c>
      <c r="P1452" s="5">
        <v>5.0</v>
      </c>
      <c r="Q1452" s="5" t="s">
        <v>13313</v>
      </c>
      <c r="R1452" s="5" t="s">
        <v>4176</v>
      </c>
      <c r="S1452" s="5">
        <v>477.0</v>
      </c>
      <c r="T1452" s="5" t="s">
        <v>1077</v>
      </c>
      <c r="U1452" s="5">
        <v>1.0</v>
      </c>
      <c r="V1452" s="5" t="s">
        <v>70</v>
      </c>
      <c r="W1452" s="5" t="s">
        <v>13314</v>
      </c>
      <c r="X1452" s="5" t="s">
        <v>52</v>
      </c>
      <c r="Y1452" s="5" t="s">
        <v>52</v>
      </c>
      <c r="Z1452" s="5" t="s">
        <v>5599</v>
      </c>
      <c r="AA1452" s="5" t="s">
        <v>13315</v>
      </c>
      <c r="AB1452" s="5" t="s">
        <v>260</v>
      </c>
      <c r="AC1452" s="5" t="s">
        <v>52</v>
      </c>
      <c r="AD1452" s="5" t="s">
        <v>5289</v>
      </c>
      <c r="AE1452" s="5" t="s">
        <v>5290</v>
      </c>
      <c r="AF1452" s="5" t="s">
        <v>5291</v>
      </c>
      <c r="AG1452" s="5" t="s">
        <v>52</v>
      </c>
      <c r="AH1452" s="5" t="s">
        <v>52</v>
      </c>
      <c r="AI1452" s="5" t="s">
        <v>52</v>
      </c>
      <c r="AJ1452" s="5" t="s">
        <v>12725</v>
      </c>
      <c r="AK1452" s="5" t="s">
        <v>12938</v>
      </c>
      <c r="AL1452" s="5" t="s">
        <v>3481</v>
      </c>
    </row>
    <row r="1453" hidden="1">
      <c r="A1453" s="5" t="s">
        <v>13316</v>
      </c>
      <c r="B1453" s="5" t="s">
        <v>13317</v>
      </c>
      <c r="C1453" s="5" t="s">
        <v>13317</v>
      </c>
      <c r="D1453" s="9">
        <v>43607.0</v>
      </c>
      <c r="E1453" s="5">
        <v>113681.0</v>
      </c>
      <c r="F1453" s="5">
        <v>51673.0</v>
      </c>
      <c r="G1453" s="5" t="s">
        <v>1419</v>
      </c>
      <c r="H1453" s="5" t="s">
        <v>480</v>
      </c>
      <c r="I1453" s="5" t="s">
        <v>13306</v>
      </c>
      <c r="J1453" s="5" t="s">
        <v>256</v>
      </c>
      <c r="K1453" s="5" t="s">
        <v>13318</v>
      </c>
      <c r="L1453" s="5" t="s">
        <v>13319</v>
      </c>
      <c r="M1453" s="10" t="str">
        <f>IFERROR(__xludf.DUMMYFUNCTION("REGEXEXTRACT(L1938, ""[\s,]([A-Z]{2})[,\s]\s?\d{5}"")"),"FL")</f>
        <v>FL</v>
      </c>
      <c r="N1453" s="5" t="s">
        <v>13319</v>
      </c>
      <c r="O1453" s="5" t="s">
        <v>52</v>
      </c>
      <c r="P1453" s="5">
        <v>2.0</v>
      </c>
      <c r="Q1453" s="5" t="s">
        <v>13320</v>
      </c>
      <c r="R1453" s="5" t="s">
        <v>3475</v>
      </c>
      <c r="S1453" s="5">
        <v>185.0</v>
      </c>
      <c r="T1453" s="5" t="s">
        <v>1077</v>
      </c>
      <c r="U1453" s="5">
        <v>0.0</v>
      </c>
      <c r="V1453" s="5" t="s">
        <v>70</v>
      </c>
      <c r="W1453" s="5" t="s">
        <v>13321</v>
      </c>
      <c r="X1453" s="5" t="s">
        <v>52</v>
      </c>
      <c r="Y1453" s="5" t="s">
        <v>52</v>
      </c>
      <c r="Z1453" s="5" t="s">
        <v>5599</v>
      </c>
      <c r="AA1453" s="5" t="s">
        <v>13322</v>
      </c>
      <c r="AB1453" s="5" t="s">
        <v>260</v>
      </c>
      <c r="AC1453" s="5" t="s">
        <v>52</v>
      </c>
      <c r="AD1453" s="5" t="s">
        <v>5289</v>
      </c>
      <c r="AE1453" s="5" t="s">
        <v>5290</v>
      </c>
      <c r="AF1453" s="5" t="s">
        <v>5291</v>
      </c>
      <c r="AG1453" s="5" t="s">
        <v>52</v>
      </c>
      <c r="AH1453" s="5" t="s">
        <v>52</v>
      </c>
      <c r="AI1453" s="5" t="s">
        <v>52</v>
      </c>
      <c r="AJ1453" s="5" t="s">
        <v>13323</v>
      </c>
      <c r="AK1453" s="5" t="s">
        <v>13324</v>
      </c>
      <c r="AL1453" s="5" t="s">
        <v>3481</v>
      </c>
    </row>
    <row r="1454" hidden="1">
      <c r="A1454" s="5" t="s">
        <v>13325</v>
      </c>
      <c r="B1454" s="5" t="s">
        <v>13326</v>
      </c>
      <c r="C1454" s="5" t="s">
        <v>13327</v>
      </c>
      <c r="D1454" s="9">
        <v>43604.0</v>
      </c>
      <c r="E1454" s="5">
        <v>38335.0</v>
      </c>
      <c r="F1454" s="5">
        <v>17425.0</v>
      </c>
      <c r="G1454" s="5" t="s">
        <v>226</v>
      </c>
      <c r="H1454" s="5" t="s">
        <v>2784</v>
      </c>
      <c r="I1454" s="5" t="s">
        <v>7799</v>
      </c>
      <c r="J1454" s="5" t="s">
        <v>228</v>
      </c>
      <c r="K1454" s="5" t="s">
        <v>13328</v>
      </c>
      <c r="L1454" s="5" t="s">
        <v>13329</v>
      </c>
      <c r="M1454" s="10" t="str">
        <f>IFERROR(__xludf.DUMMYFUNCTION("REGEXEXTRACT(L1939, ""[\s,]([A-Z]{2})[,\s]\s?\d{5}"")"),"VA")</f>
        <v>VA</v>
      </c>
      <c r="N1454" s="5" t="s">
        <v>13330</v>
      </c>
      <c r="O1454" s="5">
        <v>10601.0</v>
      </c>
      <c r="P1454" s="5">
        <v>1.0</v>
      </c>
      <c r="Q1454" s="5" t="s">
        <v>13331</v>
      </c>
      <c r="R1454" s="5">
        <v>4510.0</v>
      </c>
      <c r="S1454" s="5">
        <v>250.0</v>
      </c>
      <c r="T1454" s="5" t="s">
        <v>196</v>
      </c>
      <c r="U1454" s="5">
        <v>0.0</v>
      </c>
      <c r="V1454" s="5" t="s">
        <v>70</v>
      </c>
      <c r="W1454" s="5" t="s">
        <v>13332</v>
      </c>
      <c r="X1454" s="5" t="s">
        <v>52</v>
      </c>
      <c r="Y1454" s="5" t="s">
        <v>52</v>
      </c>
      <c r="Z1454" s="5" t="s">
        <v>13333</v>
      </c>
      <c r="AA1454" s="5" t="s">
        <v>13334</v>
      </c>
      <c r="AB1454" s="5" t="s">
        <v>2743</v>
      </c>
      <c r="AC1454" s="5" t="s">
        <v>52</v>
      </c>
      <c r="AD1454" s="5" t="s">
        <v>3974</v>
      </c>
      <c r="AE1454" s="5" t="s">
        <v>3975</v>
      </c>
      <c r="AF1454" s="5" t="s">
        <v>183</v>
      </c>
      <c r="AG1454" s="5" t="s">
        <v>52</v>
      </c>
      <c r="AH1454" s="5" t="s">
        <v>3976</v>
      </c>
      <c r="AI1454" s="5" t="s">
        <v>3977</v>
      </c>
      <c r="AJ1454" s="5" t="s">
        <v>13335</v>
      </c>
      <c r="AK1454" s="5" t="s">
        <v>13336</v>
      </c>
      <c r="AL1454" s="5" t="s">
        <v>13337</v>
      </c>
    </row>
    <row r="1455" hidden="1">
      <c r="A1455" s="5" t="s">
        <v>13338</v>
      </c>
      <c r="B1455" s="5" t="s">
        <v>13339</v>
      </c>
      <c r="C1455" s="5" t="s">
        <v>10899</v>
      </c>
      <c r="D1455" s="9">
        <v>43604.0</v>
      </c>
      <c r="E1455" s="5">
        <v>304502.0</v>
      </c>
      <c r="F1455" s="5">
        <v>138410.0</v>
      </c>
      <c r="G1455" s="5" t="s">
        <v>327</v>
      </c>
      <c r="H1455" s="5" t="s">
        <v>459</v>
      </c>
      <c r="I1455" s="5" t="s">
        <v>13340</v>
      </c>
      <c r="J1455" s="5" t="s">
        <v>191</v>
      </c>
      <c r="K1455" s="5" t="s">
        <v>1171</v>
      </c>
      <c r="L1455" s="5" t="s">
        <v>13341</v>
      </c>
      <c r="M1455" s="10" t="str">
        <f>IFERROR(__xludf.DUMMYFUNCTION("REGEXEXTRACT(L1940, ""[\s,]([A-Z]{2})[,\s]\s?\d{5}"")"),"CA")</f>
        <v>CA</v>
      </c>
      <c r="N1455" s="5" t="s">
        <v>10901</v>
      </c>
      <c r="O1455" s="5" t="s">
        <v>52</v>
      </c>
      <c r="P1455" s="5">
        <v>6.0</v>
      </c>
      <c r="Q1455" s="5" t="s">
        <v>13342</v>
      </c>
      <c r="R1455" s="5" t="s">
        <v>8967</v>
      </c>
      <c r="S1455" s="5">
        <v>54.0</v>
      </c>
      <c r="T1455" s="5" t="s">
        <v>374</v>
      </c>
      <c r="U1455" s="5">
        <v>118.0</v>
      </c>
      <c r="V1455" s="5" t="s">
        <v>93</v>
      </c>
      <c r="W1455" s="5" t="s">
        <v>13343</v>
      </c>
      <c r="X1455" s="5" t="s">
        <v>52</v>
      </c>
      <c r="Y1455" s="5" t="s">
        <v>52</v>
      </c>
      <c r="Z1455" s="5" t="s">
        <v>13344</v>
      </c>
      <c r="AA1455" s="5" t="s">
        <v>13345</v>
      </c>
      <c r="AB1455" s="5" t="s">
        <v>200</v>
      </c>
      <c r="AC1455" s="5" t="s">
        <v>52</v>
      </c>
      <c r="AD1455" s="5" t="s">
        <v>11980</v>
      </c>
      <c r="AE1455" s="5" t="s">
        <v>11981</v>
      </c>
      <c r="AF1455" s="5" t="s">
        <v>218</v>
      </c>
      <c r="AG1455" s="5" t="s">
        <v>52</v>
      </c>
      <c r="AH1455" s="5" t="s">
        <v>11982</v>
      </c>
      <c r="AI1455" s="5" t="s">
        <v>11983</v>
      </c>
      <c r="AJ1455" s="5" t="s">
        <v>13339</v>
      </c>
      <c r="AK1455" s="5" t="s">
        <v>13341</v>
      </c>
      <c r="AL1455" s="5" t="s">
        <v>300</v>
      </c>
    </row>
    <row r="1456" hidden="1">
      <c r="A1456" s="5" t="s">
        <v>13346</v>
      </c>
      <c r="B1456" s="5" t="s">
        <v>13347</v>
      </c>
      <c r="C1456" s="5" t="s">
        <v>13348</v>
      </c>
      <c r="D1456" s="9">
        <v>43604.0</v>
      </c>
      <c r="E1456" s="5">
        <v>527714.0</v>
      </c>
      <c r="F1456" s="5">
        <v>239870.0</v>
      </c>
      <c r="G1456" s="5" t="s">
        <v>327</v>
      </c>
      <c r="H1456" s="5" t="s">
        <v>459</v>
      </c>
      <c r="I1456" s="5" t="s">
        <v>13340</v>
      </c>
      <c r="J1456" s="5" t="s">
        <v>191</v>
      </c>
      <c r="K1456" s="5" t="s">
        <v>3796</v>
      </c>
      <c r="L1456" s="5" t="s">
        <v>13349</v>
      </c>
      <c r="M1456" s="10" t="str">
        <f>IFERROR(__xludf.DUMMYFUNCTION("REGEXEXTRACT(L1941, ""[\s,]([A-Z]{2})[,\s]\s?\d{5}"")"),"OH")</f>
        <v>OH</v>
      </c>
      <c r="N1456" s="5" t="s">
        <v>13350</v>
      </c>
      <c r="O1456" s="5" t="s">
        <v>52</v>
      </c>
      <c r="P1456" s="5">
        <v>10.0</v>
      </c>
      <c r="Q1456" s="5" t="s">
        <v>13351</v>
      </c>
      <c r="R1456" s="5" t="s">
        <v>3993</v>
      </c>
      <c r="S1456" s="5">
        <v>116.0</v>
      </c>
      <c r="T1456" s="5" t="s">
        <v>374</v>
      </c>
      <c r="U1456" s="5">
        <v>197.0</v>
      </c>
      <c r="V1456" s="5" t="s">
        <v>93</v>
      </c>
      <c r="W1456" s="5" t="s">
        <v>13352</v>
      </c>
      <c r="X1456" s="5" t="s">
        <v>52</v>
      </c>
      <c r="Y1456" s="5" t="s">
        <v>52</v>
      </c>
      <c r="Z1456" s="5" t="s">
        <v>13344</v>
      </c>
      <c r="AA1456" s="5" t="s">
        <v>13353</v>
      </c>
      <c r="AB1456" s="5" t="s">
        <v>200</v>
      </c>
      <c r="AC1456" s="5" t="s">
        <v>52</v>
      </c>
      <c r="AD1456" s="5" t="s">
        <v>11980</v>
      </c>
      <c r="AE1456" s="5" t="s">
        <v>11981</v>
      </c>
      <c r="AF1456" s="5" t="s">
        <v>218</v>
      </c>
      <c r="AG1456" s="5" t="s">
        <v>52</v>
      </c>
      <c r="AH1456" s="5" t="s">
        <v>11982</v>
      </c>
      <c r="AI1456" s="5" t="s">
        <v>11983</v>
      </c>
      <c r="AJ1456" s="5" t="s">
        <v>13354</v>
      </c>
      <c r="AK1456" s="5" t="s">
        <v>13355</v>
      </c>
      <c r="AL1456" s="5" t="s">
        <v>300</v>
      </c>
    </row>
    <row r="1457" hidden="1">
      <c r="A1457" s="5" t="s">
        <v>13356</v>
      </c>
      <c r="B1457" s="5" t="s">
        <v>13354</v>
      </c>
      <c r="C1457" s="5" t="s">
        <v>13357</v>
      </c>
      <c r="D1457" s="9">
        <v>43604.0</v>
      </c>
      <c r="E1457" s="5">
        <v>507760.0</v>
      </c>
      <c r="F1457" s="5">
        <v>230800.0</v>
      </c>
      <c r="G1457" s="5" t="s">
        <v>327</v>
      </c>
      <c r="H1457" s="5" t="s">
        <v>459</v>
      </c>
      <c r="I1457" s="5" t="s">
        <v>13340</v>
      </c>
      <c r="J1457" s="5" t="s">
        <v>191</v>
      </c>
      <c r="K1457" s="5" t="s">
        <v>2684</v>
      </c>
      <c r="L1457" s="5" t="s">
        <v>13355</v>
      </c>
      <c r="M1457" s="10" t="str">
        <f>IFERROR(__xludf.DUMMYFUNCTION("REGEXEXTRACT(L1942, ""[\s,]([A-Z]{2})[,\s]\s?\d{5}"")"),"NJ")</f>
        <v>NJ</v>
      </c>
      <c r="N1457" s="5" t="s">
        <v>13358</v>
      </c>
      <c r="O1457" s="5" t="s">
        <v>52</v>
      </c>
      <c r="P1457" s="5">
        <v>10.0</v>
      </c>
      <c r="Q1457" s="5" t="s">
        <v>13359</v>
      </c>
      <c r="R1457" s="5" t="s">
        <v>3993</v>
      </c>
      <c r="S1457" s="5">
        <v>93.0</v>
      </c>
      <c r="T1457" s="5" t="s">
        <v>374</v>
      </c>
      <c r="U1457" s="5">
        <v>185.0</v>
      </c>
      <c r="V1457" s="5" t="s">
        <v>93</v>
      </c>
      <c r="W1457" s="5" t="s">
        <v>13360</v>
      </c>
      <c r="X1457" s="5" t="s">
        <v>52</v>
      </c>
      <c r="Y1457" s="5" t="s">
        <v>52</v>
      </c>
      <c r="Z1457" s="5" t="s">
        <v>13344</v>
      </c>
      <c r="AA1457" s="5" t="s">
        <v>13361</v>
      </c>
      <c r="AB1457" s="5" t="s">
        <v>200</v>
      </c>
      <c r="AC1457" s="5" t="s">
        <v>52</v>
      </c>
      <c r="AD1457" s="5" t="s">
        <v>11980</v>
      </c>
      <c r="AE1457" s="5" t="s">
        <v>11981</v>
      </c>
      <c r="AF1457" s="5" t="s">
        <v>218</v>
      </c>
      <c r="AG1457" s="5" t="s">
        <v>52</v>
      </c>
      <c r="AH1457" s="5" t="s">
        <v>11982</v>
      </c>
      <c r="AI1457" s="5" t="s">
        <v>11983</v>
      </c>
      <c r="AJ1457" s="5" t="s">
        <v>13354</v>
      </c>
      <c r="AK1457" s="5" t="s">
        <v>13355</v>
      </c>
      <c r="AL1457" s="5" t="s">
        <v>300</v>
      </c>
    </row>
    <row r="1458" hidden="1">
      <c r="A1458" s="5" t="s">
        <v>13362</v>
      </c>
      <c r="B1458" s="5" t="s">
        <v>13363</v>
      </c>
      <c r="C1458" s="5" t="s">
        <v>13364</v>
      </c>
      <c r="D1458" s="9">
        <v>43603.0</v>
      </c>
      <c r="E1458" s="5">
        <v>56584.0</v>
      </c>
      <c r="F1458" s="5">
        <v>25720.0</v>
      </c>
      <c r="G1458" s="5" t="s">
        <v>2389</v>
      </c>
      <c r="H1458" s="5" t="s">
        <v>1069</v>
      </c>
      <c r="I1458" s="5" t="s">
        <v>13365</v>
      </c>
      <c r="J1458" s="5" t="s">
        <v>2391</v>
      </c>
      <c r="K1458" s="5" t="s">
        <v>4708</v>
      </c>
      <c r="L1458" s="5" t="s">
        <v>13366</v>
      </c>
      <c r="M1458" s="10" t="str">
        <f>IFERROR(__xludf.DUMMYFUNCTION("REGEXEXTRACT(L1943, ""[\s,]([A-Z]{2})[,\s]\s?\d{5}"")"),"AL")</f>
        <v>AL</v>
      </c>
      <c r="N1458" s="5" t="s">
        <v>13367</v>
      </c>
      <c r="O1458" s="5" t="s">
        <v>52</v>
      </c>
      <c r="P1458" s="5">
        <v>2.0</v>
      </c>
      <c r="Q1458" s="5" t="s">
        <v>13368</v>
      </c>
      <c r="R1458" s="5" t="s">
        <v>2195</v>
      </c>
      <c r="S1458" s="5">
        <v>4403.0</v>
      </c>
      <c r="T1458" s="5" t="s">
        <v>69</v>
      </c>
      <c r="U1458" s="5">
        <v>131.0</v>
      </c>
      <c r="V1458" s="5" t="s">
        <v>93</v>
      </c>
      <c r="W1458" s="5" t="s">
        <v>13369</v>
      </c>
      <c r="X1458" s="5" t="s">
        <v>52</v>
      </c>
      <c r="Y1458" s="5" t="s">
        <v>52</v>
      </c>
      <c r="Z1458" s="5" t="s">
        <v>13370</v>
      </c>
      <c r="AA1458" s="5" t="s">
        <v>13371</v>
      </c>
      <c r="AB1458" s="5" t="s">
        <v>200</v>
      </c>
      <c r="AC1458" s="5" t="s">
        <v>52</v>
      </c>
      <c r="AD1458" s="5" t="s">
        <v>216</v>
      </c>
      <c r="AE1458" s="5" t="s">
        <v>217</v>
      </c>
      <c r="AF1458" s="5" t="s">
        <v>218</v>
      </c>
      <c r="AG1458" s="5" t="s">
        <v>52</v>
      </c>
      <c r="AH1458" s="5" t="s">
        <v>52</v>
      </c>
      <c r="AI1458" s="5" t="s">
        <v>52</v>
      </c>
      <c r="AJ1458" s="5" t="s">
        <v>13363</v>
      </c>
      <c r="AK1458" s="5" t="s">
        <v>13366</v>
      </c>
      <c r="AL1458" s="5" t="s">
        <v>13372</v>
      </c>
    </row>
    <row r="1459" hidden="1">
      <c r="A1459" s="5" t="s">
        <v>13373</v>
      </c>
      <c r="B1459" s="5" t="s">
        <v>13374</v>
      </c>
      <c r="C1459" s="5" t="s">
        <v>13375</v>
      </c>
      <c r="D1459" s="9">
        <v>43602.0</v>
      </c>
      <c r="E1459" s="5">
        <v>4838.0</v>
      </c>
      <c r="F1459" s="5">
        <v>2199.0</v>
      </c>
      <c r="G1459" s="5" t="s">
        <v>634</v>
      </c>
      <c r="H1459" s="5" t="s">
        <v>480</v>
      </c>
      <c r="I1459" s="5" t="s">
        <v>10918</v>
      </c>
      <c r="J1459" s="5" t="s">
        <v>274</v>
      </c>
      <c r="K1459" s="5" t="s">
        <v>13376</v>
      </c>
      <c r="L1459" s="5" t="s">
        <v>13377</v>
      </c>
      <c r="M1459" s="10" t="str">
        <f>IFERROR(__xludf.DUMMYFUNCTION("REGEXEXTRACT(L1944, ""[\s,]([A-Z]{2})[,\s]\s?\d{5}"")"),"TX")</f>
        <v>TX</v>
      </c>
      <c r="N1459" s="5" t="s">
        <v>13378</v>
      </c>
      <c r="O1459" s="5">
        <v>60623.0</v>
      </c>
      <c r="P1459" s="5">
        <v>1.0</v>
      </c>
      <c r="Q1459" s="5" t="s">
        <v>13379</v>
      </c>
      <c r="R1459" s="5" t="s">
        <v>3516</v>
      </c>
      <c r="S1459" s="5">
        <v>221.0</v>
      </c>
      <c r="T1459" s="5" t="s">
        <v>69</v>
      </c>
      <c r="U1459" s="5">
        <v>0.0</v>
      </c>
      <c r="V1459" s="5" t="s">
        <v>52</v>
      </c>
      <c r="W1459" s="5" t="s">
        <v>13380</v>
      </c>
      <c r="X1459" s="5" t="s">
        <v>55</v>
      </c>
      <c r="Y1459" s="5" t="s">
        <v>13381</v>
      </c>
      <c r="Z1459" s="5" t="s">
        <v>10292</v>
      </c>
      <c r="AA1459" s="5" t="s">
        <v>13382</v>
      </c>
      <c r="AB1459" s="5" t="s">
        <v>2743</v>
      </c>
      <c r="AC1459" s="5" t="s">
        <v>52</v>
      </c>
      <c r="AD1459" s="5" t="s">
        <v>13383</v>
      </c>
      <c r="AE1459" s="5" t="s">
        <v>52</v>
      </c>
      <c r="AF1459" s="5" t="s">
        <v>52</v>
      </c>
      <c r="AG1459" s="5" t="s">
        <v>52</v>
      </c>
      <c r="AH1459" s="5" t="s">
        <v>52</v>
      </c>
      <c r="AI1459" s="5" t="s">
        <v>52</v>
      </c>
      <c r="AJ1459" s="5" t="s">
        <v>13374</v>
      </c>
      <c r="AK1459" s="5" t="s">
        <v>13377</v>
      </c>
      <c r="AL1459" s="5" t="s">
        <v>13177</v>
      </c>
    </row>
    <row r="1460" hidden="1">
      <c r="A1460" s="5" t="s">
        <v>13384</v>
      </c>
      <c r="B1460" s="5" t="s">
        <v>13385</v>
      </c>
      <c r="C1460" s="5" t="s">
        <v>1844</v>
      </c>
      <c r="D1460" s="9">
        <v>43602.0</v>
      </c>
      <c r="E1460" s="5">
        <v>203027.0</v>
      </c>
      <c r="F1460" s="5">
        <v>92285.0</v>
      </c>
      <c r="G1460" s="5" t="s">
        <v>1419</v>
      </c>
      <c r="H1460" s="5" t="s">
        <v>480</v>
      </c>
      <c r="I1460" s="5" t="s">
        <v>10918</v>
      </c>
      <c r="J1460" s="5" t="s">
        <v>256</v>
      </c>
      <c r="K1460" s="5" t="s">
        <v>13386</v>
      </c>
      <c r="L1460" s="5" t="s">
        <v>13387</v>
      </c>
      <c r="M1460" s="10" t="str">
        <f>IFERROR(__xludf.DUMMYFUNCTION("REGEXEXTRACT(L1945, ""[\s,]([A-Z]{2})[,\s]\s?\d{5}"")"),"CA")</f>
        <v>CA</v>
      </c>
      <c r="N1460" s="5" t="s">
        <v>13388</v>
      </c>
      <c r="O1460" s="5" t="s">
        <v>52</v>
      </c>
      <c r="P1460" s="5">
        <v>4.0</v>
      </c>
      <c r="Q1460" s="5" t="s">
        <v>13389</v>
      </c>
      <c r="R1460" s="5" t="s">
        <v>691</v>
      </c>
      <c r="S1460" s="5">
        <v>171.0</v>
      </c>
      <c r="T1460" s="5" t="s">
        <v>115</v>
      </c>
      <c r="U1460" s="5">
        <v>0.0</v>
      </c>
      <c r="V1460" s="5" t="s">
        <v>52</v>
      </c>
      <c r="W1460" s="5" t="s">
        <v>13390</v>
      </c>
      <c r="X1460" s="5" t="s">
        <v>52</v>
      </c>
      <c r="Y1460" s="5" t="s">
        <v>52</v>
      </c>
      <c r="Z1460" s="5" t="s">
        <v>8410</v>
      </c>
      <c r="AA1460" s="5" t="s">
        <v>13391</v>
      </c>
      <c r="AB1460" s="5" t="s">
        <v>2743</v>
      </c>
      <c r="AC1460" s="5" t="s">
        <v>52</v>
      </c>
      <c r="AD1460" s="5" t="s">
        <v>181</v>
      </c>
      <c r="AE1460" s="5" t="s">
        <v>182</v>
      </c>
      <c r="AF1460" s="5" t="s">
        <v>183</v>
      </c>
      <c r="AG1460" s="5" t="s">
        <v>52</v>
      </c>
      <c r="AH1460" s="5" t="s">
        <v>52</v>
      </c>
      <c r="AI1460" s="5" t="s">
        <v>184</v>
      </c>
      <c r="AJ1460" s="5" t="s">
        <v>13385</v>
      </c>
      <c r="AK1460" s="5" t="s">
        <v>13387</v>
      </c>
      <c r="AL1460" s="5" t="s">
        <v>4648</v>
      </c>
    </row>
    <row r="1461" hidden="1">
      <c r="A1461" s="5" t="s">
        <v>13392</v>
      </c>
      <c r="B1461" s="5" t="s">
        <v>12380</v>
      </c>
      <c r="C1461" s="5" t="s">
        <v>1844</v>
      </c>
      <c r="D1461" s="9">
        <v>43602.0</v>
      </c>
      <c r="E1461" s="5">
        <v>271234.0</v>
      </c>
      <c r="F1461" s="5">
        <v>123288.0</v>
      </c>
      <c r="G1461" s="5" t="s">
        <v>1419</v>
      </c>
      <c r="H1461" s="5" t="s">
        <v>480</v>
      </c>
      <c r="I1461" s="5" t="s">
        <v>10918</v>
      </c>
      <c r="J1461" s="5" t="s">
        <v>256</v>
      </c>
      <c r="K1461" s="5" t="s">
        <v>13393</v>
      </c>
      <c r="L1461" s="5" t="s">
        <v>13394</v>
      </c>
      <c r="M1461" s="10" t="str">
        <f>IFERROR(__xludf.DUMMYFUNCTION("REGEXEXTRACT(L1946, ""[\s,]([A-Z]{2})[,\s]\s?\d{5}"")"),"NY")</f>
        <v>NY</v>
      </c>
      <c r="N1461" s="5" t="s">
        <v>13388</v>
      </c>
      <c r="O1461" s="5" t="s">
        <v>52</v>
      </c>
      <c r="P1461" s="5">
        <v>5.0</v>
      </c>
      <c r="Q1461" s="5" t="s">
        <v>13395</v>
      </c>
      <c r="R1461" s="5" t="s">
        <v>508</v>
      </c>
      <c r="S1461" s="5">
        <v>668.0</v>
      </c>
      <c r="T1461" s="5" t="s">
        <v>115</v>
      </c>
      <c r="U1461" s="5">
        <v>0.0</v>
      </c>
      <c r="V1461" s="5" t="s">
        <v>52</v>
      </c>
      <c r="W1461" s="5" t="s">
        <v>13396</v>
      </c>
      <c r="X1461" s="5" t="s">
        <v>52</v>
      </c>
      <c r="Y1461" s="5" t="s">
        <v>52</v>
      </c>
      <c r="Z1461" s="5" t="s">
        <v>8410</v>
      </c>
      <c r="AA1461" s="5" t="s">
        <v>13397</v>
      </c>
      <c r="AB1461" s="5" t="s">
        <v>2743</v>
      </c>
      <c r="AC1461" s="5" t="s">
        <v>52</v>
      </c>
      <c r="AD1461" s="5" t="s">
        <v>181</v>
      </c>
      <c r="AE1461" s="5" t="s">
        <v>182</v>
      </c>
      <c r="AF1461" s="5" t="s">
        <v>183</v>
      </c>
      <c r="AG1461" s="5" t="s">
        <v>52</v>
      </c>
      <c r="AH1461" s="5" t="s">
        <v>52</v>
      </c>
      <c r="AI1461" s="5" t="s">
        <v>184</v>
      </c>
      <c r="AJ1461" s="5" t="s">
        <v>12380</v>
      </c>
      <c r="AK1461" s="5" t="s">
        <v>13394</v>
      </c>
      <c r="AL1461" s="5" t="s">
        <v>4648</v>
      </c>
    </row>
    <row r="1462" hidden="1">
      <c r="A1462" s="5" t="s">
        <v>13398</v>
      </c>
      <c r="B1462" s="5" t="s">
        <v>12365</v>
      </c>
      <c r="C1462" s="5" t="s">
        <v>12365</v>
      </c>
      <c r="D1462" s="9">
        <v>43602.0</v>
      </c>
      <c r="E1462" s="5">
        <v>57090.0</v>
      </c>
      <c r="F1462" s="5">
        <v>25950.0</v>
      </c>
      <c r="G1462" s="5" t="s">
        <v>1419</v>
      </c>
      <c r="H1462" s="5" t="s">
        <v>480</v>
      </c>
      <c r="I1462" s="5" t="s">
        <v>10918</v>
      </c>
      <c r="J1462" s="5" t="s">
        <v>256</v>
      </c>
      <c r="K1462" s="5" t="s">
        <v>13399</v>
      </c>
      <c r="L1462" s="5" t="s">
        <v>13400</v>
      </c>
      <c r="M1462" s="10" t="str">
        <f>IFERROR(__xludf.DUMMYFUNCTION("REGEXEXTRACT(L1947, ""[\s,]([A-Z]{2})[,\s]\s?\d{5}"")"),"NY")</f>
        <v>NY</v>
      </c>
      <c r="N1462" s="5" t="s">
        <v>13400</v>
      </c>
      <c r="O1462" s="5" t="s">
        <v>52</v>
      </c>
      <c r="P1462" s="5">
        <v>1.0</v>
      </c>
      <c r="Q1462" s="5" t="s">
        <v>13401</v>
      </c>
      <c r="R1462" s="5" t="s">
        <v>91</v>
      </c>
      <c r="S1462" s="5">
        <v>43.0</v>
      </c>
      <c r="T1462" s="5" t="s">
        <v>1077</v>
      </c>
      <c r="U1462" s="5">
        <v>0.0</v>
      </c>
      <c r="V1462" s="5" t="s">
        <v>70</v>
      </c>
      <c r="W1462" s="5" t="s">
        <v>13402</v>
      </c>
      <c r="X1462" s="5" t="s">
        <v>52</v>
      </c>
      <c r="Y1462" s="5" t="s">
        <v>52</v>
      </c>
      <c r="Z1462" s="5" t="s">
        <v>8410</v>
      </c>
      <c r="AA1462" s="5">
        <v>3064.0</v>
      </c>
      <c r="AB1462" s="5" t="s">
        <v>2743</v>
      </c>
      <c r="AC1462" s="5" t="s">
        <v>52</v>
      </c>
      <c r="AD1462" s="5" t="s">
        <v>5289</v>
      </c>
      <c r="AE1462" s="5" t="s">
        <v>5290</v>
      </c>
      <c r="AF1462" s="5" t="s">
        <v>5291</v>
      </c>
      <c r="AG1462" s="5" t="s">
        <v>52</v>
      </c>
      <c r="AH1462" s="5" t="s">
        <v>52</v>
      </c>
      <c r="AI1462" s="5" t="s">
        <v>52</v>
      </c>
      <c r="AJ1462" s="5" t="s">
        <v>13403</v>
      </c>
      <c r="AK1462" s="5" t="s">
        <v>13404</v>
      </c>
      <c r="AL1462" s="5" t="s">
        <v>3481</v>
      </c>
    </row>
    <row r="1463" hidden="1">
      <c r="A1463" s="5" t="s">
        <v>13405</v>
      </c>
      <c r="B1463" s="5" t="s">
        <v>13317</v>
      </c>
      <c r="C1463" s="5" t="s">
        <v>13317</v>
      </c>
      <c r="D1463" s="9">
        <v>43602.0</v>
      </c>
      <c r="E1463" s="5">
        <v>142850.0</v>
      </c>
      <c r="F1463" s="5">
        <v>64932.0</v>
      </c>
      <c r="G1463" s="5" t="s">
        <v>1419</v>
      </c>
      <c r="H1463" s="5" t="s">
        <v>480</v>
      </c>
      <c r="I1463" s="5" t="s">
        <v>10918</v>
      </c>
      <c r="J1463" s="5" t="s">
        <v>256</v>
      </c>
      <c r="K1463" s="5" t="s">
        <v>13406</v>
      </c>
      <c r="L1463" s="5" t="s">
        <v>13319</v>
      </c>
      <c r="M1463" s="10" t="str">
        <f>IFERROR(__xludf.DUMMYFUNCTION("REGEXEXTRACT(L1948, ""[\s,]([A-Z]{2})[,\s]\s?\d{5}"")"),"#N/A")</f>
        <v>#N/A</v>
      </c>
      <c r="N1463" s="5" t="s">
        <v>13319</v>
      </c>
      <c r="O1463" s="5" t="s">
        <v>52</v>
      </c>
      <c r="P1463" s="5">
        <v>3.0</v>
      </c>
      <c r="Q1463" s="5" t="s">
        <v>13407</v>
      </c>
      <c r="R1463" s="5" t="s">
        <v>3360</v>
      </c>
      <c r="S1463" s="5">
        <v>254.0</v>
      </c>
      <c r="T1463" s="5" t="s">
        <v>1077</v>
      </c>
      <c r="U1463" s="5">
        <v>0.0</v>
      </c>
      <c r="V1463" s="5" t="s">
        <v>70</v>
      </c>
      <c r="W1463" s="5" t="s">
        <v>13408</v>
      </c>
      <c r="X1463" s="5" t="s">
        <v>52</v>
      </c>
      <c r="Y1463" s="5" t="s">
        <v>52</v>
      </c>
      <c r="Z1463" s="5" t="s">
        <v>8410</v>
      </c>
      <c r="AA1463" s="5" t="s">
        <v>13409</v>
      </c>
      <c r="AB1463" s="5" t="s">
        <v>2743</v>
      </c>
      <c r="AC1463" s="5" t="s">
        <v>52</v>
      </c>
      <c r="AD1463" s="5" t="s">
        <v>5289</v>
      </c>
      <c r="AE1463" s="5" t="s">
        <v>5290</v>
      </c>
      <c r="AF1463" s="5" t="s">
        <v>5291</v>
      </c>
      <c r="AG1463" s="5" t="s">
        <v>52</v>
      </c>
      <c r="AH1463" s="5" t="s">
        <v>52</v>
      </c>
      <c r="AI1463" s="5" t="s">
        <v>52</v>
      </c>
      <c r="AJ1463" s="5" t="s">
        <v>13323</v>
      </c>
      <c r="AK1463" s="5" t="s">
        <v>13324</v>
      </c>
      <c r="AL1463" s="5" t="s">
        <v>3481</v>
      </c>
    </row>
    <row r="1464" hidden="1">
      <c r="A1464" s="5" t="s">
        <v>13410</v>
      </c>
      <c r="B1464" s="5" t="s">
        <v>12365</v>
      </c>
      <c r="C1464" s="5" t="s">
        <v>12365</v>
      </c>
      <c r="D1464" s="9">
        <v>43602.0</v>
      </c>
      <c r="E1464" s="5">
        <v>114215.0</v>
      </c>
      <c r="F1464" s="5">
        <v>51916.0</v>
      </c>
      <c r="G1464" s="5" t="s">
        <v>1419</v>
      </c>
      <c r="H1464" s="5" t="s">
        <v>480</v>
      </c>
      <c r="I1464" s="5" t="s">
        <v>10918</v>
      </c>
      <c r="J1464" s="5" t="s">
        <v>256</v>
      </c>
      <c r="K1464" s="5" t="s">
        <v>3471</v>
      </c>
      <c r="L1464" s="5" t="s">
        <v>13411</v>
      </c>
      <c r="M1464" s="10" t="str">
        <f>IFERROR(__xludf.DUMMYFUNCTION("REGEXEXTRACT(L1949, ""[\s,]([A-Z]{2})[,\s]\s?\d{5}"")"),"#N/A")</f>
        <v>#N/A</v>
      </c>
      <c r="N1464" s="5" t="s">
        <v>13411</v>
      </c>
      <c r="O1464" s="5" t="s">
        <v>52</v>
      </c>
      <c r="P1464" s="5">
        <v>2.0</v>
      </c>
      <c r="Q1464" s="5" t="s">
        <v>13412</v>
      </c>
      <c r="R1464" s="5" t="s">
        <v>3475</v>
      </c>
      <c r="S1464" s="5">
        <v>69.0</v>
      </c>
      <c r="T1464" s="5" t="s">
        <v>1077</v>
      </c>
      <c r="U1464" s="5">
        <v>0.0</v>
      </c>
      <c r="V1464" s="5" t="s">
        <v>70</v>
      </c>
      <c r="W1464" s="5" t="s">
        <v>13413</v>
      </c>
      <c r="X1464" s="5" t="s">
        <v>52</v>
      </c>
      <c r="Y1464" s="5" t="s">
        <v>52</v>
      </c>
      <c r="Z1464" s="5" t="s">
        <v>8410</v>
      </c>
      <c r="AA1464" s="5" t="s">
        <v>13414</v>
      </c>
      <c r="AB1464" s="5" t="s">
        <v>2743</v>
      </c>
      <c r="AC1464" s="5" t="s">
        <v>52</v>
      </c>
      <c r="AD1464" s="5" t="s">
        <v>5289</v>
      </c>
      <c r="AE1464" s="5" t="s">
        <v>5290</v>
      </c>
      <c r="AF1464" s="5" t="s">
        <v>5291</v>
      </c>
      <c r="AG1464" s="5" t="s">
        <v>52</v>
      </c>
      <c r="AH1464" s="5" t="s">
        <v>52</v>
      </c>
      <c r="AI1464" s="5" t="s">
        <v>52</v>
      </c>
      <c r="AJ1464" s="5" t="s">
        <v>13415</v>
      </c>
      <c r="AK1464" s="5" t="s">
        <v>13416</v>
      </c>
      <c r="AL1464" s="5" t="s">
        <v>3481</v>
      </c>
    </row>
    <row r="1465" hidden="1">
      <c r="A1465" s="5" t="s">
        <v>13417</v>
      </c>
      <c r="B1465" s="5" t="s">
        <v>13418</v>
      </c>
      <c r="C1465" s="5" t="s">
        <v>13418</v>
      </c>
      <c r="D1465" s="9">
        <v>43601.0</v>
      </c>
      <c r="E1465" s="5">
        <v>158972.0</v>
      </c>
      <c r="F1465" s="5">
        <v>72260.0</v>
      </c>
      <c r="G1465" s="5" t="s">
        <v>1419</v>
      </c>
      <c r="H1465" s="5" t="s">
        <v>1534</v>
      </c>
      <c r="I1465" s="5" t="s">
        <v>13419</v>
      </c>
      <c r="J1465" s="5" t="s">
        <v>256</v>
      </c>
      <c r="K1465" s="5" t="s">
        <v>13420</v>
      </c>
      <c r="L1465" s="5" t="s">
        <v>13421</v>
      </c>
      <c r="M1465" s="10" t="str">
        <f>IFERROR(__xludf.DUMMYFUNCTION("REGEXEXTRACT(L1950, ""[\s,]([A-Z]{2})[,\s]\s?\d{5}"")"),"#N/A")</f>
        <v>#N/A</v>
      </c>
      <c r="N1465" s="5" t="s">
        <v>13421</v>
      </c>
      <c r="O1465" s="5" t="s">
        <v>52</v>
      </c>
      <c r="P1465" s="5">
        <v>3.0</v>
      </c>
      <c r="Q1465" s="5" t="s">
        <v>13422</v>
      </c>
      <c r="R1465" s="5" t="s">
        <v>13423</v>
      </c>
      <c r="S1465" s="5">
        <v>542.0</v>
      </c>
      <c r="T1465" s="5" t="s">
        <v>115</v>
      </c>
      <c r="U1465" s="5">
        <v>0.0</v>
      </c>
      <c r="V1465" s="5" t="s">
        <v>52</v>
      </c>
      <c r="W1465" s="5" t="s">
        <v>13424</v>
      </c>
      <c r="X1465" s="5" t="s">
        <v>52</v>
      </c>
      <c r="Y1465" s="5" t="s">
        <v>52</v>
      </c>
      <c r="Z1465" s="5" t="s">
        <v>13425</v>
      </c>
      <c r="AA1465" s="5" t="s">
        <v>13426</v>
      </c>
      <c r="AB1465" s="5" t="s">
        <v>3114</v>
      </c>
      <c r="AC1465" s="5" t="s">
        <v>52</v>
      </c>
      <c r="AD1465" s="5" t="s">
        <v>3589</v>
      </c>
      <c r="AE1465" s="5" t="s">
        <v>3590</v>
      </c>
      <c r="AF1465" s="5" t="s">
        <v>3591</v>
      </c>
      <c r="AG1465" s="5" t="s">
        <v>52</v>
      </c>
      <c r="AH1465" s="5" t="s">
        <v>52</v>
      </c>
      <c r="AI1465" s="5" t="s">
        <v>3592</v>
      </c>
      <c r="AJ1465" s="5" t="s">
        <v>13427</v>
      </c>
      <c r="AK1465" s="5" t="s">
        <v>13428</v>
      </c>
      <c r="AL1465" s="5" t="s">
        <v>13429</v>
      </c>
    </row>
    <row r="1466" hidden="1">
      <c r="A1466" s="5" t="s">
        <v>13430</v>
      </c>
      <c r="B1466" s="5" t="s">
        <v>13431</v>
      </c>
      <c r="C1466" s="5" t="s">
        <v>13432</v>
      </c>
      <c r="D1466" s="9">
        <v>43594.0</v>
      </c>
      <c r="E1466" s="5">
        <v>202389.0</v>
      </c>
      <c r="F1466" s="5">
        <v>91995.0</v>
      </c>
      <c r="G1466" s="5" t="s">
        <v>3935</v>
      </c>
      <c r="H1466" s="5" t="s">
        <v>290</v>
      </c>
      <c r="I1466" s="5" t="s">
        <v>12131</v>
      </c>
      <c r="J1466" s="5" t="s">
        <v>872</v>
      </c>
      <c r="K1466" s="5" t="s">
        <v>2392</v>
      </c>
      <c r="L1466" s="5" t="s">
        <v>13433</v>
      </c>
      <c r="M1466" s="10" t="str">
        <f>IFERROR(__xludf.DUMMYFUNCTION("REGEXEXTRACT(L1951, ""[\s,]([A-Z]{2})[,\s]\s?\d{5}"")"),"#N/A")</f>
        <v>#N/A</v>
      </c>
      <c r="N1466" s="5" t="s">
        <v>13434</v>
      </c>
      <c r="O1466" s="5">
        <v>30326.0</v>
      </c>
      <c r="P1466" s="5">
        <v>5.0</v>
      </c>
      <c r="Q1466" s="5" t="s">
        <v>13435</v>
      </c>
      <c r="R1466" s="5" t="s">
        <v>2739</v>
      </c>
      <c r="S1466" s="5">
        <v>10.0</v>
      </c>
      <c r="T1466" s="5" t="s">
        <v>53</v>
      </c>
      <c r="U1466" s="5">
        <v>1.0</v>
      </c>
      <c r="V1466" s="5" t="s">
        <v>93</v>
      </c>
      <c r="W1466" s="5" t="s">
        <v>13436</v>
      </c>
      <c r="X1466" s="5" t="s">
        <v>55</v>
      </c>
      <c r="Y1466" s="5" t="s">
        <v>13437</v>
      </c>
      <c r="Z1466" s="5" t="s">
        <v>13333</v>
      </c>
      <c r="AA1466" s="5" t="s">
        <v>13438</v>
      </c>
      <c r="AB1466" s="5" t="s">
        <v>235</v>
      </c>
      <c r="AC1466" s="5" t="s">
        <v>52</v>
      </c>
      <c r="AD1466" s="5" t="s">
        <v>3141</v>
      </c>
      <c r="AE1466" s="5" t="s">
        <v>3142</v>
      </c>
      <c r="AF1466" s="5" t="s">
        <v>162</v>
      </c>
      <c r="AG1466" s="5" t="s">
        <v>52</v>
      </c>
      <c r="AH1466" s="5" t="s">
        <v>52</v>
      </c>
      <c r="AI1466" s="5" t="s">
        <v>3143</v>
      </c>
      <c r="AJ1466" s="5" t="s">
        <v>13439</v>
      </c>
      <c r="AK1466" s="5" t="s">
        <v>13440</v>
      </c>
      <c r="AL1466" s="5" t="s">
        <v>13441</v>
      </c>
    </row>
    <row r="1467" hidden="1">
      <c r="A1467" s="5" t="s">
        <v>13442</v>
      </c>
      <c r="B1467" s="5" t="s">
        <v>13443</v>
      </c>
      <c r="C1467" s="5" t="s">
        <v>13444</v>
      </c>
      <c r="D1467" s="9">
        <v>43594.0</v>
      </c>
      <c r="E1467" s="5">
        <v>13532.0</v>
      </c>
      <c r="F1467" s="5">
        <v>6151.0</v>
      </c>
      <c r="G1467" s="5" t="s">
        <v>3378</v>
      </c>
      <c r="H1467" s="5" t="s">
        <v>171</v>
      </c>
      <c r="I1467" s="5" t="s">
        <v>13445</v>
      </c>
      <c r="J1467" s="5" t="s">
        <v>3378</v>
      </c>
      <c r="K1467" s="5" t="s">
        <v>13446</v>
      </c>
      <c r="L1467" s="5" t="s">
        <v>13447</v>
      </c>
      <c r="M1467" s="10" t="str">
        <f>IFERROR(__xludf.DUMMYFUNCTION("REGEXEXTRACT(L1952, ""[\s,]([A-Z]{2})[,\s]\s?\d{5}"")"),"NJ")</f>
        <v>NJ</v>
      </c>
      <c r="N1467" s="5" t="s">
        <v>13448</v>
      </c>
      <c r="O1467" s="5">
        <v>29715.0</v>
      </c>
      <c r="P1467" s="5">
        <v>2.0</v>
      </c>
      <c r="Q1467" s="5" t="s">
        <v>13449</v>
      </c>
      <c r="R1467" s="5" t="s">
        <v>13450</v>
      </c>
      <c r="S1467" s="5">
        <v>1305.0</v>
      </c>
      <c r="T1467" s="5" t="s">
        <v>69</v>
      </c>
      <c r="U1467" s="5">
        <v>79.0</v>
      </c>
      <c r="V1467" s="5" t="s">
        <v>93</v>
      </c>
      <c r="W1467" s="5" t="s">
        <v>13451</v>
      </c>
      <c r="X1467" s="5" t="s">
        <v>52</v>
      </c>
      <c r="Y1467" s="5" t="s">
        <v>52</v>
      </c>
      <c r="Z1467" s="5" t="s">
        <v>13452</v>
      </c>
      <c r="AA1467" s="5" t="s">
        <v>13453</v>
      </c>
      <c r="AB1467" s="5" t="s">
        <v>119</v>
      </c>
      <c r="AC1467" s="5" t="s">
        <v>52</v>
      </c>
      <c r="AD1467" s="5" t="s">
        <v>565</v>
      </c>
      <c r="AE1467" s="5" t="s">
        <v>566</v>
      </c>
      <c r="AF1467" s="5" t="s">
        <v>567</v>
      </c>
      <c r="AG1467" s="5" t="s">
        <v>52</v>
      </c>
      <c r="AH1467" s="5" t="s">
        <v>52</v>
      </c>
      <c r="AI1467" s="5" t="s">
        <v>568</v>
      </c>
      <c r="AJ1467" s="5" t="s">
        <v>3549</v>
      </c>
      <c r="AK1467" s="5" t="s">
        <v>13454</v>
      </c>
      <c r="AL1467" s="5" t="s">
        <v>162</v>
      </c>
    </row>
    <row r="1468" hidden="1">
      <c r="A1468" s="5" t="s">
        <v>13455</v>
      </c>
      <c r="B1468" s="5" t="s">
        <v>13456</v>
      </c>
      <c r="C1468" s="5" t="s">
        <v>13456</v>
      </c>
      <c r="D1468" s="9">
        <v>43593.0</v>
      </c>
      <c r="E1468" s="5">
        <v>57050.0</v>
      </c>
      <c r="F1468" s="5">
        <v>25932.0</v>
      </c>
      <c r="G1468" s="5" t="s">
        <v>1419</v>
      </c>
      <c r="H1468" s="5" t="s">
        <v>480</v>
      </c>
      <c r="I1468" s="5" t="s">
        <v>9871</v>
      </c>
      <c r="J1468" s="5" t="s">
        <v>256</v>
      </c>
      <c r="K1468" s="5" t="s">
        <v>3485</v>
      </c>
      <c r="L1468" s="5" t="s">
        <v>13457</v>
      </c>
      <c r="M1468" s="10" t="str">
        <f>IFERROR(__xludf.DUMMYFUNCTION("REGEXEXTRACT(L1953, ""[\s,]([A-Z]{2})[,\s]\s?\d{5}"")"),"OR")</f>
        <v>OR</v>
      </c>
      <c r="N1468" s="5" t="s">
        <v>13457</v>
      </c>
      <c r="O1468" s="5" t="s">
        <v>52</v>
      </c>
      <c r="P1468" s="5">
        <v>1.0</v>
      </c>
      <c r="Q1468" s="5" t="s">
        <v>13458</v>
      </c>
      <c r="R1468" s="5" t="s">
        <v>91</v>
      </c>
      <c r="S1468" s="5">
        <v>53.0</v>
      </c>
      <c r="T1468" s="5" t="s">
        <v>1077</v>
      </c>
      <c r="U1468" s="5">
        <v>0.0</v>
      </c>
      <c r="V1468" s="5" t="s">
        <v>70</v>
      </c>
      <c r="W1468" s="5" t="s">
        <v>13459</v>
      </c>
      <c r="X1468" s="5" t="s">
        <v>52</v>
      </c>
      <c r="Y1468" s="5" t="s">
        <v>52</v>
      </c>
      <c r="Z1468" s="5" t="s">
        <v>3490</v>
      </c>
      <c r="AA1468" s="5">
        <v>1017833.0</v>
      </c>
      <c r="AB1468" s="5" t="s">
        <v>2743</v>
      </c>
      <c r="AC1468" s="5" t="s">
        <v>52</v>
      </c>
      <c r="AD1468" s="5" t="s">
        <v>5289</v>
      </c>
      <c r="AE1468" s="5" t="s">
        <v>5290</v>
      </c>
      <c r="AF1468" s="5" t="s">
        <v>5291</v>
      </c>
      <c r="AG1468" s="5" t="s">
        <v>52</v>
      </c>
      <c r="AH1468" s="5" t="s">
        <v>52</v>
      </c>
      <c r="AI1468" s="5" t="s">
        <v>52</v>
      </c>
      <c r="AJ1468" s="5" t="s">
        <v>8177</v>
      </c>
      <c r="AK1468" s="5" t="s">
        <v>13460</v>
      </c>
      <c r="AL1468" s="5" t="s">
        <v>3481</v>
      </c>
    </row>
    <row r="1469" hidden="1">
      <c r="A1469" s="5" t="s">
        <v>13461</v>
      </c>
      <c r="B1469" s="5" t="s">
        <v>12365</v>
      </c>
      <c r="C1469" s="5" t="s">
        <v>12365</v>
      </c>
      <c r="D1469" s="9">
        <v>43593.0</v>
      </c>
      <c r="E1469" s="5">
        <v>57288.0</v>
      </c>
      <c r="F1469" s="5">
        <v>26040.0</v>
      </c>
      <c r="G1469" s="5" t="s">
        <v>1419</v>
      </c>
      <c r="H1469" s="5" t="s">
        <v>480</v>
      </c>
      <c r="I1469" s="5" t="s">
        <v>9871</v>
      </c>
      <c r="J1469" s="5" t="s">
        <v>256</v>
      </c>
      <c r="K1469" s="5" t="s">
        <v>13399</v>
      </c>
      <c r="L1469" s="5" t="s">
        <v>13400</v>
      </c>
      <c r="M1469" s="10" t="str">
        <f>IFERROR(__xludf.DUMMYFUNCTION("REGEXEXTRACT(L1954, ""[\s,]([A-Z]{2})[,\s]\s?\d{5}"")"),"#N/A")</f>
        <v>#N/A</v>
      </c>
      <c r="N1469" s="5" t="s">
        <v>13400</v>
      </c>
      <c r="O1469" s="5" t="s">
        <v>52</v>
      </c>
      <c r="P1469" s="5">
        <v>1.0</v>
      </c>
      <c r="Q1469" s="5" t="s">
        <v>13462</v>
      </c>
      <c r="R1469" s="5" t="s">
        <v>91</v>
      </c>
      <c r="S1469" s="5">
        <v>50.0</v>
      </c>
      <c r="T1469" s="5" t="s">
        <v>1077</v>
      </c>
      <c r="U1469" s="5">
        <v>0.0</v>
      </c>
      <c r="V1469" s="5" t="s">
        <v>70</v>
      </c>
      <c r="W1469" s="5" t="s">
        <v>13463</v>
      </c>
      <c r="X1469" s="5" t="s">
        <v>52</v>
      </c>
      <c r="Y1469" s="5" t="s">
        <v>52</v>
      </c>
      <c r="Z1469" s="5" t="s">
        <v>3490</v>
      </c>
      <c r="AA1469" s="5">
        <v>3063.0</v>
      </c>
      <c r="AB1469" s="5" t="s">
        <v>2743</v>
      </c>
      <c r="AC1469" s="5" t="s">
        <v>52</v>
      </c>
      <c r="AD1469" s="5" t="s">
        <v>5289</v>
      </c>
      <c r="AE1469" s="5" t="s">
        <v>5290</v>
      </c>
      <c r="AF1469" s="5" t="s">
        <v>5291</v>
      </c>
      <c r="AG1469" s="5" t="s">
        <v>52</v>
      </c>
      <c r="AH1469" s="5" t="s">
        <v>52</v>
      </c>
      <c r="AI1469" s="5" t="s">
        <v>52</v>
      </c>
      <c r="AJ1469" s="5" t="s">
        <v>6203</v>
      </c>
      <c r="AK1469" s="5" t="s">
        <v>13464</v>
      </c>
      <c r="AL1469" s="5" t="s">
        <v>3481</v>
      </c>
    </row>
    <row r="1470" hidden="1">
      <c r="A1470" s="5" t="s">
        <v>13465</v>
      </c>
      <c r="B1470" s="5" t="s">
        <v>13007</v>
      </c>
      <c r="C1470" s="5" t="s">
        <v>13007</v>
      </c>
      <c r="D1470" s="9">
        <v>43591.0</v>
      </c>
      <c r="E1470" s="5">
        <v>227693.0</v>
      </c>
      <c r="F1470" s="5">
        <v>103497.0</v>
      </c>
      <c r="G1470" s="5" t="s">
        <v>1419</v>
      </c>
      <c r="H1470" s="5" t="s">
        <v>480</v>
      </c>
      <c r="I1470" s="5" t="s">
        <v>12016</v>
      </c>
      <c r="J1470" s="5" t="s">
        <v>256</v>
      </c>
      <c r="K1470" s="5" t="s">
        <v>4277</v>
      </c>
      <c r="L1470" s="5" t="s">
        <v>13008</v>
      </c>
      <c r="M1470" s="10" t="str">
        <f>IFERROR(__xludf.DUMMYFUNCTION("REGEXEXTRACT(L1955, ""[\s,]([A-Z]{2})[,\s]\s?\d{5}"")"),"NY")</f>
        <v>NY</v>
      </c>
      <c r="N1470" s="5" t="s">
        <v>13008</v>
      </c>
      <c r="O1470" s="5" t="s">
        <v>52</v>
      </c>
      <c r="P1470" s="5">
        <v>4.0</v>
      </c>
      <c r="Q1470" s="5" t="s">
        <v>13466</v>
      </c>
      <c r="R1470" s="5" t="s">
        <v>4280</v>
      </c>
      <c r="S1470" s="5">
        <v>186.0</v>
      </c>
      <c r="T1470" s="5" t="s">
        <v>1077</v>
      </c>
      <c r="U1470" s="5">
        <v>0.0</v>
      </c>
      <c r="V1470" s="5" t="s">
        <v>70</v>
      </c>
      <c r="W1470" s="5" t="s">
        <v>13467</v>
      </c>
      <c r="X1470" s="5" t="s">
        <v>52</v>
      </c>
      <c r="Y1470" s="5" t="s">
        <v>52</v>
      </c>
      <c r="Z1470" s="5" t="s">
        <v>5618</v>
      </c>
      <c r="AA1470" s="5" t="s">
        <v>13468</v>
      </c>
      <c r="AB1470" s="5" t="s">
        <v>180</v>
      </c>
      <c r="AC1470" s="5" t="s">
        <v>52</v>
      </c>
      <c r="AD1470" s="5" t="s">
        <v>5289</v>
      </c>
      <c r="AE1470" s="5" t="s">
        <v>5290</v>
      </c>
      <c r="AF1470" s="5" t="s">
        <v>5291</v>
      </c>
      <c r="AG1470" s="5" t="s">
        <v>52</v>
      </c>
      <c r="AH1470" s="5" t="s">
        <v>52</v>
      </c>
      <c r="AI1470" s="5" t="s">
        <v>52</v>
      </c>
      <c r="AJ1470" s="5" t="s">
        <v>6203</v>
      </c>
      <c r="AK1470" s="5" t="s">
        <v>7901</v>
      </c>
      <c r="AL1470" s="5" t="s">
        <v>3481</v>
      </c>
    </row>
    <row r="1471" hidden="1">
      <c r="A1471" s="5" t="s">
        <v>13469</v>
      </c>
      <c r="B1471" s="5" t="s">
        <v>13007</v>
      </c>
      <c r="C1471" s="5" t="s">
        <v>13007</v>
      </c>
      <c r="D1471" s="9">
        <v>43591.0</v>
      </c>
      <c r="E1471" s="5">
        <v>112504.0</v>
      </c>
      <c r="F1471" s="5">
        <v>51138.0</v>
      </c>
      <c r="G1471" s="5" t="s">
        <v>1419</v>
      </c>
      <c r="H1471" s="5" t="s">
        <v>480</v>
      </c>
      <c r="I1471" s="5" t="s">
        <v>12016</v>
      </c>
      <c r="J1471" s="5" t="s">
        <v>256</v>
      </c>
      <c r="K1471" s="5" t="s">
        <v>3471</v>
      </c>
      <c r="L1471" s="5" t="s">
        <v>13008</v>
      </c>
      <c r="M1471" s="10" t="str">
        <f>IFERROR(__xludf.DUMMYFUNCTION("REGEXEXTRACT(L1956, ""[\s,]([A-Z]{2})[,\s]\s?\d{5}"")"),"#N/A")</f>
        <v>#N/A</v>
      </c>
      <c r="N1471" s="5" t="s">
        <v>13008</v>
      </c>
      <c r="O1471" s="5" t="s">
        <v>52</v>
      </c>
      <c r="P1471" s="5">
        <v>2.0</v>
      </c>
      <c r="Q1471" s="5" t="s">
        <v>13470</v>
      </c>
      <c r="R1471" s="5" t="s">
        <v>3475</v>
      </c>
      <c r="S1471" s="5">
        <v>96.0</v>
      </c>
      <c r="T1471" s="5" t="s">
        <v>1077</v>
      </c>
      <c r="U1471" s="5">
        <v>0.0</v>
      </c>
      <c r="V1471" s="5" t="s">
        <v>70</v>
      </c>
      <c r="W1471" s="5" t="s">
        <v>13471</v>
      </c>
      <c r="X1471" s="5" t="s">
        <v>52</v>
      </c>
      <c r="Y1471" s="5" t="s">
        <v>52</v>
      </c>
      <c r="Z1471" s="5" t="s">
        <v>5618</v>
      </c>
      <c r="AA1471" s="5" t="s">
        <v>13472</v>
      </c>
      <c r="AB1471" s="5" t="s">
        <v>180</v>
      </c>
      <c r="AC1471" s="5" t="s">
        <v>52</v>
      </c>
      <c r="AD1471" s="5" t="s">
        <v>5289</v>
      </c>
      <c r="AE1471" s="5" t="s">
        <v>5290</v>
      </c>
      <c r="AF1471" s="5" t="s">
        <v>5291</v>
      </c>
      <c r="AG1471" s="5" t="s">
        <v>52</v>
      </c>
      <c r="AH1471" s="5" t="s">
        <v>52</v>
      </c>
      <c r="AI1471" s="5" t="s">
        <v>52</v>
      </c>
      <c r="AJ1471" s="5" t="s">
        <v>13473</v>
      </c>
      <c r="AK1471" s="5" t="s">
        <v>13474</v>
      </c>
      <c r="AL1471" s="5" t="s">
        <v>3481</v>
      </c>
    </row>
    <row r="1472" hidden="1">
      <c r="A1472" s="5" t="s">
        <v>13475</v>
      </c>
      <c r="B1472" s="5" t="s">
        <v>13456</v>
      </c>
      <c r="C1472" s="5" t="s">
        <v>13456</v>
      </c>
      <c r="D1472" s="9">
        <v>43591.0</v>
      </c>
      <c r="E1472" s="5">
        <v>41800.0</v>
      </c>
      <c r="F1472" s="5">
        <v>19000.0</v>
      </c>
      <c r="G1472" s="5" t="s">
        <v>1419</v>
      </c>
      <c r="H1472" s="5" t="s">
        <v>480</v>
      </c>
      <c r="I1472" s="5" t="s">
        <v>12016</v>
      </c>
      <c r="J1472" s="5" t="s">
        <v>256</v>
      </c>
      <c r="K1472" s="5" t="s">
        <v>3485</v>
      </c>
      <c r="L1472" s="5" t="s">
        <v>13457</v>
      </c>
      <c r="M1472" s="10" t="str">
        <f>IFERROR(__xludf.DUMMYFUNCTION("REGEXEXTRACT(L1957, ""[\s,]([A-Z]{2})[,\s]\s?\d{5}"")"),"#N/A")</f>
        <v>#N/A</v>
      </c>
      <c r="N1472" s="5" t="s">
        <v>13457</v>
      </c>
      <c r="O1472" s="5" t="s">
        <v>52</v>
      </c>
      <c r="P1472" s="5">
        <v>1.0</v>
      </c>
      <c r="Q1472" s="5" t="s">
        <v>13476</v>
      </c>
      <c r="R1472" s="5" t="s">
        <v>91</v>
      </c>
      <c r="S1472" s="5">
        <v>50.0</v>
      </c>
      <c r="T1472" s="5" t="s">
        <v>1077</v>
      </c>
      <c r="U1472" s="5">
        <v>0.0</v>
      </c>
      <c r="V1472" s="5" t="s">
        <v>70</v>
      </c>
      <c r="W1472" s="5" t="s">
        <v>13477</v>
      </c>
      <c r="X1472" s="5" t="s">
        <v>52</v>
      </c>
      <c r="Y1472" s="5" t="s">
        <v>52</v>
      </c>
      <c r="Z1472" s="5" t="s">
        <v>5618</v>
      </c>
      <c r="AA1472" s="5">
        <v>560897.0</v>
      </c>
      <c r="AB1472" s="5" t="s">
        <v>180</v>
      </c>
      <c r="AC1472" s="5" t="s">
        <v>52</v>
      </c>
      <c r="AD1472" s="5" t="s">
        <v>5289</v>
      </c>
      <c r="AE1472" s="5" t="s">
        <v>5290</v>
      </c>
      <c r="AF1472" s="5" t="s">
        <v>5291</v>
      </c>
      <c r="AG1472" s="5" t="s">
        <v>52</v>
      </c>
      <c r="AH1472" s="5" t="s">
        <v>52</v>
      </c>
      <c r="AI1472" s="5" t="s">
        <v>52</v>
      </c>
      <c r="AJ1472" s="5" t="s">
        <v>8177</v>
      </c>
      <c r="AK1472" s="5" t="s">
        <v>13460</v>
      </c>
      <c r="AL1472" s="5" t="s">
        <v>3481</v>
      </c>
    </row>
    <row r="1473" hidden="1">
      <c r="A1473" s="5" t="s">
        <v>13478</v>
      </c>
      <c r="B1473" s="5" t="s">
        <v>13479</v>
      </c>
      <c r="C1473" s="5" t="s">
        <v>13480</v>
      </c>
      <c r="D1473" s="9">
        <v>43591.0</v>
      </c>
      <c r="E1473" s="5">
        <v>11018.0</v>
      </c>
      <c r="F1473" s="5">
        <v>5008.0</v>
      </c>
      <c r="G1473" s="5" t="s">
        <v>2212</v>
      </c>
      <c r="H1473" s="5" t="s">
        <v>189</v>
      </c>
      <c r="I1473" s="5" t="s">
        <v>6158</v>
      </c>
      <c r="J1473" s="5" t="s">
        <v>2214</v>
      </c>
      <c r="K1473" s="5" t="s">
        <v>1086</v>
      </c>
      <c r="L1473" s="5" t="s">
        <v>13481</v>
      </c>
      <c r="M1473" s="10" t="str">
        <f>IFERROR(__xludf.DUMMYFUNCTION("REGEXEXTRACT(L1958, ""[\s,]([A-Z]{2})[,\s]\s?\d{5}"")"),"#N/A")</f>
        <v>#N/A</v>
      </c>
      <c r="N1473" s="5" t="s">
        <v>13482</v>
      </c>
      <c r="O1473" s="5" t="s">
        <v>52</v>
      </c>
      <c r="P1473" s="5">
        <v>1.0</v>
      </c>
      <c r="Q1473" s="5" t="s">
        <v>13483</v>
      </c>
      <c r="R1473" s="5">
        <v>2210.0</v>
      </c>
      <c r="S1473" s="5">
        <v>8.0</v>
      </c>
      <c r="T1473" s="5" t="s">
        <v>374</v>
      </c>
      <c r="U1473" s="5">
        <v>9.0</v>
      </c>
      <c r="V1473" s="5" t="s">
        <v>93</v>
      </c>
      <c r="W1473" s="5" t="s">
        <v>13484</v>
      </c>
      <c r="X1473" s="5" t="s">
        <v>52</v>
      </c>
      <c r="Y1473" s="5" t="s">
        <v>52</v>
      </c>
      <c r="Z1473" s="5" t="s">
        <v>13485</v>
      </c>
      <c r="AA1473" s="5" t="s">
        <v>13486</v>
      </c>
      <c r="AB1473" s="5" t="s">
        <v>260</v>
      </c>
      <c r="AC1473" s="5" t="s">
        <v>52</v>
      </c>
      <c r="AD1473" s="5" t="s">
        <v>216</v>
      </c>
      <c r="AE1473" s="5" t="s">
        <v>217</v>
      </c>
      <c r="AF1473" s="5" t="s">
        <v>218</v>
      </c>
      <c r="AG1473" s="5" t="s">
        <v>52</v>
      </c>
      <c r="AH1473" s="5" t="s">
        <v>52</v>
      </c>
      <c r="AI1473" s="5" t="s">
        <v>52</v>
      </c>
      <c r="AJ1473" s="5" t="s">
        <v>13479</v>
      </c>
      <c r="AK1473" s="5" t="s">
        <v>13481</v>
      </c>
      <c r="AL1473" s="5" t="s">
        <v>13487</v>
      </c>
    </row>
    <row r="1474" hidden="1">
      <c r="A1474" s="5" t="s">
        <v>13488</v>
      </c>
      <c r="B1474" s="5" t="s">
        <v>577</v>
      </c>
      <c r="C1474" s="5" t="s">
        <v>13489</v>
      </c>
      <c r="D1474" s="9">
        <v>43588.0</v>
      </c>
      <c r="E1474" s="5">
        <v>9708.0</v>
      </c>
      <c r="F1474" s="5">
        <v>4413.0</v>
      </c>
      <c r="G1474" s="5" t="s">
        <v>13490</v>
      </c>
      <c r="H1474" s="5" t="s">
        <v>272</v>
      </c>
      <c r="I1474" s="5" t="s">
        <v>7854</v>
      </c>
      <c r="J1474" s="5" t="s">
        <v>4533</v>
      </c>
      <c r="K1474" s="5" t="s">
        <v>3217</v>
      </c>
      <c r="L1474" s="5" t="s">
        <v>13491</v>
      </c>
      <c r="M1474" s="10" t="str">
        <f>IFERROR(__xludf.DUMMYFUNCTION("REGEXEXTRACT(L1959, ""[\s,]([A-Z]{2})[,\s]\s?\d{5}"")"),"PR")</f>
        <v>PR</v>
      </c>
      <c r="N1474" s="5" t="s">
        <v>13492</v>
      </c>
      <c r="O1474" s="5" t="s">
        <v>52</v>
      </c>
      <c r="P1474" s="5">
        <v>1.0</v>
      </c>
      <c r="Q1474" s="5" t="s">
        <v>13493</v>
      </c>
      <c r="R1474" s="5" t="s">
        <v>244</v>
      </c>
      <c r="S1474" s="5">
        <v>4522.0</v>
      </c>
      <c r="T1474" s="5" t="s">
        <v>115</v>
      </c>
      <c r="U1474" s="5">
        <v>7.0</v>
      </c>
      <c r="V1474" s="5" t="s">
        <v>70</v>
      </c>
      <c r="W1474" s="5" t="s">
        <v>13494</v>
      </c>
      <c r="X1474" s="5" t="s">
        <v>52</v>
      </c>
      <c r="Y1474" s="5" t="s">
        <v>52</v>
      </c>
      <c r="Z1474" s="5" t="s">
        <v>13485</v>
      </c>
      <c r="AA1474" s="5" t="s">
        <v>13495</v>
      </c>
      <c r="AB1474" s="5" t="s">
        <v>260</v>
      </c>
      <c r="AC1474" s="5" t="s">
        <v>52</v>
      </c>
      <c r="AD1474" s="5" t="s">
        <v>72</v>
      </c>
      <c r="AE1474" s="5" t="s">
        <v>73</v>
      </c>
      <c r="AF1474" s="5" t="s">
        <v>74</v>
      </c>
      <c r="AG1474" s="5" t="s">
        <v>75</v>
      </c>
      <c r="AH1474" s="5" t="s">
        <v>76</v>
      </c>
      <c r="AI1474" s="5" t="s">
        <v>77</v>
      </c>
      <c r="AJ1474" s="5" t="s">
        <v>2309</v>
      </c>
      <c r="AK1474" s="5" t="s">
        <v>3604</v>
      </c>
      <c r="AL1474" s="5" t="s">
        <v>13496</v>
      </c>
    </row>
    <row r="1475" hidden="1">
      <c r="A1475" s="5" t="s">
        <v>13497</v>
      </c>
      <c r="B1475" s="5" t="s">
        <v>13498</v>
      </c>
      <c r="C1475" s="5" t="s">
        <v>13499</v>
      </c>
      <c r="D1475" s="9">
        <v>43588.0</v>
      </c>
      <c r="E1475" s="5">
        <v>182096.0</v>
      </c>
      <c r="F1475" s="5">
        <v>82771.0</v>
      </c>
      <c r="G1475" s="5" t="s">
        <v>13500</v>
      </c>
      <c r="H1475" s="5" t="s">
        <v>1534</v>
      </c>
      <c r="I1475" s="5" t="s">
        <v>13501</v>
      </c>
      <c r="J1475" s="5" t="s">
        <v>256</v>
      </c>
      <c r="K1475" s="5" t="s">
        <v>13502</v>
      </c>
      <c r="L1475" s="5" t="s">
        <v>13503</v>
      </c>
      <c r="M1475" s="10" t="str">
        <f>IFERROR(__xludf.DUMMYFUNCTION("REGEXEXTRACT(L1960, ""[\s,]([A-Z]{2})[,\s]\s?\d{5}"")"),"#N/A")</f>
        <v>#N/A</v>
      </c>
      <c r="N1475" s="5" t="s">
        <v>13504</v>
      </c>
      <c r="O1475" s="5" t="s">
        <v>13505</v>
      </c>
      <c r="P1475" s="5">
        <v>1.0</v>
      </c>
      <c r="Q1475" s="5" t="s">
        <v>4315</v>
      </c>
      <c r="R1475" s="5" t="s">
        <v>52</v>
      </c>
      <c r="S1475" s="5">
        <v>34.0</v>
      </c>
      <c r="T1475" s="5" t="s">
        <v>53</v>
      </c>
      <c r="U1475" s="5">
        <v>104.0</v>
      </c>
      <c r="V1475" s="5" t="s">
        <v>93</v>
      </c>
      <c r="W1475" s="5" t="s">
        <v>13506</v>
      </c>
      <c r="X1475" s="5" t="s">
        <v>52</v>
      </c>
      <c r="Y1475" s="5" t="s">
        <v>52</v>
      </c>
      <c r="Z1475" s="5" t="s">
        <v>11903</v>
      </c>
      <c r="AA1475" s="5" t="s">
        <v>52</v>
      </c>
      <c r="AB1475" s="5" t="s">
        <v>1498</v>
      </c>
      <c r="AC1475" s="5" t="s">
        <v>52</v>
      </c>
      <c r="AD1475" s="5" t="s">
        <v>13507</v>
      </c>
      <c r="AE1475" s="5" t="s">
        <v>13508</v>
      </c>
      <c r="AF1475" s="5" t="s">
        <v>13509</v>
      </c>
      <c r="AG1475" s="5" t="s">
        <v>13510</v>
      </c>
      <c r="AH1475" s="5">
        <v>98063.0</v>
      </c>
      <c r="AI1475" s="5" t="s">
        <v>13511</v>
      </c>
      <c r="AJ1475" s="5" t="s">
        <v>13498</v>
      </c>
      <c r="AK1475" s="5" t="s">
        <v>13512</v>
      </c>
      <c r="AL1475" s="5" t="s">
        <v>13513</v>
      </c>
    </row>
    <row r="1476" hidden="1">
      <c r="A1476" s="5" t="s">
        <v>13514</v>
      </c>
      <c r="B1476" s="5" t="s">
        <v>13515</v>
      </c>
      <c r="C1476" s="5" t="s">
        <v>13516</v>
      </c>
      <c r="D1476" s="9">
        <v>43586.0</v>
      </c>
      <c r="E1476" s="5">
        <v>103598.0</v>
      </c>
      <c r="F1476" s="5">
        <v>47090.0</v>
      </c>
      <c r="G1476" s="5" t="s">
        <v>963</v>
      </c>
      <c r="H1476" s="5" t="s">
        <v>131</v>
      </c>
      <c r="I1476" s="5" t="s">
        <v>13517</v>
      </c>
      <c r="J1476" s="5" t="s">
        <v>965</v>
      </c>
      <c r="K1476" s="5" t="s">
        <v>13518</v>
      </c>
      <c r="L1476" s="5" t="s">
        <v>13519</v>
      </c>
      <c r="M1476" s="10" t="str">
        <f>IFERROR(__xludf.DUMMYFUNCTION("REGEXEXTRACT(L1961, ""[\s,]([A-Z]{2})[,\s]\s?\d{5}"")"),"CA")</f>
        <v>CA</v>
      </c>
      <c r="N1476" s="5" t="s">
        <v>13520</v>
      </c>
      <c r="O1476" s="5">
        <v>77015.0</v>
      </c>
      <c r="P1476" s="5">
        <v>2.0</v>
      </c>
      <c r="Q1476" s="5" t="s">
        <v>13521</v>
      </c>
      <c r="R1476" s="5" t="s">
        <v>13522</v>
      </c>
      <c r="S1476" s="5">
        <v>2.0</v>
      </c>
      <c r="T1476" s="5" t="s">
        <v>115</v>
      </c>
      <c r="U1476" s="5">
        <v>0.0</v>
      </c>
      <c r="V1476" s="5" t="s">
        <v>70</v>
      </c>
      <c r="W1476" s="5" t="s">
        <v>13523</v>
      </c>
      <c r="X1476" s="5" t="s">
        <v>71</v>
      </c>
      <c r="Y1476" s="5" t="s">
        <v>52</v>
      </c>
      <c r="Z1476" s="5" t="s">
        <v>13524</v>
      </c>
      <c r="AA1476" s="5" t="s">
        <v>13525</v>
      </c>
      <c r="AB1476" s="5" t="s">
        <v>162</v>
      </c>
      <c r="AC1476" s="5" t="s">
        <v>52</v>
      </c>
      <c r="AD1476" s="5" t="s">
        <v>398</v>
      </c>
      <c r="AE1476" s="5" t="s">
        <v>399</v>
      </c>
      <c r="AF1476" s="5" t="s">
        <v>400</v>
      </c>
      <c r="AG1476" s="5" t="s">
        <v>401</v>
      </c>
      <c r="AH1476" s="5">
        <v>23502.0</v>
      </c>
      <c r="AI1476" s="5" t="s">
        <v>402</v>
      </c>
      <c r="AJ1476" s="5" t="s">
        <v>13515</v>
      </c>
      <c r="AK1476" s="5" t="s">
        <v>13526</v>
      </c>
      <c r="AL1476" s="5" t="s">
        <v>12595</v>
      </c>
    </row>
    <row r="1477" hidden="1">
      <c r="A1477" s="5" t="s">
        <v>13527</v>
      </c>
      <c r="B1477" s="5" t="s">
        <v>13528</v>
      </c>
      <c r="C1477" s="5" t="s">
        <v>13529</v>
      </c>
      <c r="D1477" s="9">
        <v>43585.0</v>
      </c>
      <c r="E1477" s="5">
        <v>126696.0</v>
      </c>
      <c r="F1477" s="5">
        <v>57589.0</v>
      </c>
      <c r="G1477" s="5" t="s">
        <v>1683</v>
      </c>
      <c r="H1477" s="5" t="s">
        <v>480</v>
      </c>
      <c r="I1477" s="5" t="s">
        <v>2968</v>
      </c>
      <c r="J1477" s="5" t="s">
        <v>1685</v>
      </c>
      <c r="K1477" s="5" t="s">
        <v>13530</v>
      </c>
      <c r="L1477" s="5" t="s">
        <v>13531</v>
      </c>
      <c r="M1477" s="10" t="str">
        <f>IFERROR(__xludf.DUMMYFUNCTION("REGEXEXTRACT(L1962, ""[\s,]([A-Z]{2})[,\s]\s?\d{5}"")"),"#N/A")</f>
        <v>#N/A</v>
      </c>
      <c r="N1477" s="5" t="s">
        <v>13532</v>
      </c>
      <c r="O1477" s="5">
        <v>90670.0</v>
      </c>
      <c r="P1477" s="5">
        <v>3.0</v>
      </c>
      <c r="Q1477" s="5" t="s">
        <v>13533</v>
      </c>
      <c r="R1477" s="5" t="s">
        <v>13534</v>
      </c>
      <c r="S1477" s="5">
        <v>30.0</v>
      </c>
      <c r="T1477" s="5" t="s">
        <v>53</v>
      </c>
      <c r="U1477" s="5">
        <v>1.0</v>
      </c>
      <c r="V1477" s="5" t="s">
        <v>93</v>
      </c>
      <c r="W1477" s="5" t="s">
        <v>13535</v>
      </c>
      <c r="X1477" s="5" t="s">
        <v>55</v>
      </c>
      <c r="Y1477" s="5" t="s">
        <v>13536</v>
      </c>
      <c r="Z1477" s="5" t="s">
        <v>13537</v>
      </c>
      <c r="AA1477" s="5" t="s">
        <v>13538</v>
      </c>
      <c r="AB1477" s="5" t="s">
        <v>260</v>
      </c>
      <c r="AC1477" s="5" t="s">
        <v>52</v>
      </c>
      <c r="AD1477" s="5" t="s">
        <v>3141</v>
      </c>
      <c r="AE1477" s="5" t="s">
        <v>3142</v>
      </c>
      <c r="AF1477" s="5" t="s">
        <v>162</v>
      </c>
      <c r="AG1477" s="5" t="s">
        <v>52</v>
      </c>
      <c r="AH1477" s="5" t="s">
        <v>52</v>
      </c>
      <c r="AI1477" s="5" t="s">
        <v>3143</v>
      </c>
      <c r="AJ1477" s="5" t="s">
        <v>13539</v>
      </c>
      <c r="AK1477" s="5" t="s">
        <v>13540</v>
      </c>
      <c r="AL1477" s="5" t="s">
        <v>13541</v>
      </c>
    </row>
    <row r="1478" hidden="1">
      <c r="A1478" s="5" t="s">
        <v>13542</v>
      </c>
      <c r="B1478" s="5" t="s">
        <v>10656</v>
      </c>
      <c r="C1478" s="5" t="s">
        <v>13543</v>
      </c>
      <c r="D1478" s="9">
        <v>43585.0</v>
      </c>
      <c r="E1478" s="5">
        <v>126696.0</v>
      </c>
      <c r="F1478" s="5">
        <v>57589.0</v>
      </c>
      <c r="G1478" s="5" t="s">
        <v>1683</v>
      </c>
      <c r="H1478" s="5" t="s">
        <v>480</v>
      </c>
      <c r="I1478" s="5" t="s">
        <v>2968</v>
      </c>
      <c r="J1478" s="5" t="s">
        <v>1685</v>
      </c>
      <c r="K1478" s="5" t="s">
        <v>13544</v>
      </c>
      <c r="L1478" s="5" t="s">
        <v>10659</v>
      </c>
      <c r="M1478" s="10" t="str">
        <f>IFERROR(__xludf.DUMMYFUNCTION("REGEXEXTRACT(L1963, ""[\s,]([A-Z]{2})[,\s]\s?\d{5}"")"),"CA")</f>
        <v>CA</v>
      </c>
      <c r="N1478" s="5" t="s">
        <v>13545</v>
      </c>
      <c r="O1478" s="5">
        <v>90501.0</v>
      </c>
      <c r="P1478" s="5">
        <v>3.0</v>
      </c>
      <c r="Q1478" s="5" t="s">
        <v>13533</v>
      </c>
      <c r="R1478" s="5" t="s">
        <v>13534</v>
      </c>
      <c r="S1478" s="5">
        <v>30.0</v>
      </c>
      <c r="T1478" s="5" t="s">
        <v>53</v>
      </c>
      <c r="U1478" s="5">
        <v>180.0</v>
      </c>
      <c r="V1478" s="5" t="s">
        <v>93</v>
      </c>
      <c r="W1478" s="5" t="s">
        <v>13536</v>
      </c>
      <c r="X1478" s="5" t="s">
        <v>71</v>
      </c>
      <c r="Y1478" s="5" t="s">
        <v>52</v>
      </c>
      <c r="Z1478" s="5" t="s">
        <v>13546</v>
      </c>
      <c r="AA1478" s="5" t="s">
        <v>13538</v>
      </c>
      <c r="AB1478" s="5" t="s">
        <v>260</v>
      </c>
      <c r="AC1478" s="5" t="s">
        <v>52</v>
      </c>
      <c r="AD1478" s="5" t="s">
        <v>216</v>
      </c>
      <c r="AE1478" s="5" t="s">
        <v>217</v>
      </c>
      <c r="AF1478" s="5" t="s">
        <v>218</v>
      </c>
      <c r="AG1478" s="5" t="s">
        <v>52</v>
      </c>
      <c r="AH1478" s="5" t="s">
        <v>52</v>
      </c>
      <c r="AI1478" s="5" t="s">
        <v>52</v>
      </c>
      <c r="AJ1478" s="5" t="s">
        <v>10656</v>
      </c>
      <c r="AK1478" s="5" t="s">
        <v>10659</v>
      </c>
      <c r="AL1478" s="5" t="s">
        <v>13547</v>
      </c>
    </row>
    <row r="1479">
      <c r="A1479" s="5" t="s">
        <v>13548</v>
      </c>
      <c r="B1479" s="5" t="s">
        <v>13549</v>
      </c>
      <c r="C1479" s="5" t="s">
        <v>13550</v>
      </c>
      <c r="D1479" s="9">
        <v>43582.0</v>
      </c>
      <c r="E1479" s="5">
        <v>11805.0</v>
      </c>
      <c r="F1479" s="5">
        <v>5366.0</v>
      </c>
      <c r="G1479" s="5" t="s">
        <v>13551</v>
      </c>
      <c r="H1479" s="5" t="s">
        <v>45</v>
      </c>
      <c r="I1479" s="5" t="s">
        <v>8964</v>
      </c>
      <c r="J1479" s="5" t="s">
        <v>424</v>
      </c>
      <c r="K1479" s="5" t="s">
        <v>13552</v>
      </c>
      <c r="L1479" s="5" t="s">
        <v>13553</v>
      </c>
      <c r="M1479" s="10" t="str">
        <f>IFERROR(__xludf.DUMMYFUNCTION("REGEXEXTRACT(L1964, ""[\s,]([A-Z]{2})[,\s]\s?\d{5}"")"),"OH")</f>
        <v>OH</v>
      </c>
      <c r="N1479" s="5" t="s">
        <v>13554</v>
      </c>
      <c r="O1479" s="5">
        <v>48423.0</v>
      </c>
      <c r="P1479" s="5">
        <v>1.0</v>
      </c>
      <c r="Q1479" s="5" t="s">
        <v>13555</v>
      </c>
      <c r="R1479" s="5" t="s">
        <v>52</v>
      </c>
      <c r="S1479" s="5">
        <v>17.0</v>
      </c>
      <c r="T1479" s="5" t="s">
        <v>53</v>
      </c>
      <c r="U1479" s="5">
        <v>0.0</v>
      </c>
      <c r="V1479" s="5" t="s">
        <v>52</v>
      </c>
      <c r="W1479" s="5" t="s">
        <v>13556</v>
      </c>
      <c r="X1479" s="5" t="s">
        <v>55</v>
      </c>
      <c r="Y1479" s="5" t="s">
        <v>13557</v>
      </c>
      <c r="Z1479" s="5">
        <v>10.0</v>
      </c>
      <c r="AA1479" s="5" t="s">
        <v>13558</v>
      </c>
      <c r="AB1479" s="5" t="s">
        <v>2743</v>
      </c>
      <c r="AC1479" s="5" t="s">
        <v>52</v>
      </c>
      <c r="AD1479" s="5" t="s">
        <v>13559</v>
      </c>
      <c r="AE1479" s="5" t="s">
        <v>13560</v>
      </c>
      <c r="AF1479" s="5" t="s">
        <v>13561</v>
      </c>
      <c r="AG1479" s="5" t="s">
        <v>75</v>
      </c>
      <c r="AH1479" s="5">
        <v>8816.0</v>
      </c>
      <c r="AI1479" s="5" t="s">
        <v>13562</v>
      </c>
      <c r="AJ1479" s="5" t="s">
        <v>102</v>
      </c>
      <c r="AK1479" s="5" t="s">
        <v>102</v>
      </c>
      <c r="AL1479" s="5" t="s">
        <v>672</v>
      </c>
    </row>
    <row r="1480" hidden="1">
      <c r="A1480" s="5" t="s">
        <v>13563</v>
      </c>
      <c r="B1480" s="5" t="s">
        <v>13564</v>
      </c>
      <c r="C1480" s="5" t="s">
        <v>13565</v>
      </c>
      <c r="D1480" s="9">
        <v>43580.0</v>
      </c>
      <c r="E1480" s="5">
        <v>26517.0</v>
      </c>
      <c r="F1480" s="5">
        <v>12053.0</v>
      </c>
      <c r="G1480" s="5" t="s">
        <v>579</v>
      </c>
      <c r="H1480" s="5" t="s">
        <v>1792</v>
      </c>
      <c r="I1480" s="5" t="s">
        <v>13566</v>
      </c>
      <c r="J1480" s="5" t="s">
        <v>581</v>
      </c>
      <c r="K1480" s="5" t="s">
        <v>13567</v>
      </c>
      <c r="L1480" s="5" t="s">
        <v>13568</v>
      </c>
      <c r="M1480" s="10" t="str">
        <f>IFERROR(__xludf.DUMMYFUNCTION("REGEXEXTRACT(L1965, ""[\s,]([A-Z]{2})[,\s]\s?\d{5}"")"),"CA")</f>
        <v>CA</v>
      </c>
      <c r="N1480" s="5" t="s">
        <v>13569</v>
      </c>
      <c r="O1480" s="5">
        <v>15520.0</v>
      </c>
      <c r="P1480" s="5">
        <v>1.0</v>
      </c>
      <c r="Q1480" s="5" t="s">
        <v>13570</v>
      </c>
      <c r="R1480" s="5">
        <v>4510.0</v>
      </c>
      <c r="S1480" s="5">
        <v>37.0</v>
      </c>
      <c r="T1480" s="5" t="s">
        <v>53</v>
      </c>
      <c r="U1480" s="5">
        <v>24.0</v>
      </c>
      <c r="V1480" s="5" t="s">
        <v>93</v>
      </c>
      <c r="W1480" s="5" t="s">
        <v>13571</v>
      </c>
      <c r="X1480" s="5" t="s">
        <v>71</v>
      </c>
      <c r="Y1480" s="5" t="s">
        <v>52</v>
      </c>
      <c r="Z1480" s="5" t="s">
        <v>13572</v>
      </c>
      <c r="AA1480" s="5" t="s">
        <v>13573</v>
      </c>
      <c r="AB1480" s="5" t="s">
        <v>59</v>
      </c>
      <c r="AC1480" s="5" t="s">
        <v>52</v>
      </c>
      <c r="AD1480" s="5" t="s">
        <v>216</v>
      </c>
      <c r="AE1480" s="5" t="s">
        <v>217</v>
      </c>
      <c r="AF1480" s="5" t="s">
        <v>218</v>
      </c>
      <c r="AG1480" s="5" t="s">
        <v>52</v>
      </c>
      <c r="AH1480" s="5" t="s">
        <v>52</v>
      </c>
      <c r="AI1480" s="5" t="s">
        <v>52</v>
      </c>
      <c r="AJ1480" s="5" t="s">
        <v>13564</v>
      </c>
      <c r="AK1480" s="5" t="s">
        <v>13568</v>
      </c>
      <c r="AL1480" s="5" t="s">
        <v>1573</v>
      </c>
    </row>
    <row r="1481" hidden="1">
      <c r="A1481" s="5" t="s">
        <v>13574</v>
      </c>
      <c r="B1481" s="5" t="s">
        <v>3666</v>
      </c>
      <c r="C1481" s="5" t="s">
        <v>13575</v>
      </c>
      <c r="D1481" s="9">
        <v>43578.0</v>
      </c>
      <c r="E1481" s="5">
        <v>1584.0</v>
      </c>
      <c r="F1481" s="5">
        <v>720.0</v>
      </c>
      <c r="G1481" s="5" t="s">
        <v>3378</v>
      </c>
      <c r="H1481" s="5" t="s">
        <v>171</v>
      </c>
      <c r="I1481" s="5" t="s">
        <v>5489</v>
      </c>
      <c r="J1481" s="5" t="s">
        <v>3378</v>
      </c>
      <c r="K1481" s="5" t="s">
        <v>13576</v>
      </c>
      <c r="L1481" s="5" t="s">
        <v>13577</v>
      </c>
      <c r="M1481" s="10" t="str">
        <f>IFERROR(__xludf.DUMMYFUNCTION("REGEXEXTRACT(L1966, ""[\s,]([A-Z]{2})[,\s]\s?\d{5}"")"),"TX")</f>
        <v>TX</v>
      </c>
      <c r="N1481" s="5" t="s">
        <v>13578</v>
      </c>
      <c r="O1481" s="5" t="s">
        <v>13579</v>
      </c>
      <c r="P1481" s="5">
        <v>1.0</v>
      </c>
      <c r="Q1481" s="5" t="s">
        <v>13580</v>
      </c>
      <c r="R1481" s="5" t="s">
        <v>244</v>
      </c>
      <c r="S1481" s="5">
        <v>110.0</v>
      </c>
      <c r="T1481" s="5" t="s">
        <v>69</v>
      </c>
      <c r="U1481" s="5">
        <v>6.0</v>
      </c>
      <c r="V1481" s="5" t="s">
        <v>70</v>
      </c>
      <c r="W1481" s="5" t="s">
        <v>13581</v>
      </c>
      <c r="X1481" s="5" t="s">
        <v>52</v>
      </c>
      <c r="Y1481" s="5" t="s">
        <v>52</v>
      </c>
      <c r="Z1481" s="5" t="s">
        <v>13582</v>
      </c>
      <c r="AA1481" s="5" t="s">
        <v>13583</v>
      </c>
      <c r="AB1481" s="5" t="s">
        <v>260</v>
      </c>
      <c r="AC1481" s="5" t="s">
        <v>52</v>
      </c>
      <c r="AD1481" s="5" t="s">
        <v>72</v>
      </c>
      <c r="AE1481" s="5" t="s">
        <v>73</v>
      </c>
      <c r="AF1481" s="5" t="s">
        <v>74</v>
      </c>
      <c r="AG1481" s="5" t="s">
        <v>75</v>
      </c>
      <c r="AH1481" s="5" t="s">
        <v>76</v>
      </c>
      <c r="AI1481" s="5" t="s">
        <v>77</v>
      </c>
      <c r="AJ1481" s="5" t="s">
        <v>248</v>
      </c>
      <c r="AK1481" s="5" t="s">
        <v>13584</v>
      </c>
      <c r="AL1481" s="5" t="s">
        <v>525</v>
      </c>
    </row>
    <row r="1482" hidden="1">
      <c r="A1482" s="5" t="s">
        <v>13585</v>
      </c>
      <c r="B1482" s="5" t="s">
        <v>13586</v>
      </c>
      <c r="C1482" s="5" t="s">
        <v>1844</v>
      </c>
      <c r="D1482" s="9">
        <v>43577.0</v>
      </c>
      <c r="E1482" s="5">
        <v>161480.0</v>
      </c>
      <c r="F1482" s="5">
        <v>73400.0</v>
      </c>
      <c r="G1482" s="5" t="s">
        <v>1419</v>
      </c>
      <c r="H1482" s="5" t="s">
        <v>480</v>
      </c>
      <c r="I1482" s="5" t="s">
        <v>13306</v>
      </c>
      <c r="J1482" s="5" t="s">
        <v>256</v>
      </c>
      <c r="K1482" s="5" t="s">
        <v>13587</v>
      </c>
      <c r="L1482" s="5" t="s">
        <v>13588</v>
      </c>
      <c r="M1482" s="10" t="str">
        <f>IFERROR(__xludf.DUMMYFUNCTION("REGEXEXTRACT(L1967, ""[\s,]([A-Z]{2})[,\s]\s?\d{5}"")"),"OH")</f>
        <v>OH</v>
      </c>
      <c r="N1482" s="5" t="s">
        <v>13388</v>
      </c>
      <c r="O1482" s="5" t="s">
        <v>52</v>
      </c>
      <c r="P1482" s="5">
        <v>3.0</v>
      </c>
      <c r="Q1482" s="5" t="s">
        <v>13589</v>
      </c>
      <c r="R1482" s="5" t="s">
        <v>2662</v>
      </c>
      <c r="S1482" s="5">
        <v>149.0</v>
      </c>
      <c r="T1482" s="5" t="s">
        <v>115</v>
      </c>
      <c r="U1482" s="5">
        <v>0.0</v>
      </c>
      <c r="V1482" s="5" t="s">
        <v>52</v>
      </c>
      <c r="W1482" s="5" t="s">
        <v>13590</v>
      </c>
      <c r="X1482" s="5" t="s">
        <v>52</v>
      </c>
      <c r="Y1482" s="5" t="s">
        <v>52</v>
      </c>
      <c r="Z1482" s="5" t="s">
        <v>5599</v>
      </c>
      <c r="AA1482" s="5" t="s">
        <v>13591</v>
      </c>
      <c r="AB1482" s="5" t="s">
        <v>260</v>
      </c>
      <c r="AC1482" s="5" t="s">
        <v>52</v>
      </c>
      <c r="AD1482" s="5" t="s">
        <v>181</v>
      </c>
      <c r="AE1482" s="5" t="s">
        <v>182</v>
      </c>
      <c r="AF1482" s="5" t="s">
        <v>183</v>
      </c>
      <c r="AG1482" s="5" t="s">
        <v>52</v>
      </c>
      <c r="AH1482" s="5" t="s">
        <v>52</v>
      </c>
      <c r="AI1482" s="5" t="s">
        <v>184</v>
      </c>
      <c r="AJ1482" s="5" t="s">
        <v>13586</v>
      </c>
      <c r="AK1482" s="5" t="s">
        <v>13588</v>
      </c>
      <c r="AL1482" s="5" t="s">
        <v>4648</v>
      </c>
    </row>
    <row r="1483" hidden="1">
      <c r="A1483" s="5" t="s">
        <v>13592</v>
      </c>
      <c r="B1483" s="5" t="s">
        <v>12480</v>
      </c>
      <c r="C1483" s="5" t="s">
        <v>12481</v>
      </c>
      <c r="D1483" s="9">
        <v>43574.0</v>
      </c>
      <c r="E1483" s="5">
        <v>6560.0</v>
      </c>
      <c r="F1483" s="5">
        <v>2982.0</v>
      </c>
      <c r="G1483" s="5" t="s">
        <v>719</v>
      </c>
      <c r="H1483" s="5" t="s">
        <v>1534</v>
      </c>
      <c r="I1483" s="5" t="s">
        <v>13593</v>
      </c>
      <c r="J1483" s="5" t="s">
        <v>274</v>
      </c>
      <c r="K1483" s="5" t="s">
        <v>12483</v>
      </c>
      <c r="L1483" s="5" t="s">
        <v>12552</v>
      </c>
      <c r="M1483" s="10" t="str">
        <f>IFERROR(__xludf.DUMMYFUNCTION("REGEXEXTRACT(L1968, ""[\s,]([A-Z]{2})[,\s]\s?\d{5}"")"),"NY")</f>
        <v>NY</v>
      </c>
      <c r="N1483" s="5" t="s">
        <v>12485</v>
      </c>
      <c r="O1483" s="5">
        <v>10003.0</v>
      </c>
      <c r="P1483" s="5">
        <v>1.0</v>
      </c>
      <c r="Q1483" s="5" t="s">
        <v>13594</v>
      </c>
      <c r="R1483" s="5" t="s">
        <v>13595</v>
      </c>
      <c r="S1483" s="5">
        <v>577.0</v>
      </c>
      <c r="T1483" s="5" t="s">
        <v>69</v>
      </c>
      <c r="U1483" s="5">
        <v>0.0</v>
      </c>
      <c r="V1483" s="5" t="s">
        <v>52</v>
      </c>
      <c r="W1483" s="5" t="s">
        <v>13596</v>
      </c>
      <c r="X1483" s="5" t="s">
        <v>55</v>
      </c>
      <c r="Y1483" s="5" t="s">
        <v>13597</v>
      </c>
      <c r="Z1483" s="5" t="s">
        <v>6864</v>
      </c>
      <c r="AA1483" s="5" t="s">
        <v>13598</v>
      </c>
      <c r="AB1483" s="5" t="s">
        <v>730</v>
      </c>
      <c r="AC1483" s="5" t="s">
        <v>52</v>
      </c>
      <c r="AD1483" s="5" t="s">
        <v>12490</v>
      </c>
      <c r="AE1483" s="5" t="s">
        <v>12491</v>
      </c>
      <c r="AF1483" s="5" t="s">
        <v>52</v>
      </c>
      <c r="AG1483" s="5" t="s">
        <v>52</v>
      </c>
      <c r="AH1483" s="5" t="s">
        <v>52</v>
      </c>
      <c r="AI1483" s="5" t="s">
        <v>52</v>
      </c>
      <c r="AJ1483" s="5" t="s">
        <v>12480</v>
      </c>
      <c r="AK1483" s="5" t="s">
        <v>12552</v>
      </c>
      <c r="AL1483" s="5" t="s">
        <v>12492</v>
      </c>
    </row>
    <row r="1484" hidden="1">
      <c r="A1484" s="5" t="s">
        <v>13599</v>
      </c>
      <c r="B1484" s="5" t="s">
        <v>11760</v>
      </c>
      <c r="C1484" s="5" t="s">
        <v>13600</v>
      </c>
      <c r="D1484" s="9">
        <v>43574.0</v>
      </c>
      <c r="E1484" s="5">
        <v>37987.0</v>
      </c>
      <c r="F1484" s="5">
        <v>17267.0</v>
      </c>
      <c r="G1484" s="5" t="s">
        <v>2440</v>
      </c>
      <c r="H1484" s="5" t="s">
        <v>480</v>
      </c>
      <c r="I1484" s="5" t="s">
        <v>13601</v>
      </c>
      <c r="J1484" s="5" t="s">
        <v>2442</v>
      </c>
      <c r="K1484" s="5" t="s">
        <v>13602</v>
      </c>
      <c r="L1484" s="5" t="s">
        <v>13603</v>
      </c>
      <c r="M1484" s="10" t="str">
        <f>IFERROR(__xludf.DUMMYFUNCTION("REGEXEXTRACT(L1969, ""[\s,]([A-Z]{2})[,\s]\s?\d{5}"")"),"#N/A")</f>
        <v>#N/A</v>
      </c>
      <c r="N1484" s="5" t="s">
        <v>13604</v>
      </c>
      <c r="O1484" s="5">
        <v>97348.0</v>
      </c>
      <c r="P1484" s="5">
        <v>1.0</v>
      </c>
      <c r="Q1484" s="5" t="s">
        <v>13605</v>
      </c>
      <c r="R1484" s="5">
        <v>4510.0</v>
      </c>
      <c r="S1484" s="5">
        <v>754.0</v>
      </c>
      <c r="T1484" s="5" t="s">
        <v>196</v>
      </c>
      <c r="U1484" s="5">
        <v>0.0</v>
      </c>
      <c r="V1484" s="5" t="s">
        <v>70</v>
      </c>
      <c r="W1484" s="5" t="s">
        <v>13606</v>
      </c>
      <c r="X1484" s="5" t="s">
        <v>52</v>
      </c>
      <c r="Y1484" s="5" t="s">
        <v>52</v>
      </c>
      <c r="Z1484" s="5" t="s">
        <v>13607</v>
      </c>
      <c r="AA1484" s="5" t="s">
        <v>13608</v>
      </c>
      <c r="AB1484" s="5" t="s">
        <v>2743</v>
      </c>
      <c r="AC1484" s="5" t="s">
        <v>52</v>
      </c>
      <c r="AD1484" s="5" t="s">
        <v>3974</v>
      </c>
      <c r="AE1484" s="5" t="s">
        <v>3975</v>
      </c>
      <c r="AF1484" s="5" t="s">
        <v>183</v>
      </c>
      <c r="AG1484" s="5" t="s">
        <v>52</v>
      </c>
      <c r="AH1484" s="5" t="s">
        <v>3976</v>
      </c>
      <c r="AI1484" s="5" t="s">
        <v>3977</v>
      </c>
      <c r="AJ1484" s="5" t="s">
        <v>11760</v>
      </c>
      <c r="AK1484" s="5" t="s">
        <v>13609</v>
      </c>
      <c r="AL1484" s="5" t="s">
        <v>13610</v>
      </c>
    </row>
    <row r="1485" hidden="1">
      <c r="A1485" s="5" t="s">
        <v>13611</v>
      </c>
      <c r="B1485" s="5" t="s">
        <v>13612</v>
      </c>
      <c r="C1485" s="5" t="s">
        <v>13613</v>
      </c>
      <c r="D1485" s="9">
        <v>43573.0</v>
      </c>
      <c r="E1485" s="5">
        <v>143880.0</v>
      </c>
      <c r="F1485" s="5">
        <v>65400.0</v>
      </c>
      <c r="G1485" s="5" t="s">
        <v>2293</v>
      </c>
      <c r="H1485" s="5" t="s">
        <v>171</v>
      </c>
      <c r="I1485" s="5" t="s">
        <v>13614</v>
      </c>
      <c r="J1485" s="5" t="s">
        <v>2295</v>
      </c>
      <c r="K1485" s="5" t="s">
        <v>13615</v>
      </c>
      <c r="L1485" s="5" t="s">
        <v>13616</v>
      </c>
      <c r="M1485" s="10" t="str">
        <f>IFERROR(__xludf.DUMMYFUNCTION("REGEXEXTRACT(L1970, ""[\s,]([A-Z]{2})[,\s]\s?\d{5}"")"),"NY")</f>
        <v>NY</v>
      </c>
      <c r="N1485" s="5" t="s">
        <v>13617</v>
      </c>
      <c r="O1485" s="5">
        <v>90245.0</v>
      </c>
      <c r="P1485" s="5">
        <v>3.0</v>
      </c>
      <c r="Q1485" s="5" t="s">
        <v>13618</v>
      </c>
      <c r="R1485" s="5" t="s">
        <v>13619</v>
      </c>
      <c r="S1485" s="5">
        <v>240.0</v>
      </c>
      <c r="T1485" s="5" t="s">
        <v>115</v>
      </c>
      <c r="U1485" s="5">
        <v>0.0</v>
      </c>
      <c r="V1485" s="5" t="s">
        <v>52</v>
      </c>
      <c r="W1485" s="5" t="s">
        <v>13620</v>
      </c>
      <c r="X1485" s="5" t="s">
        <v>71</v>
      </c>
      <c r="Y1485" s="5" t="s">
        <v>52</v>
      </c>
      <c r="Z1485" s="5" t="s">
        <v>13621</v>
      </c>
      <c r="AA1485" s="5" t="s">
        <v>13622</v>
      </c>
      <c r="AB1485" s="5" t="s">
        <v>260</v>
      </c>
      <c r="AC1485" s="5" t="s">
        <v>52</v>
      </c>
      <c r="AD1485" s="5" t="s">
        <v>181</v>
      </c>
      <c r="AE1485" s="5" t="s">
        <v>182</v>
      </c>
      <c r="AF1485" s="5" t="s">
        <v>183</v>
      </c>
      <c r="AG1485" s="5" t="s">
        <v>52</v>
      </c>
      <c r="AH1485" s="5" t="s">
        <v>52</v>
      </c>
      <c r="AI1485" s="5" t="s">
        <v>184</v>
      </c>
      <c r="AJ1485" s="5" t="s">
        <v>13612</v>
      </c>
      <c r="AK1485" s="5" t="s">
        <v>13616</v>
      </c>
      <c r="AL1485" s="5" t="s">
        <v>3932</v>
      </c>
    </row>
    <row r="1486" hidden="1">
      <c r="A1486" s="5" t="s">
        <v>13623</v>
      </c>
      <c r="B1486" s="5" t="s">
        <v>577</v>
      </c>
      <c r="C1486" s="5" t="s">
        <v>13624</v>
      </c>
      <c r="D1486" s="9">
        <v>43572.0</v>
      </c>
      <c r="E1486" s="5">
        <v>12168.0</v>
      </c>
      <c r="F1486" s="5">
        <v>5531.0</v>
      </c>
      <c r="G1486" s="5" t="s">
        <v>556</v>
      </c>
      <c r="H1486" s="5" t="s">
        <v>149</v>
      </c>
      <c r="I1486" s="5" t="s">
        <v>13625</v>
      </c>
      <c r="J1486" s="5" t="s">
        <v>558</v>
      </c>
      <c r="K1486" s="5" t="s">
        <v>13626</v>
      </c>
      <c r="L1486" s="5" t="s">
        <v>6450</v>
      </c>
      <c r="M1486" s="10" t="str">
        <f>IFERROR(__xludf.DUMMYFUNCTION("REGEXEXTRACT(L1971, ""[\s,]([A-Z]{2})[,\s]\s?\d{5}"")"),"OH")</f>
        <v>OH</v>
      </c>
      <c r="N1486" s="5" t="s">
        <v>13627</v>
      </c>
      <c r="O1486" s="5" t="s">
        <v>52</v>
      </c>
      <c r="P1486" s="5">
        <v>1.0</v>
      </c>
      <c r="Q1486" s="5" t="s">
        <v>13628</v>
      </c>
      <c r="R1486" s="5" t="s">
        <v>211</v>
      </c>
      <c r="S1486" s="5">
        <v>1816.0</v>
      </c>
      <c r="T1486" s="5" t="s">
        <v>115</v>
      </c>
      <c r="U1486" s="5">
        <v>22.0</v>
      </c>
      <c r="V1486" s="5" t="s">
        <v>93</v>
      </c>
      <c r="W1486" s="5" t="s">
        <v>13629</v>
      </c>
      <c r="X1486" s="5" t="s">
        <v>52</v>
      </c>
      <c r="Y1486" s="5" t="s">
        <v>52</v>
      </c>
      <c r="Z1486" s="5" t="s">
        <v>13630</v>
      </c>
      <c r="AA1486" s="5" t="s">
        <v>13631</v>
      </c>
      <c r="AB1486" s="5" t="s">
        <v>59</v>
      </c>
      <c r="AC1486" s="5" t="s">
        <v>52</v>
      </c>
      <c r="AD1486" s="5" t="s">
        <v>565</v>
      </c>
      <c r="AE1486" s="5" t="s">
        <v>566</v>
      </c>
      <c r="AF1486" s="5" t="s">
        <v>567</v>
      </c>
      <c r="AG1486" s="5" t="s">
        <v>52</v>
      </c>
      <c r="AH1486" s="5" t="s">
        <v>52</v>
      </c>
      <c r="AI1486" s="5" t="s">
        <v>568</v>
      </c>
      <c r="AJ1486" s="5" t="s">
        <v>6456</v>
      </c>
      <c r="AK1486" s="5" t="s">
        <v>6457</v>
      </c>
      <c r="AL1486" s="5" t="s">
        <v>1714</v>
      </c>
    </row>
    <row r="1487" hidden="1">
      <c r="A1487" s="5" t="s">
        <v>13632</v>
      </c>
      <c r="B1487" s="5" t="s">
        <v>13633</v>
      </c>
      <c r="C1487" s="5" t="s">
        <v>13280</v>
      </c>
      <c r="D1487" s="9">
        <v>43571.0</v>
      </c>
      <c r="E1487" s="5">
        <v>48048.0</v>
      </c>
      <c r="F1487" s="5">
        <v>21840.0</v>
      </c>
      <c r="G1487" s="5" t="s">
        <v>2469</v>
      </c>
      <c r="H1487" s="5" t="s">
        <v>459</v>
      </c>
      <c r="I1487" s="5" t="s">
        <v>13634</v>
      </c>
      <c r="J1487" s="5" t="s">
        <v>2471</v>
      </c>
      <c r="K1487" s="5" t="s">
        <v>207</v>
      </c>
      <c r="L1487" s="5" t="s">
        <v>13635</v>
      </c>
      <c r="M1487" s="10" t="str">
        <f>IFERROR(__xludf.DUMMYFUNCTION("REGEXEXTRACT(L1972, ""[\s,]([A-Z]{2})[,\s]\s?\d{5}"")"),"ME")</f>
        <v>ME</v>
      </c>
      <c r="N1487" s="5" t="s">
        <v>13282</v>
      </c>
      <c r="O1487" s="5" t="s">
        <v>52</v>
      </c>
      <c r="P1487" s="5">
        <v>1.0</v>
      </c>
      <c r="Q1487" s="5" t="s">
        <v>13636</v>
      </c>
      <c r="R1487" s="5">
        <v>4510.0</v>
      </c>
      <c r="S1487" s="5">
        <v>112.0</v>
      </c>
      <c r="T1487" s="5" t="s">
        <v>53</v>
      </c>
      <c r="U1487" s="5">
        <v>36.0</v>
      </c>
      <c r="V1487" s="5" t="s">
        <v>93</v>
      </c>
      <c r="W1487" s="5" t="s">
        <v>13637</v>
      </c>
      <c r="X1487" s="5" t="s">
        <v>52</v>
      </c>
      <c r="Y1487" s="5" t="s">
        <v>52</v>
      </c>
      <c r="Z1487" s="5" t="s">
        <v>13638</v>
      </c>
      <c r="AA1487" s="5" t="s">
        <v>13639</v>
      </c>
      <c r="AB1487" s="5" t="s">
        <v>235</v>
      </c>
      <c r="AC1487" s="5" t="s">
        <v>52</v>
      </c>
      <c r="AD1487" s="5" t="s">
        <v>216</v>
      </c>
      <c r="AE1487" s="5" t="s">
        <v>217</v>
      </c>
      <c r="AF1487" s="5" t="s">
        <v>218</v>
      </c>
      <c r="AG1487" s="5" t="s">
        <v>52</v>
      </c>
      <c r="AH1487" s="5" t="s">
        <v>52</v>
      </c>
      <c r="AI1487" s="5" t="s">
        <v>52</v>
      </c>
      <c r="AJ1487" s="5" t="s">
        <v>13633</v>
      </c>
      <c r="AK1487" s="5" t="s">
        <v>13635</v>
      </c>
      <c r="AL1487" s="5" t="s">
        <v>1770</v>
      </c>
    </row>
    <row r="1488" hidden="1">
      <c r="A1488" s="5" t="s">
        <v>13640</v>
      </c>
      <c r="B1488" s="5" t="s">
        <v>13641</v>
      </c>
      <c r="C1488" s="5" t="s">
        <v>13642</v>
      </c>
      <c r="D1488" s="9">
        <v>43571.0</v>
      </c>
      <c r="E1488" s="5">
        <v>9042.0</v>
      </c>
      <c r="F1488" s="5">
        <v>4110.0</v>
      </c>
      <c r="G1488" s="5" t="s">
        <v>2389</v>
      </c>
      <c r="H1488" s="5" t="s">
        <v>3215</v>
      </c>
      <c r="I1488" s="5" t="s">
        <v>9942</v>
      </c>
      <c r="J1488" s="5" t="s">
        <v>2391</v>
      </c>
      <c r="K1488" s="5" t="s">
        <v>1086</v>
      </c>
      <c r="L1488" s="5" t="s">
        <v>13643</v>
      </c>
      <c r="M1488" s="10" t="str">
        <f>IFERROR(__xludf.DUMMYFUNCTION("REGEXEXTRACT(L1973, ""[\s,]([A-Z]{2})[,\s]\s?\d{5}"")"),"NJ")</f>
        <v>NJ</v>
      </c>
      <c r="N1488" s="5" t="s">
        <v>13644</v>
      </c>
      <c r="O1488" s="5">
        <v>32703.0</v>
      </c>
      <c r="P1488" s="5">
        <v>1.0</v>
      </c>
      <c r="Q1488" s="5" t="s">
        <v>13645</v>
      </c>
      <c r="R1488" s="5">
        <v>4510.0</v>
      </c>
      <c r="S1488" s="5">
        <v>154.0</v>
      </c>
      <c r="T1488" s="5" t="s">
        <v>374</v>
      </c>
      <c r="U1488" s="5">
        <v>0.0</v>
      </c>
      <c r="V1488" s="5" t="s">
        <v>52</v>
      </c>
      <c r="W1488" s="5" t="s">
        <v>13646</v>
      </c>
      <c r="X1488" s="5" t="s">
        <v>52</v>
      </c>
      <c r="Y1488" s="5" t="s">
        <v>52</v>
      </c>
      <c r="Z1488" s="5" t="s">
        <v>13572</v>
      </c>
      <c r="AA1488" s="5" t="s">
        <v>13647</v>
      </c>
      <c r="AB1488" s="5" t="s">
        <v>1177</v>
      </c>
      <c r="AC1488" s="5" t="s">
        <v>52</v>
      </c>
      <c r="AD1488" s="5" t="s">
        <v>216</v>
      </c>
      <c r="AE1488" s="5" t="s">
        <v>217</v>
      </c>
      <c r="AF1488" s="5" t="s">
        <v>218</v>
      </c>
      <c r="AG1488" s="5" t="s">
        <v>52</v>
      </c>
      <c r="AH1488" s="5" t="s">
        <v>52</v>
      </c>
      <c r="AI1488" s="5" t="s">
        <v>52</v>
      </c>
      <c r="AJ1488" s="5" t="s">
        <v>13648</v>
      </c>
      <c r="AK1488" s="5" t="s">
        <v>13649</v>
      </c>
      <c r="AL1488" s="5" t="s">
        <v>13372</v>
      </c>
    </row>
    <row r="1489" hidden="1">
      <c r="A1489" s="5" t="s">
        <v>13650</v>
      </c>
      <c r="B1489" s="5" t="s">
        <v>12365</v>
      </c>
      <c r="C1489" s="5" t="s">
        <v>12365</v>
      </c>
      <c r="D1489" s="9">
        <v>43570.0</v>
      </c>
      <c r="E1489" s="5">
        <v>47916.0</v>
      </c>
      <c r="F1489" s="5">
        <v>21780.0</v>
      </c>
      <c r="G1489" s="5" t="s">
        <v>1419</v>
      </c>
      <c r="H1489" s="5" t="s">
        <v>480</v>
      </c>
      <c r="I1489" s="5" t="s">
        <v>13651</v>
      </c>
      <c r="J1489" s="5" t="s">
        <v>256</v>
      </c>
      <c r="K1489" s="5" t="s">
        <v>3485</v>
      </c>
      <c r="L1489" s="5" t="s">
        <v>13400</v>
      </c>
      <c r="M1489" s="10" t="str">
        <f>IFERROR(__xludf.DUMMYFUNCTION("REGEXEXTRACT(L1974, ""[\s,]([A-Z]{2})[,\s]\s?\d{5}"")"),"OH")</f>
        <v>OH</v>
      </c>
      <c r="N1489" s="5" t="s">
        <v>13400</v>
      </c>
      <c r="O1489" s="5" t="s">
        <v>52</v>
      </c>
      <c r="P1489" s="5">
        <v>1.0</v>
      </c>
      <c r="Q1489" s="5" t="s">
        <v>13652</v>
      </c>
      <c r="R1489" s="5" t="s">
        <v>91</v>
      </c>
      <c r="S1489" s="5">
        <v>64.0</v>
      </c>
      <c r="T1489" s="5" t="s">
        <v>1077</v>
      </c>
      <c r="U1489" s="5">
        <v>0.0</v>
      </c>
      <c r="V1489" s="5" t="s">
        <v>70</v>
      </c>
      <c r="W1489" s="5" t="s">
        <v>13653</v>
      </c>
      <c r="X1489" s="5" t="s">
        <v>52</v>
      </c>
      <c r="Y1489" s="5" t="s">
        <v>52</v>
      </c>
      <c r="Z1489" s="5" t="s">
        <v>13654</v>
      </c>
      <c r="AA1489" s="5">
        <v>2420.0</v>
      </c>
      <c r="AB1489" s="5" t="s">
        <v>13655</v>
      </c>
      <c r="AC1489" s="5" t="s">
        <v>52</v>
      </c>
      <c r="AD1489" s="5" t="s">
        <v>5289</v>
      </c>
      <c r="AE1489" s="5" t="s">
        <v>5290</v>
      </c>
      <c r="AF1489" s="5" t="s">
        <v>5291</v>
      </c>
      <c r="AG1489" s="5" t="s">
        <v>52</v>
      </c>
      <c r="AH1489" s="5" t="s">
        <v>52</v>
      </c>
      <c r="AI1489" s="5" t="s">
        <v>52</v>
      </c>
      <c r="AJ1489" s="5" t="s">
        <v>6203</v>
      </c>
      <c r="AK1489" s="5" t="s">
        <v>13312</v>
      </c>
      <c r="AL1489" s="5" t="s">
        <v>6358</v>
      </c>
    </row>
    <row r="1490" hidden="1">
      <c r="A1490" s="5" t="s">
        <v>13656</v>
      </c>
      <c r="B1490" s="5" t="s">
        <v>12365</v>
      </c>
      <c r="C1490" s="5" t="s">
        <v>12365</v>
      </c>
      <c r="D1490" s="9">
        <v>43570.0</v>
      </c>
      <c r="E1490" s="5">
        <v>115280.0</v>
      </c>
      <c r="F1490" s="5">
        <v>52400.0</v>
      </c>
      <c r="G1490" s="5" t="s">
        <v>1419</v>
      </c>
      <c r="H1490" s="5" t="s">
        <v>480</v>
      </c>
      <c r="I1490" s="5" t="s">
        <v>13651</v>
      </c>
      <c r="J1490" s="5" t="s">
        <v>256</v>
      </c>
      <c r="K1490" s="5" t="s">
        <v>13307</v>
      </c>
      <c r="L1490" s="5" t="s">
        <v>13657</v>
      </c>
      <c r="M1490" s="10" t="str">
        <f>IFERROR(__xludf.DUMMYFUNCTION("REGEXEXTRACT(L1975, ""[\s,]([A-Z]{2})[,\s]\s?\d{5}"")"),"TX")</f>
        <v>TX</v>
      </c>
      <c r="N1490" s="5" t="s">
        <v>13657</v>
      </c>
      <c r="O1490" s="5" t="s">
        <v>52</v>
      </c>
      <c r="P1490" s="5">
        <v>2.0</v>
      </c>
      <c r="Q1490" s="5" t="s">
        <v>13658</v>
      </c>
      <c r="R1490" s="5" t="s">
        <v>3475</v>
      </c>
      <c r="S1490" s="5">
        <v>91.0</v>
      </c>
      <c r="T1490" s="5" t="s">
        <v>1077</v>
      </c>
      <c r="U1490" s="5">
        <v>0.0</v>
      </c>
      <c r="V1490" s="5" t="s">
        <v>70</v>
      </c>
      <c r="W1490" s="5" t="s">
        <v>13659</v>
      </c>
      <c r="X1490" s="5" t="s">
        <v>52</v>
      </c>
      <c r="Y1490" s="5" t="s">
        <v>52</v>
      </c>
      <c r="Z1490" s="5" t="s">
        <v>13654</v>
      </c>
      <c r="AA1490" s="5" t="s">
        <v>13660</v>
      </c>
      <c r="AB1490" s="5" t="s">
        <v>13655</v>
      </c>
      <c r="AC1490" s="5" t="s">
        <v>52</v>
      </c>
      <c r="AD1490" s="5" t="s">
        <v>5289</v>
      </c>
      <c r="AE1490" s="5" t="s">
        <v>5290</v>
      </c>
      <c r="AF1490" s="5" t="s">
        <v>5291</v>
      </c>
      <c r="AG1490" s="5" t="s">
        <v>52</v>
      </c>
      <c r="AH1490" s="5" t="s">
        <v>52</v>
      </c>
      <c r="AI1490" s="5" t="s">
        <v>52</v>
      </c>
      <c r="AJ1490" s="5" t="s">
        <v>6203</v>
      </c>
      <c r="AK1490" s="5" t="s">
        <v>13464</v>
      </c>
      <c r="AL1490" s="5" t="s">
        <v>3481</v>
      </c>
    </row>
    <row r="1491" hidden="1">
      <c r="A1491" s="5" t="s">
        <v>13661</v>
      </c>
      <c r="B1491" s="5" t="s">
        <v>13317</v>
      </c>
      <c r="C1491" s="5" t="s">
        <v>13317</v>
      </c>
      <c r="D1491" s="9">
        <v>43570.0</v>
      </c>
      <c r="E1491" s="5">
        <v>113540.0</v>
      </c>
      <c r="F1491" s="5">
        <v>51609.0</v>
      </c>
      <c r="G1491" s="5" t="s">
        <v>1419</v>
      </c>
      <c r="H1491" s="5" t="s">
        <v>480</v>
      </c>
      <c r="I1491" s="5" t="s">
        <v>13651</v>
      </c>
      <c r="J1491" s="5" t="s">
        <v>256</v>
      </c>
      <c r="K1491" s="5" t="s">
        <v>13662</v>
      </c>
      <c r="L1491" s="5" t="s">
        <v>13319</v>
      </c>
      <c r="M1491" s="10" t="str">
        <f>IFERROR(__xludf.DUMMYFUNCTION("REGEXEXTRACT(L1976, ""[\s,]([A-Z]{2})[,\s]\s?\d{5}"")"),"#N/A")</f>
        <v>#N/A</v>
      </c>
      <c r="N1491" s="5" t="s">
        <v>13319</v>
      </c>
      <c r="O1491" s="5" t="s">
        <v>52</v>
      </c>
      <c r="P1491" s="5">
        <v>2.0</v>
      </c>
      <c r="Q1491" s="5" t="s">
        <v>13663</v>
      </c>
      <c r="R1491" s="5" t="s">
        <v>3475</v>
      </c>
      <c r="S1491" s="5">
        <v>194.0</v>
      </c>
      <c r="T1491" s="5" t="s">
        <v>1077</v>
      </c>
      <c r="U1491" s="5">
        <v>0.0</v>
      </c>
      <c r="V1491" s="5" t="s">
        <v>70</v>
      </c>
      <c r="W1491" s="5" t="s">
        <v>13664</v>
      </c>
      <c r="X1491" s="5" t="s">
        <v>52</v>
      </c>
      <c r="Y1491" s="5" t="s">
        <v>52</v>
      </c>
      <c r="Z1491" s="5" t="s">
        <v>13654</v>
      </c>
      <c r="AA1491" s="5" t="s">
        <v>13665</v>
      </c>
      <c r="AB1491" s="5" t="s">
        <v>13655</v>
      </c>
      <c r="AC1491" s="5" t="s">
        <v>52</v>
      </c>
      <c r="AD1491" s="5" t="s">
        <v>5289</v>
      </c>
      <c r="AE1491" s="5" t="s">
        <v>5290</v>
      </c>
      <c r="AF1491" s="5" t="s">
        <v>5291</v>
      </c>
      <c r="AG1491" s="5" t="s">
        <v>52</v>
      </c>
      <c r="AH1491" s="5" t="s">
        <v>52</v>
      </c>
      <c r="AI1491" s="5" t="s">
        <v>52</v>
      </c>
      <c r="AJ1491" s="5" t="s">
        <v>13323</v>
      </c>
      <c r="AK1491" s="5" t="s">
        <v>13666</v>
      </c>
      <c r="AL1491" s="5" t="s">
        <v>3481</v>
      </c>
    </row>
    <row r="1492" hidden="1">
      <c r="A1492" s="5" t="s">
        <v>13667</v>
      </c>
      <c r="B1492" s="5" t="s">
        <v>13270</v>
      </c>
      <c r="C1492" s="5" t="s">
        <v>204</v>
      </c>
      <c r="D1492" s="9">
        <v>43569.0</v>
      </c>
      <c r="E1492" s="5">
        <v>74230.0</v>
      </c>
      <c r="F1492" s="5">
        <v>33741.0</v>
      </c>
      <c r="G1492" s="5" t="s">
        <v>226</v>
      </c>
      <c r="H1492" s="5" t="s">
        <v>205</v>
      </c>
      <c r="I1492" s="5" t="s">
        <v>12852</v>
      </c>
      <c r="J1492" s="5" t="s">
        <v>228</v>
      </c>
      <c r="K1492" s="5" t="s">
        <v>13668</v>
      </c>
      <c r="L1492" s="5" t="s">
        <v>13271</v>
      </c>
      <c r="M1492" s="10" t="str">
        <f>IFERROR(__xludf.DUMMYFUNCTION("REGEXEXTRACT(L1977, ""[\s,]([A-Z]{2})[,\s]\s?\d{5}"")"),"NY")</f>
        <v>NY</v>
      </c>
      <c r="N1492" s="5" t="s">
        <v>13669</v>
      </c>
      <c r="O1492" s="5" t="s">
        <v>13273</v>
      </c>
      <c r="P1492" s="5">
        <v>2.0</v>
      </c>
      <c r="Q1492" s="5" t="s">
        <v>13670</v>
      </c>
      <c r="R1492" s="5" t="s">
        <v>2195</v>
      </c>
      <c r="S1492" s="5">
        <v>6336.0</v>
      </c>
      <c r="T1492" s="5" t="s">
        <v>115</v>
      </c>
      <c r="U1492" s="5">
        <v>0.0</v>
      </c>
      <c r="V1492" s="5" t="s">
        <v>52</v>
      </c>
      <c r="W1492" s="5" t="s">
        <v>13671</v>
      </c>
      <c r="X1492" s="5" t="s">
        <v>52</v>
      </c>
      <c r="Y1492" s="5" t="s">
        <v>52</v>
      </c>
      <c r="Z1492" s="5" t="s">
        <v>13672</v>
      </c>
      <c r="AA1492" s="5" t="s">
        <v>13673</v>
      </c>
      <c r="AB1492" s="5" t="s">
        <v>59</v>
      </c>
      <c r="AC1492" s="5" t="s">
        <v>52</v>
      </c>
      <c r="AD1492" s="5" t="s">
        <v>181</v>
      </c>
      <c r="AE1492" s="5" t="s">
        <v>182</v>
      </c>
      <c r="AF1492" s="5" t="s">
        <v>183</v>
      </c>
      <c r="AG1492" s="5" t="s">
        <v>52</v>
      </c>
      <c r="AH1492" s="5" t="s">
        <v>52</v>
      </c>
      <c r="AI1492" s="5" t="s">
        <v>184</v>
      </c>
      <c r="AJ1492" s="5" t="s">
        <v>13270</v>
      </c>
      <c r="AK1492" s="5" t="s">
        <v>13271</v>
      </c>
      <c r="AL1492" s="5" t="s">
        <v>9795</v>
      </c>
    </row>
    <row r="1493" hidden="1">
      <c r="A1493" s="5" t="s">
        <v>13674</v>
      </c>
      <c r="B1493" s="5" t="s">
        <v>10034</v>
      </c>
      <c r="C1493" s="5" t="s">
        <v>9870</v>
      </c>
      <c r="D1493" s="9">
        <v>43567.0</v>
      </c>
      <c r="E1493" s="5">
        <v>56203.0</v>
      </c>
      <c r="F1493" s="5">
        <v>25547.0</v>
      </c>
      <c r="G1493" s="5" t="s">
        <v>1419</v>
      </c>
      <c r="H1493" s="5" t="s">
        <v>480</v>
      </c>
      <c r="I1493" s="5" t="s">
        <v>7276</v>
      </c>
      <c r="J1493" s="5" t="s">
        <v>256</v>
      </c>
      <c r="K1493" s="5" t="s">
        <v>11368</v>
      </c>
      <c r="L1493" s="5" t="s">
        <v>10034</v>
      </c>
      <c r="M1493" s="10" t="str">
        <f>IFERROR(__xludf.DUMMYFUNCTION("REGEXEXTRACT(L1978, ""[\s,]([A-Z]{2})[,\s]\s?\d{5}"")"),"PR")</f>
        <v>PR</v>
      </c>
      <c r="N1493" s="5" t="s">
        <v>13675</v>
      </c>
      <c r="O1493" s="5" t="s">
        <v>52</v>
      </c>
      <c r="P1493" s="5">
        <v>1.0</v>
      </c>
      <c r="Q1493" s="5" t="s">
        <v>13676</v>
      </c>
      <c r="R1493" s="5" t="s">
        <v>91</v>
      </c>
      <c r="S1493" s="5">
        <v>36.0</v>
      </c>
      <c r="T1493" s="5" t="s">
        <v>1077</v>
      </c>
      <c r="U1493" s="5">
        <v>19.0</v>
      </c>
      <c r="V1493" s="5" t="s">
        <v>93</v>
      </c>
      <c r="W1493" s="5" t="s">
        <v>13677</v>
      </c>
      <c r="X1493" s="5" t="s">
        <v>52</v>
      </c>
      <c r="Y1493" s="5" t="s">
        <v>52</v>
      </c>
      <c r="Z1493" s="5" t="s">
        <v>13678</v>
      </c>
      <c r="AA1493" s="5">
        <v>781883.0</v>
      </c>
      <c r="AB1493" s="5" t="s">
        <v>260</v>
      </c>
      <c r="AC1493" s="5" t="s">
        <v>52</v>
      </c>
      <c r="AD1493" s="5" t="s">
        <v>565</v>
      </c>
      <c r="AE1493" s="5" t="s">
        <v>566</v>
      </c>
      <c r="AF1493" s="5" t="s">
        <v>567</v>
      </c>
      <c r="AG1493" s="5" t="s">
        <v>52</v>
      </c>
      <c r="AH1493" s="5" t="s">
        <v>52</v>
      </c>
      <c r="AI1493" s="5" t="s">
        <v>568</v>
      </c>
      <c r="AJ1493" s="5" t="s">
        <v>9877</v>
      </c>
      <c r="AK1493" s="5" t="s">
        <v>13679</v>
      </c>
      <c r="AL1493" s="5" t="s">
        <v>1428</v>
      </c>
    </row>
    <row r="1494" hidden="1">
      <c r="A1494" s="5" t="s">
        <v>13680</v>
      </c>
      <c r="B1494" s="5" t="s">
        <v>9870</v>
      </c>
      <c r="C1494" s="5" t="s">
        <v>9870</v>
      </c>
      <c r="D1494" s="9">
        <v>43563.0</v>
      </c>
      <c r="E1494" s="5">
        <v>170603.0</v>
      </c>
      <c r="F1494" s="5">
        <v>77547.0</v>
      </c>
      <c r="G1494" s="5" t="s">
        <v>1419</v>
      </c>
      <c r="H1494" s="5" t="s">
        <v>480</v>
      </c>
      <c r="I1494" s="5" t="s">
        <v>12472</v>
      </c>
      <c r="J1494" s="5" t="s">
        <v>256</v>
      </c>
      <c r="K1494" s="5" t="s">
        <v>4021</v>
      </c>
      <c r="L1494" s="5" t="s">
        <v>13681</v>
      </c>
      <c r="M1494" s="10" t="str">
        <f>IFERROR(__xludf.DUMMYFUNCTION("REGEXEXTRACT(L1979, ""[\s,]([A-Z]{2})[,\s]\s?\d{5}"")"),"NJ")</f>
        <v>NJ</v>
      </c>
      <c r="N1494" s="5" t="s">
        <v>13681</v>
      </c>
      <c r="O1494" s="5" t="s">
        <v>52</v>
      </c>
      <c r="P1494" s="5">
        <v>3.0</v>
      </c>
      <c r="Q1494" s="5" t="s">
        <v>13682</v>
      </c>
      <c r="R1494" s="5" t="s">
        <v>3360</v>
      </c>
      <c r="S1494" s="5">
        <v>148.0</v>
      </c>
      <c r="T1494" s="5" t="s">
        <v>1077</v>
      </c>
      <c r="U1494" s="5">
        <v>0.0</v>
      </c>
      <c r="V1494" s="5" t="s">
        <v>70</v>
      </c>
      <c r="W1494" s="5" t="s">
        <v>13683</v>
      </c>
      <c r="X1494" s="5" t="s">
        <v>52</v>
      </c>
      <c r="Y1494" s="5" t="s">
        <v>52</v>
      </c>
      <c r="Z1494" s="5" t="s">
        <v>4450</v>
      </c>
      <c r="AA1494" s="5" t="s">
        <v>13684</v>
      </c>
      <c r="AB1494" s="5" t="s">
        <v>1553</v>
      </c>
      <c r="AC1494" s="5" t="s">
        <v>52</v>
      </c>
      <c r="AD1494" s="5" t="s">
        <v>5289</v>
      </c>
      <c r="AE1494" s="5" t="s">
        <v>5290</v>
      </c>
      <c r="AF1494" s="5" t="s">
        <v>5291</v>
      </c>
      <c r="AG1494" s="5" t="s">
        <v>52</v>
      </c>
      <c r="AH1494" s="5" t="s">
        <v>52</v>
      </c>
      <c r="AI1494" s="5" t="s">
        <v>52</v>
      </c>
      <c r="AJ1494" s="5" t="s">
        <v>8177</v>
      </c>
      <c r="AK1494" s="5" t="s">
        <v>13685</v>
      </c>
      <c r="AL1494" s="5" t="s">
        <v>3481</v>
      </c>
    </row>
    <row r="1495" hidden="1">
      <c r="A1495" s="5" t="s">
        <v>13686</v>
      </c>
      <c r="B1495" s="5" t="s">
        <v>13456</v>
      </c>
      <c r="C1495" s="5" t="s">
        <v>13456</v>
      </c>
      <c r="D1495" s="9">
        <v>43563.0</v>
      </c>
      <c r="E1495" s="5">
        <v>41800.0</v>
      </c>
      <c r="F1495" s="5">
        <v>19000.0</v>
      </c>
      <c r="G1495" s="5" t="s">
        <v>1419</v>
      </c>
      <c r="H1495" s="5" t="s">
        <v>480</v>
      </c>
      <c r="I1495" s="5" t="s">
        <v>12472</v>
      </c>
      <c r="J1495" s="5" t="s">
        <v>256</v>
      </c>
      <c r="K1495" s="5" t="s">
        <v>3485</v>
      </c>
      <c r="L1495" s="5" t="s">
        <v>13457</v>
      </c>
      <c r="M1495" s="10" t="str">
        <f>IFERROR(__xludf.DUMMYFUNCTION("REGEXEXTRACT(L1980, ""[\s,]([A-Z]{2})[,\s]\s?\d{5}"")"),"#N/A")</f>
        <v>#N/A</v>
      </c>
      <c r="N1495" s="5" t="s">
        <v>13457</v>
      </c>
      <c r="O1495" s="5" t="s">
        <v>52</v>
      </c>
      <c r="P1495" s="5">
        <v>1.0</v>
      </c>
      <c r="Q1495" s="5" t="s">
        <v>13687</v>
      </c>
      <c r="R1495" s="5" t="s">
        <v>91</v>
      </c>
      <c r="S1495" s="5">
        <v>50.0</v>
      </c>
      <c r="T1495" s="5" t="s">
        <v>1077</v>
      </c>
      <c r="U1495" s="5">
        <v>0.0</v>
      </c>
      <c r="V1495" s="5" t="s">
        <v>70</v>
      </c>
      <c r="W1495" s="5" t="s">
        <v>13688</v>
      </c>
      <c r="X1495" s="5" t="s">
        <v>52</v>
      </c>
      <c r="Y1495" s="5" t="s">
        <v>52</v>
      </c>
      <c r="Z1495" s="5" t="s">
        <v>4450</v>
      </c>
      <c r="AA1495" s="5">
        <v>428884.0</v>
      </c>
      <c r="AB1495" s="5" t="s">
        <v>1553</v>
      </c>
      <c r="AC1495" s="5" t="s">
        <v>52</v>
      </c>
      <c r="AD1495" s="5" t="s">
        <v>5289</v>
      </c>
      <c r="AE1495" s="5" t="s">
        <v>5290</v>
      </c>
      <c r="AF1495" s="5" t="s">
        <v>5291</v>
      </c>
      <c r="AG1495" s="5" t="s">
        <v>52</v>
      </c>
      <c r="AH1495" s="5" t="s">
        <v>52</v>
      </c>
      <c r="AI1495" s="5" t="s">
        <v>52</v>
      </c>
      <c r="AJ1495" s="5" t="s">
        <v>8177</v>
      </c>
      <c r="AK1495" s="5" t="s">
        <v>13460</v>
      </c>
      <c r="AL1495" s="5" t="s">
        <v>3481</v>
      </c>
    </row>
    <row r="1496" hidden="1">
      <c r="A1496" s="5" t="s">
        <v>13689</v>
      </c>
      <c r="B1496" s="5" t="s">
        <v>13690</v>
      </c>
      <c r="C1496" s="5" t="s">
        <v>13691</v>
      </c>
      <c r="D1496" s="9">
        <v>43562.0</v>
      </c>
      <c r="E1496" s="5">
        <v>12628.0</v>
      </c>
      <c r="F1496" s="5">
        <v>5740.0</v>
      </c>
      <c r="G1496" s="5" t="s">
        <v>2101</v>
      </c>
      <c r="H1496" s="5" t="s">
        <v>171</v>
      </c>
      <c r="I1496" s="5" t="s">
        <v>13692</v>
      </c>
      <c r="J1496" s="5" t="s">
        <v>558</v>
      </c>
      <c r="K1496" s="5" t="s">
        <v>13693</v>
      </c>
      <c r="L1496" s="5" t="s">
        <v>13694</v>
      </c>
      <c r="M1496" s="10" t="str">
        <f>IFERROR(__xludf.DUMMYFUNCTION("REGEXEXTRACT(L1981, ""[\s,]([A-Z]{2})[,\s]\s?\d{5}"")"),"#N/A")</f>
        <v>#N/A</v>
      </c>
      <c r="N1496" s="5" t="s">
        <v>13695</v>
      </c>
      <c r="O1496" s="5">
        <v>90248.0</v>
      </c>
      <c r="P1496" s="5">
        <v>1.0</v>
      </c>
      <c r="Q1496" s="5" t="s">
        <v>13696</v>
      </c>
      <c r="R1496" s="5" t="s">
        <v>52</v>
      </c>
      <c r="S1496" s="5">
        <v>1400.0</v>
      </c>
      <c r="T1496" s="5" t="s">
        <v>69</v>
      </c>
      <c r="U1496" s="5">
        <v>68.0</v>
      </c>
      <c r="V1496" s="5" t="s">
        <v>93</v>
      </c>
      <c r="W1496" s="5" t="s">
        <v>13697</v>
      </c>
      <c r="X1496" s="5" t="s">
        <v>71</v>
      </c>
      <c r="Y1496" s="5" t="s">
        <v>52</v>
      </c>
      <c r="Z1496" s="5" t="s">
        <v>13698</v>
      </c>
      <c r="AA1496" s="5" t="s">
        <v>13699</v>
      </c>
      <c r="AB1496" s="5" t="s">
        <v>235</v>
      </c>
      <c r="AC1496" s="5" t="s">
        <v>52</v>
      </c>
      <c r="AD1496" s="5" t="s">
        <v>565</v>
      </c>
      <c r="AE1496" s="5" t="s">
        <v>566</v>
      </c>
      <c r="AF1496" s="5" t="s">
        <v>567</v>
      </c>
      <c r="AG1496" s="5" t="s">
        <v>52</v>
      </c>
      <c r="AH1496" s="5" t="s">
        <v>52</v>
      </c>
      <c r="AI1496" s="5" t="s">
        <v>568</v>
      </c>
      <c r="AJ1496" s="5" t="s">
        <v>2164</v>
      </c>
      <c r="AK1496" s="5" t="s">
        <v>2164</v>
      </c>
      <c r="AL1496" s="5" t="s">
        <v>8621</v>
      </c>
    </row>
    <row r="1497" hidden="1">
      <c r="A1497" s="5" t="s">
        <v>13700</v>
      </c>
      <c r="B1497" s="5" t="s">
        <v>10963</v>
      </c>
      <c r="C1497" s="5" t="s">
        <v>204</v>
      </c>
      <c r="D1497" s="9">
        <v>43562.0</v>
      </c>
      <c r="E1497" s="5">
        <v>32868.0</v>
      </c>
      <c r="F1497" s="5">
        <v>14940.0</v>
      </c>
      <c r="G1497" s="5" t="s">
        <v>226</v>
      </c>
      <c r="H1497" s="5" t="s">
        <v>205</v>
      </c>
      <c r="I1497" s="5" t="s">
        <v>12650</v>
      </c>
      <c r="J1497" s="5" t="s">
        <v>228</v>
      </c>
      <c r="K1497" s="5" t="s">
        <v>7613</v>
      </c>
      <c r="L1497" s="5" t="s">
        <v>13701</v>
      </c>
      <c r="M1497" s="10" t="str">
        <f>IFERROR(__xludf.DUMMYFUNCTION("REGEXEXTRACT(L1982, ""[\s,]([A-Z]{2})[,\s]\s?\d{5}"")"),"#N/A")</f>
        <v>#N/A</v>
      </c>
      <c r="N1497" s="5" t="s">
        <v>13669</v>
      </c>
      <c r="O1497" s="5">
        <v>179.0</v>
      </c>
      <c r="P1497" s="5">
        <v>1.0</v>
      </c>
      <c r="Q1497" s="5" t="s">
        <v>13702</v>
      </c>
      <c r="R1497" s="5">
        <v>4510.0</v>
      </c>
      <c r="S1497" s="5">
        <v>648.0</v>
      </c>
      <c r="T1497" s="5" t="s">
        <v>115</v>
      </c>
      <c r="U1497" s="5">
        <v>0.0</v>
      </c>
      <c r="V1497" s="5" t="s">
        <v>52</v>
      </c>
      <c r="W1497" s="5" t="s">
        <v>13703</v>
      </c>
      <c r="X1497" s="5" t="s">
        <v>52</v>
      </c>
      <c r="Y1497" s="5" t="s">
        <v>52</v>
      </c>
      <c r="Z1497" s="5" t="s">
        <v>13704</v>
      </c>
      <c r="AA1497" s="5" t="s">
        <v>13705</v>
      </c>
      <c r="AB1497" s="5" t="s">
        <v>235</v>
      </c>
      <c r="AC1497" s="5" t="s">
        <v>52</v>
      </c>
      <c r="AD1497" s="5" t="s">
        <v>181</v>
      </c>
      <c r="AE1497" s="5" t="s">
        <v>182</v>
      </c>
      <c r="AF1497" s="5" t="s">
        <v>183</v>
      </c>
      <c r="AG1497" s="5" t="s">
        <v>52</v>
      </c>
      <c r="AH1497" s="5" t="s">
        <v>52</v>
      </c>
      <c r="AI1497" s="5" t="s">
        <v>184</v>
      </c>
      <c r="AJ1497" s="5" t="s">
        <v>10963</v>
      </c>
      <c r="AK1497" s="5" t="s">
        <v>13706</v>
      </c>
      <c r="AL1497" s="5" t="s">
        <v>9795</v>
      </c>
    </row>
    <row r="1498" hidden="1">
      <c r="A1498" s="5" t="s">
        <v>13707</v>
      </c>
      <c r="B1498" s="5" t="s">
        <v>13708</v>
      </c>
      <c r="C1498" s="5" t="s">
        <v>13709</v>
      </c>
      <c r="D1498" s="9">
        <v>43559.0</v>
      </c>
      <c r="E1498" s="5">
        <v>9724.0</v>
      </c>
      <c r="F1498" s="5">
        <v>4420.0</v>
      </c>
      <c r="G1498" s="5" t="s">
        <v>3935</v>
      </c>
      <c r="H1498" s="5" t="s">
        <v>366</v>
      </c>
      <c r="I1498" s="5" t="s">
        <v>13710</v>
      </c>
      <c r="J1498" s="5" t="s">
        <v>872</v>
      </c>
      <c r="K1498" s="5" t="s">
        <v>966</v>
      </c>
      <c r="L1498" s="5" t="s">
        <v>13711</v>
      </c>
      <c r="M1498" s="10" t="str">
        <f>IFERROR(__xludf.DUMMYFUNCTION("REGEXEXTRACT(L1983, ""[\s,]([A-Z]{2})[,\s]\s?\d{5}"")"),"#N/A")</f>
        <v>#N/A</v>
      </c>
      <c r="N1498" s="5" t="s">
        <v>13712</v>
      </c>
      <c r="O1498" s="5">
        <v>11581.0</v>
      </c>
      <c r="P1498" s="5">
        <v>1.0</v>
      </c>
      <c r="Q1498" s="5" t="s">
        <v>13713</v>
      </c>
      <c r="R1498" s="5">
        <v>4310.0</v>
      </c>
      <c r="S1498" s="5">
        <v>16.0</v>
      </c>
      <c r="T1498" s="5" t="s">
        <v>115</v>
      </c>
      <c r="U1498" s="5">
        <v>0.0</v>
      </c>
      <c r="V1498" s="5" t="s">
        <v>52</v>
      </c>
      <c r="W1498" s="5" t="s">
        <v>13714</v>
      </c>
      <c r="X1498" s="5" t="s">
        <v>71</v>
      </c>
      <c r="Y1498" s="5" t="s">
        <v>52</v>
      </c>
      <c r="Z1498" s="5" t="s">
        <v>13715</v>
      </c>
      <c r="AA1498" s="5">
        <v>105254.0</v>
      </c>
      <c r="AB1498" s="5" t="s">
        <v>235</v>
      </c>
      <c r="AC1498" s="5" t="s">
        <v>52</v>
      </c>
      <c r="AD1498" s="5" t="s">
        <v>181</v>
      </c>
      <c r="AE1498" s="5" t="s">
        <v>182</v>
      </c>
      <c r="AF1498" s="5" t="s">
        <v>183</v>
      </c>
      <c r="AG1498" s="5" t="s">
        <v>52</v>
      </c>
      <c r="AH1498" s="5" t="s">
        <v>52</v>
      </c>
      <c r="AI1498" s="5" t="s">
        <v>184</v>
      </c>
      <c r="AJ1498" s="5" t="s">
        <v>13708</v>
      </c>
      <c r="AK1498" s="5" t="s">
        <v>13711</v>
      </c>
      <c r="AL1498" s="5" t="s">
        <v>10915</v>
      </c>
    </row>
    <row r="1499" hidden="1">
      <c r="A1499" s="5" t="s">
        <v>13707</v>
      </c>
      <c r="B1499" s="5" t="s">
        <v>13716</v>
      </c>
      <c r="C1499" s="5" t="s">
        <v>13717</v>
      </c>
      <c r="D1499" s="9">
        <v>43559.0</v>
      </c>
      <c r="E1499" s="5">
        <v>9724.0</v>
      </c>
      <c r="F1499" s="5">
        <v>4420.0</v>
      </c>
      <c r="G1499" s="5" t="s">
        <v>3935</v>
      </c>
      <c r="H1499" s="5" t="s">
        <v>366</v>
      </c>
      <c r="I1499" s="5" t="s">
        <v>13710</v>
      </c>
      <c r="J1499" s="5" t="s">
        <v>872</v>
      </c>
      <c r="K1499" s="5" t="s">
        <v>966</v>
      </c>
      <c r="L1499" s="5" t="s">
        <v>13718</v>
      </c>
      <c r="M1499" s="10" t="str">
        <f>IFERROR(__xludf.DUMMYFUNCTION("REGEXEXTRACT(L1984, ""[\s,]([A-Z]{2})[,\s]\s?\d{5}"")"),"NY")</f>
        <v>NY</v>
      </c>
      <c r="N1499" s="5" t="s">
        <v>13719</v>
      </c>
      <c r="O1499" s="5">
        <v>10017.0</v>
      </c>
      <c r="P1499" s="5">
        <v>1.0</v>
      </c>
      <c r="Q1499" s="5" t="s">
        <v>13713</v>
      </c>
      <c r="R1499" s="5">
        <v>4310.0</v>
      </c>
      <c r="S1499" s="5">
        <v>16.0</v>
      </c>
      <c r="T1499" s="5" t="s">
        <v>115</v>
      </c>
      <c r="U1499" s="5">
        <v>0.0</v>
      </c>
      <c r="V1499" s="5" t="s">
        <v>52</v>
      </c>
      <c r="W1499" s="5" t="s">
        <v>13720</v>
      </c>
      <c r="X1499" s="5" t="s">
        <v>55</v>
      </c>
      <c r="Y1499" s="5" t="s">
        <v>13714</v>
      </c>
      <c r="Z1499" s="5" t="s">
        <v>13715</v>
      </c>
      <c r="AA1499" s="5">
        <v>105254.0</v>
      </c>
      <c r="AB1499" s="5" t="s">
        <v>235</v>
      </c>
      <c r="AC1499" s="5" t="s">
        <v>52</v>
      </c>
      <c r="AD1499" s="5" t="s">
        <v>181</v>
      </c>
      <c r="AE1499" s="5" t="s">
        <v>182</v>
      </c>
      <c r="AF1499" s="5" t="s">
        <v>183</v>
      </c>
      <c r="AG1499" s="5" t="s">
        <v>52</v>
      </c>
      <c r="AH1499" s="5" t="s">
        <v>52</v>
      </c>
      <c r="AI1499" s="5" t="s">
        <v>184</v>
      </c>
      <c r="AJ1499" s="5" t="s">
        <v>13708</v>
      </c>
      <c r="AK1499" s="5" t="s">
        <v>13711</v>
      </c>
      <c r="AL1499" s="5" t="s">
        <v>10915</v>
      </c>
    </row>
    <row r="1500" hidden="1">
      <c r="A1500" s="5" t="s">
        <v>13721</v>
      </c>
      <c r="B1500" s="5" t="s">
        <v>13722</v>
      </c>
      <c r="C1500" s="5" t="s">
        <v>13722</v>
      </c>
      <c r="D1500" s="9">
        <v>43558.0</v>
      </c>
      <c r="E1500" s="5">
        <v>226585.0</v>
      </c>
      <c r="F1500" s="5">
        <v>102993.0</v>
      </c>
      <c r="G1500" s="5" t="s">
        <v>1419</v>
      </c>
      <c r="H1500" s="5" t="s">
        <v>480</v>
      </c>
      <c r="I1500" s="5" t="s">
        <v>6992</v>
      </c>
      <c r="J1500" s="5" t="s">
        <v>256</v>
      </c>
      <c r="K1500" s="5" t="s">
        <v>13723</v>
      </c>
      <c r="L1500" s="5" t="s">
        <v>13724</v>
      </c>
      <c r="M1500" s="10" t="str">
        <f>IFERROR(__xludf.DUMMYFUNCTION("REGEXEXTRACT(L1985, ""[\s,]([A-Z]{2})[,\s]\s?\d{5}"")"),"ME")</f>
        <v>ME</v>
      </c>
      <c r="N1500" s="5" t="s">
        <v>13724</v>
      </c>
      <c r="O1500" s="5" t="s">
        <v>52</v>
      </c>
      <c r="P1500" s="5">
        <v>4.0</v>
      </c>
      <c r="Q1500" s="5" t="s">
        <v>13725</v>
      </c>
      <c r="R1500" s="5" t="s">
        <v>4280</v>
      </c>
      <c r="S1500" s="5">
        <v>254.0</v>
      </c>
      <c r="T1500" s="5" t="s">
        <v>1077</v>
      </c>
      <c r="U1500" s="5">
        <v>0.0</v>
      </c>
      <c r="V1500" s="5" t="s">
        <v>70</v>
      </c>
      <c r="W1500" s="5" t="s">
        <v>13726</v>
      </c>
      <c r="X1500" s="5" t="s">
        <v>52</v>
      </c>
      <c r="Y1500" s="5" t="s">
        <v>52</v>
      </c>
      <c r="Z1500" s="5" t="s">
        <v>4178</v>
      </c>
      <c r="AA1500" s="5" t="s">
        <v>13727</v>
      </c>
      <c r="AB1500" s="5" t="s">
        <v>119</v>
      </c>
      <c r="AC1500" s="5" t="s">
        <v>52</v>
      </c>
      <c r="AD1500" s="5" t="s">
        <v>5289</v>
      </c>
      <c r="AE1500" s="5" t="s">
        <v>5290</v>
      </c>
      <c r="AF1500" s="5" t="s">
        <v>5291</v>
      </c>
      <c r="AG1500" s="5" t="s">
        <v>52</v>
      </c>
      <c r="AH1500" s="5" t="s">
        <v>52</v>
      </c>
      <c r="AI1500" s="5" t="s">
        <v>52</v>
      </c>
      <c r="AJ1500" s="5" t="s">
        <v>13728</v>
      </c>
      <c r="AK1500" s="5" t="s">
        <v>13729</v>
      </c>
      <c r="AL1500" s="5" t="s">
        <v>3481</v>
      </c>
    </row>
    <row r="1501" hidden="1">
      <c r="A1501" s="5" t="s">
        <v>13730</v>
      </c>
      <c r="B1501" s="5" t="s">
        <v>9870</v>
      </c>
      <c r="C1501" s="5" t="s">
        <v>9870</v>
      </c>
      <c r="D1501" s="9">
        <v>43556.0</v>
      </c>
      <c r="E1501" s="5">
        <v>227636.0</v>
      </c>
      <c r="F1501" s="5">
        <v>103471.0</v>
      </c>
      <c r="G1501" s="5" t="s">
        <v>1419</v>
      </c>
      <c r="H1501" s="5" t="s">
        <v>480</v>
      </c>
      <c r="I1501" s="5" t="s">
        <v>3925</v>
      </c>
      <c r="J1501" s="5" t="s">
        <v>256</v>
      </c>
      <c r="K1501" s="5" t="s">
        <v>4277</v>
      </c>
      <c r="L1501" s="5" t="s">
        <v>13731</v>
      </c>
      <c r="M1501" s="10" t="str">
        <f>IFERROR(__xludf.DUMMYFUNCTION("REGEXEXTRACT(L1986, ""[\s,]([A-Z]{2})[,\s]\s?\d{5}"")"),"NJ")</f>
        <v>NJ</v>
      </c>
      <c r="N1501" s="5" t="s">
        <v>13731</v>
      </c>
      <c r="O1501" s="5" t="s">
        <v>52</v>
      </c>
      <c r="P1501" s="5">
        <v>4.0</v>
      </c>
      <c r="Q1501" s="5" t="s">
        <v>13732</v>
      </c>
      <c r="R1501" s="5" t="s">
        <v>4280</v>
      </c>
      <c r="S1501" s="5">
        <v>174.0</v>
      </c>
      <c r="T1501" s="5" t="s">
        <v>1077</v>
      </c>
      <c r="U1501" s="5">
        <v>0.0</v>
      </c>
      <c r="V1501" s="5" t="s">
        <v>70</v>
      </c>
      <c r="W1501" s="5" t="s">
        <v>13733</v>
      </c>
      <c r="X1501" s="5" t="s">
        <v>52</v>
      </c>
      <c r="Y1501" s="5" t="s">
        <v>52</v>
      </c>
      <c r="Z1501" s="5" t="s">
        <v>4273</v>
      </c>
      <c r="AA1501" s="5" t="s">
        <v>13734</v>
      </c>
      <c r="AB1501" s="5" t="s">
        <v>260</v>
      </c>
      <c r="AC1501" s="5" t="s">
        <v>52</v>
      </c>
      <c r="AD1501" s="5" t="s">
        <v>5289</v>
      </c>
      <c r="AE1501" s="5" t="s">
        <v>5290</v>
      </c>
      <c r="AF1501" s="5" t="s">
        <v>5291</v>
      </c>
      <c r="AG1501" s="5" t="s">
        <v>52</v>
      </c>
      <c r="AH1501" s="5" t="s">
        <v>52</v>
      </c>
      <c r="AI1501" s="5" t="s">
        <v>52</v>
      </c>
      <c r="AJ1501" s="5" t="s">
        <v>13735</v>
      </c>
      <c r="AK1501" s="5" t="s">
        <v>13736</v>
      </c>
      <c r="AL1501" s="5" t="s">
        <v>3481</v>
      </c>
    </row>
    <row r="1502" hidden="1">
      <c r="A1502" s="5" t="s">
        <v>13737</v>
      </c>
      <c r="B1502" s="5" t="s">
        <v>6545</v>
      </c>
      <c r="C1502" s="5" t="s">
        <v>6546</v>
      </c>
      <c r="D1502" s="9">
        <v>43556.0</v>
      </c>
      <c r="E1502" s="5">
        <v>12364.0</v>
      </c>
      <c r="F1502" s="5">
        <v>5620.0</v>
      </c>
      <c r="G1502" s="5" t="s">
        <v>579</v>
      </c>
      <c r="H1502" s="5" t="s">
        <v>1792</v>
      </c>
      <c r="I1502" s="5" t="s">
        <v>1284</v>
      </c>
      <c r="J1502" s="5" t="s">
        <v>581</v>
      </c>
      <c r="K1502" s="5" t="s">
        <v>4507</v>
      </c>
      <c r="L1502" s="5" t="s">
        <v>6547</v>
      </c>
      <c r="M1502" s="10" t="str">
        <f>IFERROR(__xludf.DUMMYFUNCTION("REGEXEXTRACT(L1987, ""[\s,]([A-Z]{2})[,\s]\s?\d{5}"")"),"NC")</f>
        <v>NC</v>
      </c>
      <c r="N1502" s="5" t="s">
        <v>6548</v>
      </c>
      <c r="O1502" s="5">
        <v>10604.0</v>
      </c>
      <c r="P1502" s="5">
        <v>1.0</v>
      </c>
      <c r="Q1502" s="5" t="s">
        <v>13738</v>
      </c>
      <c r="R1502" s="5">
        <v>4510.0</v>
      </c>
      <c r="S1502" s="5">
        <v>6380.0</v>
      </c>
      <c r="T1502" s="5" t="s">
        <v>374</v>
      </c>
      <c r="U1502" s="5">
        <v>46.0</v>
      </c>
      <c r="V1502" s="5" t="s">
        <v>93</v>
      </c>
      <c r="W1502" s="5" t="s">
        <v>13739</v>
      </c>
      <c r="X1502" s="5" t="s">
        <v>52</v>
      </c>
      <c r="Y1502" s="5" t="s">
        <v>52</v>
      </c>
      <c r="Z1502" s="5" t="s">
        <v>13740</v>
      </c>
      <c r="AA1502" s="5">
        <v>110949.0</v>
      </c>
      <c r="AB1502" s="5" t="s">
        <v>235</v>
      </c>
      <c r="AC1502" s="5" t="s">
        <v>52</v>
      </c>
      <c r="AD1502" s="5" t="s">
        <v>216</v>
      </c>
      <c r="AE1502" s="5" t="s">
        <v>217</v>
      </c>
      <c r="AF1502" s="5" t="s">
        <v>218</v>
      </c>
      <c r="AG1502" s="5" t="s">
        <v>52</v>
      </c>
      <c r="AH1502" s="5" t="s">
        <v>52</v>
      </c>
      <c r="AI1502" s="5" t="s">
        <v>52</v>
      </c>
      <c r="AJ1502" s="5" t="s">
        <v>13741</v>
      </c>
      <c r="AK1502" s="5" t="s">
        <v>13742</v>
      </c>
      <c r="AL1502" s="5" t="s">
        <v>1573</v>
      </c>
    </row>
    <row r="1503" hidden="1">
      <c r="A1503" s="5" t="s">
        <v>13743</v>
      </c>
      <c r="B1503" s="5" t="s">
        <v>13744</v>
      </c>
      <c r="C1503" s="5" t="s">
        <v>12365</v>
      </c>
      <c r="D1503" s="9">
        <v>43555.0</v>
      </c>
      <c r="E1503" s="5">
        <v>64595.0</v>
      </c>
      <c r="F1503" s="5">
        <v>29361.0</v>
      </c>
      <c r="G1503" s="5" t="s">
        <v>1419</v>
      </c>
      <c r="H1503" s="5" t="s">
        <v>480</v>
      </c>
      <c r="I1503" s="5" t="s">
        <v>8918</v>
      </c>
      <c r="J1503" s="5" t="s">
        <v>256</v>
      </c>
      <c r="K1503" s="5" t="s">
        <v>13745</v>
      </c>
      <c r="L1503" s="5" t="s">
        <v>13746</v>
      </c>
      <c r="M1503" s="10" t="str">
        <f>IFERROR(__xludf.DUMMYFUNCTION("REGEXEXTRACT(L1988, ""[\s,]([A-Z]{2})[,\s]\s?\d{5}"")"),"NJ")</f>
        <v>NJ</v>
      </c>
      <c r="N1503" s="5" t="s">
        <v>13747</v>
      </c>
      <c r="O1503" s="5" t="s">
        <v>52</v>
      </c>
      <c r="P1503" s="5">
        <v>1.0</v>
      </c>
      <c r="Q1503" s="5" t="s">
        <v>13748</v>
      </c>
      <c r="R1503" s="5">
        <v>4500.0</v>
      </c>
      <c r="S1503" s="5">
        <v>36.0</v>
      </c>
      <c r="T1503" s="5" t="s">
        <v>1077</v>
      </c>
      <c r="U1503" s="5">
        <v>671.0</v>
      </c>
      <c r="V1503" s="5" t="s">
        <v>158</v>
      </c>
      <c r="W1503" s="5" t="s">
        <v>13749</v>
      </c>
      <c r="X1503" s="5" t="s">
        <v>52</v>
      </c>
      <c r="Y1503" s="5" t="s">
        <v>52</v>
      </c>
      <c r="Z1503" s="5" t="s">
        <v>1118</v>
      </c>
      <c r="AA1503" s="5">
        <v>3008.0</v>
      </c>
      <c r="AB1503" s="5" t="s">
        <v>604</v>
      </c>
      <c r="AC1503" s="5" t="s">
        <v>52</v>
      </c>
      <c r="AD1503" s="5" t="s">
        <v>163</v>
      </c>
      <c r="AE1503" s="5" t="s">
        <v>164</v>
      </c>
      <c r="AF1503" s="5" t="s">
        <v>165</v>
      </c>
      <c r="AG1503" s="5" t="s">
        <v>52</v>
      </c>
      <c r="AH1503" s="5" t="s">
        <v>52</v>
      </c>
      <c r="AI1503" s="5" t="s">
        <v>52</v>
      </c>
      <c r="AJ1503" s="5" t="s">
        <v>13744</v>
      </c>
      <c r="AK1503" s="5" t="s">
        <v>13750</v>
      </c>
      <c r="AL1503" s="5" t="s">
        <v>5337</v>
      </c>
    </row>
    <row r="1504" hidden="1">
      <c r="A1504" s="5" t="s">
        <v>13751</v>
      </c>
      <c r="B1504" s="5" t="s">
        <v>13270</v>
      </c>
      <c r="C1504" s="5" t="s">
        <v>204</v>
      </c>
      <c r="D1504" s="9">
        <v>43555.0</v>
      </c>
      <c r="E1504" s="5">
        <v>35200.0</v>
      </c>
      <c r="F1504" s="5">
        <v>16000.0</v>
      </c>
      <c r="G1504" s="5" t="s">
        <v>226</v>
      </c>
      <c r="H1504" s="5" t="s">
        <v>205</v>
      </c>
      <c r="I1504" s="5" t="s">
        <v>9507</v>
      </c>
      <c r="J1504" s="5" t="s">
        <v>228</v>
      </c>
      <c r="K1504" s="5" t="s">
        <v>7613</v>
      </c>
      <c r="L1504" s="5" t="s">
        <v>13271</v>
      </c>
      <c r="M1504" s="10" t="str">
        <f>IFERROR(__xludf.DUMMYFUNCTION("REGEXEXTRACT(L1989, ""[\s,]([A-Z]{2})[,\s]\s?\d{5}"")"),"#N/A")</f>
        <v>#N/A</v>
      </c>
      <c r="N1504" s="5" t="s">
        <v>9788</v>
      </c>
      <c r="O1504" s="5" t="s">
        <v>13273</v>
      </c>
      <c r="P1504" s="5">
        <v>1.0</v>
      </c>
      <c r="Q1504" s="5" t="s">
        <v>13752</v>
      </c>
      <c r="R1504" s="5">
        <v>4510.0</v>
      </c>
      <c r="S1504" s="5">
        <v>3861.0</v>
      </c>
      <c r="T1504" s="5" t="s">
        <v>115</v>
      </c>
      <c r="U1504" s="5">
        <v>0.0</v>
      </c>
      <c r="V1504" s="5" t="s">
        <v>52</v>
      </c>
      <c r="W1504" s="5" t="s">
        <v>13753</v>
      </c>
      <c r="X1504" s="5" t="s">
        <v>52</v>
      </c>
      <c r="Y1504" s="5" t="s">
        <v>52</v>
      </c>
      <c r="Z1504" s="5" t="s">
        <v>13754</v>
      </c>
      <c r="AA1504" s="5" t="s">
        <v>13755</v>
      </c>
      <c r="AB1504" s="5" t="s">
        <v>235</v>
      </c>
      <c r="AC1504" s="5" t="s">
        <v>52</v>
      </c>
      <c r="AD1504" s="5" t="s">
        <v>181</v>
      </c>
      <c r="AE1504" s="5" t="s">
        <v>182</v>
      </c>
      <c r="AF1504" s="5" t="s">
        <v>183</v>
      </c>
      <c r="AG1504" s="5" t="s">
        <v>52</v>
      </c>
      <c r="AH1504" s="5" t="s">
        <v>52</v>
      </c>
      <c r="AI1504" s="5" t="s">
        <v>184</v>
      </c>
      <c r="AJ1504" s="5" t="s">
        <v>13270</v>
      </c>
      <c r="AK1504" s="5" t="s">
        <v>13271</v>
      </c>
      <c r="AL1504" s="5" t="s">
        <v>9795</v>
      </c>
    </row>
    <row r="1505" hidden="1">
      <c r="A1505" s="5" t="s">
        <v>13751</v>
      </c>
      <c r="B1505" s="5" t="s">
        <v>13270</v>
      </c>
      <c r="C1505" s="5" t="s">
        <v>204</v>
      </c>
      <c r="D1505" s="9">
        <v>43555.0</v>
      </c>
      <c r="E1505" s="5">
        <v>42471.0</v>
      </c>
      <c r="F1505" s="5">
        <v>19305.0</v>
      </c>
      <c r="G1505" s="5" t="s">
        <v>226</v>
      </c>
      <c r="H1505" s="5" t="s">
        <v>205</v>
      </c>
      <c r="I1505" s="5" t="s">
        <v>9507</v>
      </c>
      <c r="J1505" s="5" t="s">
        <v>228</v>
      </c>
      <c r="K1505" s="5" t="s">
        <v>7613</v>
      </c>
      <c r="L1505" s="5" t="s">
        <v>13271</v>
      </c>
      <c r="M1505" s="10" t="str">
        <f>IFERROR(__xludf.DUMMYFUNCTION("REGEXEXTRACT(L1990, ""[\s,]([A-Z]{2})[,\s]\s?\d{5}"")"),"#N/A")</f>
        <v>#N/A</v>
      </c>
      <c r="N1505" s="5" t="s">
        <v>13669</v>
      </c>
      <c r="O1505" s="5" t="s">
        <v>13273</v>
      </c>
      <c r="P1505" s="5">
        <v>1.0</v>
      </c>
      <c r="Q1505" s="5" t="s">
        <v>13756</v>
      </c>
      <c r="R1505" s="5">
        <v>4510.0</v>
      </c>
      <c r="S1505" s="5">
        <v>3861.0</v>
      </c>
      <c r="T1505" s="5" t="s">
        <v>115</v>
      </c>
      <c r="U1505" s="5">
        <v>0.0</v>
      </c>
      <c r="V1505" s="5" t="s">
        <v>52</v>
      </c>
      <c r="W1505" s="5" t="s">
        <v>13757</v>
      </c>
      <c r="X1505" s="5" t="s">
        <v>52</v>
      </c>
      <c r="Y1505" s="5" t="s">
        <v>52</v>
      </c>
      <c r="Z1505" s="5" t="s">
        <v>13754</v>
      </c>
      <c r="AA1505" s="5" t="s">
        <v>13758</v>
      </c>
      <c r="AB1505" s="5" t="s">
        <v>235</v>
      </c>
      <c r="AC1505" s="5" t="s">
        <v>52</v>
      </c>
      <c r="AD1505" s="5" t="s">
        <v>181</v>
      </c>
      <c r="AE1505" s="5" t="s">
        <v>182</v>
      </c>
      <c r="AF1505" s="5" t="s">
        <v>183</v>
      </c>
      <c r="AG1505" s="5" t="s">
        <v>52</v>
      </c>
      <c r="AH1505" s="5" t="s">
        <v>52</v>
      </c>
      <c r="AI1505" s="5" t="s">
        <v>184</v>
      </c>
      <c r="AJ1505" s="5" t="s">
        <v>13270</v>
      </c>
      <c r="AK1505" s="5" t="s">
        <v>13271</v>
      </c>
      <c r="AL1505" s="5" t="s">
        <v>9795</v>
      </c>
    </row>
    <row r="1506" hidden="1">
      <c r="A1506" s="5" t="s">
        <v>13759</v>
      </c>
      <c r="B1506" s="5" t="s">
        <v>13760</v>
      </c>
      <c r="C1506" s="5" t="s">
        <v>13761</v>
      </c>
      <c r="D1506" s="9">
        <v>43554.0</v>
      </c>
      <c r="E1506" s="5">
        <v>19151.0</v>
      </c>
      <c r="F1506" s="5">
        <v>8705.0</v>
      </c>
      <c r="G1506" s="5" t="s">
        <v>4673</v>
      </c>
      <c r="H1506" s="5" t="s">
        <v>2784</v>
      </c>
      <c r="I1506" s="5" t="s">
        <v>8252</v>
      </c>
      <c r="J1506" s="5" t="s">
        <v>3808</v>
      </c>
      <c r="K1506" s="5" t="s">
        <v>13762</v>
      </c>
      <c r="L1506" s="5" t="s">
        <v>13763</v>
      </c>
      <c r="M1506" s="10" t="str">
        <f>IFERROR(__xludf.DUMMYFUNCTION("REGEXEXTRACT(L1991, ""[\s,]([A-Z]{2})[,\s]\s?\d{5}"")"),"NY")</f>
        <v>NY</v>
      </c>
      <c r="N1506" s="5" t="s">
        <v>13764</v>
      </c>
      <c r="O1506" s="5">
        <v>94066.0</v>
      </c>
      <c r="P1506" s="5">
        <v>2.0</v>
      </c>
      <c r="Q1506" s="5" t="s">
        <v>13765</v>
      </c>
      <c r="R1506" s="5" t="s">
        <v>11395</v>
      </c>
      <c r="S1506" s="5">
        <v>783.0</v>
      </c>
      <c r="T1506" s="5" t="s">
        <v>69</v>
      </c>
      <c r="U1506" s="5">
        <v>0.0</v>
      </c>
      <c r="V1506" s="5" t="s">
        <v>52</v>
      </c>
      <c r="W1506" s="5" t="s">
        <v>13766</v>
      </c>
      <c r="X1506" s="5" t="s">
        <v>71</v>
      </c>
      <c r="Y1506" s="5" t="s">
        <v>52</v>
      </c>
      <c r="Z1506" s="5" t="s">
        <v>13767</v>
      </c>
      <c r="AA1506" s="5" t="s">
        <v>13768</v>
      </c>
      <c r="AB1506" s="5" t="s">
        <v>1831</v>
      </c>
      <c r="AC1506" s="5" t="s">
        <v>52</v>
      </c>
      <c r="AD1506" s="5" t="s">
        <v>3589</v>
      </c>
      <c r="AE1506" s="5" t="s">
        <v>3590</v>
      </c>
      <c r="AF1506" s="5" t="s">
        <v>3591</v>
      </c>
      <c r="AG1506" s="5" t="s">
        <v>52</v>
      </c>
      <c r="AH1506" s="5" t="s">
        <v>52</v>
      </c>
      <c r="AI1506" s="5" t="s">
        <v>3592</v>
      </c>
      <c r="AJ1506" s="5" t="s">
        <v>13760</v>
      </c>
      <c r="AK1506" s="5" t="s">
        <v>13769</v>
      </c>
      <c r="AL1506" s="5" t="s">
        <v>13770</v>
      </c>
    </row>
    <row r="1507" hidden="1">
      <c r="A1507" s="5" t="s">
        <v>13771</v>
      </c>
      <c r="B1507" s="5" t="s">
        <v>13188</v>
      </c>
      <c r="C1507" s="5" t="s">
        <v>12666</v>
      </c>
      <c r="D1507" s="9">
        <v>43554.0</v>
      </c>
      <c r="E1507" s="5">
        <v>102100.0</v>
      </c>
      <c r="F1507" s="5">
        <v>46409.0</v>
      </c>
      <c r="G1507" s="5" t="s">
        <v>226</v>
      </c>
      <c r="H1507" s="5" t="s">
        <v>205</v>
      </c>
      <c r="I1507" s="5" t="s">
        <v>12718</v>
      </c>
      <c r="J1507" s="5" t="s">
        <v>228</v>
      </c>
      <c r="K1507" s="5" t="s">
        <v>13772</v>
      </c>
      <c r="L1507" s="5" t="s">
        <v>13190</v>
      </c>
      <c r="M1507" s="10" t="str">
        <f>IFERROR(__xludf.DUMMYFUNCTION("REGEXEXTRACT(L1992, ""[\s,]([A-Z]{2})[,\s]\s?\d{5}"")"),"#N/A")</f>
        <v>#N/A</v>
      </c>
      <c r="N1507" s="5" t="s">
        <v>13191</v>
      </c>
      <c r="O1507" s="5">
        <v>949.0</v>
      </c>
      <c r="P1507" s="5">
        <v>2.0</v>
      </c>
      <c r="Q1507" s="5" t="s">
        <v>13773</v>
      </c>
      <c r="R1507" s="5" t="s">
        <v>2195</v>
      </c>
      <c r="S1507" s="5">
        <v>83.0</v>
      </c>
      <c r="T1507" s="5" t="s">
        <v>1386</v>
      </c>
      <c r="U1507" s="5">
        <v>0.0</v>
      </c>
      <c r="V1507" s="5" t="s">
        <v>70</v>
      </c>
      <c r="W1507" s="5" t="s">
        <v>13774</v>
      </c>
      <c r="X1507" s="5" t="s">
        <v>52</v>
      </c>
      <c r="Y1507" s="5" t="s">
        <v>52</v>
      </c>
      <c r="Z1507" s="5" t="s">
        <v>13607</v>
      </c>
      <c r="AA1507" s="5" t="s">
        <v>13775</v>
      </c>
      <c r="AB1507" s="5" t="s">
        <v>180</v>
      </c>
      <c r="AC1507" s="5" t="s">
        <v>52</v>
      </c>
      <c r="AD1507" s="5" t="s">
        <v>3974</v>
      </c>
      <c r="AE1507" s="5" t="s">
        <v>3975</v>
      </c>
      <c r="AF1507" s="5" t="s">
        <v>183</v>
      </c>
      <c r="AG1507" s="5" t="s">
        <v>52</v>
      </c>
      <c r="AH1507" s="5" t="s">
        <v>3976</v>
      </c>
      <c r="AI1507" s="5" t="s">
        <v>3977</v>
      </c>
      <c r="AJ1507" s="5" t="s">
        <v>13188</v>
      </c>
      <c r="AK1507" s="5" t="s">
        <v>13776</v>
      </c>
      <c r="AL1507" s="5" t="s">
        <v>13198</v>
      </c>
    </row>
    <row r="1508" hidden="1">
      <c r="A1508" s="5" t="s">
        <v>13777</v>
      </c>
      <c r="B1508" s="5" t="s">
        <v>13778</v>
      </c>
      <c r="C1508" s="5" t="s">
        <v>13779</v>
      </c>
      <c r="D1508" s="9">
        <v>43549.0</v>
      </c>
      <c r="E1508" s="5">
        <v>49205.0</v>
      </c>
      <c r="F1508" s="5">
        <v>22366.0</v>
      </c>
      <c r="G1508" s="5" t="s">
        <v>170</v>
      </c>
      <c r="H1508" s="5" t="s">
        <v>480</v>
      </c>
      <c r="I1508" s="5" t="s">
        <v>1183</v>
      </c>
      <c r="J1508" s="5" t="s">
        <v>170</v>
      </c>
      <c r="K1508" s="5" t="s">
        <v>744</v>
      </c>
      <c r="L1508" s="5" t="s">
        <v>13780</v>
      </c>
      <c r="M1508" s="10" t="str">
        <f>IFERROR(__xludf.DUMMYFUNCTION("REGEXEXTRACT(L1993, ""[\s,]([A-Z]{2})[,\s]\s?\d{5}"")"),"SC")</f>
        <v>SC</v>
      </c>
      <c r="N1508" s="5" t="s">
        <v>13781</v>
      </c>
      <c r="O1508" s="5">
        <v>90601.0</v>
      </c>
      <c r="P1508" s="5">
        <v>1.0</v>
      </c>
      <c r="Q1508" s="5" t="s">
        <v>13782</v>
      </c>
      <c r="R1508" s="5" t="s">
        <v>13131</v>
      </c>
      <c r="S1508" s="5">
        <v>13.0</v>
      </c>
      <c r="T1508" s="5" t="s">
        <v>115</v>
      </c>
      <c r="U1508" s="5">
        <v>0.0</v>
      </c>
      <c r="V1508" s="5" t="s">
        <v>70</v>
      </c>
      <c r="W1508" s="5" t="s">
        <v>13783</v>
      </c>
      <c r="X1508" s="5" t="s">
        <v>71</v>
      </c>
      <c r="Y1508" s="5" t="s">
        <v>52</v>
      </c>
      <c r="Z1508" s="5" t="s">
        <v>13784</v>
      </c>
      <c r="AA1508" s="5" t="s">
        <v>13785</v>
      </c>
      <c r="AB1508" s="5" t="s">
        <v>59</v>
      </c>
      <c r="AC1508" s="5" t="s">
        <v>52</v>
      </c>
      <c r="AD1508" s="5" t="s">
        <v>1230</v>
      </c>
      <c r="AE1508" s="5" t="s">
        <v>1231</v>
      </c>
      <c r="AF1508" s="5" t="s">
        <v>52</v>
      </c>
      <c r="AG1508" s="5" t="s">
        <v>52</v>
      </c>
      <c r="AH1508" s="5" t="s">
        <v>52</v>
      </c>
      <c r="AI1508" s="5" t="s">
        <v>1232</v>
      </c>
      <c r="AJ1508" s="5" t="s">
        <v>13778</v>
      </c>
      <c r="AK1508" s="5" t="s">
        <v>13780</v>
      </c>
      <c r="AL1508" s="5" t="s">
        <v>13786</v>
      </c>
    </row>
    <row r="1509" hidden="1">
      <c r="A1509" s="5" t="s">
        <v>13787</v>
      </c>
      <c r="B1509" s="5" t="s">
        <v>13788</v>
      </c>
      <c r="C1509" s="5" t="s">
        <v>13789</v>
      </c>
      <c r="D1509" s="9">
        <v>43549.0</v>
      </c>
      <c r="E1509" s="5">
        <v>41067.0</v>
      </c>
      <c r="F1509" s="5">
        <v>18667.0</v>
      </c>
      <c r="G1509" s="5" t="s">
        <v>13790</v>
      </c>
      <c r="H1509" s="5" t="s">
        <v>480</v>
      </c>
      <c r="I1509" s="5" t="s">
        <v>1183</v>
      </c>
      <c r="J1509" s="5" t="s">
        <v>5844</v>
      </c>
      <c r="K1509" s="5" t="s">
        <v>13791</v>
      </c>
      <c r="L1509" s="5" t="s">
        <v>13792</v>
      </c>
      <c r="M1509" s="10" t="str">
        <f>IFERROR(__xludf.DUMMYFUNCTION("REGEXEXTRACT(L1994, ""[\s,]([A-Z]{2})[,\s]\s?\d{5}"")"),"FL")</f>
        <v>FL</v>
      </c>
      <c r="N1509" s="5" t="s">
        <v>13793</v>
      </c>
      <c r="O1509" s="5">
        <v>21234.0</v>
      </c>
      <c r="P1509" s="5">
        <v>1.0</v>
      </c>
      <c r="Q1509" s="5" t="s">
        <v>13782</v>
      </c>
      <c r="R1509" s="5" t="s">
        <v>13131</v>
      </c>
      <c r="S1509" s="5">
        <v>13.0</v>
      </c>
      <c r="T1509" s="5" t="s">
        <v>855</v>
      </c>
      <c r="U1509" s="5">
        <v>0.0</v>
      </c>
      <c r="V1509" s="5" t="s">
        <v>93</v>
      </c>
      <c r="W1509" s="5" t="s">
        <v>13794</v>
      </c>
      <c r="X1509" s="5" t="s">
        <v>55</v>
      </c>
      <c r="Y1509" s="5" t="s">
        <v>13783</v>
      </c>
      <c r="Z1509" s="5" t="s">
        <v>13795</v>
      </c>
      <c r="AA1509" s="5" t="s">
        <v>13785</v>
      </c>
      <c r="AB1509" s="5" t="s">
        <v>59</v>
      </c>
      <c r="AC1509" s="5" t="s">
        <v>52</v>
      </c>
      <c r="AD1509" s="5" t="s">
        <v>13796</v>
      </c>
      <c r="AE1509" s="5" t="s">
        <v>13797</v>
      </c>
      <c r="AF1509" s="5" t="s">
        <v>13798</v>
      </c>
      <c r="AG1509" s="5" t="s">
        <v>863</v>
      </c>
      <c r="AH1509" s="5">
        <v>90601.0</v>
      </c>
      <c r="AI1509" s="5" t="s">
        <v>13799</v>
      </c>
      <c r="AJ1509" s="5" t="s">
        <v>13800</v>
      </c>
      <c r="AK1509" s="5" t="s">
        <v>13801</v>
      </c>
      <c r="AL1509" s="5" t="s">
        <v>13802</v>
      </c>
    </row>
    <row r="1510" hidden="1">
      <c r="A1510" s="5" t="s">
        <v>13803</v>
      </c>
      <c r="B1510" s="5" t="s">
        <v>12365</v>
      </c>
      <c r="C1510" s="5" t="s">
        <v>12365</v>
      </c>
      <c r="D1510" s="9">
        <v>43549.0</v>
      </c>
      <c r="E1510" s="5">
        <v>45430.0</v>
      </c>
      <c r="F1510" s="5">
        <v>20650.0</v>
      </c>
      <c r="G1510" s="5" t="s">
        <v>1419</v>
      </c>
      <c r="H1510" s="5" t="s">
        <v>480</v>
      </c>
      <c r="I1510" s="5" t="s">
        <v>13804</v>
      </c>
      <c r="J1510" s="5" t="s">
        <v>256</v>
      </c>
      <c r="K1510" s="5" t="s">
        <v>3485</v>
      </c>
      <c r="L1510" s="5" t="s">
        <v>13805</v>
      </c>
      <c r="M1510" s="10" t="str">
        <f>IFERROR(__xludf.DUMMYFUNCTION("REGEXEXTRACT(L1995, ""[\s,]([A-Z]{2})[,\s]\s?\d{5}"")"),"OH")</f>
        <v>OH</v>
      </c>
      <c r="N1510" s="5" t="s">
        <v>13805</v>
      </c>
      <c r="O1510" s="5" t="s">
        <v>52</v>
      </c>
      <c r="P1510" s="5">
        <v>1.0</v>
      </c>
      <c r="Q1510" s="5" t="s">
        <v>13806</v>
      </c>
      <c r="R1510" s="5" t="s">
        <v>91</v>
      </c>
      <c r="S1510" s="5">
        <v>55.0</v>
      </c>
      <c r="T1510" s="5" t="s">
        <v>1077</v>
      </c>
      <c r="U1510" s="5">
        <v>0.0</v>
      </c>
      <c r="V1510" s="5" t="s">
        <v>70</v>
      </c>
      <c r="W1510" s="5" t="s">
        <v>13807</v>
      </c>
      <c r="X1510" s="5" t="s">
        <v>52</v>
      </c>
      <c r="Y1510" s="5" t="s">
        <v>52</v>
      </c>
      <c r="Z1510" s="5" t="s">
        <v>13808</v>
      </c>
      <c r="AA1510" s="5">
        <v>2413.0</v>
      </c>
      <c r="AB1510" s="5" t="s">
        <v>2743</v>
      </c>
      <c r="AC1510" s="5" t="s">
        <v>52</v>
      </c>
      <c r="AD1510" s="5" t="s">
        <v>5289</v>
      </c>
      <c r="AE1510" s="5" t="s">
        <v>5290</v>
      </c>
      <c r="AF1510" s="5" t="s">
        <v>5291</v>
      </c>
      <c r="AG1510" s="5" t="s">
        <v>52</v>
      </c>
      <c r="AH1510" s="5" t="s">
        <v>52</v>
      </c>
      <c r="AI1510" s="5" t="s">
        <v>52</v>
      </c>
      <c r="AJ1510" s="5" t="s">
        <v>9265</v>
      </c>
      <c r="AK1510" s="5" t="s">
        <v>13809</v>
      </c>
      <c r="AL1510" s="5" t="s">
        <v>6358</v>
      </c>
    </row>
    <row r="1511" hidden="1">
      <c r="A1511" s="5" t="s">
        <v>13810</v>
      </c>
      <c r="B1511" s="5" t="s">
        <v>13811</v>
      </c>
      <c r="C1511" s="5" t="s">
        <v>13812</v>
      </c>
      <c r="D1511" s="9">
        <v>43548.0</v>
      </c>
      <c r="E1511" s="5">
        <v>44092.0</v>
      </c>
      <c r="F1511" s="5">
        <v>20042.0</v>
      </c>
      <c r="G1511" s="5" t="s">
        <v>706</v>
      </c>
      <c r="H1511" s="5" t="s">
        <v>272</v>
      </c>
      <c r="I1511" s="5" t="s">
        <v>4716</v>
      </c>
      <c r="J1511" s="5" t="s">
        <v>274</v>
      </c>
      <c r="K1511" s="5" t="s">
        <v>391</v>
      </c>
      <c r="L1511" s="5" t="s">
        <v>13813</v>
      </c>
      <c r="M1511" s="10" t="str">
        <f>IFERROR(__xludf.DUMMYFUNCTION("REGEXEXTRACT(L1996, ""[\s,]([A-Z]{2})[,\s]\s?\d{5}"")"),"#N/A")</f>
        <v>#N/A</v>
      </c>
      <c r="N1511" s="5" t="s">
        <v>13814</v>
      </c>
      <c r="O1511" s="5">
        <v>44116.0</v>
      </c>
      <c r="P1511" s="5">
        <v>1.0</v>
      </c>
      <c r="Q1511" s="5" t="s">
        <v>13815</v>
      </c>
      <c r="R1511" s="5" t="s">
        <v>3508</v>
      </c>
      <c r="S1511" s="5">
        <v>1.0</v>
      </c>
      <c r="T1511" s="5" t="s">
        <v>69</v>
      </c>
      <c r="U1511" s="5">
        <v>20.0</v>
      </c>
      <c r="V1511" s="5" t="s">
        <v>70</v>
      </c>
      <c r="W1511" s="5" t="s">
        <v>13816</v>
      </c>
      <c r="X1511" s="5" t="s">
        <v>71</v>
      </c>
      <c r="Y1511" s="5" t="s">
        <v>52</v>
      </c>
      <c r="Z1511" s="5" t="s">
        <v>13817</v>
      </c>
      <c r="AA1511" s="5">
        <v>105776.0</v>
      </c>
      <c r="AB1511" s="5" t="s">
        <v>604</v>
      </c>
      <c r="AC1511" s="5" t="s">
        <v>52</v>
      </c>
      <c r="AD1511" s="5" t="s">
        <v>72</v>
      </c>
      <c r="AE1511" s="5" t="s">
        <v>73</v>
      </c>
      <c r="AF1511" s="5" t="s">
        <v>74</v>
      </c>
      <c r="AG1511" s="5" t="s">
        <v>75</v>
      </c>
      <c r="AH1511" s="5" t="s">
        <v>76</v>
      </c>
      <c r="AI1511" s="5" t="s">
        <v>77</v>
      </c>
      <c r="AJ1511" s="5" t="s">
        <v>13811</v>
      </c>
      <c r="AK1511" s="5" t="s">
        <v>13818</v>
      </c>
      <c r="AL1511" s="5" t="s">
        <v>715</v>
      </c>
    </row>
    <row r="1512">
      <c r="A1512" s="5" t="s">
        <v>13819</v>
      </c>
      <c r="B1512" s="5" t="s">
        <v>13820</v>
      </c>
      <c r="C1512" s="5" t="s">
        <v>13821</v>
      </c>
      <c r="D1512" s="9">
        <v>43544.0</v>
      </c>
      <c r="E1512" s="5">
        <v>14183.0</v>
      </c>
      <c r="F1512" s="5">
        <v>6447.0</v>
      </c>
      <c r="G1512" s="5" t="s">
        <v>1395</v>
      </c>
      <c r="H1512" s="5" t="s">
        <v>84</v>
      </c>
      <c r="I1512" s="5" t="s">
        <v>3404</v>
      </c>
      <c r="J1512" s="5" t="s">
        <v>532</v>
      </c>
      <c r="K1512" s="5" t="s">
        <v>13822</v>
      </c>
      <c r="L1512" s="5" t="s">
        <v>13823</v>
      </c>
      <c r="M1512" s="11" t="s">
        <v>2670</v>
      </c>
      <c r="N1512" s="5" t="s">
        <v>13824</v>
      </c>
      <c r="O1512" s="5" t="s">
        <v>52</v>
      </c>
      <c r="P1512" s="5">
        <v>1.0</v>
      </c>
      <c r="Q1512" s="5" t="s">
        <v>13825</v>
      </c>
      <c r="R1512" s="5" t="s">
        <v>13826</v>
      </c>
      <c r="S1512" s="5">
        <v>7.0</v>
      </c>
      <c r="T1512" s="5" t="s">
        <v>115</v>
      </c>
      <c r="U1512" s="5">
        <v>0.0</v>
      </c>
      <c r="V1512" s="5" t="s">
        <v>52</v>
      </c>
      <c r="W1512" s="5" t="s">
        <v>13827</v>
      </c>
      <c r="X1512" s="5" t="s">
        <v>71</v>
      </c>
      <c r="Y1512" s="5" t="s">
        <v>52</v>
      </c>
      <c r="Z1512" s="5" t="s">
        <v>13828</v>
      </c>
      <c r="AA1512" s="5" t="s">
        <v>52</v>
      </c>
      <c r="AB1512" s="5" t="s">
        <v>59</v>
      </c>
      <c r="AC1512" s="5" t="s">
        <v>52</v>
      </c>
      <c r="AD1512" s="5" t="s">
        <v>181</v>
      </c>
      <c r="AE1512" s="5" t="s">
        <v>182</v>
      </c>
      <c r="AF1512" s="5" t="s">
        <v>183</v>
      </c>
      <c r="AG1512" s="5" t="s">
        <v>52</v>
      </c>
      <c r="AH1512" s="5" t="s">
        <v>52</v>
      </c>
      <c r="AI1512" s="5" t="s">
        <v>184</v>
      </c>
      <c r="AJ1512" s="5" t="s">
        <v>13820</v>
      </c>
      <c r="AK1512" s="5" t="s">
        <v>13823</v>
      </c>
      <c r="AL1512" s="5" t="s">
        <v>13829</v>
      </c>
    </row>
    <row r="1513" hidden="1">
      <c r="A1513" s="5" t="s">
        <v>13830</v>
      </c>
      <c r="B1513" s="5" t="s">
        <v>10731</v>
      </c>
      <c r="C1513" s="5" t="s">
        <v>204</v>
      </c>
      <c r="D1513" s="9">
        <v>43541.0</v>
      </c>
      <c r="E1513" s="5">
        <v>84680.0</v>
      </c>
      <c r="F1513" s="5">
        <v>38491.0</v>
      </c>
      <c r="G1513" s="5" t="s">
        <v>226</v>
      </c>
      <c r="H1513" s="5" t="s">
        <v>205</v>
      </c>
      <c r="I1513" s="5" t="s">
        <v>13831</v>
      </c>
      <c r="J1513" s="5" t="s">
        <v>228</v>
      </c>
      <c r="K1513" s="5" t="s">
        <v>9786</v>
      </c>
      <c r="L1513" s="5" t="s">
        <v>13832</v>
      </c>
      <c r="M1513" s="10" t="str">
        <f>IFERROR(__xludf.DUMMYFUNCTION("REGEXEXTRACT(L1998, ""[\s,]([A-Z]{2})[,\s]\s?\d{5}"")"),"TN")</f>
        <v>TN</v>
      </c>
      <c r="N1513" s="5" t="s">
        <v>12633</v>
      </c>
      <c r="O1513" s="5" t="s">
        <v>10734</v>
      </c>
      <c r="P1513" s="5">
        <v>2.0</v>
      </c>
      <c r="Q1513" s="5" t="s">
        <v>13833</v>
      </c>
      <c r="R1513" s="5" t="s">
        <v>2195</v>
      </c>
      <c r="S1513" s="5">
        <v>7029.0</v>
      </c>
      <c r="T1513" s="5" t="s">
        <v>115</v>
      </c>
      <c r="U1513" s="5">
        <v>0.0</v>
      </c>
      <c r="V1513" s="5" t="s">
        <v>52</v>
      </c>
      <c r="W1513" s="5" t="s">
        <v>13834</v>
      </c>
      <c r="X1513" s="5" t="s">
        <v>52</v>
      </c>
      <c r="Y1513" s="5" t="s">
        <v>52</v>
      </c>
      <c r="Z1513" s="5" t="s">
        <v>13835</v>
      </c>
      <c r="AA1513" s="5" t="s">
        <v>13836</v>
      </c>
      <c r="AB1513" s="5" t="s">
        <v>119</v>
      </c>
      <c r="AC1513" s="5" t="s">
        <v>52</v>
      </c>
      <c r="AD1513" s="5" t="s">
        <v>181</v>
      </c>
      <c r="AE1513" s="5" t="s">
        <v>182</v>
      </c>
      <c r="AF1513" s="5" t="s">
        <v>183</v>
      </c>
      <c r="AG1513" s="5" t="s">
        <v>52</v>
      </c>
      <c r="AH1513" s="5" t="s">
        <v>52</v>
      </c>
      <c r="AI1513" s="5" t="s">
        <v>184</v>
      </c>
      <c r="AJ1513" s="5" t="s">
        <v>10731</v>
      </c>
      <c r="AK1513" s="5" t="s">
        <v>13832</v>
      </c>
      <c r="AL1513" s="5" t="s">
        <v>9795</v>
      </c>
    </row>
    <row r="1514" hidden="1">
      <c r="A1514" s="5" t="s">
        <v>13837</v>
      </c>
      <c r="B1514" s="5" t="s">
        <v>13838</v>
      </c>
      <c r="C1514" s="5" t="s">
        <v>204</v>
      </c>
      <c r="D1514" s="9">
        <v>43541.0</v>
      </c>
      <c r="E1514" s="5">
        <v>52800.0</v>
      </c>
      <c r="F1514" s="5">
        <v>24000.0</v>
      </c>
      <c r="G1514" s="5" t="s">
        <v>226</v>
      </c>
      <c r="H1514" s="5" t="s">
        <v>205</v>
      </c>
      <c r="I1514" s="5" t="s">
        <v>13831</v>
      </c>
      <c r="J1514" s="5" t="s">
        <v>228</v>
      </c>
      <c r="K1514" s="5" t="s">
        <v>173</v>
      </c>
      <c r="L1514" s="5" t="s">
        <v>13839</v>
      </c>
      <c r="M1514" s="10" t="str">
        <f>IFERROR(__xludf.DUMMYFUNCTION("REGEXEXTRACT(L1999, ""[\s,]([A-Z]{2})[,\s]\s?\d{5}"")"),"NY")</f>
        <v>NY</v>
      </c>
      <c r="N1514" s="5" t="s">
        <v>12633</v>
      </c>
      <c r="O1514" s="5">
        <v>685.0</v>
      </c>
      <c r="P1514" s="5">
        <v>1.0</v>
      </c>
      <c r="Q1514" s="5" t="s">
        <v>13840</v>
      </c>
      <c r="R1514" s="5">
        <v>4510.0</v>
      </c>
      <c r="S1514" s="5">
        <v>3104.0</v>
      </c>
      <c r="T1514" s="5" t="s">
        <v>115</v>
      </c>
      <c r="U1514" s="5">
        <v>0.0</v>
      </c>
      <c r="V1514" s="5" t="s">
        <v>52</v>
      </c>
      <c r="W1514" s="5" t="s">
        <v>13841</v>
      </c>
      <c r="X1514" s="5" t="s">
        <v>52</v>
      </c>
      <c r="Y1514" s="5" t="s">
        <v>52</v>
      </c>
      <c r="Z1514" s="5" t="s">
        <v>13835</v>
      </c>
      <c r="AA1514" s="5" t="s">
        <v>13842</v>
      </c>
      <c r="AB1514" s="5" t="s">
        <v>119</v>
      </c>
      <c r="AC1514" s="5" t="s">
        <v>52</v>
      </c>
      <c r="AD1514" s="5" t="s">
        <v>181</v>
      </c>
      <c r="AE1514" s="5" t="s">
        <v>182</v>
      </c>
      <c r="AF1514" s="5" t="s">
        <v>183</v>
      </c>
      <c r="AG1514" s="5" t="s">
        <v>52</v>
      </c>
      <c r="AH1514" s="5" t="s">
        <v>52</v>
      </c>
      <c r="AI1514" s="5" t="s">
        <v>184</v>
      </c>
      <c r="AJ1514" s="5" t="s">
        <v>13838</v>
      </c>
      <c r="AK1514" s="5" t="s">
        <v>13839</v>
      </c>
      <c r="AL1514" s="5" t="s">
        <v>9795</v>
      </c>
    </row>
    <row r="1515" hidden="1">
      <c r="A1515" s="5" t="s">
        <v>13843</v>
      </c>
      <c r="B1515" s="5" t="s">
        <v>9479</v>
      </c>
      <c r="C1515" s="5" t="s">
        <v>12750</v>
      </c>
      <c r="D1515" s="9">
        <v>43541.0</v>
      </c>
      <c r="E1515" s="5">
        <v>2816.0</v>
      </c>
      <c r="F1515" s="5">
        <v>1280.0</v>
      </c>
      <c r="G1515" s="5" t="s">
        <v>479</v>
      </c>
      <c r="H1515" s="5" t="s">
        <v>3215</v>
      </c>
      <c r="I1515" s="5" t="s">
        <v>9321</v>
      </c>
      <c r="J1515" s="5" t="s">
        <v>274</v>
      </c>
      <c r="K1515" s="5" t="s">
        <v>9481</v>
      </c>
      <c r="L1515" s="5" t="s">
        <v>13844</v>
      </c>
      <c r="M1515" s="10" t="str">
        <f>IFERROR(__xludf.DUMMYFUNCTION("REGEXEXTRACT(L2000, ""[\s,]([A-Z]{2})[,\s]\s?\d{5}"")"),"#N/A")</f>
        <v>#N/A</v>
      </c>
      <c r="N1515" s="5" t="s">
        <v>12752</v>
      </c>
      <c r="O1515" s="5">
        <v>32226.0</v>
      </c>
      <c r="P1515" s="5">
        <v>1.0</v>
      </c>
      <c r="Q1515" s="5" t="s">
        <v>13845</v>
      </c>
      <c r="R1515" s="5">
        <v>2200.0</v>
      </c>
      <c r="S1515" s="5">
        <v>121.0</v>
      </c>
      <c r="T1515" s="5" t="s">
        <v>69</v>
      </c>
      <c r="U1515" s="5">
        <v>0.0</v>
      </c>
      <c r="V1515" s="5" t="s">
        <v>52</v>
      </c>
      <c r="W1515" s="5" t="s">
        <v>13846</v>
      </c>
      <c r="X1515" s="5" t="s">
        <v>55</v>
      </c>
      <c r="Y1515" s="5" t="s">
        <v>13847</v>
      </c>
      <c r="Z1515" s="5" t="s">
        <v>13848</v>
      </c>
      <c r="AA1515" s="5" t="s">
        <v>13849</v>
      </c>
      <c r="AB1515" s="5" t="s">
        <v>119</v>
      </c>
      <c r="AC1515" s="5" t="s">
        <v>52</v>
      </c>
      <c r="AD1515" s="5" t="s">
        <v>3225</v>
      </c>
      <c r="AE1515" s="5" t="s">
        <v>3226</v>
      </c>
      <c r="AF1515" s="5" t="s">
        <v>3227</v>
      </c>
      <c r="AG1515" s="5" t="s">
        <v>52</v>
      </c>
      <c r="AH1515" s="5" t="s">
        <v>52</v>
      </c>
      <c r="AI1515" s="5" t="s">
        <v>3228</v>
      </c>
      <c r="AJ1515" s="5" t="s">
        <v>9479</v>
      </c>
      <c r="AK1515" s="5" t="s">
        <v>13844</v>
      </c>
      <c r="AL1515" s="5" t="s">
        <v>404</v>
      </c>
    </row>
    <row r="1516" hidden="1">
      <c r="A1516" s="5" t="s">
        <v>13850</v>
      </c>
      <c r="B1516" s="5" t="s">
        <v>13586</v>
      </c>
      <c r="C1516" s="5" t="s">
        <v>1844</v>
      </c>
      <c r="D1516" s="9">
        <v>43540.0</v>
      </c>
      <c r="E1516" s="5">
        <v>212474.0</v>
      </c>
      <c r="F1516" s="5">
        <v>96579.0</v>
      </c>
      <c r="G1516" s="5" t="s">
        <v>1419</v>
      </c>
      <c r="H1516" s="5" t="s">
        <v>480</v>
      </c>
      <c r="I1516" s="5" t="s">
        <v>9871</v>
      </c>
      <c r="J1516" s="5" t="s">
        <v>256</v>
      </c>
      <c r="K1516" s="5" t="s">
        <v>13386</v>
      </c>
      <c r="L1516" s="5" t="s">
        <v>13588</v>
      </c>
      <c r="M1516" s="10" t="str">
        <f>IFERROR(__xludf.DUMMYFUNCTION("REGEXEXTRACT(L2001, ""[\s,]([A-Z]{2})[,\s]\s?\d{5}"")"),"NJ")</f>
        <v>NJ</v>
      </c>
      <c r="N1516" s="5" t="s">
        <v>13851</v>
      </c>
      <c r="O1516" s="5" t="s">
        <v>52</v>
      </c>
      <c r="P1516" s="5">
        <v>4.0</v>
      </c>
      <c r="Q1516" s="5" t="s">
        <v>13852</v>
      </c>
      <c r="R1516" s="5" t="s">
        <v>691</v>
      </c>
      <c r="S1516" s="5">
        <v>168.0</v>
      </c>
      <c r="T1516" s="5" t="s">
        <v>115</v>
      </c>
      <c r="U1516" s="5">
        <v>0.0</v>
      </c>
      <c r="V1516" s="5" t="s">
        <v>52</v>
      </c>
      <c r="W1516" s="5" t="s">
        <v>13853</v>
      </c>
      <c r="X1516" s="5" t="s">
        <v>52</v>
      </c>
      <c r="Y1516" s="5" t="s">
        <v>52</v>
      </c>
      <c r="Z1516" s="5" t="s">
        <v>13854</v>
      </c>
      <c r="AA1516" s="5" t="s">
        <v>13855</v>
      </c>
      <c r="AB1516" s="5" t="s">
        <v>2743</v>
      </c>
      <c r="AC1516" s="5" t="s">
        <v>52</v>
      </c>
      <c r="AD1516" s="5" t="s">
        <v>181</v>
      </c>
      <c r="AE1516" s="5" t="s">
        <v>182</v>
      </c>
      <c r="AF1516" s="5" t="s">
        <v>183</v>
      </c>
      <c r="AG1516" s="5" t="s">
        <v>52</v>
      </c>
      <c r="AH1516" s="5" t="s">
        <v>52</v>
      </c>
      <c r="AI1516" s="5" t="s">
        <v>184</v>
      </c>
      <c r="AJ1516" s="5" t="s">
        <v>13586</v>
      </c>
      <c r="AK1516" s="5" t="s">
        <v>13588</v>
      </c>
      <c r="AL1516" s="5" t="s">
        <v>4648</v>
      </c>
    </row>
    <row r="1517" hidden="1">
      <c r="A1517" s="5" t="s">
        <v>13856</v>
      </c>
      <c r="B1517" s="5" t="s">
        <v>13586</v>
      </c>
      <c r="C1517" s="5" t="s">
        <v>1844</v>
      </c>
      <c r="D1517" s="9">
        <v>43540.0</v>
      </c>
      <c r="E1517" s="5">
        <v>109890.0</v>
      </c>
      <c r="F1517" s="5">
        <v>49950.0</v>
      </c>
      <c r="G1517" s="5" t="s">
        <v>1419</v>
      </c>
      <c r="H1517" s="5" t="s">
        <v>480</v>
      </c>
      <c r="I1517" s="5" t="s">
        <v>9871</v>
      </c>
      <c r="J1517" s="5" t="s">
        <v>256</v>
      </c>
      <c r="K1517" s="5" t="s">
        <v>13857</v>
      </c>
      <c r="L1517" s="5" t="s">
        <v>13588</v>
      </c>
      <c r="M1517" s="10" t="str">
        <f>IFERROR(__xludf.DUMMYFUNCTION("REGEXEXTRACT(L2002, ""[\s,]([A-Z]{2})[,\s]\s?\d{5}"")"),"#N/A")</f>
        <v>#N/A</v>
      </c>
      <c r="N1517" s="5" t="s">
        <v>13851</v>
      </c>
      <c r="O1517" s="5" t="s">
        <v>52</v>
      </c>
      <c r="P1517" s="5">
        <v>2.0</v>
      </c>
      <c r="Q1517" s="5" t="s">
        <v>13858</v>
      </c>
      <c r="R1517" s="5" t="s">
        <v>2195</v>
      </c>
      <c r="S1517" s="5">
        <v>93.0</v>
      </c>
      <c r="T1517" s="5" t="s">
        <v>115</v>
      </c>
      <c r="U1517" s="5">
        <v>0.0</v>
      </c>
      <c r="V1517" s="5" t="s">
        <v>52</v>
      </c>
      <c r="W1517" s="5" t="s">
        <v>13859</v>
      </c>
      <c r="X1517" s="5" t="s">
        <v>52</v>
      </c>
      <c r="Y1517" s="5" t="s">
        <v>52</v>
      </c>
      <c r="Z1517" s="5" t="s">
        <v>13854</v>
      </c>
      <c r="AA1517" s="5" t="s">
        <v>13860</v>
      </c>
      <c r="AB1517" s="5" t="s">
        <v>2743</v>
      </c>
      <c r="AC1517" s="5" t="s">
        <v>52</v>
      </c>
      <c r="AD1517" s="5" t="s">
        <v>181</v>
      </c>
      <c r="AE1517" s="5" t="s">
        <v>182</v>
      </c>
      <c r="AF1517" s="5" t="s">
        <v>183</v>
      </c>
      <c r="AG1517" s="5" t="s">
        <v>52</v>
      </c>
      <c r="AH1517" s="5" t="s">
        <v>52</v>
      </c>
      <c r="AI1517" s="5" t="s">
        <v>184</v>
      </c>
      <c r="AJ1517" s="5" t="s">
        <v>13586</v>
      </c>
      <c r="AK1517" s="5" t="s">
        <v>13588</v>
      </c>
      <c r="AL1517" s="5" t="s">
        <v>4648</v>
      </c>
    </row>
    <row r="1518" hidden="1">
      <c r="A1518" s="5" t="s">
        <v>13861</v>
      </c>
      <c r="B1518" s="5" t="s">
        <v>9870</v>
      </c>
      <c r="C1518" s="5" t="s">
        <v>9870</v>
      </c>
      <c r="D1518" s="9">
        <v>43540.0</v>
      </c>
      <c r="E1518" s="5">
        <v>227583.0</v>
      </c>
      <c r="F1518" s="5">
        <v>103447.0</v>
      </c>
      <c r="G1518" s="5" t="s">
        <v>1419</v>
      </c>
      <c r="H1518" s="5" t="s">
        <v>480</v>
      </c>
      <c r="I1518" s="5" t="s">
        <v>9871</v>
      </c>
      <c r="J1518" s="5" t="s">
        <v>256</v>
      </c>
      <c r="K1518" s="5" t="s">
        <v>4277</v>
      </c>
      <c r="L1518" s="5" t="s">
        <v>9874</v>
      </c>
      <c r="M1518" s="10" t="str">
        <f>IFERROR(__xludf.DUMMYFUNCTION("REGEXEXTRACT(L2003, ""[\s,]([A-Z]{2})[,\s]\s?\d{5}"")"),"FL")</f>
        <v>FL</v>
      </c>
      <c r="N1518" s="5" t="s">
        <v>9874</v>
      </c>
      <c r="O1518" s="5" t="s">
        <v>52</v>
      </c>
      <c r="P1518" s="5">
        <v>4.0</v>
      </c>
      <c r="Q1518" s="5" t="s">
        <v>13862</v>
      </c>
      <c r="R1518" s="5" t="s">
        <v>4280</v>
      </c>
      <c r="S1518" s="5">
        <v>160.0</v>
      </c>
      <c r="T1518" s="5" t="s">
        <v>1077</v>
      </c>
      <c r="U1518" s="5">
        <v>0.0</v>
      </c>
      <c r="V1518" s="5" t="s">
        <v>70</v>
      </c>
      <c r="W1518" s="5" t="s">
        <v>13863</v>
      </c>
      <c r="X1518" s="5" t="s">
        <v>52</v>
      </c>
      <c r="Y1518" s="5" t="s">
        <v>52</v>
      </c>
      <c r="Z1518" s="5" t="s">
        <v>13854</v>
      </c>
      <c r="AA1518" s="5" t="s">
        <v>13864</v>
      </c>
      <c r="AB1518" s="5" t="s">
        <v>2743</v>
      </c>
      <c r="AC1518" s="5" t="s">
        <v>52</v>
      </c>
      <c r="AD1518" s="5" t="s">
        <v>5289</v>
      </c>
      <c r="AE1518" s="5" t="s">
        <v>5290</v>
      </c>
      <c r="AF1518" s="5" t="s">
        <v>5291</v>
      </c>
      <c r="AG1518" s="5" t="s">
        <v>52</v>
      </c>
      <c r="AH1518" s="5" t="s">
        <v>52</v>
      </c>
      <c r="AI1518" s="5" t="s">
        <v>52</v>
      </c>
      <c r="AJ1518" s="5" t="s">
        <v>8177</v>
      </c>
      <c r="AK1518" s="5" t="s">
        <v>13865</v>
      </c>
      <c r="AL1518" s="5" t="s">
        <v>3481</v>
      </c>
    </row>
    <row r="1519" hidden="1">
      <c r="A1519" s="5" t="s">
        <v>13866</v>
      </c>
      <c r="B1519" s="5" t="s">
        <v>13317</v>
      </c>
      <c r="C1519" s="5" t="s">
        <v>13317</v>
      </c>
      <c r="D1519" s="9">
        <v>43540.0</v>
      </c>
      <c r="E1519" s="5">
        <v>226252.0</v>
      </c>
      <c r="F1519" s="5">
        <v>102842.0</v>
      </c>
      <c r="G1519" s="5" t="s">
        <v>1419</v>
      </c>
      <c r="H1519" s="5" t="s">
        <v>480</v>
      </c>
      <c r="I1519" s="5" t="s">
        <v>9871</v>
      </c>
      <c r="J1519" s="5" t="s">
        <v>256</v>
      </c>
      <c r="K1519" s="5" t="s">
        <v>13867</v>
      </c>
      <c r="L1519" s="5" t="s">
        <v>13319</v>
      </c>
      <c r="M1519" s="10" t="str">
        <f>IFERROR(__xludf.DUMMYFUNCTION("REGEXEXTRACT(L2004, ""[\s,]([A-Z]{2})[,\s]\s?\d{5}"")"),"MO")</f>
        <v>MO</v>
      </c>
      <c r="N1519" s="5" t="s">
        <v>13319</v>
      </c>
      <c r="O1519" s="5" t="s">
        <v>52</v>
      </c>
      <c r="P1519" s="5">
        <v>4.0</v>
      </c>
      <c r="Q1519" s="5" t="s">
        <v>13868</v>
      </c>
      <c r="R1519" s="5" t="s">
        <v>4280</v>
      </c>
      <c r="S1519" s="5">
        <v>384.0</v>
      </c>
      <c r="T1519" s="5" t="s">
        <v>1077</v>
      </c>
      <c r="U1519" s="5">
        <v>0.0</v>
      </c>
      <c r="V1519" s="5" t="s">
        <v>70</v>
      </c>
      <c r="W1519" s="5" t="s">
        <v>13869</v>
      </c>
      <c r="X1519" s="5" t="s">
        <v>52</v>
      </c>
      <c r="Y1519" s="5" t="s">
        <v>52</v>
      </c>
      <c r="Z1519" s="5" t="s">
        <v>13854</v>
      </c>
      <c r="AA1519" s="5" t="s">
        <v>13870</v>
      </c>
      <c r="AB1519" s="5" t="s">
        <v>2743</v>
      </c>
      <c r="AC1519" s="5" t="s">
        <v>52</v>
      </c>
      <c r="AD1519" s="5" t="s">
        <v>5289</v>
      </c>
      <c r="AE1519" s="5" t="s">
        <v>5290</v>
      </c>
      <c r="AF1519" s="5" t="s">
        <v>5291</v>
      </c>
      <c r="AG1519" s="5" t="s">
        <v>52</v>
      </c>
      <c r="AH1519" s="5" t="s">
        <v>52</v>
      </c>
      <c r="AI1519" s="5" t="s">
        <v>52</v>
      </c>
      <c r="AJ1519" s="5" t="s">
        <v>13323</v>
      </c>
      <c r="AK1519" s="5" t="s">
        <v>13666</v>
      </c>
      <c r="AL1519" s="5" t="s">
        <v>3481</v>
      </c>
    </row>
    <row r="1520" hidden="1">
      <c r="A1520" s="5" t="s">
        <v>13871</v>
      </c>
      <c r="B1520" s="5" t="s">
        <v>13872</v>
      </c>
      <c r="C1520" s="5" t="s">
        <v>102</v>
      </c>
      <c r="D1520" s="9">
        <v>43540.0</v>
      </c>
      <c r="E1520" s="5">
        <v>44088.0</v>
      </c>
      <c r="F1520" s="5">
        <v>20040.0</v>
      </c>
      <c r="G1520" s="5" t="s">
        <v>579</v>
      </c>
      <c r="H1520" s="5" t="s">
        <v>290</v>
      </c>
      <c r="I1520" s="5" t="s">
        <v>1793</v>
      </c>
      <c r="J1520" s="5" t="s">
        <v>581</v>
      </c>
      <c r="K1520" s="5" t="s">
        <v>744</v>
      </c>
      <c r="L1520" s="5" t="s">
        <v>13873</v>
      </c>
      <c r="M1520" s="10" t="str">
        <f>IFERROR(__xludf.DUMMYFUNCTION("REGEXEXTRACT(L2005, ""[\s,]([A-Z]{2})[,\s]\s?\d{5}"")"),"CA")</f>
        <v>CA</v>
      </c>
      <c r="N1520" s="5" t="s">
        <v>102</v>
      </c>
      <c r="O1520" s="5" t="s">
        <v>52</v>
      </c>
      <c r="P1520" s="5">
        <v>1.0</v>
      </c>
      <c r="Q1520" s="5" t="s">
        <v>13874</v>
      </c>
      <c r="R1520" s="5">
        <v>2210.0</v>
      </c>
      <c r="S1520" s="5">
        <v>20.0</v>
      </c>
      <c r="T1520" s="5" t="s">
        <v>53</v>
      </c>
      <c r="U1520" s="5">
        <v>0.0</v>
      </c>
      <c r="V1520" s="5" t="s">
        <v>52</v>
      </c>
      <c r="W1520" s="5" t="s">
        <v>13875</v>
      </c>
      <c r="X1520" s="5" t="s">
        <v>52</v>
      </c>
      <c r="Y1520" s="5" t="s">
        <v>52</v>
      </c>
      <c r="Z1520" s="5" t="s">
        <v>13876</v>
      </c>
      <c r="AA1520" s="5">
        <v>797046.0</v>
      </c>
      <c r="AB1520" s="5" t="s">
        <v>260</v>
      </c>
      <c r="AC1520" s="5" t="s">
        <v>52</v>
      </c>
      <c r="AD1520" s="5" t="s">
        <v>216</v>
      </c>
      <c r="AE1520" s="5" t="s">
        <v>217</v>
      </c>
      <c r="AF1520" s="5" t="s">
        <v>218</v>
      </c>
      <c r="AG1520" s="5" t="s">
        <v>52</v>
      </c>
      <c r="AH1520" s="5" t="s">
        <v>52</v>
      </c>
      <c r="AI1520" s="5" t="s">
        <v>52</v>
      </c>
      <c r="AJ1520" s="5" t="s">
        <v>13872</v>
      </c>
      <c r="AK1520" s="5" t="s">
        <v>13873</v>
      </c>
      <c r="AL1520" s="5" t="s">
        <v>13877</v>
      </c>
    </row>
    <row r="1521" hidden="1">
      <c r="A1521" s="5" t="s">
        <v>13878</v>
      </c>
      <c r="B1521" s="5" t="s">
        <v>13879</v>
      </c>
      <c r="C1521" s="5" t="s">
        <v>13880</v>
      </c>
      <c r="D1521" s="9">
        <v>43539.0</v>
      </c>
      <c r="E1521" s="5">
        <v>95920.0</v>
      </c>
      <c r="F1521" s="5">
        <v>43600.0</v>
      </c>
      <c r="G1521" s="5" t="s">
        <v>107</v>
      </c>
      <c r="H1521" s="5" t="s">
        <v>189</v>
      </c>
      <c r="I1521" s="5" t="s">
        <v>13881</v>
      </c>
      <c r="J1521" s="5" t="s">
        <v>109</v>
      </c>
      <c r="K1521" s="5" t="s">
        <v>2507</v>
      </c>
      <c r="L1521" s="5" t="s">
        <v>13882</v>
      </c>
      <c r="M1521" s="10" t="str">
        <f>IFERROR(__xludf.DUMMYFUNCTION("REGEXEXTRACT(L2006, ""[\s,]([A-Z]{2})[,\s]\s?\d{5}"")"),"#N/A")</f>
        <v>#N/A</v>
      </c>
      <c r="N1521" s="5" t="s">
        <v>13883</v>
      </c>
      <c r="O1521" s="5">
        <v>44116.0</v>
      </c>
      <c r="P1521" s="5">
        <v>2.0</v>
      </c>
      <c r="Q1521" s="5" t="s">
        <v>13884</v>
      </c>
      <c r="R1521" s="5" t="s">
        <v>13885</v>
      </c>
      <c r="S1521" s="5">
        <v>2.0</v>
      </c>
      <c r="T1521" s="5" t="s">
        <v>115</v>
      </c>
      <c r="U1521" s="5">
        <v>0.0</v>
      </c>
      <c r="V1521" s="5" t="s">
        <v>52</v>
      </c>
      <c r="W1521" s="5" t="s">
        <v>13886</v>
      </c>
      <c r="X1521" s="5" t="s">
        <v>71</v>
      </c>
      <c r="Y1521" s="5" t="s">
        <v>52</v>
      </c>
      <c r="Z1521" s="5" t="s">
        <v>9259</v>
      </c>
      <c r="AA1521" s="5" t="s">
        <v>13887</v>
      </c>
      <c r="AB1521" s="5" t="s">
        <v>162</v>
      </c>
      <c r="AC1521" s="5" t="s">
        <v>52</v>
      </c>
      <c r="AD1521" s="5" t="s">
        <v>181</v>
      </c>
      <c r="AE1521" s="5" t="s">
        <v>182</v>
      </c>
      <c r="AF1521" s="5" t="s">
        <v>183</v>
      </c>
      <c r="AG1521" s="5" t="s">
        <v>52</v>
      </c>
      <c r="AH1521" s="5" t="s">
        <v>52</v>
      </c>
      <c r="AI1521" s="5" t="s">
        <v>184</v>
      </c>
      <c r="AJ1521" s="5" t="s">
        <v>13879</v>
      </c>
      <c r="AK1521" s="5" t="s">
        <v>13882</v>
      </c>
      <c r="AL1521" s="5" t="s">
        <v>5545</v>
      </c>
    </row>
    <row r="1522" hidden="1">
      <c r="A1522" s="5" t="s">
        <v>13878</v>
      </c>
      <c r="B1522" s="5" t="s">
        <v>13888</v>
      </c>
      <c r="C1522" s="5" t="s">
        <v>13889</v>
      </c>
      <c r="D1522" s="9">
        <v>43539.0</v>
      </c>
      <c r="E1522" s="5">
        <v>95920.0</v>
      </c>
      <c r="F1522" s="5">
        <v>43600.0</v>
      </c>
      <c r="G1522" s="5" t="s">
        <v>107</v>
      </c>
      <c r="H1522" s="5" t="s">
        <v>189</v>
      </c>
      <c r="I1522" s="5" t="s">
        <v>13881</v>
      </c>
      <c r="J1522" s="5" t="s">
        <v>109</v>
      </c>
      <c r="K1522" s="5" t="s">
        <v>2507</v>
      </c>
      <c r="L1522" s="5" t="s">
        <v>13890</v>
      </c>
      <c r="M1522" s="10" t="str">
        <f>IFERROR(__xludf.DUMMYFUNCTION("REGEXEXTRACT(L2007, ""[\s,]([A-Z]{2})[,\s]\s?\d{5}"")"),"#N/A")</f>
        <v>#N/A</v>
      </c>
      <c r="N1522" s="5" t="s">
        <v>13891</v>
      </c>
      <c r="O1522" s="5">
        <v>77012.0</v>
      </c>
      <c r="P1522" s="5">
        <v>2.0</v>
      </c>
      <c r="Q1522" s="5" t="s">
        <v>13884</v>
      </c>
      <c r="R1522" s="5" t="s">
        <v>13885</v>
      </c>
      <c r="S1522" s="5">
        <v>2.0</v>
      </c>
      <c r="T1522" s="5" t="s">
        <v>115</v>
      </c>
      <c r="U1522" s="5">
        <v>0.0</v>
      </c>
      <c r="V1522" s="5" t="s">
        <v>52</v>
      </c>
      <c r="W1522" s="5" t="s">
        <v>13892</v>
      </c>
      <c r="X1522" s="5" t="s">
        <v>55</v>
      </c>
      <c r="Y1522" s="5" t="s">
        <v>13886</v>
      </c>
      <c r="Z1522" s="5" t="s">
        <v>9259</v>
      </c>
      <c r="AA1522" s="5" t="s">
        <v>13887</v>
      </c>
      <c r="AB1522" s="5" t="s">
        <v>162</v>
      </c>
      <c r="AC1522" s="5" t="s">
        <v>52</v>
      </c>
      <c r="AD1522" s="5" t="s">
        <v>181</v>
      </c>
      <c r="AE1522" s="5" t="s">
        <v>182</v>
      </c>
      <c r="AF1522" s="5" t="s">
        <v>183</v>
      </c>
      <c r="AG1522" s="5" t="s">
        <v>52</v>
      </c>
      <c r="AH1522" s="5" t="s">
        <v>52</v>
      </c>
      <c r="AI1522" s="5" t="s">
        <v>184</v>
      </c>
      <c r="AJ1522" s="5" t="s">
        <v>102</v>
      </c>
      <c r="AK1522" s="5" t="s">
        <v>102</v>
      </c>
      <c r="AL1522" s="5" t="s">
        <v>5545</v>
      </c>
    </row>
    <row r="1523" hidden="1">
      <c r="A1523" s="5" t="s">
        <v>13893</v>
      </c>
      <c r="B1523" s="5" t="s">
        <v>3552</v>
      </c>
      <c r="C1523" s="5" t="s">
        <v>1407</v>
      </c>
      <c r="D1523" s="9">
        <v>43534.0</v>
      </c>
      <c r="E1523" s="5">
        <v>52897.0</v>
      </c>
      <c r="F1523" s="5">
        <v>24044.0</v>
      </c>
      <c r="G1523" s="5" t="s">
        <v>170</v>
      </c>
      <c r="H1523" s="5" t="s">
        <v>366</v>
      </c>
      <c r="I1523" s="5" t="s">
        <v>13894</v>
      </c>
      <c r="J1523" s="5" t="s">
        <v>170</v>
      </c>
      <c r="K1523" s="5" t="s">
        <v>207</v>
      </c>
      <c r="L1523" s="5" t="s">
        <v>13895</v>
      </c>
      <c r="M1523" s="10" t="str">
        <f>IFERROR(__xludf.DUMMYFUNCTION("REGEXEXTRACT(L2008, ""[\s,]([A-Z]{2})[,\s]\s?\d{5}"")"),"#N/A")</f>
        <v>#N/A</v>
      </c>
      <c r="N1523" s="5" t="s">
        <v>13896</v>
      </c>
      <c r="O1523" s="5">
        <v>33178.0</v>
      </c>
      <c r="P1523" s="5">
        <v>3.0</v>
      </c>
      <c r="Q1523" s="5" t="s">
        <v>13897</v>
      </c>
      <c r="R1523" s="5" t="s">
        <v>2229</v>
      </c>
      <c r="S1523" s="5">
        <v>251.0</v>
      </c>
      <c r="T1523" s="5" t="s">
        <v>115</v>
      </c>
      <c r="U1523" s="5">
        <v>1.0</v>
      </c>
      <c r="V1523" s="5" t="s">
        <v>70</v>
      </c>
      <c r="W1523" s="5" t="s">
        <v>13898</v>
      </c>
      <c r="X1523" s="5" t="s">
        <v>52</v>
      </c>
      <c r="Y1523" s="5" t="s">
        <v>52</v>
      </c>
      <c r="Z1523" s="5" t="s">
        <v>13899</v>
      </c>
      <c r="AA1523" s="5" t="s">
        <v>13900</v>
      </c>
      <c r="AB1523" s="5" t="s">
        <v>119</v>
      </c>
      <c r="AC1523" s="5" t="s">
        <v>52</v>
      </c>
      <c r="AD1523" s="5" t="s">
        <v>398</v>
      </c>
      <c r="AE1523" s="5" t="s">
        <v>399</v>
      </c>
      <c r="AF1523" s="5" t="s">
        <v>400</v>
      </c>
      <c r="AG1523" s="5" t="s">
        <v>401</v>
      </c>
      <c r="AH1523" s="5">
        <v>23502.0</v>
      </c>
      <c r="AI1523" s="5" t="s">
        <v>402</v>
      </c>
      <c r="AJ1523" s="5" t="s">
        <v>13901</v>
      </c>
      <c r="AK1523" s="5" t="s">
        <v>13902</v>
      </c>
      <c r="AL1523" s="5" t="s">
        <v>502</v>
      </c>
    </row>
    <row r="1524" hidden="1">
      <c r="A1524" s="5" t="s">
        <v>13903</v>
      </c>
      <c r="B1524" s="5" t="s">
        <v>13270</v>
      </c>
      <c r="C1524" s="5" t="s">
        <v>204</v>
      </c>
      <c r="D1524" s="9">
        <v>43534.0</v>
      </c>
      <c r="E1524" s="5">
        <v>46200.0</v>
      </c>
      <c r="F1524" s="5">
        <v>21000.0</v>
      </c>
      <c r="G1524" s="5" t="s">
        <v>226</v>
      </c>
      <c r="H1524" s="5" t="s">
        <v>205</v>
      </c>
      <c r="I1524" s="5" t="s">
        <v>12630</v>
      </c>
      <c r="J1524" s="5" t="s">
        <v>228</v>
      </c>
      <c r="K1524" s="5" t="s">
        <v>13904</v>
      </c>
      <c r="L1524" s="5" t="s">
        <v>13271</v>
      </c>
      <c r="M1524" s="10" t="str">
        <f>IFERROR(__xludf.DUMMYFUNCTION("REGEXEXTRACT(L2009, ""[\s,]([A-Z]{2})[,\s]\s?\d{5}"")"),"KS")</f>
        <v>KS</v>
      </c>
      <c r="N1524" s="5" t="s">
        <v>13905</v>
      </c>
      <c r="O1524" s="5" t="s">
        <v>13273</v>
      </c>
      <c r="P1524" s="5">
        <v>1.0</v>
      </c>
      <c r="Q1524" s="5" t="s">
        <v>13906</v>
      </c>
      <c r="R1524" s="5">
        <v>4510.0</v>
      </c>
      <c r="S1524" s="5">
        <v>4026.0</v>
      </c>
      <c r="T1524" s="5" t="s">
        <v>115</v>
      </c>
      <c r="U1524" s="5">
        <v>0.0</v>
      </c>
      <c r="V1524" s="5" t="s">
        <v>52</v>
      </c>
      <c r="W1524" s="5" t="s">
        <v>13907</v>
      </c>
      <c r="X1524" s="5" t="s">
        <v>52</v>
      </c>
      <c r="Y1524" s="5" t="s">
        <v>52</v>
      </c>
      <c r="Z1524" s="5" t="s">
        <v>13908</v>
      </c>
      <c r="AA1524" s="5" t="s">
        <v>13909</v>
      </c>
      <c r="AB1524" s="5" t="s">
        <v>59</v>
      </c>
      <c r="AC1524" s="5" t="s">
        <v>52</v>
      </c>
      <c r="AD1524" s="5" t="s">
        <v>181</v>
      </c>
      <c r="AE1524" s="5" t="s">
        <v>182</v>
      </c>
      <c r="AF1524" s="5" t="s">
        <v>183</v>
      </c>
      <c r="AG1524" s="5" t="s">
        <v>52</v>
      </c>
      <c r="AH1524" s="5" t="s">
        <v>52</v>
      </c>
      <c r="AI1524" s="5" t="s">
        <v>184</v>
      </c>
      <c r="AJ1524" s="5" t="s">
        <v>13270</v>
      </c>
      <c r="AK1524" s="5" t="s">
        <v>13271</v>
      </c>
      <c r="AL1524" s="5" t="s">
        <v>9795</v>
      </c>
    </row>
    <row r="1525" hidden="1">
      <c r="A1525" s="5" t="s">
        <v>13910</v>
      </c>
      <c r="B1525" s="5" t="s">
        <v>13911</v>
      </c>
      <c r="C1525" s="5" t="s">
        <v>13912</v>
      </c>
      <c r="D1525" s="9">
        <v>43534.0</v>
      </c>
      <c r="E1525" s="5">
        <v>37541.0</v>
      </c>
      <c r="F1525" s="5">
        <v>17064.0</v>
      </c>
      <c r="G1525" s="5" t="s">
        <v>2389</v>
      </c>
      <c r="H1525" s="5" t="s">
        <v>13913</v>
      </c>
      <c r="I1525" s="5" t="s">
        <v>1770</v>
      </c>
      <c r="J1525" s="5" t="s">
        <v>2391</v>
      </c>
      <c r="K1525" s="5" t="s">
        <v>13914</v>
      </c>
      <c r="L1525" s="5" t="s">
        <v>13915</v>
      </c>
      <c r="M1525" s="10" t="str">
        <f>IFERROR(__xludf.DUMMYFUNCTION("REGEXEXTRACT(L2010, ""[\s,]([A-Z]{2})[,\s]\s?\d{5}"")"),"#N/A")</f>
        <v>#N/A</v>
      </c>
      <c r="N1525" s="5" t="s">
        <v>13916</v>
      </c>
      <c r="O1525" s="5">
        <v>8037.0</v>
      </c>
      <c r="P1525" s="5">
        <v>1.0</v>
      </c>
      <c r="Q1525" s="5" t="s">
        <v>13917</v>
      </c>
      <c r="R1525" s="5">
        <v>4532.0</v>
      </c>
      <c r="S1525" s="5">
        <v>4403.0</v>
      </c>
      <c r="T1525" s="5" t="s">
        <v>92</v>
      </c>
      <c r="U1525" s="5">
        <v>60.0</v>
      </c>
      <c r="V1525" s="5" t="s">
        <v>93</v>
      </c>
      <c r="W1525" s="5" t="s">
        <v>13918</v>
      </c>
      <c r="X1525" s="5" t="s">
        <v>52</v>
      </c>
      <c r="Y1525" s="5" t="s">
        <v>52</v>
      </c>
      <c r="Z1525" s="5" t="s">
        <v>13919</v>
      </c>
      <c r="AA1525" s="5" t="s">
        <v>13920</v>
      </c>
      <c r="AB1525" s="5" t="s">
        <v>235</v>
      </c>
      <c r="AC1525" s="5" t="s">
        <v>52</v>
      </c>
      <c r="AD1525" s="5" t="s">
        <v>216</v>
      </c>
      <c r="AE1525" s="5" t="s">
        <v>217</v>
      </c>
      <c r="AF1525" s="5" t="s">
        <v>218</v>
      </c>
      <c r="AG1525" s="5" t="s">
        <v>52</v>
      </c>
      <c r="AH1525" s="5" t="s">
        <v>52</v>
      </c>
      <c r="AI1525" s="5" t="s">
        <v>52</v>
      </c>
      <c r="AJ1525" s="5" t="s">
        <v>6456</v>
      </c>
      <c r="AK1525" s="5" t="s">
        <v>2098</v>
      </c>
      <c r="AL1525" s="5" t="s">
        <v>1770</v>
      </c>
    </row>
    <row r="1526" hidden="1">
      <c r="A1526" s="5" t="s">
        <v>13921</v>
      </c>
      <c r="B1526" s="5" t="s">
        <v>13922</v>
      </c>
      <c r="C1526" s="5" t="s">
        <v>13923</v>
      </c>
      <c r="D1526" s="9">
        <v>43533.0</v>
      </c>
      <c r="E1526" s="5">
        <v>132056.0</v>
      </c>
      <c r="F1526" s="5">
        <v>60025.0</v>
      </c>
      <c r="G1526" s="5" t="s">
        <v>13924</v>
      </c>
      <c r="H1526" s="5" t="s">
        <v>1792</v>
      </c>
      <c r="I1526" s="5" t="s">
        <v>13925</v>
      </c>
      <c r="J1526" s="5" t="s">
        <v>2442</v>
      </c>
      <c r="K1526" s="5" t="s">
        <v>1461</v>
      </c>
      <c r="L1526" s="5" t="s">
        <v>13926</v>
      </c>
      <c r="M1526" s="10" t="str">
        <f>IFERROR(__xludf.DUMMYFUNCTION("REGEXEXTRACT(L2011, ""[\s,]([A-Z]{2})[,\s]\s?\d{5}"")"),"#N/A")</f>
        <v>#N/A</v>
      </c>
      <c r="N1526" s="5" t="s">
        <v>13927</v>
      </c>
      <c r="O1526" s="5" t="s">
        <v>13928</v>
      </c>
      <c r="P1526" s="5">
        <v>3.0</v>
      </c>
      <c r="Q1526" s="5" t="s">
        <v>13929</v>
      </c>
      <c r="R1526" s="5" t="s">
        <v>1465</v>
      </c>
      <c r="S1526" s="5">
        <v>80.0</v>
      </c>
      <c r="T1526" s="5" t="s">
        <v>53</v>
      </c>
      <c r="U1526" s="5">
        <v>0.0</v>
      </c>
      <c r="V1526" s="5" t="s">
        <v>70</v>
      </c>
      <c r="W1526" s="5" t="s">
        <v>13930</v>
      </c>
      <c r="X1526" s="5" t="s">
        <v>71</v>
      </c>
      <c r="Y1526" s="5" t="s">
        <v>52</v>
      </c>
      <c r="Z1526" s="5" t="s">
        <v>13931</v>
      </c>
      <c r="AA1526" s="5" t="s">
        <v>13932</v>
      </c>
      <c r="AB1526" s="5" t="s">
        <v>1426</v>
      </c>
      <c r="AC1526" s="5" t="s">
        <v>52</v>
      </c>
      <c r="AD1526" s="5" t="s">
        <v>72</v>
      </c>
      <c r="AE1526" s="5" t="s">
        <v>73</v>
      </c>
      <c r="AF1526" s="5" t="s">
        <v>74</v>
      </c>
      <c r="AG1526" s="5" t="s">
        <v>75</v>
      </c>
      <c r="AH1526" s="5" t="s">
        <v>76</v>
      </c>
      <c r="AI1526" s="5" t="s">
        <v>77</v>
      </c>
      <c r="AJ1526" s="5" t="s">
        <v>13922</v>
      </c>
      <c r="AK1526" s="5" t="s">
        <v>13933</v>
      </c>
      <c r="AL1526" s="5" t="s">
        <v>13934</v>
      </c>
    </row>
    <row r="1527">
      <c r="A1527" s="5" t="s">
        <v>13935</v>
      </c>
      <c r="B1527" s="5" t="s">
        <v>13936</v>
      </c>
      <c r="C1527" s="5" t="s">
        <v>5359</v>
      </c>
      <c r="D1527" s="9">
        <v>43530.0</v>
      </c>
      <c r="E1527" s="5">
        <v>39257.0</v>
      </c>
      <c r="F1527" s="5">
        <v>17844.0</v>
      </c>
      <c r="G1527" s="5" t="s">
        <v>870</v>
      </c>
      <c r="H1527" s="5" t="s">
        <v>45</v>
      </c>
      <c r="I1527" s="5" t="s">
        <v>3442</v>
      </c>
      <c r="J1527" s="5" t="s">
        <v>872</v>
      </c>
      <c r="K1527" s="5" t="s">
        <v>391</v>
      </c>
      <c r="L1527" s="5" t="s">
        <v>13937</v>
      </c>
      <c r="M1527" s="10" t="str">
        <f>IFERROR(__xludf.DUMMYFUNCTION("REGEXEXTRACT(L2012, ""[\s,]([A-Z]{2})[,\s]\s?\d{5}"")"),"#N/A")</f>
        <v>#N/A</v>
      </c>
      <c r="N1527" s="5" t="s">
        <v>13938</v>
      </c>
      <c r="O1527" s="5" t="s">
        <v>52</v>
      </c>
      <c r="P1527" s="5">
        <v>1.0</v>
      </c>
      <c r="Q1527" s="5" t="s">
        <v>13939</v>
      </c>
      <c r="R1527" s="5" t="s">
        <v>138</v>
      </c>
      <c r="S1527" s="5">
        <v>1197.0</v>
      </c>
      <c r="T1527" s="5" t="s">
        <v>92</v>
      </c>
      <c r="U1527" s="5">
        <v>0.0</v>
      </c>
      <c r="V1527" s="5" t="s">
        <v>70</v>
      </c>
      <c r="W1527" s="5" t="s">
        <v>13940</v>
      </c>
      <c r="X1527" s="5" t="s">
        <v>52</v>
      </c>
      <c r="Y1527" s="5" t="s">
        <v>52</v>
      </c>
      <c r="Z1527" s="5" t="s">
        <v>13941</v>
      </c>
      <c r="AA1527" s="5" t="s">
        <v>13942</v>
      </c>
      <c r="AB1527" s="5" t="s">
        <v>260</v>
      </c>
      <c r="AC1527" s="5" t="s">
        <v>52</v>
      </c>
      <c r="AD1527" s="5" t="s">
        <v>72</v>
      </c>
      <c r="AE1527" s="5" t="s">
        <v>73</v>
      </c>
      <c r="AF1527" s="5" t="s">
        <v>74</v>
      </c>
      <c r="AG1527" s="5" t="s">
        <v>75</v>
      </c>
      <c r="AH1527" s="5" t="s">
        <v>76</v>
      </c>
      <c r="AI1527" s="5" t="s">
        <v>77</v>
      </c>
      <c r="AJ1527" s="5" t="s">
        <v>12153</v>
      </c>
      <c r="AK1527" s="5" t="s">
        <v>12154</v>
      </c>
      <c r="AL1527" s="5" t="s">
        <v>3211</v>
      </c>
    </row>
    <row r="1528" hidden="1">
      <c r="A1528" s="5" t="s">
        <v>13943</v>
      </c>
      <c r="B1528" s="5" t="s">
        <v>13944</v>
      </c>
      <c r="C1528" s="5" t="s">
        <v>13945</v>
      </c>
      <c r="D1528" s="9">
        <v>43527.0</v>
      </c>
      <c r="E1528" s="5">
        <v>973311.0</v>
      </c>
      <c r="F1528" s="5">
        <v>442414.0</v>
      </c>
      <c r="G1528" s="5" t="s">
        <v>148</v>
      </c>
      <c r="H1528" s="5" t="s">
        <v>205</v>
      </c>
      <c r="I1528" s="5" t="s">
        <v>13946</v>
      </c>
      <c r="J1528" s="5" t="s">
        <v>151</v>
      </c>
      <c r="K1528" s="5" t="s">
        <v>13947</v>
      </c>
      <c r="L1528" s="5" t="s">
        <v>13948</v>
      </c>
      <c r="M1528" s="10" t="str">
        <f>IFERROR(__xludf.DUMMYFUNCTION("REGEXEXTRACT(L2013, ""[\s,]([A-Z]{2})[,\s]\s?\d{5}"")"),"#N/A")</f>
        <v>#N/A</v>
      </c>
      <c r="N1528" s="5" t="s">
        <v>13949</v>
      </c>
      <c r="O1528" s="5" t="s">
        <v>52</v>
      </c>
      <c r="P1528" s="5">
        <v>18.0</v>
      </c>
      <c r="Q1528" s="5" t="s">
        <v>13950</v>
      </c>
      <c r="R1528" s="5" t="s">
        <v>13951</v>
      </c>
      <c r="S1528" s="5">
        <v>189.0</v>
      </c>
      <c r="T1528" s="5" t="s">
        <v>115</v>
      </c>
      <c r="U1528" s="5">
        <v>3.0</v>
      </c>
      <c r="V1528" s="5" t="s">
        <v>70</v>
      </c>
      <c r="W1528" s="5" t="s">
        <v>13952</v>
      </c>
      <c r="X1528" s="5" t="s">
        <v>52</v>
      </c>
      <c r="Y1528" s="5" t="s">
        <v>52</v>
      </c>
      <c r="Z1528" s="5" t="s">
        <v>13953</v>
      </c>
      <c r="AA1528" s="5" t="s">
        <v>13954</v>
      </c>
      <c r="AB1528" s="5" t="s">
        <v>200</v>
      </c>
      <c r="AC1528" s="5" t="s">
        <v>52</v>
      </c>
      <c r="AD1528" s="5" t="s">
        <v>398</v>
      </c>
      <c r="AE1528" s="5" t="s">
        <v>399</v>
      </c>
      <c r="AF1528" s="5" t="s">
        <v>400</v>
      </c>
      <c r="AG1528" s="5" t="s">
        <v>401</v>
      </c>
      <c r="AH1528" s="5">
        <v>23502.0</v>
      </c>
      <c r="AI1528" s="5" t="s">
        <v>402</v>
      </c>
      <c r="AJ1528" s="5" t="s">
        <v>13955</v>
      </c>
      <c r="AK1528" s="5" t="s">
        <v>13956</v>
      </c>
      <c r="AL1528" s="5" t="s">
        <v>4683</v>
      </c>
    </row>
    <row r="1529" hidden="1">
      <c r="A1529" s="5" t="s">
        <v>13957</v>
      </c>
      <c r="B1529" s="5" t="s">
        <v>13944</v>
      </c>
      <c r="C1529" s="5" t="s">
        <v>13945</v>
      </c>
      <c r="D1529" s="9">
        <v>43527.0</v>
      </c>
      <c r="E1529" s="5">
        <v>483472.0</v>
      </c>
      <c r="F1529" s="5">
        <v>219760.0</v>
      </c>
      <c r="G1529" s="5" t="s">
        <v>148</v>
      </c>
      <c r="H1529" s="5" t="s">
        <v>205</v>
      </c>
      <c r="I1529" s="5" t="s">
        <v>13946</v>
      </c>
      <c r="J1529" s="5" t="s">
        <v>151</v>
      </c>
      <c r="K1529" s="5" t="s">
        <v>13958</v>
      </c>
      <c r="L1529" s="5" t="s">
        <v>13959</v>
      </c>
      <c r="M1529" s="10" t="str">
        <f>IFERROR(__xludf.DUMMYFUNCTION("REGEXEXTRACT(L2014, ""[\s,]([A-Z]{2})[,\s]\s?\d{5}"")"),"#N/A")</f>
        <v>#N/A</v>
      </c>
      <c r="N1529" s="5" t="s">
        <v>13960</v>
      </c>
      <c r="O1529" s="5">
        <v>739.0</v>
      </c>
      <c r="P1529" s="5">
        <v>9.0</v>
      </c>
      <c r="Q1529" s="5" t="s">
        <v>13961</v>
      </c>
      <c r="R1529" s="5" t="s">
        <v>13962</v>
      </c>
      <c r="S1529" s="5">
        <v>180.0</v>
      </c>
      <c r="T1529" s="5" t="s">
        <v>115</v>
      </c>
      <c r="U1529" s="5">
        <v>1.0</v>
      </c>
      <c r="V1529" s="5" t="s">
        <v>70</v>
      </c>
      <c r="W1529" s="5" t="s">
        <v>13963</v>
      </c>
      <c r="X1529" s="5" t="s">
        <v>52</v>
      </c>
      <c r="Y1529" s="5" t="s">
        <v>52</v>
      </c>
      <c r="Z1529" s="5" t="s">
        <v>13953</v>
      </c>
      <c r="AA1529" s="5" t="s">
        <v>13964</v>
      </c>
      <c r="AB1529" s="5" t="s">
        <v>200</v>
      </c>
      <c r="AC1529" s="5" t="s">
        <v>52</v>
      </c>
      <c r="AD1529" s="5" t="s">
        <v>398</v>
      </c>
      <c r="AE1529" s="5" t="s">
        <v>399</v>
      </c>
      <c r="AF1529" s="5" t="s">
        <v>400</v>
      </c>
      <c r="AG1529" s="5" t="s">
        <v>401</v>
      </c>
      <c r="AH1529" s="5">
        <v>23502.0</v>
      </c>
      <c r="AI1529" s="5" t="s">
        <v>402</v>
      </c>
      <c r="AJ1529" s="5" t="s">
        <v>13955</v>
      </c>
      <c r="AK1529" s="5" t="s">
        <v>13965</v>
      </c>
      <c r="AL1529" s="5" t="s">
        <v>4683</v>
      </c>
    </row>
    <row r="1530" hidden="1">
      <c r="A1530" s="5" t="s">
        <v>13966</v>
      </c>
      <c r="B1530" s="5" t="s">
        <v>12480</v>
      </c>
      <c r="C1530" s="5" t="s">
        <v>12481</v>
      </c>
      <c r="D1530" s="9">
        <v>43525.0</v>
      </c>
      <c r="E1530" s="5">
        <v>6763.0</v>
      </c>
      <c r="F1530" s="5">
        <v>3074.0</v>
      </c>
      <c r="G1530" s="5" t="s">
        <v>719</v>
      </c>
      <c r="H1530" s="5" t="s">
        <v>149</v>
      </c>
      <c r="I1530" s="5" t="s">
        <v>6821</v>
      </c>
      <c r="J1530" s="5" t="s">
        <v>274</v>
      </c>
      <c r="K1530" s="5" t="s">
        <v>12483</v>
      </c>
      <c r="L1530" s="5" t="s">
        <v>12552</v>
      </c>
      <c r="M1530" s="10" t="str">
        <f>IFERROR(__xludf.DUMMYFUNCTION("REGEXEXTRACT(L2015, ""[\s,]([A-Z]{2})[,\s]\s?\d{5}"")"),"#N/A")</f>
        <v>#N/A</v>
      </c>
      <c r="N1530" s="5" t="s">
        <v>12485</v>
      </c>
      <c r="O1530" s="5">
        <v>10003.0</v>
      </c>
      <c r="P1530" s="5">
        <v>1.0</v>
      </c>
      <c r="Q1530" s="5" t="s">
        <v>13967</v>
      </c>
      <c r="R1530" s="5" t="s">
        <v>11204</v>
      </c>
      <c r="S1530" s="5">
        <v>555.0</v>
      </c>
      <c r="T1530" s="5" t="s">
        <v>69</v>
      </c>
      <c r="U1530" s="5">
        <v>0.0</v>
      </c>
      <c r="V1530" s="5" t="s">
        <v>52</v>
      </c>
      <c r="W1530" s="5" t="s">
        <v>13968</v>
      </c>
      <c r="X1530" s="5" t="s">
        <v>55</v>
      </c>
      <c r="Y1530" s="5" t="s">
        <v>13969</v>
      </c>
      <c r="Z1530" s="5" t="s">
        <v>3334</v>
      </c>
      <c r="AA1530" s="5" t="s">
        <v>13970</v>
      </c>
      <c r="AB1530" s="5" t="s">
        <v>2743</v>
      </c>
      <c r="AC1530" s="5" t="s">
        <v>52</v>
      </c>
      <c r="AD1530" s="5" t="s">
        <v>12490</v>
      </c>
      <c r="AE1530" s="5" t="s">
        <v>12491</v>
      </c>
      <c r="AF1530" s="5" t="s">
        <v>52</v>
      </c>
      <c r="AG1530" s="5" t="s">
        <v>52</v>
      </c>
      <c r="AH1530" s="5" t="s">
        <v>52</v>
      </c>
      <c r="AI1530" s="5" t="s">
        <v>52</v>
      </c>
      <c r="AJ1530" s="5" t="s">
        <v>12480</v>
      </c>
      <c r="AK1530" s="5" t="s">
        <v>12552</v>
      </c>
      <c r="AL1530" s="5" t="s">
        <v>12492</v>
      </c>
    </row>
    <row r="1531" hidden="1">
      <c r="A1531" s="5" t="s">
        <v>13971</v>
      </c>
      <c r="B1531" s="5" t="s">
        <v>13972</v>
      </c>
      <c r="C1531" s="5" t="s">
        <v>1844</v>
      </c>
      <c r="D1531" s="9">
        <v>43525.0</v>
      </c>
      <c r="E1531" s="5">
        <v>105589.0</v>
      </c>
      <c r="F1531" s="5">
        <v>47995.0</v>
      </c>
      <c r="G1531" s="5" t="s">
        <v>1419</v>
      </c>
      <c r="H1531" s="5" t="s">
        <v>480</v>
      </c>
      <c r="I1531" s="5" t="s">
        <v>3925</v>
      </c>
      <c r="J1531" s="5" t="s">
        <v>256</v>
      </c>
      <c r="K1531" s="5" t="s">
        <v>4507</v>
      </c>
      <c r="L1531" s="5" t="s">
        <v>13973</v>
      </c>
      <c r="M1531" s="10" t="str">
        <f>IFERROR(__xludf.DUMMYFUNCTION("REGEXEXTRACT(L2016, ""[\s,]([A-Z]{2})[,\s]\s?\d{5}"")"),"#N/A")</f>
        <v>#N/A</v>
      </c>
      <c r="N1531" s="5" t="s">
        <v>13974</v>
      </c>
      <c r="O1531" s="5" t="s">
        <v>52</v>
      </c>
      <c r="P1531" s="5">
        <v>2.0</v>
      </c>
      <c r="Q1531" s="5" t="s">
        <v>13975</v>
      </c>
      <c r="R1531" s="5" t="s">
        <v>2195</v>
      </c>
      <c r="S1531" s="5">
        <v>177.0</v>
      </c>
      <c r="T1531" s="5" t="s">
        <v>115</v>
      </c>
      <c r="U1531" s="5">
        <v>0.0</v>
      </c>
      <c r="V1531" s="5" t="s">
        <v>52</v>
      </c>
      <c r="W1531" s="5" t="s">
        <v>13976</v>
      </c>
      <c r="X1531" s="5" t="s">
        <v>52</v>
      </c>
      <c r="Y1531" s="5" t="s">
        <v>52</v>
      </c>
      <c r="Z1531" s="5" t="s">
        <v>4273</v>
      </c>
      <c r="AA1531" s="5" t="s">
        <v>13977</v>
      </c>
      <c r="AB1531" s="5" t="s">
        <v>260</v>
      </c>
      <c r="AC1531" s="5" t="s">
        <v>52</v>
      </c>
      <c r="AD1531" s="5" t="s">
        <v>181</v>
      </c>
      <c r="AE1531" s="5" t="s">
        <v>182</v>
      </c>
      <c r="AF1531" s="5" t="s">
        <v>183</v>
      </c>
      <c r="AG1531" s="5" t="s">
        <v>52</v>
      </c>
      <c r="AH1531" s="5" t="s">
        <v>52</v>
      </c>
      <c r="AI1531" s="5" t="s">
        <v>184</v>
      </c>
      <c r="AJ1531" s="5" t="s">
        <v>13972</v>
      </c>
      <c r="AK1531" s="5" t="s">
        <v>13973</v>
      </c>
      <c r="AL1531" s="5" t="s">
        <v>4648</v>
      </c>
    </row>
    <row r="1532" hidden="1">
      <c r="A1532" s="5" t="s">
        <v>13978</v>
      </c>
      <c r="B1532" s="5" t="s">
        <v>12458</v>
      </c>
      <c r="C1532" s="5" t="s">
        <v>9609</v>
      </c>
      <c r="D1532" s="9">
        <v>43524.0</v>
      </c>
      <c r="E1532" s="5">
        <v>1068823.0</v>
      </c>
      <c r="F1532" s="5">
        <v>485829.0</v>
      </c>
      <c r="G1532" s="5" t="s">
        <v>1419</v>
      </c>
      <c r="H1532" s="5" t="s">
        <v>480</v>
      </c>
      <c r="I1532" s="5" t="s">
        <v>13979</v>
      </c>
      <c r="J1532" s="5" t="s">
        <v>256</v>
      </c>
      <c r="K1532" s="5" t="s">
        <v>13980</v>
      </c>
      <c r="L1532" s="5" t="s">
        <v>13981</v>
      </c>
      <c r="M1532" s="10" t="str">
        <f>IFERROR(__xludf.DUMMYFUNCTION("REGEXEXTRACT(L2017, ""[\s,]([A-Z]{2})[,\s]\s?\d{5}"")"),"#N/A")</f>
        <v>#N/A</v>
      </c>
      <c r="N1532" s="5" t="s">
        <v>13982</v>
      </c>
      <c r="O1532" s="5" t="s">
        <v>13983</v>
      </c>
      <c r="P1532" s="5">
        <v>20.0</v>
      </c>
      <c r="Q1532" s="5" t="s">
        <v>13984</v>
      </c>
      <c r="R1532" s="5" t="s">
        <v>13985</v>
      </c>
      <c r="S1532" s="5">
        <v>110.0</v>
      </c>
      <c r="T1532" s="5" t="s">
        <v>115</v>
      </c>
      <c r="U1532" s="5">
        <v>0.0</v>
      </c>
      <c r="V1532" s="5" t="s">
        <v>70</v>
      </c>
      <c r="W1532" s="5" t="s">
        <v>13986</v>
      </c>
      <c r="X1532" s="5" t="s">
        <v>52</v>
      </c>
      <c r="Y1532" s="5" t="s">
        <v>52</v>
      </c>
      <c r="Z1532" s="5" t="s">
        <v>13987</v>
      </c>
      <c r="AA1532" s="5" t="s">
        <v>13988</v>
      </c>
      <c r="AB1532" s="5" t="s">
        <v>604</v>
      </c>
      <c r="AC1532" s="5" t="s">
        <v>52</v>
      </c>
      <c r="AD1532" s="5" t="s">
        <v>72</v>
      </c>
      <c r="AE1532" s="5" t="s">
        <v>73</v>
      </c>
      <c r="AF1532" s="5" t="s">
        <v>74</v>
      </c>
      <c r="AG1532" s="5" t="s">
        <v>75</v>
      </c>
      <c r="AH1532" s="5" t="s">
        <v>76</v>
      </c>
      <c r="AI1532" s="5" t="s">
        <v>77</v>
      </c>
      <c r="AJ1532" s="5" t="s">
        <v>13989</v>
      </c>
      <c r="AK1532" s="5" t="s">
        <v>13990</v>
      </c>
      <c r="AL1532" s="5" t="s">
        <v>4069</v>
      </c>
    </row>
    <row r="1533">
      <c r="A1533" s="5" t="s">
        <v>13991</v>
      </c>
      <c r="B1533" s="5" t="s">
        <v>13992</v>
      </c>
      <c r="C1533" s="5" t="s">
        <v>13993</v>
      </c>
      <c r="D1533" s="9">
        <v>43522.0</v>
      </c>
      <c r="E1533" s="5">
        <v>9706.0</v>
      </c>
      <c r="F1533" s="5">
        <v>4412.0</v>
      </c>
      <c r="G1533" s="5" t="s">
        <v>2941</v>
      </c>
      <c r="H1533" s="5" t="s">
        <v>45</v>
      </c>
      <c r="I1533" s="5" t="s">
        <v>2020</v>
      </c>
      <c r="J1533" s="5" t="s">
        <v>424</v>
      </c>
      <c r="K1533" s="5" t="s">
        <v>391</v>
      </c>
      <c r="L1533" s="5" t="s">
        <v>13994</v>
      </c>
      <c r="M1533" s="11" t="s">
        <v>75</v>
      </c>
      <c r="N1533" s="5" t="s">
        <v>13995</v>
      </c>
      <c r="O1533" s="5">
        <v>8830.0</v>
      </c>
      <c r="P1533" s="5">
        <v>1.0</v>
      </c>
      <c r="Q1533" s="5" t="s">
        <v>13996</v>
      </c>
      <c r="R1533" s="5" t="s">
        <v>279</v>
      </c>
      <c r="S1533" s="5">
        <v>911.0</v>
      </c>
      <c r="T1533" s="5" t="s">
        <v>53</v>
      </c>
      <c r="U1533" s="5">
        <v>20.0</v>
      </c>
      <c r="V1533" s="5" t="s">
        <v>70</v>
      </c>
      <c r="W1533" s="5" t="s">
        <v>13997</v>
      </c>
      <c r="X1533" s="5" t="s">
        <v>71</v>
      </c>
      <c r="Y1533" s="5" t="s">
        <v>52</v>
      </c>
      <c r="Z1533" s="5">
        <v>1902.0</v>
      </c>
      <c r="AA1533" s="5" t="s">
        <v>13998</v>
      </c>
      <c r="AB1533" s="5" t="s">
        <v>730</v>
      </c>
      <c r="AC1533" s="5" t="s">
        <v>52</v>
      </c>
      <c r="AD1533" s="5" t="s">
        <v>72</v>
      </c>
      <c r="AE1533" s="5" t="s">
        <v>73</v>
      </c>
      <c r="AF1533" s="5" t="s">
        <v>74</v>
      </c>
      <c r="AG1533" s="5" t="s">
        <v>75</v>
      </c>
      <c r="AH1533" s="5" t="s">
        <v>76</v>
      </c>
      <c r="AI1533" s="5" t="s">
        <v>77</v>
      </c>
      <c r="AJ1533" s="5" t="s">
        <v>13992</v>
      </c>
      <c r="AK1533" s="5" t="s">
        <v>13999</v>
      </c>
      <c r="AL1533" s="5" t="s">
        <v>14000</v>
      </c>
    </row>
    <row r="1534">
      <c r="A1534" s="5" t="s">
        <v>14001</v>
      </c>
      <c r="B1534" s="5" t="s">
        <v>14002</v>
      </c>
      <c r="C1534" s="5" t="s">
        <v>14003</v>
      </c>
      <c r="D1534" s="9">
        <v>43522.0</v>
      </c>
      <c r="E1534" s="5">
        <v>630828.0</v>
      </c>
      <c r="F1534" s="5">
        <v>286740.0</v>
      </c>
      <c r="G1534" s="5" t="s">
        <v>327</v>
      </c>
      <c r="H1534" s="5" t="s">
        <v>45</v>
      </c>
      <c r="I1534" s="5" t="s">
        <v>14004</v>
      </c>
      <c r="J1534" s="5" t="s">
        <v>191</v>
      </c>
      <c r="K1534" s="5" t="s">
        <v>7317</v>
      </c>
      <c r="L1534" s="5" t="s">
        <v>14005</v>
      </c>
      <c r="M1534" s="10" t="str">
        <f>IFERROR(__xludf.DUMMYFUNCTION("REGEXEXTRACT(L2019, ""[\s,]([A-Z]{2})[,\s]\s?\d{5}"")"),"#N/A")</f>
        <v>#N/A</v>
      </c>
      <c r="N1534" s="5" t="s">
        <v>14006</v>
      </c>
      <c r="O1534" s="5" t="s">
        <v>52</v>
      </c>
      <c r="P1534" s="5">
        <v>12.0</v>
      </c>
      <c r="Q1534" s="5" t="s">
        <v>14007</v>
      </c>
      <c r="R1534" s="5" t="s">
        <v>14008</v>
      </c>
      <c r="S1534" s="5">
        <v>113.0</v>
      </c>
      <c r="T1534" s="5" t="s">
        <v>374</v>
      </c>
      <c r="U1534" s="5">
        <v>231.0</v>
      </c>
      <c r="V1534" s="5" t="s">
        <v>93</v>
      </c>
      <c r="W1534" s="5" t="s">
        <v>14009</v>
      </c>
      <c r="X1534" s="5" t="s">
        <v>52</v>
      </c>
      <c r="Y1534" s="5" t="s">
        <v>52</v>
      </c>
      <c r="Z1534" s="5" t="s">
        <v>14010</v>
      </c>
      <c r="AA1534" s="5" t="s">
        <v>14011</v>
      </c>
      <c r="AB1534" s="5" t="s">
        <v>235</v>
      </c>
      <c r="AC1534" s="5" t="s">
        <v>52</v>
      </c>
      <c r="AD1534" s="5" t="s">
        <v>11980</v>
      </c>
      <c r="AE1534" s="5" t="s">
        <v>11981</v>
      </c>
      <c r="AF1534" s="5" t="s">
        <v>218</v>
      </c>
      <c r="AG1534" s="5" t="s">
        <v>52</v>
      </c>
      <c r="AH1534" s="5" t="s">
        <v>11982</v>
      </c>
      <c r="AI1534" s="5" t="s">
        <v>11983</v>
      </c>
      <c r="AJ1534" s="5" t="s">
        <v>14012</v>
      </c>
      <c r="AK1534" s="5" t="s">
        <v>14013</v>
      </c>
      <c r="AL1534" s="5" t="s">
        <v>300</v>
      </c>
    </row>
    <row r="1535" hidden="1">
      <c r="A1535" s="5" t="s">
        <v>14014</v>
      </c>
      <c r="B1535" s="5" t="s">
        <v>14015</v>
      </c>
      <c r="C1535" s="5" t="s">
        <v>14016</v>
      </c>
      <c r="D1535" s="9">
        <v>43521.0</v>
      </c>
      <c r="E1535" s="5">
        <v>5522.0</v>
      </c>
      <c r="F1535" s="5">
        <v>2510.0</v>
      </c>
      <c r="G1535" s="5" t="s">
        <v>634</v>
      </c>
      <c r="H1535" s="5" t="s">
        <v>171</v>
      </c>
      <c r="I1535" s="5" t="s">
        <v>6417</v>
      </c>
      <c r="J1535" s="5" t="s">
        <v>274</v>
      </c>
      <c r="K1535" s="5" t="s">
        <v>14017</v>
      </c>
      <c r="L1535" s="5" t="s">
        <v>14018</v>
      </c>
      <c r="M1535" s="10" t="str">
        <f>IFERROR(__xludf.DUMMYFUNCTION("REGEXEXTRACT(L2020, ""[\s,]([A-Z]{2})[,\s]\s?\d{5}"")"),"#N/A")</f>
        <v>#N/A</v>
      </c>
      <c r="N1535" s="5" t="s">
        <v>14019</v>
      </c>
      <c r="O1535" s="5">
        <v>90031.0</v>
      </c>
      <c r="P1535" s="5">
        <v>1.0</v>
      </c>
      <c r="Q1535" s="5" t="s">
        <v>14020</v>
      </c>
      <c r="R1535" s="5" t="s">
        <v>4202</v>
      </c>
      <c r="S1535" s="5">
        <v>533.0</v>
      </c>
      <c r="T1535" s="5" t="s">
        <v>69</v>
      </c>
      <c r="U1535" s="5">
        <v>21.0</v>
      </c>
      <c r="V1535" s="5" t="s">
        <v>93</v>
      </c>
      <c r="W1535" s="5" t="s">
        <v>14021</v>
      </c>
      <c r="X1535" s="5" t="s">
        <v>52</v>
      </c>
      <c r="Y1535" s="5" t="s">
        <v>52</v>
      </c>
      <c r="Z1535" s="5" t="s">
        <v>14022</v>
      </c>
      <c r="AA1535" s="5" t="s">
        <v>14023</v>
      </c>
      <c r="AB1535" s="5" t="s">
        <v>59</v>
      </c>
      <c r="AC1535" s="5" t="s">
        <v>52</v>
      </c>
      <c r="AD1535" s="5" t="s">
        <v>565</v>
      </c>
      <c r="AE1535" s="5" t="s">
        <v>566</v>
      </c>
      <c r="AF1535" s="5" t="s">
        <v>567</v>
      </c>
      <c r="AG1535" s="5" t="s">
        <v>52</v>
      </c>
      <c r="AH1535" s="5" t="s">
        <v>52</v>
      </c>
      <c r="AI1535" s="5" t="s">
        <v>568</v>
      </c>
      <c r="AJ1535" s="5" t="s">
        <v>14024</v>
      </c>
      <c r="AK1535" s="5" t="s">
        <v>14025</v>
      </c>
      <c r="AL1535" s="5" t="s">
        <v>2044</v>
      </c>
    </row>
    <row r="1536" hidden="1">
      <c r="A1536" s="5" t="s">
        <v>14026</v>
      </c>
      <c r="B1536" s="5" t="s">
        <v>14027</v>
      </c>
      <c r="C1536" s="5" t="s">
        <v>13945</v>
      </c>
      <c r="D1536" s="9">
        <v>43519.0</v>
      </c>
      <c r="E1536" s="5">
        <v>1135748.0</v>
      </c>
      <c r="F1536" s="5">
        <v>516249.0</v>
      </c>
      <c r="G1536" s="5" t="s">
        <v>148</v>
      </c>
      <c r="H1536" s="5" t="s">
        <v>205</v>
      </c>
      <c r="I1536" s="5" t="s">
        <v>14028</v>
      </c>
      <c r="J1536" s="5" t="s">
        <v>151</v>
      </c>
      <c r="K1536" s="5" t="s">
        <v>14029</v>
      </c>
      <c r="L1536" s="5" t="s">
        <v>14030</v>
      </c>
      <c r="M1536" s="10" t="str">
        <f>IFERROR(__xludf.DUMMYFUNCTION("REGEXEXTRACT(L2021, ""[\s,]([A-Z]{2})[,\s]\s?\d{5}"")"),"NC")</f>
        <v>NC</v>
      </c>
      <c r="N1536" s="5" t="s">
        <v>14031</v>
      </c>
      <c r="O1536" s="5">
        <v>739.0</v>
      </c>
      <c r="P1536" s="5">
        <v>21.0</v>
      </c>
      <c r="Q1536" s="5" t="s">
        <v>14032</v>
      </c>
      <c r="R1536" s="5" t="s">
        <v>14033</v>
      </c>
      <c r="S1536" s="5">
        <v>192.0</v>
      </c>
      <c r="T1536" s="5" t="s">
        <v>115</v>
      </c>
      <c r="U1536" s="5">
        <v>4.0</v>
      </c>
      <c r="V1536" s="5" t="s">
        <v>70</v>
      </c>
      <c r="W1536" s="5" t="s">
        <v>14034</v>
      </c>
      <c r="X1536" s="5" t="s">
        <v>52</v>
      </c>
      <c r="Y1536" s="5" t="s">
        <v>52</v>
      </c>
      <c r="Z1536" s="5" t="s">
        <v>14035</v>
      </c>
      <c r="AA1536" s="5" t="s">
        <v>14036</v>
      </c>
      <c r="AB1536" s="5" t="s">
        <v>235</v>
      </c>
      <c r="AC1536" s="5" t="s">
        <v>52</v>
      </c>
      <c r="AD1536" s="5" t="s">
        <v>398</v>
      </c>
      <c r="AE1536" s="5" t="s">
        <v>399</v>
      </c>
      <c r="AF1536" s="5" t="s">
        <v>400</v>
      </c>
      <c r="AG1536" s="5" t="s">
        <v>401</v>
      </c>
      <c r="AH1536" s="5">
        <v>23502.0</v>
      </c>
      <c r="AI1536" s="5" t="s">
        <v>402</v>
      </c>
      <c r="AJ1536" s="5" t="s">
        <v>14037</v>
      </c>
      <c r="AK1536" s="5" t="s">
        <v>14038</v>
      </c>
      <c r="AL1536" s="5" t="s">
        <v>4683</v>
      </c>
    </row>
    <row r="1537" hidden="1">
      <c r="A1537" s="5" t="s">
        <v>14039</v>
      </c>
      <c r="B1537" s="5" t="s">
        <v>3483</v>
      </c>
      <c r="C1537" s="5" t="s">
        <v>3484</v>
      </c>
      <c r="D1537" s="9">
        <v>43518.0</v>
      </c>
      <c r="E1537" s="5">
        <v>200380.0</v>
      </c>
      <c r="F1537" s="5">
        <v>91082.0</v>
      </c>
      <c r="G1537" s="5" t="s">
        <v>1419</v>
      </c>
      <c r="H1537" s="5" t="s">
        <v>480</v>
      </c>
      <c r="I1537" s="5" t="s">
        <v>13651</v>
      </c>
      <c r="J1537" s="5" t="s">
        <v>256</v>
      </c>
      <c r="K1537" s="5" t="s">
        <v>4277</v>
      </c>
      <c r="L1537" s="5" t="s">
        <v>6197</v>
      </c>
      <c r="M1537" s="10" t="str">
        <f>IFERROR(__xludf.DUMMYFUNCTION("REGEXEXTRACT(L2022, ""[\s,]([A-Z]{2})[,\s]\s?\d{5}"")"),"MA")</f>
        <v>MA</v>
      </c>
      <c r="N1537" s="5" t="s">
        <v>3487</v>
      </c>
      <c r="O1537" s="5" t="s">
        <v>52</v>
      </c>
      <c r="P1537" s="5">
        <v>4.0</v>
      </c>
      <c r="Q1537" s="5" t="s">
        <v>14040</v>
      </c>
      <c r="R1537" s="5" t="s">
        <v>4280</v>
      </c>
      <c r="S1537" s="5">
        <v>199.0</v>
      </c>
      <c r="T1537" s="5" t="s">
        <v>1077</v>
      </c>
      <c r="U1537" s="5">
        <v>0.0</v>
      </c>
      <c r="V1537" s="5" t="s">
        <v>70</v>
      </c>
      <c r="W1537" s="5" t="s">
        <v>14041</v>
      </c>
      <c r="X1537" s="5" t="s">
        <v>52</v>
      </c>
      <c r="Y1537" s="5" t="s">
        <v>52</v>
      </c>
      <c r="Z1537" s="5" t="s">
        <v>4204</v>
      </c>
      <c r="AA1537" s="5" t="s">
        <v>14042</v>
      </c>
      <c r="AB1537" s="5" t="s">
        <v>13655</v>
      </c>
      <c r="AC1537" s="5" t="s">
        <v>52</v>
      </c>
      <c r="AD1537" s="5" t="s">
        <v>5289</v>
      </c>
      <c r="AE1537" s="5" t="s">
        <v>5290</v>
      </c>
      <c r="AF1537" s="5" t="s">
        <v>5291</v>
      </c>
      <c r="AG1537" s="5" t="s">
        <v>52</v>
      </c>
      <c r="AH1537" s="5" t="s">
        <v>52</v>
      </c>
      <c r="AI1537" s="5" t="s">
        <v>52</v>
      </c>
      <c r="AJ1537" s="5" t="s">
        <v>3483</v>
      </c>
      <c r="AK1537" s="5" t="s">
        <v>6201</v>
      </c>
      <c r="AL1537" s="5" t="s">
        <v>3481</v>
      </c>
    </row>
    <row r="1538" hidden="1">
      <c r="A1538" s="5" t="s">
        <v>14043</v>
      </c>
      <c r="B1538" s="5" t="s">
        <v>9609</v>
      </c>
      <c r="C1538" s="5" t="s">
        <v>9609</v>
      </c>
      <c r="D1538" s="9">
        <v>43518.0</v>
      </c>
      <c r="E1538" s="5">
        <v>594748.0</v>
      </c>
      <c r="F1538" s="5">
        <v>270340.0</v>
      </c>
      <c r="G1538" s="5" t="s">
        <v>1419</v>
      </c>
      <c r="H1538" s="5" t="s">
        <v>480</v>
      </c>
      <c r="I1538" s="5" t="s">
        <v>13651</v>
      </c>
      <c r="J1538" s="5" t="s">
        <v>256</v>
      </c>
      <c r="K1538" s="5" t="s">
        <v>12703</v>
      </c>
      <c r="L1538" s="5" t="s">
        <v>14044</v>
      </c>
      <c r="M1538" s="10" t="str">
        <f>IFERROR(__xludf.DUMMYFUNCTION("REGEXEXTRACT(L2023, ""[\s,]([A-Z]{2})[,\s]\s?\d{5}"")"),"#N/A")</f>
        <v>#N/A</v>
      </c>
      <c r="N1538" s="5" t="s">
        <v>14044</v>
      </c>
      <c r="O1538" s="5" t="s">
        <v>52</v>
      </c>
      <c r="P1538" s="5">
        <v>11.0</v>
      </c>
      <c r="Q1538" s="5" t="s">
        <v>14045</v>
      </c>
      <c r="R1538" s="5" t="s">
        <v>14046</v>
      </c>
      <c r="S1538" s="5">
        <v>97.0</v>
      </c>
      <c r="T1538" s="5" t="s">
        <v>115</v>
      </c>
      <c r="U1538" s="5">
        <v>0.0</v>
      </c>
      <c r="V1538" s="5" t="s">
        <v>70</v>
      </c>
      <c r="W1538" s="5" t="s">
        <v>14047</v>
      </c>
      <c r="X1538" s="5" t="s">
        <v>52</v>
      </c>
      <c r="Y1538" s="5" t="s">
        <v>52</v>
      </c>
      <c r="Z1538" s="5" t="s">
        <v>4204</v>
      </c>
      <c r="AA1538" s="5" t="s">
        <v>14048</v>
      </c>
      <c r="AB1538" s="5" t="s">
        <v>13655</v>
      </c>
      <c r="AC1538" s="5" t="s">
        <v>52</v>
      </c>
      <c r="AD1538" s="5" t="s">
        <v>5289</v>
      </c>
      <c r="AE1538" s="5" t="s">
        <v>5290</v>
      </c>
      <c r="AF1538" s="5" t="s">
        <v>5291</v>
      </c>
      <c r="AG1538" s="5" t="s">
        <v>52</v>
      </c>
      <c r="AH1538" s="5" t="s">
        <v>52</v>
      </c>
      <c r="AI1538" s="5" t="s">
        <v>52</v>
      </c>
      <c r="AJ1538" s="5" t="s">
        <v>12468</v>
      </c>
      <c r="AK1538" s="5" t="s">
        <v>14049</v>
      </c>
      <c r="AL1538" s="5" t="s">
        <v>10162</v>
      </c>
    </row>
    <row r="1539" hidden="1">
      <c r="A1539" s="5" t="s">
        <v>14050</v>
      </c>
      <c r="B1539" s="5" t="s">
        <v>14051</v>
      </c>
      <c r="C1539" s="5" t="s">
        <v>14052</v>
      </c>
      <c r="D1539" s="9">
        <v>43515.0</v>
      </c>
      <c r="E1539" s="5">
        <v>46376.0</v>
      </c>
      <c r="F1539" s="5">
        <v>21080.0</v>
      </c>
      <c r="G1539" s="5" t="s">
        <v>1321</v>
      </c>
      <c r="H1539" s="5" t="s">
        <v>2784</v>
      </c>
      <c r="I1539" s="5" t="s">
        <v>5612</v>
      </c>
      <c r="J1539" s="5" t="s">
        <v>1322</v>
      </c>
      <c r="K1539" s="5" t="s">
        <v>12178</v>
      </c>
      <c r="L1539" s="5" t="s">
        <v>14053</v>
      </c>
      <c r="M1539" s="10" t="str">
        <f>IFERROR(__xludf.DUMMYFUNCTION("REGEXEXTRACT(L2024, ""[\s,]([A-Z]{2})[,\s]\s?\d{5}"")"),"#N/A")</f>
        <v>#N/A</v>
      </c>
      <c r="N1539" s="5" t="s">
        <v>14054</v>
      </c>
      <c r="O1539" s="5">
        <v>94510.0</v>
      </c>
      <c r="P1539" s="5">
        <v>1.0</v>
      </c>
      <c r="Q1539" s="5" t="s">
        <v>14055</v>
      </c>
      <c r="R1539" s="5" t="s">
        <v>52</v>
      </c>
      <c r="S1539" s="5">
        <v>20.0</v>
      </c>
      <c r="T1539" s="5" t="s">
        <v>53</v>
      </c>
      <c r="U1539" s="5">
        <v>0.0</v>
      </c>
      <c r="V1539" s="5" t="s">
        <v>52</v>
      </c>
      <c r="W1539" s="5" t="s">
        <v>14056</v>
      </c>
      <c r="X1539" s="5" t="s">
        <v>55</v>
      </c>
      <c r="Y1539" s="5" t="s">
        <v>14057</v>
      </c>
      <c r="Z1539" s="5" t="s">
        <v>14058</v>
      </c>
      <c r="AA1539" s="5">
        <v>1175147.0</v>
      </c>
      <c r="AB1539" s="5" t="s">
        <v>260</v>
      </c>
      <c r="AC1539" s="5" t="s">
        <v>52</v>
      </c>
      <c r="AD1539" s="5" t="s">
        <v>2042</v>
      </c>
      <c r="AE1539" s="5" t="s">
        <v>2043</v>
      </c>
      <c r="AF1539" s="5" t="s">
        <v>52</v>
      </c>
      <c r="AG1539" s="5" t="s">
        <v>52</v>
      </c>
      <c r="AH1539" s="5" t="s">
        <v>52</v>
      </c>
      <c r="AI1539" s="5" t="s">
        <v>52</v>
      </c>
      <c r="AJ1539" s="5" t="s">
        <v>102</v>
      </c>
      <c r="AK1539" s="5" t="s">
        <v>102</v>
      </c>
      <c r="AL1539" s="5" t="s">
        <v>14059</v>
      </c>
    </row>
    <row r="1540">
      <c r="A1540" s="5" t="s">
        <v>14060</v>
      </c>
      <c r="B1540" s="5" t="s">
        <v>14061</v>
      </c>
      <c r="C1540" s="5" t="s">
        <v>14062</v>
      </c>
      <c r="D1540" s="9">
        <v>43513.0</v>
      </c>
      <c r="E1540" s="5">
        <v>121524.0</v>
      </c>
      <c r="F1540" s="5">
        <v>55238.0</v>
      </c>
      <c r="G1540" s="5" t="s">
        <v>3378</v>
      </c>
      <c r="H1540" s="5" t="s">
        <v>45</v>
      </c>
      <c r="I1540" s="5" t="s">
        <v>14063</v>
      </c>
      <c r="J1540" s="5" t="s">
        <v>3378</v>
      </c>
      <c r="K1540" s="5" t="s">
        <v>1031</v>
      </c>
      <c r="L1540" s="5" t="s">
        <v>14064</v>
      </c>
      <c r="M1540" s="11" t="s">
        <v>75</v>
      </c>
      <c r="N1540" s="5" t="s">
        <v>14065</v>
      </c>
      <c r="O1540" s="5" t="s">
        <v>14066</v>
      </c>
      <c r="P1540" s="5">
        <v>5.0</v>
      </c>
      <c r="Q1540" s="5" t="s">
        <v>14067</v>
      </c>
      <c r="R1540" s="5" t="s">
        <v>1116</v>
      </c>
      <c r="S1540" s="5">
        <v>4403.0</v>
      </c>
      <c r="T1540" s="5" t="s">
        <v>115</v>
      </c>
      <c r="U1540" s="5">
        <v>3.0</v>
      </c>
      <c r="V1540" s="5" t="s">
        <v>70</v>
      </c>
      <c r="W1540" s="5" t="s">
        <v>14068</v>
      </c>
      <c r="X1540" s="5" t="s">
        <v>52</v>
      </c>
      <c r="Y1540" s="5" t="s">
        <v>52</v>
      </c>
      <c r="Z1540" s="5" t="s">
        <v>14069</v>
      </c>
      <c r="AA1540" s="5" t="s">
        <v>14070</v>
      </c>
      <c r="AB1540" s="5" t="s">
        <v>119</v>
      </c>
      <c r="AC1540" s="5" t="s">
        <v>52</v>
      </c>
      <c r="AD1540" s="5" t="s">
        <v>398</v>
      </c>
      <c r="AE1540" s="5" t="s">
        <v>399</v>
      </c>
      <c r="AF1540" s="5" t="s">
        <v>400</v>
      </c>
      <c r="AG1540" s="5" t="s">
        <v>401</v>
      </c>
      <c r="AH1540" s="5">
        <v>23502.0</v>
      </c>
      <c r="AI1540" s="5" t="s">
        <v>402</v>
      </c>
      <c r="AJ1540" s="5" t="s">
        <v>14071</v>
      </c>
      <c r="AK1540" s="5" t="s">
        <v>14072</v>
      </c>
      <c r="AL1540" s="5" t="s">
        <v>11270</v>
      </c>
    </row>
    <row r="1541" hidden="1">
      <c r="A1541" s="5" t="s">
        <v>14073</v>
      </c>
      <c r="B1541" s="5" t="s">
        <v>1144</v>
      </c>
      <c r="C1541" s="5" t="s">
        <v>204</v>
      </c>
      <c r="D1541" s="9">
        <v>43513.0</v>
      </c>
      <c r="E1541" s="5">
        <v>47309.0</v>
      </c>
      <c r="F1541" s="5">
        <v>21504.0</v>
      </c>
      <c r="G1541" s="5" t="s">
        <v>226</v>
      </c>
      <c r="H1541" s="5" t="s">
        <v>205</v>
      </c>
      <c r="I1541" s="5" t="s">
        <v>9507</v>
      </c>
      <c r="J1541" s="5" t="s">
        <v>228</v>
      </c>
      <c r="K1541" s="5" t="s">
        <v>13904</v>
      </c>
      <c r="L1541" s="5" t="s">
        <v>14074</v>
      </c>
      <c r="M1541" s="10" t="str">
        <f>IFERROR(__xludf.DUMMYFUNCTION("REGEXEXTRACT(L2026, ""[\s,]([A-Z]{2})[,\s]\s?\d{5}"")"),"NY")</f>
        <v>NY</v>
      </c>
      <c r="N1541" s="5" t="s">
        <v>13905</v>
      </c>
      <c r="O1541" s="5" t="s">
        <v>9789</v>
      </c>
      <c r="P1541" s="5">
        <v>1.0</v>
      </c>
      <c r="Q1541" s="5" t="s">
        <v>14075</v>
      </c>
      <c r="R1541" s="5">
        <v>4510.0</v>
      </c>
      <c r="S1541" s="5">
        <v>840.0</v>
      </c>
      <c r="T1541" s="5" t="s">
        <v>115</v>
      </c>
      <c r="U1541" s="5">
        <v>0.0</v>
      </c>
      <c r="V1541" s="5" t="s">
        <v>52</v>
      </c>
      <c r="W1541" s="5" t="s">
        <v>14076</v>
      </c>
      <c r="X1541" s="5" t="s">
        <v>52</v>
      </c>
      <c r="Y1541" s="5" t="s">
        <v>52</v>
      </c>
      <c r="Z1541" s="5" t="s">
        <v>14077</v>
      </c>
      <c r="AA1541" s="5" t="s">
        <v>14078</v>
      </c>
      <c r="AB1541" s="5" t="s">
        <v>235</v>
      </c>
      <c r="AC1541" s="5" t="s">
        <v>52</v>
      </c>
      <c r="AD1541" s="5" t="s">
        <v>181</v>
      </c>
      <c r="AE1541" s="5" t="s">
        <v>182</v>
      </c>
      <c r="AF1541" s="5" t="s">
        <v>183</v>
      </c>
      <c r="AG1541" s="5" t="s">
        <v>52</v>
      </c>
      <c r="AH1541" s="5" t="s">
        <v>52</v>
      </c>
      <c r="AI1541" s="5" t="s">
        <v>184</v>
      </c>
      <c r="AJ1541" s="5" t="s">
        <v>1144</v>
      </c>
      <c r="AK1541" s="5" t="s">
        <v>14074</v>
      </c>
      <c r="AL1541" s="5" t="s">
        <v>9795</v>
      </c>
    </row>
    <row r="1542" hidden="1">
      <c r="A1542" s="5" t="s">
        <v>14079</v>
      </c>
      <c r="B1542" s="5" t="s">
        <v>9479</v>
      </c>
      <c r="C1542" s="5" t="s">
        <v>12750</v>
      </c>
      <c r="D1542" s="9">
        <v>43512.0</v>
      </c>
      <c r="E1542" s="5">
        <v>2730.0</v>
      </c>
      <c r="F1542" s="5">
        <v>1241.0</v>
      </c>
      <c r="G1542" s="5" t="s">
        <v>479</v>
      </c>
      <c r="H1542" s="5" t="s">
        <v>272</v>
      </c>
      <c r="I1542" s="5" t="s">
        <v>10278</v>
      </c>
      <c r="J1542" s="5" t="s">
        <v>274</v>
      </c>
      <c r="K1542" s="5" t="s">
        <v>9481</v>
      </c>
      <c r="L1542" s="5" t="s">
        <v>12751</v>
      </c>
      <c r="M1542" s="10" t="str">
        <f>IFERROR(__xludf.DUMMYFUNCTION("REGEXEXTRACT(L2027, ""[\s,]([A-Z]{2})[,\s]\s?\d{5}"")"),"FL")</f>
        <v>FL</v>
      </c>
      <c r="N1542" s="5" t="s">
        <v>12752</v>
      </c>
      <c r="O1542" s="5">
        <v>90723.0</v>
      </c>
      <c r="P1542" s="5">
        <v>1.0</v>
      </c>
      <c r="Q1542" s="5" t="s">
        <v>14080</v>
      </c>
      <c r="R1542" s="5" t="s">
        <v>3516</v>
      </c>
      <c r="S1542" s="5">
        <v>112.0</v>
      </c>
      <c r="T1542" s="5" t="s">
        <v>69</v>
      </c>
      <c r="U1542" s="5">
        <v>0.0</v>
      </c>
      <c r="V1542" s="5" t="s">
        <v>52</v>
      </c>
      <c r="W1542" s="5" t="s">
        <v>14081</v>
      </c>
      <c r="X1542" s="5" t="s">
        <v>55</v>
      </c>
      <c r="Y1542" s="5" t="s">
        <v>14082</v>
      </c>
      <c r="Z1542" s="5">
        <v>1901.0</v>
      </c>
      <c r="AA1542" s="5" t="s">
        <v>14083</v>
      </c>
      <c r="AB1542" s="5" t="s">
        <v>260</v>
      </c>
      <c r="AC1542" s="5" t="s">
        <v>52</v>
      </c>
      <c r="AD1542" s="5" t="s">
        <v>3225</v>
      </c>
      <c r="AE1542" s="5" t="s">
        <v>3226</v>
      </c>
      <c r="AF1542" s="5" t="s">
        <v>3227</v>
      </c>
      <c r="AG1542" s="5" t="s">
        <v>52</v>
      </c>
      <c r="AH1542" s="5" t="s">
        <v>52</v>
      </c>
      <c r="AI1542" s="5" t="s">
        <v>3228</v>
      </c>
      <c r="AJ1542" s="5" t="s">
        <v>9479</v>
      </c>
      <c r="AK1542" s="5" t="s">
        <v>12751</v>
      </c>
      <c r="AL1542" s="5" t="s">
        <v>404</v>
      </c>
    </row>
    <row r="1543" hidden="1">
      <c r="A1543" s="5" t="s">
        <v>14084</v>
      </c>
      <c r="B1543" s="5" t="s">
        <v>14085</v>
      </c>
      <c r="C1543" s="5" t="s">
        <v>3529</v>
      </c>
      <c r="D1543" s="9">
        <v>43511.0</v>
      </c>
      <c r="E1543" s="5">
        <v>160523.0</v>
      </c>
      <c r="F1543" s="5">
        <v>72965.0</v>
      </c>
      <c r="G1543" s="5" t="s">
        <v>1419</v>
      </c>
      <c r="H1543" s="5" t="s">
        <v>480</v>
      </c>
      <c r="I1543" s="5" t="s">
        <v>6992</v>
      </c>
      <c r="J1543" s="5" t="s">
        <v>256</v>
      </c>
      <c r="K1543" s="5" t="s">
        <v>14086</v>
      </c>
      <c r="L1543" s="5" t="s">
        <v>14087</v>
      </c>
      <c r="M1543" s="10" t="str">
        <f>IFERROR(__xludf.DUMMYFUNCTION("REGEXEXTRACT(L2028, ""[\s,]([A-Z]{2})[,\s]\s?\d{5}"")"),"OH")</f>
        <v>OH</v>
      </c>
      <c r="N1543" s="5" t="s">
        <v>14088</v>
      </c>
      <c r="O1543" s="5" t="s">
        <v>52</v>
      </c>
      <c r="P1543" s="5">
        <v>3.0</v>
      </c>
      <c r="Q1543" s="5" t="s">
        <v>14089</v>
      </c>
      <c r="R1543" s="5" t="s">
        <v>2662</v>
      </c>
      <c r="S1543" s="5">
        <v>246.0</v>
      </c>
      <c r="T1543" s="5" t="s">
        <v>115</v>
      </c>
      <c r="U1543" s="5">
        <v>0.0</v>
      </c>
      <c r="V1543" s="5" t="s">
        <v>52</v>
      </c>
      <c r="W1543" s="5" t="s">
        <v>14090</v>
      </c>
      <c r="X1543" s="5" t="s">
        <v>52</v>
      </c>
      <c r="Y1543" s="5" t="s">
        <v>52</v>
      </c>
      <c r="Z1543" s="5" t="s">
        <v>3614</v>
      </c>
      <c r="AA1543" s="5" t="s">
        <v>14091</v>
      </c>
      <c r="AB1543" s="5" t="s">
        <v>119</v>
      </c>
      <c r="AC1543" s="5" t="s">
        <v>52</v>
      </c>
      <c r="AD1543" s="5" t="s">
        <v>181</v>
      </c>
      <c r="AE1543" s="5" t="s">
        <v>182</v>
      </c>
      <c r="AF1543" s="5" t="s">
        <v>183</v>
      </c>
      <c r="AG1543" s="5" t="s">
        <v>52</v>
      </c>
      <c r="AH1543" s="5" t="s">
        <v>52</v>
      </c>
      <c r="AI1543" s="5" t="s">
        <v>184</v>
      </c>
      <c r="AJ1543" s="5" t="s">
        <v>14085</v>
      </c>
      <c r="AK1543" s="5" t="s">
        <v>14087</v>
      </c>
      <c r="AL1543" s="5" t="s">
        <v>4648</v>
      </c>
    </row>
    <row r="1544" hidden="1">
      <c r="A1544" s="5" t="s">
        <v>14092</v>
      </c>
      <c r="B1544" s="5" t="s">
        <v>5603</v>
      </c>
      <c r="C1544" s="5" t="s">
        <v>5603</v>
      </c>
      <c r="D1544" s="9">
        <v>43511.0</v>
      </c>
      <c r="E1544" s="5">
        <v>227702.0</v>
      </c>
      <c r="F1544" s="5">
        <v>103501.0</v>
      </c>
      <c r="G1544" s="5" t="s">
        <v>1419</v>
      </c>
      <c r="H1544" s="5" t="s">
        <v>480</v>
      </c>
      <c r="I1544" s="5" t="s">
        <v>6992</v>
      </c>
      <c r="J1544" s="5" t="s">
        <v>256</v>
      </c>
      <c r="K1544" s="5" t="s">
        <v>4277</v>
      </c>
      <c r="L1544" s="5" t="s">
        <v>14093</v>
      </c>
      <c r="M1544" s="10" t="str">
        <f>IFERROR(__xludf.DUMMYFUNCTION("REGEXEXTRACT(L2029, ""[\s,]([A-Z]{2})[,\s]\s?\d{5}"")"),"#N/A")</f>
        <v>#N/A</v>
      </c>
      <c r="N1544" s="5" t="s">
        <v>14093</v>
      </c>
      <c r="O1544" s="5" t="s">
        <v>52</v>
      </c>
      <c r="P1544" s="5">
        <v>4.0</v>
      </c>
      <c r="Q1544" s="5" t="s">
        <v>14094</v>
      </c>
      <c r="R1544" s="5" t="s">
        <v>4280</v>
      </c>
      <c r="S1544" s="5">
        <v>227.0</v>
      </c>
      <c r="T1544" s="5" t="s">
        <v>1077</v>
      </c>
      <c r="U1544" s="5">
        <v>0.0</v>
      </c>
      <c r="V1544" s="5" t="s">
        <v>70</v>
      </c>
      <c r="W1544" s="5" t="s">
        <v>14095</v>
      </c>
      <c r="X1544" s="5" t="s">
        <v>52</v>
      </c>
      <c r="Y1544" s="5" t="s">
        <v>52</v>
      </c>
      <c r="Z1544" s="5" t="s">
        <v>3614</v>
      </c>
      <c r="AA1544" s="5" t="s">
        <v>14096</v>
      </c>
      <c r="AB1544" s="5" t="s">
        <v>119</v>
      </c>
      <c r="AC1544" s="5" t="s">
        <v>52</v>
      </c>
      <c r="AD1544" s="5" t="s">
        <v>5289</v>
      </c>
      <c r="AE1544" s="5" t="s">
        <v>5290</v>
      </c>
      <c r="AF1544" s="5" t="s">
        <v>5291</v>
      </c>
      <c r="AG1544" s="5" t="s">
        <v>52</v>
      </c>
      <c r="AH1544" s="5" t="s">
        <v>52</v>
      </c>
      <c r="AI1544" s="5" t="s">
        <v>52</v>
      </c>
      <c r="AJ1544" s="5" t="s">
        <v>7256</v>
      </c>
      <c r="AK1544" s="5" t="s">
        <v>14097</v>
      </c>
      <c r="AL1544" s="5" t="s">
        <v>3481</v>
      </c>
    </row>
    <row r="1545" hidden="1">
      <c r="A1545" s="5" t="s">
        <v>14098</v>
      </c>
      <c r="B1545" s="5" t="s">
        <v>14099</v>
      </c>
      <c r="C1545" s="5" t="s">
        <v>14100</v>
      </c>
      <c r="D1545" s="9">
        <v>43510.0</v>
      </c>
      <c r="E1545" s="5">
        <v>30468.0</v>
      </c>
      <c r="F1545" s="5">
        <v>13849.0</v>
      </c>
      <c r="G1545" s="5" t="s">
        <v>3378</v>
      </c>
      <c r="H1545" s="5" t="s">
        <v>171</v>
      </c>
      <c r="I1545" s="5" t="s">
        <v>14101</v>
      </c>
      <c r="J1545" s="5" t="s">
        <v>3378</v>
      </c>
      <c r="K1545" s="5" t="s">
        <v>14102</v>
      </c>
      <c r="L1545" s="5" t="s">
        <v>14103</v>
      </c>
      <c r="M1545" s="10" t="str">
        <f>IFERROR(__xludf.DUMMYFUNCTION("REGEXEXTRACT(L2030, ""[\s,]([A-Z]{2})[,\s]\s?\d{5}"")"),"NY")</f>
        <v>NY</v>
      </c>
      <c r="N1545" s="5" t="s">
        <v>14104</v>
      </c>
      <c r="O1545" s="5">
        <v>34471.0</v>
      </c>
      <c r="P1545" s="5">
        <v>1.0</v>
      </c>
      <c r="Q1545" s="5" t="s">
        <v>14105</v>
      </c>
      <c r="R1545" s="5">
        <v>4500.0</v>
      </c>
      <c r="S1545" s="5">
        <v>1098.0</v>
      </c>
      <c r="T1545" s="5" t="s">
        <v>115</v>
      </c>
      <c r="U1545" s="5">
        <v>0.0</v>
      </c>
      <c r="V1545" s="5" t="s">
        <v>70</v>
      </c>
      <c r="W1545" s="5" t="s">
        <v>14106</v>
      </c>
      <c r="X1545" s="5" t="s">
        <v>52</v>
      </c>
      <c r="Y1545" s="5" t="s">
        <v>52</v>
      </c>
      <c r="Z1545" s="5" t="s">
        <v>14107</v>
      </c>
      <c r="AA1545" s="5" t="s">
        <v>14108</v>
      </c>
      <c r="AB1545" s="5" t="s">
        <v>119</v>
      </c>
      <c r="AC1545" s="5" t="s">
        <v>52</v>
      </c>
      <c r="AD1545" s="5" t="s">
        <v>398</v>
      </c>
      <c r="AE1545" s="5" t="s">
        <v>399</v>
      </c>
      <c r="AF1545" s="5" t="s">
        <v>400</v>
      </c>
      <c r="AG1545" s="5" t="s">
        <v>401</v>
      </c>
      <c r="AH1545" s="5">
        <v>23502.0</v>
      </c>
      <c r="AI1545" s="5" t="s">
        <v>402</v>
      </c>
      <c r="AJ1545" s="5" t="s">
        <v>14109</v>
      </c>
      <c r="AK1545" s="5" t="s">
        <v>14110</v>
      </c>
      <c r="AL1545" s="5" t="s">
        <v>14111</v>
      </c>
    </row>
    <row r="1546" hidden="1">
      <c r="A1546" s="5" t="s">
        <v>14112</v>
      </c>
      <c r="B1546" s="5" t="s">
        <v>14113</v>
      </c>
      <c r="C1546" s="5" t="s">
        <v>14114</v>
      </c>
      <c r="D1546" s="9">
        <v>43507.0</v>
      </c>
      <c r="E1546" s="5">
        <v>39147.0</v>
      </c>
      <c r="F1546" s="5">
        <v>17794.0</v>
      </c>
      <c r="G1546" s="5" t="s">
        <v>963</v>
      </c>
      <c r="H1546" s="5" t="s">
        <v>189</v>
      </c>
      <c r="I1546" s="5" t="s">
        <v>14115</v>
      </c>
      <c r="J1546" s="5" t="s">
        <v>965</v>
      </c>
      <c r="K1546" s="5" t="s">
        <v>14116</v>
      </c>
      <c r="L1546" s="5" t="s">
        <v>14117</v>
      </c>
      <c r="M1546" s="10" t="str">
        <f>IFERROR(__xludf.DUMMYFUNCTION("REGEXEXTRACT(L2031, ""[\s,]([A-Z]{2})[,\s]\s?\d{5}"")"),"PA")</f>
        <v>PA</v>
      </c>
      <c r="N1546" s="5" t="s">
        <v>14118</v>
      </c>
      <c r="O1546" s="5">
        <v>92614.0</v>
      </c>
      <c r="P1546" s="5">
        <v>1.0</v>
      </c>
      <c r="Q1546" s="5" t="s">
        <v>14119</v>
      </c>
      <c r="R1546" s="5" t="s">
        <v>244</v>
      </c>
      <c r="S1546" s="5">
        <v>24.0</v>
      </c>
      <c r="T1546" s="5" t="s">
        <v>53</v>
      </c>
      <c r="U1546" s="5">
        <v>22.0</v>
      </c>
      <c r="V1546" s="5" t="s">
        <v>70</v>
      </c>
      <c r="W1546" s="5" t="s">
        <v>14120</v>
      </c>
      <c r="X1546" s="5" t="s">
        <v>71</v>
      </c>
      <c r="Y1546" s="5" t="s">
        <v>52</v>
      </c>
      <c r="Z1546" s="5" t="s">
        <v>14121</v>
      </c>
      <c r="AA1546" s="5" t="s">
        <v>14122</v>
      </c>
      <c r="AB1546" s="5" t="s">
        <v>260</v>
      </c>
      <c r="AC1546" s="5" t="s">
        <v>52</v>
      </c>
      <c r="AD1546" s="5" t="s">
        <v>72</v>
      </c>
      <c r="AE1546" s="5" t="s">
        <v>73</v>
      </c>
      <c r="AF1546" s="5" t="s">
        <v>74</v>
      </c>
      <c r="AG1546" s="5" t="s">
        <v>75</v>
      </c>
      <c r="AH1546" s="5" t="s">
        <v>76</v>
      </c>
      <c r="AI1546" s="5" t="s">
        <v>77</v>
      </c>
      <c r="AJ1546" s="5" t="s">
        <v>14123</v>
      </c>
      <c r="AK1546" s="5" t="s">
        <v>14124</v>
      </c>
      <c r="AL1546" s="5" t="s">
        <v>2594</v>
      </c>
    </row>
    <row r="1547" hidden="1">
      <c r="A1547" s="5" t="s">
        <v>14125</v>
      </c>
      <c r="B1547" s="5" t="s">
        <v>14027</v>
      </c>
      <c r="C1547" s="5" t="s">
        <v>13945</v>
      </c>
      <c r="D1547" s="9">
        <v>43504.0</v>
      </c>
      <c r="E1547" s="5">
        <v>1135374.0</v>
      </c>
      <c r="F1547" s="5">
        <v>516079.0</v>
      </c>
      <c r="G1547" s="5" t="s">
        <v>148</v>
      </c>
      <c r="H1547" s="5" t="s">
        <v>205</v>
      </c>
      <c r="I1547" s="5" t="s">
        <v>14126</v>
      </c>
      <c r="J1547" s="5" t="s">
        <v>151</v>
      </c>
      <c r="K1547" s="5" t="s">
        <v>14127</v>
      </c>
      <c r="L1547" s="5" t="s">
        <v>14128</v>
      </c>
      <c r="M1547" s="10" t="str">
        <f>IFERROR(__xludf.DUMMYFUNCTION("REGEXEXTRACT(L2032, ""[\s,]([A-Z]{2})[,\s]\s?\d{5}"")"),"#N/A")</f>
        <v>#N/A</v>
      </c>
      <c r="N1547" s="5" t="s">
        <v>14129</v>
      </c>
      <c r="O1547" s="5">
        <v>739.0</v>
      </c>
      <c r="P1547" s="5">
        <v>21.0</v>
      </c>
      <c r="Q1547" s="5" t="s">
        <v>14130</v>
      </c>
      <c r="R1547" s="5" t="s">
        <v>14033</v>
      </c>
      <c r="S1547" s="5">
        <v>192.0</v>
      </c>
      <c r="T1547" s="5" t="s">
        <v>115</v>
      </c>
      <c r="U1547" s="5">
        <v>4.0</v>
      </c>
      <c r="V1547" s="5" t="s">
        <v>70</v>
      </c>
      <c r="W1547" s="5" t="s">
        <v>14131</v>
      </c>
      <c r="X1547" s="5" t="s">
        <v>52</v>
      </c>
      <c r="Y1547" s="5" t="s">
        <v>52</v>
      </c>
      <c r="Z1547" s="5" t="s">
        <v>14132</v>
      </c>
      <c r="AA1547" s="5" t="s">
        <v>14133</v>
      </c>
      <c r="AB1547" s="5" t="s">
        <v>200</v>
      </c>
      <c r="AC1547" s="5" t="s">
        <v>52</v>
      </c>
      <c r="AD1547" s="5" t="s">
        <v>398</v>
      </c>
      <c r="AE1547" s="5" t="s">
        <v>399</v>
      </c>
      <c r="AF1547" s="5" t="s">
        <v>400</v>
      </c>
      <c r="AG1547" s="5" t="s">
        <v>401</v>
      </c>
      <c r="AH1547" s="5">
        <v>23502.0</v>
      </c>
      <c r="AI1547" s="5" t="s">
        <v>402</v>
      </c>
      <c r="AJ1547" s="5" t="s">
        <v>14037</v>
      </c>
      <c r="AK1547" s="5" t="s">
        <v>14038</v>
      </c>
      <c r="AL1547" s="5" t="s">
        <v>4683</v>
      </c>
    </row>
    <row r="1548" hidden="1">
      <c r="A1548" s="5" t="s">
        <v>14134</v>
      </c>
      <c r="B1548" s="5" t="s">
        <v>14027</v>
      </c>
      <c r="C1548" s="5" t="s">
        <v>13945</v>
      </c>
      <c r="D1548" s="9">
        <v>43497.0</v>
      </c>
      <c r="E1548" s="5">
        <v>1242597.0</v>
      </c>
      <c r="F1548" s="5">
        <v>564817.0</v>
      </c>
      <c r="G1548" s="5" t="s">
        <v>148</v>
      </c>
      <c r="H1548" s="5" t="s">
        <v>205</v>
      </c>
      <c r="I1548" s="5" t="s">
        <v>12909</v>
      </c>
      <c r="J1548" s="5" t="s">
        <v>151</v>
      </c>
      <c r="K1548" s="5" t="s">
        <v>14135</v>
      </c>
      <c r="L1548" s="5" t="s">
        <v>14030</v>
      </c>
      <c r="M1548" s="10" t="str">
        <f>IFERROR(__xludf.DUMMYFUNCTION("REGEXEXTRACT(L2033, ""[\s,]([A-Z]{2})[,\s]\s?\d{5}"")"),"NY")</f>
        <v>NY</v>
      </c>
      <c r="N1548" s="5" t="s">
        <v>14136</v>
      </c>
      <c r="O1548" s="5">
        <v>739.0</v>
      </c>
      <c r="P1548" s="5">
        <v>23.0</v>
      </c>
      <c r="Q1548" s="5" t="s">
        <v>14137</v>
      </c>
      <c r="R1548" s="5" t="s">
        <v>14138</v>
      </c>
      <c r="S1548" s="5">
        <v>251.0</v>
      </c>
      <c r="T1548" s="5" t="s">
        <v>115</v>
      </c>
      <c r="U1548" s="5">
        <v>4.0</v>
      </c>
      <c r="V1548" s="5" t="s">
        <v>70</v>
      </c>
      <c r="W1548" s="5" t="s">
        <v>14139</v>
      </c>
      <c r="X1548" s="5" t="s">
        <v>52</v>
      </c>
      <c r="Y1548" s="5" t="s">
        <v>52</v>
      </c>
      <c r="Z1548" s="5" t="s">
        <v>14140</v>
      </c>
      <c r="AA1548" s="5" t="s">
        <v>14141</v>
      </c>
      <c r="AB1548" s="5" t="s">
        <v>1177</v>
      </c>
      <c r="AC1548" s="5" t="s">
        <v>52</v>
      </c>
      <c r="AD1548" s="5" t="s">
        <v>398</v>
      </c>
      <c r="AE1548" s="5" t="s">
        <v>399</v>
      </c>
      <c r="AF1548" s="5" t="s">
        <v>400</v>
      </c>
      <c r="AG1548" s="5" t="s">
        <v>401</v>
      </c>
      <c r="AH1548" s="5">
        <v>23502.0</v>
      </c>
      <c r="AI1548" s="5" t="s">
        <v>402</v>
      </c>
      <c r="AJ1548" s="5" t="s">
        <v>14037</v>
      </c>
      <c r="AK1548" s="5" t="s">
        <v>14038</v>
      </c>
      <c r="AL1548" s="5" t="s">
        <v>4683</v>
      </c>
    </row>
    <row r="1549" hidden="1">
      <c r="A1549" s="5" t="s">
        <v>14142</v>
      </c>
      <c r="B1549" s="5" t="s">
        <v>14027</v>
      </c>
      <c r="C1549" s="5" t="s">
        <v>13945</v>
      </c>
      <c r="D1549" s="9">
        <v>43497.0</v>
      </c>
      <c r="E1549" s="5">
        <v>1242476.0</v>
      </c>
      <c r="F1549" s="5">
        <v>564762.0</v>
      </c>
      <c r="G1549" s="5" t="s">
        <v>148</v>
      </c>
      <c r="H1549" s="5" t="s">
        <v>205</v>
      </c>
      <c r="I1549" s="5" t="s">
        <v>12909</v>
      </c>
      <c r="J1549" s="5" t="s">
        <v>151</v>
      </c>
      <c r="K1549" s="5" t="s">
        <v>14143</v>
      </c>
      <c r="L1549" s="5" t="s">
        <v>14144</v>
      </c>
      <c r="M1549" s="10" t="str">
        <f>IFERROR(__xludf.DUMMYFUNCTION("REGEXEXTRACT(L2034, ""[\s,]([A-Z]{2})[,\s]\s?\d{5}"")"),"OH")</f>
        <v>OH</v>
      </c>
      <c r="N1549" s="5" t="s">
        <v>14031</v>
      </c>
      <c r="O1549" s="5">
        <v>739.0</v>
      </c>
      <c r="P1549" s="5">
        <v>23.0</v>
      </c>
      <c r="Q1549" s="5" t="s">
        <v>14145</v>
      </c>
      <c r="R1549" s="5" t="s">
        <v>14138</v>
      </c>
      <c r="S1549" s="5">
        <v>251.0</v>
      </c>
      <c r="T1549" s="5" t="s">
        <v>115</v>
      </c>
      <c r="U1549" s="5">
        <v>4.0</v>
      </c>
      <c r="V1549" s="5" t="s">
        <v>70</v>
      </c>
      <c r="W1549" s="5" t="s">
        <v>14146</v>
      </c>
      <c r="X1549" s="5" t="s">
        <v>52</v>
      </c>
      <c r="Y1549" s="5" t="s">
        <v>52</v>
      </c>
      <c r="Z1549" s="5" t="s">
        <v>14140</v>
      </c>
      <c r="AA1549" s="5" t="s">
        <v>14147</v>
      </c>
      <c r="AB1549" s="5" t="s">
        <v>1177</v>
      </c>
      <c r="AC1549" s="5" t="s">
        <v>52</v>
      </c>
      <c r="AD1549" s="5" t="s">
        <v>398</v>
      </c>
      <c r="AE1549" s="5" t="s">
        <v>399</v>
      </c>
      <c r="AF1549" s="5" t="s">
        <v>400</v>
      </c>
      <c r="AG1549" s="5" t="s">
        <v>401</v>
      </c>
      <c r="AH1549" s="5">
        <v>23502.0</v>
      </c>
      <c r="AI1549" s="5" t="s">
        <v>402</v>
      </c>
      <c r="AJ1549" s="5" t="s">
        <v>14037</v>
      </c>
      <c r="AK1549" s="5" t="s">
        <v>14148</v>
      </c>
      <c r="AL1549" s="5" t="s">
        <v>4683</v>
      </c>
    </row>
    <row r="1550" hidden="1">
      <c r="A1550" s="5" t="s">
        <v>14149</v>
      </c>
      <c r="B1550" s="5" t="s">
        <v>14150</v>
      </c>
      <c r="C1550" s="5" t="s">
        <v>14151</v>
      </c>
      <c r="D1550" s="9">
        <v>43496.0</v>
      </c>
      <c r="E1550" s="5">
        <v>35860.0</v>
      </c>
      <c r="F1550" s="5">
        <v>16300.0</v>
      </c>
      <c r="G1550" s="5" t="s">
        <v>4518</v>
      </c>
      <c r="H1550" s="5" t="s">
        <v>459</v>
      </c>
      <c r="I1550" s="5" t="s">
        <v>14152</v>
      </c>
      <c r="J1550" s="5" t="s">
        <v>4520</v>
      </c>
      <c r="K1550" s="5" t="s">
        <v>744</v>
      </c>
      <c r="L1550" s="5" t="s">
        <v>14153</v>
      </c>
      <c r="M1550" s="10" t="str">
        <f>IFERROR(__xludf.DUMMYFUNCTION("REGEXEXTRACT(L2035, ""[\s,]([A-Z]{2})[,\s]\s?\d{5}"")"),"TX")</f>
        <v>TX</v>
      </c>
      <c r="N1550" s="5" t="s">
        <v>14154</v>
      </c>
      <c r="O1550" s="5">
        <v>19363.0</v>
      </c>
      <c r="P1550" s="5">
        <v>1.0</v>
      </c>
      <c r="Q1550" s="5" t="s">
        <v>14155</v>
      </c>
      <c r="R1550" s="5">
        <v>2200.0</v>
      </c>
      <c r="S1550" s="5">
        <v>460.0</v>
      </c>
      <c r="T1550" s="5" t="s">
        <v>115</v>
      </c>
      <c r="U1550" s="5">
        <v>0.0</v>
      </c>
      <c r="V1550" s="5" t="s">
        <v>70</v>
      </c>
      <c r="W1550" s="5" t="s">
        <v>14156</v>
      </c>
      <c r="X1550" s="5" t="s">
        <v>55</v>
      </c>
      <c r="Y1550" s="5" t="s">
        <v>14157</v>
      </c>
      <c r="Z1550" s="5" t="s">
        <v>14158</v>
      </c>
      <c r="AA1550" s="5">
        <v>452733.0</v>
      </c>
      <c r="AB1550" s="5" t="s">
        <v>235</v>
      </c>
      <c r="AC1550" s="5" t="s">
        <v>52</v>
      </c>
      <c r="AD1550" s="5" t="s">
        <v>2791</v>
      </c>
      <c r="AE1550" s="5" t="s">
        <v>2792</v>
      </c>
      <c r="AF1550" s="5" t="s">
        <v>52</v>
      </c>
      <c r="AG1550" s="5" t="s">
        <v>52</v>
      </c>
      <c r="AH1550" s="5">
        <v>79118.0</v>
      </c>
      <c r="AI1550" s="5" t="s">
        <v>2793</v>
      </c>
      <c r="AJ1550" s="5" t="s">
        <v>102</v>
      </c>
      <c r="AK1550" s="5" t="s">
        <v>102</v>
      </c>
      <c r="AL1550" s="5" t="s">
        <v>4528</v>
      </c>
    </row>
    <row r="1551" hidden="1">
      <c r="A1551" s="5" t="s">
        <v>14159</v>
      </c>
      <c r="B1551" s="5" t="s">
        <v>13357</v>
      </c>
      <c r="C1551" s="5" t="s">
        <v>13348</v>
      </c>
      <c r="D1551" s="9">
        <v>43493.0</v>
      </c>
      <c r="E1551" s="5">
        <v>491260.0</v>
      </c>
      <c r="F1551" s="5">
        <v>223300.0</v>
      </c>
      <c r="G1551" s="5" t="s">
        <v>327</v>
      </c>
      <c r="H1551" s="5" t="s">
        <v>459</v>
      </c>
      <c r="I1551" s="5" t="s">
        <v>8820</v>
      </c>
      <c r="J1551" s="5" t="s">
        <v>191</v>
      </c>
      <c r="K1551" s="5" t="s">
        <v>1336</v>
      </c>
      <c r="L1551" s="5" t="s">
        <v>14160</v>
      </c>
      <c r="M1551" s="10" t="str">
        <f>IFERROR(__xludf.DUMMYFUNCTION("REGEXEXTRACT(L2036, ""[\s,]([A-Z]{2})[,\s]\s?\d{5}"")"),"#N/A")</f>
        <v>#N/A</v>
      </c>
      <c r="N1551" s="5" t="s">
        <v>13350</v>
      </c>
      <c r="O1551" s="5" t="s">
        <v>52</v>
      </c>
      <c r="P1551" s="5">
        <v>10.0</v>
      </c>
      <c r="Q1551" s="5" t="s">
        <v>14161</v>
      </c>
      <c r="R1551" s="5" t="s">
        <v>3993</v>
      </c>
      <c r="S1551" s="5">
        <v>95.0</v>
      </c>
      <c r="T1551" s="5" t="s">
        <v>374</v>
      </c>
      <c r="U1551" s="5">
        <v>192.0</v>
      </c>
      <c r="V1551" s="5" t="s">
        <v>93</v>
      </c>
      <c r="W1551" s="5" t="s">
        <v>14162</v>
      </c>
      <c r="X1551" s="5" t="s">
        <v>52</v>
      </c>
      <c r="Y1551" s="5" t="s">
        <v>52</v>
      </c>
      <c r="Z1551" s="5" t="s">
        <v>14163</v>
      </c>
      <c r="AA1551" s="5" t="s">
        <v>14164</v>
      </c>
      <c r="AB1551" s="5" t="s">
        <v>200</v>
      </c>
      <c r="AC1551" s="5" t="s">
        <v>52</v>
      </c>
      <c r="AD1551" s="5" t="s">
        <v>11980</v>
      </c>
      <c r="AE1551" s="5" t="s">
        <v>11981</v>
      </c>
      <c r="AF1551" s="5" t="s">
        <v>218</v>
      </c>
      <c r="AG1551" s="5" t="s">
        <v>52</v>
      </c>
      <c r="AH1551" s="5" t="s">
        <v>11982</v>
      </c>
      <c r="AI1551" s="5" t="s">
        <v>11983</v>
      </c>
      <c r="AJ1551" s="5" t="s">
        <v>14165</v>
      </c>
      <c r="AK1551" s="5" t="s">
        <v>14166</v>
      </c>
      <c r="AL1551" s="5" t="s">
        <v>300</v>
      </c>
    </row>
    <row r="1552" hidden="1">
      <c r="A1552" s="5" t="s">
        <v>14167</v>
      </c>
      <c r="B1552" s="5" t="s">
        <v>13357</v>
      </c>
      <c r="C1552" s="5" t="s">
        <v>13348</v>
      </c>
      <c r="D1552" s="9">
        <v>43493.0</v>
      </c>
      <c r="E1552" s="5">
        <v>508332.0</v>
      </c>
      <c r="F1552" s="5">
        <v>231060.0</v>
      </c>
      <c r="G1552" s="5" t="s">
        <v>327</v>
      </c>
      <c r="H1552" s="5" t="s">
        <v>459</v>
      </c>
      <c r="I1552" s="5" t="s">
        <v>8820</v>
      </c>
      <c r="J1552" s="5" t="s">
        <v>191</v>
      </c>
      <c r="K1552" s="5" t="s">
        <v>1336</v>
      </c>
      <c r="L1552" s="5" t="s">
        <v>14160</v>
      </c>
      <c r="M1552" s="10" t="str">
        <f>IFERROR(__xludf.DUMMYFUNCTION("REGEXEXTRACT(L2037, ""[\s,]([A-Z]{2})[,\s]\s?\d{5}"")"),"#N/A")</f>
        <v>#N/A</v>
      </c>
      <c r="N1552" s="5" t="s">
        <v>13350</v>
      </c>
      <c r="O1552" s="5" t="s">
        <v>52</v>
      </c>
      <c r="P1552" s="5">
        <v>10.0</v>
      </c>
      <c r="Q1552" s="5" t="s">
        <v>14168</v>
      </c>
      <c r="R1552" s="5" t="s">
        <v>3993</v>
      </c>
      <c r="S1552" s="5">
        <v>108.0</v>
      </c>
      <c r="T1552" s="5" t="s">
        <v>374</v>
      </c>
      <c r="U1552" s="5">
        <v>191.0</v>
      </c>
      <c r="V1552" s="5" t="s">
        <v>93</v>
      </c>
      <c r="W1552" s="5" t="s">
        <v>14169</v>
      </c>
      <c r="X1552" s="5" t="s">
        <v>52</v>
      </c>
      <c r="Y1552" s="5" t="s">
        <v>52</v>
      </c>
      <c r="Z1552" s="5" t="s">
        <v>14163</v>
      </c>
      <c r="AA1552" s="5" t="s">
        <v>14170</v>
      </c>
      <c r="AB1552" s="5" t="s">
        <v>200</v>
      </c>
      <c r="AC1552" s="5" t="s">
        <v>52</v>
      </c>
      <c r="AD1552" s="5" t="s">
        <v>11980</v>
      </c>
      <c r="AE1552" s="5" t="s">
        <v>11981</v>
      </c>
      <c r="AF1552" s="5" t="s">
        <v>218</v>
      </c>
      <c r="AG1552" s="5" t="s">
        <v>52</v>
      </c>
      <c r="AH1552" s="5" t="s">
        <v>11982</v>
      </c>
      <c r="AI1552" s="5" t="s">
        <v>11983</v>
      </c>
      <c r="AJ1552" s="5" t="s">
        <v>14165</v>
      </c>
      <c r="AK1552" s="5" t="s">
        <v>14166</v>
      </c>
      <c r="AL1552" s="5" t="s">
        <v>300</v>
      </c>
    </row>
    <row r="1553" hidden="1">
      <c r="A1553" s="5" t="s">
        <v>14171</v>
      </c>
      <c r="B1553" s="5" t="s">
        <v>13357</v>
      </c>
      <c r="C1553" s="5" t="s">
        <v>13348</v>
      </c>
      <c r="D1553" s="9">
        <v>43493.0</v>
      </c>
      <c r="E1553" s="5">
        <v>155254.0</v>
      </c>
      <c r="F1553" s="5">
        <v>70570.0</v>
      </c>
      <c r="G1553" s="5" t="s">
        <v>327</v>
      </c>
      <c r="H1553" s="5" t="s">
        <v>459</v>
      </c>
      <c r="I1553" s="5" t="s">
        <v>8820</v>
      </c>
      <c r="J1553" s="5" t="s">
        <v>191</v>
      </c>
      <c r="K1553" s="5" t="s">
        <v>7072</v>
      </c>
      <c r="L1553" s="5" t="s">
        <v>14160</v>
      </c>
      <c r="M1553" s="10" t="str">
        <f>IFERROR(__xludf.DUMMYFUNCTION("REGEXEXTRACT(L2038, ""[\s,]([A-Z]{2})[,\s]\s?\d{5}"")"),"OH")</f>
        <v>OH</v>
      </c>
      <c r="N1553" s="5" t="s">
        <v>13350</v>
      </c>
      <c r="O1553" s="5" t="s">
        <v>52</v>
      </c>
      <c r="P1553" s="5">
        <v>3.0</v>
      </c>
      <c r="Q1553" s="5" t="s">
        <v>14172</v>
      </c>
      <c r="R1553" s="5" t="s">
        <v>2662</v>
      </c>
      <c r="S1553" s="5">
        <v>28.0</v>
      </c>
      <c r="T1553" s="5" t="s">
        <v>374</v>
      </c>
      <c r="U1553" s="5">
        <v>58.0</v>
      </c>
      <c r="V1553" s="5" t="s">
        <v>93</v>
      </c>
      <c r="W1553" s="5" t="s">
        <v>14173</v>
      </c>
      <c r="X1553" s="5" t="s">
        <v>52</v>
      </c>
      <c r="Y1553" s="5" t="s">
        <v>52</v>
      </c>
      <c r="Z1553" s="5" t="s">
        <v>14163</v>
      </c>
      <c r="AA1553" s="5" t="s">
        <v>14174</v>
      </c>
      <c r="AB1553" s="5" t="s">
        <v>200</v>
      </c>
      <c r="AC1553" s="5" t="s">
        <v>52</v>
      </c>
      <c r="AD1553" s="5" t="s">
        <v>11980</v>
      </c>
      <c r="AE1553" s="5" t="s">
        <v>11981</v>
      </c>
      <c r="AF1553" s="5" t="s">
        <v>218</v>
      </c>
      <c r="AG1553" s="5" t="s">
        <v>52</v>
      </c>
      <c r="AH1553" s="5" t="s">
        <v>11982</v>
      </c>
      <c r="AI1553" s="5" t="s">
        <v>11983</v>
      </c>
      <c r="AJ1553" s="5" t="s">
        <v>14165</v>
      </c>
      <c r="AK1553" s="5" t="s">
        <v>14166</v>
      </c>
      <c r="AL1553" s="5" t="s">
        <v>300</v>
      </c>
    </row>
    <row r="1554" hidden="1">
      <c r="A1554" s="5" t="s">
        <v>14175</v>
      </c>
      <c r="B1554" s="5" t="s">
        <v>14176</v>
      </c>
      <c r="C1554" s="5" t="s">
        <v>14177</v>
      </c>
      <c r="D1554" s="9">
        <v>43493.0</v>
      </c>
      <c r="E1554" s="5">
        <v>482284.0</v>
      </c>
      <c r="F1554" s="5">
        <v>219220.0</v>
      </c>
      <c r="G1554" s="5" t="s">
        <v>327</v>
      </c>
      <c r="H1554" s="5" t="s">
        <v>459</v>
      </c>
      <c r="I1554" s="5" t="s">
        <v>8820</v>
      </c>
      <c r="J1554" s="5" t="s">
        <v>191</v>
      </c>
      <c r="K1554" s="5" t="s">
        <v>14178</v>
      </c>
      <c r="L1554" s="5" t="s">
        <v>14179</v>
      </c>
      <c r="M1554" s="10" t="str">
        <f>IFERROR(__xludf.DUMMYFUNCTION("REGEXEXTRACT(L2039, ""[\s,]([A-Z]{2})[,\s]\s?\d{5}"")"),"OH")</f>
        <v>OH</v>
      </c>
      <c r="N1554" s="5" t="s">
        <v>14180</v>
      </c>
      <c r="O1554" s="5" t="s">
        <v>52</v>
      </c>
      <c r="P1554" s="5">
        <v>10.0</v>
      </c>
      <c r="Q1554" s="5" t="s">
        <v>14181</v>
      </c>
      <c r="R1554" s="5" t="s">
        <v>14182</v>
      </c>
      <c r="S1554" s="5">
        <v>139.0</v>
      </c>
      <c r="T1554" s="5" t="s">
        <v>374</v>
      </c>
      <c r="U1554" s="5">
        <v>200.0</v>
      </c>
      <c r="V1554" s="5" t="s">
        <v>93</v>
      </c>
      <c r="W1554" s="5" t="s">
        <v>14183</v>
      </c>
      <c r="X1554" s="5" t="s">
        <v>52</v>
      </c>
      <c r="Y1554" s="5" t="s">
        <v>52</v>
      </c>
      <c r="Z1554" s="5" t="s">
        <v>14163</v>
      </c>
      <c r="AA1554" s="5" t="s">
        <v>14184</v>
      </c>
      <c r="AB1554" s="5" t="s">
        <v>200</v>
      </c>
      <c r="AC1554" s="5" t="s">
        <v>52</v>
      </c>
      <c r="AD1554" s="5" t="s">
        <v>11980</v>
      </c>
      <c r="AE1554" s="5" t="s">
        <v>11981</v>
      </c>
      <c r="AF1554" s="5" t="s">
        <v>218</v>
      </c>
      <c r="AG1554" s="5" t="s">
        <v>52</v>
      </c>
      <c r="AH1554" s="5" t="s">
        <v>11982</v>
      </c>
      <c r="AI1554" s="5" t="s">
        <v>11983</v>
      </c>
      <c r="AJ1554" s="5" t="s">
        <v>14012</v>
      </c>
      <c r="AK1554" s="5" t="s">
        <v>14013</v>
      </c>
      <c r="AL1554" s="5" t="s">
        <v>300</v>
      </c>
    </row>
    <row r="1555" hidden="1">
      <c r="A1555" s="5" t="s">
        <v>14185</v>
      </c>
      <c r="B1555" s="5" t="s">
        <v>14186</v>
      </c>
      <c r="C1555" s="5" t="s">
        <v>14187</v>
      </c>
      <c r="D1555" s="9">
        <v>43493.0</v>
      </c>
      <c r="E1555" s="5">
        <v>4550.0</v>
      </c>
      <c r="F1555" s="5">
        <v>2068.0</v>
      </c>
      <c r="G1555" s="5" t="s">
        <v>107</v>
      </c>
      <c r="H1555" s="5" t="s">
        <v>189</v>
      </c>
      <c r="I1555" s="5" t="s">
        <v>14188</v>
      </c>
      <c r="J1555" s="5" t="s">
        <v>109</v>
      </c>
      <c r="K1555" s="5" t="s">
        <v>14189</v>
      </c>
      <c r="L1555" s="5" t="s">
        <v>14190</v>
      </c>
      <c r="M1555" s="10" t="str">
        <f>IFERROR(__xludf.DUMMYFUNCTION("REGEXEXTRACT(L2040, ""[\s,]([A-Z]{2})[,\s]\s?\d{5}"")"),"CA")</f>
        <v>CA</v>
      </c>
      <c r="N1555" s="5" t="s">
        <v>14191</v>
      </c>
      <c r="O1555" s="5">
        <v>85023.0</v>
      </c>
      <c r="P1555" s="5">
        <v>1.0</v>
      </c>
      <c r="Q1555" s="5" t="s">
        <v>4315</v>
      </c>
      <c r="R1555" s="5" t="s">
        <v>52</v>
      </c>
      <c r="S1555" s="5">
        <v>1.0</v>
      </c>
      <c r="T1555" s="5" t="s">
        <v>115</v>
      </c>
      <c r="U1555" s="5">
        <v>0.0</v>
      </c>
      <c r="V1555" s="5" t="s">
        <v>52</v>
      </c>
      <c r="W1555" s="5" t="s">
        <v>14192</v>
      </c>
      <c r="X1555" s="5" t="s">
        <v>52</v>
      </c>
      <c r="Y1555" s="5" t="s">
        <v>52</v>
      </c>
      <c r="Z1555" s="5">
        <v>818.0</v>
      </c>
      <c r="AA1555" s="5" t="s">
        <v>52</v>
      </c>
      <c r="AB1555" s="5" t="s">
        <v>14193</v>
      </c>
      <c r="AC1555" s="5" t="s">
        <v>52</v>
      </c>
      <c r="AD1555" s="5" t="s">
        <v>7591</v>
      </c>
      <c r="AE1555" s="5" t="s">
        <v>7592</v>
      </c>
      <c r="AF1555" s="5" t="s">
        <v>7593</v>
      </c>
      <c r="AG1555" s="5" t="s">
        <v>52</v>
      </c>
      <c r="AH1555" s="5" t="s">
        <v>7594</v>
      </c>
      <c r="AI1555" s="5" t="s">
        <v>7595</v>
      </c>
      <c r="AJ1555" s="5" t="s">
        <v>14194</v>
      </c>
      <c r="AK1555" s="5" t="s">
        <v>14195</v>
      </c>
      <c r="AL1555" s="5" t="s">
        <v>14196</v>
      </c>
    </row>
    <row r="1556">
      <c r="A1556" s="5" t="s">
        <v>14197</v>
      </c>
      <c r="B1556" s="5" t="s">
        <v>5828</v>
      </c>
      <c r="C1556" s="5" t="s">
        <v>14198</v>
      </c>
      <c r="D1556" s="9">
        <v>43492.0</v>
      </c>
      <c r="E1556" s="5">
        <v>37239.0</v>
      </c>
      <c r="F1556" s="5">
        <v>16927.0</v>
      </c>
      <c r="G1556" s="5" t="s">
        <v>3935</v>
      </c>
      <c r="H1556" s="5" t="s">
        <v>45</v>
      </c>
      <c r="I1556" s="5" t="s">
        <v>778</v>
      </c>
      <c r="J1556" s="5" t="s">
        <v>872</v>
      </c>
      <c r="K1556" s="5" t="s">
        <v>14199</v>
      </c>
      <c r="L1556" s="5" t="s">
        <v>14200</v>
      </c>
      <c r="M1556" s="10" t="str">
        <f>IFERROR(__xludf.DUMMYFUNCTION("REGEXEXTRACT(L2041, ""[\s,]([A-Z]{2})[,\s]\s?\d{5}"")"),"NY")</f>
        <v>NY</v>
      </c>
      <c r="N1556" s="5" t="s">
        <v>14201</v>
      </c>
      <c r="O1556" s="5">
        <v>28277.0</v>
      </c>
      <c r="P1556" s="5">
        <v>1.0</v>
      </c>
      <c r="Q1556" s="5" t="s">
        <v>14202</v>
      </c>
      <c r="R1556" s="5" t="s">
        <v>52</v>
      </c>
      <c r="S1556" s="5">
        <v>260.0</v>
      </c>
      <c r="T1556" s="5" t="s">
        <v>53</v>
      </c>
      <c r="U1556" s="5">
        <v>0.0</v>
      </c>
      <c r="V1556" s="5" t="s">
        <v>70</v>
      </c>
      <c r="W1556" s="5" t="s">
        <v>14203</v>
      </c>
      <c r="X1556" s="5" t="s">
        <v>71</v>
      </c>
      <c r="Y1556" s="5" t="s">
        <v>52</v>
      </c>
      <c r="Z1556" s="5" t="s">
        <v>14204</v>
      </c>
      <c r="AA1556" s="5" t="s">
        <v>14205</v>
      </c>
      <c r="AB1556" s="5" t="s">
        <v>235</v>
      </c>
      <c r="AC1556" s="5" t="s">
        <v>283</v>
      </c>
      <c r="AD1556" s="5" t="s">
        <v>5289</v>
      </c>
      <c r="AE1556" s="5" t="s">
        <v>5290</v>
      </c>
      <c r="AF1556" s="5" t="s">
        <v>5291</v>
      </c>
      <c r="AG1556" s="5" t="s">
        <v>52</v>
      </c>
      <c r="AH1556" s="5" t="s">
        <v>52</v>
      </c>
      <c r="AI1556" s="5" t="s">
        <v>52</v>
      </c>
      <c r="AJ1556" s="5" t="s">
        <v>5828</v>
      </c>
      <c r="AK1556" s="5" t="s">
        <v>14200</v>
      </c>
      <c r="AL1556" s="5" t="s">
        <v>7408</v>
      </c>
    </row>
    <row r="1557" hidden="1">
      <c r="A1557" s="5" t="s">
        <v>14206</v>
      </c>
      <c r="B1557" s="5" t="s">
        <v>14207</v>
      </c>
      <c r="C1557" s="5" t="s">
        <v>14208</v>
      </c>
      <c r="D1557" s="9">
        <v>43492.0</v>
      </c>
      <c r="E1557" s="5">
        <v>5300.0</v>
      </c>
      <c r="F1557" s="5">
        <v>2409.0</v>
      </c>
      <c r="G1557" s="5" t="s">
        <v>4073</v>
      </c>
      <c r="H1557" s="5" t="s">
        <v>171</v>
      </c>
      <c r="I1557" s="5" t="s">
        <v>7173</v>
      </c>
      <c r="J1557" s="5" t="s">
        <v>2214</v>
      </c>
      <c r="K1557" s="5" t="s">
        <v>14209</v>
      </c>
      <c r="L1557" s="5" t="s">
        <v>14210</v>
      </c>
      <c r="M1557" s="10" t="str">
        <f>IFERROR(__xludf.DUMMYFUNCTION("REGEXEXTRACT(L2042, ""[\s,]([A-Z]{2})[,\s]\s?\d{5}"")"),"#N/A")</f>
        <v>#N/A</v>
      </c>
      <c r="N1557" s="5" t="s">
        <v>14211</v>
      </c>
      <c r="O1557" s="5">
        <v>90058.0</v>
      </c>
      <c r="P1557" s="5">
        <v>1.0</v>
      </c>
      <c r="Q1557" s="5" t="s">
        <v>14212</v>
      </c>
      <c r="R1557" s="5" t="s">
        <v>52</v>
      </c>
      <c r="S1557" s="5">
        <v>100.0</v>
      </c>
      <c r="T1557" s="5" t="s">
        <v>69</v>
      </c>
      <c r="U1557" s="5">
        <v>0.0</v>
      </c>
      <c r="V1557" s="5" t="s">
        <v>70</v>
      </c>
      <c r="W1557" s="5" t="s">
        <v>14213</v>
      </c>
      <c r="X1557" s="5" t="s">
        <v>55</v>
      </c>
      <c r="Y1557" s="5" t="s">
        <v>14214</v>
      </c>
      <c r="Z1557" s="5" t="s">
        <v>14215</v>
      </c>
      <c r="AA1557" s="5" t="s">
        <v>14216</v>
      </c>
      <c r="AB1557" s="5" t="s">
        <v>235</v>
      </c>
      <c r="AC1557" s="5" t="s">
        <v>52</v>
      </c>
      <c r="AD1557" s="5" t="s">
        <v>12977</v>
      </c>
      <c r="AE1557" s="5" t="s">
        <v>12978</v>
      </c>
      <c r="AF1557" s="5" t="s">
        <v>12979</v>
      </c>
      <c r="AG1557" s="5" t="s">
        <v>52</v>
      </c>
      <c r="AH1557" s="5">
        <v>1092.0</v>
      </c>
      <c r="AI1557" s="5" t="s">
        <v>12980</v>
      </c>
      <c r="AJ1557" s="5" t="s">
        <v>14217</v>
      </c>
      <c r="AK1557" s="5" t="s">
        <v>14218</v>
      </c>
      <c r="AL1557" s="5" t="s">
        <v>1111</v>
      </c>
    </row>
    <row r="1558" hidden="1">
      <c r="A1558" s="5" t="s">
        <v>14219</v>
      </c>
      <c r="B1558" s="5" t="s">
        <v>14220</v>
      </c>
      <c r="C1558" s="5" t="s">
        <v>14221</v>
      </c>
      <c r="D1558" s="9">
        <v>43490.0</v>
      </c>
      <c r="E1558" s="5">
        <v>25821.0</v>
      </c>
      <c r="F1558" s="5">
        <v>11737.0</v>
      </c>
      <c r="G1558" s="5" t="s">
        <v>3378</v>
      </c>
      <c r="H1558" s="5" t="s">
        <v>366</v>
      </c>
      <c r="I1558" s="5" t="s">
        <v>14222</v>
      </c>
      <c r="J1558" s="5" t="s">
        <v>3378</v>
      </c>
      <c r="K1558" s="5" t="s">
        <v>14223</v>
      </c>
      <c r="L1558" s="5" t="s">
        <v>14224</v>
      </c>
      <c r="M1558" s="10" t="str">
        <f>IFERROR(__xludf.DUMMYFUNCTION("REGEXEXTRACT(L2043, ""[\s,]([A-Z]{2})[,\s]\s?\d{5}"")"),"#N/A")</f>
        <v>#N/A</v>
      </c>
      <c r="N1558" s="5" t="s">
        <v>14225</v>
      </c>
      <c r="O1558" s="5">
        <v>33326.0</v>
      </c>
      <c r="P1558" s="5">
        <v>2.0</v>
      </c>
      <c r="Q1558" s="5" t="s">
        <v>14226</v>
      </c>
      <c r="R1558" s="5" t="s">
        <v>14227</v>
      </c>
      <c r="S1558" s="5">
        <v>4635.0</v>
      </c>
      <c r="T1558" s="5" t="s">
        <v>69</v>
      </c>
      <c r="U1558" s="5">
        <v>0.0</v>
      </c>
      <c r="V1558" s="5" t="s">
        <v>52</v>
      </c>
      <c r="W1558" s="5" t="s">
        <v>14228</v>
      </c>
      <c r="X1558" s="5" t="s">
        <v>55</v>
      </c>
      <c r="Y1558" s="5" t="s">
        <v>14229</v>
      </c>
      <c r="Z1558" s="5" t="s">
        <v>14230</v>
      </c>
      <c r="AA1558" s="5" t="s">
        <v>14231</v>
      </c>
      <c r="AB1558" s="5" t="s">
        <v>180</v>
      </c>
      <c r="AC1558" s="5" t="s">
        <v>52</v>
      </c>
      <c r="AD1558" s="5" t="s">
        <v>14232</v>
      </c>
      <c r="AE1558" s="5" t="s">
        <v>14233</v>
      </c>
      <c r="AF1558" s="5" t="s">
        <v>735</v>
      </c>
      <c r="AG1558" s="5" t="s">
        <v>52</v>
      </c>
      <c r="AH1558" s="5">
        <v>200010.0</v>
      </c>
      <c r="AI1558" s="5" t="s">
        <v>14234</v>
      </c>
      <c r="AJ1558" s="5" t="s">
        <v>102</v>
      </c>
      <c r="AK1558" s="5" t="s">
        <v>102</v>
      </c>
      <c r="AL1558" s="5" t="s">
        <v>7712</v>
      </c>
    </row>
    <row r="1559" hidden="1">
      <c r="A1559" s="5" t="s">
        <v>14235</v>
      </c>
      <c r="B1559" s="5" t="s">
        <v>13722</v>
      </c>
      <c r="C1559" s="5" t="s">
        <v>13722</v>
      </c>
      <c r="D1559" s="9">
        <v>43487.0</v>
      </c>
      <c r="E1559" s="5">
        <v>113474.0</v>
      </c>
      <c r="F1559" s="5">
        <v>51579.0</v>
      </c>
      <c r="G1559" s="5" t="s">
        <v>1419</v>
      </c>
      <c r="H1559" s="5" t="s">
        <v>480</v>
      </c>
      <c r="I1559" s="5" t="s">
        <v>13804</v>
      </c>
      <c r="J1559" s="5" t="s">
        <v>256</v>
      </c>
      <c r="K1559" s="5" t="s">
        <v>14236</v>
      </c>
      <c r="L1559" s="5" t="s">
        <v>14237</v>
      </c>
      <c r="M1559" s="10" t="str">
        <f>IFERROR(__xludf.DUMMYFUNCTION("REGEXEXTRACT(L2044, ""[\s,]([A-Z]{2})[,\s]\s?\d{5}"")"),"NJ")</f>
        <v>NJ</v>
      </c>
      <c r="N1559" s="5" t="s">
        <v>14237</v>
      </c>
      <c r="O1559" s="5" t="s">
        <v>52</v>
      </c>
      <c r="P1559" s="5">
        <v>2.0</v>
      </c>
      <c r="Q1559" s="5" t="s">
        <v>14238</v>
      </c>
      <c r="R1559" s="5" t="s">
        <v>3475</v>
      </c>
      <c r="S1559" s="5">
        <v>133.0</v>
      </c>
      <c r="T1559" s="5" t="s">
        <v>1077</v>
      </c>
      <c r="U1559" s="5">
        <v>0.0</v>
      </c>
      <c r="V1559" s="5" t="s">
        <v>70</v>
      </c>
      <c r="W1559" s="5" t="s">
        <v>14239</v>
      </c>
      <c r="X1559" s="5" t="s">
        <v>52</v>
      </c>
      <c r="Y1559" s="5" t="s">
        <v>52</v>
      </c>
      <c r="Z1559" s="5" t="s">
        <v>14240</v>
      </c>
      <c r="AA1559" s="5" t="s">
        <v>14241</v>
      </c>
      <c r="AB1559" s="5" t="s">
        <v>2743</v>
      </c>
      <c r="AC1559" s="5" t="s">
        <v>52</v>
      </c>
      <c r="AD1559" s="5" t="s">
        <v>5289</v>
      </c>
      <c r="AE1559" s="5" t="s">
        <v>5290</v>
      </c>
      <c r="AF1559" s="5" t="s">
        <v>5291</v>
      </c>
      <c r="AG1559" s="5" t="s">
        <v>52</v>
      </c>
      <c r="AH1559" s="5" t="s">
        <v>52</v>
      </c>
      <c r="AI1559" s="5" t="s">
        <v>52</v>
      </c>
      <c r="AJ1559" s="5" t="s">
        <v>14242</v>
      </c>
      <c r="AK1559" s="5" t="s">
        <v>14243</v>
      </c>
      <c r="AL1559" s="5" t="s">
        <v>3481</v>
      </c>
    </row>
    <row r="1560" hidden="1">
      <c r="A1560" s="5" t="s">
        <v>14244</v>
      </c>
      <c r="B1560" s="5" t="s">
        <v>12658</v>
      </c>
      <c r="C1560" s="5" t="s">
        <v>204</v>
      </c>
      <c r="D1560" s="9">
        <v>43486.0</v>
      </c>
      <c r="E1560" s="5">
        <v>50974.0</v>
      </c>
      <c r="F1560" s="5">
        <v>23170.0</v>
      </c>
      <c r="G1560" s="5" t="s">
        <v>226</v>
      </c>
      <c r="H1560" s="5" t="s">
        <v>205</v>
      </c>
      <c r="I1560" s="5" t="s">
        <v>14245</v>
      </c>
      <c r="J1560" s="5" t="s">
        <v>228</v>
      </c>
      <c r="K1560" s="5" t="s">
        <v>7613</v>
      </c>
      <c r="L1560" s="5" t="s">
        <v>14246</v>
      </c>
      <c r="M1560" s="10" t="str">
        <f>IFERROR(__xludf.DUMMYFUNCTION("REGEXEXTRACT(L2045, ""[\s,]([A-Z]{2})[,\s]\s?\d{5}"")"),"CA")</f>
        <v>CA</v>
      </c>
      <c r="N1560" s="5" t="s">
        <v>14247</v>
      </c>
      <c r="O1560" s="5">
        <v>667.0</v>
      </c>
      <c r="P1560" s="5">
        <v>1.0</v>
      </c>
      <c r="Q1560" s="5" t="s">
        <v>14248</v>
      </c>
      <c r="R1560" s="5">
        <v>4510.0</v>
      </c>
      <c r="S1560" s="5">
        <v>3861.0</v>
      </c>
      <c r="T1560" s="5" t="s">
        <v>115</v>
      </c>
      <c r="U1560" s="5">
        <v>0.0</v>
      </c>
      <c r="V1560" s="5" t="s">
        <v>52</v>
      </c>
      <c r="W1560" s="5" t="s">
        <v>14249</v>
      </c>
      <c r="X1560" s="5" t="s">
        <v>52</v>
      </c>
      <c r="Y1560" s="5" t="s">
        <v>52</v>
      </c>
      <c r="Z1560" s="5" t="s">
        <v>14250</v>
      </c>
      <c r="AA1560" s="5" t="s">
        <v>14251</v>
      </c>
      <c r="AB1560" s="5" t="s">
        <v>1426</v>
      </c>
      <c r="AC1560" s="5" t="s">
        <v>52</v>
      </c>
      <c r="AD1560" s="5" t="s">
        <v>181</v>
      </c>
      <c r="AE1560" s="5" t="s">
        <v>182</v>
      </c>
      <c r="AF1560" s="5" t="s">
        <v>183</v>
      </c>
      <c r="AG1560" s="5" t="s">
        <v>52</v>
      </c>
      <c r="AH1560" s="5" t="s">
        <v>52</v>
      </c>
      <c r="AI1560" s="5" t="s">
        <v>184</v>
      </c>
      <c r="AJ1560" s="5" t="s">
        <v>12658</v>
      </c>
      <c r="AK1560" s="5" t="s">
        <v>12663</v>
      </c>
      <c r="AL1560" s="5" t="s">
        <v>9795</v>
      </c>
    </row>
    <row r="1561" hidden="1">
      <c r="A1561" s="5" t="s">
        <v>14252</v>
      </c>
      <c r="B1561" s="5" t="s">
        <v>14253</v>
      </c>
      <c r="C1561" s="5" t="s">
        <v>14254</v>
      </c>
      <c r="D1561" s="9">
        <v>43485.0</v>
      </c>
      <c r="E1561" s="5">
        <v>31226.0</v>
      </c>
      <c r="F1561" s="5">
        <v>14194.0</v>
      </c>
      <c r="G1561" s="5" t="s">
        <v>634</v>
      </c>
      <c r="H1561" s="5" t="s">
        <v>171</v>
      </c>
      <c r="I1561" s="5" t="s">
        <v>12945</v>
      </c>
      <c r="J1561" s="5" t="s">
        <v>274</v>
      </c>
      <c r="K1561" s="5" t="s">
        <v>391</v>
      </c>
      <c r="L1561" s="5" t="s">
        <v>14255</v>
      </c>
      <c r="M1561" s="10" t="str">
        <f>IFERROR(__xludf.DUMMYFUNCTION("REGEXEXTRACT(L2046, ""[\s,]([A-Z]{2})[,\s]\s?\d{5}"")"),"VA")</f>
        <v>VA</v>
      </c>
      <c r="N1561" s="5" t="s">
        <v>14256</v>
      </c>
      <c r="O1561" s="5">
        <v>60563.0</v>
      </c>
      <c r="P1561" s="5">
        <v>1.0</v>
      </c>
      <c r="Q1561" s="5" t="s">
        <v>14257</v>
      </c>
      <c r="R1561" s="5" t="s">
        <v>1519</v>
      </c>
      <c r="S1561" s="5">
        <v>3673.0</v>
      </c>
      <c r="T1561" s="5" t="s">
        <v>69</v>
      </c>
      <c r="U1561" s="5">
        <v>56.0</v>
      </c>
      <c r="V1561" s="5" t="s">
        <v>70</v>
      </c>
      <c r="W1561" s="5" t="s">
        <v>14258</v>
      </c>
      <c r="X1561" s="5" t="s">
        <v>52</v>
      </c>
      <c r="Y1561" s="5" t="s">
        <v>52</v>
      </c>
      <c r="Z1561" s="5" t="s">
        <v>14259</v>
      </c>
      <c r="AA1561" s="5" t="s">
        <v>14260</v>
      </c>
      <c r="AB1561" s="5" t="s">
        <v>8480</v>
      </c>
      <c r="AC1561" s="5" t="s">
        <v>283</v>
      </c>
      <c r="AD1561" s="5" t="s">
        <v>72</v>
      </c>
      <c r="AE1561" s="5" t="s">
        <v>73</v>
      </c>
      <c r="AF1561" s="5" t="s">
        <v>74</v>
      </c>
      <c r="AG1561" s="5" t="s">
        <v>75</v>
      </c>
      <c r="AH1561" s="5" t="s">
        <v>76</v>
      </c>
      <c r="AI1561" s="5" t="s">
        <v>77</v>
      </c>
      <c r="AJ1561" s="5" t="s">
        <v>14261</v>
      </c>
      <c r="AK1561" s="5" t="s">
        <v>14262</v>
      </c>
      <c r="AL1561" s="5" t="s">
        <v>1874</v>
      </c>
    </row>
    <row r="1562">
      <c r="A1562" s="5" t="s">
        <v>14263</v>
      </c>
      <c r="B1562" s="5" t="s">
        <v>14264</v>
      </c>
      <c r="C1562" s="5" t="s">
        <v>102</v>
      </c>
      <c r="D1562" s="9">
        <v>43485.0</v>
      </c>
      <c r="E1562" s="5">
        <v>10580.0</v>
      </c>
      <c r="F1562" s="5">
        <v>4809.0</v>
      </c>
      <c r="G1562" s="5" t="s">
        <v>3935</v>
      </c>
      <c r="H1562" s="5" t="s">
        <v>45</v>
      </c>
      <c r="I1562" s="5" t="s">
        <v>11357</v>
      </c>
      <c r="J1562" s="5" t="s">
        <v>872</v>
      </c>
      <c r="K1562" s="5" t="s">
        <v>14265</v>
      </c>
      <c r="L1562" s="5" t="s">
        <v>14266</v>
      </c>
      <c r="M1562" s="10" t="str">
        <f>IFERROR(__xludf.DUMMYFUNCTION("REGEXEXTRACT(L2047, ""[\s,]([A-Z]{2})[,\s]\s?\d{5}"")"),"TX")</f>
        <v>TX</v>
      </c>
      <c r="N1562" s="5" t="s">
        <v>102</v>
      </c>
      <c r="O1562" s="5" t="s">
        <v>14267</v>
      </c>
      <c r="P1562" s="5">
        <v>1.0</v>
      </c>
      <c r="Q1562" s="5" t="s">
        <v>14268</v>
      </c>
      <c r="R1562" s="5">
        <v>4532.0</v>
      </c>
      <c r="S1562" s="5">
        <v>7.0</v>
      </c>
      <c r="T1562" s="5" t="s">
        <v>115</v>
      </c>
      <c r="U1562" s="5">
        <v>0.0</v>
      </c>
      <c r="V1562" s="5" t="s">
        <v>52</v>
      </c>
      <c r="W1562" s="5" t="s">
        <v>14269</v>
      </c>
      <c r="X1562" s="5" t="s">
        <v>52</v>
      </c>
      <c r="Y1562" s="5" t="s">
        <v>52</v>
      </c>
      <c r="Z1562" s="5" t="s">
        <v>5599</v>
      </c>
      <c r="AA1562" s="5">
        <v>161595.0</v>
      </c>
      <c r="AB1562" s="5" t="s">
        <v>881</v>
      </c>
      <c r="AC1562" s="5" t="s">
        <v>52</v>
      </c>
      <c r="AD1562" s="5" t="s">
        <v>181</v>
      </c>
      <c r="AE1562" s="5" t="s">
        <v>182</v>
      </c>
      <c r="AF1562" s="5" t="s">
        <v>183</v>
      </c>
      <c r="AG1562" s="5" t="s">
        <v>52</v>
      </c>
      <c r="AH1562" s="5" t="s">
        <v>52</v>
      </c>
      <c r="AI1562" s="5" t="s">
        <v>184</v>
      </c>
      <c r="AJ1562" s="5" t="s">
        <v>102</v>
      </c>
      <c r="AK1562" s="5" t="s">
        <v>102</v>
      </c>
      <c r="AL1562" s="5" t="s">
        <v>14270</v>
      </c>
    </row>
    <row r="1563" hidden="1">
      <c r="A1563" s="5" t="s">
        <v>14271</v>
      </c>
      <c r="B1563" s="5" t="s">
        <v>14027</v>
      </c>
      <c r="C1563" s="5" t="s">
        <v>13945</v>
      </c>
      <c r="D1563" s="9">
        <v>43483.0</v>
      </c>
      <c r="E1563" s="5">
        <v>1242331.0</v>
      </c>
      <c r="F1563" s="5">
        <v>564696.0</v>
      </c>
      <c r="G1563" s="5" t="s">
        <v>148</v>
      </c>
      <c r="H1563" s="5" t="s">
        <v>205</v>
      </c>
      <c r="I1563" s="5" t="s">
        <v>14028</v>
      </c>
      <c r="J1563" s="5" t="s">
        <v>151</v>
      </c>
      <c r="K1563" s="5" t="s">
        <v>14143</v>
      </c>
      <c r="L1563" s="5" t="s">
        <v>14272</v>
      </c>
      <c r="M1563" s="10" t="str">
        <f>IFERROR(__xludf.DUMMYFUNCTION("REGEXEXTRACT(L2048, ""[\s,]([A-Z]{2})[,\s]\s?\d{5}"")"),"NC")</f>
        <v>NC</v>
      </c>
      <c r="N1563" s="5" t="s">
        <v>14273</v>
      </c>
      <c r="O1563" s="5">
        <v>739.0</v>
      </c>
      <c r="P1563" s="5">
        <v>23.0</v>
      </c>
      <c r="Q1563" s="5" t="s">
        <v>14274</v>
      </c>
      <c r="R1563" s="5" t="s">
        <v>14138</v>
      </c>
      <c r="S1563" s="5">
        <v>251.0</v>
      </c>
      <c r="T1563" s="5" t="s">
        <v>115</v>
      </c>
      <c r="U1563" s="5">
        <v>4.0</v>
      </c>
      <c r="V1563" s="5" t="s">
        <v>70</v>
      </c>
      <c r="W1563" s="5" t="s">
        <v>14275</v>
      </c>
      <c r="X1563" s="5" t="s">
        <v>52</v>
      </c>
      <c r="Y1563" s="5" t="s">
        <v>52</v>
      </c>
      <c r="Z1563" s="5" t="s">
        <v>14276</v>
      </c>
      <c r="AA1563" s="5" t="s">
        <v>14277</v>
      </c>
      <c r="AB1563" s="5" t="s">
        <v>235</v>
      </c>
      <c r="AC1563" s="5" t="s">
        <v>52</v>
      </c>
      <c r="AD1563" s="5" t="s">
        <v>398</v>
      </c>
      <c r="AE1563" s="5" t="s">
        <v>399</v>
      </c>
      <c r="AF1563" s="5" t="s">
        <v>400</v>
      </c>
      <c r="AG1563" s="5" t="s">
        <v>401</v>
      </c>
      <c r="AH1563" s="5">
        <v>23502.0</v>
      </c>
      <c r="AI1563" s="5" t="s">
        <v>402</v>
      </c>
      <c r="AJ1563" s="5" t="s">
        <v>14037</v>
      </c>
      <c r="AK1563" s="5" t="s">
        <v>14038</v>
      </c>
      <c r="AL1563" s="5" t="s">
        <v>4683</v>
      </c>
    </row>
    <row r="1564" hidden="1">
      <c r="A1564" s="5" t="s">
        <v>14278</v>
      </c>
      <c r="B1564" s="5" t="s">
        <v>3483</v>
      </c>
      <c r="C1564" s="5" t="s">
        <v>3484</v>
      </c>
      <c r="D1564" s="9">
        <v>43480.0</v>
      </c>
      <c r="E1564" s="5">
        <v>190918.0</v>
      </c>
      <c r="F1564" s="5">
        <v>86781.0</v>
      </c>
      <c r="G1564" s="5" t="s">
        <v>1419</v>
      </c>
      <c r="H1564" s="5" t="s">
        <v>480</v>
      </c>
      <c r="I1564" s="5" t="s">
        <v>14279</v>
      </c>
      <c r="J1564" s="5" t="s">
        <v>256</v>
      </c>
      <c r="K1564" s="5" t="s">
        <v>4277</v>
      </c>
      <c r="L1564" s="5" t="s">
        <v>6197</v>
      </c>
      <c r="M1564" s="10" t="str">
        <f>IFERROR(__xludf.DUMMYFUNCTION("REGEXEXTRACT(L2049, ""[\s,]([A-Z]{2})[,\s]\s?\d{5}"")"),"PR")</f>
        <v>PR</v>
      </c>
      <c r="N1564" s="5" t="s">
        <v>10148</v>
      </c>
      <c r="O1564" s="5" t="s">
        <v>52</v>
      </c>
      <c r="P1564" s="5">
        <v>4.0</v>
      </c>
      <c r="Q1564" s="5" t="s">
        <v>14280</v>
      </c>
      <c r="R1564" s="5" t="s">
        <v>4280</v>
      </c>
      <c r="S1564" s="5">
        <v>185.0</v>
      </c>
      <c r="T1564" s="5" t="s">
        <v>1077</v>
      </c>
      <c r="U1564" s="5">
        <v>0.0</v>
      </c>
      <c r="V1564" s="5" t="s">
        <v>70</v>
      </c>
      <c r="W1564" s="5" t="s">
        <v>14281</v>
      </c>
      <c r="X1564" s="5" t="s">
        <v>52</v>
      </c>
      <c r="Y1564" s="5" t="s">
        <v>52</v>
      </c>
      <c r="Z1564" s="5" t="s">
        <v>7484</v>
      </c>
      <c r="AA1564" s="5" t="s">
        <v>14282</v>
      </c>
      <c r="AB1564" s="5" t="s">
        <v>162</v>
      </c>
      <c r="AC1564" s="5" t="s">
        <v>52</v>
      </c>
      <c r="AD1564" s="5" t="s">
        <v>5289</v>
      </c>
      <c r="AE1564" s="5" t="s">
        <v>5290</v>
      </c>
      <c r="AF1564" s="5" t="s">
        <v>5291</v>
      </c>
      <c r="AG1564" s="5" t="s">
        <v>52</v>
      </c>
      <c r="AH1564" s="5" t="s">
        <v>52</v>
      </c>
      <c r="AI1564" s="5" t="s">
        <v>52</v>
      </c>
      <c r="AJ1564" s="5" t="s">
        <v>3483</v>
      </c>
      <c r="AK1564" s="5" t="s">
        <v>6201</v>
      </c>
      <c r="AL1564" s="5" t="s">
        <v>3481</v>
      </c>
    </row>
    <row r="1565" hidden="1">
      <c r="A1565" s="5" t="s">
        <v>14283</v>
      </c>
      <c r="B1565" s="5" t="s">
        <v>14284</v>
      </c>
      <c r="C1565" s="5" t="s">
        <v>14285</v>
      </c>
      <c r="D1565" s="9">
        <v>43480.0</v>
      </c>
      <c r="E1565" s="5">
        <v>44880.0</v>
      </c>
      <c r="F1565" s="5">
        <v>20400.0</v>
      </c>
      <c r="G1565" s="5" t="s">
        <v>327</v>
      </c>
      <c r="H1565" s="5" t="s">
        <v>272</v>
      </c>
      <c r="I1565" s="5" t="s">
        <v>14286</v>
      </c>
      <c r="J1565" s="5" t="s">
        <v>191</v>
      </c>
      <c r="K1565" s="5" t="s">
        <v>14287</v>
      </c>
      <c r="L1565" s="5" t="s">
        <v>14288</v>
      </c>
      <c r="M1565" s="10" t="str">
        <f>IFERROR(__xludf.DUMMYFUNCTION("REGEXEXTRACT(L2050, ""[\s,]([A-Z]{2})[,\s]\s?\d{5}"")"),"#N/A")</f>
        <v>#N/A</v>
      </c>
      <c r="N1565" s="5" t="s">
        <v>14289</v>
      </c>
      <c r="O1565" s="5">
        <v>90501.0</v>
      </c>
      <c r="P1565" s="5">
        <v>1.0</v>
      </c>
      <c r="Q1565" s="5" t="s">
        <v>14290</v>
      </c>
      <c r="R1565" s="5" t="s">
        <v>52</v>
      </c>
      <c r="S1565" s="5">
        <v>592.0</v>
      </c>
      <c r="T1565" s="5" t="s">
        <v>53</v>
      </c>
      <c r="U1565" s="5">
        <v>30.0</v>
      </c>
      <c r="V1565" s="5" t="s">
        <v>93</v>
      </c>
      <c r="W1565" s="5" t="s">
        <v>14291</v>
      </c>
      <c r="X1565" s="5" t="s">
        <v>71</v>
      </c>
      <c r="Y1565" s="5" t="s">
        <v>52</v>
      </c>
      <c r="Z1565" s="5" t="s">
        <v>14292</v>
      </c>
      <c r="AA1565" s="5" t="s">
        <v>14293</v>
      </c>
      <c r="AB1565" s="5" t="s">
        <v>200</v>
      </c>
      <c r="AC1565" s="5" t="s">
        <v>52</v>
      </c>
      <c r="AD1565" s="5" t="s">
        <v>216</v>
      </c>
      <c r="AE1565" s="5" t="s">
        <v>217</v>
      </c>
      <c r="AF1565" s="5" t="s">
        <v>218</v>
      </c>
      <c r="AG1565" s="5" t="s">
        <v>52</v>
      </c>
      <c r="AH1565" s="5" t="s">
        <v>52</v>
      </c>
      <c r="AI1565" s="5" t="s">
        <v>52</v>
      </c>
      <c r="AJ1565" s="5" t="s">
        <v>14284</v>
      </c>
      <c r="AK1565" s="5" t="s">
        <v>14288</v>
      </c>
      <c r="AL1565" s="5" t="s">
        <v>1391</v>
      </c>
    </row>
    <row r="1566" hidden="1">
      <c r="A1566" s="5" t="s">
        <v>14294</v>
      </c>
      <c r="B1566" s="5" t="s">
        <v>14295</v>
      </c>
      <c r="C1566" s="5" t="s">
        <v>14296</v>
      </c>
      <c r="D1566" s="9">
        <v>43477.0</v>
      </c>
      <c r="E1566" s="5">
        <v>17153.0</v>
      </c>
      <c r="F1566" s="5">
        <v>7797.0</v>
      </c>
      <c r="G1566" s="5" t="s">
        <v>1652</v>
      </c>
      <c r="H1566" s="5" t="s">
        <v>3215</v>
      </c>
      <c r="I1566" s="5" t="s">
        <v>14297</v>
      </c>
      <c r="J1566" s="5" t="s">
        <v>274</v>
      </c>
      <c r="K1566" s="5" t="s">
        <v>14298</v>
      </c>
      <c r="L1566" s="5" t="s">
        <v>14299</v>
      </c>
      <c r="M1566" s="10" t="str">
        <f>IFERROR(__xludf.DUMMYFUNCTION("REGEXEXTRACT(L2051, ""[\s,]([A-Z]{2})[,\s]\s?\d{5}"")"),"OH")</f>
        <v>OH</v>
      </c>
      <c r="N1566" s="5" t="s">
        <v>14300</v>
      </c>
      <c r="O1566" s="5">
        <v>60062.0</v>
      </c>
      <c r="P1566" s="5">
        <v>1.0</v>
      </c>
      <c r="Q1566" s="5" t="s">
        <v>14301</v>
      </c>
      <c r="R1566" s="5" t="s">
        <v>91</v>
      </c>
      <c r="S1566" s="5">
        <v>1677.0</v>
      </c>
      <c r="T1566" s="5" t="s">
        <v>69</v>
      </c>
      <c r="U1566" s="5">
        <v>0.0</v>
      </c>
      <c r="V1566" s="5" t="s">
        <v>93</v>
      </c>
      <c r="W1566" s="5" t="s">
        <v>14302</v>
      </c>
      <c r="X1566" s="5" t="s">
        <v>55</v>
      </c>
      <c r="Y1566" s="5" t="s">
        <v>14303</v>
      </c>
      <c r="Z1566" s="5" t="s">
        <v>14304</v>
      </c>
      <c r="AA1566" s="5" t="s">
        <v>14305</v>
      </c>
      <c r="AB1566" s="5" t="s">
        <v>1831</v>
      </c>
      <c r="AC1566" s="5" t="s">
        <v>52</v>
      </c>
      <c r="AD1566" s="5" t="s">
        <v>14306</v>
      </c>
      <c r="AE1566" s="5" t="s">
        <v>14307</v>
      </c>
      <c r="AF1566" s="5" t="s">
        <v>14308</v>
      </c>
      <c r="AG1566" s="5" t="s">
        <v>52</v>
      </c>
      <c r="AH1566" s="5" t="s">
        <v>52</v>
      </c>
      <c r="AI1566" s="5" t="s">
        <v>14309</v>
      </c>
      <c r="AJ1566" s="5" t="s">
        <v>14295</v>
      </c>
      <c r="AK1566" s="5" t="s">
        <v>14299</v>
      </c>
      <c r="AL1566" s="5" t="s">
        <v>14310</v>
      </c>
    </row>
    <row r="1567" hidden="1">
      <c r="A1567" s="5" t="s">
        <v>14311</v>
      </c>
      <c r="B1567" s="5" t="s">
        <v>14312</v>
      </c>
      <c r="C1567" s="5" t="s">
        <v>14307</v>
      </c>
      <c r="D1567" s="9">
        <v>43477.0</v>
      </c>
      <c r="E1567" s="5">
        <v>17153.0</v>
      </c>
      <c r="F1567" s="5">
        <v>7797.0</v>
      </c>
      <c r="G1567" s="5" t="s">
        <v>1652</v>
      </c>
      <c r="H1567" s="5" t="s">
        <v>3215</v>
      </c>
      <c r="I1567" s="5" t="s">
        <v>14297</v>
      </c>
      <c r="J1567" s="5" t="s">
        <v>274</v>
      </c>
      <c r="K1567" s="5" t="s">
        <v>14313</v>
      </c>
      <c r="L1567" s="5" t="s">
        <v>14314</v>
      </c>
      <c r="M1567" s="10" t="str">
        <f>IFERROR(__xludf.DUMMYFUNCTION("REGEXEXTRACT(L2052, ""[\s,]([A-Z]{2})[,\s]\s?\d{5}"")"),"#N/A")</f>
        <v>#N/A</v>
      </c>
      <c r="N1567" s="5" t="s">
        <v>14315</v>
      </c>
      <c r="O1567" s="5" t="s">
        <v>52</v>
      </c>
      <c r="P1567" s="5">
        <v>1.0</v>
      </c>
      <c r="Q1567" s="5" t="s">
        <v>14301</v>
      </c>
      <c r="R1567" s="5" t="s">
        <v>91</v>
      </c>
      <c r="S1567" s="5">
        <v>1677.0</v>
      </c>
      <c r="T1567" s="5" t="s">
        <v>69</v>
      </c>
      <c r="U1567" s="5">
        <v>66.0</v>
      </c>
      <c r="V1567" s="5" t="s">
        <v>93</v>
      </c>
      <c r="W1567" s="5" t="s">
        <v>14303</v>
      </c>
      <c r="X1567" s="5" t="s">
        <v>71</v>
      </c>
      <c r="Y1567" s="5" t="s">
        <v>52</v>
      </c>
      <c r="Z1567" s="5" t="s">
        <v>14304</v>
      </c>
      <c r="AA1567" s="5" t="s">
        <v>14305</v>
      </c>
      <c r="AB1567" s="5" t="s">
        <v>1831</v>
      </c>
      <c r="AC1567" s="5" t="s">
        <v>52</v>
      </c>
      <c r="AD1567" s="5" t="s">
        <v>565</v>
      </c>
      <c r="AE1567" s="5" t="s">
        <v>566</v>
      </c>
      <c r="AF1567" s="5" t="s">
        <v>567</v>
      </c>
      <c r="AG1567" s="5" t="s">
        <v>52</v>
      </c>
      <c r="AH1567" s="5" t="s">
        <v>52</v>
      </c>
      <c r="AI1567" s="5" t="s">
        <v>568</v>
      </c>
      <c r="AJ1567" s="5" t="s">
        <v>14312</v>
      </c>
      <c r="AK1567" s="5" t="s">
        <v>14314</v>
      </c>
      <c r="AL1567" s="5" t="s">
        <v>1666</v>
      </c>
    </row>
    <row r="1568" hidden="1">
      <c r="A1568" s="5" t="s">
        <v>14316</v>
      </c>
      <c r="B1568" s="5" t="s">
        <v>14317</v>
      </c>
      <c r="C1568" s="5" t="s">
        <v>102</v>
      </c>
      <c r="D1568" s="9">
        <v>43476.0</v>
      </c>
      <c r="E1568" s="5">
        <v>25478.0</v>
      </c>
      <c r="F1568" s="5">
        <v>11581.0</v>
      </c>
      <c r="G1568" s="5" t="s">
        <v>556</v>
      </c>
      <c r="H1568" s="5" t="s">
        <v>272</v>
      </c>
      <c r="I1568" s="5" t="s">
        <v>14318</v>
      </c>
      <c r="J1568" s="5" t="s">
        <v>558</v>
      </c>
      <c r="K1568" s="5" t="s">
        <v>14319</v>
      </c>
      <c r="L1568" s="5" t="s">
        <v>14320</v>
      </c>
      <c r="M1568" s="10" t="str">
        <f>IFERROR(__xludf.DUMMYFUNCTION("REGEXEXTRACT(L2053, ""[\s,]([A-Z]{2})[,\s]\s?\d{5}"")"),"#N/A")</f>
        <v>#N/A</v>
      </c>
      <c r="N1568" s="5" t="s">
        <v>102</v>
      </c>
      <c r="O1568" s="5" t="s">
        <v>52</v>
      </c>
      <c r="P1568" s="5">
        <v>5.0</v>
      </c>
      <c r="Q1568" s="5" t="s">
        <v>14321</v>
      </c>
      <c r="R1568" s="5" t="s">
        <v>4176</v>
      </c>
      <c r="S1568" s="5">
        <v>2596.0</v>
      </c>
      <c r="T1568" s="5" t="s">
        <v>69</v>
      </c>
      <c r="U1568" s="5">
        <v>0.0</v>
      </c>
      <c r="V1568" s="5" t="s">
        <v>52</v>
      </c>
      <c r="W1568" s="5" t="s">
        <v>14322</v>
      </c>
      <c r="X1568" s="5" t="s">
        <v>52</v>
      </c>
      <c r="Y1568" s="5" t="s">
        <v>52</v>
      </c>
      <c r="Z1568" s="5" t="s">
        <v>14323</v>
      </c>
      <c r="AA1568" s="5" t="s">
        <v>14324</v>
      </c>
      <c r="AB1568" s="5" t="s">
        <v>260</v>
      </c>
      <c r="AC1568" s="5" t="s">
        <v>52</v>
      </c>
      <c r="AD1568" s="5" t="s">
        <v>3589</v>
      </c>
      <c r="AE1568" s="5" t="s">
        <v>3590</v>
      </c>
      <c r="AF1568" s="5" t="s">
        <v>3591</v>
      </c>
      <c r="AG1568" s="5" t="s">
        <v>52</v>
      </c>
      <c r="AH1568" s="5" t="s">
        <v>52</v>
      </c>
      <c r="AI1568" s="5" t="s">
        <v>3592</v>
      </c>
      <c r="AJ1568" s="5" t="s">
        <v>102</v>
      </c>
      <c r="AK1568" s="5" t="s">
        <v>102</v>
      </c>
      <c r="AL1568" s="5" t="s">
        <v>10231</v>
      </c>
    </row>
    <row r="1569" hidden="1">
      <c r="A1569" s="5" t="s">
        <v>14325</v>
      </c>
      <c r="B1569" s="5" t="s">
        <v>11112</v>
      </c>
      <c r="C1569" s="5" t="s">
        <v>5359</v>
      </c>
      <c r="D1569" s="9">
        <v>43473.0</v>
      </c>
      <c r="E1569" s="5">
        <v>42381.0</v>
      </c>
      <c r="F1569" s="5">
        <v>19264.0</v>
      </c>
      <c r="G1569" s="5" t="s">
        <v>900</v>
      </c>
      <c r="H1569" s="5" t="s">
        <v>149</v>
      </c>
      <c r="I1569" s="5" t="s">
        <v>14326</v>
      </c>
      <c r="J1569" s="5" t="s">
        <v>872</v>
      </c>
      <c r="K1569" s="5" t="s">
        <v>14327</v>
      </c>
      <c r="L1569" s="5" t="s">
        <v>14328</v>
      </c>
      <c r="M1569" s="10" t="str">
        <f>IFERROR(__xludf.DUMMYFUNCTION("REGEXEXTRACT(L2054, ""[\s,]([A-Z]{2})[,\s]\s?\d{5}"")"),"NC")</f>
        <v>NC</v>
      </c>
      <c r="N1569" s="5" t="s">
        <v>14329</v>
      </c>
      <c r="O1569" s="5">
        <v>90031.0</v>
      </c>
      <c r="P1569" s="5">
        <v>1.0</v>
      </c>
      <c r="Q1569" s="5" t="s">
        <v>14330</v>
      </c>
      <c r="R1569" s="5">
        <v>4510.0</v>
      </c>
      <c r="S1569" s="5">
        <v>1120.0</v>
      </c>
      <c r="T1569" s="5" t="s">
        <v>115</v>
      </c>
      <c r="U1569" s="5">
        <v>0.0</v>
      </c>
      <c r="V1569" s="5" t="s">
        <v>52</v>
      </c>
      <c r="W1569" s="5" t="s">
        <v>14331</v>
      </c>
      <c r="X1569" s="5" t="s">
        <v>52</v>
      </c>
      <c r="Y1569" s="5" t="s">
        <v>52</v>
      </c>
      <c r="Z1569" s="5" t="s">
        <v>5599</v>
      </c>
      <c r="AA1569" s="5" t="s">
        <v>14332</v>
      </c>
      <c r="AB1569" s="5" t="s">
        <v>14333</v>
      </c>
      <c r="AC1569" s="5" t="s">
        <v>52</v>
      </c>
      <c r="AD1569" s="5" t="s">
        <v>181</v>
      </c>
      <c r="AE1569" s="5" t="s">
        <v>182</v>
      </c>
      <c r="AF1569" s="5" t="s">
        <v>183</v>
      </c>
      <c r="AG1569" s="5" t="s">
        <v>52</v>
      </c>
      <c r="AH1569" s="5" t="s">
        <v>52</v>
      </c>
      <c r="AI1569" s="5" t="s">
        <v>184</v>
      </c>
      <c r="AJ1569" s="5" t="s">
        <v>11121</v>
      </c>
      <c r="AK1569" s="5" t="s">
        <v>11122</v>
      </c>
      <c r="AL1569" s="5" t="s">
        <v>11123</v>
      </c>
    </row>
    <row r="1570">
      <c r="A1570" s="5" t="s">
        <v>14334</v>
      </c>
      <c r="B1570" s="5" t="s">
        <v>14335</v>
      </c>
      <c r="C1570" s="5" t="s">
        <v>14336</v>
      </c>
      <c r="D1570" s="9">
        <v>43471.0</v>
      </c>
      <c r="E1570" s="5">
        <v>27837.0</v>
      </c>
      <c r="F1570" s="5">
        <v>12653.0</v>
      </c>
      <c r="G1570" s="5" t="s">
        <v>422</v>
      </c>
      <c r="H1570" s="5" t="s">
        <v>45</v>
      </c>
      <c r="I1570" s="5" t="s">
        <v>6935</v>
      </c>
      <c r="J1570" s="5" t="s">
        <v>424</v>
      </c>
      <c r="K1570" s="5" t="s">
        <v>14337</v>
      </c>
      <c r="L1570" s="5" t="s">
        <v>14338</v>
      </c>
      <c r="M1570" s="10" t="str">
        <f>IFERROR(__xludf.DUMMYFUNCTION("REGEXEXTRACT(L2055, ""[\s,]([A-Z]{2})[,\s]\s?\d{5}"")"),"NY")</f>
        <v>NY</v>
      </c>
      <c r="N1570" s="5" t="s">
        <v>14339</v>
      </c>
      <c r="O1570" s="5" t="s">
        <v>52</v>
      </c>
      <c r="P1570" s="5">
        <v>1.0</v>
      </c>
      <c r="Q1570" s="5" t="s">
        <v>14340</v>
      </c>
      <c r="R1570" s="5">
        <v>2210.0</v>
      </c>
      <c r="S1570" s="5">
        <v>15.0</v>
      </c>
      <c r="T1570" s="5" t="s">
        <v>53</v>
      </c>
      <c r="U1570" s="5">
        <v>25.0</v>
      </c>
      <c r="V1570" s="5" t="s">
        <v>93</v>
      </c>
      <c r="W1570" s="5" t="s">
        <v>14341</v>
      </c>
      <c r="X1570" s="5" t="s">
        <v>52</v>
      </c>
      <c r="Y1570" s="5" t="s">
        <v>52</v>
      </c>
      <c r="Z1570" s="5" t="s">
        <v>14342</v>
      </c>
      <c r="AA1570" s="5" t="s">
        <v>14343</v>
      </c>
      <c r="AB1570" s="5" t="s">
        <v>162</v>
      </c>
      <c r="AC1570" s="5" t="s">
        <v>1051</v>
      </c>
      <c r="AD1570" s="5" t="s">
        <v>216</v>
      </c>
      <c r="AE1570" s="5" t="s">
        <v>217</v>
      </c>
      <c r="AF1570" s="5" t="s">
        <v>218</v>
      </c>
      <c r="AG1570" s="5" t="s">
        <v>52</v>
      </c>
      <c r="AH1570" s="5" t="s">
        <v>52</v>
      </c>
      <c r="AI1570" s="5" t="s">
        <v>52</v>
      </c>
      <c r="AJ1570" s="5" t="s">
        <v>14344</v>
      </c>
      <c r="AK1570" s="5" t="s">
        <v>14345</v>
      </c>
      <c r="AL1570" s="5" t="s">
        <v>928</v>
      </c>
    </row>
    <row r="1571">
      <c r="A1571" s="5" t="s">
        <v>14346</v>
      </c>
      <c r="B1571" s="5" t="s">
        <v>14347</v>
      </c>
      <c r="C1571" s="5" t="s">
        <v>14348</v>
      </c>
      <c r="D1571" s="9">
        <v>43470.0</v>
      </c>
      <c r="E1571" s="5">
        <v>18322.0</v>
      </c>
      <c r="F1571" s="5">
        <v>8328.0</v>
      </c>
      <c r="G1571" s="5" t="s">
        <v>1683</v>
      </c>
      <c r="H1571" s="5" t="s">
        <v>45</v>
      </c>
      <c r="I1571" s="5" t="s">
        <v>14349</v>
      </c>
      <c r="J1571" s="5" t="s">
        <v>1685</v>
      </c>
      <c r="K1571" s="5" t="s">
        <v>207</v>
      </c>
      <c r="L1571" s="5" t="s">
        <v>12561</v>
      </c>
      <c r="M1571" s="10" t="str">
        <f>IFERROR(__xludf.DUMMYFUNCTION("REGEXEXTRACT(L2056, ""[\s,]([A-Z]{2})[,\s]\s?\d{5}"")"),"NY")</f>
        <v>NY</v>
      </c>
      <c r="N1571" s="5" t="s">
        <v>14350</v>
      </c>
      <c r="O1571" s="5">
        <v>7001.0</v>
      </c>
      <c r="P1571" s="5">
        <v>1.0</v>
      </c>
      <c r="Q1571" s="5" t="s">
        <v>14351</v>
      </c>
      <c r="R1571" s="5" t="s">
        <v>52</v>
      </c>
      <c r="S1571" s="5">
        <v>2246.0</v>
      </c>
      <c r="T1571" s="5" t="s">
        <v>374</v>
      </c>
      <c r="U1571" s="5">
        <v>0.0</v>
      </c>
      <c r="V1571" s="5" t="s">
        <v>52</v>
      </c>
      <c r="W1571" s="5" t="s">
        <v>14352</v>
      </c>
      <c r="X1571" s="5" t="s">
        <v>71</v>
      </c>
      <c r="Y1571" s="5" t="s">
        <v>52</v>
      </c>
      <c r="Z1571" s="5" t="s">
        <v>14353</v>
      </c>
      <c r="AA1571" s="5" t="s">
        <v>14354</v>
      </c>
      <c r="AB1571" s="5" t="s">
        <v>260</v>
      </c>
      <c r="AC1571" s="5" t="s">
        <v>52</v>
      </c>
      <c r="AD1571" s="5" t="s">
        <v>11980</v>
      </c>
      <c r="AE1571" s="5" t="s">
        <v>11981</v>
      </c>
      <c r="AF1571" s="5" t="s">
        <v>218</v>
      </c>
      <c r="AG1571" s="5" t="s">
        <v>52</v>
      </c>
      <c r="AH1571" s="5" t="s">
        <v>11982</v>
      </c>
      <c r="AI1571" s="5" t="s">
        <v>11983</v>
      </c>
      <c r="AJ1571" s="5" t="s">
        <v>14347</v>
      </c>
      <c r="AK1571" s="5" t="s">
        <v>12561</v>
      </c>
      <c r="AL1571" s="5" t="s">
        <v>14355</v>
      </c>
    </row>
    <row r="1572" hidden="1">
      <c r="A1572" s="5" t="s">
        <v>14356</v>
      </c>
      <c r="B1572" s="5" t="s">
        <v>14357</v>
      </c>
      <c r="C1572" s="5" t="s">
        <v>14358</v>
      </c>
      <c r="D1572" s="9">
        <v>43469.0</v>
      </c>
      <c r="E1572" s="5">
        <v>248436.0</v>
      </c>
      <c r="F1572" s="5">
        <v>112925.0</v>
      </c>
      <c r="G1572" s="5" t="s">
        <v>2389</v>
      </c>
      <c r="H1572" s="5" t="s">
        <v>1792</v>
      </c>
      <c r="I1572" s="5" t="s">
        <v>14359</v>
      </c>
      <c r="J1572" s="5" t="s">
        <v>2391</v>
      </c>
      <c r="K1572" s="5" t="s">
        <v>1846</v>
      </c>
      <c r="L1572" s="5" t="s">
        <v>14360</v>
      </c>
      <c r="M1572" s="10" t="str">
        <f>IFERROR(__xludf.DUMMYFUNCTION("REGEXEXTRACT(L2057, ""[\s,]([A-Z]{2})[,\s]\s?\d{5}"")"),"NY")</f>
        <v>NY</v>
      </c>
      <c r="N1572" s="5" t="s">
        <v>14361</v>
      </c>
      <c r="O1572" s="5">
        <v>28697.0</v>
      </c>
      <c r="P1572" s="5">
        <v>4.0</v>
      </c>
      <c r="Q1572" s="5" t="s">
        <v>14362</v>
      </c>
      <c r="R1572" s="5" t="s">
        <v>666</v>
      </c>
      <c r="S1572" s="5">
        <v>57.0</v>
      </c>
      <c r="T1572" s="5" t="s">
        <v>53</v>
      </c>
      <c r="U1572" s="5">
        <v>6201.0</v>
      </c>
      <c r="V1572" s="5" t="s">
        <v>158</v>
      </c>
      <c r="W1572" s="5" t="s">
        <v>14363</v>
      </c>
      <c r="X1572" s="5" t="s">
        <v>52</v>
      </c>
      <c r="Y1572" s="5" t="s">
        <v>52</v>
      </c>
      <c r="Z1572" s="5" t="s">
        <v>14364</v>
      </c>
      <c r="AA1572" s="5" t="s">
        <v>14365</v>
      </c>
      <c r="AB1572" s="5" t="s">
        <v>260</v>
      </c>
      <c r="AC1572" s="5" t="s">
        <v>52</v>
      </c>
      <c r="AD1572" s="5" t="s">
        <v>163</v>
      </c>
      <c r="AE1572" s="5" t="s">
        <v>164</v>
      </c>
      <c r="AF1572" s="5" t="s">
        <v>165</v>
      </c>
      <c r="AG1572" s="5" t="s">
        <v>52</v>
      </c>
      <c r="AH1572" s="5" t="s">
        <v>52</v>
      </c>
      <c r="AI1572" s="5" t="s">
        <v>52</v>
      </c>
      <c r="AJ1572" s="5" t="s">
        <v>14366</v>
      </c>
      <c r="AK1572" s="5" t="s">
        <v>14367</v>
      </c>
      <c r="AL1572" s="5" t="s">
        <v>2580</v>
      </c>
    </row>
    <row r="1573" hidden="1">
      <c r="A1573" s="5" t="s">
        <v>14368</v>
      </c>
      <c r="B1573" s="5" t="s">
        <v>14027</v>
      </c>
      <c r="C1573" s="5" t="s">
        <v>13945</v>
      </c>
      <c r="D1573" s="9">
        <v>43469.0</v>
      </c>
      <c r="E1573" s="5">
        <v>1235586.0</v>
      </c>
      <c r="F1573" s="5">
        <v>561630.0</v>
      </c>
      <c r="G1573" s="5" t="s">
        <v>148</v>
      </c>
      <c r="H1573" s="5" t="s">
        <v>205</v>
      </c>
      <c r="I1573" s="5" t="s">
        <v>14126</v>
      </c>
      <c r="J1573" s="5" t="s">
        <v>151</v>
      </c>
      <c r="K1573" s="5" t="s">
        <v>14369</v>
      </c>
      <c r="L1573" s="5" t="s">
        <v>14370</v>
      </c>
      <c r="M1573" s="10" t="str">
        <f>IFERROR(__xludf.DUMMYFUNCTION("REGEXEXTRACT(L2058, ""[\s,]([A-Z]{2})[,\s]\s?\d{5}"")"),"NY")</f>
        <v>NY</v>
      </c>
      <c r="N1573" s="5" t="s">
        <v>14371</v>
      </c>
      <c r="O1573" s="5">
        <v>739.0</v>
      </c>
      <c r="P1573" s="5">
        <v>23.0</v>
      </c>
      <c r="Q1573" s="5" t="s">
        <v>14372</v>
      </c>
      <c r="R1573" s="5" t="s">
        <v>14138</v>
      </c>
      <c r="S1573" s="5">
        <v>460.0</v>
      </c>
      <c r="T1573" s="5" t="s">
        <v>115</v>
      </c>
      <c r="U1573" s="5">
        <v>4.0</v>
      </c>
      <c r="V1573" s="5" t="s">
        <v>70</v>
      </c>
      <c r="W1573" s="5" t="s">
        <v>14373</v>
      </c>
      <c r="X1573" s="5" t="s">
        <v>52</v>
      </c>
      <c r="Y1573" s="5" t="s">
        <v>52</v>
      </c>
      <c r="Z1573" s="5" t="s">
        <v>14374</v>
      </c>
      <c r="AA1573" s="5" t="s">
        <v>14375</v>
      </c>
      <c r="AB1573" s="5" t="s">
        <v>200</v>
      </c>
      <c r="AC1573" s="5" t="s">
        <v>52</v>
      </c>
      <c r="AD1573" s="5" t="s">
        <v>398</v>
      </c>
      <c r="AE1573" s="5" t="s">
        <v>399</v>
      </c>
      <c r="AF1573" s="5" t="s">
        <v>400</v>
      </c>
      <c r="AG1573" s="5" t="s">
        <v>401</v>
      </c>
      <c r="AH1573" s="5">
        <v>23502.0</v>
      </c>
      <c r="AI1573" s="5" t="s">
        <v>402</v>
      </c>
      <c r="AJ1573" s="5" t="s">
        <v>14037</v>
      </c>
      <c r="AK1573" s="5" t="s">
        <v>14038</v>
      </c>
      <c r="AL1573" s="5" t="s">
        <v>4683</v>
      </c>
    </row>
    <row r="1574" hidden="1">
      <c r="A1574" s="5" t="s">
        <v>14376</v>
      </c>
      <c r="B1574" s="5" t="s">
        <v>13007</v>
      </c>
      <c r="C1574" s="5" t="s">
        <v>13007</v>
      </c>
      <c r="D1574" s="9">
        <v>43465.0</v>
      </c>
      <c r="E1574" s="5">
        <v>170771.0</v>
      </c>
      <c r="F1574" s="5">
        <v>77623.0</v>
      </c>
      <c r="G1574" s="5" t="s">
        <v>1419</v>
      </c>
      <c r="H1574" s="5" t="s">
        <v>480</v>
      </c>
      <c r="I1574" s="5" t="s">
        <v>13651</v>
      </c>
      <c r="J1574" s="5" t="s">
        <v>256</v>
      </c>
      <c r="K1574" s="5" t="s">
        <v>4021</v>
      </c>
      <c r="L1574" s="5" t="s">
        <v>13008</v>
      </c>
      <c r="M1574" s="10" t="str">
        <f>IFERROR(__xludf.DUMMYFUNCTION("REGEXEXTRACT(L2059, ""[\s,]([A-Z]{2})[,\s]\s?\d{5}"")"),"#N/A")</f>
        <v>#N/A</v>
      </c>
      <c r="N1574" s="5" t="s">
        <v>13008</v>
      </c>
      <c r="O1574" s="5" t="s">
        <v>52</v>
      </c>
      <c r="P1574" s="5">
        <v>3.0</v>
      </c>
      <c r="Q1574" s="5" t="s">
        <v>14377</v>
      </c>
      <c r="R1574" s="5" t="s">
        <v>3360</v>
      </c>
      <c r="S1574" s="5">
        <v>142.0</v>
      </c>
      <c r="T1574" s="5" t="s">
        <v>1077</v>
      </c>
      <c r="U1574" s="5">
        <v>0.0</v>
      </c>
      <c r="V1574" s="5" t="s">
        <v>70</v>
      </c>
      <c r="W1574" s="5" t="s">
        <v>14378</v>
      </c>
      <c r="X1574" s="5" t="s">
        <v>52</v>
      </c>
      <c r="Y1574" s="5" t="s">
        <v>52</v>
      </c>
      <c r="Z1574" s="5" t="s">
        <v>11792</v>
      </c>
      <c r="AA1574" s="5" t="s">
        <v>14379</v>
      </c>
      <c r="AB1574" s="5" t="s">
        <v>13655</v>
      </c>
      <c r="AC1574" s="5" t="s">
        <v>52</v>
      </c>
      <c r="AD1574" s="5" t="s">
        <v>5289</v>
      </c>
      <c r="AE1574" s="5" t="s">
        <v>5290</v>
      </c>
      <c r="AF1574" s="5" t="s">
        <v>5291</v>
      </c>
      <c r="AG1574" s="5" t="s">
        <v>52</v>
      </c>
      <c r="AH1574" s="5" t="s">
        <v>52</v>
      </c>
      <c r="AI1574" s="5" t="s">
        <v>52</v>
      </c>
      <c r="AJ1574" s="5" t="s">
        <v>14380</v>
      </c>
      <c r="AK1574" s="5" t="s">
        <v>14381</v>
      </c>
      <c r="AL1574" s="5" t="s">
        <v>3481</v>
      </c>
    </row>
    <row r="1575">
      <c r="A1575" s="5" t="s">
        <v>14382</v>
      </c>
      <c r="B1575" s="5" t="s">
        <v>14383</v>
      </c>
      <c r="C1575" s="5" t="s">
        <v>14384</v>
      </c>
      <c r="D1575" s="9">
        <v>43464.0</v>
      </c>
      <c r="E1575" s="5">
        <v>163051.0</v>
      </c>
      <c r="F1575" s="5">
        <v>74114.0</v>
      </c>
      <c r="G1575" s="5" t="s">
        <v>1683</v>
      </c>
      <c r="H1575" s="5" t="s">
        <v>45</v>
      </c>
      <c r="I1575" s="5" t="s">
        <v>5653</v>
      </c>
      <c r="J1575" s="5" t="s">
        <v>1685</v>
      </c>
      <c r="K1575" s="5" t="s">
        <v>2684</v>
      </c>
      <c r="L1575" s="5" t="s">
        <v>14385</v>
      </c>
      <c r="M1575" s="10" t="str">
        <f>IFERROR(__xludf.DUMMYFUNCTION("REGEXEXTRACT(L2060, ""[\s,]([A-Z]{2})[,\s]\s?\d{5}"")"),"#N/A")</f>
        <v>#N/A</v>
      </c>
      <c r="N1575" s="5" t="s">
        <v>14386</v>
      </c>
      <c r="O1575" s="5">
        <v>47708.0</v>
      </c>
      <c r="P1575" s="5">
        <v>3.0</v>
      </c>
      <c r="Q1575" s="5" t="s">
        <v>14387</v>
      </c>
      <c r="R1575" s="5" t="s">
        <v>14388</v>
      </c>
      <c r="S1575" s="5">
        <v>63.0</v>
      </c>
      <c r="T1575" s="5" t="s">
        <v>53</v>
      </c>
      <c r="U1575" s="5">
        <v>0.0</v>
      </c>
      <c r="V1575" s="5" t="s">
        <v>52</v>
      </c>
      <c r="W1575" s="5" t="s">
        <v>14389</v>
      </c>
      <c r="X1575" s="5" t="s">
        <v>52</v>
      </c>
      <c r="Y1575" s="5" t="s">
        <v>52</v>
      </c>
      <c r="Z1575" s="5" t="s">
        <v>14390</v>
      </c>
      <c r="AA1575" s="5" t="s">
        <v>14391</v>
      </c>
      <c r="AB1575" s="5" t="s">
        <v>730</v>
      </c>
      <c r="AC1575" s="5" t="s">
        <v>52</v>
      </c>
      <c r="AD1575" s="5" t="s">
        <v>216</v>
      </c>
      <c r="AE1575" s="5" t="s">
        <v>217</v>
      </c>
      <c r="AF1575" s="5" t="s">
        <v>218</v>
      </c>
      <c r="AG1575" s="5" t="s">
        <v>52</v>
      </c>
      <c r="AH1575" s="5" t="s">
        <v>52</v>
      </c>
      <c r="AI1575" s="5" t="s">
        <v>52</v>
      </c>
      <c r="AJ1575" s="5" t="s">
        <v>14392</v>
      </c>
      <c r="AK1575" s="5" t="s">
        <v>14393</v>
      </c>
      <c r="AL1575" s="5" t="s">
        <v>14394</v>
      </c>
    </row>
    <row r="1576" hidden="1">
      <c r="A1576" s="5" t="s">
        <v>14395</v>
      </c>
      <c r="B1576" s="5" t="s">
        <v>10731</v>
      </c>
      <c r="C1576" s="5" t="s">
        <v>204</v>
      </c>
      <c r="D1576" s="9">
        <v>43464.0</v>
      </c>
      <c r="E1576" s="5">
        <v>94312.0</v>
      </c>
      <c r="F1576" s="5">
        <v>42869.0</v>
      </c>
      <c r="G1576" s="5" t="s">
        <v>226</v>
      </c>
      <c r="H1576" s="5" t="s">
        <v>205</v>
      </c>
      <c r="I1576" s="5" t="s">
        <v>14396</v>
      </c>
      <c r="J1576" s="5" t="s">
        <v>228</v>
      </c>
      <c r="K1576" s="5" t="s">
        <v>14397</v>
      </c>
      <c r="L1576" s="5" t="s">
        <v>13832</v>
      </c>
      <c r="M1576" s="10" t="str">
        <f>IFERROR(__xludf.DUMMYFUNCTION("REGEXEXTRACT(L2061, ""[\s,]([A-Z]{2})[,\s]\s?\d{5}"")"),"OH")</f>
        <v>OH</v>
      </c>
      <c r="N1576" s="5" t="s">
        <v>13905</v>
      </c>
      <c r="O1576" s="5" t="s">
        <v>10734</v>
      </c>
      <c r="P1576" s="5">
        <v>2.0</v>
      </c>
      <c r="Q1576" s="5" t="s">
        <v>14398</v>
      </c>
      <c r="R1576" s="5" t="s">
        <v>2195</v>
      </c>
      <c r="S1576" s="5">
        <v>7029.0</v>
      </c>
      <c r="T1576" s="5" t="s">
        <v>115</v>
      </c>
      <c r="U1576" s="5">
        <v>0.0</v>
      </c>
      <c r="V1576" s="5" t="s">
        <v>52</v>
      </c>
      <c r="W1576" s="5" t="s">
        <v>14399</v>
      </c>
      <c r="X1576" s="5" t="s">
        <v>52</v>
      </c>
      <c r="Y1576" s="5" t="s">
        <v>52</v>
      </c>
      <c r="Z1576" s="5" t="s">
        <v>14400</v>
      </c>
      <c r="AA1576" s="5" t="s">
        <v>14401</v>
      </c>
      <c r="AB1576" s="5" t="s">
        <v>59</v>
      </c>
      <c r="AC1576" s="5" t="s">
        <v>52</v>
      </c>
      <c r="AD1576" s="5" t="s">
        <v>181</v>
      </c>
      <c r="AE1576" s="5" t="s">
        <v>182</v>
      </c>
      <c r="AF1576" s="5" t="s">
        <v>183</v>
      </c>
      <c r="AG1576" s="5" t="s">
        <v>52</v>
      </c>
      <c r="AH1576" s="5" t="s">
        <v>52</v>
      </c>
      <c r="AI1576" s="5" t="s">
        <v>184</v>
      </c>
      <c r="AJ1576" s="5" t="s">
        <v>10731</v>
      </c>
      <c r="AK1576" s="5" t="s">
        <v>13832</v>
      </c>
      <c r="AL1576" s="5" t="s">
        <v>9795</v>
      </c>
    </row>
    <row r="1577" hidden="1">
      <c r="A1577" s="5" t="s">
        <v>14402</v>
      </c>
      <c r="B1577" s="5" t="s">
        <v>13270</v>
      </c>
      <c r="C1577" s="5" t="s">
        <v>204</v>
      </c>
      <c r="D1577" s="9">
        <v>43464.0</v>
      </c>
      <c r="E1577" s="5">
        <v>179313.0</v>
      </c>
      <c r="F1577" s="5">
        <v>81506.0</v>
      </c>
      <c r="G1577" s="5" t="s">
        <v>226</v>
      </c>
      <c r="H1577" s="5" t="s">
        <v>205</v>
      </c>
      <c r="I1577" s="5" t="s">
        <v>14396</v>
      </c>
      <c r="J1577" s="5" t="s">
        <v>228</v>
      </c>
      <c r="K1577" s="5" t="s">
        <v>14403</v>
      </c>
      <c r="L1577" s="5" t="s">
        <v>14404</v>
      </c>
      <c r="M1577" s="10" t="str">
        <f>IFERROR(__xludf.DUMMYFUNCTION("REGEXEXTRACT(L2062, ""[\s,]([A-Z]{2})[,\s]\s?\d{5}"")"),"NC")</f>
        <v>NC</v>
      </c>
      <c r="N1577" s="5" t="s">
        <v>13905</v>
      </c>
      <c r="O1577" s="5" t="s">
        <v>13273</v>
      </c>
      <c r="P1577" s="5">
        <v>4.0</v>
      </c>
      <c r="Q1577" s="5" t="s">
        <v>14405</v>
      </c>
      <c r="R1577" s="5" t="s">
        <v>691</v>
      </c>
      <c r="S1577" s="5">
        <v>10224.0</v>
      </c>
      <c r="T1577" s="5" t="s">
        <v>115</v>
      </c>
      <c r="U1577" s="5">
        <v>0.0</v>
      </c>
      <c r="V1577" s="5" t="s">
        <v>52</v>
      </c>
      <c r="W1577" s="5" t="s">
        <v>14406</v>
      </c>
      <c r="X1577" s="5" t="s">
        <v>52</v>
      </c>
      <c r="Y1577" s="5" t="s">
        <v>52</v>
      </c>
      <c r="Z1577" s="5" t="s">
        <v>14400</v>
      </c>
      <c r="AA1577" s="5" t="s">
        <v>14407</v>
      </c>
      <c r="AB1577" s="5" t="s">
        <v>59</v>
      </c>
      <c r="AC1577" s="5" t="s">
        <v>52</v>
      </c>
      <c r="AD1577" s="5" t="s">
        <v>181</v>
      </c>
      <c r="AE1577" s="5" t="s">
        <v>182</v>
      </c>
      <c r="AF1577" s="5" t="s">
        <v>183</v>
      </c>
      <c r="AG1577" s="5" t="s">
        <v>52</v>
      </c>
      <c r="AH1577" s="5" t="s">
        <v>52</v>
      </c>
      <c r="AI1577" s="5" t="s">
        <v>184</v>
      </c>
      <c r="AJ1577" s="5" t="s">
        <v>13270</v>
      </c>
      <c r="AK1577" s="5" t="s">
        <v>14404</v>
      </c>
      <c r="AL1577" s="5" t="s">
        <v>9795</v>
      </c>
    </row>
    <row r="1578">
      <c r="A1578" s="5" t="s">
        <v>14408</v>
      </c>
      <c r="B1578" s="5" t="s">
        <v>14409</v>
      </c>
      <c r="C1578" s="5" t="s">
        <v>14410</v>
      </c>
      <c r="D1578" s="9">
        <v>43463.0</v>
      </c>
      <c r="E1578" s="5">
        <v>20968.0</v>
      </c>
      <c r="F1578" s="5">
        <v>9531.0</v>
      </c>
      <c r="G1578" s="5" t="s">
        <v>4673</v>
      </c>
      <c r="H1578" s="5" t="s">
        <v>45</v>
      </c>
      <c r="I1578" s="5" t="s">
        <v>14411</v>
      </c>
      <c r="J1578" s="5" t="s">
        <v>3808</v>
      </c>
      <c r="K1578" s="5" t="s">
        <v>14412</v>
      </c>
      <c r="L1578" s="5" t="s">
        <v>14413</v>
      </c>
      <c r="M1578" s="10" t="str">
        <f>IFERROR(__xludf.DUMMYFUNCTION("REGEXEXTRACT(L2063, ""[\s,]([A-Z]{2})[,\s]\s?\d{5}"")"),"NC")</f>
        <v>NC</v>
      </c>
      <c r="N1578" s="5" t="s">
        <v>14414</v>
      </c>
      <c r="O1578" s="5">
        <v>8810.0</v>
      </c>
      <c r="P1578" s="5">
        <v>2.0</v>
      </c>
      <c r="Q1578" s="5" t="s">
        <v>14415</v>
      </c>
      <c r="R1578" s="5" t="s">
        <v>14416</v>
      </c>
      <c r="S1578" s="5">
        <v>4403.0</v>
      </c>
      <c r="T1578" s="5" t="s">
        <v>69</v>
      </c>
      <c r="U1578" s="5">
        <v>0.0</v>
      </c>
      <c r="V1578" s="5" t="s">
        <v>52</v>
      </c>
      <c r="W1578" s="5" t="s">
        <v>14417</v>
      </c>
      <c r="X1578" s="5" t="s">
        <v>52</v>
      </c>
      <c r="Y1578" s="5" t="s">
        <v>52</v>
      </c>
      <c r="Z1578" s="5" t="s">
        <v>14418</v>
      </c>
      <c r="AA1578" s="5" t="s">
        <v>14419</v>
      </c>
      <c r="AB1578" s="5" t="s">
        <v>604</v>
      </c>
      <c r="AC1578" s="5" t="s">
        <v>52</v>
      </c>
      <c r="AD1578" s="5" t="s">
        <v>3589</v>
      </c>
      <c r="AE1578" s="5" t="s">
        <v>3590</v>
      </c>
      <c r="AF1578" s="5" t="s">
        <v>3591</v>
      </c>
      <c r="AG1578" s="5" t="s">
        <v>52</v>
      </c>
      <c r="AH1578" s="5" t="s">
        <v>52</v>
      </c>
      <c r="AI1578" s="5" t="s">
        <v>3592</v>
      </c>
      <c r="AJ1578" s="5" t="s">
        <v>14409</v>
      </c>
      <c r="AK1578" s="5" t="s">
        <v>14420</v>
      </c>
      <c r="AL1578" s="5" t="s">
        <v>14421</v>
      </c>
    </row>
    <row r="1579" hidden="1">
      <c r="A1579" s="5" t="s">
        <v>14422</v>
      </c>
      <c r="B1579" s="5" t="s">
        <v>14423</v>
      </c>
      <c r="C1579" s="5" t="s">
        <v>14424</v>
      </c>
      <c r="D1579" s="9">
        <v>43462.0</v>
      </c>
      <c r="E1579" s="5">
        <v>103615.0</v>
      </c>
      <c r="F1579" s="5">
        <v>47098.0</v>
      </c>
      <c r="G1579" s="5" t="s">
        <v>130</v>
      </c>
      <c r="H1579" s="5" t="s">
        <v>131</v>
      </c>
      <c r="I1579" s="5" t="s">
        <v>14425</v>
      </c>
      <c r="J1579" s="5" t="s">
        <v>133</v>
      </c>
      <c r="K1579" s="5" t="s">
        <v>14426</v>
      </c>
      <c r="L1579" s="5" t="s">
        <v>14427</v>
      </c>
      <c r="M1579" s="10" t="str">
        <f>IFERROR(__xludf.DUMMYFUNCTION("REGEXEXTRACT(L2064, ""[\s,]([A-Z]{2})[,\s]\s?\d{5}"")"),"#N/A")</f>
        <v>#N/A</v>
      </c>
      <c r="N1579" s="5" t="s">
        <v>14428</v>
      </c>
      <c r="O1579" s="5">
        <v>21076.0</v>
      </c>
      <c r="P1579" s="5">
        <v>3.0</v>
      </c>
      <c r="Q1579" s="5" t="s">
        <v>14429</v>
      </c>
      <c r="R1579" s="5" t="s">
        <v>14430</v>
      </c>
      <c r="S1579" s="5">
        <v>4.0</v>
      </c>
      <c r="T1579" s="5" t="s">
        <v>53</v>
      </c>
      <c r="U1579" s="5">
        <v>60.0</v>
      </c>
      <c r="V1579" s="5" t="s">
        <v>70</v>
      </c>
      <c r="W1579" s="5" t="s">
        <v>14431</v>
      </c>
      <c r="X1579" s="5" t="s">
        <v>71</v>
      </c>
      <c r="Y1579" s="5" t="s">
        <v>52</v>
      </c>
      <c r="Z1579" s="5" t="s">
        <v>14432</v>
      </c>
      <c r="AA1579" s="5" t="s">
        <v>14433</v>
      </c>
      <c r="AB1579" s="5" t="s">
        <v>260</v>
      </c>
      <c r="AC1579" s="5" t="s">
        <v>52</v>
      </c>
      <c r="AD1579" s="5" t="s">
        <v>72</v>
      </c>
      <c r="AE1579" s="5" t="s">
        <v>73</v>
      </c>
      <c r="AF1579" s="5" t="s">
        <v>74</v>
      </c>
      <c r="AG1579" s="5" t="s">
        <v>75</v>
      </c>
      <c r="AH1579" s="5" t="s">
        <v>76</v>
      </c>
      <c r="AI1579" s="5" t="s">
        <v>77</v>
      </c>
      <c r="AJ1579" s="5" t="s">
        <v>14423</v>
      </c>
      <c r="AK1579" s="5" t="s">
        <v>14434</v>
      </c>
      <c r="AL1579" s="5" t="s">
        <v>144</v>
      </c>
    </row>
    <row r="1580" hidden="1">
      <c r="A1580" s="5" t="s">
        <v>14435</v>
      </c>
      <c r="B1580" s="5" t="s">
        <v>14436</v>
      </c>
      <c r="C1580" s="5" t="s">
        <v>14437</v>
      </c>
      <c r="D1580" s="9">
        <v>43462.0</v>
      </c>
      <c r="E1580" s="5">
        <v>103615.0</v>
      </c>
      <c r="F1580" s="5">
        <v>47098.0</v>
      </c>
      <c r="G1580" s="5" t="s">
        <v>130</v>
      </c>
      <c r="H1580" s="5" t="s">
        <v>131</v>
      </c>
      <c r="I1580" s="5" t="s">
        <v>14425</v>
      </c>
      <c r="J1580" s="5" t="s">
        <v>133</v>
      </c>
      <c r="K1580" s="5" t="s">
        <v>14438</v>
      </c>
      <c r="L1580" s="5" t="s">
        <v>14439</v>
      </c>
      <c r="M1580" s="10" t="str">
        <f>IFERROR(__xludf.DUMMYFUNCTION("REGEXEXTRACT(L2065, ""[\s,]([A-Z]{2})[,\s]\s?\d{5}"")"),"TN")</f>
        <v>TN</v>
      </c>
      <c r="N1580" s="5" t="s">
        <v>14440</v>
      </c>
      <c r="O1580" s="5" t="s">
        <v>14441</v>
      </c>
      <c r="P1580" s="5">
        <v>3.0</v>
      </c>
      <c r="Q1580" s="5" t="s">
        <v>14429</v>
      </c>
      <c r="R1580" s="5" t="s">
        <v>14430</v>
      </c>
      <c r="S1580" s="5">
        <v>4.0</v>
      </c>
      <c r="T1580" s="5" t="s">
        <v>53</v>
      </c>
      <c r="U1580" s="5">
        <v>60.0</v>
      </c>
      <c r="V1580" s="5" t="s">
        <v>70</v>
      </c>
      <c r="W1580" s="5" t="s">
        <v>14442</v>
      </c>
      <c r="X1580" s="5" t="s">
        <v>55</v>
      </c>
      <c r="Y1580" s="5" t="s">
        <v>14431</v>
      </c>
      <c r="Z1580" s="5" t="s">
        <v>14432</v>
      </c>
      <c r="AA1580" s="5" t="s">
        <v>14433</v>
      </c>
      <c r="AB1580" s="5" t="s">
        <v>260</v>
      </c>
      <c r="AC1580" s="5" t="s">
        <v>52</v>
      </c>
      <c r="AD1580" s="5" t="s">
        <v>72</v>
      </c>
      <c r="AE1580" s="5" t="s">
        <v>73</v>
      </c>
      <c r="AF1580" s="5" t="s">
        <v>74</v>
      </c>
      <c r="AG1580" s="5" t="s">
        <v>75</v>
      </c>
      <c r="AH1580" s="5" t="s">
        <v>76</v>
      </c>
      <c r="AI1580" s="5" t="s">
        <v>77</v>
      </c>
      <c r="AJ1580" s="5" t="s">
        <v>14443</v>
      </c>
      <c r="AK1580" s="5" t="s">
        <v>14444</v>
      </c>
      <c r="AL1580" s="5" t="s">
        <v>144</v>
      </c>
    </row>
    <row r="1581" hidden="1">
      <c r="A1581" s="5" t="s">
        <v>14445</v>
      </c>
      <c r="B1581" s="5" t="s">
        <v>14027</v>
      </c>
      <c r="C1581" s="5" t="s">
        <v>13945</v>
      </c>
      <c r="D1581" s="9">
        <v>43462.0</v>
      </c>
      <c r="E1581" s="5">
        <v>1234409.0</v>
      </c>
      <c r="F1581" s="5">
        <v>561095.0</v>
      </c>
      <c r="G1581" s="5" t="s">
        <v>148</v>
      </c>
      <c r="H1581" s="5" t="s">
        <v>205</v>
      </c>
      <c r="I1581" s="5" t="s">
        <v>12909</v>
      </c>
      <c r="J1581" s="5" t="s">
        <v>151</v>
      </c>
      <c r="K1581" s="5" t="s">
        <v>14446</v>
      </c>
      <c r="L1581" s="5" t="s">
        <v>14030</v>
      </c>
      <c r="M1581" s="10" t="str">
        <f>IFERROR(__xludf.DUMMYFUNCTION("REGEXEXTRACT(L2066, ""[\s,]([A-Z]{2})[,\s]\s?\d{5}"")"),"CA")</f>
        <v>CA</v>
      </c>
      <c r="N1581" s="5" t="s">
        <v>14447</v>
      </c>
      <c r="O1581" s="5">
        <v>739.0</v>
      </c>
      <c r="P1581" s="5">
        <v>23.0</v>
      </c>
      <c r="Q1581" s="5" t="s">
        <v>14448</v>
      </c>
      <c r="R1581" s="5" t="s">
        <v>14138</v>
      </c>
      <c r="S1581" s="5">
        <v>460.0</v>
      </c>
      <c r="T1581" s="5" t="s">
        <v>115</v>
      </c>
      <c r="U1581" s="5">
        <v>4.0</v>
      </c>
      <c r="V1581" s="5" t="s">
        <v>70</v>
      </c>
      <c r="W1581" s="5" t="s">
        <v>14449</v>
      </c>
      <c r="X1581" s="5" t="s">
        <v>52</v>
      </c>
      <c r="Y1581" s="5" t="s">
        <v>52</v>
      </c>
      <c r="Z1581" s="5" t="s">
        <v>14450</v>
      </c>
      <c r="AA1581" s="5" t="s">
        <v>14451</v>
      </c>
      <c r="AB1581" s="5" t="s">
        <v>1177</v>
      </c>
      <c r="AC1581" s="5" t="s">
        <v>52</v>
      </c>
      <c r="AD1581" s="5" t="s">
        <v>398</v>
      </c>
      <c r="AE1581" s="5" t="s">
        <v>399</v>
      </c>
      <c r="AF1581" s="5" t="s">
        <v>400</v>
      </c>
      <c r="AG1581" s="5" t="s">
        <v>401</v>
      </c>
      <c r="AH1581" s="5">
        <v>23502.0</v>
      </c>
      <c r="AI1581" s="5" t="s">
        <v>402</v>
      </c>
      <c r="AJ1581" s="5" t="s">
        <v>13955</v>
      </c>
      <c r="AK1581" s="5" t="s">
        <v>13956</v>
      </c>
      <c r="AL1581" s="5" t="s">
        <v>4683</v>
      </c>
    </row>
    <row r="1582" hidden="1">
      <c r="A1582" s="5" t="s">
        <v>14452</v>
      </c>
      <c r="B1582" s="5" t="s">
        <v>14027</v>
      </c>
      <c r="C1582" s="5" t="s">
        <v>13945</v>
      </c>
      <c r="D1582" s="9">
        <v>43462.0</v>
      </c>
      <c r="E1582" s="5">
        <v>1235212.0</v>
      </c>
      <c r="F1582" s="5">
        <v>561460.0</v>
      </c>
      <c r="G1582" s="5" t="s">
        <v>148</v>
      </c>
      <c r="H1582" s="5" t="s">
        <v>205</v>
      </c>
      <c r="I1582" s="5" t="s">
        <v>12909</v>
      </c>
      <c r="J1582" s="5" t="s">
        <v>151</v>
      </c>
      <c r="K1582" s="5" t="s">
        <v>14453</v>
      </c>
      <c r="L1582" s="5" t="s">
        <v>14030</v>
      </c>
      <c r="M1582" s="10" t="str">
        <f>IFERROR(__xludf.DUMMYFUNCTION("REGEXEXTRACT(L2067, ""[\s,]([A-Z]{2})[,\s]\s?\d{5}"")"),"#N/A")</f>
        <v>#N/A</v>
      </c>
      <c r="N1582" s="5" t="s">
        <v>14273</v>
      </c>
      <c r="O1582" s="5">
        <v>739.0</v>
      </c>
      <c r="P1582" s="5">
        <v>23.0</v>
      </c>
      <c r="Q1582" s="5" t="s">
        <v>14454</v>
      </c>
      <c r="R1582" s="5" t="s">
        <v>14138</v>
      </c>
      <c r="S1582" s="5">
        <v>460.0</v>
      </c>
      <c r="T1582" s="5" t="s">
        <v>115</v>
      </c>
      <c r="U1582" s="5">
        <v>4.0</v>
      </c>
      <c r="V1582" s="5" t="s">
        <v>70</v>
      </c>
      <c r="W1582" s="5" t="s">
        <v>14455</v>
      </c>
      <c r="X1582" s="5" t="s">
        <v>52</v>
      </c>
      <c r="Y1582" s="5" t="s">
        <v>52</v>
      </c>
      <c r="Z1582" s="5" t="s">
        <v>14450</v>
      </c>
      <c r="AA1582" s="5" t="s">
        <v>14456</v>
      </c>
      <c r="AB1582" s="5" t="s">
        <v>1177</v>
      </c>
      <c r="AC1582" s="5" t="s">
        <v>52</v>
      </c>
      <c r="AD1582" s="5" t="s">
        <v>398</v>
      </c>
      <c r="AE1582" s="5" t="s">
        <v>399</v>
      </c>
      <c r="AF1582" s="5" t="s">
        <v>400</v>
      </c>
      <c r="AG1582" s="5" t="s">
        <v>401</v>
      </c>
      <c r="AH1582" s="5">
        <v>23502.0</v>
      </c>
      <c r="AI1582" s="5" t="s">
        <v>402</v>
      </c>
      <c r="AJ1582" s="5" t="s">
        <v>14037</v>
      </c>
      <c r="AK1582" s="5" t="s">
        <v>14038</v>
      </c>
      <c r="AL1582" s="5" t="s">
        <v>4683</v>
      </c>
    </row>
    <row r="1583" hidden="1">
      <c r="A1583" s="5" t="s">
        <v>14457</v>
      </c>
      <c r="B1583" s="5" t="s">
        <v>14458</v>
      </c>
      <c r="C1583" s="5" t="s">
        <v>14459</v>
      </c>
      <c r="D1583" s="9">
        <v>43457.0</v>
      </c>
      <c r="E1583" s="5">
        <v>17561.0</v>
      </c>
      <c r="F1583" s="5">
        <v>7982.0</v>
      </c>
      <c r="G1583" s="5" t="s">
        <v>634</v>
      </c>
      <c r="H1583" s="5" t="s">
        <v>1792</v>
      </c>
      <c r="I1583" s="5" t="s">
        <v>14460</v>
      </c>
      <c r="J1583" s="5" t="s">
        <v>274</v>
      </c>
      <c r="K1583" s="5" t="s">
        <v>391</v>
      </c>
      <c r="L1583" s="5" t="s">
        <v>14461</v>
      </c>
      <c r="M1583" s="10" t="str">
        <f>IFERROR(__xludf.DUMMYFUNCTION("REGEXEXTRACT(L2068, ""[\s,]([A-Z]{2})[,\s]\s?\d{5}"")"),"NC")</f>
        <v>NC</v>
      </c>
      <c r="N1583" s="5" t="s">
        <v>14462</v>
      </c>
      <c r="O1583" s="5">
        <v>29301.0</v>
      </c>
      <c r="P1583" s="5">
        <v>1.0</v>
      </c>
      <c r="Q1583" s="5" t="s">
        <v>14463</v>
      </c>
      <c r="R1583" s="5">
        <v>4500.0</v>
      </c>
      <c r="S1583" s="5">
        <v>65.0</v>
      </c>
      <c r="T1583" s="5" t="s">
        <v>115</v>
      </c>
      <c r="U1583" s="5">
        <v>2401.0</v>
      </c>
      <c r="V1583" s="5" t="s">
        <v>158</v>
      </c>
      <c r="W1583" s="5" t="s">
        <v>14464</v>
      </c>
      <c r="X1583" s="5" t="s">
        <v>52</v>
      </c>
      <c r="Y1583" s="5" t="s">
        <v>52</v>
      </c>
      <c r="Z1583" s="5" t="s">
        <v>14465</v>
      </c>
      <c r="AA1583" s="5" t="s">
        <v>14466</v>
      </c>
      <c r="AB1583" s="5" t="s">
        <v>604</v>
      </c>
      <c r="AC1583" s="5" t="s">
        <v>52</v>
      </c>
      <c r="AD1583" s="5" t="s">
        <v>163</v>
      </c>
      <c r="AE1583" s="5" t="s">
        <v>164</v>
      </c>
      <c r="AF1583" s="5" t="s">
        <v>165</v>
      </c>
      <c r="AG1583" s="5" t="s">
        <v>52</v>
      </c>
      <c r="AH1583" s="5" t="s">
        <v>52</v>
      </c>
      <c r="AI1583" s="5" t="s">
        <v>52</v>
      </c>
      <c r="AJ1583" s="5" t="s">
        <v>9155</v>
      </c>
      <c r="AK1583" s="5" t="s">
        <v>14467</v>
      </c>
      <c r="AL1583" s="5" t="s">
        <v>6057</v>
      </c>
    </row>
    <row r="1584" hidden="1">
      <c r="A1584" s="5" t="s">
        <v>14468</v>
      </c>
      <c r="B1584" s="5" t="s">
        <v>64</v>
      </c>
      <c r="C1584" s="5" t="s">
        <v>14469</v>
      </c>
      <c r="D1584" s="9">
        <v>43457.0</v>
      </c>
      <c r="E1584" s="5">
        <v>37334.0</v>
      </c>
      <c r="F1584" s="5">
        <v>16970.0</v>
      </c>
      <c r="G1584" s="5" t="s">
        <v>107</v>
      </c>
      <c r="H1584" s="5" t="s">
        <v>290</v>
      </c>
      <c r="I1584" s="5" t="s">
        <v>14470</v>
      </c>
      <c r="J1584" s="5" t="s">
        <v>109</v>
      </c>
      <c r="K1584" s="5" t="s">
        <v>14471</v>
      </c>
      <c r="L1584" s="5" t="s">
        <v>14472</v>
      </c>
      <c r="M1584" s="10" t="str">
        <f>IFERROR(__xludf.DUMMYFUNCTION("REGEXEXTRACT(L2069, ""[\s,]([A-Z]{2})[,\s]\s?\d{5}"")"),"NC")</f>
        <v>NC</v>
      </c>
      <c r="N1584" s="5" t="s">
        <v>14473</v>
      </c>
      <c r="O1584" s="5">
        <v>41005.0</v>
      </c>
      <c r="P1584" s="5">
        <v>1.0</v>
      </c>
      <c r="Q1584" s="5" t="s">
        <v>14474</v>
      </c>
      <c r="R1584" s="5">
        <v>4532.0</v>
      </c>
      <c r="S1584" s="5">
        <v>4403.0</v>
      </c>
      <c r="T1584" s="5" t="s">
        <v>69</v>
      </c>
      <c r="U1584" s="5">
        <v>65.0</v>
      </c>
      <c r="V1584" s="5" t="s">
        <v>93</v>
      </c>
      <c r="W1584" s="5" t="s">
        <v>14475</v>
      </c>
      <c r="X1584" s="5" t="s">
        <v>71</v>
      </c>
      <c r="Y1584" s="5" t="s">
        <v>52</v>
      </c>
      <c r="Z1584" s="5" t="s">
        <v>14353</v>
      </c>
      <c r="AA1584" s="5">
        <v>1081112.0</v>
      </c>
      <c r="AB1584" s="5" t="s">
        <v>260</v>
      </c>
      <c r="AC1584" s="5" t="s">
        <v>52</v>
      </c>
      <c r="AD1584" s="5" t="s">
        <v>216</v>
      </c>
      <c r="AE1584" s="5" t="s">
        <v>217</v>
      </c>
      <c r="AF1584" s="5" t="s">
        <v>218</v>
      </c>
      <c r="AG1584" s="5" t="s">
        <v>52</v>
      </c>
      <c r="AH1584" s="5" t="s">
        <v>52</v>
      </c>
      <c r="AI1584" s="5" t="s">
        <v>52</v>
      </c>
      <c r="AJ1584" s="5" t="s">
        <v>64</v>
      </c>
      <c r="AK1584" s="5" t="s">
        <v>14472</v>
      </c>
      <c r="AL1584" s="5" t="s">
        <v>14476</v>
      </c>
    </row>
    <row r="1585" hidden="1">
      <c r="A1585" s="5" t="s">
        <v>14477</v>
      </c>
      <c r="B1585" s="5" t="s">
        <v>14478</v>
      </c>
      <c r="C1585" s="5" t="s">
        <v>14479</v>
      </c>
      <c r="D1585" s="9">
        <v>43454.0</v>
      </c>
      <c r="E1585" s="5">
        <v>7335.0</v>
      </c>
      <c r="F1585" s="5">
        <v>3334.0</v>
      </c>
      <c r="G1585" s="5" t="s">
        <v>579</v>
      </c>
      <c r="H1585" s="5" t="s">
        <v>1792</v>
      </c>
      <c r="I1585" s="5" t="s">
        <v>14480</v>
      </c>
      <c r="J1585" s="5" t="s">
        <v>581</v>
      </c>
      <c r="K1585" s="5" t="s">
        <v>744</v>
      </c>
      <c r="L1585" s="5" t="s">
        <v>14481</v>
      </c>
      <c r="M1585" s="10" t="str">
        <f>IFERROR(__xludf.DUMMYFUNCTION("REGEXEXTRACT(L2070, ""[\s,]([A-Z]{2})[,\s]\s?\d{5}"")"),"SC")</f>
        <v>SC</v>
      </c>
      <c r="N1585" s="5" t="s">
        <v>14482</v>
      </c>
      <c r="O1585" s="5" t="s">
        <v>52</v>
      </c>
      <c r="P1585" s="5">
        <v>1.0</v>
      </c>
      <c r="Q1585" s="5" t="s">
        <v>14483</v>
      </c>
      <c r="R1585" s="5">
        <v>2200.0</v>
      </c>
      <c r="S1585" s="5">
        <v>543.0</v>
      </c>
      <c r="T1585" s="5" t="s">
        <v>115</v>
      </c>
      <c r="U1585" s="5">
        <v>0.0</v>
      </c>
      <c r="V1585" s="5" t="s">
        <v>70</v>
      </c>
      <c r="W1585" s="5" t="s">
        <v>14484</v>
      </c>
      <c r="X1585" s="5" t="s">
        <v>55</v>
      </c>
      <c r="Y1585" s="5" t="s">
        <v>14485</v>
      </c>
      <c r="Z1585" s="5" t="s">
        <v>14486</v>
      </c>
      <c r="AA1585" s="5">
        <v>28838.0</v>
      </c>
      <c r="AB1585" s="5" t="s">
        <v>260</v>
      </c>
      <c r="AC1585" s="5" t="s">
        <v>52</v>
      </c>
      <c r="AD1585" s="5" t="s">
        <v>398</v>
      </c>
      <c r="AE1585" s="5" t="s">
        <v>399</v>
      </c>
      <c r="AF1585" s="5" t="s">
        <v>400</v>
      </c>
      <c r="AG1585" s="5" t="s">
        <v>401</v>
      </c>
      <c r="AH1585" s="5">
        <v>23502.0</v>
      </c>
      <c r="AI1585" s="5" t="s">
        <v>402</v>
      </c>
      <c r="AJ1585" s="5" t="s">
        <v>102</v>
      </c>
      <c r="AK1585" s="5" t="s">
        <v>102</v>
      </c>
      <c r="AL1585" s="5" t="s">
        <v>1573</v>
      </c>
    </row>
    <row r="1586" hidden="1">
      <c r="A1586" s="5" t="s">
        <v>14487</v>
      </c>
      <c r="B1586" s="5" t="s">
        <v>14027</v>
      </c>
      <c r="C1586" s="5" t="s">
        <v>13945</v>
      </c>
      <c r="D1586" s="9">
        <v>43449.0</v>
      </c>
      <c r="E1586" s="5">
        <v>1235652.0</v>
      </c>
      <c r="F1586" s="5">
        <v>561660.0</v>
      </c>
      <c r="G1586" s="5" t="s">
        <v>148</v>
      </c>
      <c r="H1586" s="5" t="s">
        <v>205</v>
      </c>
      <c r="I1586" s="5" t="s">
        <v>14028</v>
      </c>
      <c r="J1586" s="5" t="s">
        <v>151</v>
      </c>
      <c r="K1586" s="5" t="s">
        <v>14488</v>
      </c>
      <c r="L1586" s="5" t="s">
        <v>14489</v>
      </c>
      <c r="M1586" s="10" t="str">
        <f>IFERROR(__xludf.DUMMYFUNCTION("REGEXEXTRACT(L2071, ""[\s,]([A-Z]{2})[,\s]\s?\d{5}"")"),"NY")</f>
        <v>NY</v>
      </c>
      <c r="N1586" s="5" t="s">
        <v>14136</v>
      </c>
      <c r="O1586" s="5" t="s">
        <v>52</v>
      </c>
      <c r="P1586" s="5">
        <v>23.0</v>
      </c>
      <c r="Q1586" s="5" t="s">
        <v>14490</v>
      </c>
      <c r="R1586" s="5" t="s">
        <v>14138</v>
      </c>
      <c r="S1586" s="5">
        <v>460.0</v>
      </c>
      <c r="T1586" s="5" t="s">
        <v>115</v>
      </c>
      <c r="U1586" s="5">
        <v>5.0</v>
      </c>
      <c r="V1586" s="5" t="s">
        <v>70</v>
      </c>
      <c r="W1586" s="5" t="s">
        <v>14491</v>
      </c>
      <c r="X1586" s="5" t="s">
        <v>52</v>
      </c>
      <c r="Y1586" s="5" t="s">
        <v>52</v>
      </c>
      <c r="Z1586" s="5" t="s">
        <v>14492</v>
      </c>
      <c r="AA1586" s="5" t="s">
        <v>14493</v>
      </c>
      <c r="AB1586" s="5" t="s">
        <v>235</v>
      </c>
      <c r="AC1586" s="5" t="s">
        <v>52</v>
      </c>
      <c r="AD1586" s="5" t="s">
        <v>398</v>
      </c>
      <c r="AE1586" s="5" t="s">
        <v>399</v>
      </c>
      <c r="AF1586" s="5" t="s">
        <v>400</v>
      </c>
      <c r="AG1586" s="5" t="s">
        <v>401</v>
      </c>
      <c r="AH1586" s="5">
        <v>23502.0</v>
      </c>
      <c r="AI1586" s="5" t="s">
        <v>402</v>
      </c>
      <c r="AJ1586" s="5" t="s">
        <v>13955</v>
      </c>
      <c r="AK1586" s="5" t="s">
        <v>14494</v>
      </c>
      <c r="AL1586" s="5" t="s">
        <v>4683</v>
      </c>
    </row>
    <row r="1587">
      <c r="A1587" s="5" t="s">
        <v>14495</v>
      </c>
      <c r="B1587" s="5" t="s">
        <v>14496</v>
      </c>
      <c r="C1587" s="5" t="s">
        <v>14497</v>
      </c>
      <c r="D1587" s="9">
        <v>43448.0</v>
      </c>
      <c r="E1587" s="5">
        <v>35640.0</v>
      </c>
      <c r="F1587" s="5">
        <v>16200.0</v>
      </c>
      <c r="G1587" s="5" t="s">
        <v>659</v>
      </c>
      <c r="H1587" s="5" t="s">
        <v>45</v>
      </c>
      <c r="I1587" s="5" t="s">
        <v>8872</v>
      </c>
      <c r="J1587" s="5" t="s">
        <v>661</v>
      </c>
      <c r="K1587" s="5" t="s">
        <v>14498</v>
      </c>
      <c r="L1587" s="5" t="s">
        <v>14499</v>
      </c>
      <c r="M1587" s="10" t="str">
        <f>IFERROR(__xludf.DUMMYFUNCTION("REGEXEXTRACT(L2072, ""[\s,]([A-Z]{2})[,\s]\s?\d{5}"")"),"VA")</f>
        <v>VA</v>
      </c>
      <c r="N1587" s="5" t="s">
        <v>14500</v>
      </c>
      <c r="O1587" s="5">
        <v>50316.0</v>
      </c>
      <c r="P1587" s="5">
        <v>1.0</v>
      </c>
      <c r="Q1587" s="5" t="s">
        <v>14501</v>
      </c>
      <c r="R1587" s="5">
        <v>2210.0</v>
      </c>
      <c r="S1587" s="5">
        <v>72.0</v>
      </c>
      <c r="T1587" s="5" t="s">
        <v>14502</v>
      </c>
      <c r="U1587" s="5">
        <v>20.0</v>
      </c>
      <c r="V1587" s="5" t="s">
        <v>93</v>
      </c>
      <c r="W1587" s="5" t="s">
        <v>14503</v>
      </c>
      <c r="X1587" s="5" t="s">
        <v>52</v>
      </c>
      <c r="Y1587" s="5" t="s">
        <v>52</v>
      </c>
      <c r="Z1587" s="5" t="s">
        <v>14504</v>
      </c>
      <c r="AA1587" s="5" t="s">
        <v>14505</v>
      </c>
      <c r="AB1587" s="5" t="s">
        <v>162</v>
      </c>
      <c r="AC1587" s="5" t="s">
        <v>283</v>
      </c>
      <c r="AD1587" s="5" t="s">
        <v>216</v>
      </c>
      <c r="AE1587" s="5" t="s">
        <v>217</v>
      </c>
      <c r="AF1587" s="5" t="s">
        <v>218</v>
      </c>
      <c r="AG1587" s="5" t="s">
        <v>52</v>
      </c>
      <c r="AH1587" s="5" t="s">
        <v>52</v>
      </c>
      <c r="AI1587" s="5" t="s">
        <v>52</v>
      </c>
      <c r="AJ1587" s="5" t="s">
        <v>14496</v>
      </c>
      <c r="AK1587" s="5" t="s">
        <v>14499</v>
      </c>
      <c r="AL1587" s="5" t="s">
        <v>3306</v>
      </c>
    </row>
    <row r="1588">
      <c r="A1588" s="5" t="s">
        <v>14506</v>
      </c>
      <c r="B1588" s="5" t="s">
        <v>14507</v>
      </c>
      <c r="C1588" s="5" t="s">
        <v>8386</v>
      </c>
      <c r="D1588" s="9">
        <v>43445.0</v>
      </c>
      <c r="E1588" s="5">
        <v>12252.0</v>
      </c>
      <c r="F1588" s="5">
        <v>5569.0</v>
      </c>
      <c r="G1588" s="5" t="s">
        <v>579</v>
      </c>
      <c r="H1588" s="5" t="s">
        <v>45</v>
      </c>
      <c r="I1588" s="5" t="s">
        <v>12336</v>
      </c>
      <c r="J1588" s="5" t="s">
        <v>581</v>
      </c>
      <c r="K1588" s="5" t="s">
        <v>14508</v>
      </c>
      <c r="L1588" s="5" t="s">
        <v>14509</v>
      </c>
      <c r="M1588" s="10" t="str">
        <f>IFERROR(__xludf.DUMMYFUNCTION("REGEXEXTRACT(L2073, ""[\s,]([A-Z]{2})[,\s]\s?\d{5}"")"),"NC")</f>
        <v>NC</v>
      </c>
      <c r="N1588" s="5" t="s">
        <v>14510</v>
      </c>
      <c r="O1588" s="5">
        <v>72764.0</v>
      </c>
      <c r="P1588" s="5">
        <v>1.0</v>
      </c>
      <c r="Q1588" s="5" t="s">
        <v>14511</v>
      </c>
      <c r="R1588" s="5" t="s">
        <v>244</v>
      </c>
      <c r="S1588" s="5">
        <v>19.0</v>
      </c>
      <c r="T1588" s="5" t="s">
        <v>115</v>
      </c>
      <c r="U1588" s="5">
        <v>0.0</v>
      </c>
      <c r="V1588" s="5" t="s">
        <v>93</v>
      </c>
      <c r="W1588" s="5" t="s">
        <v>14512</v>
      </c>
      <c r="X1588" s="5" t="s">
        <v>55</v>
      </c>
      <c r="Y1588" s="5" t="s">
        <v>14513</v>
      </c>
      <c r="Z1588" s="5" t="s">
        <v>14390</v>
      </c>
      <c r="AA1588" s="5" t="s">
        <v>14514</v>
      </c>
      <c r="AB1588" s="5" t="s">
        <v>235</v>
      </c>
      <c r="AC1588" s="5" t="s">
        <v>52</v>
      </c>
      <c r="AD1588" s="5" t="s">
        <v>3141</v>
      </c>
      <c r="AE1588" s="5" t="s">
        <v>3142</v>
      </c>
      <c r="AF1588" s="5" t="s">
        <v>162</v>
      </c>
      <c r="AG1588" s="5" t="s">
        <v>52</v>
      </c>
      <c r="AH1588" s="5" t="s">
        <v>52</v>
      </c>
      <c r="AI1588" s="5" t="s">
        <v>3143</v>
      </c>
      <c r="AJ1588" s="5" t="s">
        <v>14507</v>
      </c>
      <c r="AK1588" s="5" t="s">
        <v>14509</v>
      </c>
      <c r="AL1588" s="5" t="s">
        <v>14515</v>
      </c>
    </row>
    <row r="1589" hidden="1">
      <c r="A1589" s="5" t="s">
        <v>14516</v>
      </c>
      <c r="B1589" s="5" t="s">
        <v>14517</v>
      </c>
      <c r="C1589" s="5" t="s">
        <v>14518</v>
      </c>
      <c r="D1589" s="9">
        <v>43444.0</v>
      </c>
      <c r="E1589" s="5">
        <v>150377.0</v>
      </c>
      <c r="F1589" s="5">
        <v>68353.0</v>
      </c>
      <c r="G1589" s="5" t="s">
        <v>634</v>
      </c>
      <c r="H1589" s="5" t="s">
        <v>366</v>
      </c>
      <c r="I1589" s="5" t="s">
        <v>3759</v>
      </c>
      <c r="J1589" s="5" t="s">
        <v>274</v>
      </c>
      <c r="K1589" s="5" t="s">
        <v>494</v>
      </c>
      <c r="L1589" s="5" t="s">
        <v>14519</v>
      </c>
      <c r="M1589" s="10" t="str">
        <f>IFERROR(__xludf.DUMMYFUNCTION("REGEXEXTRACT(L2074, ""[\s,]([A-Z]{2})[,\s]\s?\d{5}"")"),"TX")</f>
        <v>TX</v>
      </c>
      <c r="N1589" s="5" t="s">
        <v>14520</v>
      </c>
      <c r="O1589" s="5">
        <v>33023.0</v>
      </c>
      <c r="P1589" s="5">
        <v>4.0</v>
      </c>
      <c r="Q1589" s="5" t="s">
        <v>14521</v>
      </c>
      <c r="R1589" s="5" t="s">
        <v>14522</v>
      </c>
      <c r="S1589" s="5">
        <v>2860.0</v>
      </c>
      <c r="T1589" s="5" t="s">
        <v>69</v>
      </c>
      <c r="U1589" s="5">
        <v>227.0</v>
      </c>
      <c r="V1589" s="5" t="s">
        <v>70</v>
      </c>
      <c r="W1589" s="5" t="s">
        <v>14523</v>
      </c>
      <c r="X1589" s="5" t="s">
        <v>55</v>
      </c>
      <c r="Y1589" s="5" t="s">
        <v>14524</v>
      </c>
      <c r="Z1589" s="5" t="s">
        <v>14525</v>
      </c>
      <c r="AA1589" s="5" t="s">
        <v>14526</v>
      </c>
      <c r="AB1589" s="5" t="s">
        <v>604</v>
      </c>
      <c r="AC1589" s="5" t="s">
        <v>52</v>
      </c>
      <c r="AD1589" s="5" t="s">
        <v>5521</v>
      </c>
      <c r="AE1589" s="5" t="s">
        <v>5522</v>
      </c>
      <c r="AF1589" s="5" t="s">
        <v>5523</v>
      </c>
      <c r="AG1589" s="5" t="s">
        <v>52</v>
      </c>
      <c r="AH1589" s="5" t="s">
        <v>52</v>
      </c>
      <c r="AI1589" s="5" t="s">
        <v>5524</v>
      </c>
      <c r="AJ1589" s="5" t="s">
        <v>14517</v>
      </c>
      <c r="AK1589" s="5" t="s">
        <v>14519</v>
      </c>
      <c r="AL1589" s="5" t="s">
        <v>13177</v>
      </c>
    </row>
    <row r="1590" hidden="1">
      <c r="A1590" s="5" t="s">
        <v>14527</v>
      </c>
      <c r="B1590" s="5" t="s">
        <v>14517</v>
      </c>
      <c r="C1590" s="5" t="s">
        <v>14518</v>
      </c>
      <c r="D1590" s="9">
        <v>43444.0</v>
      </c>
      <c r="E1590" s="5">
        <v>168401.0</v>
      </c>
      <c r="F1590" s="5">
        <v>76546.0</v>
      </c>
      <c r="G1590" s="5" t="s">
        <v>634</v>
      </c>
      <c r="H1590" s="5" t="s">
        <v>366</v>
      </c>
      <c r="I1590" s="5" t="s">
        <v>3759</v>
      </c>
      <c r="J1590" s="5" t="s">
        <v>274</v>
      </c>
      <c r="K1590" s="5" t="s">
        <v>494</v>
      </c>
      <c r="L1590" s="5" t="s">
        <v>14519</v>
      </c>
      <c r="M1590" s="10" t="str">
        <f>IFERROR(__xludf.DUMMYFUNCTION("REGEXEXTRACT(L2075, ""[\s,]([A-Z]{2})[,\s]\s?\d{5}"")"),"#N/A")</f>
        <v>#N/A</v>
      </c>
      <c r="N1590" s="5" t="s">
        <v>14520</v>
      </c>
      <c r="O1590" s="5">
        <v>33023.0</v>
      </c>
      <c r="P1590" s="5">
        <v>4.0</v>
      </c>
      <c r="Q1590" s="5" t="s">
        <v>14528</v>
      </c>
      <c r="R1590" s="5" t="s">
        <v>14529</v>
      </c>
      <c r="S1590" s="5">
        <v>3866.0</v>
      </c>
      <c r="T1590" s="5" t="s">
        <v>69</v>
      </c>
      <c r="U1590" s="5">
        <v>264.0</v>
      </c>
      <c r="V1590" s="5" t="s">
        <v>70</v>
      </c>
      <c r="W1590" s="5" t="s">
        <v>14530</v>
      </c>
      <c r="X1590" s="5" t="s">
        <v>55</v>
      </c>
      <c r="Y1590" s="5" t="s">
        <v>14531</v>
      </c>
      <c r="Z1590" s="5" t="s">
        <v>14525</v>
      </c>
      <c r="AA1590" s="5" t="s">
        <v>14532</v>
      </c>
      <c r="AB1590" s="5" t="s">
        <v>604</v>
      </c>
      <c r="AC1590" s="5" t="s">
        <v>52</v>
      </c>
      <c r="AD1590" s="5" t="s">
        <v>5521</v>
      </c>
      <c r="AE1590" s="5" t="s">
        <v>5522</v>
      </c>
      <c r="AF1590" s="5" t="s">
        <v>5523</v>
      </c>
      <c r="AG1590" s="5" t="s">
        <v>52</v>
      </c>
      <c r="AH1590" s="5" t="s">
        <v>52</v>
      </c>
      <c r="AI1590" s="5" t="s">
        <v>5524</v>
      </c>
      <c r="AJ1590" s="5" t="s">
        <v>14517</v>
      </c>
      <c r="AK1590" s="5" t="s">
        <v>14519</v>
      </c>
      <c r="AL1590" s="5" t="s">
        <v>13177</v>
      </c>
    </row>
    <row r="1591" hidden="1">
      <c r="A1591" s="5" t="s">
        <v>14533</v>
      </c>
      <c r="B1591" s="5" t="s">
        <v>10835</v>
      </c>
      <c r="C1591" s="5" t="s">
        <v>14534</v>
      </c>
      <c r="D1591" s="9">
        <v>43444.0</v>
      </c>
      <c r="E1591" s="5">
        <v>168399.0</v>
      </c>
      <c r="F1591" s="5">
        <v>76545.0</v>
      </c>
      <c r="G1591" s="5" t="s">
        <v>634</v>
      </c>
      <c r="H1591" s="5" t="s">
        <v>366</v>
      </c>
      <c r="I1591" s="5" t="s">
        <v>3759</v>
      </c>
      <c r="J1591" s="5" t="s">
        <v>274</v>
      </c>
      <c r="K1591" s="5" t="s">
        <v>14535</v>
      </c>
      <c r="L1591" s="5" t="s">
        <v>14536</v>
      </c>
      <c r="M1591" s="10" t="str">
        <f>IFERROR(__xludf.DUMMYFUNCTION("REGEXEXTRACT(L2076, ""[\s,]([A-Z]{2})[,\s]\s?\d{5}"")"),"#N/A")</f>
        <v>#N/A</v>
      </c>
      <c r="N1591" s="5" t="s">
        <v>14537</v>
      </c>
      <c r="O1591" s="5">
        <v>33172.0</v>
      </c>
      <c r="P1591" s="5">
        <v>4.0</v>
      </c>
      <c r="Q1591" s="5" t="s">
        <v>14528</v>
      </c>
      <c r="R1591" s="5" t="s">
        <v>14529</v>
      </c>
      <c r="S1591" s="5">
        <v>3866.0</v>
      </c>
      <c r="T1591" s="5" t="s">
        <v>69</v>
      </c>
      <c r="U1591" s="5">
        <v>263.0</v>
      </c>
      <c r="V1591" s="5" t="s">
        <v>93</v>
      </c>
      <c r="W1591" s="5" t="s">
        <v>14531</v>
      </c>
      <c r="X1591" s="5" t="s">
        <v>71</v>
      </c>
      <c r="Y1591" s="5" t="s">
        <v>52</v>
      </c>
      <c r="Z1591" s="5" t="s">
        <v>14525</v>
      </c>
      <c r="AA1591" s="5" t="s">
        <v>14532</v>
      </c>
      <c r="AB1591" s="5" t="s">
        <v>604</v>
      </c>
      <c r="AC1591" s="5" t="s">
        <v>52</v>
      </c>
      <c r="AD1591" s="5" t="s">
        <v>216</v>
      </c>
      <c r="AE1591" s="5" t="s">
        <v>217</v>
      </c>
      <c r="AF1591" s="5" t="s">
        <v>218</v>
      </c>
      <c r="AG1591" s="5" t="s">
        <v>52</v>
      </c>
      <c r="AH1591" s="5" t="s">
        <v>52</v>
      </c>
      <c r="AI1591" s="5" t="s">
        <v>52</v>
      </c>
      <c r="AJ1591" s="5" t="s">
        <v>10835</v>
      </c>
      <c r="AK1591" s="5" t="s">
        <v>14536</v>
      </c>
      <c r="AL1591" s="5" t="s">
        <v>1874</v>
      </c>
    </row>
    <row r="1592" hidden="1">
      <c r="A1592" s="5" t="s">
        <v>14538</v>
      </c>
      <c r="B1592" s="5" t="s">
        <v>10835</v>
      </c>
      <c r="C1592" s="5" t="s">
        <v>14539</v>
      </c>
      <c r="D1592" s="9">
        <v>43444.0</v>
      </c>
      <c r="E1592" s="5">
        <v>150374.0</v>
      </c>
      <c r="F1592" s="5">
        <v>68352.0</v>
      </c>
      <c r="G1592" s="5" t="s">
        <v>634</v>
      </c>
      <c r="H1592" s="5" t="s">
        <v>366</v>
      </c>
      <c r="I1592" s="5" t="s">
        <v>3759</v>
      </c>
      <c r="J1592" s="5" t="s">
        <v>274</v>
      </c>
      <c r="K1592" s="5" t="s">
        <v>14540</v>
      </c>
      <c r="L1592" s="5" t="s">
        <v>14536</v>
      </c>
      <c r="M1592" s="10" t="str">
        <f>IFERROR(__xludf.DUMMYFUNCTION("REGEXEXTRACT(L2077, ""[\s,]([A-Z]{2})[,\s]\s?\d{5}"")"),"OH")</f>
        <v>OH</v>
      </c>
      <c r="N1592" s="5" t="s">
        <v>14541</v>
      </c>
      <c r="O1592" s="5">
        <v>33172.0</v>
      </c>
      <c r="P1592" s="5">
        <v>4.0</v>
      </c>
      <c r="Q1592" s="5" t="s">
        <v>14521</v>
      </c>
      <c r="R1592" s="5" t="s">
        <v>14522</v>
      </c>
      <c r="S1592" s="5">
        <v>2860.0</v>
      </c>
      <c r="T1592" s="5" t="s">
        <v>69</v>
      </c>
      <c r="U1592" s="5">
        <v>226.0</v>
      </c>
      <c r="V1592" s="5" t="s">
        <v>93</v>
      </c>
      <c r="W1592" s="5" t="s">
        <v>14524</v>
      </c>
      <c r="X1592" s="5" t="s">
        <v>71</v>
      </c>
      <c r="Y1592" s="5" t="s">
        <v>52</v>
      </c>
      <c r="Z1592" s="5" t="s">
        <v>14525</v>
      </c>
      <c r="AA1592" s="5" t="s">
        <v>14526</v>
      </c>
      <c r="AB1592" s="5" t="s">
        <v>604</v>
      </c>
      <c r="AC1592" s="5" t="s">
        <v>52</v>
      </c>
      <c r="AD1592" s="5" t="s">
        <v>216</v>
      </c>
      <c r="AE1592" s="5" t="s">
        <v>217</v>
      </c>
      <c r="AF1592" s="5" t="s">
        <v>218</v>
      </c>
      <c r="AG1592" s="5" t="s">
        <v>52</v>
      </c>
      <c r="AH1592" s="5" t="s">
        <v>52</v>
      </c>
      <c r="AI1592" s="5" t="s">
        <v>52</v>
      </c>
      <c r="AJ1592" s="5" t="s">
        <v>10835</v>
      </c>
      <c r="AK1592" s="5" t="s">
        <v>14536</v>
      </c>
      <c r="AL1592" s="5" t="s">
        <v>1874</v>
      </c>
    </row>
    <row r="1593" hidden="1">
      <c r="A1593" s="5" t="s">
        <v>14542</v>
      </c>
      <c r="B1593" s="5" t="s">
        <v>13270</v>
      </c>
      <c r="C1593" s="5" t="s">
        <v>204</v>
      </c>
      <c r="D1593" s="9">
        <v>43444.0</v>
      </c>
      <c r="E1593" s="5">
        <v>37400.0</v>
      </c>
      <c r="F1593" s="5">
        <v>17000.0</v>
      </c>
      <c r="G1593" s="5" t="s">
        <v>226</v>
      </c>
      <c r="H1593" s="5" t="s">
        <v>205</v>
      </c>
      <c r="I1593" s="5" t="s">
        <v>12630</v>
      </c>
      <c r="J1593" s="5" t="s">
        <v>228</v>
      </c>
      <c r="K1593" s="5" t="s">
        <v>14543</v>
      </c>
      <c r="L1593" s="5" t="s">
        <v>14404</v>
      </c>
      <c r="M1593" s="10" t="str">
        <f>IFERROR(__xludf.DUMMYFUNCTION("REGEXEXTRACT(L2078, ""[\s,]([A-Z]{2})[,\s]\s?\d{5}"")"),"NJ")</f>
        <v>NJ</v>
      </c>
      <c r="N1593" s="5" t="s">
        <v>13905</v>
      </c>
      <c r="O1593" s="5" t="s">
        <v>13273</v>
      </c>
      <c r="P1593" s="5">
        <v>1.0</v>
      </c>
      <c r="Q1593" s="5" t="s">
        <v>14544</v>
      </c>
      <c r="R1593" s="5">
        <v>4510.0</v>
      </c>
      <c r="S1593" s="5">
        <v>3686.0</v>
      </c>
      <c r="T1593" s="5" t="s">
        <v>115</v>
      </c>
      <c r="U1593" s="5">
        <v>0.0</v>
      </c>
      <c r="V1593" s="5" t="s">
        <v>52</v>
      </c>
      <c r="W1593" s="5" t="s">
        <v>14545</v>
      </c>
      <c r="X1593" s="5" t="s">
        <v>52</v>
      </c>
      <c r="Y1593" s="5" t="s">
        <v>52</v>
      </c>
      <c r="Z1593" s="5" t="s">
        <v>14546</v>
      </c>
      <c r="AA1593" s="5" t="s">
        <v>14547</v>
      </c>
      <c r="AB1593" s="5" t="s">
        <v>59</v>
      </c>
      <c r="AC1593" s="5" t="s">
        <v>52</v>
      </c>
      <c r="AD1593" s="5" t="s">
        <v>181</v>
      </c>
      <c r="AE1593" s="5" t="s">
        <v>182</v>
      </c>
      <c r="AF1593" s="5" t="s">
        <v>183</v>
      </c>
      <c r="AG1593" s="5" t="s">
        <v>52</v>
      </c>
      <c r="AH1593" s="5" t="s">
        <v>52</v>
      </c>
      <c r="AI1593" s="5" t="s">
        <v>184</v>
      </c>
      <c r="AJ1593" s="5" t="s">
        <v>13270</v>
      </c>
      <c r="AK1593" s="5" t="s">
        <v>14404</v>
      </c>
      <c r="AL1593" s="5" t="s">
        <v>9795</v>
      </c>
    </row>
    <row r="1594">
      <c r="A1594" s="5" t="s">
        <v>14548</v>
      </c>
      <c r="B1594" s="5" t="s">
        <v>14549</v>
      </c>
      <c r="C1594" s="5" t="s">
        <v>5359</v>
      </c>
      <c r="D1594" s="9">
        <v>43443.0</v>
      </c>
      <c r="E1594" s="5">
        <v>41622.0</v>
      </c>
      <c r="F1594" s="5">
        <v>18919.0</v>
      </c>
      <c r="G1594" s="5" t="s">
        <v>900</v>
      </c>
      <c r="H1594" s="5" t="s">
        <v>45</v>
      </c>
      <c r="I1594" s="5" t="s">
        <v>14550</v>
      </c>
      <c r="J1594" s="5" t="s">
        <v>872</v>
      </c>
      <c r="K1594" s="5" t="s">
        <v>173</v>
      </c>
      <c r="L1594" s="5" t="s">
        <v>14551</v>
      </c>
      <c r="M1594" s="10" t="str">
        <f>IFERROR(__xludf.DUMMYFUNCTION("REGEXEXTRACT(L2079, ""[\s,]([A-Z]{2})[,\s]\s?\d{5}"")"),"NY")</f>
        <v>NY</v>
      </c>
      <c r="N1594" s="5" t="s">
        <v>14329</v>
      </c>
      <c r="O1594" s="5">
        <v>7452.0</v>
      </c>
      <c r="P1594" s="5">
        <v>1.0</v>
      </c>
      <c r="Q1594" s="5" t="s">
        <v>14552</v>
      </c>
      <c r="R1594" s="5">
        <v>4510.0</v>
      </c>
      <c r="S1594" s="5">
        <v>1100.0</v>
      </c>
      <c r="T1594" s="5" t="s">
        <v>115</v>
      </c>
      <c r="U1594" s="5">
        <v>0.0</v>
      </c>
      <c r="V1594" s="5" t="s">
        <v>52</v>
      </c>
      <c r="W1594" s="5" t="s">
        <v>14553</v>
      </c>
      <c r="X1594" s="5" t="s">
        <v>52</v>
      </c>
      <c r="Y1594" s="5" t="s">
        <v>52</v>
      </c>
      <c r="Z1594" s="5" t="s">
        <v>9049</v>
      </c>
      <c r="AA1594" s="5" t="s">
        <v>14554</v>
      </c>
      <c r="AB1594" s="5" t="s">
        <v>162</v>
      </c>
      <c r="AC1594" s="5" t="s">
        <v>52</v>
      </c>
      <c r="AD1594" s="5" t="s">
        <v>181</v>
      </c>
      <c r="AE1594" s="5" t="s">
        <v>182</v>
      </c>
      <c r="AF1594" s="5" t="s">
        <v>183</v>
      </c>
      <c r="AG1594" s="5" t="s">
        <v>52</v>
      </c>
      <c r="AH1594" s="5" t="s">
        <v>52</v>
      </c>
      <c r="AI1594" s="5" t="s">
        <v>184</v>
      </c>
      <c r="AJ1594" s="5" t="s">
        <v>14549</v>
      </c>
      <c r="AK1594" s="5" t="s">
        <v>14551</v>
      </c>
      <c r="AL1594" s="5" t="s">
        <v>11123</v>
      </c>
    </row>
    <row r="1595" hidden="1">
      <c r="A1595" s="5" t="s">
        <v>14555</v>
      </c>
      <c r="B1595" s="5" t="s">
        <v>14556</v>
      </c>
      <c r="C1595" s="5" t="s">
        <v>14557</v>
      </c>
      <c r="D1595" s="9">
        <v>43442.0</v>
      </c>
      <c r="E1595" s="5">
        <v>14498.0</v>
      </c>
      <c r="F1595" s="5">
        <v>6590.0</v>
      </c>
      <c r="G1595" s="5" t="s">
        <v>634</v>
      </c>
      <c r="H1595" s="5" t="s">
        <v>1534</v>
      </c>
      <c r="I1595" s="5" t="s">
        <v>14558</v>
      </c>
      <c r="J1595" s="5" t="s">
        <v>274</v>
      </c>
      <c r="K1595" s="5" t="s">
        <v>14559</v>
      </c>
      <c r="L1595" s="5" t="s">
        <v>14560</v>
      </c>
      <c r="M1595" s="10" t="str">
        <f>IFERROR(__xludf.DUMMYFUNCTION("REGEXEXTRACT(L2080, ""[\s,]([A-Z]{2})[,\s]\s?\d{5}"")"),"CA")</f>
        <v>CA</v>
      </c>
      <c r="N1595" s="5" t="s">
        <v>14561</v>
      </c>
      <c r="O1595" s="5">
        <v>97210.0</v>
      </c>
      <c r="P1595" s="5">
        <v>1.0</v>
      </c>
      <c r="Q1595" s="5" t="s">
        <v>14562</v>
      </c>
      <c r="R1595" s="5" t="s">
        <v>244</v>
      </c>
      <c r="S1595" s="5">
        <v>1003.0</v>
      </c>
      <c r="T1595" s="5" t="s">
        <v>69</v>
      </c>
      <c r="U1595" s="5">
        <v>0.0</v>
      </c>
      <c r="V1595" s="5" t="s">
        <v>52</v>
      </c>
      <c r="W1595" s="5" t="s">
        <v>14563</v>
      </c>
      <c r="X1595" s="5" t="s">
        <v>55</v>
      </c>
      <c r="Y1595" s="5" t="s">
        <v>14564</v>
      </c>
      <c r="Z1595" s="5" t="s">
        <v>14565</v>
      </c>
      <c r="AA1595" s="5" t="s">
        <v>14566</v>
      </c>
      <c r="AB1595" s="5" t="s">
        <v>1426</v>
      </c>
      <c r="AC1595" s="5" t="s">
        <v>52</v>
      </c>
      <c r="AD1595" s="5" t="s">
        <v>14567</v>
      </c>
      <c r="AE1595" s="5" t="s">
        <v>14568</v>
      </c>
      <c r="AF1595" s="5" t="s">
        <v>14569</v>
      </c>
      <c r="AG1595" s="5" t="s">
        <v>13510</v>
      </c>
      <c r="AH1595" s="5">
        <v>98155.0</v>
      </c>
      <c r="AI1595" s="5" t="s">
        <v>14570</v>
      </c>
      <c r="AJ1595" s="5" t="s">
        <v>102</v>
      </c>
      <c r="AK1595" s="5" t="s">
        <v>102</v>
      </c>
      <c r="AL1595" s="5" t="s">
        <v>1874</v>
      </c>
    </row>
    <row r="1596" hidden="1">
      <c r="A1596" s="5" t="s">
        <v>14571</v>
      </c>
      <c r="B1596" s="5" t="s">
        <v>14572</v>
      </c>
      <c r="C1596" s="5" t="s">
        <v>14573</v>
      </c>
      <c r="D1596" s="9">
        <v>43442.0</v>
      </c>
      <c r="E1596" s="5">
        <v>22990.0</v>
      </c>
      <c r="F1596" s="5">
        <v>10450.0</v>
      </c>
      <c r="G1596" s="5" t="s">
        <v>634</v>
      </c>
      <c r="H1596" s="5" t="s">
        <v>1534</v>
      </c>
      <c r="I1596" s="5" t="s">
        <v>14558</v>
      </c>
      <c r="J1596" s="5" t="s">
        <v>274</v>
      </c>
      <c r="K1596" s="5" t="s">
        <v>14574</v>
      </c>
      <c r="L1596" s="5" t="s">
        <v>14575</v>
      </c>
      <c r="M1596" s="10" t="str">
        <f>IFERROR(__xludf.DUMMYFUNCTION("REGEXEXTRACT(L2081, ""[\s,]([A-Z]{2})[,\s]\s?\d{5}"")"),"#N/A")</f>
        <v>#N/A</v>
      </c>
      <c r="N1596" s="5" t="s">
        <v>14576</v>
      </c>
      <c r="O1596" s="5">
        <v>90703.0</v>
      </c>
      <c r="P1596" s="5">
        <v>1.0</v>
      </c>
      <c r="Q1596" s="5" t="s">
        <v>14562</v>
      </c>
      <c r="R1596" s="5" t="s">
        <v>244</v>
      </c>
      <c r="S1596" s="5">
        <v>1003.0</v>
      </c>
      <c r="T1596" s="5" t="s">
        <v>115</v>
      </c>
      <c r="U1596" s="5">
        <v>0.0</v>
      </c>
      <c r="V1596" s="5" t="s">
        <v>70</v>
      </c>
      <c r="W1596" s="5" t="s">
        <v>14564</v>
      </c>
      <c r="X1596" s="5" t="s">
        <v>71</v>
      </c>
      <c r="Y1596" s="5" t="s">
        <v>52</v>
      </c>
      <c r="Z1596" s="5" t="s">
        <v>14577</v>
      </c>
      <c r="AA1596" s="5" t="s">
        <v>14566</v>
      </c>
      <c r="AB1596" s="5" t="s">
        <v>1426</v>
      </c>
      <c r="AC1596" s="5" t="s">
        <v>283</v>
      </c>
      <c r="AD1596" s="5" t="s">
        <v>1230</v>
      </c>
      <c r="AE1596" s="5" t="s">
        <v>1231</v>
      </c>
      <c r="AF1596" s="5" t="s">
        <v>52</v>
      </c>
      <c r="AG1596" s="5" t="s">
        <v>52</v>
      </c>
      <c r="AH1596" s="5" t="s">
        <v>52</v>
      </c>
      <c r="AI1596" s="5" t="s">
        <v>1232</v>
      </c>
      <c r="AJ1596" s="5" t="s">
        <v>14572</v>
      </c>
      <c r="AK1596" s="5" t="s">
        <v>14575</v>
      </c>
      <c r="AL1596" s="5" t="s">
        <v>1874</v>
      </c>
    </row>
    <row r="1597" hidden="1">
      <c r="A1597" s="5" t="s">
        <v>14578</v>
      </c>
      <c r="B1597" s="5" t="s">
        <v>13944</v>
      </c>
      <c r="C1597" s="5" t="s">
        <v>14579</v>
      </c>
      <c r="D1597" s="9">
        <v>43441.0</v>
      </c>
      <c r="E1597" s="5">
        <v>1234695.0</v>
      </c>
      <c r="F1597" s="5">
        <v>561225.0</v>
      </c>
      <c r="G1597" s="5" t="s">
        <v>148</v>
      </c>
      <c r="H1597" s="5" t="s">
        <v>205</v>
      </c>
      <c r="I1597" s="5" t="s">
        <v>14580</v>
      </c>
      <c r="J1597" s="5" t="s">
        <v>151</v>
      </c>
      <c r="K1597" s="5" t="s">
        <v>14581</v>
      </c>
      <c r="L1597" s="5" t="s">
        <v>14582</v>
      </c>
      <c r="M1597" s="10" t="str">
        <f>IFERROR(__xludf.DUMMYFUNCTION("REGEXEXTRACT(L2082, ""[\s,]([A-Z]{2})[,\s]\s?\d{5}"")"),"NC")</f>
        <v>NC</v>
      </c>
      <c r="N1597" s="5" t="s">
        <v>14583</v>
      </c>
      <c r="O1597" s="5">
        <v>739.0</v>
      </c>
      <c r="P1597" s="5">
        <v>23.0</v>
      </c>
      <c r="Q1597" s="5" t="s">
        <v>14584</v>
      </c>
      <c r="R1597" s="5" t="s">
        <v>14138</v>
      </c>
      <c r="S1597" s="5">
        <v>460.0</v>
      </c>
      <c r="T1597" s="5" t="s">
        <v>115</v>
      </c>
      <c r="U1597" s="5">
        <v>5.0</v>
      </c>
      <c r="V1597" s="5" t="s">
        <v>70</v>
      </c>
      <c r="W1597" s="5" t="s">
        <v>14585</v>
      </c>
      <c r="X1597" s="5" t="s">
        <v>52</v>
      </c>
      <c r="Y1597" s="5" t="s">
        <v>52</v>
      </c>
      <c r="Z1597" s="5" t="s">
        <v>14586</v>
      </c>
      <c r="AA1597" s="5" t="s">
        <v>14587</v>
      </c>
      <c r="AB1597" s="5" t="s">
        <v>1177</v>
      </c>
      <c r="AC1597" s="5" t="s">
        <v>52</v>
      </c>
      <c r="AD1597" s="5" t="s">
        <v>398</v>
      </c>
      <c r="AE1597" s="5" t="s">
        <v>399</v>
      </c>
      <c r="AF1597" s="5" t="s">
        <v>400</v>
      </c>
      <c r="AG1597" s="5" t="s">
        <v>401</v>
      </c>
      <c r="AH1597" s="5">
        <v>23502.0</v>
      </c>
      <c r="AI1597" s="5" t="s">
        <v>402</v>
      </c>
      <c r="AJ1597" s="5" t="s">
        <v>13955</v>
      </c>
      <c r="AK1597" s="5" t="s">
        <v>14588</v>
      </c>
      <c r="AL1597" s="5" t="s">
        <v>4683</v>
      </c>
    </row>
    <row r="1598" hidden="1">
      <c r="A1598" s="5" t="s">
        <v>14589</v>
      </c>
      <c r="B1598" s="5" t="s">
        <v>14590</v>
      </c>
      <c r="C1598" s="5" t="s">
        <v>14591</v>
      </c>
      <c r="D1598" s="9">
        <v>43440.0</v>
      </c>
      <c r="E1598" s="5">
        <v>42185.0</v>
      </c>
      <c r="F1598" s="5">
        <v>19175.0</v>
      </c>
      <c r="G1598" s="5" t="s">
        <v>3029</v>
      </c>
      <c r="H1598" s="5" t="s">
        <v>171</v>
      </c>
      <c r="I1598" s="5" t="s">
        <v>14592</v>
      </c>
      <c r="J1598" s="5" t="s">
        <v>1504</v>
      </c>
      <c r="K1598" s="5" t="s">
        <v>3217</v>
      </c>
      <c r="L1598" s="5" t="s">
        <v>14593</v>
      </c>
      <c r="M1598" s="10" t="str">
        <f>IFERROR(__xludf.DUMMYFUNCTION("REGEXEXTRACT(L2083, ""[\s,]([A-Z]{2})[,\s]\s?\d{5}"")"),"#N/A")</f>
        <v>#N/A</v>
      </c>
      <c r="N1598" s="5" t="s">
        <v>14594</v>
      </c>
      <c r="O1598" s="5" t="s">
        <v>52</v>
      </c>
      <c r="P1598" s="5">
        <v>1.0</v>
      </c>
      <c r="Q1598" s="5" t="s">
        <v>14595</v>
      </c>
      <c r="R1598" s="5">
        <v>4500.0</v>
      </c>
      <c r="S1598" s="5">
        <v>4403.0</v>
      </c>
      <c r="T1598" s="5" t="s">
        <v>115</v>
      </c>
      <c r="U1598" s="5">
        <v>0.0</v>
      </c>
      <c r="V1598" s="5" t="s">
        <v>70</v>
      </c>
      <c r="W1598" s="5" t="s">
        <v>14596</v>
      </c>
      <c r="X1598" s="5" t="s">
        <v>52</v>
      </c>
      <c r="Y1598" s="5" t="s">
        <v>52</v>
      </c>
      <c r="Z1598" s="5" t="s">
        <v>14597</v>
      </c>
      <c r="AA1598" s="5" t="s">
        <v>14598</v>
      </c>
      <c r="AB1598" s="5" t="s">
        <v>119</v>
      </c>
      <c r="AC1598" s="5" t="s">
        <v>52</v>
      </c>
      <c r="AD1598" s="5" t="s">
        <v>398</v>
      </c>
      <c r="AE1598" s="5" t="s">
        <v>399</v>
      </c>
      <c r="AF1598" s="5" t="s">
        <v>400</v>
      </c>
      <c r="AG1598" s="5" t="s">
        <v>401</v>
      </c>
      <c r="AH1598" s="5">
        <v>23502.0</v>
      </c>
      <c r="AI1598" s="5" t="s">
        <v>402</v>
      </c>
      <c r="AJ1598" s="5" t="s">
        <v>14590</v>
      </c>
      <c r="AK1598" s="5" t="s">
        <v>14593</v>
      </c>
      <c r="AL1598" s="5" t="s">
        <v>1511</v>
      </c>
    </row>
    <row r="1599" hidden="1">
      <c r="A1599" s="5" t="s">
        <v>14599</v>
      </c>
      <c r="B1599" s="5" t="s">
        <v>9479</v>
      </c>
      <c r="C1599" s="5" t="s">
        <v>12750</v>
      </c>
      <c r="D1599" s="9">
        <v>43440.0</v>
      </c>
      <c r="E1599" s="5">
        <v>2446.0</v>
      </c>
      <c r="F1599" s="5">
        <v>1112.0</v>
      </c>
      <c r="G1599" s="5" t="s">
        <v>479</v>
      </c>
      <c r="H1599" s="5" t="s">
        <v>272</v>
      </c>
      <c r="I1599" s="5" t="s">
        <v>13045</v>
      </c>
      <c r="J1599" s="5" t="s">
        <v>274</v>
      </c>
      <c r="K1599" s="5" t="s">
        <v>9481</v>
      </c>
      <c r="L1599" s="5" t="s">
        <v>12751</v>
      </c>
      <c r="M1599" s="10" t="str">
        <f>IFERROR(__xludf.DUMMYFUNCTION("REGEXEXTRACT(L2084, ""[\s,]([A-Z]{2})[,\s]\s?\d{5}"")"),"#N/A")</f>
        <v>#N/A</v>
      </c>
      <c r="N1599" s="5" t="s">
        <v>12752</v>
      </c>
      <c r="O1599" s="5">
        <v>90723.0</v>
      </c>
      <c r="P1599" s="5">
        <v>1.0</v>
      </c>
      <c r="Q1599" s="5" t="s">
        <v>14600</v>
      </c>
      <c r="R1599" s="5" t="s">
        <v>3516</v>
      </c>
      <c r="S1599" s="5">
        <v>100.0</v>
      </c>
      <c r="T1599" s="5" t="s">
        <v>69</v>
      </c>
      <c r="U1599" s="5">
        <v>0.0</v>
      </c>
      <c r="V1599" s="5" t="s">
        <v>52</v>
      </c>
      <c r="W1599" s="5" t="s">
        <v>14601</v>
      </c>
      <c r="X1599" s="5" t="s">
        <v>55</v>
      </c>
      <c r="Y1599" s="5" t="s">
        <v>14602</v>
      </c>
      <c r="Z1599" s="5">
        <v>1808.0</v>
      </c>
      <c r="AA1599" s="5" t="s">
        <v>14603</v>
      </c>
      <c r="AB1599" s="5" t="s">
        <v>260</v>
      </c>
      <c r="AC1599" s="5" t="s">
        <v>52</v>
      </c>
      <c r="AD1599" s="5" t="s">
        <v>3225</v>
      </c>
      <c r="AE1599" s="5" t="s">
        <v>3226</v>
      </c>
      <c r="AF1599" s="5" t="s">
        <v>3227</v>
      </c>
      <c r="AG1599" s="5" t="s">
        <v>52</v>
      </c>
      <c r="AH1599" s="5" t="s">
        <v>52</v>
      </c>
      <c r="AI1599" s="5" t="s">
        <v>3228</v>
      </c>
      <c r="AJ1599" s="5" t="s">
        <v>9479</v>
      </c>
      <c r="AK1599" s="5" t="s">
        <v>13050</v>
      </c>
      <c r="AL1599" s="5" t="s">
        <v>404</v>
      </c>
    </row>
    <row r="1600" hidden="1">
      <c r="A1600" s="5" t="s">
        <v>14604</v>
      </c>
      <c r="B1600" s="5" t="s">
        <v>14517</v>
      </c>
      <c r="C1600" s="5" t="s">
        <v>14518</v>
      </c>
      <c r="D1600" s="9">
        <v>43437.0</v>
      </c>
      <c r="E1600" s="5">
        <v>39769.0</v>
      </c>
      <c r="F1600" s="5">
        <v>18077.0</v>
      </c>
      <c r="G1600" s="5" t="s">
        <v>634</v>
      </c>
      <c r="H1600" s="5" t="s">
        <v>366</v>
      </c>
      <c r="I1600" s="5" t="s">
        <v>14605</v>
      </c>
      <c r="J1600" s="5" t="s">
        <v>274</v>
      </c>
      <c r="K1600" s="5" t="s">
        <v>391</v>
      </c>
      <c r="L1600" s="5" t="s">
        <v>14519</v>
      </c>
      <c r="M1600" s="10" t="str">
        <f>IFERROR(__xludf.DUMMYFUNCTION("REGEXEXTRACT(L2085, ""[\s,]([A-Z]{2})[,\s]\s?\d{5}"")"),"FL")</f>
        <v>FL</v>
      </c>
      <c r="N1600" s="5" t="s">
        <v>14520</v>
      </c>
      <c r="O1600" s="5">
        <v>33023.0</v>
      </c>
      <c r="P1600" s="5">
        <v>1.0</v>
      </c>
      <c r="Q1600" s="5" t="s">
        <v>14606</v>
      </c>
      <c r="R1600" s="5">
        <v>4310.0</v>
      </c>
      <c r="S1600" s="5">
        <v>663.0</v>
      </c>
      <c r="T1600" s="5" t="s">
        <v>69</v>
      </c>
      <c r="U1600" s="5">
        <v>60.0</v>
      </c>
      <c r="V1600" s="5" t="s">
        <v>70</v>
      </c>
      <c r="W1600" s="5" t="s">
        <v>14607</v>
      </c>
      <c r="X1600" s="5" t="s">
        <v>55</v>
      </c>
      <c r="Y1600" s="5" t="s">
        <v>14608</v>
      </c>
      <c r="Z1600" s="5" t="s">
        <v>14609</v>
      </c>
      <c r="AA1600" s="5" t="s">
        <v>14610</v>
      </c>
      <c r="AB1600" s="5" t="s">
        <v>59</v>
      </c>
      <c r="AC1600" s="5" t="s">
        <v>52</v>
      </c>
      <c r="AD1600" s="5" t="s">
        <v>5521</v>
      </c>
      <c r="AE1600" s="5" t="s">
        <v>5522</v>
      </c>
      <c r="AF1600" s="5" t="s">
        <v>5523</v>
      </c>
      <c r="AG1600" s="5" t="s">
        <v>52</v>
      </c>
      <c r="AH1600" s="5" t="s">
        <v>52</v>
      </c>
      <c r="AI1600" s="5" t="s">
        <v>5524</v>
      </c>
      <c r="AJ1600" s="5" t="s">
        <v>14517</v>
      </c>
      <c r="AK1600" s="5" t="s">
        <v>14519</v>
      </c>
      <c r="AL1600" s="5" t="s">
        <v>13177</v>
      </c>
    </row>
    <row r="1601" hidden="1">
      <c r="A1601" s="5" t="s">
        <v>14611</v>
      </c>
      <c r="B1601" s="5" t="s">
        <v>10835</v>
      </c>
      <c r="C1601" s="5" t="s">
        <v>2953</v>
      </c>
      <c r="D1601" s="9">
        <v>43437.0</v>
      </c>
      <c r="E1601" s="5">
        <v>39767.0</v>
      </c>
      <c r="F1601" s="5">
        <v>18076.0</v>
      </c>
      <c r="G1601" s="5" t="s">
        <v>634</v>
      </c>
      <c r="H1601" s="5" t="s">
        <v>366</v>
      </c>
      <c r="I1601" s="5" t="s">
        <v>14605</v>
      </c>
      <c r="J1601" s="5" t="s">
        <v>274</v>
      </c>
      <c r="K1601" s="5" t="s">
        <v>3297</v>
      </c>
      <c r="L1601" s="5" t="s">
        <v>14536</v>
      </c>
      <c r="M1601" s="10" t="str">
        <f>IFERROR(__xludf.DUMMYFUNCTION("REGEXEXTRACT(L2086, ""[\s,]([A-Z]{2})[,\s]\s?\d{5}"")"),"OH")</f>
        <v>OH</v>
      </c>
      <c r="N1601" s="5" t="s">
        <v>14537</v>
      </c>
      <c r="O1601" s="5">
        <v>33172.0</v>
      </c>
      <c r="P1601" s="5">
        <v>1.0</v>
      </c>
      <c r="Q1601" s="5" t="s">
        <v>14606</v>
      </c>
      <c r="R1601" s="5">
        <v>4310.0</v>
      </c>
      <c r="S1601" s="5">
        <v>663.0</v>
      </c>
      <c r="T1601" s="5" t="s">
        <v>69</v>
      </c>
      <c r="U1601" s="5">
        <v>59.0</v>
      </c>
      <c r="V1601" s="5" t="s">
        <v>93</v>
      </c>
      <c r="W1601" s="5" t="s">
        <v>14608</v>
      </c>
      <c r="X1601" s="5" t="s">
        <v>71</v>
      </c>
      <c r="Y1601" s="5" t="s">
        <v>52</v>
      </c>
      <c r="Z1601" s="5" t="s">
        <v>14609</v>
      </c>
      <c r="AA1601" s="5" t="s">
        <v>14610</v>
      </c>
      <c r="AB1601" s="5" t="s">
        <v>59</v>
      </c>
      <c r="AC1601" s="5" t="s">
        <v>52</v>
      </c>
      <c r="AD1601" s="5" t="s">
        <v>216</v>
      </c>
      <c r="AE1601" s="5" t="s">
        <v>217</v>
      </c>
      <c r="AF1601" s="5" t="s">
        <v>218</v>
      </c>
      <c r="AG1601" s="5" t="s">
        <v>52</v>
      </c>
      <c r="AH1601" s="5" t="s">
        <v>52</v>
      </c>
      <c r="AI1601" s="5" t="s">
        <v>52</v>
      </c>
      <c r="AJ1601" s="5" t="s">
        <v>10835</v>
      </c>
      <c r="AK1601" s="5" t="s">
        <v>14536</v>
      </c>
      <c r="AL1601" s="5" t="s">
        <v>1874</v>
      </c>
    </row>
    <row r="1602" hidden="1">
      <c r="A1602" s="5" t="s">
        <v>14612</v>
      </c>
      <c r="B1602" s="5" t="s">
        <v>5603</v>
      </c>
      <c r="C1602" s="5" t="s">
        <v>5603</v>
      </c>
      <c r="D1602" s="9">
        <v>43435.0</v>
      </c>
      <c r="E1602" s="5">
        <v>113221.0</v>
      </c>
      <c r="F1602" s="5">
        <v>51464.0</v>
      </c>
      <c r="G1602" s="5" t="s">
        <v>1419</v>
      </c>
      <c r="H1602" s="5" t="s">
        <v>480</v>
      </c>
      <c r="I1602" s="5" t="s">
        <v>13804</v>
      </c>
      <c r="J1602" s="5" t="s">
        <v>256</v>
      </c>
      <c r="K1602" s="5" t="s">
        <v>3471</v>
      </c>
      <c r="L1602" s="5" t="s">
        <v>14613</v>
      </c>
      <c r="M1602" s="10" t="str">
        <f>IFERROR(__xludf.DUMMYFUNCTION("REGEXEXTRACT(L2087, ""[\s,]([A-Z]{2})[,\s]\s?\d{5}"")"),"#N/A")</f>
        <v>#N/A</v>
      </c>
      <c r="N1602" s="5" t="s">
        <v>14613</v>
      </c>
      <c r="O1602" s="5" t="s">
        <v>52</v>
      </c>
      <c r="P1602" s="5">
        <v>2.0</v>
      </c>
      <c r="Q1602" s="5" t="s">
        <v>14614</v>
      </c>
      <c r="R1602" s="5" t="s">
        <v>3475</v>
      </c>
      <c r="S1602" s="5">
        <v>103.0</v>
      </c>
      <c r="T1602" s="5" t="s">
        <v>1077</v>
      </c>
      <c r="U1602" s="5">
        <v>0.0</v>
      </c>
      <c r="V1602" s="5" t="s">
        <v>70</v>
      </c>
      <c r="W1602" s="5" t="s">
        <v>14615</v>
      </c>
      <c r="X1602" s="5" t="s">
        <v>52</v>
      </c>
      <c r="Y1602" s="5" t="s">
        <v>52</v>
      </c>
      <c r="Z1602" s="5" t="s">
        <v>4990</v>
      </c>
      <c r="AA1602" s="5" t="s">
        <v>14616</v>
      </c>
      <c r="AB1602" s="5" t="s">
        <v>2743</v>
      </c>
      <c r="AC1602" s="5" t="s">
        <v>52</v>
      </c>
      <c r="AD1602" s="5" t="s">
        <v>5289</v>
      </c>
      <c r="AE1602" s="5" t="s">
        <v>5290</v>
      </c>
      <c r="AF1602" s="5" t="s">
        <v>5291</v>
      </c>
      <c r="AG1602" s="5" t="s">
        <v>52</v>
      </c>
      <c r="AH1602" s="5" t="s">
        <v>52</v>
      </c>
      <c r="AI1602" s="5" t="s">
        <v>52</v>
      </c>
      <c r="AJ1602" s="5" t="s">
        <v>13972</v>
      </c>
      <c r="AK1602" s="5" t="s">
        <v>14617</v>
      </c>
      <c r="AL1602" s="5" t="s">
        <v>3481</v>
      </c>
    </row>
    <row r="1603" hidden="1">
      <c r="A1603" s="5" t="s">
        <v>14618</v>
      </c>
      <c r="B1603" s="5" t="s">
        <v>14619</v>
      </c>
      <c r="C1603" s="5" t="s">
        <v>14620</v>
      </c>
      <c r="D1603" s="9">
        <v>43433.0</v>
      </c>
      <c r="E1603" s="5">
        <v>43582.0</v>
      </c>
      <c r="F1603" s="5">
        <v>19810.0</v>
      </c>
      <c r="G1603" s="5" t="s">
        <v>634</v>
      </c>
      <c r="H1603" s="5" t="s">
        <v>272</v>
      </c>
      <c r="I1603" s="5" t="s">
        <v>14621</v>
      </c>
      <c r="J1603" s="5" t="s">
        <v>274</v>
      </c>
      <c r="K1603" s="5" t="s">
        <v>391</v>
      </c>
      <c r="L1603" s="5" t="s">
        <v>14622</v>
      </c>
      <c r="M1603" s="10" t="str">
        <f>IFERROR(__xludf.DUMMYFUNCTION("REGEXEXTRACT(L2088, ""[\s,]([A-Z]{2})[,\s]\s?\d{5}"")"),"#N/A")</f>
        <v>#N/A</v>
      </c>
      <c r="N1603" s="5" t="s">
        <v>14623</v>
      </c>
      <c r="O1603" s="5" t="s">
        <v>52</v>
      </c>
      <c r="P1603" s="5">
        <v>1.0</v>
      </c>
      <c r="Q1603" s="5" t="s">
        <v>14624</v>
      </c>
      <c r="R1603" s="5">
        <v>4500.0</v>
      </c>
      <c r="S1603" s="5">
        <v>4403.0</v>
      </c>
      <c r="T1603" s="5" t="s">
        <v>115</v>
      </c>
      <c r="U1603" s="5">
        <v>0.0</v>
      </c>
      <c r="V1603" s="5" t="s">
        <v>70</v>
      </c>
      <c r="W1603" s="5" t="s">
        <v>14625</v>
      </c>
      <c r="X1603" s="5" t="s">
        <v>52</v>
      </c>
      <c r="Y1603" s="5" t="s">
        <v>52</v>
      </c>
      <c r="Z1603" s="5" t="s">
        <v>14626</v>
      </c>
      <c r="AA1603" s="5" t="s">
        <v>14627</v>
      </c>
      <c r="AB1603" s="5" t="s">
        <v>162</v>
      </c>
      <c r="AC1603" s="5" t="s">
        <v>52</v>
      </c>
      <c r="AD1603" s="5" t="s">
        <v>398</v>
      </c>
      <c r="AE1603" s="5" t="s">
        <v>399</v>
      </c>
      <c r="AF1603" s="5" t="s">
        <v>400</v>
      </c>
      <c r="AG1603" s="5" t="s">
        <v>401</v>
      </c>
      <c r="AH1603" s="5">
        <v>23502.0</v>
      </c>
      <c r="AI1603" s="5" t="s">
        <v>402</v>
      </c>
      <c r="AJ1603" s="5" t="s">
        <v>14619</v>
      </c>
      <c r="AK1603" s="5" t="s">
        <v>14628</v>
      </c>
      <c r="AL1603" s="5" t="s">
        <v>1874</v>
      </c>
    </row>
    <row r="1604" hidden="1">
      <c r="A1604" s="5" t="s">
        <v>14629</v>
      </c>
      <c r="B1604" s="5" t="s">
        <v>14630</v>
      </c>
      <c r="C1604" s="5" t="s">
        <v>14631</v>
      </c>
      <c r="D1604" s="9">
        <v>43432.0</v>
      </c>
      <c r="E1604" s="5">
        <v>70682.0</v>
      </c>
      <c r="F1604" s="5">
        <v>32128.0</v>
      </c>
      <c r="G1604" s="5" t="s">
        <v>3935</v>
      </c>
      <c r="H1604" s="5" t="s">
        <v>366</v>
      </c>
      <c r="I1604" s="5" t="s">
        <v>13710</v>
      </c>
      <c r="J1604" s="5" t="s">
        <v>872</v>
      </c>
      <c r="K1604" s="5" t="s">
        <v>14632</v>
      </c>
      <c r="L1604" s="5" t="s">
        <v>14633</v>
      </c>
      <c r="M1604" s="10" t="str">
        <f>IFERROR(__xludf.DUMMYFUNCTION("REGEXEXTRACT(L2089, ""[\s,]([A-Z]{2})[,\s]\s?\d{5}"")"),"#N/A")</f>
        <v>#N/A</v>
      </c>
      <c r="N1604" s="5" t="s">
        <v>14634</v>
      </c>
      <c r="O1604" s="5">
        <v>90500.0</v>
      </c>
      <c r="P1604" s="5">
        <v>2.0</v>
      </c>
      <c r="Q1604" s="5" t="s">
        <v>14635</v>
      </c>
      <c r="R1604" s="5" t="s">
        <v>14636</v>
      </c>
      <c r="S1604" s="5">
        <v>28.0</v>
      </c>
      <c r="T1604" s="5" t="s">
        <v>115</v>
      </c>
      <c r="U1604" s="5">
        <v>0.0</v>
      </c>
      <c r="V1604" s="5" t="s">
        <v>52</v>
      </c>
      <c r="W1604" s="5" t="s">
        <v>14637</v>
      </c>
      <c r="X1604" s="5" t="s">
        <v>52</v>
      </c>
      <c r="Y1604" s="5" t="s">
        <v>52</v>
      </c>
      <c r="Z1604" s="5" t="s">
        <v>14638</v>
      </c>
      <c r="AA1604" s="5" t="s">
        <v>14639</v>
      </c>
      <c r="AB1604" s="5" t="s">
        <v>235</v>
      </c>
      <c r="AC1604" s="5" t="s">
        <v>52</v>
      </c>
      <c r="AD1604" s="5" t="s">
        <v>181</v>
      </c>
      <c r="AE1604" s="5" t="s">
        <v>182</v>
      </c>
      <c r="AF1604" s="5" t="s">
        <v>183</v>
      </c>
      <c r="AG1604" s="5" t="s">
        <v>52</v>
      </c>
      <c r="AH1604" s="5" t="s">
        <v>52</v>
      </c>
      <c r="AI1604" s="5" t="s">
        <v>184</v>
      </c>
      <c r="AJ1604" s="5" t="s">
        <v>14630</v>
      </c>
      <c r="AK1604" s="5" t="s">
        <v>14633</v>
      </c>
      <c r="AL1604" s="5" t="s">
        <v>10915</v>
      </c>
    </row>
    <row r="1605" hidden="1">
      <c r="A1605" s="5" t="s">
        <v>14640</v>
      </c>
      <c r="B1605" s="5" t="s">
        <v>14641</v>
      </c>
      <c r="C1605" s="5" t="s">
        <v>14642</v>
      </c>
      <c r="D1605" s="9">
        <v>43432.0</v>
      </c>
      <c r="E1605" s="5">
        <v>18590.0</v>
      </c>
      <c r="F1605" s="5">
        <v>8450.0</v>
      </c>
      <c r="G1605" s="5" t="s">
        <v>148</v>
      </c>
      <c r="H1605" s="5" t="s">
        <v>205</v>
      </c>
      <c r="I1605" s="5" t="s">
        <v>14643</v>
      </c>
      <c r="J1605" s="5" t="s">
        <v>151</v>
      </c>
      <c r="K1605" s="5" t="s">
        <v>11599</v>
      </c>
      <c r="L1605" s="5" t="s">
        <v>14644</v>
      </c>
      <c r="M1605" s="10" t="str">
        <f>IFERROR(__xludf.DUMMYFUNCTION("REGEXEXTRACT(L2090, ""[\s,]([A-Z]{2})[,\s]\s?\d{5}"")"),"#N/A")</f>
        <v>#N/A</v>
      </c>
      <c r="N1605" s="5" t="s">
        <v>14645</v>
      </c>
      <c r="O1605" s="5">
        <v>677.0</v>
      </c>
      <c r="P1605" s="5">
        <v>1.0</v>
      </c>
      <c r="Q1605" s="5" t="s">
        <v>14646</v>
      </c>
      <c r="R1605" s="5">
        <v>4510.0</v>
      </c>
      <c r="S1605" s="5">
        <v>560.0</v>
      </c>
      <c r="T1605" s="5" t="s">
        <v>69</v>
      </c>
      <c r="U1605" s="5">
        <v>68.0</v>
      </c>
      <c r="V1605" s="5" t="s">
        <v>93</v>
      </c>
      <c r="W1605" s="5" t="s">
        <v>14647</v>
      </c>
      <c r="X1605" s="5" t="s">
        <v>52</v>
      </c>
      <c r="Y1605" s="5" t="s">
        <v>52</v>
      </c>
      <c r="Z1605" s="5">
        <v>96.0</v>
      </c>
      <c r="AA1605" s="5" t="s">
        <v>14648</v>
      </c>
      <c r="AB1605" s="5" t="s">
        <v>2669</v>
      </c>
      <c r="AC1605" s="5" t="s">
        <v>52</v>
      </c>
      <c r="AD1605" s="5" t="s">
        <v>216</v>
      </c>
      <c r="AE1605" s="5" t="s">
        <v>217</v>
      </c>
      <c r="AF1605" s="5" t="s">
        <v>218</v>
      </c>
      <c r="AG1605" s="5" t="s">
        <v>52</v>
      </c>
      <c r="AH1605" s="5" t="s">
        <v>52</v>
      </c>
      <c r="AI1605" s="5" t="s">
        <v>52</v>
      </c>
      <c r="AJ1605" s="5" t="s">
        <v>14649</v>
      </c>
      <c r="AK1605" s="5" t="s">
        <v>14650</v>
      </c>
      <c r="AL1605" s="5" t="s">
        <v>14651</v>
      </c>
    </row>
    <row r="1606">
      <c r="A1606" s="5" t="s">
        <v>14652</v>
      </c>
      <c r="B1606" s="5" t="s">
        <v>6102</v>
      </c>
      <c r="C1606" s="5" t="s">
        <v>14653</v>
      </c>
      <c r="D1606" s="9">
        <v>43430.0</v>
      </c>
      <c r="E1606" s="5">
        <v>42268.0</v>
      </c>
      <c r="F1606" s="5">
        <v>19213.0</v>
      </c>
      <c r="G1606" s="5" t="s">
        <v>435</v>
      </c>
      <c r="H1606" s="5" t="s">
        <v>45</v>
      </c>
      <c r="I1606" s="5" t="s">
        <v>3685</v>
      </c>
      <c r="J1606" s="5" t="s">
        <v>424</v>
      </c>
      <c r="K1606" s="5" t="s">
        <v>14654</v>
      </c>
      <c r="L1606" s="5" t="s">
        <v>14655</v>
      </c>
      <c r="M1606" s="10" t="str">
        <f>IFERROR(__xludf.DUMMYFUNCTION("REGEXEXTRACT(L2091, ""[\s,]([A-Z]{2})[,\s]\s?\d{5}"")"),"#N/A")</f>
        <v>#N/A</v>
      </c>
      <c r="N1606" s="5" t="s">
        <v>14656</v>
      </c>
      <c r="O1606" s="5" t="s">
        <v>14657</v>
      </c>
      <c r="P1606" s="5">
        <v>1.0</v>
      </c>
      <c r="Q1606" s="5" t="s">
        <v>14658</v>
      </c>
      <c r="R1606" s="5" t="s">
        <v>244</v>
      </c>
      <c r="S1606" s="5">
        <v>306.0</v>
      </c>
      <c r="T1606" s="5" t="s">
        <v>69</v>
      </c>
      <c r="U1606" s="5">
        <v>37.0</v>
      </c>
      <c r="V1606" s="5" t="s">
        <v>70</v>
      </c>
      <c r="W1606" s="5" t="s">
        <v>14659</v>
      </c>
      <c r="X1606" s="5" t="s">
        <v>71</v>
      </c>
      <c r="Y1606" s="5" t="s">
        <v>52</v>
      </c>
      <c r="Z1606" s="5">
        <v>1810.0</v>
      </c>
      <c r="AA1606" s="5" t="s">
        <v>14660</v>
      </c>
      <c r="AB1606" s="5" t="s">
        <v>730</v>
      </c>
      <c r="AC1606" s="5" t="s">
        <v>283</v>
      </c>
      <c r="AD1606" s="5" t="s">
        <v>72</v>
      </c>
      <c r="AE1606" s="5" t="s">
        <v>73</v>
      </c>
      <c r="AF1606" s="5" t="s">
        <v>74</v>
      </c>
      <c r="AG1606" s="5" t="s">
        <v>75</v>
      </c>
      <c r="AH1606" s="5" t="s">
        <v>76</v>
      </c>
      <c r="AI1606" s="5" t="s">
        <v>77</v>
      </c>
      <c r="AJ1606" s="5" t="s">
        <v>6102</v>
      </c>
      <c r="AK1606" s="5" t="s">
        <v>14661</v>
      </c>
      <c r="AL1606" s="5" t="s">
        <v>144</v>
      </c>
    </row>
    <row r="1607" hidden="1">
      <c r="A1607" s="5" t="s">
        <v>14662</v>
      </c>
      <c r="B1607" s="5" t="s">
        <v>4346</v>
      </c>
      <c r="C1607" s="5" t="s">
        <v>14663</v>
      </c>
      <c r="D1607" s="9">
        <v>43428.0</v>
      </c>
      <c r="E1607" s="5">
        <v>2.0</v>
      </c>
      <c r="F1607" s="5">
        <v>1.0</v>
      </c>
      <c r="G1607" s="5" t="s">
        <v>2481</v>
      </c>
      <c r="H1607" s="5" t="s">
        <v>1069</v>
      </c>
      <c r="I1607" s="5" t="s">
        <v>12759</v>
      </c>
      <c r="J1607" s="5" t="s">
        <v>532</v>
      </c>
      <c r="K1607" s="5" t="s">
        <v>14664</v>
      </c>
      <c r="L1607" s="5" t="s">
        <v>14665</v>
      </c>
      <c r="M1607" s="10" t="str">
        <f>IFERROR(__xludf.DUMMYFUNCTION("REGEXEXTRACT(L2092, ""[\s,]([A-Z]{2})[,\s]\s?\d{5}"")"),"#N/A")</f>
        <v>#N/A</v>
      </c>
      <c r="N1607" s="5" t="s">
        <v>14666</v>
      </c>
      <c r="O1607" s="5">
        <v>33172.0</v>
      </c>
      <c r="P1607" s="5">
        <v>1.0</v>
      </c>
      <c r="Q1607" s="5" t="s">
        <v>14667</v>
      </c>
      <c r="R1607" s="5">
        <v>2210.0</v>
      </c>
      <c r="S1607" s="5">
        <v>1.0</v>
      </c>
      <c r="T1607" s="5" t="s">
        <v>115</v>
      </c>
      <c r="U1607" s="5">
        <v>0.0</v>
      </c>
      <c r="V1607" s="5" t="s">
        <v>52</v>
      </c>
      <c r="W1607" s="5" t="s">
        <v>14668</v>
      </c>
      <c r="X1607" s="5" t="s">
        <v>71</v>
      </c>
      <c r="Y1607" s="5" t="s">
        <v>52</v>
      </c>
      <c r="Z1607" s="5" t="s">
        <v>11186</v>
      </c>
      <c r="AA1607" s="5" t="s">
        <v>14669</v>
      </c>
      <c r="AB1607" s="5" t="s">
        <v>235</v>
      </c>
      <c r="AC1607" s="5" t="s">
        <v>52</v>
      </c>
      <c r="AD1607" s="5" t="s">
        <v>181</v>
      </c>
      <c r="AE1607" s="5" t="s">
        <v>182</v>
      </c>
      <c r="AF1607" s="5" t="s">
        <v>183</v>
      </c>
      <c r="AG1607" s="5" t="s">
        <v>52</v>
      </c>
      <c r="AH1607" s="5" t="s">
        <v>52</v>
      </c>
      <c r="AI1607" s="5" t="s">
        <v>184</v>
      </c>
      <c r="AJ1607" s="5" t="s">
        <v>4346</v>
      </c>
      <c r="AK1607" s="5" t="s">
        <v>14665</v>
      </c>
      <c r="AL1607" s="5" t="s">
        <v>3413</v>
      </c>
    </row>
    <row r="1608" hidden="1">
      <c r="A1608" s="5" t="s">
        <v>14670</v>
      </c>
      <c r="B1608" s="5" t="s">
        <v>14671</v>
      </c>
      <c r="C1608" s="5" t="s">
        <v>3240</v>
      </c>
      <c r="D1608" s="9">
        <v>43428.0</v>
      </c>
      <c r="E1608" s="5">
        <v>29054.0</v>
      </c>
      <c r="F1608" s="5">
        <v>13206.0</v>
      </c>
      <c r="G1608" s="5" t="s">
        <v>3241</v>
      </c>
      <c r="H1608" s="5" t="s">
        <v>3242</v>
      </c>
      <c r="I1608" s="5" t="s">
        <v>7777</v>
      </c>
      <c r="J1608" s="5" t="s">
        <v>2214</v>
      </c>
      <c r="K1608" s="5" t="s">
        <v>14672</v>
      </c>
      <c r="L1608" s="5" t="s">
        <v>14673</v>
      </c>
      <c r="M1608" s="10" t="str">
        <f>IFERROR(__xludf.DUMMYFUNCTION("REGEXEXTRACT(L2093, ""[\s,]([A-Z]{2})[,\s]\s?\d{5}"")"),"#N/A")</f>
        <v>#N/A</v>
      </c>
      <c r="N1608" s="5" t="s">
        <v>7780</v>
      </c>
      <c r="O1608" s="5">
        <v>27401.0</v>
      </c>
      <c r="P1608" s="5">
        <v>1.0</v>
      </c>
      <c r="Q1608" s="5" t="s">
        <v>14674</v>
      </c>
      <c r="R1608" s="5" t="s">
        <v>91</v>
      </c>
      <c r="S1608" s="5">
        <v>1368.0</v>
      </c>
      <c r="T1608" s="5" t="s">
        <v>115</v>
      </c>
      <c r="U1608" s="5">
        <v>0.0</v>
      </c>
      <c r="V1608" s="5" t="s">
        <v>158</v>
      </c>
      <c r="W1608" s="5" t="s">
        <v>14675</v>
      </c>
      <c r="X1608" s="5" t="s">
        <v>52</v>
      </c>
      <c r="Y1608" s="5" t="s">
        <v>52</v>
      </c>
      <c r="Z1608" s="5">
        <v>3979.0</v>
      </c>
      <c r="AA1608" s="5" t="s">
        <v>14676</v>
      </c>
      <c r="AB1608" s="5" t="s">
        <v>1831</v>
      </c>
      <c r="AC1608" s="5" t="s">
        <v>52</v>
      </c>
      <c r="AD1608" s="5" t="s">
        <v>3250</v>
      </c>
      <c r="AE1608" s="5" t="s">
        <v>3251</v>
      </c>
      <c r="AF1608" s="5" t="s">
        <v>3252</v>
      </c>
      <c r="AG1608" s="5" t="s">
        <v>265</v>
      </c>
      <c r="AH1608" s="5">
        <v>32406.0</v>
      </c>
      <c r="AI1608" s="5" t="s">
        <v>3253</v>
      </c>
      <c r="AJ1608" s="5" t="s">
        <v>14677</v>
      </c>
      <c r="AK1608" s="5" t="s">
        <v>7784</v>
      </c>
      <c r="AL1608" s="5" t="s">
        <v>3256</v>
      </c>
    </row>
    <row r="1609" hidden="1">
      <c r="A1609" s="5" t="s">
        <v>14678</v>
      </c>
      <c r="B1609" s="5" t="s">
        <v>2596</v>
      </c>
      <c r="C1609" s="5" t="s">
        <v>9376</v>
      </c>
      <c r="D1609" s="9">
        <v>43427.0</v>
      </c>
      <c r="E1609" s="5">
        <v>9687.0</v>
      </c>
      <c r="F1609" s="5">
        <v>4403.0</v>
      </c>
      <c r="G1609" s="5" t="s">
        <v>963</v>
      </c>
      <c r="H1609" s="5" t="s">
        <v>171</v>
      </c>
      <c r="I1609" s="5" t="s">
        <v>14679</v>
      </c>
      <c r="J1609" s="5" t="s">
        <v>965</v>
      </c>
      <c r="K1609" s="5" t="s">
        <v>14680</v>
      </c>
      <c r="L1609" s="5" t="s">
        <v>14681</v>
      </c>
      <c r="M1609" s="10" t="str">
        <f>IFERROR(__xludf.DUMMYFUNCTION("REGEXEXTRACT(L2094, ""[\s,]([A-Z]{2})[,\s]\s?\d{5}"")"),"CA")</f>
        <v>CA</v>
      </c>
      <c r="N1609" s="5" t="s">
        <v>14682</v>
      </c>
      <c r="O1609" s="5" t="s">
        <v>52</v>
      </c>
      <c r="P1609" s="5">
        <v>1.0</v>
      </c>
      <c r="Q1609" s="5" t="s">
        <v>14683</v>
      </c>
      <c r="R1609" s="5" t="s">
        <v>91</v>
      </c>
      <c r="S1609" s="5">
        <v>37.0</v>
      </c>
      <c r="T1609" s="5" t="s">
        <v>69</v>
      </c>
      <c r="U1609" s="5">
        <v>0.0</v>
      </c>
      <c r="V1609" s="5" t="s">
        <v>52</v>
      </c>
      <c r="W1609" s="5" t="s">
        <v>14684</v>
      </c>
      <c r="X1609" s="5" t="s">
        <v>71</v>
      </c>
      <c r="Y1609" s="5" t="s">
        <v>52</v>
      </c>
      <c r="Z1609" s="5" t="s">
        <v>14685</v>
      </c>
      <c r="AA1609" s="5" t="s">
        <v>14686</v>
      </c>
      <c r="AB1609" s="5" t="s">
        <v>1426</v>
      </c>
      <c r="AC1609" s="5" t="s">
        <v>52</v>
      </c>
      <c r="AD1609" s="5" t="s">
        <v>3589</v>
      </c>
      <c r="AE1609" s="5" t="s">
        <v>3590</v>
      </c>
      <c r="AF1609" s="5" t="s">
        <v>3591</v>
      </c>
      <c r="AG1609" s="5" t="s">
        <v>52</v>
      </c>
      <c r="AH1609" s="5" t="s">
        <v>52</v>
      </c>
      <c r="AI1609" s="5" t="s">
        <v>3592</v>
      </c>
      <c r="AJ1609" s="5" t="s">
        <v>2596</v>
      </c>
      <c r="AK1609" s="5" t="s">
        <v>14687</v>
      </c>
      <c r="AL1609" s="5" t="s">
        <v>6484</v>
      </c>
    </row>
    <row r="1610" hidden="1">
      <c r="A1610" s="5" t="s">
        <v>14688</v>
      </c>
      <c r="B1610" s="5" t="s">
        <v>14689</v>
      </c>
      <c r="C1610" s="5" t="s">
        <v>14690</v>
      </c>
      <c r="D1610" s="9">
        <v>43420.0</v>
      </c>
      <c r="E1610" s="5">
        <v>56263.0</v>
      </c>
      <c r="F1610" s="5">
        <v>25574.0</v>
      </c>
      <c r="G1610" s="5" t="s">
        <v>706</v>
      </c>
      <c r="H1610" s="5" t="s">
        <v>1534</v>
      </c>
      <c r="I1610" s="5" t="s">
        <v>14691</v>
      </c>
      <c r="J1610" s="5" t="s">
        <v>274</v>
      </c>
      <c r="K1610" s="5" t="s">
        <v>14692</v>
      </c>
      <c r="L1610" s="5" t="s">
        <v>14693</v>
      </c>
      <c r="M1610" s="10" t="str">
        <f>IFERROR(__xludf.DUMMYFUNCTION("REGEXEXTRACT(L2095, ""[\s,]([A-Z]{2})[,\s]\s?\d{5}"")"),"CA")</f>
        <v>CA</v>
      </c>
      <c r="N1610" s="5" t="s">
        <v>14694</v>
      </c>
      <c r="O1610" s="5" t="s">
        <v>52</v>
      </c>
      <c r="P1610" s="5">
        <v>2.0</v>
      </c>
      <c r="Q1610" s="5" t="s">
        <v>14695</v>
      </c>
      <c r="R1610" s="5" t="s">
        <v>52</v>
      </c>
      <c r="S1610" s="5">
        <v>4270.0</v>
      </c>
      <c r="T1610" s="5" t="s">
        <v>69</v>
      </c>
      <c r="U1610" s="5">
        <v>141.0</v>
      </c>
      <c r="V1610" s="5" t="s">
        <v>93</v>
      </c>
      <c r="W1610" s="5" t="s">
        <v>14696</v>
      </c>
      <c r="X1610" s="5" t="s">
        <v>71</v>
      </c>
      <c r="Y1610" s="5" t="s">
        <v>52</v>
      </c>
      <c r="Z1610" s="5" t="s">
        <v>14697</v>
      </c>
      <c r="AA1610" s="5" t="s">
        <v>14698</v>
      </c>
      <c r="AB1610" s="5" t="s">
        <v>1426</v>
      </c>
      <c r="AC1610" s="5" t="s">
        <v>52</v>
      </c>
      <c r="AD1610" s="5" t="s">
        <v>565</v>
      </c>
      <c r="AE1610" s="5" t="s">
        <v>566</v>
      </c>
      <c r="AF1610" s="5" t="s">
        <v>567</v>
      </c>
      <c r="AG1610" s="5" t="s">
        <v>52</v>
      </c>
      <c r="AH1610" s="5" t="s">
        <v>52</v>
      </c>
      <c r="AI1610" s="5" t="s">
        <v>568</v>
      </c>
      <c r="AJ1610" s="5" t="s">
        <v>14699</v>
      </c>
      <c r="AK1610" s="5" t="s">
        <v>14700</v>
      </c>
      <c r="AL1610" s="5" t="s">
        <v>1555</v>
      </c>
    </row>
    <row r="1611" hidden="1">
      <c r="A1611" s="5" t="s">
        <v>14701</v>
      </c>
      <c r="B1611" s="5" t="s">
        <v>14702</v>
      </c>
      <c r="C1611" s="5" t="s">
        <v>102</v>
      </c>
      <c r="D1611" s="9">
        <v>43416.0</v>
      </c>
      <c r="E1611" s="5">
        <v>17827.0</v>
      </c>
      <c r="F1611" s="5">
        <v>8103.0</v>
      </c>
      <c r="G1611" s="5" t="s">
        <v>435</v>
      </c>
      <c r="H1611" s="5" t="s">
        <v>149</v>
      </c>
      <c r="I1611" s="5" t="s">
        <v>2571</v>
      </c>
      <c r="J1611" s="5" t="s">
        <v>424</v>
      </c>
      <c r="K1611" s="5" t="s">
        <v>14703</v>
      </c>
      <c r="L1611" s="5" t="s">
        <v>14704</v>
      </c>
      <c r="M1611" s="10" t="str">
        <f>IFERROR(__xludf.DUMMYFUNCTION("REGEXEXTRACT(L2096, ""[\s,]([A-Z]{2})[,\s]\s?\d{5}"")"),"MD")</f>
        <v>MD</v>
      </c>
      <c r="N1611" s="5" t="s">
        <v>102</v>
      </c>
      <c r="O1611" s="5" t="s">
        <v>52</v>
      </c>
      <c r="P1611" s="5">
        <v>1.0</v>
      </c>
      <c r="Q1611" s="5" t="s">
        <v>14705</v>
      </c>
      <c r="R1611" s="5">
        <v>4500.0</v>
      </c>
      <c r="S1611" s="5">
        <v>167.0</v>
      </c>
      <c r="T1611" s="5" t="s">
        <v>115</v>
      </c>
      <c r="U1611" s="5">
        <v>0.0</v>
      </c>
      <c r="V1611" s="5" t="s">
        <v>70</v>
      </c>
      <c r="W1611" s="5" t="s">
        <v>14706</v>
      </c>
      <c r="X1611" s="5" t="s">
        <v>52</v>
      </c>
      <c r="Y1611" s="5" t="s">
        <v>52</v>
      </c>
      <c r="Z1611" s="5" t="s">
        <v>14707</v>
      </c>
      <c r="AA1611" s="5" t="s">
        <v>14708</v>
      </c>
      <c r="AB1611" s="5" t="s">
        <v>235</v>
      </c>
      <c r="AC1611" s="5" t="s">
        <v>52</v>
      </c>
      <c r="AD1611" s="5" t="s">
        <v>398</v>
      </c>
      <c r="AE1611" s="5" t="s">
        <v>399</v>
      </c>
      <c r="AF1611" s="5" t="s">
        <v>400</v>
      </c>
      <c r="AG1611" s="5" t="s">
        <v>401</v>
      </c>
      <c r="AH1611" s="5">
        <v>23502.0</v>
      </c>
      <c r="AI1611" s="5" t="s">
        <v>402</v>
      </c>
      <c r="AJ1611" s="5" t="s">
        <v>14702</v>
      </c>
      <c r="AK1611" s="5" t="s">
        <v>14709</v>
      </c>
      <c r="AL1611" s="5" t="s">
        <v>655</v>
      </c>
    </row>
    <row r="1612" hidden="1">
      <c r="A1612" s="5" t="s">
        <v>14710</v>
      </c>
      <c r="B1612" s="5" t="s">
        <v>13270</v>
      </c>
      <c r="C1612" s="5" t="s">
        <v>204</v>
      </c>
      <c r="D1612" s="9">
        <v>43416.0</v>
      </c>
      <c r="E1612" s="5">
        <v>97988.0</v>
      </c>
      <c r="F1612" s="5">
        <v>44540.0</v>
      </c>
      <c r="G1612" s="5" t="s">
        <v>226</v>
      </c>
      <c r="H1612" s="5" t="s">
        <v>205</v>
      </c>
      <c r="I1612" s="5" t="s">
        <v>13831</v>
      </c>
      <c r="J1612" s="5" t="s">
        <v>228</v>
      </c>
      <c r="K1612" s="5" t="s">
        <v>14711</v>
      </c>
      <c r="L1612" s="5" t="s">
        <v>13271</v>
      </c>
      <c r="M1612" s="10" t="str">
        <f>IFERROR(__xludf.DUMMYFUNCTION("REGEXEXTRACT(L2097, ""[\s,]([A-Z]{2})[,\s]\s?\d{5}"")"),"IL")</f>
        <v>IL</v>
      </c>
      <c r="N1612" s="5" t="s">
        <v>14712</v>
      </c>
      <c r="O1612" s="5" t="s">
        <v>13273</v>
      </c>
      <c r="P1612" s="5">
        <v>2.0</v>
      </c>
      <c r="Q1612" s="5" t="s">
        <v>14713</v>
      </c>
      <c r="R1612" s="5" t="s">
        <v>2195</v>
      </c>
      <c r="S1612" s="5">
        <v>6336.0</v>
      </c>
      <c r="T1612" s="5" t="s">
        <v>115</v>
      </c>
      <c r="U1612" s="5">
        <v>0.0</v>
      </c>
      <c r="V1612" s="5" t="s">
        <v>52</v>
      </c>
      <c r="W1612" s="5" t="s">
        <v>14714</v>
      </c>
      <c r="X1612" s="5" t="s">
        <v>52</v>
      </c>
      <c r="Y1612" s="5" t="s">
        <v>52</v>
      </c>
      <c r="Z1612" s="5" t="s">
        <v>14715</v>
      </c>
      <c r="AA1612" s="5" t="s">
        <v>14716</v>
      </c>
      <c r="AB1612" s="5" t="s">
        <v>119</v>
      </c>
      <c r="AC1612" s="5" t="s">
        <v>52</v>
      </c>
      <c r="AD1612" s="5" t="s">
        <v>181</v>
      </c>
      <c r="AE1612" s="5" t="s">
        <v>182</v>
      </c>
      <c r="AF1612" s="5" t="s">
        <v>183</v>
      </c>
      <c r="AG1612" s="5" t="s">
        <v>52</v>
      </c>
      <c r="AH1612" s="5" t="s">
        <v>52</v>
      </c>
      <c r="AI1612" s="5" t="s">
        <v>184</v>
      </c>
      <c r="AJ1612" s="5" t="s">
        <v>13270</v>
      </c>
      <c r="AK1612" s="5" t="s">
        <v>13271</v>
      </c>
      <c r="AL1612" s="5" t="s">
        <v>9795</v>
      </c>
    </row>
    <row r="1613" hidden="1">
      <c r="A1613" s="5" t="s">
        <v>14717</v>
      </c>
      <c r="B1613" s="5" t="s">
        <v>4776</v>
      </c>
      <c r="C1613" s="5" t="s">
        <v>14718</v>
      </c>
      <c r="D1613" s="9">
        <v>43413.0</v>
      </c>
      <c r="E1613" s="5">
        <v>8930.0</v>
      </c>
      <c r="F1613" s="5">
        <v>4059.0</v>
      </c>
      <c r="G1613" s="5" t="s">
        <v>719</v>
      </c>
      <c r="H1613" s="5" t="s">
        <v>272</v>
      </c>
      <c r="I1613" s="5" t="s">
        <v>4586</v>
      </c>
      <c r="J1613" s="5" t="s">
        <v>274</v>
      </c>
      <c r="K1613" s="5" t="s">
        <v>14719</v>
      </c>
      <c r="L1613" s="5" t="s">
        <v>14720</v>
      </c>
      <c r="M1613" s="10" t="str">
        <f>IFERROR(__xludf.DUMMYFUNCTION("REGEXEXTRACT(L2098, ""[\s,]([A-Z]{2})[,\s]\s?\d{5}"")"),"NC")</f>
        <v>NC</v>
      </c>
      <c r="N1613" s="5" t="s">
        <v>14721</v>
      </c>
      <c r="O1613" s="5">
        <v>18914.0</v>
      </c>
      <c r="P1613" s="5">
        <v>1.0</v>
      </c>
      <c r="Q1613" s="5" t="s">
        <v>14722</v>
      </c>
      <c r="R1613" s="5">
        <v>4510.0</v>
      </c>
      <c r="S1613" s="5">
        <v>683.0</v>
      </c>
      <c r="T1613" s="5" t="s">
        <v>69</v>
      </c>
      <c r="U1613" s="5">
        <v>64.0</v>
      </c>
      <c r="V1613" s="5" t="s">
        <v>93</v>
      </c>
      <c r="W1613" s="5" t="s">
        <v>14723</v>
      </c>
      <c r="X1613" s="5" t="s">
        <v>71</v>
      </c>
      <c r="Y1613" s="5" t="s">
        <v>52</v>
      </c>
      <c r="Z1613" s="5" t="s">
        <v>14724</v>
      </c>
      <c r="AA1613" s="5" t="s">
        <v>14725</v>
      </c>
      <c r="AB1613" s="5" t="s">
        <v>604</v>
      </c>
      <c r="AC1613" s="5" t="s">
        <v>283</v>
      </c>
      <c r="AD1613" s="5" t="s">
        <v>216</v>
      </c>
      <c r="AE1613" s="5" t="s">
        <v>217</v>
      </c>
      <c r="AF1613" s="5" t="s">
        <v>218</v>
      </c>
      <c r="AG1613" s="5" t="s">
        <v>52</v>
      </c>
      <c r="AH1613" s="5" t="s">
        <v>52</v>
      </c>
      <c r="AI1613" s="5" t="s">
        <v>52</v>
      </c>
      <c r="AJ1613" s="5" t="s">
        <v>4776</v>
      </c>
      <c r="AK1613" s="5" t="s">
        <v>14720</v>
      </c>
      <c r="AL1613" s="5" t="s">
        <v>14726</v>
      </c>
    </row>
    <row r="1614" hidden="1">
      <c r="A1614" s="5" t="s">
        <v>14717</v>
      </c>
      <c r="B1614" s="5" t="s">
        <v>4776</v>
      </c>
      <c r="C1614" s="5" t="s">
        <v>14718</v>
      </c>
      <c r="D1614" s="9">
        <v>43413.0</v>
      </c>
      <c r="E1614" s="5">
        <v>8294.0</v>
      </c>
      <c r="F1614" s="5">
        <v>3770.0</v>
      </c>
      <c r="G1614" s="5" t="s">
        <v>719</v>
      </c>
      <c r="H1614" s="5" t="s">
        <v>272</v>
      </c>
      <c r="I1614" s="5" t="s">
        <v>4586</v>
      </c>
      <c r="J1614" s="5" t="s">
        <v>274</v>
      </c>
      <c r="K1614" s="5" t="s">
        <v>14719</v>
      </c>
      <c r="L1614" s="5" t="s">
        <v>14720</v>
      </c>
      <c r="M1614" s="10" t="str">
        <f>IFERROR(__xludf.DUMMYFUNCTION("REGEXEXTRACT(L2099, ""[\s,]([A-Z]{2})[,\s]\s?\d{5}"")"),"PR")</f>
        <v>PR</v>
      </c>
      <c r="N1614" s="5" t="s">
        <v>14721</v>
      </c>
      <c r="O1614" s="5">
        <v>18914.0</v>
      </c>
      <c r="P1614" s="5">
        <v>1.0</v>
      </c>
      <c r="Q1614" s="5" t="s">
        <v>14727</v>
      </c>
      <c r="R1614" s="5">
        <v>4510.0</v>
      </c>
      <c r="S1614" s="5">
        <v>1300.0</v>
      </c>
      <c r="T1614" s="5" t="s">
        <v>69</v>
      </c>
      <c r="U1614" s="5">
        <v>62.0</v>
      </c>
      <c r="V1614" s="5" t="s">
        <v>93</v>
      </c>
      <c r="W1614" s="5" t="s">
        <v>14728</v>
      </c>
      <c r="X1614" s="5" t="s">
        <v>71</v>
      </c>
      <c r="Y1614" s="5" t="s">
        <v>52</v>
      </c>
      <c r="Z1614" s="5" t="s">
        <v>14724</v>
      </c>
      <c r="AA1614" s="5" t="s">
        <v>14729</v>
      </c>
      <c r="AB1614" s="5" t="s">
        <v>604</v>
      </c>
      <c r="AC1614" s="5" t="s">
        <v>283</v>
      </c>
      <c r="AD1614" s="5" t="s">
        <v>216</v>
      </c>
      <c r="AE1614" s="5" t="s">
        <v>217</v>
      </c>
      <c r="AF1614" s="5" t="s">
        <v>218</v>
      </c>
      <c r="AG1614" s="5" t="s">
        <v>52</v>
      </c>
      <c r="AH1614" s="5" t="s">
        <v>52</v>
      </c>
      <c r="AI1614" s="5" t="s">
        <v>52</v>
      </c>
      <c r="AJ1614" s="5" t="s">
        <v>4776</v>
      </c>
      <c r="AK1614" s="5" t="s">
        <v>14720</v>
      </c>
      <c r="AL1614" s="5" t="s">
        <v>14726</v>
      </c>
    </row>
    <row r="1615" hidden="1">
      <c r="A1615" s="5" t="s">
        <v>14730</v>
      </c>
      <c r="B1615" s="5" t="s">
        <v>14731</v>
      </c>
      <c r="C1615" s="5" t="s">
        <v>14732</v>
      </c>
      <c r="D1615" s="9">
        <v>43413.0</v>
      </c>
      <c r="E1615" s="5">
        <v>9687.0</v>
      </c>
      <c r="F1615" s="5">
        <v>4403.0</v>
      </c>
      <c r="G1615" s="5" t="s">
        <v>963</v>
      </c>
      <c r="H1615" s="5" t="s">
        <v>2784</v>
      </c>
      <c r="I1615" s="5" t="s">
        <v>4747</v>
      </c>
      <c r="J1615" s="5" t="s">
        <v>965</v>
      </c>
      <c r="K1615" s="5" t="s">
        <v>14733</v>
      </c>
      <c r="L1615" s="5" t="s">
        <v>14734</v>
      </c>
      <c r="M1615" s="10" t="str">
        <f>IFERROR(__xludf.DUMMYFUNCTION("REGEXEXTRACT(L2100, ""[\s,]([A-Z]{2})[,\s]\s?\d{5}"")"),"#N/A")</f>
        <v>#N/A</v>
      </c>
      <c r="N1615" s="5" t="s">
        <v>14735</v>
      </c>
      <c r="O1615" s="5">
        <v>98032.0</v>
      </c>
      <c r="P1615" s="5">
        <v>1.0</v>
      </c>
      <c r="Q1615" s="5" t="s">
        <v>14736</v>
      </c>
      <c r="R1615" s="5" t="s">
        <v>91</v>
      </c>
      <c r="S1615" s="5">
        <v>9.0</v>
      </c>
      <c r="T1615" s="5" t="s">
        <v>14737</v>
      </c>
      <c r="U1615" s="5">
        <v>0.0</v>
      </c>
      <c r="V1615" s="5" t="s">
        <v>70</v>
      </c>
      <c r="W1615" s="5" t="s">
        <v>14738</v>
      </c>
      <c r="X1615" s="5" t="s">
        <v>55</v>
      </c>
      <c r="Y1615" s="5" t="s">
        <v>14739</v>
      </c>
      <c r="Z1615" s="5">
        <v>5.0</v>
      </c>
      <c r="AA1615" s="5" t="s">
        <v>14740</v>
      </c>
      <c r="AB1615" s="5" t="s">
        <v>730</v>
      </c>
      <c r="AC1615" s="5" t="s">
        <v>52</v>
      </c>
      <c r="AD1615" s="5" t="s">
        <v>1230</v>
      </c>
      <c r="AE1615" s="5" t="s">
        <v>1231</v>
      </c>
      <c r="AF1615" s="5" t="s">
        <v>52</v>
      </c>
      <c r="AG1615" s="5" t="s">
        <v>52</v>
      </c>
      <c r="AH1615" s="5" t="s">
        <v>52</v>
      </c>
      <c r="AI1615" s="5" t="s">
        <v>1232</v>
      </c>
      <c r="AJ1615" s="5" t="s">
        <v>14731</v>
      </c>
      <c r="AK1615" s="5" t="s">
        <v>14734</v>
      </c>
      <c r="AL1615" s="5" t="s">
        <v>14741</v>
      </c>
    </row>
    <row r="1616" hidden="1">
      <c r="A1616" s="5" t="s">
        <v>14742</v>
      </c>
      <c r="B1616" s="5" t="s">
        <v>7674</v>
      </c>
      <c r="C1616" s="5" t="s">
        <v>1612</v>
      </c>
      <c r="D1616" s="9">
        <v>43412.0</v>
      </c>
      <c r="E1616" s="5">
        <v>39604.0</v>
      </c>
      <c r="F1616" s="5">
        <v>18002.0</v>
      </c>
      <c r="G1616" s="5" t="s">
        <v>2389</v>
      </c>
      <c r="H1616" s="5" t="s">
        <v>189</v>
      </c>
      <c r="I1616" s="5" t="s">
        <v>14743</v>
      </c>
      <c r="J1616" s="5" t="s">
        <v>2391</v>
      </c>
      <c r="K1616" s="5" t="s">
        <v>1086</v>
      </c>
      <c r="L1616" s="5" t="s">
        <v>7676</v>
      </c>
      <c r="M1616" s="10" t="str">
        <f>IFERROR(__xludf.DUMMYFUNCTION("REGEXEXTRACT(L2101, ""[\s,]([A-Z]{2})[,\s]\s?\d{5}"")"),"#N/A")</f>
        <v>#N/A</v>
      </c>
      <c r="N1616" s="5" t="s">
        <v>14744</v>
      </c>
      <c r="O1616" s="5">
        <v>93401.0</v>
      </c>
      <c r="P1616" s="5">
        <v>1.0</v>
      </c>
      <c r="Q1616" s="5" t="s">
        <v>14745</v>
      </c>
      <c r="R1616" s="5">
        <v>4510.0</v>
      </c>
      <c r="S1616" s="5">
        <v>17142.0</v>
      </c>
      <c r="T1616" s="5" t="s">
        <v>53</v>
      </c>
      <c r="U1616" s="5">
        <v>66.0</v>
      </c>
      <c r="V1616" s="5" t="s">
        <v>93</v>
      </c>
      <c r="W1616" s="5" t="s">
        <v>14746</v>
      </c>
      <c r="X1616" s="5" t="s">
        <v>52</v>
      </c>
      <c r="Y1616" s="5" t="s">
        <v>52</v>
      </c>
      <c r="Z1616" s="5" t="s">
        <v>14747</v>
      </c>
      <c r="AA1616" s="5">
        <v>1.71868178E8</v>
      </c>
      <c r="AB1616" s="5" t="s">
        <v>2743</v>
      </c>
      <c r="AC1616" s="5" t="s">
        <v>283</v>
      </c>
      <c r="AD1616" s="5" t="s">
        <v>216</v>
      </c>
      <c r="AE1616" s="5" t="s">
        <v>217</v>
      </c>
      <c r="AF1616" s="5" t="s">
        <v>218</v>
      </c>
      <c r="AG1616" s="5" t="s">
        <v>52</v>
      </c>
      <c r="AH1616" s="5" t="s">
        <v>52</v>
      </c>
      <c r="AI1616" s="5" t="s">
        <v>52</v>
      </c>
      <c r="AJ1616" s="5" t="s">
        <v>7674</v>
      </c>
      <c r="AK1616" s="5" t="s">
        <v>7676</v>
      </c>
      <c r="AL1616" s="5" t="s">
        <v>79</v>
      </c>
    </row>
    <row r="1617" hidden="1">
      <c r="A1617" s="5" t="s">
        <v>14748</v>
      </c>
      <c r="B1617" s="5" t="s">
        <v>3020</v>
      </c>
      <c r="C1617" s="5" t="s">
        <v>12505</v>
      </c>
      <c r="D1617" s="9">
        <v>43411.0</v>
      </c>
      <c r="E1617" s="5">
        <v>10065.0</v>
      </c>
      <c r="F1617" s="5">
        <v>4575.0</v>
      </c>
      <c r="G1617" s="5" t="s">
        <v>579</v>
      </c>
      <c r="H1617" s="5" t="s">
        <v>1069</v>
      </c>
      <c r="I1617" s="5" t="s">
        <v>350</v>
      </c>
      <c r="J1617" s="5" t="s">
        <v>581</v>
      </c>
      <c r="K1617" s="5" t="s">
        <v>14749</v>
      </c>
      <c r="L1617" s="5" t="s">
        <v>12507</v>
      </c>
      <c r="M1617" s="10" t="str">
        <f>IFERROR(__xludf.DUMMYFUNCTION("REGEXEXTRACT(L2102, ""[\s,]([A-Z]{2})[,\s]\s?\d{5}"")"),"#N/A")</f>
        <v>#N/A</v>
      </c>
      <c r="N1617" s="5" t="s">
        <v>12508</v>
      </c>
      <c r="O1617" s="5">
        <v>33134.0</v>
      </c>
      <c r="P1617" s="5">
        <v>1.0</v>
      </c>
      <c r="Q1617" s="5" t="s">
        <v>14750</v>
      </c>
      <c r="R1617" s="5">
        <v>4510.0</v>
      </c>
      <c r="S1617" s="5">
        <v>49.0</v>
      </c>
      <c r="T1617" s="5" t="s">
        <v>53</v>
      </c>
      <c r="U1617" s="5">
        <v>0.0</v>
      </c>
      <c r="V1617" s="5" t="s">
        <v>52</v>
      </c>
      <c r="W1617" s="5" t="s">
        <v>14751</v>
      </c>
      <c r="X1617" s="5" t="s">
        <v>52</v>
      </c>
      <c r="Y1617" s="5" t="s">
        <v>52</v>
      </c>
      <c r="Z1617" s="5" t="s">
        <v>14752</v>
      </c>
      <c r="AA1617" s="5" t="s">
        <v>14753</v>
      </c>
      <c r="AB1617" s="5" t="s">
        <v>604</v>
      </c>
      <c r="AC1617" s="5" t="s">
        <v>52</v>
      </c>
      <c r="AD1617" s="5" t="s">
        <v>216</v>
      </c>
      <c r="AE1617" s="5" t="s">
        <v>217</v>
      </c>
      <c r="AF1617" s="5" t="s">
        <v>218</v>
      </c>
      <c r="AG1617" s="5" t="s">
        <v>52</v>
      </c>
      <c r="AH1617" s="5" t="s">
        <v>52</v>
      </c>
      <c r="AI1617" s="5" t="s">
        <v>52</v>
      </c>
      <c r="AJ1617" s="5" t="s">
        <v>3008</v>
      </c>
      <c r="AK1617" s="5" t="s">
        <v>12507</v>
      </c>
      <c r="AL1617" s="5" t="s">
        <v>1573</v>
      </c>
    </row>
    <row r="1618" hidden="1">
      <c r="A1618" s="5" t="s">
        <v>14754</v>
      </c>
      <c r="B1618" s="5" t="s">
        <v>14755</v>
      </c>
      <c r="C1618" s="5" t="s">
        <v>1612</v>
      </c>
      <c r="D1618" s="9">
        <v>43410.0</v>
      </c>
      <c r="E1618" s="5">
        <v>6967.0</v>
      </c>
      <c r="F1618" s="5">
        <v>3167.0</v>
      </c>
      <c r="G1618" s="5" t="s">
        <v>107</v>
      </c>
      <c r="H1618" s="5" t="s">
        <v>530</v>
      </c>
      <c r="I1618" s="5" t="s">
        <v>9359</v>
      </c>
      <c r="J1618" s="5" t="s">
        <v>109</v>
      </c>
      <c r="K1618" s="5" t="s">
        <v>1059</v>
      </c>
      <c r="L1618" s="5" t="s">
        <v>14756</v>
      </c>
      <c r="M1618" s="10" t="str">
        <f>IFERROR(__xludf.DUMMYFUNCTION("REGEXEXTRACT(L2103, ""[\s,]([A-Z]{2})[,\s]\s?\d{5}"")"),"#N/A")</f>
        <v>#N/A</v>
      </c>
      <c r="N1618" s="5" t="s">
        <v>14757</v>
      </c>
      <c r="O1618" s="5">
        <v>2048.0</v>
      </c>
      <c r="P1618" s="5">
        <v>1.0</v>
      </c>
      <c r="Q1618" s="5" t="s">
        <v>14758</v>
      </c>
      <c r="R1618" s="5">
        <v>2210.0</v>
      </c>
      <c r="S1618" s="5">
        <v>509.0</v>
      </c>
      <c r="T1618" s="5" t="s">
        <v>53</v>
      </c>
      <c r="U1618" s="5">
        <v>27.0</v>
      </c>
      <c r="V1618" s="5" t="s">
        <v>93</v>
      </c>
      <c r="W1618" s="5" t="s">
        <v>14759</v>
      </c>
      <c r="X1618" s="5" t="s">
        <v>52</v>
      </c>
      <c r="Y1618" s="5" t="s">
        <v>52</v>
      </c>
      <c r="Z1618" s="5" t="s">
        <v>14760</v>
      </c>
      <c r="AA1618" s="5">
        <v>1.71714185E8</v>
      </c>
      <c r="AB1618" s="5" t="s">
        <v>235</v>
      </c>
      <c r="AC1618" s="5" t="s">
        <v>52</v>
      </c>
      <c r="AD1618" s="5" t="s">
        <v>216</v>
      </c>
      <c r="AE1618" s="5" t="s">
        <v>217</v>
      </c>
      <c r="AF1618" s="5" t="s">
        <v>218</v>
      </c>
      <c r="AG1618" s="5" t="s">
        <v>52</v>
      </c>
      <c r="AH1618" s="5" t="s">
        <v>52</v>
      </c>
      <c r="AI1618" s="5" t="s">
        <v>52</v>
      </c>
      <c r="AJ1618" s="5" t="s">
        <v>64</v>
      </c>
      <c r="AK1618" s="5" t="s">
        <v>14761</v>
      </c>
      <c r="AL1618" s="5" t="s">
        <v>79</v>
      </c>
    </row>
    <row r="1619" hidden="1">
      <c r="A1619" s="5" t="s">
        <v>14762</v>
      </c>
      <c r="B1619" s="5" t="s">
        <v>14755</v>
      </c>
      <c r="C1619" s="5" t="s">
        <v>1612</v>
      </c>
      <c r="D1619" s="9">
        <v>43410.0</v>
      </c>
      <c r="E1619" s="5">
        <v>21347.0</v>
      </c>
      <c r="F1619" s="5">
        <v>9703.0</v>
      </c>
      <c r="G1619" s="5" t="s">
        <v>107</v>
      </c>
      <c r="H1619" s="5" t="s">
        <v>530</v>
      </c>
      <c r="I1619" s="5" t="s">
        <v>9359</v>
      </c>
      <c r="J1619" s="5" t="s">
        <v>109</v>
      </c>
      <c r="K1619" s="5" t="s">
        <v>1059</v>
      </c>
      <c r="L1619" s="5" t="s">
        <v>14756</v>
      </c>
      <c r="M1619" s="10" t="str">
        <f>IFERROR(__xludf.DUMMYFUNCTION("REGEXEXTRACT(L2104, ""[\s,]([A-Z]{2})[,\s]\s?\d{5}"")"),"OH")</f>
        <v>OH</v>
      </c>
      <c r="N1619" s="5" t="s">
        <v>14757</v>
      </c>
      <c r="O1619" s="5">
        <v>2048.0</v>
      </c>
      <c r="P1619" s="5">
        <v>1.0</v>
      </c>
      <c r="Q1619" s="5" t="s">
        <v>14763</v>
      </c>
      <c r="R1619" s="5">
        <v>2210.0</v>
      </c>
      <c r="S1619" s="5">
        <v>924.0</v>
      </c>
      <c r="T1619" s="5" t="s">
        <v>53</v>
      </c>
      <c r="U1619" s="5">
        <v>28.0</v>
      </c>
      <c r="V1619" s="5" t="s">
        <v>93</v>
      </c>
      <c r="W1619" s="5" t="s">
        <v>14764</v>
      </c>
      <c r="X1619" s="5" t="s">
        <v>52</v>
      </c>
      <c r="Y1619" s="5" t="s">
        <v>52</v>
      </c>
      <c r="Z1619" s="5" t="s">
        <v>14760</v>
      </c>
      <c r="AA1619" s="5">
        <v>1.71714167E8</v>
      </c>
      <c r="AB1619" s="5" t="s">
        <v>235</v>
      </c>
      <c r="AC1619" s="5" t="s">
        <v>52</v>
      </c>
      <c r="AD1619" s="5" t="s">
        <v>216</v>
      </c>
      <c r="AE1619" s="5" t="s">
        <v>217</v>
      </c>
      <c r="AF1619" s="5" t="s">
        <v>218</v>
      </c>
      <c r="AG1619" s="5" t="s">
        <v>52</v>
      </c>
      <c r="AH1619" s="5" t="s">
        <v>52</v>
      </c>
      <c r="AI1619" s="5" t="s">
        <v>52</v>
      </c>
      <c r="AJ1619" s="5" t="s">
        <v>64</v>
      </c>
      <c r="AK1619" s="5" t="s">
        <v>14761</v>
      </c>
      <c r="AL1619" s="5" t="s">
        <v>79</v>
      </c>
    </row>
    <row r="1620" hidden="1">
      <c r="A1620" s="5" t="s">
        <v>14765</v>
      </c>
      <c r="B1620" s="5" t="s">
        <v>3337</v>
      </c>
      <c r="C1620" s="5" t="s">
        <v>14766</v>
      </c>
      <c r="D1620" s="9">
        <v>43409.0</v>
      </c>
      <c r="E1620" s="5">
        <v>41023.0</v>
      </c>
      <c r="F1620" s="5">
        <v>18647.0</v>
      </c>
      <c r="G1620" s="5" t="s">
        <v>579</v>
      </c>
      <c r="H1620" s="5" t="s">
        <v>1792</v>
      </c>
      <c r="I1620" s="5" t="s">
        <v>14480</v>
      </c>
      <c r="J1620" s="5" t="s">
        <v>581</v>
      </c>
      <c r="K1620" s="5" t="s">
        <v>14767</v>
      </c>
      <c r="L1620" s="5" t="s">
        <v>14768</v>
      </c>
      <c r="M1620" s="10" t="str">
        <f>IFERROR(__xludf.DUMMYFUNCTION("REGEXEXTRACT(L2105, ""[\s,]([A-Z]{2})[,\s]\s?\d{5}"")"),"OH")</f>
        <v>OH</v>
      </c>
      <c r="N1620" s="5" t="s">
        <v>14769</v>
      </c>
      <c r="O1620" s="5">
        <v>28217.0</v>
      </c>
      <c r="P1620" s="5">
        <v>1.0</v>
      </c>
      <c r="Q1620" s="5" t="s">
        <v>14770</v>
      </c>
      <c r="R1620" s="5">
        <v>4500.0</v>
      </c>
      <c r="S1620" s="5">
        <v>44.0</v>
      </c>
      <c r="T1620" s="5" t="s">
        <v>115</v>
      </c>
      <c r="U1620" s="5">
        <v>0.0</v>
      </c>
      <c r="V1620" s="5" t="s">
        <v>70</v>
      </c>
      <c r="W1620" s="5" t="s">
        <v>14771</v>
      </c>
      <c r="X1620" s="5" t="s">
        <v>71</v>
      </c>
      <c r="Y1620" s="5" t="s">
        <v>52</v>
      </c>
      <c r="Z1620" s="5" t="s">
        <v>14772</v>
      </c>
      <c r="AA1620" s="5" t="s">
        <v>14773</v>
      </c>
      <c r="AB1620" s="5" t="s">
        <v>260</v>
      </c>
      <c r="AC1620" s="5" t="s">
        <v>52</v>
      </c>
      <c r="AD1620" s="5" t="s">
        <v>398</v>
      </c>
      <c r="AE1620" s="5" t="s">
        <v>399</v>
      </c>
      <c r="AF1620" s="5" t="s">
        <v>400</v>
      </c>
      <c r="AG1620" s="5" t="s">
        <v>401</v>
      </c>
      <c r="AH1620" s="5">
        <v>23502.0</v>
      </c>
      <c r="AI1620" s="5" t="s">
        <v>402</v>
      </c>
      <c r="AJ1620" s="5" t="s">
        <v>3337</v>
      </c>
      <c r="AK1620" s="5" t="s">
        <v>14768</v>
      </c>
      <c r="AL1620" s="5" t="s">
        <v>1573</v>
      </c>
    </row>
    <row r="1621" hidden="1">
      <c r="A1621" s="5" t="s">
        <v>14774</v>
      </c>
      <c r="B1621" s="5" t="s">
        <v>13270</v>
      </c>
      <c r="C1621" s="5" t="s">
        <v>204</v>
      </c>
      <c r="D1621" s="9">
        <v>43408.0</v>
      </c>
      <c r="E1621" s="5">
        <v>82214.0</v>
      </c>
      <c r="F1621" s="5">
        <v>37370.0</v>
      </c>
      <c r="G1621" s="5" t="s">
        <v>226</v>
      </c>
      <c r="H1621" s="5" t="s">
        <v>205</v>
      </c>
      <c r="I1621" s="5" t="s">
        <v>12630</v>
      </c>
      <c r="J1621" s="5" t="s">
        <v>228</v>
      </c>
      <c r="K1621" s="5" t="s">
        <v>9786</v>
      </c>
      <c r="L1621" s="5" t="s">
        <v>13271</v>
      </c>
      <c r="M1621" s="10" t="str">
        <f>IFERROR(__xludf.DUMMYFUNCTION("REGEXEXTRACT(L2106, ""[\s,]([A-Z]{2})[,\s]\s?\d{5}"")"),"IN")</f>
        <v>IN</v>
      </c>
      <c r="N1621" s="5" t="s">
        <v>14712</v>
      </c>
      <c r="O1621" s="5" t="s">
        <v>13273</v>
      </c>
      <c r="P1621" s="5">
        <v>2.0</v>
      </c>
      <c r="Q1621" s="5" t="s">
        <v>14775</v>
      </c>
      <c r="R1621" s="5" t="s">
        <v>2195</v>
      </c>
      <c r="S1621" s="5">
        <v>6336.0</v>
      </c>
      <c r="T1621" s="5" t="s">
        <v>115</v>
      </c>
      <c r="U1621" s="5">
        <v>0.0</v>
      </c>
      <c r="V1621" s="5" t="s">
        <v>52</v>
      </c>
      <c r="W1621" s="5" t="s">
        <v>14776</v>
      </c>
      <c r="X1621" s="5" t="s">
        <v>52</v>
      </c>
      <c r="Y1621" s="5" t="s">
        <v>52</v>
      </c>
      <c r="Z1621" s="5" t="s">
        <v>14777</v>
      </c>
      <c r="AA1621" s="5" t="s">
        <v>14778</v>
      </c>
      <c r="AB1621" s="5" t="s">
        <v>59</v>
      </c>
      <c r="AC1621" s="5" t="s">
        <v>52</v>
      </c>
      <c r="AD1621" s="5" t="s">
        <v>181</v>
      </c>
      <c r="AE1621" s="5" t="s">
        <v>182</v>
      </c>
      <c r="AF1621" s="5" t="s">
        <v>183</v>
      </c>
      <c r="AG1621" s="5" t="s">
        <v>52</v>
      </c>
      <c r="AH1621" s="5" t="s">
        <v>52</v>
      </c>
      <c r="AI1621" s="5" t="s">
        <v>184</v>
      </c>
      <c r="AJ1621" s="5" t="s">
        <v>13270</v>
      </c>
      <c r="AK1621" s="5" t="s">
        <v>13271</v>
      </c>
      <c r="AL1621" s="5" t="s">
        <v>9795</v>
      </c>
    </row>
    <row r="1622" hidden="1">
      <c r="A1622" s="5" t="s">
        <v>14779</v>
      </c>
      <c r="B1622" s="5" t="s">
        <v>13944</v>
      </c>
      <c r="C1622" s="5" t="s">
        <v>14579</v>
      </c>
      <c r="D1622" s="9">
        <v>43407.0</v>
      </c>
      <c r="E1622" s="5">
        <v>1234728.0</v>
      </c>
      <c r="F1622" s="5">
        <v>561240.0</v>
      </c>
      <c r="G1622" s="5" t="s">
        <v>148</v>
      </c>
      <c r="H1622" s="5" t="s">
        <v>205</v>
      </c>
      <c r="I1622" s="5" t="s">
        <v>14580</v>
      </c>
      <c r="J1622" s="5" t="s">
        <v>151</v>
      </c>
      <c r="K1622" s="5" t="s">
        <v>14780</v>
      </c>
      <c r="L1622" s="5" t="s">
        <v>14781</v>
      </c>
      <c r="M1622" s="10" t="str">
        <f>IFERROR(__xludf.DUMMYFUNCTION("REGEXEXTRACT(L2107, ""[\s,]([A-Z]{2})[,\s]\s?\d{5}"")"),"OH")</f>
        <v>OH</v>
      </c>
      <c r="N1622" s="5" t="s">
        <v>14583</v>
      </c>
      <c r="O1622" s="5">
        <v>739.0</v>
      </c>
      <c r="P1622" s="5">
        <v>23.0</v>
      </c>
      <c r="Q1622" s="5" t="s">
        <v>14782</v>
      </c>
      <c r="R1622" s="5" t="s">
        <v>14138</v>
      </c>
      <c r="S1622" s="5">
        <v>460.0</v>
      </c>
      <c r="T1622" s="5" t="s">
        <v>115</v>
      </c>
      <c r="U1622" s="5">
        <v>5.0</v>
      </c>
      <c r="V1622" s="5" t="s">
        <v>70</v>
      </c>
      <c r="W1622" s="5" t="s">
        <v>14783</v>
      </c>
      <c r="X1622" s="5" t="s">
        <v>52</v>
      </c>
      <c r="Y1622" s="5" t="s">
        <v>52</v>
      </c>
      <c r="Z1622" s="5" t="s">
        <v>14784</v>
      </c>
      <c r="AA1622" s="5" t="s">
        <v>14785</v>
      </c>
      <c r="AB1622" s="5" t="s">
        <v>1177</v>
      </c>
      <c r="AC1622" s="5" t="s">
        <v>52</v>
      </c>
      <c r="AD1622" s="5" t="s">
        <v>398</v>
      </c>
      <c r="AE1622" s="5" t="s">
        <v>399</v>
      </c>
      <c r="AF1622" s="5" t="s">
        <v>400</v>
      </c>
      <c r="AG1622" s="5" t="s">
        <v>401</v>
      </c>
      <c r="AH1622" s="5">
        <v>23502.0</v>
      </c>
      <c r="AI1622" s="5" t="s">
        <v>402</v>
      </c>
      <c r="AJ1622" s="5" t="s">
        <v>14786</v>
      </c>
      <c r="AK1622" s="5" t="s">
        <v>14787</v>
      </c>
      <c r="AL1622" s="5" t="s">
        <v>4683</v>
      </c>
    </row>
    <row r="1623" hidden="1">
      <c r="A1623" s="5" t="s">
        <v>14788</v>
      </c>
      <c r="B1623" s="5" t="s">
        <v>6555</v>
      </c>
      <c r="C1623" s="5" t="s">
        <v>9834</v>
      </c>
      <c r="D1623" s="9">
        <v>43407.0</v>
      </c>
      <c r="E1623" s="5">
        <v>83274.0</v>
      </c>
      <c r="F1623" s="5">
        <v>37852.0</v>
      </c>
      <c r="G1623" s="5" t="s">
        <v>107</v>
      </c>
      <c r="H1623" s="5" t="s">
        <v>290</v>
      </c>
      <c r="I1623" s="5" t="s">
        <v>14789</v>
      </c>
      <c r="J1623" s="5" t="s">
        <v>109</v>
      </c>
      <c r="K1623" s="5" t="s">
        <v>14790</v>
      </c>
      <c r="L1623" s="5" t="s">
        <v>14791</v>
      </c>
      <c r="M1623" s="10" t="str">
        <f>IFERROR(__xludf.DUMMYFUNCTION("REGEXEXTRACT(L2108, ""[\s,]([A-Z]{2})[,\s]\s?\d{5}"")"),"VA")</f>
        <v>VA</v>
      </c>
      <c r="N1623" s="5" t="s">
        <v>9838</v>
      </c>
      <c r="O1623" s="5">
        <v>7701.0</v>
      </c>
      <c r="P1623" s="5">
        <v>2.0</v>
      </c>
      <c r="Q1623" s="5" t="s">
        <v>14792</v>
      </c>
      <c r="R1623" s="5" t="s">
        <v>156</v>
      </c>
      <c r="S1623" s="5">
        <v>40.0</v>
      </c>
      <c r="T1623" s="5" t="s">
        <v>115</v>
      </c>
      <c r="U1623" s="5">
        <v>1.0</v>
      </c>
      <c r="V1623" s="5" t="s">
        <v>93</v>
      </c>
      <c r="W1623" s="5" t="s">
        <v>14793</v>
      </c>
      <c r="X1623" s="5" t="s">
        <v>71</v>
      </c>
      <c r="Y1623" s="5" t="s">
        <v>52</v>
      </c>
      <c r="Z1623" s="5" t="s">
        <v>14794</v>
      </c>
      <c r="AA1623" s="5" t="s">
        <v>14795</v>
      </c>
      <c r="AB1623" s="5" t="s">
        <v>1426</v>
      </c>
      <c r="AC1623" s="5" t="s">
        <v>52</v>
      </c>
      <c r="AD1623" s="5" t="s">
        <v>120</v>
      </c>
      <c r="AE1623" s="5" t="s">
        <v>121</v>
      </c>
      <c r="AF1623" s="5" t="s">
        <v>122</v>
      </c>
      <c r="AG1623" s="5" t="s">
        <v>75</v>
      </c>
      <c r="AH1623" s="5">
        <v>8830.0</v>
      </c>
      <c r="AI1623" s="5" t="s">
        <v>123</v>
      </c>
      <c r="AJ1623" s="5" t="s">
        <v>6555</v>
      </c>
      <c r="AK1623" s="5" t="s">
        <v>14791</v>
      </c>
      <c r="AL1623" s="5" t="s">
        <v>126</v>
      </c>
    </row>
    <row r="1624" hidden="1">
      <c r="A1624" s="5" t="s">
        <v>14788</v>
      </c>
      <c r="B1624" s="5" t="s">
        <v>14796</v>
      </c>
      <c r="C1624" s="5" t="s">
        <v>14797</v>
      </c>
      <c r="D1624" s="9">
        <v>43407.0</v>
      </c>
      <c r="E1624" s="5">
        <v>83274.0</v>
      </c>
      <c r="F1624" s="5">
        <v>37852.0</v>
      </c>
      <c r="G1624" s="5" t="s">
        <v>107</v>
      </c>
      <c r="H1624" s="5" t="s">
        <v>290</v>
      </c>
      <c r="I1624" s="5" t="s">
        <v>14789</v>
      </c>
      <c r="J1624" s="5" t="s">
        <v>109</v>
      </c>
      <c r="K1624" s="5" t="s">
        <v>14790</v>
      </c>
      <c r="L1624" s="5" t="s">
        <v>14798</v>
      </c>
      <c r="M1624" s="10" t="str">
        <f>IFERROR(__xludf.DUMMYFUNCTION("REGEXEXTRACT(L2109, ""[\s,]([A-Z]{2})[,\s]\s?\d{5}"")"),"IL")</f>
        <v>IL</v>
      </c>
      <c r="N1624" s="5" t="s">
        <v>14799</v>
      </c>
      <c r="O1624" s="5">
        <v>21901.0</v>
      </c>
      <c r="P1624" s="5">
        <v>2.0</v>
      </c>
      <c r="Q1624" s="5" t="s">
        <v>14792</v>
      </c>
      <c r="R1624" s="5" t="s">
        <v>156</v>
      </c>
      <c r="S1624" s="5">
        <v>40.0</v>
      </c>
      <c r="T1624" s="5" t="s">
        <v>115</v>
      </c>
      <c r="U1624" s="5">
        <v>1.0</v>
      </c>
      <c r="V1624" s="5" t="s">
        <v>93</v>
      </c>
      <c r="W1624" s="5" t="s">
        <v>14800</v>
      </c>
      <c r="X1624" s="5" t="s">
        <v>55</v>
      </c>
      <c r="Y1624" s="5" t="s">
        <v>14793</v>
      </c>
      <c r="Z1624" s="5" t="s">
        <v>14794</v>
      </c>
      <c r="AA1624" s="5" t="s">
        <v>14795</v>
      </c>
      <c r="AB1624" s="5" t="s">
        <v>1426</v>
      </c>
      <c r="AC1624" s="5" t="s">
        <v>52</v>
      </c>
      <c r="AD1624" s="5" t="s">
        <v>120</v>
      </c>
      <c r="AE1624" s="5" t="s">
        <v>121</v>
      </c>
      <c r="AF1624" s="5" t="s">
        <v>122</v>
      </c>
      <c r="AG1624" s="5" t="s">
        <v>75</v>
      </c>
      <c r="AH1624" s="5">
        <v>8830.0</v>
      </c>
      <c r="AI1624" s="5" t="s">
        <v>123</v>
      </c>
      <c r="AJ1624" s="5" t="s">
        <v>6555</v>
      </c>
      <c r="AK1624" s="5" t="s">
        <v>14791</v>
      </c>
      <c r="AL1624" s="5" t="s">
        <v>126</v>
      </c>
    </row>
    <row r="1625" hidden="1">
      <c r="A1625" s="5" t="s">
        <v>14801</v>
      </c>
      <c r="B1625" s="5" t="s">
        <v>14802</v>
      </c>
      <c r="C1625" s="5" t="s">
        <v>102</v>
      </c>
      <c r="D1625" s="9">
        <v>43406.0</v>
      </c>
      <c r="E1625" s="5">
        <v>9689.0</v>
      </c>
      <c r="F1625" s="5">
        <v>4404.0</v>
      </c>
      <c r="G1625" s="5" t="s">
        <v>479</v>
      </c>
      <c r="H1625" s="5" t="s">
        <v>1792</v>
      </c>
      <c r="I1625" s="5" t="s">
        <v>14803</v>
      </c>
      <c r="J1625" s="5" t="s">
        <v>274</v>
      </c>
      <c r="K1625" s="5" t="s">
        <v>14804</v>
      </c>
      <c r="L1625" s="5" t="s">
        <v>14805</v>
      </c>
      <c r="M1625" s="10" t="str">
        <f>IFERROR(__xludf.DUMMYFUNCTION("REGEXEXTRACT(L2110, ""[\s,]([A-Z]{2})[,\s]\s?\d{5}"")"),"#N/A")</f>
        <v>#N/A</v>
      </c>
      <c r="N1625" s="5" t="s">
        <v>102</v>
      </c>
      <c r="O1625" s="5">
        <v>37323.0</v>
      </c>
      <c r="P1625" s="5">
        <v>1.0</v>
      </c>
      <c r="Q1625" s="5" t="s">
        <v>14806</v>
      </c>
      <c r="R1625" s="5" t="s">
        <v>91</v>
      </c>
      <c r="S1625" s="5">
        <v>228.0</v>
      </c>
      <c r="T1625" s="5" t="s">
        <v>69</v>
      </c>
      <c r="U1625" s="5">
        <v>0.0</v>
      </c>
      <c r="V1625" s="5" t="s">
        <v>52</v>
      </c>
      <c r="W1625" s="5" t="s">
        <v>14807</v>
      </c>
      <c r="X1625" s="5" t="s">
        <v>52</v>
      </c>
      <c r="Y1625" s="5" t="s">
        <v>52</v>
      </c>
      <c r="Z1625" s="5" t="s">
        <v>4109</v>
      </c>
      <c r="AA1625" s="5" t="s">
        <v>14808</v>
      </c>
      <c r="AB1625" s="5" t="s">
        <v>235</v>
      </c>
      <c r="AC1625" s="5" t="s">
        <v>283</v>
      </c>
      <c r="AD1625" s="5" t="s">
        <v>3589</v>
      </c>
      <c r="AE1625" s="5" t="s">
        <v>3590</v>
      </c>
      <c r="AF1625" s="5" t="s">
        <v>3591</v>
      </c>
      <c r="AG1625" s="5" t="s">
        <v>52</v>
      </c>
      <c r="AH1625" s="5" t="s">
        <v>52</v>
      </c>
      <c r="AI1625" s="5" t="s">
        <v>3592</v>
      </c>
      <c r="AJ1625" s="5" t="s">
        <v>102</v>
      </c>
      <c r="AK1625" s="5" t="s">
        <v>102</v>
      </c>
      <c r="AL1625" s="5" t="s">
        <v>14809</v>
      </c>
    </row>
    <row r="1626" hidden="1">
      <c r="A1626" s="5" t="s">
        <v>14810</v>
      </c>
      <c r="B1626" s="5" t="s">
        <v>14811</v>
      </c>
      <c r="C1626" s="5" t="s">
        <v>14812</v>
      </c>
      <c r="D1626" s="9">
        <v>43405.0</v>
      </c>
      <c r="E1626" s="5">
        <v>221826.0</v>
      </c>
      <c r="F1626" s="5">
        <v>100830.0</v>
      </c>
      <c r="G1626" s="5" t="s">
        <v>5370</v>
      </c>
      <c r="H1626" s="5" t="s">
        <v>272</v>
      </c>
      <c r="I1626" s="5" t="s">
        <v>14813</v>
      </c>
      <c r="J1626" s="5" t="s">
        <v>274</v>
      </c>
      <c r="K1626" s="5" t="s">
        <v>14814</v>
      </c>
      <c r="L1626" s="5" t="s">
        <v>14815</v>
      </c>
      <c r="M1626" s="10" t="str">
        <f>IFERROR(__xludf.DUMMYFUNCTION("REGEXEXTRACT(L2111, ""[\s,]([A-Z]{2})[,\s]\s?\d{5}"")"),"#N/A")</f>
        <v>#N/A</v>
      </c>
      <c r="N1626" s="5" t="s">
        <v>14816</v>
      </c>
      <c r="O1626" s="5" t="s">
        <v>52</v>
      </c>
      <c r="P1626" s="5">
        <v>1.0</v>
      </c>
      <c r="Q1626" s="5" t="s">
        <v>4315</v>
      </c>
      <c r="R1626" s="5" t="s">
        <v>52</v>
      </c>
      <c r="S1626" s="5">
        <v>30.0</v>
      </c>
      <c r="T1626" s="5" t="s">
        <v>1386</v>
      </c>
      <c r="U1626" s="5">
        <v>0.0</v>
      </c>
      <c r="V1626" s="5" t="s">
        <v>52</v>
      </c>
      <c r="W1626" s="5" t="s">
        <v>14817</v>
      </c>
      <c r="X1626" s="5" t="s">
        <v>52</v>
      </c>
      <c r="Y1626" s="5" t="s">
        <v>52</v>
      </c>
      <c r="Z1626" s="5">
        <v>118.0</v>
      </c>
      <c r="AA1626" s="5" t="s">
        <v>52</v>
      </c>
      <c r="AB1626" s="5" t="s">
        <v>59</v>
      </c>
      <c r="AC1626" s="5" t="s">
        <v>52</v>
      </c>
      <c r="AD1626" s="5" t="s">
        <v>7591</v>
      </c>
      <c r="AE1626" s="5" t="s">
        <v>7592</v>
      </c>
      <c r="AF1626" s="5" t="s">
        <v>7593</v>
      </c>
      <c r="AG1626" s="5" t="s">
        <v>52</v>
      </c>
      <c r="AH1626" s="5" t="s">
        <v>7594</v>
      </c>
      <c r="AI1626" s="5" t="s">
        <v>7595</v>
      </c>
      <c r="AJ1626" s="5" t="s">
        <v>14811</v>
      </c>
      <c r="AK1626" s="5" t="s">
        <v>14815</v>
      </c>
      <c r="AL1626" s="5" t="s">
        <v>14818</v>
      </c>
    </row>
    <row r="1627" hidden="1">
      <c r="A1627" s="5" t="s">
        <v>14819</v>
      </c>
      <c r="B1627" s="5" t="s">
        <v>4346</v>
      </c>
      <c r="C1627" s="5" t="s">
        <v>4347</v>
      </c>
      <c r="D1627" s="9">
        <v>43404.0</v>
      </c>
      <c r="E1627" s="5">
        <v>33394.0</v>
      </c>
      <c r="F1627" s="5">
        <v>15179.0</v>
      </c>
      <c r="G1627" s="5" t="s">
        <v>3378</v>
      </c>
      <c r="H1627" s="5" t="s">
        <v>272</v>
      </c>
      <c r="I1627" s="5" t="s">
        <v>12448</v>
      </c>
      <c r="J1627" s="5" t="s">
        <v>3378</v>
      </c>
      <c r="K1627" s="5" t="s">
        <v>14820</v>
      </c>
      <c r="L1627" s="5" t="s">
        <v>9534</v>
      </c>
      <c r="M1627" s="10" t="str">
        <f>IFERROR(__xludf.DUMMYFUNCTION("REGEXEXTRACT(L2112, ""[\s,]([A-Z]{2})[,\s]\s?\d{5}"")"),"CA")</f>
        <v>CA</v>
      </c>
      <c r="N1627" s="5" t="s">
        <v>14821</v>
      </c>
      <c r="O1627" s="5">
        <v>78557.0</v>
      </c>
      <c r="P1627" s="5">
        <v>1.0</v>
      </c>
      <c r="Q1627" s="5" t="s">
        <v>14822</v>
      </c>
      <c r="R1627" s="5">
        <v>2200.0</v>
      </c>
      <c r="S1627" s="5">
        <v>828.0</v>
      </c>
      <c r="T1627" s="5" t="s">
        <v>69</v>
      </c>
      <c r="U1627" s="5">
        <v>28.0</v>
      </c>
      <c r="V1627" s="5" t="s">
        <v>70</v>
      </c>
      <c r="W1627" s="5" t="s">
        <v>14823</v>
      </c>
      <c r="X1627" s="5" t="s">
        <v>71</v>
      </c>
      <c r="Y1627" s="5" t="s">
        <v>52</v>
      </c>
      <c r="Z1627" s="5">
        <v>64.0</v>
      </c>
      <c r="AA1627" s="5" t="s">
        <v>14824</v>
      </c>
      <c r="AB1627" s="5" t="s">
        <v>162</v>
      </c>
      <c r="AC1627" s="5" t="s">
        <v>283</v>
      </c>
      <c r="AD1627" s="5" t="s">
        <v>1230</v>
      </c>
      <c r="AE1627" s="5" t="s">
        <v>1231</v>
      </c>
      <c r="AF1627" s="5" t="s">
        <v>52</v>
      </c>
      <c r="AG1627" s="5" t="s">
        <v>52</v>
      </c>
      <c r="AH1627" s="5" t="s">
        <v>52</v>
      </c>
      <c r="AI1627" s="5" t="s">
        <v>1232</v>
      </c>
      <c r="AJ1627" s="5" t="s">
        <v>4346</v>
      </c>
      <c r="AK1627" s="5" t="s">
        <v>6665</v>
      </c>
      <c r="AL1627" s="5" t="s">
        <v>14825</v>
      </c>
    </row>
    <row r="1628" hidden="1">
      <c r="A1628" s="5" t="s">
        <v>14826</v>
      </c>
      <c r="B1628" s="5" t="s">
        <v>14827</v>
      </c>
      <c r="C1628" s="5" t="s">
        <v>14828</v>
      </c>
      <c r="D1628" s="9">
        <v>43404.0</v>
      </c>
      <c r="E1628" s="5">
        <v>20151.0</v>
      </c>
      <c r="F1628" s="5">
        <v>9160.0</v>
      </c>
      <c r="G1628" s="5" t="s">
        <v>634</v>
      </c>
      <c r="H1628" s="5" t="s">
        <v>171</v>
      </c>
      <c r="I1628" s="5" t="s">
        <v>12297</v>
      </c>
      <c r="J1628" s="5" t="s">
        <v>274</v>
      </c>
      <c r="K1628" s="5" t="s">
        <v>14829</v>
      </c>
      <c r="L1628" s="5" t="s">
        <v>14830</v>
      </c>
      <c r="M1628" s="10" t="str">
        <f>IFERROR(__xludf.DUMMYFUNCTION("REGEXEXTRACT(L2113, ""[\s,]([A-Z]{2})[,\s]\s?\d{5}"")"),"NJ")</f>
        <v>NJ</v>
      </c>
      <c r="N1628" s="5" t="s">
        <v>14831</v>
      </c>
      <c r="O1628" s="5" t="s">
        <v>14832</v>
      </c>
      <c r="P1628" s="5">
        <v>1.0</v>
      </c>
      <c r="Q1628" s="5" t="s">
        <v>14833</v>
      </c>
      <c r="R1628" s="5">
        <v>4500.0</v>
      </c>
      <c r="S1628" s="5">
        <v>1598.0</v>
      </c>
      <c r="T1628" s="5" t="s">
        <v>69</v>
      </c>
      <c r="U1628" s="5">
        <v>67.0</v>
      </c>
      <c r="V1628" s="5" t="s">
        <v>70</v>
      </c>
      <c r="W1628" s="5" t="s">
        <v>14834</v>
      </c>
      <c r="X1628" s="5" t="s">
        <v>71</v>
      </c>
      <c r="Y1628" s="5" t="s">
        <v>52</v>
      </c>
      <c r="Z1628" s="5" t="s">
        <v>14835</v>
      </c>
      <c r="AA1628" s="5" t="s">
        <v>14836</v>
      </c>
      <c r="AB1628" s="5" t="s">
        <v>235</v>
      </c>
      <c r="AC1628" s="5" t="s">
        <v>52</v>
      </c>
      <c r="AD1628" s="5" t="s">
        <v>72</v>
      </c>
      <c r="AE1628" s="5" t="s">
        <v>73</v>
      </c>
      <c r="AF1628" s="5" t="s">
        <v>74</v>
      </c>
      <c r="AG1628" s="5" t="s">
        <v>75</v>
      </c>
      <c r="AH1628" s="5" t="s">
        <v>76</v>
      </c>
      <c r="AI1628" s="5" t="s">
        <v>77</v>
      </c>
      <c r="AJ1628" s="5" t="s">
        <v>14827</v>
      </c>
      <c r="AK1628" s="5" t="s">
        <v>14837</v>
      </c>
      <c r="AL1628" s="5" t="s">
        <v>1874</v>
      </c>
    </row>
    <row r="1629" hidden="1">
      <c r="A1629" s="5" t="s">
        <v>14838</v>
      </c>
      <c r="B1629" s="5" t="s">
        <v>14839</v>
      </c>
      <c r="C1629" s="5" t="s">
        <v>14839</v>
      </c>
      <c r="D1629" s="9">
        <v>43402.0</v>
      </c>
      <c r="E1629" s="5">
        <v>5823.0</v>
      </c>
      <c r="F1629" s="5">
        <v>2647.0</v>
      </c>
      <c r="G1629" s="5" t="s">
        <v>963</v>
      </c>
      <c r="H1629" s="5" t="s">
        <v>171</v>
      </c>
      <c r="I1629" s="5" t="s">
        <v>2721</v>
      </c>
      <c r="J1629" s="5" t="s">
        <v>965</v>
      </c>
      <c r="K1629" s="5" t="s">
        <v>14840</v>
      </c>
      <c r="L1629" s="5" t="s">
        <v>14841</v>
      </c>
      <c r="M1629" s="10" t="str">
        <f>IFERROR(__xludf.DUMMYFUNCTION("REGEXEXTRACT(L2114, ""[\s,]([A-Z]{2})[,\s]\s?\d{5}"")"),"NY")</f>
        <v>NY</v>
      </c>
      <c r="N1629" s="5" t="s">
        <v>14842</v>
      </c>
      <c r="O1629" s="5" t="s">
        <v>9276</v>
      </c>
      <c r="P1629" s="5">
        <v>1.0</v>
      </c>
      <c r="Q1629" s="5" t="s">
        <v>14843</v>
      </c>
      <c r="R1629" s="5" t="s">
        <v>91</v>
      </c>
      <c r="S1629" s="5">
        <v>5.0</v>
      </c>
      <c r="T1629" s="5" t="s">
        <v>14844</v>
      </c>
      <c r="U1629" s="5">
        <v>0.0</v>
      </c>
      <c r="V1629" s="5" t="s">
        <v>70</v>
      </c>
      <c r="W1629" s="5" t="s">
        <v>14845</v>
      </c>
      <c r="X1629" s="5" t="s">
        <v>55</v>
      </c>
      <c r="Y1629" s="5" t="s">
        <v>14846</v>
      </c>
      <c r="Z1629" s="5">
        <v>4.0</v>
      </c>
      <c r="AA1629" s="5" t="s">
        <v>14847</v>
      </c>
      <c r="AB1629" s="5" t="s">
        <v>730</v>
      </c>
      <c r="AC1629" s="5" t="s">
        <v>52</v>
      </c>
      <c r="AD1629" s="5" t="s">
        <v>1230</v>
      </c>
      <c r="AE1629" s="5" t="s">
        <v>1231</v>
      </c>
      <c r="AF1629" s="5" t="s">
        <v>52</v>
      </c>
      <c r="AG1629" s="5" t="s">
        <v>52</v>
      </c>
      <c r="AH1629" s="5" t="s">
        <v>52</v>
      </c>
      <c r="AI1629" s="5" t="s">
        <v>1232</v>
      </c>
      <c r="AJ1629" s="5" t="s">
        <v>11831</v>
      </c>
      <c r="AK1629" s="5" t="s">
        <v>14848</v>
      </c>
      <c r="AL1629" s="5" t="s">
        <v>14849</v>
      </c>
    </row>
    <row r="1630" hidden="1">
      <c r="A1630" s="5" t="s">
        <v>14850</v>
      </c>
      <c r="B1630" s="5" t="s">
        <v>5603</v>
      </c>
      <c r="C1630" s="5" t="s">
        <v>5603</v>
      </c>
      <c r="D1630" s="9">
        <v>43402.0</v>
      </c>
      <c r="E1630" s="5">
        <v>113331.0</v>
      </c>
      <c r="F1630" s="5">
        <v>51514.0</v>
      </c>
      <c r="G1630" s="5" t="s">
        <v>1419</v>
      </c>
      <c r="H1630" s="5" t="s">
        <v>480</v>
      </c>
      <c r="I1630" s="5" t="s">
        <v>13651</v>
      </c>
      <c r="J1630" s="5" t="s">
        <v>256</v>
      </c>
      <c r="K1630" s="5" t="s">
        <v>3471</v>
      </c>
      <c r="L1630" s="5" t="s">
        <v>14093</v>
      </c>
      <c r="M1630" s="10" t="str">
        <f>IFERROR(__xludf.DUMMYFUNCTION("REGEXEXTRACT(L2115, ""[\s,]([A-Z]{2})[,\s]\s?\d{5}"")"),"GJ")</f>
        <v>GJ</v>
      </c>
      <c r="N1630" s="5" t="s">
        <v>14093</v>
      </c>
      <c r="O1630" s="5" t="s">
        <v>52</v>
      </c>
      <c r="P1630" s="5">
        <v>2.0</v>
      </c>
      <c r="Q1630" s="5" t="s">
        <v>14851</v>
      </c>
      <c r="R1630" s="5" t="s">
        <v>3475</v>
      </c>
      <c r="S1630" s="5">
        <v>127.0</v>
      </c>
      <c r="T1630" s="5" t="s">
        <v>1077</v>
      </c>
      <c r="U1630" s="5">
        <v>0.0</v>
      </c>
      <c r="V1630" s="5" t="s">
        <v>70</v>
      </c>
      <c r="W1630" s="5" t="s">
        <v>14852</v>
      </c>
      <c r="X1630" s="5" t="s">
        <v>52</v>
      </c>
      <c r="Y1630" s="5" t="s">
        <v>52</v>
      </c>
      <c r="Z1630" s="5" t="s">
        <v>6907</v>
      </c>
      <c r="AA1630" s="5" t="s">
        <v>14853</v>
      </c>
      <c r="AB1630" s="5" t="s">
        <v>13655</v>
      </c>
      <c r="AC1630" s="5" t="s">
        <v>52</v>
      </c>
      <c r="AD1630" s="5" t="s">
        <v>5289</v>
      </c>
      <c r="AE1630" s="5" t="s">
        <v>5290</v>
      </c>
      <c r="AF1630" s="5" t="s">
        <v>5291</v>
      </c>
      <c r="AG1630" s="5" t="s">
        <v>52</v>
      </c>
      <c r="AH1630" s="5" t="s">
        <v>52</v>
      </c>
      <c r="AI1630" s="5" t="s">
        <v>52</v>
      </c>
      <c r="AJ1630" s="5" t="s">
        <v>7256</v>
      </c>
      <c r="AK1630" s="5" t="s">
        <v>14854</v>
      </c>
      <c r="AL1630" s="5" t="s">
        <v>3481</v>
      </c>
    </row>
    <row r="1631">
      <c r="A1631" s="5" t="s">
        <v>14855</v>
      </c>
      <c r="B1631" s="5" t="s">
        <v>14856</v>
      </c>
      <c r="C1631" s="5" t="s">
        <v>14857</v>
      </c>
      <c r="D1631" s="9">
        <v>43398.0</v>
      </c>
      <c r="E1631" s="5">
        <v>21419.0</v>
      </c>
      <c r="F1631" s="5">
        <v>9736.0</v>
      </c>
      <c r="G1631" s="5" t="s">
        <v>170</v>
      </c>
      <c r="H1631" s="5" t="s">
        <v>45</v>
      </c>
      <c r="I1631" s="5" t="s">
        <v>14858</v>
      </c>
      <c r="J1631" s="5" t="s">
        <v>170</v>
      </c>
      <c r="K1631" s="5" t="s">
        <v>14859</v>
      </c>
      <c r="L1631" s="5" t="s">
        <v>14860</v>
      </c>
      <c r="M1631" s="10" t="str">
        <f>IFERROR(__xludf.DUMMYFUNCTION("REGEXEXTRACT(L2116, ""[\s,]([A-Z]{2})[,\s]\s?\d{5}"")"),"NC")</f>
        <v>NC</v>
      </c>
      <c r="N1631" s="5" t="s">
        <v>14861</v>
      </c>
      <c r="O1631" s="5">
        <v>17055.0</v>
      </c>
      <c r="P1631" s="5">
        <v>1.0</v>
      </c>
      <c r="Q1631" s="5" t="s">
        <v>14862</v>
      </c>
      <c r="R1631" s="5">
        <v>4310.0</v>
      </c>
      <c r="S1631" s="5">
        <v>176.0</v>
      </c>
      <c r="T1631" s="5" t="s">
        <v>69</v>
      </c>
      <c r="U1631" s="5">
        <v>0.0</v>
      </c>
      <c r="V1631" s="5" t="s">
        <v>93</v>
      </c>
      <c r="W1631" s="5" t="s">
        <v>14863</v>
      </c>
      <c r="X1631" s="5" t="s">
        <v>55</v>
      </c>
      <c r="Y1631" s="5" t="s">
        <v>14864</v>
      </c>
      <c r="Z1631" s="5" t="s">
        <v>2592</v>
      </c>
      <c r="AA1631" s="5" t="s">
        <v>14865</v>
      </c>
      <c r="AB1631" s="5" t="s">
        <v>260</v>
      </c>
      <c r="AC1631" s="5" t="s">
        <v>52</v>
      </c>
      <c r="AD1631" s="5" t="s">
        <v>8594</v>
      </c>
      <c r="AE1631" s="5" t="s">
        <v>8595</v>
      </c>
      <c r="AF1631" s="5" t="s">
        <v>8596</v>
      </c>
      <c r="AG1631" s="5" t="s">
        <v>52</v>
      </c>
      <c r="AH1631" s="5">
        <v>2100.0</v>
      </c>
      <c r="AI1631" s="5" t="s">
        <v>8597</v>
      </c>
      <c r="AJ1631" s="5" t="s">
        <v>14866</v>
      </c>
      <c r="AK1631" s="5" t="s">
        <v>14867</v>
      </c>
      <c r="AL1631" s="5" t="s">
        <v>250</v>
      </c>
    </row>
    <row r="1632">
      <c r="A1632" s="5" t="s">
        <v>14868</v>
      </c>
      <c r="B1632" s="5" t="s">
        <v>14869</v>
      </c>
      <c r="C1632" s="5" t="s">
        <v>14870</v>
      </c>
      <c r="D1632" s="9">
        <v>43398.0</v>
      </c>
      <c r="E1632" s="5">
        <v>21347.0</v>
      </c>
      <c r="F1632" s="5">
        <v>9703.0</v>
      </c>
      <c r="G1632" s="5" t="s">
        <v>170</v>
      </c>
      <c r="H1632" s="5" t="s">
        <v>45</v>
      </c>
      <c r="I1632" s="5" t="s">
        <v>14858</v>
      </c>
      <c r="J1632" s="5" t="s">
        <v>170</v>
      </c>
      <c r="K1632" s="5" t="s">
        <v>14871</v>
      </c>
      <c r="L1632" s="5" t="s">
        <v>14872</v>
      </c>
      <c r="M1632" s="10" t="str">
        <f>IFERROR(__xludf.DUMMYFUNCTION("REGEXEXTRACT(L2117, ""[\s,]([A-Z]{2})[,\s]\s?\d{5}"")"),"TX")</f>
        <v>TX</v>
      </c>
      <c r="N1632" s="5" t="s">
        <v>14873</v>
      </c>
      <c r="O1632" s="5">
        <v>11422.0</v>
      </c>
      <c r="P1632" s="5">
        <v>1.0</v>
      </c>
      <c r="Q1632" s="5" t="s">
        <v>14862</v>
      </c>
      <c r="R1632" s="5">
        <v>4310.0</v>
      </c>
      <c r="S1632" s="5">
        <v>176.0</v>
      </c>
      <c r="T1632" s="5" t="s">
        <v>115</v>
      </c>
      <c r="U1632" s="5">
        <v>0.0</v>
      </c>
      <c r="V1632" s="5" t="s">
        <v>52</v>
      </c>
      <c r="W1632" s="5" t="s">
        <v>14864</v>
      </c>
      <c r="X1632" s="5" t="s">
        <v>71</v>
      </c>
      <c r="Y1632" s="5" t="s">
        <v>52</v>
      </c>
      <c r="Z1632" s="5" t="s">
        <v>2592</v>
      </c>
      <c r="AA1632" s="5" t="s">
        <v>14865</v>
      </c>
      <c r="AB1632" s="5" t="s">
        <v>260</v>
      </c>
      <c r="AC1632" s="5" t="s">
        <v>52</v>
      </c>
      <c r="AD1632" s="5" t="s">
        <v>181</v>
      </c>
      <c r="AE1632" s="5" t="s">
        <v>182</v>
      </c>
      <c r="AF1632" s="5" t="s">
        <v>183</v>
      </c>
      <c r="AG1632" s="5" t="s">
        <v>52</v>
      </c>
      <c r="AH1632" s="5" t="s">
        <v>52</v>
      </c>
      <c r="AI1632" s="5" t="s">
        <v>184</v>
      </c>
      <c r="AJ1632" s="5" t="s">
        <v>14869</v>
      </c>
      <c r="AK1632" s="5" t="s">
        <v>14872</v>
      </c>
      <c r="AL1632" s="5" t="s">
        <v>14874</v>
      </c>
    </row>
    <row r="1633">
      <c r="A1633" s="5" t="s">
        <v>14875</v>
      </c>
      <c r="B1633" s="5" t="s">
        <v>7829</v>
      </c>
      <c r="C1633" s="5" t="s">
        <v>14876</v>
      </c>
      <c r="D1633" s="9">
        <v>43396.0</v>
      </c>
      <c r="E1633" s="5">
        <v>188760.0</v>
      </c>
      <c r="F1633" s="5">
        <v>85800.0</v>
      </c>
      <c r="G1633" s="5" t="s">
        <v>579</v>
      </c>
      <c r="H1633" s="5" t="s">
        <v>45</v>
      </c>
      <c r="I1633" s="5" t="s">
        <v>14877</v>
      </c>
      <c r="J1633" s="5" t="s">
        <v>581</v>
      </c>
      <c r="K1633" s="5" t="s">
        <v>14878</v>
      </c>
      <c r="L1633" s="5" t="s">
        <v>14879</v>
      </c>
      <c r="M1633" s="10" t="str">
        <f>IFERROR(__xludf.DUMMYFUNCTION("REGEXEXTRACT(L2118, ""[\s,]([A-Z]{2})[,\s]\s?\d{5}"")"),"PR")</f>
        <v>PR</v>
      </c>
      <c r="N1633" s="5" t="s">
        <v>14880</v>
      </c>
      <c r="O1633" s="5">
        <v>8837.0</v>
      </c>
      <c r="P1633" s="5">
        <v>12.0</v>
      </c>
      <c r="Q1633" s="5" t="s">
        <v>14881</v>
      </c>
      <c r="R1633" s="5" t="s">
        <v>3885</v>
      </c>
      <c r="S1633" s="5">
        <v>76006.0</v>
      </c>
      <c r="T1633" s="5" t="s">
        <v>115</v>
      </c>
      <c r="U1633" s="5">
        <v>0.0</v>
      </c>
      <c r="V1633" s="5" t="s">
        <v>52</v>
      </c>
      <c r="W1633" s="5" t="s">
        <v>14882</v>
      </c>
      <c r="X1633" s="5" t="s">
        <v>71</v>
      </c>
      <c r="Y1633" s="5" t="s">
        <v>52</v>
      </c>
      <c r="Z1633" s="5" t="s">
        <v>14883</v>
      </c>
      <c r="AA1633" s="5" t="s">
        <v>14884</v>
      </c>
      <c r="AB1633" s="5" t="s">
        <v>119</v>
      </c>
      <c r="AC1633" s="5" t="s">
        <v>52</v>
      </c>
      <c r="AD1633" s="5" t="s">
        <v>181</v>
      </c>
      <c r="AE1633" s="5" t="s">
        <v>182</v>
      </c>
      <c r="AF1633" s="5" t="s">
        <v>183</v>
      </c>
      <c r="AG1633" s="5" t="s">
        <v>52</v>
      </c>
      <c r="AH1633" s="5" t="s">
        <v>52</v>
      </c>
      <c r="AI1633" s="5" t="s">
        <v>184</v>
      </c>
      <c r="AJ1633" s="5" t="s">
        <v>7829</v>
      </c>
      <c r="AK1633" s="5" t="s">
        <v>14879</v>
      </c>
      <c r="AL1633" s="5" t="s">
        <v>14885</v>
      </c>
    </row>
    <row r="1634" hidden="1">
      <c r="A1634" s="5" t="s">
        <v>14886</v>
      </c>
      <c r="B1634" s="5" t="s">
        <v>14887</v>
      </c>
      <c r="C1634" s="5" t="s">
        <v>14888</v>
      </c>
      <c r="D1634" s="9">
        <v>43392.0</v>
      </c>
      <c r="E1634" s="5">
        <v>36817.0</v>
      </c>
      <c r="F1634" s="5">
        <v>16735.0</v>
      </c>
      <c r="G1634" s="5" t="s">
        <v>634</v>
      </c>
      <c r="H1634" s="5" t="s">
        <v>272</v>
      </c>
      <c r="I1634" s="5" t="s">
        <v>10608</v>
      </c>
      <c r="J1634" s="5" t="s">
        <v>274</v>
      </c>
      <c r="K1634" s="5" t="s">
        <v>391</v>
      </c>
      <c r="L1634" s="5" t="s">
        <v>14889</v>
      </c>
      <c r="M1634" s="10" t="str">
        <f>IFERROR(__xludf.DUMMYFUNCTION("REGEXEXTRACT(L2119, ""[\s,]([A-Z]{2})[,\s]\s?\d{5}"")"),"#N/A")</f>
        <v>#N/A</v>
      </c>
      <c r="N1634" s="5" t="s">
        <v>14890</v>
      </c>
      <c r="O1634" s="5">
        <v>11580.0</v>
      </c>
      <c r="P1634" s="5">
        <v>1.0</v>
      </c>
      <c r="Q1634" s="5" t="s">
        <v>14891</v>
      </c>
      <c r="R1634" s="5" t="s">
        <v>279</v>
      </c>
      <c r="S1634" s="5">
        <v>4403.0</v>
      </c>
      <c r="T1634" s="5" t="s">
        <v>69</v>
      </c>
      <c r="U1634" s="5">
        <v>64.0</v>
      </c>
      <c r="V1634" s="5" t="s">
        <v>70</v>
      </c>
      <c r="W1634" s="5" t="s">
        <v>14892</v>
      </c>
      <c r="X1634" s="5" t="s">
        <v>71</v>
      </c>
      <c r="Y1634" s="5" t="s">
        <v>52</v>
      </c>
      <c r="Z1634" s="5" t="s">
        <v>14893</v>
      </c>
      <c r="AA1634" s="5" t="s">
        <v>14894</v>
      </c>
      <c r="AB1634" s="5" t="s">
        <v>260</v>
      </c>
      <c r="AC1634" s="5" t="s">
        <v>52</v>
      </c>
      <c r="AD1634" s="5" t="s">
        <v>72</v>
      </c>
      <c r="AE1634" s="5" t="s">
        <v>73</v>
      </c>
      <c r="AF1634" s="5" t="s">
        <v>74</v>
      </c>
      <c r="AG1634" s="5" t="s">
        <v>75</v>
      </c>
      <c r="AH1634" s="5" t="s">
        <v>76</v>
      </c>
      <c r="AI1634" s="5" t="s">
        <v>77</v>
      </c>
      <c r="AJ1634" s="5" t="s">
        <v>14887</v>
      </c>
      <c r="AK1634" s="5" t="s">
        <v>14895</v>
      </c>
      <c r="AL1634" s="5" t="s">
        <v>2235</v>
      </c>
    </row>
    <row r="1635" hidden="1">
      <c r="A1635" s="5" t="s">
        <v>14896</v>
      </c>
      <c r="B1635" s="5" t="s">
        <v>13024</v>
      </c>
      <c r="C1635" s="5" t="s">
        <v>14897</v>
      </c>
      <c r="D1635" s="9">
        <v>43390.0</v>
      </c>
      <c r="E1635" s="5">
        <v>41461.0</v>
      </c>
      <c r="F1635" s="5">
        <v>18846.0</v>
      </c>
      <c r="G1635" s="5" t="s">
        <v>963</v>
      </c>
      <c r="H1635" s="5" t="s">
        <v>189</v>
      </c>
      <c r="I1635" s="5" t="s">
        <v>12589</v>
      </c>
      <c r="J1635" s="5" t="s">
        <v>965</v>
      </c>
      <c r="K1635" s="5" t="s">
        <v>14898</v>
      </c>
      <c r="L1635" s="5" t="s">
        <v>13025</v>
      </c>
      <c r="M1635" s="10" t="str">
        <f>IFERROR(__xludf.DUMMYFUNCTION("REGEXEXTRACT(L2120, ""[\s,]([A-Z]{2})[,\s]\s?\d{5}"")"),"OH")</f>
        <v>OH</v>
      </c>
      <c r="N1635" s="5" t="s">
        <v>14899</v>
      </c>
      <c r="O1635" s="5">
        <v>77571.0</v>
      </c>
      <c r="P1635" s="5">
        <v>1.0</v>
      </c>
      <c r="Q1635" s="5" t="s">
        <v>14900</v>
      </c>
      <c r="R1635" s="5">
        <v>4310.0</v>
      </c>
      <c r="S1635" s="5">
        <v>900.0</v>
      </c>
      <c r="T1635" s="5" t="s">
        <v>196</v>
      </c>
      <c r="U1635" s="5">
        <v>34.0</v>
      </c>
      <c r="V1635" s="5" t="s">
        <v>93</v>
      </c>
      <c r="W1635" s="5" t="s">
        <v>14901</v>
      </c>
      <c r="X1635" s="5" t="s">
        <v>52</v>
      </c>
      <c r="Y1635" s="5" t="s">
        <v>52</v>
      </c>
      <c r="Z1635" s="5" t="s">
        <v>14902</v>
      </c>
      <c r="AA1635" s="5" t="s">
        <v>14903</v>
      </c>
      <c r="AB1635" s="5" t="s">
        <v>260</v>
      </c>
      <c r="AC1635" s="5" t="s">
        <v>52</v>
      </c>
      <c r="AD1635" s="5" t="s">
        <v>216</v>
      </c>
      <c r="AE1635" s="5" t="s">
        <v>217</v>
      </c>
      <c r="AF1635" s="5" t="s">
        <v>218</v>
      </c>
      <c r="AG1635" s="5" t="s">
        <v>52</v>
      </c>
      <c r="AH1635" s="5" t="s">
        <v>52</v>
      </c>
      <c r="AI1635" s="5" t="s">
        <v>52</v>
      </c>
      <c r="AJ1635" s="5" t="s">
        <v>11557</v>
      </c>
      <c r="AK1635" s="5" t="s">
        <v>11558</v>
      </c>
      <c r="AL1635" s="5" t="s">
        <v>11559</v>
      </c>
    </row>
    <row r="1636" hidden="1">
      <c r="A1636" s="5" t="s">
        <v>14904</v>
      </c>
      <c r="B1636" s="5" t="s">
        <v>13024</v>
      </c>
      <c r="C1636" s="5" t="s">
        <v>14897</v>
      </c>
      <c r="D1636" s="9">
        <v>43390.0</v>
      </c>
      <c r="E1636" s="5">
        <v>41461.0</v>
      </c>
      <c r="F1636" s="5">
        <v>18846.0</v>
      </c>
      <c r="G1636" s="5" t="s">
        <v>963</v>
      </c>
      <c r="H1636" s="5" t="s">
        <v>189</v>
      </c>
      <c r="I1636" s="5" t="s">
        <v>12589</v>
      </c>
      <c r="J1636" s="5" t="s">
        <v>965</v>
      </c>
      <c r="K1636" s="5" t="s">
        <v>14898</v>
      </c>
      <c r="L1636" s="5" t="s">
        <v>13025</v>
      </c>
      <c r="M1636" s="10" t="str">
        <f>IFERROR(__xludf.DUMMYFUNCTION("REGEXEXTRACT(L2121, ""[\s,]([A-Z]{2})[,\s]\s?\d{5}"")"),"#N/A")</f>
        <v>#N/A</v>
      </c>
      <c r="N1636" s="5" t="s">
        <v>14899</v>
      </c>
      <c r="O1636" s="5">
        <v>77571.0</v>
      </c>
      <c r="P1636" s="5">
        <v>1.0</v>
      </c>
      <c r="Q1636" s="5" t="s">
        <v>14905</v>
      </c>
      <c r="R1636" s="5">
        <v>4310.0</v>
      </c>
      <c r="S1636" s="5">
        <v>900.0</v>
      </c>
      <c r="T1636" s="5" t="s">
        <v>196</v>
      </c>
      <c r="U1636" s="5">
        <v>34.0</v>
      </c>
      <c r="V1636" s="5" t="s">
        <v>93</v>
      </c>
      <c r="W1636" s="5" t="s">
        <v>14906</v>
      </c>
      <c r="X1636" s="5" t="s">
        <v>52</v>
      </c>
      <c r="Y1636" s="5" t="s">
        <v>52</v>
      </c>
      <c r="Z1636" s="5" t="s">
        <v>14902</v>
      </c>
      <c r="AA1636" s="5" t="s">
        <v>14903</v>
      </c>
      <c r="AB1636" s="5" t="s">
        <v>260</v>
      </c>
      <c r="AC1636" s="5" t="s">
        <v>52</v>
      </c>
      <c r="AD1636" s="5" t="s">
        <v>216</v>
      </c>
      <c r="AE1636" s="5" t="s">
        <v>217</v>
      </c>
      <c r="AF1636" s="5" t="s">
        <v>218</v>
      </c>
      <c r="AG1636" s="5" t="s">
        <v>52</v>
      </c>
      <c r="AH1636" s="5" t="s">
        <v>52</v>
      </c>
      <c r="AI1636" s="5" t="s">
        <v>52</v>
      </c>
      <c r="AJ1636" s="5" t="s">
        <v>11557</v>
      </c>
      <c r="AK1636" s="5" t="s">
        <v>11558</v>
      </c>
      <c r="AL1636" s="5" t="s">
        <v>11559</v>
      </c>
    </row>
    <row r="1637" hidden="1">
      <c r="A1637" s="5" t="s">
        <v>14907</v>
      </c>
      <c r="B1637" s="5" t="s">
        <v>14908</v>
      </c>
      <c r="C1637" s="5" t="s">
        <v>102</v>
      </c>
      <c r="D1637" s="9">
        <v>43389.0</v>
      </c>
      <c r="E1637" s="5">
        <v>28208.0</v>
      </c>
      <c r="F1637" s="5">
        <v>12822.0</v>
      </c>
      <c r="G1637" s="5" t="s">
        <v>2440</v>
      </c>
      <c r="H1637" s="5" t="s">
        <v>459</v>
      </c>
      <c r="I1637" s="5" t="s">
        <v>11148</v>
      </c>
      <c r="J1637" s="5" t="s">
        <v>2442</v>
      </c>
      <c r="K1637" s="5" t="s">
        <v>744</v>
      </c>
      <c r="L1637" s="5" t="s">
        <v>14909</v>
      </c>
      <c r="M1637" s="10" t="str">
        <f>IFERROR(__xludf.DUMMYFUNCTION("REGEXEXTRACT(L2122, ""[\s,]([A-Z]{2})[,\s]\s?\d{5}"")"),"#N/A")</f>
        <v>#N/A</v>
      </c>
      <c r="N1637" s="5" t="s">
        <v>102</v>
      </c>
      <c r="O1637" s="5">
        <v>60451.0</v>
      </c>
      <c r="P1637" s="5">
        <v>1.0</v>
      </c>
      <c r="Q1637" s="5" t="s">
        <v>14910</v>
      </c>
      <c r="R1637" s="5">
        <v>4510.0</v>
      </c>
      <c r="S1637" s="5">
        <v>32.0</v>
      </c>
      <c r="T1637" s="5" t="s">
        <v>53</v>
      </c>
      <c r="U1637" s="5">
        <v>0.0</v>
      </c>
      <c r="V1637" s="5" t="s">
        <v>70</v>
      </c>
      <c r="W1637" s="5" t="s">
        <v>14911</v>
      </c>
      <c r="X1637" s="5" t="s">
        <v>52</v>
      </c>
      <c r="Y1637" s="5" t="s">
        <v>52</v>
      </c>
      <c r="Z1637" s="5" t="s">
        <v>14912</v>
      </c>
      <c r="AA1637" s="5" t="s">
        <v>14913</v>
      </c>
      <c r="AB1637" s="5" t="s">
        <v>59</v>
      </c>
      <c r="AC1637" s="5" t="s">
        <v>283</v>
      </c>
      <c r="AD1637" s="5" t="s">
        <v>3974</v>
      </c>
      <c r="AE1637" s="5" t="s">
        <v>3975</v>
      </c>
      <c r="AF1637" s="5" t="s">
        <v>183</v>
      </c>
      <c r="AG1637" s="5" t="s">
        <v>52</v>
      </c>
      <c r="AH1637" s="5" t="s">
        <v>3976</v>
      </c>
      <c r="AI1637" s="5" t="s">
        <v>3977</v>
      </c>
      <c r="AJ1637" s="5" t="s">
        <v>102</v>
      </c>
      <c r="AK1637" s="5" t="s">
        <v>102</v>
      </c>
      <c r="AL1637" s="5" t="s">
        <v>13610</v>
      </c>
    </row>
    <row r="1638" hidden="1">
      <c r="A1638" s="5" t="s">
        <v>14914</v>
      </c>
      <c r="B1638" s="5" t="s">
        <v>1144</v>
      </c>
      <c r="C1638" s="5" t="s">
        <v>204</v>
      </c>
      <c r="D1638" s="9">
        <v>43389.0</v>
      </c>
      <c r="E1638" s="5">
        <v>182162.0</v>
      </c>
      <c r="F1638" s="5">
        <v>82801.0</v>
      </c>
      <c r="G1638" s="5" t="s">
        <v>226</v>
      </c>
      <c r="H1638" s="5" t="s">
        <v>205</v>
      </c>
      <c r="I1638" s="5" t="s">
        <v>9507</v>
      </c>
      <c r="J1638" s="5" t="s">
        <v>228</v>
      </c>
      <c r="K1638" s="5" t="s">
        <v>14915</v>
      </c>
      <c r="L1638" s="5" t="s">
        <v>14916</v>
      </c>
      <c r="M1638" s="10" t="str">
        <f>IFERROR(__xludf.DUMMYFUNCTION("REGEXEXTRACT(L2123, ""[\s,]([A-Z]{2})[,\s]\s?\d{5}"")"),"#N/A")</f>
        <v>#N/A</v>
      </c>
      <c r="N1638" s="5" t="s">
        <v>14917</v>
      </c>
      <c r="O1638" s="5" t="s">
        <v>9789</v>
      </c>
      <c r="P1638" s="5">
        <v>3.0</v>
      </c>
      <c r="Q1638" s="5" t="s">
        <v>14918</v>
      </c>
      <c r="R1638" s="5" t="s">
        <v>2662</v>
      </c>
      <c r="S1638" s="5">
        <v>10152.0</v>
      </c>
      <c r="T1638" s="5" t="s">
        <v>115</v>
      </c>
      <c r="U1638" s="5">
        <v>0.0</v>
      </c>
      <c r="V1638" s="5" t="s">
        <v>52</v>
      </c>
      <c r="W1638" s="5" t="s">
        <v>14919</v>
      </c>
      <c r="X1638" s="5" t="s">
        <v>52</v>
      </c>
      <c r="Y1638" s="5" t="s">
        <v>52</v>
      </c>
      <c r="Z1638" s="5" t="s">
        <v>14920</v>
      </c>
      <c r="AA1638" s="5" t="s">
        <v>14921</v>
      </c>
      <c r="AB1638" s="5" t="s">
        <v>235</v>
      </c>
      <c r="AC1638" s="5" t="s">
        <v>52</v>
      </c>
      <c r="AD1638" s="5" t="s">
        <v>181</v>
      </c>
      <c r="AE1638" s="5" t="s">
        <v>182</v>
      </c>
      <c r="AF1638" s="5" t="s">
        <v>183</v>
      </c>
      <c r="AG1638" s="5" t="s">
        <v>52</v>
      </c>
      <c r="AH1638" s="5" t="s">
        <v>52</v>
      </c>
      <c r="AI1638" s="5" t="s">
        <v>184</v>
      </c>
      <c r="AJ1638" s="5" t="s">
        <v>1144</v>
      </c>
      <c r="AK1638" s="5" t="s">
        <v>14916</v>
      </c>
      <c r="AL1638" s="5" t="s">
        <v>9795</v>
      </c>
    </row>
    <row r="1639" hidden="1">
      <c r="A1639" s="5" t="s">
        <v>14922</v>
      </c>
      <c r="B1639" s="5" t="s">
        <v>9479</v>
      </c>
      <c r="C1639" s="5" t="s">
        <v>12750</v>
      </c>
      <c r="D1639" s="9">
        <v>43383.0</v>
      </c>
      <c r="E1639" s="5">
        <v>238.0</v>
      </c>
      <c r="F1639" s="5">
        <v>108.0</v>
      </c>
      <c r="G1639" s="5" t="s">
        <v>479</v>
      </c>
      <c r="H1639" s="5" t="s">
        <v>3215</v>
      </c>
      <c r="I1639" s="5" t="s">
        <v>14923</v>
      </c>
      <c r="J1639" s="5" t="s">
        <v>274</v>
      </c>
      <c r="K1639" s="5" t="s">
        <v>9481</v>
      </c>
      <c r="L1639" s="5" t="s">
        <v>13844</v>
      </c>
      <c r="M1639" s="10" t="str">
        <f>IFERROR(__xludf.DUMMYFUNCTION("REGEXEXTRACT(L2124, ""[\s,]([A-Z]{2})[,\s]\s?\d{5}"")"),"#N/A")</f>
        <v>#N/A</v>
      </c>
      <c r="N1639" s="5" t="s">
        <v>12752</v>
      </c>
      <c r="O1639" s="5">
        <v>32226.0</v>
      </c>
      <c r="P1639" s="5">
        <v>1.0</v>
      </c>
      <c r="Q1639" s="5" t="s">
        <v>14924</v>
      </c>
      <c r="R1639" s="5">
        <v>2200.0</v>
      </c>
      <c r="S1639" s="5">
        <v>10.0</v>
      </c>
      <c r="T1639" s="5" t="s">
        <v>69</v>
      </c>
      <c r="U1639" s="5">
        <v>0.0</v>
      </c>
      <c r="V1639" s="5" t="s">
        <v>52</v>
      </c>
      <c r="W1639" s="5" t="s">
        <v>14925</v>
      </c>
      <c r="X1639" s="5" t="s">
        <v>55</v>
      </c>
      <c r="Y1639" s="5" t="s">
        <v>14926</v>
      </c>
      <c r="Z1639" s="5" t="s">
        <v>14927</v>
      </c>
      <c r="AA1639" s="5" t="s">
        <v>14928</v>
      </c>
      <c r="AB1639" s="5" t="s">
        <v>59</v>
      </c>
      <c r="AC1639" s="5" t="s">
        <v>52</v>
      </c>
      <c r="AD1639" s="5" t="s">
        <v>3225</v>
      </c>
      <c r="AE1639" s="5" t="s">
        <v>3226</v>
      </c>
      <c r="AF1639" s="5" t="s">
        <v>3227</v>
      </c>
      <c r="AG1639" s="5" t="s">
        <v>52</v>
      </c>
      <c r="AH1639" s="5" t="s">
        <v>52</v>
      </c>
      <c r="AI1639" s="5" t="s">
        <v>3228</v>
      </c>
      <c r="AJ1639" s="5" t="s">
        <v>9479</v>
      </c>
      <c r="AK1639" s="5" t="s">
        <v>13844</v>
      </c>
      <c r="AL1639" s="5" t="s">
        <v>404</v>
      </c>
    </row>
    <row r="1640" hidden="1">
      <c r="A1640" s="5" t="s">
        <v>14929</v>
      </c>
      <c r="B1640" s="5" t="s">
        <v>3230</v>
      </c>
      <c r="C1640" s="5" t="s">
        <v>3231</v>
      </c>
      <c r="D1640" s="9">
        <v>43383.0</v>
      </c>
      <c r="E1640" s="5">
        <v>45118.0</v>
      </c>
      <c r="F1640" s="5">
        <v>20508.0</v>
      </c>
      <c r="G1640" s="5" t="s">
        <v>479</v>
      </c>
      <c r="H1640" s="5" t="s">
        <v>3215</v>
      </c>
      <c r="I1640" s="5" t="s">
        <v>14923</v>
      </c>
      <c r="J1640" s="5" t="s">
        <v>274</v>
      </c>
      <c r="K1640" s="5" t="s">
        <v>14930</v>
      </c>
      <c r="L1640" s="5" t="s">
        <v>3233</v>
      </c>
      <c r="M1640" s="10" t="str">
        <f>IFERROR(__xludf.DUMMYFUNCTION("REGEXEXTRACT(L2125, ""[\s,]([A-Z]{2})[,\s]\s?\d{5}"")"),"TX")</f>
        <v>TX</v>
      </c>
      <c r="N1640" s="5" t="s">
        <v>14931</v>
      </c>
      <c r="O1640" s="5">
        <v>30354.0</v>
      </c>
      <c r="P1640" s="5">
        <v>1.0</v>
      </c>
      <c r="Q1640" s="5" t="s">
        <v>14924</v>
      </c>
      <c r="R1640" s="5">
        <v>2200.0</v>
      </c>
      <c r="S1640" s="5">
        <v>88.0</v>
      </c>
      <c r="T1640" s="5" t="s">
        <v>53</v>
      </c>
      <c r="U1640" s="5">
        <v>24.0</v>
      </c>
      <c r="V1640" s="5" t="s">
        <v>93</v>
      </c>
      <c r="W1640" s="5" t="s">
        <v>14926</v>
      </c>
      <c r="X1640" s="5" t="s">
        <v>71</v>
      </c>
      <c r="Y1640" s="5" t="s">
        <v>52</v>
      </c>
      <c r="Z1640" s="5" t="s">
        <v>14927</v>
      </c>
      <c r="AA1640" s="5" t="s">
        <v>14928</v>
      </c>
      <c r="AB1640" s="5" t="s">
        <v>59</v>
      </c>
      <c r="AC1640" s="5" t="s">
        <v>52</v>
      </c>
      <c r="AD1640" s="5" t="s">
        <v>216</v>
      </c>
      <c r="AE1640" s="5" t="s">
        <v>217</v>
      </c>
      <c r="AF1640" s="5" t="s">
        <v>218</v>
      </c>
      <c r="AG1640" s="5" t="s">
        <v>52</v>
      </c>
      <c r="AH1640" s="5" t="s">
        <v>52</v>
      </c>
      <c r="AI1640" s="5" t="s">
        <v>52</v>
      </c>
      <c r="AJ1640" s="5" t="s">
        <v>3230</v>
      </c>
      <c r="AK1640" s="5" t="s">
        <v>3233</v>
      </c>
      <c r="AL1640" s="5" t="s">
        <v>404</v>
      </c>
    </row>
    <row r="1641">
      <c r="A1641" s="5" t="s">
        <v>14932</v>
      </c>
      <c r="B1641" s="5" t="s">
        <v>14933</v>
      </c>
      <c r="C1641" s="5" t="s">
        <v>326</v>
      </c>
      <c r="D1641" s="9">
        <v>43383.0</v>
      </c>
      <c r="E1641" s="5">
        <v>44.0</v>
      </c>
      <c r="F1641" s="5">
        <v>20.0</v>
      </c>
      <c r="G1641" s="5" t="s">
        <v>2767</v>
      </c>
      <c r="H1641" s="5" t="s">
        <v>84</v>
      </c>
      <c r="I1641" s="5" t="s">
        <v>10019</v>
      </c>
      <c r="J1641" s="5" t="s">
        <v>532</v>
      </c>
      <c r="K1641" s="5" t="s">
        <v>14934</v>
      </c>
      <c r="L1641" s="5" t="s">
        <v>14935</v>
      </c>
      <c r="M1641" s="10" t="str">
        <f>IFERROR(__xludf.DUMMYFUNCTION("REGEXEXTRACT(L2126, ""[\s,]([A-Z]{2})[,\s]\s?\d{5}"")"),"#N/A")</f>
        <v>#N/A</v>
      </c>
      <c r="N1641" s="5" t="s">
        <v>14936</v>
      </c>
      <c r="O1641" s="5">
        <v>33178.0</v>
      </c>
      <c r="P1641" s="5">
        <v>1.0</v>
      </c>
      <c r="Q1641" s="5" t="s">
        <v>14937</v>
      </c>
      <c r="R1641" s="5">
        <v>2210.0</v>
      </c>
      <c r="S1641" s="5">
        <v>1.0</v>
      </c>
      <c r="T1641" s="5" t="s">
        <v>115</v>
      </c>
      <c r="U1641" s="5">
        <v>0.0</v>
      </c>
      <c r="V1641" s="5" t="s">
        <v>52</v>
      </c>
      <c r="W1641" s="5" t="s">
        <v>14938</v>
      </c>
      <c r="X1641" s="5" t="s">
        <v>71</v>
      </c>
      <c r="Y1641" s="5" t="s">
        <v>52</v>
      </c>
      <c r="Z1641" s="5" t="s">
        <v>14939</v>
      </c>
      <c r="AA1641" s="5" t="s">
        <v>14940</v>
      </c>
      <c r="AB1641" s="5" t="s">
        <v>162</v>
      </c>
      <c r="AC1641" s="5" t="s">
        <v>52</v>
      </c>
      <c r="AD1641" s="5" t="s">
        <v>181</v>
      </c>
      <c r="AE1641" s="5" t="s">
        <v>182</v>
      </c>
      <c r="AF1641" s="5" t="s">
        <v>183</v>
      </c>
      <c r="AG1641" s="5" t="s">
        <v>52</v>
      </c>
      <c r="AH1641" s="5" t="s">
        <v>52</v>
      </c>
      <c r="AI1641" s="5" t="s">
        <v>184</v>
      </c>
      <c r="AJ1641" s="5" t="s">
        <v>14933</v>
      </c>
      <c r="AK1641" s="5" t="s">
        <v>14935</v>
      </c>
      <c r="AL1641" s="5" t="s">
        <v>6634</v>
      </c>
    </row>
    <row r="1642">
      <c r="A1642" s="5" t="s">
        <v>14932</v>
      </c>
      <c r="B1642" s="5" t="s">
        <v>14941</v>
      </c>
      <c r="C1642" s="5" t="s">
        <v>14942</v>
      </c>
      <c r="D1642" s="9">
        <v>43383.0</v>
      </c>
      <c r="E1642" s="5">
        <v>44.0</v>
      </c>
      <c r="F1642" s="5">
        <v>20.0</v>
      </c>
      <c r="G1642" s="5" t="s">
        <v>2767</v>
      </c>
      <c r="H1642" s="5" t="s">
        <v>84</v>
      </c>
      <c r="I1642" s="5" t="s">
        <v>10019</v>
      </c>
      <c r="J1642" s="5" t="s">
        <v>532</v>
      </c>
      <c r="K1642" s="5" t="s">
        <v>14934</v>
      </c>
      <c r="L1642" s="5" t="s">
        <v>14943</v>
      </c>
      <c r="M1642" s="10" t="str">
        <f>IFERROR(__xludf.DUMMYFUNCTION("REGEXEXTRACT(L2127, ""[\s,]([A-Z]{2})[,\s]\s?\d{5}"")"),"#N/A")</f>
        <v>#N/A</v>
      </c>
      <c r="N1642" s="5" t="s">
        <v>14944</v>
      </c>
      <c r="O1642" s="5">
        <v>45036.0</v>
      </c>
      <c r="P1642" s="5">
        <v>1.0</v>
      </c>
      <c r="Q1642" s="5" t="s">
        <v>14937</v>
      </c>
      <c r="R1642" s="5">
        <v>2210.0</v>
      </c>
      <c r="S1642" s="5">
        <v>1.0</v>
      </c>
      <c r="T1642" s="5" t="s">
        <v>115</v>
      </c>
      <c r="U1642" s="5">
        <v>0.0</v>
      </c>
      <c r="V1642" s="5" t="s">
        <v>52</v>
      </c>
      <c r="W1642" s="5" t="s">
        <v>14945</v>
      </c>
      <c r="X1642" s="5" t="s">
        <v>55</v>
      </c>
      <c r="Y1642" s="5" t="s">
        <v>14938</v>
      </c>
      <c r="Z1642" s="5" t="s">
        <v>14939</v>
      </c>
      <c r="AA1642" s="5" t="s">
        <v>14940</v>
      </c>
      <c r="AB1642" s="5" t="s">
        <v>162</v>
      </c>
      <c r="AC1642" s="5" t="s">
        <v>52</v>
      </c>
      <c r="AD1642" s="5" t="s">
        <v>181</v>
      </c>
      <c r="AE1642" s="5" t="s">
        <v>182</v>
      </c>
      <c r="AF1642" s="5" t="s">
        <v>183</v>
      </c>
      <c r="AG1642" s="5" t="s">
        <v>52</v>
      </c>
      <c r="AH1642" s="5" t="s">
        <v>52</v>
      </c>
      <c r="AI1642" s="5" t="s">
        <v>184</v>
      </c>
      <c r="AJ1642" s="5" t="s">
        <v>14941</v>
      </c>
      <c r="AK1642" s="5" t="s">
        <v>14943</v>
      </c>
      <c r="AL1642" s="5" t="s">
        <v>6634</v>
      </c>
    </row>
    <row r="1643" hidden="1">
      <c r="A1643" s="5" t="s">
        <v>14946</v>
      </c>
      <c r="B1643" s="5" t="s">
        <v>9870</v>
      </c>
      <c r="C1643" s="5" t="s">
        <v>9870</v>
      </c>
      <c r="D1643" s="9">
        <v>43383.0</v>
      </c>
      <c r="E1643" s="5">
        <v>112145.0</v>
      </c>
      <c r="F1643" s="5">
        <v>50975.0</v>
      </c>
      <c r="G1643" s="5" t="s">
        <v>1419</v>
      </c>
      <c r="H1643" s="5" t="s">
        <v>480</v>
      </c>
      <c r="I1643" s="5" t="s">
        <v>14947</v>
      </c>
      <c r="J1643" s="5" t="s">
        <v>256</v>
      </c>
      <c r="K1643" s="5" t="s">
        <v>3471</v>
      </c>
      <c r="L1643" s="5" t="s">
        <v>14948</v>
      </c>
      <c r="M1643" s="10" t="str">
        <f>IFERROR(__xludf.DUMMYFUNCTION("REGEXEXTRACT(L2128, ""[\s,]([A-Z]{2})[,\s]\s?\d{5}"")"),"#N/A")</f>
        <v>#N/A</v>
      </c>
      <c r="N1643" s="5" t="s">
        <v>14948</v>
      </c>
      <c r="O1643" s="5" t="s">
        <v>52</v>
      </c>
      <c r="P1643" s="5">
        <v>2.0</v>
      </c>
      <c r="Q1643" s="5" t="s">
        <v>14949</v>
      </c>
      <c r="R1643" s="5" t="s">
        <v>3475</v>
      </c>
      <c r="S1643" s="5">
        <v>68.0</v>
      </c>
      <c r="T1643" s="5" t="s">
        <v>1077</v>
      </c>
      <c r="U1643" s="5">
        <v>0.0</v>
      </c>
      <c r="V1643" s="5" t="s">
        <v>70</v>
      </c>
      <c r="W1643" s="5" t="s">
        <v>14950</v>
      </c>
      <c r="X1643" s="5" t="s">
        <v>52</v>
      </c>
      <c r="Y1643" s="5" t="s">
        <v>52</v>
      </c>
      <c r="Z1643" s="5" t="s">
        <v>879</v>
      </c>
      <c r="AA1643" s="5" t="s">
        <v>14951</v>
      </c>
      <c r="AB1643" s="5" t="s">
        <v>2743</v>
      </c>
      <c r="AC1643" s="5" t="s">
        <v>52</v>
      </c>
      <c r="AD1643" s="5" t="s">
        <v>5289</v>
      </c>
      <c r="AE1643" s="5" t="s">
        <v>5290</v>
      </c>
      <c r="AF1643" s="5" t="s">
        <v>5291</v>
      </c>
      <c r="AG1643" s="5" t="s">
        <v>52</v>
      </c>
      <c r="AH1643" s="5" t="s">
        <v>52</v>
      </c>
      <c r="AI1643" s="5" t="s">
        <v>52</v>
      </c>
      <c r="AJ1643" s="5" t="s">
        <v>13735</v>
      </c>
      <c r="AK1643" s="5" t="s">
        <v>14952</v>
      </c>
      <c r="AL1643" s="5" t="s">
        <v>3481</v>
      </c>
    </row>
    <row r="1644">
      <c r="A1644" s="5" t="s">
        <v>14953</v>
      </c>
      <c r="B1644" s="5" t="s">
        <v>14954</v>
      </c>
      <c r="C1644" s="5" t="s">
        <v>14955</v>
      </c>
      <c r="D1644" s="9">
        <v>43381.0</v>
      </c>
      <c r="E1644" s="5">
        <v>20833.0</v>
      </c>
      <c r="F1644" s="5">
        <v>9470.0</v>
      </c>
      <c r="G1644" s="5" t="s">
        <v>766</v>
      </c>
      <c r="H1644" s="5" t="s">
        <v>45</v>
      </c>
      <c r="I1644" s="5" t="s">
        <v>14956</v>
      </c>
      <c r="J1644" s="5" t="s">
        <v>768</v>
      </c>
      <c r="K1644" s="5" t="s">
        <v>391</v>
      </c>
      <c r="L1644" s="5" t="s">
        <v>14957</v>
      </c>
      <c r="M1644" s="10" t="str">
        <f>IFERROR(__xludf.DUMMYFUNCTION("REGEXEXTRACT(L2129, ""[\s,]([A-Z]{2})[,\s]\s?\d{5}"")"),"#N/A")</f>
        <v>#N/A</v>
      </c>
      <c r="N1644" s="5" t="s">
        <v>14958</v>
      </c>
      <c r="O1644" s="5" t="s">
        <v>52</v>
      </c>
      <c r="P1644" s="5">
        <v>1.0</v>
      </c>
      <c r="Q1644" s="5" t="s">
        <v>14959</v>
      </c>
      <c r="R1644" s="5" t="s">
        <v>244</v>
      </c>
      <c r="S1644" s="5">
        <v>686.0</v>
      </c>
      <c r="T1644" s="5" t="s">
        <v>69</v>
      </c>
      <c r="U1644" s="5">
        <v>63.0</v>
      </c>
      <c r="V1644" s="5" t="s">
        <v>70</v>
      </c>
      <c r="W1644" s="5" t="s">
        <v>14960</v>
      </c>
      <c r="X1644" s="5" t="s">
        <v>52</v>
      </c>
      <c r="Y1644" s="5" t="s">
        <v>52</v>
      </c>
      <c r="Z1644" s="5">
        <v>1808.0</v>
      </c>
      <c r="AA1644" s="5" t="s">
        <v>14961</v>
      </c>
      <c r="AB1644" s="5" t="s">
        <v>2743</v>
      </c>
      <c r="AC1644" s="5" t="s">
        <v>52</v>
      </c>
      <c r="AD1644" s="5" t="s">
        <v>12545</v>
      </c>
      <c r="AE1644" s="5" t="s">
        <v>12546</v>
      </c>
      <c r="AF1644" s="5" t="s">
        <v>74</v>
      </c>
      <c r="AG1644" s="5" t="s">
        <v>75</v>
      </c>
      <c r="AH1644" s="5" t="s">
        <v>76</v>
      </c>
      <c r="AI1644" s="5" t="s">
        <v>12547</v>
      </c>
      <c r="AJ1644" s="5" t="s">
        <v>14962</v>
      </c>
      <c r="AK1644" s="5" t="s">
        <v>14963</v>
      </c>
      <c r="AL1644" s="5" t="s">
        <v>776</v>
      </c>
    </row>
    <row r="1645" hidden="1">
      <c r="A1645" s="5" t="s">
        <v>14964</v>
      </c>
      <c r="B1645" s="5" t="s">
        <v>14965</v>
      </c>
      <c r="C1645" s="5" t="s">
        <v>14966</v>
      </c>
      <c r="D1645" s="9">
        <v>43376.0</v>
      </c>
      <c r="E1645" s="5">
        <v>17822.0</v>
      </c>
      <c r="F1645" s="5">
        <v>8101.0</v>
      </c>
      <c r="G1645" s="5" t="s">
        <v>107</v>
      </c>
      <c r="H1645" s="5" t="s">
        <v>530</v>
      </c>
      <c r="I1645" s="5" t="s">
        <v>9359</v>
      </c>
      <c r="J1645" s="5" t="s">
        <v>109</v>
      </c>
      <c r="K1645" s="5" t="s">
        <v>207</v>
      </c>
      <c r="L1645" s="5" t="s">
        <v>14967</v>
      </c>
      <c r="M1645" s="10" t="str">
        <f>IFERROR(__xludf.DUMMYFUNCTION("REGEXEXTRACT(L2130, ""[\s,]([A-Z]{2})[,\s]\s?\d{5}"")"),"NO")</f>
        <v>NO</v>
      </c>
      <c r="N1645" s="5" t="s">
        <v>14757</v>
      </c>
      <c r="O1645" s="5">
        <v>2048.0</v>
      </c>
      <c r="P1645" s="5">
        <v>1.0</v>
      </c>
      <c r="Q1645" s="5" t="s">
        <v>14968</v>
      </c>
      <c r="R1645" s="5">
        <v>2210.0</v>
      </c>
      <c r="S1645" s="5">
        <v>780.0</v>
      </c>
      <c r="T1645" s="5" t="s">
        <v>53</v>
      </c>
      <c r="U1645" s="5">
        <v>25.0</v>
      </c>
      <c r="V1645" s="5" t="s">
        <v>93</v>
      </c>
      <c r="W1645" s="5" t="s">
        <v>14969</v>
      </c>
      <c r="X1645" s="5" t="s">
        <v>52</v>
      </c>
      <c r="Y1645" s="5" t="s">
        <v>52</v>
      </c>
      <c r="Z1645" s="5" t="s">
        <v>14970</v>
      </c>
      <c r="AA1645" s="5" t="s">
        <v>14971</v>
      </c>
      <c r="AB1645" s="5" t="s">
        <v>235</v>
      </c>
      <c r="AC1645" s="5" t="s">
        <v>52</v>
      </c>
      <c r="AD1645" s="5" t="s">
        <v>216</v>
      </c>
      <c r="AE1645" s="5" t="s">
        <v>217</v>
      </c>
      <c r="AF1645" s="5" t="s">
        <v>218</v>
      </c>
      <c r="AG1645" s="5" t="s">
        <v>52</v>
      </c>
      <c r="AH1645" s="5" t="s">
        <v>52</v>
      </c>
      <c r="AI1645" s="5" t="s">
        <v>52</v>
      </c>
      <c r="AJ1645" s="5" t="s">
        <v>64</v>
      </c>
      <c r="AK1645" s="5" t="s">
        <v>14761</v>
      </c>
      <c r="AL1645" s="5" t="s">
        <v>79</v>
      </c>
    </row>
    <row r="1646" hidden="1">
      <c r="A1646" s="5" t="s">
        <v>14972</v>
      </c>
      <c r="B1646" s="5" t="s">
        <v>3483</v>
      </c>
      <c r="C1646" s="5" t="s">
        <v>3484</v>
      </c>
      <c r="D1646" s="9">
        <v>43376.0</v>
      </c>
      <c r="E1646" s="5">
        <v>52474.0</v>
      </c>
      <c r="F1646" s="5">
        <v>23852.0</v>
      </c>
      <c r="G1646" s="5" t="s">
        <v>1419</v>
      </c>
      <c r="H1646" s="5" t="s">
        <v>480</v>
      </c>
      <c r="I1646" s="5" t="s">
        <v>13804</v>
      </c>
      <c r="J1646" s="5" t="s">
        <v>256</v>
      </c>
      <c r="K1646" s="5" t="s">
        <v>13399</v>
      </c>
      <c r="L1646" s="5" t="s">
        <v>6197</v>
      </c>
      <c r="M1646" s="10" t="str">
        <f>IFERROR(__xludf.DUMMYFUNCTION("REGEXEXTRACT(L2131, ""[\s,]([A-Z]{2})[,\s]\s?\d{5}"")"),"DL")</f>
        <v>DL</v>
      </c>
      <c r="N1646" s="5" t="s">
        <v>10148</v>
      </c>
      <c r="O1646" s="5" t="s">
        <v>52</v>
      </c>
      <c r="P1646" s="5">
        <v>1.0</v>
      </c>
      <c r="Q1646" s="5" t="s">
        <v>14973</v>
      </c>
      <c r="R1646" s="5" t="s">
        <v>91</v>
      </c>
      <c r="S1646" s="5">
        <v>44.0</v>
      </c>
      <c r="T1646" s="5" t="s">
        <v>1077</v>
      </c>
      <c r="U1646" s="5">
        <v>0.0</v>
      </c>
      <c r="V1646" s="5" t="s">
        <v>70</v>
      </c>
      <c r="W1646" s="5" t="s">
        <v>14974</v>
      </c>
      <c r="X1646" s="5" t="s">
        <v>52</v>
      </c>
      <c r="Y1646" s="5" t="s">
        <v>52</v>
      </c>
      <c r="Z1646" s="5" t="s">
        <v>4647</v>
      </c>
      <c r="AA1646" s="5">
        <v>782122.0</v>
      </c>
      <c r="AB1646" s="5" t="s">
        <v>2743</v>
      </c>
      <c r="AC1646" s="5" t="s">
        <v>52</v>
      </c>
      <c r="AD1646" s="5" t="s">
        <v>5289</v>
      </c>
      <c r="AE1646" s="5" t="s">
        <v>5290</v>
      </c>
      <c r="AF1646" s="5" t="s">
        <v>5291</v>
      </c>
      <c r="AG1646" s="5" t="s">
        <v>52</v>
      </c>
      <c r="AH1646" s="5" t="s">
        <v>52</v>
      </c>
      <c r="AI1646" s="5" t="s">
        <v>52</v>
      </c>
      <c r="AJ1646" s="5" t="s">
        <v>3483</v>
      </c>
      <c r="AK1646" s="5" t="s">
        <v>6201</v>
      </c>
      <c r="AL1646" s="5" t="s">
        <v>3481</v>
      </c>
    </row>
    <row r="1647" hidden="1">
      <c r="A1647" s="5" t="s">
        <v>14975</v>
      </c>
      <c r="B1647" s="5" t="s">
        <v>14976</v>
      </c>
      <c r="C1647" s="5" t="s">
        <v>204</v>
      </c>
      <c r="D1647" s="9">
        <v>43373.0</v>
      </c>
      <c r="E1647" s="5">
        <v>49738.0</v>
      </c>
      <c r="F1647" s="5">
        <v>22608.0</v>
      </c>
      <c r="G1647" s="5" t="s">
        <v>226</v>
      </c>
      <c r="H1647" s="5" t="s">
        <v>205</v>
      </c>
      <c r="I1647" s="5" t="s">
        <v>12630</v>
      </c>
      <c r="J1647" s="5" t="s">
        <v>228</v>
      </c>
      <c r="K1647" s="5" t="s">
        <v>4112</v>
      </c>
      <c r="L1647" s="5" t="s">
        <v>14977</v>
      </c>
      <c r="M1647" s="10" t="str">
        <f>IFERROR(__xludf.DUMMYFUNCTION("REGEXEXTRACT(L2132, ""[\s,]([A-Z]{2})[,\s]\s?\d{5}"")"),"DL")</f>
        <v>DL</v>
      </c>
      <c r="N1647" s="5" t="s">
        <v>14917</v>
      </c>
      <c r="O1647" s="5">
        <v>959.0</v>
      </c>
      <c r="P1647" s="5">
        <v>1.0</v>
      </c>
      <c r="Q1647" s="5" t="s">
        <v>14978</v>
      </c>
      <c r="R1647" s="5">
        <v>4510.0</v>
      </c>
      <c r="S1647" s="5">
        <v>1584.0</v>
      </c>
      <c r="T1647" s="5" t="s">
        <v>115</v>
      </c>
      <c r="U1647" s="5">
        <v>0.0</v>
      </c>
      <c r="V1647" s="5" t="s">
        <v>52</v>
      </c>
      <c r="W1647" s="5" t="s">
        <v>14979</v>
      </c>
      <c r="X1647" s="5" t="s">
        <v>52</v>
      </c>
      <c r="Y1647" s="5" t="s">
        <v>52</v>
      </c>
      <c r="Z1647" s="5" t="s">
        <v>14980</v>
      </c>
      <c r="AA1647" s="5" t="s">
        <v>14981</v>
      </c>
      <c r="AB1647" s="5" t="s">
        <v>59</v>
      </c>
      <c r="AC1647" s="5" t="s">
        <v>52</v>
      </c>
      <c r="AD1647" s="5" t="s">
        <v>181</v>
      </c>
      <c r="AE1647" s="5" t="s">
        <v>182</v>
      </c>
      <c r="AF1647" s="5" t="s">
        <v>183</v>
      </c>
      <c r="AG1647" s="5" t="s">
        <v>52</v>
      </c>
      <c r="AH1647" s="5" t="s">
        <v>52</v>
      </c>
      <c r="AI1647" s="5" t="s">
        <v>184</v>
      </c>
      <c r="AJ1647" s="5" t="s">
        <v>14976</v>
      </c>
      <c r="AK1647" s="5" t="s">
        <v>14982</v>
      </c>
      <c r="AL1647" s="5" t="s">
        <v>9795</v>
      </c>
    </row>
    <row r="1648" hidden="1">
      <c r="A1648" s="5" t="s">
        <v>14983</v>
      </c>
      <c r="B1648" s="5" t="s">
        <v>14984</v>
      </c>
      <c r="C1648" s="5" t="s">
        <v>14985</v>
      </c>
      <c r="D1648" s="9">
        <v>43372.0</v>
      </c>
      <c r="E1648" s="5">
        <v>16997.0</v>
      </c>
      <c r="F1648" s="5">
        <v>7726.0</v>
      </c>
      <c r="G1648" s="5" t="s">
        <v>435</v>
      </c>
      <c r="H1648" s="5" t="s">
        <v>131</v>
      </c>
      <c r="I1648" s="5" t="s">
        <v>12579</v>
      </c>
      <c r="J1648" s="5" t="s">
        <v>424</v>
      </c>
      <c r="K1648" s="5" t="s">
        <v>14986</v>
      </c>
      <c r="L1648" s="5" t="s">
        <v>14987</v>
      </c>
      <c r="M1648" s="10" t="str">
        <f>IFERROR(__xludf.DUMMYFUNCTION("REGEXEXTRACT(L2133, ""[\s,]([A-Z]{2})[,\s]\s?\d{5}"")"),"OH")</f>
        <v>OH</v>
      </c>
      <c r="N1648" s="5" t="s">
        <v>14988</v>
      </c>
      <c r="O1648" s="5">
        <v>29401.0</v>
      </c>
      <c r="P1648" s="5">
        <v>1.0</v>
      </c>
      <c r="Q1648" s="5" t="s">
        <v>14989</v>
      </c>
      <c r="R1648" s="5" t="s">
        <v>466</v>
      </c>
      <c r="S1648" s="5">
        <v>964.0</v>
      </c>
      <c r="T1648" s="5" t="s">
        <v>115</v>
      </c>
      <c r="U1648" s="5">
        <v>0.0</v>
      </c>
      <c r="V1648" s="5" t="s">
        <v>52</v>
      </c>
      <c r="W1648" s="5" t="s">
        <v>14990</v>
      </c>
      <c r="X1648" s="5" t="s">
        <v>71</v>
      </c>
      <c r="Y1648" s="5" t="s">
        <v>52</v>
      </c>
      <c r="Z1648" s="5">
        <v>8135.0</v>
      </c>
      <c r="AA1648" s="5">
        <v>2179252.0</v>
      </c>
      <c r="AB1648" s="5" t="s">
        <v>260</v>
      </c>
      <c r="AC1648" s="5" t="s">
        <v>283</v>
      </c>
      <c r="AD1648" s="5" t="s">
        <v>181</v>
      </c>
      <c r="AE1648" s="5" t="s">
        <v>182</v>
      </c>
      <c r="AF1648" s="5" t="s">
        <v>183</v>
      </c>
      <c r="AG1648" s="5" t="s">
        <v>52</v>
      </c>
      <c r="AH1648" s="5" t="s">
        <v>52</v>
      </c>
      <c r="AI1648" s="5" t="s">
        <v>184</v>
      </c>
      <c r="AJ1648" s="5" t="s">
        <v>14984</v>
      </c>
      <c r="AK1648" s="5" t="s">
        <v>14987</v>
      </c>
      <c r="AL1648" s="5" t="s">
        <v>444</v>
      </c>
    </row>
    <row r="1649" hidden="1">
      <c r="A1649" s="5" t="s">
        <v>14991</v>
      </c>
      <c r="B1649" s="5" t="s">
        <v>14992</v>
      </c>
      <c r="C1649" s="5" t="s">
        <v>14993</v>
      </c>
      <c r="D1649" s="9">
        <v>43372.0</v>
      </c>
      <c r="E1649" s="5">
        <v>88000.0</v>
      </c>
      <c r="F1649" s="5">
        <v>40000.0</v>
      </c>
      <c r="G1649" s="5" t="s">
        <v>2212</v>
      </c>
      <c r="H1649" s="5" t="s">
        <v>189</v>
      </c>
      <c r="I1649" s="5" t="s">
        <v>4766</v>
      </c>
      <c r="J1649" s="5" t="s">
        <v>2214</v>
      </c>
      <c r="K1649" s="5" t="s">
        <v>14994</v>
      </c>
      <c r="L1649" s="5" t="s">
        <v>14995</v>
      </c>
      <c r="M1649" s="10" t="str">
        <f>IFERROR(__xludf.DUMMYFUNCTION("REGEXEXTRACT(L2134, ""[\s,]([A-Z]{2})[,\s]\s?\d{5}"")"),"#N/A")</f>
        <v>#N/A</v>
      </c>
      <c r="N1649" s="5" t="s">
        <v>14996</v>
      </c>
      <c r="O1649" s="5">
        <v>76600.0</v>
      </c>
      <c r="P1649" s="5">
        <v>2.0</v>
      </c>
      <c r="Q1649" s="5" t="s">
        <v>14997</v>
      </c>
      <c r="R1649" s="5" t="s">
        <v>9100</v>
      </c>
      <c r="S1649" s="5">
        <v>913.0</v>
      </c>
      <c r="T1649" s="5" t="s">
        <v>115</v>
      </c>
      <c r="U1649" s="5">
        <v>0.0</v>
      </c>
      <c r="V1649" s="5" t="s">
        <v>52</v>
      </c>
      <c r="W1649" s="5" t="s">
        <v>14998</v>
      </c>
      <c r="X1649" s="5" t="s">
        <v>71</v>
      </c>
      <c r="Y1649" s="5" t="s">
        <v>52</v>
      </c>
      <c r="Z1649" s="5" t="s">
        <v>11497</v>
      </c>
      <c r="AA1649" s="5" t="s">
        <v>14999</v>
      </c>
      <c r="AB1649" s="5" t="s">
        <v>235</v>
      </c>
      <c r="AC1649" s="5" t="s">
        <v>52</v>
      </c>
      <c r="AD1649" s="5" t="s">
        <v>181</v>
      </c>
      <c r="AE1649" s="5" t="s">
        <v>182</v>
      </c>
      <c r="AF1649" s="5" t="s">
        <v>183</v>
      </c>
      <c r="AG1649" s="5" t="s">
        <v>52</v>
      </c>
      <c r="AH1649" s="5" t="s">
        <v>52</v>
      </c>
      <c r="AI1649" s="5" t="s">
        <v>184</v>
      </c>
      <c r="AJ1649" s="5" t="s">
        <v>14992</v>
      </c>
      <c r="AK1649" s="5" t="s">
        <v>14995</v>
      </c>
      <c r="AL1649" s="5" t="s">
        <v>8682</v>
      </c>
    </row>
    <row r="1650" hidden="1">
      <c r="A1650" s="5" t="s">
        <v>15000</v>
      </c>
      <c r="B1650" s="5" t="s">
        <v>15001</v>
      </c>
      <c r="C1650" s="5" t="s">
        <v>15002</v>
      </c>
      <c r="D1650" s="9">
        <v>43371.0</v>
      </c>
      <c r="E1650" s="5">
        <v>4301.0</v>
      </c>
      <c r="F1650" s="5">
        <v>1955.0</v>
      </c>
      <c r="G1650" s="5" t="s">
        <v>719</v>
      </c>
      <c r="H1650" s="5" t="s">
        <v>272</v>
      </c>
      <c r="I1650" s="5" t="s">
        <v>7854</v>
      </c>
      <c r="J1650" s="5" t="s">
        <v>274</v>
      </c>
      <c r="K1650" s="5" t="s">
        <v>3297</v>
      </c>
      <c r="L1650" s="5" t="s">
        <v>15003</v>
      </c>
      <c r="M1650" s="10" t="str">
        <f>IFERROR(__xludf.DUMMYFUNCTION("REGEXEXTRACT(L2135, ""[\s,]([A-Z]{2})[,\s]\s?\d{5}"")"),"VA")</f>
        <v>VA</v>
      </c>
      <c r="N1650" s="5" t="s">
        <v>15004</v>
      </c>
      <c r="O1650" s="5">
        <v>7071.0</v>
      </c>
      <c r="P1650" s="5">
        <v>1.0</v>
      </c>
      <c r="Q1650" s="5" t="s">
        <v>15005</v>
      </c>
      <c r="R1650" s="5">
        <v>9400.0</v>
      </c>
      <c r="S1650" s="5">
        <v>202.0</v>
      </c>
      <c r="T1650" s="5" t="s">
        <v>69</v>
      </c>
      <c r="U1650" s="5">
        <v>14.0</v>
      </c>
      <c r="V1650" s="5" t="s">
        <v>93</v>
      </c>
      <c r="W1650" s="5" t="s">
        <v>15006</v>
      </c>
      <c r="X1650" s="5" t="s">
        <v>52</v>
      </c>
      <c r="Y1650" s="5" t="s">
        <v>52</v>
      </c>
      <c r="Z1650" s="5" t="s">
        <v>15007</v>
      </c>
      <c r="AA1650" s="5" t="s">
        <v>15008</v>
      </c>
      <c r="AB1650" s="5" t="s">
        <v>260</v>
      </c>
      <c r="AC1650" s="5" t="s">
        <v>52</v>
      </c>
      <c r="AD1650" s="5" t="s">
        <v>216</v>
      </c>
      <c r="AE1650" s="5" t="s">
        <v>217</v>
      </c>
      <c r="AF1650" s="5" t="s">
        <v>218</v>
      </c>
      <c r="AG1650" s="5" t="s">
        <v>52</v>
      </c>
      <c r="AH1650" s="5" t="s">
        <v>52</v>
      </c>
      <c r="AI1650" s="5" t="s">
        <v>52</v>
      </c>
      <c r="AJ1650" s="5" t="s">
        <v>15009</v>
      </c>
      <c r="AK1650" s="5" t="s">
        <v>15010</v>
      </c>
      <c r="AL1650" s="5" t="s">
        <v>735</v>
      </c>
    </row>
    <row r="1651" hidden="1">
      <c r="A1651" s="5" t="s">
        <v>15011</v>
      </c>
      <c r="B1651" s="5" t="s">
        <v>9870</v>
      </c>
      <c r="C1651" s="5" t="s">
        <v>9870</v>
      </c>
      <c r="D1651" s="9">
        <v>43367.0</v>
      </c>
      <c r="E1651" s="5">
        <v>56940.0</v>
      </c>
      <c r="F1651" s="5">
        <v>25882.0</v>
      </c>
      <c r="G1651" s="5" t="s">
        <v>1419</v>
      </c>
      <c r="H1651" s="5" t="s">
        <v>480</v>
      </c>
      <c r="I1651" s="5" t="s">
        <v>15012</v>
      </c>
      <c r="J1651" s="5" t="s">
        <v>256</v>
      </c>
      <c r="K1651" s="5" t="s">
        <v>3485</v>
      </c>
      <c r="L1651" s="5" t="s">
        <v>9874</v>
      </c>
      <c r="M1651" s="10" t="str">
        <f>IFERROR(__xludf.DUMMYFUNCTION("REGEXEXTRACT(L2136, ""[\s,]([A-Z]{2})[,\s]\s?\d{5}"")"),"NC")</f>
        <v>NC</v>
      </c>
      <c r="N1651" s="5" t="s">
        <v>9874</v>
      </c>
      <c r="O1651" s="5" t="s">
        <v>52</v>
      </c>
      <c r="P1651" s="5">
        <v>1.0</v>
      </c>
      <c r="Q1651" s="5" t="s">
        <v>15013</v>
      </c>
      <c r="R1651" s="5" t="s">
        <v>91</v>
      </c>
      <c r="S1651" s="5">
        <v>37.0</v>
      </c>
      <c r="T1651" s="5" t="s">
        <v>1077</v>
      </c>
      <c r="U1651" s="5">
        <v>0.0</v>
      </c>
      <c r="V1651" s="5" t="s">
        <v>70</v>
      </c>
      <c r="W1651" s="5" t="s">
        <v>15014</v>
      </c>
      <c r="X1651" s="5" t="s">
        <v>52</v>
      </c>
      <c r="Y1651" s="5" t="s">
        <v>52</v>
      </c>
      <c r="Z1651" s="5" t="s">
        <v>15015</v>
      </c>
      <c r="AA1651" s="5">
        <v>782137.0</v>
      </c>
      <c r="AB1651" s="5" t="s">
        <v>2743</v>
      </c>
      <c r="AC1651" s="5" t="s">
        <v>52</v>
      </c>
      <c r="AD1651" s="5" t="s">
        <v>5289</v>
      </c>
      <c r="AE1651" s="5" t="s">
        <v>5290</v>
      </c>
      <c r="AF1651" s="5" t="s">
        <v>5291</v>
      </c>
      <c r="AG1651" s="5" t="s">
        <v>52</v>
      </c>
      <c r="AH1651" s="5" t="s">
        <v>52</v>
      </c>
      <c r="AI1651" s="5" t="s">
        <v>52</v>
      </c>
      <c r="AJ1651" s="5" t="s">
        <v>8177</v>
      </c>
      <c r="AK1651" s="5" t="s">
        <v>13460</v>
      </c>
      <c r="AL1651" s="5" t="s">
        <v>3481</v>
      </c>
    </row>
    <row r="1652" hidden="1">
      <c r="A1652" s="5" t="s">
        <v>15016</v>
      </c>
      <c r="B1652" s="5" t="s">
        <v>15017</v>
      </c>
      <c r="C1652" s="5" t="s">
        <v>15018</v>
      </c>
      <c r="D1652" s="9">
        <v>43363.0</v>
      </c>
      <c r="E1652" s="5">
        <v>59180.0</v>
      </c>
      <c r="F1652" s="5">
        <v>26900.0</v>
      </c>
      <c r="G1652" s="5" t="s">
        <v>2481</v>
      </c>
      <c r="H1652" s="5" t="s">
        <v>1792</v>
      </c>
      <c r="I1652" s="5" t="s">
        <v>15019</v>
      </c>
      <c r="J1652" s="5" t="s">
        <v>532</v>
      </c>
      <c r="K1652" s="5" t="s">
        <v>744</v>
      </c>
      <c r="L1652" s="5" t="s">
        <v>15020</v>
      </c>
      <c r="M1652" s="10" t="str">
        <f>IFERROR(__xludf.DUMMYFUNCTION("REGEXEXTRACT(L2137, ""[\s,]([A-Z]{2})[,\s]\s?\d{5}"")"),"#N/A")</f>
        <v>#N/A</v>
      </c>
      <c r="N1652" s="5" t="s">
        <v>15021</v>
      </c>
      <c r="O1652" s="5">
        <v>33178.0</v>
      </c>
      <c r="P1652" s="5">
        <v>1.0</v>
      </c>
      <c r="Q1652" s="5" t="s">
        <v>15022</v>
      </c>
      <c r="R1652" s="5">
        <v>2200.0</v>
      </c>
      <c r="S1652" s="5">
        <v>8.0</v>
      </c>
      <c r="T1652" s="5" t="s">
        <v>1386</v>
      </c>
      <c r="U1652" s="5">
        <v>0.0</v>
      </c>
      <c r="V1652" s="5" t="s">
        <v>70</v>
      </c>
      <c r="W1652" s="5" t="s">
        <v>15023</v>
      </c>
      <c r="X1652" s="5" t="s">
        <v>71</v>
      </c>
      <c r="Y1652" s="5" t="s">
        <v>52</v>
      </c>
      <c r="Z1652" s="5" t="s">
        <v>12722</v>
      </c>
      <c r="AA1652" s="5" t="s">
        <v>15024</v>
      </c>
      <c r="AB1652" s="5" t="s">
        <v>59</v>
      </c>
      <c r="AC1652" s="5" t="s">
        <v>52</v>
      </c>
      <c r="AD1652" s="5" t="s">
        <v>3974</v>
      </c>
      <c r="AE1652" s="5" t="s">
        <v>3975</v>
      </c>
      <c r="AF1652" s="5" t="s">
        <v>183</v>
      </c>
      <c r="AG1652" s="5" t="s">
        <v>52</v>
      </c>
      <c r="AH1652" s="5" t="s">
        <v>3976</v>
      </c>
      <c r="AI1652" s="5" t="s">
        <v>3977</v>
      </c>
      <c r="AJ1652" s="5" t="s">
        <v>15017</v>
      </c>
      <c r="AK1652" s="5" t="s">
        <v>15025</v>
      </c>
      <c r="AL1652" s="5" t="s">
        <v>15026</v>
      </c>
    </row>
    <row r="1653">
      <c r="A1653" s="5" t="s">
        <v>15027</v>
      </c>
      <c r="B1653" s="5" t="s">
        <v>5841</v>
      </c>
      <c r="C1653" s="5" t="s">
        <v>15028</v>
      </c>
      <c r="D1653" s="9">
        <v>43363.0</v>
      </c>
      <c r="E1653" s="5">
        <v>271.0</v>
      </c>
      <c r="F1653" s="5">
        <v>123.0</v>
      </c>
      <c r="G1653" s="5" t="s">
        <v>1028</v>
      </c>
      <c r="H1653" s="5" t="s">
        <v>45</v>
      </c>
      <c r="I1653" s="5" t="s">
        <v>2658</v>
      </c>
      <c r="J1653" s="5" t="s">
        <v>1030</v>
      </c>
      <c r="K1653" s="5" t="s">
        <v>207</v>
      </c>
      <c r="L1653" s="5" t="s">
        <v>15029</v>
      </c>
      <c r="M1653" s="10" t="str">
        <f>IFERROR(__xludf.DUMMYFUNCTION("REGEXEXTRACT(L2138, ""[\s,]([A-Z]{2})[,\s]\s?\d{5}"")"),"SC")</f>
        <v>SC</v>
      </c>
      <c r="N1653" s="5" t="s">
        <v>15030</v>
      </c>
      <c r="O1653" s="5">
        <v>94105.0</v>
      </c>
      <c r="P1653" s="5">
        <v>1.0</v>
      </c>
      <c r="Q1653" s="5" t="s">
        <v>15031</v>
      </c>
      <c r="R1653" s="5">
        <v>4510.0</v>
      </c>
      <c r="S1653" s="5">
        <v>27.0</v>
      </c>
      <c r="T1653" s="5" t="s">
        <v>69</v>
      </c>
      <c r="U1653" s="5">
        <v>0.0</v>
      </c>
      <c r="V1653" s="5" t="s">
        <v>52</v>
      </c>
      <c r="W1653" s="5" t="s">
        <v>15032</v>
      </c>
      <c r="X1653" s="5" t="s">
        <v>52</v>
      </c>
      <c r="Y1653" s="5" t="s">
        <v>52</v>
      </c>
      <c r="Z1653" s="5" t="s">
        <v>15033</v>
      </c>
      <c r="AA1653" s="5">
        <v>1.801146E8</v>
      </c>
      <c r="AB1653" s="5" t="s">
        <v>200</v>
      </c>
      <c r="AC1653" s="5" t="s">
        <v>52</v>
      </c>
      <c r="AD1653" s="5" t="s">
        <v>216</v>
      </c>
      <c r="AE1653" s="5" t="s">
        <v>217</v>
      </c>
      <c r="AF1653" s="5" t="s">
        <v>218</v>
      </c>
      <c r="AG1653" s="5" t="s">
        <v>52</v>
      </c>
      <c r="AH1653" s="5" t="s">
        <v>52</v>
      </c>
      <c r="AI1653" s="5" t="s">
        <v>52</v>
      </c>
      <c r="AJ1653" s="5" t="s">
        <v>248</v>
      </c>
      <c r="AK1653" s="5" t="s">
        <v>15034</v>
      </c>
      <c r="AL1653" s="5" t="s">
        <v>165</v>
      </c>
    </row>
    <row r="1654">
      <c r="A1654" s="5" t="s">
        <v>15035</v>
      </c>
      <c r="B1654" s="5" t="s">
        <v>15036</v>
      </c>
      <c r="C1654" s="5" t="s">
        <v>15037</v>
      </c>
      <c r="D1654" s="9">
        <v>43362.0</v>
      </c>
      <c r="E1654" s="5">
        <v>12822.0</v>
      </c>
      <c r="F1654" s="5">
        <v>5828.0</v>
      </c>
      <c r="G1654" s="5" t="s">
        <v>170</v>
      </c>
      <c r="H1654" s="5" t="s">
        <v>45</v>
      </c>
      <c r="I1654" s="5" t="s">
        <v>5152</v>
      </c>
      <c r="J1654" s="5" t="s">
        <v>170</v>
      </c>
      <c r="K1654" s="5" t="s">
        <v>1171</v>
      </c>
      <c r="L1654" s="5" t="s">
        <v>15038</v>
      </c>
      <c r="M1654" s="10" t="str">
        <f>IFERROR(__xludf.DUMMYFUNCTION("REGEXEXTRACT(L2139, ""[\s,]([A-Z]{2})[,\s]\s?\d{5}"")"),"NY")</f>
        <v>NY</v>
      </c>
      <c r="N1654" s="5" t="s">
        <v>15039</v>
      </c>
      <c r="O1654" s="5">
        <v>53032.0</v>
      </c>
      <c r="P1654" s="5">
        <v>1.0</v>
      </c>
      <c r="Q1654" s="5" t="s">
        <v>15040</v>
      </c>
      <c r="R1654" s="5">
        <v>4510.0</v>
      </c>
      <c r="S1654" s="5">
        <v>44.0</v>
      </c>
      <c r="T1654" s="5" t="s">
        <v>53</v>
      </c>
      <c r="U1654" s="5">
        <v>0.0</v>
      </c>
      <c r="V1654" s="5" t="s">
        <v>52</v>
      </c>
      <c r="W1654" s="5" t="s">
        <v>15041</v>
      </c>
      <c r="X1654" s="5" t="s">
        <v>52</v>
      </c>
      <c r="Y1654" s="5" t="s">
        <v>52</v>
      </c>
      <c r="Z1654" s="5" t="s">
        <v>15042</v>
      </c>
      <c r="AA1654" s="5" t="s">
        <v>15043</v>
      </c>
      <c r="AB1654" s="5" t="s">
        <v>604</v>
      </c>
      <c r="AC1654" s="5" t="s">
        <v>283</v>
      </c>
      <c r="AD1654" s="5" t="s">
        <v>216</v>
      </c>
      <c r="AE1654" s="5" t="s">
        <v>217</v>
      </c>
      <c r="AF1654" s="5" t="s">
        <v>218</v>
      </c>
      <c r="AG1654" s="5" t="s">
        <v>52</v>
      </c>
      <c r="AH1654" s="5" t="s">
        <v>52</v>
      </c>
      <c r="AI1654" s="5" t="s">
        <v>52</v>
      </c>
      <c r="AJ1654" s="5" t="s">
        <v>15044</v>
      </c>
      <c r="AK1654" s="5" t="s">
        <v>15045</v>
      </c>
      <c r="AL1654" s="5" t="s">
        <v>4053</v>
      </c>
    </row>
    <row r="1655" hidden="1">
      <c r="A1655" s="5" t="s">
        <v>15046</v>
      </c>
      <c r="B1655" s="5" t="s">
        <v>15047</v>
      </c>
      <c r="C1655" s="5" t="s">
        <v>15048</v>
      </c>
      <c r="D1655" s="9">
        <v>43362.0</v>
      </c>
      <c r="E1655" s="5">
        <v>20159.0</v>
      </c>
      <c r="F1655" s="5">
        <v>9163.0</v>
      </c>
      <c r="G1655" s="5" t="s">
        <v>3935</v>
      </c>
      <c r="H1655" s="5" t="s">
        <v>290</v>
      </c>
      <c r="I1655" s="5" t="s">
        <v>15049</v>
      </c>
      <c r="J1655" s="5" t="s">
        <v>872</v>
      </c>
      <c r="K1655" s="5" t="s">
        <v>15050</v>
      </c>
      <c r="L1655" s="5" t="s">
        <v>15051</v>
      </c>
      <c r="M1655" s="10" t="str">
        <f>IFERROR(__xludf.DUMMYFUNCTION("REGEXEXTRACT(L2140, ""[\s,]([A-Z]{2})[,\s]\s?\d{5}"")"),"#N/A")</f>
        <v>#N/A</v>
      </c>
      <c r="N1655" s="5" t="s">
        <v>15052</v>
      </c>
      <c r="O1655" s="5">
        <v>17050.0</v>
      </c>
      <c r="P1655" s="5">
        <v>1.0</v>
      </c>
      <c r="Q1655" s="5" t="s">
        <v>15053</v>
      </c>
      <c r="R1655" s="5" t="s">
        <v>138</v>
      </c>
      <c r="S1655" s="5">
        <v>4396.0</v>
      </c>
      <c r="T1655" s="5" t="s">
        <v>374</v>
      </c>
      <c r="U1655" s="5">
        <v>45.0</v>
      </c>
      <c r="V1655" s="5" t="s">
        <v>70</v>
      </c>
      <c r="W1655" s="5" t="s">
        <v>15054</v>
      </c>
      <c r="X1655" s="5" t="s">
        <v>52</v>
      </c>
      <c r="Y1655" s="5" t="s">
        <v>52</v>
      </c>
      <c r="Z1655" s="5" t="s">
        <v>15055</v>
      </c>
      <c r="AA1655" s="5">
        <v>109072.0</v>
      </c>
      <c r="AB1655" s="5" t="s">
        <v>119</v>
      </c>
      <c r="AC1655" s="5" t="s">
        <v>52</v>
      </c>
      <c r="AD1655" s="5" t="s">
        <v>72</v>
      </c>
      <c r="AE1655" s="5" t="s">
        <v>73</v>
      </c>
      <c r="AF1655" s="5" t="s">
        <v>74</v>
      </c>
      <c r="AG1655" s="5" t="s">
        <v>75</v>
      </c>
      <c r="AH1655" s="5" t="s">
        <v>76</v>
      </c>
      <c r="AI1655" s="5" t="s">
        <v>77</v>
      </c>
      <c r="AJ1655" s="5" t="s">
        <v>15056</v>
      </c>
      <c r="AK1655" s="5" t="s">
        <v>15057</v>
      </c>
      <c r="AL1655" s="5" t="s">
        <v>4766</v>
      </c>
    </row>
    <row r="1656" hidden="1">
      <c r="A1656" s="5" t="s">
        <v>15058</v>
      </c>
      <c r="B1656" s="5" t="s">
        <v>14976</v>
      </c>
      <c r="C1656" s="5" t="s">
        <v>204</v>
      </c>
      <c r="D1656" s="9">
        <v>43359.0</v>
      </c>
      <c r="E1656" s="5">
        <v>47520.0</v>
      </c>
      <c r="F1656" s="5">
        <v>21600.0</v>
      </c>
      <c r="G1656" s="5" t="s">
        <v>226</v>
      </c>
      <c r="H1656" s="5" t="s">
        <v>205</v>
      </c>
      <c r="I1656" s="5" t="s">
        <v>12650</v>
      </c>
      <c r="J1656" s="5" t="s">
        <v>228</v>
      </c>
      <c r="K1656" s="5" t="s">
        <v>7613</v>
      </c>
      <c r="L1656" s="5" t="s">
        <v>14977</v>
      </c>
      <c r="M1656" s="10" t="str">
        <f>IFERROR(__xludf.DUMMYFUNCTION("REGEXEXTRACT(L2141, ""[\s,]([A-Z]{2})[,\s]\s?\d{5}"")"),"#N/A")</f>
        <v>#N/A</v>
      </c>
      <c r="N1656" s="5" t="s">
        <v>12633</v>
      </c>
      <c r="O1656" s="5">
        <v>959.0</v>
      </c>
      <c r="P1656" s="5">
        <v>1.0</v>
      </c>
      <c r="Q1656" s="5" t="s">
        <v>15059</v>
      </c>
      <c r="R1656" s="5">
        <v>4510.0</v>
      </c>
      <c r="S1656" s="5">
        <v>720.0</v>
      </c>
      <c r="T1656" s="5" t="s">
        <v>115</v>
      </c>
      <c r="U1656" s="5">
        <v>0.0</v>
      </c>
      <c r="V1656" s="5" t="s">
        <v>52</v>
      </c>
      <c r="W1656" s="5" t="s">
        <v>15060</v>
      </c>
      <c r="X1656" s="5" t="s">
        <v>52</v>
      </c>
      <c r="Y1656" s="5" t="s">
        <v>52</v>
      </c>
      <c r="Z1656" s="5" t="s">
        <v>15061</v>
      </c>
      <c r="AA1656" s="5" t="s">
        <v>15062</v>
      </c>
      <c r="AB1656" s="5" t="s">
        <v>235</v>
      </c>
      <c r="AC1656" s="5" t="s">
        <v>52</v>
      </c>
      <c r="AD1656" s="5" t="s">
        <v>181</v>
      </c>
      <c r="AE1656" s="5" t="s">
        <v>182</v>
      </c>
      <c r="AF1656" s="5" t="s">
        <v>183</v>
      </c>
      <c r="AG1656" s="5" t="s">
        <v>52</v>
      </c>
      <c r="AH1656" s="5" t="s">
        <v>52</v>
      </c>
      <c r="AI1656" s="5" t="s">
        <v>184</v>
      </c>
      <c r="AJ1656" s="5" t="s">
        <v>14976</v>
      </c>
      <c r="AK1656" s="5" t="s">
        <v>15063</v>
      </c>
      <c r="AL1656" s="5" t="s">
        <v>9795</v>
      </c>
    </row>
    <row r="1657" hidden="1">
      <c r="A1657" s="5" t="s">
        <v>15064</v>
      </c>
      <c r="B1657" s="5" t="s">
        <v>1144</v>
      </c>
      <c r="C1657" s="5" t="s">
        <v>204</v>
      </c>
      <c r="D1657" s="9">
        <v>43359.0</v>
      </c>
      <c r="E1657" s="5">
        <v>115122.0</v>
      </c>
      <c r="F1657" s="5">
        <v>52328.0</v>
      </c>
      <c r="G1657" s="5" t="s">
        <v>226</v>
      </c>
      <c r="H1657" s="5" t="s">
        <v>205</v>
      </c>
      <c r="I1657" s="5" t="s">
        <v>12650</v>
      </c>
      <c r="J1657" s="5" t="s">
        <v>228</v>
      </c>
      <c r="K1657" s="5" t="s">
        <v>13668</v>
      </c>
      <c r="L1657" s="5" t="s">
        <v>15065</v>
      </c>
      <c r="M1657" s="10" t="str">
        <f>IFERROR(__xludf.DUMMYFUNCTION("REGEXEXTRACT(L2142, ""[\s,]([A-Z]{2})[,\s]\s?\d{5}"")"),"NY")</f>
        <v>NY</v>
      </c>
      <c r="N1657" s="5" t="s">
        <v>12633</v>
      </c>
      <c r="O1657" s="5" t="s">
        <v>9789</v>
      </c>
      <c r="P1657" s="5">
        <v>2.0</v>
      </c>
      <c r="Q1657" s="5" t="s">
        <v>15066</v>
      </c>
      <c r="R1657" s="5" t="s">
        <v>2195</v>
      </c>
      <c r="S1657" s="5">
        <v>6696.0</v>
      </c>
      <c r="T1657" s="5" t="s">
        <v>115</v>
      </c>
      <c r="U1657" s="5">
        <v>0.0</v>
      </c>
      <c r="V1657" s="5" t="s">
        <v>52</v>
      </c>
      <c r="W1657" s="5" t="s">
        <v>15067</v>
      </c>
      <c r="X1657" s="5" t="s">
        <v>52</v>
      </c>
      <c r="Y1657" s="5" t="s">
        <v>52</v>
      </c>
      <c r="Z1657" s="5" t="s">
        <v>15061</v>
      </c>
      <c r="AA1657" s="5" t="s">
        <v>15068</v>
      </c>
      <c r="AB1657" s="5" t="s">
        <v>235</v>
      </c>
      <c r="AC1657" s="5" t="s">
        <v>52</v>
      </c>
      <c r="AD1657" s="5" t="s">
        <v>181</v>
      </c>
      <c r="AE1657" s="5" t="s">
        <v>182</v>
      </c>
      <c r="AF1657" s="5" t="s">
        <v>183</v>
      </c>
      <c r="AG1657" s="5" t="s">
        <v>52</v>
      </c>
      <c r="AH1657" s="5" t="s">
        <v>52</v>
      </c>
      <c r="AI1657" s="5" t="s">
        <v>184</v>
      </c>
      <c r="AJ1657" s="5" t="s">
        <v>1144</v>
      </c>
      <c r="AK1657" s="5" t="s">
        <v>15065</v>
      </c>
      <c r="AL1657" s="5" t="s">
        <v>9795</v>
      </c>
    </row>
    <row r="1658" hidden="1">
      <c r="A1658" s="5" t="s">
        <v>15069</v>
      </c>
      <c r="B1658" s="5" t="s">
        <v>15047</v>
      </c>
      <c r="C1658" s="5" t="s">
        <v>15048</v>
      </c>
      <c r="D1658" s="9">
        <v>43356.0</v>
      </c>
      <c r="E1658" s="5">
        <v>40306.0</v>
      </c>
      <c r="F1658" s="5">
        <v>18321.0</v>
      </c>
      <c r="G1658" s="5" t="s">
        <v>3935</v>
      </c>
      <c r="H1658" s="5" t="s">
        <v>290</v>
      </c>
      <c r="I1658" s="5" t="s">
        <v>15070</v>
      </c>
      <c r="J1658" s="5" t="s">
        <v>872</v>
      </c>
      <c r="K1658" s="5" t="s">
        <v>15071</v>
      </c>
      <c r="L1658" s="5" t="s">
        <v>15072</v>
      </c>
      <c r="M1658" s="10" t="str">
        <f>IFERROR(__xludf.DUMMYFUNCTION("REGEXEXTRACT(L2143, ""[\s,]([A-Z]{2})[,\s]\s?\d{5}"")"),"FL")</f>
        <v>FL</v>
      </c>
      <c r="N1658" s="5" t="s">
        <v>15052</v>
      </c>
      <c r="O1658" s="5">
        <v>17050.0</v>
      </c>
      <c r="P1658" s="5">
        <v>2.0</v>
      </c>
      <c r="Q1658" s="5" t="s">
        <v>15073</v>
      </c>
      <c r="R1658" s="5" t="s">
        <v>15074</v>
      </c>
      <c r="S1658" s="5">
        <v>8791.0</v>
      </c>
      <c r="T1658" s="5" t="s">
        <v>374</v>
      </c>
      <c r="U1658" s="5">
        <v>90.0</v>
      </c>
      <c r="V1658" s="5" t="s">
        <v>70</v>
      </c>
      <c r="W1658" s="5" t="s">
        <v>15075</v>
      </c>
      <c r="X1658" s="5" t="s">
        <v>52</v>
      </c>
      <c r="Y1658" s="5" t="s">
        <v>52</v>
      </c>
      <c r="Z1658" s="5" t="s">
        <v>15076</v>
      </c>
      <c r="AA1658" s="5" t="s">
        <v>15077</v>
      </c>
      <c r="AB1658" s="5" t="s">
        <v>59</v>
      </c>
      <c r="AC1658" s="5" t="s">
        <v>52</v>
      </c>
      <c r="AD1658" s="5" t="s">
        <v>72</v>
      </c>
      <c r="AE1658" s="5" t="s">
        <v>73</v>
      </c>
      <c r="AF1658" s="5" t="s">
        <v>74</v>
      </c>
      <c r="AG1658" s="5" t="s">
        <v>75</v>
      </c>
      <c r="AH1658" s="5" t="s">
        <v>76</v>
      </c>
      <c r="AI1658" s="5" t="s">
        <v>77</v>
      </c>
      <c r="AJ1658" s="5" t="s">
        <v>15056</v>
      </c>
      <c r="AK1658" s="5" t="s">
        <v>15057</v>
      </c>
      <c r="AL1658" s="5" t="s">
        <v>4766</v>
      </c>
    </row>
    <row r="1659" hidden="1">
      <c r="A1659" s="5" t="s">
        <v>15078</v>
      </c>
      <c r="B1659" s="5" t="s">
        <v>9479</v>
      </c>
      <c r="C1659" s="5" t="s">
        <v>12750</v>
      </c>
      <c r="D1659" s="9">
        <v>43353.0</v>
      </c>
      <c r="E1659" s="5">
        <v>2394.0</v>
      </c>
      <c r="F1659" s="5">
        <v>1088.0</v>
      </c>
      <c r="G1659" s="5" t="s">
        <v>479</v>
      </c>
      <c r="H1659" s="5" t="s">
        <v>272</v>
      </c>
      <c r="I1659" s="5" t="s">
        <v>13045</v>
      </c>
      <c r="J1659" s="5" t="s">
        <v>274</v>
      </c>
      <c r="K1659" s="5" t="s">
        <v>9481</v>
      </c>
      <c r="L1659" s="5" t="s">
        <v>12751</v>
      </c>
      <c r="M1659" s="10" t="str">
        <f>IFERROR(__xludf.DUMMYFUNCTION("REGEXEXTRACT(L2144, ""[\s,]([A-Z]{2})[,\s]\s?\d{5}"")"),"FL")</f>
        <v>FL</v>
      </c>
      <c r="N1659" s="5" t="s">
        <v>12752</v>
      </c>
      <c r="O1659" s="5">
        <v>90723.0</v>
      </c>
      <c r="P1659" s="5">
        <v>1.0</v>
      </c>
      <c r="Q1659" s="5" t="s">
        <v>15079</v>
      </c>
      <c r="R1659" s="5" t="s">
        <v>3516</v>
      </c>
      <c r="S1659" s="5">
        <v>98.0</v>
      </c>
      <c r="T1659" s="5" t="s">
        <v>69</v>
      </c>
      <c r="U1659" s="5">
        <v>0.0</v>
      </c>
      <c r="V1659" s="5" t="s">
        <v>52</v>
      </c>
      <c r="W1659" s="5" t="s">
        <v>15080</v>
      </c>
      <c r="X1659" s="5" t="s">
        <v>55</v>
      </c>
      <c r="Y1659" s="5" t="s">
        <v>15081</v>
      </c>
      <c r="Z1659" s="5">
        <v>1806.0</v>
      </c>
      <c r="AA1659" s="5" t="s">
        <v>15082</v>
      </c>
      <c r="AB1659" s="5" t="s">
        <v>260</v>
      </c>
      <c r="AC1659" s="5" t="s">
        <v>52</v>
      </c>
      <c r="AD1659" s="5" t="s">
        <v>3225</v>
      </c>
      <c r="AE1659" s="5" t="s">
        <v>3226</v>
      </c>
      <c r="AF1659" s="5" t="s">
        <v>3227</v>
      </c>
      <c r="AG1659" s="5" t="s">
        <v>52</v>
      </c>
      <c r="AH1659" s="5" t="s">
        <v>52</v>
      </c>
      <c r="AI1659" s="5" t="s">
        <v>3228</v>
      </c>
      <c r="AJ1659" s="5" t="s">
        <v>9479</v>
      </c>
      <c r="AK1659" s="5" t="s">
        <v>12751</v>
      </c>
      <c r="AL1659" s="5" t="s">
        <v>404</v>
      </c>
    </row>
    <row r="1660" hidden="1">
      <c r="A1660" s="5" t="s">
        <v>15083</v>
      </c>
      <c r="B1660" s="5" t="s">
        <v>1144</v>
      </c>
      <c r="C1660" s="5" t="s">
        <v>204</v>
      </c>
      <c r="D1660" s="9">
        <v>43352.0</v>
      </c>
      <c r="E1660" s="5">
        <v>175212.0</v>
      </c>
      <c r="F1660" s="5">
        <v>79642.0</v>
      </c>
      <c r="G1660" s="5" t="s">
        <v>226</v>
      </c>
      <c r="H1660" s="5" t="s">
        <v>205</v>
      </c>
      <c r="I1660" s="5" t="s">
        <v>9507</v>
      </c>
      <c r="J1660" s="5" t="s">
        <v>228</v>
      </c>
      <c r="K1660" s="5" t="s">
        <v>15084</v>
      </c>
      <c r="L1660" s="5" t="s">
        <v>15065</v>
      </c>
      <c r="M1660" s="10" t="str">
        <f>IFERROR(__xludf.DUMMYFUNCTION("REGEXEXTRACT(L2145, ""[\s,]([A-Z]{2})[,\s]\s?\d{5}"")"),"FL")</f>
        <v>FL</v>
      </c>
      <c r="N1660" s="5" t="s">
        <v>12633</v>
      </c>
      <c r="O1660" s="5" t="s">
        <v>9789</v>
      </c>
      <c r="P1660" s="5">
        <v>3.0</v>
      </c>
      <c r="Q1660" s="5" t="s">
        <v>15085</v>
      </c>
      <c r="R1660" s="5" t="s">
        <v>2662</v>
      </c>
      <c r="S1660" s="5">
        <v>7968.0</v>
      </c>
      <c r="T1660" s="5" t="s">
        <v>115</v>
      </c>
      <c r="U1660" s="5">
        <v>0.0</v>
      </c>
      <c r="V1660" s="5" t="s">
        <v>52</v>
      </c>
      <c r="W1660" s="5" t="s">
        <v>15086</v>
      </c>
      <c r="X1660" s="5" t="s">
        <v>52</v>
      </c>
      <c r="Y1660" s="5" t="s">
        <v>52</v>
      </c>
      <c r="Z1660" s="5" t="s">
        <v>15087</v>
      </c>
      <c r="AA1660" s="5" t="s">
        <v>15088</v>
      </c>
      <c r="AB1660" s="5" t="s">
        <v>235</v>
      </c>
      <c r="AC1660" s="5" t="s">
        <v>52</v>
      </c>
      <c r="AD1660" s="5" t="s">
        <v>181</v>
      </c>
      <c r="AE1660" s="5" t="s">
        <v>182</v>
      </c>
      <c r="AF1660" s="5" t="s">
        <v>183</v>
      </c>
      <c r="AG1660" s="5" t="s">
        <v>52</v>
      </c>
      <c r="AH1660" s="5" t="s">
        <v>52</v>
      </c>
      <c r="AI1660" s="5" t="s">
        <v>184</v>
      </c>
      <c r="AJ1660" s="5" t="s">
        <v>1144</v>
      </c>
      <c r="AK1660" s="5" t="s">
        <v>15065</v>
      </c>
      <c r="AL1660" s="5" t="s">
        <v>9795</v>
      </c>
    </row>
    <row r="1661" hidden="1">
      <c r="A1661" s="5" t="s">
        <v>15089</v>
      </c>
      <c r="B1661" s="5" t="s">
        <v>15090</v>
      </c>
      <c r="C1661" s="5" t="s">
        <v>15091</v>
      </c>
      <c r="D1661" s="9">
        <v>43350.0</v>
      </c>
      <c r="E1661" s="5">
        <v>32791.0</v>
      </c>
      <c r="F1661" s="5">
        <v>14905.0</v>
      </c>
      <c r="G1661" s="5" t="s">
        <v>15092</v>
      </c>
      <c r="H1661" s="5" t="s">
        <v>290</v>
      </c>
      <c r="I1661" s="5" t="s">
        <v>15093</v>
      </c>
      <c r="J1661" s="5" t="s">
        <v>7490</v>
      </c>
      <c r="K1661" s="5" t="s">
        <v>1059</v>
      </c>
      <c r="L1661" s="5" t="s">
        <v>15094</v>
      </c>
      <c r="M1661" s="10" t="str">
        <f>IFERROR(__xludf.DUMMYFUNCTION("REGEXEXTRACT(L2146, ""[\s,]([A-Z]{2})[,\s]\s?\d{5}"")"),"MA")</f>
        <v>MA</v>
      </c>
      <c r="N1661" s="5" t="s">
        <v>15095</v>
      </c>
      <c r="O1661" s="5">
        <v>22602.0</v>
      </c>
      <c r="P1661" s="5">
        <v>4.0</v>
      </c>
      <c r="Q1661" s="5" t="s">
        <v>15096</v>
      </c>
      <c r="R1661" s="5" t="s">
        <v>691</v>
      </c>
      <c r="S1661" s="5">
        <v>2519.0</v>
      </c>
      <c r="T1661" s="5" t="s">
        <v>374</v>
      </c>
      <c r="U1661" s="5">
        <v>0.0</v>
      </c>
      <c r="V1661" s="5" t="s">
        <v>70</v>
      </c>
      <c r="W1661" s="5" t="s">
        <v>15097</v>
      </c>
      <c r="X1661" s="5" t="s">
        <v>52</v>
      </c>
      <c r="Y1661" s="5" t="s">
        <v>52</v>
      </c>
      <c r="Z1661" s="5" t="s">
        <v>15076</v>
      </c>
      <c r="AA1661" s="5" t="s">
        <v>15098</v>
      </c>
      <c r="AB1661" s="5" t="s">
        <v>235</v>
      </c>
      <c r="AC1661" s="5" t="s">
        <v>52</v>
      </c>
      <c r="AD1661" s="5" t="s">
        <v>3974</v>
      </c>
      <c r="AE1661" s="5" t="s">
        <v>3975</v>
      </c>
      <c r="AF1661" s="5" t="s">
        <v>183</v>
      </c>
      <c r="AG1661" s="5" t="s">
        <v>52</v>
      </c>
      <c r="AH1661" s="5" t="s">
        <v>3976</v>
      </c>
      <c r="AI1661" s="5" t="s">
        <v>3977</v>
      </c>
      <c r="AJ1661" s="5" t="s">
        <v>15099</v>
      </c>
      <c r="AK1661" s="5" t="s">
        <v>15100</v>
      </c>
      <c r="AL1661" s="5" t="s">
        <v>15101</v>
      </c>
    </row>
    <row r="1662">
      <c r="A1662" s="5" t="s">
        <v>15102</v>
      </c>
      <c r="B1662" s="5" t="s">
        <v>10745</v>
      </c>
      <c r="C1662" s="5" t="s">
        <v>15103</v>
      </c>
      <c r="D1662" s="9">
        <v>43348.0</v>
      </c>
      <c r="E1662" s="5">
        <v>38647.0</v>
      </c>
      <c r="F1662" s="5">
        <v>17567.0</v>
      </c>
      <c r="G1662" s="5" t="s">
        <v>107</v>
      </c>
      <c r="H1662" s="5" t="s">
        <v>45</v>
      </c>
      <c r="I1662" s="5" t="s">
        <v>15093</v>
      </c>
      <c r="J1662" s="5" t="s">
        <v>109</v>
      </c>
      <c r="K1662" s="5" t="s">
        <v>7212</v>
      </c>
      <c r="L1662" s="5" t="s">
        <v>15104</v>
      </c>
      <c r="M1662" s="10" t="str">
        <f>IFERROR(__xludf.DUMMYFUNCTION("REGEXEXTRACT(L2147, ""[\s,]([A-Z]{2})[,\s]\s?\d{5}"")"),"#N/A")</f>
        <v>#N/A</v>
      </c>
      <c r="N1662" s="5" t="s">
        <v>15105</v>
      </c>
      <c r="O1662" s="5">
        <v>19103.0</v>
      </c>
      <c r="P1662" s="5">
        <v>1.0</v>
      </c>
      <c r="Q1662" s="5" t="s">
        <v>15106</v>
      </c>
      <c r="R1662" s="5">
        <v>4510.0</v>
      </c>
      <c r="S1662" s="5">
        <v>61.0</v>
      </c>
      <c r="T1662" s="5" t="s">
        <v>53</v>
      </c>
      <c r="U1662" s="5">
        <v>37.0</v>
      </c>
      <c r="V1662" s="5" t="s">
        <v>93</v>
      </c>
      <c r="W1662" s="5" t="s">
        <v>15107</v>
      </c>
      <c r="X1662" s="5" t="s">
        <v>71</v>
      </c>
      <c r="Y1662" s="5" t="s">
        <v>52</v>
      </c>
      <c r="Z1662" s="5" t="s">
        <v>15076</v>
      </c>
      <c r="AA1662" s="5" t="s">
        <v>15108</v>
      </c>
      <c r="AB1662" s="5" t="s">
        <v>235</v>
      </c>
      <c r="AC1662" s="5" t="s">
        <v>283</v>
      </c>
      <c r="AD1662" s="5" t="s">
        <v>216</v>
      </c>
      <c r="AE1662" s="5" t="s">
        <v>217</v>
      </c>
      <c r="AF1662" s="5" t="s">
        <v>218</v>
      </c>
      <c r="AG1662" s="5" t="s">
        <v>52</v>
      </c>
      <c r="AH1662" s="5" t="s">
        <v>52</v>
      </c>
      <c r="AI1662" s="5" t="s">
        <v>52</v>
      </c>
      <c r="AJ1662" s="5" t="s">
        <v>10745</v>
      </c>
      <c r="AK1662" s="5" t="s">
        <v>15104</v>
      </c>
      <c r="AL1662" s="5" t="s">
        <v>336</v>
      </c>
    </row>
    <row r="1663">
      <c r="A1663" s="5" t="s">
        <v>15109</v>
      </c>
      <c r="B1663" s="5" t="s">
        <v>14954</v>
      </c>
      <c r="C1663" s="5" t="s">
        <v>102</v>
      </c>
      <c r="D1663" s="9">
        <v>43339.0</v>
      </c>
      <c r="E1663" s="5">
        <v>2649.0</v>
      </c>
      <c r="F1663" s="5">
        <v>1204.0</v>
      </c>
      <c r="G1663" s="5" t="s">
        <v>766</v>
      </c>
      <c r="H1663" s="5" t="s">
        <v>45</v>
      </c>
      <c r="I1663" s="5" t="s">
        <v>2332</v>
      </c>
      <c r="J1663" s="5" t="s">
        <v>768</v>
      </c>
      <c r="K1663" s="5" t="s">
        <v>15110</v>
      </c>
      <c r="L1663" s="5" t="s">
        <v>15111</v>
      </c>
      <c r="M1663" s="10" t="str">
        <f>IFERROR(__xludf.DUMMYFUNCTION("REGEXEXTRACT(L2148, ""[\s,]([A-Z]{2})[,\s]\s?\d{5}"")"),"#N/A")</f>
        <v>#N/A</v>
      </c>
      <c r="N1663" s="5" t="s">
        <v>102</v>
      </c>
      <c r="O1663" s="5" t="s">
        <v>15112</v>
      </c>
      <c r="P1663" s="5">
        <v>1.0</v>
      </c>
      <c r="Q1663" s="5" t="s">
        <v>15113</v>
      </c>
      <c r="R1663" s="5" t="s">
        <v>1563</v>
      </c>
      <c r="S1663" s="5">
        <v>65.0</v>
      </c>
      <c r="T1663" s="5" t="s">
        <v>69</v>
      </c>
      <c r="U1663" s="5">
        <v>4.0</v>
      </c>
      <c r="V1663" s="5" t="s">
        <v>70</v>
      </c>
      <c r="W1663" s="5" t="s">
        <v>15114</v>
      </c>
      <c r="X1663" s="5" t="s">
        <v>52</v>
      </c>
      <c r="Y1663" s="5" t="s">
        <v>52</v>
      </c>
      <c r="Z1663" s="5">
        <v>1808.0</v>
      </c>
      <c r="AA1663" s="5" t="s">
        <v>15115</v>
      </c>
      <c r="AB1663" s="5" t="s">
        <v>730</v>
      </c>
      <c r="AC1663" s="5" t="s">
        <v>52</v>
      </c>
      <c r="AD1663" s="5" t="s">
        <v>72</v>
      </c>
      <c r="AE1663" s="5" t="s">
        <v>73</v>
      </c>
      <c r="AF1663" s="5" t="s">
        <v>74</v>
      </c>
      <c r="AG1663" s="5" t="s">
        <v>75</v>
      </c>
      <c r="AH1663" s="5" t="s">
        <v>76</v>
      </c>
      <c r="AI1663" s="5" t="s">
        <v>77</v>
      </c>
      <c r="AJ1663" s="5" t="s">
        <v>102</v>
      </c>
      <c r="AK1663" s="5" t="s">
        <v>102</v>
      </c>
      <c r="AL1663" s="5" t="s">
        <v>776</v>
      </c>
    </row>
    <row r="1664" hidden="1">
      <c r="A1664" s="5" t="s">
        <v>15116</v>
      </c>
      <c r="B1664" s="5" t="s">
        <v>15117</v>
      </c>
      <c r="C1664" s="5" t="s">
        <v>15048</v>
      </c>
      <c r="D1664" s="9">
        <v>43336.0</v>
      </c>
      <c r="E1664" s="5">
        <v>40355.0</v>
      </c>
      <c r="F1664" s="5">
        <v>18343.0</v>
      </c>
      <c r="G1664" s="5" t="s">
        <v>2967</v>
      </c>
      <c r="H1664" s="5" t="s">
        <v>290</v>
      </c>
      <c r="I1664" s="5" t="s">
        <v>15118</v>
      </c>
      <c r="J1664" s="5" t="s">
        <v>1460</v>
      </c>
      <c r="K1664" s="5" t="s">
        <v>15119</v>
      </c>
      <c r="L1664" s="5" t="s">
        <v>15120</v>
      </c>
      <c r="M1664" s="10" t="str">
        <f>IFERROR(__xludf.DUMMYFUNCTION("REGEXEXTRACT(L2149, ""[\s,]([A-Z]{2})[,\s]\s?\d{5}"")"),"OH")</f>
        <v>OH</v>
      </c>
      <c r="N1664" s="5" t="s">
        <v>15052</v>
      </c>
      <c r="O1664" s="5">
        <v>80020.0</v>
      </c>
      <c r="P1664" s="5">
        <v>2.0</v>
      </c>
      <c r="Q1664" s="5" t="s">
        <v>15121</v>
      </c>
      <c r="R1664" s="5" t="s">
        <v>15074</v>
      </c>
      <c r="S1664" s="5">
        <v>8801.0</v>
      </c>
      <c r="T1664" s="5" t="s">
        <v>374</v>
      </c>
      <c r="U1664" s="5">
        <v>90.0</v>
      </c>
      <c r="V1664" s="5" t="s">
        <v>70</v>
      </c>
      <c r="W1664" s="5" t="s">
        <v>15122</v>
      </c>
      <c r="X1664" s="5" t="s">
        <v>52</v>
      </c>
      <c r="Y1664" s="5" t="s">
        <v>52</v>
      </c>
      <c r="Z1664" s="5" t="s">
        <v>15123</v>
      </c>
      <c r="AA1664" s="5" t="s">
        <v>15124</v>
      </c>
      <c r="AB1664" s="5" t="s">
        <v>260</v>
      </c>
      <c r="AC1664" s="5" t="s">
        <v>52</v>
      </c>
      <c r="AD1664" s="5" t="s">
        <v>72</v>
      </c>
      <c r="AE1664" s="5" t="s">
        <v>73</v>
      </c>
      <c r="AF1664" s="5" t="s">
        <v>74</v>
      </c>
      <c r="AG1664" s="5" t="s">
        <v>75</v>
      </c>
      <c r="AH1664" s="5" t="s">
        <v>76</v>
      </c>
      <c r="AI1664" s="5" t="s">
        <v>77</v>
      </c>
      <c r="AJ1664" s="5" t="s">
        <v>15056</v>
      </c>
      <c r="AK1664" s="5" t="s">
        <v>15057</v>
      </c>
      <c r="AL1664" s="5" t="s">
        <v>4766</v>
      </c>
    </row>
    <row r="1665" hidden="1">
      <c r="A1665" s="5" t="s">
        <v>15125</v>
      </c>
      <c r="B1665" s="5" t="s">
        <v>15126</v>
      </c>
      <c r="C1665" s="5" t="s">
        <v>15127</v>
      </c>
      <c r="D1665" s="9">
        <v>43335.0</v>
      </c>
      <c r="E1665" s="5">
        <v>56817.0</v>
      </c>
      <c r="F1665" s="5">
        <v>25826.0</v>
      </c>
      <c r="G1665" s="5" t="s">
        <v>634</v>
      </c>
      <c r="H1665" s="5" t="s">
        <v>272</v>
      </c>
      <c r="I1665" s="5" t="s">
        <v>15128</v>
      </c>
      <c r="J1665" s="5" t="s">
        <v>274</v>
      </c>
      <c r="K1665" s="5" t="s">
        <v>15129</v>
      </c>
      <c r="L1665" s="5" t="s">
        <v>15130</v>
      </c>
      <c r="M1665" s="10" t="str">
        <f>IFERROR(__xludf.DUMMYFUNCTION("REGEXEXTRACT(L2150, ""[\s,]([A-Z]{2})[,\s]\s?\d{5}"")"),"#N/A")</f>
        <v>#N/A</v>
      </c>
      <c r="N1665" s="5" t="s">
        <v>15131</v>
      </c>
      <c r="O1665" s="5">
        <v>2818.0</v>
      </c>
      <c r="P1665" s="5">
        <v>3.0</v>
      </c>
      <c r="Q1665" s="5" t="s">
        <v>15132</v>
      </c>
      <c r="R1665" s="5" t="s">
        <v>15133</v>
      </c>
      <c r="S1665" s="5">
        <v>6996.0</v>
      </c>
      <c r="T1665" s="5" t="s">
        <v>69</v>
      </c>
      <c r="U1665" s="5">
        <v>1.0</v>
      </c>
      <c r="V1665" s="5" t="s">
        <v>93</v>
      </c>
      <c r="W1665" s="5" t="s">
        <v>15134</v>
      </c>
      <c r="X1665" s="5" t="s">
        <v>55</v>
      </c>
      <c r="Y1665" s="5" t="s">
        <v>15135</v>
      </c>
      <c r="Z1665" s="5" t="s">
        <v>9102</v>
      </c>
      <c r="AA1665" s="5" t="s">
        <v>15136</v>
      </c>
      <c r="AB1665" s="5" t="s">
        <v>162</v>
      </c>
      <c r="AC1665" s="5" t="s">
        <v>52</v>
      </c>
      <c r="AD1665" s="5" t="s">
        <v>3141</v>
      </c>
      <c r="AE1665" s="5" t="s">
        <v>3142</v>
      </c>
      <c r="AF1665" s="5" t="s">
        <v>162</v>
      </c>
      <c r="AG1665" s="5" t="s">
        <v>52</v>
      </c>
      <c r="AH1665" s="5" t="s">
        <v>52</v>
      </c>
      <c r="AI1665" s="5" t="s">
        <v>3143</v>
      </c>
      <c r="AJ1665" s="5" t="s">
        <v>102</v>
      </c>
      <c r="AK1665" s="5" t="s">
        <v>102</v>
      </c>
      <c r="AL1665" s="5" t="s">
        <v>1874</v>
      </c>
    </row>
    <row r="1666" hidden="1">
      <c r="A1666" s="5" t="s">
        <v>15137</v>
      </c>
      <c r="B1666" s="5" t="s">
        <v>5603</v>
      </c>
      <c r="C1666" s="5" t="s">
        <v>5603</v>
      </c>
      <c r="D1666" s="9">
        <v>43334.0</v>
      </c>
      <c r="E1666" s="5">
        <v>56745.0</v>
      </c>
      <c r="F1666" s="5">
        <v>25793.0</v>
      </c>
      <c r="G1666" s="5" t="s">
        <v>1419</v>
      </c>
      <c r="H1666" s="5" t="s">
        <v>480</v>
      </c>
      <c r="I1666" s="5" t="s">
        <v>14947</v>
      </c>
      <c r="J1666" s="5" t="s">
        <v>256</v>
      </c>
      <c r="K1666" s="5" t="s">
        <v>3485</v>
      </c>
      <c r="L1666" s="5" t="s">
        <v>14613</v>
      </c>
      <c r="M1666" s="10" t="str">
        <f>IFERROR(__xludf.DUMMYFUNCTION("REGEXEXTRACT(L2151, ""[\s,]([A-Z]{2})[,\s]\s?\d{5}"")"),"#N/A")</f>
        <v>#N/A</v>
      </c>
      <c r="N1666" s="5" t="s">
        <v>14613</v>
      </c>
      <c r="O1666" s="5" t="s">
        <v>52</v>
      </c>
      <c r="P1666" s="5">
        <v>1.0</v>
      </c>
      <c r="Q1666" s="5" t="s">
        <v>15138</v>
      </c>
      <c r="R1666" s="5" t="s">
        <v>91</v>
      </c>
      <c r="S1666" s="5">
        <v>66.0</v>
      </c>
      <c r="T1666" s="5" t="s">
        <v>1077</v>
      </c>
      <c r="U1666" s="5">
        <v>0.0</v>
      </c>
      <c r="V1666" s="5" t="s">
        <v>70</v>
      </c>
      <c r="W1666" s="5" t="s">
        <v>15139</v>
      </c>
      <c r="X1666" s="5" t="s">
        <v>52</v>
      </c>
      <c r="Y1666" s="5" t="s">
        <v>52</v>
      </c>
      <c r="Z1666" s="5" t="s">
        <v>8366</v>
      </c>
      <c r="AA1666" s="5">
        <v>782211.0</v>
      </c>
      <c r="AB1666" s="5" t="s">
        <v>2743</v>
      </c>
      <c r="AC1666" s="5" t="s">
        <v>52</v>
      </c>
      <c r="AD1666" s="5" t="s">
        <v>5289</v>
      </c>
      <c r="AE1666" s="5" t="s">
        <v>5290</v>
      </c>
      <c r="AF1666" s="5" t="s">
        <v>5291</v>
      </c>
      <c r="AG1666" s="5" t="s">
        <v>52</v>
      </c>
      <c r="AH1666" s="5" t="s">
        <v>52</v>
      </c>
      <c r="AI1666" s="5" t="s">
        <v>52</v>
      </c>
      <c r="AJ1666" s="5" t="s">
        <v>13972</v>
      </c>
      <c r="AK1666" s="5" t="s">
        <v>15140</v>
      </c>
      <c r="AL1666" s="5" t="s">
        <v>3481</v>
      </c>
    </row>
    <row r="1667" hidden="1">
      <c r="A1667" s="5" t="s">
        <v>15141</v>
      </c>
      <c r="B1667" s="5" t="s">
        <v>5603</v>
      </c>
      <c r="C1667" s="5" t="s">
        <v>5603</v>
      </c>
      <c r="D1667" s="9">
        <v>43334.0</v>
      </c>
      <c r="E1667" s="5">
        <v>170821.0</v>
      </c>
      <c r="F1667" s="5">
        <v>77646.0</v>
      </c>
      <c r="G1667" s="5" t="s">
        <v>1419</v>
      </c>
      <c r="H1667" s="5" t="s">
        <v>480</v>
      </c>
      <c r="I1667" s="5" t="s">
        <v>14947</v>
      </c>
      <c r="J1667" s="5" t="s">
        <v>256</v>
      </c>
      <c r="K1667" s="5" t="s">
        <v>4021</v>
      </c>
      <c r="L1667" s="5" t="s">
        <v>14093</v>
      </c>
      <c r="M1667" s="10" t="str">
        <f>IFERROR(__xludf.DUMMYFUNCTION("REGEXEXTRACT(L2152, ""[\s,]([A-Z]{2})[,\s]\s?\d{5}"")"),"#N/A")</f>
        <v>#N/A</v>
      </c>
      <c r="N1667" s="5" t="s">
        <v>14093</v>
      </c>
      <c r="O1667" s="5" t="s">
        <v>52</v>
      </c>
      <c r="P1667" s="5">
        <v>3.0</v>
      </c>
      <c r="Q1667" s="5" t="s">
        <v>15142</v>
      </c>
      <c r="R1667" s="5" t="s">
        <v>3360</v>
      </c>
      <c r="S1667" s="5">
        <v>185.0</v>
      </c>
      <c r="T1667" s="5" t="s">
        <v>1077</v>
      </c>
      <c r="U1667" s="5">
        <v>0.0</v>
      </c>
      <c r="V1667" s="5" t="s">
        <v>70</v>
      </c>
      <c r="W1667" s="5" t="s">
        <v>15143</v>
      </c>
      <c r="X1667" s="5" t="s">
        <v>52</v>
      </c>
      <c r="Y1667" s="5" t="s">
        <v>52</v>
      </c>
      <c r="Z1667" s="5" t="s">
        <v>8366</v>
      </c>
      <c r="AA1667" s="5" t="s">
        <v>15144</v>
      </c>
      <c r="AB1667" s="5" t="s">
        <v>2743</v>
      </c>
      <c r="AC1667" s="5" t="s">
        <v>52</v>
      </c>
      <c r="AD1667" s="5" t="s">
        <v>5289</v>
      </c>
      <c r="AE1667" s="5" t="s">
        <v>5290</v>
      </c>
      <c r="AF1667" s="5" t="s">
        <v>5291</v>
      </c>
      <c r="AG1667" s="5" t="s">
        <v>52</v>
      </c>
      <c r="AH1667" s="5" t="s">
        <v>52</v>
      </c>
      <c r="AI1667" s="5" t="s">
        <v>52</v>
      </c>
      <c r="AJ1667" s="5" t="s">
        <v>7256</v>
      </c>
      <c r="AK1667" s="5" t="s">
        <v>14097</v>
      </c>
      <c r="AL1667" s="5" t="s">
        <v>3481</v>
      </c>
    </row>
    <row r="1668" hidden="1">
      <c r="A1668" s="5" t="s">
        <v>15145</v>
      </c>
      <c r="B1668" s="5" t="s">
        <v>5382</v>
      </c>
      <c r="C1668" s="5" t="s">
        <v>102</v>
      </c>
      <c r="D1668" s="9">
        <v>43329.0</v>
      </c>
      <c r="E1668" s="5">
        <v>208371.0</v>
      </c>
      <c r="F1668" s="5">
        <v>94714.0</v>
      </c>
      <c r="G1668" s="5" t="s">
        <v>634</v>
      </c>
      <c r="H1668" s="5" t="s">
        <v>480</v>
      </c>
      <c r="I1668" s="5" t="s">
        <v>1008</v>
      </c>
      <c r="J1668" s="5" t="s">
        <v>274</v>
      </c>
      <c r="K1668" s="5" t="s">
        <v>15146</v>
      </c>
      <c r="L1668" s="5" t="s">
        <v>15147</v>
      </c>
      <c r="M1668" s="10" t="str">
        <f>IFERROR(__xludf.DUMMYFUNCTION("REGEXEXTRACT(L2153, ""[\s,]([A-Z]{2})[,\s]\s?\d{5}"")"),"MD")</f>
        <v>MD</v>
      </c>
      <c r="N1668" s="5" t="s">
        <v>102</v>
      </c>
      <c r="O1668" s="5" t="s">
        <v>5387</v>
      </c>
      <c r="P1668" s="5">
        <v>10.0</v>
      </c>
      <c r="Q1668" s="5" t="s">
        <v>15148</v>
      </c>
      <c r="R1668" s="5" t="s">
        <v>304</v>
      </c>
      <c r="S1668" s="5">
        <v>6668.0</v>
      </c>
      <c r="T1668" s="5" t="s">
        <v>115</v>
      </c>
      <c r="U1668" s="5">
        <v>5.0</v>
      </c>
      <c r="V1668" s="5" t="s">
        <v>70</v>
      </c>
      <c r="W1668" s="5" t="s">
        <v>15149</v>
      </c>
      <c r="X1668" s="5" t="s">
        <v>52</v>
      </c>
      <c r="Y1668" s="5" t="s">
        <v>52</v>
      </c>
      <c r="Z1668" s="5" t="s">
        <v>15150</v>
      </c>
      <c r="AA1668" s="5" t="s">
        <v>15151</v>
      </c>
      <c r="AB1668" s="5" t="s">
        <v>59</v>
      </c>
      <c r="AC1668" s="5" t="s">
        <v>52</v>
      </c>
      <c r="AD1668" s="5" t="s">
        <v>398</v>
      </c>
      <c r="AE1668" s="5" t="s">
        <v>399</v>
      </c>
      <c r="AF1668" s="5" t="s">
        <v>400</v>
      </c>
      <c r="AG1668" s="5" t="s">
        <v>401</v>
      </c>
      <c r="AH1668" s="5">
        <v>23502.0</v>
      </c>
      <c r="AI1668" s="5" t="s">
        <v>402</v>
      </c>
      <c r="AJ1668" s="5" t="s">
        <v>6974</v>
      </c>
      <c r="AK1668" s="5" t="s">
        <v>15152</v>
      </c>
      <c r="AL1668" s="5" t="s">
        <v>1874</v>
      </c>
    </row>
    <row r="1669" hidden="1">
      <c r="A1669" s="5" t="s">
        <v>15153</v>
      </c>
      <c r="B1669" s="5" t="s">
        <v>14590</v>
      </c>
      <c r="C1669" s="5" t="s">
        <v>15154</v>
      </c>
      <c r="D1669" s="9">
        <v>43328.0</v>
      </c>
      <c r="E1669" s="5">
        <v>37061.0</v>
      </c>
      <c r="F1669" s="5">
        <v>16846.0</v>
      </c>
      <c r="G1669" s="5" t="s">
        <v>15155</v>
      </c>
      <c r="H1669" s="5" t="s">
        <v>171</v>
      </c>
      <c r="I1669" s="5" t="s">
        <v>15156</v>
      </c>
      <c r="J1669" s="5" t="s">
        <v>965</v>
      </c>
      <c r="K1669" s="5" t="s">
        <v>12689</v>
      </c>
      <c r="L1669" s="5" t="s">
        <v>15157</v>
      </c>
      <c r="M1669" s="10" t="str">
        <f>IFERROR(__xludf.DUMMYFUNCTION("REGEXEXTRACT(L2154, ""[\s,]([A-Z]{2})[,\s]\s?\d{5}"")"),"#N/A")</f>
        <v>#N/A</v>
      </c>
      <c r="N1669" s="5" t="s">
        <v>15158</v>
      </c>
      <c r="O1669" s="5" t="s">
        <v>52</v>
      </c>
      <c r="P1669" s="5">
        <v>1.0</v>
      </c>
      <c r="Q1669" s="5" t="s">
        <v>15159</v>
      </c>
      <c r="R1669" s="5" t="s">
        <v>91</v>
      </c>
      <c r="S1669" s="5">
        <v>4403.0</v>
      </c>
      <c r="T1669" s="5" t="s">
        <v>69</v>
      </c>
      <c r="U1669" s="5">
        <v>0.0</v>
      </c>
      <c r="V1669" s="5" t="s">
        <v>52</v>
      </c>
      <c r="W1669" s="5" t="s">
        <v>15160</v>
      </c>
      <c r="X1669" s="5" t="s">
        <v>52</v>
      </c>
      <c r="Y1669" s="5" t="s">
        <v>52</v>
      </c>
      <c r="Z1669" s="5" t="s">
        <v>8210</v>
      </c>
      <c r="AA1669" s="5" t="s">
        <v>15161</v>
      </c>
      <c r="AB1669" s="5" t="s">
        <v>59</v>
      </c>
      <c r="AC1669" s="5" t="s">
        <v>52</v>
      </c>
      <c r="AD1669" s="5" t="s">
        <v>3589</v>
      </c>
      <c r="AE1669" s="5" t="s">
        <v>3590</v>
      </c>
      <c r="AF1669" s="5" t="s">
        <v>3591</v>
      </c>
      <c r="AG1669" s="5" t="s">
        <v>52</v>
      </c>
      <c r="AH1669" s="5" t="s">
        <v>52</v>
      </c>
      <c r="AI1669" s="5" t="s">
        <v>3592</v>
      </c>
      <c r="AJ1669" s="5" t="s">
        <v>14590</v>
      </c>
      <c r="AK1669" s="5" t="s">
        <v>15162</v>
      </c>
      <c r="AL1669" s="5" t="s">
        <v>15163</v>
      </c>
    </row>
    <row r="1670" hidden="1">
      <c r="A1670" s="5" t="s">
        <v>15164</v>
      </c>
      <c r="B1670" s="5" t="s">
        <v>14965</v>
      </c>
      <c r="C1670" s="5" t="s">
        <v>14966</v>
      </c>
      <c r="D1670" s="9">
        <v>43325.0</v>
      </c>
      <c r="E1670" s="5">
        <v>12474.0</v>
      </c>
      <c r="F1670" s="5">
        <v>5670.0</v>
      </c>
      <c r="G1670" s="5" t="s">
        <v>107</v>
      </c>
      <c r="H1670" s="5" t="s">
        <v>530</v>
      </c>
      <c r="I1670" s="5" t="s">
        <v>7667</v>
      </c>
      <c r="J1670" s="5" t="s">
        <v>109</v>
      </c>
      <c r="K1670" s="5" t="s">
        <v>1059</v>
      </c>
      <c r="L1670" s="5" t="s">
        <v>15165</v>
      </c>
      <c r="M1670" s="10" t="str">
        <f>IFERROR(__xludf.DUMMYFUNCTION("REGEXEXTRACT(L2155, ""[\s,]([A-Z]{2})[,\s]\s?\d{5}"")"),"#N/A")</f>
        <v>#N/A</v>
      </c>
      <c r="N1670" s="5" t="s">
        <v>15166</v>
      </c>
      <c r="O1670" s="5">
        <v>2048.0</v>
      </c>
      <c r="P1670" s="5">
        <v>1.0</v>
      </c>
      <c r="Q1670" s="5" t="s">
        <v>15167</v>
      </c>
      <c r="R1670" s="5">
        <v>2210.0</v>
      </c>
      <c r="S1670" s="5">
        <v>745.0</v>
      </c>
      <c r="T1670" s="5" t="s">
        <v>69</v>
      </c>
      <c r="U1670" s="5">
        <v>27.0</v>
      </c>
      <c r="V1670" s="5" t="s">
        <v>93</v>
      </c>
      <c r="W1670" s="5" t="s">
        <v>15168</v>
      </c>
      <c r="X1670" s="5" t="s">
        <v>52</v>
      </c>
      <c r="Y1670" s="5" t="s">
        <v>52</v>
      </c>
      <c r="Z1670" s="5" t="s">
        <v>15123</v>
      </c>
      <c r="AA1670" s="5">
        <v>1.7170606E8</v>
      </c>
      <c r="AB1670" s="5" t="s">
        <v>235</v>
      </c>
      <c r="AC1670" s="5" t="s">
        <v>52</v>
      </c>
      <c r="AD1670" s="5" t="s">
        <v>11980</v>
      </c>
      <c r="AE1670" s="5" t="s">
        <v>11981</v>
      </c>
      <c r="AF1670" s="5" t="s">
        <v>218</v>
      </c>
      <c r="AG1670" s="5" t="s">
        <v>52</v>
      </c>
      <c r="AH1670" s="5" t="s">
        <v>11982</v>
      </c>
      <c r="AI1670" s="5" t="s">
        <v>11983</v>
      </c>
      <c r="AJ1670" s="5" t="s">
        <v>64</v>
      </c>
      <c r="AK1670" s="5" t="s">
        <v>14761</v>
      </c>
      <c r="AL1670" s="5" t="s">
        <v>79</v>
      </c>
    </row>
    <row r="1671">
      <c r="A1671" s="5" t="s">
        <v>15169</v>
      </c>
      <c r="B1671" s="5" t="s">
        <v>15170</v>
      </c>
      <c r="C1671" s="5" t="s">
        <v>15171</v>
      </c>
      <c r="D1671" s="9">
        <v>43321.0</v>
      </c>
      <c r="E1671" s="5">
        <v>581.0</v>
      </c>
      <c r="F1671" s="5">
        <v>264.0</v>
      </c>
      <c r="G1671" s="5" t="s">
        <v>963</v>
      </c>
      <c r="H1671" s="5" t="s">
        <v>45</v>
      </c>
      <c r="I1671" s="5" t="s">
        <v>1420</v>
      </c>
      <c r="J1671" s="5" t="s">
        <v>965</v>
      </c>
      <c r="K1671" s="5" t="s">
        <v>744</v>
      </c>
      <c r="L1671" s="5" t="s">
        <v>15172</v>
      </c>
      <c r="M1671" s="10" t="str">
        <f>IFERROR(__xludf.DUMMYFUNCTION("REGEXEXTRACT(L2156, ""[\s,]([A-Z]{2})[,\s]\s?\d{5}"")"),"FL")</f>
        <v>FL</v>
      </c>
      <c r="N1671" s="5" t="s">
        <v>15173</v>
      </c>
      <c r="O1671" s="5" t="s">
        <v>52</v>
      </c>
      <c r="P1671" s="5">
        <v>1.0</v>
      </c>
      <c r="Q1671" s="5" t="s">
        <v>15174</v>
      </c>
      <c r="R1671" s="5" t="s">
        <v>15175</v>
      </c>
      <c r="S1671" s="5">
        <v>12.0</v>
      </c>
      <c r="T1671" s="5" t="s">
        <v>69</v>
      </c>
      <c r="U1671" s="5">
        <v>0.0</v>
      </c>
      <c r="V1671" s="5" t="s">
        <v>52</v>
      </c>
      <c r="W1671" s="5" t="s">
        <v>15176</v>
      </c>
      <c r="X1671" s="5" t="s">
        <v>55</v>
      </c>
      <c r="Y1671" s="5" t="s">
        <v>15177</v>
      </c>
      <c r="Z1671" s="5">
        <v>174.0</v>
      </c>
      <c r="AA1671" s="5" t="s">
        <v>15178</v>
      </c>
      <c r="AB1671" s="5" t="s">
        <v>260</v>
      </c>
      <c r="AC1671" s="5" t="s">
        <v>52</v>
      </c>
      <c r="AD1671" s="5" t="s">
        <v>15179</v>
      </c>
      <c r="AE1671" s="5" t="s">
        <v>15180</v>
      </c>
      <c r="AF1671" s="5" t="s">
        <v>52</v>
      </c>
      <c r="AG1671" s="5" t="s">
        <v>52</v>
      </c>
      <c r="AH1671" s="5" t="s">
        <v>52</v>
      </c>
      <c r="AI1671" s="5" t="s">
        <v>52</v>
      </c>
      <c r="AJ1671" s="5" t="s">
        <v>15170</v>
      </c>
      <c r="AK1671" s="5" t="s">
        <v>15172</v>
      </c>
      <c r="AL1671" s="5" t="s">
        <v>6484</v>
      </c>
    </row>
    <row r="1672" hidden="1">
      <c r="A1672" s="5" t="s">
        <v>15181</v>
      </c>
      <c r="B1672" s="5" t="s">
        <v>4346</v>
      </c>
      <c r="C1672" s="5" t="s">
        <v>4347</v>
      </c>
      <c r="D1672" s="9">
        <v>43317.0</v>
      </c>
      <c r="E1672" s="5">
        <v>31986.0</v>
      </c>
      <c r="F1672" s="5">
        <v>14539.0</v>
      </c>
      <c r="G1672" s="5" t="s">
        <v>492</v>
      </c>
      <c r="H1672" s="5" t="s">
        <v>272</v>
      </c>
      <c r="I1672" s="5" t="s">
        <v>15182</v>
      </c>
      <c r="J1672" s="5" t="s">
        <v>274</v>
      </c>
      <c r="K1672" s="5" t="s">
        <v>15183</v>
      </c>
      <c r="L1672" s="5" t="s">
        <v>9534</v>
      </c>
      <c r="M1672" s="10" t="str">
        <f>IFERROR(__xludf.DUMMYFUNCTION("REGEXEXTRACT(L2157, ""[\s,]([A-Z]{2})[,\s]\s?\d{5}"")"),"OH")</f>
        <v>OH</v>
      </c>
      <c r="N1672" s="5" t="s">
        <v>14821</v>
      </c>
      <c r="O1672" s="5">
        <v>78557.0</v>
      </c>
      <c r="P1672" s="5">
        <v>1.0</v>
      </c>
      <c r="Q1672" s="5" t="s">
        <v>15184</v>
      </c>
      <c r="R1672" s="5" t="s">
        <v>4202</v>
      </c>
      <c r="S1672" s="5">
        <v>893.0</v>
      </c>
      <c r="T1672" s="5" t="s">
        <v>69</v>
      </c>
      <c r="U1672" s="5">
        <v>28.0</v>
      </c>
      <c r="V1672" s="5" t="s">
        <v>70</v>
      </c>
      <c r="W1672" s="5" t="s">
        <v>15185</v>
      </c>
      <c r="X1672" s="5" t="s">
        <v>71</v>
      </c>
      <c r="Y1672" s="5" t="s">
        <v>52</v>
      </c>
      <c r="Z1672" s="5">
        <v>4.0</v>
      </c>
      <c r="AA1672" s="5" t="s">
        <v>15186</v>
      </c>
      <c r="AB1672" s="5" t="s">
        <v>162</v>
      </c>
      <c r="AC1672" s="5" t="s">
        <v>283</v>
      </c>
      <c r="AD1672" s="5" t="s">
        <v>1230</v>
      </c>
      <c r="AE1672" s="5" t="s">
        <v>1231</v>
      </c>
      <c r="AF1672" s="5" t="s">
        <v>52</v>
      </c>
      <c r="AG1672" s="5" t="s">
        <v>52</v>
      </c>
      <c r="AH1672" s="5" t="s">
        <v>52</v>
      </c>
      <c r="AI1672" s="5" t="s">
        <v>1232</v>
      </c>
      <c r="AJ1672" s="5" t="s">
        <v>4346</v>
      </c>
      <c r="AK1672" s="5" t="s">
        <v>6665</v>
      </c>
      <c r="AL1672" s="5" t="s">
        <v>14825</v>
      </c>
    </row>
    <row r="1673" hidden="1">
      <c r="A1673" s="5" t="s">
        <v>15187</v>
      </c>
      <c r="B1673" s="5" t="s">
        <v>12860</v>
      </c>
      <c r="C1673" s="5" t="s">
        <v>12861</v>
      </c>
      <c r="D1673" s="9">
        <v>43316.0</v>
      </c>
      <c r="E1673" s="5">
        <v>9742.0</v>
      </c>
      <c r="F1673" s="5">
        <v>4428.0</v>
      </c>
      <c r="G1673" s="5" t="s">
        <v>412</v>
      </c>
      <c r="H1673" s="5" t="s">
        <v>189</v>
      </c>
      <c r="I1673" s="5" t="s">
        <v>2376</v>
      </c>
      <c r="J1673" s="5" t="s">
        <v>414</v>
      </c>
      <c r="K1673" s="5" t="s">
        <v>15188</v>
      </c>
      <c r="L1673" s="5" t="s">
        <v>12863</v>
      </c>
      <c r="M1673" s="10" t="str">
        <f>IFERROR(__xludf.DUMMYFUNCTION("REGEXEXTRACT(L2158, ""[\s,]([A-Z]{2})[,\s]\s?\d{5}"")"),"DE")</f>
        <v>DE</v>
      </c>
      <c r="N1673" s="5" t="s">
        <v>12864</v>
      </c>
      <c r="O1673" s="5">
        <v>75067.0</v>
      </c>
      <c r="P1673" s="5">
        <v>1.0</v>
      </c>
      <c r="Q1673" s="5" t="s">
        <v>15189</v>
      </c>
      <c r="R1673" s="5" t="s">
        <v>244</v>
      </c>
      <c r="S1673" s="5">
        <v>4403.0</v>
      </c>
      <c r="T1673" s="5" t="s">
        <v>92</v>
      </c>
      <c r="U1673" s="5">
        <v>0.0</v>
      </c>
      <c r="V1673" s="5" t="s">
        <v>93</v>
      </c>
      <c r="W1673" s="5" t="s">
        <v>15190</v>
      </c>
      <c r="X1673" s="5" t="s">
        <v>55</v>
      </c>
      <c r="Y1673" s="5" t="s">
        <v>15191</v>
      </c>
      <c r="Z1673" s="5" t="s">
        <v>15192</v>
      </c>
      <c r="AA1673" s="5" t="s">
        <v>15193</v>
      </c>
      <c r="AB1673" s="5" t="s">
        <v>730</v>
      </c>
      <c r="AC1673" s="5" t="s">
        <v>52</v>
      </c>
      <c r="AD1673" s="5" t="s">
        <v>3141</v>
      </c>
      <c r="AE1673" s="5" t="s">
        <v>3142</v>
      </c>
      <c r="AF1673" s="5" t="s">
        <v>162</v>
      </c>
      <c r="AG1673" s="5" t="s">
        <v>52</v>
      </c>
      <c r="AH1673" s="5" t="s">
        <v>52</v>
      </c>
      <c r="AI1673" s="5" t="s">
        <v>3143</v>
      </c>
      <c r="AJ1673" s="5" t="s">
        <v>102</v>
      </c>
      <c r="AK1673" s="5" t="s">
        <v>102</v>
      </c>
      <c r="AL1673" s="5" t="s">
        <v>941</v>
      </c>
    </row>
    <row r="1674" hidden="1">
      <c r="A1674" s="5" t="s">
        <v>15194</v>
      </c>
      <c r="B1674" s="5" t="s">
        <v>15195</v>
      </c>
      <c r="C1674" s="5" t="s">
        <v>5359</v>
      </c>
      <c r="D1674" s="9">
        <v>43315.0</v>
      </c>
      <c r="E1674" s="5">
        <v>41523.0</v>
      </c>
      <c r="F1674" s="5">
        <v>18874.0</v>
      </c>
      <c r="G1674" s="5" t="s">
        <v>900</v>
      </c>
      <c r="H1674" s="5" t="s">
        <v>2784</v>
      </c>
      <c r="I1674" s="5" t="s">
        <v>15196</v>
      </c>
      <c r="J1674" s="5" t="s">
        <v>872</v>
      </c>
      <c r="K1674" s="5" t="s">
        <v>15197</v>
      </c>
      <c r="L1674" s="5" t="s">
        <v>15198</v>
      </c>
      <c r="M1674" s="10" t="str">
        <f>IFERROR(__xludf.DUMMYFUNCTION("REGEXEXTRACT(L2159, ""[\s,]([A-Z]{2})[,\s]\s?\d{5}"")"),"#N/A")</f>
        <v>#N/A</v>
      </c>
      <c r="N1674" s="5" t="s">
        <v>2917</v>
      </c>
      <c r="O1674" s="5">
        <v>80246.0</v>
      </c>
      <c r="P1674" s="5">
        <v>1.0</v>
      </c>
      <c r="Q1674" s="5" t="s">
        <v>15199</v>
      </c>
      <c r="R1674" s="5">
        <v>4532.0</v>
      </c>
      <c r="S1674" s="5">
        <v>1304.0</v>
      </c>
      <c r="T1674" s="5" t="s">
        <v>69</v>
      </c>
      <c r="U1674" s="5">
        <v>0.0</v>
      </c>
      <c r="V1674" s="5" t="s">
        <v>52</v>
      </c>
      <c r="W1674" s="5" t="s">
        <v>15200</v>
      </c>
      <c r="X1674" s="5" t="s">
        <v>52</v>
      </c>
      <c r="Y1674" s="5" t="s">
        <v>52</v>
      </c>
      <c r="Z1674" s="5" t="s">
        <v>15201</v>
      </c>
      <c r="AA1674" s="5" t="s">
        <v>15202</v>
      </c>
      <c r="AB1674" s="5" t="s">
        <v>200</v>
      </c>
      <c r="AC1674" s="5" t="s">
        <v>52</v>
      </c>
      <c r="AD1674" s="5" t="s">
        <v>216</v>
      </c>
      <c r="AE1674" s="5" t="s">
        <v>217</v>
      </c>
      <c r="AF1674" s="5" t="s">
        <v>218</v>
      </c>
      <c r="AG1674" s="5" t="s">
        <v>52</v>
      </c>
      <c r="AH1674" s="5" t="s">
        <v>52</v>
      </c>
      <c r="AI1674" s="5" t="s">
        <v>52</v>
      </c>
      <c r="AJ1674" s="5" t="s">
        <v>15195</v>
      </c>
      <c r="AK1674" s="5" t="s">
        <v>15198</v>
      </c>
      <c r="AL1674" s="5" t="s">
        <v>13022</v>
      </c>
    </row>
    <row r="1675" hidden="1">
      <c r="A1675" s="5" t="s">
        <v>15203</v>
      </c>
      <c r="B1675" s="5" t="s">
        <v>15204</v>
      </c>
      <c r="C1675" s="5" t="s">
        <v>15205</v>
      </c>
      <c r="D1675" s="9">
        <v>43311.0</v>
      </c>
      <c r="E1675" s="5">
        <v>32250.0</v>
      </c>
      <c r="F1675" s="5">
        <v>14659.0</v>
      </c>
      <c r="G1675" s="5" t="s">
        <v>107</v>
      </c>
      <c r="H1675" s="5" t="s">
        <v>530</v>
      </c>
      <c r="I1675" s="5" t="s">
        <v>1284</v>
      </c>
      <c r="J1675" s="5" t="s">
        <v>109</v>
      </c>
      <c r="K1675" s="5" t="s">
        <v>15206</v>
      </c>
      <c r="L1675" s="5" t="s">
        <v>15207</v>
      </c>
      <c r="M1675" s="10" t="str">
        <f>IFERROR(__xludf.DUMMYFUNCTION("REGEXEXTRACT(L2160, ""[\s,]([A-Z]{2})[,\s]\s?\d{5}"")"),"#N/A")</f>
        <v>#N/A</v>
      </c>
      <c r="N1675" s="5" t="s">
        <v>15208</v>
      </c>
      <c r="O1675" s="5" t="s">
        <v>52</v>
      </c>
      <c r="P1675" s="5">
        <v>1.0</v>
      </c>
      <c r="Q1675" s="5" t="s">
        <v>15209</v>
      </c>
      <c r="R1675" s="5">
        <v>2210.0</v>
      </c>
      <c r="S1675" s="5">
        <v>320.0</v>
      </c>
      <c r="T1675" s="5" t="s">
        <v>5790</v>
      </c>
      <c r="U1675" s="5">
        <v>26.0</v>
      </c>
      <c r="V1675" s="5" t="s">
        <v>93</v>
      </c>
      <c r="W1675" s="5" t="s">
        <v>15210</v>
      </c>
      <c r="X1675" s="5" t="s">
        <v>52</v>
      </c>
      <c r="Y1675" s="5" t="s">
        <v>52</v>
      </c>
      <c r="Z1675" s="5" t="s">
        <v>15192</v>
      </c>
      <c r="AA1675" s="5" t="s">
        <v>15211</v>
      </c>
      <c r="AB1675" s="5" t="s">
        <v>235</v>
      </c>
      <c r="AC1675" s="5" t="s">
        <v>52</v>
      </c>
      <c r="AD1675" s="5" t="s">
        <v>11980</v>
      </c>
      <c r="AE1675" s="5" t="s">
        <v>11981</v>
      </c>
      <c r="AF1675" s="5" t="s">
        <v>218</v>
      </c>
      <c r="AG1675" s="5" t="s">
        <v>52</v>
      </c>
      <c r="AH1675" s="5" t="s">
        <v>11982</v>
      </c>
      <c r="AI1675" s="5" t="s">
        <v>11983</v>
      </c>
      <c r="AJ1675" s="5" t="s">
        <v>15212</v>
      </c>
      <c r="AK1675" s="5" t="s">
        <v>15213</v>
      </c>
      <c r="AL1675" s="5" t="s">
        <v>776</v>
      </c>
    </row>
    <row r="1676" hidden="1">
      <c r="A1676" s="5" t="s">
        <v>15214</v>
      </c>
      <c r="B1676" s="5" t="s">
        <v>10034</v>
      </c>
      <c r="C1676" s="5" t="s">
        <v>12365</v>
      </c>
      <c r="D1676" s="9">
        <v>43308.0</v>
      </c>
      <c r="E1676" s="5">
        <v>56980.0</v>
      </c>
      <c r="F1676" s="5">
        <v>25900.0</v>
      </c>
      <c r="G1676" s="5" t="s">
        <v>1419</v>
      </c>
      <c r="H1676" s="5" t="s">
        <v>480</v>
      </c>
      <c r="I1676" s="5" t="s">
        <v>3831</v>
      </c>
      <c r="J1676" s="5" t="s">
        <v>256</v>
      </c>
      <c r="K1676" s="5" t="s">
        <v>15215</v>
      </c>
      <c r="L1676" s="5" t="s">
        <v>10034</v>
      </c>
      <c r="M1676" s="10" t="str">
        <f>IFERROR(__xludf.DUMMYFUNCTION("REGEXEXTRACT(L2161, ""[\s,]([A-Z]{2})[,\s]\s?\d{5}"")"),"NC")</f>
        <v>NC</v>
      </c>
      <c r="N1676" s="5" t="s">
        <v>15216</v>
      </c>
      <c r="O1676" s="5" t="s">
        <v>52</v>
      </c>
      <c r="P1676" s="5">
        <v>1.0</v>
      </c>
      <c r="Q1676" s="5" t="s">
        <v>15217</v>
      </c>
      <c r="R1676" s="5" t="s">
        <v>211</v>
      </c>
      <c r="S1676" s="5">
        <v>23.0</v>
      </c>
      <c r="T1676" s="5" t="s">
        <v>1077</v>
      </c>
      <c r="U1676" s="5">
        <v>23.0</v>
      </c>
      <c r="V1676" s="5" t="s">
        <v>93</v>
      </c>
      <c r="W1676" s="5" t="s">
        <v>15218</v>
      </c>
      <c r="X1676" s="5" t="s">
        <v>52</v>
      </c>
      <c r="Y1676" s="5" t="s">
        <v>52</v>
      </c>
      <c r="Z1676" s="5" t="s">
        <v>15219</v>
      </c>
      <c r="AA1676" s="5">
        <v>3279.0</v>
      </c>
      <c r="AB1676" s="5" t="s">
        <v>162</v>
      </c>
      <c r="AC1676" s="5" t="s">
        <v>52</v>
      </c>
      <c r="AD1676" s="5" t="s">
        <v>565</v>
      </c>
      <c r="AE1676" s="5" t="s">
        <v>566</v>
      </c>
      <c r="AF1676" s="5" t="s">
        <v>567</v>
      </c>
      <c r="AG1676" s="5" t="s">
        <v>52</v>
      </c>
      <c r="AH1676" s="5" t="s">
        <v>52</v>
      </c>
      <c r="AI1676" s="5" t="s">
        <v>568</v>
      </c>
      <c r="AJ1676" s="5" t="s">
        <v>4663</v>
      </c>
      <c r="AK1676" s="5" t="s">
        <v>15220</v>
      </c>
      <c r="AL1676" s="5" t="s">
        <v>1428</v>
      </c>
    </row>
    <row r="1677" hidden="1">
      <c r="A1677" s="5" t="s">
        <v>15221</v>
      </c>
      <c r="B1677" s="5" t="s">
        <v>15222</v>
      </c>
      <c r="C1677" s="5" t="s">
        <v>15223</v>
      </c>
      <c r="D1677" s="9">
        <v>43307.0</v>
      </c>
      <c r="E1677" s="5">
        <v>11026.0</v>
      </c>
      <c r="F1677" s="5">
        <v>5012.0</v>
      </c>
      <c r="G1677" s="5" t="s">
        <v>15224</v>
      </c>
      <c r="H1677" s="5" t="s">
        <v>1069</v>
      </c>
      <c r="I1677" s="5" t="s">
        <v>1913</v>
      </c>
      <c r="J1677" s="5" t="s">
        <v>15225</v>
      </c>
      <c r="K1677" s="5" t="s">
        <v>15226</v>
      </c>
      <c r="L1677" s="5" t="s">
        <v>15227</v>
      </c>
      <c r="M1677" s="10" t="str">
        <f>IFERROR(__xludf.DUMMYFUNCTION("REGEXEXTRACT(L2162, ""[\s,]([A-Z]{2})[,\s]\s?\d{5}"")"),"#N/A")</f>
        <v>#N/A</v>
      </c>
      <c r="N1677" s="5" t="s">
        <v>15228</v>
      </c>
      <c r="O1677" s="5">
        <v>21230.0</v>
      </c>
      <c r="P1677" s="5">
        <v>1.0</v>
      </c>
      <c r="Q1677" s="5" t="s">
        <v>15229</v>
      </c>
      <c r="R1677" s="5">
        <v>4510.0</v>
      </c>
      <c r="S1677" s="5">
        <v>654.0</v>
      </c>
      <c r="T1677" s="5" t="s">
        <v>69</v>
      </c>
      <c r="U1677" s="5">
        <v>28.0</v>
      </c>
      <c r="V1677" s="5" t="s">
        <v>71</v>
      </c>
      <c r="W1677" s="5" t="s">
        <v>15230</v>
      </c>
      <c r="X1677" s="5" t="s">
        <v>52</v>
      </c>
      <c r="Y1677" s="5" t="s">
        <v>52</v>
      </c>
      <c r="Z1677" s="5" t="s">
        <v>15231</v>
      </c>
      <c r="AA1677" s="5" t="s">
        <v>15232</v>
      </c>
      <c r="AB1677" s="5" t="s">
        <v>1177</v>
      </c>
      <c r="AC1677" s="5" t="s">
        <v>52</v>
      </c>
      <c r="AD1677" s="5" t="s">
        <v>1924</v>
      </c>
      <c r="AE1677" s="5" t="s">
        <v>1925</v>
      </c>
      <c r="AF1677" s="5" t="s">
        <v>544</v>
      </c>
      <c r="AG1677" s="5" t="s">
        <v>265</v>
      </c>
      <c r="AH1677" s="5">
        <v>32203.0</v>
      </c>
      <c r="AI1677" s="5" t="s">
        <v>1926</v>
      </c>
      <c r="AJ1677" s="5" t="s">
        <v>15233</v>
      </c>
      <c r="AK1677" s="5" t="s">
        <v>15234</v>
      </c>
      <c r="AL1677" s="5" t="s">
        <v>15235</v>
      </c>
    </row>
    <row r="1678">
      <c r="A1678" s="5" t="s">
        <v>15236</v>
      </c>
      <c r="B1678" s="5" t="s">
        <v>15237</v>
      </c>
      <c r="C1678" s="5" t="s">
        <v>15238</v>
      </c>
      <c r="D1678" s="9">
        <v>43304.0</v>
      </c>
      <c r="E1678" s="5">
        <v>91208.0</v>
      </c>
      <c r="F1678" s="5">
        <v>41458.0</v>
      </c>
      <c r="G1678" s="5" t="s">
        <v>412</v>
      </c>
      <c r="H1678" s="5" t="s">
        <v>45</v>
      </c>
      <c r="I1678" s="5" t="s">
        <v>871</v>
      </c>
      <c r="J1678" s="5" t="s">
        <v>414</v>
      </c>
      <c r="K1678" s="5" t="s">
        <v>15239</v>
      </c>
      <c r="L1678" s="5" t="s">
        <v>15240</v>
      </c>
      <c r="M1678" s="11" t="s">
        <v>2670</v>
      </c>
      <c r="N1678" s="5" t="s">
        <v>15241</v>
      </c>
      <c r="O1678" s="5" t="s">
        <v>52</v>
      </c>
      <c r="P1678" s="5">
        <v>2.0</v>
      </c>
      <c r="Q1678" s="5" t="s">
        <v>15242</v>
      </c>
      <c r="R1678" s="5" t="s">
        <v>3475</v>
      </c>
      <c r="S1678" s="5">
        <v>30.0</v>
      </c>
      <c r="T1678" s="5" t="s">
        <v>53</v>
      </c>
      <c r="U1678" s="5">
        <v>88.0</v>
      </c>
      <c r="V1678" s="5" t="s">
        <v>93</v>
      </c>
      <c r="W1678" s="5" t="s">
        <v>15243</v>
      </c>
      <c r="X1678" s="5" t="s">
        <v>52</v>
      </c>
      <c r="Y1678" s="5" t="s">
        <v>52</v>
      </c>
      <c r="Z1678" s="5" t="s">
        <v>15244</v>
      </c>
      <c r="AA1678" s="5" t="s">
        <v>15245</v>
      </c>
      <c r="AB1678" s="5" t="s">
        <v>881</v>
      </c>
      <c r="AC1678" s="5" t="s">
        <v>52</v>
      </c>
      <c r="AD1678" s="5" t="s">
        <v>565</v>
      </c>
      <c r="AE1678" s="5" t="s">
        <v>566</v>
      </c>
      <c r="AF1678" s="5" t="s">
        <v>567</v>
      </c>
      <c r="AG1678" s="5" t="s">
        <v>52</v>
      </c>
      <c r="AH1678" s="5" t="s">
        <v>52</v>
      </c>
      <c r="AI1678" s="5" t="s">
        <v>568</v>
      </c>
      <c r="AJ1678" s="5" t="s">
        <v>15237</v>
      </c>
      <c r="AK1678" s="5" t="s">
        <v>15240</v>
      </c>
      <c r="AL1678" s="5" t="s">
        <v>15246</v>
      </c>
    </row>
    <row r="1679">
      <c r="A1679" s="5" t="s">
        <v>15247</v>
      </c>
      <c r="B1679" s="5" t="s">
        <v>15248</v>
      </c>
      <c r="C1679" s="5" t="s">
        <v>15249</v>
      </c>
      <c r="D1679" s="9">
        <v>43304.0</v>
      </c>
      <c r="E1679" s="5">
        <v>53255.0</v>
      </c>
      <c r="F1679" s="5">
        <v>24207.0</v>
      </c>
      <c r="G1679" s="5" t="s">
        <v>412</v>
      </c>
      <c r="H1679" s="5" t="s">
        <v>45</v>
      </c>
      <c r="I1679" s="5" t="s">
        <v>871</v>
      </c>
      <c r="J1679" s="5" t="s">
        <v>414</v>
      </c>
      <c r="K1679" s="5" t="s">
        <v>15250</v>
      </c>
      <c r="L1679" s="5" t="s">
        <v>15251</v>
      </c>
      <c r="M1679" s="10" t="str">
        <f>IFERROR(__xludf.DUMMYFUNCTION("REGEXEXTRACT(L2164, ""[\s,]([A-Z]{2})[,\s]\s?\d{5}"")"),"UT")</f>
        <v>UT</v>
      </c>
      <c r="N1679" s="5" t="s">
        <v>15252</v>
      </c>
      <c r="O1679" s="5">
        <v>10018.0</v>
      </c>
      <c r="P1679" s="5">
        <v>1.0</v>
      </c>
      <c r="Q1679" s="5" t="s">
        <v>15253</v>
      </c>
      <c r="R1679" s="5" t="s">
        <v>91</v>
      </c>
      <c r="S1679" s="5">
        <v>24.0</v>
      </c>
      <c r="T1679" s="5" t="s">
        <v>53</v>
      </c>
      <c r="U1679" s="5">
        <v>50.0</v>
      </c>
      <c r="V1679" s="5" t="s">
        <v>93</v>
      </c>
      <c r="W1679" s="5" t="s">
        <v>15254</v>
      </c>
      <c r="X1679" s="5" t="s">
        <v>52</v>
      </c>
      <c r="Y1679" s="5" t="s">
        <v>52</v>
      </c>
      <c r="Z1679" s="5" t="s">
        <v>15244</v>
      </c>
      <c r="AA1679" s="5">
        <v>632107.0</v>
      </c>
      <c r="AB1679" s="5" t="s">
        <v>881</v>
      </c>
      <c r="AC1679" s="5" t="s">
        <v>52</v>
      </c>
      <c r="AD1679" s="5" t="s">
        <v>565</v>
      </c>
      <c r="AE1679" s="5" t="s">
        <v>566</v>
      </c>
      <c r="AF1679" s="5" t="s">
        <v>567</v>
      </c>
      <c r="AG1679" s="5" t="s">
        <v>52</v>
      </c>
      <c r="AH1679" s="5" t="s">
        <v>52</v>
      </c>
      <c r="AI1679" s="5" t="s">
        <v>568</v>
      </c>
      <c r="AJ1679" s="5" t="s">
        <v>15248</v>
      </c>
      <c r="AK1679" s="5" t="s">
        <v>15251</v>
      </c>
      <c r="AL1679" s="5" t="s">
        <v>15246</v>
      </c>
    </row>
    <row r="1680" hidden="1">
      <c r="A1680" s="5" t="s">
        <v>15255</v>
      </c>
      <c r="B1680" s="5" t="s">
        <v>15256</v>
      </c>
      <c r="C1680" s="5" t="s">
        <v>14177</v>
      </c>
      <c r="D1680" s="9">
        <v>43303.0</v>
      </c>
      <c r="E1680" s="5">
        <v>416658.0</v>
      </c>
      <c r="F1680" s="5">
        <v>189390.0</v>
      </c>
      <c r="G1680" s="5" t="s">
        <v>327</v>
      </c>
      <c r="H1680" s="5" t="s">
        <v>459</v>
      </c>
      <c r="I1680" s="5" t="s">
        <v>15257</v>
      </c>
      <c r="J1680" s="5" t="s">
        <v>191</v>
      </c>
      <c r="K1680" s="5" t="s">
        <v>7143</v>
      </c>
      <c r="L1680" s="5" t="s">
        <v>15258</v>
      </c>
      <c r="M1680" s="10" t="str">
        <f>IFERROR(__xludf.DUMMYFUNCTION("REGEXEXTRACT(L2165, ""[\s,]([A-Z]{2})[,\s]\s?\d{5}"")"),"#N/A")</f>
        <v>#N/A</v>
      </c>
      <c r="N1680" s="5" t="s">
        <v>14180</v>
      </c>
      <c r="O1680" s="5" t="s">
        <v>52</v>
      </c>
      <c r="P1680" s="5">
        <v>8.0</v>
      </c>
      <c r="Q1680" s="5" t="s">
        <v>15259</v>
      </c>
      <c r="R1680" s="5" t="s">
        <v>15260</v>
      </c>
      <c r="S1680" s="5">
        <v>85.0</v>
      </c>
      <c r="T1680" s="5" t="s">
        <v>374</v>
      </c>
      <c r="U1680" s="5">
        <v>160.0</v>
      </c>
      <c r="V1680" s="5" t="s">
        <v>93</v>
      </c>
      <c r="W1680" s="5" t="s">
        <v>15261</v>
      </c>
      <c r="X1680" s="5" t="s">
        <v>52</v>
      </c>
      <c r="Y1680" s="5" t="s">
        <v>52</v>
      </c>
      <c r="Z1680" s="5" t="s">
        <v>15262</v>
      </c>
      <c r="AA1680" s="5" t="s">
        <v>15263</v>
      </c>
      <c r="AB1680" s="5" t="s">
        <v>235</v>
      </c>
      <c r="AC1680" s="5" t="s">
        <v>52</v>
      </c>
      <c r="AD1680" s="5" t="s">
        <v>11980</v>
      </c>
      <c r="AE1680" s="5" t="s">
        <v>11981</v>
      </c>
      <c r="AF1680" s="5" t="s">
        <v>218</v>
      </c>
      <c r="AG1680" s="5" t="s">
        <v>52</v>
      </c>
      <c r="AH1680" s="5" t="s">
        <v>11982</v>
      </c>
      <c r="AI1680" s="5" t="s">
        <v>11983</v>
      </c>
      <c r="AJ1680" s="5" t="s">
        <v>14012</v>
      </c>
      <c r="AK1680" s="5" t="s">
        <v>14013</v>
      </c>
      <c r="AL1680" s="5" t="s">
        <v>300</v>
      </c>
    </row>
    <row r="1681" hidden="1">
      <c r="A1681" s="5" t="s">
        <v>15264</v>
      </c>
      <c r="B1681" s="5" t="s">
        <v>15265</v>
      </c>
      <c r="C1681" s="5" t="s">
        <v>14177</v>
      </c>
      <c r="D1681" s="9">
        <v>43303.0</v>
      </c>
      <c r="E1681" s="5">
        <v>465454.0</v>
      </c>
      <c r="F1681" s="5">
        <v>211570.0</v>
      </c>
      <c r="G1681" s="5" t="s">
        <v>327</v>
      </c>
      <c r="H1681" s="5" t="s">
        <v>459</v>
      </c>
      <c r="I1681" s="5" t="s">
        <v>15257</v>
      </c>
      <c r="J1681" s="5" t="s">
        <v>191</v>
      </c>
      <c r="K1681" s="5" t="s">
        <v>3796</v>
      </c>
      <c r="L1681" s="5" t="s">
        <v>15266</v>
      </c>
      <c r="M1681" s="10" t="str">
        <f>IFERROR(__xludf.DUMMYFUNCTION("REGEXEXTRACT(L2166, ""[\s,]([A-Z]{2})[,\s]\s?\d{5}"")"),"#N/A")</f>
        <v>#N/A</v>
      </c>
      <c r="N1681" s="5" t="s">
        <v>14180</v>
      </c>
      <c r="O1681" s="5" t="s">
        <v>52</v>
      </c>
      <c r="P1681" s="5">
        <v>9.0</v>
      </c>
      <c r="Q1681" s="5" t="s">
        <v>15267</v>
      </c>
      <c r="R1681" s="5" t="s">
        <v>15268</v>
      </c>
      <c r="S1681" s="5">
        <v>94.0</v>
      </c>
      <c r="T1681" s="5" t="s">
        <v>374</v>
      </c>
      <c r="U1681" s="5">
        <v>179.0</v>
      </c>
      <c r="V1681" s="5" t="s">
        <v>93</v>
      </c>
      <c r="W1681" s="5" t="s">
        <v>15269</v>
      </c>
      <c r="X1681" s="5" t="s">
        <v>52</v>
      </c>
      <c r="Y1681" s="5" t="s">
        <v>52</v>
      </c>
      <c r="Z1681" s="5" t="s">
        <v>15262</v>
      </c>
      <c r="AA1681" s="5" t="s">
        <v>15270</v>
      </c>
      <c r="AB1681" s="5" t="s">
        <v>235</v>
      </c>
      <c r="AC1681" s="5" t="s">
        <v>52</v>
      </c>
      <c r="AD1681" s="5" t="s">
        <v>11980</v>
      </c>
      <c r="AE1681" s="5" t="s">
        <v>11981</v>
      </c>
      <c r="AF1681" s="5" t="s">
        <v>218</v>
      </c>
      <c r="AG1681" s="5" t="s">
        <v>52</v>
      </c>
      <c r="AH1681" s="5" t="s">
        <v>11982</v>
      </c>
      <c r="AI1681" s="5" t="s">
        <v>11983</v>
      </c>
      <c r="AJ1681" s="5" t="s">
        <v>15265</v>
      </c>
      <c r="AK1681" s="5" t="s">
        <v>15266</v>
      </c>
      <c r="AL1681" s="5" t="s">
        <v>300</v>
      </c>
    </row>
    <row r="1682" hidden="1">
      <c r="A1682" s="5" t="s">
        <v>15271</v>
      </c>
      <c r="B1682" s="5" t="s">
        <v>3483</v>
      </c>
      <c r="C1682" s="5" t="s">
        <v>3484</v>
      </c>
      <c r="D1682" s="9">
        <v>43302.0</v>
      </c>
      <c r="E1682" s="5">
        <v>229253.0</v>
      </c>
      <c r="F1682" s="5">
        <v>104206.0</v>
      </c>
      <c r="G1682" s="5" t="s">
        <v>1419</v>
      </c>
      <c r="H1682" s="5" t="s">
        <v>480</v>
      </c>
      <c r="I1682" s="5" t="s">
        <v>15272</v>
      </c>
      <c r="J1682" s="5" t="s">
        <v>256</v>
      </c>
      <c r="K1682" s="5" t="s">
        <v>4277</v>
      </c>
      <c r="L1682" s="5" t="s">
        <v>15273</v>
      </c>
      <c r="M1682" s="10" t="str">
        <f>IFERROR(__xludf.DUMMYFUNCTION("REGEXEXTRACT(L2167, ""[\s,]([A-Z]{2})[,\s]\s?\d{5}"")"),"#N/A")</f>
        <v>#N/A</v>
      </c>
      <c r="N1682" s="5" t="s">
        <v>3487</v>
      </c>
      <c r="O1682" s="5" t="s">
        <v>52</v>
      </c>
      <c r="P1682" s="5">
        <v>4.0</v>
      </c>
      <c r="Q1682" s="5" t="s">
        <v>15274</v>
      </c>
      <c r="R1682" s="5" t="s">
        <v>4280</v>
      </c>
      <c r="S1682" s="5">
        <v>334.0</v>
      </c>
      <c r="T1682" s="5" t="s">
        <v>1077</v>
      </c>
      <c r="U1682" s="5">
        <v>0.0</v>
      </c>
      <c r="V1682" s="5" t="s">
        <v>70</v>
      </c>
      <c r="W1682" s="5" t="s">
        <v>15275</v>
      </c>
      <c r="X1682" s="5" t="s">
        <v>52</v>
      </c>
      <c r="Y1682" s="5" t="s">
        <v>52</v>
      </c>
      <c r="Z1682" s="5" t="s">
        <v>5467</v>
      </c>
      <c r="AA1682" s="5" t="s">
        <v>15276</v>
      </c>
      <c r="AB1682" s="5" t="s">
        <v>2743</v>
      </c>
      <c r="AC1682" s="5" t="s">
        <v>52</v>
      </c>
      <c r="AD1682" s="5" t="s">
        <v>5289</v>
      </c>
      <c r="AE1682" s="5" t="s">
        <v>5290</v>
      </c>
      <c r="AF1682" s="5" t="s">
        <v>5291</v>
      </c>
      <c r="AG1682" s="5" t="s">
        <v>52</v>
      </c>
      <c r="AH1682" s="5" t="s">
        <v>52</v>
      </c>
      <c r="AI1682" s="5" t="s">
        <v>52</v>
      </c>
      <c r="AJ1682" s="5" t="s">
        <v>3483</v>
      </c>
      <c r="AK1682" s="5" t="s">
        <v>15277</v>
      </c>
      <c r="AL1682" s="5" t="s">
        <v>3481</v>
      </c>
    </row>
    <row r="1683">
      <c r="A1683" s="5" t="s">
        <v>15278</v>
      </c>
      <c r="B1683" s="5" t="s">
        <v>15279</v>
      </c>
      <c r="C1683" s="5" t="s">
        <v>15280</v>
      </c>
      <c r="D1683" s="9">
        <v>43297.0</v>
      </c>
      <c r="E1683" s="5">
        <v>59112.0</v>
      </c>
      <c r="F1683" s="5">
        <v>26869.0</v>
      </c>
      <c r="G1683" s="5" t="s">
        <v>870</v>
      </c>
      <c r="H1683" s="5" t="s">
        <v>45</v>
      </c>
      <c r="I1683" s="5" t="s">
        <v>15281</v>
      </c>
      <c r="J1683" s="5" t="s">
        <v>872</v>
      </c>
      <c r="K1683" s="5" t="s">
        <v>744</v>
      </c>
      <c r="L1683" s="5" t="s">
        <v>15282</v>
      </c>
      <c r="M1683" s="11" t="s">
        <v>2670</v>
      </c>
      <c r="N1683" s="5" t="s">
        <v>15283</v>
      </c>
      <c r="O1683" s="5" t="s">
        <v>52</v>
      </c>
      <c r="P1683" s="5">
        <v>1.0</v>
      </c>
      <c r="Q1683" s="5" t="s">
        <v>15284</v>
      </c>
      <c r="R1683" s="5" t="s">
        <v>52</v>
      </c>
      <c r="S1683" s="5">
        <v>35.0</v>
      </c>
      <c r="T1683" s="5" t="s">
        <v>115</v>
      </c>
      <c r="U1683" s="5">
        <v>0.0</v>
      </c>
      <c r="V1683" s="5" t="s">
        <v>70</v>
      </c>
      <c r="W1683" s="5" t="s">
        <v>15285</v>
      </c>
      <c r="X1683" s="5" t="s">
        <v>71</v>
      </c>
      <c r="Y1683" s="5" t="s">
        <v>52</v>
      </c>
      <c r="Z1683" s="5" t="s">
        <v>15286</v>
      </c>
      <c r="AA1683" s="5" t="s">
        <v>15287</v>
      </c>
      <c r="AB1683" s="5" t="s">
        <v>200</v>
      </c>
      <c r="AC1683" s="5" t="s">
        <v>52</v>
      </c>
      <c r="AD1683" s="5" t="s">
        <v>398</v>
      </c>
      <c r="AE1683" s="5" t="s">
        <v>399</v>
      </c>
      <c r="AF1683" s="5" t="s">
        <v>400</v>
      </c>
      <c r="AG1683" s="5" t="s">
        <v>401</v>
      </c>
      <c r="AH1683" s="5">
        <v>23502.0</v>
      </c>
      <c r="AI1683" s="5" t="s">
        <v>402</v>
      </c>
      <c r="AJ1683" s="5" t="s">
        <v>15288</v>
      </c>
      <c r="AK1683" s="5" t="s">
        <v>15289</v>
      </c>
      <c r="AL1683" s="5" t="s">
        <v>15290</v>
      </c>
    </row>
    <row r="1684" hidden="1">
      <c r="A1684" s="5" t="s">
        <v>15291</v>
      </c>
      <c r="B1684" s="5" t="s">
        <v>13270</v>
      </c>
      <c r="C1684" s="5" t="s">
        <v>204</v>
      </c>
      <c r="D1684" s="9">
        <v>43296.0</v>
      </c>
      <c r="E1684" s="5">
        <v>48761.0</v>
      </c>
      <c r="F1684" s="5">
        <v>22164.0</v>
      </c>
      <c r="G1684" s="5" t="s">
        <v>226</v>
      </c>
      <c r="H1684" s="5" t="s">
        <v>205</v>
      </c>
      <c r="I1684" s="5" t="s">
        <v>15292</v>
      </c>
      <c r="J1684" s="5" t="s">
        <v>228</v>
      </c>
      <c r="K1684" s="5" t="s">
        <v>14543</v>
      </c>
      <c r="L1684" s="5" t="s">
        <v>14404</v>
      </c>
      <c r="M1684" s="10" t="str">
        <f>IFERROR(__xludf.DUMMYFUNCTION("REGEXEXTRACT(L2169, ""[\s,]([A-Z]{2})[,\s]\s?\d{5}"")"),"#N/A")</f>
        <v>#N/A</v>
      </c>
      <c r="N1684" s="5" t="s">
        <v>13905</v>
      </c>
      <c r="O1684" s="5" t="s">
        <v>13273</v>
      </c>
      <c r="P1684" s="5">
        <v>1.0</v>
      </c>
      <c r="Q1684" s="5" t="s">
        <v>15293</v>
      </c>
      <c r="R1684" s="5">
        <v>4510.0</v>
      </c>
      <c r="S1684" s="5">
        <v>2640.0</v>
      </c>
      <c r="T1684" s="5" t="s">
        <v>115</v>
      </c>
      <c r="U1684" s="5">
        <v>0.0</v>
      </c>
      <c r="V1684" s="5" t="s">
        <v>52</v>
      </c>
      <c r="W1684" s="5" t="s">
        <v>15294</v>
      </c>
      <c r="X1684" s="5" t="s">
        <v>52</v>
      </c>
      <c r="Y1684" s="5" t="s">
        <v>52</v>
      </c>
      <c r="Z1684" s="5" t="s">
        <v>15295</v>
      </c>
      <c r="AA1684" s="5" t="s">
        <v>15296</v>
      </c>
      <c r="AB1684" s="5" t="s">
        <v>180</v>
      </c>
      <c r="AC1684" s="5" t="s">
        <v>52</v>
      </c>
      <c r="AD1684" s="5" t="s">
        <v>181</v>
      </c>
      <c r="AE1684" s="5" t="s">
        <v>182</v>
      </c>
      <c r="AF1684" s="5" t="s">
        <v>183</v>
      </c>
      <c r="AG1684" s="5" t="s">
        <v>52</v>
      </c>
      <c r="AH1684" s="5" t="s">
        <v>52</v>
      </c>
      <c r="AI1684" s="5" t="s">
        <v>184</v>
      </c>
      <c r="AJ1684" s="5" t="s">
        <v>13270</v>
      </c>
      <c r="AK1684" s="5" t="s">
        <v>14404</v>
      </c>
      <c r="AL1684" s="5" t="s">
        <v>9795</v>
      </c>
    </row>
    <row r="1685" hidden="1">
      <c r="A1685" s="5" t="s">
        <v>15297</v>
      </c>
      <c r="B1685" s="5" t="s">
        <v>13270</v>
      </c>
      <c r="C1685" s="5" t="s">
        <v>204</v>
      </c>
      <c r="D1685" s="9">
        <v>43296.0</v>
      </c>
      <c r="E1685" s="5">
        <v>99475.0</v>
      </c>
      <c r="F1685" s="5">
        <v>45216.0</v>
      </c>
      <c r="G1685" s="5" t="s">
        <v>226</v>
      </c>
      <c r="H1685" s="5" t="s">
        <v>205</v>
      </c>
      <c r="I1685" s="5" t="s">
        <v>15292</v>
      </c>
      <c r="J1685" s="5" t="s">
        <v>228</v>
      </c>
      <c r="K1685" s="5" t="s">
        <v>15298</v>
      </c>
      <c r="L1685" s="5" t="s">
        <v>14404</v>
      </c>
      <c r="M1685" s="10" t="str">
        <f>IFERROR(__xludf.DUMMYFUNCTION("REGEXEXTRACT(L2170, ""[\s,]([A-Z]{2})[,\s]\s?\d{5}"")"),"#N/A")</f>
        <v>#N/A</v>
      </c>
      <c r="N1685" s="5" t="s">
        <v>13905</v>
      </c>
      <c r="O1685" s="5" t="s">
        <v>13273</v>
      </c>
      <c r="P1685" s="5">
        <v>2.0</v>
      </c>
      <c r="Q1685" s="5" t="s">
        <v>15299</v>
      </c>
      <c r="R1685" s="5" t="s">
        <v>2195</v>
      </c>
      <c r="S1685" s="5">
        <v>5808.0</v>
      </c>
      <c r="T1685" s="5" t="s">
        <v>115</v>
      </c>
      <c r="U1685" s="5">
        <v>0.0</v>
      </c>
      <c r="V1685" s="5" t="s">
        <v>52</v>
      </c>
      <c r="W1685" s="5" t="s">
        <v>15300</v>
      </c>
      <c r="X1685" s="5" t="s">
        <v>52</v>
      </c>
      <c r="Y1685" s="5" t="s">
        <v>52</v>
      </c>
      <c r="Z1685" s="5" t="s">
        <v>15295</v>
      </c>
      <c r="AA1685" s="5" t="s">
        <v>15301</v>
      </c>
      <c r="AB1685" s="5" t="s">
        <v>180</v>
      </c>
      <c r="AC1685" s="5" t="s">
        <v>52</v>
      </c>
      <c r="AD1685" s="5" t="s">
        <v>181</v>
      </c>
      <c r="AE1685" s="5" t="s">
        <v>182</v>
      </c>
      <c r="AF1685" s="5" t="s">
        <v>183</v>
      </c>
      <c r="AG1685" s="5" t="s">
        <v>52</v>
      </c>
      <c r="AH1685" s="5" t="s">
        <v>52</v>
      </c>
      <c r="AI1685" s="5" t="s">
        <v>184</v>
      </c>
      <c r="AJ1685" s="5" t="s">
        <v>13270</v>
      </c>
      <c r="AK1685" s="5" t="s">
        <v>14404</v>
      </c>
      <c r="AL1685" s="5" t="s">
        <v>9795</v>
      </c>
    </row>
    <row r="1686">
      <c r="A1686" s="5" t="s">
        <v>15302</v>
      </c>
      <c r="B1686" s="5" t="s">
        <v>15303</v>
      </c>
      <c r="C1686" s="5" t="s">
        <v>15304</v>
      </c>
      <c r="D1686" s="9">
        <v>43296.0</v>
      </c>
      <c r="E1686" s="5">
        <v>45408.0</v>
      </c>
      <c r="F1686" s="5">
        <v>20640.0</v>
      </c>
      <c r="G1686" s="5" t="s">
        <v>422</v>
      </c>
      <c r="H1686" s="5" t="s">
        <v>45</v>
      </c>
      <c r="I1686" s="5" t="s">
        <v>12223</v>
      </c>
      <c r="J1686" s="5" t="s">
        <v>424</v>
      </c>
      <c r="K1686" s="5" t="s">
        <v>15305</v>
      </c>
      <c r="L1686" s="5" t="s">
        <v>15306</v>
      </c>
      <c r="M1686" s="10" t="str">
        <f>IFERROR(__xludf.DUMMYFUNCTION("REGEXEXTRACT(L2171, ""[\s,]([A-Z]{2})[,\s]\s?\d{5}"")"),"OH")</f>
        <v>OH</v>
      </c>
      <c r="N1686" s="5" t="s">
        <v>15307</v>
      </c>
      <c r="O1686" s="5">
        <v>7080.0</v>
      </c>
      <c r="P1686" s="5">
        <v>1.0</v>
      </c>
      <c r="Q1686" s="5" t="s">
        <v>15308</v>
      </c>
      <c r="R1686" s="5">
        <v>2210.0</v>
      </c>
      <c r="S1686" s="5">
        <v>7.0</v>
      </c>
      <c r="T1686" s="5" t="s">
        <v>53</v>
      </c>
      <c r="U1686" s="5">
        <v>0.0</v>
      </c>
      <c r="V1686" s="5" t="s">
        <v>52</v>
      </c>
      <c r="W1686" s="5" t="s">
        <v>15309</v>
      </c>
      <c r="X1686" s="5" t="s">
        <v>71</v>
      </c>
      <c r="Y1686" s="5" t="s">
        <v>52</v>
      </c>
      <c r="Z1686" s="5" t="s">
        <v>15310</v>
      </c>
      <c r="AA1686" s="5" t="s">
        <v>15311</v>
      </c>
      <c r="AB1686" s="5" t="s">
        <v>260</v>
      </c>
      <c r="AC1686" s="5" t="s">
        <v>283</v>
      </c>
      <c r="AD1686" s="5" t="s">
        <v>216</v>
      </c>
      <c r="AE1686" s="5" t="s">
        <v>217</v>
      </c>
      <c r="AF1686" s="5" t="s">
        <v>218</v>
      </c>
      <c r="AG1686" s="5" t="s">
        <v>52</v>
      </c>
      <c r="AH1686" s="5" t="s">
        <v>52</v>
      </c>
      <c r="AI1686" s="5" t="s">
        <v>52</v>
      </c>
      <c r="AJ1686" s="5" t="s">
        <v>15303</v>
      </c>
      <c r="AK1686" s="5" t="s">
        <v>15306</v>
      </c>
      <c r="AL1686" s="5" t="s">
        <v>928</v>
      </c>
    </row>
    <row r="1687" hidden="1">
      <c r="A1687" s="5" t="s">
        <v>15312</v>
      </c>
      <c r="B1687" s="5" t="s">
        <v>15117</v>
      </c>
      <c r="C1687" s="5" t="s">
        <v>15048</v>
      </c>
      <c r="D1687" s="9">
        <v>43294.0</v>
      </c>
      <c r="E1687" s="5">
        <v>40268.0</v>
      </c>
      <c r="F1687" s="5">
        <v>18304.0</v>
      </c>
      <c r="G1687" s="5" t="s">
        <v>3935</v>
      </c>
      <c r="H1687" s="5" t="s">
        <v>290</v>
      </c>
      <c r="I1687" s="5" t="s">
        <v>15118</v>
      </c>
      <c r="J1687" s="5" t="s">
        <v>872</v>
      </c>
      <c r="K1687" s="5" t="s">
        <v>15313</v>
      </c>
      <c r="L1687" s="5" t="s">
        <v>15314</v>
      </c>
      <c r="M1687" s="10" t="str">
        <f>IFERROR(__xludf.DUMMYFUNCTION("REGEXEXTRACT(L2172, ""[\s,]([A-Z]{2})[,\s]\s?\d{5}"")"),"MD")</f>
        <v>MD</v>
      </c>
      <c r="N1687" s="5" t="s">
        <v>15052</v>
      </c>
      <c r="O1687" s="5">
        <v>80020.0</v>
      </c>
      <c r="P1687" s="5">
        <v>2.0</v>
      </c>
      <c r="Q1687" s="5" t="s">
        <v>15315</v>
      </c>
      <c r="R1687" s="5" t="s">
        <v>15074</v>
      </c>
      <c r="S1687" s="5">
        <v>8782.0</v>
      </c>
      <c r="T1687" s="5" t="s">
        <v>374</v>
      </c>
      <c r="U1687" s="5">
        <v>90.0</v>
      </c>
      <c r="V1687" s="5" t="s">
        <v>70</v>
      </c>
      <c r="W1687" s="5" t="s">
        <v>15316</v>
      </c>
      <c r="X1687" s="5" t="s">
        <v>52</v>
      </c>
      <c r="Y1687" s="5" t="s">
        <v>52</v>
      </c>
      <c r="Z1687" s="5" t="s">
        <v>15317</v>
      </c>
      <c r="AA1687" s="5" t="s">
        <v>15318</v>
      </c>
      <c r="AB1687" s="5" t="s">
        <v>260</v>
      </c>
      <c r="AC1687" s="5" t="s">
        <v>52</v>
      </c>
      <c r="AD1687" s="5" t="s">
        <v>72</v>
      </c>
      <c r="AE1687" s="5" t="s">
        <v>73</v>
      </c>
      <c r="AF1687" s="5" t="s">
        <v>74</v>
      </c>
      <c r="AG1687" s="5" t="s">
        <v>75</v>
      </c>
      <c r="AH1687" s="5" t="s">
        <v>76</v>
      </c>
      <c r="AI1687" s="5" t="s">
        <v>77</v>
      </c>
      <c r="AJ1687" s="5" t="s">
        <v>15056</v>
      </c>
      <c r="AK1687" s="5" t="s">
        <v>15057</v>
      </c>
      <c r="AL1687" s="5" t="s">
        <v>4766</v>
      </c>
    </row>
    <row r="1688" hidden="1">
      <c r="A1688" s="5" t="s">
        <v>15319</v>
      </c>
      <c r="B1688" s="5" t="s">
        <v>12733</v>
      </c>
      <c r="C1688" s="5" t="s">
        <v>15320</v>
      </c>
      <c r="D1688" s="9">
        <v>43293.0</v>
      </c>
      <c r="E1688" s="5">
        <v>170590.0</v>
      </c>
      <c r="F1688" s="5">
        <v>77541.0</v>
      </c>
      <c r="G1688" s="5" t="s">
        <v>1419</v>
      </c>
      <c r="H1688" s="5" t="s">
        <v>480</v>
      </c>
      <c r="I1688" s="5" t="s">
        <v>15321</v>
      </c>
      <c r="J1688" s="5" t="s">
        <v>256</v>
      </c>
      <c r="K1688" s="5" t="s">
        <v>4021</v>
      </c>
      <c r="L1688" s="5" t="s">
        <v>15322</v>
      </c>
      <c r="M1688" s="10" t="str">
        <f>IFERROR(__xludf.DUMMYFUNCTION("REGEXEXTRACT(L2173, ""[\s,]([A-Z]{2})[,\s]\s?\d{5}"")"),"#N/A")</f>
        <v>#N/A</v>
      </c>
      <c r="N1688" s="5" t="s">
        <v>15323</v>
      </c>
      <c r="O1688" s="5" t="s">
        <v>52</v>
      </c>
      <c r="P1688" s="5">
        <v>3.0</v>
      </c>
      <c r="Q1688" s="5" t="s">
        <v>15324</v>
      </c>
      <c r="R1688" s="5" t="s">
        <v>3360</v>
      </c>
      <c r="S1688" s="5">
        <v>289.0</v>
      </c>
      <c r="T1688" s="5" t="s">
        <v>1077</v>
      </c>
      <c r="U1688" s="5">
        <v>0.0</v>
      </c>
      <c r="V1688" s="5" t="s">
        <v>70</v>
      </c>
      <c r="W1688" s="5" t="s">
        <v>15325</v>
      </c>
      <c r="X1688" s="5" t="s">
        <v>52</v>
      </c>
      <c r="Y1688" s="5" t="s">
        <v>52</v>
      </c>
      <c r="Z1688" s="5" t="s">
        <v>11470</v>
      </c>
      <c r="AA1688" s="5" t="s">
        <v>15326</v>
      </c>
      <c r="AB1688" s="5" t="s">
        <v>2743</v>
      </c>
      <c r="AC1688" s="5" t="s">
        <v>52</v>
      </c>
      <c r="AD1688" s="5" t="s">
        <v>5289</v>
      </c>
      <c r="AE1688" s="5" t="s">
        <v>5290</v>
      </c>
      <c r="AF1688" s="5" t="s">
        <v>5291</v>
      </c>
      <c r="AG1688" s="5" t="s">
        <v>52</v>
      </c>
      <c r="AH1688" s="5" t="s">
        <v>52</v>
      </c>
      <c r="AI1688" s="5" t="s">
        <v>52</v>
      </c>
      <c r="AJ1688" s="5" t="s">
        <v>12733</v>
      </c>
      <c r="AK1688" s="5" t="s">
        <v>15327</v>
      </c>
      <c r="AL1688" s="5" t="s">
        <v>15328</v>
      </c>
    </row>
    <row r="1689" hidden="1">
      <c r="A1689" s="5" t="s">
        <v>15329</v>
      </c>
      <c r="B1689" s="5" t="s">
        <v>15330</v>
      </c>
      <c r="C1689" s="5" t="s">
        <v>9376</v>
      </c>
      <c r="D1689" s="9">
        <v>43292.0</v>
      </c>
      <c r="E1689" s="5">
        <v>261560.0</v>
      </c>
      <c r="F1689" s="5">
        <v>118891.0</v>
      </c>
      <c r="G1689" s="5" t="s">
        <v>963</v>
      </c>
      <c r="H1689" s="5" t="s">
        <v>171</v>
      </c>
      <c r="I1689" s="5" t="s">
        <v>15331</v>
      </c>
      <c r="J1689" s="5" t="s">
        <v>965</v>
      </c>
      <c r="K1689" s="5" t="s">
        <v>15332</v>
      </c>
      <c r="L1689" s="5" t="s">
        <v>15333</v>
      </c>
      <c r="M1689" s="10" t="str">
        <f>IFERROR(__xludf.DUMMYFUNCTION("REGEXEXTRACT(L2174, ""[\s,]([A-Z]{2})[,\s]\s?\d{5}"")"),"IL")</f>
        <v>IL</v>
      </c>
      <c r="N1689" s="5" t="s">
        <v>15334</v>
      </c>
      <c r="O1689" s="5">
        <v>30092.0</v>
      </c>
      <c r="P1689" s="5">
        <v>6.0</v>
      </c>
      <c r="Q1689" s="5" t="s">
        <v>15335</v>
      </c>
      <c r="R1689" s="5" t="s">
        <v>15336</v>
      </c>
      <c r="S1689" s="5">
        <v>180.0</v>
      </c>
      <c r="T1689" s="5" t="s">
        <v>196</v>
      </c>
      <c r="U1689" s="5">
        <v>175.0</v>
      </c>
      <c r="V1689" s="5" t="s">
        <v>70</v>
      </c>
      <c r="W1689" s="5" t="s">
        <v>15337</v>
      </c>
      <c r="X1689" s="5" t="s">
        <v>71</v>
      </c>
      <c r="Y1689" s="5" t="s">
        <v>52</v>
      </c>
      <c r="Z1689" s="5" t="s">
        <v>5377</v>
      </c>
      <c r="AA1689" s="5" t="s">
        <v>15338</v>
      </c>
      <c r="AB1689" s="5" t="s">
        <v>260</v>
      </c>
      <c r="AC1689" s="5" t="s">
        <v>283</v>
      </c>
      <c r="AD1689" s="5" t="s">
        <v>4510</v>
      </c>
      <c r="AE1689" s="5" t="s">
        <v>4511</v>
      </c>
      <c r="AF1689" s="5" t="s">
        <v>3481</v>
      </c>
      <c r="AG1689" s="5" t="s">
        <v>3425</v>
      </c>
      <c r="AH1689" s="5" t="s">
        <v>4512</v>
      </c>
      <c r="AI1689" s="5" t="s">
        <v>4513</v>
      </c>
      <c r="AJ1689" s="5" t="s">
        <v>15330</v>
      </c>
      <c r="AK1689" s="5" t="s">
        <v>15333</v>
      </c>
      <c r="AL1689" s="5" t="s">
        <v>3065</v>
      </c>
    </row>
    <row r="1690" hidden="1">
      <c r="A1690" s="5" t="s">
        <v>15329</v>
      </c>
      <c r="B1690" s="5" t="s">
        <v>15339</v>
      </c>
      <c r="C1690" s="5" t="s">
        <v>15340</v>
      </c>
      <c r="D1690" s="9">
        <v>43292.0</v>
      </c>
      <c r="E1690" s="5">
        <v>261560.0</v>
      </c>
      <c r="F1690" s="5">
        <v>118891.0</v>
      </c>
      <c r="G1690" s="5" t="s">
        <v>963</v>
      </c>
      <c r="H1690" s="5" t="s">
        <v>171</v>
      </c>
      <c r="I1690" s="5" t="s">
        <v>15331</v>
      </c>
      <c r="J1690" s="5" t="s">
        <v>965</v>
      </c>
      <c r="K1690" s="5" t="s">
        <v>15332</v>
      </c>
      <c r="L1690" s="5" t="s">
        <v>15341</v>
      </c>
      <c r="M1690" s="10" t="str">
        <f>IFERROR(__xludf.DUMMYFUNCTION("REGEXEXTRACT(L2175, ""[\s,]([A-Z]{2})[,\s]\s?\d{5}"")"),"#N/A")</f>
        <v>#N/A</v>
      </c>
      <c r="N1690" s="5" t="s">
        <v>15342</v>
      </c>
      <c r="O1690" s="5">
        <v>30305.0</v>
      </c>
      <c r="P1690" s="5">
        <v>6.0</v>
      </c>
      <c r="Q1690" s="5" t="s">
        <v>15335</v>
      </c>
      <c r="R1690" s="5" t="s">
        <v>15336</v>
      </c>
      <c r="S1690" s="5">
        <v>180.0</v>
      </c>
      <c r="T1690" s="5" t="s">
        <v>196</v>
      </c>
      <c r="U1690" s="5">
        <v>175.0</v>
      </c>
      <c r="V1690" s="5" t="s">
        <v>70</v>
      </c>
      <c r="W1690" s="5" t="s">
        <v>15343</v>
      </c>
      <c r="X1690" s="5" t="s">
        <v>55</v>
      </c>
      <c r="Y1690" s="5" t="s">
        <v>15337</v>
      </c>
      <c r="Z1690" s="5" t="s">
        <v>5377</v>
      </c>
      <c r="AA1690" s="5" t="s">
        <v>15338</v>
      </c>
      <c r="AB1690" s="5" t="s">
        <v>260</v>
      </c>
      <c r="AC1690" s="5" t="s">
        <v>52</v>
      </c>
      <c r="AD1690" s="5" t="s">
        <v>4510</v>
      </c>
      <c r="AE1690" s="5" t="s">
        <v>4511</v>
      </c>
      <c r="AF1690" s="5" t="s">
        <v>3481</v>
      </c>
      <c r="AG1690" s="5" t="s">
        <v>3425</v>
      </c>
      <c r="AH1690" s="5" t="s">
        <v>4512</v>
      </c>
      <c r="AI1690" s="5" t="s">
        <v>4513</v>
      </c>
      <c r="AJ1690" s="5" t="s">
        <v>15344</v>
      </c>
      <c r="AK1690" s="5" t="s">
        <v>15345</v>
      </c>
      <c r="AL1690" s="5" t="s">
        <v>3065</v>
      </c>
    </row>
    <row r="1691">
      <c r="A1691" s="5" t="s">
        <v>15346</v>
      </c>
      <c r="B1691" s="5" t="s">
        <v>15347</v>
      </c>
      <c r="C1691" s="5" t="s">
        <v>15348</v>
      </c>
      <c r="D1691" s="9">
        <v>43291.0</v>
      </c>
      <c r="E1691" s="5">
        <v>13308.0</v>
      </c>
      <c r="F1691" s="5">
        <v>6049.0</v>
      </c>
      <c r="G1691" s="5" t="s">
        <v>963</v>
      </c>
      <c r="H1691" s="5" t="s">
        <v>45</v>
      </c>
      <c r="I1691" s="5" t="s">
        <v>3751</v>
      </c>
      <c r="J1691" s="5" t="s">
        <v>965</v>
      </c>
      <c r="K1691" s="5" t="s">
        <v>15349</v>
      </c>
      <c r="L1691" s="5" t="s">
        <v>15350</v>
      </c>
      <c r="M1691" s="10" t="str">
        <f>IFERROR(__xludf.DUMMYFUNCTION("REGEXEXTRACT(L2176, ""[\s,]([A-Z]{2})[,\s]\s?\d{5}"")"),"OH")</f>
        <v>OH</v>
      </c>
      <c r="N1691" s="5" t="s">
        <v>15351</v>
      </c>
      <c r="O1691" s="5">
        <v>7407.0</v>
      </c>
      <c r="P1691" s="5">
        <v>1.0</v>
      </c>
      <c r="Q1691" s="5" t="s">
        <v>15352</v>
      </c>
      <c r="R1691" s="5" t="s">
        <v>91</v>
      </c>
      <c r="S1691" s="5">
        <v>112.0</v>
      </c>
      <c r="T1691" s="5" t="s">
        <v>69</v>
      </c>
      <c r="U1691" s="5">
        <v>0.0</v>
      </c>
      <c r="V1691" s="5" t="s">
        <v>70</v>
      </c>
      <c r="W1691" s="5" t="s">
        <v>15353</v>
      </c>
      <c r="X1691" s="5" t="s">
        <v>71</v>
      </c>
      <c r="Y1691" s="5" t="s">
        <v>52</v>
      </c>
      <c r="Z1691" s="5" t="s">
        <v>4138</v>
      </c>
      <c r="AA1691" s="5" t="s">
        <v>15354</v>
      </c>
      <c r="AB1691" s="5" t="s">
        <v>1553</v>
      </c>
      <c r="AC1691" s="5" t="s">
        <v>52</v>
      </c>
      <c r="AD1691" s="5" t="s">
        <v>5289</v>
      </c>
      <c r="AE1691" s="5" t="s">
        <v>5290</v>
      </c>
      <c r="AF1691" s="5" t="s">
        <v>5291</v>
      </c>
      <c r="AG1691" s="5" t="s">
        <v>52</v>
      </c>
      <c r="AH1691" s="5" t="s">
        <v>52</v>
      </c>
      <c r="AI1691" s="5" t="s">
        <v>52</v>
      </c>
      <c r="AJ1691" s="5" t="s">
        <v>15347</v>
      </c>
      <c r="AK1691" s="5" t="s">
        <v>15355</v>
      </c>
      <c r="AL1691" s="5" t="s">
        <v>3065</v>
      </c>
    </row>
    <row r="1692" hidden="1">
      <c r="A1692" s="5" t="s">
        <v>15356</v>
      </c>
      <c r="B1692" s="5" t="s">
        <v>13270</v>
      </c>
      <c r="C1692" s="5" t="s">
        <v>204</v>
      </c>
      <c r="D1692" s="9">
        <v>43291.0</v>
      </c>
      <c r="E1692" s="5">
        <v>196891.0</v>
      </c>
      <c r="F1692" s="5">
        <v>89496.0</v>
      </c>
      <c r="G1692" s="5" t="s">
        <v>226</v>
      </c>
      <c r="H1692" s="5" t="s">
        <v>205</v>
      </c>
      <c r="I1692" s="5" t="s">
        <v>12650</v>
      </c>
      <c r="J1692" s="5" t="s">
        <v>228</v>
      </c>
      <c r="K1692" s="5" t="s">
        <v>15357</v>
      </c>
      <c r="L1692" s="5" t="s">
        <v>14404</v>
      </c>
      <c r="M1692" s="10" t="str">
        <f>IFERROR(__xludf.DUMMYFUNCTION("REGEXEXTRACT(L2177, ""[\s,]([A-Z]{2})[,\s]\s?\d{5}"")"),"NY")</f>
        <v>NY</v>
      </c>
      <c r="N1692" s="5" t="s">
        <v>13905</v>
      </c>
      <c r="O1692" s="5" t="s">
        <v>13273</v>
      </c>
      <c r="P1692" s="5">
        <v>4.0</v>
      </c>
      <c r="Q1692" s="5" t="s">
        <v>15358</v>
      </c>
      <c r="R1692" s="5" t="s">
        <v>691</v>
      </c>
      <c r="S1692" s="5">
        <v>11238.0</v>
      </c>
      <c r="T1692" s="5" t="s">
        <v>115</v>
      </c>
      <c r="U1692" s="5">
        <v>0.0</v>
      </c>
      <c r="V1692" s="5" t="s">
        <v>52</v>
      </c>
      <c r="W1692" s="5" t="s">
        <v>15359</v>
      </c>
      <c r="X1692" s="5" t="s">
        <v>52</v>
      </c>
      <c r="Y1692" s="5" t="s">
        <v>52</v>
      </c>
      <c r="Z1692" s="5" t="s">
        <v>15360</v>
      </c>
      <c r="AA1692" s="5" t="s">
        <v>15361</v>
      </c>
      <c r="AB1692" s="5" t="s">
        <v>235</v>
      </c>
      <c r="AC1692" s="5" t="s">
        <v>52</v>
      </c>
      <c r="AD1692" s="5" t="s">
        <v>181</v>
      </c>
      <c r="AE1692" s="5" t="s">
        <v>182</v>
      </c>
      <c r="AF1692" s="5" t="s">
        <v>183</v>
      </c>
      <c r="AG1692" s="5" t="s">
        <v>52</v>
      </c>
      <c r="AH1692" s="5" t="s">
        <v>52</v>
      </c>
      <c r="AI1692" s="5" t="s">
        <v>184</v>
      </c>
      <c r="AJ1692" s="5" t="s">
        <v>13270</v>
      </c>
      <c r="AK1692" s="5" t="s">
        <v>14404</v>
      </c>
      <c r="AL1692" s="5" t="s">
        <v>9795</v>
      </c>
    </row>
    <row r="1693" hidden="1">
      <c r="A1693" s="5" t="s">
        <v>15362</v>
      </c>
      <c r="B1693" s="5" t="s">
        <v>13479</v>
      </c>
      <c r="C1693" s="5" t="s">
        <v>15363</v>
      </c>
      <c r="D1693" s="9">
        <v>43290.0</v>
      </c>
      <c r="E1693" s="5">
        <v>11015.0</v>
      </c>
      <c r="F1693" s="5">
        <v>5007.0</v>
      </c>
      <c r="G1693" s="5" t="s">
        <v>2212</v>
      </c>
      <c r="H1693" s="5" t="s">
        <v>189</v>
      </c>
      <c r="I1693" s="5" t="s">
        <v>15364</v>
      </c>
      <c r="J1693" s="5" t="s">
        <v>2214</v>
      </c>
      <c r="K1693" s="5" t="s">
        <v>173</v>
      </c>
      <c r="L1693" s="5" t="s">
        <v>15365</v>
      </c>
      <c r="M1693" s="10" t="str">
        <f>IFERROR(__xludf.DUMMYFUNCTION("REGEXEXTRACT(L2178, ""[\s,]([A-Z]{2})[,\s]\s?\d{5}"")"),"TX")</f>
        <v>TX</v>
      </c>
      <c r="N1693" s="5" t="s">
        <v>15366</v>
      </c>
      <c r="O1693" s="5" t="s">
        <v>52</v>
      </c>
      <c r="P1693" s="5">
        <v>1.0</v>
      </c>
      <c r="Q1693" s="5" t="s">
        <v>15367</v>
      </c>
      <c r="R1693" s="5">
        <v>2200.0</v>
      </c>
      <c r="S1693" s="5">
        <v>8.0</v>
      </c>
      <c r="T1693" s="5" t="s">
        <v>115</v>
      </c>
      <c r="U1693" s="5">
        <v>0.0</v>
      </c>
      <c r="V1693" s="5" t="s">
        <v>52</v>
      </c>
      <c r="W1693" s="5" t="s">
        <v>15368</v>
      </c>
      <c r="X1693" s="5" t="s">
        <v>52</v>
      </c>
      <c r="Y1693" s="5" t="s">
        <v>52</v>
      </c>
      <c r="Z1693" s="5" t="s">
        <v>15369</v>
      </c>
      <c r="AA1693" s="5" t="s">
        <v>15370</v>
      </c>
      <c r="AB1693" s="5" t="s">
        <v>235</v>
      </c>
      <c r="AC1693" s="5" t="s">
        <v>52</v>
      </c>
      <c r="AD1693" s="5" t="s">
        <v>181</v>
      </c>
      <c r="AE1693" s="5" t="s">
        <v>182</v>
      </c>
      <c r="AF1693" s="5" t="s">
        <v>183</v>
      </c>
      <c r="AG1693" s="5" t="s">
        <v>52</v>
      </c>
      <c r="AH1693" s="5" t="s">
        <v>52</v>
      </c>
      <c r="AI1693" s="5" t="s">
        <v>184</v>
      </c>
      <c r="AJ1693" s="5" t="s">
        <v>13479</v>
      </c>
      <c r="AK1693" s="5" t="s">
        <v>15365</v>
      </c>
      <c r="AL1693" s="5" t="s">
        <v>13487</v>
      </c>
    </row>
    <row r="1694" hidden="1">
      <c r="A1694" s="5" t="s">
        <v>15371</v>
      </c>
      <c r="B1694" s="5" t="s">
        <v>15372</v>
      </c>
      <c r="C1694" s="5" t="s">
        <v>14003</v>
      </c>
      <c r="D1694" s="9">
        <v>43287.0</v>
      </c>
      <c r="E1694" s="5">
        <v>270006.0</v>
      </c>
      <c r="F1694" s="5">
        <v>122730.0</v>
      </c>
      <c r="G1694" s="5" t="s">
        <v>327</v>
      </c>
      <c r="H1694" s="5" t="s">
        <v>459</v>
      </c>
      <c r="I1694" s="5" t="s">
        <v>8820</v>
      </c>
      <c r="J1694" s="5" t="s">
        <v>191</v>
      </c>
      <c r="K1694" s="5" t="s">
        <v>1086</v>
      </c>
      <c r="L1694" s="5" t="s">
        <v>15373</v>
      </c>
      <c r="M1694" s="10" t="str">
        <f>IFERROR(__xludf.DUMMYFUNCTION("REGEXEXTRACT(L2179, ""[\s,]([A-Z]{2})[,\s]\s?\d{5}"")"),"NJ")</f>
        <v>NJ</v>
      </c>
      <c r="N1694" s="5" t="s">
        <v>14006</v>
      </c>
      <c r="O1694" s="5" t="s">
        <v>52</v>
      </c>
      <c r="P1694" s="5">
        <v>5.0</v>
      </c>
      <c r="Q1694" s="5" t="s">
        <v>15374</v>
      </c>
      <c r="R1694" s="5" t="s">
        <v>508</v>
      </c>
      <c r="S1694" s="5">
        <v>73.0</v>
      </c>
      <c r="T1694" s="5" t="s">
        <v>374</v>
      </c>
      <c r="U1694" s="5">
        <v>98.0</v>
      </c>
      <c r="V1694" s="5" t="s">
        <v>93</v>
      </c>
      <c r="W1694" s="5" t="s">
        <v>15375</v>
      </c>
      <c r="X1694" s="5" t="s">
        <v>52</v>
      </c>
      <c r="Y1694" s="5" t="s">
        <v>52</v>
      </c>
      <c r="Z1694" s="5" t="s">
        <v>15376</v>
      </c>
      <c r="AA1694" s="5" t="s">
        <v>15377</v>
      </c>
      <c r="AB1694" s="5" t="s">
        <v>200</v>
      </c>
      <c r="AC1694" s="5" t="s">
        <v>52</v>
      </c>
      <c r="AD1694" s="5" t="s">
        <v>11980</v>
      </c>
      <c r="AE1694" s="5" t="s">
        <v>11981</v>
      </c>
      <c r="AF1694" s="5" t="s">
        <v>218</v>
      </c>
      <c r="AG1694" s="5" t="s">
        <v>52</v>
      </c>
      <c r="AH1694" s="5" t="s">
        <v>11982</v>
      </c>
      <c r="AI1694" s="5" t="s">
        <v>11983</v>
      </c>
      <c r="AJ1694" s="5" t="s">
        <v>15372</v>
      </c>
      <c r="AK1694" s="5" t="s">
        <v>15373</v>
      </c>
      <c r="AL1694" s="5" t="s">
        <v>300</v>
      </c>
    </row>
    <row r="1695" hidden="1">
      <c r="A1695" s="5" t="s">
        <v>15378</v>
      </c>
      <c r="B1695" s="5" t="s">
        <v>15379</v>
      </c>
      <c r="C1695" s="5" t="s">
        <v>14177</v>
      </c>
      <c r="D1695" s="9">
        <v>43287.0</v>
      </c>
      <c r="E1695" s="5">
        <v>158906.0</v>
      </c>
      <c r="F1695" s="5">
        <v>72230.0</v>
      </c>
      <c r="G1695" s="5" t="s">
        <v>327</v>
      </c>
      <c r="H1695" s="5" t="s">
        <v>459</v>
      </c>
      <c r="I1695" s="5" t="s">
        <v>8820</v>
      </c>
      <c r="J1695" s="5" t="s">
        <v>191</v>
      </c>
      <c r="K1695" s="5" t="s">
        <v>1086</v>
      </c>
      <c r="L1695" s="5" t="s">
        <v>15380</v>
      </c>
      <c r="M1695" s="10" t="str">
        <f>IFERROR(__xludf.DUMMYFUNCTION("REGEXEXTRACT(L2180, ""[\s,]([A-Z]{2})[,\s]\s?\d{5}"")"),"NY")</f>
        <v>NY</v>
      </c>
      <c r="N1695" s="5" t="s">
        <v>14180</v>
      </c>
      <c r="O1695" s="5" t="s">
        <v>52</v>
      </c>
      <c r="P1695" s="5">
        <v>3.0</v>
      </c>
      <c r="Q1695" s="5" t="s">
        <v>15381</v>
      </c>
      <c r="R1695" s="5" t="s">
        <v>15382</v>
      </c>
      <c r="S1695" s="5">
        <v>28.0</v>
      </c>
      <c r="T1695" s="5" t="s">
        <v>374</v>
      </c>
      <c r="U1695" s="5">
        <v>60.0</v>
      </c>
      <c r="V1695" s="5" t="s">
        <v>93</v>
      </c>
      <c r="W1695" s="5" t="s">
        <v>15383</v>
      </c>
      <c r="X1695" s="5" t="s">
        <v>52</v>
      </c>
      <c r="Y1695" s="5" t="s">
        <v>52</v>
      </c>
      <c r="Z1695" s="5" t="s">
        <v>15376</v>
      </c>
      <c r="AA1695" s="5" t="s">
        <v>15384</v>
      </c>
      <c r="AB1695" s="5" t="s">
        <v>200</v>
      </c>
      <c r="AC1695" s="5" t="s">
        <v>52</v>
      </c>
      <c r="AD1695" s="5" t="s">
        <v>11980</v>
      </c>
      <c r="AE1695" s="5" t="s">
        <v>11981</v>
      </c>
      <c r="AF1695" s="5" t="s">
        <v>218</v>
      </c>
      <c r="AG1695" s="5" t="s">
        <v>52</v>
      </c>
      <c r="AH1695" s="5" t="s">
        <v>11982</v>
      </c>
      <c r="AI1695" s="5" t="s">
        <v>11983</v>
      </c>
      <c r="AJ1695" s="5" t="s">
        <v>14012</v>
      </c>
      <c r="AK1695" s="5" t="s">
        <v>14013</v>
      </c>
      <c r="AL1695" s="5" t="s">
        <v>300</v>
      </c>
    </row>
    <row r="1696" hidden="1">
      <c r="A1696" s="5" t="s">
        <v>15385</v>
      </c>
      <c r="B1696" s="5" t="s">
        <v>15256</v>
      </c>
      <c r="C1696" s="5" t="s">
        <v>14177</v>
      </c>
      <c r="D1696" s="9">
        <v>43287.0</v>
      </c>
      <c r="E1696" s="5">
        <v>100474.0</v>
      </c>
      <c r="F1696" s="5">
        <v>45670.0</v>
      </c>
      <c r="G1696" s="5" t="s">
        <v>327</v>
      </c>
      <c r="H1696" s="5" t="s">
        <v>459</v>
      </c>
      <c r="I1696" s="5" t="s">
        <v>8820</v>
      </c>
      <c r="J1696" s="5" t="s">
        <v>191</v>
      </c>
      <c r="K1696" s="5" t="s">
        <v>1031</v>
      </c>
      <c r="L1696" s="5" t="s">
        <v>15258</v>
      </c>
      <c r="M1696" s="10" t="str">
        <f>IFERROR(__xludf.DUMMYFUNCTION("REGEXEXTRACT(L2181, ""[\s,]([A-Z]{2})[,\s]\s?\d{5}"")"),"#N/A")</f>
        <v>#N/A</v>
      </c>
      <c r="N1696" s="5" t="s">
        <v>14180</v>
      </c>
      <c r="O1696" s="5" t="s">
        <v>52</v>
      </c>
      <c r="P1696" s="5">
        <v>2.0</v>
      </c>
      <c r="Q1696" s="5" t="s">
        <v>15386</v>
      </c>
      <c r="R1696" s="5" t="s">
        <v>2195</v>
      </c>
      <c r="S1696" s="5">
        <v>18.0</v>
      </c>
      <c r="T1696" s="5" t="s">
        <v>374</v>
      </c>
      <c r="U1696" s="5">
        <v>39.0</v>
      </c>
      <c r="V1696" s="5" t="s">
        <v>93</v>
      </c>
      <c r="W1696" s="5" t="s">
        <v>15387</v>
      </c>
      <c r="X1696" s="5" t="s">
        <v>52</v>
      </c>
      <c r="Y1696" s="5" t="s">
        <v>52</v>
      </c>
      <c r="Z1696" s="5" t="s">
        <v>15376</v>
      </c>
      <c r="AA1696" s="5" t="s">
        <v>15388</v>
      </c>
      <c r="AB1696" s="5" t="s">
        <v>200</v>
      </c>
      <c r="AC1696" s="5" t="s">
        <v>52</v>
      </c>
      <c r="AD1696" s="5" t="s">
        <v>11980</v>
      </c>
      <c r="AE1696" s="5" t="s">
        <v>11981</v>
      </c>
      <c r="AF1696" s="5" t="s">
        <v>218</v>
      </c>
      <c r="AG1696" s="5" t="s">
        <v>52</v>
      </c>
      <c r="AH1696" s="5" t="s">
        <v>11982</v>
      </c>
      <c r="AI1696" s="5" t="s">
        <v>11983</v>
      </c>
      <c r="AJ1696" s="5" t="s">
        <v>14012</v>
      </c>
      <c r="AK1696" s="5" t="s">
        <v>14013</v>
      </c>
      <c r="AL1696" s="5" t="s">
        <v>300</v>
      </c>
    </row>
    <row r="1697" hidden="1">
      <c r="A1697" s="5" t="s">
        <v>15389</v>
      </c>
      <c r="B1697" s="5" t="s">
        <v>15390</v>
      </c>
      <c r="C1697" s="5" t="s">
        <v>1196</v>
      </c>
      <c r="D1697" s="9">
        <v>43287.0</v>
      </c>
      <c r="E1697" s="5">
        <v>321772.0</v>
      </c>
      <c r="F1697" s="5">
        <v>146260.0</v>
      </c>
      <c r="G1697" s="5" t="s">
        <v>327</v>
      </c>
      <c r="H1697" s="5" t="s">
        <v>459</v>
      </c>
      <c r="I1697" s="5" t="s">
        <v>8820</v>
      </c>
      <c r="J1697" s="5" t="s">
        <v>191</v>
      </c>
      <c r="K1697" s="5" t="s">
        <v>7072</v>
      </c>
      <c r="L1697" s="5" t="s">
        <v>15391</v>
      </c>
      <c r="M1697" s="10" t="str">
        <f>IFERROR(__xludf.DUMMYFUNCTION("REGEXEXTRACT(L2182, ""[\s,]([A-Z]{2})[,\s]\s?\d{5}"")"),"OH")</f>
        <v>OH</v>
      </c>
      <c r="N1697" s="5" t="s">
        <v>1198</v>
      </c>
      <c r="O1697" s="5" t="s">
        <v>52</v>
      </c>
      <c r="P1697" s="5">
        <v>6.0</v>
      </c>
      <c r="Q1697" s="5" t="s">
        <v>15392</v>
      </c>
      <c r="R1697" s="5" t="s">
        <v>8967</v>
      </c>
      <c r="S1697" s="5">
        <v>44.0</v>
      </c>
      <c r="T1697" s="5" t="s">
        <v>374</v>
      </c>
      <c r="U1697" s="5">
        <v>123.0</v>
      </c>
      <c r="V1697" s="5" t="s">
        <v>93</v>
      </c>
      <c r="W1697" s="5" t="s">
        <v>15393</v>
      </c>
      <c r="X1697" s="5" t="s">
        <v>52</v>
      </c>
      <c r="Y1697" s="5" t="s">
        <v>52</v>
      </c>
      <c r="Z1697" s="5" t="s">
        <v>15376</v>
      </c>
      <c r="AA1697" s="5" t="s">
        <v>15394</v>
      </c>
      <c r="AB1697" s="5" t="s">
        <v>200</v>
      </c>
      <c r="AC1697" s="5" t="s">
        <v>52</v>
      </c>
      <c r="AD1697" s="5" t="s">
        <v>11980</v>
      </c>
      <c r="AE1697" s="5" t="s">
        <v>11981</v>
      </c>
      <c r="AF1697" s="5" t="s">
        <v>218</v>
      </c>
      <c r="AG1697" s="5" t="s">
        <v>52</v>
      </c>
      <c r="AH1697" s="5" t="s">
        <v>11982</v>
      </c>
      <c r="AI1697" s="5" t="s">
        <v>11983</v>
      </c>
      <c r="AJ1697" s="5" t="s">
        <v>15390</v>
      </c>
      <c r="AK1697" s="5" t="s">
        <v>15391</v>
      </c>
      <c r="AL1697" s="5" t="s">
        <v>300</v>
      </c>
    </row>
    <row r="1698">
      <c r="A1698" s="5" t="s">
        <v>15395</v>
      </c>
      <c r="B1698" s="5" t="s">
        <v>6102</v>
      </c>
      <c r="C1698" s="5" t="s">
        <v>6102</v>
      </c>
      <c r="D1698" s="9">
        <v>43286.0</v>
      </c>
      <c r="E1698" s="5">
        <v>39820.0</v>
      </c>
      <c r="F1698" s="5">
        <v>18100.0</v>
      </c>
      <c r="G1698" s="5" t="s">
        <v>44</v>
      </c>
      <c r="H1698" s="5" t="s">
        <v>45</v>
      </c>
      <c r="I1698" s="5" t="s">
        <v>15396</v>
      </c>
      <c r="J1698" s="5" t="s">
        <v>47</v>
      </c>
      <c r="K1698" s="5" t="s">
        <v>1614</v>
      </c>
      <c r="L1698" s="5" t="s">
        <v>15397</v>
      </c>
      <c r="M1698" s="10" t="str">
        <f>IFERROR(__xludf.DUMMYFUNCTION("REGEXEXTRACT(L2183, ""[\s,]([A-Z]{2})[,\s]\s?\d{5}"")"),"#N/A")</f>
        <v>#N/A</v>
      </c>
      <c r="N1698" s="5" t="s">
        <v>15398</v>
      </c>
      <c r="O1698" s="5">
        <v>90278.0</v>
      </c>
      <c r="P1698" s="5">
        <v>1.0</v>
      </c>
      <c r="Q1698" s="5" t="s">
        <v>15399</v>
      </c>
      <c r="R1698" s="5">
        <v>4310.0</v>
      </c>
      <c r="S1698" s="5">
        <v>16670.0</v>
      </c>
      <c r="T1698" s="5" t="s">
        <v>53</v>
      </c>
      <c r="U1698" s="5">
        <v>50.0</v>
      </c>
      <c r="V1698" s="5" t="s">
        <v>93</v>
      </c>
      <c r="W1698" s="5" t="s">
        <v>15400</v>
      </c>
      <c r="X1698" s="5" t="s">
        <v>71</v>
      </c>
      <c r="Y1698" s="5" t="s">
        <v>52</v>
      </c>
      <c r="Z1698" s="5" t="s">
        <v>15401</v>
      </c>
      <c r="AA1698" s="5">
        <v>1.71649782E8</v>
      </c>
      <c r="AB1698" s="5" t="s">
        <v>235</v>
      </c>
      <c r="AC1698" s="5" t="s">
        <v>283</v>
      </c>
      <c r="AD1698" s="5" t="s">
        <v>11980</v>
      </c>
      <c r="AE1698" s="5" t="s">
        <v>11981</v>
      </c>
      <c r="AF1698" s="5" t="s">
        <v>218</v>
      </c>
      <c r="AG1698" s="5" t="s">
        <v>52</v>
      </c>
      <c r="AH1698" s="5" t="s">
        <v>11982</v>
      </c>
      <c r="AI1698" s="5" t="s">
        <v>11983</v>
      </c>
      <c r="AJ1698" s="5" t="s">
        <v>6102</v>
      </c>
      <c r="AK1698" s="5" t="s">
        <v>15397</v>
      </c>
      <c r="AL1698" s="5" t="s">
        <v>79</v>
      </c>
    </row>
    <row r="1699" hidden="1">
      <c r="A1699" s="5" t="s">
        <v>15402</v>
      </c>
      <c r="B1699" s="5" t="s">
        <v>4346</v>
      </c>
      <c r="C1699" s="5" t="s">
        <v>4347</v>
      </c>
      <c r="D1699" s="9">
        <v>43282.0</v>
      </c>
      <c r="E1699" s="5">
        <v>34848.0</v>
      </c>
      <c r="F1699" s="5">
        <v>15840.0</v>
      </c>
      <c r="G1699" s="5" t="s">
        <v>492</v>
      </c>
      <c r="H1699" s="5" t="s">
        <v>272</v>
      </c>
      <c r="I1699" s="5" t="s">
        <v>15403</v>
      </c>
      <c r="J1699" s="5" t="s">
        <v>274</v>
      </c>
      <c r="K1699" s="5" t="s">
        <v>15404</v>
      </c>
      <c r="L1699" s="5" t="s">
        <v>15405</v>
      </c>
      <c r="M1699" s="10" t="str">
        <f>IFERROR(__xludf.DUMMYFUNCTION("REGEXEXTRACT(L2184, ""[\s,]([A-Z]{2})[,\s]\s?\d{5}"")"),"NC")</f>
        <v>NC</v>
      </c>
      <c r="N1699" s="5" t="s">
        <v>15406</v>
      </c>
      <c r="O1699" s="5">
        <v>78557.0</v>
      </c>
      <c r="P1699" s="5">
        <v>1.0</v>
      </c>
      <c r="Q1699" s="5" t="s">
        <v>15407</v>
      </c>
      <c r="R1699" s="5">
        <v>2200.0</v>
      </c>
      <c r="S1699" s="5">
        <v>793.0</v>
      </c>
      <c r="T1699" s="5" t="s">
        <v>115</v>
      </c>
      <c r="U1699" s="5">
        <v>0.0</v>
      </c>
      <c r="V1699" s="5" t="s">
        <v>70</v>
      </c>
      <c r="W1699" s="5" t="s">
        <v>15408</v>
      </c>
      <c r="X1699" s="5" t="s">
        <v>71</v>
      </c>
      <c r="Y1699" s="5" t="s">
        <v>52</v>
      </c>
      <c r="Z1699" s="5" t="s">
        <v>15409</v>
      </c>
      <c r="AA1699" s="5" t="s">
        <v>15410</v>
      </c>
      <c r="AB1699" s="5" t="s">
        <v>59</v>
      </c>
      <c r="AC1699" s="5" t="s">
        <v>283</v>
      </c>
      <c r="AD1699" s="5" t="s">
        <v>398</v>
      </c>
      <c r="AE1699" s="5" t="s">
        <v>399</v>
      </c>
      <c r="AF1699" s="5" t="s">
        <v>400</v>
      </c>
      <c r="AG1699" s="5" t="s">
        <v>401</v>
      </c>
      <c r="AH1699" s="5">
        <v>23502.0</v>
      </c>
      <c r="AI1699" s="5" t="s">
        <v>402</v>
      </c>
      <c r="AJ1699" s="5" t="s">
        <v>4346</v>
      </c>
      <c r="AK1699" s="5" t="s">
        <v>15411</v>
      </c>
      <c r="AL1699" s="5" t="s">
        <v>9539</v>
      </c>
    </row>
    <row r="1700" hidden="1">
      <c r="A1700" s="5" t="s">
        <v>15412</v>
      </c>
      <c r="B1700" s="5" t="s">
        <v>15413</v>
      </c>
      <c r="C1700" s="5" t="s">
        <v>15414</v>
      </c>
      <c r="D1700" s="9">
        <v>43282.0</v>
      </c>
      <c r="E1700" s="5">
        <v>13488.0</v>
      </c>
      <c r="F1700" s="5">
        <v>6131.0</v>
      </c>
      <c r="G1700" s="5" t="s">
        <v>2101</v>
      </c>
      <c r="H1700" s="5" t="s">
        <v>2784</v>
      </c>
      <c r="I1700" s="5" t="s">
        <v>15415</v>
      </c>
      <c r="J1700" s="5" t="s">
        <v>558</v>
      </c>
      <c r="K1700" s="5" t="s">
        <v>15416</v>
      </c>
      <c r="L1700" s="5" t="s">
        <v>15417</v>
      </c>
      <c r="M1700" s="10" t="str">
        <f>IFERROR(__xludf.DUMMYFUNCTION("REGEXEXTRACT(L2185, ""[\s,]([A-Z]{2})[,\s]\s?\d{5}"")"),"TX")</f>
        <v>TX</v>
      </c>
      <c r="N1700" s="5" t="s">
        <v>15418</v>
      </c>
      <c r="O1700" s="5">
        <v>94105.0</v>
      </c>
      <c r="P1700" s="5">
        <v>1.0</v>
      </c>
      <c r="Q1700" s="5" t="s">
        <v>15419</v>
      </c>
      <c r="R1700" s="5" t="s">
        <v>441</v>
      </c>
      <c r="S1700" s="5">
        <v>771.0</v>
      </c>
      <c r="T1700" s="5" t="s">
        <v>69</v>
      </c>
      <c r="U1700" s="5">
        <v>51.0</v>
      </c>
      <c r="V1700" s="5" t="s">
        <v>70</v>
      </c>
      <c r="W1700" s="5" t="s">
        <v>15420</v>
      </c>
      <c r="X1700" s="5" t="s">
        <v>52</v>
      </c>
      <c r="Y1700" s="5" t="s">
        <v>52</v>
      </c>
      <c r="Z1700" s="5">
        <v>70.0</v>
      </c>
      <c r="AA1700" s="5">
        <v>106330.0</v>
      </c>
      <c r="AB1700" s="5" t="s">
        <v>260</v>
      </c>
      <c r="AC1700" s="5" t="s">
        <v>52</v>
      </c>
      <c r="AD1700" s="5" t="s">
        <v>1230</v>
      </c>
      <c r="AE1700" s="5" t="s">
        <v>1231</v>
      </c>
      <c r="AF1700" s="5" t="s">
        <v>52</v>
      </c>
      <c r="AG1700" s="5" t="s">
        <v>52</v>
      </c>
      <c r="AH1700" s="5" t="s">
        <v>52</v>
      </c>
      <c r="AI1700" s="5" t="s">
        <v>1232</v>
      </c>
      <c r="AJ1700" s="5" t="s">
        <v>15413</v>
      </c>
      <c r="AK1700" s="5" t="s">
        <v>15421</v>
      </c>
      <c r="AL1700" s="5" t="s">
        <v>15422</v>
      </c>
    </row>
    <row r="1701" hidden="1">
      <c r="A1701" s="5" t="s">
        <v>15423</v>
      </c>
      <c r="B1701" s="5" t="s">
        <v>11089</v>
      </c>
      <c r="C1701" s="5" t="s">
        <v>204</v>
      </c>
      <c r="D1701" s="9">
        <v>43282.0</v>
      </c>
      <c r="E1701" s="5">
        <v>60826.0</v>
      </c>
      <c r="F1701" s="5">
        <v>27648.0</v>
      </c>
      <c r="G1701" s="5" t="s">
        <v>226</v>
      </c>
      <c r="H1701" s="5" t="s">
        <v>205</v>
      </c>
      <c r="I1701" s="5" t="s">
        <v>9507</v>
      </c>
      <c r="J1701" s="5" t="s">
        <v>228</v>
      </c>
      <c r="K1701" s="5" t="s">
        <v>7613</v>
      </c>
      <c r="L1701" s="5" t="s">
        <v>15424</v>
      </c>
      <c r="M1701" s="10" t="str">
        <f>IFERROR(__xludf.DUMMYFUNCTION("REGEXEXTRACT(L2186, ""[\s,]([A-Z]{2})[,\s]\s?\d{5}"")"),"#N/A")</f>
        <v>#N/A</v>
      </c>
      <c r="N1701" s="5" t="s">
        <v>12633</v>
      </c>
      <c r="O1701" s="5">
        <v>705.0</v>
      </c>
      <c r="P1701" s="5">
        <v>1.0</v>
      </c>
      <c r="Q1701" s="5" t="s">
        <v>15425</v>
      </c>
      <c r="R1701" s="5">
        <v>4510.0</v>
      </c>
      <c r="S1701" s="5">
        <v>3456.0</v>
      </c>
      <c r="T1701" s="5" t="s">
        <v>115</v>
      </c>
      <c r="U1701" s="5">
        <v>0.0</v>
      </c>
      <c r="V1701" s="5" t="s">
        <v>52</v>
      </c>
      <c r="W1701" s="5" t="s">
        <v>15426</v>
      </c>
      <c r="X1701" s="5" t="s">
        <v>52</v>
      </c>
      <c r="Y1701" s="5" t="s">
        <v>52</v>
      </c>
      <c r="Z1701" s="5" t="s">
        <v>15427</v>
      </c>
      <c r="AA1701" s="5" t="s">
        <v>15428</v>
      </c>
      <c r="AB1701" s="5" t="s">
        <v>235</v>
      </c>
      <c r="AC1701" s="5" t="s">
        <v>52</v>
      </c>
      <c r="AD1701" s="5" t="s">
        <v>181</v>
      </c>
      <c r="AE1701" s="5" t="s">
        <v>182</v>
      </c>
      <c r="AF1701" s="5" t="s">
        <v>183</v>
      </c>
      <c r="AG1701" s="5" t="s">
        <v>52</v>
      </c>
      <c r="AH1701" s="5" t="s">
        <v>52</v>
      </c>
      <c r="AI1701" s="5" t="s">
        <v>184</v>
      </c>
      <c r="AJ1701" s="5" t="s">
        <v>11089</v>
      </c>
      <c r="AK1701" s="5" t="s">
        <v>15429</v>
      </c>
      <c r="AL1701" s="5" t="s">
        <v>9795</v>
      </c>
    </row>
    <row r="1702" hidden="1">
      <c r="A1702" s="5" t="s">
        <v>15430</v>
      </c>
      <c r="B1702" s="5" t="s">
        <v>1144</v>
      </c>
      <c r="C1702" s="5" t="s">
        <v>204</v>
      </c>
      <c r="D1702" s="9">
        <v>43282.0</v>
      </c>
      <c r="E1702" s="5">
        <v>59305.0</v>
      </c>
      <c r="F1702" s="5">
        <v>26957.0</v>
      </c>
      <c r="G1702" s="5" t="s">
        <v>226</v>
      </c>
      <c r="H1702" s="5" t="s">
        <v>205</v>
      </c>
      <c r="I1702" s="5" t="s">
        <v>9507</v>
      </c>
      <c r="J1702" s="5" t="s">
        <v>228</v>
      </c>
      <c r="K1702" s="5" t="s">
        <v>13904</v>
      </c>
      <c r="L1702" s="5" t="s">
        <v>14074</v>
      </c>
      <c r="M1702" s="10" t="str">
        <f>IFERROR(__xludf.DUMMYFUNCTION("REGEXEXTRACT(L2187, ""[\s,]([A-Z]{2})[,\s]\s?\d{5}"")"),"IL")</f>
        <v>IL</v>
      </c>
      <c r="N1702" s="5" t="s">
        <v>13905</v>
      </c>
      <c r="O1702" s="5" t="s">
        <v>9789</v>
      </c>
      <c r="P1702" s="5">
        <v>1.0</v>
      </c>
      <c r="Q1702" s="5" t="s">
        <v>15431</v>
      </c>
      <c r="R1702" s="5">
        <v>4510.0</v>
      </c>
      <c r="S1702" s="5">
        <v>3456.0</v>
      </c>
      <c r="T1702" s="5" t="s">
        <v>115</v>
      </c>
      <c r="U1702" s="5">
        <v>0.0</v>
      </c>
      <c r="V1702" s="5" t="s">
        <v>52</v>
      </c>
      <c r="W1702" s="5" t="s">
        <v>15432</v>
      </c>
      <c r="X1702" s="5" t="s">
        <v>52</v>
      </c>
      <c r="Y1702" s="5" t="s">
        <v>52</v>
      </c>
      <c r="Z1702" s="5" t="s">
        <v>15427</v>
      </c>
      <c r="AA1702" s="5" t="s">
        <v>15433</v>
      </c>
      <c r="AB1702" s="5" t="s">
        <v>235</v>
      </c>
      <c r="AC1702" s="5" t="s">
        <v>52</v>
      </c>
      <c r="AD1702" s="5" t="s">
        <v>181</v>
      </c>
      <c r="AE1702" s="5" t="s">
        <v>182</v>
      </c>
      <c r="AF1702" s="5" t="s">
        <v>183</v>
      </c>
      <c r="AG1702" s="5" t="s">
        <v>52</v>
      </c>
      <c r="AH1702" s="5" t="s">
        <v>52</v>
      </c>
      <c r="AI1702" s="5" t="s">
        <v>184</v>
      </c>
      <c r="AJ1702" s="5" t="s">
        <v>1144</v>
      </c>
      <c r="AK1702" s="5" t="s">
        <v>15434</v>
      </c>
      <c r="AL1702" s="5" t="s">
        <v>9795</v>
      </c>
    </row>
    <row r="1703" hidden="1">
      <c r="A1703" s="5" t="s">
        <v>15435</v>
      </c>
      <c r="B1703" s="5" t="s">
        <v>15436</v>
      </c>
      <c r="C1703" s="5" t="s">
        <v>15437</v>
      </c>
      <c r="D1703" s="9">
        <v>43280.0</v>
      </c>
      <c r="E1703" s="5">
        <v>24020.0</v>
      </c>
      <c r="F1703" s="5">
        <v>10918.0</v>
      </c>
      <c r="G1703" s="5" t="s">
        <v>963</v>
      </c>
      <c r="H1703" s="5" t="s">
        <v>2784</v>
      </c>
      <c r="I1703" s="5" t="s">
        <v>14318</v>
      </c>
      <c r="J1703" s="5" t="s">
        <v>965</v>
      </c>
      <c r="K1703" s="5" t="s">
        <v>15438</v>
      </c>
      <c r="L1703" s="5" t="s">
        <v>15439</v>
      </c>
      <c r="M1703" s="10" t="str">
        <f>IFERROR(__xludf.DUMMYFUNCTION("REGEXEXTRACT(L2188, ""[\s,]([A-Z]{2})[,\s]\s?\d{5}"")"),"IL")</f>
        <v>IL</v>
      </c>
      <c r="N1703" s="5" t="s">
        <v>15440</v>
      </c>
      <c r="O1703" s="5">
        <v>91765.0</v>
      </c>
      <c r="P1703" s="5">
        <v>2.0</v>
      </c>
      <c r="Q1703" s="5" t="s">
        <v>15441</v>
      </c>
      <c r="R1703" s="5" t="s">
        <v>9991</v>
      </c>
      <c r="S1703" s="5">
        <v>3314.0</v>
      </c>
      <c r="T1703" s="5" t="s">
        <v>69</v>
      </c>
      <c r="U1703" s="5">
        <v>0.0</v>
      </c>
      <c r="V1703" s="5" t="s">
        <v>52</v>
      </c>
      <c r="W1703" s="5" t="s">
        <v>15442</v>
      </c>
      <c r="X1703" s="5" t="s">
        <v>71</v>
      </c>
      <c r="Y1703" s="5" t="s">
        <v>52</v>
      </c>
      <c r="Z1703" s="5" t="s">
        <v>15443</v>
      </c>
      <c r="AA1703" s="5" t="s">
        <v>15444</v>
      </c>
      <c r="AB1703" s="5" t="s">
        <v>260</v>
      </c>
      <c r="AC1703" s="5" t="s">
        <v>52</v>
      </c>
      <c r="AD1703" s="5" t="s">
        <v>3589</v>
      </c>
      <c r="AE1703" s="5" t="s">
        <v>3590</v>
      </c>
      <c r="AF1703" s="5" t="s">
        <v>3591</v>
      </c>
      <c r="AG1703" s="5" t="s">
        <v>52</v>
      </c>
      <c r="AH1703" s="5" t="s">
        <v>52</v>
      </c>
      <c r="AI1703" s="5" t="s">
        <v>3592</v>
      </c>
      <c r="AJ1703" s="5" t="s">
        <v>15436</v>
      </c>
      <c r="AK1703" s="5" t="s">
        <v>15445</v>
      </c>
      <c r="AL1703" s="5" t="s">
        <v>15446</v>
      </c>
    </row>
    <row r="1704" hidden="1">
      <c r="A1704" s="5" t="s">
        <v>15447</v>
      </c>
      <c r="B1704" s="5" t="s">
        <v>5603</v>
      </c>
      <c r="C1704" s="5" t="s">
        <v>5603</v>
      </c>
      <c r="D1704" s="9">
        <v>43279.0</v>
      </c>
      <c r="E1704" s="5">
        <v>271088.0</v>
      </c>
      <c r="F1704" s="5">
        <v>123222.0</v>
      </c>
      <c r="G1704" s="5" t="s">
        <v>1419</v>
      </c>
      <c r="H1704" s="5" t="s">
        <v>480</v>
      </c>
      <c r="I1704" s="5" t="s">
        <v>13804</v>
      </c>
      <c r="J1704" s="5" t="s">
        <v>256</v>
      </c>
      <c r="K1704" s="5" t="s">
        <v>4172</v>
      </c>
      <c r="L1704" s="5" t="s">
        <v>15448</v>
      </c>
      <c r="M1704" s="10" t="str">
        <f>IFERROR(__xludf.DUMMYFUNCTION("REGEXEXTRACT(L2189, ""[\s,]([A-Z]{2})[,\s]\s?\d{5}"")"),"PA")</f>
        <v>PA</v>
      </c>
      <c r="N1704" s="5" t="s">
        <v>15448</v>
      </c>
      <c r="O1704" s="5" t="s">
        <v>52</v>
      </c>
      <c r="P1704" s="5">
        <v>5.0</v>
      </c>
      <c r="Q1704" s="5" t="s">
        <v>15449</v>
      </c>
      <c r="R1704" s="5" t="s">
        <v>4176</v>
      </c>
      <c r="S1704" s="5">
        <v>291.0</v>
      </c>
      <c r="T1704" s="5" t="s">
        <v>1077</v>
      </c>
      <c r="U1704" s="5">
        <v>1.0</v>
      </c>
      <c r="V1704" s="5" t="s">
        <v>70</v>
      </c>
      <c r="W1704" s="5" t="s">
        <v>15450</v>
      </c>
      <c r="X1704" s="5" t="s">
        <v>52</v>
      </c>
      <c r="Y1704" s="5" t="s">
        <v>52</v>
      </c>
      <c r="Z1704" s="5" t="s">
        <v>14883</v>
      </c>
      <c r="AA1704" s="5" t="s">
        <v>15451</v>
      </c>
      <c r="AB1704" s="5" t="s">
        <v>2743</v>
      </c>
      <c r="AC1704" s="5" t="s">
        <v>52</v>
      </c>
      <c r="AD1704" s="5" t="s">
        <v>5289</v>
      </c>
      <c r="AE1704" s="5" t="s">
        <v>5290</v>
      </c>
      <c r="AF1704" s="5" t="s">
        <v>5291</v>
      </c>
      <c r="AG1704" s="5" t="s">
        <v>52</v>
      </c>
      <c r="AH1704" s="5" t="s">
        <v>52</v>
      </c>
      <c r="AI1704" s="5" t="s">
        <v>52</v>
      </c>
      <c r="AJ1704" s="5" t="s">
        <v>7256</v>
      </c>
      <c r="AK1704" s="5" t="s">
        <v>14097</v>
      </c>
      <c r="AL1704" s="5" t="s">
        <v>3481</v>
      </c>
    </row>
    <row r="1705" hidden="1">
      <c r="A1705" s="5" t="s">
        <v>15452</v>
      </c>
      <c r="B1705" s="5" t="s">
        <v>5603</v>
      </c>
      <c r="C1705" s="5" t="s">
        <v>5603</v>
      </c>
      <c r="D1705" s="9">
        <v>43279.0</v>
      </c>
      <c r="E1705" s="5">
        <v>50026.0</v>
      </c>
      <c r="F1705" s="5">
        <v>22739.0</v>
      </c>
      <c r="G1705" s="5" t="s">
        <v>1419</v>
      </c>
      <c r="H1705" s="5" t="s">
        <v>480</v>
      </c>
      <c r="I1705" s="5" t="s">
        <v>13804</v>
      </c>
      <c r="J1705" s="5" t="s">
        <v>256</v>
      </c>
      <c r="K1705" s="5" t="s">
        <v>3485</v>
      </c>
      <c r="L1705" s="5" t="s">
        <v>14613</v>
      </c>
      <c r="M1705" s="10" t="str">
        <f>IFERROR(__xludf.DUMMYFUNCTION("REGEXEXTRACT(L2190, ""[\s,]([A-Z]{2})[,\s]\s?\d{5}"")"),"CA")</f>
        <v>CA</v>
      </c>
      <c r="N1705" s="5" t="s">
        <v>14613</v>
      </c>
      <c r="O1705" s="5" t="s">
        <v>52</v>
      </c>
      <c r="P1705" s="5">
        <v>1.0</v>
      </c>
      <c r="Q1705" s="5" t="s">
        <v>15453</v>
      </c>
      <c r="R1705" s="5" t="s">
        <v>91</v>
      </c>
      <c r="S1705" s="5">
        <v>51.0</v>
      </c>
      <c r="T1705" s="5" t="s">
        <v>1077</v>
      </c>
      <c r="U1705" s="5">
        <v>0.0</v>
      </c>
      <c r="V1705" s="5" t="s">
        <v>70</v>
      </c>
      <c r="W1705" s="5" t="s">
        <v>15454</v>
      </c>
      <c r="X1705" s="5" t="s">
        <v>52</v>
      </c>
      <c r="Y1705" s="5" t="s">
        <v>52</v>
      </c>
      <c r="Z1705" s="5" t="s">
        <v>14883</v>
      </c>
      <c r="AA1705" s="5">
        <v>781451.0</v>
      </c>
      <c r="AB1705" s="5" t="s">
        <v>2743</v>
      </c>
      <c r="AC1705" s="5" t="s">
        <v>52</v>
      </c>
      <c r="AD1705" s="5" t="s">
        <v>5289</v>
      </c>
      <c r="AE1705" s="5" t="s">
        <v>5290</v>
      </c>
      <c r="AF1705" s="5" t="s">
        <v>5291</v>
      </c>
      <c r="AG1705" s="5" t="s">
        <v>52</v>
      </c>
      <c r="AH1705" s="5" t="s">
        <v>52</v>
      </c>
      <c r="AI1705" s="5" t="s">
        <v>52</v>
      </c>
      <c r="AJ1705" s="5" t="s">
        <v>13972</v>
      </c>
      <c r="AK1705" s="5" t="s">
        <v>15455</v>
      </c>
      <c r="AL1705" s="5" t="s">
        <v>3481</v>
      </c>
    </row>
    <row r="1706" hidden="1">
      <c r="A1706" s="5" t="s">
        <v>15456</v>
      </c>
      <c r="B1706" s="5" t="s">
        <v>5603</v>
      </c>
      <c r="C1706" s="5" t="s">
        <v>5603</v>
      </c>
      <c r="D1706" s="9">
        <v>43273.0</v>
      </c>
      <c r="E1706" s="5">
        <v>153208.0</v>
      </c>
      <c r="F1706" s="5">
        <v>69640.0</v>
      </c>
      <c r="G1706" s="5" t="s">
        <v>1419</v>
      </c>
      <c r="H1706" s="5" t="s">
        <v>480</v>
      </c>
      <c r="I1706" s="5" t="s">
        <v>15012</v>
      </c>
      <c r="J1706" s="5" t="s">
        <v>256</v>
      </c>
      <c r="K1706" s="5" t="s">
        <v>4021</v>
      </c>
      <c r="L1706" s="5" t="s">
        <v>15457</v>
      </c>
      <c r="M1706" s="10" t="str">
        <f>IFERROR(__xludf.DUMMYFUNCTION("REGEXEXTRACT(L2191, ""[\s,]([A-Z]{2})[,\s]\s?\d{5}"")"),"#N/A")</f>
        <v>#N/A</v>
      </c>
      <c r="N1706" s="5" t="s">
        <v>15457</v>
      </c>
      <c r="O1706" s="5" t="s">
        <v>52</v>
      </c>
      <c r="P1706" s="5">
        <v>3.0</v>
      </c>
      <c r="Q1706" s="5" t="s">
        <v>15458</v>
      </c>
      <c r="R1706" s="5" t="s">
        <v>3360</v>
      </c>
      <c r="S1706" s="5">
        <v>160.0</v>
      </c>
      <c r="T1706" s="5" t="s">
        <v>1077</v>
      </c>
      <c r="U1706" s="5">
        <v>0.0</v>
      </c>
      <c r="V1706" s="5" t="s">
        <v>70</v>
      </c>
      <c r="W1706" s="5" t="s">
        <v>15459</v>
      </c>
      <c r="X1706" s="5" t="s">
        <v>52</v>
      </c>
      <c r="Y1706" s="5" t="s">
        <v>52</v>
      </c>
      <c r="Z1706" s="5" t="s">
        <v>5467</v>
      </c>
      <c r="AA1706" s="5" t="s">
        <v>15460</v>
      </c>
      <c r="AB1706" s="5" t="s">
        <v>2743</v>
      </c>
      <c r="AC1706" s="5" t="s">
        <v>52</v>
      </c>
      <c r="AD1706" s="5" t="s">
        <v>5289</v>
      </c>
      <c r="AE1706" s="5" t="s">
        <v>5290</v>
      </c>
      <c r="AF1706" s="5" t="s">
        <v>5291</v>
      </c>
      <c r="AG1706" s="5" t="s">
        <v>52</v>
      </c>
      <c r="AH1706" s="5" t="s">
        <v>52</v>
      </c>
      <c r="AI1706" s="5" t="s">
        <v>52</v>
      </c>
      <c r="AJ1706" s="5" t="s">
        <v>13972</v>
      </c>
      <c r="AK1706" s="5" t="s">
        <v>15455</v>
      </c>
      <c r="AL1706" s="5" t="s">
        <v>3481</v>
      </c>
    </row>
    <row r="1707">
      <c r="A1707" s="5" t="s">
        <v>15461</v>
      </c>
      <c r="B1707" s="5" t="s">
        <v>15279</v>
      </c>
      <c r="C1707" s="5" t="s">
        <v>15280</v>
      </c>
      <c r="D1707" s="9">
        <v>43269.0</v>
      </c>
      <c r="E1707" s="5">
        <v>59660.0</v>
      </c>
      <c r="F1707" s="5">
        <v>27118.0</v>
      </c>
      <c r="G1707" s="5" t="s">
        <v>870</v>
      </c>
      <c r="H1707" s="5" t="s">
        <v>45</v>
      </c>
      <c r="I1707" s="5" t="s">
        <v>15462</v>
      </c>
      <c r="J1707" s="5" t="s">
        <v>872</v>
      </c>
      <c r="K1707" s="5" t="s">
        <v>744</v>
      </c>
      <c r="L1707" s="5" t="s">
        <v>15282</v>
      </c>
      <c r="M1707" s="11" t="s">
        <v>2670</v>
      </c>
      <c r="N1707" s="5" t="s">
        <v>15283</v>
      </c>
      <c r="O1707" s="5" t="s">
        <v>52</v>
      </c>
      <c r="P1707" s="5">
        <v>1.0</v>
      </c>
      <c r="Q1707" s="5" t="s">
        <v>15463</v>
      </c>
      <c r="R1707" s="5">
        <v>4250.0</v>
      </c>
      <c r="S1707" s="5">
        <v>39.0</v>
      </c>
      <c r="T1707" s="5" t="s">
        <v>115</v>
      </c>
      <c r="U1707" s="5">
        <v>0.0</v>
      </c>
      <c r="V1707" s="5" t="s">
        <v>70</v>
      </c>
      <c r="W1707" s="5" t="s">
        <v>15464</v>
      </c>
      <c r="X1707" s="5" t="s">
        <v>71</v>
      </c>
      <c r="Y1707" s="5" t="s">
        <v>52</v>
      </c>
      <c r="Z1707" s="5" t="s">
        <v>15465</v>
      </c>
      <c r="AA1707" s="5" t="s">
        <v>15466</v>
      </c>
      <c r="AB1707" s="5" t="s">
        <v>235</v>
      </c>
      <c r="AC1707" s="5" t="s">
        <v>52</v>
      </c>
      <c r="AD1707" s="5" t="s">
        <v>398</v>
      </c>
      <c r="AE1707" s="5" t="s">
        <v>399</v>
      </c>
      <c r="AF1707" s="5" t="s">
        <v>400</v>
      </c>
      <c r="AG1707" s="5" t="s">
        <v>401</v>
      </c>
      <c r="AH1707" s="5">
        <v>23502.0</v>
      </c>
      <c r="AI1707" s="5" t="s">
        <v>402</v>
      </c>
      <c r="AJ1707" s="5" t="s">
        <v>15288</v>
      </c>
      <c r="AK1707" s="5" t="s">
        <v>15289</v>
      </c>
      <c r="AL1707" s="5" t="s">
        <v>15290</v>
      </c>
    </row>
    <row r="1708" hidden="1">
      <c r="A1708" s="5" t="s">
        <v>15467</v>
      </c>
      <c r="B1708" s="5" t="s">
        <v>15468</v>
      </c>
      <c r="C1708" s="5" t="s">
        <v>15469</v>
      </c>
      <c r="D1708" s="9">
        <v>43265.0</v>
      </c>
      <c r="E1708" s="5">
        <v>22314.0</v>
      </c>
      <c r="F1708" s="5">
        <v>10143.0</v>
      </c>
      <c r="G1708" s="5" t="s">
        <v>271</v>
      </c>
      <c r="H1708" s="5" t="s">
        <v>480</v>
      </c>
      <c r="I1708" s="5" t="s">
        <v>15470</v>
      </c>
      <c r="J1708" s="5" t="s">
        <v>274</v>
      </c>
      <c r="K1708" s="5" t="s">
        <v>15471</v>
      </c>
      <c r="L1708" s="5" t="s">
        <v>15472</v>
      </c>
      <c r="M1708" s="10" t="str">
        <f>IFERROR(__xludf.DUMMYFUNCTION("REGEXEXTRACT(L2193, ""[\s,]([A-Z]{2})[,\s]\s?\d{5}"")"),"NC")</f>
        <v>NC</v>
      </c>
      <c r="N1708" s="5" t="s">
        <v>15473</v>
      </c>
      <c r="O1708" s="5">
        <v>98327.0</v>
      </c>
      <c r="P1708" s="5">
        <v>1.0</v>
      </c>
      <c r="Q1708" s="5" t="s">
        <v>15474</v>
      </c>
      <c r="R1708" s="5" t="s">
        <v>244</v>
      </c>
      <c r="S1708" s="5">
        <v>1166.0</v>
      </c>
      <c r="T1708" s="5" t="s">
        <v>69</v>
      </c>
      <c r="U1708" s="5">
        <v>65.0</v>
      </c>
      <c r="V1708" s="5" t="s">
        <v>70</v>
      </c>
      <c r="W1708" s="5" t="s">
        <v>15475</v>
      </c>
      <c r="X1708" s="5" t="s">
        <v>52</v>
      </c>
      <c r="Y1708" s="5" t="s">
        <v>52</v>
      </c>
      <c r="Z1708" s="5" t="s">
        <v>15476</v>
      </c>
      <c r="AA1708" s="5" t="s">
        <v>15477</v>
      </c>
      <c r="AB1708" s="5" t="s">
        <v>119</v>
      </c>
      <c r="AC1708" s="5" t="s">
        <v>52</v>
      </c>
      <c r="AD1708" s="5" t="s">
        <v>72</v>
      </c>
      <c r="AE1708" s="5" t="s">
        <v>73</v>
      </c>
      <c r="AF1708" s="5" t="s">
        <v>74</v>
      </c>
      <c r="AG1708" s="5" t="s">
        <v>75</v>
      </c>
      <c r="AH1708" s="5" t="s">
        <v>76</v>
      </c>
      <c r="AI1708" s="5" t="s">
        <v>77</v>
      </c>
      <c r="AJ1708" s="5" t="s">
        <v>15468</v>
      </c>
      <c r="AK1708" s="5" t="s">
        <v>15478</v>
      </c>
      <c r="AL1708" s="5" t="s">
        <v>15479</v>
      </c>
    </row>
    <row r="1709" hidden="1">
      <c r="A1709" s="5" t="s">
        <v>15480</v>
      </c>
      <c r="B1709" s="5" t="s">
        <v>5603</v>
      </c>
      <c r="C1709" s="5" t="s">
        <v>5603</v>
      </c>
      <c r="D1709" s="9">
        <v>43265.0</v>
      </c>
      <c r="E1709" s="5">
        <v>220037.0</v>
      </c>
      <c r="F1709" s="5">
        <v>100017.0</v>
      </c>
      <c r="G1709" s="5" t="s">
        <v>1419</v>
      </c>
      <c r="H1709" s="5" t="s">
        <v>480</v>
      </c>
      <c r="I1709" s="5" t="s">
        <v>15481</v>
      </c>
      <c r="J1709" s="5" t="s">
        <v>256</v>
      </c>
      <c r="K1709" s="5" t="s">
        <v>4277</v>
      </c>
      <c r="L1709" s="5" t="s">
        <v>15448</v>
      </c>
      <c r="M1709" s="10" t="str">
        <f>IFERROR(__xludf.DUMMYFUNCTION("REGEXEXTRACT(L2194, ""[\s,]([A-Z]{2})[,\s]\s?\d{5}"")"),"SC")</f>
        <v>SC</v>
      </c>
      <c r="N1709" s="5" t="s">
        <v>15448</v>
      </c>
      <c r="O1709" s="5" t="s">
        <v>52</v>
      </c>
      <c r="P1709" s="5">
        <v>4.0</v>
      </c>
      <c r="Q1709" s="5" t="s">
        <v>15482</v>
      </c>
      <c r="R1709" s="5" t="s">
        <v>4280</v>
      </c>
      <c r="S1709" s="5">
        <v>234.0</v>
      </c>
      <c r="T1709" s="5" t="s">
        <v>1077</v>
      </c>
      <c r="U1709" s="5">
        <v>0.0</v>
      </c>
      <c r="V1709" s="5" t="s">
        <v>70</v>
      </c>
      <c r="W1709" s="5" t="s">
        <v>15483</v>
      </c>
      <c r="X1709" s="5" t="s">
        <v>52</v>
      </c>
      <c r="Y1709" s="5" t="s">
        <v>52</v>
      </c>
      <c r="Z1709" s="5" t="s">
        <v>879</v>
      </c>
      <c r="AA1709" s="5" t="s">
        <v>15484</v>
      </c>
      <c r="AB1709" s="5" t="s">
        <v>2743</v>
      </c>
      <c r="AC1709" s="5" t="s">
        <v>52</v>
      </c>
      <c r="AD1709" s="5" t="s">
        <v>5289</v>
      </c>
      <c r="AE1709" s="5" t="s">
        <v>5290</v>
      </c>
      <c r="AF1709" s="5" t="s">
        <v>5291</v>
      </c>
      <c r="AG1709" s="5" t="s">
        <v>52</v>
      </c>
      <c r="AH1709" s="5" t="s">
        <v>52</v>
      </c>
      <c r="AI1709" s="5" t="s">
        <v>52</v>
      </c>
      <c r="AJ1709" s="5" t="s">
        <v>7256</v>
      </c>
      <c r="AK1709" s="5" t="s">
        <v>14097</v>
      </c>
      <c r="AL1709" s="5" t="s">
        <v>3481</v>
      </c>
    </row>
    <row r="1710">
      <c r="A1710" s="5" t="s">
        <v>15485</v>
      </c>
      <c r="B1710" s="5" t="s">
        <v>15279</v>
      </c>
      <c r="C1710" s="5" t="s">
        <v>15280</v>
      </c>
      <c r="D1710" s="9">
        <v>43262.0</v>
      </c>
      <c r="E1710" s="5">
        <v>56663.0</v>
      </c>
      <c r="F1710" s="5">
        <v>25756.0</v>
      </c>
      <c r="G1710" s="5" t="s">
        <v>870</v>
      </c>
      <c r="H1710" s="5" t="s">
        <v>45</v>
      </c>
      <c r="I1710" s="5" t="s">
        <v>15486</v>
      </c>
      <c r="J1710" s="5" t="s">
        <v>872</v>
      </c>
      <c r="K1710" s="5" t="s">
        <v>744</v>
      </c>
      <c r="L1710" s="5" t="s">
        <v>15282</v>
      </c>
      <c r="M1710" s="10" t="str">
        <f>IFERROR(__xludf.DUMMYFUNCTION("REGEXEXTRACT(L2195, ""[\s,]([A-Z]{2})[,\s]\s?\d{5}"")"),"OH")</f>
        <v>OH</v>
      </c>
      <c r="N1710" s="5" t="s">
        <v>15283</v>
      </c>
      <c r="O1710" s="5" t="s">
        <v>52</v>
      </c>
      <c r="P1710" s="5">
        <v>1.0</v>
      </c>
      <c r="Q1710" s="5" t="s">
        <v>15487</v>
      </c>
      <c r="R1710" s="5">
        <v>4250.0</v>
      </c>
      <c r="S1710" s="5">
        <v>24.0</v>
      </c>
      <c r="T1710" s="5" t="s">
        <v>115</v>
      </c>
      <c r="U1710" s="5">
        <v>0.0</v>
      </c>
      <c r="V1710" s="5" t="s">
        <v>70</v>
      </c>
      <c r="W1710" s="5" t="s">
        <v>15488</v>
      </c>
      <c r="X1710" s="5" t="s">
        <v>71</v>
      </c>
      <c r="Y1710" s="5" t="s">
        <v>52</v>
      </c>
      <c r="Z1710" s="5" t="s">
        <v>15489</v>
      </c>
      <c r="AA1710" s="5" t="s">
        <v>15490</v>
      </c>
      <c r="AB1710" s="5" t="s">
        <v>1426</v>
      </c>
      <c r="AC1710" s="5" t="s">
        <v>52</v>
      </c>
      <c r="AD1710" s="5" t="s">
        <v>398</v>
      </c>
      <c r="AE1710" s="5" t="s">
        <v>399</v>
      </c>
      <c r="AF1710" s="5" t="s">
        <v>400</v>
      </c>
      <c r="AG1710" s="5" t="s">
        <v>401</v>
      </c>
      <c r="AH1710" s="5">
        <v>23502.0</v>
      </c>
      <c r="AI1710" s="5" t="s">
        <v>402</v>
      </c>
      <c r="AJ1710" s="5" t="s">
        <v>15288</v>
      </c>
      <c r="AK1710" s="5" t="s">
        <v>15289</v>
      </c>
      <c r="AL1710" s="5" t="s">
        <v>2922</v>
      </c>
    </row>
    <row r="1711" hidden="1">
      <c r="A1711" s="5" t="s">
        <v>15491</v>
      </c>
      <c r="B1711" s="5" t="s">
        <v>15492</v>
      </c>
      <c r="C1711" s="5" t="s">
        <v>15493</v>
      </c>
      <c r="D1711" s="9">
        <v>43261.0</v>
      </c>
      <c r="E1711" s="5">
        <v>13125.0</v>
      </c>
      <c r="F1711" s="5">
        <v>5966.0</v>
      </c>
      <c r="G1711" s="5" t="s">
        <v>107</v>
      </c>
      <c r="H1711" s="5" t="s">
        <v>189</v>
      </c>
      <c r="I1711" s="5" t="s">
        <v>10502</v>
      </c>
      <c r="J1711" s="5" t="s">
        <v>109</v>
      </c>
      <c r="K1711" s="5" t="s">
        <v>15494</v>
      </c>
      <c r="L1711" s="5" t="s">
        <v>15495</v>
      </c>
      <c r="M1711" s="10" t="str">
        <f>IFERROR(__xludf.DUMMYFUNCTION("REGEXEXTRACT(L2196, ""[\s,]([A-Z]{2})[,\s]\s?\d{5}"")"),"NJ")</f>
        <v>NJ</v>
      </c>
      <c r="N1711" s="5" t="s">
        <v>15496</v>
      </c>
      <c r="O1711" s="5">
        <v>28273.0</v>
      </c>
      <c r="P1711" s="5">
        <v>1.0</v>
      </c>
      <c r="Q1711" s="5" t="s">
        <v>15497</v>
      </c>
      <c r="R1711" s="5">
        <v>4510.0</v>
      </c>
      <c r="S1711" s="5">
        <v>4.0</v>
      </c>
      <c r="T1711" s="5" t="s">
        <v>53</v>
      </c>
      <c r="U1711" s="5">
        <v>25.0</v>
      </c>
      <c r="V1711" s="5" t="s">
        <v>93</v>
      </c>
      <c r="W1711" s="5" t="s">
        <v>15498</v>
      </c>
      <c r="X1711" s="5" t="s">
        <v>71</v>
      </c>
      <c r="Y1711" s="5" t="s">
        <v>52</v>
      </c>
      <c r="Z1711" s="5" t="s">
        <v>15499</v>
      </c>
      <c r="AA1711" s="5">
        <v>691045.0</v>
      </c>
      <c r="AB1711" s="5" t="s">
        <v>730</v>
      </c>
      <c r="AC1711" s="5" t="s">
        <v>52</v>
      </c>
      <c r="AD1711" s="5" t="s">
        <v>216</v>
      </c>
      <c r="AE1711" s="5" t="s">
        <v>217</v>
      </c>
      <c r="AF1711" s="5" t="s">
        <v>218</v>
      </c>
      <c r="AG1711" s="5" t="s">
        <v>52</v>
      </c>
      <c r="AH1711" s="5" t="s">
        <v>52</v>
      </c>
      <c r="AI1711" s="5" t="s">
        <v>52</v>
      </c>
      <c r="AJ1711" s="5" t="s">
        <v>15492</v>
      </c>
      <c r="AK1711" s="5" t="s">
        <v>15495</v>
      </c>
      <c r="AL1711" s="5" t="s">
        <v>126</v>
      </c>
    </row>
    <row r="1712">
      <c r="A1712" s="5" t="s">
        <v>15500</v>
      </c>
      <c r="B1712" s="5" t="s">
        <v>12272</v>
      </c>
      <c r="C1712" s="5" t="s">
        <v>12273</v>
      </c>
      <c r="D1712" s="9">
        <v>43261.0</v>
      </c>
      <c r="E1712" s="5">
        <v>10212.0</v>
      </c>
      <c r="F1712" s="5">
        <v>4642.0</v>
      </c>
      <c r="G1712" s="5" t="s">
        <v>15501</v>
      </c>
      <c r="H1712" s="5" t="s">
        <v>45</v>
      </c>
      <c r="I1712" s="5" t="s">
        <v>15502</v>
      </c>
      <c r="J1712" s="5" t="s">
        <v>7490</v>
      </c>
      <c r="K1712" s="5" t="s">
        <v>391</v>
      </c>
      <c r="L1712" s="5" t="s">
        <v>15503</v>
      </c>
      <c r="M1712" s="10" t="str">
        <f>IFERROR(__xludf.DUMMYFUNCTION("REGEXEXTRACT(L2197, ""[\s,]([A-Z]{2})[,\s]\s?\d{5}"")"),"#N/A")</f>
        <v>#N/A</v>
      </c>
      <c r="N1712" s="5" t="s">
        <v>15504</v>
      </c>
      <c r="O1712" s="5" t="s">
        <v>12276</v>
      </c>
      <c r="P1712" s="5">
        <v>1.0</v>
      </c>
      <c r="Q1712" s="5" t="s">
        <v>15505</v>
      </c>
      <c r="R1712" s="5" t="s">
        <v>244</v>
      </c>
      <c r="S1712" s="5">
        <v>552.0</v>
      </c>
      <c r="T1712" s="5" t="s">
        <v>53</v>
      </c>
      <c r="U1712" s="5">
        <v>0.0</v>
      </c>
      <c r="V1712" s="5" t="s">
        <v>70</v>
      </c>
      <c r="W1712" s="5" t="s">
        <v>15506</v>
      </c>
      <c r="X1712" s="5" t="s">
        <v>52</v>
      </c>
      <c r="Y1712" s="5" t="s">
        <v>52</v>
      </c>
      <c r="Z1712" s="5">
        <v>1808.0</v>
      </c>
      <c r="AA1712" s="5" t="s">
        <v>15507</v>
      </c>
      <c r="AB1712" s="5" t="s">
        <v>235</v>
      </c>
      <c r="AC1712" s="5" t="s">
        <v>52</v>
      </c>
      <c r="AD1712" s="5" t="s">
        <v>72</v>
      </c>
      <c r="AE1712" s="5" t="s">
        <v>73</v>
      </c>
      <c r="AF1712" s="5" t="s">
        <v>74</v>
      </c>
      <c r="AG1712" s="5" t="s">
        <v>75</v>
      </c>
      <c r="AH1712" s="5" t="s">
        <v>76</v>
      </c>
      <c r="AI1712" s="5" t="s">
        <v>77</v>
      </c>
      <c r="AJ1712" s="5" t="s">
        <v>15508</v>
      </c>
      <c r="AK1712" s="5" t="s">
        <v>15509</v>
      </c>
      <c r="AL1712" s="5" t="s">
        <v>589</v>
      </c>
    </row>
    <row r="1713">
      <c r="A1713" s="5" t="s">
        <v>15510</v>
      </c>
      <c r="B1713" s="5" t="s">
        <v>15511</v>
      </c>
      <c r="C1713" s="5" t="s">
        <v>15512</v>
      </c>
      <c r="D1713" s="9">
        <v>43255.0</v>
      </c>
      <c r="E1713" s="5">
        <v>42430.0</v>
      </c>
      <c r="F1713" s="5">
        <v>19286.0</v>
      </c>
      <c r="G1713" s="5" t="s">
        <v>130</v>
      </c>
      <c r="H1713" s="5" t="s">
        <v>45</v>
      </c>
      <c r="I1713" s="5" t="s">
        <v>3322</v>
      </c>
      <c r="J1713" s="5" t="s">
        <v>133</v>
      </c>
      <c r="K1713" s="5" t="s">
        <v>391</v>
      </c>
      <c r="L1713" s="5" t="s">
        <v>15513</v>
      </c>
      <c r="M1713" s="10" t="str">
        <f>IFERROR(__xludf.DUMMYFUNCTION("REGEXEXTRACT(L2198, ""[\s,]([A-Z]{2})[,\s]\s?\d{5}"")"),"OH")</f>
        <v>OH</v>
      </c>
      <c r="N1713" s="5" t="s">
        <v>15514</v>
      </c>
      <c r="O1713" s="5">
        <v>8514.0</v>
      </c>
      <c r="P1713" s="5">
        <v>1.0</v>
      </c>
      <c r="Q1713" s="5" t="s">
        <v>15515</v>
      </c>
      <c r="R1713" s="5" t="s">
        <v>279</v>
      </c>
      <c r="S1713" s="5">
        <v>24.0</v>
      </c>
      <c r="T1713" s="5" t="s">
        <v>855</v>
      </c>
      <c r="U1713" s="5">
        <v>20.0</v>
      </c>
      <c r="V1713" s="5" t="s">
        <v>70</v>
      </c>
      <c r="W1713" s="5" t="s">
        <v>15516</v>
      </c>
      <c r="X1713" s="5" t="s">
        <v>52</v>
      </c>
      <c r="Y1713" s="5" t="s">
        <v>52</v>
      </c>
      <c r="Z1713" s="5">
        <v>1806.0</v>
      </c>
      <c r="AA1713" s="5" t="s">
        <v>15517</v>
      </c>
      <c r="AB1713" s="5" t="s">
        <v>730</v>
      </c>
      <c r="AC1713" s="5" t="s">
        <v>52</v>
      </c>
      <c r="AD1713" s="5" t="s">
        <v>72</v>
      </c>
      <c r="AE1713" s="5" t="s">
        <v>73</v>
      </c>
      <c r="AF1713" s="5" t="s">
        <v>74</v>
      </c>
      <c r="AG1713" s="5" t="s">
        <v>75</v>
      </c>
      <c r="AH1713" s="5" t="s">
        <v>76</v>
      </c>
      <c r="AI1713" s="5" t="s">
        <v>77</v>
      </c>
      <c r="AJ1713" s="5" t="s">
        <v>15518</v>
      </c>
      <c r="AK1713" s="5" t="s">
        <v>15519</v>
      </c>
      <c r="AL1713" s="5" t="s">
        <v>15520</v>
      </c>
    </row>
    <row r="1714" hidden="1">
      <c r="A1714" s="5" t="s">
        <v>15058</v>
      </c>
      <c r="B1714" s="5" t="s">
        <v>13270</v>
      </c>
      <c r="C1714" s="5" t="s">
        <v>204</v>
      </c>
      <c r="D1714" s="9">
        <v>43254.0</v>
      </c>
      <c r="E1714" s="5">
        <v>39600.0</v>
      </c>
      <c r="F1714" s="5">
        <v>18000.0</v>
      </c>
      <c r="G1714" s="5" t="s">
        <v>226</v>
      </c>
      <c r="H1714" s="5" t="s">
        <v>205</v>
      </c>
      <c r="I1714" s="5" t="s">
        <v>12650</v>
      </c>
      <c r="J1714" s="5" t="s">
        <v>228</v>
      </c>
      <c r="K1714" s="5" t="s">
        <v>7613</v>
      </c>
      <c r="L1714" s="5" t="s">
        <v>15521</v>
      </c>
      <c r="M1714" s="10" t="str">
        <f>IFERROR(__xludf.DUMMYFUNCTION("REGEXEXTRACT(L2199, ""[\s,]([A-Z]{2})[,\s]\s?\d{5}"")"),"#N/A")</f>
        <v>#N/A</v>
      </c>
      <c r="N1714" s="5" t="s">
        <v>12633</v>
      </c>
      <c r="O1714" s="5" t="s">
        <v>13273</v>
      </c>
      <c r="P1714" s="5">
        <v>1.0</v>
      </c>
      <c r="Q1714" s="5" t="s">
        <v>15522</v>
      </c>
      <c r="R1714" s="5">
        <v>4510.0</v>
      </c>
      <c r="S1714" s="5">
        <v>720.0</v>
      </c>
      <c r="T1714" s="5" t="s">
        <v>115</v>
      </c>
      <c r="U1714" s="5">
        <v>0.0</v>
      </c>
      <c r="V1714" s="5" t="s">
        <v>52</v>
      </c>
      <c r="W1714" s="5" t="s">
        <v>15523</v>
      </c>
      <c r="X1714" s="5" t="s">
        <v>52</v>
      </c>
      <c r="Y1714" s="5" t="s">
        <v>52</v>
      </c>
      <c r="Z1714" s="5" t="s">
        <v>15524</v>
      </c>
      <c r="AA1714" s="5" t="s">
        <v>15525</v>
      </c>
      <c r="AB1714" s="5" t="s">
        <v>235</v>
      </c>
      <c r="AC1714" s="5" t="s">
        <v>52</v>
      </c>
      <c r="AD1714" s="5" t="s">
        <v>181</v>
      </c>
      <c r="AE1714" s="5" t="s">
        <v>182</v>
      </c>
      <c r="AF1714" s="5" t="s">
        <v>183</v>
      </c>
      <c r="AG1714" s="5" t="s">
        <v>52</v>
      </c>
      <c r="AH1714" s="5" t="s">
        <v>52</v>
      </c>
      <c r="AI1714" s="5" t="s">
        <v>184</v>
      </c>
      <c r="AJ1714" s="5" t="s">
        <v>13270</v>
      </c>
      <c r="AK1714" s="5" t="s">
        <v>15521</v>
      </c>
      <c r="AL1714" s="5" t="s">
        <v>9795</v>
      </c>
    </row>
    <row r="1715" hidden="1">
      <c r="A1715" s="5" t="s">
        <v>15526</v>
      </c>
      <c r="B1715" s="5" t="s">
        <v>1144</v>
      </c>
      <c r="C1715" s="5" t="s">
        <v>204</v>
      </c>
      <c r="D1715" s="9">
        <v>43254.0</v>
      </c>
      <c r="E1715" s="5">
        <v>59272.0</v>
      </c>
      <c r="F1715" s="5">
        <v>26942.0</v>
      </c>
      <c r="G1715" s="5" t="s">
        <v>226</v>
      </c>
      <c r="H1715" s="5" t="s">
        <v>205</v>
      </c>
      <c r="I1715" s="5" t="s">
        <v>12650</v>
      </c>
      <c r="J1715" s="5" t="s">
        <v>228</v>
      </c>
      <c r="K1715" s="5" t="s">
        <v>8370</v>
      </c>
      <c r="L1715" s="5" t="s">
        <v>14916</v>
      </c>
      <c r="M1715" s="10" t="str">
        <f>IFERROR(__xludf.DUMMYFUNCTION("REGEXEXTRACT(L2200, ""[\s,]([A-Z]{2})[,\s]\s?\d{5}"")"),"NJ")</f>
        <v>NJ</v>
      </c>
      <c r="N1715" s="5" t="s">
        <v>12633</v>
      </c>
      <c r="O1715" s="5" t="s">
        <v>9789</v>
      </c>
      <c r="P1715" s="5">
        <v>1.0</v>
      </c>
      <c r="Q1715" s="5" t="s">
        <v>15527</v>
      </c>
      <c r="R1715" s="5">
        <v>4510.0</v>
      </c>
      <c r="S1715" s="5">
        <v>3018.0</v>
      </c>
      <c r="T1715" s="5" t="s">
        <v>115</v>
      </c>
      <c r="U1715" s="5">
        <v>0.0</v>
      </c>
      <c r="V1715" s="5" t="s">
        <v>52</v>
      </c>
      <c r="W1715" s="5" t="s">
        <v>15528</v>
      </c>
      <c r="X1715" s="5" t="s">
        <v>52</v>
      </c>
      <c r="Y1715" s="5" t="s">
        <v>52</v>
      </c>
      <c r="Z1715" s="5" t="s">
        <v>15524</v>
      </c>
      <c r="AA1715" s="5" t="s">
        <v>15529</v>
      </c>
      <c r="AB1715" s="5" t="s">
        <v>235</v>
      </c>
      <c r="AC1715" s="5" t="s">
        <v>52</v>
      </c>
      <c r="AD1715" s="5" t="s">
        <v>181</v>
      </c>
      <c r="AE1715" s="5" t="s">
        <v>182</v>
      </c>
      <c r="AF1715" s="5" t="s">
        <v>183</v>
      </c>
      <c r="AG1715" s="5" t="s">
        <v>52</v>
      </c>
      <c r="AH1715" s="5" t="s">
        <v>52</v>
      </c>
      <c r="AI1715" s="5" t="s">
        <v>184</v>
      </c>
      <c r="AJ1715" s="5" t="s">
        <v>1144</v>
      </c>
      <c r="AK1715" s="5" t="s">
        <v>14916</v>
      </c>
      <c r="AL1715" s="5" t="s">
        <v>9795</v>
      </c>
    </row>
    <row r="1716" hidden="1">
      <c r="A1716" s="5" t="s">
        <v>15530</v>
      </c>
      <c r="B1716" s="5" t="s">
        <v>13270</v>
      </c>
      <c r="C1716" s="5" t="s">
        <v>204</v>
      </c>
      <c r="D1716" s="9">
        <v>43254.0</v>
      </c>
      <c r="E1716" s="5">
        <v>36300.0</v>
      </c>
      <c r="F1716" s="5">
        <v>16500.0</v>
      </c>
      <c r="G1716" s="5" t="s">
        <v>226</v>
      </c>
      <c r="H1716" s="5" t="s">
        <v>205</v>
      </c>
      <c r="I1716" s="5" t="s">
        <v>12650</v>
      </c>
      <c r="J1716" s="5" t="s">
        <v>228</v>
      </c>
      <c r="K1716" s="5" t="s">
        <v>8370</v>
      </c>
      <c r="L1716" s="5" t="s">
        <v>15521</v>
      </c>
      <c r="M1716" s="10" t="str">
        <f>IFERROR(__xludf.DUMMYFUNCTION("REGEXEXTRACT(L2201, ""[\s,]([A-Z]{2})[,\s]\s?\d{5}"")"),"CA")</f>
        <v>CA</v>
      </c>
      <c r="N1716" s="5" t="s">
        <v>12633</v>
      </c>
      <c r="O1716" s="5" t="s">
        <v>13273</v>
      </c>
      <c r="P1716" s="5">
        <v>1.0</v>
      </c>
      <c r="Q1716" s="5" t="s">
        <v>15531</v>
      </c>
      <c r="R1716" s="5">
        <v>4510.0</v>
      </c>
      <c r="S1716" s="5">
        <v>3168.0</v>
      </c>
      <c r="T1716" s="5" t="s">
        <v>115</v>
      </c>
      <c r="U1716" s="5">
        <v>0.0</v>
      </c>
      <c r="V1716" s="5" t="s">
        <v>52</v>
      </c>
      <c r="W1716" s="5" t="s">
        <v>15532</v>
      </c>
      <c r="X1716" s="5" t="s">
        <v>52</v>
      </c>
      <c r="Y1716" s="5" t="s">
        <v>52</v>
      </c>
      <c r="Z1716" s="5" t="s">
        <v>15524</v>
      </c>
      <c r="AA1716" s="5" t="s">
        <v>15533</v>
      </c>
      <c r="AB1716" s="5" t="s">
        <v>235</v>
      </c>
      <c r="AC1716" s="5" t="s">
        <v>52</v>
      </c>
      <c r="AD1716" s="5" t="s">
        <v>181</v>
      </c>
      <c r="AE1716" s="5" t="s">
        <v>182</v>
      </c>
      <c r="AF1716" s="5" t="s">
        <v>183</v>
      </c>
      <c r="AG1716" s="5" t="s">
        <v>52</v>
      </c>
      <c r="AH1716" s="5" t="s">
        <v>52</v>
      </c>
      <c r="AI1716" s="5" t="s">
        <v>184</v>
      </c>
      <c r="AJ1716" s="5" t="s">
        <v>13270</v>
      </c>
      <c r="AK1716" s="5" t="s">
        <v>15521</v>
      </c>
      <c r="AL1716" s="5" t="s">
        <v>9795</v>
      </c>
    </row>
    <row r="1717" hidden="1">
      <c r="A1717" s="5" t="s">
        <v>15534</v>
      </c>
      <c r="B1717" s="5" t="s">
        <v>9870</v>
      </c>
      <c r="C1717" s="5" t="s">
        <v>9870</v>
      </c>
      <c r="D1717" s="9">
        <v>43253.0</v>
      </c>
      <c r="E1717" s="5">
        <v>113265.0</v>
      </c>
      <c r="F1717" s="5">
        <v>51484.0</v>
      </c>
      <c r="G1717" s="5" t="s">
        <v>1419</v>
      </c>
      <c r="H1717" s="5" t="s">
        <v>480</v>
      </c>
      <c r="I1717" s="5" t="s">
        <v>15272</v>
      </c>
      <c r="J1717" s="5" t="s">
        <v>256</v>
      </c>
      <c r="K1717" s="5" t="s">
        <v>15535</v>
      </c>
      <c r="L1717" s="5" t="s">
        <v>9874</v>
      </c>
      <c r="M1717" s="10" t="str">
        <f>IFERROR(__xludf.DUMMYFUNCTION("REGEXEXTRACT(L2202, ""[\s,]([A-Z]{2})[,\s]\s?\d{5}"")"),"OH")</f>
        <v>OH</v>
      </c>
      <c r="N1717" s="5" t="s">
        <v>9874</v>
      </c>
      <c r="O1717" s="5" t="s">
        <v>52</v>
      </c>
      <c r="P1717" s="5">
        <v>2.0</v>
      </c>
      <c r="Q1717" s="5" t="s">
        <v>15536</v>
      </c>
      <c r="R1717" s="5" t="s">
        <v>3475</v>
      </c>
      <c r="S1717" s="5">
        <v>102.0</v>
      </c>
      <c r="T1717" s="5" t="s">
        <v>1077</v>
      </c>
      <c r="U1717" s="5">
        <v>0.0</v>
      </c>
      <c r="V1717" s="5" t="s">
        <v>70</v>
      </c>
      <c r="W1717" s="5" t="s">
        <v>15537</v>
      </c>
      <c r="X1717" s="5" t="s">
        <v>52</v>
      </c>
      <c r="Y1717" s="5" t="s">
        <v>52</v>
      </c>
      <c r="Z1717" s="5" t="s">
        <v>8366</v>
      </c>
      <c r="AA1717" s="5" t="s">
        <v>15538</v>
      </c>
      <c r="AB1717" s="5" t="s">
        <v>2743</v>
      </c>
      <c r="AC1717" s="5" t="s">
        <v>52</v>
      </c>
      <c r="AD1717" s="5" t="s">
        <v>5289</v>
      </c>
      <c r="AE1717" s="5" t="s">
        <v>5290</v>
      </c>
      <c r="AF1717" s="5" t="s">
        <v>5291</v>
      </c>
      <c r="AG1717" s="5" t="s">
        <v>52</v>
      </c>
      <c r="AH1717" s="5" t="s">
        <v>52</v>
      </c>
      <c r="AI1717" s="5" t="s">
        <v>52</v>
      </c>
      <c r="AJ1717" s="5" t="s">
        <v>14242</v>
      </c>
      <c r="AK1717" s="5" t="s">
        <v>15539</v>
      </c>
      <c r="AL1717" s="5" t="s">
        <v>3481</v>
      </c>
    </row>
    <row r="1718" hidden="1">
      <c r="A1718" s="5" t="s">
        <v>15540</v>
      </c>
      <c r="B1718" s="5" t="s">
        <v>9870</v>
      </c>
      <c r="C1718" s="5" t="s">
        <v>9870</v>
      </c>
      <c r="D1718" s="9">
        <v>43253.0</v>
      </c>
      <c r="E1718" s="5">
        <v>165354.0</v>
      </c>
      <c r="F1718" s="5">
        <v>75161.0</v>
      </c>
      <c r="G1718" s="5" t="s">
        <v>1419</v>
      </c>
      <c r="H1718" s="5" t="s">
        <v>480</v>
      </c>
      <c r="I1718" s="5" t="s">
        <v>15272</v>
      </c>
      <c r="J1718" s="5" t="s">
        <v>256</v>
      </c>
      <c r="K1718" s="5" t="s">
        <v>15541</v>
      </c>
      <c r="L1718" s="5" t="s">
        <v>9874</v>
      </c>
      <c r="M1718" s="10" t="str">
        <f>IFERROR(__xludf.DUMMYFUNCTION("REGEXEXTRACT(L2203, ""[\s,]([A-Z]{2})[,\s]\s?\d{5}"")"),"NC")</f>
        <v>NC</v>
      </c>
      <c r="N1718" s="5" t="s">
        <v>9874</v>
      </c>
      <c r="O1718" s="5" t="s">
        <v>52</v>
      </c>
      <c r="P1718" s="5">
        <v>3.0</v>
      </c>
      <c r="Q1718" s="5" t="s">
        <v>15542</v>
      </c>
      <c r="R1718" s="5" t="s">
        <v>3360</v>
      </c>
      <c r="S1718" s="5">
        <v>143.0</v>
      </c>
      <c r="T1718" s="5" t="s">
        <v>1077</v>
      </c>
      <c r="U1718" s="5">
        <v>0.0</v>
      </c>
      <c r="V1718" s="5" t="s">
        <v>70</v>
      </c>
      <c r="W1718" s="5" t="s">
        <v>15543</v>
      </c>
      <c r="X1718" s="5" t="s">
        <v>52</v>
      </c>
      <c r="Y1718" s="5" t="s">
        <v>52</v>
      </c>
      <c r="Z1718" s="5" t="s">
        <v>8366</v>
      </c>
      <c r="AA1718" s="5" t="s">
        <v>15544</v>
      </c>
      <c r="AB1718" s="5" t="s">
        <v>2743</v>
      </c>
      <c r="AC1718" s="5" t="s">
        <v>52</v>
      </c>
      <c r="AD1718" s="5" t="s">
        <v>5289</v>
      </c>
      <c r="AE1718" s="5" t="s">
        <v>5290</v>
      </c>
      <c r="AF1718" s="5" t="s">
        <v>5291</v>
      </c>
      <c r="AG1718" s="5" t="s">
        <v>52</v>
      </c>
      <c r="AH1718" s="5" t="s">
        <v>52</v>
      </c>
      <c r="AI1718" s="5" t="s">
        <v>52</v>
      </c>
      <c r="AJ1718" s="5" t="s">
        <v>13735</v>
      </c>
      <c r="AK1718" s="5" t="s">
        <v>13736</v>
      </c>
      <c r="AL1718" s="5" t="s">
        <v>3481</v>
      </c>
    </row>
    <row r="1719" hidden="1">
      <c r="A1719" s="5" t="s">
        <v>15545</v>
      </c>
      <c r="B1719" s="5" t="s">
        <v>15546</v>
      </c>
      <c r="C1719" s="5" t="s">
        <v>102</v>
      </c>
      <c r="D1719" s="9">
        <v>43253.0</v>
      </c>
      <c r="E1719" s="5">
        <v>397828.0</v>
      </c>
      <c r="F1719" s="5">
        <v>180831.0</v>
      </c>
      <c r="G1719" s="5" t="s">
        <v>1419</v>
      </c>
      <c r="H1719" s="5" t="s">
        <v>480</v>
      </c>
      <c r="I1719" s="5" t="s">
        <v>15272</v>
      </c>
      <c r="J1719" s="5" t="s">
        <v>256</v>
      </c>
      <c r="K1719" s="5" t="s">
        <v>6680</v>
      </c>
      <c r="L1719" s="5" t="s">
        <v>15547</v>
      </c>
      <c r="M1719" s="10" t="str">
        <f>IFERROR(__xludf.DUMMYFUNCTION("REGEXEXTRACT(L2204, ""[\s,]([A-Z]{2})[,\s]\s?\d{5}"")"),"#N/A")</f>
        <v>#N/A</v>
      </c>
      <c r="N1719" s="5" t="s">
        <v>102</v>
      </c>
      <c r="O1719" s="5" t="s">
        <v>52</v>
      </c>
      <c r="P1719" s="5">
        <v>7.0</v>
      </c>
      <c r="Q1719" s="5" t="s">
        <v>15548</v>
      </c>
      <c r="R1719" s="5" t="s">
        <v>5301</v>
      </c>
      <c r="S1719" s="5">
        <v>410.0</v>
      </c>
      <c r="T1719" s="5" t="s">
        <v>1077</v>
      </c>
      <c r="U1719" s="5">
        <v>1.0</v>
      </c>
      <c r="V1719" s="5" t="s">
        <v>70</v>
      </c>
      <c r="W1719" s="5" t="s">
        <v>15549</v>
      </c>
      <c r="X1719" s="5" t="s">
        <v>52</v>
      </c>
      <c r="Y1719" s="5" t="s">
        <v>52</v>
      </c>
      <c r="Z1719" s="5" t="s">
        <v>8366</v>
      </c>
      <c r="AA1719" s="5" t="s">
        <v>15550</v>
      </c>
      <c r="AB1719" s="5" t="s">
        <v>2743</v>
      </c>
      <c r="AC1719" s="5" t="s">
        <v>52</v>
      </c>
      <c r="AD1719" s="5" t="s">
        <v>5289</v>
      </c>
      <c r="AE1719" s="5" t="s">
        <v>5290</v>
      </c>
      <c r="AF1719" s="5" t="s">
        <v>5291</v>
      </c>
      <c r="AG1719" s="5" t="s">
        <v>52</v>
      </c>
      <c r="AH1719" s="5" t="s">
        <v>52</v>
      </c>
      <c r="AI1719" s="5" t="s">
        <v>52</v>
      </c>
      <c r="AJ1719" s="5" t="s">
        <v>102</v>
      </c>
      <c r="AK1719" s="5" t="s">
        <v>102</v>
      </c>
      <c r="AL1719" s="5" t="s">
        <v>4479</v>
      </c>
    </row>
    <row r="1720" hidden="1">
      <c r="A1720" s="5" t="s">
        <v>15551</v>
      </c>
      <c r="B1720" s="5" t="s">
        <v>15552</v>
      </c>
      <c r="C1720" s="5" t="s">
        <v>1394</v>
      </c>
      <c r="D1720" s="9">
        <v>43251.0</v>
      </c>
      <c r="E1720" s="5">
        <v>59349.0</v>
      </c>
      <c r="F1720" s="5">
        <v>26977.0</v>
      </c>
      <c r="G1720" s="5" t="s">
        <v>2481</v>
      </c>
      <c r="H1720" s="5" t="s">
        <v>131</v>
      </c>
      <c r="I1720" s="5" t="s">
        <v>14359</v>
      </c>
      <c r="J1720" s="5" t="s">
        <v>532</v>
      </c>
      <c r="K1720" s="5" t="s">
        <v>7072</v>
      </c>
      <c r="L1720" s="5" t="s">
        <v>15553</v>
      </c>
      <c r="M1720" s="10" t="str">
        <f>IFERROR(__xludf.DUMMYFUNCTION("REGEXEXTRACT(L2205, ""[\s,]([A-Z]{2})[,\s]\s?\d{5}"")"),"#N/A")</f>
        <v>#N/A</v>
      </c>
      <c r="N1720" s="5" t="s">
        <v>15554</v>
      </c>
      <c r="O1720" s="5">
        <v>28208.0</v>
      </c>
      <c r="P1720" s="5">
        <v>1.0</v>
      </c>
      <c r="Q1720" s="5" t="s">
        <v>15555</v>
      </c>
      <c r="R1720" s="5">
        <v>2210.0</v>
      </c>
      <c r="S1720" s="5">
        <v>65.0</v>
      </c>
      <c r="T1720" s="5" t="s">
        <v>53</v>
      </c>
      <c r="U1720" s="5">
        <v>9.0</v>
      </c>
      <c r="V1720" s="5" t="s">
        <v>93</v>
      </c>
      <c r="W1720" s="5" t="s">
        <v>15556</v>
      </c>
      <c r="X1720" s="5" t="s">
        <v>71</v>
      </c>
      <c r="Y1720" s="5" t="s">
        <v>52</v>
      </c>
      <c r="Z1720" s="5" t="s">
        <v>15557</v>
      </c>
      <c r="AA1720" s="5" t="s">
        <v>15558</v>
      </c>
      <c r="AB1720" s="5" t="s">
        <v>260</v>
      </c>
      <c r="AC1720" s="5" t="s">
        <v>52</v>
      </c>
      <c r="AD1720" s="5" t="s">
        <v>11980</v>
      </c>
      <c r="AE1720" s="5" t="s">
        <v>11981</v>
      </c>
      <c r="AF1720" s="5" t="s">
        <v>218</v>
      </c>
      <c r="AG1720" s="5" t="s">
        <v>52</v>
      </c>
      <c r="AH1720" s="5" t="s">
        <v>11982</v>
      </c>
      <c r="AI1720" s="5" t="s">
        <v>11983</v>
      </c>
      <c r="AJ1720" s="5" t="s">
        <v>15552</v>
      </c>
      <c r="AK1720" s="5" t="s">
        <v>15553</v>
      </c>
      <c r="AL1720" s="5" t="s">
        <v>3639</v>
      </c>
    </row>
    <row r="1721" hidden="1">
      <c r="A1721" s="5" t="s">
        <v>15559</v>
      </c>
      <c r="B1721" s="5" t="s">
        <v>15560</v>
      </c>
      <c r="C1721" s="5" t="s">
        <v>15561</v>
      </c>
      <c r="D1721" s="9">
        <v>43249.0</v>
      </c>
      <c r="E1721" s="5">
        <v>9687.0</v>
      </c>
      <c r="F1721" s="5">
        <v>4403.0</v>
      </c>
      <c r="G1721" s="5" t="s">
        <v>634</v>
      </c>
      <c r="H1721" s="5" t="s">
        <v>131</v>
      </c>
      <c r="I1721" s="5" t="s">
        <v>15562</v>
      </c>
      <c r="J1721" s="5" t="s">
        <v>274</v>
      </c>
      <c r="K1721" s="5" t="s">
        <v>15563</v>
      </c>
      <c r="L1721" s="5" t="s">
        <v>15564</v>
      </c>
      <c r="M1721" s="10" t="str">
        <f>IFERROR(__xludf.DUMMYFUNCTION("REGEXEXTRACT(L2206, ""[\s,]([A-Z]{2})[,\s]\s?\d{5}"")"),"NJ")</f>
        <v>NJ</v>
      </c>
      <c r="N1721" s="5" t="s">
        <v>15565</v>
      </c>
      <c r="O1721" s="5">
        <v>24055.0</v>
      </c>
      <c r="P1721" s="5">
        <v>1.0</v>
      </c>
      <c r="Q1721" s="5" t="s">
        <v>15566</v>
      </c>
      <c r="R1721" s="5" t="s">
        <v>91</v>
      </c>
      <c r="S1721" s="5">
        <v>624.0</v>
      </c>
      <c r="T1721" s="5" t="s">
        <v>69</v>
      </c>
      <c r="U1721" s="5">
        <v>0.0</v>
      </c>
      <c r="V1721" s="5" t="s">
        <v>52</v>
      </c>
      <c r="W1721" s="5" t="s">
        <v>15567</v>
      </c>
      <c r="X1721" s="5" t="s">
        <v>52</v>
      </c>
      <c r="Y1721" s="5" t="s">
        <v>52</v>
      </c>
      <c r="Z1721" s="5" t="s">
        <v>15568</v>
      </c>
      <c r="AA1721" s="5" t="s">
        <v>15569</v>
      </c>
      <c r="AB1721" s="5" t="s">
        <v>604</v>
      </c>
      <c r="AC1721" s="5" t="s">
        <v>52</v>
      </c>
      <c r="AD1721" s="5" t="s">
        <v>3589</v>
      </c>
      <c r="AE1721" s="5" t="s">
        <v>3590</v>
      </c>
      <c r="AF1721" s="5" t="s">
        <v>3591</v>
      </c>
      <c r="AG1721" s="5" t="s">
        <v>52</v>
      </c>
      <c r="AH1721" s="5" t="s">
        <v>52</v>
      </c>
      <c r="AI1721" s="5" t="s">
        <v>3592</v>
      </c>
      <c r="AJ1721" s="5" t="s">
        <v>15560</v>
      </c>
      <c r="AK1721" s="5" t="s">
        <v>15564</v>
      </c>
      <c r="AL1721" s="5" t="s">
        <v>12305</v>
      </c>
    </row>
    <row r="1722">
      <c r="A1722" s="5" t="s">
        <v>15570</v>
      </c>
      <c r="B1722" s="5" t="s">
        <v>10555</v>
      </c>
      <c r="C1722" s="5" t="s">
        <v>102</v>
      </c>
      <c r="D1722" s="9">
        <v>43248.0</v>
      </c>
      <c r="E1722" s="5">
        <v>20916.0</v>
      </c>
      <c r="F1722" s="5">
        <v>9507.0</v>
      </c>
      <c r="G1722" s="5" t="s">
        <v>2941</v>
      </c>
      <c r="H1722" s="5" t="s">
        <v>45</v>
      </c>
      <c r="I1722" s="5" t="s">
        <v>4897</v>
      </c>
      <c r="J1722" s="5" t="s">
        <v>424</v>
      </c>
      <c r="K1722" s="5" t="s">
        <v>15571</v>
      </c>
      <c r="L1722" s="5" t="s">
        <v>15572</v>
      </c>
      <c r="M1722" s="10" t="str">
        <f>IFERROR(__xludf.DUMMYFUNCTION("REGEXEXTRACT(L2207, ""[\s,]([A-Z]{2})[,\s]\s?\d{5}"")"),"NC")</f>
        <v>NC</v>
      </c>
      <c r="N1722" s="5" t="s">
        <v>102</v>
      </c>
      <c r="O1722" s="5">
        <v>38654.0</v>
      </c>
      <c r="P1722" s="5">
        <v>1.0</v>
      </c>
      <c r="Q1722" s="5" t="s">
        <v>15573</v>
      </c>
      <c r="R1722" s="5" t="s">
        <v>244</v>
      </c>
      <c r="S1722" s="5">
        <v>1202.0</v>
      </c>
      <c r="T1722" s="5" t="s">
        <v>69</v>
      </c>
      <c r="U1722" s="5">
        <v>67.0</v>
      </c>
      <c r="V1722" s="5" t="s">
        <v>70</v>
      </c>
      <c r="W1722" s="5" t="s">
        <v>15574</v>
      </c>
      <c r="X1722" s="5" t="s">
        <v>52</v>
      </c>
      <c r="Y1722" s="5" t="s">
        <v>52</v>
      </c>
      <c r="Z1722" s="5">
        <v>1806.0</v>
      </c>
      <c r="AA1722" s="5" t="s">
        <v>15575</v>
      </c>
      <c r="AB1722" s="5" t="s">
        <v>730</v>
      </c>
      <c r="AC1722" s="5" t="s">
        <v>52</v>
      </c>
      <c r="AD1722" s="5" t="s">
        <v>72</v>
      </c>
      <c r="AE1722" s="5" t="s">
        <v>73</v>
      </c>
      <c r="AF1722" s="5" t="s">
        <v>74</v>
      </c>
      <c r="AG1722" s="5" t="s">
        <v>75</v>
      </c>
      <c r="AH1722" s="5" t="s">
        <v>76</v>
      </c>
      <c r="AI1722" s="5" t="s">
        <v>77</v>
      </c>
      <c r="AJ1722" s="5" t="s">
        <v>102</v>
      </c>
      <c r="AK1722" s="5" t="s">
        <v>102</v>
      </c>
      <c r="AL1722" s="5" t="s">
        <v>15576</v>
      </c>
    </row>
    <row r="1723" hidden="1">
      <c r="A1723" s="5" t="s">
        <v>15577</v>
      </c>
      <c r="B1723" s="5" t="s">
        <v>9479</v>
      </c>
      <c r="C1723" s="5" t="s">
        <v>12750</v>
      </c>
      <c r="D1723" s="9">
        <v>43248.0</v>
      </c>
      <c r="E1723" s="5">
        <v>2856.0</v>
      </c>
      <c r="F1723" s="5">
        <v>1298.0</v>
      </c>
      <c r="G1723" s="5" t="s">
        <v>479</v>
      </c>
      <c r="H1723" s="5" t="s">
        <v>272</v>
      </c>
      <c r="I1723" s="5" t="s">
        <v>11137</v>
      </c>
      <c r="J1723" s="5" t="s">
        <v>274</v>
      </c>
      <c r="K1723" s="5" t="s">
        <v>15578</v>
      </c>
      <c r="L1723" s="5" t="s">
        <v>13844</v>
      </c>
      <c r="M1723" s="10" t="str">
        <f>IFERROR(__xludf.DUMMYFUNCTION("REGEXEXTRACT(L2208, ""[\s,]([A-Z]{2})[,\s]\s?\d{5}"")"),"#N/A")</f>
        <v>#N/A</v>
      </c>
      <c r="N1723" s="5" t="s">
        <v>12752</v>
      </c>
      <c r="O1723" s="5">
        <v>32226.0</v>
      </c>
      <c r="P1723" s="5">
        <v>1.0</v>
      </c>
      <c r="Q1723" s="5" t="s">
        <v>15579</v>
      </c>
      <c r="R1723" s="5">
        <v>2210.0</v>
      </c>
      <c r="S1723" s="5">
        <v>130.0</v>
      </c>
      <c r="T1723" s="5" t="s">
        <v>69</v>
      </c>
      <c r="U1723" s="5">
        <v>0.0</v>
      </c>
      <c r="V1723" s="5" t="s">
        <v>52</v>
      </c>
      <c r="W1723" s="5" t="s">
        <v>15580</v>
      </c>
      <c r="X1723" s="5" t="s">
        <v>55</v>
      </c>
      <c r="Y1723" s="5" t="s">
        <v>15581</v>
      </c>
      <c r="Z1723" s="5" t="s">
        <v>15582</v>
      </c>
      <c r="AA1723" s="5" t="s">
        <v>15583</v>
      </c>
      <c r="AB1723" s="5" t="s">
        <v>59</v>
      </c>
      <c r="AC1723" s="5" t="s">
        <v>52</v>
      </c>
      <c r="AD1723" s="5" t="s">
        <v>3225</v>
      </c>
      <c r="AE1723" s="5" t="s">
        <v>3226</v>
      </c>
      <c r="AF1723" s="5" t="s">
        <v>3227</v>
      </c>
      <c r="AG1723" s="5" t="s">
        <v>52</v>
      </c>
      <c r="AH1723" s="5" t="s">
        <v>52</v>
      </c>
      <c r="AI1723" s="5" t="s">
        <v>3228</v>
      </c>
      <c r="AJ1723" s="5" t="s">
        <v>102</v>
      </c>
      <c r="AK1723" s="5" t="s">
        <v>102</v>
      </c>
      <c r="AL1723" s="5" t="s">
        <v>404</v>
      </c>
    </row>
    <row r="1724" hidden="1">
      <c r="A1724" s="5" t="s">
        <v>15584</v>
      </c>
      <c r="B1724" s="5" t="s">
        <v>3230</v>
      </c>
      <c r="C1724" s="5" t="s">
        <v>3231</v>
      </c>
      <c r="D1724" s="9">
        <v>43248.0</v>
      </c>
      <c r="E1724" s="5">
        <v>33964.0</v>
      </c>
      <c r="F1724" s="5">
        <v>15438.0</v>
      </c>
      <c r="G1724" s="5" t="s">
        <v>479</v>
      </c>
      <c r="H1724" s="5" t="s">
        <v>272</v>
      </c>
      <c r="I1724" s="5" t="s">
        <v>11137</v>
      </c>
      <c r="J1724" s="5" t="s">
        <v>274</v>
      </c>
      <c r="K1724" s="5" t="s">
        <v>15585</v>
      </c>
      <c r="L1724" s="5" t="s">
        <v>3233</v>
      </c>
      <c r="M1724" s="10" t="str">
        <f>IFERROR(__xludf.DUMMYFUNCTION("REGEXEXTRACT(L2209, ""[\s,]([A-Z]{2})[,\s]\s?\d{5}"")"),"#N/A")</f>
        <v>#N/A</v>
      </c>
      <c r="N1724" s="5" t="s">
        <v>15586</v>
      </c>
      <c r="O1724" s="5">
        <v>30354.0</v>
      </c>
      <c r="P1724" s="5">
        <v>1.0</v>
      </c>
      <c r="Q1724" s="5" t="s">
        <v>15579</v>
      </c>
      <c r="R1724" s="5">
        <v>2210.0</v>
      </c>
      <c r="S1724" s="5">
        <v>173.0</v>
      </c>
      <c r="T1724" s="5" t="s">
        <v>53</v>
      </c>
      <c r="U1724" s="5">
        <v>21.0</v>
      </c>
      <c r="V1724" s="5" t="s">
        <v>93</v>
      </c>
      <c r="W1724" s="5" t="s">
        <v>15581</v>
      </c>
      <c r="X1724" s="5" t="s">
        <v>71</v>
      </c>
      <c r="Y1724" s="5" t="s">
        <v>52</v>
      </c>
      <c r="Z1724" s="5" t="s">
        <v>15582</v>
      </c>
      <c r="AA1724" s="5" t="s">
        <v>15583</v>
      </c>
      <c r="AB1724" s="5" t="s">
        <v>59</v>
      </c>
      <c r="AC1724" s="5" t="s">
        <v>52</v>
      </c>
      <c r="AD1724" s="5" t="s">
        <v>216</v>
      </c>
      <c r="AE1724" s="5" t="s">
        <v>217</v>
      </c>
      <c r="AF1724" s="5" t="s">
        <v>218</v>
      </c>
      <c r="AG1724" s="5" t="s">
        <v>52</v>
      </c>
      <c r="AH1724" s="5" t="s">
        <v>52</v>
      </c>
      <c r="AI1724" s="5" t="s">
        <v>52</v>
      </c>
      <c r="AJ1724" s="5" t="s">
        <v>3230</v>
      </c>
      <c r="AK1724" s="5" t="s">
        <v>3233</v>
      </c>
      <c r="AL1724" s="5" t="s">
        <v>404</v>
      </c>
    </row>
    <row r="1725" hidden="1">
      <c r="A1725" s="5" t="s">
        <v>15587</v>
      </c>
      <c r="B1725" s="5" t="s">
        <v>15588</v>
      </c>
      <c r="C1725" s="5" t="s">
        <v>15589</v>
      </c>
      <c r="D1725" s="9">
        <v>43247.0</v>
      </c>
      <c r="E1725" s="5">
        <v>43908.0</v>
      </c>
      <c r="F1725" s="5">
        <v>19958.0</v>
      </c>
      <c r="G1725" s="5" t="s">
        <v>2389</v>
      </c>
      <c r="H1725" s="5" t="s">
        <v>1792</v>
      </c>
      <c r="I1725" s="5" t="s">
        <v>1085</v>
      </c>
      <c r="J1725" s="5" t="s">
        <v>2391</v>
      </c>
      <c r="K1725" s="5" t="s">
        <v>7072</v>
      </c>
      <c r="L1725" s="5" t="s">
        <v>15590</v>
      </c>
      <c r="M1725" s="10" t="str">
        <f>IFERROR(__xludf.DUMMYFUNCTION("REGEXEXTRACT(L2210, ""[\s,]([A-Z]{2})[,\s]\s?\d{5}"")"),"MA")</f>
        <v>MA</v>
      </c>
      <c r="N1725" s="5" t="s">
        <v>15591</v>
      </c>
      <c r="O1725" s="5" t="s">
        <v>52</v>
      </c>
      <c r="P1725" s="5">
        <v>1.0</v>
      </c>
      <c r="Q1725" s="5" t="s">
        <v>15592</v>
      </c>
      <c r="R1725" s="5">
        <v>4510.0</v>
      </c>
      <c r="S1725" s="5">
        <v>20.0</v>
      </c>
      <c r="T1725" s="5" t="s">
        <v>1077</v>
      </c>
      <c r="U1725" s="5">
        <v>20.0</v>
      </c>
      <c r="V1725" s="5" t="s">
        <v>93</v>
      </c>
      <c r="W1725" s="5" t="s">
        <v>15593</v>
      </c>
      <c r="X1725" s="5" t="s">
        <v>52</v>
      </c>
      <c r="Y1725" s="5" t="s">
        <v>52</v>
      </c>
      <c r="Z1725" s="5" t="s">
        <v>15594</v>
      </c>
      <c r="AA1725" s="5">
        <v>123.0</v>
      </c>
      <c r="AB1725" s="5" t="s">
        <v>260</v>
      </c>
      <c r="AC1725" s="5" t="s">
        <v>52</v>
      </c>
      <c r="AD1725" s="5" t="s">
        <v>11980</v>
      </c>
      <c r="AE1725" s="5" t="s">
        <v>11981</v>
      </c>
      <c r="AF1725" s="5" t="s">
        <v>218</v>
      </c>
      <c r="AG1725" s="5" t="s">
        <v>52</v>
      </c>
      <c r="AH1725" s="5" t="s">
        <v>11982</v>
      </c>
      <c r="AI1725" s="5" t="s">
        <v>11983</v>
      </c>
      <c r="AJ1725" s="5" t="s">
        <v>15595</v>
      </c>
      <c r="AK1725" s="5" t="s">
        <v>15596</v>
      </c>
      <c r="AL1725" s="5" t="s">
        <v>400</v>
      </c>
    </row>
    <row r="1726" hidden="1">
      <c r="A1726" s="5" t="s">
        <v>15597</v>
      </c>
      <c r="B1726" s="5" t="s">
        <v>15598</v>
      </c>
      <c r="C1726" s="5" t="s">
        <v>15599</v>
      </c>
      <c r="D1726" s="9">
        <v>43244.0</v>
      </c>
      <c r="E1726" s="5">
        <v>43908.0</v>
      </c>
      <c r="F1726" s="5">
        <v>19958.0</v>
      </c>
      <c r="G1726" s="5" t="s">
        <v>412</v>
      </c>
      <c r="H1726" s="5" t="s">
        <v>131</v>
      </c>
      <c r="I1726" s="5" t="s">
        <v>15600</v>
      </c>
      <c r="J1726" s="5" t="s">
        <v>414</v>
      </c>
      <c r="K1726" s="5" t="s">
        <v>15601</v>
      </c>
      <c r="L1726" s="5" t="s">
        <v>15602</v>
      </c>
      <c r="M1726" s="10" t="str">
        <f>IFERROR(__xludf.DUMMYFUNCTION("REGEXEXTRACT(L2211, ""[\s,]([A-Z]{2})[,\s]\s?\d{5}"")"),"#N/A")</f>
        <v>#N/A</v>
      </c>
      <c r="N1726" s="5" t="s">
        <v>15603</v>
      </c>
      <c r="O1726" s="5">
        <v>24521.0</v>
      </c>
      <c r="P1726" s="5">
        <v>1.0</v>
      </c>
      <c r="Q1726" s="5" t="s">
        <v>15604</v>
      </c>
      <c r="R1726" s="5" t="s">
        <v>211</v>
      </c>
      <c r="S1726" s="5">
        <v>27.0</v>
      </c>
      <c r="T1726" s="5" t="s">
        <v>1077</v>
      </c>
      <c r="U1726" s="5">
        <v>8.0</v>
      </c>
      <c r="V1726" s="5" t="s">
        <v>93</v>
      </c>
      <c r="W1726" s="5" t="s">
        <v>15605</v>
      </c>
      <c r="X1726" s="5" t="s">
        <v>52</v>
      </c>
      <c r="Y1726" s="5" t="s">
        <v>52</v>
      </c>
      <c r="Z1726" s="5" t="s">
        <v>10982</v>
      </c>
      <c r="AA1726" s="5">
        <v>798.0</v>
      </c>
      <c r="AB1726" s="5" t="s">
        <v>162</v>
      </c>
      <c r="AC1726" s="5" t="s">
        <v>52</v>
      </c>
      <c r="AD1726" s="5" t="s">
        <v>565</v>
      </c>
      <c r="AE1726" s="5" t="s">
        <v>566</v>
      </c>
      <c r="AF1726" s="5" t="s">
        <v>567</v>
      </c>
      <c r="AG1726" s="5" t="s">
        <v>52</v>
      </c>
      <c r="AH1726" s="5" t="s">
        <v>52</v>
      </c>
      <c r="AI1726" s="5" t="s">
        <v>568</v>
      </c>
      <c r="AJ1726" s="5" t="s">
        <v>15606</v>
      </c>
      <c r="AK1726" s="5" t="s">
        <v>15607</v>
      </c>
      <c r="AL1726" s="5" t="s">
        <v>5671</v>
      </c>
    </row>
    <row r="1727" hidden="1">
      <c r="A1727" s="5" t="s">
        <v>15608</v>
      </c>
      <c r="B1727" s="5" t="s">
        <v>15609</v>
      </c>
      <c r="C1727" s="5" t="s">
        <v>15610</v>
      </c>
      <c r="D1727" s="9">
        <v>43243.0</v>
      </c>
      <c r="E1727" s="5">
        <v>44057.0</v>
      </c>
      <c r="F1727" s="5">
        <v>20026.0</v>
      </c>
      <c r="G1727" s="5" t="s">
        <v>3867</v>
      </c>
      <c r="H1727" s="5" t="s">
        <v>189</v>
      </c>
      <c r="I1727" s="5" t="s">
        <v>6158</v>
      </c>
      <c r="J1727" s="5" t="s">
        <v>532</v>
      </c>
      <c r="K1727" s="5" t="s">
        <v>15611</v>
      </c>
      <c r="L1727" s="5" t="s">
        <v>15612</v>
      </c>
      <c r="M1727" s="10" t="str">
        <f>IFERROR(__xludf.DUMMYFUNCTION("REGEXEXTRACT(L2212, ""[\s,]([A-Z]{2})[,\s]\s?\d{5}"")"),"NJ")</f>
        <v>NJ</v>
      </c>
      <c r="N1727" s="5" t="s">
        <v>15613</v>
      </c>
      <c r="O1727" s="5">
        <v>77029.0</v>
      </c>
      <c r="P1727" s="5">
        <v>1.0</v>
      </c>
      <c r="Q1727" s="5" t="s">
        <v>15614</v>
      </c>
      <c r="R1727" s="5">
        <v>4510.0</v>
      </c>
      <c r="S1727" s="5">
        <v>22.0</v>
      </c>
      <c r="T1727" s="5" t="s">
        <v>53</v>
      </c>
      <c r="U1727" s="5">
        <v>56.0</v>
      </c>
      <c r="V1727" s="5" t="s">
        <v>93</v>
      </c>
      <c r="W1727" s="5" t="s">
        <v>15615</v>
      </c>
      <c r="X1727" s="5" t="s">
        <v>52</v>
      </c>
      <c r="Y1727" s="5" t="s">
        <v>52</v>
      </c>
      <c r="Z1727" s="5" t="s">
        <v>15616</v>
      </c>
      <c r="AA1727" s="5" t="s">
        <v>15617</v>
      </c>
      <c r="AB1727" s="5" t="s">
        <v>260</v>
      </c>
      <c r="AC1727" s="5" t="s">
        <v>52</v>
      </c>
      <c r="AD1727" s="5" t="s">
        <v>11980</v>
      </c>
      <c r="AE1727" s="5" t="s">
        <v>11981</v>
      </c>
      <c r="AF1727" s="5" t="s">
        <v>218</v>
      </c>
      <c r="AG1727" s="5" t="s">
        <v>52</v>
      </c>
      <c r="AH1727" s="5" t="s">
        <v>11982</v>
      </c>
      <c r="AI1727" s="5" t="s">
        <v>11983</v>
      </c>
      <c r="AJ1727" s="5" t="s">
        <v>15618</v>
      </c>
      <c r="AK1727" s="5" t="s">
        <v>15619</v>
      </c>
      <c r="AL1727" s="5" t="s">
        <v>336</v>
      </c>
    </row>
    <row r="1728">
      <c r="A1728" s="5" t="s">
        <v>15620</v>
      </c>
      <c r="B1728" s="5" t="s">
        <v>15621</v>
      </c>
      <c r="C1728" s="5" t="s">
        <v>15622</v>
      </c>
      <c r="D1728" s="9">
        <v>43242.0</v>
      </c>
      <c r="E1728" s="5">
        <v>15054.0</v>
      </c>
      <c r="F1728" s="5">
        <v>6843.0</v>
      </c>
      <c r="G1728" s="5" t="s">
        <v>659</v>
      </c>
      <c r="H1728" s="5" t="s">
        <v>45</v>
      </c>
      <c r="I1728" s="5" t="s">
        <v>15623</v>
      </c>
      <c r="J1728" s="5" t="s">
        <v>661</v>
      </c>
      <c r="K1728" s="5" t="s">
        <v>462</v>
      </c>
      <c r="L1728" s="5" t="s">
        <v>15624</v>
      </c>
      <c r="M1728" s="11" t="s">
        <v>2670</v>
      </c>
      <c r="N1728" s="5" t="s">
        <v>15625</v>
      </c>
      <c r="O1728" s="5" t="s">
        <v>52</v>
      </c>
      <c r="P1728" s="5">
        <v>1.0</v>
      </c>
      <c r="Q1728" s="5" t="s">
        <v>15626</v>
      </c>
      <c r="R1728" s="5">
        <v>2200.0</v>
      </c>
      <c r="S1728" s="5">
        <v>677.0</v>
      </c>
      <c r="T1728" s="5" t="s">
        <v>69</v>
      </c>
      <c r="U1728" s="5">
        <v>0.0</v>
      </c>
      <c r="V1728" s="5" t="s">
        <v>158</v>
      </c>
      <c r="W1728" s="5" t="s">
        <v>15627</v>
      </c>
      <c r="X1728" s="5" t="s">
        <v>52</v>
      </c>
      <c r="Y1728" s="5" t="s">
        <v>52</v>
      </c>
      <c r="Z1728" s="5" t="s">
        <v>15628</v>
      </c>
      <c r="AA1728" s="5" t="s">
        <v>15629</v>
      </c>
      <c r="AB1728" s="5" t="s">
        <v>5043</v>
      </c>
      <c r="AC1728" s="5" t="s">
        <v>52</v>
      </c>
      <c r="AD1728" s="5" t="s">
        <v>163</v>
      </c>
      <c r="AE1728" s="5" t="s">
        <v>164</v>
      </c>
      <c r="AF1728" s="5" t="s">
        <v>165</v>
      </c>
      <c r="AG1728" s="5" t="s">
        <v>52</v>
      </c>
      <c r="AH1728" s="5" t="s">
        <v>52</v>
      </c>
      <c r="AI1728" s="5" t="s">
        <v>52</v>
      </c>
      <c r="AJ1728" s="5" t="s">
        <v>15630</v>
      </c>
      <c r="AK1728" s="5" t="s">
        <v>15631</v>
      </c>
      <c r="AL1728" s="5" t="s">
        <v>15632</v>
      </c>
    </row>
    <row r="1729" hidden="1">
      <c r="A1729" s="5" t="s">
        <v>15633</v>
      </c>
      <c r="B1729" s="5" t="s">
        <v>15634</v>
      </c>
      <c r="C1729" s="5" t="s">
        <v>14177</v>
      </c>
      <c r="D1729" s="9">
        <v>43241.0</v>
      </c>
      <c r="E1729" s="5">
        <v>487696.0</v>
      </c>
      <c r="F1729" s="5">
        <v>221680.0</v>
      </c>
      <c r="G1729" s="5" t="s">
        <v>327</v>
      </c>
      <c r="H1729" s="5" t="s">
        <v>459</v>
      </c>
      <c r="I1729" s="5" t="s">
        <v>15257</v>
      </c>
      <c r="J1729" s="5" t="s">
        <v>191</v>
      </c>
      <c r="K1729" s="5" t="s">
        <v>1253</v>
      </c>
      <c r="L1729" s="5" t="s">
        <v>15635</v>
      </c>
      <c r="M1729" s="10" t="str">
        <f>IFERROR(__xludf.DUMMYFUNCTION("REGEXEXTRACT(L2214, ""[\s,]([A-Z]{2})[,\s]\s?\d{5}"")"),"TN")</f>
        <v>TN</v>
      </c>
      <c r="N1729" s="5" t="s">
        <v>14180</v>
      </c>
      <c r="O1729" s="5" t="s">
        <v>52</v>
      </c>
      <c r="P1729" s="5">
        <v>10.0</v>
      </c>
      <c r="Q1729" s="5" t="s">
        <v>15636</v>
      </c>
      <c r="R1729" s="5" t="s">
        <v>15637</v>
      </c>
      <c r="S1729" s="5">
        <v>140.0</v>
      </c>
      <c r="T1729" s="5" t="s">
        <v>374</v>
      </c>
      <c r="U1729" s="5">
        <v>200.0</v>
      </c>
      <c r="V1729" s="5" t="s">
        <v>93</v>
      </c>
      <c r="W1729" s="5" t="s">
        <v>15638</v>
      </c>
      <c r="X1729" s="5" t="s">
        <v>52</v>
      </c>
      <c r="Y1729" s="5" t="s">
        <v>52</v>
      </c>
      <c r="Z1729" s="5" t="s">
        <v>15557</v>
      </c>
      <c r="AA1729" s="5" t="s">
        <v>15639</v>
      </c>
      <c r="AB1729" s="5" t="s">
        <v>235</v>
      </c>
      <c r="AC1729" s="5" t="s">
        <v>52</v>
      </c>
      <c r="AD1729" s="5" t="s">
        <v>11980</v>
      </c>
      <c r="AE1729" s="5" t="s">
        <v>11981</v>
      </c>
      <c r="AF1729" s="5" t="s">
        <v>218</v>
      </c>
      <c r="AG1729" s="5" t="s">
        <v>52</v>
      </c>
      <c r="AH1729" s="5" t="s">
        <v>11982</v>
      </c>
      <c r="AI1729" s="5" t="s">
        <v>11983</v>
      </c>
      <c r="AJ1729" s="5" t="s">
        <v>14165</v>
      </c>
      <c r="AK1729" s="5" t="s">
        <v>14166</v>
      </c>
      <c r="AL1729" s="5" t="s">
        <v>300</v>
      </c>
    </row>
    <row r="1730" hidden="1">
      <c r="A1730" s="5" t="s">
        <v>15640</v>
      </c>
      <c r="B1730" s="5" t="s">
        <v>15641</v>
      </c>
      <c r="C1730" s="5" t="s">
        <v>15642</v>
      </c>
      <c r="D1730" s="9">
        <v>43241.0</v>
      </c>
      <c r="E1730" s="5">
        <v>802472.0</v>
      </c>
      <c r="F1730" s="5">
        <v>364760.0</v>
      </c>
      <c r="G1730" s="5" t="s">
        <v>327</v>
      </c>
      <c r="H1730" s="5" t="s">
        <v>459</v>
      </c>
      <c r="I1730" s="5" t="s">
        <v>15257</v>
      </c>
      <c r="J1730" s="5" t="s">
        <v>191</v>
      </c>
      <c r="K1730" s="5" t="s">
        <v>8466</v>
      </c>
      <c r="L1730" s="5" t="s">
        <v>15643</v>
      </c>
      <c r="M1730" s="10" t="str">
        <f>IFERROR(__xludf.DUMMYFUNCTION("REGEXEXTRACT(L2215, ""[\s,]([A-Z]{2})[,\s]\s?\d{5}"")"),"#N/A")</f>
        <v>#N/A</v>
      </c>
      <c r="N1730" s="5" t="s">
        <v>15644</v>
      </c>
      <c r="O1730" s="5" t="s">
        <v>52</v>
      </c>
      <c r="P1730" s="5">
        <v>16.0</v>
      </c>
      <c r="Q1730" s="5" t="s">
        <v>15645</v>
      </c>
      <c r="R1730" s="5" t="s">
        <v>7691</v>
      </c>
      <c r="S1730" s="5">
        <v>164.0</v>
      </c>
      <c r="T1730" s="5" t="s">
        <v>374</v>
      </c>
      <c r="U1730" s="5">
        <v>339.0</v>
      </c>
      <c r="V1730" s="5" t="s">
        <v>93</v>
      </c>
      <c r="W1730" s="5" t="s">
        <v>15646</v>
      </c>
      <c r="X1730" s="5" t="s">
        <v>52</v>
      </c>
      <c r="Y1730" s="5" t="s">
        <v>52</v>
      </c>
      <c r="Z1730" s="5" t="s">
        <v>15557</v>
      </c>
      <c r="AA1730" s="5" t="s">
        <v>15647</v>
      </c>
      <c r="AB1730" s="5" t="s">
        <v>235</v>
      </c>
      <c r="AC1730" s="5" t="s">
        <v>52</v>
      </c>
      <c r="AD1730" s="5" t="s">
        <v>11980</v>
      </c>
      <c r="AE1730" s="5" t="s">
        <v>11981</v>
      </c>
      <c r="AF1730" s="5" t="s">
        <v>218</v>
      </c>
      <c r="AG1730" s="5" t="s">
        <v>52</v>
      </c>
      <c r="AH1730" s="5" t="s">
        <v>11982</v>
      </c>
      <c r="AI1730" s="5" t="s">
        <v>11983</v>
      </c>
      <c r="AJ1730" s="5" t="s">
        <v>15648</v>
      </c>
      <c r="AK1730" s="5" t="s">
        <v>15649</v>
      </c>
      <c r="AL1730" s="5" t="s">
        <v>300</v>
      </c>
    </row>
    <row r="1731" hidden="1">
      <c r="A1731" s="5" t="s">
        <v>15650</v>
      </c>
      <c r="B1731" s="5" t="s">
        <v>9870</v>
      </c>
      <c r="C1731" s="5" t="s">
        <v>9870</v>
      </c>
      <c r="D1731" s="9">
        <v>43240.0</v>
      </c>
      <c r="E1731" s="5">
        <v>170808.0</v>
      </c>
      <c r="F1731" s="5">
        <v>77640.0</v>
      </c>
      <c r="G1731" s="5" t="s">
        <v>1419</v>
      </c>
      <c r="H1731" s="5" t="s">
        <v>480</v>
      </c>
      <c r="I1731" s="5" t="s">
        <v>14947</v>
      </c>
      <c r="J1731" s="5" t="s">
        <v>256</v>
      </c>
      <c r="K1731" s="5" t="s">
        <v>15651</v>
      </c>
      <c r="L1731" s="5" t="s">
        <v>9874</v>
      </c>
      <c r="M1731" s="10" t="str">
        <f>IFERROR(__xludf.DUMMYFUNCTION("REGEXEXTRACT(L2216, ""[\s,]([A-Z]{2})[,\s]\s?\d{5}"")"),"NJ")</f>
        <v>NJ</v>
      </c>
      <c r="N1731" s="5" t="s">
        <v>9874</v>
      </c>
      <c r="O1731" s="5" t="s">
        <v>52</v>
      </c>
      <c r="P1731" s="5">
        <v>3.0</v>
      </c>
      <c r="Q1731" s="5" t="s">
        <v>15652</v>
      </c>
      <c r="R1731" s="5" t="s">
        <v>3360</v>
      </c>
      <c r="S1731" s="5">
        <v>153.0</v>
      </c>
      <c r="T1731" s="5" t="s">
        <v>1077</v>
      </c>
      <c r="U1731" s="5">
        <v>0.0</v>
      </c>
      <c r="V1731" s="5" t="s">
        <v>70</v>
      </c>
      <c r="W1731" s="5" t="s">
        <v>15653</v>
      </c>
      <c r="X1731" s="5" t="s">
        <v>52</v>
      </c>
      <c r="Y1731" s="5" t="s">
        <v>52</v>
      </c>
      <c r="Z1731" s="5" t="s">
        <v>2641</v>
      </c>
      <c r="AA1731" s="5" t="s">
        <v>15654</v>
      </c>
      <c r="AB1731" s="5" t="s">
        <v>2743</v>
      </c>
      <c r="AC1731" s="5" t="s">
        <v>52</v>
      </c>
      <c r="AD1731" s="5" t="s">
        <v>5289</v>
      </c>
      <c r="AE1731" s="5" t="s">
        <v>5290</v>
      </c>
      <c r="AF1731" s="5" t="s">
        <v>5291</v>
      </c>
      <c r="AG1731" s="5" t="s">
        <v>52</v>
      </c>
      <c r="AH1731" s="5" t="s">
        <v>52</v>
      </c>
      <c r="AI1731" s="5" t="s">
        <v>52</v>
      </c>
      <c r="AJ1731" s="5" t="s">
        <v>8177</v>
      </c>
      <c r="AK1731" s="5" t="s">
        <v>13865</v>
      </c>
      <c r="AL1731" s="5" t="s">
        <v>3481</v>
      </c>
    </row>
    <row r="1732" hidden="1">
      <c r="A1732" s="5" t="s">
        <v>15655</v>
      </c>
      <c r="B1732" s="5" t="s">
        <v>6956</v>
      </c>
      <c r="C1732" s="5" t="s">
        <v>15656</v>
      </c>
      <c r="D1732" s="9">
        <v>43237.0</v>
      </c>
      <c r="E1732" s="5">
        <v>42294.0</v>
      </c>
      <c r="F1732" s="5">
        <v>19225.0</v>
      </c>
      <c r="G1732" s="5" t="s">
        <v>2481</v>
      </c>
      <c r="H1732" s="5" t="s">
        <v>131</v>
      </c>
      <c r="I1732" s="5" t="s">
        <v>10339</v>
      </c>
      <c r="J1732" s="5" t="s">
        <v>532</v>
      </c>
      <c r="K1732" s="5" t="s">
        <v>15657</v>
      </c>
      <c r="L1732" s="5" t="s">
        <v>15658</v>
      </c>
      <c r="M1732" s="10" t="str">
        <f>IFERROR(__xludf.DUMMYFUNCTION("REGEXEXTRACT(L2217, ""[\s,]([A-Z]{2})[,\s]\s?\d{5}"")"),"NY")</f>
        <v>NY</v>
      </c>
      <c r="N1732" s="5" t="s">
        <v>15659</v>
      </c>
      <c r="O1732" s="5">
        <v>29456.0</v>
      </c>
      <c r="P1732" s="5">
        <v>1.0</v>
      </c>
      <c r="Q1732" s="5" t="s">
        <v>15660</v>
      </c>
      <c r="R1732" s="5" t="s">
        <v>91</v>
      </c>
      <c r="S1732" s="5">
        <v>47.0</v>
      </c>
      <c r="T1732" s="5" t="s">
        <v>53</v>
      </c>
      <c r="U1732" s="5">
        <v>966.0</v>
      </c>
      <c r="V1732" s="5" t="s">
        <v>158</v>
      </c>
      <c r="W1732" s="5" t="s">
        <v>15661</v>
      </c>
      <c r="X1732" s="5" t="s">
        <v>71</v>
      </c>
      <c r="Y1732" s="5" t="s">
        <v>52</v>
      </c>
      <c r="Z1732" s="5" t="s">
        <v>15662</v>
      </c>
      <c r="AA1732" s="5" t="s">
        <v>15663</v>
      </c>
      <c r="AB1732" s="5" t="s">
        <v>9547</v>
      </c>
      <c r="AC1732" s="5" t="s">
        <v>52</v>
      </c>
      <c r="AD1732" s="5" t="s">
        <v>163</v>
      </c>
      <c r="AE1732" s="5" t="s">
        <v>164</v>
      </c>
      <c r="AF1732" s="5" t="s">
        <v>165</v>
      </c>
      <c r="AG1732" s="5" t="s">
        <v>52</v>
      </c>
      <c r="AH1732" s="5" t="s">
        <v>52</v>
      </c>
      <c r="AI1732" s="5" t="s">
        <v>52</v>
      </c>
      <c r="AJ1732" s="5" t="s">
        <v>15664</v>
      </c>
      <c r="AK1732" s="5" t="s">
        <v>15665</v>
      </c>
      <c r="AL1732" s="5" t="s">
        <v>15666</v>
      </c>
    </row>
    <row r="1733" hidden="1">
      <c r="A1733" s="5" t="s">
        <v>15667</v>
      </c>
      <c r="B1733" s="5" t="s">
        <v>15668</v>
      </c>
      <c r="C1733" s="5" t="s">
        <v>15669</v>
      </c>
      <c r="D1733" s="9">
        <v>43237.0</v>
      </c>
      <c r="E1733" s="5">
        <v>168531.0</v>
      </c>
      <c r="F1733" s="5">
        <v>76605.0</v>
      </c>
      <c r="G1733" s="5" t="s">
        <v>412</v>
      </c>
      <c r="H1733" s="5" t="s">
        <v>530</v>
      </c>
      <c r="I1733" s="5" t="s">
        <v>15670</v>
      </c>
      <c r="J1733" s="5" t="s">
        <v>414</v>
      </c>
      <c r="K1733" s="5" t="s">
        <v>15671</v>
      </c>
      <c r="L1733" s="5" t="s">
        <v>15672</v>
      </c>
      <c r="M1733" s="10" t="str">
        <f>IFERROR(__xludf.DUMMYFUNCTION("REGEXEXTRACT(L2218, ""[\s,]([A-Z]{2})[,\s]\s?\d{5}"")"),"NC")</f>
        <v>NC</v>
      </c>
      <c r="N1733" s="5" t="s">
        <v>15673</v>
      </c>
      <c r="O1733" s="5">
        <v>91324.0</v>
      </c>
      <c r="P1733" s="5">
        <v>4.0</v>
      </c>
      <c r="Q1733" s="5" t="s">
        <v>15674</v>
      </c>
      <c r="R1733" s="5" t="s">
        <v>52</v>
      </c>
      <c r="S1733" s="5">
        <v>6490.0</v>
      </c>
      <c r="T1733" s="5" t="s">
        <v>8751</v>
      </c>
      <c r="U1733" s="5">
        <v>1.0</v>
      </c>
      <c r="V1733" s="5" t="s">
        <v>93</v>
      </c>
      <c r="W1733" s="5" t="s">
        <v>15675</v>
      </c>
      <c r="X1733" s="5" t="s">
        <v>55</v>
      </c>
      <c r="Y1733" s="5" t="s">
        <v>15676</v>
      </c>
      <c r="Z1733" s="5" t="s">
        <v>15677</v>
      </c>
      <c r="AA1733" s="5" t="s">
        <v>15678</v>
      </c>
      <c r="AB1733" s="5" t="s">
        <v>235</v>
      </c>
      <c r="AC1733" s="5" t="s">
        <v>52</v>
      </c>
      <c r="AD1733" s="5" t="s">
        <v>3141</v>
      </c>
      <c r="AE1733" s="5" t="s">
        <v>3142</v>
      </c>
      <c r="AF1733" s="5" t="s">
        <v>162</v>
      </c>
      <c r="AG1733" s="5" t="s">
        <v>52</v>
      </c>
      <c r="AH1733" s="5" t="s">
        <v>52</v>
      </c>
      <c r="AI1733" s="5" t="s">
        <v>3143</v>
      </c>
      <c r="AJ1733" s="5" t="s">
        <v>15668</v>
      </c>
      <c r="AK1733" s="5" t="s">
        <v>15679</v>
      </c>
      <c r="AL1733" s="5" t="s">
        <v>941</v>
      </c>
    </row>
    <row r="1734" hidden="1">
      <c r="A1734" s="5" t="s">
        <v>15680</v>
      </c>
      <c r="B1734" s="5" t="s">
        <v>10656</v>
      </c>
      <c r="C1734" s="5" t="s">
        <v>15669</v>
      </c>
      <c r="D1734" s="9">
        <v>43237.0</v>
      </c>
      <c r="E1734" s="5">
        <v>168531.0</v>
      </c>
      <c r="F1734" s="5">
        <v>76605.0</v>
      </c>
      <c r="G1734" s="5" t="s">
        <v>412</v>
      </c>
      <c r="H1734" s="5" t="s">
        <v>530</v>
      </c>
      <c r="I1734" s="5" t="s">
        <v>9359</v>
      </c>
      <c r="J1734" s="5" t="s">
        <v>414</v>
      </c>
      <c r="K1734" s="5" t="s">
        <v>15681</v>
      </c>
      <c r="L1734" s="5" t="s">
        <v>10659</v>
      </c>
      <c r="M1734" s="10" t="str">
        <f>IFERROR(__xludf.DUMMYFUNCTION("REGEXEXTRACT(L2219, ""[\s,]([A-Z]{2})[,\s]\s?\d{5}"")"),"CO")</f>
        <v>CO</v>
      </c>
      <c r="N1734" s="5" t="s">
        <v>15682</v>
      </c>
      <c r="O1734" s="5">
        <v>90501.0</v>
      </c>
      <c r="P1734" s="5">
        <v>4.0</v>
      </c>
      <c r="Q1734" s="5" t="s">
        <v>15674</v>
      </c>
      <c r="R1734" s="5" t="s">
        <v>52</v>
      </c>
      <c r="S1734" s="5">
        <v>6490.0</v>
      </c>
      <c r="T1734" s="5" t="s">
        <v>6065</v>
      </c>
      <c r="U1734" s="5">
        <v>100.0</v>
      </c>
      <c r="V1734" s="5" t="s">
        <v>93</v>
      </c>
      <c r="W1734" s="5" t="s">
        <v>15676</v>
      </c>
      <c r="X1734" s="5" t="s">
        <v>71</v>
      </c>
      <c r="Y1734" s="5" t="s">
        <v>52</v>
      </c>
      <c r="Z1734" s="5" t="s">
        <v>15683</v>
      </c>
      <c r="AA1734" s="5" t="s">
        <v>15678</v>
      </c>
      <c r="AB1734" s="5" t="s">
        <v>235</v>
      </c>
      <c r="AC1734" s="5" t="s">
        <v>52</v>
      </c>
      <c r="AD1734" s="5" t="s">
        <v>11980</v>
      </c>
      <c r="AE1734" s="5" t="s">
        <v>11981</v>
      </c>
      <c r="AF1734" s="5" t="s">
        <v>218</v>
      </c>
      <c r="AG1734" s="5" t="s">
        <v>52</v>
      </c>
      <c r="AH1734" s="5" t="s">
        <v>11982</v>
      </c>
      <c r="AI1734" s="5" t="s">
        <v>11983</v>
      </c>
      <c r="AJ1734" s="5" t="s">
        <v>10656</v>
      </c>
      <c r="AK1734" s="5" t="s">
        <v>10659</v>
      </c>
      <c r="AL1734" s="5" t="s">
        <v>165</v>
      </c>
    </row>
    <row r="1735">
      <c r="A1735" s="5" t="s">
        <v>15684</v>
      </c>
      <c r="B1735" s="5" t="s">
        <v>15685</v>
      </c>
      <c r="C1735" s="5" t="s">
        <v>15686</v>
      </c>
      <c r="D1735" s="9">
        <v>43236.0</v>
      </c>
      <c r="E1735" s="5">
        <v>9687.0</v>
      </c>
      <c r="F1735" s="5">
        <v>4403.0</v>
      </c>
      <c r="G1735" s="5" t="s">
        <v>2481</v>
      </c>
      <c r="H1735" s="5" t="s">
        <v>84</v>
      </c>
      <c r="I1735" s="5" t="s">
        <v>15687</v>
      </c>
      <c r="J1735" s="5" t="s">
        <v>532</v>
      </c>
      <c r="K1735" s="5" t="s">
        <v>15688</v>
      </c>
      <c r="L1735" s="5" t="s">
        <v>15689</v>
      </c>
      <c r="M1735" s="10" t="str">
        <f>IFERROR(__xludf.DUMMYFUNCTION("REGEXEXTRACT(L2220, ""[\s,]([A-Z]{2})[,\s]\s?\d{5}"")"),"OH")</f>
        <v>OH</v>
      </c>
      <c r="N1735" s="5" t="s">
        <v>15690</v>
      </c>
      <c r="O1735" s="5">
        <v>30813.0</v>
      </c>
      <c r="P1735" s="5">
        <v>1.0</v>
      </c>
      <c r="Q1735" s="5" t="s">
        <v>15691</v>
      </c>
      <c r="R1735" s="5" t="s">
        <v>52</v>
      </c>
      <c r="S1735" s="5">
        <v>2.0</v>
      </c>
      <c r="T1735" s="5" t="s">
        <v>53</v>
      </c>
      <c r="U1735" s="5">
        <v>0.0</v>
      </c>
      <c r="V1735" s="5" t="s">
        <v>52</v>
      </c>
      <c r="W1735" s="5" t="s">
        <v>15692</v>
      </c>
      <c r="X1735" s="5" t="s">
        <v>55</v>
      </c>
      <c r="Y1735" s="5" t="s">
        <v>15693</v>
      </c>
      <c r="Z1735" s="5" t="s">
        <v>15694</v>
      </c>
      <c r="AA1735" s="5" t="s">
        <v>15695</v>
      </c>
      <c r="AB1735" s="5" t="s">
        <v>235</v>
      </c>
      <c r="AC1735" s="5" t="s">
        <v>52</v>
      </c>
      <c r="AD1735" s="5" t="s">
        <v>695</v>
      </c>
      <c r="AE1735" s="5" t="s">
        <v>696</v>
      </c>
      <c r="AF1735" s="5" t="s">
        <v>697</v>
      </c>
      <c r="AG1735" s="5" t="s">
        <v>75</v>
      </c>
      <c r="AH1735" s="5">
        <v>7102.0</v>
      </c>
      <c r="AI1735" s="5" t="s">
        <v>698</v>
      </c>
      <c r="AJ1735" s="5" t="s">
        <v>15696</v>
      </c>
      <c r="AK1735" s="5" t="s">
        <v>15697</v>
      </c>
      <c r="AL1735" s="5" t="s">
        <v>2492</v>
      </c>
    </row>
    <row r="1736" hidden="1">
      <c r="A1736" s="5" t="s">
        <v>15698</v>
      </c>
      <c r="B1736" s="5" t="s">
        <v>3402</v>
      </c>
      <c r="C1736" s="5" t="s">
        <v>15699</v>
      </c>
      <c r="D1736" s="9">
        <v>43235.0</v>
      </c>
      <c r="E1736" s="5">
        <v>53561.0</v>
      </c>
      <c r="F1736" s="5">
        <v>24346.0</v>
      </c>
      <c r="G1736" s="5" t="s">
        <v>579</v>
      </c>
      <c r="H1736" s="5" t="s">
        <v>189</v>
      </c>
      <c r="I1736" s="5" t="s">
        <v>12188</v>
      </c>
      <c r="J1736" s="5" t="s">
        <v>581</v>
      </c>
      <c r="K1736" s="5" t="s">
        <v>15700</v>
      </c>
      <c r="L1736" s="5" t="s">
        <v>15701</v>
      </c>
      <c r="M1736" s="10" t="str">
        <f>IFERROR(__xludf.DUMMYFUNCTION("REGEXEXTRACT(L2221, ""[\s,]([A-Z]{2})[,\s]\s?\d{5}"")"),"#N/A")</f>
        <v>#N/A</v>
      </c>
      <c r="N1736" s="5" t="s">
        <v>15702</v>
      </c>
      <c r="O1736" s="5">
        <v>7102.0</v>
      </c>
      <c r="P1736" s="5">
        <v>1.0</v>
      </c>
      <c r="Q1736" s="5" t="s">
        <v>15703</v>
      </c>
      <c r="R1736" s="5" t="s">
        <v>91</v>
      </c>
      <c r="S1736" s="5">
        <v>199.0</v>
      </c>
      <c r="T1736" s="5" t="s">
        <v>53</v>
      </c>
      <c r="U1736" s="5">
        <v>0.0</v>
      </c>
      <c r="V1736" s="5" t="s">
        <v>70</v>
      </c>
      <c r="W1736" s="5" t="s">
        <v>15704</v>
      </c>
      <c r="X1736" s="5" t="s">
        <v>71</v>
      </c>
      <c r="Y1736" s="5" t="s">
        <v>52</v>
      </c>
      <c r="Z1736" s="5" t="s">
        <v>9965</v>
      </c>
      <c r="AA1736" s="5" t="s">
        <v>15705</v>
      </c>
      <c r="AB1736" s="5" t="s">
        <v>730</v>
      </c>
      <c r="AC1736" s="5" t="s">
        <v>283</v>
      </c>
      <c r="AD1736" s="5" t="s">
        <v>5289</v>
      </c>
      <c r="AE1736" s="5" t="s">
        <v>5290</v>
      </c>
      <c r="AF1736" s="5" t="s">
        <v>5291</v>
      </c>
      <c r="AG1736" s="5" t="s">
        <v>52</v>
      </c>
      <c r="AH1736" s="5" t="s">
        <v>52</v>
      </c>
      <c r="AI1736" s="5" t="s">
        <v>52</v>
      </c>
      <c r="AJ1736" s="5" t="s">
        <v>102</v>
      </c>
      <c r="AK1736" s="5" t="s">
        <v>102</v>
      </c>
      <c r="AL1736" s="5" t="s">
        <v>1314</v>
      </c>
    </row>
    <row r="1737" hidden="1">
      <c r="A1737" s="5" t="s">
        <v>15706</v>
      </c>
      <c r="B1737" s="5" t="s">
        <v>10731</v>
      </c>
      <c r="C1737" s="5" t="s">
        <v>204</v>
      </c>
      <c r="D1737" s="9">
        <v>43234.0</v>
      </c>
      <c r="E1737" s="5">
        <v>62726.0</v>
      </c>
      <c r="F1737" s="5">
        <v>28512.0</v>
      </c>
      <c r="G1737" s="5" t="s">
        <v>226</v>
      </c>
      <c r="H1737" s="5" t="s">
        <v>205</v>
      </c>
      <c r="I1737" s="5" t="s">
        <v>15707</v>
      </c>
      <c r="J1737" s="5" t="s">
        <v>228</v>
      </c>
      <c r="K1737" s="5" t="s">
        <v>15708</v>
      </c>
      <c r="L1737" s="5" t="s">
        <v>13832</v>
      </c>
      <c r="M1737" s="10" t="str">
        <f>IFERROR(__xludf.DUMMYFUNCTION("REGEXEXTRACT(L2222, ""[\s,]([A-Z]{2})[,\s]\s?\d{5}"")"),"CA")</f>
        <v>CA</v>
      </c>
      <c r="N1737" s="5" t="s">
        <v>9788</v>
      </c>
      <c r="O1737" s="5" t="s">
        <v>10734</v>
      </c>
      <c r="P1737" s="5">
        <v>1.0</v>
      </c>
      <c r="Q1737" s="5" t="s">
        <v>15709</v>
      </c>
      <c r="R1737" s="5">
        <v>4510.0</v>
      </c>
      <c r="S1737" s="5">
        <v>3564.0</v>
      </c>
      <c r="T1737" s="5" t="s">
        <v>115</v>
      </c>
      <c r="U1737" s="5">
        <v>0.0</v>
      </c>
      <c r="V1737" s="5" t="s">
        <v>52</v>
      </c>
      <c r="W1737" s="5" t="s">
        <v>15710</v>
      </c>
      <c r="X1737" s="5" t="s">
        <v>52</v>
      </c>
      <c r="Y1737" s="5" t="s">
        <v>52</v>
      </c>
      <c r="Z1737" s="5" t="s">
        <v>15711</v>
      </c>
      <c r="AA1737" s="5" t="s">
        <v>15712</v>
      </c>
      <c r="AB1737" s="5" t="s">
        <v>59</v>
      </c>
      <c r="AC1737" s="5" t="s">
        <v>52</v>
      </c>
      <c r="AD1737" s="5" t="s">
        <v>181</v>
      </c>
      <c r="AE1737" s="5" t="s">
        <v>182</v>
      </c>
      <c r="AF1737" s="5" t="s">
        <v>183</v>
      </c>
      <c r="AG1737" s="5" t="s">
        <v>52</v>
      </c>
      <c r="AH1737" s="5" t="s">
        <v>52</v>
      </c>
      <c r="AI1737" s="5" t="s">
        <v>184</v>
      </c>
      <c r="AJ1737" s="5" t="s">
        <v>10731</v>
      </c>
      <c r="AK1737" s="5" t="s">
        <v>13832</v>
      </c>
      <c r="AL1737" s="5" t="s">
        <v>9795</v>
      </c>
    </row>
    <row r="1738" hidden="1">
      <c r="A1738" s="5" t="s">
        <v>15713</v>
      </c>
      <c r="B1738" s="5" t="s">
        <v>252</v>
      </c>
      <c r="C1738" s="5" t="s">
        <v>252</v>
      </c>
      <c r="D1738" s="9">
        <v>43231.0</v>
      </c>
      <c r="E1738" s="5">
        <v>42541.0</v>
      </c>
      <c r="F1738" s="5">
        <v>19337.0</v>
      </c>
      <c r="G1738" s="5" t="s">
        <v>253</v>
      </c>
      <c r="H1738" s="5" t="s">
        <v>254</v>
      </c>
      <c r="I1738" s="5" t="s">
        <v>15714</v>
      </c>
      <c r="J1738" s="5" t="s">
        <v>256</v>
      </c>
      <c r="K1738" s="5" t="s">
        <v>15715</v>
      </c>
      <c r="L1738" s="5" t="s">
        <v>2068</v>
      </c>
      <c r="M1738" s="10" t="str">
        <f>IFERROR(__xludf.DUMMYFUNCTION("REGEXEXTRACT(L2223, ""[\s,]([A-Z]{2})[,\s]\s?\d{5}"")"),"FL")</f>
        <v>FL</v>
      </c>
      <c r="N1738" s="5" t="s">
        <v>2069</v>
      </c>
      <c r="O1738" s="5" t="s">
        <v>52</v>
      </c>
      <c r="P1738" s="5">
        <v>1.0</v>
      </c>
      <c r="Q1738" s="5" t="s">
        <v>15715</v>
      </c>
      <c r="R1738" s="5" t="s">
        <v>211</v>
      </c>
      <c r="S1738" s="5">
        <v>270.0</v>
      </c>
      <c r="T1738" s="5" t="s">
        <v>115</v>
      </c>
      <c r="U1738" s="5">
        <v>0.0</v>
      </c>
      <c r="V1738" s="5" t="s">
        <v>52</v>
      </c>
      <c r="W1738" s="5" t="s">
        <v>15716</v>
      </c>
      <c r="X1738" s="5" t="s">
        <v>52</v>
      </c>
      <c r="Y1738" s="5" t="s">
        <v>52</v>
      </c>
      <c r="Z1738" s="5">
        <v>112.0</v>
      </c>
      <c r="AA1738" s="5" t="s">
        <v>15717</v>
      </c>
      <c r="AB1738" s="5" t="s">
        <v>235</v>
      </c>
      <c r="AC1738" s="5" t="s">
        <v>261</v>
      </c>
      <c r="AD1738" s="5" t="s">
        <v>262</v>
      </c>
      <c r="AE1738" s="5" t="s">
        <v>263</v>
      </c>
      <c r="AF1738" s="5" t="s">
        <v>264</v>
      </c>
      <c r="AG1738" s="5" t="s">
        <v>265</v>
      </c>
      <c r="AH1738" s="5" t="s">
        <v>266</v>
      </c>
      <c r="AI1738" s="5" t="s">
        <v>267</v>
      </c>
      <c r="AJ1738" s="5" t="s">
        <v>102</v>
      </c>
      <c r="AK1738" s="5" t="s">
        <v>102</v>
      </c>
      <c r="AL1738" s="5">
        <v>13841.0</v>
      </c>
    </row>
    <row r="1739" hidden="1">
      <c r="A1739" s="5" t="s">
        <v>15718</v>
      </c>
      <c r="B1739" s="5" t="s">
        <v>15719</v>
      </c>
      <c r="C1739" s="5" t="s">
        <v>15720</v>
      </c>
      <c r="D1739" s="9">
        <v>43231.0</v>
      </c>
      <c r="E1739" s="5">
        <v>57112.0</v>
      </c>
      <c r="F1739" s="5">
        <v>25960.0</v>
      </c>
      <c r="G1739" s="5" t="s">
        <v>412</v>
      </c>
      <c r="H1739" s="5" t="s">
        <v>530</v>
      </c>
      <c r="I1739" s="5" t="s">
        <v>7667</v>
      </c>
      <c r="J1739" s="5" t="s">
        <v>414</v>
      </c>
      <c r="K1739" s="5" t="s">
        <v>12689</v>
      </c>
      <c r="L1739" s="5" t="s">
        <v>15721</v>
      </c>
      <c r="M1739" s="10" t="str">
        <f>IFERROR(__xludf.DUMMYFUNCTION("REGEXEXTRACT(L2224, ""[\s,]([A-Z]{2})[,\s]\s?\d{5}"")"),"CA")</f>
        <v>CA</v>
      </c>
      <c r="N1739" s="5" t="s">
        <v>15722</v>
      </c>
      <c r="O1739" s="5">
        <v>3602.0</v>
      </c>
      <c r="P1739" s="5">
        <v>1.0</v>
      </c>
      <c r="Q1739" s="5" t="s">
        <v>15723</v>
      </c>
      <c r="R1739" s="5">
        <v>4363.0</v>
      </c>
      <c r="S1739" s="5">
        <v>14.0</v>
      </c>
      <c r="T1739" s="5" t="s">
        <v>53</v>
      </c>
      <c r="U1739" s="5">
        <v>0.0</v>
      </c>
      <c r="V1739" s="5" t="s">
        <v>52</v>
      </c>
      <c r="W1739" s="5" t="s">
        <v>15724</v>
      </c>
      <c r="X1739" s="5" t="s">
        <v>55</v>
      </c>
      <c r="Y1739" s="5" t="s">
        <v>15725</v>
      </c>
      <c r="Z1739" s="5" t="s">
        <v>15726</v>
      </c>
      <c r="AA1739" s="5" t="s">
        <v>52</v>
      </c>
      <c r="AB1739" s="5" t="s">
        <v>235</v>
      </c>
      <c r="AC1739" s="5" t="s">
        <v>52</v>
      </c>
      <c r="AD1739" s="5" t="s">
        <v>4164</v>
      </c>
      <c r="AE1739" s="5" t="s">
        <v>4165</v>
      </c>
      <c r="AF1739" s="5" t="s">
        <v>4166</v>
      </c>
      <c r="AG1739" s="5" t="s">
        <v>4167</v>
      </c>
      <c r="AH1739" s="5">
        <v>55347.0</v>
      </c>
      <c r="AI1739" s="5" t="s">
        <v>4168</v>
      </c>
      <c r="AJ1739" s="5" t="s">
        <v>102</v>
      </c>
      <c r="AK1739" s="5" t="s">
        <v>102</v>
      </c>
      <c r="AL1739" s="5" t="s">
        <v>15727</v>
      </c>
    </row>
    <row r="1740">
      <c r="A1740" s="5" t="s">
        <v>15728</v>
      </c>
      <c r="B1740" s="5" t="s">
        <v>15279</v>
      </c>
      <c r="C1740" s="5" t="s">
        <v>15280</v>
      </c>
      <c r="D1740" s="9">
        <v>43229.0</v>
      </c>
      <c r="E1740" s="5">
        <v>34386.0</v>
      </c>
      <c r="F1740" s="5">
        <v>15630.0</v>
      </c>
      <c r="G1740" s="5" t="s">
        <v>870</v>
      </c>
      <c r="H1740" s="5" t="s">
        <v>45</v>
      </c>
      <c r="I1740" s="5" t="s">
        <v>15462</v>
      </c>
      <c r="J1740" s="5" t="s">
        <v>872</v>
      </c>
      <c r="K1740" s="5" t="s">
        <v>744</v>
      </c>
      <c r="L1740" s="5" t="s">
        <v>15282</v>
      </c>
      <c r="M1740" s="10" t="str">
        <f>IFERROR(__xludf.DUMMYFUNCTION("REGEXEXTRACT(L2225, ""[\s,]([A-Z]{2})[,\s]\s?\d{5}"")"),"NC")</f>
        <v>NC</v>
      </c>
      <c r="N1740" s="5" t="s">
        <v>15283</v>
      </c>
      <c r="O1740" s="5" t="s">
        <v>52</v>
      </c>
      <c r="P1740" s="5">
        <v>1.0</v>
      </c>
      <c r="Q1740" s="5" t="s">
        <v>15729</v>
      </c>
      <c r="R1740" s="5">
        <v>4250.0</v>
      </c>
      <c r="S1740" s="5">
        <v>16.0</v>
      </c>
      <c r="T1740" s="5" t="s">
        <v>115</v>
      </c>
      <c r="U1740" s="5">
        <v>0.0</v>
      </c>
      <c r="V1740" s="5" t="s">
        <v>70</v>
      </c>
      <c r="W1740" s="5" t="s">
        <v>15730</v>
      </c>
      <c r="X1740" s="5" t="s">
        <v>71</v>
      </c>
      <c r="Y1740" s="5" t="s">
        <v>52</v>
      </c>
      <c r="Z1740" s="5" t="s">
        <v>15731</v>
      </c>
      <c r="AA1740" s="5" t="s">
        <v>15732</v>
      </c>
      <c r="AB1740" s="5" t="s">
        <v>235</v>
      </c>
      <c r="AC1740" s="5" t="s">
        <v>52</v>
      </c>
      <c r="AD1740" s="5" t="s">
        <v>398</v>
      </c>
      <c r="AE1740" s="5" t="s">
        <v>399</v>
      </c>
      <c r="AF1740" s="5" t="s">
        <v>400</v>
      </c>
      <c r="AG1740" s="5" t="s">
        <v>401</v>
      </c>
      <c r="AH1740" s="5">
        <v>23502.0</v>
      </c>
      <c r="AI1740" s="5" t="s">
        <v>402</v>
      </c>
      <c r="AJ1740" s="5" t="s">
        <v>15288</v>
      </c>
      <c r="AK1740" s="5" t="s">
        <v>15289</v>
      </c>
      <c r="AL1740" s="5" t="s">
        <v>2922</v>
      </c>
    </row>
    <row r="1741" hidden="1">
      <c r="A1741" s="5" t="s">
        <v>15733</v>
      </c>
      <c r="B1741" s="5" t="s">
        <v>13270</v>
      </c>
      <c r="C1741" s="5" t="s">
        <v>204</v>
      </c>
      <c r="D1741" s="9">
        <v>43227.0</v>
      </c>
      <c r="E1741" s="5">
        <v>47520.0</v>
      </c>
      <c r="F1741" s="5">
        <v>21600.0</v>
      </c>
      <c r="G1741" s="5" t="s">
        <v>226</v>
      </c>
      <c r="H1741" s="5" t="s">
        <v>205</v>
      </c>
      <c r="I1741" s="5" t="s">
        <v>15292</v>
      </c>
      <c r="J1741" s="5" t="s">
        <v>228</v>
      </c>
      <c r="K1741" s="5" t="s">
        <v>15708</v>
      </c>
      <c r="L1741" s="5" t="s">
        <v>14404</v>
      </c>
      <c r="M1741" s="10" t="str">
        <f>IFERROR(__xludf.DUMMYFUNCTION("REGEXEXTRACT(L2226, ""[\s,]([A-Z]{2})[,\s]\s?\d{5}"")"),"TX")</f>
        <v>TX</v>
      </c>
      <c r="N1741" s="5" t="s">
        <v>13905</v>
      </c>
      <c r="O1741" s="5" t="s">
        <v>13273</v>
      </c>
      <c r="P1741" s="5">
        <v>1.0</v>
      </c>
      <c r="Q1741" s="5" t="s">
        <v>15734</v>
      </c>
      <c r="R1741" s="5">
        <v>4510.0</v>
      </c>
      <c r="S1741" s="5">
        <v>720.0</v>
      </c>
      <c r="T1741" s="5" t="s">
        <v>115</v>
      </c>
      <c r="U1741" s="5">
        <v>0.0</v>
      </c>
      <c r="V1741" s="5" t="s">
        <v>52</v>
      </c>
      <c r="W1741" s="5" t="s">
        <v>15735</v>
      </c>
      <c r="X1741" s="5" t="s">
        <v>52</v>
      </c>
      <c r="Y1741" s="5" t="s">
        <v>52</v>
      </c>
      <c r="Z1741" s="5" t="s">
        <v>15736</v>
      </c>
      <c r="AA1741" s="5" t="s">
        <v>15737</v>
      </c>
      <c r="AB1741" s="5" t="s">
        <v>180</v>
      </c>
      <c r="AC1741" s="5" t="s">
        <v>52</v>
      </c>
      <c r="AD1741" s="5" t="s">
        <v>181</v>
      </c>
      <c r="AE1741" s="5" t="s">
        <v>182</v>
      </c>
      <c r="AF1741" s="5" t="s">
        <v>183</v>
      </c>
      <c r="AG1741" s="5" t="s">
        <v>52</v>
      </c>
      <c r="AH1741" s="5" t="s">
        <v>52</v>
      </c>
      <c r="AI1741" s="5" t="s">
        <v>184</v>
      </c>
      <c r="AJ1741" s="5" t="s">
        <v>13270</v>
      </c>
      <c r="AK1741" s="5" t="s">
        <v>14404</v>
      </c>
      <c r="AL1741" s="5" t="s">
        <v>9795</v>
      </c>
    </row>
    <row r="1742" hidden="1">
      <c r="A1742" s="5" t="s">
        <v>15738</v>
      </c>
      <c r="B1742" s="5" t="s">
        <v>2776</v>
      </c>
      <c r="C1742" s="5" t="s">
        <v>204</v>
      </c>
      <c r="D1742" s="9">
        <v>43227.0</v>
      </c>
      <c r="E1742" s="5">
        <v>43283.0</v>
      </c>
      <c r="F1742" s="5">
        <v>19674.0</v>
      </c>
      <c r="G1742" s="5" t="s">
        <v>226</v>
      </c>
      <c r="H1742" s="5" t="s">
        <v>205</v>
      </c>
      <c r="I1742" s="5" t="s">
        <v>15292</v>
      </c>
      <c r="J1742" s="5" t="s">
        <v>228</v>
      </c>
      <c r="K1742" s="5" t="s">
        <v>15739</v>
      </c>
      <c r="L1742" s="5" t="s">
        <v>15740</v>
      </c>
      <c r="M1742" s="10" t="str">
        <f>IFERROR(__xludf.DUMMYFUNCTION("REGEXEXTRACT(L2227, ""[\s,]([A-Z]{2})[,\s]\s?\d{5}"")"),"NC")</f>
        <v>NC</v>
      </c>
      <c r="N1742" s="5" t="s">
        <v>13905</v>
      </c>
      <c r="O1742" s="5" t="s">
        <v>15741</v>
      </c>
      <c r="P1742" s="5">
        <v>1.0</v>
      </c>
      <c r="Q1742" s="5" t="s">
        <v>15742</v>
      </c>
      <c r="R1742" s="5">
        <v>4510.0</v>
      </c>
      <c r="S1742" s="5">
        <v>1782.0</v>
      </c>
      <c r="T1742" s="5" t="s">
        <v>115</v>
      </c>
      <c r="U1742" s="5">
        <v>0.0</v>
      </c>
      <c r="V1742" s="5" t="s">
        <v>52</v>
      </c>
      <c r="W1742" s="5" t="s">
        <v>15743</v>
      </c>
      <c r="X1742" s="5" t="s">
        <v>52</v>
      </c>
      <c r="Y1742" s="5" t="s">
        <v>52</v>
      </c>
      <c r="Z1742" s="5" t="s">
        <v>15736</v>
      </c>
      <c r="AA1742" s="5" t="s">
        <v>15744</v>
      </c>
      <c r="AB1742" s="5" t="s">
        <v>180</v>
      </c>
      <c r="AC1742" s="5" t="s">
        <v>52</v>
      </c>
      <c r="AD1742" s="5" t="s">
        <v>181</v>
      </c>
      <c r="AE1742" s="5" t="s">
        <v>182</v>
      </c>
      <c r="AF1742" s="5" t="s">
        <v>183</v>
      </c>
      <c r="AG1742" s="5" t="s">
        <v>52</v>
      </c>
      <c r="AH1742" s="5" t="s">
        <v>52</v>
      </c>
      <c r="AI1742" s="5" t="s">
        <v>184</v>
      </c>
      <c r="AJ1742" s="5" t="s">
        <v>2776</v>
      </c>
      <c r="AK1742" s="5" t="s">
        <v>15740</v>
      </c>
      <c r="AL1742" s="5" t="s">
        <v>9795</v>
      </c>
    </row>
    <row r="1743" hidden="1">
      <c r="A1743" s="5" t="s">
        <v>15745</v>
      </c>
      <c r="B1743" s="5" t="s">
        <v>13270</v>
      </c>
      <c r="C1743" s="5" t="s">
        <v>204</v>
      </c>
      <c r="D1743" s="9">
        <v>43227.0</v>
      </c>
      <c r="E1743" s="5">
        <v>34848.0</v>
      </c>
      <c r="F1743" s="5">
        <v>15840.0</v>
      </c>
      <c r="G1743" s="5" t="s">
        <v>226</v>
      </c>
      <c r="H1743" s="5" t="s">
        <v>205</v>
      </c>
      <c r="I1743" s="5" t="s">
        <v>15292</v>
      </c>
      <c r="J1743" s="5" t="s">
        <v>228</v>
      </c>
      <c r="K1743" s="5" t="s">
        <v>15708</v>
      </c>
      <c r="L1743" s="5" t="s">
        <v>14404</v>
      </c>
      <c r="M1743" s="10" t="str">
        <f>IFERROR(__xludf.DUMMYFUNCTION("REGEXEXTRACT(L2228, ""[\s,]([A-Z]{2})[,\s]\s?\d{5}"")"),"#N/A")</f>
        <v>#N/A</v>
      </c>
      <c r="N1743" s="5" t="s">
        <v>13905</v>
      </c>
      <c r="O1743" s="5" t="s">
        <v>13273</v>
      </c>
      <c r="P1743" s="5">
        <v>1.0</v>
      </c>
      <c r="Q1743" s="5" t="s">
        <v>15746</v>
      </c>
      <c r="R1743" s="5">
        <v>4510.0</v>
      </c>
      <c r="S1743" s="5">
        <v>3168.0</v>
      </c>
      <c r="T1743" s="5" t="s">
        <v>115</v>
      </c>
      <c r="U1743" s="5">
        <v>0.0</v>
      </c>
      <c r="V1743" s="5" t="s">
        <v>52</v>
      </c>
      <c r="W1743" s="5" t="s">
        <v>15747</v>
      </c>
      <c r="X1743" s="5" t="s">
        <v>52</v>
      </c>
      <c r="Y1743" s="5" t="s">
        <v>52</v>
      </c>
      <c r="Z1743" s="5" t="s">
        <v>15736</v>
      </c>
      <c r="AA1743" s="5" t="s">
        <v>15748</v>
      </c>
      <c r="AB1743" s="5" t="s">
        <v>180</v>
      </c>
      <c r="AC1743" s="5" t="s">
        <v>52</v>
      </c>
      <c r="AD1743" s="5" t="s">
        <v>181</v>
      </c>
      <c r="AE1743" s="5" t="s">
        <v>182</v>
      </c>
      <c r="AF1743" s="5" t="s">
        <v>183</v>
      </c>
      <c r="AG1743" s="5" t="s">
        <v>52</v>
      </c>
      <c r="AH1743" s="5" t="s">
        <v>52</v>
      </c>
      <c r="AI1743" s="5" t="s">
        <v>184</v>
      </c>
      <c r="AJ1743" s="5" t="s">
        <v>13270</v>
      </c>
      <c r="AK1743" s="5" t="s">
        <v>14404</v>
      </c>
      <c r="AL1743" s="5" t="s">
        <v>9795</v>
      </c>
    </row>
    <row r="1744" hidden="1">
      <c r="A1744" s="5" t="s">
        <v>15749</v>
      </c>
      <c r="B1744" s="5" t="s">
        <v>13270</v>
      </c>
      <c r="C1744" s="5" t="s">
        <v>204</v>
      </c>
      <c r="D1744" s="9">
        <v>43227.0</v>
      </c>
      <c r="E1744" s="5">
        <v>42471.0</v>
      </c>
      <c r="F1744" s="5">
        <v>19305.0</v>
      </c>
      <c r="G1744" s="5" t="s">
        <v>226</v>
      </c>
      <c r="H1744" s="5" t="s">
        <v>205</v>
      </c>
      <c r="I1744" s="5" t="s">
        <v>15292</v>
      </c>
      <c r="J1744" s="5" t="s">
        <v>228</v>
      </c>
      <c r="K1744" s="5" t="s">
        <v>15708</v>
      </c>
      <c r="L1744" s="5" t="s">
        <v>14404</v>
      </c>
      <c r="M1744" s="10" t="str">
        <f>IFERROR(__xludf.DUMMYFUNCTION("REGEXEXTRACT(L2229, ""[\s,]([A-Z]{2})[,\s]\s?\d{5}"")"),"#N/A")</f>
        <v>#N/A</v>
      </c>
      <c r="N1744" s="5" t="s">
        <v>13905</v>
      </c>
      <c r="O1744" s="5" t="s">
        <v>13273</v>
      </c>
      <c r="P1744" s="5">
        <v>1.0</v>
      </c>
      <c r="Q1744" s="5" t="s">
        <v>15750</v>
      </c>
      <c r="R1744" s="5">
        <v>4510.0</v>
      </c>
      <c r="S1744" s="5">
        <v>3861.0</v>
      </c>
      <c r="T1744" s="5" t="s">
        <v>115</v>
      </c>
      <c r="U1744" s="5">
        <v>0.0</v>
      </c>
      <c r="V1744" s="5" t="s">
        <v>52</v>
      </c>
      <c r="W1744" s="5" t="s">
        <v>15751</v>
      </c>
      <c r="X1744" s="5" t="s">
        <v>52</v>
      </c>
      <c r="Y1744" s="5" t="s">
        <v>52</v>
      </c>
      <c r="Z1744" s="5" t="s">
        <v>15736</v>
      </c>
      <c r="AA1744" s="5" t="s">
        <v>15752</v>
      </c>
      <c r="AB1744" s="5" t="s">
        <v>180</v>
      </c>
      <c r="AC1744" s="5" t="s">
        <v>52</v>
      </c>
      <c r="AD1744" s="5" t="s">
        <v>181</v>
      </c>
      <c r="AE1744" s="5" t="s">
        <v>182</v>
      </c>
      <c r="AF1744" s="5" t="s">
        <v>183</v>
      </c>
      <c r="AG1744" s="5" t="s">
        <v>52</v>
      </c>
      <c r="AH1744" s="5" t="s">
        <v>52</v>
      </c>
      <c r="AI1744" s="5" t="s">
        <v>184</v>
      </c>
      <c r="AJ1744" s="5" t="s">
        <v>13270</v>
      </c>
      <c r="AK1744" s="5" t="s">
        <v>14404</v>
      </c>
      <c r="AL1744" s="5" t="s">
        <v>9795</v>
      </c>
    </row>
    <row r="1745" hidden="1">
      <c r="A1745" s="5" t="s">
        <v>15753</v>
      </c>
      <c r="B1745" s="5" t="s">
        <v>1144</v>
      </c>
      <c r="C1745" s="5" t="s">
        <v>204</v>
      </c>
      <c r="D1745" s="9">
        <v>43227.0</v>
      </c>
      <c r="E1745" s="5">
        <v>62040.0</v>
      </c>
      <c r="F1745" s="5">
        <v>28200.0</v>
      </c>
      <c r="G1745" s="5" t="s">
        <v>226</v>
      </c>
      <c r="H1745" s="5" t="s">
        <v>205</v>
      </c>
      <c r="I1745" s="5" t="s">
        <v>15292</v>
      </c>
      <c r="J1745" s="5" t="s">
        <v>228</v>
      </c>
      <c r="K1745" s="5" t="s">
        <v>13904</v>
      </c>
      <c r="L1745" s="5" t="s">
        <v>14074</v>
      </c>
      <c r="M1745" s="10" t="str">
        <f>IFERROR(__xludf.DUMMYFUNCTION("REGEXEXTRACT(L2230, ""[\s,]([A-Z]{2})[,\s]\s?\d{5}"")"),"NJ")</f>
        <v>NJ</v>
      </c>
      <c r="N1745" s="5" t="s">
        <v>13905</v>
      </c>
      <c r="O1745" s="5" t="s">
        <v>9789</v>
      </c>
      <c r="P1745" s="5">
        <v>1.0</v>
      </c>
      <c r="Q1745" s="5" t="s">
        <v>15754</v>
      </c>
      <c r="R1745" s="5">
        <v>4510.0</v>
      </c>
      <c r="S1745" s="5">
        <v>3564.0</v>
      </c>
      <c r="T1745" s="5" t="s">
        <v>115</v>
      </c>
      <c r="U1745" s="5">
        <v>0.0</v>
      </c>
      <c r="V1745" s="5" t="s">
        <v>52</v>
      </c>
      <c r="W1745" s="5" t="s">
        <v>15755</v>
      </c>
      <c r="X1745" s="5" t="s">
        <v>52</v>
      </c>
      <c r="Y1745" s="5" t="s">
        <v>52</v>
      </c>
      <c r="Z1745" s="5" t="s">
        <v>15736</v>
      </c>
      <c r="AA1745" s="5" t="s">
        <v>15756</v>
      </c>
      <c r="AB1745" s="5" t="s">
        <v>180</v>
      </c>
      <c r="AC1745" s="5" t="s">
        <v>52</v>
      </c>
      <c r="AD1745" s="5" t="s">
        <v>181</v>
      </c>
      <c r="AE1745" s="5" t="s">
        <v>182</v>
      </c>
      <c r="AF1745" s="5" t="s">
        <v>183</v>
      </c>
      <c r="AG1745" s="5" t="s">
        <v>52</v>
      </c>
      <c r="AH1745" s="5" t="s">
        <v>52</v>
      </c>
      <c r="AI1745" s="5" t="s">
        <v>184</v>
      </c>
      <c r="AJ1745" s="5" t="s">
        <v>1144</v>
      </c>
      <c r="AK1745" s="5" t="s">
        <v>14074</v>
      </c>
      <c r="AL1745" s="5" t="s">
        <v>9795</v>
      </c>
    </row>
    <row r="1746" hidden="1">
      <c r="A1746" s="5" t="s">
        <v>15757</v>
      </c>
      <c r="B1746" s="5" t="s">
        <v>15758</v>
      </c>
      <c r="C1746" s="5" t="s">
        <v>15759</v>
      </c>
      <c r="D1746" s="9">
        <v>43226.0</v>
      </c>
      <c r="E1746" s="5">
        <v>9706.0</v>
      </c>
      <c r="F1746" s="5">
        <v>4412.0</v>
      </c>
      <c r="G1746" s="5" t="s">
        <v>634</v>
      </c>
      <c r="H1746" s="5" t="s">
        <v>189</v>
      </c>
      <c r="I1746" s="5" t="s">
        <v>13566</v>
      </c>
      <c r="J1746" s="5" t="s">
        <v>274</v>
      </c>
      <c r="K1746" s="5" t="s">
        <v>15760</v>
      </c>
      <c r="L1746" s="5" t="s">
        <v>15761</v>
      </c>
      <c r="M1746" s="10" t="str">
        <f>IFERROR(__xludf.DUMMYFUNCTION("REGEXEXTRACT(L2231, ""[\s,]([A-Z]{2})[,\s]\s?\d{5}"")"),"NC")</f>
        <v>NC</v>
      </c>
      <c r="N1746" s="5" t="s">
        <v>15762</v>
      </c>
      <c r="O1746" s="5" t="s">
        <v>15763</v>
      </c>
      <c r="P1746" s="5">
        <v>1.0</v>
      </c>
      <c r="Q1746" s="5" t="s">
        <v>15764</v>
      </c>
      <c r="R1746" s="5" t="s">
        <v>244</v>
      </c>
      <c r="S1746" s="5">
        <v>1530.0</v>
      </c>
      <c r="T1746" s="5" t="s">
        <v>69</v>
      </c>
      <c r="U1746" s="5">
        <v>62.0</v>
      </c>
      <c r="V1746" s="5" t="s">
        <v>70</v>
      </c>
      <c r="W1746" s="5" t="s">
        <v>15765</v>
      </c>
      <c r="X1746" s="5" t="s">
        <v>52</v>
      </c>
      <c r="Y1746" s="5" t="s">
        <v>52</v>
      </c>
      <c r="Z1746" s="5" t="s">
        <v>15766</v>
      </c>
      <c r="AA1746" s="5" t="s">
        <v>15767</v>
      </c>
      <c r="AB1746" s="5" t="s">
        <v>604</v>
      </c>
      <c r="AC1746" s="5" t="s">
        <v>52</v>
      </c>
      <c r="AD1746" s="5" t="s">
        <v>72</v>
      </c>
      <c r="AE1746" s="5" t="s">
        <v>73</v>
      </c>
      <c r="AF1746" s="5" t="s">
        <v>74</v>
      </c>
      <c r="AG1746" s="5" t="s">
        <v>75</v>
      </c>
      <c r="AH1746" s="5" t="s">
        <v>76</v>
      </c>
      <c r="AI1746" s="5" t="s">
        <v>77</v>
      </c>
      <c r="AJ1746" s="5" t="s">
        <v>15768</v>
      </c>
      <c r="AK1746" s="5" t="s">
        <v>15769</v>
      </c>
      <c r="AL1746" s="5" t="s">
        <v>1874</v>
      </c>
    </row>
    <row r="1747" hidden="1">
      <c r="A1747" s="5" t="s">
        <v>15770</v>
      </c>
      <c r="B1747" s="5" t="s">
        <v>4776</v>
      </c>
      <c r="C1747" s="5" t="s">
        <v>15771</v>
      </c>
      <c r="D1747" s="9">
        <v>43223.0</v>
      </c>
      <c r="E1747" s="5">
        <v>9385.0</v>
      </c>
      <c r="F1747" s="5">
        <v>4266.0</v>
      </c>
      <c r="G1747" s="5" t="s">
        <v>719</v>
      </c>
      <c r="H1747" s="5" t="s">
        <v>272</v>
      </c>
      <c r="I1747" s="5" t="s">
        <v>4716</v>
      </c>
      <c r="J1747" s="5" t="s">
        <v>274</v>
      </c>
      <c r="K1747" s="5" t="s">
        <v>15772</v>
      </c>
      <c r="L1747" s="5" t="s">
        <v>14720</v>
      </c>
      <c r="M1747" s="10" t="str">
        <f>IFERROR(__xludf.DUMMYFUNCTION("REGEXEXTRACT(L2232, ""[\s,]([A-Z]{2})[,\s]\s?\d{5}"")"),"OH")</f>
        <v>OH</v>
      </c>
      <c r="N1747" s="5" t="s">
        <v>15773</v>
      </c>
      <c r="O1747" s="5">
        <v>18914.0</v>
      </c>
      <c r="P1747" s="5">
        <v>1.0</v>
      </c>
      <c r="Q1747" s="5" t="s">
        <v>15774</v>
      </c>
      <c r="R1747" s="5" t="s">
        <v>52</v>
      </c>
      <c r="S1747" s="5">
        <v>925.0</v>
      </c>
      <c r="T1747" s="5" t="s">
        <v>69</v>
      </c>
      <c r="U1747" s="5">
        <v>61.0</v>
      </c>
      <c r="V1747" s="5" t="s">
        <v>93</v>
      </c>
      <c r="W1747" s="5" t="s">
        <v>15775</v>
      </c>
      <c r="X1747" s="5" t="s">
        <v>71</v>
      </c>
      <c r="Y1747" s="5" t="s">
        <v>52</v>
      </c>
      <c r="Z1747" s="5" t="s">
        <v>15776</v>
      </c>
      <c r="AA1747" s="5" t="s">
        <v>15777</v>
      </c>
      <c r="AB1747" s="5" t="s">
        <v>604</v>
      </c>
      <c r="AC1747" s="5" t="s">
        <v>283</v>
      </c>
      <c r="AD1747" s="5" t="s">
        <v>11980</v>
      </c>
      <c r="AE1747" s="5" t="s">
        <v>11981</v>
      </c>
      <c r="AF1747" s="5" t="s">
        <v>218</v>
      </c>
      <c r="AG1747" s="5" t="s">
        <v>52</v>
      </c>
      <c r="AH1747" s="5" t="s">
        <v>11982</v>
      </c>
      <c r="AI1747" s="5" t="s">
        <v>11983</v>
      </c>
      <c r="AJ1747" s="5" t="s">
        <v>4776</v>
      </c>
      <c r="AK1747" s="5" t="s">
        <v>14720</v>
      </c>
      <c r="AL1747" s="5" t="s">
        <v>14726</v>
      </c>
    </row>
    <row r="1748" hidden="1">
      <c r="A1748" s="5" t="s">
        <v>15778</v>
      </c>
      <c r="B1748" s="5" t="s">
        <v>4346</v>
      </c>
      <c r="C1748" s="5" t="s">
        <v>6396</v>
      </c>
      <c r="D1748" s="9">
        <v>43222.0</v>
      </c>
      <c r="E1748" s="5">
        <v>129781.0</v>
      </c>
      <c r="F1748" s="5">
        <v>58991.0</v>
      </c>
      <c r="G1748" s="5" t="s">
        <v>435</v>
      </c>
      <c r="H1748" s="5" t="s">
        <v>189</v>
      </c>
      <c r="I1748" s="5" t="s">
        <v>2020</v>
      </c>
      <c r="J1748" s="5" t="s">
        <v>424</v>
      </c>
      <c r="K1748" s="5" t="s">
        <v>15779</v>
      </c>
      <c r="L1748" s="5" t="s">
        <v>15780</v>
      </c>
      <c r="M1748" s="10" t="str">
        <f>IFERROR(__xludf.DUMMYFUNCTION("REGEXEXTRACT(L2233, ""[\s,]([A-Z]{2})[,\s]\s?\d{5}"")"),"GA")</f>
        <v>GA</v>
      </c>
      <c r="N1748" s="5" t="s">
        <v>15781</v>
      </c>
      <c r="O1748" s="5">
        <v>77338.0</v>
      </c>
      <c r="P1748" s="5">
        <v>4.0</v>
      </c>
      <c r="Q1748" s="5" t="s">
        <v>15782</v>
      </c>
      <c r="R1748" s="5" t="s">
        <v>15783</v>
      </c>
      <c r="S1748" s="5">
        <v>67.0</v>
      </c>
      <c r="T1748" s="5" t="s">
        <v>53</v>
      </c>
      <c r="U1748" s="5">
        <v>92.0</v>
      </c>
      <c r="V1748" s="5" t="s">
        <v>70</v>
      </c>
      <c r="W1748" s="5" t="s">
        <v>15784</v>
      </c>
      <c r="X1748" s="5" t="s">
        <v>71</v>
      </c>
      <c r="Y1748" s="5" t="s">
        <v>52</v>
      </c>
      <c r="Z1748" s="5">
        <v>1806.0</v>
      </c>
      <c r="AA1748" s="5" t="s">
        <v>15785</v>
      </c>
      <c r="AB1748" s="5" t="s">
        <v>730</v>
      </c>
      <c r="AC1748" s="5" t="s">
        <v>52</v>
      </c>
      <c r="AD1748" s="5" t="s">
        <v>72</v>
      </c>
      <c r="AE1748" s="5" t="s">
        <v>73</v>
      </c>
      <c r="AF1748" s="5" t="s">
        <v>74</v>
      </c>
      <c r="AG1748" s="5" t="s">
        <v>75</v>
      </c>
      <c r="AH1748" s="5" t="s">
        <v>76</v>
      </c>
      <c r="AI1748" s="5" t="s">
        <v>77</v>
      </c>
      <c r="AJ1748" s="5" t="s">
        <v>4346</v>
      </c>
      <c r="AK1748" s="5" t="s">
        <v>15786</v>
      </c>
      <c r="AL1748" s="5" t="s">
        <v>15787</v>
      </c>
    </row>
    <row r="1749" hidden="1">
      <c r="A1749" s="5" t="s">
        <v>15788</v>
      </c>
      <c r="B1749" s="5" t="s">
        <v>14965</v>
      </c>
      <c r="C1749" s="5" t="s">
        <v>14966</v>
      </c>
      <c r="D1749" s="9">
        <v>43221.0</v>
      </c>
      <c r="E1749" s="5">
        <v>19800.0</v>
      </c>
      <c r="F1749" s="5">
        <v>9000.0</v>
      </c>
      <c r="G1749" s="5" t="s">
        <v>107</v>
      </c>
      <c r="H1749" s="5" t="s">
        <v>530</v>
      </c>
      <c r="I1749" s="5" t="s">
        <v>549</v>
      </c>
      <c r="J1749" s="5" t="s">
        <v>109</v>
      </c>
      <c r="K1749" s="5" t="s">
        <v>1031</v>
      </c>
      <c r="L1749" s="5" t="s">
        <v>15165</v>
      </c>
      <c r="M1749" s="10" t="str">
        <f>IFERROR(__xludf.DUMMYFUNCTION("REGEXEXTRACT(L2234, ""[\s,]([A-Z]{2})[,\s]\s?\d{5}"")"),"#N/A")</f>
        <v>#N/A</v>
      </c>
      <c r="N1749" s="5" t="s">
        <v>15166</v>
      </c>
      <c r="O1749" s="5">
        <v>2048.0</v>
      </c>
      <c r="P1749" s="5">
        <v>1.0</v>
      </c>
      <c r="Q1749" s="5" t="s">
        <v>15789</v>
      </c>
      <c r="R1749" s="5">
        <v>2210.0</v>
      </c>
      <c r="S1749" s="5">
        <v>821.0</v>
      </c>
      <c r="T1749" s="5" t="s">
        <v>53</v>
      </c>
      <c r="U1749" s="5">
        <v>28.0</v>
      </c>
      <c r="V1749" s="5" t="s">
        <v>93</v>
      </c>
      <c r="W1749" s="5" t="s">
        <v>15790</v>
      </c>
      <c r="X1749" s="5" t="s">
        <v>52</v>
      </c>
      <c r="Y1749" s="5" t="s">
        <v>52</v>
      </c>
      <c r="Z1749" s="5" t="s">
        <v>15791</v>
      </c>
      <c r="AA1749" s="5">
        <v>1.7165129E8</v>
      </c>
      <c r="AB1749" s="5" t="s">
        <v>235</v>
      </c>
      <c r="AC1749" s="5" t="s">
        <v>52</v>
      </c>
      <c r="AD1749" s="5" t="s">
        <v>11980</v>
      </c>
      <c r="AE1749" s="5" t="s">
        <v>11981</v>
      </c>
      <c r="AF1749" s="5" t="s">
        <v>218</v>
      </c>
      <c r="AG1749" s="5" t="s">
        <v>52</v>
      </c>
      <c r="AH1749" s="5" t="s">
        <v>11982</v>
      </c>
      <c r="AI1749" s="5" t="s">
        <v>11983</v>
      </c>
      <c r="AJ1749" s="5" t="s">
        <v>64</v>
      </c>
      <c r="AK1749" s="5" t="s">
        <v>14761</v>
      </c>
      <c r="AL1749" s="5" t="s">
        <v>79</v>
      </c>
    </row>
    <row r="1750" hidden="1">
      <c r="A1750" s="5" t="s">
        <v>15792</v>
      </c>
      <c r="B1750" s="5" t="s">
        <v>1144</v>
      </c>
      <c r="C1750" s="5" t="s">
        <v>204</v>
      </c>
      <c r="D1750" s="9">
        <v>43220.0</v>
      </c>
      <c r="E1750" s="5">
        <v>62726.0</v>
      </c>
      <c r="F1750" s="5">
        <v>28512.0</v>
      </c>
      <c r="G1750" s="5" t="s">
        <v>226</v>
      </c>
      <c r="H1750" s="5" t="s">
        <v>205</v>
      </c>
      <c r="I1750" s="5" t="s">
        <v>12650</v>
      </c>
      <c r="J1750" s="5" t="s">
        <v>228</v>
      </c>
      <c r="K1750" s="5" t="s">
        <v>15708</v>
      </c>
      <c r="L1750" s="5" t="s">
        <v>14916</v>
      </c>
      <c r="M1750" s="10" t="str">
        <f>IFERROR(__xludf.DUMMYFUNCTION("REGEXEXTRACT(L2235, ""[\s,]([A-Z]{2})[,\s]\s?\d{5}"")"),"CA")</f>
        <v>CA</v>
      </c>
      <c r="N1750" s="5" t="s">
        <v>13905</v>
      </c>
      <c r="O1750" s="5" t="s">
        <v>9789</v>
      </c>
      <c r="P1750" s="5">
        <v>1.0</v>
      </c>
      <c r="Q1750" s="5" t="s">
        <v>15793</v>
      </c>
      <c r="R1750" s="5">
        <v>4510.0</v>
      </c>
      <c r="S1750" s="5">
        <v>3564.0</v>
      </c>
      <c r="T1750" s="5" t="s">
        <v>115</v>
      </c>
      <c r="U1750" s="5">
        <v>0.0</v>
      </c>
      <c r="V1750" s="5" t="s">
        <v>52</v>
      </c>
      <c r="W1750" s="5" t="s">
        <v>15794</v>
      </c>
      <c r="X1750" s="5" t="s">
        <v>52</v>
      </c>
      <c r="Y1750" s="5" t="s">
        <v>52</v>
      </c>
      <c r="Z1750" s="5" t="s">
        <v>15795</v>
      </c>
      <c r="AA1750" s="5" t="s">
        <v>52</v>
      </c>
      <c r="AB1750" s="5" t="s">
        <v>235</v>
      </c>
      <c r="AC1750" s="5" t="s">
        <v>52</v>
      </c>
      <c r="AD1750" s="5" t="s">
        <v>181</v>
      </c>
      <c r="AE1750" s="5" t="s">
        <v>182</v>
      </c>
      <c r="AF1750" s="5" t="s">
        <v>183</v>
      </c>
      <c r="AG1750" s="5" t="s">
        <v>52</v>
      </c>
      <c r="AH1750" s="5" t="s">
        <v>52</v>
      </c>
      <c r="AI1750" s="5" t="s">
        <v>184</v>
      </c>
      <c r="AJ1750" s="5" t="s">
        <v>1144</v>
      </c>
      <c r="AK1750" s="5" t="s">
        <v>14916</v>
      </c>
      <c r="AL1750" s="5" t="s">
        <v>9795</v>
      </c>
    </row>
    <row r="1751" hidden="1">
      <c r="A1751" s="5" t="s">
        <v>15796</v>
      </c>
      <c r="B1751" s="5" t="s">
        <v>15797</v>
      </c>
      <c r="C1751" s="5" t="s">
        <v>15798</v>
      </c>
      <c r="D1751" s="9">
        <v>43218.0</v>
      </c>
      <c r="E1751" s="5">
        <v>3227.0</v>
      </c>
      <c r="F1751" s="5">
        <v>1467.0</v>
      </c>
      <c r="G1751" s="5" t="s">
        <v>963</v>
      </c>
      <c r="H1751" s="5" t="s">
        <v>480</v>
      </c>
      <c r="I1751" s="5" t="s">
        <v>15799</v>
      </c>
      <c r="J1751" s="5" t="s">
        <v>965</v>
      </c>
      <c r="K1751" s="5" t="s">
        <v>15800</v>
      </c>
      <c r="L1751" s="5" t="s">
        <v>15801</v>
      </c>
      <c r="M1751" s="10" t="str">
        <f>IFERROR(__xludf.DUMMYFUNCTION("REGEXEXTRACT(L2236, ""[\s,]([A-Z]{2})[,\s]\s?\d{5}"")"),"#N/A")</f>
        <v>#N/A</v>
      </c>
      <c r="N1751" s="5" t="s">
        <v>15802</v>
      </c>
      <c r="O1751" s="5" t="s">
        <v>52</v>
      </c>
      <c r="P1751" s="5">
        <v>1.0</v>
      </c>
      <c r="Q1751" s="5" t="s">
        <v>15803</v>
      </c>
      <c r="R1751" s="5" t="s">
        <v>2185</v>
      </c>
      <c r="S1751" s="5">
        <v>18.0</v>
      </c>
      <c r="T1751" s="5" t="s">
        <v>69</v>
      </c>
      <c r="U1751" s="5">
        <v>0.0</v>
      </c>
      <c r="V1751" s="5" t="s">
        <v>52</v>
      </c>
      <c r="W1751" s="5" t="s">
        <v>15804</v>
      </c>
      <c r="X1751" s="5" t="s">
        <v>55</v>
      </c>
      <c r="Y1751" s="5" t="s">
        <v>15805</v>
      </c>
      <c r="Z1751" s="5" t="s">
        <v>10062</v>
      </c>
      <c r="AA1751" s="5" t="s">
        <v>15806</v>
      </c>
      <c r="AB1751" s="5" t="s">
        <v>59</v>
      </c>
      <c r="AC1751" s="5" t="s">
        <v>52</v>
      </c>
      <c r="AD1751" s="5" t="s">
        <v>8164</v>
      </c>
      <c r="AE1751" s="5" t="s">
        <v>8165</v>
      </c>
      <c r="AF1751" s="5" t="s">
        <v>8166</v>
      </c>
      <c r="AG1751" s="5" t="s">
        <v>2670</v>
      </c>
      <c r="AH1751" s="5">
        <v>10005.0</v>
      </c>
      <c r="AI1751" s="5" t="s">
        <v>8167</v>
      </c>
      <c r="AJ1751" s="5" t="s">
        <v>102</v>
      </c>
      <c r="AK1751" s="5" t="s">
        <v>102</v>
      </c>
      <c r="AL1751" s="5" t="s">
        <v>2594</v>
      </c>
    </row>
    <row r="1752" hidden="1">
      <c r="A1752" s="5" t="s">
        <v>15807</v>
      </c>
      <c r="B1752" s="5" t="s">
        <v>3483</v>
      </c>
      <c r="C1752" s="5" t="s">
        <v>3484</v>
      </c>
      <c r="D1752" s="9">
        <v>43216.0</v>
      </c>
      <c r="E1752" s="5">
        <v>226391.0</v>
      </c>
      <c r="F1752" s="5">
        <v>102905.0</v>
      </c>
      <c r="G1752" s="5" t="s">
        <v>1419</v>
      </c>
      <c r="H1752" s="5" t="s">
        <v>480</v>
      </c>
      <c r="I1752" s="5" t="s">
        <v>15808</v>
      </c>
      <c r="J1752" s="5" t="s">
        <v>256</v>
      </c>
      <c r="K1752" s="5" t="s">
        <v>4277</v>
      </c>
      <c r="L1752" s="5" t="s">
        <v>15809</v>
      </c>
      <c r="M1752" s="10" t="str">
        <f>IFERROR(__xludf.DUMMYFUNCTION("REGEXEXTRACT(L2237, ""[\s,]([A-Z]{2})[,\s]\s?\d{5}"")"),"OH")</f>
        <v>OH</v>
      </c>
      <c r="N1752" s="5" t="s">
        <v>3487</v>
      </c>
      <c r="O1752" s="5" t="s">
        <v>52</v>
      </c>
      <c r="P1752" s="5">
        <v>4.0</v>
      </c>
      <c r="Q1752" s="5" t="s">
        <v>15810</v>
      </c>
      <c r="R1752" s="5" t="s">
        <v>4280</v>
      </c>
      <c r="S1752" s="5">
        <v>457.0</v>
      </c>
      <c r="T1752" s="5" t="s">
        <v>1077</v>
      </c>
      <c r="U1752" s="5">
        <v>0.0</v>
      </c>
      <c r="V1752" s="5" t="s">
        <v>70</v>
      </c>
      <c r="W1752" s="5" t="s">
        <v>15811</v>
      </c>
      <c r="X1752" s="5" t="s">
        <v>52</v>
      </c>
      <c r="Y1752" s="5" t="s">
        <v>52</v>
      </c>
      <c r="Z1752" s="5" t="s">
        <v>6352</v>
      </c>
      <c r="AA1752" s="5" t="s">
        <v>15812</v>
      </c>
      <c r="AB1752" s="5" t="s">
        <v>2743</v>
      </c>
      <c r="AC1752" s="5" t="s">
        <v>52</v>
      </c>
      <c r="AD1752" s="5" t="s">
        <v>5289</v>
      </c>
      <c r="AE1752" s="5" t="s">
        <v>5290</v>
      </c>
      <c r="AF1752" s="5" t="s">
        <v>5291</v>
      </c>
      <c r="AG1752" s="5" t="s">
        <v>52</v>
      </c>
      <c r="AH1752" s="5" t="s">
        <v>52</v>
      </c>
      <c r="AI1752" s="5" t="s">
        <v>52</v>
      </c>
      <c r="AJ1752" s="5" t="s">
        <v>3483</v>
      </c>
      <c r="AK1752" s="5" t="s">
        <v>15813</v>
      </c>
      <c r="AL1752" s="5" t="s">
        <v>3481</v>
      </c>
    </row>
    <row r="1753" hidden="1">
      <c r="A1753" s="5" t="s">
        <v>15814</v>
      </c>
      <c r="B1753" s="5" t="s">
        <v>14992</v>
      </c>
      <c r="C1753" s="5" t="s">
        <v>14993</v>
      </c>
      <c r="D1753" s="9">
        <v>43215.0</v>
      </c>
      <c r="E1753" s="5">
        <v>93280.0</v>
      </c>
      <c r="F1753" s="5">
        <v>42400.0</v>
      </c>
      <c r="G1753" s="5" t="s">
        <v>2212</v>
      </c>
      <c r="H1753" s="5" t="s">
        <v>189</v>
      </c>
      <c r="I1753" s="5" t="s">
        <v>15815</v>
      </c>
      <c r="J1753" s="5" t="s">
        <v>2214</v>
      </c>
      <c r="K1753" s="5" t="s">
        <v>4507</v>
      </c>
      <c r="L1753" s="5" t="s">
        <v>15816</v>
      </c>
      <c r="M1753" s="10" t="str">
        <f>IFERROR(__xludf.DUMMYFUNCTION("REGEXEXTRACT(L2238, ""[\s,]([A-Z]{2})[,\s]\s?\d{5}"")"),"#N/A")</f>
        <v>#N/A</v>
      </c>
      <c r="N1753" s="5" t="s">
        <v>15817</v>
      </c>
      <c r="O1753" s="5">
        <v>76600.0</v>
      </c>
      <c r="P1753" s="5">
        <v>2.0</v>
      </c>
      <c r="Q1753" s="5" t="s">
        <v>15818</v>
      </c>
      <c r="R1753" s="5" t="s">
        <v>3236</v>
      </c>
      <c r="S1753" s="5">
        <v>401.0</v>
      </c>
      <c r="T1753" s="5" t="s">
        <v>115</v>
      </c>
      <c r="U1753" s="5">
        <v>0.0</v>
      </c>
      <c r="V1753" s="5" t="s">
        <v>70</v>
      </c>
      <c r="W1753" s="5" t="s">
        <v>15819</v>
      </c>
      <c r="X1753" s="5" t="s">
        <v>71</v>
      </c>
      <c r="Y1753" s="5" t="s">
        <v>52</v>
      </c>
      <c r="Z1753" s="5" t="s">
        <v>15820</v>
      </c>
      <c r="AA1753" s="5" t="s">
        <v>15821</v>
      </c>
      <c r="AB1753" s="5" t="s">
        <v>235</v>
      </c>
      <c r="AC1753" s="5" t="s">
        <v>52</v>
      </c>
      <c r="AD1753" s="5" t="s">
        <v>398</v>
      </c>
      <c r="AE1753" s="5" t="s">
        <v>399</v>
      </c>
      <c r="AF1753" s="5" t="s">
        <v>400</v>
      </c>
      <c r="AG1753" s="5" t="s">
        <v>401</v>
      </c>
      <c r="AH1753" s="5">
        <v>23502.0</v>
      </c>
      <c r="AI1753" s="5" t="s">
        <v>402</v>
      </c>
      <c r="AJ1753" s="5" t="s">
        <v>14992</v>
      </c>
      <c r="AK1753" s="5" t="s">
        <v>15822</v>
      </c>
      <c r="AL1753" s="5" t="s">
        <v>2223</v>
      </c>
    </row>
    <row r="1754" hidden="1">
      <c r="A1754" s="5" t="s">
        <v>15823</v>
      </c>
      <c r="B1754" s="5" t="s">
        <v>14992</v>
      </c>
      <c r="C1754" s="5" t="s">
        <v>14993</v>
      </c>
      <c r="D1754" s="9">
        <v>43215.0</v>
      </c>
      <c r="E1754" s="5">
        <v>83600.0</v>
      </c>
      <c r="F1754" s="5">
        <v>38000.0</v>
      </c>
      <c r="G1754" s="5" t="s">
        <v>2212</v>
      </c>
      <c r="H1754" s="5" t="s">
        <v>189</v>
      </c>
      <c r="I1754" s="5" t="s">
        <v>15815</v>
      </c>
      <c r="J1754" s="5" t="s">
        <v>2214</v>
      </c>
      <c r="K1754" s="5" t="s">
        <v>4507</v>
      </c>
      <c r="L1754" s="5" t="s">
        <v>15824</v>
      </c>
      <c r="M1754" s="10" t="str">
        <f>IFERROR(__xludf.DUMMYFUNCTION("REGEXEXTRACT(L2239, ""[\s,]([A-Z]{2})[,\s]\s?\d{5}"")"),"NC")</f>
        <v>NC</v>
      </c>
      <c r="N1754" s="5" t="s">
        <v>15825</v>
      </c>
      <c r="O1754" s="5">
        <v>76600.0</v>
      </c>
      <c r="P1754" s="5">
        <v>2.0</v>
      </c>
      <c r="Q1754" s="5" t="s">
        <v>15818</v>
      </c>
      <c r="R1754" s="5" t="s">
        <v>3236</v>
      </c>
      <c r="S1754" s="5">
        <v>401.0</v>
      </c>
      <c r="T1754" s="5" t="s">
        <v>115</v>
      </c>
      <c r="U1754" s="5">
        <v>0.0</v>
      </c>
      <c r="V1754" s="5" t="s">
        <v>70</v>
      </c>
      <c r="W1754" s="5" t="s">
        <v>15826</v>
      </c>
      <c r="X1754" s="5" t="s">
        <v>55</v>
      </c>
      <c r="Y1754" s="5" t="s">
        <v>15819</v>
      </c>
      <c r="Z1754" s="5" t="s">
        <v>15820</v>
      </c>
      <c r="AA1754" s="5" t="s">
        <v>15821</v>
      </c>
      <c r="AB1754" s="5" t="s">
        <v>235</v>
      </c>
      <c r="AC1754" s="5" t="s">
        <v>52</v>
      </c>
      <c r="AD1754" s="5" t="s">
        <v>398</v>
      </c>
      <c r="AE1754" s="5" t="s">
        <v>399</v>
      </c>
      <c r="AF1754" s="5" t="s">
        <v>400</v>
      </c>
      <c r="AG1754" s="5" t="s">
        <v>401</v>
      </c>
      <c r="AH1754" s="5">
        <v>23502.0</v>
      </c>
      <c r="AI1754" s="5" t="s">
        <v>402</v>
      </c>
      <c r="AJ1754" s="5" t="s">
        <v>102</v>
      </c>
      <c r="AK1754" s="5" t="s">
        <v>102</v>
      </c>
      <c r="AL1754" s="5" t="s">
        <v>2223</v>
      </c>
    </row>
    <row r="1755">
      <c r="A1755" s="5" t="s">
        <v>15827</v>
      </c>
      <c r="B1755" s="5" t="s">
        <v>15828</v>
      </c>
      <c r="C1755" s="5" t="s">
        <v>15829</v>
      </c>
      <c r="D1755" s="9">
        <v>43214.0</v>
      </c>
      <c r="E1755" s="5">
        <v>41703.0</v>
      </c>
      <c r="F1755" s="5">
        <v>18956.0</v>
      </c>
      <c r="G1755" s="5" t="s">
        <v>556</v>
      </c>
      <c r="H1755" s="5" t="s">
        <v>45</v>
      </c>
      <c r="I1755" s="5" t="s">
        <v>15830</v>
      </c>
      <c r="J1755" s="5" t="s">
        <v>558</v>
      </c>
      <c r="K1755" s="5" t="s">
        <v>15831</v>
      </c>
      <c r="L1755" s="5" t="s">
        <v>15832</v>
      </c>
      <c r="M1755" s="11" t="s">
        <v>75</v>
      </c>
      <c r="N1755" s="5" t="s">
        <v>15833</v>
      </c>
      <c r="O1755" s="5" t="s">
        <v>52</v>
      </c>
      <c r="P1755" s="5">
        <v>1.0</v>
      </c>
      <c r="Q1755" s="5" t="s">
        <v>15834</v>
      </c>
      <c r="R1755" s="5">
        <v>4500.0</v>
      </c>
      <c r="S1755" s="5">
        <v>1695.0</v>
      </c>
      <c r="T1755" s="5" t="s">
        <v>69</v>
      </c>
      <c r="U1755" s="5">
        <v>62.0</v>
      </c>
      <c r="V1755" s="5" t="s">
        <v>93</v>
      </c>
      <c r="W1755" s="5" t="s">
        <v>15835</v>
      </c>
      <c r="X1755" s="5" t="s">
        <v>71</v>
      </c>
      <c r="Y1755" s="5" t="s">
        <v>52</v>
      </c>
      <c r="Z1755" s="5" t="s">
        <v>12874</v>
      </c>
      <c r="AA1755" s="5" t="s">
        <v>15836</v>
      </c>
      <c r="AB1755" s="5" t="s">
        <v>2743</v>
      </c>
      <c r="AC1755" s="5" t="s">
        <v>52</v>
      </c>
      <c r="AD1755" s="5" t="s">
        <v>15837</v>
      </c>
      <c r="AE1755" s="5" t="s">
        <v>15838</v>
      </c>
      <c r="AF1755" s="5" t="s">
        <v>2166</v>
      </c>
      <c r="AG1755" s="5" t="s">
        <v>52</v>
      </c>
      <c r="AH1755" s="5" t="s">
        <v>52</v>
      </c>
      <c r="AI1755" s="5" t="s">
        <v>15839</v>
      </c>
      <c r="AJ1755" s="5" t="s">
        <v>15828</v>
      </c>
      <c r="AK1755" s="5" t="s">
        <v>15832</v>
      </c>
      <c r="AL1755" s="5" t="s">
        <v>15840</v>
      </c>
    </row>
    <row r="1756" hidden="1">
      <c r="A1756" s="5" t="s">
        <v>15841</v>
      </c>
      <c r="B1756" s="5" t="s">
        <v>15546</v>
      </c>
      <c r="C1756" s="5" t="s">
        <v>15546</v>
      </c>
      <c r="D1756" s="9">
        <v>43213.0</v>
      </c>
      <c r="E1756" s="5">
        <v>114030.0</v>
      </c>
      <c r="F1756" s="5">
        <v>51832.0</v>
      </c>
      <c r="G1756" s="5" t="s">
        <v>1419</v>
      </c>
      <c r="H1756" s="5" t="s">
        <v>480</v>
      </c>
      <c r="I1756" s="5" t="s">
        <v>15321</v>
      </c>
      <c r="J1756" s="5" t="s">
        <v>256</v>
      </c>
      <c r="K1756" s="5" t="s">
        <v>3471</v>
      </c>
      <c r="L1756" s="5" t="s">
        <v>15547</v>
      </c>
      <c r="M1756" s="10" t="str">
        <f>IFERROR(__xludf.DUMMYFUNCTION("REGEXEXTRACT(L2241, ""[\s,]([A-Z]{2})[,\s]\s?\d{5}"")"),"FL")</f>
        <v>FL</v>
      </c>
      <c r="N1756" s="5" t="s">
        <v>15547</v>
      </c>
      <c r="O1756" s="5" t="s">
        <v>52</v>
      </c>
      <c r="P1756" s="5">
        <v>2.0</v>
      </c>
      <c r="Q1756" s="5" t="s">
        <v>15842</v>
      </c>
      <c r="R1756" s="5" t="s">
        <v>3475</v>
      </c>
      <c r="S1756" s="5">
        <v>154.0</v>
      </c>
      <c r="T1756" s="5" t="s">
        <v>1077</v>
      </c>
      <c r="U1756" s="5">
        <v>0.0</v>
      </c>
      <c r="V1756" s="5" t="s">
        <v>70</v>
      </c>
      <c r="W1756" s="5" t="s">
        <v>15843</v>
      </c>
      <c r="X1756" s="5" t="s">
        <v>52</v>
      </c>
      <c r="Y1756" s="5" t="s">
        <v>52</v>
      </c>
      <c r="Z1756" s="5" t="s">
        <v>6672</v>
      </c>
      <c r="AA1756" s="5" t="s">
        <v>15844</v>
      </c>
      <c r="AB1756" s="5" t="s">
        <v>2743</v>
      </c>
      <c r="AC1756" s="5" t="s">
        <v>52</v>
      </c>
      <c r="AD1756" s="5" t="s">
        <v>5289</v>
      </c>
      <c r="AE1756" s="5" t="s">
        <v>5290</v>
      </c>
      <c r="AF1756" s="5" t="s">
        <v>5291</v>
      </c>
      <c r="AG1756" s="5" t="s">
        <v>52</v>
      </c>
      <c r="AH1756" s="5" t="s">
        <v>52</v>
      </c>
      <c r="AI1756" s="5" t="s">
        <v>52</v>
      </c>
      <c r="AJ1756" s="5" t="s">
        <v>14242</v>
      </c>
      <c r="AK1756" s="5" t="s">
        <v>15845</v>
      </c>
      <c r="AL1756" s="5" t="s">
        <v>4479</v>
      </c>
    </row>
    <row r="1757" hidden="1">
      <c r="A1757" s="5" t="s">
        <v>15846</v>
      </c>
      <c r="B1757" s="5" t="s">
        <v>15847</v>
      </c>
      <c r="C1757" s="5" t="s">
        <v>15848</v>
      </c>
      <c r="D1757" s="9">
        <v>43212.0</v>
      </c>
      <c r="E1757" s="5">
        <v>1679524.0</v>
      </c>
      <c r="F1757" s="5">
        <v>763420.0</v>
      </c>
      <c r="G1757" s="5" t="s">
        <v>1419</v>
      </c>
      <c r="H1757" s="5" t="s">
        <v>480</v>
      </c>
      <c r="I1757" s="5" t="s">
        <v>15849</v>
      </c>
      <c r="J1757" s="5" t="s">
        <v>256</v>
      </c>
      <c r="K1757" s="5" t="s">
        <v>7533</v>
      </c>
      <c r="L1757" s="5" t="s">
        <v>15850</v>
      </c>
      <c r="M1757" s="10" t="str">
        <f>IFERROR(__xludf.DUMMYFUNCTION("REGEXEXTRACT(L2242, ""[\s,]([A-Z]{2})[,\s]\s?\d{5}"")"),"OH")</f>
        <v>OH</v>
      </c>
      <c r="N1757" s="5" t="s">
        <v>15851</v>
      </c>
      <c r="O1757" s="5" t="s">
        <v>52</v>
      </c>
      <c r="P1757" s="5">
        <v>32.0</v>
      </c>
      <c r="Q1757" s="5" t="s">
        <v>15852</v>
      </c>
      <c r="R1757" s="5" t="s">
        <v>15853</v>
      </c>
      <c r="S1757" s="5">
        <v>689.0</v>
      </c>
      <c r="T1757" s="5" t="s">
        <v>53</v>
      </c>
      <c r="U1757" s="5">
        <v>1297.0</v>
      </c>
      <c r="V1757" s="5" t="s">
        <v>93</v>
      </c>
      <c r="W1757" s="5" t="s">
        <v>15854</v>
      </c>
      <c r="X1757" s="5" t="s">
        <v>52</v>
      </c>
      <c r="Y1757" s="5" t="s">
        <v>52</v>
      </c>
      <c r="Z1757" s="5" t="s">
        <v>15855</v>
      </c>
      <c r="AA1757" s="5" t="s">
        <v>15856</v>
      </c>
      <c r="AB1757" s="5" t="s">
        <v>260</v>
      </c>
      <c r="AC1757" s="5" t="s">
        <v>52</v>
      </c>
      <c r="AD1757" s="5" t="s">
        <v>11980</v>
      </c>
      <c r="AE1757" s="5" t="s">
        <v>11981</v>
      </c>
      <c r="AF1757" s="5" t="s">
        <v>218</v>
      </c>
      <c r="AG1757" s="5" t="s">
        <v>52</v>
      </c>
      <c r="AH1757" s="5" t="s">
        <v>11982</v>
      </c>
      <c r="AI1757" s="5" t="s">
        <v>11983</v>
      </c>
      <c r="AJ1757" s="5" t="s">
        <v>15847</v>
      </c>
      <c r="AK1757" s="5" t="s">
        <v>15850</v>
      </c>
      <c r="AL1757" s="5" t="s">
        <v>4069</v>
      </c>
    </row>
    <row r="1758" hidden="1">
      <c r="A1758" s="5" t="s">
        <v>15857</v>
      </c>
      <c r="B1758" s="5" t="s">
        <v>15858</v>
      </c>
      <c r="C1758" s="5" t="s">
        <v>204</v>
      </c>
      <c r="D1758" s="9">
        <v>43210.0</v>
      </c>
      <c r="E1758" s="5">
        <v>26136.0</v>
      </c>
      <c r="F1758" s="5">
        <v>11880.0</v>
      </c>
      <c r="G1758" s="5" t="s">
        <v>226</v>
      </c>
      <c r="H1758" s="5" t="s">
        <v>205</v>
      </c>
      <c r="I1758" s="5" t="s">
        <v>15859</v>
      </c>
      <c r="J1758" s="5" t="s">
        <v>228</v>
      </c>
      <c r="K1758" s="5" t="s">
        <v>8370</v>
      </c>
      <c r="L1758" s="5" t="s">
        <v>15860</v>
      </c>
      <c r="M1758" s="10" t="str">
        <f>IFERROR(__xludf.DUMMYFUNCTION("REGEXEXTRACT(L2243, ""[\s,]([A-Z]{2})[,\s]\s?\d{5}"")"),"NC")</f>
        <v>NC</v>
      </c>
      <c r="N1758" s="5" t="s">
        <v>12633</v>
      </c>
      <c r="O1758" s="5">
        <v>927.0</v>
      </c>
      <c r="P1758" s="5">
        <v>1.0</v>
      </c>
      <c r="Q1758" s="5" t="s">
        <v>15861</v>
      </c>
      <c r="R1758" s="5">
        <v>4510.0</v>
      </c>
      <c r="S1758" s="5">
        <v>3168.0</v>
      </c>
      <c r="T1758" s="5" t="s">
        <v>115</v>
      </c>
      <c r="U1758" s="5">
        <v>0.0</v>
      </c>
      <c r="V1758" s="5" t="s">
        <v>52</v>
      </c>
      <c r="W1758" s="5" t="s">
        <v>15862</v>
      </c>
      <c r="X1758" s="5" t="s">
        <v>52</v>
      </c>
      <c r="Y1758" s="5" t="s">
        <v>52</v>
      </c>
      <c r="Z1758" s="5">
        <v>19.0</v>
      </c>
      <c r="AA1758" s="5" t="s">
        <v>15863</v>
      </c>
      <c r="AB1758" s="5" t="s">
        <v>235</v>
      </c>
      <c r="AC1758" s="5" t="s">
        <v>52</v>
      </c>
      <c r="AD1758" s="5" t="s">
        <v>181</v>
      </c>
      <c r="AE1758" s="5" t="s">
        <v>182</v>
      </c>
      <c r="AF1758" s="5" t="s">
        <v>183</v>
      </c>
      <c r="AG1758" s="5" t="s">
        <v>52</v>
      </c>
      <c r="AH1758" s="5" t="s">
        <v>52</v>
      </c>
      <c r="AI1758" s="5" t="s">
        <v>184</v>
      </c>
      <c r="AJ1758" s="5" t="s">
        <v>15858</v>
      </c>
      <c r="AK1758" s="5" t="s">
        <v>15864</v>
      </c>
      <c r="AL1758" s="5" t="s">
        <v>9795</v>
      </c>
    </row>
    <row r="1759">
      <c r="A1759" s="5" t="s">
        <v>15865</v>
      </c>
      <c r="B1759" s="5" t="s">
        <v>15866</v>
      </c>
      <c r="C1759" s="5" t="s">
        <v>15867</v>
      </c>
      <c r="D1759" s="9">
        <v>43210.0</v>
      </c>
      <c r="E1759" s="5">
        <v>155100.0</v>
      </c>
      <c r="F1759" s="5">
        <v>70500.0</v>
      </c>
      <c r="G1759" s="5" t="s">
        <v>2967</v>
      </c>
      <c r="H1759" s="5" t="s">
        <v>45</v>
      </c>
      <c r="I1759" s="5" t="s">
        <v>15868</v>
      </c>
      <c r="J1759" s="5" t="s">
        <v>1460</v>
      </c>
      <c r="K1759" s="5" t="s">
        <v>1336</v>
      </c>
      <c r="L1759" s="5" t="s">
        <v>15869</v>
      </c>
      <c r="M1759" s="10" t="str">
        <f>IFERROR(__xludf.DUMMYFUNCTION("REGEXEXTRACT(L2244, ""[\s,]([A-Z]{2})[,\s]\s?\d{5}"")"),"VA")</f>
        <v>VA</v>
      </c>
      <c r="N1759" s="5" t="s">
        <v>15870</v>
      </c>
      <c r="O1759" s="5">
        <v>7410.0</v>
      </c>
      <c r="P1759" s="5">
        <v>3.0</v>
      </c>
      <c r="Q1759" s="5" t="s">
        <v>15871</v>
      </c>
      <c r="R1759" s="5" t="s">
        <v>52</v>
      </c>
      <c r="S1759" s="5">
        <v>75.0</v>
      </c>
      <c r="T1759" s="5" t="s">
        <v>53</v>
      </c>
      <c r="U1759" s="5">
        <v>0.0</v>
      </c>
      <c r="V1759" s="5" t="s">
        <v>52</v>
      </c>
      <c r="W1759" s="5" t="s">
        <v>15872</v>
      </c>
      <c r="X1759" s="5" t="s">
        <v>71</v>
      </c>
      <c r="Y1759" s="5" t="s">
        <v>52</v>
      </c>
      <c r="Z1759" s="5" t="s">
        <v>15873</v>
      </c>
      <c r="AA1759" s="5" t="s">
        <v>15874</v>
      </c>
      <c r="AB1759" s="5" t="s">
        <v>260</v>
      </c>
      <c r="AC1759" s="5" t="s">
        <v>52</v>
      </c>
      <c r="AD1759" s="5" t="s">
        <v>11980</v>
      </c>
      <c r="AE1759" s="5" t="s">
        <v>11981</v>
      </c>
      <c r="AF1759" s="5" t="s">
        <v>218</v>
      </c>
      <c r="AG1759" s="5" t="s">
        <v>52</v>
      </c>
      <c r="AH1759" s="5" t="s">
        <v>11982</v>
      </c>
      <c r="AI1759" s="5" t="s">
        <v>11983</v>
      </c>
      <c r="AJ1759" s="5" t="s">
        <v>15866</v>
      </c>
      <c r="AK1759" s="5" t="s">
        <v>15869</v>
      </c>
      <c r="AL1759" s="5" t="s">
        <v>2340</v>
      </c>
    </row>
    <row r="1760" hidden="1">
      <c r="A1760" s="5" t="s">
        <v>15875</v>
      </c>
      <c r="B1760" s="5" t="s">
        <v>9479</v>
      </c>
      <c r="C1760" s="5" t="s">
        <v>12750</v>
      </c>
      <c r="D1760" s="9">
        <v>43208.0</v>
      </c>
      <c r="E1760" s="5">
        <v>475.0</v>
      </c>
      <c r="F1760" s="5">
        <v>216.0</v>
      </c>
      <c r="G1760" s="5" t="s">
        <v>479</v>
      </c>
      <c r="H1760" s="5" t="s">
        <v>189</v>
      </c>
      <c r="I1760" s="5" t="s">
        <v>15876</v>
      </c>
      <c r="J1760" s="5" t="s">
        <v>274</v>
      </c>
      <c r="K1760" s="5" t="s">
        <v>15578</v>
      </c>
      <c r="L1760" s="5" t="s">
        <v>15877</v>
      </c>
      <c r="M1760" s="10" t="str">
        <f>IFERROR(__xludf.DUMMYFUNCTION("REGEXEXTRACT(L2245, ""[\s,]([A-Z]{2})[,\s]\s?\d{5}"")"),"OH")</f>
        <v>OH</v>
      </c>
      <c r="N1760" s="5" t="s">
        <v>12752</v>
      </c>
      <c r="O1760" s="5">
        <v>77029.0</v>
      </c>
      <c r="P1760" s="5">
        <v>1.0</v>
      </c>
      <c r="Q1760" s="5" t="s">
        <v>15878</v>
      </c>
      <c r="R1760" s="5">
        <v>2200.0</v>
      </c>
      <c r="S1760" s="5">
        <v>20.0</v>
      </c>
      <c r="T1760" s="5" t="s">
        <v>69</v>
      </c>
      <c r="U1760" s="5">
        <v>0.0</v>
      </c>
      <c r="V1760" s="5" t="s">
        <v>52</v>
      </c>
      <c r="W1760" s="5" t="s">
        <v>15879</v>
      </c>
      <c r="X1760" s="5" t="s">
        <v>55</v>
      </c>
      <c r="Y1760" s="5" t="s">
        <v>15880</v>
      </c>
      <c r="Z1760" s="5" t="s">
        <v>15881</v>
      </c>
      <c r="AA1760" s="5" t="s">
        <v>15882</v>
      </c>
      <c r="AB1760" s="5" t="s">
        <v>235</v>
      </c>
      <c r="AC1760" s="5" t="s">
        <v>52</v>
      </c>
      <c r="AD1760" s="5" t="s">
        <v>3225</v>
      </c>
      <c r="AE1760" s="5" t="s">
        <v>3226</v>
      </c>
      <c r="AF1760" s="5" t="s">
        <v>3227</v>
      </c>
      <c r="AG1760" s="5" t="s">
        <v>52</v>
      </c>
      <c r="AH1760" s="5" t="s">
        <v>52</v>
      </c>
      <c r="AI1760" s="5" t="s">
        <v>3228</v>
      </c>
      <c r="AJ1760" s="5" t="s">
        <v>9479</v>
      </c>
      <c r="AK1760" s="5" t="s">
        <v>15877</v>
      </c>
      <c r="AL1760" s="5" t="s">
        <v>404</v>
      </c>
    </row>
    <row r="1761" hidden="1">
      <c r="A1761" s="5" t="s">
        <v>15883</v>
      </c>
      <c r="B1761" s="5" t="s">
        <v>3230</v>
      </c>
      <c r="C1761" s="5" t="s">
        <v>3231</v>
      </c>
      <c r="D1761" s="9">
        <v>43208.0</v>
      </c>
      <c r="E1761" s="5">
        <v>44695.0</v>
      </c>
      <c r="F1761" s="5">
        <v>20316.0</v>
      </c>
      <c r="G1761" s="5" t="s">
        <v>963</v>
      </c>
      <c r="H1761" s="5" t="s">
        <v>189</v>
      </c>
      <c r="I1761" s="5" t="s">
        <v>15876</v>
      </c>
      <c r="J1761" s="5" t="s">
        <v>965</v>
      </c>
      <c r="K1761" s="5" t="s">
        <v>15884</v>
      </c>
      <c r="L1761" s="5" t="s">
        <v>3233</v>
      </c>
      <c r="M1761" s="10" t="str">
        <f>IFERROR(__xludf.DUMMYFUNCTION("REGEXEXTRACT(L2246, ""[\s,]([A-Z]{2})[,\s]\s?\d{5}"")"),"MD")</f>
        <v>MD</v>
      </c>
      <c r="N1761" s="5" t="s">
        <v>15586</v>
      </c>
      <c r="O1761" s="5">
        <v>30354.0</v>
      </c>
      <c r="P1761" s="5">
        <v>1.0</v>
      </c>
      <c r="Q1761" s="5" t="s">
        <v>15878</v>
      </c>
      <c r="R1761" s="5">
        <v>2200.0</v>
      </c>
      <c r="S1761" s="5">
        <v>46.0</v>
      </c>
      <c r="T1761" s="5" t="s">
        <v>53</v>
      </c>
      <c r="U1761" s="5">
        <v>20.0</v>
      </c>
      <c r="V1761" s="5" t="s">
        <v>93</v>
      </c>
      <c r="W1761" s="5" t="s">
        <v>15880</v>
      </c>
      <c r="X1761" s="5" t="s">
        <v>71</v>
      </c>
      <c r="Y1761" s="5" t="s">
        <v>52</v>
      </c>
      <c r="Z1761" s="5" t="s">
        <v>15885</v>
      </c>
      <c r="AA1761" s="5" t="s">
        <v>15882</v>
      </c>
      <c r="AB1761" s="5" t="s">
        <v>235</v>
      </c>
      <c r="AC1761" s="5" t="s">
        <v>52</v>
      </c>
      <c r="AD1761" s="5" t="s">
        <v>11980</v>
      </c>
      <c r="AE1761" s="5" t="s">
        <v>11981</v>
      </c>
      <c r="AF1761" s="5" t="s">
        <v>218</v>
      </c>
      <c r="AG1761" s="5" t="s">
        <v>52</v>
      </c>
      <c r="AH1761" s="5" t="s">
        <v>11982</v>
      </c>
      <c r="AI1761" s="5" t="s">
        <v>11983</v>
      </c>
      <c r="AJ1761" s="5" t="s">
        <v>3230</v>
      </c>
      <c r="AK1761" s="5" t="s">
        <v>3233</v>
      </c>
      <c r="AL1761" s="5" t="s">
        <v>404</v>
      </c>
    </row>
    <row r="1762" hidden="1">
      <c r="A1762" s="5" t="s">
        <v>15886</v>
      </c>
      <c r="B1762" s="5" t="s">
        <v>11112</v>
      </c>
      <c r="C1762" s="5" t="s">
        <v>9767</v>
      </c>
      <c r="D1762" s="9">
        <v>43208.0</v>
      </c>
      <c r="E1762" s="5">
        <v>41580.0</v>
      </c>
      <c r="F1762" s="5">
        <v>18900.0</v>
      </c>
      <c r="G1762" s="5" t="s">
        <v>900</v>
      </c>
      <c r="H1762" s="5" t="s">
        <v>189</v>
      </c>
      <c r="I1762" s="5" t="s">
        <v>15887</v>
      </c>
      <c r="J1762" s="5" t="s">
        <v>872</v>
      </c>
      <c r="K1762" s="5" t="s">
        <v>15888</v>
      </c>
      <c r="L1762" s="5" t="s">
        <v>15889</v>
      </c>
      <c r="M1762" s="10" t="str">
        <f>IFERROR(__xludf.DUMMYFUNCTION("REGEXEXTRACT(L2247, ""[\s,]([A-Z]{2})[,\s]\s?\d{5}"")"),"#N/A")</f>
        <v>#N/A</v>
      </c>
      <c r="N1762" s="5" t="s">
        <v>2917</v>
      </c>
      <c r="O1762" s="5">
        <v>90031.0</v>
      </c>
      <c r="P1762" s="5">
        <v>1.0</v>
      </c>
      <c r="Q1762" s="5" t="s">
        <v>15890</v>
      </c>
      <c r="R1762" s="5">
        <v>4510.0</v>
      </c>
      <c r="S1762" s="5">
        <v>1119.0</v>
      </c>
      <c r="T1762" s="5" t="s">
        <v>92</v>
      </c>
      <c r="U1762" s="5">
        <v>0.0</v>
      </c>
      <c r="V1762" s="5" t="s">
        <v>52</v>
      </c>
      <c r="W1762" s="5" t="s">
        <v>15891</v>
      </c>
      <c r="X1762" s="5" t="s">
        <v>52</v>
      </c>
      <c r="Y1762" s="5" t="s">
        <v>52</v>
      </c>
      <c r="Z1762" s="5" t="s">
        <v>15892</v>
      </c>
      <c r="AA1762" s="5" t="s">
        <v>15893</v>
      </c>
      <c r="AB1762" s="5" t="s">
        <v>119</v>
      </c>
      <c r="AC1762" s="5" t="s">
        <v>52</v>
      </c>
      <c r="AD1762" s="5" t="s">
        <v>11980</v>
      </c>
      <c r="AE1762" s="5" t="s">
        <v>11981</v>
      </c>
      <c r="AF1762" s="5" t="s">
        <v>218</v>
      </c>
      <c r="AG1762" s="5" t="s">
        <v>52</v>
      </c>
      <c r="AH1762" s="5" t="s">
        <v>11982</v>
      </c>
      <c r="AI1762" s="5" t="s">
        <v>11983</v>
      </c>
      <c r="AJ1762" s="5" t="s">
        <v>15894</v>
      </c>
      <c r="AK1762" s="5" t="s">
        <v>15895</v>
      </c>
      <c r="AL1762" s="5" t="s">
        <v>13022</v>
      </c>
    </row>
    <row r="1763" hidden="1">
      <c r="A1763" s="5" t="s">
        <v>15896</v>
      </c>
      <c r="B1763" s="5" t="s">
        <v>15897</v>
      </c>
      <c r="C1763" s="5" t="s">
        <v>15898</v>
      </c>
      <c r="D1763" s="9">
        <v>43207.0</v>
      </c>
      <c r="E1763" s="5">
        <v>58678.0</v>
      </c>
      <c r="F1763" s="5">
        <v>26672.0</v>
      </c>
      <c r="G1763" s="5" t="s">
        <v>4585</v>
      </c>
      <c r="H1763" s="5" t="s">
        <v>171</v>
      </c>
      <c r="I1763" s="5" t="s">
        <v>15899</v>
      </c>
      <c r="J1763" s="5" t="s">
        <v>274</v>
      </c>
      <c r="K1763" s="5" t="s">
        <v>15900</v>
      </c>
      <c r="L1763" s="5" t="s">
        <v>15901</v>
      </c>
      <c r="M1763" s="10" t="str">
        <f>IFERROR(__xludf.DUMMYFUNCTION("REGEXEXTRACT(L2248, ""[\s,]([A-Z]{2})[,\s]\s?\d{5}"")"),"NC")</f>
        <v>NC</v>
      </c>
      <c r="N1763" s="5" t="s">
        <v>15902</v>
      </c>
      <c r="O1763" s="5">
        <v>91745.0</v>
      </c>
      <c r="P1763" s="5">
        <v>5.0</v>
      </c>
      <c r="Q1763" s="5" t="s">
        <v>15903</v>
      </c>
      <c r="R1763" s="5" t="s">
        <v>15904</v>
      </c>
      <c r="S1763" s="5">
        <v>5183.0</v>
      </c>
      <c r="T1763" s="5" t="s">
        <v>69</v>
      </c>
      <c r="U1763" s="5">
        <v>342.0</v>
      </c>
      <c r="V1763" s="5" t="s">
        <v>93</v>
      </c>
      <c r="W1763" s="5" t="s">
        <v>15905</v>
      </c>
      <c r="X1763" s="5" t="s">
        <v>71</v>
      </c>
      <c r="Y1763" s="5" t="s">
        <v>52</v>
      </c>
      <c r="Z1763" s="5" t="s">
        <v>15906</v>
      </c>
      <c r="AA1763" s="5" t="s">
        <v>15907</v>
      </c>
      <c r="AB1763" s="5" t="s">
        <v>260</v>
      </c>
      <c r="AC1763" s="5" t="s">
        <v>52</v>
      </c>
      <c r="AD1763" s="5" t="s">
        <v>11980</v>
      </c>
      <c r="AE1763" s="5" t="s">
        <v>11981</v>
      </c>
      <c r="AF1763" s="5" t="s">
        <v>218</v>
      </c>
      <c r="AG1763" s="5" t="s">
        <v>52</v>
      </c>
      <c r="AH1763" s="5" t="s">
        <v>11982</v>
      </c>
      <c r="AI1763" s="5" t="s">
        <v>11983</v>
      </c>
      <c r="AJ1763" s="5" t="s">
        <v>15908</v>
      </c>
      <c r="AK1763" s="5" t="s">
        <v>15909</v>
      </c>
      <c r="AL1763" s="5" t="s">
        <v>7862</v>
      </c>
    </row>
    <row r="1764" hidden="1">
      <c r="A1764" s="5" t="s">
        <v>15910</v>
      </c>
      <c r="B1764" s="5" t="s">
        <v>15911</v>
      </c>
      <c r="C1764" s="5" t="s">
        <v>15912</v>
      </c>
      <c r="D1764" s="9">
        <v>43207.0</v>
      </c>
      <c r="E1764" s="5">
        <v>28642.0</v>
      </c>
      <c r="F1764" s="5">
        <v>13019.0</v>
      </c>
      <c r="G1764" s="5" t="s">
        <v>1912</v>
      </c>
      <c r="H1764" s="5" t="s">
        <v>1069</v>
      </c>
      <c r="I1764" s="5" t="s">
        <v>15913</v>
      </c>
      <c r="J1764" s="5" t="s">
        <v>1914</v>
      </c>
      <c r="K1764" s="5" t="s">
        <v>15914</v>
      </c>
      <c r="L1764" s="5" t="s">
        <v>15915</v>
      </c>
      <c r="M1764" s="10" t="str">
        <f>IFERROR(__xludf.DUMMYFUNCTION("REGEXEXTRACT(L2249, ""[\s,]([A-Z]{2})[,\s]\s?\d{5}"")"),"OH")</f>
        <v>OH</v>
      </c>
      <c r="N1764" s="5" t="s">
        <v>15916</v>
      </c>
      <c r="O1764" s="5">
        <v>27105.0</v>
      </c>
      <c r="P1764" s="5">
        <v>1.0</v>
      </c>
      <c r="Q1764" s="5" t="s">
        <v>15917</v>
      </c>
      <c r="R1764" s="5">
        <v>9510.0</v>
      </c>
      <c r="S1764" s="5">
        <v>1532.0</v>
      </c>
      <c r="T1764" s="5" t="s">
        <v>53</v>
      </c>
      <c r="U1764" s="5">
        <v>0.0</v>
      </c>
      <c r="V1764" s="5" t="s">
        <v>1920</v>
      </c>
      <c r="W1764" s="5" t="s">
        <v>15918</v>
      </c>
      <c r="X1764" s="5" t="s">
        <v>52</v>
      </c>
      <c r="Y1764" s="5" t="s">
        <v>52</v>
      </c>
      <c r="Z1764" s="5" t="s">
        <v>15919</v>
      </c>
      <c r="AA1764" s="5" t="s">
        <v>15920</v>
      </c>
      <c r="AB1764" s="5" t="s">
        <v>235</v>
      </c>
      <c r="AC1764" s="5" t="s">
        <v>52</v>
      </c>
      <c r="AD1764" s="5" t="s">
        <v>1924</v>
      </c>
      <c r="AE1764" s="5" t="s">
        <v>1925</v>
      </c>
      <c r="AF1764" s="5" t="s">
        <v>544</v>
      </c>
      <c r="AG1764" s="5" t="s">
        <v>265</v>
      </c>
      <c r="AH1764" s="5">
        <v>32203.0</v>
      </c>
      <c r="AI1764" s="5" t="s">
        <v>1926</v>
      </c>
      <c r="AJ1764" s="5" t="s">
        <v>15921</v>
      </c>
      <c r="AK1764" s="5" t="s">
        <v>15922</v>
      </c>
      <c r="AL1764" s="5" t="s">
        <v>1929</v>
      </c>
    </row>
    <row r="1765" hidden="1">
      <c r="A1765" s="5" t="s">
        <v>15923</v>
      </c>
      <c r="B1765" s="5" t="s">
        <v>15858</v>
      </c>
      <c r="C1765" s="5" t="s">
        <v>204</v>
      </c>
      <c r="D1765" s="9">
        <v>43201.0</v>
      </c>
      <c r="E1765" s="5">
        <v>26484.0</v>
      </c>
      <c r="F1765" s="5">
        <v>12038.0</v>
      </c>
      <c r="G1765" s="5" t="s">
        <v>226</v>
      </c>
      <c r="H1765" s="5" t="s">
        <v>205</v>
      </c>
      <c r="I1765" s="5" t="s">
        <v>15924</v>
      </c>
      <c r="J1765" s="5" t="s">
        <v>228</v>
      </c>
      <c r="K1765" s="5" t="s">
        <v>15708</v>
      </c>
      <c r="L1765" s="5" t="s">
        <v>15925</v>
      </c>
      <c r="M1765" s="10" t="str">
        <f>IFERROR(__xludf.DUMMYFUNCTION("REGEXEXTRACT(L2250, ""[\s,]([A-Z]{2})[,\s]\s?\d{5}"")"),"#N/A")</f>
        <v>#N/A</v>
      </c>
      <c r="N1765" s="5" t="s">
        <v>9788</v>
      </c>
      <c r="O1765" s="5">
        <v>927.0</v>
      </c>
      <c r="P1765" s="5">
        <v>1.0</v>
      </c>
      <c r="Q1765" s="5" t="s">
        <v>15926</v>
      </c>
      <c r="R1765" s="5">
        <v>4510.0</v>
      </c>
      <c r="S1765" s="5">
        <v>3168.0</v>
      </c>
      <c r="T1765" s="5" t="s">
        <v>115</v>
      </c>
      <c r="U1765" s="5">
        <v>0.0</v>
      </c>
      <c r="V1765" s="5" t="s">
        <v>52</v>
      </c>
      <c r="W1765" s="5" t="s">
        <v>15927</v>
      </c>
      <c r="X1765" s="5" t="s">
        <v>52</v>
      </c>
      <c r="Y1765" s="5" t="s">
        <v>52</v>
      </c>
      <c r="Z1765" s="5" t="s">
        <v>15928</v>
      </c>
      <c r="AA1765" s="5" t="s">
        <v>52</v>
      </c>
      <c r="AB1765" s="5" t="s">
        <v>59</v>
      </c>
      <c r="AC1765" s="5" t="s">
        <v>52</v>
      </c>
      <c r="AD1765" s="5" t="s">
        <v>181</v>
      </c>
      <c r="AE1765" s="5" t="s">
        <v>182</v>
      </c>
      <c r="AF1765" s="5" t="s">
        <v>183</v>
      </c>
      <c r="AG1765" s="5" t="s">
        <v>52</v>
      </c>
      <c r="AH1765" s="5" t="s">
        <v>52</v>
      </c>
      <c r="AI1765" s="5" t="s">
        <v>184</v>
      </c>
      <c r="AJ1765" s="5" t="s">
        <v>15858</v>
      </c>
      <c r="AK1765" s="5" t="s">
        <v>15925</v>
      </c>
      <c r="AL1765" s="5" t="s">
        <v>9795</v>
      </c>
    </row>
    <row r="1766" hidden="1">
      <c r="A1766" s="5" t="s">
        <v>15929</v>
      </c>
      <c r="B1766" s="5" t="s">
        <v>10731</v>
      </c>
      <c r="C1766" s="5" t="s">
        <v>204</v>
      </c>
      <c r="D1766" s="9">
        <v>43201.0</v>
      </c>
      <c r="E1766" s="5">
        <v>72019.0</v>
      </c>
      <c r="F1766" s="5">
        <v>32736.0</v>
      </c>
      <c r="G1766" s="5" t="s">
        <v>226</v>
      </c>
      <c r="H1766" s="5" t="s">
        <v>205</v>
      </c>
      <c r="I1766" s="5" t="s">
        <v>15924</v>
      </c>
      <c r="J1766" s="5" t="s">
        <v>228</v>
      </c>
      <c r="K1766" s="5" t="s">
        <v>15930</v>
      </c>
      <c r="L1766" s="5" t="s">
        <v>13832</v>
      </c>
      <c r="M1766" s="10" t="str">
        <f>IFERROR(__xludf.DUMMYFUNCTION("REGEXEXTRACT(L2251, ""[\s,]([A-Z]{2})[,\s]\s?\d{5}"")"),"GA")</f>
        <v>GA</v>
      </c>
      <c r="N1766" s="5" t="s">
        <v>15931</v>
      </c>
      <c r="O1766" s="5" t="s">
        <v>10734</v>
      </c>
      <c r="P1766" s="5">
        <v>2.0</v>
      </c>
      <c r="Q1766" s="5" t="s">
        <v>15932</v>
      </c>
      <c r="R1766" s="5" t="s">
        <v>2195</v>
      </c>
      <c r="S1766" s="5">
        <v>4008.0</v>
      </c>
      <c r="T1766" s="5" t="s">
        <v>115</v>
      </c>
      <c r="U1766" s="5">
        <v>0.0</v>
      </c>
      <c r="V1766" s="5" t="s">
        <v>52</v>
      </c>
      <c r="W1766" s="5" t="s">
        <v>15933</v>
      </c>
      <c r="X1766" s="5" t="s">
        <v>52</v>
      </c>
      <c r="Y1766" s="5" t="s">
        <v>52</v>
      </c>
      <c r="Z1766" s="5" t="s">
        <v>15928</v>
      </c>
      <c r="AA1766" s="5" t="s">
        <v>52</v>
      </c>
      <c r="AB1766" s="5" t="s">
        <v>59</v>
      </c>
      <c r="AC1766" s="5" t="s">
        <v>52</v>
      </c>
      <c r="AD1766" s="5" t="s">
        <v>181</v>
      </c>
      <c r="AE1766" s="5" t="s">
        <v>182</v>
      </c>
      <c r="AF1766" s="5" t="s">
        <v>183</v>
      </c>
      <c r="AG1766" s="5" t="s">
        <v>52</v>
      </c>
      <c r="AH1766" s="5" t="s">
        <v>52</v>
      </c>
      <c r="AI1766" s="5" t="s">
        <v>184</v>
      </c>
      <c r="AJ1766" s="5" t="s">
        <v>10731</v>
      </c>
      <c r="AK1766" s="5" t="s">
        <v>13832</v>
      </c>
      <c r="AL1766" s="5" t="s">
        <v>9795</v>
      </c>
    </row>
    <row r="1767" hidden="1">
      <c r="A1767" s="5" t="s">
        <v>15934</v>
      </c>
      <c r="B1767" s="5" t="s">
        <v>15935</v>
      </c>
      <c r="C1767" s="5" t="s">
        <v>102</v>
      </c>
      <c r="D1767" s="9">
        <v>43201.0</v>
      </c>
      <c r="E1767" s="5">
        <v>81655.0</v>
      </c>
      <c r="F1767" s="5">
        <v>37116.0</v>
      </c>
      <c r="G1767" s="5" t="s">
        <v>963</v>
      </c>
      <c r="H1767" s="5" t="s">
        <v>272</v>
      </c>
      <c r="I1767" s="5" t="s">
        <v>15936</v>
      </c>
      <c r="J1767" s="5" t="s">
        <v>965</v>
      </c>
      <c r="K1767" s="5" t="s">
        <v>15937</v>
      </c>
      <c r="L1767" s="5" t="s">
        <v>15938</v>
      </c>
      <c r="M1767" s="10" t="str">
        <f>IFERROR(__xludf.DUMMYFUNCTION("REGEXEXTRACT(L2252, ""[\s,]([A-Z]{2})[,\s]\s?\d{5}"")"),"KY")</f>
        <v>KY</v>
      </c>
      <c r="N1767" s="5" t="s">
        <v>102</v>
      </c>
      <c r="O1767" s="5">
        <v>77058.0</v>
      </c>
      <c r="P1767" s="5">
        <v>2.0</v>
      </c>
      <c r="Q1767" s="5" t="s">
        <v>15939</v>
      </c>
      <c r="R1767" s="5" t="s">
        <v>15940</v>
      </c>
      <c r="S1767" s="5">
        <v>1800.0</v>
      </c>
      <c r="T1767" s="5" t="s">
        <v>196</v>
      </c>
      <c r="U1767" s="5">
        <v>54.0</v>
      </c>
      <c r="V1767" s="5" t="s">
        <v>93</v>
      </c>
      <c r="W1767" s="5" t="s">
        <v>15941</v>
      </c>
      <c r="X1767" s="5" t="s">
        <v>52</v>
      </c>
      <c r="Y1767" s="5" t="s">
        <v>52</v>
      </c>
      <c r="Z1767" s="5" t="s">
        <v>15942</v>
      </c>
      <c r="AA1767" s="5" t="s">
        <v>15943</v>
      </c>
      <c r="AB1767" s="5" t="s">
        <v>260</v>
      </c>
      <c r="AC1767" s="5" t="s">
        <v>283</v>
      </c>
      <c r="AD1767" s="5" t="s">
        <v>9092</v>
      </c>
      <c r="AE1767" s="5" t="s">
        <v>9093</v>
      </c>
      <c r="AF1767" s="5" t="s">
        <v>2166</v>
      </c>
      <c r="AG1767" s="5" t="s">
        <v>52</v>
      </c>
      <c r="AH1767" s="5" t="s">
        <v>52</v>
      </c>
      <c r="AI1767" s="5" t="s">
        <v>52</v>
      </c>
      <c r="AJ1767" s="5" t="s">
        <v>102</v>
      </c>
      <c r="AK1767" s="5" t="s">
        <v>102</v>
      </c>
      <c r="AL1767" s="5" t="s">
        <v>15944</v>
      </c>
    </row>
    <row r="1768" hidden="1">
      <c r="A1768" s="5" t="s">
        <v>15945</v>
      </c>
      <c r="B1768" s="5" t="s">
        <v>15946</v>
      </c>
      <c r="C1768" s="5" t="s">
        <v>15947</v>
      </c>
      <c r="D1768" s="9">
        <v>43194.0</v>
      </c>
      <c r="E1768" s="5">
        <v>50688.0</v>
      </c>
      <c r="F1768" s="5">
        <v>23040.0</v>
      </c>
      <c r="G1768" s="5" t="s">
        <v>870</v>
      </c>
      <c r="H1768" s="5" t="s">
        <v>131</v>
      </c>
      <c r="I1768" s="5" t="s">
        <v>15948</v>
      </c>
      <c r="J1768" s="5" t="s">
        <v>872</v>
      </c>
      <c r="K1768" s="5" t="s">
        <v>15949</v>
      </c>
      <c r="L1768" s="5" t="s">
        <v>15950</v>
      </c>
      <c r="M1768" s="10" t="str">
        <f>IFERROR(__xludf.DUMMYFUNCTION("REGEXEXTRACT(L2253, ""[\s,]([A-Z]{2})[,\s]\s?\d{5}"")"),"#N/A")</f>
        <v>#N/A</v>
      </c>
      <c r="N1768" s="5" t="s">
        <v>15951</v>
      </c>
      <c r="O1768" s="5">
        <v>61265.0</v>
      </c>
      <c r="P1768" s="5">
        <v>1.0</v>
      </c>
      <c r="Q1768" s="5" t="s">
        <v>15952</v>
      </c>
      <c r="R1768" s="5" t="s">
        <v>441</v>
      </c>
      <c r="S1768" s="5">
        <v>18.0</v>
      </c>
      <c r="T1768" s="5" t="s">
        <v>115</v>
      </c>
      <c r="U1768" s="5">
        <v>0.0</v>
      </c>
      <c r="V1768" s="5" t="s">
        <v>70</v>
      </c>
      <c r="W1768" s="5" t="s">
        <v>15953</v>
      </c>
      <c r="X1768" s="5" t="s">
        <v>71</v>
      </c>
      <c r="Y1768" s="5" t="s">
        <v>52</v>
      </c>
      <c r="Z1768" s="5" t="s">
        <v>15954</v>
      </c>
      <c r="AA1768" s="5" t="s">
        <v>15955</v>
      </c>
      <c r="AB1768" s="5" t="s">
        <v>200</v>
      </c>
      <c r="AC1768" s="5" t="s">
        <v>283</v>
      </c>
      <c r="AD1768" s="5" t="s">
        <v>398</v>
      </c>
      <c r="AE1768" s="5" t="s">
        <v>399</v>
      </c>
      <c r="AF1768" s="5" t="s">
        <v>400</v>
      </c>
      <c r="AG1768" s="5" t="s">
        <v>401</v>
      </c>
      <c r="AH1768" s="5">
        <v>23502.0</v>
      </c>
      <c r="AI1768" s="5" t="s">
        <v>402</v>
      </c>
      <c r="AJ1768" s="5" t="s">
        <v>15956</v>
      </c>
      <c r="AK1768" s="5" t="s">
        <v>15957</v>
      </c>
      <c r="AL1768" s="5" t="s">
        <v>2922</v>
      </c>
    </row>
    <row r="1769" hidden="1">
      <c r="A1769" s="5" t="s">
        <v>15958</v>
      </c>
      <c r="B1769" s="5" t="s">
        <v>15959</v>
      </c>
      <c r="C1769" s="5" t="s">
        <v>15960</v>
      </c>
      <c r="D1769" s="9">
        <v>43194.0</v>
      </c>
      <c r="E1769" s="5">
        <v>64654.0</v>
      </c>
      <c r="F1769" s="5">
        <v>29388.0</v>
      </c>
      <c r="G1769" s="5" t="s">
        <v>4797</v>
      </c>
      <c r="H1769" s="5" t="s">
        <v>272</v>
      </c>
      <c r="I1769" s="5" t="s">
        <v>15961</v>
      </c>
      <c r="J1769" s="5" t="s">
        <v>2156</v>
      </c>
      <c r="K1769" s="5" t="s">
        <v>15958</v>
      </c>
      <c r="L1769" s="5" t="s">
        <v>15962</v>
      </c>
      <c r="M1769" s="10" t="str">
        <f>IFERROR(__xludf.DUMMYFUNCTION("REGEXEXTRACT(L2254, ""[\s,]([A-Z]{2})[,\s]\s?\d{5}"")"),"OH")</f>
        <v>OH</v>
      </c>
      <c r="N1769" s="5" t="s">
        <v>15963</v>
      </c>
      <c r="O1769" s="5">
        <v>90746.0</v>
      </c>
      <c r="P1769" s="5">
        <v>2.0</v>
      </c>
      <c r="Q1769" s="5" t="s">
        <v>15964</v>
      </c>
      <c r="R1769" s="5" t="s">
        <v>3236</v>
      </c>
      <c r="S1769" s="5">
        <v>4403.0</v>
      </c>
      <c r="T1769" s="5" t="s">
        <v>115</v>
      </c>
      <c r="U1769" s="5">
        <v>26.0</v>
      </c>
      <c r="V1769" s="5" t="s">
        <v>93</v>
      </c>
      <c r="W1769" s="5" t="s">
        <v>15965</v>
      </c>
      <c r="X1769" s="5" t="s">
        <v>71</v>
      </c>
      <c r="Y1769" s="5" t="s">
        <v>52</v>
      </c>
      <c r="Z1769" s="5" t="s">
        <v>8347</v>
      </c>
      <c r="AA1769" s="5" t="s">
        <v>15966</v>
      </c>
      <c r="AB1769" s="5" t="s">
        <v>260</v>
      </c>
      <c r="AC1769" s="5" t="s">
        <v>283</v>
      </c>
      <c r="AD1769" s="5" t="s">
        <v>15837</v>
      </c>
      <c r="AE1769" s="5" t="s">
        <v>15838</v>
      </c>
      <c r="AF1769" s="5" t="s">
        <v>2166</v>
      </c>
      <c r="AG1769" s="5" t="s">
        <v>52</v>
      </c>
      <c r="AH1769" s="5" t="s">
        <v>52</v>
      </c>
      <c r="AI1769" s="5" t="s">
        <v>15839</v>
      </c>
      <c r="AJ1769" s="5" t="s">
        <v>2164</v>
      </c>
      <c r="AK1769" s="5" t="s">
        <v>12178</v>
      </c>
      <c r="AL1769" s="5" t="s">
        <v>15967</v>
      </c>
    </row>
    <row r="1770" hidden="1">
      <c r="A1770" s="5" t="s">
        <v>15968</v>
      </c>
      <c r="B1770" s="5" t="s">
        <v>15969</v>
      </c>
      <c r="C1770" s="5" t="s">
        <v>14285</v>
      </c>
      <c r="D1770" s="9">
        <v>43193.0</v>
      </c>
      <c r="E1770" s="5">
        <v>48112.0</v>
      </c>
      <c r="F1770" s="5">
        <v>21869.0</v>
      </c>
      <c r="G1770" s="5" t="s">
        <v>188</v>
      </c>
      <c r="H1770" s="5" t="s">
        <v>3215</v>
      </c>
      <c r="I1770" s="5" t="s">
        <v>15970</v>
      </c>
      <c r="J1770" s="5" t="s">
        <v>191</v>
      </c>
      <c r="K1770" s="5" t="s">
        <v>15971</v>
      </c>
      <c r="L1770" s="5" t="s">
        <v>15972</v>
      </c>
      <c r="M1770" s="10" t="str">
        <f>IFERROR(__xludf.DUMMYFUNCTION("REGEXEXTRACT(L2255, ""[\s,]([A-Z]{2})[,\s]\s?\d{5}"")"),"CA")</f>
        <v>CA</v>
      </c>
      <c r="N1770" s="5" t="s">
        <v>15973</v>
      </c>
      <c r="O1770" s="5">
        <v>19600.0</v>
      </c>
      <c r="P1770" s="5">
        <v>1.0</v>
      </c>
      <c r="Q1770" s="5" t="s">
        <v>15974</v>
      </c>
      <c r="R1770" s="5" t="s">
        <v>52</v>
      </c>
      <c r="S1770" s="5">
        <v>14.0</v>
      </c>
      <c r="T1770" s="5" t="s">
        <v>53</v>
      </c>
      <c r="U1770" s="5">
        <v>19.0</v>
      </c>
      <c r="V1770" s="5" t="s">
        <v>93</v>
      </c>
      <c r="W1770" s="5" t="s">
        <v>15975</v>
      </c>
      <c r="X1770" s="5" t="s">
        <v>71</v>
      </c>
      <c r="Y1770" s="5" t="s">
        <v>52</v>
      </c>
      <c r="Z1770" s="5" t="s">
        <v>6367</v>
      </c>
      <c r="AA1770" s="5" t="s">
        <v>15976</v>
      </c>
      <c r="AB1770" s="5" t="s">
        <v>180</v>
      </c>
      <c r="AC1770" s="5" t="s">
        <v>52</v>
      </c>
      <c r="AD1770" s="5" t="s">
        <v>15837</v>
      </c>
      <c r="AE1770" s="5" t="s">
        <v>15838</v>
      </c>
      <c r="AF1770" s="5" t="s">
        <v>2166</v>
      </c>
      <c r="AG1770" s="5" t="s">
        <v>52</v>
      </c>
      <c r="AH1770" s="5" t="s">
        <v>52</v>
      </c>
      <c r="AI1770" s="5" t="s">
        <v>15839</v>
      </c>
      <c r="AJ1770" s="5" t="s">
        <v>15969</v>
      </c>
      <c r="AK1770" s="5" t="s">
        <v>15972</v>
      </c>
      <c r="AL1770" s="5" t="s">
        <v>15977</v>
      </c>
    </row>
    <row r="1771" hidden="1">
      <c r="A1771" s="5" t="s">
        <v>15978</v>
      </c>
      <c r="B1771" s="5" t="s">
        <v>13024</v>
      </c>
      <c r="C1771" s="5" t="s">
        <v>14897</v>
      </c>
      <c r="D1771" s="9">
        <v>43192.0</v>
      </c>
      <c r="E1771" s="5">
        <v>41461.0</v>
      </c>
      <c r="F1771" s="5">
        <v>18846.0</v>
      </c>
      <c r="G1771" s="5" t="s">
        <v>963</v>
      </c>
      <c r="H1771" s="5" t="s">
        <v>189</v>
      </c>
      <c r="I1771" s="5" t="s">
        <v>10019</v>
      </c>
      <c r="J1771" s="5" t="s">
        <v>965</v>
      </c>
      <c r="K1771" s="5" t="s">
        <v>14898</v>
      </c>
      <c r="L1771" s="5" t="s">
        <v>13025</v>
      </c>
      <c r="M1771" s="10" t="str">
        <f>IFERROR(__xludf.DUMMYFUNCTION("REGEXEXTRACT(L2256, ""[\s,]([A-Z]{2})[,\s]\s?\d{5}"")"),"CA")</f>
        <v>CA</v>
      </c>
      <c r="N1771" s="5" t="s">
        <v>14899</v>
      </c>
      <c r="O1771" s="5">
        <v>77571.0</v>
      </c>
      <c r="P1771" s="5">
        <v>1.0</v>
      </c>
      <c r="Q1771" s="5" t="s">
        <v>15979</v>
      </c>
      <c r="R1771" s="5">
        <v>4310.0</v>
      </c>
      <c r="S1771" s="5">
        <v>900.0</v>
      </c>
      <c r="T1771" s="5" t="s">
        <v>196</v>
      </c>
      <c r="U1771" s="5">
        <v>34.0</v>
      </c>
      <c r="V1771" s="5" t="s">
        <v>93</v>
      </c>
      <c r="W1771" s="5" t="s">
        <v>15980</v>
      </c>
      <c r="X1771" s="5" t="s">
        <v>52</v>
      </c>
      <c r="Y1771" s="5" t="s">
        <v>52</v>
      </c>
      <c r="Z1771" s="5" t="s">
        <v>15981</v>
      </c>
      <c r="AA1771" s="5" t="s">
        <v>15982</v>
      </c>
      <c r="AB1771" s="5" t="s">
        <v>162</v>
      </c>
      <c r="AC1771" s="5" t="s">
        <v>52</v>
      </c>
      <c r="AD1771" s="5" t="s">
        <v>11980</v>
      </c>
      <c r="AE1771" s="5" t="s">
        <v>11981</v>
      </c>
      <c r="AF1771" s="5" t="s">
        <v>218</v>
      </c>
      <c r="AG1771" s="5" t="s">
        <v>52</v>
      </c>
      <c r="AH1771" s="5" t="s">
        <v>11982</v>
      </c>
      <c r="AI1771" s="5" t="s">
        <v>11983</v>
      </c>
      <c r="AJ1771" s="5" t="s">
        <v>11557</v>
      </c>
      <c r="AK1771" s="5" t="s">
        <v>11558</v>
      </c>
      <c r="AL1771" s="5" t="s">
        <v>11559</v>
      </c>
    </row>
    <row r="1772" hidden="1">
      <c r="A1772" s="5" t="s">
        <v>15983</v>
      </c>
      <c r="B1772" s="5" t="s">
        <v>577</v>
      </c>
      <c r="C1772" s="5" t="s">
        <v>15984</v>
      </c>
      <c r="D1772" s="9">
        <v>43191.0</v>
      </c>
      <c r="E1772" s="5">
        <v>12872.0</v>
      </c>
      <c r="F1772" s="5">
        <v>5851.0</v>
      </c>
      <c r="G1772" s="5" t="s">
        <v>719</v>
      </c>
      <c r="H1772" s="5" t="s">
        <v>272</v>
      </c>
      <c r="I1772" s="5" t="s">
        <v>15985</v>
      </c>
      <c r="J1772" s="5" t="s">
        <v>274</v>
      </c>
      <c r="K1772" s="5" t="s">
        <v>15986</v>
      </c>
      <c r="L1772" s="5" t="s">
        <v>2091</v>
      </c>
      <c r="M1772" s="10" t="str">
        <f>IFERROR(__xludf.DUMMYFUNCTION("REGEXEXTRACT(L2257, ""[\s,]([A-Z]{2})[,\s]\s?\d{5}"")"),"TX")</f>
        <v>TX</v>
      </c>
      <c r="N1772" s="5" t="s">
        <v>15987</v>
      </c>
      <c r="O1772" s="5">
        <v>93243.0</v>
      </c>
      <c r="P1772" s="5">
        <v>1.0</v>
      </c>
      <c r="Q1772" s="5" t="s">
        <v>15988</v>
      </c>
      <c r="R1772" s="5">
        <v>4510.0</v>
      </c>
      <c r="S1772" s="5">
        <v>49.0</v>
      </c>
      <c r="T1772" s="5" t="s">
        <v>53</v>
      </c>
      <c r="U1772" s="5">
        <v>57.0</v>
      </c>
      <c r="V1772" s="5" t="s">
        <v>93</v>
      </c>
      <c r="W1772" s="5" t="s">
        <v>15989</v>
      </c>
      <c r="X1772" s="5" t="s">
        <v>52</v>
      </c>
      <c r="Y1772" s="5" t="s">
        <v>52</v>
      </c>
      <c r="Z1772" s="5" t="s">
        <v>15990</v>
      </c>
      <c r="AA1772" s="5" t="s">
        <v>15991</v>
      </c>
      <c r="AB1772" s="5" t="s">
        <v>260</v>
      </c>
      <c r="AC1772" s="5" t="s">
        <v>52</v>
      </c>
      <c r="AD1772" s="5" t="s">
        <v>11980</v>
      </c>
      <c r="AE1772" s="5" t="s">
        <v>11981</v>
      </c>
      <c r="AF1772" s="5" t="s">
        <v>218</v>
      </c>
      <c r="AG1772" s="5" t="s">
        <v>52</v>
      </c>
      <c r="AH1772" s="5" t="s">
        <v>11982</v>
      </c>
      <c r="AI1772" s="5" t="s">
        <v>11983</v>
      </c>
      <c r="AJ1772" s="5" t="s">
        <v>6456</v>
      </c>
      <c r="AK1772" s="5" t="s">
        <v>2098</v>
      </c>
      <c r="AL1772" s="5" t="s">
        <v>735</v>
      </c>
    </row>
    <row r="1773">
      <c r="A1773" s="5" t="s">
        <v>15992</v>
      </c>
      <c r="B1773" s="5" t="s">
        <v>15993</v>
      </c>
      <c r="C1773" s="5" t="s">
        <v>15994</v>
      </c>
      <c r="D1773" s="9">
        <v>43187.0</v>
      </c>
      <c r="E1773" s="5">
        <v>319572.0</v>
      </c>
      <c r="F1773" s="5">
        <v>145260.0</v>
      </c>
      <c r="G1773" s="5" t="s">
        <v>253</v>
      </c>
      <c r="H1773" s="5" t="s">
        <v>45</v>
      </c>
      <c r="I1773" s="5" t="s">
        <v>15995</v>
      </c>
      <c r="J1773" s="5" t="s">
        <v>256</v>
      </c>
      <c r="K1773" s="5" t="s">
        <v>15996</v>
      </c>
      <c r="L1773" s="5" t="s">
        <v>15997</v>
      </c>
      <c r="M1773" s="10" t="str">
        <f>IFERROR(__xludf.DUMMYFUNCTION("REGEXEXTRACT(L2258, ""[\s,]([A-Z]{2})[,\s]\s?\d{5}"")"),"NC")</f>
        <v>NC</v>
      </c>
      <c r="N1773" s="5" t="s">
        <v>15998</v>
      </c>
      <c r="O1773" s="5" t="s">
        <v>52</v>
      </c>
      <c r="P1773" s="5">
        <v>5.0</v>
      </c>
      <c r="Q1773" s="5" t="s">
        <v>15999</v>
      </c>
      <c r="R1773" s="5" t="s">
        <v>16000</v>
      </c>
      <c r="S1773" s="5">
        <v>462.0</v>
      </c>
      <c r="T1773" s="5" t="s">
        <v>115</v>
      </c>
      <c r="U1773" s="5">
        <v>0.0</v>
      </c>
      <c r="V1773" s="5" t="s">
        <v>70</v>
      </c>
      <c r="W1773" s="5" t="s">
        <v>16001</v>
      </c>
      <c r="X1773" s="5" t="s">
        <v>52</v>
      </c>
      <c r="Y1773" s="5" t="s">
        <v>52</v>
      </c>
      <c r="Z1773" s="5" t="s">
        <v>16002</v>
      </c>
      <c r="AA1773" s="5" t="s">
        <v>16003</v>
      </c>
      <c r="AB1773" s="5" t="s">
        <v>881</v>
      </c>
      <c r="AC1773" s="5" t="s">
        <v>52</v>
      </c>
      <c r="AD1773" s="5" t="s">
        <v>398</v>
      </c>
      <c r="AE1773" s="5" t="s">
        <v>399</v>
      </c>
      <c r="AF1773" s="5" t="s">
        <v>400</v>
      </c>
      <c r="AG1773" s="5" t="s">
        <v>401</v>
      </c>
      <c r="AH1773" s="5">
        <v>23502.0</v>
      </c>
      <c r="AI1773" s="5" t="s">
        <v>402</v>
      </c>
      <c r="AJ1773" s="5" t="s">
        <v>15993</v>
      </c>
      <c r="AK1773" s="5" t="s">
        <v>16004</v>
      </c>
      <c r="AL1773" s="5" t="s">
        <v>16005</v>
      </c>
    </row>
    <row r="1774" hidden="1">
      <c r="A1774" s="5" t="s">
        <v>16006</v>
      </c>
      <c r="B1774" s="5" t="s">
        <v>9479</v>
      </c>
      <c r="C1774" s="5" t="s">
        <v>12750</v>
      </c>
      <c r="D1774" s="9">
        <v>43184.0</v>
      </c>
      <c r="E1774" s="5">
        <v>950.0</v>
      </c>
      <c r="F1774" s="5">
        <v>432.0</v>
      </c>
      <c r="G1774" s="5" t="s">
        <v>479</v>
      </c>
      <c r="H1774" s="5" t="s">
        <v>272</v>
      </c>
      <c r="I1774" s="5" t="s">
        <v>16007</v>
      </c>
      <c r="J1774" s="5" t="s">
        <v>274</v>
      </c>
      <c r="K1774" s="5" t="s">
        <v>15578</v>
      </c>
      <c r="L1774" s="5" t="s">
        <v>13844</v>
      </c>
      <c r="M1774" s="10" t="str">
        <f>IFERROR(__xludf.DUMMYFUNCTION("REGEXEXTRACT(L2259, ""[\s,]([A-Z]{2})[,\s]\s?\d{5}"")"),"#N/A")</f>
        <v>#N/A</v>
      </c>
      <c r="N1774" s="5" t="s">
        <v>12752</v>
      </c>
      <c r="O1774" s="5">
        <v>32226.0</v>
      </c>
      <c r="P1774" s="5">
        <v>1.0</v>
      </c>
      <c r="Q1774" s="5" t="s">
        <v>16008</v>
      </c>
      <c r="R1774" s="5">
        <v>2210.0</v>
      </c>
      <c r="S1774" s="5">
        <v>40.0</v>
      </c>
      <c r="T1774" s="5" t="s">
        <v>69</v>
      </c>
      <c r="U1774" s="5">
        <v>0.0</v>
      </c>
      <c r="V1774" s="5" t="s">
        <v>52</v>
      </c>
      <c r="W1774" s="5" t="s">
        <v>16009</v>
      </c>
      <c r="X1774" s="5" t="s">
        <v>55</v>
      </c>
      <c r="Y1774" s="5" t="s">
        <v>16010</v>
      </c>
      <c r="Z1774" s="5" t="s">
        <v>15990</v>
      </c>
      <c r="AA1774" s="5" t="s">
        <v>16011</v>
      </c>
      <c r="AB1774" s="5" t="s">
        <v>604</v>
      </c>
      <c r="AC1774" s="5" t="s">
        <v>52</v>
      </c>
      <c r="AD1774" s="5" t="s">
        <v>3225</v>
      </c>
      <c r="AE1774" s="5" t="s">
        <v>3226</v>
      </c>
      <c r="AF1774" s="5" t="s">
        <v>3227</v>
      </c>
      <c r="AG1774" s="5" t="s">
        <v>52</v>
      </c>
      <c r="AH1774" s="5" t="s">
        <v>52</v>
      </c>
      <c r="AI1774" s="5" t="s">
        <v>3228</v>
      </c>
      <c r="AJ1774" s="5" t="s">
        <v>102</v>
      </c>
      <c r="AK1774" s="5" t="s">
        <v>102</v>
      </c>
      <c r="AL1774" s="5" t="s">
        <v>404</v>
      </c>
    </row>
    <row r="1775" hidden="1">
      <c r="A1775" s="5" t="s">
        <v>16012</v>
      </c>
      <c r="B1775" s="5" t="s">
        <v>16013</v>
      </c>
      <c r="C1775" s="5" t="s">
        <v>16014</v>
      </c>
      <c r="D1775" s="9">
        <v>43179.0</v>
      </c>
      <c r="E1775" s="5">
        <v>24006.0</v>
      </c>
      <c r="F1775" s="5">
        <v>10912.0</v>
      </c>
      <c r="G1775" s="5" t="s">
        <v>634</v>
      </c>
      <c r="H1775" s="5" t="s">
        <v>366</v>
      </c>
      <c r="I1775" s="5" t="s">
        <v>16015</v>
      </c>
      <c r="J1775" s="5" t="s">
        <v>274</v>
      </c>
      <c r="K1775" s="5" t="s">
        <v>16016</v>
      </c>
      <c r="L1775" s="5" t="s">
        <v>16017</v>
      </c>
      <c r="M1775" s="10" t="str">
        <f>IFERROR(__xludf.DUMMYFUNCTION("REGEXEXTRACT(L2260, ""[\s,]([A-Z]{2})[,\s]\s?\d{5}"")"),"VA")</f>
        <v>VA</v>
      </c>
      <c r="N1775" s="5" t="s">
        <v>16018</v>
      </c>
      <c r="O1775" s="5">
        <v>29401.0</v>
      </c>
      <c r="P1775" s="5">
        <v>2.0</v>
      </c>
      <c r="Q1775" s="5" t="s">
        <v>16019</v>
      </c>
      <c r="R1775" s="5" t="s">
        <v>16020</v>
      </c>
      <c r="S1775" s="5">
        <v>1304.0</v>
      </c>
      <c r="T1775" s="5" t="s">
        <v>69</v>
      </c>
      <c r="U1775" s="5">
        <v>104.0</v>
      </c>
      <c r="V1775" s="5" t="s">
        <v>70</v>
      </c>
      <c r="W1775" s="5" t="s">
        <v>16021</v>
      </c>
      <c r="X1775" s="5" t="s">
        <v>71</v>
      </c>
      <c r="Y1775" s="5" t="s">
        <v>52</v>
      </c>
      <c r="Z1775" s="5" t="s">
        <v>16022</v>
      </c>
      <c r="AA1775" s="5" t="s">
        <v>16023</v>
      </c>
      <c r="AB1775" s="5" t="s">
        <v>235</v>
      </c>
      <c r="AC1775" s="5" t="s">
        <v>52</v>
      </c>
      <c r="AD1775" s="5" t="s">
        <v>72</v>
      </c>
      <c r="AE1775" s="5" t="s">
        <v>73</v>
      </c>
      <c r="AF1775" s="5" t="s">
        <v>74</v>
      </c>
      <c r="AG1775" s="5" t="s">
        <v>75</v>
      </c>
      <c r="AH1775" s="5" t="s">
        <v>76</v>
      </c>
      <c r="AI1775" s="5" t="s">
        <v>77</v>
      </c>
      <c r="AJ1775" s="5" t="s">
        <v>16024</v>
      </c>
      <c r="AK1775" s="5" t="s">
        <v>16025</v>
      </c>
      <c r="AL1775" s="5" t="s">
        <v>1874</v>
      </c>
    </row>
    <row r="1776" hidden="1">
      <c r="A1776" s="5" t="s">
        <v>16026</v>
      </c>
      <c r="B1776" s="5" t="s">
        <v>13024</v>
      </c>
      <c r="C1776" s="5" t="s">
        <v>14897</v>
      </c>
      <c r="D1776" s="9">
        <v>43178.0</v>
      </c>
      <c r="E1776" s="5">
        <v>41461.0</v>
      </c>
      <c r="F1776" s="5">
        <v>18846.0</v>
      </c>
      <c r="G1776" s="5" t="s">
        <v>963</v>
      </c>
      <c r="H1776" s="5" t="s">
        <v>189</v>
      </c>
      <c r="I1776" s="5" t="s">
        <v>16027</v>
      </c>
      <c r="J1776" s="5" t="s">
        <v>965</v>
      </c>
      <c r="K1776" s="5" t="s">
        <v>16028</v>
      </c>
      <c r="L1776" s="5" t="s">
        <v>13025</v>
      </c>
      <c r="M1776" s="10" t="str">
        <f>IFERROR(__xludf.DUMMYFUNCTION("REGEXEXTRACT(L2261, ""[\s,]([A-Z]{2})[,\s]\s?\d{5}"")"),"CA")</f>
        <v>CA</v>
      </c>
      <c r="N1776" s="5" t="s">
        <v>14899</v>
      </c>
      <c r="O1776" s="5">
        <v>77571.0</v>
      </c>
      <c r="P1776" s="5">
        <v>1.0</v>
      </c>
      <c r="Q1776" s="5" t="s">
        <v>16029</v>
      </c>
      <c r="R1776" s="5">
        <v>4310.0</v>
      </c>
      <c r="S1776" s="5">
        <v>900.0</v>
      </c>
      <c r="T1776" s="5" t="s">
        <v>196</v>
      </c>
      <c r="U1776" s="5">
        <v>34.0</v>
      </c>
      <c r="V1776" s="5" t="s">
        <v>93</v>
      </c>
      <c r="W1776" s="5" t="s">
        <v>16030</v>
      </c>
      <c r="X1776" s="5" t="s">
        <v>52</v>
      </c>
      <c r="Y1776" s="5" t="s">
        <v>52</v>
      </c>
      <c r="Z1776" s="5" t="s">
        <v>16031</v>
      </c>
      <c r="AA1776" s="5" t="s">
        <v>16032</v>
      </c>
      <c r="AB1776" s="5" t="s">
        <v>260</v>
      </c>
      <c r="AC1776" s="5" t="s">
        <v>52</v>
      </c>
      <c r="AD1776" s="5" t="s">
        <v>11980</v>
      </c>
      <c r="AE1776" s="5" t="s">
        <v>11981</v>
      </c>
      <c r="AF1776" s="5" t="s">
        <v>218</v>
      </c>
      <c r="AG1776" s="5" t="s">
        <v>52</v>
      </c>
      <c r="AH1776" s="5" t="s">
        <v>11982</v>
      </c>
      <c r="AI1776" s="5" t="s">
        <v>11983</v>
      </c>
      <c r="AJ1776" s="5" t="s">
        <v>11557</v>
      </c>
      <c r="AK1776" s="5" t="s">
        <v>11558</v>
      </c>
      <c r="AL1776" s="5" t="s">
        <v>11559</v>
      </c>
    </row>
    <row r="1777" hidden="1">
      <c r="A1777" s="5" t="s">
        <v>16033</v>
      </c>
      <c r="B1777" s="5" t="s">
        <v>16034</v>
      </c>
      <c r="C1777" s="5" t="s">
        <v>16035</v>
      </c>
      <c r="D1777" s="9">
        <v>43178.0</v>
      </c>
      <c r="E1777" s="5">
        <v>43569.0</v>
      </c>
      <c r="F1777" s="5">
        <v>19804.0</v>
      </c>
      <c r="G1777" s="5" t="s">
        <v>2389</v>
      </c>
      <c r="H1777" s="5" t="s">
        <v>1792</v>
      </c>
      <c r="I1777" s="5" t="s">
        <v>1085</v>
      </c>
      <c r="J1777" s="5" t="s">
        <v>2391</v>
      </c>
      <c r="K1777" s="5" t="s">
        <v>4708</v>
      </c>
      <c r="L1777" s="5" t="s">
        <v>16036</v>
      </c>
      <c r="M1777" s="10" t="str">
        <f>IFERROR(__xludf.DUMMYFUNCTION("REGEXEXTRACT(L2262, ""[\s,]([A-Z]{2})[,\s]\s?\d{5}"")"),"#N/A")</f>
        <v>#N/A</v>
      </c>
      <c r="N1777" s="5" t="s">
        <v>16037</v>
      </c>
      <c r="O1777" s="5" t="s">
        <v>52</v>
      </c>
      <c r="P1777" s="5">
        <v>1.0</v>
      </c>
      <c r="Q1777" s="5" t="s">
        <v>16038</v>
      </c>
      <c r="R1777" s="5">
        <v>4510.0</v>
      </c>
      <c r="S1777" s="5">
        <v>25.0</v>
      </c>
      <c r="T1777" s="5" t="s">
        <v>1077</v>
      </c>
      <c r="U1777" s="5">
        <v>20.0</v>
      </c>
      <c r="V1777" s="5" t="s">
        <v>93</v>
      </c>
      <c r="W1777" s="5" t="s">
        <v>16039</v>
      </c>
      <c r="X1777" s="5" t="s">
        <v>52</v>
      </c>
      <c r="Y1777" s="5" t="s">
        <v>52</v>
      </c>
      <c r="Z1777" s="5" t="s">
        <v>16040</v>
      </c>
      <c r="AA1777" s="5" t="s">
        <v>16041</v>
      </c>
      <c r="AB1777" s="5" t="s">
        <v>260</v>
      </c>
      <c r="AC1777" s="5" t="s">
        <v>52</v>
      </c>
      <c r="AD1777" s="5" t="s">
        <v>11980</v>
      </c>
      <c r="AE1777" s="5" t="s">
        <v>11981</v>
      </c>
      <c r="AF1777" s="5" t="s">
        <v>218</v>
      </c>
      <c r="AG1777" s="5" t="s">
        <v>52</v>
      </c>
      <c r="AH1777" s="5" t="s">
        <v>11982</v>
      </c>
      <c r="AI1777" s="5" t="s">
        <v>11983</v>
      </c>
      <c r="AJ1777" s="5" t="s">
        <v>16042</v>
      </c>
      <c r="AK1777" s="5" t="s">
        <v>16043</v>
      </c>
      <c r="AL1777" s="5" t="s">
        <v>16044</v>
      </c>
    </row>
    <row r="1778" hidden="1">
      <c r="A1778" s="5" t="s">
        <v>16045</v>
      </c>
      <c r="B1778" s="5" t="s">
        <v>16046</v>
      </c>
      <c r="C1778" s="5" t="s">
        <v>16047</v>
      </c>
      <c r="D1778" s="9">
        <v>43177.0</v>
      </c>
      <c r="E1778" s="5">
        <v>60406.0</v>
      </c>
      <c r="F1778" s="5">
        <v>27457.0</v>
      </c>
      <c r="G1778" s="5" t="s">
        <v>579</v>
      </c>
      <c r="H1778" s="5" t="s">
        <v>1792</v>
      </c>
      <c r="I1778" s="5" t="s">
        <v>8955</v>
      </c>
      <c r="J1778" s="5" t="s">
        <v>581</v>
      </c>
      <c r="K1778" s="5" t="s">
        <v>192</v>
      </c>
      <c r="L1778" s="5" t="s">
        <v>16048</v>
      </c>
      <c r="M1778" s="10" t="str">
        <f>IFERROR(__xludf.DUMMYFUNCTION("REGEXEXTRACT(L2263, ""[\s,]([A-Z]{2})[,\s]\s?\d{5}"")"),"PA")</f>
        <v>PA</v>
      </c>
      <c r="N1778" s="5" t="s">
        <v>16049</v>
      </c>
      <c r="O1778" s="5">
        <v>6500.0</v>
      </c>
      <c r="P1778" s="5">
        <v>2.0</v>
      </c>
      <c r="Q1778" s="5" t="s">
        <v>16050</v>
      </c>
      <c r="R1778" s="5" t="s">
        <v>16020</v>
      </c>
      <c r="S1778" s="5">
        <v>40.0</v>
      </c>
      <c r="T1778" s="5" t="s">
        <v>53</v>
      </c>
      <c r="U1778" s="5">
        <v>120.0</v>
      </c>
      <c r="V1778" s="5" t="s">
        <v>70</v>
      </c>
      <c r="W1778" s="5" t="s">
        <v>16051</v>
      </c>
      <c r="X1778" s="5" t="s">
        <v>52</v>
      </c>
      <c r="Y1778" s="5" t="s">
        <v>52</v>
      </c>
      <c r="Z1778" s="5" t="s">
        <v>16052</v>
      </c>
      <c r="AA1778" s="5" t="s">
        <v>16053</v>
      </c>
      <c r="AB1778" s="5" t="s">
        <v>2743</v>
      </c>
      <c r="AC1778" s="5" t="s">
        <v>52</v>
      </c>
      <c r="AD1778" s="5" t="s">
        <v>72</v>
      </c>
      <c r="AE1778" s="5" t="s">
        <v>73</v>
      </c>
      <c r="AF1778" s="5" t="s">
        <v>74</v>
      </c>
      <c r="AG1778" s="5" t="s">
        <v>75</v>
      </c>
      <c r="AH1778" s="5" t="s">
        <v>76</v>
      </c>
      <c r="AI1778" s="5" t="s">
        <v>77</v>
      </c>
      <c r="AJ1778" s="5" t="s">
        <v>16046</v>
      </c>
      <c r="AK1778" s="5" t="s">
        <v>16054</v>
      </c>
      <c r="AL1778" s="5" t="s">
        <v>1573</v>
      </c>
    </row>
    <row r="1779">
      <c r="A1779" s="5" t="s">
        <v>16055</v>
      </c>
      <c r="B1779" s="5" t="s">
        <v>16056</v>
      </c>
      <c r="C1779" s="5" t="s">
        <v>16057</v>
      </c>
      <c r="D1779" s="9">
        <v>43176.0</v>
      </c>
      <c r="E1779" s="5">
        <v>6967.0</v>
      </c>
      <c r="F1779" s="5">
        <v>3167.0</v>
      </c>
      <c r="G1779" s="5" t="s">
        <v>435</v>
      </c>
      <c r="H1779" s="5" t="s">
        <v>45</v>
      </c>
      <c r="I1779" s="5" t="s">
        <v>10172</v>
      </c>
      <c r="J1779" s="5" t="s">
        <v>424</v>
      </c>
      <c r="K1779" s="5" t="s">
        <v>16058</v>
      </c>
      <c r="L1779" s="5" t="s">
        <v>16059</v>
      </c>
      <c r="M1779" s="10" t="str">
        <f>IFERROR(__xludf.DUMMYFUNCTION("REGEXEXTRACT(L2264, ""[\s,]([A-Z]{2})[,\s]\s?\d{5}"")"),"OH")</f>
        <v>OH</v>
      </c>
      <c r="N1779" s="5" t="s">
        <v>16060</v>
      </c>
      <c r="O1779" s="5" t="s">
        <v>52</v>
      </c>
      <c r="P1779" s="5">
        <v>1.0</v>
      </c>
      <c r="Q1779" s="5" t="s">
        <v>16061</v>
      </c>
      <c r="R1779" s="5" t="s">
        <v>3516</v>
      </c>
      <c r="S1779" s="5">
        <v>573.0</v>
      </c>
      <c r="T1779" s="5" t="s">
        <v>115</v>
      </c>
      <c r="U1779" s="5">
        <v>0.0</v>
      </c>
      <c r="V1779" s="5" t="s">
        <v>52</v>
      </c>
      <c r="W1779" s="5" t="s">
        <v>16062</v>
      </c>
      <c r="X1779" s="5" t="s">
        <v>71</v>
      </c>
      <c r="Y1779" s="5" t="s">
        <v>52</v>
      </c>
      <c r="Z1779" s="5">
        <v>8107.0</v>
      </c>
      <c r="AA1779" s="5" t="s">
        <v>16063</v>
      </c>
      <c r="AB1779" s="5" t="s">
        <v>235</v>
      </c>
      <c r="AC1779" s="5" t="s">
        <v>52</v>
      </c>
      <c r="AD1779" s="5" t="s">
        <v>181</v>
      </c>
      <c r="AE1779" s="5" t="s">
        <v>182</v>
      </c>
      <c r="AF1779" s="5" t="s">
        <v>183</v>
      </c>
      <c r="AG1779" s="5" t="s">
        <v>52</v>
      </c>
      <c r="AH1779" s="5" t="s">
        <v>52</v>
      </c>
      <c r="AI1779" s="5" t="s">
        <v>184</v>
      </c>
      <c r="AJ1779" s="5" t="s">
        <v>16056</v>
      </c>
      <c r="AK1779" s="5" t="s">
        <v>16059</v>
      </c>
      <c r="AL1779" s="5" t="s">
        <v>444</v>
      </c>
    </row>
    <row r="1780" hidden="1">
      <c r="A1780" s="5" t="s">
        <v>16064</v>
      </c>
      <c r="B1780" s="5" t="s">
        <v>15117</v>
      </c>
      <c r="C1780" s="5" t="s">
        <v>15048</v>
      </c>
      <c r="D1780" s="9">
        <v>43173.0</v>
      </c>
      <c r="E1780" s="5">
        <v>33569.0</v>
      </c>
      <c r="F1780" s="5">
        <v>15259.0</v>
      </c>
      <c r="G1780" s="5" t="s">
        <v>3935</v>
      </c>
      <c r="H1780" s="5" t="s">
        <v>290</v>
      </c>
      <c r="I1780" s="5" t="s">
        <v>10793</v>
      </c>
      <c r="J1780" s="5" t="s">
        <v>872</v>
      </c>
      <c r="K1780" s="5" t="s">
        <v>16065</v>
      </c>
      <c r="L1780" s="5" t="s">
        <v>15120</v>
      </c>
      <c r="M1780" s="10" t="str">
        <f>IFERROR(__xludf.DUMMYFUNCTION("REGEXEXTRACT(L2265, ""[\s,]([A-Z]{2})[,\s]\s?\d{5}"")"),"GA")</f>
        <v>GA</v>
      </c>
      <c r="N1780" s="5" t="s">
        <v>15052</v>
      </c>
      <c r="O1780" s="5">
        <v>80020.0</v>
      </c>
      <c r="P1780" s="5">
        <v>2.0</v>
      </c>
      <c r="Q1780" s="5" t="s">
        <v>16066</v>
      </c>
      <c r="R1780" s="5" t="s">
        <v>15074</v>
      </c>
      <c r="S1780" s="5">
        <v>7321.0</v>
      </c>
      <c r="T1780" s="5" t="s">
        <v>374</v>
      </c>
      <c r="U1780" s="5">
        <v>75.0</v>
      </c>
      <c r="V1780" s="5" t="s">
        <v>70</v>
      </c>
      <c r="W1780" s="5" t="s">
        <v>16067</v>
      </c>
      <c r="X1780" s="5" t="s">
        <v>52</v>
      </c>
      <c r="Y1780" s="5" t="s">
        <v>52</v>
      </c>
      <c r="Z1780" s="5" t="s">
        <v>16068</v>
      </c>
      <c r="AA1780" s="5" t="s">
        <v>16069</v>
      </c>
      <c r="AB1780" s="5" t="s">
        <v>119</v>
      </c>
      <c r="AC1780" s="5" t="s">
        <v>52</v>
      </c>
      <c r="AD1780" s="5" t="s">
        <v>72</v>
      </c>
      <c r="AE1780" s="5" t="s">
        <v>73</v>
      </c>
      <c r="AF1780" s="5" t="s">
        <v>74</v>
      </c>
      <c r="AG1780" s="5" t="s">
        <v>75</v>
      </c>
      <c r="AH1780" s="5" t="s">
        <v>76</v>
      </c>
      <c r="AI1780" s="5" t="s">
        <v>77</v>
      </c>
      <c r="AJ1780" s="5" t="s">
        <v>15056</v>
      </c>
      <c r="AK1780" s="5" t="s">
        <v>15057</v>
      </c>
      <c r="AL1780" s="5" t="s">
        <v>4766</v>
      </c>
    </row>
    <row r="1781" hidden="1">
      <c r="A1781" s="5" t="s">
        <v>16070</v>
      </c>
      <c r="B1781" s="5" t="s">
        <v>5603</v>
      </c>
      <c r="C1781" s="5" t="s">
        <v>5603</v>
      </c>
      <c r="D1781" s="9">
        <v>43173.0</v>
      </c>
      <c r="E1781" s="5">
        <v>390221.0</v>
      </c>
      <c r="F1781" s="5">
        <v>177373.0</v>
      </c>
      <c r="G1781" s="5" t="s">
        <v>1419</v>
      </c>
      <c r="H1781" s="5" t="s">
        <v>480</v>
      </c>
      <c r="I1781" s="5" t="s">
        <v>15808</v>
      </c>
      <c r="J1781" s="5" t="s">
        <v>256</v>
      </c>
      <c r="K1781" s="5" t="s">
        <v>6680</v>
      </c>
      <c r="L1781" s="5" t="s">
        <v>15448</v>
      </c>
      <c r="M1781" s="10" t="str">
        <f>IFERROR(__xludf.DUMMYFUNCTION("REGEXEXTRACT(L2266, ""[\s,]([A-Z]{2})[,\s]\s?\d{5}"")"),"NC")</f>
        <v>NC</v>
      </c>
      <c r="N1781" s="5" t="s">
        <v>15448</v>
      </c>
      <c r="O1781" s="5" t="s">
        <v>52</v>
      </c>
      <c r="P1781" s="5">
        <v>7.0</v>
      </c>
      <c r="Q1781" s="5" t="s">
        <v>16071</v>
      </c>
      <c r="R1781" s="5" t="s">
        <v>5301</v>
      </c>
      <c r="S1781" s="5">
        <v>436.0</v>
      </c>
      <c r="T1781" s="5" t="s">
        <v>1077</v>
      </c>
      <c r="U1781" s="5">
        <v>1.0</v>
      </c>
      <c r="V1781" s="5" t="s">
        <v>70</v>
      </c>
      <c r="W1781" s="5" t="s">
        <v>16072</v>
      </c>
      <c r="X1781" s="5" t="s">
        <v>52</v>
      </c>
      <c r="Y1781" s="5" t="s">
        <v>52</v>
      </c>
      <c r="Z1781" s="5" t="s">
        <v>5467</v>
      </c>
      <c r="AA1781" s="5" t="s">
        <v>16073</v>
      </c>
      <c r="AB1781" s="5" t="s">
        <v>2743</v>
      </c>
      <c r="AC1781" s="5" t="s">
        <v>52</v>
      </c>
      <c r="AD1781" s="5" t="s">
        <v>5289</v>
      </c>
      <c r="AE1781" s="5" t="s">
        <v>5290</v>
      </c>
      <c r="AF1781" s="5" t="s">
        <v>5291</v>
      </c>
      <c r="AG1781" s="5" t="s">
        <v>52</v>
      </c>
      <c r="AH1781" s="5" t="s">
        <v>52</v>
      </c>
      <c r="AI1781" s="5" t="s">
        <v>52</v>
      </c>
      <c r="AJ1781" s="5" t="s">
        <v>7256</v>
      </c>
      <c r="AK1781" s="5" t="s">
        <v>14097</v>
      </c>
      <c r="AL1781" s="5" t="s">
        <v>3481</v>
      </c>
    </row>
    <row r="1782" hidden="1">
      <c r="A1782" s="5" t="s">
        <v>16074</v>
      </c>
      <c r="B1782" s="5" t="s">
        <v>16075</v>
      </c>
      <c r="C1782" s="5" t="s">
        <v>1844</v>
      </c>
      <c r="D1782" s="9">
        <v>43172.0</v>
      </c>
      <c r="E1782" s="5">
        <v>51700.0</v>
      </c>
      <c r="F1782" s="5">
        <v>23500.0</v>
      </c>
      <c r="G1782" s="5" t="s">
        <v>2389</v>
      </c>
      <c r="H1782" s="5" t="s">
        <v>1792</v>
      </c>
      <c r="I1782" s="5" t="s">
        <v>16076</v>
      </c>
      <c r="J1782" s="5" t="s">
        <v>2391</v>
      </c>
      <c r="K1782" s="5" t="s">
        <v>207</v>
      </c>
      <c r="L1782" s="5" t="s">
        <v>16077</v>
      </c>
      <c r="M1782" s="10" t="str">
        <f>IFERROR(__xludf.DUMMYFUNCTION("REGEXEXTRACT(L2267, ""[\s,]([A-Z]{2})[,\s]\s?\d{5}"")"),"GA")</f>
        <v>GA</v>
      </c>
      <c r="N1782" s="5" t="s">
        <v>16078</v>
      </c>
      <c r="O1782" s="5">
        <v>74000.0</v>
      </c>
      <c r="P1782" s="5">
        <v>1.0</v>
      </c>
      <c r="Q1782" s="5" t="s">
        <v>16079</v>
      </c>
      <c r="R1782" s="5">
        <v>4510.0</v>
      </c>
      <c r="S1782" s="5">
        <v>26.0</v>
      </c>
      <c r="T1782" s="5" t="s">
        <v>1077</v>
      </c>
      <c r="U1782" s="5">
        <v>0.0</v>
      </c>
      <c r="V1782" s="5" t="s">
        <v>52</v>
      </c>
      <c r="W1782" s="5" t="s">
        <v>16080</v>
      </c>
      <c r="X1782" s="5" t="s">
        <v>52</v>
      </c>
      <c r="Y1782" s="5" t="s">
        <v>52</v>
      </c>
      <c r="Z1782" s="5" t="s">
        <v>16081</v>
      </c>
      <c r="AA1782" s="5">
        <v>3822021.0</v>
      </c>
      <c r="AB1782" s="5" t="s">
        <v>2743</v>
      </c>
      <c r="AC1782" s="5" t="s">
        <v>52</v>
      </c>
      <c r="AD1782" s="5" t="s">
        <v>11980</v>
      </c>
      <c r="AE1782" s="5" t="s">
        <v>11981</v>
      </c>
      <c r="AF1782" s="5" t="s">
        <v>218</v>
      </c>
      <c r="AG1782" s="5" t="s">
        <v>52</v>
      </c>
      <c r="AH1782" s="5" t="s">
        <v>11982</v>
      </c>
      <c r="AI1782" s="5" t="s">
        <v>11983</v>
      </c>
      <c r="AJ1782" s="5" t="s">
        <v>16075</v>
      </c>
      <c r="AK1782" s="5" t="s">
        <v>16077</v>
      </c>
      <c r="AL1782" s="5" t="s">
        <v>8904</v>
      </c>
    </row>
    <row r="1783" hidden="1">
      <c r="A1783" s="5" t="s">
        <v>16082</v>
      </c>
      <c r="B1783" s="5" t="s">
        <v>11089</v>
      </c>
      <c r="C1783" s="5" t="s">
        <v>204</v>
      </c>
      <c r="D1783" s="9">
        <v>43170.0</v>
      </c>
      <c r="E1783" s="5">
        <v>43908.0</v>
      </c>
      <c r="F1783" s="5">
        <v>19958.0</v>
      </c>
      <c r="G1783" s="5" t="s">
        <v>226</v>
      </c>
      <c r="H1783" s="5" t="s">
        <v>205</v>
      </c>
      <c r="I1783" s="5" t="s">
        <v>13831</v>
      </c>
      <c r="J1783" s="5" t="s">
        <v>228</v>
      </c>
      <c r="K1783" s="5" t="s">
        <v>16083</v>
      </c>
      <c r="L1783" s="5" t="s">
        <v>16084</v>
      </c>
      <c r="M1783" s="10" t="str">
        <f>IFERROR(__xludf.DUMMYFUNCTION("REGEXEXTRACT(L2268, ""[\s,]([A-Z]{2})[,\s]\s?\d{5}"")"),"OH")</f>
        <v>OH</v>
      </c>
      <c r="N1783" s="5" t="s">
        <v>9788</v>
      </c>
      <c r="O1783" s="5">
        <v>705.0</v>
      </c>
      <c r="P1783" s="5">
        <v>1.0</v>
      </c>
      <c r="Q1783" s="5" t="s">
        <v>16085</v>
      </c>
      <c r="R1783" s="5">
        <v>4510.0</v>
      </c>
      <c r="S1783" s="5">
        <v>3564.0</v>
      </c>
      <c r="T1783" s="5" t="s">
        <v>115</v>
      </c>
      <c r="U1783" s="5">
        <v>0.0</v>
      </c>
      <c r="V1783" s="5" t="s">
        <v>52</v>
      </c>
      <c r="W1783" s="5" t="s">
        <v>16086</v>
      </c>
      <c r="X1783" s="5" t="s">
        <v>52</v>
      </c>
      <c r="Y1783" s="5" t="s">
        <v>52</v>
      </c>
      <c r="Z1783" s="5" t="s">
        <v>16087</v>
      </c>
      <c r="AA1783" s="5" t="s">
        <v>16088</v>
      </c>
      <c r="AB1783" s="5" t="s">
        <v>119</v>
      </c>
      <c r="AC1783" s="5" t="s">
        <v>52</v>
      </c>
      <c r="AD1783" s="5" t="s">
        <v>181</v>
      </c>
      <c r="AE1783" s="5" t="s">
        <v>182</v>
      </c>
      <c r="AF1783" s="5" t="s">
        <v>183</v>
      </c>
      <c r="AG1783" s="5" t="s">
        <v>52</v>
      </c>
      <c r="AH1783" s="5" t="s">
        <v>52</v>
      </c>
      <c r="AI1783" s="5" t="s">
        <v>184</v>
      </c>
      <c r="AJ1783" s="5" t="s">
        <v>11089</v>
      </c>
      <c r="AK1783" s="5" t="s">
        <v>16084</v>
      </c>
      <c r="AL1783" s="5" t="s">
        <v>9795</v>
      </c>
    </row>
    <row r="1784">
      <c r="A1784" s="5" t="s">
        <v>16089</v>
      </c>
      <c r="B1784" s="5" t="s">
        <v>14261</v>
      </c>
      <c r="C1784" s="5" t="s">
        <v>15699</v>
      </c>
      <c r="D1784" s="9">
        <v>43170.0</v>
      </c>
      <c r="E1784" s="5">
        <v>40183.0</v>
      </c>
      <c r="F1784" s="5">
        <v>18265.0</v>
      </c>
      <c r="G1784" s="5" t="s">
        <v>579</v>
      </c>
      <c r="H1784" s="5" t="s">
        <v>84</v>
      </c>
      <c r="I1784" s="5" t="s">
        <v>16090</v>
      </c>
      <c r="J1784" s="5" t="s">
        <v>581</v>
      </c>
      <c r="K1784" s="5" t="s">
        <v>16091</v>
      </c>
      <c r="L1784" s="5" t="s">
        <v>16092</v>
      </c>
      <c r="M1784" s="10" t="str">
        <f>IFERROR(__xludf.DUMMYFUNCTION("REGEXEXTRACT(L2269, ""[\s,]([A-Z]{2})[,\s]\s?\d{5}"")"),"OH")</f>
        <v>OH</v>
      </c>
      <c r="N1784" s="5" t="s">
        <v>16093</v>
      </c>
      <c r="O1784" s="5">
        <v>44130.0</v>
      </c>
      <c r="P1784" s="5">
        <v>1.0</v>
      </c>
      <c r="Q1784" s="5" t="s">
        <v>16094</v>
      </c>
      <c r="R1784" s="5" t="s">
        <v>91</v>
      </c>
      <c r="S1784" s="5">
        <v>830.0</v>
      </c>
      <c r="T1784" s="5" t="s">
        <v>196</v>
      </c>
      <c r="U1784" s="5">
        <v>0.0</v>
      </c>
      <c r="V1784" s="5" t="s">
        <v>70</v>
      </c>
      <c r="W1784" s="5" t="s">
        <v>16095</v>
      </c>
      <c r="X1784" s="5" t="s">
        <v>71</v>
      </c>
      <c r="Y1784" s="5" t="s">
        <v>52</v>
      </c>
      <c r="Z1784" s="5" t="s">
        <v>5467</v>
      </c>
      <c r="AA1784" s="5" t="s">
        <v>16096</v>
      </c>
      <c r="AB1784" s="5" t="s">
        <v>235</v>
      </c>
      <c r="AC1784" s="5" t="s">
        <v>52</v>
      </c>
      <c r="AD1784" s="5" t="s">
        <v>5289</v>
      </c>
      <c r="AE1784" s="5" t="s">
        <v>5290</v>
      </c>
      <c r="AF1784" s="5" t="s">
        <v>5291</v>
      </c>
      <c r="AG1784" s="5" t="s">
        <v>52</v>
      </c>
      <c r="AH1784" s="5" t="s">
        <v>52</v>
      </c>
      <c r="AI1784" s="5" t="s">
        <v>52</v>
      </c>
      <c r="AJ1784" s="5" t="s">
        <v>14261</v>
      </c>
      <c r="AK1784" s="5" t="s">
        <v>16097</v>
      </c>
      <c r="AL1784" s="5" t="s">
        <v>1314</v>
      </c>
    </row>
    <row r="1785" hidden="1">
      <c r="A1785" s="5" t="s">
        <v>16098</v>
      </c>
      <c r="B1785" s="5" t="s">
        <v>16099</v>
      </c>
      <c r="C1785" s="5" t="s">
        <v>16100</v>
      </c>
      <c r="D1785" s="9">
        <v>43167.0</v>
      </c>
      <c r="E1785" s="5">
        <v>618750.0</v>
      </c>
      <c r="F1785" s="5">
        <v>281250.0</v>
      </c>
      <c r="G1785" s="5" t="s">
        <v>16101</v>
      </c>
      <c r="H1785" s="5" t="s">
        <v>366</v>
      </c>
      <c r="I1785" s="5" t="s">
        <v>16102</v>
      </c>
      <c r="J1785" s="5" t="s">
        <v>228</v>
      </c>
      <c r="K1785" s="5" t="s">
        <v>16103</v>
      </c>
      <c r="L1785" s="5" t="s">
        <v>16104</v>
      </c>
      <c r="M1785" s="10" t="str">
        <f>IFERROR(__xludf.DUMMYFUNCTION("REGEXEXTRACT(L2270, ""[\s,]([A-Z]{2})[,\s]\s?\d{5}"")"),"SC")</f>
        <v>SC</v>
      </c>
      <c r="N1785" s="5" t="s">
        <v>16105</v>
      </c>
      <c r="O1785" s="5">
        <v>33323.0</v>
      </c>
      <c r="P1785" s="5">
        <v>14.0</v>
      </c>
      <c r="Q1785" s="5" t="s">
        <v>16106</v>
      </c>
      <c r="R1785" s="5" t="s">
        <v>52</v>
      </c>
      <c r="S1785" s="5">
        <v>98.0</v>
      </c>
      <c r="T1785" s="5" t="s">
        <v>115</v>
      </c>
      <c r="U1785" s="5">
        <v>0.0</v>
      </c>
      <c r="V1785" s="5" t="s">
        <v>52</v>
      </c>
      <c r="W1785" s="5" t="s">
        <v>16107</v>
      </c>
      <c r="X1785" s="5" t="s">
        <v>52</v>
      </c>
      <c r="Y1785" s="5" t="s">
        <v>52</v>
      </c>
      <c r="Z1785" s="5">
        <v>66.0</v>
      </c>
      <c r="AA1785" s="5" t="s">
        <v>16108</v>
      </c>
      <c r="AB1785" s="5" t="s">
        <v>235</v>
      </c>
      <c r="AC1785" s="5" t="s">
        <v>52</v>
      </c>
      <c r="AD1785" s="5" t="s">
        <v>377</v>
      </c>
      <c r="AE1785" s="5" t="s">
        <v>378</v>
      </c>
      <c r="AF1785" s="5" t="s">
        <v>379</v>
      </c>
      <c r="AG1785" s="5" t="s">
        <v>265</v>
      </c>
      <c r="AH1785" s="5">
        <v>33166.0</v>
      </c>
      <c r="AI1785" s="5" t="s">
        <v>380</v>
      </c>
      <c r="AJ1785" s="5" t="s">
        <v>16099</v>
      </c>
      <c r="AK1785" s="5" t="s">
        <v>16104</v>
      </c>
      <c r="AL1785" s="5" t="s">
        <v>16109</v>
      </c>
    </row>
    <row r="1786" hidden="1">
      <c r="A1786" s="5" t="s">
        <v>16110</v>
      </c>
      <c r="B1786" s="5" t="s">
        <v>16111</v>
      </c>
      <c r="C1786" s="5" t="s">
        <v>16112</v>
      </c>
      <c r="D1786" s="9">
        <v>43166.0</v>
      </c>
      <c r="E1786" s="5">
        <v>70714.0</v>
      </c>
      <c r="F1786" s="5">
        <v>32143.0</v>
      </c>
      <c r="G1786" s="5" t="s">
        <v>1912</v>
      </c>
      <c r="H1786" s="5" t="s">
        <v>1069</v>
      </c>
      <c r="I1786" s="5" t="s">
        <v>16113</v>
      </c>
      <c r="J1786" s="5" t="s">
        <v>1914</v>
      </c>
      <c r="K1786" s="5" t="s">
        <v>16114</v>
      </c>
      <c r="L1786" s="5" t="s">
        <v>16115</v>
      </c>
      <c r="M1786" s="10" t="str">
        <f>IFERROR(__xludf.DUMMYFUNCTION("REGEXEXTRACT(L2271, ""[\s,]([A-Z]{2})[,\s]\s?\d{5}"")"),"#N/A")</f>
        <v>#N/A</v>
      </c>
      <c r="N1786" s="5" t="s">
        <v>16116</v>
      </c>
      <c r="O1786" s="5">
        <v>27105.0</v>
      </c>
      <c r="P1786" s="5">
        <v>2.0</v>
      </c>
      <c r="Q1786" s="5" t="s">
        <v>16117</v>
      </c>
      <c r="R1786" s="5" t="s">
        <v>16118</v>
      </c>
      <c r="S1786" s="5">
        <v>2461.0</v>
      </c>
      <c r="T1786" s="5" t="s">
        <v>53</v>
      </c>
      <c r="U1786" s="5">
        <v>0.0</v>
      </c>
      <c r="V1786" s="5" t="s">
        <v>1920</v>
      </c>
      <c r="W1786" s="5" t="s">
        <v>16119</v>
      </c>
      <c r="X1786" s="5" t="s">
        <v>52</v>
      </c>
      <c r="Y1786" s="5" t="s">
        <v>52</v>
      </c>
      <c r="Z1786" s="5" t="s">
        <v>16120</v>
      </c>
      <c r="AA1786" s="5" t="s">
        <v>16121</v>
      </c>
      <c r="AB1786" s="5" t="s">
        <v>1177</v>
      </c>
      <c r="AC1786" s="5" t="s">
        <v>52</v>
      </c>
      <c r="AD1786" s="5" t="s">
        <v>1924</v>
      </c>
      <c r="AE1786" s="5" t="s">
        <v>1925</v>
      </c>
      <c r="AF1786" s="5" t="s">
        <v>544</v>
      </c>
      <c r="AG1786" s="5" t="s">
        <v>265</v>
      </c>
      <c r="AH1786" s="5">
        <v>32203.0</v>
      </c>
      <c r="AI1786" s="5" t="s">
        <v>1926</v>
      </c>
      <c r="AJ1786" s="5" t="s">
        <v>15921</v>
      </c>
      <c r="AK1786" s="5" t="s">
        <v>15922</v>
      </c>
      <c r="AL1786" s="5" t="s">
        <v>1929</v>
      </c>
    </row>
    <row r="1787" hidden="1">
      <c r="A1787" s="5" t="s">
        <v>16122</v>
      </c>
      <c r="B1787" s="5" t="s">
        <v>16123</v>
      </c>
      <c r="C1787" s="5" t="s">
        <v>16124</v>
      </c>
      <c r="D1787" s="9">
        <v>43158.0</v>
      </c>
      <c r="E1787" s="5">
        <v>453316.0</v>
      </c>
      <c r="F1787" s="5">
        <v>206053.0</v>
      </c>
      <c r="G1787" s="5" t="s">
        <v>107</v>
      </c>
      <c r="H1787" s="5" t="s">
        <v>16125</v>
      </c>
      <c r="I1787" s="5" t="s">
        <v>16126</v>
      </c>
      <c r="J1787" s="5" t="s">
        <v>109</v>
      </c>
      <c r="K1787" s="5" t="s">
        <v>16127</v>
      </c>
      <c r="L1787" s="5" t="s">
        <v>16128</v>
      </c>
      <c r="M1787" s="10" t="str">
        <f>IFERROR(__xludf.DUMMYFUNCTION("REGEXEXTRACT(L2272, ""[\s,]([A-Z]{2})[,\s]\s?\d{5}"")"),"NC")</f>
        <v>NC</v>
      </c>
      <c r="N1787" s="5" t="s">
        <v>16129</v>
      </c>
      <c r="O1787" s="5">
        <v>7974.0</v>
      </c>
      <c r="P1787" s="5">
        <v>7.0</v>
      </c>
      <c r="Q1787" s="5" t="s">
        <v>16130</v>
      </c>
      <c r="R1787" s="5" t="s">
        <v>52</v>
      </c>
      <c r="S1787" s="5">
        <v>52.0</v>
      </c>
      <c r="T1787" s="5" t="s">
        <v>53</v>
      </c>
      <c r="U1787" s="5">
        <v>0.0</v>
      </c>
      <c r="V1787" s="5" t="s">
        <v>52</v>
      </c>
      <c r="W1787" s="5" t="s">
        <v>16131</v>
      </c>
      <c r="X1787" s="5" t="s">
        <v>52</v>
      </c>
      <c r="Y1787" s="5" t="s">
        <v>52</v>
      </c>
      <c r="Z1787" s="5" t="s">
        <v>16132</v>
      </c>
      <c r="AA1787" s="5" t="s">
        <v>16133</v>
      </c>
      <c r="AB1787" s="5" t="s">
        <v>235</v>
      </c>
      <c r="AC1787" s="5" t="s">
        <v>52</v>
      </c>
      <c r="AD1787" s="5" t="s">
        <v>11842</v>
      </c>
      <c r="AE1787" s="5" t="s">
        <v>11843</v>
      </c>
      <c r="AF1787" s="5" t="s">
        <v>11844</v>
      </c>
      <c r="AG1787" s="5" t="s">
        <v>401</v>
      </c>
      <c r="AH1787" s="5">
        <v>23231.0</v>
      </c>
      <c r="AI1787" s="5" t="s">
        <v>11845</v>
      </c>
      <c r="AJ1787" s="5" t="s">
        <v>16134</v>
      </c>
      <c r="AK1787" s="5" t="s">
        <v>16135</v>
      </c>
      <c r="AL1787" s="5" t="s">
        <v>3265</v>
      </c>
    </row>
    <row r="1788" hidden="1">
      <c r="A1788" s="5" t="s">
        <v>16136</v>
      </c>
      <c r="B1788" s="5" t="s">
        <v>15935</v>
      </c>
      <c r="C1788" s="5" t="s">
        <v>102</v>
      </c>
      <c r="D1788" s="9">
        <v>43156.0</v>
      </c>
      <c r="E1788" s="5">
        <v>81655.0</v>
      </c>
      <c r="F1788" s="5">
        <v>37116.0</v>
      </c>
      <c r="G1788" s="5" t="s">
        <v>963</v>
      </c>
      <c r="H1788" s="5" t="s">
        <v>272</v>
      </c>
      <c r="I1788" s="5" t="s">
        <v>15936</v>
      </c>
      <c r="J1788" s="5" t="s">
        <v>965</v>
      </c>
      <c r="K1788" s="5" t="s">
        <v>16137</v>
      </c>
      <c r="L1788" s="5" t="s">
        <v>15938</v>
      </c>
      <c r="M1788" s="10" t="str">
        <f>IFERROR(__xludf.DUMMYFUNCTION("REGEXEXTRACT(L2273, ""[\s,]([A-Z]{2})[,\s]\s?\d{5}"")"),"CA")</f>
        <v>CA</v>
      </c>
      <c r="N1788" s="5" t="s">
        <v>102</v>
      </c>
      <c r="O1788" s="5">
        <v>77058.0</v>
      </c>
      <c r="P1788" s="5">
        <v>2.0</v>
      </c>
      <c r="Q1788" s="5" t="s">
        <v>16138</v>
      </c>
      <c r="R1788" s="5" t="s">
        <v>15940</v>
      </c>
      <c r="S1788" s="5">
        <v>1800.0</v>
      </c>
      <c r="T1788" s="5" t="s">
        <v>196</v>
      </c>
      <c r="U1788" s="5">
        <v>54.0</v>
      </c>
      <c r="V1788" s="5" t="s">
        <v>93</v>
      </c>
      <c r="W1788" s="5" t="s">
        <v>16139</v>
      </c>
      <c r="X1788" s="5" t="s">
        <v>52</v>
      </c>
      <c r="Y1788" s="5" t="s">
        <v>52</v>
      </c>
      <c r="Z1788" s="5" t="s">
        <v>1993</v>
      </c>
      <c r="AA1788" s="5" t="s">
        <v>16140</v>
      </c>
      <c r="AB1788" s="5" t="s">
        <v>260</v>
      </c>
      <c r="AC1788" s="5" t="s">
        <v>283</v>
      </c>
      <c r="AD1788" s="5" t="s">
        <v>9092</v>
      </c>
      <c r="AE1788" s="5" t="s">
        <v>9093</v>
      </c>
      <c r="AF1788" s="5" t="s">
        <v>2166</v>
      </c>
      <c r="AG1788" s="5" t="s">
        <v>52</v>
      </c>
      <c r="AH1788" s="5" t="s">
        <v>52</v>
      </c>
      <c r="AI1788" s="5" t="s">
        <v>52</v>
      </c>
      <c r="AJ1788" s="5" t="s">
        <v>102</v>
      </c>
      <c r="AK1788" s="5" t="s">
        <v>102</v>
      </c>
      <c r="AL1788" s="5" t="s">
        <v>15944</v>
      </c>
    </row>
    <row r="1789" hidden="1">
      <c r="A1789" s="5" t="s">
        <v>16141</v>
      </c>
      <c r="B1789" s="5" t="s">
        <v>16142</v>
      </c>
      <c r="C1789" s="5" t="s">
        <v>10851</v>
      </c>
      <c r="D1789" s="9">
        <v>43156.0</v>
      </c>
      <c r="E1789" s="5">
        <v>293788.0</v>
      </c>
      <c r="F1789" s="5">
        <v>133540.0</v>
      </c>
      <c r="G1789" s="5" t="s">
        <v>327</v>
      </c>
      <c r="H1789" s="5" t="s">
        <v>459</v>
      </c>
      <c r="I1789" s="5" t="s">
        <v>8820</v>
      </c>
      <c r="J1789" s="5" t="s">
        <v>191</v>
      </c>
      <c r="K1789" s="5" t="s">
        <v>1031</v>
      </c>
      <c r="L1789" s="5" t="s">
        <v>15643</v>
      </c>
      <c r="M1789" s="10" t="str">
        <f>IFERROR(__xludf.DUMMYFUNCTION("REGEXEXTRACT(L2274, ""[\s,]([A-Z]{2})[,\s]\s?\d{5}"")"),"#N/A")</f>
        <v>#N/A</v>
      </c>
      <c r="N1789" s="5" t="s">
        <v>10855</v>
      </c>
      <c r="O1789" s="5" t="s">
        <v>52</v>
      </c>
      <c r="P1789" s="5">
        <v>5.0</v>
      </c>
      <c r="Q1789" s="5" t="s">
        <v>16143</v>
      </c>
      <c r="R1789" s="5" t="s">
        <v>508</v>
      </c>
      <c r="S1789" s="5">
        <v>48.0</v>
      </c>
      <c r="T1789" s="5" t="s">
        <v>374</v>
      </c>
      <c r="U1789" s="5">
        <v>95.0</v>
      </c>
      <c r="V1789" s="5" t="s">
        <v>93</v>
      </c>
      <c r="W1789" s="5" t="s">
        <v>16144</v>
      </c>
      <c r="X1789" s="5" t="s">
        <v>52</v>
      </c>
      <c r="Y1789" s="5" t="s">
        <v>52</v>
      </c>
      <c r="Z1789" s="5" t="s">
        <v>16145</v>
      </c>
      <c r="AA1789" s="5" t="s">
        <v>16146</v>
      </c>
      <c r="AB1789" s="5" t="s">
        <v>200</v>
      </c>
      <c r="AC1789" s="5" t="s">
        <v>52</v>
      </c>
      <c r="AD1789" s="5" t="s">
        <v>11980</v>
      </c>
      <c r="AE1789" s="5" t="s">
        <v>11981</v>
      </c>
      <c r="AF1789" s="5" t="s">
        <v>218</v>
      </c>
      <c r="AG1789" s="5" t="s">
        <v>52</v>
      </c>
      <c r="AH1789" s="5" t="s">
        <v>11982</v>
      </c>
      <c r="AI1789" s="5" t="s">
        <v>11983</v>
      </c>
      <c r="AJ1789" s="5" t="s">
        <v>16147</v>
      </c>
      <c r="AK1789" s="5" t="s">
        <v>16148</v>
      </c>
      <c r="AL1789" s="5" t="s">
        <v>300</v>
      </c>
    </row>
    <row r="1790" hidden="1">
      <c r="A1790" s="5" t="s">
        <v>16149</v>
      </c>
      <c r="B1790" s="5" t="s">
        <v>10034</v>
      </c>
      <c r="C1790" s="5" t="s">
        <v>102</v>
      </c>
      <c r="D1790" s="9">
        <v>43153.0</v>
      </c>
      <c r="E1790" s="5">
        <v>22757.0</v>
      </c>
      <c r="F1790" s="5">
        <v>10344.0</v>
      </c>
      <c r="G1790" s="5" t="s">
        <v>422</v>
      </c>
      <c r="H1790" s="5" t="s">
        <v>131</v>
      </c>
      <c r="I1790" s="5" t="s">
        <v>5809</v>
      </c>
      <c r="J1790" s="5" t="s">
        <v>424</v>
      </c>
      <c r="K1790" s="5" t="s">
        <v>16150</v>
      </c>
      <c r="L1790" s="5" t="s">
        <v>16151</v>
      </c>
      <c r="M1790" s="10" t="str">
        <f>IFERROR(__xludf.DUMMYFUNCTION("REGEXEXTRACT(L2275, ""[\s,]([A-Z]{2})[,\s]\s?\d{5}"")"),"KY")</f>
        <v>KY</v>
      </c>
      <c r="N1790" s="5" t="s">
        <v>102</v>
      </c>
      <c r="O1790" s="5" t="s">
        <v>52</v>
      </c>
      <c r="P1790" s="5">
        <v>1.0</v>
      </c>
      <c r="Q1790" s="5" t="s">
        <v>16152</v>
      </c>
      <c r="R1790" s="5">
        <v>4500.0</v>
      </c>
      <c r="S1790" s="5">
        <v>4403.0</v>
      </c>
      <c r="T1790" s="5" t="s">
        <v>115</v>
      </c>
      <c r="U1790" s="5">
        <v>0.0</v>
      </c>
      <c r="V1790" s="5" t="s">
        <v>70</v>
      </c>
      <c r="W1790" s="5" t="s">
        <v>16153</v>
      </c>
      <c r="X1790" s="5" t="s">
        <v>52</v>
      </c>
      <c r="Y1790" s="5" t="s">
        <v>52</v>
      </c>
      <c r="Z1790" s="5" t="s">
        <v>16154</v>
      </c>
      <c r="AA1790" s="5" t="s">
        <v>16155</v>
      </c>
      <c r="AB1790" s="5" t="s">
        <v>119</v>
      </c>
      <c r="AC1790" s="5" t="s">
        <v>283</v>
      </c>
      <c r="AD1790" s="5" t="s">
        <v>398</v>
      </c>
      <c r="AE1790" s="5" t="s">
        <v>399</v>
      </c>
      <c r="AF1790" s="5" t="s">
        <v>400</v>
      </c>
      <c r="AG1790" s="5" t="s">
        <v>401</v>
      </c>
      <c r="AH1790" s="5">
        <v>23502.0</v>
      </c>
      <c r="AI1790" s="5" t="s">
        <v>402</v>
      </c>
      <c r="AJ1790" s="5" t="s">
        <v>16156</v>
      </c>
      <c r="AK1790" s="5" t="s">
        <v>16157</v>
      </c>
      <c r="AL1790" s="5" t="s">
        <v>16158</v>
      </c>
    </row>
    <row r="1791" hidden="1">
      <c r="A1791" s="5" t="s">
        <v>16159</v>
      </c>
      <c r="B1791" s="5" t="s">
        <v>16160</v>
      </c>
      <c r="C1791" s="5" t="s">
        <v>16161</v>
      </c>
      <c r="D1791" s="9">
        <v>43152.0</v>
      </c>
      <c r="E1791" s="5">
        <v>168716.0</v>
      </c>
      <c r="F1791" s="5">
        <v>76689.0</v>
      </c>
      <c r="G1791" s="5" t="s">
        <v>2389</v>
      </c>
      <c r="H1791" s="5" t="s">
        <v>1792</v>
      </c>
      <c r="I1791" s="5" t="s">
        <v>15868</v>
      </c>
      <c r="J1791" s="5" t="s">
        <v>2391</v>
      </c>
      <c r="K1791" s="5" t="s">
        <v>16162</v>
      </c>
      <c r="L1791" s="5" t="s">
        <v>16163</v>
      </c>
      <c r="M1791" s="10" t="str">
        <f>IFERROR(__xludf.DUMMYFUNCTION("REGEXEXTRACT(L2276, ""[\s,]([A-Z]{2})[,\s]\s?\d{5}"")"),"#N/A")</f>
        <v>#N/A</v>
      </c>
      <c r="N1791" s="5" t="s">
        <v>16164</v>
      </c>
      <c r="O1791" s="5" t="s">
        <v>52</v>
      </c>
      <c r="P1791" s="5">
        <v>3.0</v>
      </c>
      <c r="Q1791" s="5" t="s">
        <v>16165</v>
      </c>
      <c r="R1791" s="5" t="s">
        <v>16166</v>
      </c>
      <c r="S1791" s="5">
        <v>3.0</v>
      </c>
      <c r="T1791" s="5" t="s">
        <v>53</v>
      </c>
      <c r="U1791" s="5">
        <v>101.0</v>
      </c>
      <c r="V1791" s="5" t="s">
        <v>93</v>
      </c>
      <c r="W1791" s="5" t="s">
        <v>16167</v>
      </c>
      <c r="X1791" s="5" t="s">
        <v>52</v>
      </c>
      <c r="Y1791" s="5" t="s">
        <v>52</v>
      </c>
      <c r="Z1791" s="5" t="s">
        <v>16168</v>
      </c>
      <c r="AA1791" s="5" t="s">
        <v>16169</v>
      </c>
      <c r="AB1791" s="5" t="s">
        <v>260</v>
      </c>
      <c r="AC1791" s="5" t="s">
        <v>52</v>
      </c>
      <c r="AD1791" s="5" t="s">
        <v>11980</v>
      </c>
      <c r="AE1791" s="5" t="s">
        <v>11981</v>
      </c>
      <c r="AF1791" s="5" t="s">
        <v>218</v>
      </c>
      <c r="AG1791" s="5" t="s">
        <v>52</v>
      </c>
      <c r="AH1791" s="5" t="s">
        <v>11982</v>
      </c>
      <c r="AI1791" s="5" t="s">
        <v>11983</v>
      </c>
      <c r="AJ1791" s="5" t="s">
        <v>16170</v>
      </c>
      <c r="AK1791" s="5" t="s">
        <v>16163</v>
      </c>
      <c r="AL1791" s="5" t="s">
        <v>6168</v>
      </c>
    </row>
    <row r="1792">
      <c r="A1792" s="5" t="s">
        <v>16171</v>
      </c>
      <c r="B1792" s="5" t="s">
        <v>16172</v>
      </c>
      <c r="C1792" s="5" t="s">
        <v>16173</v>
      </c>
      <c r="D1792" s="9">
        <v>43150.0</v>
      </c>
      <c r="E1792" s="5">
        <v>11931.0</v>
      </c>
      <c r="F1792" s="5">
        <v>5423.0</v>
      </c>
      <c r="G1792" s="5" t="s">
        <v>4585</v>
      </c>
      <c r="H1792" s="5" t="s">
        <v>45</v>
      </c>
      <c r="I1792" s="5" t="s">
        <v>16174</v>
      </c>
      <c r="J1792" s="5" t="s">
        <v>274</v>
      </c>
      <c r="K1792" s="5" t="s">
        <v>16175</v>
      </c>
      <c r="L1792" s="5" t="s">
        <v>16176</v>
      </c>
      <c r="M1792" s="10" t="str">
        <f>IFERROR(__xludf.DUMMYFUNCTION("REGEXEXTRACT(L2277, ""[\s,]([A-Z]{2})[,\s]\s?\d{5}"")"),"IL")</f>
        <v>IL</v>
      </c>
      <c r="N1792" s="5" t="s">
        <v>16177</v>
      </c>
      <c r="O1792" s="5">
        <v>6777.0</v>
      </c>
      <c r="P1792" s="5">
        <v>1.0</v>
      </c>
      <c r="Q1792" s="5" t="s">
        <v>16178</v>
      </c>
      <c r="R1792" s="5">
        <v>4500.0</v>
      </c>
      <c r="S1792" s="5">
        <v>369.0</v>
      </c>
      <c r="T1792" s="5" t="s">
        <v>69</v>
      </c>
      <c r="U1792" s="5">
        <v>0.0</v>
      </c>
      <c r="V1792" s="5" t="s">
        <v>93</v>
      </c>
      <c r="W1792" s="5" t="s">
        <v>16179</v>
      </c>
      <c r="X1792" s="5" t="s">
        <v>55</v>
      </c>
      <c r="Y1792" s="5" t="s">
        <v>16180</v>
      </c>
      <c r="Z1792" s="5" t="s">
        <v>16181</v>
      </c>
      <c r="AA1792" s="5" t="s">
        <v>16182</v>
      </c>
      <c r="AB1792" s="5" t="s">
        <v>1426</v>
      </c>
      <c r="AC1792" s="5" t="s">
        <v>52</v>
      </c>
      <c r="AD1792" s="5" t="s">
        <v>3141</v>
      </c>
      <c r="AE1792" s="5" t="s">
        <v>3142</v>
      </c>
      <c r="AF1792" s="5" t="s">
        <v>162</v>
      </c>
      <c r="AG1792" s="5" t="s">
        <v>52</v>
      </c>
      <c r="AH1792" s="5" t="s">
        <v>52</v>
      </c>
      <c r="AI1792" s="5" t="s">
        <v>3143</v>
      </c>
      <c r="AJ1792" s="5" t="s">
        <v>102</v>
      </c>
      <c r="AK1792" s="5" t="s">
        <v>102</v>
      </c>
      <c r="AL1792" s="5" t="s">
        <v>7862</v>
      </c>
    </row>
    <row r="1793">
      <c r="A1793" s="5" t="s">
        <v>16183</v>
      </c>
      <c r="B1793" s="5" t="s">
        <v>15828</v>
      </c>
      <c r="C1793" s="5" t="s">
        <v>15829</v>
      </c>
      <c r="D1793" s="9">
        <v>43150.0</v>
      </c>
      <c r="E1793" s="5">
        <v>32749.0</v>
      </c>
      <c r="F1793" s="5">
        <v>14886.0</v>
      </c>
      <c r="G1793" s="5" t="s">
        <v>556</v>
      </c>
      <c r="H1793" s="5" t="s">
        <v>45</v>
      </c>
      <c r="I1793" s="5" t="s">
        <v>16184</v>
      </c>
      <c r="J1793" s="5" t="s">
        <v>558</v>
      </c>
      <c r="K1793" s="5" t="s">
        <v>16185</v>
      </c>
      <c r="L1793" s="5" t="s">
        <v>15832</v>
      </c>
      <c r="M1793" s="10" t="str">
        <f>IFERROR(__xludf.DUMMYFUNCTION("REGEXEXTRACT(L2278, ""[\s,]([A-Z]{2})[,\s]\s?\d{5}"")"),"FL")</f>
        <v>FL</v>
      </c>
      <c r="N1793" s="5" t="s">
        <v>16186</v>
      </c>
      <c r="O1793" s="5" t="s">
        <v>52</v>
      </c>
      <c r="P1793" s="5">
        <v>1.0</v>
      </c>
      <c r="Q1793" s="5" t="s">
        <v>16187</v>
      </c>
      <c r="R1793" s="5">
        <v>4500.0</v>
      </c>
      <c r="S1793" s="5">
        <v>1885.0</v>
      </c>
      <c r="T1793" s="5" t="s">
        <v>115</v>
      </c>
      <c r="U1793" s="5">
        <v>63.0</v>
      </c>
      <c r="V1793" s="5" t="s">
        <v>93</v>
      </c>
      <c r="W1793" s="5" t="s">
        <v>16188</v>
      </c>
      <c r="X1793" s="5" t="s">
        <v>71</v>
      </c>
      <c r="Y1793" s="5" t="s">
        <v>52</v>
      </c>
      <c r="Z1793" s="5" t="s">
        <v>2698</v>
      </c>
      <c r="AA1793" s="5" t="s">
        <v>16189</v>
      </c>
      <c r="AB1793" s="5" t="s">
        <v>119</v>
      </c>
      <c r="AC1793" s="5" t="s">
        <v>283</v>
      </c>
      <c r="AD1793" s="5" t="s">
        <v>15837</v>
      </c>
      <c r="AE1793" s="5" t="s">
        <v>15838</v>
      </c>
      <c r="AF1793" s="5" t="s">
        <v>2166</v>
      </c>
      <c r="AG1793" s="5" t="s">
        <v>52</v>
      </c>
      <c r="AH1793" s="5" t="s">
        <v>52</v>
      </c>
      <c r="AI1793" s="5" t="s">
        <v>15839</v>
      </c>
      <c r="AJ1793" s="5" t="s">
        <v>15828</v>
      </c>
      <c r="AK1793" s="5" t="s">
        <v>15832</v>
      </c>
      <c r="AL1793" s="5" t="s">
        <v>16190</v>
      </c>
    </row>
    <row r="1794" hidden="1">
      <c r="A1794" s="5" t="s">
        <v>16191</v>
      </c>
      <c r="B1794" s="5" t="s">
        <v>13270</v>
      </c>
      <c r="C1794" s="5" t="s">
        <v>204</v>
      </c>
      <c r="D1794" s="9">
        <v>43150.0</v>
      </c>
      <c r="E1794" s="5">
        <v>65978.0</v>
      </c>
      <c r="F1794" s="5">
        <v>29990.0</v>
      </c>
      <c r="G1794" s="5" t="s">
        <v>226</v>
      </c>
      <c r="H1794" s="5" t="s">
        <v>205</v>
      </c>
      <c r="I1794" s="5" t="s">
        <v>12650</v>
      </c>
      <c r="J1794" s="5" t="s">
        <v>228</v>
      </c>
      <c r="K1794" s="5" t="s">
        <v>14397</v>
      </c>
      <c r="L1794" s="5" t="s">
        <v>14404</v>
      </c>
      <c r="M1794" s="10" t="str">
        <f>IFERROR(__xludf.DUMMYFUNCTION("REGEXEXTRACT(L2279, ""[\s,]([A-Z]{2})[,\s]\s?\d{5}"")"),"GA")</f>
        <v>GA</v>
      </c>
      <c r="N1794" s="5" t="s">
        <v>13905</v>
      </c>
      <c r="O1794" s="5" t="s">
        <v>13273</v>
      </c>
      <c r="P1794" s="5">
        <v>2.0</v>
      </c>
      <c r="Q1794" s="5" t="s">
        <v>16192</v>
      </c>
      <c r="R1794" s="5" t="s">
        <v>2195</v>
      </c>
      <c r="S1794" s="5">
        <v>6336.0</v>
      </c>
      <c r="T1794" s="5" t="s">
        <v>115</v>
      </c>
      <c r="U1794" s="5">
        <v>0.0</v>
      </c>
      <c r="V1794" s="5" t="s">
        <v>52</v>
      </c>
      <c r="W1794" s="5" t="s">
        <v>16193</v>
      </c>
      <c r="X1794" s="5" t="s">
        <v>52</v>
      </c>
      <c r="Y1794" s="5" t="s">
        <v>52</v>
      </c>
      <c r="Z1794" s="5" t="s">
        <v>16194</v>
      </c>
      <c r="AA1794" s="5" t="s">
        <v>16195</v>
      </c>
      <c r="AB1794" s="5" t="s">
        <v>235</v>
      </c>
      <c r="AC1794" s="5" t="s">
        <v>52</v>
      </c>
      <c r="AD1794" s="5" t="s">
        <v>181</v>
      </c>
      <c r="AE1794" s="5" t="s">
        <v>182</v>
      </c>
      <c r="AF1794" s="5" t="s">
        <v>183</v>
      </c>
      <c r="AG1794" s="5" t="s">
        <v>52</v>
      </c>
      <c r="AH1794" s="5" t="s">
        <v>52</v>
      </c>
      <c r="AI1794" s="5" t="s">
        <v>184</v>
      </c>
      <c r="AJ1794" s="5" t="s">
        <v>13270</v>
      </c>
      <c r="AK1794" s="5" t="s">
        <v>14404</v>
      </c>
      <c r="AL1794" s="5" t="s">
        <v>9795</v>
      </c>
    </row>
    <row r="1795" hidden="1">
      <c r="A1795" s="5" t="s">
        <v>16196</v>
      </c>
      <c r="B1795" s="5" t="s">
        <v>16197</v>
      </c>
      <c r="C1795" s="5" t="s">
        <v>16198</v>
      </c>
      <c r="D1795" s="9">
        <v>43149.0</v>
      </c>
      <c r="E1795" s="5">
        <v>267190.0</v>
      </c>
      <c r="F1795" s="5">
        <v>121450.0</v>
      </c>
      <c r="G1795" s="5" t="s">
        <v>327</v>
      </c>
      <c r="H1795" s="5" t="s">
        <v>459</v>
      </c>
      <c r="I1795" s="5" t="s">
        <v>10677</v>
      </c>
      <c r="J1795" s="5" t="s">
        <v>191</v>
      </c>
      <c r="K1795" s="5" t="s">
        <v>3796</v>
      </c>
      <c r="L1795" s="5" t="s">
        <v>16199</v>
      </c>
      <c r="M1795" s="10" t="str">
        <f>IFERROR(__xludf.DUMMYFUNCTION("REGEXEXTRACT(L2280, ""[\s,]([A-Z]{2})[,\s]\s?\d{5}"")"),"CA")</f>
        <v>CA</v>
      </c>
      <c r="N1795" s="5" t="s">
        <v>16200</v>
      </c>
      <c r="O1795" s="5" t="s">
        <v>52</v>
      </c>
      <c r="P1795" s="5">
        <v>5.0</v>
      </c>
      <c r="Q1795" s="5" t="s">
        <v>16201</v>
      </c>
      <c r="R1795" s="5" t="s">
        <v>16202</v>
      </c>
      <c r="S1795" s="5">
        <v>39.0</v>
      </c>
      <c r="T1795" s="5" t="s">
        <v>374</v>
      </c>
      <c r="U1795" s="5">
        <v>94.0</v>
      </c>
      <c r="V1795" s="5" t="s">
        <v>93</v>
      </c>
      <c r="W1795" s="5" t="s">
        <v>16203</v>
      </c>
      <c r="X1795" s="5" t="s">
        <v>52</v>
      </c>
      <c r="Y1795" s="5" t="s">
        <v>52</v>
      </c>
      <c r="Z1795" s="5" t="s">
        <v>16204</v>
      </c>
      <c r="AA1795" s="5" t="s">
        <v>16205</v>
      </c>
      <c r="AB1795" s="5" t="s">
        <v>260</v>
      </c>
      <c r="AC1795" s="5" t="s">
        <v>52</v>
      </c>
      <c r="AD1795" s="5" t="s">
        <v>11980</v>
      </c>
      <c r="AE1795" s="5" t="s">
        <v>11981</v>
      </c>
      <c r="AF1795" s="5" t="s">
        <v>218</v>
      </c>
      <c r="AG1795" s="5" t="s">
        <v>52</v>
      </c>
      <c r="AH1795" s="5" t="s">
        <v>11982</v>
      </c>
      <c r="AI1795" s="5" t="s">
        <v>11983</v>
      </c>
      <c r="AJ1795" s="5" t="s">
        <v>16197</v>
      </c>
      <c r="AK1795" s="5" t="s">
        <v>16199</v>
      </c>
      <c r="AL1795" s="5" t="s">
        <v>300</v>
      </c>
    </row>
    <row r="1796" hidden="1">
      <c r="A1796" s="5" t="s">
        <v>16206</v>
      </c>
      <c r="B1796" s="5" t="s">
        <v>13354</v>
      </c>
      <c r="C1796" s="5" t="s">
        <v>16198</v>
      </c>
      <c r="D1796" s="9">
        <v>43149.0</v>
      </c>
      <c r="E1796" s="5">
        <v>260898.0</v>
      </c>
      <c r="F1796" s="5">
        <v>118590.0</v>
      </c>
      <c r="G1796" s="5" t="s">
        <v>327</v>
      </c>
      <c r="H1796" s="5" t="s">
        <v>459</v>
      </c>
      <c r="I1796" s="5" t="s">
        <v>10677</v>
      </c>
      <c r="J1796" s="5" t="s">
        <v>191</v>
      </c>
      <c r="K1796" s="5" t="s">
        <v>3796</v>
      </c>
      <c r="L1796" s="5" t="s">
        <v>13355</v>
      </c>
      <c r="M1796" s="10" t="str">
        <f>IFERROR(__xludf.DUMMYFUNCTION("REGEXEXTRACT(L2281, ""[\s,]([A-Z]{2})[,\s]\s?\d{5}"")"),"SC")</f>
        <v>SC</v>
      </c>
      <c r="N1796" s="5" t="s">
        <v>16200</v>
      </c>
      <c r="O1796" s="5" t="s">
        <v>52</v>
      </c>
      <c r="P1796" s="5">
        <v>5.0</v>
      </c>
      <c r="Q1796" s="5" t="s">
        <v>16207</v>
      </c>
      <c r="R1796" s="5" t="s">
        <v>16208</v>
      </c>
      <c r="S1796" s="5">
        <v>39.0</v>
      </c>
      <c r="T1796" s="5" t="s">
        <v>374</v>
      </c>
      <c r="U1796" s="5">
        <v>91.0</v>
      </c>
      <c r="V1796" s="5" t="s">
        <v>93</v>
      </c>
      <c r="W1796" s="5" t="s">
        <v>16209</v>
      </c>
      <c r="X1796" s="5" t="s">
        <v>52</v>
      </c>
      <c r="Y1796" s="5" t="s">
        <v>52</v>
      </c>
      <c r="Z1796" s="5" t="s">
        <v>16204</v>
      </c>
      <c r="AA1796" s="5" t="s">
        <v>16210</v>
      </c>
      <c r="AB1796" s="5" t="s">
        <v>260</v>
      </c>
      <c r="AC1796" s="5" t="s">
        <v>52</v>
      </c>
      <c r="AD1796" s="5" t="s">
        <v>11980</v>
      </c>
      <c r="AE1796" s="5" t="s">
        <v>11981</v>
      </c>
      <c r="AF1796" s="5" t="s">
        <v>218</v>
      </c>
      <c r="AG1796" s="5" t="s">
        <v>52</v>
      </c>
      <c r="AH1796" s="5" t="s">
        <v>11982</v>
      </c>
      <c r="AI1796" s="5" t="s">
        <v>11983</v>
      </c>
      <c r="AJ1796" s="5" t="s">
        <v>13354</v>
      </c>
      <c r="AK1796" s="5" t="s">
        <v>13355</v>
      </c>
      <c r="AL1796" s="5" t="s">
        <v>300</v>
      </c>
    </row>
    <row r="1797" hidden="1">
      <c r="A1797" s="5" t="s">
        <v>16211</v>
      </c>
      <c r="B1797" s="5" t="s">
        <v>9184</v>
      </c>
      <c r="C1797" s="5" t="s">
        <v>10879</v>
      </c>
      <c r="D1797" s="9">
        <v>43149.0</v>
      </c>
      <c r="E1797" s="5">
        <v>249370.0</v>
      </c>
      <c r="F1797" s="5">
        <v>113350.0</v>
      </c>
      <c r="G1797" s="5" t="s">
        <v>327</v>
      </c>
      <c r="H1797" s="5" t="s">
        <v>459</v>
      </c>
      <c r="I1797" s="5" t="s">
        <v>10677</v>
      </c>
      <c r="J1797" s="5" t="s">
        <v>191</v>
      </c>
      <c r="K1797" s="5" t="s">
        <v>1171</v>
      </c>
      <c r="L1797" s="5" t="s">
        <v>16212</v>
      </c>
      <c r="M1797" s="10" t="str">
        <f>IFERROR(__xludf.DUMMYFUNCTION("REGEXEXTRACT(L2282, ""[\s,]([A-Z]{2})[,\s]\s?\d{5}"")"),"NY")</f>
        <v>NY</v>
      </c>
      <c r="N1797" s="5" t="s">
        <v>10881</v>
      </c>
      <c r="O1797" s="5" t="s">
        <v>52</v>
      </c>
      <c r="P1797" s="5">
        <v>6.0</v>
      </c>
      <c r="Q1797" s="5" t="s">
        <v>16213</v>
      </c>
      <c r="R1797" s="5" t="s">
        <v>8967</v>
      </c>
      <c r="S1797" s="5">
        <v>62.0</v>
      </c>
      <c r="T1797" s="5" t="s">
        <v>374</v>
      </c>
      <c r="U1797" s="5">
        <v>119.0</v>
      </c>
      <c r="V1797" s="5" t="s">
        <v>93</v>
      </c>
      <c r="W1797" s="5" t="s">
        <v>16214</v>
      </c>
      <c r="X1797" s="5" t="s">
        <v>52</v>
      </c>
      <c r="Y1797" s="5" t="s">
        <v>52</v>
      </c>
      <c r="Z1797" s="5" t="s">
        <v>16204</v>
      </c>
      <c r="AA1797" s="5" t="s">
        <v>16215</v>
      </c>
      <c r="AB1797" s="5" t="s">
        <v>260</v>
      </c>
      <c r="AC1797" s="5" t="s">
        <v>52</v>
      </c>
      <c r="AD1797" s="5" t="s">
        <v>11980</v>
      </c>
      <c r="AE1797" s="5" t="s">
        <v>11981</v>
      </c>
      <c r="AF1797" s="5" t="s">
        <v>218</v>
      </c>
      <c r="AG1797" s="5" t="s">
        <v>52</v>
      </c>
      <c r="AH1797" s="5" t="s">
        <v>11982</v>
      </c>
      <c r="AI1797" s="5" t="s">
        <v>11983</v>
      </c>
      <c r="AJ1797" s="5" t="s">
        <v>9184</v>
      </c>
      <c r="AK1797" s="5" t="s">
        <v>16212</v>
      </c>
      <c r="AL1797" s="5" t="s">
        <v>300</v>
      </c>
    </row>
    <row r="1798" hidden="1">
      <c r="A1798" s="5" t="s">
        <v>16216</v>
      </c>
      <c r="B1798" s="5" t="s">
        <v>16217</v>
      </c>
      <c r="C1798" s="5" t="s">
        <v>13348</v>
      </c>
      <c r="D1798" s="9">
        <v>43149.0</v>
      </c>
      <c r="E1798" s="5">
        <v>559262.0</v>
      </c>
      <c r="F1798" s="5">
        <v>254210.0</v>
      </c>
      <c r="G1798" s="5" t="s">
        <v>327</v>
      </c>
      <c r="H1798" s="5" t="s">
        <v>459</v>
      </c>
      <c r="I1798" s="5" t="s">
        <v>10677</v>
      </c>
      <c r="J1798" s="5" t="s">
        <v>191</v>
      </c>
      <c r="K1798" s="5" t="s">
        <v>7212</v>
      </c>
      <c r="L1798" s="5" t="s">
        <v>16218</v>
      </c>
      <c r="M1798" s="10" t="str">
        <f>IFERROR(__xludf.DUMMYFUNCTION("REGEXEXTRACT(L2283, ""[\s,]([A-Z]{2})[,\s]\s?\d{5}"")"),"NY")</f>
        <v>NY</v>
      </c>
      <c r="N1798" s="5" t="s">
        <v>13350</v>
      </c>
      <c r="O1798" s="5" t="s">
        <v>52</v>
      </c>
      <c r="P1798" s="5">
        <v>10.0</v>
      </c>
      <c r="Q1798" s="5" t="s">
        <v>16219</v>
      </c>
      <c r="R1798" s="5" t="s">
        <v>3993</v>
      </c>
      <c r="S1798" s="5">
        <v>100.0</v>
      </c>
      <c r="T1798" s="5" t="s">
        <v>374</v>
      </c>
      <c r="U1798" s="5">
        <v>197.0</v>
      </c>
      <c r="V1798" s="5" t="s">
        <v>93</v>
      </c>
      <c r="W1798" s="5" t="s">
        <v>16220</v>
      </c>
      <c r="X1798" s="5" t="s">
        <v>52</v>
      </c>
      <c r="Y1798" s="5" t="s">
        <v>52</v>
      </c>
      <c r="Z1798" s="5" t="s">
        <v>16204</v>
      </c>
      <c r="AA1798" s="5" t="s">
        <v>16221</v>
      </c>
      <c r="AB1798" s="5" t="s">
        <v>260</v>
      </c>
      <c r="AC1798" s="5" t="s">
        <v>52</v>
      </c>
      <c r="AD1798" s="5" t="s">
        <v>11980</v>
      </c>
      <c r="AE1798" s="5" t="s">
        <v>11981</v>
      </c>
      <c r="AF1798" s="5" t="s">
        <v>218</v>
      </c>
      <c r="AG1798" s="5" t="s">
        <v>52</v>
      </c>
      <c r="AH1798" s="5" t="s">
        <v>11982</v>
      </c>
      <c r="AI1798" s="5" t="s">
        <v>11983</v>
      </c>
      <c r="AJ1798" s="5" t="s">
        <v>16222</v>
      </c>
      <c r="AK1798" s="5" t="s">
        <v>16223</v>
      </c>
      <c r="AL1798" s="5" t="s">
        <v>300</v>
      </c>
    </row>
    <row r="1799" hidden="1">
      <c r="A1799" s="5" t="s">
        <v>16224</v>
      </c>
      <c r="B1799" s="5" t="s">
        <v>16225</v>
      </c>
      <c r="C1799" s="5" t="s">
        <v>16198</v>
      </c>
      <c r="D1799" s="9">
        <v>43149.0</v>
      </c>
      <c r="E1799" s="5">
        <v>266486.0</v>
      </c>
      <c r="F1799" s="5">
        <v>121130.0</v>
      </c>
      <c r="G1799" s="5" t="s">
        <v>327</v>
      </c>
      <c r="H1799" s="5" t="s">
        <v>459</v>
      </c>
      <c r="I1799" s="5" t="s">
        <v>10677</v>
      </c>
      <c r="J1799" s="5" t="s">
        <v>191</v>
      </c>
      <c r="K1799" s="5" t="s">
        <v>7072</v>
      </c>
      <c r="L1799" s="5" t="s">
        <v>16226</v>
      </c>
      <c r="M1799" s="10" t="str">
        <f>IFERROR(__xludf.DUMMYFUNCTION("REGEXEXTRACT(L2284, ""[\s,]([A-Z]{2})[,\s]\s?\d{5}"")"),"KY")</f>
        <v>KY</v>
      </c>
      <c r="N1799" s="5" t="s">
        <v>16200</v>
      </c>
      <c r="O1799" s="5" t="s">
        <v>52</v>
      </c>
      <c r="P1799" s="5">
        <v>5.0</v>
      </c>
      <c r="Q1799" s="5" t="s">
        <v>16227</v>
      </c>
      <c r="R1799" s="5" t="s">
        <v>508</v>
      </c>
      <c r="S1799" s="5">
        <v>29.0</v>
      </c>
      <c r="T1799" s="5" t="s">
        <v>374</v>
      </c>
      <c r="U1799" s="5">
        <v>92.0</v>
      </c>
      <c r="V1799" s="5" t="s">
        <v>93</v>
      </c>
      <c r="W1799" s="5" t="s">
        <v>16228</v>
      </c>
      <c r="X1799" s="5" t="s">
        <v>52</v>
      </c>
      <c r="Y1799" s="5" t="s">
        <v>52</v>
      </c>
      <c r="Z1799" s="5" t="s">
        <v>16204</v>
      </c>
      <c r="AA1799" s="5" t="s">
        <v>16229</v>
      </c>
      <c r="AB1799" s="5" t="s">
        <v>260</v>
      </c>
      <c r="AC1799" s="5" t="s">
        <v>52</v>
      </c>
      <c r="AD1799" s="5" t="s">
        <v>11980</v>
      </c>
      <c r="AE1799" s="5" t="s">
        <v>11981</v>
      </c>
      <c r="AF1799" s="5" t="s">
        <v>218</v>
      </c>
      <c r="AG1799" s="5" t="s">
        <v>52</v>
      </c>
      <c r="AH1799" s="5" t="s">
        <v>11982</v>
      </c>
      <c r="AI1799" s="5" t="s">
        <v>11983</v>
      </c>
      <c r="AJ1799" s="5" t="s">
        <v>16230</v>
      </c>
      <c r="AK1799" s="5" t="s">
        <v>16231</v>
      </c>
      <c r="AL1799" s="5" t="s">
        <v>300</v>
      </c>
    </row>
    <row r="1800" hidden="1">
      <c r="A1800" s="5" t="s">
        <v>16232</v>
      </c>
      <c r="B1800" s="5" t="s">
        <v>16217</v>
      </c>
      <c r="C1800" s="5" t="s">
        <v>13348</v>
      </c>
      <c r="D1800" s="9">
        <v>43149.0</v>
      </c>
      <c r="E1800" s="5">
        <v>547688.0</v>
      </c>
      <c r="F1800" s="5">
        <v>248949.0</v>
      </c>
      <c r="G1800" s="5" t="s">
        <v>327</v>
      </c>
      <c r="H1800" s="5" t="s">
        <v>459</v>
      </c>
      <c r="I1800" s="5" t="s">
        <v>10677</v>
      </c>
      <c r="J1800" s="5" t="s">
        <v>191</v>
      </c>
      <c r="K1800" s="5" t="s">
        <v>7212</v>
      </c>
      <c r="L1800" s="5" t="s">
        <v>16218</v>
      </c>
      <c r="M1800" s="10" t="str">
        <f>IFERROR(__xludf.DUMMYFUNCTION("REGEXEXTRACT(L2285, ""[\s,]([A-Z]{2})[,\s]\s?\d{5}"")"),"CA")</f>
        <v>CA</v>
      </c>
      <c r="N1800" s="5" t="s">
        <v>13350</v>
      </c>
      <c r="O1800" s="5" t="s">
        <v>52</v>
      </c>
      <c r="P1800" s="5">
        <v>10.0</v>
      </c>
      <c r="Q1800" s="5" t="s">
        <v>16233</v>
      </c>
      <c r="R1800" s="5" t="s">
        <v>3993</v>
      </c>
      <c r="S1800" s="5">
        <v>114.0</v>
      </c>
      <c r="T1800" s="5" t="s">
        <v>374</v>
      </c>
      <c r="U1800" s="5">
        <v>201.0</v>
      </c>
      <c r="V1800" s="5" t="s">
        <v>93</v>
      </c>
      <c r="W1800" s="5" t="s">
        <v>16234</v>
      </c>
      <c r="X1800" s="5" t="s">
        <v>52</v>
      </c>
      <c r="Y1800" s="5" t="s">
        <v>52</v>
      </c>
      <c r="Z1800" s="5" t="s">
        <v>16204</v>
      </c>
      <c r="AA1800" s="5" t="s">
        <v>16235</v>
      </c>
      <c r="AB1800" s="5" t="s">
        <v>260</v>
      </c>
      <c r="AC1800" s="5" t="s">
        <v>52</v>
      </c>
      <c r="AD1800" s="5" t="s">
        <v>11980</v>
      </c>
      <c r="AE1800" s="5" t="s">
        <v>11981</v>
      </c>
      <c r="AF1800" s="5" t="s">
        <v>218</v>
      </c>
      <c r="AG1800" s="5" t="s">
        <v>52</v>
      </c>
      <c r="AH1800" s="5" t="s">
        <v>11982</v>
      </c>
      <c r="AI1800" s="5" t="s">
        <v>11983</v>
      </c>
      <c r="AJ1800" s="5" t="s">
        <v>16222</v>
      </c>
      <c r="AK1800" s="5" t="s">
        <v>16223</v>
      </c>
      <c r="AL1800" s="5" t="s">
        <v>300</v>
      </c>
    </row>
    <row r="1801" hidden="1">
      <c r="A1801" s="5" t="s">
        <v>16236</v>
      </c>
      <c r="B1801" s="5" t="s">
        <v>13270</v>
      </c>
      <c r="C1801" s="5" t="s">
        <v>204</v>
      </c>
      <c r="D1801" s="9">
        <v>43149.0</v>
      </c>
      <c r="E1801" s="5">
        <v>51427.0</v>
      </c>
      <c r="F1801" s="5">
        <v>23376.0</v>
      </c>
      <c r="G1801" s="5" t="s">
        <v>226</v>
      </c>
      <c r="H1801" s="5" t="s">
        <v>205</v>
      </c>
      <c r="I1801" s="5" t="s">
        <v>15859</v>
      </c>
      <c r="J1801" s="5" t="s">
        <v>228</v>
      </c>
      <c r="K1801" s="5" t="s">
        <v>1536</v>
      </c>
      <c r="L1801" s="5" t="s">
        <v>16237</v>
      </c>
      <c r="M1801" s="10" t="str">
        <f>IFERROR(__xludf.DUMMYFUNCTION("REGEXEXTRACT(L2286, ""[\s,]([A-Z]{2})[,\s]\s?\d{5}"")"),"OH")</f>
        <v>OH</v>
      </c>
      <c r="N1801" s="5" t="s">
        <v>16238</v>
      </c>
      <c r="O1801" s="5">
        <v>960.0</v>
      </c>
      <c r="P1801" s="5">
        <v>1.0</v>
      </c>
      <c r="Q1801" s="5" t="s">
        <v>16239</v>
      </c>
      <c r="R1801" s="5">
        <v>4510.0</v>
      </c>
      <c r="S1801" s="5">
        <v>3216.0</v>
      </c>
      <c r="T1801" s="5" t="s">
        <v>53</v>
      </c>
      <c r="U1801" s="5">
        <v>0.0</v>
      </c>
      <c r="V1801" s="5" t="s">
        <v>70</v>
      </c>
      <c r="W1801" s="5" t="s">
        <v>16240</v>
      </c>
      <c r="X1801" s="5" t="s">
        <v>52</v>
      </c>
      <c r="Y1801" s="5" t="s">
        <v>52</v>
      </c>
      <c r="Z1801" s="5" t="s">
        <v>14939</v>
      </c>
      <c r="AA1801" s="5" t="s">
        <v>16241</v>
      </c>
      <c r="AB1801" s="5" t="s">
        <v>235</v>
      </c>
      <c r="AC1801" s="5" t="s">
        <v>52</v>
      </c>
      <c r="AD1801" s="5" t="s">
        <v>3974</v>
      </c>
      <c r="AE1801" s="5" t="s">
        <v>3975</v>
      </c>
      <c r="AF1801" s="5" t="s">
        <v>183</v>
      </c>
      <c r="AG1801" s="5" t="s">
        <v>52</v>
      </c>
      <c r="AH1801" s="5" t="s">
        <v>3976</v>
      </c>
      <c r="AI1801" s="5" t="s">
        <v>3977</v>
      </c>
      <c r="AJ1801" s="5" t="s">
        <v>13270</v>
      </c>
      <c r="AK1801" s="5" t="s">
        <v>16242</v>
      </c>
      <c r="AL1801" s="5" t="s">
        <v>11190</v>
      </c>
    </row>
    <row r="1802" hidden="1">
      <c r="A1802" s="5" t="s">
        <v>16243</v>
      </c>
      <c r="B1802" s="5" t="s">
        <v>1144</v>
      </c>
      <c r="C1802" s="5" t="s">
        <v>204</v>
      </c>
      <c r="D1802" s="9">
        <v>43149.0</v>
      </c>
      <c r="E1802" s="5">
        <v>51280.0</v>
      </c>
      <c r="F1802" s="5">
        <v>23309.0</v>
      </c>
      <c r="G1802" s="5" t="s">
        <v>226</v>
      </c>
      <c r="H1802" s="5" t="s">
        <v>205</v>
      </c>
      <c r="I1802" s="5" t="s">
        <v>15859</v>
      </c>
      <c r="J1802" s="5" t="s">
        <v>228</v>
      </c>
      <c r="K1802" s="5" t="s">
        <v>1536</v>
      </c>
      <c r="L1802" s="5" t="s">
        <v>16244</v>
      </c>
      <c r="M1802" s="10" t="str">
        <f>IFERROR(__xludf.DUMMYFUNCTION("REGEXEXTRACT(L2287, ""[\s,]([A-Z]{2})[,\s]\s?\d{5}"")"),"OH")</f>
        <v>OH</v>
      </c>
      <c r="N1802" s="5" t="s">
        <v>16245</v>
      </c>
      <c r="O1802" s="5">
        <v>985.0</v>
      </c>
      <c r="P1802" s="5">
        <v>1.0</v>
      </c>
      <c r="Q1802" s="5" t="s">
        <v>16246</v>
      </c>
      <c r="R1802" s="5">
        <v>4510.0</v>
      </c>
      <c r="S1802" s="5">
        <v>3564.0</v>
      </c>
      <c r="T1802" s="5" t="s">
        <v>53</v>
      </c>
      <c r="U1802" s="5">
        <v>0.0</v>
      </c>
      <c r="V1802" s="5" t="s">
        <v>70</v>
      </c>
      <c r="W1802" s="5" t="s">
        <v>16247</v>
      </c>
      <c r="X1802" s="5" t="s">
        <v>52</v>
      </c>
      <c r="Y1802" s="5" t="s">
        <v>52</v>
      </c>
      <c r="Z1802" s="5" t="s">
        <v>14939</v>
      </c>
      <c r="AA1802" s="5" t="s">
        <v>16248</v>
      </c>
      <c r="AB1802" s="5" t="s">
        <v>235</v>
      </c>
      <c r="AC1802" s="5" t="s">
        <v>52</v>
      </c>
      <c r="AD1802" s="5" t="s">
        <v>3974</v>
      </c>
      <c r="AE1802" s="5" t="s">
        <v>3975</v>
      </c>
      <c r="AF1802" s="5" t="s">
        <v>183</v>
      </c>
      <c r="AG1802" s="5" t="s">
        <v>52</v>
      </c>
      <c r="AH1802" s="5" t="s">
        <v>3976</v>
      </c>
      <c r="AI1802" s="5" t="s">
        <v>3977</v>
      </c>
      <c r="AJ1802" s="5" t="s">
        <v>1144</v>
      </c>
      <c r="AK1802" s="5" t="s">
        <v>16249</v>
      </c>
      <c r="AL1802" s="5" t="s">
        <v>11190</v>
      </c>
    </row>
    <row r="1803">
      <c r="A1803" s="5" t="s">
        <v>16250</v>
      </c>
      <c r="B1803" s="5" t="s">
        <v>15828</v>
      </c>
      <c r="C1803" s="5" t="s">
        <v>16251</v>
      </c>
      <c r="D1803" s="9">
        <v>43144.0</v>
      </c>
      <c r="E1803" s="5">
        <v>57264.0</v>
      </c>
      <c r="F1803" s="5">
        <v>26029.0</v>
      </c>
      <c r="G1803" s="5" t="s">
        <v>556</v>
      </c>
      <c r="H1803" s="5" t="s">
        <v>45</v>
      </c>
      <c r="I1803" s="5" t="s">
        <v>12871</v>
      </c>
      <c r="J1803" s="5" t="s">
        <v>558</v>
      </c>
      <c r="K1803" s="5" t="s">
        <v>16252</v>
      </c>
      <c r="L1803" s="5" t="s">
        <v>15832</v>
      </c>
      <c r="M1803" s="11" t="s">
        <v>75</v>
      </c>
      <c r="N1803" s="5" t="s">
        <v>16253</v>
      </c>
      <c r="O1803" s="5" t="s">
        <v>52</v>
      </c>
      <c r="P1803" s="5">
        <v>1.0</v>
      </c>
      <c r="Q1803" s="5" t="s">
        <v>16254</v>
      </c>
      <c r="R1803" s="5">
        <v>4500.0</v>
      </c>
      <c r="S1803" s="5">
        <v>1352.0</v>
      </c>
      <c r="T1803" s="5" t="s">
        <v>115</v>
      </c>
      <c r="U1803" s="5">
        <v>61.0</v>
      </c>
      <c r="V1803" s="5" t="s">
        <v>93</v>
      </c>
      <c r="W1803" s="5" t="s">
        <v>16255</v>
      </c>
      <c r="X1803" s="5" t="s">
        <v>71</v>
      </c>
      <c r="Y1803" s="5" t="s">
        <v>52</v>
      </c>
      <c r="Z1803" s="5" t="s">
        <v>16256</v>
      </c>
      <c r="AA1803" s="5" t="s">
        <v>16257</v>
      </c>
      <c r="AB1803" s="5" t="s">
        <v>162</v>
      </c>
      <c r="AC1803" s="5" t="s">
        <v>52</v>
      </c>
      <c r="AD1803" s="5" t="s">
        <v>15837</v>
      </c>
      <c r="AE1803" s="5" t="s">
        <v>15838</v>
      </c>
      <c r="AF1803" s="5" t="s">
        <v>2166</v>
      </c>
      <c r="AG1803" s="5" t="s">
        <v>52</v>
      </c>
      <c r="AH1803" s="5" t="s">
        <v>52</v>
      </c>
      <c r="AI1803" s="5" t="s">
        <v>15839</v>
      </c>
      <c r="AJ1803" s="5" t="s">
        <v>15828</v>
      </c>
      <c r="AK1803" s="5" t="s">
        <v>15832</v>
      </c>
      <c r="AL1803" s="5" t="s">
        <v>15840</v>
      </c>
    </row>
    <row r="1804">
      <c r="A1804" s="5" t="s">
        <v>16258</v>
      </c>
      <c r="B1804" s="5" t="s">
        <v>16259</v>
      </c>
      <c r="C1804" s="5" t="s">
        <v>16260</v>
      </c>
      <c r="D1804" s="9">
        <v>43144.0</v>
      </c>
      <c r="E1804" s="5">
        <v>4156.0</v>
      </c>
      <c r="F1804" s="5">
        <v>1889.0</v>
      </c>
      <c r="G1804" s="5" t="s">
        <v>170</v>
      </c>
      <c r="H1804" s="5" t="s">
        <v>45</v>
      </c>
      <c r="I1804" s="5" t="s">
        <v>12871</v>
      </c>
      <c r="J1804" s="5" t="s">
        <v>170</v>
      </c>
      <c r="K1804" s="5" t="s">
        <v>16261</v>
      </c>
      <c r="L1804" s="5" t="s">
        <v>16262</v>
      </c>
      <c r="M1804" s="11" t="s">
        <v>2670</v>
      </c>
      <c r="N1804" s="5" t="s">
        <v>16263</v>
      </c>
      <c r="O1804" s="5">
        <v>11096.0</v>
      </c>
      <c r="P1804" s="5">
        <v>1.0</v>
      </c>
      <c r="Q1804" s="5" t="s">
        <v>16264</v>
      </c>
      <c r="R1804" s="5" t="s">
        <v>3516</v>
      </c>
      <c r="S1804" s="5">
        <v>294.0</v>
      </c>
      <c r="T1804" s="5" t="s">
        <v>69</v>
      </c>
      <c r="U1804" s="5">
        <v>17.0</v>
      </c>
      <c r="V1804" s="5" t="s">
        <v>93</v>
      </c>
      <c r="W1804" s="5" t="s">
        <v>16265</v>
      </c>
      <c r="X1804" s="5" t="s">
        <v>71</v>
      </c>
      <c r="Y1804" s="5" t="s">
        <v>52</v>
      </c>
      <c r="Z1804" s="5" t="s">
        <v>16256</v>
      </c>
      <c r="AA1804" s="5" t="s">
        <v>16266</v>
      </c>
      <c r="AB1804" s="5" t="s">
        <v>162</v>
      </c>
      <c r="AC1804" s="5" t="s">
        <v>52</v>
      </c>
      <c r="AD1804" s="5" t="s">
        <v>9092</v>
      </c>
      <c r="AE1804" s="5" t="s">
        <v>9093</v>
      </c>
      <c r="AF1804" s="5" t="s">
        <v>2166</v>
      </c>
      <c r="AG1804" s="5" t="s">
        <v>52</v>
      </c>
      <c r="AH1804" s="5" t="s">
        <v>52</v>
      </c>
      <c r="AI1804" s="5" t="s">
        <v>52</v>
      </c>
      <c r="AJ1804" s="5" t="s">
        <v>16259</v>
      </c>
      <c r="AK1804" s="5" t="s">
        <v>16262</v>
      </c>
      <c r="AL1804" s="5" t="s">
        <v>2556</v>
      </c>
    </row>
    <row r="1805" hidden="1">
      <c r="A1805" s="5" t="s">
        <v>16267</v>
      </c>
      <c r="B1805" s="5" t="s">
        <v>16268</v>
      </c>
      <c r="C1805" s="5" t="s">
        <v>16269</v>
      </c>
      <c r="D1805" s="9">
        <v>43144.0</v>
      </c>
      <c r="E1805" s="5">
        <v>462.0</v>
      </c>
      <c r="F1805" s="5">
        <v>210.0</v>
      </c>
      <c r="G1805" s="5" t="s">
        <v>634</v>
      </c>
      <c r="H1805" s="5" t="s">
        <v>171</v>
      </c>
      <c r="I1805" s="5" t="s">
        <v>12639</v>
      </c>
      <c r="J1805" s="5" t="s">
        <v>274</v>
      </c>
      <c r="K1805" s="5" t="s">
        <v>16270</v>
      </c>
      <c r="L1805" s="5" t="s">
        <v>16271</v>
      </c>
      <c r="M1805" s="10" t="str">
        <f>IFERROR(__xludf.DUMMYFUNCTION("REGEXEXTRACT(L2290, ""[\s,]([A-Z]{2})[,\s]\s?\d{5}"")"),"OH")</f>
        <v>OH</v>
      </c>
      <c r="N1805" s="5" t="s">
        <v>16272</v>
      </c>
      <c r="O1805" s="5">
        <v>12576.0</v>
      </c>
      <c r="P1805" s="5">
        <v>1.0</v>
      </c>
      <c r="Q1805" s="5" t="s">
        <v>16273</v>
      </c>
      <c r="R1805" s="5" t="s">
        <v>3835</v>
      </c>
      <c r="S1805" s="5">
        <v>13.0</v>
      </c>
      <c r="T1805" s="5" t="s">
        <v>69</v>
      </c>
      <c r="U1805" s="5">
        <v>1.0</v>
      </c>
      <c r="V1805" s="5" t="s">
        <v>70</v>
      </c>
      <c r="W1805" s="5" t="s">
        <v>16274</v>
      </c>
      <c r="X1805" s="5" t="s">
        <v>55</v>
      </c>
      <c r="Y1805" s="5" t="s">
        <v>16275</v>
      </c>
      <c r="Z1805" s="5" t="s">
        <v>11914</v>
      </c>
      <c r="AA1805" s="5" t="s">
        <v>16276</v>
      </c>
      <c r="AB1805" s="5" t="s">
        <v>162</v>
      </c>
      <c r="AC1805" s="5" t="s">
        <v>52</v>
      </c>
      <c r="AD1805" s="5" t="s">
        <v>16277</v>
      </c>
      <c r="AE1805" s="5" t="s">
        <v>16278</v>
      </c>
      <c r="AF1805" s="5" t="s">
        <v>13798</v>
      </c>
      <c r="AG1805" s="5" t="s">
        <v>863</v>
      </c>
      <c r="AH1805" s="5">
        <v>91746.0</v>
      </c>
      <c r="AI1805" s="5" t="s">
        <v>16279</v>
      </c>
      <c r="AJ1805" s="5" t="s">
        <v>16268</v>
      </c>
      <c r="AK1805" s="5" t="s">
        <v>16280</v>
      </c>
      <c r="AL1805" s="5" t="s">
        <v>5408</v>
      </c>
    </row>
    <row r="1806" hidden="1">
      <c r="A1806" s="5" t="s">
        <v>16281</v>
      </c>
      <c r="B1806" s="5" t="s">
        <v>16217</v>
      </c>
      <c r="C1806" s="5" t="s">
        <v>13348</v>
      </c>
      <c r="D1806" s="9">
        <v>43144.0</v>
      </c>
      <c r="E1806" s="5">
        <v>543488.0</v>
      </c>
      <c r="F1806" s="5">
        <v>247040.0</v>
      </c>
      <c r="G1806" s="5" t="s">
        <v>327</v>
      </c>
      <c r="H1806" s="5" t="s">
        <v>459</v>
      </c>
      <c r="I1806" s="5" t="s">
        <v>7675</v>
      </c>
      <c r="J1806" s="5" t="s">
        <v>191</v>
      </c>
      <c r="K1806" s="5" t="s">
        <v>7212</v>
      </c>
      <c r="L1806" s="5" t="s">
        <v>16218</v>
      </c>
      <c r="M1806" s="10" t="str">
        <f>IFERROR(__xludf.DUMMYFUNCTION("REGEXEXTRACT(L2291, ""[\s,]([A-Z]{2})[,\s]\s?\d{5}"")"),"#N/A")</f>
        <v>#N/A</v>
      </c>
      <c r="N1806" s="5" t="s">
        <v>13350</v>
      </c>
      <c r="O1806" s="5" t="s">
        <v>52</v>
      </c>
      <c r="P1806" s="5">
        <v>10.0</v>
      </c>
      <c r="Q1806" s="5" t="s">
        <v>16282</v>
      </c>
      <c r="R1806" s="5" t="s">
        <v>16283</v>
      </c>
      <c r="S1806" s="5">
        <v>92.0</v>
      </c>
      <c r="T1806" s="5" t="s">
        <v>374</v>
      </c>
      <c r="U1806" s="5">
        <v>195.0</v>
      </c>
      <c r="V1806" s="5" t="s">
        <v>93</v>
      </c>
      <c r="W1806" s="5" t="s">
        <v>16284</v>
      </c>
      <c r="X1806" s="5" t="s">
        <v>52</v>
      </c>
      <c r="Y1806" s="5" t="s">
        <v>52</v>
      </c>
      <c r="Z1806" s="5" t="s">
        <v>16285</v>
      </c>
      <c r="AA1806" s="5" t="s">
        <v>16286</v>
      </c>
      <c r="AB1806" s="5" t="s">
        <v>200</v>
      </c>
      <c r="AC1806" s="5" t="s">
        <v>52</v>
      </c>
      <c r="AD1806" s="5" t="s">
        <v>11980</v>
      </c>
      <c r="AE1806" s="5" t="s">
        <v>11981</v>
      </c>
      <c r="AF1806" s="5" t="s">
        <v>218</v>
      </c>
      <c r="AG1806" s="5" t="s">
        <v>52</v>
      </c>
      <c r="AH1806" s="5" t="s">
        <v>11982</v>
      </c>
      <c r="AI1806" s="5" t="s">
        <v>11983</v>
      </c>
      <c r="AJ1806" s="5" t="s">
        <v>16222</v>
      </c>
      <c r="AK1806" s="5" t="s">
        <v>16223</v>
      </c>
      <c r="AL1806" s="5" t="s">
        <v>300</v>
      </c>
    </row>
    <row r="1807" hidden="1">
      <c r="A1807" s="5" t="s">
        <v>16287</v>
      </c>
      <c r="B1807" s="5" t="s">
        <v>9184</v>
      </c>
      <c r="C1807" s="5" t="s">
        <v>14177</v>
      </c>
      <c r="D1807" s="9">
        <v>43144.0</v>
      </c>
      <c r="E1807" s="5">
        <v>248996.0</v>
      </c>
      <c r="F1807" s="5">
        <v>113180.0</v>
      </c>
      <c r="G1807" s="5" t="s">
        <v>327</v>
      </c>
      <c r="H1807" s="5" t="s">
        <v>459</v>
      </c>
      <c r="I1807" s="5" t="s">
        <v>7675</v>
      </c>
      <c r="J1807" s="5" t="s">
        <v>191</v>
      </c>
      <c r="K1807" s="5" t="s">
        <v>1824</v>
      </c>
      <c r="L1807" s="5" t="s">
        <v>16212</v>
      </c>
      <c r="M1807" s="10" t="str">
        <f>IFERROR(__xludf.DUMMYFUNCTION("REGEXEXTRACT(L2292, ""[\s,]([A-Z]{2})[,\s]\s?\d{5}"")"),"NJ")</f>
        <v>NJ</v>
      </c>
      <c r="N1807" s="5" t="s">
        <v>14180</v>
      </c>
      <c r="O1807" s="5" t="s">
        <v>52</v>
      </c>
      <c r="P1807" s="5">
        <v>5.0</v>
      </c>
      <c r="Q1807" s="5" t="s">
        <v>16288</v>
      </c>
      <c r="R1807" s="5" t="s">
        <v>508</v>
      </c>
      <c r="S1807" s="5">
        <v>51.0</v>
      </c>
      <c r="T1807" s="5" t="s">
        <v>374</v>
      </c>
      <c r="U1807" s="5">
        <v>97.0</v>
      </c>
      <c r="V1807" s="5" t="s">
        <v>93</v>
      </c>
      <c r="W1807" s="5" t="s">
        <v>16289</v>
      </c>
      <c r="X1807" s="5" t="s">
        <v>52</v>
      </c>
      <c r="Y1807" s="5" t="s">
        <v>52</v>
      </c>
      <c r="Z1807" s="5" t="s">
        <v>16285</v>
      </c>
      <c r="AA1807" s="5" t="s">
        <v>16290</v>
      </c>
      <c r="AB1807" s="5" t="s">
        <v>200</v>
      </c>
      <c r="AC1807" s="5" t="s">
        <v>52</v>
      </c>
      <c r="AD1807" s="5" t="s">
        <v>11980</v>
      </c>
      <c r="AE1807" s="5" t="s">
        <v>11981</v>
      </c>
      <c r="AF1807" s="5" t="s">
        <v>218</v>
      </c>
      <c r="AG1807" s="5" t="s">
        <v>52</v>
      </c>
      <c r="AH1807" s="5" t="s">
        <v>11982</v>
      </c>
      <c r="AI1807" s="5" t="s">
        <v>11983</v>
      </c>
      <c r="AJ1807" s="5" t="s">
        <v>9184</v>
      </c>
      <c r="AK1807" s="5" t="s">
        <v>16212</v>
      </c>
      <c r="AL1807" s="5" t="s">
        <v>300</v>
      </c>
    </row>
    <row r="1808" hidden="1">
      <c r="A1808" s="5" t="s">
        <v>16291</v>
      </c>
      <c r="B1808" s="5" t="s">
        <v>9184</v>
      </c>
      <c r="C1808" s="5" t="s">
        <v>10879</v>
      </c>
      <c r="D1808" s="9">
        <v>43144.0</v>
      </c>
      <c r="E1808" s="5">
        <v>517462.0</v>
      </c>
      <c r="F1808" s="5">
        <v>235210.0</v>
      </c>
      <c r="G1808" s="5" t="s">
        <v>327</v>
      </c>
      <c r="H1808" s="5" t="s">
        <v>459</v>
      </c>
      <c r="I1808" s="5" t="s">
        <v>7675</v>
      </c>
      <c r="J1808" s="5" t="s">
        <v>191</v>
      </c>
      <c r="K1808" s="5" t="s">
        <v>1253</v>
      </c>
      <c r="L1808" s="5" t="s">
        <v>16212</v>
      </c>
      <c r="M1808" s="10" t="str">
        <f>IFERROR(__xludf.DUMMYFUNCTION("REGEXEXTRACT(L2293, ""[\s,]([A-Z]{2})[,\s]\s?\d{5}"")"),"OH")</f>
        <v>OH</v>
      </c>
      <c r="N1808" s="5" t="s">
        <v>10881</v>
      </c>
      <c r="O1808" s="5" t="s">
        <v>52</v>
      </c>
      <c r="P1808" s="5">
        <v>10.0</v>
      </c>
      <c r="Q1808" s="5" t="s">
        <v>16292</v>
      </c>
      <c r="R1808" s="5" t="s">
        <v>16293</v>
      </c>
      <c r="S1808" s="5">
        <v>99.0</v>
      </c>
      <c r="T1808" s="5" t="s">
        <v>374</v>
      </c>
      <c r="U1808" s="5">
        <v>199.0</v>
      </c>
      <c r="V1808" s="5" t="s">
        <v>93</v>
      </c>
      <c r="W1808" s="5" t="s">
        <v>16294</v>
      </c>
      <c r="X1808" s="5" t="s">
        <v>52</v>
      </c>
      <c r="Y1808" s="5" t="s">
        <v>52</v>
      </c>
      <c r="Z1808" s="5" t="s">
        <v>16285</v>
      </c>
      <c r="AA1808" s="5" t="s">
        <v>16295</v>
      </c>
      <c r="AB1808" s="5" t="s">
        <v>200</v>
      </c>
      <c r="AC1808" s="5" t="s">
        <v>52</v>
      </c>
      <c r="AD1808" s="5" t="s">
        <v>11980</v>
      </c>
      <c r="AE1808" s="5" t="s">
        <v>11981</v>
      </c>
      <c r="AF1808" s="5" t="s">
        <v>218</v>
      </c>
      <c r="AG1808" s="5" t="s">
        <v>52</v>
      </c>
      <c r="AH1808" s="5" t="s">
        <v>11982</v>
      </c>
      <c r="AI1808" s="5" t="s">
        <v>11983</v>
      </c>
      <c r="AJ1808" s="5" t="s">
        <v>9184</v>
      </c>
      <c r="AK1808" s="5" t="s">
        <v>16212</v>
      </c>
      <c r="AL1808" s="5" t="s">
        <v>300</v>
      </c>
    </row>
    <row r="1809" hidden="1">
      <c r="A1809" s="5" t="s">
        <v>16296</v>
      </c>
      <c r="B1809" s="5" t="s">
        <v>16217</v>
      </c>
      <c r="C1809" s="5" t="s">
        <v>13348</v>
      </c>
      <c r="D1809" s="9">
        <v>43144.0</v>
      </c>
      <c r="E1809" s="5">
        <v>558140.0</v>
      </c>
      <c r="F1809" s="5">
        <v>253700.0</v>
      </c>
      <c r="G1809" s="5" t="s">
        <v>327</v>
      </c>
      <c r="H1809" s="5" t="s">
        <v>459</v>
      </c>
      <c r="I1809" s="5" t="s">
        <v>7675</v>
      </c>
      <c r="J1809" s="5" t="s">
        <v>191</v>
      </c>
      <c r="K1809" s="5" t="s">
        <v>7212</v>
      </c>
      <c r="L1809" s="5" t="s">
        <v>16218</v>
      </c>
      <c r="M1809" s="10" t="str">
        <f>IFERROR(__xludf.DUMMYFUNCTION("REGEXEXTRACT(L2294, ""[\s,]([A-Z]{2})[,\s]\s?\d{5}"")"),"KY")</f>
        <v>KY</v>
      </c>
      <c r="N1809" s="5" t="s">
        <v>13350</v>
      </c>
      <c r="O1809" s="5" t="s">
        <v>52</v>
      </c>
      <c r="P1809" s="5">
        <v>10.0</v>
      </c>
      <c r="Q1809" s="5" t="s">
        <v>16297</v>
      </c>
      <c r="R1809" s="5" t="s">
        <v>3993</v>
      </c>
      <c r="S1809" s="5">
        <v>106.0</v>
      </c>
      <c r="T1809" s="5" t="s">
        <v>374</v>
      </c>
      <c r="U1809" s="5">
        <v>198.0</v>
      </c>
      <c r="V1809" s="5" t="s">
        <v>93</v>
      </c>
      <c r="W1809" s="5" t="s">
        <v>16298</v>
      </c>
      <c r="X1809" s="5" t="s">
        <v>52</v>
      </c>
      <c r="Y1809" s="5" t="s">
        <v>52</v>
      </c>
      <c r="Z1809" s="5" t="s">
        <v>16285</v>
      </c>
      <c r="AA1809" s="5" t="s">
        <v>16299</v>
      </c>
      <c r="AB1809" s="5" t="s">
        <v>200</v>
      </c>
      <c r="AC1809" s="5" t="s">
        <v>52</v>
      </c>
      <c r="AD1809" s="5" t="s">
        <v>11980</v>
      </c>
      <c r="AE1809" s="5" t="s">
        <v>11981</v>
      </c>
      <c r="AF1809" s="5" t="s">
        <v>218</v>
      </c>
      <c r="AG1809" s="5" t="s">
        <v>52</v>
      </c>
      <c r="AH1809" s="5" t="s">
        <v>11982</v>
      </c>
      <c r="AI1809" s="5" t="s">
        <v>11983</v>
      </c>
      <c r="AJ1809" s="5" t="s">
        <v>16222</v>
      </c>
      <c r="AK1809" s="5" t="s">
        <v>16223</v>
      </c>
      <c r="AL1809" s="5" t="s">
        <v>300</v>
      </c>
    </row>
    <row r="1810" hidden="1">
      <c r="A1810" s="5" t="s">
        <v>16300</v>
      </c>
      <c r="B1810" s="5" t="s">
        <v>16142</v>
      </c>
      <c r="C1810" s="5" t="s">
        <v>13357</v>
      </c>
      <c r="D1810" s="9">
        <v>43144.0</v>
      </c>
      <c r="E1810" s="5">
        <v>768086.0</v>
      </c>
      <c r="F1810" s="5">
        <v>349130.0</v>
      </c>
      <c r="G1810" s="5" t="s">
        <v>327</v>
      </c>
      <c r="H1810" s="5" t="s">
        <v>459</v>
      </c>
      <c r="I1810" s="5" t="s">
        <v>7675</v>
      </c>
      <c r="J1810" s="5" t="s">
        <v>191</v>
      </c>
      <c r="K1810" s="5" t="s">
        <v>6031</v>
      </c>
      <c r="L1810" s="5" t="s">
        <v>16301</v>
      </c>
      <c r="M1810" s="10" t="str">
        <f>IFERROR(__xludf.DUMMYFUNCTION("REGEXEXTRACT(L2295, ""[\s,]([A-Z]{2})[,\s]\s?\d{5}"")"),"OH")</f>
        <v>OH</v>
      </c>
      <c r="N1810" s="5" t="s">
        <v>13358</v>
      </c>
      <c r="O1810" s="5" t="s">
        <v>52</v>
      </c>
      <c r="P1810" s="5">
        <v>15.0</v>
      </c>
      <c r="Q1810" s="5" t="s">
        <v>16302</v>
      </c>
      <c r="R1810" s="5" t="s">
        <v>16303</v>
      </c>
      <c r="S1810" s="5">
        <v>145.0</v>
      </c>
      <c r="T1810" s="5" t="s">
        <v>374</v>
      </c>
      <c r="U1810" s="5">
        <v>296.0</v>
      </c>
      <c r="V1810" s="5" t="s">
        <v>93</v>
      </c>
      <c r="W1810" s="5" t="s">
        <v>16304</v>
      </c>
      <c r="X1810" s="5" t="s">
        <v>52</v>
      </c>
      <c r="Y1810" s="5" t="s">
        <v>52</v>
      </c>
      <c r="Z1810" s="5" t="s">
        <v>16285</v>
      </c>
      <c r="AA1810" s="5" t="s">
        <v>16305</v>
      </c>
      <c r="AB1810" s="5" t="s">
        <v>200</v>
      </c>
      <c r="AC1810" s="5" t="s">
        <v>52</v>
      </c>
      <c r="AD1810" s="5" t="s">
        <v>11980</v>
      </c>
      <c r="AE1810" s="5" t="s">
        <v>11981</v>
      </c>
      <c r="AF1810" s="5" t="s">
        <v>218</v>
      </c>
      <c r="AG1810" s="5" t="s">
        <v>52</v>
      </c>
      <c r="AH1810" s="5" t="s">
        <v>11982</v>
      </c>
      <c r="AI1810" s="5" t="s">
        <v>11983</v>
      </c>
      <c r="AJ1810" s="5" t="s">
        <v>13354</v>
      </c>
      <c r="AK1810" s="5" t="s">
        <v>13355</v>
      </c>
      <c r="AL1810" s="5" t="s">
        <v>300</v>
      </c>
    </row>
    <row r="1811">
      <c r="A1811" s="5" t="s">
        <v>16306</v>
      </c>
      <c r="B1811" s="5" t="s">
        <v>16307</v>
      </c>
      <c r="C1811" s="5" t="s">
        <v>16308</v>
      </c>
      <c r="D1811" s="9">
        <v>43139.0</v>
      </c>
      <c r="E1811" s="5">
        <v>14186.0</v>
      </c>
      <c r="F1811" s="5">
        <v>6448.0</v>
      </c>
      <c r="G1811" s="5" t="s">
        <v>479</v>
      </c>
      <c r="H1811" s="5" t="s">
        <v>45</v>
      </c>
      <c r="I1811" s="5" t="s">
        <v>4837</v>
      </c>
      <c r="J1811" s="5" t="s">
        <v>274</v>
      </c>
      <c r="K1811" s="5" t="s">
        <v>7717</v>
      </c>
      <c r="L1811" s="5" t="s">
        <v>16309</v>
      </c>
      <c r="M1811" s="10" t="str">
        <f>IFERROR(__xludf.DUMMYFUNCTION("REGEXEXTRACT(L2296, ""[\s,]([A-Z]{2})[,\s]\s?\d{5}"")"),"#N/A")</f>
        <v>#N/A</v>
      </c>
      <c r="N1811" s="5" t="s">
        <v>16310</v>
      </c>
      <c r="O1811" s="5">
        <v>10880.0</v>
      </c>
      <c r="P1811" s="5">
        <v>1.0</v>
      </c>
      <c r="Q1811" s="5" t="s">
        <v>16311</v>
      </c>
      <c r="R1811" s="5" t="s">
        <v>91</v>
      </c>
      <c r="S1811" s="5">
        <v>263.0</v>
      </c>
      <c r="T1811" s="5" t="s">
        <v>69</v>
      </c>
      <c r="U1811" s="5">
        <v>71.0</v>
      </c>
      <c r="V1811" s="5" t="s">
        <v>93</v>
      </c>
      <c r="W1811" s="5" t="s">
        <v>16312</v>
      </c>
      <c r="X1811" s="5" t="s">
        <v>52</v>
      </c>
      <c r="Y1811" s="5" t="s">
        <v>52</v>
      </c>
      <c r="Z1811" s="5" t="s">
        <v>16313</v>
      </c>
      <c r="AA1811" s="5" t="s">
        <v>16314</v>
      </c>
      <c r="AB1811" s="5" t="s">
        <v>59</v>
      </c>
      <c r="AC1811" s="5" t="s">
        <v>52</v>
      </c>
      <c r="AD1811" s="5" t="s">
        <v>565</v>
      </c>
      <c r="AE1811" s="5" t="s">
        <v>566</v>
      </c>
      <c r="AF1811" s="5" t="s">
        <v>567</v>
      </c>
      <c r="AG1811" s="5" t="s">
        <v>52</v>
      </c>
      <c r="AH1811" s="5" t="s">
        <v>52</v>
      </c>
      <c r="AI1811" s="5" t="s">
        <v>568</v>
      </c>
      <c r="AJ1811" s="5" t="s">
        <v>16307</v>
      </c>
      <c r="AK1811" s="5" t="s">
        <v>16309</v>
      </c>
      <c r="AL1811" s="5" t="s">
        <v>14809</v>
      </c>
    </row>
    <row r="1812" hidden="1">
      <c r="A1812" s="5" t="s">
        <v>16315</v>
      </c>
      <c r="B1812" s="5" t="s">
        <v>15969</v>
      </c>
      <c r="C1812" s="5" t="s">
        <v>16316</v>
      </c>
      <c r="D1812" s="9">
        <v>43138.0</v>
      </c>
      <c r="E1812" s="5">
        <v>33554.0</v>
      </c>
      <c r="F1812" s="5">
        <v>15252.0</v>
      </c>
      <c r="G1812" s="5" t="s">
        <v>963</v>
      </c>
      <c r="H1812" s="5" t="s">
        <v>189</v>
      </c>
      <c r="I1812" s="5" t="s">
        <v>15876</v>
      </c>
      <c r="J1812" s="5" t="s">
        <v>965</v>
      </c>
      <c r="K1812" s="5" t="s">
        <v>391</v>
      </c>
      <c r="L1812" s="5" t="s">
        <v>16317</v>
      </c>
      <c r="M1812" s="10" t="str">
        <f>IFERROR(__xludf.DUMMYFUNCTION("REGEXEXTRACT(L2297, ""[\s,]([A-Z]{2})[,\s]\s?\d{5}"")"),"OH")</f>
        <v>OH</v>
      </c>
      <c r="N1812" s="5" t="s">
        <v>16318</v>
      </c>
      <c r="O1812" s="5">
        <v>90501.0</v>
      </c>
      <c r="P1812" s="5">
        <v>1.0</v>
      </c>
      <c r="Q1812" s="5" t="s">
        <v>16319</v>
      </c>
      <c r="R1812" s="5" t="s">
        <v>279</v>
      </c>
      <c r="S1812" s="5">
        <v>904.0</v>
      </c>
      <c r="T1812" s="5" t="s">
        <v>69</v>
      </c>
      <c r="U1812" s="5">
        <v>25.0</v>
      </c>
      <c r="V1812" s="5" t="s">
        <v>70</v>
      </c>
      <c r="W1812" s="5" t="s">
        <v>16320</v>
      </c>
      <c r="X1812" s="5" t="s">
        <v>71</v>
      </c>
      <c r="Y1812" s="5" t="s">
        <v>52</v>
      </c>
      <c r="Z1812" s="5" t="s">
        <v>16321</v>
      </c>
      <c r="AA1812" s="5" t="s">
        <v>16322</v>
      </c>
      <c r="AB1812" s="5" t="s">
        <v>260</v>
      </c>
      <c r="AC1812" s="5" t="s">
        <v>52</v>
      </c>
      <c r="AD1812" s="5" t="s">
        <v>72</v>
      </c>
      <c r="AE1812" s="5" t="s">
        <v>73</v>
      </c>
      <c r="AF1812" s="5" t="s">
        <v>74</v>
      </c>
      <c r="AG1812" s="5" t="s">
        <v>75</v>
      </c>
      <c r="AH1812" s="5" t="s">
        <v>76</v>
      </c>
      <c r="AI1812" s="5" t="s">
        <v>77</v>
      </c>
      <c r="AJ1812" s="5" t="s">
        <v>15969</v>
      </c>
      <c r="AK1812" s="5" t="s">
        <v>16323</v>
      </c>
      <c r="AL1812" s="5" t="s">
        <v>16324</v>
      </c>
    </row>
    <row r="1813">
      <c r="A1813" s="5" t="s">
        <v>16325</v>
      </c>
      <c r="B1813" s="5" t="s">
        <v>16326</v>
      </c>
      <c r="C1813" s="5" t="s">
        <v>16327</v>
      </c>
      <c r="D1813" s="9">
        <v>43136.0</v>
      </c>
      <c r="E1813" s="5">
        <v>4290.0</v>
      </c>
      <c r="F1813" s="5">
        <v>1950.0</v>
      </c>
      <c r="G1813" s="5" t="s">
        <v>900</v>
      </c>
      <c r="H1813" s="5" t="s">
        <v>45</v>
      </c>
      <c r="I1813" s="5" t="s">
        <v>16328</v>
      </c>
      <c r="J1813" s="5" t="s">
        <v>872</v>
      </c>
      <c r="K1813" s="5" t="s">
        <v>16329</v>
      </c>
      <c r="L1813" s="5" t="s">
        <v>16330</v>
      </c>
      <c r="M1813" s="10" t="str">
        <f>IFERROR(__xludf.DUMMYFUNCTION("REGEXEXTRACT(L2298, ""[\s,]([A-Z]{2})[,\s]\s?\d{5}"")"),"#N/A")</f>
        <v>#N/A</v>
      </c>
      <c r="N1813" s="5" t="s">
        <v>16331</v>
      </c>
      <c r="O1813" s="5">
        <v>6831.0</v>
      </c>
      <c r="P1813" s="5">
        <v>1.0</v>
      </c>
      <c r="Q1813" s="5" t="s">
        <v>16332</v>
      </c>
      <c r="R1813" s="5" t="s">
        <v>4202</v>
      </c>
      <c r="S1813" s="5">
        <v>168.0</v>
      </c>
      <c r="T1813" s="5" t="s">
        <v>115</v>
      </c>
      <c r="U1813" s="5">
        <v>0.0</v>
      </c>
      <c r="V1813" s="5" t="s">
        <v>70</v>
      </c>
      <c r="W1813" s="5" t="s">
        <v>16333</v>
      </c>
      <c r="X1813" s="5" t="s">
        <v>52</v>
      </c>
      <c r="Y1813" s="5" t="s">
        <v>52</v>
      </c>
      <c r="Z1813" s="5" t="s">
        <v>16334</v>
      </c>
      <c r="AA1813" s="5" t="s">
        <v>16335</v>
      </c>
      <c r="AB1813" s="5" t="s">
        <v>162</v>
      </c>
      <c r="AC1813" s="5" t="s">
        <v>52</v>
      </c>
      <c r="AD1813" s="5" t="s">
        <v>5289</v>
      </c>
      <c r="AE1813" s="5" t="s">
        <v>5290</v>
      </c>
      <c r="AF1813" s="5" t="s">
        <v>5291</v>
      </c>
      <c r="AG1813" s="5" t="s">
        <v>52</v>
      </c>
      <c r="AH1813" s="5" t="s">
        <v>52</v>
      </c>
      <c r="AI1813" s="5" t="s">
        <v>52</v>
      </c>
      <c r="AJ1813" s="5" t="s">
        <v>16336</v>
      </c>
      <c r="AK1813" s="5" t="s">
        <v>16337</v>
      </c>
      <c r="AL1813" s="5" t="s">
        <v>16338</v>
      </c>
    </row>
    <row r="1814" hidden="1">
      <c r="A1814" s="5" t="s">
        <v>16339</v>
      </c>
      <c r="B1814" s="5" t="s">
        <v>16340</v>
      </c>
      <c r="C1814" s="5" t="s">
        <v>16341</v>
      </c>
      <c r="D1814" s="9">
        <v>43133.0</v>
      </c>
      <c r="E1814" s="5">
        <v>83831.0</v>
      </c>
      <c r="F1814" s="5">
        <v>38105.0</v>
      </c>
      <c r="G1814" s="5" t="s">
        <v>706</v>
      </c>
      <c r="H1814" s="5" t="s">
        <v>149</v>
      </c>
      <c r="I1814" s="5" t="s">
        <v>16342</v>
      </c>
      <c r="J1814" s="5" t="s">
        <v>274</v>
      </c>
      <c r="K1814" s="5" t="s">
        <v>1461</v>
      </c>
      <c r="L1814" s="5" t="s">
        <v>16343</v>
      </c>
      <c r="M1814" s="10" t="str">
        <f>IFERROR(__xludf.DUMMYFUNCTION("REGEXEXTRACT(L2299, ""[\s,]([A-Z]{2})[,\s]\s?\d{5}"")"),"NJ")</f>
        <v>NJ</v>
      </c>
      <c r="N1814" s="5" t="s">
        <v>16344</v>
      </c>
      <c r="O1814" s="5" t="s">
        <v>52</v>
      </c>
      <c r="P1814" s="5">
        <v>3.0</v>
      </c>
      <c r="Q1814" s="5" t="s">
        <v>16345</v>
      </c>
      <c r="R1814" s="5" t="s">
        <v>2229</v>
      </c>
      <c r="S1814" s="5">
        <v>3587.0</v>
      </c>
      <c r="T1814" s="5" t="s">
        <v>69</v>
      </c>
      <c r="U1814" s="5">
        <v>6492.0</v>
      </c>
      <c r="V1814" s="5" t="s">
        <v>158</v>
      </c>
      <c r="W1814" s="5" t="s">
        <v>16346</v>
      </c>
      <c r="X1814" s="5" t="s">
        <v>71</v>
      </c>
      <c r="Y1814" s="5" t="s">
        <v>52</v>
      </c>
      <c r="Z1814" s="5" t="s">
        <v>298</v>
      </c>
      <c r="AA1814" s="5" t="s">
        <v>16347</v>
      </c>
      <c r="AB1814" s="5" t="s">
        <v>235</v>
      </c>
      <c r="AC1814" s="5" t="s">
        <v>52</v>
      </c>
      <c r="AD1814" s="5" t="s">
        <v>163</v>
      </c>
      <c r="AE1814" s="5" t="s">
        <v>164</v>
      </c>
      <c r="AF1814" s="5" t="s">
        <v>165</v>
      </c>
      <c r="AG1814" s="5" t="s">
        <v>52</v>
      </c>
      <c r="AH1814" s="5" t="s">
        <v>52</v>
      </c>
      <c r="AI1814" s="5" t="s">
        <v>52</v>
      </c>
      <c r="AJ1814" s="5" t="s">
        <v>16340</v>
      </c>
      <c r="AK1814" s="5" t="s">
        <v>16343</v>
      </c>
      <c r="AL1814" s="5" t="s">
        <v>16348</v>
      </c>
    </row>
    <row r="1815" hidden="1">
      <c r="A1815" s="5" t="s">
        <v>16349</v>
      </c>
      <c r="B1815" s="5" t="s">
        <v>9479</v>
      </c>
      <c r="C1815" s="5" t="s">
        <v>12750</v>
      </c>
      <c r="D1815" s="9">
        <v>43129.0</v>
      </c>
      <c r="E1815" s="5">
        <v>1071.0</v>
      </c>
      <c r="F1815" s="5">
        <v>487.0</v>
      </c>
      <c r="G1815" s="5" t="s">
        <v>479</v>
      </c>
      <c r="H1815" s="5" t="s">
        <v>272</v>
      </c>
      <c r="I1815" s="5" t="s">
        <v>5152</v>
      </c>
      <c r="J1815" s="5" t="s">
        <v>274</v>
      </c>
      <c r="K1815" s="5" t="s">
        <v>15578</v>
      </c>
      <c r="L1815" s="5" t="s">
        <v>13844</v>
      </c>
      <c r="M1815" s="10" t="str">
        <f>IFERROR(__xludf.DUMMYFUNCTION("REGEXEXTRACT(L2300, ""[\s,]([A-Z]{2})[,\s]\s?\d{5}"")"),"#N/A")</f>
        <v>#N/A</v>
      </c>
      <c r="N1815" s="5" t="s">
        <v>12752</v>
      </c>
      <c r="O1815" s="5">
        <v>32226.0</v>
      </c>
      <c r="P1815" s="5">
        <v>1.0</v>
      </c>
      <c r="Q1815" s="5" t="s">
        <v>16350</v>
      </c>
      <c r="R1815" s="5">
        <v>2210.0</v>
      </c>
      <c r="S1815" s="5">
        <v>46.0</v>
      </c>
      <c r="T1815" s="5" t="s">
        <v>69</v>
      </c>
      <c r="U1815" s="5">
        <v>0.0</v>
      </c>
      <c r="V1815" s="5" t="s">
        <v>52</v>
      </c>
      <c r="W1815" s="5" t="s">
        <v>16351</v>
      </c>
      <c r="X1815" s="5" t="s">
        <v>55</v>
      </c>
      <c r="Y1815" s="5" t="s">
        <v>16352</v>
      </c>
      <c r="Z1815" s="5" t="s">
        <v>16353</v>
      </c>
      <c r="AA1815" s="5" t="s">
        <v>16354</v>
      </c>
      <c r="AB1815" s="5" t="s">
        <v>604</v>
      </c>
      <c r="AC1815" s="5" t="s">
        <v>52</v>
      </c>
      <c r="AD1815" s="5" t="s">
        <v>3225</v>
      </c>
      <c r="AE1815" s="5" t="s">
        <v>3226</v>
      </c>
      <c r="AF1815" s="5" t="s">
        <v>3227</v>
      </c>
      <c r="AG1815" s="5" t="s">
        <v>52</v>
      </c>
      <c r="AH1815" s="5" t="s">
        <v>52</v>
      </c>
      <c r="AI1815" s="5" t="s">
        <v>3228</v>
      </c>
      <c r="AJ1815" s="5" t="s">
        <v>102</v>
      </c>
      <c r="AK1815" s="5" t="s">
        <v>102</v>
      </c>
      <c r="AL1815" s="5" t="s">
        <v>404</v>
      </c>
    </row>
    <row r="1816" hidden="1">
      <c r="A1816" s="5" t="s">
        <v>16355</v>
      </c>
      <c r="B1816" s="5" t="s">
        <v>16356</v>
      </c>
      <c r="C1816" s="5" t="s">
        <v>15771</v>
      </c>
      <c r="D1816" s="9">
        <v>43129.0</v>
      </c>
      <c r="E1816" s="5">
        <v>28246.0</v>
      </c>
      <c r="F1816" s="5">
        <v>12839.0</v>
      </c>
      <c r="G1816" s="5" t="s">
        <v>719</v>
      </c>
      <c r="H1816" s="5" t="s">
        <v>171</v>
      </c>
      <c r="I1816" s="5" t="s">
        <v>16357</v>
      </c>
      <c r="J1816" s="5" t="s">
        <v>274</v>
      </c>
      <c r="K1816" s="5" t="s">
        <v>16358</v>
      </c>
      <c r="L1816" s="5" t="s">
        <v>16359</v>
      </c>
      <c r="M1816" s="10" t="str">
        <f>IFERROR(__xludf.DUMMYFUNCTION("REGEXEXTRACT(L2301, ""[\s,]([A-Z]{2})[,\s]\s?\d{5}"")"),"#N/A")</f>
        <v>#N/A</v>
      </c>
      <c r="N1816" s="5" t="s">
        <v>16360</v>
      </c>
      <c r="O1816" s="5">
        <v>18914.0</v>
      </c>
      <c r="P1816" s="5">
        <v>1.0</v>
      </c>
      <c r="Q1816" s="5" t="s">
        <v>16361</v>
      </c>
      <c r="R1816" s="5" t="s">
        <v>52</v>
      </c>
      <c r="S1816" s="5">
        <v>1027.0</v>
      </c>
      <c r="T1816" s="5" t="s">
        <v>115</v>
      </c>
      <c r="U1816" s="5">
        <v>0.0</v>
      </c>
      <c r="V1816" s="5" t="s">
        <v>70</v>
      </c>
      <c r="W1816" s="5" t="s">
        <v>16362</v>
      </c>
      <c r="X1816" s="5" t="s">
        <v>71</v>
      </c>
      <c r="Y1816" s="5" t="s">
        <v>52</v>
      </c>
      <c r="Z1816" s="5" t="s">
        <v>16363</v>
      </c>
      <c r="AA1816" s="5" t="s">
        <v>16364</v>
      </c>
      <c r="AB1816" s="5" t="s">
        <v>59</v>
      </c>
      <c r="AC1816" s="5" t="s">
        <v>283</v>
      </c>
      <c r="AD1816" s="5" t="s">
        <v>398</v>
      </c>
      <c r="AE1816" s="5" t="s">
        <v>399</v>
      </c>
      <c r="AF1816" s="5" t="s">
        <v>400</v>
      </c>
      <c r="AG1816" s="5" t="s">
        <v>401</v>
      </c>
      <c r="AH1816" s="5">
        <v>23502.0</v>
      </c>
      <c r="AI1816" s="5" t="s">
        <v>402</v>
      </c>
      <c r="AJ1816" s="5" t="s">
        <v>16356</v>
      </c>
      <c r="AK1816" s="5" t="s">
        <v>16365</v>
      </c>
      <c r="AL1816" s="5" t="s">
        <v>16366</v>
      </c>
    </row>
    <row r="1817" hidden="1">
      <c r="A1817" s="5" t="s">
        <v>16367</v>
      </c>
      <c r="B1817" s="5" t="s">
        <v>16368</v>
      </c>
      <c r="C1817" s="5" t="s">
        <v>16369</v>
      </c>
      <c r="D1817" s="9">
        <v>43128.0</v>
      </c>
      <c r="E1817" s="5">
        <v>17261.0</v>
      </c>
      <c r="F1817" s="5">
        <v>7846.0</v>
      </c>
      <c r="G1817" s="5" t="s">
        <v>706</v>
      </c>
      <c r="H1817" s="5" t="s">
        <v>530</v>
      </c>
      <c r="I1817" s="5" t="s">
        <v>14326</v>
      </c>
      <c r="J1817" s="5" t="s">
        <v>274</v>
      </c>
      <c r="K1817" s="5" t="s">
        <v>16370</v>
      </c>
      <c r="L1817" s="5" t="s">
        <v>16371</v>
      </c>
      <c r="M1817" s="10" t="str">
        <f>IFERROR(__xludf.DUMMYFUNCTION("REGEXEXTRACT(L2302, ""[\s,]([A-Z]{2})[,\s]\s?\d{5}"")"),"#N/A")</f>
        <v>#N/A</v>
      </c>
      <c r="N1817" s="5" t="s">
        <v>16372</v>
      </c>
      <c r="O1817" s="5">
        <v>52761.0</v>
      </c>
      <c r="P1817" s="5">
        <v>1.0</v>
      </c>
      <c r="Q1817" s="5" t="s">
        <v>16373</v>
      </c>
      <c r="R1817" s="5">
        <v>4500.0</v>
      </c>
      <c r="S1817" s="5">
        <v>721.0</v>
      </c>
      <c r="T1817" s="5" t="s">
        <v>69</v>
      </c>
      <c r="U1817" s="5">
        <v>0.0</v>
      </c>
      <c r="V1817" s="5" t="s">
        <v>93</v>
      </c>
      <c r="W1817" s="5" t="s">
        <v>16374</v>
      </c>
      <c r="X1817" s="5" t="s">
        <v>55</v>
      </c>
      <c r="Y1817" s="5" t="s">
        <v>16375</v>
      </c>
      <c r="Z1817" s="5" t="s">
        <v>16376</v>
      </c>
      <c r="AA1817" s="5" t="s">
        <v>16377</v>
      </c>
      <c r="AB1817" s="5" t="s">
        <v>162</v>
      </c>
      <c r="AC1817" s="5" t="s">
        <v>52</v>
      </c>
      <c r="AD1817" s="5" t="s">
        <v>3141</v>
      </c>
      <c r="AE1817" s="5" t="s">
        <v>3142</v>
      </c>
      <c r="AF1817" s="5" t="s">
        <v>162</v>
      </c>
      <c r="AG1817" s="5" t="s">
        <v>52</v>
      </c>
      <c r="AH1817" s="5" t="s">
        <v>52</v>
      </c>
      <c r="AI1817" s="5" t="s">
        <v>3143</v>
      </c>
      <c r="AJ1817" s="5" t="s">
        <v>102</v>
      </c>
      <c r="AK1817" s="5" t="s">
        <v>102</v>
      </c>
      <c r="AL1817" s="5" t="s">
        <v>715</v>
      </c>
    </row>
    <row r="1818" hidden="1">
      <c r="A1818" s="5" t="s">
        <v>16378</v>
      </c>
      <c r="B1818" s="5" t="s">
        <v>16379</v>
      </c>
      <c r="C1818" s="5" t="s">
        <v>16380</v>
      </c>
      <c r="D1818" s="9">
        <v>43127.0</v>
      </c>
      <c r="E1818" s="5">
        <v>305426.0</v>
      </c>
      <c r="F1818" s="5">
        <v>138830.0</v>
      </c>
      <c r="G1818" s="5" t="s">
        <v>327</v>
      </c>
      <c r="H1818" s="5" t="s">
        <v>459</v>
      </c>
      <c r="I1818" s="5" t="s">
        <v>16381</v>
      </c>
      <c r="J1818" s="5" t="s">
        <v>191</v>
      </c>
      <c r="K1818" s="5" t="s">
        <v>3658</v>
      </c>
      <c r="L1818" s="5" t="s">
        <v>16382</v>
      </c>
      <c r="M1818" s="10" t="str">
        <f>IFERROR(__xludf.DUMMYFUNCTION("REGEXEXTRACT(L2303, ""[\s,]([A-Z]{2})[,\s]\s?\d{5}"")"),"#N/A")</f>
        <v>#N/A</v>
      </c>
      <c r="N1818" s="5" t="s">
        <v>16383</v>
      </c>
      <c r="O1818" s="5" t="s">
        <v>52</v>
      </c>
      <c r="P1818" s="5">
        <v>6.0</v>
      </c>
      <c r="Q1818" s="5" t="s">
        <v>16384</v>
      </c>
      <c r="R1818" s="5" t="s">
        <v>8967</v>
      </c>
      <c r="S1818" s="5">
        <v>91.0</v>
      </c>
      <c r="T1818" s="5" t="s">
        <v>374</v>
      </c>
      <c r="U1818" s="5">
        <v>119.0</v>
      </c>
      <c r="V1818" s="5" t="s">
        <v>93</v>
      </c>
      <c r="W1818" s="5" t="s">
        <v>16385</v>
      </c>
      <c r="X1818" s="5" t="s">
        <v>52</v>
      </c>
      <c r="Y1818" s="5" t="s">
        <v>52</v>
      </c>
      <c r="Z1818" s="5" t="s">
        <v>16386</v>
      </c>
      <c r="AA1818" s="5" t="s">
        <v>16387</v>
      </c>
      <c r="AB1818" s="5" t="s">
        <v>200</v>
      </c>
      <c r="AC1818" s="5" t="s">
        <v>52</v>
      </c>
      <c r="AD1818" s="5" t="s">
        <v>11980</v>
      </c>
      <c r="AE1818" s="5" t="s">
        <v>11981</v>
      </c>
      <c r="AF1818" s="5" t="s">
        <v>218</v>
      </c>
      <c r="AG1818" s="5" t="s">
        <v>52</v>
      </c>
      <c r="AH1818" s="5" t="s">
        <v>11982</v>
      </c>
      <c r="AI1818" s="5" t="s">
        <v>11983</v>
      </c>
      <c r="AJ1818" s="5" t="s">
        <v>16379</v>
      </c>
      <c r="AK1818" s="5" t="s">
        <v>16382</v>
      </c>
      <c r="AL1818" s="5" t="s">
        <v>300</v>
      </c>
    </row>
    <row r="1819" hidden="1">
      <c r="A1819" s="5" t="s">
        <v>16388</v>
      </c>
      <c r="B1819" s="5" t="s">
        <v>16142</v>
      </c>
      <c r="C1819" s="5" t="s">
        <v>13357</v>
      </c>
      <c r="D1819" s="9">
        <v>43127.0</v>
      </c>
      <c r="E1819" s="5">
        <v>555896.0</v>
      </c>
      <c r="F1819" s="5">
        <v>252680.0</v>
      </c>
      <c r="G1819" s="5" t="s">
        <v>327</v>
      </c>
      <c r="H1819" s="5" t="s">
        <v>459</v>
      </c>
      <c r="I1819" s="5" t="s">
        <v>16381</v>
      </c>
      <c r="J1819" s="5" t="s">
        <v>191</v>
      </c>
      <c r="K1819" s="5" t="s">
        <v>8897</v>
      </c>
      <c r="L1819" s="5" t="s">
        <v>16389</v>
      </c>
      <c r="M1819" s="10" t="str">
        <f>IFERROR(__xludf.DUMMYFUNCTION("REGEXEXTRACT(L2304, ""[\s,]([A-Z]{2})[,\s]\s?\d{5}"")"),"CO")</f>
        <v>CO</v>
      </c>
      <c r="N1819" s="5" t="s">
        <v>13358</v>
      </c>
      <c r="O1819" s="5" t="s">
        <v>52</v>
      </c>
      <c r="P1819" s="5">
        <v>11.0</v>
      </c>
      <c r="Q1819" s="5" t="s">
        <v>16390</v>
      </c>
      <c r="R1819" s="5" t="s">
        <v>16391</v>
      </c>
      <c r="S1819" s="5">
        <v>81.0</v>
      </c>
      <c r="T1819" s="5" t="s">
        <v>374</v>
      </c>
      <c r="U1819" s="5">
        <v>213.0</v>
      </c>
      <c r="V1819" s="5" t="s">
        <v>93</v>
      </c>
      <c r="W1819" s="5" t="s">
        <v>16392</v>
      </c>
      <c r="X1819" s="5" t="s">
        <v>52</v>
      </c>
      <c r="Y1819" s="5" t="s">
        <v>52</v>
      </c>
      <c r="Z1819" s="5" t="s">
        <v>16386</v>
      </c>
      <c r="AA1819" s="5" t="s">
        <v>16393</v>
      </c>
      <c r="AB1819" s="5" t="s">
        <v>200</v>
      </c>
      <c r="AC1819" s="5" t="s">
        <v>52</v>
      </c>
      <c r="AD1819" s="5" t="s">
        <v>11980</v>
      </c>
      <c r="AE1819" s="5" t="s">
        <v>11981</v>
      </c>
      <c r="AF1819" s="5" t="s">
        <v>218</v>
      </c>
      <c r="AG1819" s="5" t="s">
        <v>52</v>
      </c>
      <c r="AH1819" s="5" t="s">
        <v>11982</v>
      </c>
      <c r="AI1819" s="5" t="s">
        <v>11983</v>
      </c>
      <c r="AJ1819" s="5" t="s">
        <v>13354</v>
      </c>
      <c r="AK1819" s="5" t="s">
        <v>13355</v>
      </c>
      <c r="AL1819" s="5" t="s">
        <v>300</v>
      </c>
    </row>
    <row r="1820" hidden="1">
      <c r="A1820" s="5" t="s">
        <v>16394</v>
      </c>
      <c r="B1820" s="5" t="s">
        <v>16395</v>
      </c>
      <c r="C1820" s="5" t="s">
        <v>16380</v>
      </c>
      <c r="D1820" s="9">
        <v>43127.0</v>
      </c>
      <c r="E1820" s="5">
        <v>58036.0</v>
      </c>
      <c r="F1820" s="5">
        <v>26380.0</v>
      </c>
      <c r="G1820" s="5" t="s">
        <v>327</v>
      </c>
      <c r="H1820" s="5" t="s">
        <v>459</v>
      </c>
      <c r="I1820" s="5" t="s">
        <v>16381</v>
      </c>
      <c r="J1820" s="5" t="s">
        <v>191</v>
      </c>
      <c r="K1820" s="5" t="s">
        <v>5562</v>
      </c>
      <c r="L1820" s="5" t="s">
        <v>16396</v>
      </c>
      <c r="M1820" s="10" t="str">
        <f>IFERROR(__xludf.DUMMYFUNCTION("REGEXEXTRACT(L2305, ""[\s,]([A-Z]{2})[,\s]\s?\d{5}"")"),"#N/A")</f>
        <v>#N/A</v>
      </c>
      <c r="N1820" s="5" t="s">
        <v>16383</v>
      </c>
      <c r="O1820" s="5" t="s">
        <v>52</v>
      </c>
      <c r="P1820" s="5">
        <v>1.0</v>
      </c>
      <c r="Q1820" s="5" t="s">
        <v>16397</v>
      </c>
      <c r="R1820" s="5">
        <v>4510.0</v>
      </c>
      <c r="S1820" s="5">
        <v>8.0</v>
      </c>
      <c r="T1820" s="5" t="s">
        <v>374</v>
      </c>
      <c r="U1820" s="5">
        <v>19.0</v>
      </c>
      <c r="V1820" s="5" t="s">
        <v>93</v>
      </c>
      <c r="W1820" s="5" t="s">
        <v>16398</v>
      </c>
      <c r="X1820" s="5" t="s">
        <v>52</v>
      </c>
      <c r="Y1820" s="5" t="s">
        <v>52</v>
      </c>
      <c r="Z1820" s="5" t="s">
        <v>16386</v>
      </c>
      <c r="AA1820" s="5" t="s">
        <v>16399</v>
      </c>
      <c r="AB1820" s="5" t="s">
        <v>200</v>
      </c>
      <c r="AC1820" s="5" t="s">
        <v>52</v>
      </c>
      <c r="AD1820" s="5" t="s">
        <v>11980</v>
      </c>
      <c r="AE1820" s="5" t="s">
        <v>11981</v>
      </c>
      <c r="AF1820" s="5" t="s">
        <v>218</v>
      </c>
      <c r="AG1820" s="5" t="s">
        <v>52</v>
      </c>
      <c r="AH1820" s="5" t="s">
        <v>11982</v>
      </c>
      <c r="AI1820" s="5" t="s">
        <v>11983</v>
      </c>
      <c r="AJ1820" s="5" t="s">
        <v>16400</v>
      </c>
      <c r="AK1820" s="5" t="s">
        <v>16401</v>
      </c>
      <c r="AL1820" s="5" t="s">
        <v>300</v>
      </c>
    </row>
    <row r="1821" hidden="1">
      <c r="A1821" s="5" t="s">
        <v>16402</v>
      </c>
      <c r="B1821" s="5" t="s">
        <v>16403</v>
      </c>
      <c r="C1821" s="5" t="s">
        <v>13357</v>
      </c>
      <c r="D1821" s="9">
        <v>43127.0</v>
      </c>
      <c r="E1821" s="5">
        <v>496034.0</v>
      </c>
      <c r="F1821" s="5">
        <v>225470.0</v>
      </c>
      <c r="G1821" s="5" t="s">
        <v>327</v>
      </c>
      <c r="H1821" s="5" t="s">
        <v>459</v>
      </c>
      <c r="I1821" s="5" t="s">
        <v>16381</v>
      </c>
      <c r="J1821" s="5" t="s">
        <v>191</v>
      </c>
      <c r="K1821" s="5" t="s">
        <v>8897</v>
      </c>
      <c r="L1821" s="5" t="s">
        <v>16389</v>
      </c>
      <c r="M1821" s="10" t="str">
        <f>IFERROR(__xludf.DUMMYFUNCTION("REGEXEXTRACT(L2306, ""[\s,]([A-Z]{2})[,\s]\s?\d{5}"")"),"OH")</f>
        <v>OH</v>
      </c>
      <c r="N1821" s="5" t="s">
        <v>13358</v>
      </c>
      <c r="O1821" s="5" t="s">
        <v>52</v>
      </c>
      <c r="P1821" s="5">
        <v>10.0</v>
      </c>
      <c r="Q1821" s="5" t="s">
        <v>16404</v>
      </c>
      <c r="R1821" s="5" t="s">
        <v>3993</v>
      </c>
      <c r="S1821" s="5">
        <v>89.0</v>
      </c>
      <c r="T1821" s="5" t="s">
        <v>374</v>
      </c>
      <c r="U1821" s="5">
        <v>192.0</v>
      </c>
      <c r="V1821" s="5" t="s">
        <v>93</v>
      </c>
      <c r="W1821" s="5" t="s">
        <v>16405</v>
      </c>
      <c r="X1821" s="5" t="s">
        <v>52</v>
      </c>
      <c r="Y1821" s="5" t="s">
        <v>52</v>
      </c>
      <c r="Z1821" s="5" t="s">
        <v>16386</v>
      </c>
      <c r="AA1821" s="5" t="s">
        <v>16406</v>
      </c>
      <c r="AB1821" s="5" t="s">
        <v>200</v>
      </c>
      <c r="AC1821" s="5" t="s">
        <v>52</v>
      </c>
      <c r="AD1821" s="5" t="s">
        <v>11980</v>
      </c>
      <c r="AE1821" s="5" t="s">
        <v>11981</v>
      </c>
      <c r="AF1821" s="5" t="s">
        <v>218</v>
      </c>
      <c r="AG1821" s="5" t="s">
        <v>52</v>
      </c>
      <c r="AH1821" s="5" t="s">
        <v>11982</v>
      </c>
      <c r="AI1821" s="5" t="s">
        <v>11983</v>
      </c>
      <c r="AJ1821" s="5" t="s">
        <v>16197</v>
      </c>
      <c r="AK1821" s="5" t="s">
        <v>16199</v>
      </c>
      <c r="AL1821" s="5" t="s">
        <v>300</v>
      </c>
    </row>
    <row r="1822" hidden="1">
      <c r="A1822" s="5" t="s">
        <v>16407</v>
      </c>
      <c r="B1822" s="5" t="s">
        <v>4346</v>
      </c>
      <c r="C1822" s="5" t="s">
        <v>2414</v>
      </c>
      <c r="D1822" s="9">
        <v>43125.0</v>
      </c>
      <c r="E1822" s="5">
        <v>9708.0</v>
      </c>
      <c r="F1822" s="5">
        <v>4413.0</v>
      </c>
      <c r="G1822" s="5" t="s">
        <v>130</v>
      </c>
      <c r="H1822" s="5" t="s">
        <v>189</v>
      </c>
      <c r="I1822" s="5" t="s">
        <v>2020</v>
      </c>
      <c r="J1822" s="5" t="s">
        <v>133</v>
      </c>
      <c r="K1822" s="5" t="s">
        <v>16408</v>
      </c>
      <c r="L1822" s="5" t="s">
        <v>15780</v>
      </c>
      <c r="M1822" s="10" t="str">
        <f>IFERROR(__xludf.DUMMYFUNCTION("REGEXEXTRACT(L2307, ""[\s,]([A-Z]{2})[,\s]\s?\d{5}"")"),"FL")</f>
        <v>FL</v>
      </c>
      <c r="N1822" s="5" t="s">
        <v>16409</v>
      </c>
      <c r="O1822" s="5">
        <v>77338.0</v>
      </c>
      <c r="P1822" s="5">
        <v>1.0</v>
      </c>
      <c r="Q1822" s="5" t="s">
        <v>16410</v>
      </c>
      <c r="R1822" s="5" t="s">
        <v>279</v>
      </c>
      <c r="S1822" s="5">
        <v>155.0</v>
      </c>
      <c r="T1822" s="5" t="s">
        <v>53</v>
      </c>
      <c r="U1822" s="5">
        <v>25.0</v>
      </c>
      <c r="V1822" s="5" t="s">
        <v>70</v>
      </c>
      <c r="W1822" s="5" t="s">
        <v>16411</v>
      </c>
      <c r="X1822" s="5" t="s">
        <v>71</v>
      </c>
      <c r="Y1822" s="5" t="s">
        <v>52</v>
      </c>
      <c r="Z1822" s="5">
        <v>1802.0</v>
      </c>
      <c r="AA1822" s="5" t="s">
        <v>16412</v>
      </c>
      <c r="AB1822" s="5" t="s">
        <v>730</v>
      </c>
      <c r="AC1822" s="5" t="s">
        <v>52</v>
      </c>
      <c r="AD1822" s="5" t="s">
        <v>72</v>
      </c>
      <c r="AE1822" s="5" t="s">
        <v>73</v>
      </c>
      <c r="AF1822" s="5" t="s">
        <v>74</v>
      </c>
      <c r="AG1822" s="5" t="s">
        <v>75</v>
      </c>
      <c r="AH1822" s="5" t="s">
        <v>76</v>
      </c>
      <c r="AI1822" s="5" t="s">
        <v>77</v>
      </c>
      <c r="AJ1822" s="5" t="s">
        <v>4346</v>
      </c>
      <c r="AK1822" s="5" t="s">
        <v>15786</v>
      </c>
      <c r="AL1822" s="5" t="s">
        <v>16413</v>
      </c>
    </row>
    <row r="1823">
      <c r="A1823" s="5" t="s">
        <v>16414</v>
      </c>
      <c r="B1823" s="5" t="s">
        <v>15828</v>
      </c>
      <c r="C1823" s="5" t="s">
        <v>16251</v>
      </c>
      <c r="D1823" s="9">
        <v>43124.0</v>
      </c>
      <c r="E1823" s="5">
        <v>39481.0</v>
      </c>
      <c r="F1823" s="5">
        <v>17946.0</v>
      </c>
      <c r="G1823" s="5" t="s">
        <v>556</v>
      </c>
      <c r="H1823" s="5" t="s">
        <v>45</v>
      </c>
      <c r="I1823" s="5" t="s">
        <v>8896</v>
      </c>
      <c r="J1823" s="5" t="s">
        <v>558</v>
      </c>
      <c r="K1823" s="5" t="s">
        <v>16415</v>
      </c>
      <c r="L1823" s="5" t="s">
        <v>15832</v>
      </c>
      <c r="M1823" s="11" t="s">
        <v>75</v>
      </c>
      <c r="N1823" s="5" t="s">
        <v>16416</v>
      </c>
      <c r="O1823" s="5" t="s">
        <v>52</v>
      </c>
      <c r="P1823" s="5">
        <v>1.0</v>
      </c>
      <c r="Q1823" s="5" t="s">
        <v>16417</v>
      </c>
      <c r="R1823" s="5">
        <v>4500.0</v>
      </c>
      <c r="S1823" s="5">
        <v>1211.0</v>
      </c>
      <c r="T1823" s="5" t="s">
        <v>115</v>
      </c>
      <c r="U1823" s="5">
        <v>61.0</v>
      </c>
      <c r="V1823" s="5" t="s">
        <v>93</v>
      </c>
      <c r="W1823" s="5" t="s">
        <v>16418</v>
      </c>
      <c r="X1823" s="5" t="s">
        <v>71</v>
      </c>
      <c r="Y1823" s="5" t="s">
        <v>52</v>
      </c>
      <c r="Z1823" s="5" t="s">
        <v>2592</v>
      </c>
      <c r="AA1823" s="5" t="s">
        <v>16419</v>
      </c>
      <c r="AB1823" s="5" t="s">
        <v>200</v>
      </c>
      <c r="AC1823" s="5" t="s">
        <v>52</v>
      </c>
      <c r="AD1823" s="5" t="s">
        <v>15837</v>
      </c>
      <c r="AE1823" s="5" t="s">
        <v>15838</v>
      </c>
      <c r="AF1823" s="5" t="s">
        <v>2166</v>
      </c>
      <c r="AG1823" s="5" t="s">
        <v>52</v>
      </c>
      <c r="AH1823" s="5" t="s">
        <v>52</v>
      </c>
      <c r="AI1823" s="5" t="s">
        <v>15839</v>
      </c>
      <c r="AJ1823" s="5" t="s">
        <v>15828</v>
      </c>
      <c r="AK1823" s="5" t="s">
        <v>15832</v>
      </c>
      <c r="AL1823" s="5" t="s">
        <v>16190</v>
      </c>
    </row>
    <row r="1824" hidden="1">
      <c r="A1824" s="5" t="s">
        <v>16420</v>
      </c>
      <c r="B1824" s="5" t="s">
        <v>4346</v>
      </c>
      <c r="C1824" s="5" t="s">
        <v>16421</v>
      </c>
      <c r="D1824" s="9">
        <v>43122.0</v>
      </c>
      <c r="E1824" s="5">
        <v>41272.0</v>
      </c>
      <c r="F1824" s="5">
        <v>18760.0</v>
      </c>
      <c r="G1824" s="5" t="s">
        <v>16422</v>
      </c>
      <c r="H1824" s="5" t="s">
        <v>131</v>
      </c>
      <c r="I1824" s="5" t="s">
        <v>3530</v>
      </c>
      <c r="J1824" s="5" t="s">
        <v>86</v>
      </c>
      <c r="K1824" s="5" t="s">
        <v>16423</v>
      </c>
      <c r="L1824" s="5" t="s">
        <v>16424</v>
      </c>
      <c r="M1824" s="10" t="str">
        <f>IFERROR(__xludf.DUMMYFUNCTION("REGEXEXTRACT(L2309, ""[\s,]([A-Z]{2})[,\s]\s?\d{5}"")"),"#N/A")</f>
        <v>#N/A</v>
      </c>
      <c r="N1824" s="5" t="s">
        <v>16425</v>
      </c>
      <c r="O1824" s="5">
        <v>21061.0</v>
      </c>
      <c r="P1824" s="5">
        <v>1.0</v>
      </c>
      <c r="Q1824" s="5" t="s">
        <v>16426</v>
      </c>
      <c r="R1824" s="5">
        <v>4510.0</v>
      </c>
      <c r="S1824" s="5">
        <v>1629.0</v>
      </c>
      <c r="T1824" s="5" t="s">
        <v>115</v>
      </c>
      <c r="U1824" s="5">
        <v>0.0</v>
      </c>
      <c r="V1824" s="5" t="s">
        <v>52</v>
      </c>
      <c r="W1824" s="5" t="s">
        <v>16427</v>
      </c>
      <c r="X1824" s="5" t="s">
        <v>71</v>
      </c>
      <c r="Y1824" s="5" t="s">
        <v>52</v>
      </c>
      <c r="Z1824" s="5" t="s">
        <v>16428</v>
      </c>
      <c r="AA1824" s="5">
        <v>7818562.0</v>
      </c>
      <c r="AB1824" s="5" t="s">
        <v>180</v>
      </c>
      <c r="AC1824" s="5" t="s">
        <v>52</v>
      </c>
      <c r="AD1824" s="5" t="s">
        <v>181</v>
      </c>
      <c r="AE1824" s="5" t="s">
        <v>182</v>
      </c>
      <c r="AF1824" s="5" t="s">
        <v>183</v>
      </c>
      <c r="AG1824" s="5" t="s">
        <v>52</v>
      </c>
      <c r="AH1824" s="5" t="s">
        <v>52</v>
      </c>
      <c r="AI1824" s="5" t="s">
        <v>184</v>
      </c>
      <c r="AJ1824" s="5" t="s">
        <v>4346</v>
      </c>
      <c r="AK1824" s="5" t="s">
        <v>16424</v>
      </c>
      <c r="AL1824" s="5" t="s">
        <v>16429</v>
      </c>
    </row>
    <row r="1825" hidden="1">
      <c r="A1825" s="5" t="s">
        <v>16243</v>
      </c>
      <c r="B1825" s="5" t="s">
        <v>1144</v>
      </c>
      <c r="C1825" s="5" t="s">
        <v>16430</v>
      </c>
      <c r="D1825" s="9">
        <v>43119.0</v>
      </c>
      <c r="E1825" s="5">
        <v>56408.0</v>
      </c>
      <c r="F1825" s="5">
        <v>25640.0</v>
      </c>
      <c r="G1825" s="5" t="s">
        <v>226</v>
      </c>
      <c r="H1825" s="5" t="s">
        <v>205</v>
      </c>
      <c r="I1825" s="5" t="s">
        <v>15859</v>
      </c>
      <c r="J1825" s="5" t="s">
        <v>228</v>
      </c>
      <c r="K1825" s="5" t="s">
        <v>1536</v>
      </c>
      <c r="L1825" s="5" t="s">
        <v>16244</v>
      </c>
      <c r="M1825" s="10" t="str">
        <f>IFERROR(__xludf.DUMMYFUNCTION("REGEXEXTRACT(L2310, ""[\s,]([A-Z]{2})[,\s]\s?\d{5}"")"),"#N/A")</f>
        <v>#N/A</v>
      </c>
      <c r="N1825" s="5" t="s">
        <v>16431</v>
      </c>
      <c r="O1825" s="5">
        <v>985.0</v>
      </c>
      <c r="P1825" s="5">
        <v>1.0</v>
      </c>
      <c r="Q1825" s="5" t="s">
        <v>16432</v>
      </c>
      <c r="R1825" s="5">
        <v>4510.0</v>
      </c>
      <c r="S1825" s="5">
        <v>3564.0</v>
      </c>
      <c r="T1825" s="5" t="s">
        <v>53</v>
      </c>
      <c r="U1825" s="5">
        <v>0.0</v>
      </c>
      <c r="V1825" s="5" t="s">
        <v>70</v>
      </c>
      <c r="W1825" s="5" t="s">
        <v>16433</v>
      </c>
      <c r="X1825" s="5" t="s">
        <v>52</v>
      </c>
      <c r="Y1825" s="5" t="s">
        <v>52</v>
      </c>
      <c r="Z1825" s="5" t="s">
        <v>16434</v>
      </c>
      <c r="AA1825" s="5" t="s">
        <v>16435</v>
      </c>
      <c r="AB1825" s="5" t="s">
        <v>235</v>
      </c>
      <c r="AC1825" s="5" t="s">
        <v>52</v>
      </c>
      <c r="AD1825" s="5" t="s">
        <v>3974</v>
      </c>
      <c r="AE1825" s="5" t="s">
        <v>3975</v>
      </c>
      <c r="AF1825" s="5" t="s">
        <v>183</v>
      </c>
      <c r="AG1825" s="5" t="s">
        <v>52</v>
      </c>
      <c r="AH1825" s="5" t="s">
        <v>3976</v>
      </c>
      <c r="AI1825" s="5" t="s">
        <v>3977</v>
      </c>
      <c r="AJ1825" s="5" t="s">
        <v>1144</v>
      </c>
      <c r="AK1825" s="5" t="s">
        <v>16249</v>
      </c>
      <c r="AL1825" s="5" t="s">
        <v>11190</v>
      </c>
    </row>
    <row r="1826" hidden="1">
      <c r="A1826" s="5" t="s">
        <v>16436</v>
      </c>
      <c r="B1826" s="5" t="s">
        <v>13270</v>
      </c>
      <c r="C1826" s="5" t="s">
        <v>204</v>
      </c>
      <c r="D1826" s="9">
        <v>43119.0</v>
      </c>
      <c r="E1826" s="5">
        <v>82938.0</v>
      </c>
      <c r="F1826" s="5">
        <v>37699.0</v>
      </c>
      <c r="G1826" s="5" t="s">
        <v>226</v>
      </c>
      <c r="H1826" s="5" t="s">
        <v>205</v>
      </c>
      <c r="I1826" s="5" t="s">
        <v>15859</v>
      </c>
      <c r="J1826" s="5" t="s">
        <v>228</v>
      </c>
      <c r="K1826" s="5" t="s">
        <v>16437</v>
      </c>
      <c r="L1826" s="5" t="s">
        <v>16438</v>
      </c>
      <c r="M1826" s="10" t="str">
        <f>IFERROR(__xludf.DUMMYFUNCTION("REGEXEXTRACT(L2311, ""[\s,]([A-Z]{2})[,\s]\s?\d{5}"")"),"SC")</f>
        <v>SC</v>
      </c>
      <c r="N1826" s="5" t="s">
        <v>16238</v>
      </c>
      <c r="O1826" s="5">
        <v>952.0</v>
      </c>
      <c r="P1826" s="5">
        <v>2.0</v>
      </c>
      <c r="Q1826" s="5" t="s">
        <v>16439</v>
      </c>
      <c r="R1826" s="5" t="s">
        <v>2195</v>
      </c>
      <c r="S1826" s="5">
        <v>6336.0</v>
      </c>
      <c r="T1826" s="5" t="s">
        <v>53</v>
      </c>
      <c r="U1826" s="5">
        <v>0.0</v>
      </c>
      <c r="V1826" s="5" t="s">
        <v>70</v>
      </c>
      <c r="W1826" s="5" t="s">
        <v>16440</v>
      </c>
      <c r="X1826" s="5" t="s">
        <v>52</v>
      </c>
      <c r="Y1826" s="5" t="s">
        <v>52</v>
      </c>
      <c r="Z1826" s="5" t="s">
        <v>16434</v>
      </c>
      <c r="AA1826" s="5" t="s">
        <v>16441</v>
      </c>
      <c r="AB1826" s="5" t="s">
        <v>235</v>
      </c>
      <c r="AC1826" s="5" t="s">
        <v>52</v>
      </c>
      <c r="AD1826" s="5" t="s">
        <v>3974</v>
      </c>
      <c r="AE1826" s="5" t="s">
        <v>3975</v>
      </c>
      <c r="AF1826" s="5" t="s">
        <v>183</v>
      </c>
      <c r="AG1826" s="5" t="s">
        <v>52</v>
      </c>
      <c r="AH1826" s="5" t="s">
        <v>3976</v>
      </c>
      <c r="AI1826" s="5" t="s">
        <v>3977</v>
      </c>
      <c r="AJ1826" s="5" t="s">
        <v>13270</v>
      </c>
      <c r="AK1826" s="5" t="s">
        <v>16242</v>
      </c>
      <c r="AL1826" s="5" t="s">
        <v>11190</v>
      </c>
    </row>
    <row r="1827" hidden="1">
      <c r="A1827" s="5" t="s">
        <v>16442</v>
      </c>
      <c r="B1827" s="5" t="s">
        <v>16443</v>
      </c>
      <c r="C1827" s="5" t="s">
        <v>16444</v>
      </c>
      <c r="D1827" s="9">
        <v>43119.0</v>
      </c>
      <c r="E1827" s="5">
        <v>184338.0</v>
      </c>
      <c r="F1827" s="5">
        <v>83790.0</v>
      </c>
      <c r="G1827" s="5" t="s">
        <v>556</v>
      </c>
      <c r="H1827" s="5" t="s">
        <v>480</v>
      </c>
      <c r="I1827" s="5" t="s">
        <v>16445</v>
      </c>
      <c r="J1827" s="5" t="s">
        <v>558</v>
      </c>
      <c r="K1827" s="5" t="s">
        <v>16446</v>
      </c>
      <c r="L1827" s="5" t="s">
        <v>16447</v>
      </c>
      <c r="M1827" s="10" t="str">
        <f>IFERROR(__xludf.DUMMYFUNCTION("REGEXEXTRACT(L2312, ""[\s,]([A-Z]{2})[,\s]\s?\d{5}"")"),"CT")</f>
        <v>CT</v>
      </c>
      <c r="N1827" s="5" t="s">
        <v>16448</v>
      </c>
      <c r="O1827" s="5" t="s">
        <v>52</v>
      </c>
      <c r="P1827" s="5">
        <v>5.0</v>
      </c>
      <c r="Q1827" s="5" t="s">
        <v>16449</v>
      </c>
      <c r="R1827" s="5" t="s">
        <v>52</v>
      </c>
      <c r="S1827" s="5">
        <v>4403.0</v>
      </c>
      <c r="T1827" s="5" t="s">
        <v>69</v>
      </c>
      <c r="U1827" s="5">
        <v>125.0</v>
      </c>
      <c r="V1827" s="5" t="s">
        <v>70</v>
      </c>
      <c r="W1827" s="5" t="s">
        <v>16450</v>
      </c>
      <c r="X1827" s="5" t="s">
        <v>71</v>
      </c>
      <c r="Y1827" s="5" t="s">
        <v>52</v>
      </c>
      <c r="Z1827" s="5">
        <v>7.0</v>
      </c>
      <c r="AA1827" s="5" t="s">
        <v>16451</v>
      </c>
      <c r="AB1827" s="5" t="s">
        <v>1426</v>
      </c>
      <c r="AC1827" s="5" t="s">
        <v>52</v>
      </c>
      <c r="AD1827" s="5" t="s">
        <v>1230</v>
      </c>
      <c r="AE1827" s="5" t="s">
        <v>1231</v>
      </c>
      <c r="AF1827" s="5" t="s">
        <v>52</v>
      </c>
      <c r="AG1827" s="5" t="s">
        <v>52</v>
      </c>
      <c r="AH1827" s="5" t="s">
        <v>52</v>
      </c>
      <c r="AI1827" s="5" t="s">
        <v>1232</v>
      </c>
      <c r="AJ1827" s="5" t="s">
        <v>102</v>
      </c>
      <c r="AK1827" s="5" t="s">
        <v>102</v>
      </c>
      <c r="AL1827" s="5" t="s">
        <v>16452</v>
      </c>
    </row>
    <row r="1828">
      <c r="A1828" s="5" t="s">
        <v>16453</v>
      </c>
      <c r="B1828" s="5" t="s">
        <v>16454</v>
      </c>
      <c r="C1828" s="5" t="s">
        <v>16455</v>
      </c>
      <c r="D1828" s="9">
        <v>43118.0</v>
      </c>
      <c r="E1828" s="5">
        <v>201718.0</v>
      </c>
      <c r="F1828" s="5">
        <v>91690.0</v>
      </c>
      <c r="G1828" s="5" t="s">
        <v>2389</v>
      </c>
      <c r="H1828" s="5" t="s">
        <v>45</v>
      </c>
      <c r="I1828" s="5" t="s">
        <v>16456</v>
      </c>
      <c r="J1828" s="5" t="s">
        <v>2391</v>
      </c>
      <c r="K1828" s="5" t="s">
        <v>1171</v>
      </c>
      <c r="L1828" s="5" t="s">
        <v>16457</v>
      </c>
      <c r="M1828" s="10" t="str">
        <f>IFERROR(__xludf.DUMMYFUNCTION("REGEXEXTRACT(L2313, ""[\s,]([A-Z]{2})[,\s]\s?\d{5}"")"),"OH")</f>
        <v>OH</v>
      </c>
      <c r="N1828" s="5" t="s">
        <v>16458</v>
      </c>
      <c r="O1828" s="5" t="s">
        <v>52</v>
      </c>
      <c r="P1828" s="5">
        <v>4.0</v>
      </c>
      <c r="Q1828" s="5" t="s">
        <v>16459</v>
      </c>
      <c r="R1828" s="5" t="s">
        <v>16460</v>
      </c>
      <c r="S1828" s="5">
        <v>417.0</v>
      </c>
      <c r="T1828" s="5" t="s">
        <v>1077</v>
      </c>
      <c r="U1828" s="5">
        <v>76.0</v>
      </c>
      <c r="V1828" s="5" t="s">
        <v>93</v>
      </c>
      <c r="W1828" s="5" t="s">
        <v>16461</v>
      </c>
      <c r="X1828" s="5" t="s">
        <v>52</v>
      </c>
      <c r="Y1828" s="5" t="s">
        <v>52</v>
      </c>
      <c r="Z1828" s="5" t="s">
        <v>16462</v>
      </c>
      <c r="AA1828" s="5" t="s">
        <v>16463</v>
      </c>
      <c r="AB1828" s="5" t="s">
        <v>604</v>
      </c>
      <c r="AC1828" s="5" t="s">
        <v>52</v>
      </c>
      <c r="AD1828" s="5" t="s">
        <v>11980</v>
      </c>
      <c r="AE1828" s="5" t="s">
        <v>11981</v>
      </c>
      <c r="AF1828" s="5" t="s">
        <v>218</v>
      </c>
      <c r="AG1828" s="5" t="s">
        <v>52</v>
      </c>
      <c r="AH1828" s="5" t="s">
        <v>11982</v>
      </c>
      <c r="AI1828" s="5" t="s">
        <v>11983</v>
      </c>
      <c r="AJ1828" s="5" t="s">
        <v>16454</v>
      </c>
      <c r="AK1828" s="5" t="s">
        <v>16457</v>
      </c>
      <c r="AL1828" s="5" t="s">
        <v>8904</v>
      </c>
    </row>
    <row r="1829">
      <c r="A1829" s="5" t="s">
        <v>16464</v>
      </c>
      <c r="B1829" s="5" t="s">
        <v>16465</v>
      </c>
      <c r="C1829" s="5" t="s">
        <v>16466</v>
      </c>
      <c r="D1829" s="9">
        <v>43115.0</v>
      </c>
      <c r="E1829" s="5">
        <v>49883.0</v>
      </c>
      <c r="F1829" s="5">
        <v>22674.0</v>
      </c>
      <c r="G1829" s="5" t="s">
        <v>7358</v>
      </c>
      <c r="H1829" s="5" t="s">
        <v>45</v>
      </c>
      <c r="I1829" s="5" t="s">
        <v>12022</v>
      </c>
      <c r="J1829" s="5" t="s">
        <v>47</v>
      </c>
      <c r="K1829" s="5" t="s">
        <v>192</v>
      </c>
      <c r="L1829" s="5" t="s">
        <v>16467</v>
      </c>
      <c r="M1829" s="10" t="str">
        <f>IFERROR(__xludf.DUMMYFUNCTION("REGEXEXTRACT(L2314, ""[\s,]([A-Z]{2})[,\s]\s?\d{5}"")"),"#N/A")</f>
        <v>#N/A</v>
      </c>
      <c r="N1829" s="5" t="s">
        <v>16468</v>
      </c>
      <c r="O1829" s="5" t="s">
        <v>16469</v>
      </c>
      <c r="P1829" s="5">
        <v>2.0</v>
      </c>
      <c r="Q1829" s="5" t="s">
        <v>16470</v>
      </c>
      <c r="R1829" s="5" t="s">
        <v>195</v>
      </c>
      <c r="S1829" s="5">
        <v>1764.0</v>
      </c>
      <c r="T1829" s="5" t="s">
        <v>69</v>
      </c>
      <c r="U1829" s="5">
        <v>103.0</v>
      </c>
      <c r="V1829" s="5" t="s">
        <v>70</v>
      </c>
      <c r="W1829" s="5" t="s">
        <v>16471</v>
      </c>
      <c r="X1829" s="5" t="s">
        <v>52</v>
      </c>
      <c r="Y1829" s="5" t="s">
        <v>52</v>
      </c>
      <c r="Z1829" s="5" t="s">
        <v>16472</v>
      </c>
      <c r="AA1829" s="5" t="s">
        <v>16473</v>
      </c>
      <c r="AB1829" s="5" t="s">
        <v>59</v>
      </c>
      <c r="AC1829" s="5" t="s">
        <v>52</v>
      </c>
      <c r="AD1829" s="5" t="s">
        <v>72</v>
      </c>
      <c r="AE1829" s="5" t="s">
        <v>73</v>
      </c>
      <c r="AF1829" s="5" t="s">
        <v>74</v>
      </c>
      <c r="AG1829" s="5" t="s">
        <v>75</v>
      </c>
      <c r="AH1829" s="5" t="s">
        <v>76</v>
      </c>
      <c r="AI1829" s="5" t="s">
        <v>77</v>
      </c>
      <c r="AJ1829" s="5" t="s">
        <v>3549</v>
      </c>
      <c r="AK1829" s="5" t="s">
        <v>16474</v>
      </c>
      <c r="AL1829" s="5" t="s">
        <v>5795</v>
      </c>
    </row>
    <row r="1830">
      <c r="A1830" s="5" t="s">
        <v>16475</v>
      </c>
      <c r="B1830" s="5" t="s">
        <v>16476</v>
      </c>
      <c r="C1830" s="5" t="s">
        <v>16477</v>
      </c>
      <c r="D1830" s="9">
        <v>43115.0</v>
      </c>
      <c r="E1830" s="5">
        <v>14969.0</v>
      </c>
      <c r="F1830" s="5">
        <v>6804.0</v>
      </c>
      <c r="G1830" s="5" t="s">
        <v>7358</v>
      </c>
      <c r="H1830" s="5" t="s">
        <v>45</v>
      </c>
      <c r="I1830" s="5" t="s">
        <v>12022</v>
      </c>
      <c r="J1830" s="5" t="s">
        <v>47</v>
      </c>
      <c r="K1830" s="5" t="s">
        <v>391</v>
      </c>
      <c r="L1830" s="5" t="s">
        <v>16478</v>
      </c>
      <c r="M1830" s="10" t="str">
        <f>IFERROR(__xludf.DUMMYFUNCTION("REGEXEXTRACT(L2315, ""[\s,]([A-Z]{2})[,\s]\s?\d{5}"")"),"NJ")</f>
        <v>NJ</v>
      </c>
      <c r="N1830" s="5" t="s">
        <v>16479</v>
      </c>
      <c r="O1830" s="5" t="s">
        <v>16480</v>
      </c>
      <c r="P1830" s="5">
        <v>1.0</v>
      </c>
      <c r="Q1830" s="5" t="s">
        <v>16481</v>
      </c>
      <c r="R1830" s="5" t="s">
        <v>244</v>
      </c>
      <c r="S1830" s="5">
        <v>1.0</v>
      </c>
      <c r="T1830" s="5" t="s">
        <v>53</v>
      </c>
      <c r="U1830" s="5">
        <v>50.0</v>
      </c>
      <c r="V1830" s="5" t="s">
        <v>70</v>
      </c>
      <c r="W1830" s="5" t="s">
        <v>16482</v>
      </c>
      <c r="X1830" s="5" t="s">
        <v>52</v>
      </c>
      <c r="Y1830" s="5" t="s">
        <v>52</v>
      </c>
      <c r="Z1830" s="5" t="s">
        <v>16472</v>
      </c>
      <c r="AA1830" s="5" t="s">
        <v>16483</v>
      </c>
      <c r="AB1830" s="5" t="s">
        <v>59</v>
      </c>
      <c r="AC1830" s="5" t="s">
        <v>52</v>
      </c>
      <c r="AD1830" s="5" t="s">
        <v>12545</v>
      </c>
      <c r="AE1830" s="5" t="s">
        <v>12546</v>
      </c>
      <c r="AF1830" s="5" t="s">
        <v>74</v>
      </c>
      <c r="AG1830" s="5" t="s">
        <v>75</v>
      </c>
      <c r="AH1830" s="5" t="s">
        <v>76</v>
      </c>
      <c r="AI1830" s="5" t="s">
        <v>12547</v>
      </c>
      <c r="AJ1830" s="5" t="s">
        <v>16484</v>
      </c>
      <c r="AK1830" s="5" t="s">
        <v>16485</v>
      </c>
      <c r="AL1830" s="5" t="s">
        <v>5795</v>
      </c>
    </row>
    <row r="1831" hidden="1">
      <c r="A1831" s="5" t="s">
        <v>16486</v>
      </c>
      <c r="B1831" s="5" t="s">
        <v>16487</v>
      </c>
      <c r="C1831" s="5" t="s">
        <v>16488</v>
      </c>
      <c r="D1831" s="9">
        <v>43114.0</v>
      </c>
      <c r="E1831" s="5">
        <v>241054.0</v>
      </c>
      <c r="F1831" s="5">
        <v>109570.0</v>
      </c>
      <c r="G1831" s="5" t="s">
        <v>327</v>
      </c>
      <c r="H1831" s="5" t="s">
        <v>459</v>
      </c>
      <c r="I1831" s="5" t="s">
        <v>15257</v>
      </c>
      <c r="J1831" s="5" t="s">
        <v>191</v>
      </c>
      <c r="K1831" s="5" t="s">
        <v>5274</v>
      </c>
      <c r="L1831" s="5" t="s">
        <v>16489</v>
      </c>
      <c r="M1831" s="10" t="str">
        <f>IFERROR(__xludf.DUMMYFUNCTION("REGEXEXTRACT(L2316, ""[\s,]([A-Z]{2})[,\s]\s?\d{5}"")"),"CA")</f>
        <v>CA</v>
      </c>
      <c r="N1831" s="5" t="s">
        <v>16490</v>
      </c>
      <c r="O1831" s="5" t="s">
        <v>52</v>
      </c>
      <c r="P1831" s="5">
        <v>4.0</v>
      </c>
      <c r="Q1831" s="5" t="s">
        <v>16491</v>
      </c>
      <c r="R1831" s="5" t="s">
        <v>691</v>
      </c>
      <c r="S1831" s="5">
        <v>226.0</v>
      </c>
      <c r="T1831" s="5" t="s">
        <v>374</v>
      </c>
      <c r="U1831" s="5">
        <v>101.0</v>
      </c>
      <c r="V1831" s="5" t="s">
        <v>93</v>
      </c>
      <c r="W1831" s="5" t="s">
        <v>16492</v>
      </c>
      <c r="X1831" s="5" t="s">
        <v>52</v>
      </c>
      <c r="Y1831" s="5" t="s">
        <v>52</v>
      </c>
      <c r="Z1831" s="5" t="s">
        <v>16493</v>
      </c>
      <c r="AA1831" s="5" t="s">
        <v>16494</v>
      </c>
      <c r="AB1831" s="5" t="s">
        <v>235</v>
      </c>
      <c r="AC1831" s="5" t="s">
        <v>52</v>
      </c>
      <c r="AD1831" s="5" t="s">
        <v>11980</v>
      </c>
      <c r="AE1831" s="5" t="s">
        <v>11981</v>
      </c>
      <c r="AF1831" s="5" t="s">
        <v>218</v>
      </c>
      <c r="AG1831" s="5" t="s">
        <v>52</v>
      </c>
      <c r="AH1831" s="5" t="s">
        <v>11982</v>
      </c>
      <c r="AI1831" s="5" t="s">
        <v>11983</v>
      </c>
      <c r="AJ1831" s="5" t="s">
        <v>16487</v>
      </c>
      <c r="AK1831" s="5" t="s">
        <v>16489</v>
      </c>
      <c r="AL1831" s="5" t="s">
        <v>16495</v>
      </c>
    </row>
    <row r="1832" hidden="1">
      <c r="A1832" s="5" t="s">
        <v>16496</v>
      </c>
      <c r="B1832" s="5" t="s">
        <v>16487</v>
      </c>
      <c r="C1832" s="5" t="s">
        <v>16488</v>
      </c>
      <c r="D1832" s="9">
        <v>43114.0</v>
      </c>
      <c r="E1832" s="5">
        <v>241184.0</v>
      </c>
      <c r="F1832" s="5">
        <v>109629.0</v>
      </c>
      <c r="G1832" s="5" t="s">
        <v>327</v>
      </c>
      <c r="H1832" s="5" t="s">
        <v>459</v>
      </c>
      <c r="I1832" s="5" t="s">
        <v>15257</v>
      </c>
      <c r="J1832" s="5" t="s">
        <v>191</v>
      </c>
      <c r="K1832" s="5" t="s">
        <v>2392</v>
      </c>
      <c r="L1832" s="5" t="s">
        <v>16489</v>
      </c>
      <c r="M1832" s="10" t="str">
        <f>IFERROR(__xludf.DUMMYFUNCTION("REGEXEXTRACT(L2317, ""[\s,]([A-Z]{2})[,\s]\s?\d{5}"")"),"#N/A")</f>
        <v>#N/A</v>
      </c>
      <c r="N1832" s="5" t="s">
        <v>16490</v>
      </c>
      <c r="O1832" s="5" t="s">
        <v>52</v>
      </c>
      <c r="P1832" s="5">
        <v>4.0</v>
      </c>
      <c r="Q1832" s="5" t="s">
        <v>16497</v>
      </c>
      <c r="R1832" s="5" t="s">
        <v>691</v>
      </c>
      <c r="S1832" s="5">
        <v>246.0</v>
      </c>
      <c r="T1832" s="5" t="s">
        <v>374</v>
      </c>
      <c r="U1832" s="5">
        <v>98.0</v>
      </c>
      <c r="V1832" s="5" t="s">
        <v>93</v>
      </c>
      <c r="W1832" s="5" t="s">
        <v>16498</v>
      </c>
      <c r="X1832" s="5" t="s">
        <v>52</v>
      </c>
      <c r="Y1832" s="5" t="s">
        <v>52</v>
      </c>
      <c r="Z1832" s="5" t="s">
        <v>16493</v>
      </c>
      <c r="AA1832" s="5" t="s">
        <v>16499</v>
      </c>
      <c r="AB1832" s="5" t="s">
        <v>235</v>
      </c>
      <c r="AC1832" s="5" t="s">
        <v>52</v>
      </c>
      <c r="AD1832" s="5" t="s">
        <v>11980</v>
      </c>
      <c r="AE1832" s="5" t="s">
        <v>11981</v>
      </c>
      <c r="AF1832" s="5" t="s">
        <v>218</v>
      </c>
      <c r="AG1832" s="5" t="s">
        <v>52</v>
      </c>
      <c r="AH1832" s="5" t="s">
        <v>11982</v>
      </c>
      <c r="AI1832" s="5" t="s">
        <v>11983</v>
      </c>
      <c r="AJ1832" s="5" t="s">
        <v>16487</v>
      </c>
      <c r="AK1832" s="5" t="s">
        <v>16489</v>
      </c>
      <c r="AL1832" s="5" t="s">
        <v>16495</v>
      </c>
    </row>
    <row r="1833" hidden="1">
      <c r="A1833" s="5" t="s">
        <v>16500</v>
      </c>
      <c r="B1833" s="5" t="s">
        <v>16487</v>
      </c>
      <c r="C1833" s="5" t="s">
        <v>16488</v>
      </c>
      <c r="D1833" s="9">
        <v>43114.0</v>
      </c>
      <c r="E1833" s="5">
        <v>328922.0</v>
      </c>
      <c r="F1833" s="5">
        <v>149510.0</v>
      </c>
      <c r="G1833" s="5" t="s">
        <v>327</v>
      </c>
      <c r="H1833" s="5" t="s">
        <v>459</v>
      </c>
      <c r="I1833" s="5" t="s">
        <v>15257</v>
      </c>
      <c r="J1833" s="5" t="s">
        <v>191</v>
      </c>
      <c r="K1833" s="5" t="s">
        <v>2684</v>
      </c>
      <c r="L1833" s="5" t="s">
        <v>16489</v>
      </c>
      <c r="M1833" s="10" t="str">
        <f>IFERROR(__xludf.DUMMYFUNCTION("REGEXEXTRACT(L2318, ""[\s,]([A-Z]{2})[,\s]\s?\d{5}"")"),"#N/A")</f>
        <v>#N/A</v>
      </c>
      <c r="N1833" s="5" t="s">
        <v>16490</v>
      </c>
      <c r="O1833" s="5" t="s">
        <v>52</v>
      </c>
      <c r="P1833" s="5">
        <v>6.0</v>
      </c>
      <c r="Q1833" s="5" t="s">
        <v>16501</v>
      </c>
      <c r="R1833" s="5" t="s">
        <v>8967</v>
      </c>
      <c r="S1833" s="5">
        <v>538.0</v>
      </c>
      <c r="T1833" s="5" t="s">
        <v>374</v>
      </c>
      <c r="U1833" s="5">
        <v>145.0</v>
      </c>
      <c r="V1833" s="5" t="s">
        <v>93</v>
      </c>
      <c r="W1833" s="5" t="s">
        <v>16502</v>
      </c>
      <c r="X1833" s="5" t="s">
        <v>52</v>
      </c>
      <c r="Y1833" s="5" t="s">
        <v>52</v>
      </c>
      <c r="Z1833" s="5" t="s">
        <v>16493</v>
      </c>
      <c r="AA1833" s="5" t="s">
        <v>16503</v>
      </c>
      <c r="AB1833" s="5" t="s">
        <v>235</v>
      </c>
      <c r="AC1833" s="5" t="s">
        <v>52</v>
      </c>
      <c r="AD1833" s="5" t="s">
        <v>11980</v>
      </c>
      <c r="AE1833" s="5" t="s">
        <v>11981</v>
      </c>
      <c r="AF1833" s="5" t="s">
        <v>218</v>
      </c>
      <c r="AG1833" s="5" t="s">
        <v>52</v>
      </c>
      <c r="AH1833" s="5" t="s">
        <v>11982</v>
      </c>
      <c r="AI1833" s="5" t="s">
        <v>11983</v>
      </c>
      <c r="AJ1833" s="5" t="s">
        <v>16487</v>
      </c>
      <c r="AK1833" s="5" t="s">
        <v>16489</v>
      </c>
      <c r="AL1833" s="5" t="s">
        <v>16495</v>
      </c>
    </row>
    <row r="1834" hidden="1">
      <c r="A1834" s="5" t="s">
        <v>16504</v>
      </c>
      <c r="B1834" s="5" t="s">
        <v>16487</v>
      </c>
      <c r="C1834" s="5" t="s">
        <v>16488</v>
      </c>
      <c r="D1834" s="9">
        <v>43114.0</v>
      </c>
      <c r="E1834" s="5">
        <v>241184.0</v>
      </c>
      <c r="F1834" s="5">
        <v>109629.0</v>
      </c>
      <c r="G1834" s="5" t="s">
        <v>327</v>
      </c>
      <c r="H1834" s="5" t="s">
        <v>459</v>
      </c>
      <c r="I1834" s="5" t="s">
        <v>15257</v>
      </c>
      <c r="J1834" s="5" t="s">
        <v>191</v>
      </c>
      <c r="K1834" s="5" t="s">
        <v>2392</v>
      </c>
      <c r="L1834" s="5" t="s">
        <v>16489</v>
      </c>
      <c r="M1834" s="10" t="str">
        <f>IFERROR(__xludf.DUMMYFUNCTION("REGEXEXTRACT(L2319, ""[\s,]([A-Z]{2})[,\s]\s?\d{5}"")"),"#N/A")</f>
        <v>#N/A</v>
      </c>
      <c r="N1834" s="5" t="s">
        <v>16490</v>
      </c>
      <c r="O1834" s="5" t="s">
        <v>52</v>
      </c>
      <c r="P1834" s="5">
        <v>4.0</v>
      </c>
      <c r="Q1834" s="5" t="s">
        <v>16505</v>
      </c>
      <c r="R1834" s="5" t="s">
        <v>691</v>
      </c>
      <c r="S1834" s="5">
        <v>201.0</v>
      </c>
      <c r="T1834" s="5" t="s">
        <v>374</v>
      </c>
      <c r="U1834" s="5">
        <v>101.0</v>
      </c>
      <c r="V1834" s="5" t="s">
        <v>93</v>
      </c>
      <c r="W1834" s="5" t="s">
        <v>16506</v>
      </c>
      <c r="X1834" s="5" t="s">
        <v>52</v>
      </c>
      <c r="Y1834" s="5" t="s">
        <v>52</v>
      </c>
      <c r="Z1834" s="5" t="s">
        <v>16493</v>
      </c>
      <c r="AA1834" s="5" t="s">
        <v>16507</v>
      </c>
      <c r="AB1834" s="5" t="s">
        <v>235</v>
      </c>
      <c r="AC1834" s="5" t="s">
        <v>52</v>
      </c>
      <c r="AD1834" s="5" t="s">
        <v>11980</v>
      </c>
      <c r="AE1834" s="5" t="s">
        <v>11981</v>
      </c>
      <c r="AF1834" s="5" t="s">
        <v>218</v>
      </c>
      <c r="AG1834" s="5" t="s">
        <v>52</v>
      </c>
      <c r="AH1834" s="5" t="s">
        <v>11982</v>
      </c>
      <c r="AI1834" s="5" t="s">
        <v>11983</v>
      </c>
      <c r="AJ1834" s="5" t="s">
        <v>16487</v>
      </c>
      <c r="AK1834" s="5" t="s">
        <v>16489</v>
      </c>
      <c r="AL1834" s="5" t="s">
        <v>2492</v>
      </c>
    </row>
    <row r="1835" hidden="1">
      <c r="A1835" s="5" t="s">
        <v>16508</v>
      </c>
      <c r="B1835" s="5" t="s">
        <v>16487</v>
      </c>
      <c r="C1835" s="5" t="s">
        <v>16488</v>
      </c>
      <c r="D1835" s="9">
        <v>43114.0</v>
      </c>
      <c r="E1835" s="5">
        <v>301079.0</v>
      </c>
      <c r="F1835" s="5">
        <v>136854.0</v>
      </c>
      <c r="G1835" s="5" t="s">
        <v>327</v>
      </c>
      <c r="H1835" s="5" t="s">
        <v>459</v>
      </c>
      <c r="I1835" s="5" t="s">
        <v>15257</v>
      </c>
      <c r="J1835" s="5" t="s">
        <v>191</v>
      </c>
      <c r="K1835" s="5" t="s">
        <v>3443</v>
      </c>
      <c r="L1835" s="5" t="s">
        <v>16489</v>
      </c>
      <c r="M1835" s="10" t="str">
        <f>IFERROR(__xludf.DUMMYFUNCTION("REGEXEXTRACT(L2320, ""[\s,]([A-Z]{2})[,\s]\s?\d{5}"")"),"#N/A")</f>
        <v>#N/A</v>
      </c>
      <c r="N1835" s="5" t="s">
        <v>16490</v>
      </c>
      <c r="O1835" s="5" t="s">
        <v>52</v>
      </c>
      <c r="P1835" s="5">
        <v>5.0</v>
      </c>
      <c r="Q1835" s="5" t="s">
        <v>16509</v>
      </c>
      <c r="R1835" s="5" t="s">
        <v>508</v>
      </c>
      <c r="S1835" s="5">
        <v>279.0</v>
      </c>
      <c r="T1835" s="5" t="s">
        <v>374</v>
      </c>
      <c r="U1835" s="5">
        <v>126.0</v>
      </c>
      <c r="V1835" s="5" t="s">
        <v>93</v>
      </c>
      <c r="W1835" s="5" t="s">
        <v>16510</v>
      </c>
      <c r="X1835" s="5" t="s">
        <v>52</v>
      </c>
      <c r="Y1835" s="5" t="s">
        <v>52</v>
      </c>
      <c r="Z1835" s="5" t="s">
        <v>16493</v>
      </c>
      <c r="AA1835" s="5" t="s">
        <v>16511</v>
      </c>
      <c r="AB1835" s="5" t="s">
        <v>235</v>
      </c>
      <c r="AC1835" s="5" t="s">
        <v>52</v>
      </c>
      <c r="AD1835" s="5" t="s">
        <v>11980</v>
      </c>
      <c r="AE1835" s="5" t="s">
        <v>11981</v>
      </c>
      <c r="AF1835" s="5" t="s">
        <v>218</v>
      </c>
      <c r="AG1835" s="5" t="s">
        <v>52</v>
      </c>
      <c r="AH1835" s="5" t="s">
        <v>11982</v>
      </c>
      <c r="AI1835" s="5" t="s">
        <v>11983</v>
      </c>
      <c r="AJ1835" s="5" t="s">
        <v>16487</v>
      </c>
      <c r="AK1835" s="5" t="s">
        <v>16489</v>
      </c>
      <c r="AL1835" s="5" t="s">
        <v>16495</v>
      </c>
    </row>
    <row r="1836" hidden="1">
      <c r="A1836" s="5" t="s">
        <v>16512</v>
      </c>
      <c r="B1836" s="5" t="s">
        <v>16487</v>
      </c>
      <c r="C1836" s="5" t="s">
        <v>16488</v>
      </c>
      <c r="D1836" s="9">
        <v>43114.0</v>
      </c>
      <c r="E1836" s="5">
        <v>339944.0</v>
      </c>
      <c r="F1836" s="5">
        <v>154520.0</v>
      </c>
      <c r="G1836" s="5" t="s">
        <v>327</v>
      </c>
      <c r="H1836" s="5" t="s">
        <v>459</v>
      </c>
      <c r="I1836" s="5" t="s">
        <v>15257</v>
      </c>
      <c r="J1836" s="5" t="s">
        <v>191</v>
      </c>
      <c r="K1836" s="5" t="s">
        <v>8466</v>
      </c>
      <c r="L1836" s="5" t="s">
        <v>16489</v>
      </c>
      <c r="M1836" s="10" t="str">
        <f>IFERROR(__xludf.DUMMYFUNCTION("REGEXEXTRACT(L2321, ""[\s,]([A-Z]{2})[,\s]\s?\d{5}"")"),"#N/A")</f>
        <v>#N/A</v>
      </c>
      <c r="N1836" s="5" t="s">
        <v>16490</v>
      </c>
      <c r="O1836" s="5" t="s">
        <v>52</v>
      </c>
      <c r="P1836" s="5">
        <v>6.0</v>
      </c>
      <c r="Q1836" s="5" t="s">
        <v>16513</v>
      </c>
      <c r="R1836" s="5" t="s">
        <v>8967</v>
      </c>
      <c r="S1836" s="5">
        <v>746.0</v>
      </c>
      <c r="T1836" s="5" t="s">
        <v>374</v>
      </c>
      <c r="U1836" s="5">
        <v>153.0</v>
      </c>
      <c r="V1836" s="5" t="s">
        <v>93</v>
      </c>
      <c r="W1836" s="5" t="s">
        <v>16514</v>
      </c>
      <c r="X1836" s="5" t="s">
        <v>52</v>
      </c>
      <c r="Y1836" s="5" t="s">
        <v>52</v>
      </c>
      <c r="Z1836" s="5" t="s">
        <v>16493</v>
      </c>
      <c r="AA1836" s="5" t="s">
        <v>16515</v>
      </c>
      <c r="AB1836" s="5" t="s">
        <v>235</v>
      </c>
      <c r="AC1836" s="5" t="s">
        <v>52</v>
      </c>
      <c r="AD1836" s="5" t="s">
        <v>11980</v>
      </c>
      <c r="AE1836" s="5" t="s">
        <v>11981</v>
      </c>
      <c r="AF1836" s="5" t="s">
        <v>218</v>
      </c>
      <c r="AG1836" s="5" t="s">
        <v>52</v>
      </c>
      <c r="AH1836" s="5" t="s">
        <v>11982</v>
      </c>
      <c r="AI1836" s="5" t="s">
        <v>11983</v>
      </c>
      <c r="AJ1836" s="5" t="s">
        <v>16487</v>
      </c>
      <c r="AK1836" s="5" t="s">
        <v>16489</v>
      </c>
      <c r="AL1836" s="5" t="s">
        <v>16495</v>
      </c>
    </row>
    <row r="1837" hidden="1">
      <c r="A1837" s="5" t="s">
        <v>16516</v>
      </c>
      <c r="B1837" s="5" t="s">
        <v>16487</v>
      </c>
      <c r="C1837" s="5" t="s">
        <v>16517</v>
      </c>
      <c r="D1837" s="9">
        <v>43114.0</v>
      </c>
      <c r="E1837" s="5">
        <v>240801.0</v>
      </c>
      <c r="F1837" s="5">
        <v>109455.0</v>
      </c>
      <c r="G1837" s="5" t="s">
        <v>327</v>
      </c>
      <c r="H1837" s="5" t="s">
        <v>459</v>
      </c>
      <c r="I1837" s="5" t="s">
        <v>15257</v>
      </c>
      <c r="J1837" s="5" t="s">
        <v>191</v>
      </c>
      <c r="K1837" s="5" t="s">
        <v>2392</v>
      </c>
      <c r="L1837" s="5" t="s">
        <v>16489</v>
      </c>
      <c r="M1837" s="10" t="str">
        <f>IFERROR(__xludf.DUMMYFUNCTION("REGEXEXTRACT(L2322, ""[\s,]([A-Z]{2})[,\s]\s?\d{5}"")"),"#N/A")</f>
        <v>#N/A</v>
      </c>
      <c r="N1837" s="5" t="s">
        <v>16518</v>
      </c>
      <c r="O1837" s="5" t="s">
        <v>52</v>
      </c>
      <c r="P1837" s="5">
        <v>4.0</v>
      </c>
      <c r="Q1837" s="5" t="s">
        <v>16519</v>
      </c>
      <c r="R1837" s="5" t="s">
        <v>691</v>
      </c>
      <c r="S1837" s="5">
        <v>251.0</v>
      </c>
      <c r="T1837" s="5" t="s">
        <v>374</v>
      </c>
      <c r="U1837" s="5">
        <v>97.0</v>
      </c>
      <c r="V1837" s="5" t="s">
        <v>93</v>
      </c>
      <c r="W1837" s="5" t="s">
        <v>16520</v>
      </c>
      <c r="X1837" s="5" t="s">
        <v>52</v>
      </c>
      <c r="Y1837" s="5" t="s">
        <v>52</v>
      </c>
      <c r="Z1837" s="5" t="s">
        <v>16493</v>
      </c>
      <c r="AA1837" s="5" t="s">
        <v>16521</v>
      </c>
      <c r="AB1837" s="5" t="s">
        <v>235</v>
      </c>
      <c r="AC1837" s="5" t="s">
        <v>52</v>
      </c>
      <c r="AD1837" s="5" t="s">
        <v>11980</v>
      </c>
      <c r="AE1837" s="5" t="s">
        <v>11981</v>
      </c>
      <c r="AF1837" s="5" t="s">
        <v>218</v>
      </c>
      <c r="AG1837" s="5" t="s">
        <v>52</v>
      </c>
      <c r="AH1837" s="5" t="s">
        <v>11982</v>
      </c>
      <c r="AI1837" s="5" t="s">
        <v>11983</v>
      </c>
      <c r="AJ1837" s="5" t="s">
        <v>16487</v>
      </c>
      <c r="AK1837" s="5" t="s">
        <v>16489</v>
      </c>
      <c r="AL1837" s="5" t="s">
        <v>16495</v>
      </c>
    </row>
    <row r="1838" hidden="1">
      <c r="A1838" s="5" t="s">
        <v>16522</v>
      </c>
      <c r="B1838" s="5" t="s">
        <v>16523</v>
      </c>
      <c r="C1838" s="5" t="s">
        <v>16524</v>
      </c>
      <c r="D1838" s="9">
        <v>43112.0</v>
      </c>
      <c r="E1838" s="5">
        <v>215578.0</v>
      </c>
      <c r="F1838" s="5">
        <v>97990.0</v>
      </c>
      <c r="G1838" s="5" t="s">
        <v>148</v>
      </c>
      <c r="H1838" s="5" t="s">
        <v>205</v>
      </c>
      <c r="I1838" s="5" t="s">
        <v>16525</v>
      </c>
      <c r="J1838" s="5" t="s">
        <v>151</v>
      </c>
      <c r="K1838" s="5" t="s">
        <v>16526</v>
      </c>
      <c r="L1838" s="5" t="s">
        <v>16527</v>
      </c>
      <c r="M1838" s="10" t="str">
        <f>IFERROR(__xludf.DUMMYFUNCTION("REGEXEXTRACT(L2323, ""[\s,]([A-Z]{2})[,\s]\s?\d{5}"")"),"#N/A")</f>
        <v>#N/A</v>
      </c>
      <c r="N1838" s="5" t="s">
        <v>16528</v>
      </c>
      <c r="O1838" s="5">
        <v>771.0</v>
      </c>
      <c r="P1838" s="5">
        <v>4.0</v>
      </c>
      <c r="Q1838" s="5" t="s">
        <v>16529</v>
      </c>
      <c r="R1838" s="5" t="s">
        <v>16530</v>
      </c>
      <c r="S1838" s="5">
        <v>80.0</v>
      </c>
      <c r="T1838" s="5" t="s">
        <v>115</v>
      </c>
      <c r="U1838" s="5">
        <v>1.0</v>
      </c>
      <c r="V1838" s="5" t="s">
        <v>70</v>
      </c>
      <c r="W1838" s="5" t="s">
        <v>16531</v>
      </c>
      <c r="X1838" s="5" t="s">
        <v>52</v>
      </c>
      <c r="Y1838" s="5" t="s">
        <v>52</v>
      </c>
      <c r="Z1838" s="5" t="s">
        <v>16532</v>
      </c>
      <c r="AA1838" s="5" t="s">
        <v>16533</v>
      </c>
      <c r="AB1838" s="5" t="s">
        <v>200</v>
      </c>
      <c r="AC1838" s="5" t="s">
        <v>52</v>
      </c>
      <c r="AD1838" s="5" t="s">
        <v>398</v>
      </c>
      <c r="AE1838" s="5" t="s">
        <v>399</v>
      </c>
      <c r="AF1838" s="5" t="s">
        <v>400</v>
      </c>
      <c r="AG1838" s="5" t="s">
        <v>401</v>
      </c>
      <c r="AH1838" s="5">
        <v>23502.0</v>
      </c>
      <c r="AI1838" s="5" t="s">
        <v>402</v>
      </c>
      <c r="AJ1838" s="5" t="s">
        <v>16534</v>
      </c>
      <c r="AK1838" s="5" t="s">
        <v>16535</v>
      </c>
      <c r="AL1838" s="5" t="s">
        <v>16536</v>
      </c>
    </row>
    <row r="1839" hidden="1">
      <c r="A1839" s="5" t="s">
        <v>16537</v>
      </c>
      <c r="B1839" s="5" t="s">
        <v>16538</v>
      </c>
      <c r="C1839" s="5" t="s">
        <v>16539</v>
      </c>
      <c r="D1839" s="9">
        <v>43110.0</v>
      </c>
      <c r="E1839" s="5">
        <v>26642.0</v>
      </c>
      <c r="F1839" s="5">
        <v>12110.0</v>
      </c>
      <c r="G1839" s="5" t="s">
        <v>634</v>
      </c>
      <c r="H1839" s="5" t="s">
        <v>171</v>
      </c>
      <c r="I1839" s="5" t="s">
        <v>15415</v>
      </c>
      <c r="J1839" s="5" t="s">
        <v>274</v>
      </c>
      <c r="K1839" s="5" t="s">
        <v>16540</v>
      </c>
      <c r="L1839" s="5" t="s">
        <v>16541</v>
      </c>
      <c r="M1839" s="10" t="str">
        <f>IFERROR(__xludf.DUMMYFUNCTION("REGEXEXTRACT(L2324, ""[\s,]([A-Z]{2})[,\s]\s?\d{5}"")"),"#N/A")</f>
        <v>#N/A</v>
      </c>
      <c r="N1839" s="5" t="s">
        <v>16542</v>
      </c>
      <c r="O1839" s="5" t="s">
        <v>52</v>
      </c>
      <c r="P1839" s="5">
        <v>2.0</v>
      </c>
      <c r="Q1839" s="5" t="s">
        <v>16543</v>
      </c>
      <c r="R1839" s="5" t="s">
        <v>114</v>
      </c>
      <c r="S1839" s="5">
        <v>1000.0</v>
      </c>
      <c r="T1839" s="5" t="s">
        <v>115</v>
      </c>
      <c r="U1839" s="5">
        <v>0.0</v>
      </c>
      <c r="V1839" s="5" t="s">
        <v>70</v>
      </c>
      <c r="W1839" s="5" t="s">
        <v>16544</v>
      </c>
      <c r="X1839" s="5" t="s">
        <v>52</v>
      </c>
      <c r="Y1839" s="5" t="s">
        <v>52</v>
      </c>
      <c r="Z1839" s="5" t="s">
        <v>16545</v>
      </c>
      <c r="AA1839" s="5" t="s">
        <v>16546</v>
      </c>
      <c r="AB1839" s="5" t="s">
        <v>260</v>
      </c>
      <c r="AC1839" s="5" t="s">
        <v>52</v>
      </c>
      <c r="AD1839" s="5" t="s">
        <v>398</v>
      </c>
      <c r="AE1839" s="5" t="s">
        <v>399</v>
      </c>
      <c r="AF1839" s="5" t="s">
        <v>400</v>
      </c>
      <c r="AG1839" s="5" t="s">
        <v>401</v>
      </c>
      <c r="AH1839" s="5">
        <v>23502.0</v>
      </c>
      <c r="AI1839" s="5" t="s">
        <v>402</v>
      </c>
      <c r="AJ1839" s="5" t="s">
        <v>16547</v>
      </c>
      <c r="AK1839" s="5" t="s">
        <v>16548</v>
      </c>
      <c r="AL1839" s="5" t="s">
        <v>1874</v>
      </c>
    </row>
    <row r="1840" hidden="1">
      <c r="A1840" s="5" t="s">
        <v>16549</v>
      </c>
      <c r="B1840" s="5" t="s">
        <v>6567</v>
      </c>
      <c r="C1840" s="5" t="s">
        <v>16550</v>
      </c>
      <c r="D1840" s="9">
        <v>43107.0</v>
      </c>
      <c r="E1840" s="5">
        <v>136112.0</v>
      </c>
      <c r="F1840" s="5">
        <v>61869.0</v>
      </c>
      <c r="G1840" s="5" t="s">
        <v>2343</v>
      </c>
      <c r="H1840" s="5" t="s">
        <v>149</v>
      </c>
      <c r="I1840" s="5" t="s">
        <v>7082</v>
      </c>
      <c r="J1840" s="5" t="s">
        <v>1460</v>
      </c>
      <c r="K1840" s="5" t="s">
        <v>16551</v>
      </c>
      <c r="L1840" s="5" t="s">
        <v>16552</v>
      </c>
      <c r="M1840" s="10" t="str">
        <f>IFERROR(__xludf.DUMMYFUNCTION("REGEXEXTRACT(L2325, ""[\s,]([A-Z]{2})[,\s]\s?\d{5}"")"),"#N/A")</f>
        <v>#N/A</v>
      </c>
      <c r="N1840" s="5" t="s">
        <v>16553</v>
      </c>
      <c r="O1840" s="5">
        <v>38141.0</v>
      </c>
      <c r="P1840" s="5">
        <v>3.0</v>
      </c>
      <c r="Q1840" s="5" t="s">
        <v>16554</v>
      </c>
      <c r="R1840" s="5" t="s">
        <v>16555</v>
      </c>
      <c r="S1840" s="5">
        <v>4504.0</v>
      </c>
      <c r="T1840" s="5" t="s">
        <v>92</v>
      </c>
      <c r="U1840" s="5">
        <v>4239.0</v>
      </c>
      <c r="V1840" s="5" t="s">
        <v>158</v>
      </c>
      <c r="W1840" s="5" t="s">
        <v>16556</v>
      </c>
      <c r="X1840" s="5" t="s">
        <v>71</v>
      </c>
      <c r="Y1840" s="5" t="s">
        <v>52</v>
      </c>
      <c r="Z1840" s="5" t="s">
        <v>16557</v>
      </c>
      <c r="AA1840" s="5" t="s">
        <v>16558</v>
      </c>
      <c r="AB1840" s="5" t="s">
        <v>235</v>
      </c>
      <c r="AC1840" s="5" t="s">
        <v>52</v>
      </c>
      <c r="AD1840" s="5" t="s">
        <v>163</v>
      </c>
      <c r="AE1840" s="5" t="s">
        <v>164</v>
      </c>
      <c r="AF1840" s="5" t="s">
        <v>165</v>
      </c>
      <c r="AG1840" s="5" t="s">
        <v>52</v>
      </c>
      <c r="AH1840" s="5" t="s">
        <v>52</v>
      </c>
      <c r="AI1840" s="5" t="s">
        <v>52</v>
      </c>
      <c r="AJ1840" s="5" t="s">
        <v>6567</v>
      </c>
      <c r="AK1840" s="5" t="s">
        <v>16552</v>
      </c>
      <c r="AL1840" s="5" t="s">
        <v>2352</v>
      </c>
    </row>
    <row r="1841" hidden="1">
      <c r="A1841" s="5" t="s">
        <v>16559</v>
      </c>
      <c r="B1841" s="5" t="s">
        <v>16395</v>
      </c>
      <c r="C1841" s="5" t="s">
        <v>16380</v>
      </c>
      <c r="D1841" s="9">
        <v>43107.0</v>
      </c>
      <c r="E1841" s="5">
        <v>241714.0</v>
      </c>
      <c r="F1841" s="5">
        <v>109870.0</v>
      </c>
      <c r="G1841" s="5" t="s">
        <v>327</v>
      </c>
      <c r="H1841" s="5" t="s">
        <v>459</v>
      </c>
      <c r="I1841" s="5" t="s">
        <v>16560</v>
      </c>
      <c r="J1841" s="5" t="s">
        <v>191</v>
      </c>
      <c r="K1841" s="5" t="s">
        <v>7072</v>
      </c>
      <c r="L1841" s="5" t="s">
        <v>16561</v>
      </c>
      <c r="M1841" s="10" t="str">
        <f>IFERROR(__xludf.DUMMYFUNCTION("REGEXEXTRACT(L2326, ""[\s,]([A-Z]{2})[,\s]\s?\d{5}"")"),"OH")</f>
        <v>OH</v>
      </c>
      <c r="N1841" s="5" t="s">
        <v>16383</v>
      </c>
      <c r="O1841" s="5" t="s">
        <v>52</v>
      </c>
      <c r="P1841" s="5">
        <v>5.0</v>
      </c>
      <c r="Q1841" s="5" t="s">
        <v>16562</v>
      </c>
      <c r="R1841" s="5" t="s">
        <v>508</v>
      </c>
      <c r="S1841" s="5">
        <v>47.0</v>
      </c>
      <c r="T1841" s="5" t="s">
        <v>374</v>
      </c>
      <c r="U1841" s="5">
        <v>99.0</v>
      </c>
      <c r="V1841" s="5" t="s">
        <v>93</v>
      </c>
      <c r="W1841" s="5" t="s">
        <v>16563</v>
      </c>
      <c r="X1841" s="5" t="s">
        <v>52</v>
      </c>
      <c r="Y1841" s="5" t="s">
        <v>52</v>
      </c>
      <c r="Z1841" s="5" t="s">
        <v>16564</v>
      </c>
      <c r="AA1841" s="5" t="s">
        <v>16565</v>
      </c>
      <c r="AB1841" s="5" t="s">
        <v>260</v>
      </c>
      <c r="AC1841" s="5" t="s">
        <v>52</v>
      </c>
      <c r="AD1841" s="5" t="s">
        <v>11980</v>
      </c>
      <c r="AE1841" s="5" t="s">
        <v>11981</v>
      </c>
      <c r="AF1841" s="5" t="s">
        <v>218</v>
      </c>
      <c r="AG1841" s="5" t="s">
        <v>52</v>
      </c>
      <c r="AH1841" s="5" t="s">
        <v>11982</v>
      </c>
      <c r="AI1841" s="5" t="s">
        <v>11983</v>
      </c>
      <c r="AJ1841" s="5" t="s">
        <v>16400</v>
      </c>
      <c r="AK1841" s="5" t="s">
        <v>16401</v>
      </c>
      <c r="AL1841" s="5" t="s">
        <v>300</v>
      </c>
    </row>
    <row r="1842" hidden="1">
      <c r="A1842" s="5" t="s">
        <v>16566</v>
      </c>
      <c r="B1842" s="5" t="s">
        <v>16567</v>
      </c>
      <c r="C1842" s="5" t="s">
        <v>16380</v>
      </c>
      <c r="D1842" s="9">
        <v>43107.0</v>
      </c>
      <c r="E1842" s="5">
        <v>177298.0</v>
      </c>
      <c r="F1842" s="5">
        <v>80590.0</v>
      </c>
      <c r="G1842" s="5" t="s">
        <v>327</v>
      </c>
      <c r="H1842" s="5" t="s">
        <v>459</v>
      </c>
      <c r="I1842" s="5" t="s">
        <v>16560</v>
      </c>
      <c r="J1842" s="5" t="s">
        <v>191</v>
      </c>
      <c r="K1842" s="5" t="s">
        <v>7072</v>
      </c>
      <c r="L1842" s="5" t="s">
        <v>16568</v>
      </c>
      <c r="M1842" s="10" t="str">
        <f>IFERROR(__xludf.DUMMYFUNCTION("REGEXEXTRACT(L2327, ""[\s,]([A-Z]{2})[,\s]\s?\d{5}"")"),"OH")</f>
        <v>OH</v>
      </c>
      <c r="N1842" s="5" t="s">
        <v>16383</v>
      </c>
      <c r="O1842" s="5" t="s">
        <v>52</v>
      </c>
      <c r="P1842" s="5">
        <v>4.0</v>
      </c>
      <c r="Q1842" s="5" t="s">
        <v>16569</v>
      </c>
      <c r="R1842" s="5" t="s">
        <v>691</v>
      </c>
      <c r="S1842" s="5">
        <v>57.0</v>
      </c>
      <c r="T1842" s="5" t="s">
        <v>374</v>
      </c>
      <c r="U1842" s="5">
        <v>78.0</v>
      </c>
      <c r="V1842" s="5" t="s">
        <v>93</v>
      </c>
      <c r="W1842" s="5" t="s">
        <v>16570</v>
      </c>
      <c r="X1842" s="5" t="s">
        <v>52</v>
      </c>
      <c r="Y1842" s="5" t="s">
        <v>52</v>
      </c>
      <c r="Z1842" s="5" t="s">
        <v>16564</v>
      </c>
      <c r="AA1842" s="5" t="s">
        <v>16571</v>
      </c>
      <c r="AB1842" s="5" t="s">
        <v>260</v>
      </c>
      <c r="AC1842" s="5" t="s">
        <v>52</v>
      </c>
      <c r="AD1842" s="5" t="s">
        <v>11980</v>
      </c>
      <c r="AE1842" s="5" t="s">
        <v>11981</v>
      </c>
      <c r="AF1842" s="5" t="s">
        <v>218</v>
      </c>
      <c r="AG1842" s="5" t="s">
        <v>52</v>
      </c>
      <c r="AH1842" s="5" t="s">
        <v>11982</v>
      </c>
      <c r="AI1842" s="5" t="s">
        <v>11983</v>
      </c>
      <c r="AJ1842" s="5" t="s">
        <v>16379</v>
      </c>
      <c r="AK1842" s="5" t="s">
        <v>16382</v>
      </c>
      <c r="AL1842" s="5" t="s">
        <v>300</v>
      </c>
    </row>
    <row r="1843" hidden="1">
      <c r="A1843" s="5" t="s">
        <v>16572</v>
      </c>
      <c r="B1843" s="5" t="s">
        <v>15256</v>
      </c>
      <c r="C1843" s="5" t="s">
        <v>14003</v>
      </c>
      <c r="D1843" s="9">
        <v>43107.0</v>
      </c>
      <c r="E1843" s="5">
        <v>247874.0</v>
      </c>
      <c r="F1843" s="5">
        <v>112670.0</v>
      </c>
      <c r="G1843" s="5" t="s">
        <v>327</v>
      </c>
      <c r="H1843" s="5" t="s">
        <v>459</v>
      </c>
      <c r="I1843" s="5" t="s">
        <v>16560</v>
      </c>
      <c r="J1843" s="5" t="s">
        <v>191</v>
      </c>
      <c r="K1843" s="5" t="s">
        <v>8466</v>
      </c>
      <c r="L1843" s="5" t="s">
        <v>15258</v>
      </c>
      <c r="M1843" s="10" t="str">
        <f>IFERROR(__xludf.DUMMYFUNCTION("REGEXEXTRACT(L2328, ""[\s,]([A-Z]{2})[,\s]\s?\d{5}"")"),"FL")</f>
        <v>FL</v>
      </c>
      <c r="N1843" s="5" t="s">
        <v>14006</v>
      </c>
      <c r="O1843" s="5" t="s">
        <v>52</v>
      </c>
      <c r="P1843" s="5">
        <v>5.0</v>
      </c>
      <c r="Q1843" s="5" t="s">
        <v>16573</v>
      </c>
      <c r="R1843" s="5" t="s">
        <v>16574</v>
      </c>
      <c r="S1843" s="5">
        <v>44.0</v>
      </c>
      <c r="T1843" s="5" t="s">
        <v>374</v>
      </c>
      <c r="U1843" s="5">
        <v>102.0</v>
      </c>
      <c r="V1843" s="5" t="s">
        <v>93</v>
      </c>
      <c r="W1843" s="5" t="s">
        <v>16575</v>
      </c>
      <c r="X1843" s="5" t="s">
        <v>52</v>
      </c>
      <c r="Y1843" s="5" t="s">
        <v>52</v>
      </c>
      <c r="Z1843" s="5" t="s">
        <v>16564</v>
      </c>
      <c r="AA1843" s="5" t="s">
        <v>16576</v>
      </c>
      <c r="AB1843" s="5" t="s">
        <v>260</v>
      </c>
      <c r="AC1843" s="5" t="s">
        <v>52</v>
      </c>
      <c r="AD1843" s="5" t="s">
        <v>11980</v>
      </c>
      <c r="AE1843" s="5" t="s">
        <v>11981</v>
      </c>
      <c r="AF1843" s="5" t="s">
        <v>218</v>
      </c>
      <c r="AG1843" s="5" t="s">
        <v>52</v>
      </c>
      <c r="AH1843" s="5" t="s">
        <v>11982</v>
      </c>
      <c r="AI1843" s="5" t="s">
        <v>11983</v>
      </c>
      <c r="AJ1843" s="5" t="s">
        <v>16577</v>
      </c>
      <c r="AK1843" s="5" t="s">
        <v>16578</v>
      </c>
      <c r="AL1843" s="5" t="s">
        <v>300</v>
      </c>
    </row>
    <row r="1844" hidden="1">
      <c r="A1844" s="5" t="s">
        <v>16579</v>
      </c>
      <c r="B1844" s="5" t="s">
        <v>16580</v>
      </c>
      <c r="C1844" s="5" t="s">
        <v>16581</v>
      </c>
      <c r="D1844" s="9">
        <v>43105.0</v>
      </c>
      <c r="E1844" s="5">
        <v>41692.0</v>
      </c>
      <c r="F1844" s="5">
        <v>18951.0</v>
      </c>
      <c r="G1844" s="5" t="s">
        <v>1419</v>
      </c>
      <c r="H1844" s="5" t="s">
        <v>480</v>
      </c>
      <c r="I1844" s="5" t="s">
        <v>15481</v>
      </c>
      <c r="J1844" s="5" t="s">
        <v>256</v>
      </c>
      <c r="K1844" s="5" t="s">
        <v>966</v>
      </c>
      <c r="L1844" s="5" t="s">
        <v>16582</v>
      </c>
      <c r="M1844" s="10" t="str">
        <f>IFERROR(__xludf.DUMMYFUNCTION("REGEXEXTRACT(L2329, ""[\s,]([A-Z]{2})[,\s]\s?\d{5}"")"),"NC")</f>
        <v>NC</v>
      </c>
      <c r="N1844" s="5" t="s">
        <v>16583</v>
      </c>
      <c r="O1844" s="5" t="s">
        <v>52</v>
      </c>
      <c r="P1844" s="5">
        <v>1.0</v>
      </c>
      <c r="Q1844" s="5" t="s">
        <v>16584</v>
      </c>
      <c r="R1844" s="5">
        <v>4300.0</v>
      </c>
      <c r="S1844" s="5">
        <v>13.0</v>
      </c>
      <c r="T1844" s="5" t="s">
        <v>115</v>
      </c>
      <c r="U1844" s="5">
        <v>0.0</v>
      </c>
      <c r="V1844" s="5" t="s">
        <v>52</v>
      </c>
      <c r="W1844" s="5" t="s">
        <v>16585</v>
      </c>
      <c r="X1844" s="5" t="s">
        <v>52</v>
      </c>
      <c r="Y1844" s="5" t="s">
        <v>52</v>
      </c>
      <c r="Z1844" s="5" t="s">
        <v>2641</v>
      </c>
      <c r="AA1844" s="5">
        <v>1.9893663E7</v>
      </c>
      <c r="AB1844" s="5" t="s">
        <v>2743</v>
      </c>
      <c r="AC1844" s="5" t="s">
        <v>52</v>
      </c>
      <c r="AD1844" s="5" t="s">
        <v>181</v>
      </c>
      <c r="AE1844" s="5" t="s">
        <v>182</v>
      </c>
      <c r="AF1844" s="5" t="s">
        <v>183</v>
      </c>
      <c r="AG1844" s="5" t="s">
        <v>52</v>
      </c>
      <c r="AH1844" s="5" t="s">
        <v>52</v>
      </c>
      <c r="AI1844" s="5" t="s">
        <v>184</v>
      </c>
      <c r="AJ1844" s="5" t="s">
        <v>16580</v>
      </c>
      <c r="AK1844" s="5" t="s">
        <v>16582</v>
      </c>
      <c r="AL1844" s="5" t="s">
        <v>4648</v>
      </c>
    </row>
    <row r="1845" hidden="1">
      <c r="A1845" s="5" t="s">
        <v>16586</v>
      </c>
      <c r="B1845" s="5" t="s">
        <v>13270</v>
      </c>
      <c r="C1845" s="5" t="s">
        <v>16430</v>
      </c>
      <c r="D1845" s="9">
        <v>43103.0</v>
      </c>
      <c r="E1845" s="5">
        <v>84746.0</v>
      </c>
      <c r="F1845" s="5">
        <v>38521.0</v>
      </c>
      <c r="G1845" s="5" t="s">
        <v>226</v>
      </c>
      <c r="H1845" s="5" t="s">
        <v>205</v>
      </c>
      <c r="I1845" s="5" t="s">
        <v>15859</v>
      </c>
      <c r="J1845" s="5" t="s">
        <v>228</v>
      </c>
      <c r="K1845" s="5" t="s">
        <v>16437</v>
      </c>
      <c r="L1845" s="5" t="s">
        <v>16438</v>
      </c>
      <c r="M1845" s="10" t="str">
        <f>IFERROR(__xludf.DUMMYFUNCTION("REGEXEXTRACT(L2330, ""[\s,]([A-Z]{2})[,\s]\s?\d{5}"")"),"#N/A")</f>
        <v>#N/A</v>
      </c>
      <c r="N1845" s="5" t="s">
        <v>16431</v>
      </c>
      <c r="O1845" s="5">
        <v>952.0</v>
      </c>
      <c r="P1845" s="5">
        <v>2.0</v>
      </c>
      <c r="Q1845" s="5" t="s">
        <v>16587</v>
      </c>
      <c r="R1845" s="5" t="s">
        <v>156</v>
      </c>
      <c r="S1845" s="5">
        <v>7029.0</v>
      </c>
      <c r="T1845" s="5" t="s">
        <v>53</v>
      </c>
      <c r="U1845" s="5">
        <v>0.0</v>
      </c>
      <c r="V1845" s="5" t="s">
        <v>70</v>
      </c>
      <c r="W1845" s="5" t="s">
        <v>16588</v>
      </c>
      <c r="X1845" s="5" t="s">
        <v>52</v>
      </c>
      <c r="Y1845" s="5" t="s">
        <v>52</v>
      </c>
      <c r="Z1845" s="5" t="s">
        <v>16589</v>
      </c>
      <c r="AA1845" s="5" t="s">
        <v>16590</v>
      </c>
      <c r="AB1845" s="5" t="s">
        <v>235</v>
      </c>
      <c r="AC1845" s="5" t="s">
        <v>52</v>
      </c>
      <c r="AD1845" s="5" t="s">
        <v>3974</v>
      </c>
      <c r="AE1845" s="5" t="s">
        <v>3975</v>
      </c>
      <c r="AF1845" s="5" t="s">
        <v>183</v>
      </c>
      <c r="AG1845" s="5" t="s">
        <v>52</v>
      </c>
      <c r="AH1845" s="5" t="s">
        <v>3976</v>
      </c>
      <c r="AI1845" s="5" t="s">
        <v>3977</v>
      </c>
      <c r="AJ1845" s="5" t="s">
        <v>13270</v>
      </c>
      <c r="AK1845" s="5" t="s">
        <v>16591</v>
      </c>
      <c r="AL1845" s="5" t="s">
        <v>11190</v>
      </c>
    </row>
    <row r="1846" hidden="1">
      <c r="A1846" s="5" t="s">
        <v>16592</v>
      </c>
      <c r="B1846" s="5" t="s">
        <v>13270</v>
      </c>
      <c r="C1846" s="5" t="s">
        <v>16430</v>
      </c>
      <c r="D1846" s="9">
        <v>43103.0</v>
      </c>
      <c r="E1846" s="5">
        <v>27544.0</v>
      </c>
      <c r="F1846" s="5">
        <v>12520.0</v>
      </c>
      <c r="G1846" s="5" t="s">
        <v>226</v>
      </c>
      <c r="H1846" s="5" t="s">
        <v>205</v>
      </c>
      <c r="I1846" s="5" t="s">
        <v>15859</v>
      </c>
      <c r="J1846" s="5" t="s">
        <v>228</v>
      </c>
      <c r="K1846" s="5" t="s">
        <v>1536</v>
      </c>
      <c r="L1846" s="5" t="s">
        <v>16438</v>
      </c>
      <c r="M1846" s="10" t="str">
        <f>IFERROR(__xludf.DUMMYFUNCTION("REGEXEXTRACT(L2331, ""[\s,]([A-Z]{2})[,\s]\s?\d{5}"")"),"NJ")</f>
        <v>NJ</v>
      </c>
      <c r="N1846" s="5" t="s">
        <v>16431</v>
      </c>
      <c r="O1846" s="5">
        <v>952.0</v>
      </c>
      <c r="P1846" s="5">
        <v>1.0</v>
      </c>
      <c r="Q1846" s="5" t="s">
        <v>16593</v>
      </c>
      <c r="R1846" s="5">
        <v>4510.0</v>
      </c>
      <c r="S1846" s="5">
        <v>3525.0</v>
      </c>
      <c r="T1846" s="5" t="s">
        <v>53</v>
      </c>
      <c r="U1846" s="5">
        <v>0.0</v>
      </c>
      <c r="V1846" s="5" t="s">
        <v>70</v>
      </c>
      <c r="W1846" s="5" t="s">
        <v>16594</v>
      </c>
      <c r="X1846" s="5" t="s">
        <v>52</v>
      </c>
      <c r="Y1846" s="5" t="s">
        <v>52</v>
      </c>
      <c r="Z1846" s="5" t="s">
        <v>16589</v>
      </c>
      <c r="AA1846" s="5" t="s">
        <v>16595</v>
      </c>
      <c r="AB1846" s="5" t="s">
        <v>235</v>
      </c>
      <c r="AC1846" s="5" t="s">
        <v>52</v>
      </c>
      <c r="AD1846" s="5" t="s">
        <v>3974</v>
      </c>
      <c r="AE1846" s="5" t="s">
        <v>3975</v>
      </c>
      <c r="AF1846" s="5" t="s">
        <v>183</v>
      </c>
      <c r="AG1846" s="5" t="s">
        <v>52</v>
      </c>
      <c r="AH1846" s="5" t="s">
        <v>3976</v>
      </c>
      <c r="AI1846" s="5" t="s">
        <v>3977</v>
      </c>
      <c r="AJ1846" s="5" t="s">
        <v>13270</v>
      </c>
      <c r="AK1846" s="5" t="s">
        <v>16591</v>
      </c>
      <c r="AL1846" s="5" t="s">
        <v>11190</v>
      </c>
    </row>
    <row r="1847" hidden="1">
      <c r="A1847" s="5" t="s">
        <v>16596</v>
      </c>
      <c r="B1847" s="5" t="s">
        <v>13270</v>
      </c>
      <c r="C1847" s="5" t="s">
        <v>204</v>
      </c>
      <c r="D1847" s="9">
        <v>43103.0</v>
      </c>
      <c r="E1847" s="5">
        <v>82898.0</v>
      </c>
      <c r="F1847" s="5">
        <v>37681.0</v>
      </c>
      <c r="G1847" s="5" t="s">
        <v>226</v>
      </c>
      <c r="H1847" s="5" t="s">
        <v>205</v>
      </c>
      <c r="I1847" s="5" t="s">
        <v>15859</v>
      </c>
      <c r="J1847" s="5" t="s">
        <v>228</v>
      </c>
      <c r="K1847" s="5" t="s">
        <v>16437</v>
      </c>
      <c r="L1847" s="5" t="s">
        <v>16438</v>
      </c>
      <c r="M1847" s="10" t="str">
        <f>IFERROR(__xludf.DUMMYFUNCTION("REGEXEXTRACT(L2332, ""[\s,]([A-Z]{2})[,\s]\s?\d{5}"")"),"#N/A")</f>
        <v>#N/A</v>
      </c>
      <c r="N1847" s="5" t="s">
        <v>16238</v>
      </c>
      <c r="O1847" s="5">
        <v>952.0</v>
      </c>
      <c r="P1847" s="5">
        <v>2.0</v>
      </c>
      <c r="Q1847" s="5" t="s">
        <v>16597</v>
      </c>
      <c r="R1847" s="5" t="s">
        <v>156</v>
      </c>
      <c r="S1847" s="5">
        <v>6741.0</v>
      </c>
      <c r="T1847" s="5" t="s">
        <v>53</v>
      </c>
      <c r="U1847" s="5">
        <v>0.0</v>
      </c>
      <c r="V1847" s="5" t="s">
        <v>70</v>
      </c>
      <c r="W1847" s="5" t="s">
        <v>16598</v>
      </c>
      <c r="X1847" s="5" t="s">
        <v>52</v>
      </c>
      <c r="Y1847" s="5" t="s">
        <v>52</v>
      </c>
      <c r="Z1847" s="5" t="s">
        <v>16589</v>
      </c>
      <c r="AA1847" s="5" t="s">
        <v>16599</v>
      </c>
      <c r="AB1847" s="5" t="s">
        <v>235</v>
      </c>
      <c r="AC1847" s="5" t="s">
        <v>52</v>
      </c>
      <c r="AD1847" s="5" t="s">
        <v>3974</v>
      </c>
      <c r="AE1847" s="5" t="s">
        <v>3975</v>
      </c>
      <c r="AF1847" s="5" t="s">
        <v>183</v>
      </c>
      <c r="AG1847" s="5" t="s">
        <v>52</v>
      </c>
      <c r="AH1847" s="5" t="s">
        <v>3976</v>
      </c>
      <c r="AI1847" s="5" t="s">
        <v>3977</v>
      </c>
      <c r="AJ1847" s="5" t="s">
        <v>13270</v>
      </c>
      <c r="AK1847" s="5" t="s">
        <v>16591</v>
      </c>
      <c r="AL1847" s="5" t="s">
        <v>11190</v>
      </c>
    </row>
    <row r="1848" hidden="1">
      <c r="A1848" s="5" t="s">
        <v>16600</v>
      </c>
      <c r="B1848" s="5" t="s">
        <v>14965</v>
      </c>
      <c r="C1848" s="5" t="s">
        <v>14966</v>
      </c>
      <c r="D1848" s="9">
        <v>43102.0</v>
      </c>
      <c r="E1848" s="5">
        <v>19778.0</v>
      </c>
      <c r="F1848" s="5">
        <v>8990.0</v>
      </c>
      <c r="G1848" s="5" t="s">
        <v>107</v>
      </c>
      <c r="H1848" s="5" t="s">
        <v>530</v>
      </c>
      <c r="I1848" s="5" t="s">
        <v>4736</v>
      </c>
      <c r="J1848" s="5" t="s">
        <v>109</v>
      </c>
      <c r="K1848" s="5" t="s">
        <v>207</v>
      </c>
      <c r="L1848" s="5" t="s">
        <v>14756</v>
      </c>
      <c r="M1848" s="10" t="str">
        <f>IFERROR(__xludf.DUMMYFUNCTION("REGEXEXTRACT(L2333, ""[\s,]([A-Z]{2})[,\s]\s?\d{5}"")"),"TX")</f>
        <v>TX</v>
      </c>
      <c r="N1848" s="5" t="s">
        <v>16601</v>
      </c>
      <c r="O1848" s="5">
        <v>2048.0</v>
      </c>
      <c r="P1848" s="5">
        <v>1.0</v>
      </c>
      <c r="Q1848" s="5" t="s">
        <v>16602</v>
      </c>
      <c r="R1848" s="5">
        <v>2210.0</v>
      </c>
      <c r="S1848" s="5">
        <v>820.0</v>
      </c>
      <c r="T1848" s="5" t="s">
        <v>69</v>
      </c>
      <c r="U1848" s="5">
        <v>27.0</v>
      </c>
      <c r="V1848" s="5" t="s">
        <v>93</v>
      </c>
      <c r="W1848" s="5" t="s">
        <v>16603</v>
      </c>
      <c r="X1848" s="5" t="s">
        <v>52</v>
      </c>
      <c r="Y1848" s="5" t="s">
        <v>52</v>
      </c>
      <c r="Z1848" s="5" t="s">
        <v>16604</v>
      </c>
      <c r="AA1848" s="5">
        <v>1.6152437E8</v>
      </c>
      <c r="AB1848" s="5" t="s">
        <v>235</v>
      </c>
      <c r="AC1848" s="5" t="s">
        <v>52</v>
      </c>
      <c r="AD1848" s="5" t="s">
        <v>11980</v>
      </c>
      <c r="AE1848" s="5" t="s">
        <v>11981</v>
      </c>
      <c r="AF1848" s="5" t="s">
        <v>218</v>
      </c>
      <c r="AG1848" s="5" t="s">
        <v>52</v>
      </c>
      <c r="AH1848" s="5" t="s">
        <v>11982</v>
      </c>
      <c r="AI1848" s="5" t="s">
        <v>11983</v>
      </c>
      <c r="AJ1848" s="5" t="s">
        <v>64</v>
      </c>
      <c r="AK1848" s="5" t="s">
        <v>14761</v>
      </c>
      <c r="AL1848" s="5" t="s">
        <v>79</v>
      </c>
    </row>
    <row r="1849">
      <c r="A1849" s="5" t="s">
        <v>16605</v>
      </c>
      <c r="B1849" s="5" t="s">
        <v>16606</v>
      </c>
      <c r="C1849" s="5" t="s">
        <v>16607</v>
      </c>
      <c r="D1849" s="9">
        <v>43087.0</v>
      </c>
      <c r="E1849" s="5">
        <v>31513.0</v>
      </c>
      <c r="F1849" s="5">
        <v>14324.0</v>
      </c>
      <c r="G1849" s="5" t="s">
        <v>556</v>
      </c>
      <c r="H1849" s="5" t="s">
        <v>45</v>
      </c>
      <c r="I1849" s="5" t="s">
        <v>16608</v>
      </c>
      <c r="J1849" s="5" t="s">
        <v>558</v>
      </c>
      <c r="K1849" s="5" t="s">
        <v>16609</v>
      </c>
      <c r="L1849" s="5" t="s">
        <v>16610</v>
      </c>
      <c r="M1849" s="10" t="str">
        <f>IFERROR(__xludf.DUMMYFUNCTION("REGEXEXTRACT(L2334, ""[\s,]([A-Z]{2})[,\s]\s?\d{5}"")"),"OH")</f>
        <v>OH</v>
      </c>
      <c r="N1849" s="5" t="s">
        <v>16611</v>
      </c>
      <c r="O1849" s="5" t="s">
        <v>52</v>
      </c>
      <c r="P1849" s="5">
        <v>1.0</v>
      </c>
      <c r="Q1849" s="5" t="s">
        <v>16612</v>
      </c>
      <c r="R1849" s="5" t="s">
        <v>52</v>
      </c>
      <c r="S1849" s="5">
        <v>1152.0</v>
      </c>
      <c r="T1849" s="5" t="s">
        <v>69</v>
      </c>
      <c r="U1849" s="5">
        <v>55.0</v>
      </c>
      <c r="V1849" s="5" t="s">
        <v>93</v>
      </c>
      <c r="W1849" s="5" t="s">
        <v>16613</v>
      </c>
      <c r="X1849" s="5" t="s">
        <v>71</v>
      </c>
      <c r="Y1849" s="5" t="s">
        <v>52</v>
      </c>
      <c r="Z1849" s="5" t="s">
        <v>3519</v>
      </c>
      <c r="AA1849" s="5" t="s">
        <v>16614</v>
      </c>
      <c r="AB1849" s="5" t="s">
        <v>162</v>
      </c>
      <c r="AC1849" s="5" t="s">
        <v>52</v>
      </c>
      <c r="AD1849" s="5" t="s">
        <v>15837</v>
      </c>
      <c r="AE1849" s="5" t="s">
        <v>15838</v>
      </c>
      <c r="AF1849" s="5" t="s">
        <v>2166</v>
      </c>
      <c r="AG1849" s="5" t="s">
        <v>52</v>
      </c>
      <c r="AH1849" s="5" t="s">
        <v>52</v>
      </c>
      <c r="AI1849" s="5" t="s">
        <v>15839</v>
      </c>
      <c r="AJ1849" s="5" t="s">
        <v>16606</v>
      </c>
      <c r="AK1849" s="5" t="s">
        <v>16610</v>
      </c>
      <c r="AL1849" s="5" t="s">
        <v>16190</v>
      </c>
    </row>
    <row r="1850" hidden="1">
      <c r="A1850" s="5" t="s">
        <v>16615</v>
      </c>
      <c r="B1850" s="5" t="s">
        <v>16616</v>
      </c>
      <c r="C1850" s="5" t="s">
        <v>16617</v>
      </c>
      <c r="D1850" s="9">
        <v>43087.0</v>
      </c>
      <c r="E1850" s="5">
        <v>241538.0</v>
      </c>
      <c r="F1850" s="5">
        <v>109790.0</v>
      </c>
      <c r="G1850" s="5" t="s">
        <v>16618</v>
      </c>
      <c r="H1850" s="5" t="s">
        <v>205</v>
      </c>
      <c r="I1850" s="5" t="s">
        <v>16619</v>
      </c>
      <c r="J1850" s="5" t="s">
        <v>16620</v>
      </c>
      <c r="K1850" s="5" t="s">
        <v>16621</v>
      </c>
      <c r="L1850" s="5" t="s">
        <v>16622</v>
      </c>
      <c r="M1850" s="10" t="str">
        <f>IFERROR(__xludf.DUMMYFUNCTION("REGEXEXTRACT(L2335, ""[\s,]([A-Z]{2})[,\s]\s?\d{5}"")"),"OH")</f>
        <v>OH</v>
      </c>
      <c r="N1850" s="5" t="s">
        <v>16623</v>
      </c>
      <c r="O1850" s="5" t="s">
        <v>52</v>
      </c>
      <c r="P1850" s="5">
        <v>4.0</v>
      </c>
      <c r="Q1850" s="5" t="s">
        <v>16624</v>
      </c>
      <c r="R1850" s="5" t="s">
        <v>16625</v>
      </c>
      <c r="S1850" s="5">
        <v>4.0</v>
      </c>
      <c r="T1850" s="5" t="s">
        <v>115</v>
      </c>
      <c r="U1850" s="5">
        <v>2.0</v>
      </c>
      <c r="V1850" s="5" t="s">
        <v>70</v>
      </c>
      <c r="W1850" s="5" t="s">
        <v>16626</v>
      </c>
      <c r="X1850" s="5" t="s">
        <v>52</v>
      </c>
      <c r="Y1850" s="5" t="s">
        <v>52</v>
      </c>
      <c r="Z1850" s="5" t="s">
        <v>16627</v>
      </c>
      <c r="AA1850" s="5" t="s">
        <v>16628</v>
      </c>
      <c r="AB1850" s="5" t="s">
        <v>16629</v>
      </c>
      <c r="AC1850" s="5" t="s">
        <v>52</v>
      </c>
      <c r="AD1850" s="5" t="s">
        <v>398</v>
      </c>
      <c r="AE1850" s="5" t="s">
        <v>399</v>
      </c>
      <c r="AF1850" s="5" t="s">
        <v>400</v>
      </c>
      <c r="AG1850" s="5" t="s">
        <v>401</v>
      </c>
      <c r="AH1850" s="5">
        <v>23502.0</v>
      </c>
      <c r="AI1850" s="5" t="s">
        <v>402</v>
      </c>
      <c r="AJ1850" s="5" t="s">
        <v>16630</v>
      </c>
      <c r="AK1850" s="5" t="s">
        <v>16631</v>
      </c>
      <c r="AL1850" s="5" t="s">
        <v>16632</v>
      </c>
    </row>
    <row r="1851" hidden="1">
      <c r="A1851" s="5" t="s">
        <v>16633</v>
      </c>
      <c r="B1851" s="5" t="s">
        <v>13270</v>
      </c>
      <c r="C1851" s="5" t="s">
        <v>16430</v>
      </c>
      <c r="D1851" s="9">
        <v>43086.0</v>
      </c>
      <c r="E1851" s="5">
        <v>110427.0</v>
      </c>
      <c r="F1851" s="5">
        <v>50194.0</v>
      </c>
      <c r="G1851" s="5" t="s">
        <v>226</v>
      </c>
      <c r="H1851" s="5" t="s">
        <v>205</v>
      </c>
      <c r="I1851" s="5" t="s">
        <v>12990</v>
      </c>
      <c r="J1851" s="5" t="s">
        <v>228</v>
      </c>
      <c r="K1851" s="5" t="s">
        <v>16437</v>
      </c>
      <c r="L1851" s="5" t="s">
        <v>16237</v>
      </c>
      <c r="M1851" s="10" t="str">
        <f>IFERROR(__xludf.DUMMYFUNCTION("REGEXEXTRACT(L2336, ""[\s,]([A-Z]{2})[,\s]\s?\d{5}"")"),"OH")</f>
        <v>OH</v>
      </c>
      <c r="N1851" s="5" t="s">
        <v>16431</v>
      </c>
      <c r="O1851" s="5">
        <v>960.0</v>
      </c>
      <c r="P1851" s="5">
        <v>2.0</v>
      </c>
      <c r="Q1851" s="5" t="s">
        <v>16634</v>
      </c>
      <c r="R1851" s="5" t="s">
        <v>2195</v>
      </c>
      <c r="S1851" s="5">
        <v>7722.0</v>
      </c>
      <c r="T1851" s="5" t="s">
        <v>53</v>
      </c>
      <c r="U1851" s="5">
        <v>0.0</v>
      </c>
      <c r="V1851" s="5" t="s">
        <v>70</v>
      </c>
      <c r="W1851" s="5" t="s">
        <v>16635</v>
      </c>
      <c r="X1851" s="5" t="s">
        <v>52</v>
      </c>
      <c r="Y1851" s="5" t="s">
        <v>52</v>
      </c>
      <c r="Z1851" s="5" t="s">
        <v>16636</v>
      </c>
      <c r="AA1851" s="5" t="s">
        <v>16637</v>
      </c>
      <c r="AB1851" s="5" t="s">
        <v>59</v>
      </c>
      <c r="AC1851" s="5" t="s">
        <v>52</v>
      </c>
      <c r="AD1851" s="5" t="s">
        <v>3974</v>
      </c>
      <c r="AE1851" s="5" t="s">
        <v>3975</v>
      </c>
      <c r="AF1851" s="5" t="s">
        <v>183</v>
      </c>
      <c r="AG1851" s="5" t="s">
        <v>52</v>
      </c>
      <c r="AH1851" s="5" t="s">
        <v>3976</v>
      </c>
      <c r="AI1851" s="5" t="s">
        <v>3977</v>
      </c>
      <c r="AJ1851" s="5" t="s">
        <v>13270</v>
      </c>
      <c r="AK1851" s="5" t="s">
        <v>16591</v>
      </c>
      <c r="AL1851" s="5" t="s">
        <v>11190</v>
      </c>
    </row>
    <row r="1852">
      <c r="A1852" s="5" t="s">
        <v>16638</v>
      </c>
      <c r="B1852" s="5" t="s">
        <v>16639</v>
      </c>
      <c r="C1852" s="5" t="s">
        <v>16640</v>
      </c>
      <c r="D1852" s="9">
        <v>43081.0</v>
      </c>
      <c r="E1852" s="5">
        <v>17290.0</v>
      </c>
      <c r="F1852" s="5">
        <v>7859.0</v>
      </c>
      <c r="G1852" s="5" t="s">
        <v>422</v>
      </c>
      <c r="H1852" s="5" t="s">
        <v>45</v>
      </c>
      <c r="I1852" s="5" t="s">
        <v>16641</v>
      </c>
      <c r="J1852" s="5" t="s">
        <v>424</v>
      </c>
      <c r="K1852" s="5" t="s">
        <v>16642</v>
      </c>
      <c r="L1852" s="5" t="s">
        <v>16643</v>
      </c>
      <c r="M1852" s="10" t="str">
        <f>IFERROR(__xludf.DUMMYFUNCTION("REGEXEXTRACT(L2337, ""[\s,]([A-Z]{2})[,\s]\s?\d{5}"")"),"FL")</f>
        <v>FL</v>
      </c>
      <c r="N1852" s="5" t="s">
        <v>16644</v>
      </c>
      <c r="O1852" s="5">
        <v>64161.0</v>
      </c>
      <c r="P1852" s="5">
        <v>1.0</v>
      </c>
      <c r="Q1852" s="5" t="s">
        <v>16645</v>
      </c>
      <c r="R1852" s="5">
        <v>2210.0</v>
      </c>
      <c r="S1852" s="5">
        <v>466.0</v>
      </c>
      <c r="T1852" s="5" t="s">
        <v>69</v>
      </c>
      <c r="U1852" s="5">
        <v>24.0</v>
      </c>
      <c r="V1852" s="5" t="s">
        <v>93</v>
      </c>
      <c r="W1852" s="5" t="s">
        <v>16646</v>
      </c>
      <c r="X1852" s="5" t="s">
        <v>52</v>
      </c>
      <c r="Y1852" s="5" t="s">
        <v>52</v>
      </c>
      <c r="Z1852" s="5" t="s">
        <v>16647</v>
      </c>
      <c r="AA1852" s="5" t="s">
        <v>16648</v>
      </c>
      <c r="AB1852" s="5" t="s">
        <v>260</v>
      </c>
      <c r="AC1852" s="5" t="s">
        <v>283</v>
      </c>
      <c r="AD1852" s="5" t="s">
        <v>11980</v>
      </c>
      <c r="AE1852" s="5" t="s">
        <v>11981</v>
      </c>
      <c r="AF1852" s="5" t="s">
        <v>218</v>
      </c>
      <c r="AG1852" s="5" t="s">
        <v>52</v>
      </c>
      <c r="AH1852" s="5" t="s">
        <v>11982</v>
      </c>
      <c r="AI1852" s="5" t="s">
        <v>11983</v>
      </c>
      <c r="AJ1852" s="5" t="s">
        <v>16639</v>
      </c>
      <c r="AK1852" s="5" t="s">
        <v>16643</v>
      </c>
      <c r="AL1852" s="5" t="s">
        <v>16649</v>
      </c>
    </row>
    <row r="1853">
      <c r="A1853" s="5" t="s">
        <v>16650</v>
      </c>
      <c r="B1853" s="5" t="s">
        <v>14954</v>
      </c>
      <c r="C1853" s="5" t="s">
        <v>102</v>
      </c>
      <c r="D1853" s="9">
        <v>43080.0</v>
      </c>
      <c r="E1853" s="5">
        <v>18686.0</v>
      </c>
      <c r="F1853" s="5">
        <v>8494.0</v>
      </c>
      <c r="G1853" s="5" t="s">
        <v>659</v>
      </c>
      <c r="H1853" s="5" t="s">
        <v>45</v>
      </c>
      <c r="I1853" s="5" t="s">
        <v>16651</v>
      </c>
      <c r="J1853" s="5" t="s">
        <v>661</v>
      </c>
      <c r="K1853" s="5" t="s">
        <v>16652</v>
      </c>
      <c r="L1853" s="5" t="s">
        <v>16653</v>
      </c>
      <c r="M1853" s="10" t="str">
        <f>IFERROR(__xludf.DUMMYFUNCTION("REGEXEXTRACT(L2338, ""[\s,]([A-Z]{2})[,\s]\s?\d{5}"")"),"GA")</f>
        <v>GA</v>
      </c>
      <c r="N1853" s="5" t="s">
        <v>102</v>
      </c>
      <c r="O1853" s="5" t="s">
        <v>16654</v>
      </c>
      <c r="P1853" s="5">
        <v>1.0</v>
      </c>
      <c r="Q1853" s="5" t="s">
        <v>16655</v>
      </c>
      <c r="R1853" s="5" t="s">
        <v>1519</v>
      </c>
      <c r="S1853" s="5">
        <v>1308.0</v>
      </c>
      <c r="T1853" s="5" t="s">
        <v>69</v>
      </c>
      <c r="U1853" s="5">
        <v>39.0</v>
      </c>
      <c r="V1853" s="5" t="s">
        <v>70</v>
      </c>
      <c r="W1853" s="5" t="s">
        <v>16656</v>
      </c>
      <c r="X1853" s="5" t="s">
        <v>52</v>
      </c>
      <c r="Y1853" s="5" t="s">
        <v>52</v>
      </c>
      <c r="Z1853" s="5" t="s">
        <v>16657</v>
      </c>
      <c r="AA1853" s="5" t="s">
        <v>16658</v>
      </c>
      <c r="AB1853" s="5" t="s">
        <v>59</v>
      </c>
      <c r="AC1853" s="5" t="s">
        <v>283</v>
      </c>
      <c r="AD1853" s="5" t="s">
        <v>72</v>
      </c>
      <c r="AE1853" s="5" t="s">
        <v>73</v>
      </c>
      <c r="AF1853" s="5" t="s">
        <v>74</v>
      </c>
      <c r="AG1853" s="5" t="s">
        <v>75</v>
      </c>
      <c r="AH1853" s="5" t="s">
        <v>76</v>
      </c>
      <c r="AI1853" s="5" t="s">
        <v>77</v>
      </c>
      <c r="AJ1853" s="5" t="s">
        <v>102</v>
      </c>
      <c r="AK1853" s="5" t="s">
        <v>102</v>
      </c>
      <c r="AL1853" s="5" t="s">
        <v>525</v>
      </c>
    </row>
    <row r="1854" hidden="1">
      <c r="A1854" s="5" t="s">
        <v>16659</v>
      </c>
      <c r="B1854" s="5" t="s">
        <v>13024</v>
      </c>
      <c r="C1854" s="5" t="s">
        <v>16660</v>
      </c>
      <c r="D1854" s="9">
        <v>43079.0</v>
      </c>
      <c r="E1854" s="5">
        <v>41461.0</v>
      </c>
      <c r="F1854" s="5">
        <v>18846.0</v>
      </c>
      <c r="G1854" s="5" t="s">
        <v>963</v>
      </c>
      <c r="H1854" s="5" t="s">
        <v>189</v>
      </c>
      <c r="I1854" s="5" t="s">
        <v>16661</v>
      </c>
      <c r="J1854" s="5" t="s">
        <v>965</v>
      </c>
      <c r="K1854" s="5" t="s">
        <v>16028</v>
      </c>
      <c r="L1854" s="5" t="s">
        <v>13025</v>
      </c>
      <c r="M1854" s="10" t="str">
        <f>IFERROR(__xludf.DUMMYFUNCTION("REGEXEXTRACT(L2339, ""[\s,]([A-Z]{2})[,\s]\s?\d{5}"")"),"#N/A")</f>
        <v>#N/A</v>
      </c>
      <c r="N1854" s="5" t="s">
        <v>16662</v>
      </c>
      <c r="O1854" s="5">
        <v>77571.0</v>
      </c>
      <c r="P1854" s="5">
        <v>1.0</v>
      </c>
      <c r="Q1854" s="5" t="s">
        <v>16663</v>
      </c>
      <c r="R1854" s="5">
        <v>4510.0</v>
      </c>
      <c r="S1854" s="5">
        <v>900.0</v>
      </c>
      <c r="T1854" s="5" t="s">
        <v>196</v>
      </c>
      <c r="U1854" s="5">
        <v>34.0</v>
      </c>
      <c r="V1854" s="5" t="s">
        <v>93</v>
      </c>
      <c r="W1854" s="5" t="s">
        <v>16664</v>
      </c>
      <c r="X1854" s="5" t="s">
        <v>52</v>
      </c>
      <c r="Y1854" s="5" t="s">
        <v>52</v>
      </c>
      <c r="Z1854" s="5" t="s">
        <v>16665</v>
      </c>
      <c r="AA1854" s="5" t="s">
        <v>16666</v>
      </c>
      <c r="AB1854" s="5" t="s">
        <v>260</v>
      </c>
      <c r="AC1854" s="5" t="s">
        <v>52</v>
      </c>
      <c r="AD1854" s="5" t="s">
        <v>11980</v>
      </c>
      <c r="AE1854" s="5" t="s">
        <v>11981</v>
      </c>
      <c r="AF1854" s="5" t="s">
        <v>218</v>
      </c>
      <c r="AG1854" s="5" t="s">
        <v>52</v>
      </c>
      <c r="AH1854" s="5" t="s">
        <v>11982</v>
      </c>
      <c r="AI1854" s="5" t="s">
        <v>11983</v>
      </c>
      <c r="AJ1854" s="5" t="s">
        <v>11557</v>
      </c>
      <c r="AK1854" s="5" t="s">
        <v>11558</v>
      </c>
      <c r="AL1854" s="5" t="s">
        <v>11559</v>
      </c>
    </row>
    <row r="1855" hidden="1">
      <c r="A1855" s="5" t="s">
        <v>16667</v>
      </c>
      <c r="B1855" s="5" t="s">
        <v>16668</v>
      </c>
      <c r="C1855" s="5" t="s">
        <v>16669</v>
      </c>
      <c r="D1855" s="9">
        <v>43077.0</v>
      </c>
      <c r="E1855" s="5">
        <v>10404.0</v>
      </c>
      <c r="F1855" s="5">
        <v>4729.0</v>
      </c>
      <c r="G1855" s="5" t="s">
        <v>3935</v>
      </c>
      <c r="H1855" s="5" t="s">
        <v>149</v>
      </c>
      <c r="I1855" s="5" t="s">
        <v>14550</v>
      </c>
      <c r="J1855" s="5" t="s">
        <v>872</v>
      </c>
      <c r="K1855" s="5" t="s">
        <v>4112</v>
      </c>
      <c r="L1855" s="5" t="s">
        <v>16670</v>
      </c>
      <c r="M1855" s="10" t="str">
        <f>IFERROR(__xludf.DUMMYFUNCTION("REGEXEXTRACT(L2340, ""[\s,]([A-Z]{2})[,\s]\s?\d{5}"")"),"NJ")</f>
        <v>NJ</v>
      </c>
      <c r="N1855" s="5" t="s">
        <v>16671</v>
      </c>
      <c r="O1855" s="5">
        <v>36207.0</v>
      </c>
      <c r="P1855" s="5">
        <v>1.0</v>
      </c>
      <c r="Q1855" s="5" t="s">
        <v>16672</v>
      </c>
      <c r="R1855" s="5">
        <v>4510.0</v>
      </c>
      <c r="S1855" s="5">
        <v>20.0</v>
      </c>
      <c r="T1855" s="5" t="s">
        <v>115</v>
      </c>
      <c r="U1855" s="5">
        <v>0.0</v>
      </c>
      <c r="V1855" s="5" t="s">
        <v>52</v>
      </c>
      <c r="W1855" s="5" t="s">
        <v>16673</v>
      </c>
      <c r="X1855" s="5" t="s">
        <v>52</v>
      </c>
      <c r="Y1855" s="5" t="s">
        <v>52</v>
      </c>
      <c r="Z1855" s="5" t="s">
        <v>16674</v>
      </c>
      <c r="AA1855" s="5" t="s">
        <v>16675</v>
      </c>
      <c r="AB1855" s="5" t="s">
        <v>162</v>
      </c>
      <c r="AC1855" s="5" t="s">
        <v>283</v>
      </c>
      <c r="AD1855" s="5" t="s">
        <v>181</v>
      </c>
      <c r="AE1855" s="5" t="s">
        <v>182</v>
      </c>
      <c r="AF1855" s="5" t="s">
        <v>183</v>
      </c>
      <c r="AG1855" s="5" t="s">
        <v>52</v>
      </c>
      <c r="AH1855" s="5" t="s">
        <v>52</v>
      </c>
      <c r="AI1855" s="5" t="s">
        <v>184</v>
      </c>
      <c r="AJ1855" s="5" t="s">
        <v>16676</v>
      </c>
      <c r="AK1855" s="5" t="s">
        <v>16677</v>
      </c>
      <c r="AL1855" s="5" t="s">
        <v>16678</v>
      </c>
    </row>
    <row r="1856" hidden="1">
      <c r="A1856" s="5" t="s">
        <v>16679</v>
      </c>
      <c r="B1856" s="5" t="s">
        <v>16680</v>
      </c>
      <c r="C1856" s="5" t="s">
        <v>16681</v>
      </c>
      <c r="D1856" s="9">
        <v>43068.0</v>
      </c>
      <c r="E1856" s="5">
        <v>47366.0</v>
      </c>
      <c r="F1856" s="5">
        <v>21530.0</v>
      </c>
      <c r="G1856" s="5" t="s">
        <v>327</v>
      </c>
      <c r="H1856" s="5" t="s">
        <v>290</v>
      </c>
      <c r="I1856" s="5" t="s">
        <v>10339</v>
      </c>
      <c r="J1856" s="5" t="s">
        <v>191</v>
      </c>
      <c r="K1856" s="5" t="s">
        <v>1086</v>
      </c>
      <c r="L1856" s="5" t="s">
        <v>16682</v>
      </c>
      <c r="M1856" s="10" t="str">
        <f>IFERROR(__xludf.DUMMYFUNCTION("REGEXEXTRACT(L2341, ""[\s,]([A-Z]{2})[,\s]\s?\d{5}"")"),"NY")</f>
        <v>NY</v>
      </c>
      <c r="N1856" s="5" t="s">
        <v>16683</v>
      </c>
      <c r="O1856" s="5">
        <v>63005.0</v>
      </c>
      <c r="P1856" s="5">
        <v>1.0</v>
      </c>
      <c r="Q1856" s="5" t="s">
        <v>16684</v>
      </c>
      <c r="R1856" s="5">
        <v>2210.0</v>
      </c>
      <c r="S1856" s="5">
        <v>1068.0</v>
      </c>
      <c r="T1856" s="5" t="s">
        <v>92</v>
      </c>
      <c r="U1856" s="5">
        <v>0.0</v>
      </c>
      <c r="V1856" s="5" t="s">
        <v>52</v>
      </c>
      <c r="W1856" s="5" t="s">
        <v>16685</v>
      </c>
      <c r="X1856" s="5" t="s">
        <v>52</v>
      </c>
      <c r="Y1856" s="5" t="s">
        <v>52</v>
      </c>
      <c r="Z1856" s="5" t="s">
        <v>16686</v>
      </c>
      <c r="AA1856" s="5" t="s">
        <v>16687</v>
      </c>
      <c r="AB1856" s="5" t="s">
        <v>2743</v>
      </c>
      <c r="AC1856" s="5" t="s">
        <v>52</v>
      </c>
      <c r="AD1856" s="5" t="s">
        <v>11980</v>
      </c>
      <c r="AE1856" s="5" t="s">
        <v>11981</v>
      </c>
      <c r="AF1856" s="5" t="s">
        <v>218</v>
      </c>
      <c r="AG1856" s="5" t="s">
        <v>52</v>
      </c>
      <c r="AH1856" s="5" t="s">
        <v>11982</v>
      </c>
      <c r="AI1856" s="5" t="s">
        <v>11983</v>
      </c>
      <c r="AJ1856" s="5" t="s">
        <v>16680</v>
      </c>
      <c r="AK1856" s="5" t="s">
        <v>16682</v>
      </c>
      <c r="AL1856" s="5" t="s">
        <v>16688</v>
      </c>
    </row>
    <row r="1857" hidden="1">
      <c r="A1857" s="5" t="s">
        <v>16689</v>
      </c>
      <c r="B1857" s="5" t="s">
        <v>16690</v>
      </c>
      <c r="C1857" s="5" t="s">
        <v>16691</v>
      </c>
      <c r="D1857" s="9">
        <v>43068.0</v>
      </c>
      <c r="E1857" s="5">
        <v>61859.0</v>
      </c>
      <c r="F1857" s="5">
        <v>28118.0</v>
      </c>
      <c r="G1857" s="5" t="s">
        <v>8441</v>
      </c>
      <c r="H1857" s="5" t="s">
        <v>366</v>
      </c>
      <c r="I1857" s="5" t="s">
        <v>16692</v>
      </c>
      <c r="J1857" s="5" t="s">
        <v>1914</v>
      </c>
      <c r="K1857" s="5" t="s">
        <v>462</v>
      </c>
      <c r="L1857" s="5" t="s">
        <v>6</v>
      </c>
      <c r="M1857" s="10" t="str">
        <f>IFERROR(__xludf.DUMMYFUNCTION("REGEXEXTRACT(L2342, ""[\s,]([A-Z]{2})[,\s]\s?\d{5}"")"),"#N/A")</f>
        <v>#N/A</v>
      </c>
      <c r="N1857" s="5" t="s">
        <v>16693</v>
      </c>
      <c r="O1857" s="5" t="s">
        <v>52</v>
      </c>
      <c r="P1857" s="5">
        <v>1.0</v>
      </c>
      <c r="Q1857" s="5" t="s">
        <v>16694</v>
      </c>
      <c r="R1857" s="5">
        <v>4500.0</v>
      </c>
      <c r="S1857" s="5">
        <v>14.0</v>
      </c>
      <c r="T1857" s="5" t="s">
        <v>1386</v>
      </c>
      <c r="U1857" s="5">
        <v>1345.0</v>
      </c>
      <c r="V1857" s="5" t="s">
        <v>158</v>
      </c>
      <c r="W1857" s="5" t="s">
        <v>16695</v>
      </c>
      <c r="X1857" s="5" t="s">
        <v>52</v>
      </c>
      <c r="Y1857" s="5" t="s">
        <v>52</v>
      </c>
      <c r="Z1857" s="5" t="s">
        <v>8312</v>
      </c>
      <c r="AA1857" s="5">
        <v>7702471.0</v>
      </c>
      <c r="AB1857" s="5" t="s">
        <v>180</v>
      </c>
      <c r="AC1857" s="5" t="s">
        <v>52</v>
      </c>
      <c r="AD1857" s="5" t="s">
        <v>163</v>
      </c>
      <c r="AE1857" s="5" t="s">
        <v>164</v>
      </c>
      <c r="AF1857" s="5" t="s">
        <v>165</v>
      </c>
      <c r="AG1857" s="5" t="s">
        <v>52</v>
      </c>
      <c r="AH1857" s="5" t="s">
        <v>52</v>
      </c>
      <c r="AI1857" s="5" t="s">
        <v>52</v>
      </c>
      <c r="AJ1857" s="5" t="s">
        <v>16696</v>
      </c>
      <c r="AK1857" s="5" t="s">
        <v>16697</v>
      </c>
      <c r="AL1857" s="5" t="s">
        <v>16698</v>
      </c>
    </row>
    <row r="1858">
      <c r="A1858" s="5" t="s">
        <v>16699</v>
      </c>
      <c r="B1858" s="5" t="s">
        <v>6389</v>
      </c>
      <c r="C1858" s="5" t="s">
        <v>12878</v>
      </c>
      <c r="D1858" s="9">
        <v>43067.0</v>
      </c>
      <c r="E1858" s="5">
        <v>33132.0</v>
      </c>
      <c r="F1858" s="5">
        <v>15060.0</v>
      </c>
      <c r="G1858" s="5" t="s">
        <v>6377</v>
      </c>
      <c r="H1858" s="5" t="s">
        <v>45</v>
      </c>
      <c r="I1858" s="5" t="s">
        <v>16700</v>
      </c>
      <c r="J1858" s="5" t="s">
        <v>4533</v>
      </c>
      <c r="K1858" s="5" t="s">
        <v>3109</v>
      </c>
      <c r="L1858" s="5" t="s">
        <v>16701</v>
      </c>
      <c r="M1858" s="10" t="str">
        <f>IFERROR(__xludf.DUMMYFUNCTION("REGEXEXTRACT(L2343, ""[\s,]([A-Z]{2})[,\s]\s?\d{5}"")"),"#N/A")</f>
        <v>#N/A</v>
      </c>
      <c r="N1858" s="5" t="s">
        <v>16702</v>
      </c>
      <c r="O1858" s="5">
        <v>1801.0</v>
      </c>
      <c r="P1858" s="5">
        <v>1.0</v>
      </c>
      <c r="Q1858" s="5" t="s">
        <v>16703</v>
      </c>
      <c r="R1858" s="5">
        <v>4510.0</v>
      </c>
      <c r="S1858" s="5">
        <v>1024.0</v>
      </c>
      <c r="T1858" s="5" t="s">
        <v>115</v>
      </c>
      <c r="U1858" s="5">
        <v>0.0</v>
      </c>
      <c r="V1858" s="5" t="s">
        <v>52</v>
      </c>
      <c r="W1858" s="5" t="s">
        <v>16704</v>
      </c>
      <c r="X1858" s="5" t="s">
        <v>71</v>
      </c>
      <c r="Y1858" s="5" t="s">
        <v>52</v>
      </c>
      <c r="Z1858" s="5">
        <v>7144.0</v>
      </c>
      <c r="AA1858" s="5" t="s">
        <v>16705</v>
      </c>
      <c r="AB1858" s="5" t="s">
        <v>119</v>
      </c>
      <c r="AC1858" s="5" t="s">
        <v>52</v>
      </c>
      <c r="AD1858" s="5" t="s">
        <v>181</v>
      </c>
      <c r="AE1858" s="5" t="s">
        <v>182</v>
      </c>
      <c r="AF1858" s="5" t="s">
        <v>183</v>
      </c>
      <c r="AG1858" s="5" t="s">
        <v>52</v>
      </c>
      <c r="AH1858" s="5" t="s">
        <v>52</v>
      </c>
      <c r="AI1858" s="5" t="s">
        <v>184</v>
      </c>
      <c r="AJ1858" s="5" t="s">
        <v>6389</v>
      </c>
      <c r="AK1858" s="5" t="s">
        <v>16701</v>
      </c>
      <c r="AL1858" s="5" t="s">
        <v>6885</v>
      </c>
    </row>
    <row r="1859">
      <c r="A1859" s="5" t="s">
        <v>16699</v>
      </c>
      <c r="B1859" s="5" t="s">
        <v>16706</v>
      </c>
      <c r="C1859" s="5" t="s">
        <v>12878</v>
      </c>
      <c r="D1859" s="9">
        <v>43067.0</v>
      </c>
      <c r="E1859" s="5">
        <v>33132.0</v>
      </c>
      <c r="F1859" s="5">
        <v>15060.0</v>
      </c>
      <c r="G1859" s="5" t="s">
        <v>6377</v>
      </c>
      <c r="H1859" s="5" t="s">
        <v>45</v>
      </c>
      <c r="I1859" s="5" t="s">
        <v>16700</v>
      </c>
      <c r="J1859" s="5" t="s">
        <v>4533</v>
      </c>
      <c r="K1859" s="5" t="s">
        <v>3109</v>
      </c>
      <c r="L1859" s="5" t="s">
        <v>16707</v>
      </c>
      <c r="M1859" s="10" t="str">
        <f>IFERROR(__xludf.DUMMYFUNCTION("REGEXEXTRACT(L2344, ""[\s,]([A-Z]{2})[,\s]\s?\d{5}"")"),"#N/A")</f>
        <v>#N/A</v>
      </c>
      <c r="N1859" s="5" t="s">
        <v>16708</v>
      </c>
      <c r="O1859" s="5">
        <v>4073.0</v>
      </c>
      <c r="P1859" s="5">
        <v>1.0</v>
      </c>
      <c r="Q1859" s="5" t="s">
        <v>16703</v>
      </c>
      <c r="R1859" s="5">
        <v>4510.0</v>
      </c>
      <c r="S1859" s="5">
        <v>1024.0</v>
      </c>
      <c r="T1859" s="5" t="s">
        <v>115</v>
      </c>
      <c r="U1859" s="5">
        <v>0.0</v>
      </c>
      <c r="V1859" s="5" t="s">
        <v>52</v>
      </c>
      <c r="W1859" s="5" t="s">
        <v>16709</v>
      </c>
      <c r="X1859" s="5" t="s">
        <v>55</v>
      </c>
      <c r="Y1859" s="5" t="s">
        <v>16704</v>
      </c>
      <c r="Z1859" s="5">
        <v>7144.0</v>
      </c>
      <c r="AA1859" s="5" t="s">
        <v>16705</v>
      </c>
      <c r="AB1859" s="5" t="s">
        <v>119</v>
      </c>
      <c r="AC1859" s="5" t="s">
        <v>52</v>
      </c>
      <c r="AD1859" s="5" t="s">
        <v>181</v>
      </c>
      <c r="AE1859" s="5" t="s">
        <v>182</v>
      </c>
      <c r="AF1859" s="5" t="s">
        <v>183</v>
      </c>
      <c r="AG1859" s="5" t="s">
        <v>52</v>
      </c>
      <c r="AH1859" s="5" t="s">
        <v>52</v>
      </c>
      <c r="AI1859" s="5" t="s">
        <v>184</v>
      </c>
      <c r="AJ1859" s="5" t="s">
        <v>16706</v>
      </c>
      <c r="AK1859" s="5" t="s">
        <v>16707</v>
      </c>
      <c r="AL1859" s="5" t="s">
        <v>6885</v>
      </c>
    </row>
    <row r="1860" hidden="1">
      <c r="A1860" s="5" t="s">
        <v>16710</v>
      </c>
      <c r="B1860" s="5" t="s">
        <v>16711</v>
      </c>
      <c r="C1860" s="5" t="s">
        <v>16712</v>
      </c>
      <c r="D1860" s="9">
        <v>43067.0</v>
      </c>
      <c r="E1860" s="5">
        <v>5701.0</v>
      </c>
      <c r="F1860" s="5">
        <v>2591.0</v>
      </c>
      <c r="G1860" s="5" t="s">
        <v>1912</v>
      </c>
      <c r="H1860" s="5" t="s">
        <v>366</v>
      </c>
      <c r="I1860" s="5" t="s">
        <v>16713</v>
      </c>
      <c r="J1860" s="5" t="s">
        <v>1914</v>
      </c>
      <c r="K1860" s="5" t="s">
        <v>16714</v>
      </c>
      <c r="L1860" s="5" t="s">
        <v>16715</v>
      </c>
      <c r="M1860" s="10" t="str">
        <f>IFERROR(__xludf.DUMMYFUNCTION("REGEXEXTRACT(L2345, ""[\s,]([A-Z]{2})[,\s]\s?\d{5}"")"),"#N/A")</f>
        <v>#N/A</v>
      </c>
      <c r="N1860" s="5" t="s">
        <v>16716</v>
      </c>
      <c r="O1860" s="5" t="s">
        <v>16717</v>
      </c>
      <c r="P1860" s="5">
        <v>1.0</v>
      </c>
      <c r="Q1860" s="5" t="s">
        <v>16718</v>
      </c>
      <c r="R1860" s="5" t="s">
        <v>52</v>
      </c>
      <c r="S1860" s="5">
        <v>866.0</v>
      </c>
      <c r="T1860" s="5" t="s">
        <v>374</v>
      </c>
      <c r="U1860" s="5">
        <v>0.0</v>
      </c>
      <c r="V1860" s="5" t="s">
        <v>52</v>
      </c>
      <c r="W1860" s="5" t="s">
        <v>16719</v>
      </c>
      <c r="X1860" s="5" t="s">
        <v>52</v>
      </c>
      <c r="Y1860" s="5" t="s">
        <v>52</v>
      </c>
      <c r="Z1860" s="5">
        <v>254.0</v>
      </c>
      <c r="AA1860" s="5" t="s">
        <v>16720</v>
      </c>
      <c r="AB1860" s="5" t="s">
        <v>235</v>
      </c>
      <c r="AC1860" s="5" t="s">
        <v>52</v>
      </c>
      <c r="AD1860" s="5" t="s">
        <v>377</v>
      </c>
      <c r="AE1860" s="5" t="s">
        <v>378</v>
      </c>
      <c r="AF1860" s="5" t="s">
        <v>379</v>
      </c>
      <c r="AG1860" s="5" t="s">
        <v>265</v>
      </c>
      <c r="AH1860" s="5">
        <v>33166.0</v>
      </c>
      <c r="AI1860" s="5" t="s">
        <v>380</v>
      </c>
      <c r="AJ1860" s="5" t="s">
        <v>16721</v>
      </c>
      <c r="AK1860" s="5" t="s">
        <v>16722</v>
      </c>
      <c r="AL1860" s="5" t="s">
        <v>16723</v>
      </c>
    </row>
    <row r="1861">
      <c r="A1861" s="5" t="s">
        <v>16724</v>
      </c>
      <c r="B1861" s="5" t="s">
        <v>16725</v>
      </c>
      <c r="C1861" s="5" t="s">
        <v>16726</v>
      </c>
      <c r="D1861" s="9">
        <v>43064.0</v>
      </c>
      <c r="E1861" s="5">
        <v>22086.0</v>
      </c>
      <c r="F1861" s="5">
        <v>10039.0</v>
      </c>
      <c r="G1861" s="5" t="s">
        <v>579</v>
      </c>
      <c r="H1861" s="5" t="s">
        <v>45</v>
      </c>
      <c r="I1861" s="5" t="s">
        <v>16727</v>
      </c>
      <c r="J1861" s="5" t="s">
        <v>581</v>
      </c>
      <c r="K1861" s="5" t="s">
        <v>16728</v>
      </c>
      <c r="L1861" s="5" t="s">
        <v>16729</v>
      </c>
      <c r="M1861" s="10" t="str">
        <f>IFERROR(__xludf.DUMMYFUNCTION("REGEXEXTRACT(L2346, ""[\s,]([A-Z]{2})[,\s]\s?\d{5}"")"),"OH")</f>
        <v>OH</v>
      </c>
      <c r="N1861" s="5" t="s">
        <v>16730</v>
      </c>
      <c r="O1861" s="5">
        <v>7072.0</v>
      </c>
      <c r="P1861" s="5">
        <v>1.0</v>
      </c>
      <c r="Q1861" s="5" t="s">
        <v>16731</v>
      </c>
      <c r="R1861" s="5" t="s">
        <v>52</v>
      </c>
      <c r="S1861" s="5">
        <v>2507.0</v>
      </c>
      <c r="T1861" s="5" t="s">
        <v>115</v>
      </c>
      <c r="U1861" s="5">
        <v>44.0</v>
      </c>
      <c r="V1861" s="5" t="s">
        <v>93</v>
      </c>
      <c r="W1861" s="5" t="s">
        <v>16732</v>
      </c>
      <c r="X1861" s="5" t="s">
        <v>71</v>
      </c>
      <c r="Y1861" s="5" t="s">
        <v>52</v>
      </c>
      <c r="Z1861" s="5" t="s">
        <v>13075</v>
      </c>
      <c r="AA1861" s="5">
        <v>14172.0</v>
      </c>
      <c r="AB1861" s="5" t="s">
        <v>162</v>
      </c>
      <c r="AC1861" s="5" t="s">
        <v>52</v>
      </c>
      <c r="AD1861" s="5" t="s">
        <v>9092</v>
      </c>
      <c r="AE1861" s="5" t="s">
        <v>9093</v>
      </c>
      <c r="AF1861" s="5" t="s">
        <v>2166</v>
      </c>
      <c r="AG1861" s="5" t="s">
        <v>52</v>
      </c>
      <c r="AH1861" s="5" t="s">
        <v>52</v>
      </c>
      <c r="AI1861" s="5" t="s">
        <v>52</v>
      </c>
      <c r="AJ1861" s="5" t="s">
        <v>16733</v>
      </c>
      <c r="AK1861" s="5" t="s">
        <v>16734</v>
      </c>
      <c r="AL1861" s="5" t="s">
        <v>16735</v>
      </c>
    </row>
    <row r="1862" hidden="1">
      <c r="A1862" s="5" t="s">
        <v>16736</v>
      </c>
      <c r="B1862" s="5" t="s">
        <v>16737</v>
      </c>
      <c r="C1862" s="5" t="s">
        <v>16738</v>
      </c>
      <c r="D1862" s="9">
        <v>43061.0</v>
      </c>
      <c r="E1862" s="5">
        <v>15165.0</v>
      </c>
      <c r="F1862" s="5">
        <v>6893.0</v>
      </c>
      <c r="G1862" s="5" t="s">
        <v>3378</v>
      </c>
      <c r="H1862" s="5" t="s">
        <v>272</v>
      </c>
      <c r="I1862" s="5" t="s">
        <v>16739</v>
      </c>
      <c r="J1862" s="5" t="s">
        <v>3378</v>
      </c>
      <c r="K1862" s="5" t="s">
        <v>16740</v>
      </c>
      <c r="L1862" s="5" t="s">
        <v>16741</v>
      </c>
      <c r="M1862" s="10" t="str">
        <f>IFERROR(__xludf.DUMMYFUNCTION("REGEXEXTRACT(L2347, ""[\s,]([A-Z]{2})[,\s]\s?\d{5}"")"),"OH")</f>
        <v>OH</v>
      </c>
      <c r="N1862" s="5" t="s">
        <v>16742</v>
      </c>
      <c r="O1862" s="5">
        <v>45242.0</v>
      </c>
      <c r="P1862" s="5">
        <v>1.0</v>
      </c>
      <c r="Q1862" s="5" t="s">
        <v>16743</v>
      </c>
      <c r="R1862" s="5" t="s">
        <v>923</v>
      </c>
      <c r="S1862" s="5">
        <v>491.0</v>
      </c>
      <c r="T1862" s="5" t="s">
        <v>69</v>
      </c>
      <c r="U1862" s="5">
        <v>0.0</v>
      </c>
      <c r="V1862" s="5" t="s">
        <v>93</v>
      </c>
      <c r="W1862" s="5" t="s">
        <v>16744</v>
      </c>
      <c r="X1862" s="5" t="s">
        <v>55</v>
      </c>
      <c r="Y1862" s="5" t="s">
        <v>16745</v>
      </c>
      <c r="Z1862" s="5" t="s">
        <v>11009</v>
      </c>
      <c r="AA1862" s="5" t="s">
        <v>16746</v>
      </c>
      <c r="AB1862" s="5" t="s">
        <v>162</v>
      </c>
      <c r="AC1862" s="5" t="s">
        <v>52</v>
      </c>
      <c r="AD1862" s="5" t="s">
        <v>3141</v>
      </c>
      <c r="AE1862" s="5" t="s">
        <v>3142</v>
      </c>
      <c r="AF1862" s="5" t="s">
        <v>162</v>
      </c>
      <c r="AG1862" s="5" t="s">
        <v>52</v>
      </c>
      <c r="AH1862" s="5" t="s">
        <v>52</v>
      </c>
      <c r="AI1862" s="5" t="s">
        <v>3143</v>
      </c>
      <c r="AJ1862" s="5" t="s">
        <v>102</v>
      </c>
      <c r="AK1862" s="5" t="s">
        <v>102</v>
      </c>
      <c r="AL1862" s="5" t="s">
        <v>162</v>
      </c>
    </row>
    <row r="1863" hidden="1">
      <c r="A1863" s="5" t="s">
        <v>16747</v>
      </c>
      <c r="B1863" s="5" t="s">
        <v>16748</v>
      </c>
      <c r="C1863" s="5" t="s">
        <v>16749</v>
      </c>
      <c r="D1863" s="9">
        <v>43060.0</v>
      </c>
      <c r="E1863" s="5">
        <v>89938.0</v>
      </c>
      <c r="F1863" s="5">
        <v>40881.0</v>
      </c>
      <c r="G1863" s="5" t="s">
        <v>170</v>
      </c>
      <c r="H1863" s="5" t="s">
        <v>3215</v>
      </c>
      <c r="I1863" s="5" t="s">
        <v>16750</v>
      </c>
      <c r="J1863" s="5" t="s">
        <v>170</v>
      </c>
      <c r="K1863" s="5" t="s">
        <v>16751</v>
      </c>
      <c r="L1863" s="5" t="s">
        <v>16752</v>
      </c>
      <c r="M1863" s="10" t="str">
        <f>IFERROR(__xludf.DUMMYFUNCTION("REGEXEXTRACT(L2348, ""[\s,]([A-Z]{2})[,\s]\s?\d{5}"")"),"TX")</f>
        <v>TX</v>
      </c>
      <c r="N1863" s="5" t="s">
        <v>16753</v>
      </c>
      <c r="O1863" s="5">
        <v>32218.0</v>
      </c>
      <c r="P1863" s="5">
        <v>7.0</v>
      </c>
      <c r="Q1863" s="5" t="s">
        <v>16754</v>
      </c>
      <c r="R1863" s="5" t="s">
        <v>16755</v>
      </c>
      <c r="S1863" s="5">
        <v>4403.0</v>
      </c>
      <c r="T1863" s="5" t="s">
        <v>69</v>
      </c>
      <c r="U1863" s="5">
        <v>482.0</v>
      </c>
      <c r="V1863" s="5" t="s">
        <v>93</v>
      </c>
      <c r="W1863" s="5" t="s">
        <v>16756</v>
      </c>
      <c r="X1863" s="5" t="s">
        <v>52</v>
      </c>
      <c r="Y1863" s="5" t="s">
        <v>52</v>
      </c>
      <c r="Z1863" s="5" t="s">
        <v>11009</v>
      </c>
      <c r="AA1863" s="5" t="s">
        <v>16757</v>
      </c>
      <c r="AB1863" s="5" t="s">
        <v>162</v>
      </c>
      <c r="AC1863" s="5" t="s">
        <v>52</v>
      </c>
      <c r="AD1863" s="5" t="s">
        <v>15837</v>
      </c>
      <c r="AE1863" s="5" t="s">
        <v>15838</v>
      </c>
      <c r="AF1863" s="5" t="s">
        <v>2166</v>
      </c>
      <c r="AG1863" s="5" t="s">
        <v>52</v>
      </c>
      <c r="AH1863" s="5" t="s">
        <v>52</v>
      </c>
      <c r="AI1863" s="5" t="s">
        <v>15839</v>
      </c>
      <c r="AJ1863" s="5" t="s">
        <v>6102</v>
      </c>
      <c r="AK1863" s="5" t="s">
        <v>16758</v>
      </c>
      <c r="AL1863" s="5" t="s">
        <v>16759</v>
      </c>
    </row>
    <row r="1864" hidden="1">
      <c r="A1864" s="5" t="s">
        <v>16760</v>
      </c>
      <c r="B1864" s="5" t="s">
        <v>16761</v>
      </c>
      <c r="C1864" s="5" t="s">
        <v>12365</v>
      </c>
      <c r="D1864" s="9">
        <v>43060.0</v>
      </c>
      <c r="E1864" s="5">
        <v>57904.0</v>
      </c>
      <c r="F1864" s="5">
        <v>26320.0</v>
      </c>
      <c r="G1864" s="5" t="s">
        <v>1419</v>
      </c>
      <c r="H1864" s="5" t="s">
        <v>480</v>
      </c>
      <c r="I1864" s="5" t="s">
        <v>15321</v>
      </c>
      <c r="J1864" s="5" t="s">
        <v>256</v>
      </c>
      <c r="K1864" s="5" t="s">
        <v>48</v>
      </c>
      <c r="L1864" s="5" t="s">
        <v>16762</v>
      </c>
      <c r="M1864" s="10" t="str">
        <f>IFERROR(__xludf.DUMMYFUNCTION("REGEXEXTRACT(L2349, ""[\s,]([A-Z]{2})[,\s]\s?\d{5}"")"),"#N/A")</f>
        <v>#N/A</v>
      </c>
      <c r="N1864" s="5" t="s">
        <v>16763</v>
      </c>
      <c r="O1864" s="5" t="s">
        <v>52</v>
      </c>
      <c r="P1864" s="5">
        <v>1.0</v>
      </c>
      <c r="Q1864" s="5" t="s">
        <v>16764</v>
      </c>
      <c r="R1864" s="5">
        <v>4510.0</v>
      </c>
      <c r="S1864" s="5">
        <v>125.0</v>
      </c>
      <c r="T1864" s="5" t="s">
        <v>115</v>
      </c>
      <c r="U1864" s="5">
        <v>0.0</v>
      </c>
      <c r="V1864" s="5" t="s">
        <v>52</v>
      </c>
      <c r="W1864" s="5" t="s">
        <v>16765</v>
      </c>
      <c r="X1864" s="5" t="s">
        <v>52</v>
      </c>
      <c r="Y1864" s="5" t="s">
        <v>52</v>
      </c>
      <c r="Z1864" s="5" t="s">
        <v>5541</v>
      </c>
      <c r="AA1864" s="5">
        <v>25906.0</v>
      </c>
      <c r="AB1864" s="5" t="s">
        <v>2743</v>
      </c>
      <c r="AC1864" s="5" t="s">
        <v>52</v>
      </c>
      <c r="AD1864" s="5" t="s">
        <v>181</v>
      </c>
      <c r="AE1864" s="5" t="s">
        <v>182</v>
      </c>
      <c r="AF1864" s="5" t="s">
        <v>183</v>
      </c>
      <c r="AG1864" s="5" t="s">
        <v>52</v>
      </c>
      <c r="AH1864" s="5" t="s">
        <v>52</v>
      </c>
      <c r="AI1864" s="5" t="s">
        <v>184</v>
      </c>
      <c r="AJ1864" s="5" t="s">
        <v>16761</v>
      </c>
      <c r="AK1864" s="5" t="s">
        <v>16762</v>
      </c>
      <c r="AL1864" s="5" t="s">
        <v>3891</v>
      </c>
    </row>
    <row r="1865">
      <c r="A1865" s="5" t="s">
        <v>16766</v>
      </c>
      <c r="B1865" s="5" t="s">
        <v>16767</v>
      </c>
      <c r="C1865" s="5" t="s">
        <v>102</v>
      </c>
      <c r="D1865" s="9">
        <v>43059.0</v>
      </c>
      <c r="E1865" s="5">
        <v>10846.0</v>
      </c>
      <c r="F1865" s="5">
        <v>4930.0</v>
      </c>
      <c r="G1865" s="5" t="s">
        <v>766</v>
      </c>
      <c r="H1865" s="5" t="s">
        <v>45</v>
      </c>
      <c r="I1865" s="5" t="s">
        <v>5172</v>
      </c>
      <c r="J1865" s="5" t="s">
        <v>768</v>
      </c>
      <c r="K1865" s="5" t="s">
        <v>391</v>
      </c>
      <c r="L1865" s="5" t="s">
        <v>16768</v>
      </c>
      <c r="M1865" s="10" t="str">
        <f>IFERROR(__xludf.DUMMYFUNCTION("REGEXEXTRACT(L2350, ""[\s,]([A-Z]{2})[,\s]\s?\d{5}"")"),"OH")</f>
        <v>OH</v>
      </c>
      <c r="N1865" s="5" t="s">
        <v>102</v>
      </c>
      <c r="O1865" s="5" t="s">
        <v>16769</v>
      </c>
      <c r="P1865" s="5">
        <v>1.0</v>
      </c>
      <c r="Q1865" s="5" t="s">
        <v>16770</v>
      </c>
      <c r="R1865" s="5" t="s">
        <v>279</v>
      </c>
      <c r="S1865" s="5">
        <v>457.0</v>
      </c>
      <c r="T1865" s="5" t="s">
        <v>69</v>
      </c>
      <c r="U1865" s="5">
        <v>27.0</v>
      </c>
      <c r="V1865" s="5" t="s">
        <v>70</v>
      </c>
      <c r="W1865" s="5" t="s">
        <v>16771</v>
      </c>
      <c r="X1865" s="5" t="s">
        <v>52</v>
      </c>
      <c r="Y1865" s="5" t="s">
        <v>52</v>
      </c>
      <c r="Z1865" s="5">
        <v>1708.0</v>
      </c>
      <c r="AA1865" s="5" t="s">
        <v>16772</v>
      </c>
      <c r="AB1865" s="5" t="s">
        <v>730</v>
      </c>
      <c r="AC1865" s="5" t="s">
        <v>52</v>
      </c>
      <c r="AD1865" s="5" t="s">
        <v>72</v>
      </c>
      <c r="AE1865" s="5" t="s">
        <v>73</v>
      </c>
      <c r="AF1865" s="5" t="s">
        <v>74</v>
      </c>
      <c r="AG1865" s="5" t="s">
        <v>75</v>
      </c>
      <c r="AH1865" s="5" t="s">
        <v>76</v>
      </c>
      <c r="AI1865" s="5" t="s">
        <v>77</v>
      </c>
      <c r="AJ1865" s="5" t="s">
        <v>102</v>
      </c>
      <c r="AK1865" s="5" t="s">
        <v>102</v>
      </c>
      <c r="AL1865" s="5" t="s">
        <v>776</v>
      </c>
    </row>
    <row r="1866" hidden="1">
      <c r="A1866" s="5" t="s">
        <v>16773</v>
      </c>
      <c r="B1866" s="5" t="s">
        <v>16774</v>
      </c>
      <c r="C1866" s="5" t="s">
        <v>16775</v>
      </c>
      <c r="D1866" s="9">
        <v>43059.0</v>
      </c>
      <c r="E1866" s="5">
        <v>22079.0</v>
      </c>
      <c r="F1866" s="5">
        <v>10036.0</v>
      </c>
      <c r="G1866" s="5" t="s">
        <v>2469</v>
      </c>
      <c r="H1866" s="5" t="s">
        <v>1069</v>
      </c>
      <c r="I1866" s="5" t="s">
        <v>16776</v>
      </c>
      <c r="J1866" s="5" t="s">
        <v>2471</v>
      </c>
      <c r="K1866" s="5" t="s">
        <v>16777</v>
      </c>
      <c r="L1866" s="5" t="s">
        <v>16778</v>
      </c>
      <c r="M1866" s="10" t="str">
        <f>IFERROR(__xludf.DUMMYFUNCTION("REGEXEXTRACT(L2351, ""[\s,]([A-Z]{2})[,\s]\s?\d{5}"")"),"PR")</f>
        <v>PR</v>
      </c>
      <c r="N1866" s="5" t="s">
        <v>16779</v>
      </c>
      <c r="O1866" s="5">
        <v>33147.0</v>
      </c>
      <c r="P1866" s="5">
        <v>1.0</v>
      </c>
      <c r="Q1866" s="5" t="s">
        <v>16780</v>
      </c>
      <c r="R1866" s="5" t="s">
        <v>441</v>
      </c>
      <c r="S1866" s="5">
        <v>743.0</v>
      </c>
      <c r="T1866" s="5" t="s">
        <v>115</v>
      </c>
      <c r="U1866" s="5">
        <v>0.0</v>
      </c>
      <c r="V1866" s="5" t="s">
        <v>52</v>
      </c>
      <c r="W1866" s="5" t="s">
        <v>16781</v>
      </c>
      <c r="X1866" s="5" t="s">
        <v>71</v>
      </c>
      <c r="Y1866" s="5" t="s">
        <v>52</v>
      </c>
      <c r="Z1866" s="5" t="s">
        <v>16782</v>
      </c>
      <c r="AA1866" s="5" t="s">
        <v>16783</v>
      </c>
      <c r="AB1866" s="5" t="s">
        <v>235</v>
      </c>
      <c r="AC1866" s="5" t="s">
        <v>52</v>
      </c>
      <c r="AD1866" s="5" t="s">
        <v>181</v>
      </c>
      <c r="AE1866" s="5" t="s">
        <v>182</v>
      </c>
      <c r="AF1866" s="5" t="s">
        <v>183</v>
      </c>
      <c r="AG1866" s="5" t="s">
        <v>52</v>
      </c>
      <c r="AH1866" s="5" t="s">
        <v>52</v>
      </c>
      <c r="AI1866" s="5" t="s">
        <v>184</v>
      </c>
      <c r="AJ1866" s="5" t="s">
        <v>16774</v>
      </c>
      <c r="AK1866" s="5" t="s">
        <v>16784</v>
      </c>
      <c r="AL1866" s="5" t="s">
        <v>16785</v>
      </c>
    </row>
    <row r="1867" hidden="1">
      <c r="A1867" s="5" t="s">
        <v>16786</v>
      </c>
      <c r="B1867" s="5" t="s">
        <v>16523</v>
      </c>
      <c r="C1867" s="5" t="s">
        <v>16524</v>
      </c>
      <c r="D1867" s="9">
        <v>43059.0</v>
      </c>
      <c r="E1867" s="5">
        <v>870474.0</v>
      </c>
      <c r="F1867" s="5">
        <v>395670.0</v>
      </c>
      <c r="G1867" s="5" t="s">
        <v>148</v>
      </c>
      <c r="H1867" s="5" t="s">
        <v>205</v>
      </c>
      <c r="I1867" s="5" t="s">
        <v>16787</v>
      </c>
      <c r="J1867" s="5" t="s">
        <v>151</v>
      </c>
      <c r="K1867" s="5" t="s">
        <v>16788</v>
      </c>
      <c r="L1867" s="5" t="s">
        <v>16527</v>
      </c>
      <c r="M1867" s="10" t="str">
        <f>IFERROR(__xludf.DUMMYFUNCTION("REGEXEXTRACT(L2352, ""[\s,]([A-Z]{2})[,\s]\s?\d{5}"")"),"NC")</f>
        <v>NC</v>
      </c>
      <c r="N1867" s="5" t="s">
        <v>16789</v>
      </c>
      <c r="O1867" s="5">
        <v>771.0</v>
      </c>
      <c r="P1867" s="5">
        <v>16.0</v>
      </c>
      <c r="Q1867" s="5" t="s">
        <v>16790</v>
      </c>
      <c r="R1867" s="5" t="s">
        <v>16791</v>
      </c>
      <c r="S1867" s="5">
        <v>16.0</v>
      </c>
      <c r="T1867" s="5" t="s">
        <v>115</v>
      </c>
      <c r="U1867" s="5">
        <v>4.0</v>
      </c>
      <c r="V1867" s="5" t="s">
        <v>70</v>
      </c>
      <c r="W1867" s="5" t="s">
        <v>16792</v>
      </c>
      <c r="X1867" s="5" t="s">
        <v>52</v>
      </c>
      <c r="Y1867" s="5" t="s">
        <v>52</v>
      </c>
      <c r="Z1867" s="5" t="s">
        <v>16793</v>
      </c>
      <c r="AA1867" s="5" t="s">
        <v>16794</v>
      </c>
      <c r="AB1867" s="5" t="s">
        <v>1177</v>
      </c>
      <c r="AC1867" s="5" t="s">
        <v>52</v>
      </c>
      <c r="AD1867" s="5" t="s">
        <v>398</v>
      </c>
      <c r="AE1867" s="5" t="s">
        <v>399</v>
      </c>
      <c r="AF1867" s="5" t="s">
        <v>400</v>
      </c>
      <c r="AG1867" s="5" t="s">
        <v>401</v>
      </c>
      <c r="AH1867" s="5">
        <v>23502.0</v>
      </c>
      <c r="AI1867" s="5" t="s">
        <v>402</v>
      </c>
      <c r="AJ1867" s="5" t="s">
        <v>16534</v>
      </c>
      <c r="AK1867" s="5" t="s">
        <v>16535</v>
      </c>
      <c r="AL1867" s="5" t="s">
        <v>16536</v>
      </c>
    </row>
    <row r="1868">
      <c r="A1868" s="5" t="s">
        <v>16795</v>
      </c>
      <c r="B1868" s="5" t="s">
        <v>14869</v>
      </c>
      <c r="C1868" s="5" t="s">
        <v>14870</v>
      </c>
      <c r="D1868" s="9">
        <v>43053.0</v>
      </c>
      <c r="E1868" s="5">
        <v>40630.0</v>
      </c>
      <c r="F1868" s="5">
        <v>18468.0</v>
      </c>
      <c r="G1868" s="5" t="s">
        <v>170</v>
      </c>
      <c r="H1868" s="5" t="s">
        <v>45</v>
      </c>
      <c r="I1868" s="5" t="s">
        <v>16750</v>
      </c>
      <c r="J1868" s="5" t="s">
        <v>170</v>
      </c>
      <c r="K1868" s="5" t="s">
        <v>16796</v>
      </c>
      <c r="L1868" s="5" t="s">
        <v>14872</v>
      </c>
      <c r="M1868" s="11" t="s">
        <v>2670</v>
      </c>
      <c r="N1868" s="5" t="s">
        <v>14873</v>
      </c>
      <c r="O1868" s="5">
        <v>11422.0</v>
      </c>
      <c r="P1868" s="5">
        <v>2.0</v>
      </c>
      <c r="Q1868" s="5" t="s">
        <v>16797</v>
      </c>
      <c r="R1868" s="5" t="s">
        <v>14636</v>
      </c>
      <c r="S1868" s="5">
        <v>316.0</v>
      </c>
      <c r="T1868" s="5" t="s">
        <v>115</v>
      </c>
      <c r="U1868" s="5">
        <v>0.0</v>
      </c>
      <c r="V1868" s="5" t="s">
        <v>52</v>
      </c>
      <c r="W1868" s="5" t="s">
        <v>16798</v>
      </c>
      <c r="X1868" s="5" t="s">
        <v>71</v>
      </c>
      <c r="Y1868" s="5" t="s">
        <v>52</v>
      </c>
      <c r="Z1868" s="5" t="s">
        <v>11009</v>
      </c>
      <c r="AA1868" s="5" t="s">
        <v>16799</v>
      </c>
      <c r="AB1868" s="5" t="s">
        <v>162</v>
      </c>
      <c r="AC1868" s="5" t="s">
        <v>52</v>
      </c>
      <c r="AD1868" s="5" t="s">
        <v>181</v>
      </c>
      <c r="AE1868" s="5" t="s">
        <v>182</v>
      </c>
      <c r="AF1868" s="5" t="s">
        <v>183</v>
      </c>
      <c r="AG1868" s="5" t="s">
        <v>52</v>
      </c>
      <c r="AH1868" s="5" t="s">
        <v>52</v>
      </c>
      <c r="AI1868" s="5" t="s">
        <v>184</v>
      </c>
      <c r="AJ1868" s="5" t="s">
        <v>14869</v>
      </c>
      <c r="AK1868" s="5" t="s">
        <v>14872</v>
      </c>
      <c r="AL1868" s="5" t="s">
        <v>14874</v>
      </c>
    </row>
    <row r="1869" hidden="1">
      <c r="A1869" s="5" t="s">
        <v>16800</v>
      </c>
      <c r="B1869" s="5" t="s">
        <v>13024</v>
      </c>
      <c r="C1869" s="5" t="s">
        <v>16660</v>
      </c>
      <c r="D1869" s="9">
        <v>43052.0</v>
      </c>
      <c r="E1869" s="5">
        <v>41461.0</v>
      </c>
      <c r="F1869" s="5">
        <v>18846.0</v>
      </c>
      <c r="G1869" s="5" t="s">
        <v>706</v>
      </c>
      <c r="H1869" s="5" t="s">
        <v>189</v>
      </c>
      <c r="I1869" s="5" t="s">
        <v>10019</v>
      </c>
      <c r="J1869" s="5" t="s">
        <v>274</v>
      </c>
      <c r="K1869" s="5" t="s">
        <v>14898</v>
      </c>
      <c r="L1869" s="5" t="s">
        <v>13025</v>
      </c>
      <c r="M1869" s="10" t="str">
        <f>IFERROR(__xludf.DUMMYFUNCTION("REGEXEXTRACT(L2354, ""[\s,]([A-Z]{2})[,\s]\s?\d{5}"")"),"#N/A")</f>
        <v>#N/A</v>
      </c>
      <c r="N1869" s="5" t="s">
        <v>16801</v>
      </c>
      <c r="O1869" s="5">
        <v>77571.0</v>
      </c>
      <c r="P1869" s="5">
        <v>1.0</v>
      </c>
      <c r="Q1869" s="5" t="s">
        <v>16802</v>
      </c>
      <c r="R1869" s="5">
        <v>4310.0</v>
      </c>
      <c r="S1869" s="5">
        <v>900.0</v>
      </c>
      <c r="T1869" s="5" t="s">
        <v>196</v>
      </c>
      <c r="U1869" s="5">
        <v>34.0</v>
      </c>
      <c r="V1869" s="5" t="s">
        <v>93</v>
      </c>
      <c r="W1869" s="5" t="s">
        <v>16803</v>
      </c>
      <c r="X1869" s="5" t="s">
        <v>52</v>
      </c>
      <c r="Y1869" s="5" t="s">
        <v>52</v>
      </c>
      <c r="Z1869" s="5" t="s">
        <v>16804</v>
      </c>
      <c r="AA1869" s="5" t="s">
        <v>16805</v>
      </c>
      <c r="AB1869" s="5" t="s">
        <v>162</v>
      </c>
      <c r="AC1869" s="5" t="s">
        <v>52</v>
      </c>
      <c r="AD1869" s="5" t="s">
        <v>11980</v>
      </c>
      <c r="AE1869" s="5" t="s">
        <v>11981</v>
      </c>
      <c r="AF1869" s="5" t="s">
        <v>218</v>
      </c>
      <c r="AG1869" s="5" t="s">
        <v>52</v>
      </c>
      <c r="AH1869" s="5" t="s">
        <v>11982</v>
      </c>
      <c r="AI1869" s="5" t="s">
        <v>11983</v>
      </c>
      <c r="AJ1869" s="5" t="s">
        <v>11557</v>
      </c>
      <c r="AK1869" s="5" t="s">
        <v>11558</v>
      </c>
      <c r="AL1869" s="5" t="s">
        <v>11559</v>
      </c>
    </row>
    <row r="1870" hidden="1">
      <c r="A1870" s="5" t="s">
        <v>16806</v>
      </c>
      <c r="B1870" s="5" t="s">
        <v>16807</v>
      </c>
      <c r="C1870" s="5" t="s">
        <v>16808</v>
      </c>
      <c r="D1870" s="9">
        <v>43050.0</v>
      </c>
      <c r="E1870" s="5">
        <v>148117.0</v>
      </c>
      <c r="F1870" s="5">
        <v>67326.0</v>
      </c>
      <c r="G1870" s="5" t="s">
        <v>2154</v>
      </c>
      <c r="H1870" s="5" t="s">
        <v>272</v>
      </c>
      <c r="I1870" s="5" t="s">
        <v>16809</v>
      </c>
      <c r="J1870" s="5" t="s">
        <v>2156</v>
      </c>
      <c r="K1870" s="5" t="s">
        <v>16810</v>
      </c>
      <c r="L1870" s="5" t="s">
        <v>16811</v>
      </c>
      <c r="M1870" s="10" t="str">
        <f>IFERROR(__xludf.DUMMYFUNCTION("REGEXEXTRACT(L2355, ""[\s,]([A-Z]{2})[,\s]\s?\d{5}"")"),"#N/A")</f>
        <v>#N/A</v>
      </c>
      <c r="N1870" s="5" t="s">
        <v>16812</v>
      </c>
      <c r="O1870" s="5">
        <v>12839.0</v>
      </c>
      <c r="P1870" s="5">
        <v>5.0</v>
      </c>
      <c r="Q1870" s="5" t="s">
        <v>16813</v>
      </c>
      <c r="R1870" s="5" t="s">
        <v>16814</v>
      </c>
      <c r="S1870" s="5">
        <v>4403.0</v>
      </c>
      <c r="T1870" s="5" t="s">
        <v>53</v>
      </c>
      <c r="U1870" s="5">
        <v>125.0</v>
      </c>
      <c r="V1870" s="5" t="s">
        <v>93</v>
      </c>
      <c r="W1870" s="5" t="s">
        <v>16815</v>
      </c>
      <c r="X1870" s="5" t="s">
        <v>71</v>
      </c>
      <c r="Y1870" s="5" t="s">
        <v>52</v>
      </c>
      <c r="Z1870" s="5" t="s">
        <v>9664</v>
      </c>
      <c r="AA1870" s="5" t="s">
        <v>16816</v>
      </c>
      <c r="AB1870" s="5" t="s">
        <v>260</v>
      </c>
      <c r="AC1870" s="5" t="s">
        <v>52</v>
      </c>
      <c r="AD1870" s="5" t="s">
        <v>15837</v>
      </c>
      <c r="AE1870" s="5" t="s">
        <v>15838</v>
      </c>
      <c r="AF1870" s="5" t="s">
        <v>2166</v>
      </c>
      <c r="AG1870" s="5" t="s">
        <v>52</v>
      </c>
      <c r="AH1870" s="5" t="s">
        <v>52</v>
      </c>
      <c r="AI1870" s="5" t="s">
        <v>15839</v>
      </c>
      <c r="AJ1870" s="5" t="s">
        <v>16817</v>
      </c>
      <c r="AK1870" s="5" t="s">
        <v>12178</v>
      </c>
      <c r="AL1870" s="5" t="s">
        <v>16818</v>
      </c>
    </row>
    <row r="1871" hidden="1">
      <c r="A1871" s="5" t="s">
        <v>16806</v>
      </c>
      <c r="B1871" s="5" t="s">
        <v>16819</v>
      </c>
      <c r="C1871" s="5" t="s">
        <v>16820</v>
      </c>
      <c r="D1871" s="9">
        <v>43050.0</v>
      </c>
      <c r="E1871" s="5">
        <v>148117.0</v>
      </c>
      <c r="F1871" s="5">
        <v>67326.0</v>
      </c>
      <c r="G1871" s="5" t="s">
        <v>2154</v>
      </c>
      <c r="H1871" s="5" t="s">
        <v>272</v>
      </c>
      <c r="I1871" s="5" t="s">
        <v>16809</v>
      </c>
      <c r="J1871" s="5" t="s">
        <v>2156</v>
      </c>
      <c r="K1871" s="5" t="s">
        <v>16810</v>
      </c>
      <c r="L1871" s="5" t="s">
        <v>16821</v>
      </c>
      <c r="M1871" s="10" t="str">
        <f>IFERROR(__xludf.DUMMYFUNCTION("REGEXEXTRACT(L2356, ""[\s,]([A-Z]{2})[,\s]\s?\d{5}"")"),"VA")</f>
        <v>VA</v>
      </c>
      <c r="N1871" s="5" t="s">
        <v>16822</v>
      </c>
      <c r="O1871" s="5" t="s">
        <v>52</v>
      </c>
      <c r="P1871" s="5">
        <v>5.0</v>
      </c>
      <c r="Q1871" s="5" t="s">
        <v>16813</v>
      </c>
      <c r="R1871" s="5" t="s">
        <v>16814</v>
      </c>
      <c r="S1871" s="5">
        <v>4403.0</v>
      </c>
      <c r="T1871" s="5" t="s">
        <v>53</v>
      </c>
      <c r="U1871" s="5">
        <v>125.0</v>
      </c>
      <c r="V1871" s="5" t="s">
        <v>93</v>
      </c>
      <c r="W1871" s="5" t="s">
        <v>16823</v>
      </c>
      <c r="X1871" s="5" t="s">
        <v>55</v>
      </c>
      <c r="Y1871" s="5" t="s">
        <v>16815</v>
      </c>
      <c r="Z1871" s="5" t="s">
        <v>9664</v>
      </c>
      <c r="AA1871" s="5" t="s">
        <v>16816</v>
      </c>
      <c r="AB1871" s="5" t="s">
        <v>260</v>
      </c>
      <c r="AC1871" s="5" t="s">
        <v>52</v>
      </c>
      <c r="AD1871" s="5" t="s">
        <v>15837</v>
      </c>
      <c r="AE1871" s="5" t="s">
        <v>15838</v>
      </c>
      <c r="AF1871" s="5" t="s">
        <v>2166</v>
      </c>
      <c r="AG1871" s="5" t="s">
        <v>52</v>
      </c>
      <c r="AH1871" s="5" t="s">
        <v>52</v>
      </c>
      <c r="AI1871" s="5" t="s">
        <v>15839</v>
      </c>
      <c r="AJ1871" s="5" t="s">
        <v>16807</v>
      </c>
      <c r="AK1871" s="5" t="s">
        <v>16824</v>
      </c>
      <c r="AL1871" s="5" t="s">
        <v>16818</v>
      </c>
    </row>
    <row r="1872" hidden="1">
      <c r="A1872" s="5" t="s">
        <v>16825</v>
      </c>
      <c r="B1872" s="5" t="s">
        <v>16737</v>
      </c>
      <c r="C1872" s="5" t="s">
        <v>16738</v>
      </c>
      <c r="D1872" s="9">
        <v>43049.0</v>
      </c>
      <c r="E1872" s="5">
        <v>17569.0</v>
      </c>
      <c r="F1872" s="5">
        <v>7986.0</v>
      </c>
      <c r="G1872" s="5" t="s">
        <v>3378</v>
      </c>
      <c r="H1872" s="5" t="s">
        <v>272</v>
      </c>
      <c r="I1872" s="5" t="s">
        <v>16826</v>
      </c>
      <c r="J1872" s="5" t="s">
        <v>3378</v>
      </c>
      <c r="K1872" s="5" t="s">
        <v>16827</v>
      </c>
      <c r="L1872" s="5" t="s">
        <v>16741</v>
      </c>
      <c r="M1872" s="10" t="str">
        <f>IFERROR(__xludf.DUMMYFUNCTION("REGEXEXTRACT(L2357, ""[\s,]([A-Z]{2})[,\s]\s?\d{5}"")"),"VA")</f>
        <v>VA</v>
      </c>
      <c r="N1872" s="5" t="s">
        <v>16742</v>
      </c>
      <c r="O1872" s="5">
        <v>45242.0</v>
      </c>
      <c r="P1872" s="5">
        <v>1.0</v>
      </c>
      <c r="Q1872" s="5" t="s">
        <v>16828</v>
      </c>
      <c r="R1872" s="5">
        <v>2200.0</v>
      </c>
      <c r="S1872" s="5">
        <v>467.0</v>
      </c>
      <c r="T1872" s="5" t="s">
        <v>69</v>
      </c>
      <c r="U1872" s="5">
        <v>0.0</v>
      </c>
      <c r="V1872" s="5" t="s">
        <v>93</v>
      </c>
      <c r="W1872" s="5" t="s">
        <v>16829</v>
      </c>
      <c r="X1872" s="5" t="s">
        <v>55</v>
      </c>
      <c r="Y1872" s="5" t="s">
        <v>16830</v>
      </c>
      <c r="Z1872" s="5" t="s">
        <v>3112</v>
      </c>
      <c r="AA1872" s="5">
        <v>3605626.0</v>
      </c>
      <c r="AB1872" s="5" t="s">
        <v>162</v>
      </c>
      <c r="AC1872" s="5" t="s">
        <v>52</v>
      </c>
      <c r="AD1872" s="5" t="s">
        <v>3141</v>
      </c>
      <c r="AE1872" s="5" t="s">
        <v>3142</v>
      </c>
      <c r="AF1872" s="5" t="s">
        <v>162</v>
      </c>
      <c r="AG1872" s="5" t="s">
        <v>52</v>
      </c>
      <c r="AH1872" s="5" t="s">
        <v>52</v>
      </c>
      <c r="AI1872" s="5" t="s">
        <v>3143</v>
      </c>
      <c r="AJ1872" s="5" t="s">
        <v>102</v>
      </c>
      <c r="AK1872" s="5" t="s">
        <v>102</v>
      </c>
      <c r="AL1872" s="5" t="s">
        <v>162</v>
      </c>
    </row>
    <row r="1873" hidden="1">
      <c r="A1873" s="5" t="s">
        <v>16831</v>
      </c>
      <c r="B1873" s="5" t="s">
        <v>16832</v>
      </c>
      <c r="C1873" s="5" t="s">
        <v>16833</v>
      </c>
      <c r="D1873" s="9">
        <v>43048.0</v>
      </c>
      <c r="E1873" s="5">
        <v>148523.0</v>
      </c>
      <c r="F1873" s="5">
        <v>67510.0</v>
      </c>
      <c r="G1873" s="5" t="s">
        <v>579</v>
      </c>
      <c r="H1873" s="5" t="s">
        <v>1792</v>
      </c>
      <c r="I1873" s="5" t="s">
        <v>16834</v>
      </c>
      <c r="J1873" s="5" t="s">
        <v>581</v>
      </c>
      <c r="K1873" s="5" t="s">
        <v>1461</v>
      </c>
      <c r="L1873" s="5" t="s">
        <v>16835</v>
      </c>
      <c r="M1873" s="10" t="str">
        <f>IFERROR(__xludf.DUMMYFUNCTION("REGEXEXTRACT(L2358, ""[\s,]([A-Z]{2})[,\s]\s?\d{5}"")"),"#N/A")</f>
        <v>#N/A</v>
      </c>
      <c r="N1873" s="5" t="s">
        <v>16836</v>
      </c>
      <c r="O1873" s="5" t="s">
        <v>16837</v>
      </c>
      <c r="P1873" s="5">
        <v>3.0</v>
      </c>
      <c r="Q1873" s="5" t="s">
        <v>16838</v>
      </c>
      <c r="R1873" s="5" t="s">
        <v>8045</v>
      </c>
      <c r="S1873" s="5">
        <v>66.0</v>
      </c>
      <c r="T1873" s="5" t="s">
        <v>53</v>
      </c>
      <c r="U1873" s="5">
        <v>69.0</v>
      </c>
      <c r="V1873" s="5" t="s">
        <v>70</v>
      </c>
      <c r="W1873" s="5" t="s">
        <v>16839</v>
      </c>
      <c r="X1873" s="5" t="s">
        <v>71</v>
      </c>
      <c r="Y1873" s="5" t="s">
        <v>52</v>
      </c>
      <c r="Z1873" s="5" t="s">
        <v>16840</v>
      </c>
      <c r="AA1873" s="5" t="s">
        <v>16841</v>
      </c>
      <c r="AB1873" s="5" t="s">
        <v>200</v>
      </c>
      <c r="AC1873" s="5" t="s">
        <v>52</v>
      </c>
      <c r="AD1873" s="5" t="s">
        <v>72</v>
      </c>
      <c r="AE1873" s="5" t="s">
        <v>73</v>
      </c>
      <c r="AF1873" s="5" t="s">
        <v>74</v>
      </c>
      <c r="AG1873" s="5" t="s">
        <v>75</v>
      </c>
      <c r="AH1873" s="5" t="s">
        <v>76</v>
      </c>
      <c r="AI1873" s="5" t="s">
        <v>77</v>
      </c>
      <c r="AJ1873" s="5" t="s">
        <v>16832</v>
      </c>
      <c r="AK1873" s="5" t="s">
        <v>16842</v>
      </c>
      <c r="AL1873" s="5" t="s">
        <v>1573</v>
      </c>
    </row>
    <row r="1874" hidden="1">
      <c r="A1874" s="5" t="s">
        <v>16843</v>
      </c>
      <c r="B1874" s="5" t="s">
        <v>16844</v>
      </c>
      <c r="C1874" s="5" t="s">
        <v>16845</v>
      </c>
      <c r="D1874" s="9">
        <v>43046.0</v>
      </c>
      <c r="E1874" s="5">
        <v>43094.0</v>
      </c>
      <c r="F1874" s="5">
        <v>19588.0</v>
      </c>
      <c r="G1874" s="5" t="s">
        <v>4310</v>
      </c>
      <c r="H1874" s="5" t="s">
        <v>272</v>
      </c>
      <c r="I1874" s="5" t="s">
        <v>16846</v>
      </c>
      <c r="J1874" s="5" t="s">
        <v>872</v>
      </c>
      <c r="K1874" s="5" t="s">
        <v>1059</v>
      </c>
      <c r="L1874" s="5" t="s">
        <v>16847</v>
      </c>
      <c r="M1874" s="10" t="str">
        <f>IFERROR(__xludf.DUMMYFUNCTION("REGEXEXTRACT(L2359, ""[\s,]([A-Z]{2})[,\s]\s?\d{5}"")"),"OH")</f>
        <v>OH</v>
      </c>
      <c r="N1874" s="5" t="s">
        <v>16848</v>
      </c>
      <c r="O1874" s="5">
        <v>93243.0</v>
      </c>
      <c r="P1874" s="5">
        <v>1.0</v>
      </c>
      <c r="Q1874" s="5" t="s">
        <v>16849</v>
      </c>
      <c r="R1874" s="5">
        <v>4510.0</v>
      </c>
      <c r="S1874" s="5">
        <v>46.0</v>
      </c>
      <c r="T1874" s="5" t="s">
        <v>53</v>
      </c>
      <c r="U1874" s="5">
        <v>0.0</v>
      </c>
      <c r="V1874" s="5" t="s">
        <v>52</v>
      </c>
      <c r="W1874" s="5" t="s">
        <v>16850</v>
      </c>
      <c r="X1874" s="5" t="s">
        <v>52</v>
      </c>
      <c r="Y1874" s="5" t="s">
        <v>52</v>
      </c>
      <c r="Z1874" s="5" t="s">
        <v>16851</v>
      </c>
      <c r="AA1874" s="5" t="s">
        <v>16852</v>
      </c>
      <c r="AB1874" s="5" t="s">
        <v>162</v>
      </c>
      <c r="AC1874" s="5" t="s">
        <v>52</v>
      </c>
      <c r="AD1874" s="5" t="s">
        <v>11980</v>
      </c>
      <c r="AE1874" s="5" t="s">
        <v>11981</v>
      </c>
      <c r="AF1874" s="5" t="s">
        <v>218</v>
      </c>
      <c r="AG1874" s="5" t="s">
        <v>52</v>
      </c>
      <c r="AH1874" s="5" t="s">
        <v>11982</v>
      </c>
      <c r="AI1874" s="5" t="s">
        <v>11983</v>
      </c>
      <c r="AJ1874" s="5" t="s">
        <v>6456</v>
      </c>
      <c r="AK1874" s="5" t="s">
        <v>16853</v>
      </c>
      <c r="AL1874" s="5" t="s">
        <v>16854</v>
      </c>
    </row>
    <row r="1875" hidden="1">
      <c r="A1875" s="5" t="s">
        <v>16855</v>
      </c>
      <c r="B1875" s="5" t="s">
        <v>16856</v>
      </c>
      <c r="C1875" s="5" t="s">
        <v>16857</v>
      </c>
      <c r="D1875" s="9">
        <v>43045.0</v>
      </c>
      <c r="E1875" s="5">
        <v>18515.0</v>
      </c>
      <c r="F1875" s="5">
        <v>8416.0</v>
      </c>
      <c r="G1875" s="5" t="s">
        <v>634</v>
      </c>
      <c r="H1875" s="5" t="s">
        <v>171</v>
      </c>
      <c r="I1875" s="5" t="s">
        <v>3541</v>
      </c>
      <c r="J1875" s="5" t="s">
        <v>274</v>
      </c>
      <c r="K1875" s="5" t="s">
        <v>391</v>
      </c>
      <c r="L1875" s="5" t="s">
        <v>16858</v>
      </c>
      <c r="M1875" s="10" t="str">
        <f>IFERROR(__xludf.DUMMYFUNCTION("REGEXEXTRACT(L2360, ""[\s,]([A-Z]{2})[,\s]\s?\d{5}"")"),"#N/A")</f>
        <v>#N/A</v>
      </c>
      <c r="N1875" s="5" t="s">
        <v>16859</v>
      </c>
      <c r="O1875" s="5">
        <v>45240.0</v>
      </c>
      <c r="P1875" s="5">
        <v>1.0</v>
      </c>
      <c r="Q1875" s="5" t="s">
        <v>16860</v>
      </c>
      <c r="R1875" s="5" t="s">
        <v>3835</v>
      </c>
      <c r="S1875" s="5">
        <v>13.0</v>
      </c>
      <c r="T1875" s="5" t="s">
        <v>53</v>
      </c>
      <c r="U1875" s="5">
        <v>60.0</v>
      </c>
      <c r="V1875" s="5" t="s">
        <v>70</v>
      </c>
      <c r="W1875" s="5" t="s">
        <v>16861</v>
      </c>
      <c r="X1875" s="5" t="s">
        <v>55</v>
      </c>
      <c r="Y1875" s="5" t="s">
        <v>16862</v>
      </c>
      <c r="Z1875" s="5" t="s">
        <v>16863</v>
      </c>
      <c r="AA1875" s="5" t="s">
        <v>16864</v>
      </c>
      <c r="AB1875" s="5" t="s">
        <v>1426</v>
      </c>
      <c r="AC1875" s="5" t="s">
        <v>52</v>
      </c>
      <c r="AD1875" s="5" t="s">
        <v>9150</v>
      </c>
      <c r="AE1875" s="5" t="s">
        <v>9151</v>
      </c>
      <c r="AF1875" s="5" t="s">
        <v>9152</v>
      </c>
      <c r="AG1875" s="5" t="s">
        <v>9153</v>
      </c>
      <c r="AH1875" s="5">
        <v>30030.0</v>
      </c>
      <c r="AI1875" s="5" t="s">
        <v>9154</v>
      </c>
      <c r="AJ1875" s="5" t="s">
        <v>16856</v>
      </c>
      <c r="AK1875" s="5" t="s">
        <v>16865</v>
      </c>
      <c r="AL1875" s="5" t="s">
        <v>1874</v>
      </c>
    </row>
    <row r="1876" hidden="1">
      <c r="A1876" s="5" t="s">
        <v>16866</v>
      </c>
      <c r="B1876" s="5" t="s">
        <v>16867</v>
      </c>
      <c r="C1876" s="5" t="s">
        <v>16868</v>
      </c>
      <c r="D1876" s="9">
        <v>43045.0</v>
      </c>
      <c r="E1876" s="5">
        <v>18515.0</v>
      </c>
      <c r="F1876" s="5">
        <v>8416.0</v>
      </c>
      <c r="G1876" s="5" t="s">
        <v>634</v>
      </c>
      <c r="H1876" s="5" t="s">
        <v>171</v>
      </c>
      <c r="I1876" s="5" t="s">
        <v>3541</v>
      </c>
      <c r="J1876" s="5" t="s">
        <v>274</v>
      </c>
      <c r="K1876" s="5" t="s">
        <v>14840</v>
      </c>
      <c r="L1876" s="5" t="s">
        <v>16869</v>
      </c>
      <c r="M1876" s="10" t="str">
        <f>IFERROR(__xludf.DUMMYFUNCTION("REGEXEXTRACT(L2361, ""[\s,]([A-Z]{2})[,\s]\s?\d{5}"")"),"FL")</f>
        <v>FL</v>
      </c>
      <c r="N1876" s="5" t="s">
        <v>16870</v>
      </c>
      <c r="O1876" s="5" t="s">
        <v>52</v>
      </c>
      <c r="P1876" s="5">
        <v>1.0</v>
      </c>
      <c r="Q1876" s="5" t="s">
        <v>16860</v>
      </c>
      <c r="R1876" s="5" t="s">
        <v>3835</v>
      </c>
      <c r="S1876" s="5">
        <v>13.0</v>
      </c>
      <c r="T1876" s="5" t="s">
        <v>53</v>
      </c>
      <c r="U1876" s="5">
        <v>59.0</v>
      </c>
      <c r="V1876" s="5" t="s">
        <v>70</v>
      </c>
      <c r="W1876" s="5" t="s">
        <v>16862</v>
      </c>
      <c r="X1876" s="5" t="s">
        <v>71</v>
      </c>
      <c r="Y1876" s="5" t="s">
        <v>52</v>
      </c>
      <c r="Z1876" s="5">
        <v>249.0</v>
      </c>
      <c r="AA1876" s="5" t="s">
        <v>16864</v>
      </c>
      <c r="AB1876" s="5" t="s">
        <v>1426</v>
      </c>
      <c r="AC1876" s="5" t="s">
        <v>283</v>
      </c>
      <c r="AD1876" s="5" t="s">
        <v>1230</v>
      </c>
      <c r="AE1876" s="5" t="s">
        <v>1231</v>
      </c>
      <c r="AF1876" s="5" t="s">
        <v>52</v>
      </c>
      <c r="AG1876" s="5" t="s">
        <v>52</v>
      </c>
      <c r="AH1876" s="5" t="s">
        <v>52</v>
      </c>
      <c r="AI1876" s="5" t="s">
        <v>1232</v>
      </c>
      <c r="AJ1876" s="5" t="s">
        <v>16871</v>
      </c>
      <c r="AK1876" s="5" t="s">
        <v>16872</v>
      </c>
      <c r="AL1876" s="5" t="s">
        <v>16873</v>
      </c>
    </row>
    <row r="1877" hidden="1">
      <c r="A1877" s="5" t="s">
        <v>16874</v>
      </c>
      <c r="B1877" s="5" t="s">
        <v>11089</v>
      </c>
      <c r="C1877" s="5" t="s">
        <v>204</v>
      </c>
      <c r="D1877" s="9">
        <v>43043.0</v>
      </c>
      <c r="E1877" s="5">
        <v>57024.0</v>
      </c>
      <c r="F1877" s="5">
        <v>25920.0</v>
      </c>
      <c r="G1877" s="5" t="s">
        <v>226</v>
      </c>
      <c r="H1877" s="5" t="s">
        <v>205</v>
      </c>
      <c r="I1877" s="5" t="s">
        <v>12990</v>
      </c>
      <c r="J1877" s="5" t="s">
        <v>228</v>
      </c>
      <c r="K1877" s="5" t="s">
        <v>1536</v>
      </c>
      <c r="L1877" s="5" t="s">
        <v>16875</v>
      </c>
      <c r="M1877" s="10" t="str">
        <f>IFERROR(__xludf.DUMMYFUNCTION("REGEXEXTRACT(L2362, ""[\s,]([A-Z]{2})[,\s]\s?\d{5}"")"),"PR")</f>
        <v>PR</v>
      </c>
      <c r="N1877" s="5" t="s">
        <v>16238</v>
      </c>
      <c r="O1877" s="5">
        <v>705.0</v>
      </c>
      <c r="P1877" s="5">
        <v>1.0</v>
      </c>
      <c r="Q1877" s="5" t="s">
        <v>16876</v>
      </c>
      <c r="R1877" s="5">
        <v>4510.0</v>
      </c>
      <c r="S1877" s="5">
        <v>2880.0</v>
      </c>
      <c r="T1877" s="5" t="s">
        <v>53</v>
      </c>
      <c r="U1877" s="5">
        <v>0.0</v>
      </c>
      <c r="V1877" s="5" t="s">
        <v>70</v>
      </c>
      <c r="W1877" s="5" t="s">
        <v>16877</v>
      </c>
      <c r="X1877" s="5" t="s">
        <v>52</v>
      </c>
      <c r="Y1877" s="5" t="s">
        <v>52</v>
      </c>
      <c r="Z1877" s="5" t="s">
        <v>16878</v>
      </c>
      <c r="AA1877" s="5" t="s">
        <v>16879</v>
      </c>
      <c r="AB1877" s="5" t="s">
        <v>59</v>
      </c>
      <c r="AC1877" s="5" t="s">
        <v>52</v>
      </c>
      <c r="AD1877" s="5" t="s">
        <v>3974</v>
      </c>
      <c r="AE1877" s="5" t="s">
        <v>3975</v>
      </c>
      <c r="AF1877" s="5" t="s">
        <v>183</v>
      </c>
      <c r="AG1877" s="5" t="s">
        <v>52</v>
      </c>
      <c r="AH1877" s="5" t="s">
        <v>3976</v>
      </c>
      <c r="AI1877" s="5" t="s">
        <v>3977</v>
      </c>
      <c r="AJ1877" s="5" t="s">
        <v>11089</v>
      </c>
      <c r="AK1877" s="5" t="s">
        <v>16880</v>
      </c>
      <c r="AL1877" s="5" t="s">
        <v>11190</v>
      </c>
    </row>
    <row r="1878" hidden="1">
      <c r="A1878" s="5" t="s">
        <v>16881</v>
      </c>
      <c r="B1878" s="5" t="s">
        <v>2776</v>
      </c>
      <c r="C1878" s="5" t="s">
        <v>204</v>
      </c>
      <c r="D1878" s="9">
        <v>43043.0</v>
      </c>
      <c r="E1878" s="5">
        <v>54943.0</v>
      </c>
      <c r="F1878" s="5">
        <v>24974.0</v>
      </c>
      <c r="G1878" s="5" t="s">
        <v>226</v>
      </c>
      <c r="H1878" s="5" t="s">
        <v>205</v>
      </c>
      <c r="I1878" s="5" t="s">
        <v>12990</v>
      </c>
      <c r="J1878" s="5" t="s">
        <v>228</v>
      </c>
      <c r="K1878" s="5" t="s">
        <v>744</v>
      </c>
      <c r="L1878" s="5" t="s">
        <v>16882</v>
      </c>
      <c r="M1878" s="10" t="str">
        <f>IFERROR(__xludf.DUMMYFUNCTION("REGEXEXTRACT(L2363, ""[\s,]([A-Z]{2})[,\s]\s?\d{5}"")"),"#N/A")</f>
        <v>#N/A</v>
      </c>
      <c r="N1878" s="5" t="s">
        <v>16883</v>
      </c>
      <c r="O1878" s="5">
        <v>698.0</v>
      </c>
      <c r="P1878" s="5">
        <v>1.0</v>
      </c>
      <c r="Q1878" s="5" t="s">
        <v>16884</v>
      </c>
      <c r="R1878" s="5">
        <v>4510.0</v>
      </c>
      <c r="S1878" s="5">
        <v>1818.0</v>
      </c>
      <c r="T1878" s="5" t="s">
        <v>53</v>
      </c>
      <c r="U1878" s="5">
        <v>0.0</v>
      </c>
      <c r="V1878" s="5" t="s">
        <v>70</v>
      </c>
      <c r="W1878" s="5" t="s">
        <v>16885</v>
      </c>
      <c r="X1878" s="5" t="s">
        <v>52</v>
      </c>
      <c r="Y1878" s="5" t="s">
        <v>52</v>
      </c>
      <c r="Z1878" s="5" t="s">
        <v>16878</v>
      </c>
      <c r="AA1878" s="5" t="s">
        <v>16886</v>
      </c>
      <c r="AB1878" s="5" t="s">
        <v>59</v>
      </c>
      <c r="AC1878" s="5" t="s">
        <v>52</v>
      </c>
      <c r="AD1878" s="5" t="s">
        <v>3974</v>
      </c>
      <c r="AE1878" s="5" t="s">
        <v>3975</v>
      </c>
      <c r="AF1878" s="5" t="s">
        <v>183</v>
      </c>
      <c r="AG1878" s="5" t="s">
        <v>52</v>
      </c>
      <c r="AH1878" s="5" t="s">
        <v>3976</v>
      </c>
      <c r="AI1878" s="5" t="s">
        <v>3977</v>
      </c>
      <c r="AJ1878" s="5" t="s">
        <v>2776</v>
      </c>
      <c r="AK1878" s="5" t="s">
        <v>16887</v>
      </c>
      <c r="AL1878" s="5" t="s">
        <v>11190</v>
      </c>
    </row>
    <row r="1879" hidden="1">
      <c r="A1879" s="5" t="s">
        <v>16888</v>
      </c>
      <c r="B1879" s="5" t="s">
        <v>16889</v>
      </c>
      <c r="C1879" s="5" t="s">
        <v>16890</v>
      </c>
      <c r="D1879" s="9">
        <v>43038.0</v>
      </c>
      <c r="E1879" s="5">
        <v>55220.0</v>
      </c>
      <c r="F1879" s="5">
        <v>25100.0</v>
      </c>
      <c r="G1879" s="5" t="s">
        <v>1419</v>
      </c>
      <c r="H1879" s="5" t="s">
        <v>171</v>
      </c>
      <c r="I1879" s="5" t="s">
        <v>16891</v>
      </c>
      <c r="J1879" s="5" t="s">
        <v>256</v>
      </c>
      <c r="K1879" s="5" t="s">
        <v>744</v>
      </c>
      <c r="L1879" s="5" t="s">
        <v>16892</v>
      </c>
      <c r="M1879" s="10" t="str">
        <f>IFERROR(__xludf.DUMMYFUNCTION("REGEXEXTRACT(L2364, ""[\s,]([A-Z]{2})[,\s]\s?\d{5}"")"),"OH")</f>
        <v>OH</v>
      </c>
      <c r="N1879" s="5" t="s">
        <v>16893</v>
      </c>
      <c r="O1879" s="5" t="s">
        <v>52</v>
      </c>
      <c r="P1879" s="5">
        <v>1.0</v>
      </c>
      <c r="Q1879" s="5" t="s">
        <v>16894</v>
      </c>
      <c r="R1879" s="5">
        <v>4500.0</v>
      </c>
      <c r="S1879" s="5">
        <v>20.0</v>
      </c>
      <c r="T1879" s="5" t="s">
        <v>115</v>
      </c>
      <c r="U1879" s="5">
        <v>0.0</v>
      </c>
      <c r="V1879" s="5" t="s">
        <v>70</v>
      </c>
      <c r="W1879" s="5" t="s">
        <v>16895</v>
      </c>
      <c r="X1879" s="5" t="s">
        <v>52</v>
      </c>
      <c r="Y1879" s="5" t="s">
        <v>52</v>
      </c>
      <c r="Z1879" s="5" t="s">
        <v>16896</v>
      </c>
      <c r="AA1879" s="5">
        <v>850578.0</v>
      </c>
      <c r="AB1879" s="5" t="s">
        <v>881</v>
      </c>
      <c r="AC1879" s="5" t="s">
        <v>52</v>
      </c>
      <c r="AD1879" s="5" t="s">
        <v>398</v>
      </c>
      <c r="AE1879" s="5" t="s">
        <v>399</v>
      </c>
      <c r="AF1879" s="5" t="s">
        <v>400</v>
      </c>
      <c r="AG1879" s="5" t="s">
        <v>401</v>
      </c>
      <c r="AH1879" s="5">
        <v>23502.0</v>
      </c>
      <c r="AI1879" s="5" t="s">
        <v>402</v>
      </c>
      <c r="AJ1879" s="5" t="s">
        <v>16889</v>
      </c>
      <c r="AK1879" s="5" t="s">
        <v>16897</v>
      </c>
      <c r="AL1879" s="5" t="s">
        <v>1727</v>
      </c>
    </row>
    <row r="1880" hidden="1">
      <c r="A1880" s="5" t="s">
        <v>16898</v>
      </c>
      <c r="B1880" s="5" t="s">
        <v>16899</v>
      </c>
      <c r="C1880" s="5" t="s">
        <v>16455</v>
      </c>
      <c r="D1880" s="9">
        <v>43037.0</v>
      </c>
      <c r="E1880" s="5">
        <v>196645.0</v>
      </c>
      <c r="F1880" s="5">
        <v>89384.0</v>
      </c>
      <c r="G1880" s="5" t="s">
        <v>1419</v>
      </c>
      <c r="H1880" s="5" t="s">
        <v>480</v>
      </c>
      <c r="I1880" s="5" t="s">
        <v>16900</v>
      </c>
      <c r="J1880" s="5" t="s">
        <v>256</v>
      </c>
      <c r="K1880" s="5" t="s">
        <v>9652</v>
      </c>
      <c r="L1880" s="5" t="s">
        <v>16901</v>
      </c>
      <c r="M1880" s="10" t="str">
        <f>IFERROR(__xludf.DUMMYFUNCTION("REGEXEXTRACT(L2365, ""[\s,]([A-Z]{2})[,\s]\s?\d{5}"")"),"#N/A")</f>
        <v>#N/A</v>
      </c>
      <c r="N1880" s="5" t="s">
        <v>16902</v>
      </c>
      <c r="O1880" s="5" t="s">
        <v>52</v>
      </c>
      <c r="P1880" s="5">
        <v>4.0</v>
      </c>
      <c r="Q1880" s="5" t="s">
        <v>16903</v>
      </c>
      <c r="R1880" s="5" t="s">
        <v>691</v>
      </c>
      <c r="S1880" s="5">
        <v>232.0</v>
      </c>
      <c r="T1880" s="5" t="s">
        <v>115</v>
      </c>
      <c r="U1880" s="5">
        <v>0.0</v>
      </c>
      <c r="V1880" s="5" t="s">
        <v>52</v>
      </c>
      <c r="W1880" s="5" t="s">
        <v>16904</v>
      </c>
      <c r="X1880" s="5" t="s">
        <v>52</v>
      </c>
      <c r="Y1880" s="5" t="s">
        <v>52</v>
      </c>
      <c r="Z1880" s="5" t="s">
        <v>4273</v>
      </c>
      <c r="AA1880" s="5" t="s">
        <v>16905</v>
      </c>
      <c r="AB1880" s="5" t="s">
        <v>119</v>
      </c>
      <c r="AC1880" s="5" t="s">
        <v>52</v>
      </c>
      <c r="AD1880" s="5" t="s">
        <v>181</v>
      </c>
      <c r="AE1880" s="5" t="s">
        <v>182</v>
      </c>
      <c r="AF1880" s="5" t="s">
        <v>183</v>
      </c>
      <c r="AG1880" s="5" t="s">
        <v>52</v>
      </c>
      <c r="AH1880" s="5" t="s">
        <v>52</v>
      </c>
      <c r="AI1880" s="5" t="s">
        <v>184</v>
      </c>
      <c r="AJ1880" s="5" t="s">
        <v>16899</v>
      </c>
      <c r="AK1880" s="5" t="s">
        <v>16901</v>
      </c>
      <c r="AL1880" s="5" t="s">
        <v>4648</v>
      </c>
    </row>
    <row r="1881" hidden="1">
      <c r="A1881" s="5" t="s">
        <v>16906</v>
      </c>
      <c r="B1881" s="5" t="s">
        <v>16907</v>
      </c>
      <c r="C1881" s="5" t="s">
        <v>16908</v>
      </c>
      <c r="D1881" s="9">
        <v>43027.0</v>
      </c>
      <c r="E1881" s="5">
        <v>27977.0</v>
      </c>
      <c r="F1881" s="5">
        <v>12717.0</v>
      </c>
      <c r="G1881" s="5" t="s">
        <v>2212</v>
      </c>
      <c r="H1881" s="5" t="s">
        <v>189</v>
      </c>
      <c r="I1881" s="5" t="s">
        <v>16909</v>
      </c>
      <c r="J1881" s="5" t="s">
        <v>2214</v>
      </c>
      <c r="K1881" s="5" t="s">
        <v>3217</v>
      </c>
      <c r="L1881" s="5" t="s">
        <v>16910</v>
      </c>
      <c r="M1881" s="10" t="str">
        <f>IFERROR(__xludf.DUMMYFUNCTION("REGEXEXTRACT(L2366, ""[\s,]([A-Z]{2})[,\s]\s?\d{5}"")"),"#N/A")</f>
        <v>#N/A</v>
      </c>
      <c r="N1881" s="5" t="s">
        <v>16911</v>
      </c>
      <c r="O1881" s="5" t="s">
        <v>52</v>
      </c>
      <c r="P1881" s="5">
        <v>1.0</v>
      </c>
      <c r="Q1881" s="5" t="s">
        <v>16912</v>
      </c>
      <c r="R1881" s="5">
        <v>4500.0</v>
      </c>
      <c r="S1881" s="5">
        <v>41.0</v>
      </c>
      <c r="T1881" s="5" t="s">
        <v>115</v>
      </c>
      <c r="U1881" s="5">
        <v>0.0</v>
      </c>
      <c r="V1881" s="5" t="s">
        <v>70</v>
      </c>
      <c r="W1881" s="5" t="s">
        <v>16913</v>
      </c>
      <c r="X1881" s="5" t="s">
        <v>71</v>
      </c>
      <c r="Y1881" s="5" t="s">
        <v>52</v>
      </c>
      <c r="Z1881" s="5" t="s">
        <v>16914</v>
      </c>
      <c r="AA1881" s="5" t="s">
        <v>16915</v>
      </c>
      <c r="AB1881" s="5" t="s">
        <v>200</v>
      </c>
      <c r="AC1881" s="5" t="s">
        <v>52</v>
      </c>
      <c r="AD1881" s="5" t="s">
        <v>398</v>
      </c>
      <c r="AE1881" s="5" t="s">
        <v>399</v>
      </c>
      <c r="AF1881" s="5" t="s">
        <v>400</v>
      </c>
      <c r="AG1881" s="5" t="s">
        <v>401</v>
      </c>
      <c r="AH1881" s="5">
        <v>23502.0</v>
      </c>
      <c r="AI1881" s="5" t="s">
        <v>402</v>
      </c>
      <c r="AJ1881" s="5" t="s">
        <v>16907</v>
      </c>
      <c r="AK1881" s="5" t="s">
        <v>16916</v>
      </c>
      <c r="AL1881" s="5" t="s">
        <v>16917</v>
      </c>
    </row>
    <row r="1882" hidden="1">
      <c r="A1882" s="5" t="s">
        <v>16918</v>
      </c>
      <c r="B1882" s="5" t="s">
        <v>10034</v>
      </c>
      <c r="C1882" s="5" t="s">
        <v>16919</v>
      </c>
      <c r="D1882" s="9">
        <v>43027.0</v>
      </c>
      <c r="E1882" s="5">
        <v>183440.0</v>
      </c>
      <c r="F1882" s="5">
        <v>83382.0</v>
      </c>
      <c r="G1882" s="5" t="s">
        <v>8441</v>
      </c>
      <c r="H1882" s="5" t="s">
        <v>366</v>
      </c>
      <c r="I1882" s="5" t="s">
        <v>3180</v>
      </c>
      <c r="J1882" s="5" t="s">
        <v>1914</v>
      </c>
      <c r="K1882" s="5" t="s">
        <v>16920</v>
      </c>
      <c r="L1882" s="5" t="s">
        <v>16921</v>
      </c>
      <c r="M1882" s="10" t="str">
        <f>IFERROR(__xludf.DUMMYFUNCTION("REGEXEXTRACT(L2367, ""[\s,]([A-Z]{2})[,\s]\s?\d{5}"")"),"NJ")</f>
        <v>NJ</v>
      </c>
      <c r="N1882" s="5" t="s">
        <v>16922</v>
      </c>
      <c r="O1882" s="5">
        <v>36551.0</v>
      </c>
      <c r="P1882" s="5">
        <v>3.0</v>
      </c>
      <c r="Q1882" s="5" t="s">
        <v>16923</v>
      </c>
      <c r="R1882" s="5" t="s">
        <v>2229</v>
      </c>
      <c r="S1882" s="5">
        <v>50.0</v>
      </c>
      <c r="T1882" s="5" t="s">
        <v>1386</v>
      </c>
      <c r="U1882" s="5">
        <v>4240.0</v>
      </c>
      <c r="V1882" s="5" t="s">
        <v>158</v>
      </c>
      <c r="W1882" s="5" t="s">
        <v>16924</v>
      </c>
      <c r="X1882" s="5" t="s">
        <v>52</v>
      </c>
      <c r="Y1882" s="5" t="s">
        <v>52</v>
      </c>
      <c r="Z1882" s="5" t="s">
        <v>16925</v>
      </c>
      <c r="AA1882" s="5" t="s">
        <v>16926</v>
      </c>
      <c r="AB1882" s="5" t="s">
        <v>200</v>
      </c>
      <c r="AC1882" s="5" t="s">
        <v>52</v>
      </c>
      <c r="AD1882" s="5" t="s">
        <v>163</v>
      </c>
      <c r="AE1882" s="5" t="s">
        <v>164</v>
      </c>
      <c r="AF1882" s="5" t="s">
        <v>165</v>
      </c>
      <c r="AG1882" s="5" t="s">
        <v>52</v>
      </c>
      <c r="AH1882" s="5" t="s">
        <v>52</v>
      </c>
      <c r="AI1882" s="5" t="s">
        <v>52</v>
      </c>
      <c r="AJ1882" s="5" t="s">
        <v>16927</v>
      </c>
      <c r="AK1882" s="5" t="s">
        <v>16928</v>
      </c>
      <c r="AL1882" s="5" t="s">
        <v>6168</v>
      </c>
    </row>
    <row r="1883" hidden="1">
      <c r="A1883" s="5" t="s">
        <v>16929</v>
      </c>
      <c r="B1883" s="5" t="s">
        <v>16930</v>
      </c>
      <c r="C1883" s="5" t="s">
        <v>16931</v>
      </c>
      <c r="D1883" s="9">
        <v>43025.0</v>
      </c>
      <c r="E1883" s="5">
        <v>64475.0</v>
      </c>
      <c r="F1883" s="5">
        <v>29307.0</v>
      </c>
      <c r="G1883" s="5" t="s">
        <v>634</v>
      </c>
      <c r="H1883" s="5" t="s">
        <v>171</v>
      </c>
      <c r="I1883" s="5" t="s">
        <v>4586</v>
      </c>
      <c r="J1883" s="5" t="s">
        <v>274</v>
      </c>
      <c r="K1883" s="5" t="s">
        <v>16932</v>
      </c>
      <c r="L1883" s="5" t="s">
        <v>16933</v>
      </c>
      <c r="M1883" s="10" t="str">
        <f>IFERROR(__xludf.DUMMYFUNCTION("REGEXEXTRACT(L2368, ""[\s,]([A-Z]{2})[,\s]\s?\d{5}"")"),"IL")</f>
        <v>IL</v>
      </c>
      <c r="N1883" s="5" t="s">
        <v>16934</v>
      </c>
      <c r="O1883" s="5">
        <v>76063.0</v>
      </c>
      <c r="P1883" s="5">
        <v>5.0</v>
      </c>
      <c r="Q1883" s="5" t="s">
        <v>16935</v>
      </c>
      <c r="R1883" s="5" t="s">
        <v>1596</v>
      </c>
      <c r="S1883" s="5">
        <v>4368.0</v>
      </c>
      <c r="T1883" s="5" t="s">
        <v>69</v>
      </c>
      <c r="U1883" s="5">
        <v>333.0</v>
      </c>
      <c r="V1883" s="5" t="s">
        <v>70</v>
      </c>
      <c r="W1883" s="5" t="s">
        <v>16936</v>
      </c>
      <c r="X1883" s="5" t="s">
        <v>52</v>
      </c>
      <c r="Y1883" s="5" t="s">
        <v>52</v>
      </c>
      <c r="Z1883" s="5" t="s">
        <v>16937</v>
      </c>
      <c r="AA1883" s="5" t="s">
        <v>16938</v>
      </c>
      <c r="AB1883" s="5" t="s">
        <v>180</v>
      </c>
      <c r="AC1883" s="5" t="s">
        <v>283</v>
      </c>
      <c r="AD1883" s="5" t="s">
        <v>72</v>
      </c>
      <c r="AE1883" s="5" t="s">
        <v>73</v>
      </c>
      <c r="AF1883" s="5" t="s">
        <v>74</v>
      </c>
      <c r="AG1883" s="5" t="s">
        <v>75</v>
      </c>
      <c r="AH1883" s="5" t="s">
        <v>76</v>
      </c>
      <c r="AI1883" s="5" t="s">
        <v>77</v>
      </c>
      <c r="AJ1883" s="5" t="s">
        <v>15468</v>
      </c>
      <c r="AK1883" s="5" t="s">
        <v>16939</v>
      </c>
      <c r="AL1883" s="5" t="s">
        <v>1874</v>
      </c>
    </row>
    <row r="1884" hidden="1">
      <c r="A1884" s="5" t="s">
        <v>16940</v>
      </c>
      <c r="B1884" s="5" t="s">
        <v>16941</v>
      </c>
      <c r="C1884" s="5" t="s">
        <v>16942</v>
      </c>
      <c r="D1884" s="9">
        <v>43023.0</v>
      </c>
      <c r="E1884" s="5">
        <v>15864.0</v>
      </c>
      <c r="F1884" s="5">
        <v>7211.0</v>
      </c>
      <c r="G1884" s="5" t="s">
        <v>2293</v>
      </c>
      <c r="H1884" s="5" t="s">
        <v>171</v>
      </c>
      <c r="I1884" s="5" t="s">
        <v>1490</v>
      </c>
      <c r="J1884" s="5" t="s">
        <v>2295</v>
      </c>
      <c r="K1884" s="5" t="s">
        <v>16943</v>
      </c>
      <c r="L1884" s="5" t="s">
        <v>16944</v>
      </c>
      <c r="M1884" s="10" t="str">
        <f>IFERROR(__xludf.DUMMYFUNCTION("REGEXEXTRACT(L2369, ""[\s,]([A-Z]{2})[,\s]\s?\d{5}"")"),"#N/A")</f>
        <v>#N/A</v>
      </c>
      <c r="N1884" s="5" t="s">
        <v>16945</v>
      </c>
      <c r="O1884" s="5">
        <v>20191.0</v>
      </c>
      <c r="P1884" s="5">
        <v>1.0</v>
      </c>
      <c r="Q1884" s="5" t="s">
        <v>16946</v>
      </c>
      <c r="R1884" s="5">
        <v>4510.0</v>
      </c>
      <c r="S1884" s="5">
        <v>1090.0</v>
      </c>
      <c r="T1884" s="5" t="s">
        <v>115</v>
      </c>
      <c r="U1884" s="5">
        <v>0.0</v>
      </c>
      <c r="V1884" s="5" t="s">
        <v>70</v>
      </c>
      <c r="W1884" s="5" t="s">
        <v>16947</v>
      </c>
      <c r="X1884" s="5" t="s">
        <v>55</v>
      </c>
      <c r="Y1884" s="5" t="s">
        <v>16948</v>
      </c>
      <c r="Z1884" s="5" t="s">
        <v>10292</v>
      </c>
      <c r="AA1884" s="5" t="s">
        <v>16949</v>
      </c>
      <c r="AB1884" s="5" t="s">
        <v>1498</v>
      </c>
      <c r="AC1884" s="5" t="s">
        <v>52</v>
      </c>
      <c r="AD1884" s="5" t="s">
        <v>6736</v>
      </c>
      <c r="AE1884" s="5" t="s">
        <v>6737</v>
      </c>
      <c r="AF1884" s="5" t="s">
        <v>6738</v>
      </c>
      <c r="AG1884" s="5" t="s">
        <v>52</v>
      </c>
      <c r="AH1884" s="5" t="s">
        <v>52</v>
      </c>
      <c r="AI1884" s="5" t="s">
        <v>6739</v>
      </c>
      <c r="AJ1884" s="5" t="s">
        <v>102</v>
      </c>
      <c r="AK1884" s="5" t="s">
        <v>102</v>
      </c>
      <c r="AL1884" s="5" t="s">
        <v>16950</v>
      </c>
    </row>
    <row r="1885" hidden="1">
      <c r="A1885" s="5" t="s">
        <v>16951</v>
      </c>
      <c r="B1885" s="5" t="s">
        <v>16952</v>
      </c>
      <c r="C1885" s="5" t="s">
        <v>16953</v>
      </c>
      <c r="D1885" s="9">
        <v>43023.0</v>
      </c>
      <c r="E1885" s="5">
        <v>15864.0</v>
      </c>
      <c r="F1885" s="5">
        <v>7211.0</v>
      </c>
      <c r="G1885" s="5" t="s">
        <v>2293</v>
      </c>
      <c r="H1885" s="5" t="s">
        <v>171</v>
      </c>
      <c r="I1885" s="5" t="s">
        <v>1490</v>
      </c>
      <c r="J1885" s="5" t="s">
        <v>2295</v>
      </c>
      <c r="K1885" s="5" t="s">
        <v>16954</v>
      </c>
      <c r="L1885" s="5" t="s">
        <v>16955</v>
      </c>
      <c r="M1885" s="10" t="str">
        <f>IFERROR(__xludf.DUMMYFUNCTION("REGEXEXTRACT(L2370, ""[\s,]([A-Z]{2})[,\s]\s?\d{5}"")"),"#N/A")</f>
        <v>#N/A</v>
      </c>
      <c r="N1885" s="5" t="s">
        <v>16956</v>
      </c>
      <c r="O1885" s="5">
        <v>30349.0</v>
      </c>
      <c r="P1885" s="5">
        <v>1.0</v>
      </c>
      <c r="Q1885" s="5" t="s">
        <v>16946</v>
      </c>
      <c r="R1885" s="5">
        <v>4510.0</v>
      </c>
      <c r="S1885" s="5">
        <v>1090.0</v>
      </c>
      <c r="T1885" s="5" t="s">
        <v>115</v>
      </c>
      <c r="U1885" s="5">
        <v>0.0</v>
      </c>
      <c r="V1885" s="5" t="s">
        <v>52</v>
      </c>
      <c r="W1885" s="5" t="s">
        <v>16948</v>
      </c>
      <c r="X1885" s="5" t="s">
        <v>71</v>
      </c>
      <c r="Y1885" s="5" t="s">
        <v>52</v>
      </c>
      <c r="Z1885" s="5" t="s">
        <v>10292</v>
      </c>
      <c r="AA1885" s="5" t="s">
        <v>16949</v>
      </c>
      <c r="AB1885" s="5" t="s">
        <v>1498</v>
      </c>
      <c r="AC1885" s="5" t="s">
        <v>52</v>
      </c>
      <c r="AD1885" s="5" t="s">
        <v>181</v>
      </c>
      <c r="AE1885" s="5" t="s">
        <v>182</v>
      </c>
      <c r="AF1885" s="5" t="s">
        <v>183</v>
      </c>
      <c r="AG1885" s="5" t="s">
        <v>52</v>
      </c>
      <c r="AH1885" s="5" t="s">
        <v>52</v>
      </c>
      <c r="AI1885" s="5" t="s">
        <v>184</v>
      </c>
      <c r="AJ1885" s="5" t="s">
        <v>16957</v>
      </c>
      <c r="AK1885" s="5" t="s">
        <v>16958</v>
      </c>
      <c r="AL1885" s="5" t="s">
        <v>3932</v>
      </c>
    </row>
    <row r="1886" hidden="1">
      <c r="A1886" s="5" t="s">
        <v>16959</v>
      </c>
      <c r="B1886" s="5" t="s">
        <v>16960</v>
      </c>
      <c r="C1886" s="5" t="s">
        <v>102</v>
      </c>
      <c r="D1886" s="9">
        <v>43020.0</v>
      </c>
      <c r="E1886" s="5">
        <v>24490.0</v>
      </c>
      <c r="F1886" s="5">
        <v>11132.0</v>
      </c>
      <c r="G1886" s="5" t="s">
        <v>1068</v>
      </c>
      <c r="H1886" s="5" t="s">
        <v>1069</v>
      </c>
      <c r="I1886" s="5" t="s">
        <v>16961</v>
      </c>
      <c r="J1886" s="5" t="s">
        <v>1071</v>
      </c>
      <c r="K1886" s="5" t="s">
        <v>16962</v>
      </c>
      <c r="L1886" s="5" t="s">
        <v>16963</v>
      </c>
      <c r="M1886" s="10" t="str">
        <f>IFERROR(__xludf.DUMMYFUNCTION("REGEXEXTRACT(L2371, ""[\s,]([A-Z]{2})[,\s]\s?\d{5}"")"),"#N/A")</f>
        <v>#N/A</v>
      </c>
      <c r="N1886" s="5" t="s">
        <v>102</v>
      </c>
      <c r="O1886" s="5">
        <v>31794.0</v>
      </c>
      <c r="P1886" s="5">
        <v>1.0</v>
      </c>
      <c r="Q1886" s="5" t="s">
        <v>16964</v>
      </c>
      <c r="R1886" s="5">
        <v>9510.0</v>
      </c>
      <c r="S1886" s="5">
        <v>4403.0</v>
      </c>
      <c r="T1886" s="5" t="s">
        <v>69</v>
      </c>
      <c r="U1886" s="5">
        <v>0.0</v>
      </c>
      <c r="V1886" s="5" t="s">
        <v>71</v>
      </c>
      <c r="W1886" s="5" t="s">
        <v>16965</v>
      </c>
      <c r="X1886" s="5" t="s">
        <v>52</v>
      </c>
      <c r="Y1886" s="5" t="s">
        <v>52</v>
      </c>
      <c r="Z1886" s="5" t="s">
        <v>16966</v>
      </c>
      <c r="AA1886" s="5" t="s">
        <v>16967</v>
      </c>
      <c r="AB1886" s="5" t="s">
        <v>1177</v>
      </c>
      <c r="AC1886" s="5" t="s">
        <v>52</v>
      </c>
      <c r="AD1886" s="5" t="s">
        <v>1924</v>
      </c>
      <c r="AE1886" s="5" t="s">
        <v>1925</v>
      </c>
      <c r="AF1886" s="5" t="s">
        <v>544</v>
      </c>
      <c r="AG1886" s="5" t="s">
        <v>265</v>
      </c>
      <c r="AH1886" s="5">
        <v>32203.0</v>
      </c>
      <c r="AI1886" s="5" t="s">
        <v>1926</v>
      </c>
      <c r="AJ1886" s="5" t="s">
        <v>102</v>
      </c>
      <c r="AK1886" s="5" t="s">
        <v>102</v>
      </c>
      <c r="AL1886" s="5" t="s">
        <v>16968</v>
      </c>
    </row>
    <row r="1887" hidden="1">
      <c r="A1887" s="5" t="s">
        <v>16969</v>
      </c>
      <c r="B1887" s="5" t="s">
        <v>13270</v>
      </c>
      <c r="C1887" s="5" t="s">
        <v>16430</v>
      </c>
      <c r="D1887" s="9">
        <v>43019.0</v>
      </c>
      <c r="E1887" s="5">
        <v>52800.0</v>
      </c>
      <c r="F1887" s="5">
        <v>24000.0</v>
      </c>
      <c r="G1887" s="5" t="s">
        <v>226</v>
      </c>
      <c r="H1887" s="5" t="s">
        <v>205</v>
      </c>
      <c r="I1887" s="5" t="s">
        <v>16970</v>
      </c>
      <c r="J1887" s="5" t="s">
        <v>228</v>
      </c>
      <c r="K1887" s="5" t="s">
        <v>1536</v>
      </c>
      <c r="L1887" s="5" t="s">
        <v>16237</v>
      </c>
      <c r="M1887" s="10" t="str">
        <f>IFERROR(__xludf.DUMMYFUNCTION("REGEXEXTRACT(L2372, ""[\s,]([A-Z]{2})[,\s]\s?\d{5}"")"),"#N/A")</f>
        <v>#N/A</v>
      </c>
      <c r="N1887" s="5" t="s">
        <v>16431</v>
      </c>
      <c r="O1887" s="5">
        <v>960.0</v>
      </c>
      <c r="P1887" s="5">
        <v>1.0</v>
      </c>
      <c r="Q1887" s="5" t="s">
        <v>16971</v>
      </c>
      <c r="R1887" s="5">
        <v>4510.0</v>
      </c>
      <c r="S1887" s="5">
        <v>3490.0</v>
      </c>
      <c r="T1887" s="5" t="s">
        <v>53</v>
      </c>
      <c r="U1887" s="5">
        <v>0.0</v>
      </c>
      <c r="V1887" s="5" t="s">
        <v>70</v>
      </c>
      <c r="W1887" s="5" t="s">
        <v>16972</v>
      </c>
      <c r="X1887" s="5" t="s">
        <v>52</v>
      </c>
      <c r="Y1887" s="5" t="s">
        <v>52</v>
      </c>
      <c r="Z1887" s="5" t="s">
        <v>12722</v>
      </c>
      <c r="AA1887" s="5" t="s">
        <v>16973</v>
      </c>
      <c r="AB1887" s="5" t="s">
        <v>59</v>
      </c>
      <c r="AC1887" s="5" t="s">
        <v>52</v>
      </c>
      <c r="AD1887" s="5" t="s">
        <v>3974</v>
      </c>
      <c r="AE1887" s="5" t="s">
        <v>3975</v>
      </c>
      <c r="AF1887" s="5" t="s">
        <v>183</v>
      </c>
      <c r="AG1887" s="5" t="s">
        <v>52</v>
      </c>
      <c r="AH1887" s="5" t="s">
        <v>3976</v>
      </c>
      <c r="AI1887" s="5" t="s">
        <v>3977</v>
      </c>
      <c r="AJ1887" s="5" t="s">
        <v>13270</v>
      </c>
      <c r="AK1887" s="5" t="s">
        <v>16591</v>
      </c>
      <c r="AL1887" s="5" t="s">
        <v>11190</v>
      </c>
    </row>
    <row r="1888" hidden="1">
      <c r="A1888" s="5" t="s">
        <v>16974</v>
      </c>
      <c r="B1888" s="5" t="s">
        <v>13270</v>
      </c>
      <c r="C1888" s="5" t="s">
        <v>16430</v>
      </c>
      <c r="D1888" s="9">
        <v>43019.0</v>
      </c>
      <c r="E1888" s="5">
        <v>52800.0</v>
      </c>
      <c r="F1888" s="5">
        <v>24000.0</v>
      </c>
      <c r="G1888" s="5" t="s">
        <v>226</v>
      </c>
      <c r="H1888" s="5" t="s">
        <v>205</v>
      </c>
      <c r="I1888" s="5" t="s">
        <v>16970</v>
      </c>
      <c r="J1888" s="5" t="s">
        <v>228</v>
      </c>
      <c r="K1888" s="5" t="s">
        <v>1536</v>
      </c>
      <c r="L1888" s="5" t="s">
        <v>16237</v>
      </c>
      <c r="M1888" s="10" t="str">
        <f>IFERROR(__xludf.DUMMYFUNCTION("REGEXEXTRACT(L2373, ""[\s,]([A-Z]{2})[,\s]\s?\d{5}"")"),"#N/A")</f>
        <v>#N/A</v>
      </c>
      <c r="N1888" s="5" t="s">
        <v>16431</v>
      </c>
      <c r="O1888" s="5">
        <v>960.0</v>
      </c>
      <c r="P1888" s="5">
        <v>1.0</v>
      </c>
      <c r="Q1888" s="5" t="s">
        <v>16975</v>
      </c>
      <c r="R1888" s="5">
        <v>4510.0</v>
      </c>
      <c r="S1888" s="5">
        <v>3200.0</v>
      </c>
      <c r="T1888" s="5" t="s">
        <v>53</v>
      </c>
      <c r="U1888" s="5">
        <v>0.0</v>
      </c>
      <c r="V1888" s="5" t="s">
        <v>70</v>
      </c>
      <c r="W1888" s="5" t="s">
        <v>16976</v>
      </c>
      <c r="X1888" s="5" t="s">
        <v>52</v>
      </c>
      <c r="Y1888" s="5" t="s">
        <v>52</v>
      </c>
      <c r="Z1888" s="5" t="s">
        <v>12722</v>
      </c>
      <c r="AA1888" s="5" t="s">
        <v>16977</v>
      </c>
      <c r="AB1888" s="5" t="s">
        <v>59</v>
      </c>
      <c r="AC1888" s="5" t="s">
        <v>52</v>
      </c>
      <c r="AD1888" s="5" t="s">
        <v>3974</v>
      </c>
      <c r="AE1888" s="5" t="s">
        <v>3975</v>
      </c>
      <c r="AF1888" s="5" t="s">
        <v>183</v>
      </c>
      <c r="AG1888" s="5" t="s">
        <v>52</v>
      </c>
      <c r="AH1888" s="5" t="s">
        <v>3976</v>
      </c>
      <c r="AI1888" s="5" t="s">
        <v>3977</v>
      </c>
      <c r="AJ1888" s="5" t="s">
        <v>13270</v>
      </c>
      <c r="AK1888" s="5" t="s">
        <v>16591</v>
      </c>
      <c r="AL1888" s="5" t="s">
        <v>11190</v>
      </c>
    </row>
    <row r="1889" hidden="1">
      <c r="A1889" s="5" t="s">
        <v>16978</v>
      </c>
      <c r="B1889" s="5" t="s">
        <v>16979</v>
      </c>
      <c r="C1889" s="5" t="s">
        <v>102</v>
      </c>
      <c r="D1889" s="9">
        <v>43019.0</v>
      </c>
      <c r="E1889" s="5">
        <v>37363.0</v>
      </c>
      <c r="F1889" s="5">
        <v>16983.0</v>
      </c>
      <c r="G1889" s="5" t="s">
        <v>579</v>
      </c>
      <c r="H1889" s="5" t="s">
        <v>1792</v>
      </c>
      <c r="I1889" s="5" t="s">
        <v>11165</v>
      </c>
      <c r="J1889" s="5" t="s">
        <v>581</v>
      </c>
      <c r="K1889" s="5" t="s">
        <v>16980</v>
      </c>
      <c r="L1889" s="5" t="s">
        <v>16981</v>
      </c>
      <c r="M1889" s="10" t="str">
        <f>IFERROR(__xludf.DUMMYFUNCTION("REGEXEXTRACT(L2374, ""[\s,]([A-Z]{2})[,\s]\s?\d{5}"")"),"NC")</f>
        <v>NC</v>
      </c>
      <c r="N1889" s="5" t="s">
        <v>102</v>
      </c>
      <c r="O1889" s="5">
        <v>29418.0</v>
      </c>
      <c r="P1889" s="5">
        <v>1.0</v>
      </c>
      <c r="Q1889" s="5" t="s">
        <v>16982</v>
      </c>
      <c r="R1889" s="5">
        <v>4532.0</v>
      </c>
      <c r="S1889" s="5">
        <v>1057.0</v>
      </c>
      <c r="T1889" s="5" t="s">
        <v>115</v>
      </c>
      <c r="U1889" s="5">
        <v>0.0</v>
      </c>
      <c r="V1889" s="5" t="s">
        <v>52</v>
      </c>
      <c r="W1889" s="5" t="s">
        <v>16983</v>
      </c>
      <c r="X1889" s="5" t="s">
        <v>52</v>
      </c>
      <c r="Y1889" s="5" t="s">
        <v>52</v>
      </c>
      <c r="Z1889" s="5" t="s">
        <v>3490</v>
      </c>
      <c r="AA1889" s="5" t="s">
        <v>16984</v>
      </c>
      <c r="AB1889" s="5" t="s">
        <v>730</v>
      </c>
      <c r="AC1889" s="5" t="s">
        <v>52</v>
      </c>
      <c r="AD1889" s="5" t="s">
        <v>181</v>
      </c>
      <c r="AE1889" s="5" t="s">
        <v>182</v>
      </c>
      <c r="AF1889" s="5" t="s">
        <v>183</v>
      </c>
      <c r="AG1889" s="5" t="s">
        <v>52</v>
      </c>
      <c r="AH1889" s="5" t="s">
        <v>52</v>
      </c>
      <c r="AI1889" s="5" t="s">
        <v>184</v>
      </c>
      <c r="AJ1889" s="5" t="s">
        <v>16985</v>
      </c>
      <c r="AK1889" s="5" t="s">
        <v>16986</v>
      </c>
      <c r="AL1889" s="5" t="s">
        <v>14885</v>
      </c>
    </row>
    <row r="1890" hidden="1">
      <c r="A1890" s="5" t="s">
        <v>16987</v>
      </c>
      <c r="B1890" s="5" t="s">
        <v>16988</v>
      </c>
      <c r="C1890" s="5" t="s">
        <v>16989</v>
      </c>
      <c r="D1890" s="9">
        <v>43019.0</v>
      </c>
      <c r="E1890" s="5">
        <v>488985.0</v>
      </c>
      <c r="F1890" s="5">
        <v>222266.0</v>
      </c>
      <c r="G1890" s="5" t="s">
        <v>1419</v>
      </c>
      <c r="H1890" s="5" t="s">
        <v>480</v>
      </c>
      <c r="I1890" s="5" t="s">
        <v>15849</v>
      </c>
      <c r="J1890" s="5" t="s">
        <v>256</v>
      </c>
      <c r="K1890" s="5" t="s">
        <v>9890</v>
      </c>
      <c r="L1890" s="5" t="s">
        <v>16990</v>
      </c>
      <c r="M1890" s="10" t="str">
        <f>IFERROR(__xludf.DUMMYFUNCTION("REGEXEXTRACT(L2375, ""[\s,]([A-Z]{2})[,\s]\s?\d{5}"")"),"OH")</f>
        <v>OH</v>
      </c>
      <c r="N1890" s="5" t="s">
        <v>16991</v>
      </c>
      <c r="O1890" s="5" t="s">
        <v>16992</v>
      </c>
      <c r="P1890" s="5">
        <v>11.0</v>
      </c>
      <c r="Q1890" s="5" t="s">
        <v>16993</v>
      </c>
      <c r="R1890" s="5" t="s">
        <v>16994</v>
      </c>
      <c r="S1890" s="5">
        <v>65.0</v>
      </c>
      <c r="T1890" s="5" t="s">
        <v>115</v>
      </c>
      <c r="U1890" s="5">
        <v>332.0</v>
      </c>
      <c r="V1890" s="5" t="s">
        <v>70</v>
      </c>
      <c r="W1890" s="5" t="s">
        <v>16995</v>
      </c>
      <c r="X1890" s="5" t="s">
        <v>52</v>
      </c>
      <c r="Y1890" s="5" t="s">
        <v>52</v>
      </c>
      <c r="Z1890" s="5" t="s">
        <v>16937</v>
      </c>
      <c r="AA1890" s="5" t="s">
        <v>16996</v>
      </c>
      <c r="AB1890" s="5" t="s">
        <v>260</v>
      </c>
      <c r="AC1890" s="5" t="s">
        <v>52</v>
      </c>
      <c r="AD1890" s="5" t="s">
        <v>72</v>
      </c>
      <c r="AE1890" s="5" t="s">
        <v>73</v>
      </c>
      <c r="AF1890" s="5" t="s">
        <v>74</v>
      </c>
      <c r="AG1890" s="5" t="s">
        <v>75</v>
      </c>
      <c r="AH1890" s="5" t="s">
        <v>76</v>
      </c>
      <c r="AI1890" s="5" t="s">
        <v>77</v>
      </c>
      <c r="AJ1890" s="5" t="s">
        <v>16997</v>
      </c>
      <c r="AK1890" s="5" t="s">
        <v>16998</v>
      </c>
      <c r="AL1890" s="5" t="s">
        <v>4069</v>
      </c>
    </row>
    <row r="1891">
      <c r="A1891" s="5" t="s">
        <v>16999</v>
      </c>
      <c r="B1891" s="5" t="s">
        <v>17000</v>
      </c>
      <c r="C1891" s="5" t="s">
        <v>17001</v>
      </c>
      <c r="D1891" s="9">
        <v>43018.0</v>
      </c>
      <c r="E1891" s="5">
        <v>50976.0</v>
      </c>
      <c r="F1891" s="5">
        <v>23171.0</v>
      </c>
      <c r="G1891" s="5" t="s">
        <v>170</v>
      </c>
      <c r="H1891" s="5" t="s">
        <v>45</v>
      </c>
      <c r="I1891" s="5" t="s">
        <v>17002</v>
      </c>
      <c r="J1891" s="5" t="s">
        <v>170</v>
      </c>
      <c r="K1891" s="5" t="s">
        <v>17003</v>
      </c>
      <c r="L1891" s="5" t="s">
        <v>17004</v>
      </c>
      <c r="M1891" s="10" t="str">
        <f>IFERROR(__xludf.DUMMYFUNCTION("REGEXEXTRACT(L2376, ""[\s,]([A-Z]{2})[,\s]\s?\d{5}"")"),"AR")</f>
        <v>AR</v>
      </c>
      <c r="N1891" s="5" t="s">
        <v>17005</v>
      </c>
      <c r="O1891" s="5">
        <v>90245.0</v>
      </c>
      <c r="P1891" s="5">
        <v>1.0</v>
      </c>
      <c r="Q1891" s="5" t="s">
        <v>17006</v>
      </c>
      <c r="R1891" s="5">
        <v>4536.0</v>
      </c>
      <c r="S1891" s="5">
        <v>4403.0</v>
      </c>
      <c r="T1891" s="5" t="s">
        <v>92</v>
      </c>
      <c r="U1891" s="5">
        <v>0.0</v>
      </c>
      <c r="V1891" s="5" t="s">
        <v>93</v>
      </c>
      <c r="W1891" s="5" t="s">
        <v>17007</v>
      </c>
      <c r="X1891" s="5" t="s">
        <v>52</v>
      </c>
      <c r="Y1891" s="5" t="s">
        <v>52</v>
      </c>
      <c r="Z1891" s="5" t="s">
        <v>17008</v>
      </c>
      <c r="AA1891" s="5" t="s">
        <v>17009</v>
      </c>
      <c r="AB1891" s="5" t="s">
        <v>260</v>
      </c>
      <c r="AC1891" s="5" t="s">
        <v>52</v>
      </c>
      <c r="AD1891" s="5" t="s">
        <v>15837</v>
      </c>
      <c r="AE1891" s="5" t="s">
        <v>15838</v>
      </c>
      <c r="AF1891" s="5" t="s">
        <v>2166</v>
      </c>
      <c r="AG1891" s="5" t="s">
        <v>52</v>
      </c>
      <c r="AH1891" s="5" t="s">
        <v>52</v>
      </c>
      <c r="AI1891" s="5" t="s">
        <v>15839</v>
      </c>
      <c r="AJ1891" s="5" t="s">
        <v>17000</v>
      </c>
      <c r="AK1891" s="5" t="s">
        <v>17010</v>
      </c>
      <c r="AL1891" s="5" t="s">
        <v>17011</v>
      </c>
    </row>
    <row r="1892" hidden="1">
      <c r="A1892" s="5" t="s">
        <v>17012</v>
      </c>
      <c r="B1892" s="5" t="s">
        <v>16356</v>
      </c>
      <c r="C1892" s="5" t="s">
        <v>14718</v>
      </c>
      <c r="D1892" s="9">
        <v>43018.0</v>
      </c>
      <c r="E1892" s="5">
        <v>18911.0</v>
      </c>
      <c r="F1892" s="5">
        <v>8596.0</v>
      </c>
      <c r="G1892" s="5" t="s">
        <v>719</v>
      </c>
      <c r="H1892" s="5" t="s">
        <v>272</v>
      </c>
      <c r="I1892" s="5" t="s">
        <v>17013</v>
      </c>
      <c r="J1892" s="5" t="s">
        <v>274</v>
      </c>
      <c r="K1892" s="5" t="s">
        <v>16358</v>
      </c>
      <c r="L1892" s="5" t="s">
        <v>17014</v>
      </c>
      <c r="M1892" s="10" t="str">
        <f>IFERROR(__xludf.DUMMYFUNCTION("REGEXEXTRACT(L2377, ""[\s,]([A-Z]{2})[,\s]\s?\d{5}"")"),"#N/A")</f>
        <v>#N/A</v>
      </c>
      <c r="N1892" s="5" t="s">
        <v>17015</v>
      </c>
      <c r="O1892" s="5">
        <v>18914.0</v>
      </c>
      <c r="P1892" s="5">
        <v>1.0</v>
      </c>
      <c r="Q1892" s="5" t="s">
        <v>17016</v>
      </c>
      <c r="R1892" s="5">
        <v>4200.0</v>
      </c>
      <c r="S1892" s="5">
        <v>636.0</v>
      </c>
      <c r="T1892" s="5" t="s">
        <v>115</v>
      </c>
      <c r="U1892" s="5">
        <v>0.0</v>
      </c>
      <c r="V1892" s="5" t="s">
        <v>70</v>
      </c>
      <c r="W1892" s="5" t="s">
        <v>17017</v>
      </c>
      <c r="X1892" s="5" t="s">
        <v>71</v>
      </c>
      <c r="Y1892" s="5" t="s">
        <v>52</v>
      </c>
      <c r="Z1892" s="5" t="s">
        <v>17018</v>
      </c>
      <c r="AA1892" s="5" t="s">
        <v>17019</v>
      </c>
      <c r="AB1892" s="5" t="s">
        <v>162</v>
      </c>
      <c r="AC1892" s="5" t="s">
        <v>283</v>
      </c>
      <c r="AD1892" s="5" t="s">
        <v>398</v>
      </c>
      <c r="AE1892" s="5" t="s">
        <v>399</v>
      </c>
      <c r="AF1892" s="5" t="s">
        <v>400</v>
      </c>
      <c r="AG1892" s="5" t="s">
        <v>401</v>
      </c>
      <c r="AH1892" s="5">
        <v>23502.0</v>
      </c>
      <c r="AI1892" s="5" t="s">
        <v>402</v>
      </c>
      <c r="AJ1892" s="5" t="s">
        <v>16356</v>
      </c>
      <c r="AK1892" s="5" t="s">
        <v>16365</v>
      </c>
      <c r="AL1892" s="5" t="s">
        <v>16366</v>
      </c>
    </row>
    <row r="1893">
      <c r="A1893" s="5" t="s">
        <v>17020</v>
      </c>
      <c r="B1893" s="5" t="s">
        <v>12028</v>
      </c>
      <c r="C1893" s="5" t="s">
        <v>12029</v>
      </c>
      <c r="D1893" s="9">
        <v>43018.0</v>
      </c>
      <c r="E1893" s="5">
        <v>46521.0</v>
      </c>
      <c r="F1893" s="5">
        <v>21146.0</v>
      </c>
      <c r="G1893" s="5" t="s">
        <v>107</v>
      </c>
      <c r="H1893" s="5" t="s">
        <v>45</v>
      </c>
      <c r="I1893" s="5" t="s">
        <v>17021</v>
      </c>
      <c r="J1893" s="5" t="s">
        <v>109</v>
      </c>
      <c r="K1893" s="5" t="s">
        <v>4507</v>
      </c>
      <c r="L1893" s="5" t="s">
        <v>17022</v>
      </c>
      <c r="M1893" s="10" t="str">
        <f>IFERROR(__xludf.DUMMYFUNCTION("REGEXEXTRACT(L2378, ""[\s,]([A-Z]{2})[,\s]\s?\d{5}"")"),"OH")</f>
        <v>OH</v>
      </c>
      <c r="N1893" s="5" t="s">
        <v>17023</v>
      </c>
      <c r="O1893" s="5">
        <v>7920.0</v>
      </c>
      <c r="P1893" s="5">
        <v>1.0</v>
      </c>
      <c r="Q1893" s="5" t="s">
        <v>17024</v>
      </c>
      <c r="R1893" s="5">
        <v>4532.0</v>
      </c>
      <c r="S1893" s="5">
        <v>7200.0</v>
      </c>
      <c r="T1893" s="5" t="s">
        <v>69</v>
      </c>
      <c r="U1893" s="5">
        <v>0.0</v>
      </c>
      <c r="V1893" s="5" t="s">
        <v>52</v>
      </c>
      <c r="W1893" s="5" t="s">
        <v>17025</v>
      </c>
      <c r="X1893" s="5" t="s">
        <v>52</v>
      </c>
      <c r="Y1893" s="5" t="s">
        <v>52</v>
      </c>
      <c r="Z1893" s="5" t="s">
        <v>17026</v>
      </c>
      <c r="AA1893" s="5" t="s">
        <v>17027</v>
      </c>
      <c r="AB1893" s="5" t="s">
        <v>235</v>
      </c>
      <c r="AC1893" s="5" t="s">
        <v>52</v>
      </c>
      <c r="AD1893" s="5" t="s">
        <v>11980</v>
      </c>
      <c r="AE1893" s="5" t="s">
        <v>11981</v>
      </c>
      <c r="AF1893" s="5" t="s">
        <v>218</v>
      </c>
      <c r="AG1893" s="5" t="s">
        <v>52</v>
      </c>
      <c r="AH1893" s="5" t="s">
        <v>11982</v>
      </c>
      <c r="AI1893" s="5" t="s">
        <v>11983</v>
      </c>
      <c r="AJ1893" s="5" t="s">
        <v>12028</v>
      </c>
      <c r="AK1893" s="5" t="s">
        <v>17022</v>
      </c>
      <c r="AL1893" s="5" t="s">
        <v>17028</v>
      </c>
    </row>
    <row r="1894" hidden="1">
      <c r="A1894" s="5" t="s">
        <v>17029</v>
      </c>
      <c r="B1894" s="5" t="s">
        <v>17030</v>
      </c>
      <c r="C1894" s="5" t="s">
        <v>102</v>
      </c>
      <c r="D1894" s="9">
        <v>43013.0</v>
      </c>
      <c r="E1894" s="5">
        <v>9702.0</v>
      </c>
      <c r="F1894" s="5">
        <v>4410.0</v>
      </c>
      <c r="G1894" s="5" t="s">
        <v>271</v>
      </c>
      <c r="H1894" s="5" t="s">
        <v>171</v>
      </c>
      <c r="I1894" s="5" t="s">
        <v>17031</v>
      </c>
      <c r="J1894" s="5" t="s">
        <v>274</v>
      </c>
      <c r="K1894" s="5" t="s">
        <v>17032</v>
      </c>
      <c r="L1894" s="5" t="s">
        <v>17033</v>
      </c>
      <c r="M1894" s="10" t="str">
        <f>IFERROR(__xludf.DUMMYFUNCTION("REGEXEXTRACT(L2379, ""[\s,]([A-Z]{2})[,\s]\s?\d{5}"")"),"NY")</f>
        <v>NY</v>
      </c>
      <c r="N1894" s="5" t="s">
        <v>102</v>
      </c>
      <c r="O1894" s="5" t="s">
        <v>17034</v>
      </c>
      <c r="P1894" s="5">
        <v>2.0</v>
      </c>
      <c r="Q1894" s="5" t="s">
        <v>17035</v>
      </c>
      <c r="R1894" s="5" t="s">
        <v>195</v>
      </c>
      <c r="S1894" s="5">
        <v>1459.0</v>
      </c>
      <c r="T1894" s="5" t="s">
        <v>69</v>
      </c>
      <c r="U1894" s="5">
        <v>131.0</v>
      </c>
      <c r="V1894" s="5" t="s">
        <v>70</v>
      </c>
      <c r="W1894" s="5" t="s">
        <v>17036</v>
      </c>
      <c r="X1894" s="5" t="s">
        <v>52</v>
      </c>
      <c r="Y1894" s="5" t="s">
        <v>52</v>
      </c>
      <c r="Z1894" s="5" t="s">
        <v>17037</v>
      </c>
      <c r="AA1894" s="5" t="s">
        <v>17038</v>
      </c>
      <c r="AB1894" s="5" t="s">
        <v>604</v>
      </c>
      <c r="AC1894" s="5" t="s">
        <v>52</v>
      </c>
      <c r="AD1894" s="5" t="s">
        <v>72</v>
      </c>
      <c r="AE1894" s="5" t="s">
        <v>73</v>
      </c>
      <c r="AF1894" s="5" t="s">
        <v>74</v>
      </c>
      <c r="AG1894" s="5" t="s">
        <v>75</v>
      </c>
      <c r="AH1894" s="5" t="s">
        <v>76</v>
      </c>
      <c r="AI1894" s="5" t="s">
        <v>77</v>
      </c>
      <c r="AJ1894" s="5" t="s">
        <v>102</v>
      </c>
      <c r="AK1894" s="5" t="s">
        <v>102</v>
      </c>
      <c r="AL1894" s="5" t="s">
        <v>735</v>
      </c>
    </row>
    <row r="1895">
      <c r="A1895" s="5" t="s">
        <v>17039</v>
      </c>
      <c r="B1895" s="5" t="s">
        <v>17040</v>
      </c>
      <c r="C1895" s="5" t="s">
        <v>17041</v>
      </c>
      <c r="D1895" s="9">
        <v>43012.0</v>
      </c>
      <c r="E1895" s="5">
        <v>26576.0</v>
      </c>
      <c r="F1895" s="5">
        <v>12080.0</v>
      </c>
      <c r="G1895" s="5" t="s">
        <v>44</v>
      </c>
      <c r="H1895" s="5" t="s">
        <v>45</v>
      </c>
      <c r="I1895" s="5" t="s">
        <v>46</v>
      </c>
      <c r="J1895" s="5" t="s">
        <v>47</v>
      </c>
      <c r="K1895" s="5" t="s">
        <v>744</v>
      </c>
      <c r="L1895" s="5" t="s">
        <v>17042</v>
      </c>
      <c r="M1895" s="10" t="str">
        <f>IFERROR(__xludf.DUMMYFUNCTION("REGEXEXTRACT(L2380, ""[\s,]([A-Z]{2})[,\s]\s?\d{5}"")"),"CA")</f>
        <v>CA</v>
      </c>
      <c r="N1895" s="5" t="s">
        <v>17043</v>
      </c>
      <c r="O1895" s="5">
        <v>30297.0</v>
      </c>
      <c r="P1895" s="5">
        <v>1.0</v>
      </c>
      <c r="Q1895" s="5" t="s">
        <v>17044</v>
      </c>
      <c r="R1895" s="5">
        <v>4310.0</v>
      </c>
      <c r="S1895" s="5">
        <v>700.0</v>
      </c>
      <c r="T1895" s="5" t="s">
        <v>1077</v>
      </c>
      <c r="U1895" s="5">
        <v>50.0</v>
      </c>
      <c r="V1895" s="5" t="s">
        <v>93</v>
      </c>
      <c r="W1895" s="5" t="s">
        <v>17045</v>
      </c>
      <c r="X1895" s="5" t="s">
        <v>52</v>
      </c>
      <c r="Y1895" s="5" t="s">
        <v>52</v>
      </c>
      <c r="Z1895" s="5" t="s">
        <v>17046</v>
      </c>
      <c r="AA1895" s="5">
        <v>1.61518237E8</v>
      </c>
      <c r="AB1895" s="5" t="s">
        <v>59</v>
      </c>
      <c r="AC1895" s="5" t="s">
        <v>283</v>
      </c>
      <c r="AD1895" s="5" t="s">
        <v>11980</v>
      </c>
      <c r="AE1895" s="5" t="s">
        <v>11981</v>
      </c>
      <c r="AF1895" s="5" t="s">
        <v>218</v>
      </c>
      <c r="AG1895" s="5" t="s">
        <v>52</v>
      </c>
      <c r="AH1895" s="5" t="s">
        <v>11982</v>
      </c>
      <c r="AI1895" s="5" t="s">
        <v>11983</v>
      </c>
      <c r="AJ1895" s="5" t="s">
        <v>17040</v>
      </c>
      <c r="AK1895" s="5" t="s">
        <v>17042</v>
      </c>
      <c r="AL1895" s="5" t="s">
        <v>79</v>
      </c>
    </row>
    <row r="1896" hidden="1">
      <c r="A1896" s="5" t="s">
        <v>17047</v>
      </c>
      <c r="B1896" s="5" t="s">
        <v>16737</v>
      </c>
      <c r="C1896" s="5" t="s">
        <v>16738</v>
      </c>
      <c r="D1896" s="9">
        <v>43010.0</v>
      </c>
      <c r="E1896" s="5">
        <v>6200.0</v>
      </c>
      <c r="F1896" s="5">
        <v>2818.0</v>
      </c>
      <c r="G1896" s="5" t="s">
        <v>3378</v>
      </c>
      <c r="H1896" s="5" t="s">
        <v>171</v>
      </c>
      <c r="I1896" s="5" t="s">
        <v>6848</v>
      </c>
      <c r="J1896" s="5" t="s">
        <v>3378</v>
      </c>
      <c r="K1896" s="5" t="s">
        <v>17048</v>
      </c>
      <c r="L1896" s="5" t="s">
        <v>16741</v>
      </c>
      <c r="M1896" s="10" t="str">
        <f>IFERROR(__xludf.DUMMYFUNCTION("REGEXEXTRACT(L2381, ""[\s,]([A-Z]{2})[,\s]\s?\d{5}"")"),"KY")</f>
        <v>KY</v>
      </c>
      <c r="N1896" s="5" t="s">
        <v>16742</v>
      </c>
      <c r="O1896" s="5">
        <v>45242.0</v>
      </c>
      <c r="P1896" s="5">
        <v>1.0</v>
      </c>
      <c r="Q1896" s="5" t="s">
        <v>17049</v>
      </c>
      <c r="R1896" s="5" t="s">
        <v>441</v>
      </c>
      <c r="S1896" s="5">
        <v>285.0</v>
      </c>
      <c r="T1896" s="5" t="s">
        <v>69</v>
      </c>
      <c r="U1896" s="5">
        <v>0.0</v>
      </c>
      <c r="V1896" s="5" t="s">
        <v>93</v>
      </c>
      <c r="W1896" s="5" t="s">
        <v>17050</v>
      </c>
      <c r="X1896" s="5" t="s">
        <v>55</v>
      </c>
      <c r="Y1896" s="5" t="s">
        <v>17051</v>
      </c>
      <c r="Z1896" s="5" t="s">
        <v>10062</v>
      </c>
      <c r="AA1896" s="5" t="s">
        <v>17052</v>
      </c>
      <c r="AB1896" s="5" t="s">
        <v>1831</v>
      </c>
      <c r="AC1896" s="5" t="s">
        <v>52</v>
      </c>
      <c r="AD1896" s="5" t="s">
        <v>3141</v>
      </c>
      <c r="AE1896" s="5" t="s">
        <v>3142</v>
      </c>
      <c r="AF1896" s="5" t="s">
        <v>162</v>
      </c>
      <c r="AG1896" s="5" t="s">
        <v>52</v>
      </c>
      <c r="AH1896" s="5" t="s">
        <v>52</v>
      </c>
      <c r="AI1896" s="5" t="s">
        <v>3143</v>
      </c>
      <c r="AJ1896" s="5" t="s">
        <v>102</v>
      </c>
      <c r="AK1896" s="5" t="s">
        <v>102</v>
      </c>
      <c r="AL1896" s="5" t="s">
        <v>162</v>
      </c>
    </row>
    <row r="1897" hidden="1">
      <c r="A1897" s="5" t="s">
        <v>17053</v>
      </c>
      <c r="B1897" s="5" t="s">
        <v>17054</v>
      </c>
      <c r="C1897" s="5" t="s">
        <v>17055</v>
      </c>
      <c r="D1897" s="9">
        <v>43008.0</v>
      </c>
      <c r="E1897" s="5">
        <v>51301.0</v>
      </c>
      <c r="F1897" s="5">
        <v>23319.0</v>
      </c>
      <c r="G1897" s="5" t="s">
        <v>963</v>
      </c>
      <c r="H1897" s="5" t="s">
        <v>366</v>
      </c>
      <c r="I1897" s="5" t="s">
        <v>12416</v>
      </c>
      <c r="J1897" s="5" t="s">
        <v>965</v>
      </c>
      <c r="K1897" s="5" t="s">
        <v>391</v>
      </c>
      <c r="L1897" s="5" t="s">
        <v>17056</v>
      </c>
      <c r="M1897" s="10" t="str">
        <f>IFERROR(__xludf.DUMMYFUNCTION("REGEXEXTRACT(L2382, ""[\s,]([A-Z]{2})[,\s]\s?\d{5}"")"),"CA")</f>
        <v>CA</v>
      </c>
      <c r="N1897" s="5" t="s">
        <v>17057</v>
      </c>
      <c r="O1897" s="5">
        <v>17280.0</v>
      </c>
      <c r="P1897" s="5">
        <v>1.0</v>
      </c>
      <c r="Q1897" s="5" t="s">
        <v>17058</v>
      </c>
      <c r="R1897" s="5" t="s">
        <v>138</v>
      </c>
      <c r="S1897" s="5">
        <v>4470.0</v>
      </c>
      <c r="T1897" s="5" t="s">
        <v>69</v>
      </c>
      <c r="U1897" s="5">
        <v>60.0</v>
      </c>
      <c r="V1897" s="5" t="s">
        <v>70</v>
      </c>
      <c r="W1897" s="5" t="s">
        <v>17059</v>
      </c>
      <c r="X1897" s="5" t="s">
        <v>52</v>
      </c>
      <c r="Y1897" s="5" t="s">
        <v>52</v>
      </c>
      <c r="Z1897" s="5" t="s">
        <v>17060</v>
      </c>
      <c r="AA1897" s="5" t="s">
        <v>17061</v>
      </c>
      <c r="AB1897" s="5" t="s">
        <v>235</v>
      </c>
      <c r="AC1897" s="5" t="s">
        <v>52</v>
      </c>
      <c r="AD1897" s="5" t="s">
        <v>72</v>
      </c>
      <c r="AE1897" s="5" t="s">
        <v>73</v>
      </c>
      <c r="AF1897" s="5" t="s">
        <v>74</v>
      </c>
      <c r="AG1897" s="5" t="s">
        <v>75</v>
      </c>
      <c r="AH1897" s="5" t="s">
        <v>76</v>
      </c>
      <c r="AI1897" s="5" t="s">
        <v>77</v>
      </c>
      <c r="AJ1897" s="5" t="s">
        <v>17062</v>
      </c>
      <c r="AK1897" s="5" t="s">
        <v>17063</v>
      </c>
      <c r="AL1897" s="5" t="s">
        <v>404</v>
      </c>
    </row>
    <row r="1898" hidden="1">
      <c r="A1898" s="5" t="s">
        <v>17064</v>
      </c>
      <c r="B1898" s="5" t="s">
        <v>17065</v>
      </c>
      <c r="C1898" s="5" t="s">
        <v>17066</v>
      </c>
      <c r="D1898" s="9">
        <v>43003.0</v>
      </c>
      <c r="E1898" s="5">
        <v>31120.0</v>
      </c>
      <c r="F1898" s="5">
        <v>14145.0</v>
      </c>
      <c r="G1898" s="5" t="s">
        <v>4673</v>
      </c>
      <c r="H1898" s="5" t="s">
        <v>171</v>
      </c>
      <c r="I1898" s="5" t="s">
        <v>8252</v>
      </c>
      <c r="J1898" s="5" t="s">
        <v>3808</v>
      </c>
      <c r="K1898" s="5" t="s">
        <v>17067</v>
      </c>
      <c r="L1898" s="5" t="s">
        <v>17068</v>
      </c>
      <c r="M1898" s="10" t="str">
        <f>IFERROR(__xludf.DUMMYFUNCTION("REGEXEXTRACT(L2383, ""[\s,]([A-Z]{2})[,\s]\s?\d{5}"")"),"OH")</f>
        <v>OH</v>
      </c>
      <c r="N1898" s="5" t="s">
        <v>17069</v>
      </c>
      <c r="O1898" s="5">
        <v>80503.0</v>
      </c>
      <c r="P1898" s="5">
        <v>3.0</v>
      </c>
      <c r="Q1898" s="5" t="s">
        <v>17070</v>
      </c>
      <c r="R1898" s="5" t="s">
        <v>1465</v>
      </c>
      <c r="S1898" s="5">
        <v>2568.0</v>
      </c>
      <c r="T1898" s="5" t="s">
        <v>69</v>
      </c>
      <c r="U1898" s="5">
        <v>192.0</v>
      </c>
      <c r="V1898" s="5" t="s">
        <v>70</v>
      </c>
      <c r="W1898" s="5" t="s">
        <v>17071</v>
      </c>
      <c r="X1898" s="5" t="s">
        <v>52</v>
      </c>
      <c r="Y1898" s="5" t="s">
        <v>52</v>
      </c>
      <c r="Z1898" s="5" t="s">
        <v>17072</v>
      </c>
      <c r="AA1898" s="5" t="s">
        <v>17073</v>
      </c>
      <c r="AB1898" s="5" t="s">
        <v>1831</v>
      </c>
      <c r="AC1898" s="5" t="s">
        <v>52</v>
      </c>
      <c r="AD1898" s="5" t="s">
        <v>72</v>
      </c>
      <c r="AE1898" s="5" t="s">
        <v>73</v>
      </c>
      <c r="AF1898" s="5" t="s">
        <v>74</v>
      </c>
      <c r="AG1898" s="5" t="s">
        <v>75</v>
      </c>
      <c r="AH1898" s="5" t="s">
        <v>76</v>
      </c>
      <c r="AI1898" s="5" t="s">
        <v>77</v>
      </c>
      <c r="AJ1898" s="5" t="s">
        <v>17074</v>
      </c>
      <c r="AK1898" s="5" t="s">
        <v>17075</v>
      </c>
      <c r="AL1898" s="5" t="s">
        <v>4683</v>
      </c>
    </row>
    <row r="1899" hidden="1">
      <c r="A1899" s="5" t="s">
        <v>17076</v>
      </c>
      <c r="B1899" s="5" t="s">
        <v>11089</v>
      </c>
      <c r="C1899" s="5" t="s">
        <v>16430</v>
      </c>
      <c r="D1899" s="9">
        <v>43002.0</v>
      </c>
      <c r="E1899" s="5">
        <v>62212.0</v>
      </c>
      <c r="F1899" s="5">
        <v>28278.0</v>
      </c>
      <c r="G1899" s="5" t="s">
        <v>226</v>
      </c>
      <c r="H1899" s="5" t="s">
        <v>205</v>
      </c>
      <c r="I1899" s="5" t="s">
        <v>16970</v>
      </c>
      <c r="J1899" s="5" t="s">
        <v>228</v>
      </c>
      <c r="K1899" s="5" t="s">
        <v>1536</v>
      </c>
      <c r="L1899" s="5" t="s">
        <v>17077</v>
      </c>
      <c r="M1899" s="10" t="str">
        <f>IFERROR(__xludf.DUMMYFUNCTION("REGEXEXTRACT(L2384, ""[\s,]([A-Z]{2})[,\s]\s?\d{5}"")"),"OH")</f>
        <v>OH</v>
      </c>
      <c r="N1899" s="5" t="s">
        <v>16431</v>
      </c>
      <c r="O1899" s="5">
        <v>705.0</v>
      </c>
      <c r="P1899" s="5">
        <v>1.0</v>
      </c>
      <c r="Q1899" s="5" t="s">
        <v>17078</v>
      </c>
      <c r="R1899" s="5">
        <v>4510.0</v>
      </c>
      <c r="S1899" s="5">
        <v>2856.0</v>
      </c>
      <c r="T1899" s="5" t="s">
        <v>53</v>
      </c>
      <c r="U1899" s="5">
        <v>0.0</v>
      </c>
      <c r="V1899" s="5" t="s">
        <v>70</v>
      </c>
      <c r="W1899" s="5" t="s">
        <v>17079</v>
      </c>
      <c r="X1899" s="5" t="s">
        <v>52</v>
      </c>
      <c r="Y1899" s="5" t="s">
        <v>52</v>
      </c>
      <c r="Z1899" s="5" t="s">
        <v>17080</v>
      </c>
      <c r="AA1899" s="5" t="s">
        <v>17081</v>
      </c>
      <c r="AB1899" s="5" t="s">
        <v>59</v>
      </c>
      <c r="AC1899" s="5" t="s">
        <v>52</v>
      </c>
      <c r="AD1899" s="5" t="s">
        <v>3974</v>
      </c>
      <c r="AE1899" s="5" t="s">
        <v>3975</v>
      </c>
      <c r="AF1899" s="5" t="s">
        <v>183</v>
      </c>
      <c r="AG1899" s="5" t="s">
        <v>52</v>
      </c>
      <c r="AH1899" s="5" t="s">
        <v>3976</v>
      </c>
      <c r="AI1899" s="5" t="s">
        <v>3977</v>
      </c>
      <c r="AJ1899" s="5" t="s">
        <v>11089</v>
      </c>
      <c r="AK1899" s="5" t="s">
        <v>17082</v>
      </c>
      <c r="AL1899" s="5" t="s">
        <v>11190</v>
      </c>
    </row>
    <row r="1900" hidden="1">
      <c r="A1900" s="5" t="s">
        <v>17083</v>
      </c>
      <c r="B1900" s="5" t="s">
        <v>16737</v>
      </c>
      <c r="C1900" s="5" t="s">
        <v>16738</v>
      </c>
      <c r="D1900" s="9">
        <v>42999.0</v>
      </c>
      <c r="E1900" s="5">
        <v>41041.0</v>
      </c>
      <c r="F1900" s="5">
        <v>18655.0</v>
      </c>
      <c r="G1900" s="5" t="s">
        <v>3378</v>
      </c>
      <c r="H1900" s="5" t="s">
        <v>272</v>
      </c>
      <c r="I1900" s="5" t="s">
        <v>17084</v>
      </c>
      <c r="J1900" s="5" t="s">
        <v>3378</v>
      </c>
      <c r="K1900" s="5" t="s">
        <v>17085</v>
      </c>
      <c r="L1900" s="5" t="s">
        <v>16741</v>
      </c>
      <c r="M1900" s="10" t="str">
        <f>IFERROR(__xludf.DUMMYFUNCTION("REGEXEXTRACT(L2385, ""[\s,]([A-Z]{2})[,\s]\s?\d{5}"")"),"IL")</f>
        <v>IL</v>
      </c>
      <c r="N1900" s="5" t="s">
        <v>16742</v>
      </c>
      <c r="O1900" s="5">
        <v>45242.0</v>
      </c>
      <c r="P1900" s="5">
        <v>1.0</v>
      </c>
      <c r="Q1900" s="5" t="s">
        <v>17086</v>
      </c>
      <c r="R1900" s="5" t="s">
        <v>13131</v>
      </c>
      <c r="S1900" s="5">
        <v>1578.0</v>
      </c>
      <c r="T1900" s="5" t="s">
        <v>69</v>
      </c>
      <c r="U1900" s="5">
        <v>0.0</v>
      </c>
      <c r="V1900" s="5" t="s">
        <v>93</v>
      </c>
      <c r="W1900" s="5" t="s">
        <v>17087</v>
      </c>
      <c r="X1900" s="5" t="s">
        <v>55</v>
      </c>
      <c r="Y1900" s="5" t="s">
        <v>17088</v>
      </c>
      <c r="Z1900" s="5" t="s">
        <v>11555</v>
      </c>
      <c r="AA1900" s="5">
        <v>3603388.0</v>
      </c>
      <c r="AB1900" s="5" t="s">
        <v>162</v>
      </c>
      <c r="AC1900" s="5" t="s">
        <v>52</v>
      </c>
      <c r="AD1900" s="5" t="s">
        <v>3141</v>
      </c>
      <c r="AE1900" s="5" t="s">
        <v>3142</v>
      </c>
      <c r="AF1900" s="5" t="s">
        <v>162</v>
      </c>
      <c r="AG1900" s="5" t="s">
        <v>52</v>
      </c>
      <c r="AH1900" s="5" t="s">
        <v>52</v>
      </c>
      <c r="AI1900" s="5" t="s">
        <v>3143</v>
      </c>
      <c r="AJ1900" s="5" t="s">
        <v>102</v>
      </c>
      <c r="AK1900" s="5" t="s">
        <v>102</v>
      </c>
      <c r="AL1900" s="5" t="s">
        <v>162</v>
      </c>
    </row>
    <row r="1901" hidden="1">
      <c r="A1901" s="5" t="s">
        <v>17089</v>
      </c>
      <c r="B1901" s="5" t="s">
        <v>17090</v>
      </c>
      <c r="C1901" s="5" t="s">
        <v>102</v>
      </c>
      <c r="D1901" s="9">
        <v>42999.0</v>
      </c>
      <c r="E1901" s="5">
        <v>9708.0</v>
      </c>
      <c r="F1901" s="5">
        <v>4413.0</v>
      </c>
      <c r="G1901" s="5" t="s">
        <v>634</v>
      </c>
      <c r="H1901" s="5" t="s">
        <v>171</v>
      </c>
      <c r="I1901" s="5" t="s">
        <v>5489</v>
      </c>
      <c r="J1901" s="5" t="s">
        <v>274</v>
      </c>
      <c r="K1901" s="5" t="s">
        <v>17091</v>
      </c>
      <c r="L1901" s="5" t="s">
        <v>17092</v>
      </c>
      <c r="M1901" s="10" t="str">
        <f>IFERROR(__xludf.DUMMYFUNCTION("REGEXEXTRACT(L2386, ""[\s,]([A-Z]{2})[,\s]\s?\d{5}"")"),"NY")</f>
        <v>NY</v>
      </c>
      <c r="N1901" s="5" t="s">
        <v>102</v>
      </c>
      <c r="O1901" s="5" t="s">
        <v>17093</v>
      </c>
      <c r="P1901" s="5">
        <v>1.0</v>
      </c>
      <c r="Q1901" s="5" t="s">
        <v>17094</v>
      </c>
      <c r="R1901" s="5" t="s">
        <v>279</v>
      </c>
      <c r="S1901" s="5">
        <v>36.0</v>
      </c>
      <c r="T1901" s="5" t="s">
        <v>69</v>
      </c>
      <c r="U1901" s="5">
        <v>21.0</v>
      </c>
      <c r="V1901" s="5" t="s">
        <v>70</v>
      </c>
      <c r="W1901" s="5" t="s">
        <v>17095</v>
      </c>
      <c r="X1901" s="5" t="s">
        <v>52</v>
      </c>
      <c r="Y1901" s="5" t="s">
        <v>52</v>
      </c>
      <c r="Z1901" s="5" t="s">
        <v>17096</v>
      </c>
      <c r="AA1901" s="5" t="s">
        <v>17097</v>
      </c>
      <c r="AB1901" s="5" t="s">
        <v>1426</v>
      </c>
      <c r="AC1901" s="5" t="s">
        <v>52</v>
      </c>
      <c r="AD1901" s="5" t="s">
        <v>72</v>
      </c>
      <c r="AE1901" s="5" t="s">
        <v>73</v>
      </c>
      <c r="AF1901" s="5" t="s">
        <v>74</v>
      </c>
      <c r="AG1901" s="5" t="s">
        <v>75</v>
      </c>
      <c r="AH1901" s="5" t="s">
        <v>76</v>
      </c>
      <c r="AI1901" s="5" t="s">
        <v>77</v>
      </c>
      <c r="AJ1901" s="5" t="s">
        <v>102</v>
      </c>
      <c r="AK1901" s="5" t="s">
        <v>102</v>
      </c>
      <c r="AL1901" s="5" t="s">
        <v>1874</v>
      </c>
    </row>
    <row r="1902" hidden="1">
      <c r="A1902" s="5" t="s">
        <v>17098</v>
      </c>
      <c r="B1902" s="5" t="s">
        <v>16523</v>
      </c>
      <c r="C1902" s="5" t="s">
        <v>16524</v>
      </c>
      <c r="D1902" s="9">
        <v>42995.0</v>
      </c>
      <c r="E1902" s="5">
        <v>653035.0</v>
      </c>
      <c r="F1902" s="5">
        <v>296834.0</v>
      </c>
      <c r="G1902" s="5" t="s">
        <v>148</v>
      </c>
      <c r="H1902" s="5" t="s">
        <v>205</v>
      </c>
      <c r="I1902" s="5" t="s">
        <v>14580</v>
      </c>
      <c r="J1902" s="5" t="s">
        <v>151</v>
      </c>
      <c r="K1902" s="5" t="s">
        <v>12459</v>
      </c>
      <c r="L1902" s="5" t="s">
        <v>16527</v>
      </c>
      <c r="M1902" s="10" t="str">
        <f>IFERROR(__xludf.DUMMYFUNCTION("REGEXEXTRACT(L2387, ""[\s,]([A-Z]{2})[,\s]\s?\d{5}"")"),"#N/A")</f>
        <v>#N/A</v>
      </c>
      <c r="N1902" s="5" t="s">
        <v>16789</v>
      </c>
      <c r="O1902" s="5">
        <v>771.0</v>
      </c>
      <c r="P1902" s="5">
        <v>12.0</v>
      </c>
      <c r="Q1902" s="5" t="s">
        <v>17099</v>
      </c>
      <c r="R1902" s="5" t="s">
        <v>17100</v>
      </c>
      <c r="S1902" s="5">
        <v>12.0</v>
      </c>
      <c r="T1902" s="5" t="s">
        <v>115</v>
      </c>
      <c r="U1902" s="5">
        <v>3.0</v>
      </c>
      <c r="V1902" s="5" t="s">
        <v>70</v>
      </c>
      <c r="W1902" s="5" t="s">
        <v>17101</v>
      </c>
      <c r="X1902" s="5" t="s">
        <v>52</v>
      </c>
      <c r="Y1902" s="5" t="s">
        <v>52</v>
      </c>
      <c r="Z1902" s="5" t="s">
        <v>17102</v>
      </c>
      <c r="AA1902" s="5" t="s">
        <v>17103</v>
      </c>
      <c r="AB1902" s="5" t="s">
        <v>1177</v>
      </c>
      <c r="AC1902" s="5" t="s">
        <v>52</v>
      </c>
      <c r="AD1902" s="5" t="s">
        <v>398</v>
      </c>
      <c r="AE1902" s="5" t="s">
        <v>399</v>
      </c>
      <c r="AF1902" s="5" t="s">
        <v>400</v>
      </c>
      <c r="AG1902" s="5" t="s">
        <v>401</v>
      </c>
      <c r="AH1902" s="5">
        <v>23502.0</v>
      </c>
      <c r="AI1902" s="5" t="s">
        <v>402</v>
      </c>
      <c r="AJ1902" s="5" t="s">
        <v>16534</v>
      </c>
      <c r="AK1902" s="5" t="s">
        <v>16535</v>
      </c>
      <c r="AL1902" s="5" t="s">
        <v>16536</v>
      </c>
    </row>
    <row r="1903" hidden="1">
      <c r="A1903" s="5" t="s">
        <v>17104</v>
      </c>
      <c r="B1903" s="5" t="s">
        <v>16523</v>
      </c>
      <c r="C1903" s="5" t="s">
        <v>16524</v>
      </c>
      <c r="D1903" s="9">
        <v>42995.0</v>
      </c>
      <c r="E1903" s="5">
        <v>435010.0</v>
      </c>
      <c r="F1903" s="5">
        <v>197732.0</v>
      </c>
      <c r="G1903" s="5" t="s">
        <v>148</v>
      </c>
      <c r="H1903" s="5" t="s">
        <v>205</v>
      </c>
      <c r="I1903" s="5" t="s">
        <v>14580</v>
      </c>
      <c r="J1903" s="5" t="s">
        <v>151</v>
      </c>
      <c r="K1903" s="5" t="s">
        <v>229</v>
      </c>
      <c r="L1903" s="5" t="s">
        <v>16527</v>
      </c>
      <c r="M1903" s="10" t="str">
        <f>IFERROR(__xludf.DUMMYFUNCTION("REGEXEXTRACT(L2388, ""[\s,]([A-Z]{2})[,\s]\s?\d{5}"")"),"#N/A")</f>
        <v>#N/A</v>
      </c>
      <c r="N1903" s="5" t="s">
        <v>16789</v>
      </c>
      <c r="O1903" s="5">
        <v>771.0</v>
      </c>
      <c r="P1903" s="5">
        <v>8.0</v>
      </c>
      <c r="Q1903" s="5" t="s">
        <v>17105</v>
      </c>
      <c r="R1903" s="5" t="s">
        <v>17106</v>
      </c>
      <c r="S1903" s="5">
        <v>8.0</v>
      </c>
      <c r="T1903" s="5" t="s">
        <v>115</v>
      </c>
      <c r="U1903" s="5">
        <v>2.0</v>
      </c>
      <c r="V1903" s="5" t="s">
        <v>70</v>
      </c>
      <c r="W1903" s="5" t="s">
        <v>17107</v>
      </c>
      <c r="X1903" s="5" t="s">
        <v>52</v>
      </c>
      <c r="Y1903" s="5" t="s">
        <v>52</v>
      </c>
      <c r="Z1903" s="5" t="s">
        <v>17102</v>
      </c>
      <c r="AA1903" s="5" t="s">
        <v>17108</v>
      </c>
      <c r="AB1903" s="5" t="s">
        <v>1177</v>
      </c>
      <c r="AC1903" s="5" t="s">
        <v>52</v>
      </c>
      <c r="AD1903" s="5" t="s">
        <v>398</v>
      </c>
      <c r="AE1903" s="5" t="s">
        <v>399</v>
      </c>
      <c r="AF1903" s="5" t="s">
        <v>400</v>
      </c>
      <c r="AG1903" s="5" t="s">
        <v>401</v>
      </c>
      <c r="AH1903" s="5">
        <v>23502.0</v>
      </c>
      <c r="AI1903" s="5" t="s">
        <v>402</v>
      </c>
      <c r="AJ1903" s="5" t="s">
        <v>16534</v>
      </c>
      <c r="AK1903" s="5" t="s">
        <v>16535</v>
      </c>
      <c r="AL1903" s="5" t="s">
        <v>16536</v>
      </c>
    </row>
    <row r="1904" hidden="1">
      <c r="A1904" s="5" t="s">
        <v>17109</v>
      </c>
      <c r="B1904" s="5" t="s">
        <v>16737</v>
      </c>
      <c r="C1904" s="5" t="s">
        <v>16738</v>
      </c>
      <c r="D1904" s="9">
        <v>42993.0</v>
      </c>
      <c r="E1904" s="5">
        <v>6622.0</v>
      </c>
      <c r="F1904" s="5">
        <v>3010.0</v>
      </c>
      <c r="G1904" s="5" t="s">
        <v>3378</v>
      </c>
      <c r="H1904" s="5" t="s">
        <v>272</v>
      </c>
      <c r="I1904" s="5" t="s">
        <v>17110</v>
      </c>
      <c r="J1904" s="5" t="s">
        <v>3378</v>
      </c>
      <c r="K1904" s="5" t="s">
        <v>17111</v>
      </c>
      <c r="L1904" s="5" t="s">
        <v>16741</v>
      </c>
      <c r="M1904" s="10" t="str">
        <f>IFERROR(__xludf.DUMMYFUNCTION("REGEXEXTRACT(L2389, ""[\s,]([A-Z]{2})[,\s]\s?\d{5}"")"),"SD")</f>
        <v>SD</v>
      </c>
      <c r="N1904" s="5" t="s">
        <v>16742</v>
      </c>
      <c r="O1904" s="5">
        <v>45242.0</v>
      </c>
      <c r="P1904" s="5">
        <v>1.0</v>
      </c>
      <c r="Q1904" s="5" t="s">
        <v>17112</v>
      </c>
      <c r="R1904" s="5">
        <v>2200.0</v>
      </c>
      <c r="S1904" s="5">
        <v>294.0</v>
      </c>
      <c r="T1904" s="5" t="s">
        <v>69</v>
      </c>
      <c r="U1904" s="5">
        <v>0.0</v>
      </c>
      <c r="V1904" s="5" t="s">
        <v>93</v>
      </c>
      <c r="W1904" s="5" t="s">
        <v>17113</v>
      </c>
      <c r="X1904" s="5" t="s">
        <v>55</v>
      </c>
      <c r="Y1904" s="5" t="s">
        <v>17114</v>
      </c>
      <c r="Z1904" s="5" t="s">
        <v>11555</v>
      </c>
      <c r="AA1904" s="5">
        <v>4584279.0</v>
      </c>
      <c r="AB1904" s="5" t="s">
        <v>162</v>
      </c>
      <c r="AC1904" s="5" t="s">
        <v>52</v>
      </c>
      <c r="AD1904" s="5" t="s">
        <v>3141</v>
      </c>
      <c r="AE1904" s="5" t="s">
        <v>3142</v>
      </c>
      <c r="AF1904" s="5" t="s">
        <v>162</v>
      </c>
      <c r="AG1904" s="5" t="s">
        <v>52</v>
      </c>
      <c r="AH1904" s="5" t="s">
        <v>52</v>
      </c>
      <c r="AI1904" s="5" t="s">
        <v>3143</v>
      </c>
      <c r="AJ1904" s="5" t="s">
        <v>102</v>
      </c>
      <c r="AK1904" s="5" t="s">
        <v>102</v>
      </c>
      <c r="AL1904" s="5" t="s">
        <v>162</v>
      </c>
    </row>
    <row r="1905">
      <c r="A1905" s="5" t="s">
        <v>17115</v>
      </c>
      <c r="B1905" s="5" t="s">
        <v>237</v>
      </c>
      <c r="C1905" s="5" t="s">
        <v>238</v>
      </c>
      <c r="D1905" s="9">
        <v>42990.0</v>
      </c>
      <c r="E1905" s="5">
        <v>16229.0</v>
      </c>
      <c r="F1905" s="5">
        <v>7377.0</v>
      </c>
      <c r="G1905" s="5" t="s">
        <v>170</v>
      </c>
      <c r="H1905" s="5" t="s">
        <v>45</v>
      </c>
      <c r="I1905" s="5" t="s">
        <v>12871</v>
      </c>
      <c r="J1905" s="5" t="s">
        <v>170</v>
      </c>
      <c r="K1905" s="5" t="s">
        <v>17116</v>
      </c>
      <c r="L1905" s="5" t="s">
        <v>14860</v>
      </c>
      <c r="M1905" s="10" t="str">
        <f>IFERROR(__xludf.DUMMYFUNCTION("REGEXEXTRACT(L2390, ""[\s,]([A-Z]{2})[,\s]\s?\d{5}"")"),"#N/A")</f>
        <v>#N/A</v>
      </c>
      <c r="N1905" s="5" t="s">
        <v>14861</v>
      </c>
      <c r="O1905" s="5">
        <v>17055.0</v>
      </c>
      <c r="P1905" s="5">
        <v>1.0</v>
      </c>
      <c r="Q1905" s="5" t="s">
        <v>17117</v>
      </c>
      <c r="R1905" s="5">
        <v>4310.0</v>
      </c>
      <c r="S1905" s="5">
        <v>115.0</v>
      </c>
      <c r="T1905" s="5" t="s">
        <v>69</v>
      </c>
      <c r="U1905" s="5">
        <v>0.0</v>
      </c>
      <c r="V1905" s="5" t="s">
        <v>93</v>
      </c>
      <c r="W1905" s="5" t="s">
        <v>17118</v>
      </c>
      <c r="X1905" s="5" t="s">
        <v>55</v>
      </c>
      <c r="Y1905" s="5" t="s">
        <v>17119</v>
      </c>
      <c r="Z1905" s="5" t="s">
        <v>11445</v>
      </c>
      <c r="AA1905" s="5" t="s">
        <v>17120</v>
      </c>
      <c r="AB1905" s="5" t="s">
        <v>162</v>
      </c>
      <c r="AC1905" s="5" t="s">
        <v>52</v>
      </c>
      <c r="AD1905" s="5" t="s">
        <v>8594</v>
      </c>
      <c r="AE1905" s="5" t="s">
        <v>8595</v>
      </c>
      <c r="AF1905" s="5" t="s">
        <v>8596</v>
      </c>
      <c r="AG1905" s="5" t="s">
        <v>52</v>
      </c>
      <c r="AH1905" s="5">
        <v>2100.0</v>
      </c>
      <c r="AI1905" s="5" t="s">
        <v>8597</v>
      </c>
      <c r="AJ1905" s="5" t="s">
        <v>17121</v>
      </c>
      <c r="AK1905" s="5" t="s">
        <v>14867</v>
      </c>
      <c r="AL1905" s="5" t="s">
        <v>250</v>
      </c>
    </row>
    <row r="1906">
      <c r="A1906" s="5" t="s">
        <v>17122</v>
      </c>
      <c r="B1906" s="5" t="s">
        <v>14869</v>
      </c>
      <c r="C1906" s="5" t="s">
        <v>14870</v>
      </c>
      <c r="D1906" s="9">
        <v>42990.0</v>
      </c>
      <c r="E1906" s="5">
        <v>16229.0</v>
      </c>
      <c r="F1906" s="5">
        <v>7377.0</v>
      </c>
      <c r="G1906" s="5" t="s">
        <v>170</v>
      </c>
      <c r="H1906" s="5" t="s">
        <v>45</v>
      </c>
      <c r="I1906" s="5" t="s">
        <v>12871</v>
      </c>
      <c r="J1906" s="5" t="s">
        <v>170</v>
      </c>
      <c r="K1906" s="5" t="s">
        <v>6426</v>
      </c>
      <c r="L1906" s="5" t="s">
        <v>14872</v>
      </c>
      <c r="M1906" s="11" t="s">
        <v>2670</v>
      </c>
      <c r="N1906" s="5" t="s">
        <v>14873</v>
      </c>
      <c r="O1906" s="5">
        <v>11422.0</v>
      </c>
      <c r="P1906" s="5">
        <v>1.0</v>
      </c>
      <c r="Q1906" s="5" t="s">
        <v>17117</v>
      </c>
      <c r="R1906" s="5">
        <v>4310.0</v>
      </c>
      <c r="S1906" s="5">
        <v>115.0</v>
      </c>
      <c r="T1906" s="5" t="s">
        <v>115</v>
      </c>
      <c r="U1906" s="5">
        <v>0.0</v>
      </c>
      <c r="V1906" s="5" t="s">
        <v>52</v>
      </c>
      <c r="W1906" s="5" t="s">
        <v>17119</v>
      </c>
      <c r="X1906" s="5" t="s">
        <v>71</v>
      </c>
      <c r="Y1906" s="5" t="s">
        <v>52</v>
      </c>
      <c r="Z1906" s="5" t="s">
        <v>11445</v>
      </c>
      <c r="AA1906" s="5" t="s">
        <v>17120</v>
      </c>
      <c r="AB1906" s="5" t="s">
        <v>162</v>
      </c>
      <c r="AC1906" s="5" t="s">
        <v>52</v>
      </c>
      <c r="AD1906" s="5" t="s">
        <v>181</v>
      </c>
      <c r="AE1906" s="5" t="s">
        <v>182</v>
      </c>
      <c r="AF1906" s="5" t="s">
        <v>183</v>
      </c>
      <c r="AG1906" s="5" t="s">
        <v>52</v>
      </c>
      <c r="AH1906" s="5" t="s">
        <v>52</v>
      </c>
      <c r="AI1906" s="5" t="s">
        <v>184</v>
      </c>
      <c r="AJ1906" s="5" t="s">
        <v>14869</v>
      </c>
      <c r="AK1906" s="5" t="s">
        <v>14872</v>
      </c>
      <c r="AL1906" s="5" t="s">
        <v>14874</v>
      </c>
    </row>
    <row r="1907" hidden="1">
      <c r="A1907" s="5" t="s">
        <v>17123</v>
      </c>
      <c r="B1907" s="5" t="s">
        <v>17124</v>
      </c>
      <c r="C1907" s="5" t="s">
        <v>17125</v>
      </c>
      <c r="D1907" s="9">
        <v>42987.0</v>
      </c>
      <c r="E1907" s="5">
        <v>11405.0</v>
      </c>
      <c r="F1907" s="5">
        <v>5184.0</v>
      </c>
      <c r="G1907" s="5" t="s">
        <v>579</v>
      </c>
      <c r="H1907" s="5" t="s">
        <v>189</v>
      </c>
      <c r="I1907" s="5" t="s">
        <v>11165</v>
      </c>
      <c r="J1907" s="5" t="s">
        <v>581</v>
      </c>
      <c r="K1907" s="5" t="s">
        <v>17126</v>
      </c>
      <c r="L1907" s="5" t="s">
        <v>17127</v>
      </c>
      <c r="M1907" s="10" t="str">
        <f>IFERROR(__xludf.DUMMYFUNCTION("REGEXEXTRACT(L2392, ""[\s,]([A-Z]{2})[,\s]\s?\d{5}"")"),"#N/A")</f>
        <v>#N/A</v>
      </c>
      <c r="N1907" s="5" t="s">
        <v>17128</v>
      </c>
      <c r="O1907" s="5" t="s">
        <v>52</v>
      </c>
      <c r="P1907" s="5">
        <v>1.0</v>
      </c>
      <c r="Q1907" s="5" t="s">
        <v>17129</v>
      </c>
      <c r="R1907" s="5">
        <v>4510.0</v>
      </c>
      <c r="S1907" s="5">
        <v>14.0</v>
      </c>
      <c r="T1907" s="5" t="s">
        <v>115</v>
      </c>
      <c r="U1907" s="5">
        <v>0.0</v>
      </c>
      <c r="V1907" s="5" t="s">
        <v>52</v>
      </c>
      <c r="W1907" s="5" t="s">
        <v>17130</v>
      </c>
      <c r="X1907" s="5" t="s">
        <v>71</v>
      </c>
      <c r="Y1907" s="5" t="s">
        <v>52</v>
      </c>
      <c r="Z1907" s="5" t="s">
        <v>13854</v>
      </c>
      <c r="AA1907" s="5" t="s">
        <v>17131</v>
      </c>
      <c r="AB1907" s="5" t="s">
        <v>730</v>
      </c>
      <c r="AC1907" s="5" t="s">
        <v>52</v>
      </c>
      <c r="AD1907" s="5" t="s">
        <v>10473</v>
      </c>
      <c r="AE1907" s="5" t="s">
        <v>10474</v>
      </c>
      <c r="AF1907" s="5" t="s">
        <v>10475</v>
      </c>
      <c r="AG1907" s="5" t="s">
        <v>265</v>
      </c>
      <c r="AH1907" s="5">
        <v>33602.0</v>
      </c>
      <c r="AI1907" s="5" t="s">
        <v>10476</v>
      </c>
      <c r="AJ1907" s="5" t="s">
        <v>2164</v>
      </c>
      <c r="AK1907" s="5" t="s">
        <v>4225</v>
      </c>
      <c r="AL1907" s="5" t="s">
        <v>14885</v>
      </c>
    </row>
    <row r="1908" hidden="1">
      <c r="A1908" s="5" t="s">
        <v>17132</v>
      </c>
      <c r="B1908" s="5" t="s">
        <v>17133</v>
      </c>
      <c r="C1908" s="5" t="s">
        <v>17125</v>
      </c>
      <c r="D1908" s="9">
        <v>42987.0</v>
      </c>
      <c r="E1908" s="5">
        <v>4393.0</v>
      </c>
      <c r="F1908" s="5">
        <v>1997.0</v>
      </c>
      <c r="G1908" s="5" t="s">
        <v>579</v>
      </c>
      <c r="H1908" s="5" t="s">
        <v>189</v>
      </c>
      <c r="I1908" s="5" t="s">
        <v>11165</v>
      </c>
      <c r="J1908" s="5" t="s">
        <v>581</v>
      </c>
      <c r="K1908" s="5" t="s">
        <v>12760</v>
      </c>
      <c r="L1908" s="5" t="s">
        <v>17134</v>
      </c>
      <c r="M1908" s="10" t="str">
        <f>IFERROR(__xludf.DUMMYFUNCTION("REGEXEXTRACT(L2393, ""[\s,]([A-Z]{2})[,\s]\s?\d{5}"")"),"#N/A")</f>
        <v>#N/A</v>
      </c>
      <c r="N1908" s="5" t="s">
        <v>17128</v>
      </c>
      <c r="O1908" s="5" t="s">
        <v>52</v>
      </c>
      <c r="P1908" s="5">
        <v>1.0</v>
      </c>
      <c r="Q1908" s="5" t="s">
        <v>17129</v>
      </c>
      <c r="R1908" s="5">
        <v>4510.0</v>
      </c>
      <c r="S1908" s="5">
        <v>4.0</v>
      </c>
      <c r="T1908" s="5" t="s">
        <v>115</v>
      </c>
      <c r="U1908" s="5">
        <v>0.0</v>
      </c>
      <c r="V1908" s="5" t="s">
        <v>52</v>
      </c>
      <c r="W1908" s="5" t="s">
        <v>17135</v>
      </c>
      <c r="X1908" s="5" t="s">
        <v>55</v>
      </c>
      <c r="Y1908" s="5" t="s">
        <v>17130</v>
      </c>
      <c r="Z1908" s="5" t="s">
        <v>13854</v>
      </c>
      <c r="AA1908" s="5" t="s">
        <v>17131</v>
      </c>
      <c r="AB1908" s="5" t="s">
        <v>730</v>
      </c>
      <c r="AC1908" s="5" t="s">
        <v>52</v>
      </c>
      <c r="AD1908" s="5" t="s">
        <v>10473</v>
      </c>
      <c r="AE1908" s="5" t="s">
        <v>10474</v>
      </c>
      <c r="AF1908" s="5" t="s">
        <v>10475</v>
      </c>
      <c r="AG1908" s="5" t="s">
        <v>265</v>
      </c>
      <c r="AH1908" s="5">
        <v>33602.0</v>
      </c>
      <c r="AI1908" s="5" t="s">
        <v>10476</v>
      </c>
      <c r="AJ1908" s="5" t="s">
        <v>2164</v>
      </c>
      <c r="AK1908" s="5" t="s">
        <v>4225</v>
      </c>
      <c r="AL1908" s="5" t="s">
        <v>14885</v>
      </c>
    </row>
    <row r="1909" hidden="1">
      <c r="A1909" s="5" t="s">
        <v>17136</v>
      </c>
      <c r="B1909" s="5" t="s">
        <v>5793</v>
      </c>
      <c r="C1909" s="5" t="s">
        <v>17137</v>
      </c>
      <c r="D1909" s="9">
        <v>42986.0</v>
      </c>
      <c r="E1909" s="5">
        <v>64900.0</v>
      </c>
      <c r="F1909" s="5">
        <v>29500.0</v>
      </c>
      <c r="G1909" s="5" t="s">
        <v>579</v>
      </c>
      <c r="H1909" s="5" t="s">
        <v>3215</v>
      </c>
      <c r="I1909" s="5" t="s">
        <v>17138</v>
      </c>
      <c r="J1909" s="5" t="s">
        <v>581</v>
      </c>
      <c r="K1909" s="5" t="s">
        <v>10568</v>
      </c>
      <c r="L1909" s="5" t="s">
        <v>17139</v>
      </c>
      <c r="M1909" s="10" t="str">
        <f>IFERROR(__xludf.DUMMYFUNCTION("REGEXEXTRACT(L2394, ""[\s,]([A-Z]{2})[,\s]\s?\d{5}"")"),"MN")</f>
        <v>MN</v>
      </c>
      <c r="N1909" s="5" t="s">
        <v>17140</v>
      </c>
      <c r="O1909" s="5">
        <v>2128.0</v>
      </c>
      <c r="P1909" s="5">
        <v>1.0</v>
      </c>
      <c r="Q1909" s="5" t="s">
        <v>4315</v>
      </c>
      <c r="R1909" s="5" t="s">
        <v>52</v>
      </c>
      <c r="S1909" s="5">
        <v>2.0</v>
      </c>
      <c r="T1909" s="5" t="s">
        <v>8751</v>
      </c>
      <c r="U1909" s="5">
        <v>226.0</v>
      </c>
      <c r="V1909" s="5" t="s">
        <v>70</v>
      </c>
      <c r="W1909" s="5" t="s">
        <v>17141</v>
      </c>
      <c r="X1909" s="5" t="s">
        <v>52</v>
      </c>
      <c r="Y1909" s="5" t="s">
        <v>52</v>
      </c>
      <c r="Z1909" s="5">
        <v>66.0</v>
      </c>
      <c r="AA1909" s="5" t="s">
        <v>52</v>
      </c>
      <c r="AB1909" s="5" t="s">
        <v>59</v>
      </c>
      <c r="AC1909" s="5" t="s">
        <v>52</v>
      </c>
      <c r="AD1909" s="5" t="s">
        <v>17142</v>
      </c>
      <c r="AE1909" s="5" t="s">
        <v>17143</v>
      </c>
      <c r="AF1909" s="5" t="s">
        <v>17144</v>
      </c>
      <c r="AG1909" s="5" t="s">
        <v>52</v>
      </c>
      <c r="AH1909" s="5">
        <v>271.0</v>
      </c>
      <c r="AI1909" s="5" t="s">
        <v>17145</v>
      </c>
      <c r="AJ1909" s="5" t="s">
        <v>5793</v>
      </c>
      <c r="AK1909" s="5" t="s">
        <v>17146</v>
      </c>
      <c r="AL1909" s="5" t="s">
        <v>17147</v>
      </c>
    </row>
    <row r="1910" hidden="1">
      <c r="A1910" s="5" t="s">
        <v>17148</v>
      </c>
      <c r="B1910" s="5" t="s">
        <v>2596</v>
      </c>
      <c r="C1910" s="5" t="s">
        <v>17149</v>
      </c>
      <c r="D1910" s="9">
        <v>42983.0</v>
      </c>
      <c r="E1910" s="5">
        <v>231967.0</v>
      </c>
      <c r="F1910" s="5">
        <v>105440.0</v>
      </c>
      <c r="G1910" s="5" t="s">
        <v>3378</v>
      </c>
      <c r="H1910" s="5" t="s">
        <v>171</v>
      </c>
      <c r="I1910" s="5" t="s">
        <v>14318</v>
      </c>
      <c r="J1910" s="5" t="s">
        <v>3378</v>
      </c>
      <c r="K1910" s="5" t="s">
        <v>13980</v>
      </c>
      <c r="L1910" s="5" t="s">
        <v>17150</v>
      </c>
      <c r="M1910" s="10" t="str">
        <f>IFERROR(__xludf.DUMMYFUNCTION("REGEXEXTRACT(L2395, ""[\s,]([A-Z]{2})[,\s]\s?\d{5}"")"),"#N/A")</f>
        <v>#N/A</v>
      </c>
      <c r="N1910" s="5" t="s">
        <v>17151</v>
      </c>
      <c r="O1910" s="5">
        <v>90501.0</v>
      </c>
      <c r="P1910" s="5">
        <v>20.0</v>
      </c>
      <c r="Q1910" s="5" t="s">
        <v>17152</v>
      </c>
      <c r="R1910" s="5" t="s">
        <v>17153</v>
      </c>
      <c r="S1910" s="5">
        <v>15964.0</v>
      </c>
      <c r="T1910" s="5" t="s">
        <v>69</v>
      </c>
      <c r="U1910" s="5">
        <v>1162.0</v>
      </c>
      <c r="V1910" s="5" t="s">
        <v>70</v>
      </c>
      <c r="W1910" s="5" t="s">
        <v>17154</v>
      </c>
      <c r="X1910" s="5" t="s">
        <v>71</v>
      </c>
      <c r="Y1910" s="5" t="s">
        <v>52</v>
      </c>
      <c r="Z1910" s="5" t="s">
        <v>3577</v>
      </c>
      <c r="AA1910" s="5" t="s">
        <v>17155</v>
      </c>
      <c r="AB1910" s="5" t="s">
        <v>260</v>
      </c>
      <c r="AC1910" s="5" t="s">
        <v>1051</v>
      </c>
      <c r="AD1910" s="5" t="s">
        <v>72</v>
      </c>
      <c r="AE1910" s="5" t="s">
        <v>73</v>
      </c>
      <c r="AF1910" s="5" t="s">
        <v>74</v>
      </c>
      <c r="AG1910" s="5" t="s">
        <v>75</v>
      </c>
      <c r="AH1910" s="5" t="s">
        <v>76</v>
      </c>
      <c r="AI1910" s="5" t="s">
        <v>77</v>
      </c>
      <c r="AJ1910" s="5" t="s">
        <v>2596</v>
      </c>
      <c r="AK1910" s="5" t="s">
        <v>17156</v>
      </c>
      <c r="AL1910" s="5" t="s">
        <v>7862</v>
      </c>
    </row>
    <row r="1911" hidden="1">
      <c r="A1911" s="5" t="s">
        <v>17157</v>
      </c>
      <c r="B1911" s="5" t="s">
        <v>17158</v>
      </c>
      <c r="C1911" s="5" t="s">
        <v>17159</v>
      </c>
      <c r="D1911" s="9">
        <v>42983.0</v>
      </c>
      <c r="E1911" s="5">
        <v>42389.0</v>
      </c>
      <c r="F1911" s="5">
        <v>19268.0</v>
      </c>
      <c r="G1911" s="5" t="s">
        <v>107</v>
      </c>
      <c r="H1911" s="5" t="s">
        <v>16125</v>
      </c>
      <c r="I1911" s="5" t="s">
        <v>16126</v>
      </c>
      <c r="J1911" s="5" t="s">
        <v>109</v>
      </c>
      <c r="K1911" s="5" t="s">
        <v>17160</v>
      </c>
      <c r="L1911" s="5" t="s">
        <v>17161</v>
      </c>
      <c r="M1911" s="10" t="str">
        <f>IFERROR(__xludf.DUMMYFUNCTION("REGEXEXTRACT(L2396, ""[\s,]([A-Z]{2})[,\s]\s?\d{5}"")"),"NJ")</f>
        <v>NJ</v>
      </c>
      <c r="N1911" s="5" t="s">
        <v>17162</v>
      </c>
      <c r="O1911" s="5" t="s">
        <v>52</v>
      </c>
      <c r="P1911" s="5">
        <v>1.0</v>
      </c>
      <c r="Q1911" s="5" t="s">
        <v>17163</v>
      </c>
      <c r="R1911" s="5" t="s">
        <v>52</v>
      </c>
      <c r="S1911" s="5">
        <v>33.0</v>
      </c>
      <c r="T1911" s="5" t="s">
        <v>53</v>
      </c>
      <c r="U1911" s="5">
        <v>0.0</v>
      </c>
      <c r="V1911" s="5" t="s">
        <v>52</v>
      </c>
      <c r="W1911" s="5" t="s">
        <v>17164</v>
      </c>
      <c r="X1911" s="5" t="s">
        <v>52</v>
      </c>
      <c r="Y1911" s="5" t="s">
        <v>52</v>
      </c>
      <c r="Z1911" s="5" t="s">
        <v>17165</v>
      </c>
      <c r="AA1911" s="5">
        <v>107776.0</v>
      </c>
      <c r="AB1911" s="5" t="s">
        <v>235</v>
      </c>
      <c r="AC1911" s="5" t="s">
        <v>52</v>
      </c>
      <c r="AD1911" s="5" t="s">
        <v>11842</v>
      </c>
      <c r="AE1911" s="5" t="s">
        <v>11843</v>
      </c>
      <c r="AF1911" s="5" t="s">
        <v>11844</v>
      </c>
      <c r="AG1911" s="5" t="s">
        <v>401</v>
      </c>
      <c r="AH1911" s="5">
        <v>23231.0</v>
      </c>
      <c r="AI1911" s="5" t="s">
        <v>11845</v>
      </c>
      <c r="AJ1911" s="5" t="s">
        <v>17166</v>
      </c>
      <c r="AK1911" s="5" t="s">
        <v>17167</v>
      </c>
      <c r="AL1911" s="5" t="s">
        <v>881</v>
      </c>
    </row>
    <row r="1912" hidden="1">
      <c r="A1912" s="5" t="s">
        <v>17168</v>
      </c>
      <c r="B1912" s="5" t="s">
        <v>17169</v>
      </c>
      <c r="C1912" s="5" t="s">
        <v>17170</v>
      </c>
      <c r="D1912" s="9">
        <v>42976.0</v>
      </c>
      <c r="E1912" s="5">
        <v>9689.0</v>
      </c>
      <c r="F1912" s="5">
        <v>4404.0</v>
      </c>
      <c r="G1912" s="5" t="s">
        <v>412</v>
      </c>
      <c r="H1912" s="5" t="s">
        <v>1792</v>
      </c>
      <c r="I1912" s="5" t="s">
        <v>17171</v>
      </c>
      <c r="J1912" s="5" t="s">
        <v>414</v>
      </c>
      <c r="K1912" s="5" t="s">
        <v>17172</v>
      </c>
      <c r="L1912" s="5" t="s">
        <v>17173</v>
      </c>
      <c r="M1912" s="10" t="str">
        <f>IFERROR(__xludf.DUMMYFUNCTION("REGEXEXTRACT(L2397, ""[\s,]([A-Z]{2})[,\s]\s?\d{5}"")"),"PA")</f>
        <v>PA</v>
      </c>
      <c r="N1912" s="5" t="s">
        <v>17174</v>
      </c>
      <c r="O1912" s="5">
        <v>27409.0</v>
      </c>
      <c r="P1912" s="5">
        <v>1.0</v>
      </c>
      <c r="Q1912" s="5" t="s">
        <v>17175</v>
      </c>
      <c r="R1912" s="5" t="s">
        <v>211</v>
      </c>
      <c r="S1912" s="5">
        <v>85.0</v>
      </c>
      <c r="T1912" s="5" t="s">
        <v>53</v>
      </c>
      <c r="U1912" s="5">
        <v>71.0</v>
      </c>
      <c r="V1912" s="5" t="s">
        <v>93</v>
      </c>
      <c r="W1912" s="5" t="s">
        <v>17176</v>
      </c>
      <c r="X1912" s="5" t="s">
        <v>52</v>
      </c>
      <c r="Y1912" s="5" t="s">
        <v>52</v>
      </c>
      <c r="Z1912" s="5" t="s">
        <v>17177</v>
      </c>
      <c r="AA1912" s="5" t="s">
        <v>17178</v>
      </c>
      <c r="AB1912" s="5" t="s">
        <v>1426</v>
      </c>
      <c r="AC1912" s="5" t="s">
        <v>52</v>
      </c>
      <c r="AD1912" s="5" t="s">
        <v>565</v>
      </c>
      <c r="AE1912" s="5" t="s">
        <v>566</v>
      </c>
      <c r="AF1912" s="5" t="s">
        <v>567</v>
      </c>
      <c r="AG1912" s="5" t="s">
        <v>52</v>
      </c>
      <c r="AH1912" s="5" t="s">
        <v>52</v>
      </c>
      <c r="AI1912" s="5" t="s">
        <v>568</v>
      </c>
      <c r="AJ1912" s="5" t="s">
        <v>17179</v>
      </c>
      <c r="AK1912" s="5" t="s">
        <v>17180</v>
      </c>
      <c r="AL1912" s="5" t="s">
        <v>17181</v>
      </c>
    </row>
    <row r="1913" hidden="1">
      <c r="A1913" s="5" t="s">
        <v>17182</v>
      </c>
      <c r="B1913" s="5" t="s">
        <v>1844</v>
      </c>
      <c r="C1913" s="5" t="s">
        <v>1844</v>
      </c>
      <c r="D1913" s="9">
        <v>42976.0</v>
      </c>
      <c r="E1913" s="5">
        <v>46354.0</v>
      </c>
      <c r="F1913" s="5">
        <v>21070.0</v>
      </c>
      <c r="G1913" s="5" t="s">
        <v>659</v>
      </c>
      <c r="H1913" s="5" t="s">
        <v>131</v>
      </c>
      <c r="I1913" s="5" t="s">
        <v>1526</v>
      </c>
      <c r="J1913" s="5" t="s">
        <v>661</v>
      </c>
      <c r="K1913" s="5" t="s">
        <v>4507</v>
      </c>
      <c r="L1913" s="5" t="s">
        <v>16078</v>
      </c>
      <c r="M1913" s="10" t="str">
        <f>IFERROR(__xludf.DUMMYFUNCTION("REGEXEXTRACT(L2398, ""[\s,]([A-Z]{2})[,\s]\s?\d{5}"")"),"#N/A")</f>
        <v>#N/A</v>
      </c>
      <c r="N1913" s="5" t="s">
        <v>16078</v>
      </c>
      <c r="O1913" s="5">
        <v>2061.0</v>
      </c>
      <c r="P1913" s="5">
        <v>1.0</v>
      </c>
      <c r="Q1913" s="5" t="s">
        <v>17183</v>
      </c>
      <c r="R1913" s="5">
        <v>4310.0</v>
      </c>
      <c r="S1913" s="5">
        <v>51.0</v>
      </c>
      <c r="T1913" s="5" t="s">
        <v>1077</v>
      </c>
      <c r="U1913" s="5">
        <v>19.0</v>
      </c>
      <c r="V1913" s="5" t="s">
        <v>93</v>
      </c>
      <c r="W1913" s="5" t="s">
        <v>17184</v>
      </c>
      <c r="X1913" s="5" t="s">
        <v>52</v>
      </c>
      <c r="Y1913" s="5" t="s">
        <v>52</v>
      </c>
      <c r="Z1913" s="5" t="s">
        <v>17185</v>
      </c>
      <c r="AA1913" s="5">
        <v>2016595.0</v>
      </c>
      <c r="AB1913" s="5" t="s">
        <v>59</v>
      </c>
      <c r="AC1913" s="5" t="s">
        <v>52</v>
      </c>
      <c r="AD1913" s="5" t="s">
        <v>11980</v>
      </c>
      <c r="AE1913" s="5" t="s">
        <v>11981</v>
      </c>
      <c r="AF1913" s="5" t="s">
        <v>218</v>
      </c>
      <c r="AG1913" s="5" t="s">
        <v>52</v>
      </c>
      <c r="AH1913" s="5" t="s">
        <v>11982</v>
      </c>
      <c r="AI1913" s="5" t="s">
        <v>11983</v>
      </c>
      <c r="AJ1913" s="5" t="s">
        <v>1844</v>
      </c>
      <c r="AK1913" s="5" t="s">
        <v>16078</v>
      </c>
      <c r="AL1913" s="5" t="s">
        <v>17186</v>
      </c>
    </row>
    <row r="1914" hidden="1">
      <c r="A1914" s="5" t="s">
        <v>17187</v>
      </c>
      <c r="B1914" s="5" t="s">
        <v>16737</v>
      </c>
      <c r="C1914" s="5" t="s">
        <v>16738</v>
      </c>
      <c r="D1914" s="9">
        <v>42976.0</v>
      </c>
      <c r="E1914" s="5">
        <v>19006.0</v>
      </c>
      <c r="F1914" s="5">
        <v>8639.0</v>
      </c>
      <c r="G1914" s="5" t="s">
        <v>3378</v>
      </c>
      <c r="H1914" s="5" t="s">
        <v>272</v>
      </c>
      <c r="I1914" s="5" t="s">
        <v>16739</v>
      </c>
      <c r="J1914" s="5" t="s">
        <v>3378</v>
      </c>
      <c r="K1914" s="5" t="s">
        <v>17188</v>
      </c>
      <c r="L1914" s="5" t="s">
        <v>16741</v>
      </c>
      <c r="M1914" s="10" t="str">
        <f>IFERROR(__xludf.DUMMYFUNCTION("REGEXEXTRACT(L2399, ""[\s,]([A-Z]{2})[,\s]\s?\d{5}"")"),"#N/A")</f>
        <v>#N/A</v>
      </c>
      <c r="N1914" s="5" t="s">
        <v>16742</v>
      </c>
      <c r="O1914" s="5">
        <v>45242.0</v>
      </c>
      <c r="P1914" s="5">
        <v>1.0</v>
      </c>
      <c r="Q1914" s="5" t="s">
        <v>17189</v>
      </c>
      <c r="R1914" s="5">
        <v>2200.0</v>
      </c>
      <c r="S1914" s="5">
        <v>644.0</v>
      </c>
      <c r="T1914" s="5" t="s">
        <v>69</v>
      </c>
      <c r="U1914" s="5">
        <v>0.0</v>
      </c>
      <c r="V1914" s="5" t="s">
        <v>93</v>
      </c>
      <c r="W1914" s="5" t="s">
        <v>17190</v>
      </c>
      <c r="X1914" s="5" t="s">
        <v>55</v>
      </c>
      <c r="Y1914" s="5" t="s">
        <v>17191</v>
      </c>
      <c r="Z1914" s="5" t="s">
        <v>999</v>
      </c>
      <c r="AA1914" s="5">
        <v>4550451.0</v>
      </c>
      <c r="AB1914" s="5" t="s">
        <v>162</v>
      </c>
      <c r="AC1914" s="5" t="s">
        <v>52</v>
      </c>
      <c r="AD1914" s="5" t="s">
        <v>3141</v>
      </c>
      <c r="AE1914" s="5" t="s">
        <v>3142</v>
      </c>
      <c r="AF1914" s="5" t="s">
        <v>162</v>
      </c>
      <c r="AG1914" s="5" t="s">
        <v>52</v>
      </c>
      <c r="AH1914" s="5" t="s">
        <v>52</v>
      </c>
      <c r="AI1914" s="5" t="s">
        <v>3143</v>
      </c>
      <c r="AJ1914" s="5" t="s">
        <v>102</v>
      </c>
      <c r="AK1914" s="5" t="s">
        <v>102</v>
      </c>
      <c r="AL1914" s="5" t="s">
        <v>162</v>
      </c>
    </row>
    <row r="1915" hidden="1">
      <c r="A1915" s="5" t="s">
        <v>17192</v>
      </c>
      <c r="B1915" s="5" t="s">
        <v>14965</v>
      </c>
      <c r="C1915" s="5" t="s">
        <v>1612</v>
      </c>
      <c r="D1915" s="9">
        <v>42976.0</v>
      </c>
      <c r="E1915" s="5">
        <v>18172.0</v>
      </c>
      <c r="F1915" s="5">
        <v>8260.0</v>
      </c>
      <c r="G1915" s="5" t="s">
        <v>412</v>
      </c>
      <c r="H1915" s="5" t="s">
        <v>530</v>
      </c>
      <c r="I1915" s="5" t="s">
        <v>9359</v>
      </c>
      <c r="J1915" s="5" t="s">
        <v>414</v>
      </c>
      <c r="K1915" s="5" t="s">
        <v>1059</v>
      </c>
      <c r="L1915" s="5" t="s">
        <v>9360</v>
      </c>
      <c r="M1915" s="10" t="str">
        <f>IFERROR(__xludf.DUMMYFUNCTION("REGEXEXTRACT(L2400, ""[\s,]([A-Z]{2})[,\s]\s?\d{5}"")"),"NJ")</f>
        <v>NJ</v>
      </c>
      <c r="N1915" s="5" t="s">
        <v>17193</v>
      </c>
      <c r="O1915" s="5">
        <v>2048.0</v>
      </c>
      <c r="P1915" s="5">
        <v>1.0</v>
      </c>
      <c r="Q1915" s="5" t="s">
        <v>17194</v>
      </c>
      <c r="R1915" s="5">
        <v>2210.0</v>
      </c>
      <c r="S1915" s="5">
        <v>829.0</v>
      </c>
      <c r="T1915" s="5" t="s">
        <v>53</v>
      </c>
      <c r="U1915" s="5">
        <v>28.0</v>
      </c>
      <c r="V1915" s="5" t="s">
        <v>93</v>
      </c>
      <c r="W1915" s="5" t="s">
        <v>17195</v>
      </c>
      <c r="X1915" s="5" t="s">
        <v>52</v>
      </c>
      <c r="Y1915" s="5" t="s">
        <v>52</v>
      </c>
      <c r="Z1915" s="5" t="s">
        <v>17196</v>
      </c>
      <c r="AA1915" s="5">
        <v>1.61541464E8</v>
      </c>
      <c r="AB1915" s="5" t="s">
        <v>235</v>
      </c>
      <c r="AC1915" s="5" t="s">
        <v>52</v>
      </c>
      <c r="AD1915" s="5" t="s">
        <v>11980</v>
      </c>
      <c r="AE1915" s="5" t="s">
        <v>11981</v>
      </c>
      <c r="AF1915" s="5" t="s">
        <v>218</v>
      </c>
      <c r="AG1915" s="5" t="s">
        <v>52</v>
      </c>
      <c r="AH1915" s="5" t="s">
        <v>11982</v>
      </c>
      <c r="AI1915" s="5" t="s">
        <v>11983</v>
      </c>
      <c r="AJ1915" s="5" t="s">
        <v>1015</v>
      </c>
      <c r="AK1915" s="5" t="s">
        <v>17197</v>
      </c>
      <c r="AL1915" s="5" t="s">
        <v>79</v>
      </c>
    </row>
    <row r="1916" hidden="1">
      <c r="A1916" s="5" t="s">
        <v>17198</v>
      </c>
      <c r="B1916" s="5" t="s">
        <v>16737</v>
      </c>
      <c r="C1916" s="5" t="s">
        <v>16738</v>
      </c>
      <c r="D1916" s="9">
        <v>42976.0</v>
      </c>
      <c r="E1916" s="5">
        <v>11257.0</v>
      </c>
      <c r="F1916" s="5">
        <v>5117.0</v>
      </c>
      <c r="G1916" s="5" t="s">
        <v>3378</v>
      </c>
      <c r="H1916" s="5" t="s">
        <v>272</v>
      </c>
      <c r="I1916" s="5" t="s">
        <v>16739</v>
      </c>
      <c r="J1916" s="5" t="s">
        <v>3378</v>
      </c>
      <c r="K1916" s="5" t="s">
        <v>17199</v>
      </c>
      <c r="L1916" s="5" t="s">
        <v>16741</v>
      </c>
      <c r="M1916" s="10" t="str">
        <f>IFERROR(__xludf.DUMMYFUNCTION("REGEXEXTRACT(L2401, ""[\s,]([A-Z]{2})[,\s]\s?\d{5}"")"),"FL")</f>
        <v>FL</v>
      </c>
      <c r="N1916" s="5" t="s">
        <v>16742</v>
      </c>
      <c r="O1916" s="5">
        <v>45242.0</v>
      </c>
      <c r="P1916" s="5">
        <v>1.0</v>
      </c>
      <c r="Q1916" s="5" t="s">
        <v>17200</v>
      </c>
      <c r="R1916" s="5">
        <v>2200.0</v>
      </c>
      <c r="S1916" s="5">
        <v>346.0</v>
      </c>
      <c r="T1916" s="5" t="s">
        <v>69</v>
      </c>
      <c r="U1916" s="5">
        <v>0.0</v>
      </c>
      <c r="V1916" s="5" t="s">
        <v>93</v>
      </c>
      <c r="W1916" s="5" t="s">
        <v>17201</v>
      </c>
      <c r="X1916" s="5" t="s">
        <v>55</v>
      </c>
      <c r="Y1916" s="5" t="s">
        <v>17202</v>
      </c>
      <c r="Z1916" s="5" t="s">
        <v>999</v>
      </c>
      <c r="AA1916" s="5" t="s">
        <v>17203</v>
      </c>
      <c r="AB1916" s="5" t="s">
        <v>162</v>
      </c>
      <c r="AC1916" s="5" t="s">
        <v>52</v>
      </c>
      <c r="AD1916" s="5" t="s">
        <v>3141</v>
      </c>
      <c r="AE1916" s="5" t="s">
        <v>3142</v>
      </c>
      <c r="AF1916" s="5" t="s">
        <v>162</v>
      </c>
      <c r="AG1916" s="5" t="s">
        <v>52</v>
      </c>
      <c r="AH1916" s="5" t="s">
        <v>52</v>
      </c>
      <c r="AI1916" s="5" t="s">
        <v>3143</v>
      </c>
      <c r="AJ1916" s="5" t="s">
        <v>102</v>
      </c>
      <c r="AK1916" s="5" t="s">
        <v>102</v>
      </c>
      <c r="AL1916" s="5" t="s">
        <v>162</v>
      </c>
    </row>
    <row r="1917">
      <c r="A1917" s="5" t="s">
        <v>17204</v>
      </c>
      <c r="B1917" s="5" t="s">
        <v>17205</v>
      </c>
      <c r="C1917" s="5" t="s">
        <v>17206</v>
      </c>
      <c r="D1917" s="9">
        <v>42975.0</v>
      </c>
      <c r="E1917" s="5">
        <v>73671.0</v>
      </c>
      <c r="F1917" s="5">
        <v>33487.0</v>
      </c>
      <c r="G1917" s="5" t="s">
        <v>7489</v>
      </c>
      <c r="H1917" s="5" t="s">
        <v>45</v>
      </c>
      <c r="I1917" s="5" t="s">
        <v>871</v>
      </c>
      <c r="J1917" s="5" t="s">
        <v>7490</v>
      </c>
      <c r="K1917" s="5" t="s">
        <v>17207</v>
      </c>
      <c r="L1917" s="5" t="s">
        <v>17208</v>
      </c>
      <c r="M1917" s="10" t="str">
        <f>IFERROR(__xludf.DUMMYFUNCTION("REGEXEXTRACT(L2402, ""[\s,]([A-Z]{2})[,\s]\s?\d{5}"")"),"TX")</f>
        <v>TX</v>
      </c>
      <c r="N1917" s="5" t="s">
        <v>17209</v>
      </c>
      <c r="O1917" s="5">
        <v>11096.0</v>
      </c>
      <c r="P1917" s="5">
        <v>3.0</v>
      </c>
      <c r="Q1917" s="5" t="s">
        <v>17210</v>
      </c>
      <c r="R1917" s="5" t="s">
        <v>16555</v>
      </c>
      <c r="S1917" s="5">
        <v>16886.0</v>
      </c>
      <c r="T1917" s="5" t="s">
        <v>115</v>
      </c>
      <c r="U1917" s="5">
        <v>1.0</v>
      </c>
      <c r="V1917" s="5" t="s">
        <v>70</v>
      </c>
      <c r="W1917" s="5" t="s">
        <v>17211</v>
      </c>
      <c r="X1917" s="5" t="s">
        <v>71</v>
      </c>
      <c r="Y1917" s="5" t="s">
        <v>52</v>
      </c>
      <c r="Z1917" s="5" t="s">
        <v>17212</v>
      </c>
      <c r="AA1917" s="5" t="s">
        <v>17213</v>
      </c>
      <c r="AB1917" s="5" t="s">
        <v>881</v>
      </c>
      <c r="AC1917" s="5" t="s">
        <v>52</v>
      </c>
      <c r="AD1917" s="5" t="s">
        <v>398</v>
      </c>
      <c r="AE1917" s="5" t="s">
        <v>399</v>
      </c>
      <c r="AF1917" s="5" t="s">
        <v>400</v>
      </c>
      <c r="AG1917" s="5" t="s">
        <v>401</v>
      </c>
      <c r="AH1917" s="5">
        <v>23502.0</v>
      </c>
      <c r="AI1917" s="5" t="s">
        <v>402</v>
      </c>
      <c r="AJ1917" s="5" t="s">
        <v>17205</v>
      </c>
      <c r="AK1917" s="5" t="s">
        <v>17208</v>
      </c>
      <c r="AL1917" s="5" t="s">
        <v>17214</v>
      </c>
    </row>
    <row r="1918" hidden="1">
      <c r="A1918" s="5" t="s">
        <v>17215</v>
      </c>
      <c r="B1918" s="5" t="s">
        <v>17216</v>
      </c>
      <c r="C1918" s="5" t="s">
        <v>17217</v>
      </c>
      <c r="D1918" s="9">
        <v>42974.0</v>
      </c>
      <c r="E1918" s="5">
        <v>165871.0</v>
      </c>
      <c r="F1918" s="5">
        <v>75396.0</v>
      </c>
      <c r="G1918" s="5" t="s">
        <v>17218</v>
      </c>
      <c r="H1918" s="5" t="s">
        <v>459</v>
      </c>
      <c r="I1918" s="5" t="s">
        <v>17219</v>
      </c>
      <c r="J1918" s="5" t="s">
        <v>191</v>
      </c>
      <c r="K1918" s="5" t="s">
        <v>17220</v>
      </c>
      <c r="L1918" s="5" t="s">
        <v>17221</v>
      </c>
      <c r="M1918" s="10" t="str">
        <f>IFERROR(__xludf.DUMMYFUNCTION("REGEXEXTRACT(L2403, ""[\s,]([A-Z]{2})[,\s]\s?\d{5}"")"),"MA")</f>
        <v>MA</v>
      </c>
      <c r="N1918" s="5" t="s">
        <v>17222</v>
      </c>
      <c r="O1918" s="5" t="s">
        <v>52</v>
      </c>
      <c r="P1918" s="5">
        <v>3.0</v>
      </c>
      <c r="Q1918" s="5" t="s">
        <v>17223</v>
      </c>
      <c r="R1918" s="5" t="s">
        <v>8122</v>
      </c>
      <c r="S1918" s="5">
        <v>1770.0</v>
      </c>
      <c r="T1918" s="5" t="s">
        <v>53</v>
      </c>
      <c r="U1918" s="5">
        <v>55.0</v>
      </c>
      <c r="V1918" s="5" t="s">
        <v>93</v>
      </c>
      <c r="W1918" s="5" t="s">
        <v>17224</v>
      </c>
      <c r="X1918" s="5" t="s">
        <v>52</v>
      </c>
      <c r="Y1918" s="5" t="s">
        <v>52</v>
      </c>
      <c r="Z1918" s="5" t="s">
        <v>17225</v>
      </c>
      <c r="AA1918" s="5" t="s">
        <v>17226</v>
      </c>
      <c r="AB1918" s="5" t="s">
        <v>200</v>
      </c>
      <c r="AC1918" s="5" t="s">
        <v>52</v>
      </c>
      <c r="AD1918" s="5" t="s">
        <v>11980</v>
      </c>
      <c r="AE1918" s="5" t="s">
        <v>11981</v>
      </c>
      <c r="AF1918" s="5" t="s">
        <v>218</v>
      </c>
      <c r="AG1918" s="5" t="s">
        <v>52</v>
      </c>
      <c r="AH1918" s="5" t="s">
        <v>11982</v>
      </c>
      <c r="AI1918" s="5" t="s">
        <v>11983</v>
      </c>
      <c r="AJ1918" s="5" t="s">
        <v>17216</v>
      </c>
      <c r="AK1918" s="5" t="s">
        <v>17221</v>
      </c>
      <c r="AL1918" s="5" t="s">
        <v>1111</v>
      </c>
    </row>
    <row r="1919" hidden="1">
      <c r="A1919" s="5" t="s">
        <v>17227</v>
      </c>
      <c r="B1919" s="5" t="s">
        <v>17228</v>
      </c>
      <c r="C1919" s="5" t="s">
        <v>17229</v>
      </c>
      <c r="D1919" s="9">
        <v>42974.0</v>
      </c>
      <c r="E1919" s="5">
        <v>561462.0</v>
      </c>
      <c r="F1919" s="5">
        <v>255210.0</v>
      </c>
      <c r="G1919" s="5" t="s">
        <v>327</v>
      </c>
      <c r="H1919" s="5" t="s">
        <v>459</v>
      </c>
      <c r="I1919" s="5" t="s">
        <v>17219</v>
      </c>
      <c r="J1919" s="5" t="s">
        <v>191</v>
      </c>
      <c r="K1919" s="5" t="s">
        <v>14178</v>
      </c>
      <c r="L1919" s="5" t="s">
        <v>15643</v>
      </c>
      <c r="M1919" s="10" t="str">
        <f>IFERROR(__xludf.DUMMYFUNCTION("REGEXEXTRACT(L2404, ""[\s,]([A-Z]{2})[,\s]\s?\d{5}"")"),"RI")</f>
        <v>RI</v>
      </c>
      <c r="N1919" s="5" t="s">
        <v>17230</v>
      </c>
      <c r="O1919" s="5" t="s">
        <v>52</v>
      </c>
      <c r="P1919" s="5">
        <v>10.0</v>
      </c>
      <c r="Q1919" s="5" t="s">
        <v>17231</v>
      </c>
      <c r="R1919" s="5" t="s">
        <v>3993</v>
      </c>
      <c r="S1919" s="5">
        <v>73.0</v>
      </c>
      <c r="T1919" s="5" t="s">
        <v>374</v>
      </c>
      <c r="U1919" s="5">
        <v>204.0</v>
      </c>
      <c r="V1919" s="5" t="s">
        <v>93</v>
      </c>
      <c r="W1919" s="5" t="s">
        <v>17232</v>
      </c>
      <c r="X1919" s="5" t="s">
        <v>52</v>
      </c>
      <c r="Y1919" s="5" t="s">
        <v>52</v>
      </c>
      <c r="Z1919" s="5" t="s">
        <v>17225</v>
      </c>
      <c r="AA1919" s="5" t="s">
        <v>17233</v>
      </c>
      <c r="AB1919" s="5" t="s">
        <v>200</v>
      </c>
      <c r="AC1919" s="5" t="s">
        <v>52</v>
      </c>
      <c r="AD1919" s="5" t="s">
        <v>11980</v>
      </c>
      <c r="AE1919" s="5" t="s">
        <v>11981</v>
      </c>
      <c r="AF1919" s="5" t="s">
        <v>218</v>
      </c>
      <c r="AG1919" s="5" t="s">
        <v>52</v>
      </c>
      <c r="AH1919" s="5" t="s">
        <v>11982</v>
      </c>
      <c r="AI1919" s="5" t="s">
        <v>11983</v>
      </c>
      <c r="AJ1919" s="5" t="s">
        <v>17234</v>
      </c>
      <c r="AK1919" s="5" t="s">
        <v>17235</v>
      </c>
      <c r="AL1919" s="5" t="s">
        <v>300</v>
      </c>
    </row>
    <row r="1920" hidden="1">
      <c r="A1920" s="5" t="s">
        <v>17236</v>
      </c>
      <c r="B1920" s="5" t="s">
        <v>17228</v>
      </c>
      <c r="C1920" s="5" t="s">
        <v>17229</v>
      </c>
      <c r="D1920" s="9">
        <v>42974.0</v>
      </c>
      <c r="E1920" s="5">
        <v>549054.0</v>
      </c>
      <c r="F1920" s="5">
        <v>249570.0</v>
      </c>
      <c r="G1920" s="5" t="s">
        <v>327</v>
      </c>
      <c r="H1920" s="5" t="s">
        <v>459</v>
      </c>
      <c r="I1920" s="5" t="s">
        <v>17219</v>
      </c>
      <c r="J1920" s="5" t="s">
        <v>191</v>
      </c>
      <c r="K1920" s="5" t="s">
        <v>14178</v>
      </c>
      <c r="L1920" s="5" t="s">
        <v>15643</v>
      </c>
      <c r="M1920" s="10" t="str">
        <f>IFERROR(__xludf.DUMMYFUNCTION("REGEXEXTRACT(L2405, ""[\s,]([A-Z]{2})[,\s]\s?\d{5}"")"),"GA")</f>
        <v>GA</v>
      </c>
      <c r="N1920" s="5" t="s">
        <v>17230</v>
      </c>
      <c r="O1920" s="5" t="s">
        <v>52</v>
      </c>
      <c r="P1920" s="5">
        <v>10.0</v>
      </c>
      <c r="Q1920" s="5" t="s">
        <v>17237</v>
      </c>
      <c r="R1920" s="5" t="s">
        <v>17238</v>
      </c>
      <c r="S1920" s="5">
        <v>75.0</v>
      </c>
      <c r="T1920" s="5" t="s">
        <v>374</v>
      </c>
      <c r="U1920" s="5">
        <v>202.0</v>
      </c>
      <c r="V1920" s="5" t="s">
        <v>93</v>
      </c>
      <c r="W1920" s="5" t="s">
        <v>17239</v>
      </c>
      <c r="X1920" s="5" t="s">
        <v>52</v>
      </c>
      <c r="Y1920" s="5" t="s">
        <v>52</v>
      </c>
      <c r="Z1920" s="5" t="s">
        <v>17225</v>
      </c>
      <c r="AA1920" s="5" t="s">
        <v>17240</v>
      </c>
      <c r="AB1920" s="5" t="s">
        <v>200</v>
      </c>
      <c r="AC1920" s="5" t="s">
        <v>52</v>
      </c>
      <c r="AD1920" s="5" t="s">
        <v>11980</v>
      </c>
      <c r="AE1920" s="5" t="s">
        <v>11981</v>
      </c>
      <c r="AF1920" s="5" t="s">
        <v>218</v>
      </c>
      <c r="AG1920" s="5" t="s">
        <v>52</v>
      </c>
      <c r="AH1920" s="5" t="s">
        <v>11982</v>
      </c>
      <c r="AI1920" s="5" t="s">
        <v>11983</v>
      </c>
      <c r="AJ1920" s="5" t="s">
        <v>17234</v>
      </c>
      <c r="AK1920" s="5" t="s">
        <v>17235</v>
      </c>
      <c r="AL1920" s="5" t="s">
        <v>300</v>
      </c>
    </row>
    <row r="1921" hidden="1">
      <c r="A1921" s="5" t="s">
        <v>17241</v>
      </c>
      <c r="B1921" s="5" t="s">
        <v>17242</v>
      </c>
      <c r="C1921" s="5" t="s">
        <v>13357</v>
      </c>
      <c r="D1921" s="9">
        <v>42974.0</v>
      </c>
      <c r="E1921" s="5">
        <v>288090.0</v>
      </c>
      <c r="F1921" s="5">
        <v>130950.0</v>
      </c>
      <c r="G1921" s="5" t="s">
        <v>327</v>
      </c>
      <c r="H1921" s="5" t="s">
        <v>459</v>
      </c>
      <c r="I1921" s="5" t="s">
        <v>17219</v>
      </c>
      <c r="J1921" s="5" t="s">
        <v>191</v>
      </c>
      <c r="K1921" s="5" t="s">
        <v>7299</v>
      </c>
      <c r="L1921" s="5" t="s">
        <v>17243</v>
      </c>
      <c r="M1921" s="10" t="str">
        <f>IFERROR(__xludf.DUMMYFUNCTION("REGEXEXTRACT(L2406, ""[\s,]([A-Z]{2})[,\s]\s?\d{5}"")"),"#N/A")</f>
        <v>#N/A</v>
      </c>
      <c r="N1921" s="5" t="s">
        <v>17244</v>
      </c>
      <c r="O1921" s="5" t="s">
        <v>52</v>
      </c>
      <c r="P1921" s="5">
        <v>5.0</v>
      </c>
      <c r="Q1921" s="5" t="s">
        <v>17245</v>
      </c>
      <c r="R1921" s="5" t="s">
        <v>17246</v>
      </c>
      <c r="S1921" s="5">
        <v>46.0</v>
      </c>
      <c r="T1921" s="5" t="s">
        <v>374</v>
      </c>
      <c r="U1921" s="5">
        <v>103.0</v>
      </c>
      <c r="V1921" s="5" t="s">
        <v>93</v>
      </c>
      <c r="W1921" s="5" t="s">
        <v>17247</v>
      </c>
      <c r="X1921" s="5" t="s">
        <v>52</v>
      </c>
      <c r="Y1921" s="5" t="s">
        <v>52</v>
      </c>
      <c r="Z1921" s="5" t="s">
        <v>17225</v>
      </c>
      <c r="AA1921" s="5" t="s">
        <v>17248</v>
      </c>
      <c r="AB1921" s="5" t="s">
        <v>200</v>
      </c>
      <c r="AC1921" s="5" t="s">
        <v>52</v>
      </c>
      <c r="AD1921" s="5" t="s">
        <v>11980</v>
      </c>
      <c r="AE1921" s="5" t="s">
        <v>11981</v>
      </c>
      <c r="AF1921" s="5" t="s">
        <v>218</v>
      </c>
      <c r="AG1921" s="5" t="s">
        <v>52</v>
      </c>
      <c r="AH1921" s="5" t="s">
        <v>11982</v>
      </c>
      <c r="AI1921" s="5" t="s">
        <v>11983</v>
      </c>
      <c r="AJ1921" s="5" t="s">
        <v>17249</v>
      </c>
      <c r="AK1921" s="5" t="s">
        <v>17250</v>
      </c>
      <c r="AL1921" s="5" t="s">
        <v>300</v>
      </c>
    </row>
    <row r="1922" hidden="1">
      <c r="A1922" s="5" t="s">
        <v>17251</v>
      </c>
      <c r="B1922" s="5" t="s">
        <v>16395</v>
      </c>
      <c r="C1922" s="5" t="s">
        <v>13357</v>
      </c>
      <c r="D1922" s="9">
        <v>42974.0</v>
      </c>
      <c r="E1922" s="5">
        <v>356620.0</v>
      </c>
      <c r="F1922" s="5">
        <v>162100.0</v>
      </c>
      <c r="G1922" s="5" t="s">
        <v>327</v>
      </c>
      <c r="H1922" s="5" t="s">
        <v>459</v>
      </c>
      <c r="I1922" s="5" t="s">
        <v>17219</v>
      </c>
      <c r="J1922" s="5" t="s">
        <v>191</v>
      </c>
      <c r="K1922" s="5" t="s">
        <v>1336</v>
      </c>
      <c r="L1922" s="5" t="s">
        <v>17252</v>
      </c>
      <c r="M1922" s="10" t="str">
        <f>IFERROR(__xludf.DUMMYFUNCTION("REGEXEXTRACT(L2407, ""[\s,]([A-Z]{2})[,\s]\s?\d{5}"")"),"OH")</f>
        <v>OH</v>
      </c>
      <c r="N1922" s="5" t="s">
        <v>17244</v>
      </c>
      <c r="O1922" s="5" t="s">
        <v>52</v>
      </c>
      <c r="P1922" s="5">
        <v>7.0</v>
      </c>
      <c r="Q1922" s="5" t="s">
        <v>17253</v>
      </c>
      <c r="R1922" s="5" t="s">
        <v>8196</v>
      </c>
      <c r="S1922" s="5">
        <v>62.0</v>
      </c>
      <c r="T1922" s="5" t="s">
        <v>374</v>
      </c>
      <c r="U1922" s="5">
        <v>140.0</v>
      </c>
      <c r="V1922" s="5" t="s">
        <v>93</v>
      </c>
      <c r="W1922" s="5" t="s">
        <v>17254</v>
      </c>
      <c r="X1922" s="5" t="s">
        <v>52</v>
      </c>
      <c r="Y1922" s="5" t="s">
        <v>52</v>
      </c>
      <c r="Z1922" s="5" t="s">
        <v>17225</v>
      </c>
      <c r="AA1922" s="5" t="s">
        <v>17255</v>
      </c>
      <c r="AB1922" s="5" t="s">
        <v>200</v>
      </c>
      <c r="AC1922" s="5" t="s">
        <v>52</v>
      </c>
      <c r="AD1922" s="5" t="s">
        <v>11980</v>
      </c>
      <c r="AE1922" s="5" t="s">
        <v>11981</v>
      </c>
      <c r="AF1922" s="5" t="s">
        <v>218</v>
      </c>
      <c r="AG1922" s="5" t="s">
        <v>52</v>
      </c>
      <c r="AH1922" s="5" t="s">
        <v>11982</v>
      </c>
      <c r="AI1922" s="5" t="s">
        <v>11983</v>
      </c>
      <c r="AJ1922" s="5" t="s">
        <v>16400</v>
      </c>
      <c r="AK1922" s="5" t="s">
        <v>16401</v>
      </c>
      <c r="AL1922" s="5" t="s">
        <v>300</v>
      </c>
    </row>
    <row r="1923" hidden="1">
      <c r="A1923" s="5" t="s">
        <v>17256</v>
      </c>
      <c r="B1923" s="5" t="s">
        <v>16395</v>
      </c>
      <c r="C1923" s="5" t="s">
        <v>13357</v>
      </c>
      <c r="D1923" s="9">
        <v>42974.0</v>
      </c>
      <c r="E1923" s="5">
        <v>407352.0</v>
      </c>
      <c r="F1923" s="5">
        <v>185160.0</v>
      </c>
      <c r="G1923" s="5" t="s">
        <v>327</v>
      </c>
      <c r="H1923" s="5" t="s">
        <v>459</v>
      </c>
      <c r="I1923" s="5" t="s">
        <v>17219</v>
      </c>
      <c r="J1923" s="5" t="s">
        <v>191</v>
      </c>
      <c r="K1923" s="5" t="s">
        <v>5274</v>
      </c>
      <c r="L1923" s="5" t="s">
        <v>17252</v>
      </c>
      <c r="M1923" s="10" t="str">
        <f>IFERROR(__xludf.DUMMYFUNCTION("REGEXEXTRACT(L2408, ""[\s,]([A-Z]{2})[,\s]\s?\d{5}"")"),"PR")</f>
        <v>PR</v>
      </c>
      <c r="N1923" s="5" t="s">
        <v>17244</v>
      </c>
      <c r="O1923" s="5" t="s">
        <v>52</v>
      </c>
      <c r="P1923" s="5">
        <v>8.0</v>
      </c>
      <c r="Q1923" s="5" t="s">
        <v>17257</v>
      </c>
      <c r="R1923" s="5" t="s">
        <v>15260</v>
      </c>
      <c r="S1923" s="5">
        <v>69.0</v>
      </c>
      <c r="T1923" s="5" t="s">
        <v>374</v>
      </c>
      <c r="U1923" s="5">
        <v>158.0</v>
      </c>
      <c r="V1923" s="5" t="s">
        <v>93</v>
      </c>
      <c r="W1923" s="5" t="s">
        <v>17258</v>
      </c>
      <c r="X1923" s="5" t="s">
        <v>52</v>
      </c>
      <c r="Y1923" s="5" t="s">
        <v>52</v>
      </c>
      <c r="Z1923" s="5" t="s">
        <v>17225</v>
      </c>
      <c r="AA1923" s="5" t="s">
        <v>17259</v>
      </c>
      <c r="AB1923" s="5" t="s">
        <v>200</v>
      </c>
      <c r="AC1923" s="5" t="s">
        <v>52</v>
      </c>
      <c r="AD1923" s="5" t="s">
        <v>11980</v>
      </c>
      <c r="AE1923" s="5" t="s">
        <v>11981</v>
      </c>
      <c r="AF1923" s="5" t="s">
        <v>218</v>
      </c>
      <c r="AG1923" s="5" t="s">
        <v>52</v>
      </c>
      <c r="AH1923" s="5" t="s">
        <v>11982</v>
      </c>
      <c r="AI1923" s="5" t="s">
        <v>11983</v>
      </c>
      <c r="AJ1923" s="5" t="s">
        <v>16400</v>
      </c>
      <c r="AK1923" s="5" t="s">
        <v>16401</v>
      </c>
      <c r="AL1923" s="5" t="s">
        <v>300</v>
      </c>
    </row>
    <row r="1924" hidden="1">
      <c r="A1924" s="5" t="s">
        <v>17260</v>
      </c>
      <c r="B1924" s="5" t="s">
        <v>17261</v>
      </c>
      <c r="C1924" s="5" t="s">
        <v>17262</v>
      </c>
      <c r="D1924" s="9">
        <v>42974.0</v>
      </c>
      <c r="E1924" s="5">
        <v>264242.0</v>
      </c>
      <c r="F1924" s="5">
        <v>120110.0</v>
      </c>
      <c r="G1924" s="5" t="s">
        <v>327</v>
      </c>
      <c r="H1924" s="5" t="s">
        <v>459</v>
      </c>
      <c r="I1924" s="5" t="s">
        <v>17219</v>
      </c>
      <c r="J1924" s="5" t="s">
        <v>191</v>
      </c>
      <c r="K1924" s="5" t="s">
        <v>7518</v>
      </c>
      <c r="L1924" s="5" t="s">
        <v>17263</v>
      </c>
      <c r="M1924" s="10" t="str">
        <f>IFERROR(__xludf.DUMMYFUNCTION("REGEXEXTRACT(L2409, ""[\s,]([A-Z]{2})[,\s]\s?\d{5}"")"),"#N/A")</f>
        <v>#N/A</v>
      </c>
      <c r="N1924" s="5" t="s">
        <v>17264</v>
      </c>
      <c r="O1924" s="5" t="s">
        <v>52</v>
      </c>
      <c r="P1924" s="5">
        <v>5.0</v>
      </c>
      <c r="Q1924" s="5" t="s">
        <v>17265</v>
      </c>
      <c r="R1924" s="5" t="s">
        <v>508</v>
      </c>
      <c r="S1924" s="5">
        <v>32.0</v>
      </c>
      <c r="T1924" s="5" t="s">
        <v>374</v>
      </c>
      <c r="U1924" s="5">
        <v>96.0</v>
      </c>
      <c r="V1924" s="5" t="s">
        <v>93</v>
      </c>
      <c r="W1924" s="5" t="s">
        <v>17266</v>
      </c>
      <c r="X1924" s="5" t="s">
        <v>52</v>
      </c>
      <c r="Y1924" s="5" t="s">
        <v>52</v>
      </c>
      <c r="Z1924" s="5" t="s">
        <v>17225</v>
      </c>
      <c r="AA1924" s="5" t="s">
        <v>17267</v>
      </c>
      <c r="AB1924" s="5" t="s">
        <v>200</v>
      </c>
      <c r="AC1924" s="5" t="s">
        <v>52</v>
      </c>
      <c r="AD1924" s="5" t="s">
        <v>11980</v>
      </c>
      <c r="AE1924" s="5" t="s">
        <v>11981</v>
      </c>
      <c r="AF1924" s="5" t="s">
        <v>218</v>
      </c>
      <c r="AG1924" s="5" t="s">
        <v>52</v>
      </c>
      <c r="AH1924" s="5" t="s">
        <v>11982</v>
      </c>
      <c r="AI1924" s="5" t="s">
        <v>11983</v>
      </c>
      <c r="AJ1924" s="5" t="s">
        <v>17268</v>
      </c>
      <c r="AK1924" s="5" t="s">
        <v>17269</v>
      </c>
      <c r="AL1924" s="5" t="s">
        <v>300</v>
      </c>
    </row>
    <row r="1925" hidden="1">
      <c r="A1925" s="5" t="s">
        <v>17270</v>
      </c>
      <c r="B1925" s="5" t="s">
        <v>9184</v>
      </c>
      <c r="C1925" s="5" t="s">
        <v>17271</v>
      </c>
      <c r="D1925" s="9">
        <v>42974.0</v>
      </c>
      <c r="E1925" s="5">
        <v>263318.0</v>
      </c>
      <c r="F1925" s="5">
        <v>119690.0</v>
      </c>
      <c r="G1925" s="5" t="s">
        <v>327</v>
      </c>
      <c r="H1925" s="5" t="s">
        <v>459</v>
      </c>
      <c r="I1925" s="5" t="s">
        <v>17219</v>
      </c>
      <c r="J1925" s="5" t="s">
        <v>191</v>
      </c>
      <c r="K1925" s="5" t="s">
        <v>4708</v>
      </c>
      <c r="L1925" s="5" t="s">
        <v>16212</v>
      </c>
      <c r="M1925" s="10" t="str">
        <f>IFERROR(__xludf.DUMMYFUNCTION("REGEXEXTRACT(L2410, ""[\s,]([A-Z]{2})[,\s]\s?\d{5}"")"),"#N/A")</f>
        <v>#N/A</v>
      </c>
      <c r="N1925" s="5" t="s">
        <v>17272</v>
      </c>
      <c r="O1925" s="5" t="s">
        <v>52</v>
      </c>
      <c r="P1925" s="5">
        <v>5.0</v>
      </c>
      <c r="Q1925" s="5" t="s">
        <v>17273</v>
      </c>
      <c r="R1925" s="5" t="s">
        <v>508</v>
      </c>
      <c r="S1925" s="5">
        <v>34.0</v>
      </c>
      <c r="T1925" s="5" t="s">
        <v>374</v>
      </c>
      <c r="U1925" s="5">
        <v>87.0</v>
      </c>
      <c r="V1925" s="5" t="s">
        <v>93</v>
      </c>
      <c r="W1925" s="5" t="s">
        <v>17274</v>
      </c>
      <c r="X1925" s="5" t="s">
        <v>52</v>
      </c>
      <c r="Y1925" s="5" t="s">
        <v>52</v>
      </c>
      <c r="Z1925" s="5" t="s">
        <v>17225</v>
      </c>
      <c r="AA1925" s="5" t="s">
        <v>17275</v>
      </c>
      <c r="AB1925" s="5" t="s">
        <v>200</v>
      </c>
      <c r="AC1925" s="5" t="s">
        <v>52</v>
      </c>
      <c r="AD1925" s="5" t="s">
        <v>11980</v>
      </c>
      <c r="AE1925" s="5" t="s">
        <v>11981</v>
      </c>
      <c r="AF1925" s="5" t="s">
        <v>218</v>
      </c>
      <c r="AG1925" s="5" t="s">
        <v>52</v>
      </c>
      <c r="AH1925" s="5" t="s">
        <v>11982</v>
      </c>
      <c r="AI1925" s="5" t="s">
        <v>11983</v>
      </c>
      <c r="AJ1925" s="5" t="s">
        <v>9184</v>
      </c>
      <c r="AK1925" s="5" t="s">
        <v>16212</v>
      </c>
      <c r="AL1925" s="5" t="s">
        <v>300</v>
      </c>
    </row>
    <row r="1926" hidden="1">
      <c r="A1926" s="5" t="s">
        <v>17276</v>
      </c>
      <c r="B1926" s="5" t="s">
        <v>17277</v>
      </c>
      <c r="C1926" s="5" t="s">
        <v>17278</v>
      </c>
      <c r="D1926" s="9">
        <v>42972.0</v>
      </c>
      <c r="E1926" s="5">
        <v>62863.0</v>
      </c>
      <c r="F1926" s="5">
        <v>28574.0</v>
      </c>
      <c r="G1926" s="5" t="s">
        <v>327</v>
      </c>
      <c r="H1926" s="5" t="s">
        <v>459</v>
      </c>
      <c r="I1926" s="5" t="s">
        <v>7814</v>
      </c>
      <c r="J1926" s="5" t="s">
        <v>191</v>
      </c>
      <c r="K1926" s="5" t="s">
        <v>3443</v>
      </c>
      <c r="L1926" s="5" t="s">
        <v>17279</v>
      </c>
      <c r="M1926" s="10" t="str">
        <f>IFERROR(__xludf.DUMMYFUNCTION("REGEXEXTRACT(L2411, ""[\s,]([A-Z]{2})[,\s]\s?\d{5}"")"),"#N/A")</f>
        <v>#N/A</v>
      </c>
      <c r="N1926" s="5" t="s">
        <v>17280</v>
      </c>
      <c r="O1926" s="5">
        <v>68504.0</v>
      </c>
      <c r="P1926" s="5">
        <v>1.0</v>
      </c>
      <c r="Q1926" s="5" t="s">
        <v>17281</v>
      </c>
      <c r="R1926" s="5">
        <v>4532.0</v>
      </c>
      <c r="S1926" s="5">
        <v>200.0</v>
      </c>
      <c r="T1926" s="5" t="s">
        <v>69</v>
      </c>
      <c r="U1926" s="5">
        <v>0.0</v>
      </c>
      <c r="V1926" s="5" t="s">
        <v>52</v>
      </c>
      <c r="W1926" s="5" t="s">
        <v>17282</v>
      </c>
      <c r="X1926" s="5" t="s">
        <v>52</v>
      </c>
      <c r="Y1926" s="5" t="s">
        <v>52</v>
      </c>
      <c r="Z1926" s="5" t="s">
        <v>17283</v>
      </c>
      <c r="AA1926" s="5" t="s">
        <v>17284</v>
      </c>
      <c r="AB1926" s="5" t="s">
        <v>235</v>
      </c>
      <c r="AC1926" s="5" t="s">
        <v>52</v>
      </c>
      <c r="AD1926" s="5" t="s">
        <v>11980</v>
      </c>
      <c r="AE1926" s="5" t="s">
        <v>11981</v>
      </c>
      <c r="AF1926" s="5" t="s">
        <v>218</v>
      </c>
      <c r="AG1926" s="5" t="s">
        <v>52</v>
      </c>
      <c r="AH1926" s="5" t="s">
        <v>11982</v>
      </c>
      <c r="AI1926" s="5" t="s">
        <v>11983</v>
      </c>
      <c r="AJ1926" s="5" t="s">
        <v>17285</v>
      </c>
      <c r="AK1926" s="5" t="s">
        <v>17286</v>
      </c>
      <c r="AL1926" s="5" t="s">
        <v>17287</v>
      </c>
    </row>
    <row r="1927">
      <c r="A1927" s="5" t="s">
        <v>17288</v>
      </c>
      <c r="B1927" s="5" t="s">
        <v>17289</v>
      </c>
      <c r="C1927" s="5" t="s">
        <v>17290</v>
      </c>
      <c r="D1927" s="9">
        <v>42970.0</v>
      </c>
      <c r="E1927" s="5">
        <v>23371.0</v>
      </c>
      <c r="F1927" s="5">
        <v>10623.0</v>
      </c>
      <c r="G1927" s="5" t="s">
        <v>556</v>
      </c>
      <c r="H1927" s="5" t="s">
        <v>45</v>
      </c>
      <c r="I1927" s="5" t="s">
        <v>8896</v>
      </c>
      <c r="J1927" s="5" t="s">
        <v>558</v>
      </c>
      <c r="K1927" s="5" t="s">
        <v>17291</v>
      </c>
      <c r="L1927" s="5" t="s">
        <v>17292</v>
      </c>
      <c r="M1927" s="10" t="str">
        <f>IFERROR(__xludf.DUMMYFUNCTION("REGEXEXTRACT(L2412, ""[\s,]([A-Z]{2})[,\s]\s?\d{5}"")"),"OH")</f>
        <v>OH</v>
      </c>
      <c r="N1927" s="5" t="s">
        <v>17293</v>
      </c>
      <c r="O1927" s="5" t="s">
        <v>17294</v>
      </c>
      <c r="P1927" s="5">
        <v>1.0</v>
      </c>
      <c r="Q1927" s="5" t="s">
        <v>17295</v>
      </c>
      <c r="R1927" s="5">
        <v>4500.0</v>
      </c>
      <c r="S1927" s="5">
        <v>936.0</v>
      </c>
      <c r="T1927" s="5" t="s">
        <v>69</v>
      </c>
      <c r="U1927" s="5">
        <v>54.0</v>
      </c>
      <c r="V1927" s="5" t="s">
        <v>93</v>
      </c>
      <c r="W1927" s="5" t="s">
        <v>17296</v>
      </c>
      <c r="X1927" s="5" t="s">
        <v>71</v>
      </c>
      <c r="Y1927" s="5" t="s">
        <v>52</v>
      </c>
      <c r="Z1927" s="5" t="s">
        <v>3283</v>
      </c>
      <c r="AA1927" s="5" t="s">
        <v>17297</v>
      </c>
      <c r="AB1927" s="5" t="s">
        <v>200</v>
      </c>
      <c r="AC1927" s="5" t="s">
        <v>283</v>
      </c>
      <c r="AD1927" s="5" t="s">
        <v>15837</v>
      </c>
      <c r="AE1927" s="5" t="s">
        <v>15838</v>
      </c>
      <c r="AF1927" s="5" t="s">
        <v>2166</v>
      </c>
      <c r="AG1927" s="5" t="s">
        <v>52</v>
      </c>
      <c r="AH1927" s="5" t="s">
        <v>52</v>
      </c>
      <c r="AI1927" s="5" t="s">
        <v>15839</v>
      </c>
      <c r="AJ1927" s="5" t="s">
        <v>2164</v>
      </c>
      <c r="AK1927" s="5" t="s">
        <v>12178</v>
      </c>
      <c r="AL1927" s="5" t="s">
        <v>15840</v>
      </c>
    </row>
    <row r="1928" hidden="1">
      <c r="A1928" s="5" t="s">
        <v>17298</v>
      </c>
      <c r="B1928" s="5" t="s">
        <v>17299</v>
      </c>
      <c r="C1928" s="5" t="s">
        <v>17300</v>
      </c>
      <c r="D1928" s="9">
        <v>42969.0</v>
      </c>
      <c r="E1928" s="5">
        <v>71775.0</v>
      </c>
      <c r="F1928" s="5">
        <v>32625.0</v>
      </c>
      <c r="G1928" s="5" t="s">
        <v>4824</v>
      </c>
      <c r="H1928" s="5" t="s">
        <v>189</v>
      </c>
      <c r="I1928" s="5" t="s">
        <v>17301</v>
      </c>
      <c r="J1928" s="5" t="s">
        <v>4825</v>
      </c>
      <c r="K1928" s="5" t="s">
        <v>17302</v>
      </c>
      <c r="L1928" s="5" t="s">
        <v>17303</v>
      </c>
      <c r="M1928" s="10" t="str">
        <f>IFERROR(__xludf.DUMMYFUNCTION("REGEXEXTRACT(L2413, ""[\s,]([A-Z]{2})[,\s]\s?\d{5}"")"),"MA")</f>
        <v>MA</v>
      </c>
      <c r="N1928" s="5" t="s">
        <v>17304</v>
      </c>
      <c r="O1928" s="5">
        <v>37555.0</v>
      </c>
      <c r="P1928" s="5">
        <v>2.0</v>
      </c>
      <c r="Q1928" s="5" t="s">
        <v>17305</v>
      </c>
      <c r="R1928" s="5" t="s">
        <v>52</v>
      </c>
      <c r="S1928" s="5">
        <v>10194.0</v>
      </c>
      <c r="T1928" s="5" t="s">
        <v>53</v>
      </c>
      <c r="U1928" s="5">
        <v>0.0</v>
      </c>
      <c r="V1928" s="5" t="s">
        <v>52</v>
      </c>
      <c r="W1928" s="5" t="s">
        <v>17306</v>
      </c>
      <c r="X1928" s="5" t="s">
        <v>55</v>
      </c>
      <c r="Y1928" s="5" t="s">
        <v>17307</v>
      </c>
      <c r="Z1928" s="5" t="s">
        <v>17308</v>
      </c>
      <c r="AA1928" s="5" t="s">
        <v>17309</v>
      </c>
      <c r="AB1928" s="5" t="s">
        <v>200</v>
      </c>
      <c r="AC1928" s="5" t="s">
        <v>52</v>
      </c>
      <c r="AD1928" s="5" t="s">
        <v>4164</v>
      </c>
      <c r="AE1928" s="5" t="s">
        <v>4165</v>
      </c>
      <c r="AF1928" s="5" t="s">
        <v>4166</v>
      </c>
      <c r="AG1928" s="5" t="s">
        <v>4167</v>
      </c>
      <c r="AH1928" s="5">
        <v>55347.0</v>
      </c>
      <c r="AI1928" s="5" t="s">
        <v>4168</v>
      </c>
      <c r="AJ1928" s="5" t="s">
        <v>102</v>
      </c>
      <c r="AK1928" s="5" t="s">
        <v>102</v>
      </c>
      <c r="AL1928" s="5" t="s">
        <v>5091</v>
      </c>
    </row>
    <row r="1929" hidden="1">
      <c r="A1929" s="5" t="s">
        <v>17310</v>
      </c>
      <c r="B1929" s="5" t="s">
        <v>17311</v>
      </c>
      <c r="C1929" s="5" t="s">
        <v>17312</v>
      </c>
      <c r="D1929" s="9">
        <v>42955.0</v>
      </c>
      <c r="E1929" s="5">
        <v>7.0</v>
      </c>
      <c r="F1929" s="5">
        <v>3.0</v>
      </c>
      <c r="G1929" s="5" t="s">
        <v>107</v>
      </c>
      <c r="H1929" s="5" t="s">
        <v>530</v>
      </c>
      <c r="I1929" s="5" t="s">
        <v>7814</v>
      </c>
      <c r="J1929" s="5" t="s">
        <v>109</v>
      </c>
      <c r="K1929" s="5" t="s">
        <v>744</v>
      </c>
      <c r="L1929" s="5" t="s">
        <v>17313</v>
      </c>
      <c r="M1929" s="10" t="str">
        <f>IFERROR(__xludf.DUMMYFUNCTION("REGEXEXTRACT(L2414, ""[\s,]([A-Z]{2})[,\s]\s?\d{5}"")"),"OH")</f>
        <v>OH</v>
      </c>
      <c r="N1929" s="5" t="s">
        <v>17314</v>
      </c>
      <c r="O1929" s="5">
        <v>2171.0</v>
      </c>
      <c r="P1929" s="5">
        <v>1.0</v>
      </c>
      <c r="Q1929" s="5" t="s">
        <v>17315</v>
      </c>
      <c r="R1929" s="5">
        <v>2210.0</v>
      </c>
      <c r="S1929" s="5">
        <v>1.0</v>
      </c>
      <c r="T1929" s="5" t="s">
        <v>53</v>
      </c>
      <c r="U1929" s="5">
        <v>0.0</v>
      </c>
      <c r="V1929" s="5" t="s">
        <v>52</v>
      </c>
      <c r="W1929" s="5" t="s">
        <v>17316</v>
      </c>
      <c r="X1929" s="5" t="s">
        <v>52</v>
      </c>
      <c r="Y1929" s="5" t="s">
        <v>52</v>
      </c>
      <c r="Z1929" s="5" t="s">
        <v>17317</v>
      </c>
      <c r="AA1929" s="5" t="s">
        <v>17318</v>
      </c>
      <c r="AB1929" s="5" t="s">
        <v>235</v>
      </c>
      <c r="AC1929" s="5" t="s">
        <v>52</v>
      </c>
      <c r="AD1929" s="5" t="s">
        <v>11980</v>
      </c>
      <c r="AE1929" s="5" t="s">
        <v>11981</v>
      </c>
      <c r="AF1929" s="5" t="s">
        <v>218</v>
      </c>
      <c r="AG1929" s="5" t="s">
        <v>52</v>
      </c>
      <c r="AH1929" s="5" t="s">
        <v>11982</v>
      </c>
      <c r="AI1929" s="5" t="s">
        <v>11983</v>
      </c>
      <c r="AJ1929" s="5" t="s">
        <v>17319</v>
      </c>
      <c r="AK1929" s="5" t="s">
        <v>17320</v>
      </c>
      <c r="AL1929" s="5" t="s">
        <v>12282</v>
      </c>
    </row>
    <row r="1930" hidden="1">
      <c r="A1930" s="5" t="s">
        <v>17321</v>
      </c>
      <c r="B1930" s="5" t="s">
        <v>7070</v>
      </c>
      <c r="C1930" s="5" t="s">
        <v>6060</v>
      </c>
      <c r="D1930" s="9">
        <v>42954.0</v>
      </c>
      <c r="E1930" s="5">
        <v>41668.0</v>
      </c>
      <c r="F1930" s="5">
        <v>18940.0</v>
      </c>
      <c r="G1930" s="5" t="s">
        <v>2389</v>
      </c>
      <c r="H1930" s="5" t="s">
        <v>3215</v>
      </c>
      <c r="I1930" s="5" t="s">
        <v>17322</v>
      </c>
      <c r="J1930" s="5" t="s">
        <v>2391</v>
      </c>
      <c r="K1930" s="5" t="s">
        <v>207</v>
      </c>
      <c r="L1930" s="5" t="s">
        <v>7073</v>
      </c>
      <c r="M1930" s="10" t="str">
        <f>IFERROR(__xludf.DUMMYFUNCTION("REGEXEXTRACT(L2415, ""[\s,]([A-Z]{2})[,\s]\s?\d{5}"")"),"#N/A")</f>
        <v>#N/A</v>
      </c>
      <c r="N1930" s="5" t="s">
        <v>6063</v>
      </c>
      <c r="O1930" s="5">
        <v>34712.0</v>
      </c>
      <c r="P1930" s="5">
        <v>1.0</v>
      </c>
      <c r="Q1930" s="5" t="s">
        <v>17323</v>
      </c>
      <c r="R1930" s="5">
        <v>4510.0</v>
      </c>
      <c r="S1930" s="5">
        <v>3515.0</v>
      </c>
      <c r="T1930" s="5" t="s">
        <v>6065</v>
      </c>
      <c r="U1930" s="5">
        <v>50.0</v>
      </c>
      <c r="V1930" s="5" t="s">
        <v>93</v>
      </c>
      <c r="W1930" s="5" t="s">
        <v>17324</v>
      </c>
      <c r="X1930" s="5" t="s">
        <v>52</v>
      </c>
      <c r="Y1930" s="5" t="s">
        <v>52</v>
      </c>
      <c r="Z1930" s="5" t="s">
        <v>17325</v>
      </c>
      <c r="AA1930" s="5">
        <v>1.61436981E8</v>
      </c>
      <c r="AB1930" s="5" t="s">
        <v>235</v>
      </c>
      <c r="AC1930" s="5" t="s">
        <v>52</v>
      </c>
      <c r="AD1930" s="5" t="s">
        <v>11980</v>
      </c>
      <c r="AE1930" s="5" t="s">
        <v>11981</v>
      </c>
      <c r="AF1930" s="5" t="s">
        <v>218</v>
      </c>
      <c r="AG1930" s="5" t="s">
        <v>52</v>
      </c>
      <c r="AH1930" s="5" t="s">
        <v>11982</v>
      </c>
      <c r="AI1930" s="5" t="s">
        <v>11983</v>
      </c>
      <c r="AJ1930" s="5" t="s">
        <v>7078</v>
      </c>
      <c r="AK1930" s="5" t="s">
        <v>17326</v>
      </c>
      <c r="AL1930" s="5" t="s">
        <v>5795</v>
      </c>
    </row>
    <row r="1931" hidden="1">
      <c r="A1931" s="5" t="s">
        <v>17327</v>
      </c>
      <c r="B1931" s="5" t="s">
        <v>17328</v>
      </c>
      <c r="C1931" s="5" t="s">
        <v>17329</v>
      </c>
      <c r="D1931" s="9">
        <v>42953.0</v>
      </c>
      <c r="E1931" s="5">
        <v>11084.0</v>
      </c>
      <c r="F1931" s="5">
        <v>5038.0</v>
      </c>
      <c r="G1931" s="5" t="s">
        <v>963</v>
      </c>
      <c r="H1931" s="5" t="s">
        <v>480</v>
      </c>
      <c r="I1931" s="5" t="s">
        <v>17330</v>
      </c>
      <c r="J1931" s="5" t="s">
        <v>965</v>
      </c>
      <c r="K1931" s="5" t="s">
        <v>14840</v>
      </c>
      <c r="L1931" s="5" t="s">
        <v>17331</v>
      </c>
      <c r="M1931" s="10" t="str">
        <f>IFERROR(__xludf.DUMMYFUNCTION("REGEXEXTRACT(L2416, ""[\s,]([A-Z]{2})[,\s]\s?\d{5}"")"),"IL")</f>
        <v>IL</v>
      </c>
      <c r="N1931" s="5" t="s">
        <v>17332</v>
      </c>
      <c r="O1931" s="5" t="s">
        <v>52</v>
      </c>
      <c r="P1931" s="5">
        <v>1.0</v>
      </c>
      <c r="Q1931" s="5" t="s">
        <v>17333</v>
      </c>
      <c r="R1931" s="5" t="s">
        <v>91</v>
      </c>
      <c r="S1931" s="5">
        <v>66.0</v>
      </c>
      <c r="T1931" s="5" t="s">
        <v>69</v>
      </c>
      <c r="U1931" s="5">
        <v>67.0</v>
      </c>
      <c r="V1931" s="5" t="s">
        <v>70</v>
      </c>
      <c r="W1931" s="5" t="s">
        <v>17334</v>
      </c>
      <c r="X1931" s="5" t="s">
        <v>71</v>
      </c>
      <c r="Y1931" s="5" t="s">
        <v>52</v>
      </c>
      <c r="Z1931" s="5">
        <v>29.0</v>
      </c>
      <c r="AA1931" s="5" t="s">
        <v>17335</v>
      </c>
      <c r="AB1931" s="5" t="s">
        <v>59</v>
      </c>
      <c r="AC1931" s="5" t="s">
        <v>52</v>
      </c>
      <c r="AD1931" s="5" t="s">
        <v>1230</v>
      </c>
      <c r="AE1931" s="5" t="s">
        <v>1231</v>
      </c>
      <c r="AF1931" s="5" t="s">
        <v>52</v>
      </c>
      <c r="AG1931" s="5" t="s">
        <v>52</v>
      </c>
      <c r="AH1931" s="5" t="s">
        <v>52</v>
      </c>
      <c r="AI1931" s="5" t="s">
        <v>1232</v>
      </c>
      <c r="AJ1931" s="5" t="s">
        <v>17328</v>
      </c>
      <c r="AK1931" s="5" t="s">
        <v>17336</v>
      </c>
      <c r="AL1931" s="5" t="s">
        <v>17337</v>
      </c>
    </row>
    <row r="1932" hidden="1">
      <c r="A1932" s="5" t="s">
        <v>17338</v>
      </c>
      <c r="B1932" s="5" t="s">
        <v>13270</v>
      </c>
      <c r="C1932" s="5" t="s">
        <v>16430</v>
      </c>
      <c r="D1932" s="9">
        <v>42949.0</v>
      </c>
      <c r="E1932" s="5">
        <v>99075.0</v>
      </c>
      <c r="F1932" s="5">
        <v>45034.0</v>
      </c>
      <c r="G1932" s="5" t="s">
        <v>226</v>
      </c>
      <c r="H1932" s="5" t="s">
        <v>205</v>
      </c>
      <c r="I1932" s="5" t="s">
        <v>12990</v>
      </c>
      <c r="J1932" s="5" t="s">
        <v>228</v>
      </c>
      <c r="K1932" s="5" t="s">
        <v>16437</v>
      </c>
      <c r="L1932" s="5" t="s">
        <v>16438</v>
      </c>
      <c r="M1932" s="10" t="str">
        <f>IFERROR(__xludf.DUMMYFUNCTION("REGEXEXTRACT(L2417, ""[\s,]([A-Z]{2})[,\s]\s?\d{5}"")"),"OH")</f>
        <v>OH</v>
      </c>
      <c r="N1932" s="5" t="s">
        <v>16431</v>
      </c>
      <c r="O1932" s="5">
        <v>952.0</v>
      </c>
      <c r="P1932" s="5">
        <v>2.0</v>
      </c>
      <c r="Q1932" s="5" t="s">
        <v>17339</v>
      </c>
      <c r="R1932" s="5" t="s">
        <v>2195</v>
      </c>
      <c r="S1932" s="5">
        <v>3974.0</v>
      </c>
      <c r="T1932" s="5" t="s">
        <v>53</v>
      </c>
      <c r="U1932" s="5">
        <v>0.0</v>
      </c>
      <c r="V1932" s="5" t="s">
        <v>70</v>
      </c>
      <c r="W1932" s="5" t="s">
        <v>17340</v>
      </c>
      <c r="X1932" s="5" t="s">
        <v>52</v>
      </c>
      <c r="Y1932" s="5" t="s">
        <v>52</v>
      </c>
      <c r="Z1932" s="5" t="s">
        <v>10694</v>
      </c>
      <c r="AA1932" s="5" t="s">
        <v>17341</v>
      </c>
      <c r="AB1932" s="5" t="s">
        <v>59</v>
      </c>
      <c r="AC1932" s="5" t="s">
        <v>52</v>
      </c>
      <c r="AD1932" s="5" t="s">
        <v>3974</v>
      </c>
      <c r="AE1932" s="5" t="s">
        <v>3975</v>
      </c>
      <c r="AF1932" s="5" t="s">
        <v>183</v>
      </c>
      <c r="AG1932" s="5" t="s">
        <v>52</v>
      </c>
      <c r="AH1932" s="5" t="s">
        <v>3976</v>
      </c>
      <c r="AI1932" s="5" t="s">
        <v>3977</v>
      </c>
      <c r="AJ1932" s="5" t="s">
        <v>13270</v>
      </c>
      <c r="AK1932" s="5" t="s">
        <v>16591</v>
      </c>
      <c r="AL1932" s="5" t="s">
        <v>11190</v>
      </c>
    </row>
    <row r="1933">
      <c r="A1933" s="5" t="s">
        <v>17342</v>
      </c>
      <c r="B1933" s="5" t="s">
        <v>17343</v>
      </c>
      <c r="C1933" s="5" t="s">
        <v>17344</v>
      </c>
      <c r="D1933" s="9">
        <v>42947.0</v>
      </c>
      <c r="E1933" s="5">
        <v>47225.0</v>
      </c>
      <c r="F1933" s="5">
        <v>21466.0</v>
      </c>
      <c r="G1933" s="5" t="s">
        <v>634</v>
      </c>
      <c r="H1933" s="5" t="s">
        <v>45</v>
      </c>
      <c r="I1933" s="5" t="s">
        <v>17345</v>
      </c>
      <c r="J1933" s="5" t="s">
        <v>274</v>
      </c>
      <c r="K1933" s="5" t="s">
        <v>17342</v>
      </c>
      <c r="L1933" s="5" t="s">
        <v>17346</v>
      </c>
      <c r="M1933" s="10" t="str">
        <f>IFERROR(__xludf.DUMMYFUNCTION("REGEXEXTRACT(L2418, ""[\s,]([A-Z]{2})[,\s]\s?\d{5}"")"),"OH")</f>
        <v>OH</v>
      </c>
      <c r="N1933" s="5" t="s">
        <v>17347</v>
      </c>
      <c r="O1933" s="5" t="s">
        <v>52</v>
      </c>
      <c r="P1933" s="5">
        <v>2.0</v>
      </c>
      <c r="Q1933" s="5" t="s">
        <v>17348</v>
      </c>
      <c r="R1933" s="5" t="s">
        <v>14636</v>
      </c>
      <c r="S1933" s="5">
        <v>1246.0</v>
      </c>
      <c r="T1933" s="5" t="s">
        <v>69</v>
      </c>
      <c r="U1933" s="5">
        <v>0.0</v>
      </c>
      <c r="V1933" s="5" t="s">
        <v>52</v>
      </c>
      <c r="W1933" s="5" t="s">
        <v>17349</v>
      </c>
      <c r="X1933" s="5" t="s">
        <v>71</v>
      </c>
      <c r="Y1933" s="5" t="s">
        <v>52</v>
      </c>
      <c r="Z1933" s="5" t="s">
        <v>3283</v>
      </c>
      <c r="AA1933" s="5" t="s">
        <v>17350</v>
      </c>
      <c r="AB1933" s="5" t="s">
        <v>162</v>
      </c>
      <c r="AC1933" s="5" t="s">
        <v>52</v>
      </c>
      <c r="AD1933" s="5" t="s">
        <v>17351</v>
      </c>
      <c r="AE1933" s="5" t="s">
        <v>17352</v>
      </c>
      <c r="AF1933" s="5" t="s">
        <v>17353</v>
      </c>
      <c r="AG1933" s="5" t="s">
        <v>52</v>
      </c>
      <c r="AH1933" s="5" t="s">
        <v>52</v>
      </c>
      <c r="AI1933" s="5" t="s">
        <v>52</v>
      </c>
      <c r="AJ1933" s="5" t="s">
        <v>17343</v>
      </c>
      <c r="AK1933" s="5" t="s">
        <v>17346</v>
      </c>
      <c r="AL1933" s="5" t="s">
        <v>2044</v>
      </c>
    </row>
    <row r="1934" hidden="1">
      <c r="A1934" s="5" t="s">
        <v>17354</v>
      </c>
      <c r="B1934" s="5" t="s">
        <v>17355</v>
      </c>
      <c r="C1934" s="5" t="s">
        <v>17356</v>
      </c>
      <c r="D1934" s="9">
        <v>42945.0</v>
      </c>
      <c r="E1934" s="5">
        <v>22381.0</v>
      </c>
      <c r="F1934" s="5">
        <v>10173.0</v>
      </c>
      <c r="G1934" s="5" t="s">
        <v>170</v>
      </c>
      <c r="H1934" s="5" t="s">
        <v>1792</v>
      </c>
      <c r="I1934" s="5" t="s">
        <v>17357</v>
      </c>
      <c r="J1934" s="5" t="s">
        <v>170</v>
      </c>
      <c r="K1934" s="5" t="s">
        <v>17358</v>
      </c>
      <c r="L1934" s="5" t="s">
        <v>17359</v>
      </c>
      <c r="M1934" s="10" t="str">
        <f>IFERROR(__xludf.DUMMYFUNCTION("REGEXEXTRACT(L2419, ""[\s,]([A-Z]{2})[,\s]\s?\d{5}"")"),"#N/A")</f>
        <v>#N/A</v>
      </c>
      <c r="N1934" s="5" t="s">
        <v>17360</v>
      </c>
      <c r="O1934" s="5">
        <v>29301.0</v>
      </c>
      <c r="P1934" s="5">
        <v>1.0</v>
      </c>
      <c r="Q1934" s="5" t="s">
        <v>17361</v>
      </c>
      <c r="R1934" s="5" t="s">
        <v>1563</v>
      </c>
      <c r="S1934" s="5">
        <v>1002.0</v>
      </c>
      <c r="T1934" s="5" t="s">
        <v>69</v>
      </c>
      <c r="U1934" s="5">
        <v>70.0</v>
      </c>
      <c r="V1934" s="5" t="s">
        <v>70</v>
      </c>
      <c r="W1934" s="5" t="s">
        <v>17362</v>
      </c>
      <c r="X1934" s="5" t="s">
        <v>52</v>
      </c>
      <c r="Y1934" s="5" t="s">
        <v>52</v>
      </c>
      <c r="Z1934" s="5" t="s">
        <v>17363</v>
      </c>
      <c r="AA1934" s="5" t="s">
        <v>17364</v>
      </c>
      <c r="AB1934" s="5" t="s">
        <v>604</v>
      </c>
      <c r="AC1934" s="5" t="s">
        <v>283</v>
      </c>
      <c r="AD1934" s="5" t="s">
        <v>72</v>
      </c>
      <c r="AE1934" s="5" t="s">
        <v>73</v>
      </c>
      <c r="AF1934" s="5" t="s">
        <v>74</v>
      </c>
      <c r="AG1934" s="5" t="s">
        <v>75</v>
      </c>
      <c r="AH1934" s="5" t="s">
        <v>76</v>
      </c>
      <c r="AI1934" s="5" t="s">
        <v>77</v>
      </c>
      <c r="AJ1934" s="5" t="s">
        <v>17365</v>
      </c>
      <c r="AK1934" s="5" t="s">
        <v>17366</v>
      </c>
      <c r="AL1934" s="5" t="s">
        <v>502</v>
      </c>
    </row>
    <row r="1935" hidden="1">
      <c r="A1935" s="5" t="s">
        <v>17367</v>
      </c>
      <c r="B1935" s="5" t="s">
        <v>4346</v>
      </c>
      <c r="C1935" s="5" t="s">
        <v>17368</v>
      </c>
      <c r="D1935" s="9">
        <v>42942.0</v>
      </c>
      <c r="E1935" s="5">
        <v>24631.0</v>
      </c>
      <c r="F1935" s="5">
        <v>11196.0</v>
      </c>
      <c r="G1935" s="5" t="s">
        <v>3378</v>
      </c>
      <c r="H1935" s="5" t="s">
        <v>366</v>
      </c>
      <c r="I1935" s="5" t="s">
        <v>183</v>
      </c>
      <c r="J1935" s="5" t="s">
        <v>3378</v>
      </c>
      <c r="K1935" s="5" t="s">
        <v>17369</v>
      </c>
      <c r="L1935" s="5" t="s">
        <v>17370</v>
      </c>
      <c r="M1935" s="10" t="str">
        <f>IFERROR(__xludf.DUMMYFUNCTION("REGEXEXTRACT(L2420, ""[\s,]([A-Z]{2})[,\s]\s?\d{5}"")"),"GA")</f>
        <v>GA</v>
      </c>
      <c r="N1935" s="5" t="s">
        <v>17371</v>
      </c>
      <c r="O1935" s="5">
        <v>33172.0</v>
      </c>
      <c r="P1935" s="5">
        <v>1.0</v>
      </c>
      <c r="Q1935" s="5" t="s">
        <v>17372</v>
      </c>
      <c r="R1935" s="5">
        <v>2200.0</v>
      </c>
      <c r="S1935" s="5">
        <v>555.0</v>
      </c>
      <c r="T1935" s="5" t="s">
        <v>115</v>
      </c>
      <c r="U1935" s="5">
        <v>0.0</v>
      </c>
      <c r="V1935" s="5" t="s">
        <v>70</v>
      </c>
      <c r="W1935" s="5" t="s">
        <v>17373</v>
      </c>
      <c r="X1935" s="5" t="s">
        <v>71</v>
      </c>
      <c r="Y1935" s="5" t="s">
        <v>52</v>
      </c>
      <c r="Z1935" s="5" t="s">
        <v>17374</v>
      </c>
      <c r="AA1935" s="5" t="s">
        <v>17375</v>
      </c>
      <c r="AB1935" s="5" t="s">
        <v>180</v>
      </c>
      <c r="AC1935" s="5" t="s">
        <v>283</v>
      </c>
      <c r="AD1935" s="5" t="s">
        <v>398</v>
      </c>
      <c r="AE1935" s="5" t="s">
        <v>399</v>
      </c>
      <c r="AF1935" s="5" t="s">
        <v>400</v>
      </c>
      <c r="AG1935" s="5" t="s">
        <v>401</v>
      </c>
      <c r="AH1935" s="5">
        <v>23502.0</v>
      </c>
      <c r="AI1935" s="5" t="s">
        <v>402</v>
      </c>
      <c r="AJ1935" s="5" t="s">
        <v>2164</v>
      </c>
      <c r="AK1935" s="5" t="s">
        <v>2165</v>
      </c>
      <c r="AL1935" s="5" t="s">
        <v>2963</v>
      </c>
    </row>
    <row r="1936" hidden="1">
      <c r="A1936" s="5" t="s">
        <v>17376</v>
      </c>
      <c r="B1936" s="5" t="s">
        <v>16737</v>
      </c>
      <c r="C1936" s="5" t="s">
        <v>16738</v>
      </c>
      <c r="D1936" s="9">
        <v>42942.0</v>
      </c>
      <c r="E1936" s="5">
        <v>29625.0</v>
      </c>
      <c r="F1936" s="5">
        <v>13466.0</v>
      </c>
      <c r="G1936" s="5" t="s">
        <v>3378</v>
      </c>
      <c r="H1936" s="5" t="s">
        <v>272</v>
      </c>
      <c r="I1936" s="5" t="s">
        <v>12448</v>
      </c>
      <c r="J1936" s="5" t="s">
        <v>3378</v>
      </c>
      <c r="K1936" s="5" t="s">
        <v>17377</v>
      </c>
      <c r="L1936" s="5" t="s">
        <v>16741</v>
      </c>
      <c r="M1936" s="10" t="str">
        <f>IFERROR(__xludf.DUMMYFUNCTION("REGEXEXTRACT(L2421, ""[\s,]([A-Z]{2})[,\s]\s?\d{5}"")"),"#N/A")</f>
        <v>#N/A</v>
      </c>
      <c r="N1936" s="5" t="s">
        <v>16742</v>
      </c>
      <c r="O1936" s="5">
        <v>45242.0</v>
      </c>
      <c r="P1936" s="5">
        <v>1.0</v>
      </c>
      <c r="Q1936" s="5" t="s">
        <v>17378</v>
      </c>
      <c r="R1936" s="5">
        <v>2200.0</v>
      </c>
      <c r="S1936" s="5">
        <v>1082.0</v>
      </c>
      <c r="T1936" s="5" t="s">
        <v>69</v>
      </c>
      <c r="U1936" s="5">
        <v>0.0</v>
      </c>
      <c r="V1936" s="5" t="s">
        <v>93</v>
      </c>
      <c r="W1936" s="5" t="s">
        <v>17379</v>
      </c>
      <c r="X1936" s="5" t="s">
        <v>55</v>
      </c>
      <c r="Y1936" s="5" t="s">
        <v>17380</v>
      </c>
      <c r="Z1936" s="5" t="s">
        <v>5377</v>
      </c>
      <c r="AA1936" s="5">
        <v>4572829.0</v>
      </c>
      <c r="AB1936" s="5" t="s">
        <v>162</v>
      </c>
      <c r="AC1936" s="5" t="s">
        <v>52</v>
      </c>
      <c r="AD1936" s="5" t="s">
        <v>3141</v>
      </c>
      <c r="AE1936" s="5" t="s">
        <v>3142</v>
      </c>
      <c r="AF1936" s="5" t="s">
        <v>162</v>
      </c>
      <c r="AG1936" s="5" t="s">
        <v>52</v>
      </c>
      <c r="AH1936" s="5" t="s">
        <v>52</v>
      </c>
      <c r="AI1936" s="5" t="s">
        <v>3143</v>
      </c>
      <c r="AJ1936" s="5" t="s">
        <v>102</v>
      </c>
      <c r="AK1936" s="5" t="s">
        <v>102</v>
      </c>
      <c r="AL1936" s="5" t="s">
        <v>162</v>
      </c>
    </row>
    <row r="1937" hidden="1">
      <c r="A1937" s="5" t="s">
        <v>17381</v>
      </c>
      <c r="B1937" s="5" t="s">
        <v>17382</v>
      </c>
      <c r="C1937" s="5" t="s">
        <v>102</v>
      </c>
      <c r="D1937" s="9">
        <v>42942.0</v>
      </c>
      <c r="E1937" s="5">
        <v>57948.0</v>
      </c>
      <c r="F1937" s="5">
        <v>26340.0</v>
      </c>
      <c r="G1937" s="5" t="s">
        <v>107</v>
      </c>
      <c r="H1937" s="5" t="s">
        <v>149</v>
      </c>
      <c r="I1937" s="5" t="s">
        <v>8955</v>
      </c>
      <c r="J1937" s="5" t="s">
        <v>109</v>
      </c>
      <c r="K1937" s="5" t="s">
        <v>1059</v>
      </c>
      <c r="L1937" s="5" t="s">
        <v>17383</v>
      </c>
      <c r="M1937" s="10" t="str">
        <f>IFERROR(__xludf.DUMMYFUNCTION("REGEXEXTRACT(L2422, ""[\s,]([A-Z]{2})[,\s]\s?\d{5}"")"),"FL")</f>
        <v>FL</v>
      </c>
      <c r="N1937" s="5" t="s">
        <v>102</v>
      </c>
      <c r="O1937" s="5" t="s">
        <v>52</v>
      </c>
      <c r="P1937" s="5">
        <v>1.0</v>
      </c>
      <c r="Q1937" s="5" t="s">
        <v>17384</v>
      </c>
      <c r="R1937" s="5">
        <v>4510.0</v>
      </c>
      <c r="S1937" s="5">
        <v>898.0</v>
      </c>
      <c r="T1937" s="5" t="s">
        <v>53</v>
      </c>
      <c r="U1937" s="5">
        <v>60.0</v>
      </c>
      <c r="V1937" s="5" t="s">
        <v>93</v>
      </c>
      <c r="W1937" s="5" t="s">
        <v>17385</v>
      </c>
      <c r="X1937" s="5" t="s">
        <v>52</v>
      </c>
      <c r="Y1937" s="5" t="s">
        <v>52</v>
      </c>
      <c r="Z1937" s="5" t="s">
        <v>17386</v>
      </c>
      <c r="AA1937" s="5" t="s">
        <v>17387</v>
      </c>
      <c r="AB1937" s="5" t="s">
        <v>2743</v>
      </c>
      <c r="AC1937" s="5" t="s">
        <v>52</v>
      </c>
      <c r="AD1937" s="5" t="s">
        <v>11980</v>
      </c>
      <c r="AE1937" s="5" t="s">
        <v>11981</v>
      </c>
      <c r="AF1937" s="5" t="s">
        <v>218</v>
      </c>
      <c r="AG1937" s="5" t="s">
        <v>52</v>
      </c>
      <c r="AH1937" s="5" t="s">
        <v>11982</v>
      </c>
      <c r="AI1937" s="5" t="s">
        <v>11983</v>
      </c>
      <c r="AJ1937" s="5" t="s">
        <v>17382</v>
      </c>
      <c r="AK1937" s="5" t="s">
        <v>17383</v>
      </c>
      <c r="AL1937" s="5" t="s">
        <v>17388</v>
      </c>
    </row>
    <row r="1938" hidden="1">
      <c r="A1938" s="5" t="s">
        <v>17389</v>
      </c>
      <c r="B1938" s="5" t="s">
        <v>9479</v>
      </c>
      <c r="C1938" s="5" t="s">
        <v>17390</v>
      </c>
      <c r="D1938" s="9">
        <v>42941.0</v>
      </c>
      <c r="E1938" s="5">
        <v>2442.0</v>
      </c>
      <c r="F1938" s="5">
        <v>1110.0</v>
      </c>
      <c r="G1938" s="5" t="s">
        <v>479</v>
      </c>
      <c r="H1938" s="5" t="s">
        <v>272</v>
      </c>
      <c r="I1938" s="5" t="s">
        <v>3379</v>
      </c>
      <c r="J1938" s="5" t="s">
        <v>274</v>
      </c>
      <c r="K1938" s="5" t="s">
        <v>15578</v>
      </c>
      <c r="L1938" s="5" t="s">
        <v>13844</v>
      </c>
      <c r="M1938" s="10" t="str">
        <f>IFERROR(__xludf.DUMMYFUNCTION("REGEXEXTRACT(L2423, ""[\s,]([A-Z]{2})[,\s]\s?\d{5}"")"),"IN")</f>
        <v>IN</v>
      </c>
      <c r="N1938" s="5" t="s">
        <v>17391</v>
      </c>
      <c r="O1938" s="5">
        <v>32226.0</v>
      </c>
      <c r="P1938" s="5">
        <v>1.0</v>
      </c>
      <c r="Q1938" s="5" t="s">
        <v>17392</v>
      </c>
      <c r="R1938" s="5">
        <v>2200.0</v>
      </c>
      <c r="S1938" s="5">
        <v>100.0</v>
      </c>
      <c r="T1938" s="5" t="s">
        <v>69</v>
      </c>
      <c r="U1938" s="5">
        <v>0.0</v>
      </c>
      <c r="V1938" s="5" t="s">
        <v>52</v>
      </c>
      <c r="W1938" s="5" t="s">
        <v>17393</v>
      </c>
      <c r="X1938" s="5" t="s">
        <v>55</v>
      </c>
      <c r="Y1938" s="5" t="s">
        <v>17394</v>
      </c>
      <c r="Z1938" s="5" t="s">
        <v>17395</v>
      </c>
      <c r="AA1938" s="5" t="s">
        <v>17396</v>
      </c>
      <c r="AB1938" s="5" t="s">
        <v>604</v>
      </c>
      <c r="AC1938" s="5" t="s">
        <v>52</v>
      </c>
      <c r="AD1938" s="5" t="s">
        <v>3225</v>
      </c>
      <c r="AE1938" s="5" t="s">
        <v>3226</v>
      </c>
      <c r="AF1938" s="5" t="s">
        <v>3227</v>
      </c>
      <c r="AG1938" s="5" t="s">
        <v>52</v>
      </c>
      <c r="AH1938" s="5" t="s">
        <v>52</v>
      </c>
      <c r="AI1938" s="5" t="s">
        <v>3228</v>
      </c>
      <c r="AJ1938" s="5" t="s">
        <v>9479</v>
      </c>
      <c r="AK1938" s="5" t="s">
        <v>13844</v>
      </c>
      <c r="AL1938" s="5" t="s">
        <v>404</v>
      </c>
    </row>
    <row r="1939" hidden="1">
      <c r="A1939" s="5" t="s">
        <v>17397</v>
      </c>
      <c r="B1939" s="5" t="s">
        <v>17398</v>
      </c>
      <c r="C1939" s="5" t="s">
        <v>17399</v>
      </c>
      <c r="D1939" s="9">
        <v>42940.0</v>
      </c>
      <c r="E1939" s="5">
        <v>11162.0</v>
      </c>
      <c r="F1939" s="5">
        <v>5074.0</v>
      </c>
      <c r="G1939" s="5" t="s">
        <v>634</v>
      </c>
      <c r="H1939" s="5" t="s">
        <v>149</v>
      </c>
      <c r="I1939" s="5" t="s">
        <v>17400</v>
      </c>
      <c r="J1939" s="5" t="s">
        <v>274</v>
      </c>
      <c r="K1939" s="5" t="s">
        <v>17401</v>
      </c>
      <c r="L1939" s="5" t="s">
        <v>17402</v>
      </c>
      <c r="M1939" s="10" t="str">
        <f>IFERROR(__xludf.DUMMYFUNCTION("REGEXEXTRACT(L2424, ""[\s,]([A-Z]{2})[,\s]\s?\d{5}"")"),"CA")</f>
        <v>CA</v>
      </c>
      <c r="N1939" s="5" t="s">
        <v>17403</v>
      </c>
      <c r="O1939" s="5">
        <v>24055.0</v>
      </c>
      <c r="P1939" s="5">
        <v>1.0</v>
      </c>
      <c r="Q1939" s="5" t="s">
        <v>17404</v>
      </c>
      <c r="R1939" s="5">
        <v>2200.0</v>
      </c>
      <c r="S1939" s="5">
        <v>74.0</v>
      </c>
      <c r="T1939" s="5" t="s">
        <v>69</v>
      </c>
      <c r="U1939" s="5">
        <v>1046.0</v>
      </c>
      <c r="V1939" s="5" t="s">
        <v>158</v>
      </c>
      <c r="W1939" s="5" t="s">
        <v>17405</v>
      </c>
      <c r="X1939" s="5" t="s">
        <v>52</v>
      </c>
      <c r="Y1939" s="5" t="s">
        <v>52</v>
      </c>
      <c r="Z1939" s="5" t="s">
        <v>17406</v>
      </c>
      <c r="AA1939" s="5" t="s">
        <v>17407</v>
      </c>
      <c r="AB1939" s="5" t="s">
        <v>5043</v>
      </c>
      <c r="AC1939" s="5" t="s">
        <v>52</v>
      </c>
      <c r="AD1939" s="5" t="s">
        <v>163</v>
      </c>
      <c r="AE1939" s="5" t="s">
        <v>164</v>
      </c>
      <c r="AF1939" s="5" t="s">
        <v>165</v>
      </c>
      <c r="AG1939" s="5" t="s">
        <v>52</v>
      </c>
      <c r="AH1939" s="5" t="s">
        <v>52</v>
      </c>
      <c r="AI1939" s="5" t="s">
        <v>52</v>
      </c>
      <c r="AJ1939" s="5" t="s">
        <v>17408</v>
      </c>
      <c r="AK1939" s="5" t="s">
        <v>17409</v>
      </c>
      <c r="AL1939" s="5" t="s">
        <v>6057</v>
      </c>
    </row>
    <row r="1940" hidden="1">
      <c r="A1940" s="5" t="s">
        <v>17410</v>
      </c>
      <c r="B1940" s="5" t="s">
        <v>17411</v>
      </c>
      <c r="C1940" s="5" t="s">
        <v>17412</v>
      </c>
      <c r="D1940" s="9">
        <v>42938.0</v>
      </c>
      <c r="E1940" s="5">
        <v>629658.0</v>
      </c>
      <c r="F1940" s="5">
        <v>286208.0</v>
      </c>
      <c r="G1940" s="5" t="s">
        <v>4585</v>
      </c>
      <c r="H1940" s="5" t="s">
        <v>171</v>
      </c>
      <c r="I1940" s="5" t="s">
        <v>5919</v>
      </c>
      <c r="J1940" s="5" t="s">
        <v>274</v>
      </c>
      <c r="K1940" s="5" t="s">
        <v>17413</v>
      </c>
      <c r="L1940" s="5" t="s">
        <v>17414</v>
      </c>
      <c r="M1940" s="10" t="str">
        <f>IFERROR(__xludf.DUMMYFUNCTION("REGEXEXTRACT(L2425, ""[\s,]([A-Z]{2})[,\s]\s?\d{5}"")"),"FL")</f>
        <v>FL</v>
      </c>
      <c r="N1940" s="5" t="s">
        <v>17415</v>
      </c>
      <c r="O1940" s="5">
        <v>90245.0</v>
      </c>
      <c r="P1940" s="5">
        <v>4.0</v>
      </c>
      <c r="Q1940" s="5" t="s">
        <v>17416</v>
      </c>
      <c r="R1940" s="5" t="s">
        <v>666</v>
      </c>
      <c r="S1940" s="5">
        <v>4403.0</v>
      </c>
      <c r="T1940" s="5" t="s">
        <v>69</v>
      </c>
      <c r="U1940" s="5">
        <v>258.0</v>
      </c>
      <c r="V1940" s="5" t="s">
        <v>93</v>
      </c>
      <c r="W1940" s="5" t="s">
        <v>17417</v>
      </c>
      <c r="X1940" s="5" t="s">
        <v>71</v>
      </c>
      <c r="Y1940" s="5" t="s">
        <v>52</v>
      </c>
      <c r="Z1940" s="5" t="s">
        <v>17418</v>
      </c>
      <c r="AA1940" s="5" t="s">
        <v>17419</v>
      </c>
      <c r="AB1940" s="5" t="s">
        <v>1426</v>
      </c>
      <c r="AC1940" s="5" t="s">
        <v>52</v>
      </c>
      <c r="AD1940" s="5" t="s">
        <v>17420</v>
      </c>
      <c r="AE1940" s="5" t="s">
        <v>17421</v>
      </c>
      <c r="AF1940" s="5" t="s">
        <v>59</v>
      </c>
      <c r="AG1940" s="5" t="s">
        <v>52</v>
      </c>
      <c r="AH1940" s="5">
        <v>69540.0</v>
      </c>
      <c r="AI1940" s="5" t="s">
        <v>17422</v>
      </c>
      <c r="AJ1940" s="5" t="s">
        <v>2164</v>
      </c>
      <c r="AK1940" s="5" t="s">
        <v>17423</v>
      </c>
      <c r="AL1940" s="5" t="s">
        <v>7862</v>
      </c>
    </row>
    <row r="1941" hidden="1">
      <c r="A1941" s="5" t="s">
        <v>17424</v>
      </c>
      <c r="B1941" s="5" t="s">
        <v>16737</v>
      </c>
      <c r="C1941" s="5" t="s">
        <v>16738</v>
      </c>
      <c r="D1941" s="9">
        <v>42934.0</v>
      </c>
      <c r="E1941" s="5">
        <v>1786.0</v>
      </c>
      <c r="F1941" s="5">
        <v>812.0</v>
      </c>
      <c r="G1941" s="5" t="s">
        <v>3378</v>
      </c>
      <c r="H1941" s="5" t="s">
        <v>272</v>
      </c>
      <c r="I1941" s="5" t="s">
        <v>16739</v>
      </c>
      <c r="J1941" s="5" t="s">
        <v>3378</v>
      </c>
      <c r="K1941" s="5" t="s">
        <v>17425</v>
      </c>
      <c r="L1941" s="5" t="s">
        <v>16741</v>
      </c>
      <c r="M1941" s="10" t="str">
        <f>IFERROR(__xludf.DUMMYFUNCTION("REGEXEXTRACT(L2426, ""[\s,]([A-Z]{2})[,\s]\s?\d{5}"")"),"#N/A")</f>
        <v>#N/A</v>
      </c>
      <c r="N1941" s="5" t="s">
        <v>16742</v>
      </c>
      <c r="O1941" s="5">
        <v>45242.0</v>
      </c>
      <c r="P1941" s="5">
        <v>1.0</v>
      </c>
      <c r="Q1941" s="5" t="s">
        <v>17426</v>
      </c>
      <c r="R1941" s="5" t="s">
        <v>923</v>
      </c>
      <c r="S1941" s="5">
        <v>66.0</v>
      </c>
      <c r="T1941" s="5" t="s">
        <v>69</v>
      </c>
      <c r="U1941" s="5">
        <v>0.0</v>
      </c>
      <c r="V1941" s="5" t="s">
        <v>93</v>
      </c>
      <c r="W1941" s="5" t="s">
        <v>17427</v>
      </c>
      <c r="X1941" s="5" t="s">
        <v>55</v>
      </c>
      <c r="Y1941" s="5" t="s">
        <v>17428</v>
      </c>
      <c r="Z1941" s="5" t="s">
        <v>9921</v>
      </c>
      <c r="AA1941" s="5">
        <v>4575793.0</v>
      </c>
      <c r="AB1941" s="5" t="s">
        <v>162</v>
      </c>
      <c r="AC1941" s="5" t="s">
        <v>52</v>
      </c>
      <c r="AD1941" s="5" t="s">
        <v>3141</v>
      </c>
      <c r="AE1941" s="5" t="s">
        <v>3142</v>
      </c>
      <c r="AF1941" s="5" t="s">
        <v>162</v>
      </c>
      <c r="AG1941" s="5" t="s">
        <v>52</v>
      </c>
      <c r="AH1941" s="5" t="s">
        <v>52</v>
      </c>
      <c r="AI1941" s="5" t="s">
        <v>3143</v>
      </c>
      <c r="AJ1941" s="5" t="s">
        <v>102</v>
      </c>
      <c r="AK1941" s="5" t="s">
        <v>102</v>
      </c>
      <c r="AL1941" s="5" t="s">
        <v>162</v>
      </c>
    </row>
    <row r="1942">
      <c r="A1942" s="5" t="s">
        <v>17429</v>
      </c>
      <c r="B1942" s="5" t="s">
        <v>3402</v>
      </c>
      <c r="C1942" s="5" t="s">
        <v>17430</v>
      </c>
      <c r="D1942" s="9">
        <v>42934.0</v>
      </c>
      <c r="E1942" s="5">
        <v>27089.0</v>
      </c>
      <c r="F1942" s="5">
        <v>12313.0</v>
      </c>
      <c r="G1942" s="5" t="s">
        <v>1084</v>
      </c>
      <c r="H1942" s="5" t="s">
        <v>45</v>
      </c>
      <c r="I1942" s="5" t="s">
        <v>17431</v>
      </c>
      <c r="J1942" s="5" t="s">
        <v>872</v>
      </c>
      <c r="K1942" s="5" t="s">
        <v>17432</v>
      </c>
      <c r="L1942" s="5" t="s">
        <v>17433</v>
      </c>
      <c r="M1942" s="10" t="str">
        <f>IFERROR(__xludf.DUMMYFUNCTION("REGEXEXTRACT(L2427, ""[\s,]([A-Z]{2})[,\s]\s?\d{5}"")"),"NJ")</f>
        <v>NJ</v>
      </c>
      <c r="N1942" s="5" t="s">
        <v>17434</v>
      </c>
      <c r="O1942" s="5">
        <v>7102.0</v>
      </c>
      <c r="P1942" s="5">
        <v>3.0</v>
      </c>
      <c r="Q1942" s="5" t="s">
        <v>17435</v>
      </c>
      <c r="R1942" s="5" t="s">
        <v>2662</v>
      </c>
      <c r="S1942" s="5">
        <v>1670.0</v>
      </c>
      <c r="T1942" s="5" t="s">
        <v>69</v>
      </c>
      <c r="U1942" s="5">
        <v>165.0</v>
      </c>
      <c r="V1942" s="5" t="s">
        <v>93</v>
      </c>
      <c r="W1942" s="5" t="s">
        <v>17436</v>
      </c>
      <c r="X1942" s="5" t="s">
        <v>71</v>
      </c>
      <c r="Y1942" s="5" t="s">
        <v>52</v>
      </c>
      <c r="Z1942" s="5" t="s">
        <v>17437</v>
      </c>
      <c r="AA1942" s="5" t="s">
        <v>17438</v>
      </c>
      <c r="AB1942" s="5" t="s">
        <v>119</v>
      </c>
      <c r="AC1942" s="5" t="s">
        <v>283</v>
      </c>
      <c r="AD1942" s="5" t="s">
        <v>11980</v>
      </c>
      <c r="AE1942" s="5" t="s">
        <v>11981</v>
      </c>
      <c r="AF1942" s="5" t="s">
        <v>218</v>
      </c>
      <c r="AG1942" s="5" t="s">
        <v>52</v>
      </c>
      <c r="AH1942" s="5" t="s">
        <v>11982</v>
      </c>
      <c r="AI1942" s="5" t="s">
        <v>11983</v>
      </c>
      <c r="AJ1942" s="5" t="s">
        <v>3402</v>
      </c>
      <c r="AK1942" s="5" t="s">
        <v>17433</v>
      </c>
      <c r="AL1942" s="5" t="s">
        <v>1092</v>
      </c>
    </row>
    <row r="1943" hidden="1">
      <c r="A1943" s="5" t="s">
        <v>17439</v>
      </c>
      <c r="B1943" s="5" t="s">
        <v>17440</v>
      </c>
      <c r="C1943" s="5" t="s">
        <v>17441</v>
      </c>
      <c r="D1943" s="9">
        <v>42934.0</v>
      </c>
      <c r="E1943" s="5">
        <v>46902.0</v>
      </c>
      <c r="F1943" s="5">
        <v>21319.0</v>
      </c>
      <c r="G1943" s="5" t="s">
        <v>2967</v>
      </c>
      <c r="H1943" s="5" t="s">
        <v>149</v>
      </c>
      <c r="I1943" s="5" t="s">
        <v>17442</v>
      </c>
      <c r="J1943" s="5" t="s">
        <v>1460</v>
      </c>
      <c r="K1943" s="5" t="s">
        <v>7043</v>
      </c>
      <c r="L1943" s="5" t="s">
        <v>17443</v>
      </c>
      <c r="M1943" s="10" t="str">
        <f>IFERROR(__xludf.DUMMYFUNCTION("REGEXEXTRACT(L2428, ""[\s,]([A-Z]{2})[,\s]\s?\d{5}"")"),"OH")</f>
        <v>OH</v>
      </c>
      <c r="N1943" s="5" t="s">
        <v>17444</v>
      </c>
      <c r="O1943" s="5">
        <v>36602.0</v>
      </c>
      <c r="P1943" s="5">
        <v>1.0</v>
      </c>
      <c r="Q1943" s="5" t="s">
        <v>17445</v>
      </c>
      <c r="R1943" s="5" t="s">
        <v>91</v>
      </c>
      <c r="S1943" s="5">
        <v>19.0</v>
      </c>
      <c r="T1943" s="5" t="s">
        <v>1077</v>
      </c>
      <c r="U1943" s="5">
        <v>0.0</v>
      </c>
      <c r="V1943" s="5" t="s">
        <v>70</v>
      </c>
      <c r="W1943" s="5" t="s">
        <v>17446</v>
      </c>
      <c r="X1943" s="5" t="s">
        <v>52</v>
      </c>
      <c r="Y1943" s="5" t="s">
        <v>52</v>
      </c>
      <c r="Z1943" s="5" t="s">
        <v>13854</v>
      </c>
      <c r="AA1943" s="5">
        <v>3675276.0</v>
      </c>
      <c r="AB1943" s="5" t="s">
        <v>5043</v>
      </c>
      <c r="AC1943" s="5" t="s">
        <v>52</v>
      </c>
      <c r="AD1943" s="5" t="s">
        <v>5289</v>
      </c>
      <c r="AE1943" s="5" t="s">
        <v>5290</v>
      </c>
      <c r="AF1943" s="5" t="s">
        <v>5291</v>
      </c>
      <c r="AG1943" s="5" t="s">
        <v>52</v>
      </c>
      <c r="AH1943" s="5" t="s">
        <v>52</v>
      </c>
      <c r="AI1943" s="5" t="s">
        <v>52</v>
      </c>
      <c r="AJ1943" s="5" t="s">
        <v>17447</v>
      </c>
      <c r="AK1943" s="5" t="s">
        <v>17448</v>
      </c>
      <c r="AL1943" s="5" t="s">
        <v>17449</v>
      </c>
    </row>
    <row r="1944" hidden="1">
      <c r="A1944" s="5" t="s">
        <v>17450</v>
      </c>
      <c r="B1944" s="5" t="s">
        <v>17451</v>
      </c>
      <c r="C1944" s="5" t="s">
        <v>102</v>
      </c>
      <c r="D1944" s="9">
        <v>42927.0</v>
      </c>
      <c r="E1944" s="5">
        <v>81655.0</v>
      </c>
      <c r="F1944" s="5">
        <v>37116.0</v>
      </c>
      <c r="G1944" s="5" t="s">
        <v>963</v>
      </c>
      <c r="H1944" s="5" t="s">
        <v>272</v>
      </c>
      <c r="I1944" s="5" t="s">
        <v>15331</v>
      </c>
      <c r="J1944" s="5" t="s">
        <v>965</v>
      </c>
      <c r="K1944" s="5" t="s">
        <v>17452</v>
      </c>
      <c r="L1944" s="5" t="s">
        <v>17453</v>
      </c>
      <c r="M1944" s="10" t="str">
        <f>IFERROR(__xludf.DUMMYFUNCTION("REGEXEXTRACT(L2429, ""[\s,]([A-Z]{2})[,\s]\s?\d{5}"")"),"OH")</f>
        <v>OH</v>
      </c>
      <c r="N1944" s="5" t="s">
        <v>102</v>
      </c>
      <c r="O1944" s="5">
        <v>77058.0</v>
      </c>
      <c r="P1944" s="5">
        <v>2.0</v>
      </c>
      <c r="Q1944" s="5" t="s">
        <v>17454</v>
      </c>
      <c r="R1944" s="5" t="s">
        <v>17455</v>
      </c>
      <c r="S1944" s="5">
        <v>1800.0</v>
      </c>
      <c r="T1944" s="5" t="s">
        <v>196</v>
      </c>
      <c r="U1944" s="5">
        <v>54.0</v>
      </c>
      <c r="V1944" s="5" t="s">
        <v>93</v>
      </c>
      <c r="W1944" s="5" t="s">
        <v>17456</v>
      </c>
      <c r="X1944" s="5" t="s">
        <v>52</v>
      </c>
      <c r="Y1944" s="5" t="s">
        <v>52</v>
      </c>
      <c r="Z1944" s="5" t="s">
        <v>12001</v>
      </c>
      <c r="AA1944" s="5" t="s">
        <v>17457</v>
      </c>
      <c r="AB1944" s="5" t="s">
        <v>260</v>
      </c>
      <c r="AC1944" s="5" t="s">
        <v>283</v>
      </c>
      <c r="AD1944" s="5" t="s">
        <v>9092</v>
      </c>
      <c r="AE1944" s="5" t="s">
        <v>9093</v>
      </c>
      <c r="AF1944" s="5" t="s">
        <v>2166</v>
      </c>
      <c r="AG1944" s="5" t="s">
        <v>52</v>
      </c>
      <c r="AH1944" s="5" t="s">
        <v>52</v>
      </c>
      <c r="AI1944" s="5" t="s">
        <v>52</v>
      </c>
      <c r="AJ1944" s="5" t="s">
        <v>102</v>
      </c>
      <c r="AK1944" s="5" t="s">
        <v>102</v>
      </c>
      <c r="AL1944" s="5" t="s">
        <v>15944</v>
      </c>
    </row>
    <row r="1945" hidden="1">
      <c r="A1945" s="5" t="s">
        <v>17458</v>
      </c>
      <c r="B1945" s="5" t="s">
        <v>17459</v>
      </c>
      <c r="C1945" s="5" t="s">
        <v>17459</v>
      </c>
      <c r="D1945" s="9">
        <v>42926.0</v>
      </c>
      <c r="E1945" s="5">
        <v>2376.0</v>
      </c>
      <c r="F1945" s="5">
        <v>1080.0</v>
      </c>
      <c r="G1945" s="5" t="s">
        <v>170</v>
      </c>
      <c r="H1945" s="5" t="s">
        <v>171</v>
      </c>
      <c r="I1945" s="5" t="s">
        <v>1490</v>
      </c>
      <c r="J1945" s="5" t="s">
        <v>170</v>
      </c>
      <c r="K1945" s="5" t="s">
        <v>17460</v>
      </c>
      <c r="L1945" s="5" t="s">
        <v>17461</v>
      </c>
      <c r="M1945" s="10" t="str">
        <f>IFERROR(__xludf.DUMMYFUNCTION("REGEXEXTRACT(L2430, ""[\s,]([A-Z]{2})[,\s]\s?\d{5}"")"),"WA")</f>
        <v>WA</v>
      </c>
      <c r="N1945" s="5" t="s">
        <v>17462</v>
      </c>
      <c r="O1945" s="5">
        <v>95050.0</v>
      </c>
      <c r="P1945" s="5">
        <v>1.0</v>
      </c>
      <c r="Q1945" s="5" t="s">
        <v>17463</v>
      </c>
      <c r="R1945" s="5" t="s">
        <v>13595</v>
      </c>
      <c r="S1945" s="5">
        <v>2.0</v>
      </c>
      <c r="T1945" s="5" t="s">
        <v>855</v>
      </c>
      <c r="U1945" s="5">
        <v>2.0</v>
      </c>
      <c r="V1945" s="5" t="s">
        <v>70</v>
      </c>
      <c r="W1945" s="5" t="s">
        <v>17464</v>
      </c>
      <c r="X1945" s="5" t="s">
        <v>55</v>
      </c>
      <c r="Y1945" s="5" t="s">
        <v>17465</v>
      </c>
      <c r="Z1945" s="5" t="s">
        <v>12874</v>
      </c>
      <c r="AA1945" s="5" t="s">
        <v>17466</v>
      </c>
      <c r="AB1945" s="5" t="s">
        <v>1498</v>
      </c>
      <c r="AC1945" s="5" t="s">
        <v>52</v>
      </c>
      <c r="AD1945" s="5" t="s">
        <v>860</v>
      </c>
      <c r="AE1945" s="5" t="s">
        <v>861</v>
      </c>
      <c r="AF1945" s="5" t="s">
        <v>862</v>
      </c>
      <c r="AG1945" s="5" t="s">
        <v>863</v>
      </c>
      <c r="AH1945" s="5">
        <v>90221.0</v>
      </c>
      <c r="AI1945" s="5" t="s">
        <v>864</v>
      </c>
      <c r="AJ1945" s="5" t="s">
        <v>17459</v>
      </c>
      <c r="AK1945" s="5" t="s">
        <v>17461</v>
      </c>
      <c r="AL1945" s="5" t="s">
        <v>59</v>
      </c>
    </row>
    <row r="1946">
      <c r="A1946" s="5" t="s">
        <v>17467</v>
      </c>
      <c r="B1946" s="5" t="s">
        <v>17468</v>
      </c>
      <c r="C1946" s="5" t="s">
        <v>17469</v>
      </c>
      <c r="D1946" s="9">
        <v>42921.0</v>
      </c>
      <c r="E1946" s="5">
        <v>10344.0</v>
      </c>
      <c r="F1946" s="5">
        <v>4702.0</v>
      </c>
      <c r="G1946" s="5" t="s">
        <v>6377</v>
      </c>
      <c r="H1946" s="5" t="s">
        <v>45</v>
      </c>
      <c r="I1946" s="5" t="s">
        <v>5809</v>
      </c>
      <c r="J1946" s="5" t="s">
        <v>4533</v>
      </c>
      <c r="K1946" s="5" t="s">
        <v>17470</v>
      </c>
      <c r="L1946" s="5" t="s">
        <v>17471</v>
      </c>
      <c r="M1946" s="11" t="s">
        <v>2670</v>
      </c>
      <c r="N1946" s="5" t="s">
        <v>17472</v>
      </c>
      <c r="O1946" s="5">
        <v>11581.0</v>
      </c>
      <c r="P1946" s="5">
        <v>1.0</v>
      </c>
      <c r="Q1946" s="5" t="s">
        <v>17473</v>
      </c>
      <c r="R1946" s="5">
        <v>4510.0</v>
      </c>
      <c r="S1946" s="5">
        <v>877.0</v>
      </c>
      <c r="T1946" s="5" t="s">
        <v>115</v>
      </c>
      <c r="U1946" s="5">
        <v>0.0</v>
      </c>
      <c r="V1946" s="5" t="s">
        <v>52</v>
      </c>
      <c r="W1946" s="5" t="s">
        <v>17474</v>
      </c>
      <c r="X1946" s="5" t="s">
        <v>71</v>
      </c>
      <c r="Y1946" s="5" t="s">
        <v>52</v>
      </c>
      <c r="Z1946" s="5">
        <v>7123.0</v>
      </c>
      <c r="AA1946" s="5" t="s">
        <v>17475</v>
      </c>
      <c r="AB1946" s="5" t="s">
        <v>119</v>
      </c>
      <c r="AC1946" s="5" t="s">
        <v>52</v>
      </c>
      <c r="AD1946" s="5" t="s">
        <v>181</v>
      </c>
      <c r="AE1946" s="5" t="s">
        <v>182</v>
      </c>
      <c r="AF1946" s="5" t="s">
        <v>183</v>
      </c>
      <c r="AG1946" s="5" t="s">
        <v>52</v>
      </c>
      <c r="AH1946" s="5" t="s">
        <v>52</v>
      </c>
      <c r="AI1946" s="5" t="s">
        <v>184</v>
      </c>
      <c r="AJ1946" s="5" t="s">
        <v>17468</v>
      </c>
      <c r="AK1946" s="5" t="s">
        <v>17471</v>
      </c>
      <c r="AL1946" s="5" t="s">
        <v>6885</v>
      </c>
    </row>
    <row r="1947">
      <c r="A1947" s="5" t="s">
        <v>17476</v>
      </c>
      <c r="B1947" s="5" t="s">
        <v>17477</v>
      </c>
      <c r="C1947" s="5" t="s">
        <v>17478</v>
      </c>
      <c r="D1947" s="9">
        <v>42921.0</v>
      </c>
      <c r="E1947" s="5">
        <v>5632.0</v>
      </c>
      <c r="F1947" s="5">
        <v>2560.0</v>
      </c>
      <c r="G1947" s="5" t="s">
        <v>6377</v>
      </c>
      <c r="H1947" s="5" t="s">
        <v>45</v>
      </c>
      <c r="I1947" s="5" t="s">
        <v>5809</v>
      </c>
      <c r="J1947" s="5" t="s">
        <v>4533</v>
      </c>
      <c r="K1947" s="5" t="s">
        <v>8370</v>
      </c>
      <c r="L1947" s="5" t="s">
        <v>17479</v>
      </c>
      <c r="M1947" s="10" t="str">
        <f>IFERROR(__xludf.DUMMYFUNCTION("REGEXEXTRACT(L2432, ""[\s,]([A-Z]{2})[,\s]\s?\d{5}"")"),"NC")</f>
        <v>NC</v>
      </c>
      <c r="N1947" s="5" t="s">
        <v>17480</v>
      </c>
      <c r="O1947" s="5">
        <v>10001.0</v>
      </c>
      <c r="P1947" s="5">
        <v>1.0</v>
      </c>
      <c r="Q1947" s="5" t="s">
        <v>17473</v>
      </c>
      <c r="R1947" s="5">
        <v>4510.0</v>
      </c>
      <c r="S1947" s="5">
        <v>640.0</v>
      </c>
      <c r="T1947" s="5" t="s">
        <v>115</v>
      </c>
      <c r="U1947" s="5">
        <v>0.0</v>
      </c>
      <c r="V1947" s="5" t="s">
        <v>52</v>
      </c>
      <c r="W1947" s="5" t="s">
        <v>17481</v>
      </c>
      <c r="X1947" s="5" t="s">
        <v>55</v>
      </c>
      <c r="Y1947" s="5" t="s">
        <v>17474</v>
      </c>
      <c r="Z1947" s="5">
        <v>7123.0</v>
      </c>
      <c r="AA1947" s="5" t="s">
        <v>17475</v>
      </c>
      <c r="AB1947" s="5" t="s">
        <v>119</v>
      </c>
      <c r="AC1947" s="5" t="s">
        <v>52</v>
      </c>
      <c r="AD1947" s="5" t="s">
        <v>181</v>
      </c>
      <c r="AE1947" s="5" t="s">
        <v>182</v>
      </c>
      <c r="AF1947" s="5" t="s">
        <v>183</v>
      </c>
      <c r="AG1947" s="5" t="s">
        <v>52</v>
      </c>
      <c r="AH1947" s="5" t="s">
        <v>52</v>
      </c>
      <c r="AI1947" s="5" t="s">
        <v>184</v>
      </c>
      <c r="AJ1947" s="5" t="s">
        <v>17477</v>
      </c>
      <c r="AK1947" s="5" t="s">
        <v>17479</v>
      </c>
      <c r="AL1947" s="5" t="s">
        <v>6885</v>
      </c>
    </row>
    <row r="1948" hidden="1">
      <c r="A1948" s="5" t="s">
        <v>17482</v>
      </c>
      <c r="B1948" s="5" t="s">
        <v>17483</v>
      </c>
      <c r="C1948" s="5" t="s">
        <v>17484</v>
      </c>
      <c r="D1948" s="9">
        <v>42920.0</v>
      </c>
      <c r="E1948" s="5">
        <v>33400.0</v>
      </c>
      <c r="F1948" s="5">
        <v>15182.0</v>
      </c>
      <c r="G1948" s="5" t="s">
        <v>7358</v>
      </c>
      <c r="H1948" s="5" t="s">
        <v>1792</v>
      </c>
      <c r="I1948" s="5" t="s">
        <v>17485</v>
      </c>
      <c r="J1948" s="5" t="s">
        <v>47</v>
      </c>
      <c r="K1948" s="5" t="s">
        <v>391</v>
      </c>
      <c r="L1948" s="5" t="s">
        <v>17486</v>
      </c>
      <c r="M1948" s="10" t="str">
        <f>IFERROR(__xludf.DUMMYFUNCTION("REGEXEXTRACT(L2433, ""[\s,]([A-Z]{2})[,\s]\s?\d{5}"")"),"GA")</f>
        <v>GA</v>
      </c>
      <c r="N1948" s="5" t="s">
        <v>17487</v>
      </c>
      <c r="O1948" s="5">
        <v>33025.0</v>
      </c>
      <c r="P1948" s="5">
        <v>1.0</v>
      </c>
      <c r="Q1948" s="5" t="s">
        <v>17488</v>
      </c>
      <c r="R1948" s="5" t="s">
        <v>441</v>
      </c>
      <c r="S1948" s="5">
        <v>281.0</v>
      </c>
      <c r="T1948" s="5" t="s">
        <v>115</v>
      </c>
      <c r="U1948" s="5">
        <v>60.0</v>
      </c>
      <c r="V1948" s="5" t="s">
        <v>70</v>
      </c>
      <c r="W1948" s="5" t="s">
        <v>17489</v>
      </c>
      <c r="X1948" s="5" t="s">
        <v>71</v>
      </c>
      <c r="Y1948" s="5" t="s">
        <v>52</v>
      </c>
      <c r="Z1948" s="5" t="s">
        <v>17490</v>
      </c>
      <c r="AA1948" s="5" t="s">
        <v>52</v>
      </c>
      <c r="AB1948" s="5" t="s">
        <v>235</v>
      </c>
      <c r="AC1948" s="5" t="s">
        <v>283</v>
      </c>
      <c r="AD1948" s="5" t="s">
        <v>72</v>
      </c>
      <c r="AE1948" s="5" t="s">
        <v>73</v>
      </c>
      <c r="AF1948" s="5" t="s">
        <v>74</v>
      </c>
      <c r="AG1948" s="5" t="s">
        <v>75</v>
      </c>
      <c r="AH1948" s="5" t="s">
        <v>76</v>
      </c>
      <c r="AI1948" s="5" t="s">
        <v>77</v>
      </c>
      <c r="AJ1948" s="5" t="s">
        <v>17483</v>
      </c>
      <c r="AK1948" s="5" t="s">
        <v>17491</v>
      </c>
      <c r="AL1948" s="5" t="s">
        <v>5795</v>
      </c>
    </row>
    <row r="1949" hidden="1">
      <c r="A1949" s="5" t="s">
        <v>17492</v>
      </c>
      <c r="B1949" s="5" t="s">
        <v>5603</v>
      </c>
      <c r="C1949" s="5" t="s">
        <v>5603</v>
      </c>
      <c r="D1949" s="9">
        <v>42916.0</v>
      </c>
      <c r="E1949" s="5">
        <v>156911.0</v>
      </c>
      <c r="F1949" s="5">
        <v>71323.0</v>
      </c>
      <c r="G1949" s="5" t="s">
        <v>1419</v>
      </c>
      <c r="H1949" s="5" t="s">
        <v>480</v>
      </c>
      <c r="I1949" s="5" t="s">
        <v>14947</v>
      </c>
      <c r="J1949" s="5" t="s">
        <v>256</v>
      </c>
      <c r="K1949" s="5" t="s">
        <v>4021</v>
      </c>
      <c r="L1949" s="5" t="s">
        <v>15448</v>
      </c>
      <c r="M1949" s="10" t="str">
        <f>IFERROR(__xludf.DUMMYFUNCTION("REGEXEXTRACT(L2434, ""[\s,]([A-Z]{2})[,\s]\s?\d{5}"")"),"MA")</f>
        <v>MA</v>
      </c>
      <c r="N1949" s="5" t="s">
        <v>15448</v>
      </c>
      <c r="O1949" s="5" t="s">
        <v>52</v>
      </c>
      <c r="P1949" s="5">
        <v>3.0</v>
      </c>
      <c r="Q1949" s="5" t="s">
        <v>17493</v>
      </c>
      <c r="R1949" s="5" t="s">
        <v>3360</v>
      </c>
      <c r="S1949" s="5">
        <v>190.0</v>
      </c>
      <c r="T1949" s="5" t="s">
        <v>1077</v>
      </c>
      <c r="U1949" s="5">
        <v>0.0</v>
      </c>
      <c r="V1949" s="5" t="s">
        <v>70</v>
      </c>
      <c r="W1949" s="5" t="s">
        <v>17494</v>
      </c>
      <c r="X1949" s="5" t="s">
        <v>52</v>
      </c>
      <c r="Y1949" s="5" t="s">
        <v>52</v>
      </c>
      <c r="Z1949" s="5" t="s">
        <v>938</v>
      </c>
      <c r="AA1949" s="5" t="s">
        <v>17495</v>
      </c>
      <c r="AB1949" s="5" t="s">
        <v>2743</v>
      </c>
      <c r="AC1949" s="5" t="s">
        <v>52</v>
      </c>
      <c r="AD1949" s="5" t="s">
        <v>5289</v>
      </c>
      <c r="AE1949" s="5" t="s">
        <v>5290</v>
      </c>
      <c r="AF1949" s="5" t="s">
        <v>5291</v>
      </c>
      <c r="AG1949" s="5" t="s">
        <v>52</v>
      </c>
      <c r="AH1949" s="5" t="s">
        <v>52</v>
      </c>
      <c r="AI1949" s="5" t="s">
        <v>52</v>
      </c>
      <c r="AJ1949" s="5" t="s">
        <v>7256</v>
      </c>
      <c r="AK1949" s="5" t="s">
        <v>14097</v>
      </c>
      <c r="AL1949" s="5" t="s">
        <v>3481</v>
      </c>
    </row>
    <row r="1950" hidden="1">
      <c r="A1950" s="5" t="s">
        <v>17496</v>
      </c>
      <c r="B1950" s="5" t="s">
        <v>17497</v>
      </c>
      <c r="C1950" s="5" t="s">
        <v>17498</v>
      </c>
      <c r="D1950" s="9">
        <v>42915.0</v>
      </c>
      <c r="E1950" s="5">
        <v>56586.0</v>
      </c>
      <c r="F1950" s="5">
        <v>25721.0</v>
      </c>
      <c r="G1950" s="5" t="s">
        <v>1419</v>
      </c>
      <c r="H1950" s="5" t="s">
        <v>480</v>
      </c>
      <c r="I1950" s="5" t="s">
        <v>3831</v>
      </c>
      <c r="J1950" s="5" t="s">
        <v>256</v>
      </c>
      <c r="K1950" s="5" t="s">
        <v>744</v>
      </c>
      <c r="L1950" s="5" t="s">
        <v>17499</v>
      </c>
      <c r="M1950" s="10" t="str">
        <f>IFERROR(__xludf.DUMMYFUNCTION("REGEXEXTRACT(L2435, ""[\s,]([A-Z]{2})[,\s]\s?\d{5}"")"),"OH")</f>
        <v>OH</v>
      </c>
      <c r="N1950" s="5" t="s">
        <v>17500</v>
      </c>
      <c r="O1950" s="5" t="s">
        <v>52</v>
      </c>
      <c r="P1950" s="5">
        <v>1.0</v>
      </c>
      <c r="Q1950" s="5" t="s">
        <v>17501</v>
      </c>
      <c r="R1950" s="5" t="s">
        <v>91</v>
      </c>
      <c r="S1950" s="5">
        <v>11.0</v>
      </c>
      <c r="T1950" s="5" t="s">
        <v>53</v>
      </c>
      <c r="U1950" s="5">
        <v>47.0</v>
      </c>
      <c r="V1950" s="5" t="s">
        <v>70</v>
      </c>
      <c r="W1950" s="5" t="s">
        <v>17502</v>
      </c>
      <c r="X1950" s="5" t="s">
        <v>52</v>
      </c>
      <c r="Y1950" s="5" t="s">
        <v>52</v>
      </c>
      <c r="Z1950" s="5">
        <v>124.0</v>
      </c>
      <c r="AA1950" s="5">
        <v>137423.0</v>
      </c>
      <c r="AB1950" s="5" t="s">
        <v>162</v>
      </c>
      <c r="AC1950" s="5" t="s">
        <v>52</v>
      </c>
      <c r="AD1950" s="5" t="s">
        <v>1230</v>
      </c>
      <c r="AE1950" s="5" t="s">
        <v>1231</v>
      </c>
      <c r="AF1950" s="5" t="s">
        <v>52</v>
      </c>
      <c r="AG1950" s="5" t="s">
        <v>52</v>
      </c>
      <c r="AH1950" s="5" t="s">
        <v>52</v>
      </c>
      <c r="AI1950" s="5" t="s">
        <v>1232</v>
      </c>
      <c r="AJ1950" s="5" t="s">
        <v>17497</v>
      </c>
      <c r="AK1950" s="5" t="s">
        <v>17499</v>
      </c>
      <c r="AL1950" s="5" t="s">
        <v>17503</v>
      </c>
    </row>
    <row r="1951" hidden="1">
      <c r="A1951" s="5" t="s">
        <v>17504</v>
      </c>
      <c r="B1951" s="5" t="s">
        <v>17505</v>
      </c>
      <c r="C1951" s="5" t="s">
        <v>17498</v>
      </c>
      <c r="D1951" s="9">
        <v>42915.0</v>
      </c>
      <c r="E1951" s="5">
        <v>113172.0</v>
      </c>
      <c r="F1951" s="5">
        <v>51442.0</v>
      </c>
      <c r="G1951" s="5" t="s">
        <v>1419</v>
      </c>
      <c r="H1951" s="5" t="s">
        <v>480</v>
      </c>
      <c r="I1951" s="5" t="s">
        <v>3831</v>
      </c>
      <c r="J1951" s="5" t="s">
        <v>256</v>
      </c>
      <c r="K1951" s="5" t="s">
        <v>17506</v>
      </c>
      <c r="L1951" s="5" t="s">
        <v>17507</v>
      </c>
      <c r="M1951" s="10" t="str">
        <f>IFERROR(__xludf.DUMMYFUNCTION("REGEXEXTRACT(L2436, ""[\s,]([A-Z]{2})[,\s]\s?\d{5}"")"),"#N/A")</f>
        <v>#N/A</v>
      </c>
      <c r="N1951" s="5" t="s">
        <v>17500</v>
      </c>
      <c r="O1951" s="5" t="s">
        <v>52</v>
      </c>
      <c r="P1951" s="5">
        <v>2.0</v>
      </c>
      <c r="Q1951" s="5" t="s">
        <v>17508</v>
      </c>
      <c r="R1951" s="5" t="s">
        <v>3475</v>
      </c>
      <c r="S1951" s="5">
        <v>22.0</v>
      </c>
      <c r="T1951" s="5" t="s">
        <v>53</v>
      </c>
      <c r="U1951" s="5">
        <v>95.0</v>
      </c>
      <c r="V1951" s="5" t="s">
        <v>70</v>
      </c>
      <c r="W1951" s="5" t="s">
        <v>17509</v>
      </c>
      <c r="X1951" s="5" t="s">
        <v>52</v>
      </c>
      <c r="Y1951" s="5" t="s">
        <v>52</v>
      </c>
      <c r="Z1951" s="5">
        <v>124.0</v>
      </c>
      <c r="AA1951" s="5" t="s">
        <v>17510</v>
      </c>
      <c r="AB1951" s="5" t="s">
        <v>162</v>
      </c>
      <c r="AC1951" s="5" t="s">
        <v>52</v>
      </c>
      <c r="AD1951" s="5" t="s">
        <v>1230</v>
      </c>
      <c r="AE1951" s="5" t="s">
        <v>1231</v>
      </c>
      <c r="AF1951" s="5" t="s">
        <v>52</v>
      </c>
      <c r="AG1951" s="5" t="s">
        <v>52</v>
      </c>
      <c r="AH1951" s="5" t="s">
        <v>52</v>
      </c>
      <c r="AI1951" s="5" t="s">
        <v>1232</v>
      </c>
      <c r="AJ1951" s="5" t="s">
        <v>17505</v>
      </c>
      <c r="AK1951" s="5" t="s">
        <v>17507</v>
      </c>
      <c r="AL1951" s="5" t="s">
        <v>17503</v>
      </c>
    </row>
    <row r="1952">
      <c r="A1952" s="5" t="s">
        <v>17511</v>
      </c>
      <c r="B1952" s="5" t="s">
        <v>17512</v>
      </c>
      <c r="C1952" s="5" t="s">
        <v>5359</v>
      </c>
      <c r="D1952" s="9">
        <v>42914.0</v>
      </c>
      <c r="E1952" s="5">
        <v>53937.0</v>
      </c>
      <c r="F1952" s="5">
        <v>24517.0</v>
      </c>
      <c r="G1952" s="5" t="s">
        <v>870</v>
      </c>
      <c r="H1952" s="5" t="s">
        <v>45</v>
      </c>
      <c r="I1952" s="5" t="s">
        <v>17513</v>
      </c>
      <c r="J1952" s="5" t="s">
        <v>872</v>
      </c>
      <c r="K1952" s="5" t="s">
        <v>17514</v>
      </c>
      <c r="L1952" s="5" t="s">
        <v>17515</v>
      </c>
      <c r="M1952" s="10" t="str">
        <f>IFERROR(__xludf.DUMMYFUNCTION("REGEXEXTRACT(L2437, ""[\s,]([A-Z]{2})[,\s]\s?\d{5}"")"),"MN")</f>
        <v>MN</v>
      </c>
      <c r="N1952" s="5" t="s">
        <v>2917</v>
      </c>
      <c r="O1952" s="5">
        <v>7058.0</v>
      </c>
      <c r="P1952" s="5">
        <v>1.0</v>
      </c>
      <c r="Q1952" s="5" t="s">
        <v>17516</v>
      </c>
      <c r="R1952" s="5">
        <v>4510.0</v>
      </c>
      <c r="S1952" s="5">
        <v>1754.0</v>
      </c>
      <c r="T1952" s="5" t="s">
        <v>92</v>
      </c>
      <c r="U1952" s="5">
        <v>0.0</v>
      </c>
      <c r="V1952" s="5" t="s">
        <v>52</v>
      </c>
      <c r="W1952" s="5" t="s">
        <v>17517</v>
      </c>
      <c r="X1952" s="5" t="s">
        <v>52</v>
      </c>
      <c r="Y1952" s="5" t="s">
        <v>52</v>
      </c>
      <c r="Z1952" s="5" t="s">
        <v>17518</v>
      </c>
      <c r="AA1952" s="5" t="s">
        <v>17519</v>
      </c>
      <c r="AB1952" s="5" t="s">
        <v>162</v>
      </c>
      <c r="AC1952" s="5" t="s">
        <v>52</v>
      </c>
      <c r="AD1952" s="5" t="s">
        <v>11980</v>
      </c>
      <c r="AE1952" s="5" t="s">
        <v>11981</v>
      </c>
      <c r="AF1952" s="5" t="s">
        <v>218</v>
      </c>
      <c r="AG1952" s="5" t="s">
        <v>52</v>
      </c>
      <c r="AH1952" s="5" t="s">
        <v>11982</v>
      </c>
      <c r="AI1952" s="5" t="s">
        <v>11983</v>
      </c>
      <c r="AJ1952" s="5" t="s">
        <v>17512</v>
      </c>
      <c r="AK1952" s="5" t="s">
        <v>17515</v>
      </c>
      <c r="AL1952" s="5" t="s">
        <v>13022</v>
      </c>
    </row>
    <row r="1953" hidden="1">
      <c r="A1953" s="5" t="s">
        <v>17520</v>
      </c>
      <c r="B1953" s="5" t="s">
        <v>17521</v>
      </c>
      <c r="C1953" s="5" t="s">
        <v>17522</v>
      </c>
      <c r="D1953" s="9">
        <v>42914.0</v>
      </c>
      <c r="E1953" s="5">
        <v>26041.0</v>
      </c>
      <c r="F1953" s="5">
        <v>11837.0</v>
      </c>
      <c r="G1953" s="5" t="s">
        <v>7489</v>
      </c>
      <c r="H1953" s="5" t="s">
        <v>189</v>
      </c>
      <c r="I1953" s="5" t="s">
        <v>11165</v>
      </c>
      <c r="J1953" s="5" t="s">
        <v>7490</v>
      </c>
      <c r="K1953" s="5" t="s">
        <v>17523</v>
      </c>
      <c r="L1953" s="5" t="s">
        <v>17524</v>
      </c>
      <c r="M1953" s="10" t="str">
        <f>IFERROR(__xludf.DUMMYFUNCTION("REGEXEXTRACT(L2438, ""[\s,]([A-Z]{2})[,\s]\s?\d{5}"")"),"MN")</f>
        <v>MN</v>
      </c>
      <c r="N1953" s="5" t="s">
        <v>17525</v>
      </c>
      <c r="O1953" s="5">
        <v>97220.0</v>
      </c>
      <c r="P1953" s="5">
        <v>1.0</v>
      </c>
      <c r="Q1953" s="5" t="s">
        <v>17526</v>
      </c>
      <c r="R1953" s="5">
        <v>4310.0</v>
      </c>
      <c r="S1953" s="5">
        <v>12.0</v>
      </c>
      <c r="T1953" s="5" t="s">
        <v>115</v>
      </c>
      <c r="U1953" s="5">
        <v>0.0</v>
      </c>
      <c r="V1953" s="5" t="s">
        <v>52</v>
      </c>
      <c r="W1953" s="5" t="s">
        <v>17527</v>
      </c>
      <c r="X1953" s="5" t="s">
        <v>71</v>
      </c>
      <c r="Y1953" s="5" t="s">
        <v>52</v>
      </c>
      <c r="Z1953" s="5" t="s">
        <v>10498</v>
      </c>
      <c r="AA1953" s="5">
        <v>10642.0</v>
      </c>
      <c r="AB1953" s="5" t="s">
        <v>730</v>
      </c>
      <c r="AC1953" s="5" t="s">
        <v>283</v>
      </c>
      <c r="AD1953" s="5" t="s">
        <v>181</v>
      </c>
      <c r="AE1953" s="5" t="s">
        <v>182</v>
      </c>
      <c r="AF1953" s="5" t="s">
        <v>183</v>
      </c>
      <c r="AG1953" s="5" t="s">
        <v>52</v>
      </c>
      <c r="AH1953" s="5" t="s">
        <v>52</v>
      </c>
      <c r="AI1953" s="5" t="s">
        <v>184</v>
      </c>
      <c r="AJ1953" s="5" t="s">
        <v>17521</v>
      </c>
      <c r="AK1953" s="5" t="s">
        <v>17528</v>
      </c>
      <c r="AL1953" s="5" t="s">
        <v>17529</v>
      </c>
    </row>
    <row r="1954" hidden="1">
      <c r="A1954" s="5" t="s">
        <v>17520</v>
      </c>
      <c r="B1954" s="5" t="s">
        <v>17530</v>
      </c>
      <c r="C1954" s="5" t="s">
        <v>17531</v>
      </c>
      <c r="D1954" s="9">
        <v>42914.0</v>
      </c>
      <c r="E1954" s="5">
        <v>26041.0</v>
      </c>
      <c r="F1954" s="5">
        <v>11837.0</v>
      </c>
      <c r="G1954" s="5" t="s">
        <v>7489</v>
      </c>
      <c r="H1954" s="5" t="s">
        <v>189</v>
      </c>
      <c r="I1954" s="5" t="s">
        <v>11165</v>
      </c>
      <c r="J1954" s="5" t="s">
        <v>7490</v>
      </c>
      <c r="K1954" s="5" t="s">
        <v>17523</v>
      </c>
      <c r="L1954" s="5" t="s">
        <v>17532</v>
      </c>
      <c r="M1954" s="10" t="str">
        <f>IFERROR(__xludf.DUMMYFUNCTION("REGEXEXTRACT(L2439, ""[\s,]([A-Z]{2})[,\s]\s?\d{5}"")"),"NJ")</f>
        <v>NJ</v>
      </c>
      <c r="N1954" s="5" t="s">
        <v>17533</v>
      </c>
      <c r="O1954" s="5">
        <v>78501.0</v>
      </c>
      <c r="P1954" s="5">
        <v>1.0</v>
      </c>
      <c r="Q1954" s="5" t="s">
        <v>17526</v>
      </c>
      <c r="R1954" s="5">
        <v>4310.0</v>
      </c>
      <c r="S1954" s="5">
        <v>12.0</v>
      </c>
      <c r="T1954" s="5" t="s">
        <v>115</v>
      </c>
      <c r="U1954" s="5">
        <v>0.0</v>
      </c>
      <c r="V1954" s="5" t="s">
        <v>52</v>
      </c>
      <c r="W1954" s="5" t="s">
        <v>17534</v>
      </c>
      <c r="X1954" s="5" t="s">
        <v>55</v>
      </c>
      <c r="Y1954" s="5" t="s">
        <v>17527</v>
      </c>
      <c r="Z1954" s="5" t="s">
        <v>10498</v>
      </c>
      <c r="AA1954" s="5">
        <v>10642.0</v>
      </c>
      <c r="AB1954" s="5" t="s">
        <v>730</v>
      </c>
      <c r="AC1954" s="5" t="s">
        <v>52</v>
      </c>
      <c r="AD1954" s="5" t="s">
        <v>181</v>
      </c>
      <c r="AE1954" s="5" t="s">
        <v>182</v>
      </c>
      <c r="AF1954" s="5" t="s">
        <v>183</v>
      </c>
      <c r="AG1954" s="5" t="s">
        <v>52</v>
      </c>
      <c r="AH1954" s="5" t="s">
        <v>52</v>
      </c>
      <c r="AI1954" s="5" t="s">
        <v>184</v>
      </c>
      <c r="AJ1954" s="5" t="s">
        <v>102</v>
      </c>
      <c r="AK1954" s="5" t="s">
        <v>102</v>
      </c>
      <c r="AL1954" s="5" t="s">
        <v>17529</v>
      </c>
    </row>
    <row r="1955">
      <c r="A1955" s="5" t="s">
        <v>17535</v>
      </c>
      <c r="B1955" s="5" t="s">
        <v>17536</v>
      </c>
      <c r="C1955" s="5" t="s">
        <v>17537</v>
      </c>
      <c r="D1955" s="9">
        <v>42912.0</v>
      </c>
      <c r="E1955" s="5">
        <v>185009.0</v>
      </c>
      <c r="F1955" s="5">
        <v>84095.0</v>
      </c>
      <c r="G1955" s="5" t="s">
        <v>17538</v>
      </c>
      <c r="H1955" s="5" t="s">
        <v>45</v>
      </c>
      <c r="I1955" s="5" t="s">
        <v>15486</v>
      </c>
      <c r="J1955" s="5" t="s">
        <v>1322</v>
      </c>
      <c r="K1955" s="5" t="s">
        <v>17539</v>
      </c>
      <c r="L1955" s="5" t="s">
        <v>17540</v>
      </c>
      <c r="M1955" s="10" t="str">
        <f>IFERROR(__xludf.DUMMYFUNCTION("REGEXEXTRACT(L2440, ""[\s,]([A-Z]{2})[,\s]\s?\d{5}"")"),"NC")</f>
        <v>NC</v>
      </c>
      <c r="N1955" s="5" t="s">
        <v>17541</v>
      </c>
      <c r="O1955" s="5">
        <v>14220.0</v>
      </c>
      <c r="P1955" s="5">
        <v>3.0</v>
      </c>
      <c r="Q1955" s="5" t="s">
        <v>17542</v>
      </c>
      <c r="R1955" s="5" t="s">
        <v>16555</v>
      </c>
      <c r="S1955" s="5">
        <v>13201.0</v>
      </c>
      <c r="T1955" s="5" t="s">
        <v>115</v>
      </c>
      <c r="U1955" s="5">
        <v>1.0</v>
      </c>
      <c r="V1955" s="5" t="s">
        <v>70</v>
      </c>
      <c r="W1955" s="5" t="s">
        <v>17543</v>
      </c>
      <c r="X1955" s="5" t="s">
        <v>52</v>
      </c>
      <c r="Y1955" s="5" t="s">
        <v>52</v>
      </c>
      <c r="Z1955" s="5" t="s">
        <v>17544</v>
      </c>
      <c r="AA1955" s="5" t="s">
        <v>17545</v>
      </c>
      <c r="AB1955" s="5" t="s">
        <v>1426</v>
      </c>
      <c r="AC1955" s="5" t="s">
        <v>283</v>
      </c>
      <c r="AD1955" s="5" t="s">
        <v>398</v>
      </c>
      <c r="AE1955" s="5" t="s">
        <v>399</v>
      </c>
      <c r="AF1955" s="5" t="s">
        <v>400</v>
      </c>
      <c r="AG1955" s="5" t="s">
        <v>401</v>
      </c>
      <c r="AH1955" s="5">
        <v>23502.0</v>
      </c>
      <c r="AI1955" s="5" t="s">
        <v>402</v>
      </c>
      <c r="AJ1955" s="5" t="s">
        <v>17546</v>
      </c>
      <c r="AK1955" s="5" t="s">
        <v>17547</v>
      </c>
      <c r="AL1955" s="5" t="s">
        <v>17548</v>
      </c>
    </row>
    <row r="1956">
      <c r="A1956" s="5" t="s">
        <v>17549</v>
      </c>
      <c r="B1956" s="5" t="s">
        <v>17550</v>
      </c>
      <c r="C1956" s="5" t="s">
        <v>17551</v>
      </c>
      <c r="D1956" s="9">
        <v>42912.0</v>
      </c>
      <c r="E1956" s="5">
        <v>43241.0</v>
      </c>
      <c r="F1956" s="5">
        <v>19655.0</v>
      </c>
      <c r="G1956" s="5" t="s">
        <v>3029</v>
      </c>
      <c r="H1956" s="5" t="s">
        <v>45</v>
      </c>
      <c r="I1956" s="5" t="s">
        <v>13894</v>
      </c>
      <c r="J1956" s="5" t="s">
        <v>1504</v>
      </c>
      <c r="K1956" s="5" t="s">
        <v>744</v>
      </c>
      <c r="L1956" s="5" t="s">
        <v>17552</v>
      </c>
      <c r="M1956" s="10" t="str">
        <f>IFERROR(__xludf.DUMMYFUNCTION("REGEXEXTRACT(L2441, ""[\s,]([A-Z]{2})[,\s]\s?\d{5}"")"),"NC")</f>
        <v>NC</v>
      </c>
      <c r="N1956" s="5" t="s">
        <v>14594</v>
      </c>
      <c r="O1956" s="5" t="s">
        <v>52</v>
      </c>
      <c r="P1956" s="5">
        <v>1.0</v>
      </c>
      <c r="Q1956" s="5" t="s">
        <v>17553</v>
      </c>
      <c r="R1956" s="5">
        <v>4500.0</v>
      </c>
      <c r="S1956" s="5">
        <v>4403.0</v>
      </c>
      <c r="T1956" s="5" t="s">
        <v>115</v>
      </c>
      <c r="U1956" s="5">
        <v>0.0</v>
      </c>
      <c r="V1956" s="5" t="s">
        <v>70</v>
      </c>
      <c r="W1956" s="5" t="s">
        <v>17554</v>
      </c>
      <c r="X1956" s="5" t="s">
        <v>52</v>
      </c>
      <c r="Y1956" s="5" t="s">
        <v>52</v>
      </c>
      <c r="Z1956" s="5" t="s">
        <v>17555</v>
      </c>
      <c r="AA1956" s="5" t="s">
        <v>17556</v>
      </c>
      <c r="AB1956" s="5" t="s">
        <v>119</v>
      </c>
      <c r="AC1956" s="5" t="s">
        <v>52</v>
      </c>
      <c r="AD1956" s="5" t="s">
        <v>398</v>
      </c>
      <c r="AE1956" s="5" t="s">
        <v>399</v>
      </c>
      <c r="AF1956" s="5" t="s">
        <v>400</v>
      </c>
      <c r="AG1956" s="5" t="s">
        <v>401</v>
      </c>
      <c r="AH1956" s="5">
        <v>23502.0</v>
      </c>
      <c r="AI1956" s="5" t="s">
        <v>402</v>
      </c>
      <c r="AJ1956" s="5" t="s">
        <v>17550</v>
      </c>
      <c r="AK1956" s="5" t="s">
        <v>17552</v>
      </c>
      <c r="AL1956" s="5" t="s">
        <v>1511</v>
      </c>
    </row>
    <row r="1957">
      <c r="A1957" s="5" t="s">
        <v>17557</v>
      </c>
      <c r="B1957" s="5" t="s">
        <v>17558</v>
      </c>
      <c r="C1957" s="5" t="s">
        <v>17559</v>
      </c>
      <c r="D1957" s="9">
        <v>42905.0</v>
      </c>
      <c r="E1957" s="5">
        <v>38608.0</v>
      </c>
      <c r="F1957" s="5">
        <v>17549.0</v>
      </c>
      <c r="G1957" s="5" t="s">
        <v>1321</v>
      </c>
      <c r="H1957" s="5" t="s">
        <v>84</v>
      </c>
      <c r="I1957" s="5" t="s">
        <v>17560</v>
      </c>
      <c r="J1957" s="5" t="s">
        <v>1322</v>
      </c>
      <c r="K1957" s="5" t="s">
        <v>17561</v>
      </c>
      <c r="L1957" s="5" t="s">
        <v>17562</v>
      </c>
      <c r="M1957" s="10" t="str">
        <f>IFERROR(__xludf.DUMMYFUNCTION("REGEXEXTRACT(L2442, ""[\s,]([A-Z]{2})[,\s]\s?\d{5}"")"),"GA")</f>
        <v>GA</v>
      </c>
      <c r="N1957" s="5" t="s">
        <v>17563</v>
      </c>
      <c r="O1957" s="5" t="s">
        <v>52</v>
      </c>
      <c r="P1957" s="5">
        <v>1.0</v>
      </c>
      <c r="Q1957" s="5" t="s">
        <v>17564</v>
      </c>
      <c r="R1957" s="5">
        <v>2200.0</v>
      </c>
      <c r="S1957" s="5">
        <v>4403.0</v>
      </c>
      <c r="T1957" s="5" t="s">
        <v>115</v>
      </c>
      <c r="U1957" s="5">
        <v>0.0</v>
      </c>
      <c r="V1957" s="5" t="s">
        <v>70</v>
      </c>
      <c r="W1957" s="5" t="s">
        <v>17565</v>
      </c>
      <c r="X1957" s="5" t="s">
        <v>52</v>
      </c>
      <c r="Y1957" s="5" t="s">
        <v>52</v>
      </c>
      <c r="Z1957" s="5" t="s">
        <v>17566</v>
      </c>
      <c r="AA1957" s="5" t="s">
        <v>17567</v>
      </c>
      <c r="AB1957" s="5" t="s">
        <v>235</v>
      </c>
      <c r="AC1957" s="5" t="s">
        <v>52</v>
      </c>
      <c r="AD1957" s="5" t="s">
        <v>398</v>
      </c>
      <c r="AE1957" s="5" t="s">
        <v>399</v>
      </c>
      <c r="AF1957" s="5" t="s">
        <v>400</v>
      </c>
      <c r="AG1957" s="5" t="s">
        <v>401</v>
      </c>
      <c r="AH1957" s="5">
        <v>23502.0</v>
      </c>
      <c r="AI1957" s="5" t="s">
        <v>402</v>
      </c>
      <c r="AJ1957" s="5" t="s">
        <v>17558</v>
      </c>
      <c r="AK1957" s="5" t="s">
        <v>17568</v>
      </c>
      <c r="AL1957" s="5" t="s">
        <v>6954</v>
      </c>
    </row>
    <row r="1958" hidden="1">
      <c r="A1958" s="5" t="s">
        <v>17569</v>
      </c>
      <c r="B1958" s="5" t="s">
        <v>17570</v>
      </c>
      <c r="C1958" s="5" t="s">
        <v>17571</v>
      </c>
      <c r="D1958" s="9">
        <v>42903.0</v>
      </c>
      <c r="E1958" s="5">
        <v>46948.0</v>
      </c>
      <c r="F1958" s="5">
        <v>21340.0</v>
      </c>
      <c r="G1958" s="5" t="s">
        <v>188</v>
      </c>
      <c r="H1958" s="5" t="s">
        <v>205</v>
      </c>
      <c r="I1958" s="5" t="s">
        <v>17572</v>
      </c>
      <c r="J1958" s="5" t="s">
        <v>191</v>
      </c>
      <c r="K1958" s="5" t="s">
        <v>17573</v>
      </c>
      <c r="L1958" s="5" t="s">
        <v>17574</v>
      </c>
      <c r="M1958" s="10" t="str">
        <f>IFERROR(__xludf.DUMMYFUNCTION("REGEXEXTRACT(L2443, ""[\s,]([A-Z]{2})[,\s]\s?\d{5}"")"),"OH")</f>
        <v>OH</v>
      </c>
      <c r="N1958" s="5" t="s">
        <v>17575</v>
      </c>
      <c r="O1958" s="5">
        <v>922.0</v>
      </c>
      <c r="P1958" s="5">
        <v>1.0</v>
      </c>
      <c r="Q1958" s="5" t="s">
        <v>17576</v>
      </c>
      <c r="R1958" s="5">
        <v>4510.0</v>
      </c>
      <c r="S1958" s="5">
        <v>19.0</v>
      </c>
      <c r="T1958" s="5" t="s">
        <v>53</v>
      </c>
      <c r="U1958" s="5">
        <v>32.0</v>
      </c>
      <c r="V1958" s="5" t="s">
        <v>93</v>
      </c>
      <c r="W1958" s="5" t="s">
        <v>17577</v>
      </c>
      <c r="X1958" s="5" t="s">
        <v>52</v>
      </c>
      <c r="Y1958" s="5" t="s">
        <v>52</v>
      </c>
      <c r="Z1958" s="5" t="s">
        <v>17578</v>
      </c>
      <c r="AA1958" s="5" t="s">
        <v>17579</v>
      </c>
      <c r="AB1958" s="5" t="s">
        <v>235</v>
      </c>
      <c r="AC1958" s="5" t="s">
        <v>52</v>
      </c>
      <c r="AD1958" s="5" t="s">
        <v>11980</v>
      </c>
      <c r="AE1958" s="5" t="s">
        <v>11981</v>
      </c>
      <c r="AF1958" s="5" t="s">
        <v>218</v>
      </c>
      <c r="AG1958" s="5" t="s">
        <v>52</v>
      </c>
      <c r="AH1958" s="5" t="s">
        <v>11982</v>
      </c>
      <c r="AI1958" s="5" t="s">
        <v>11983</v>
      </c>
      <c r="AJ1958" s="5" t="s">
        <v>17570</v>
      </c>
      <c r="AK1958" s="5" t="s">
        <v>17574</v>
      </c>
      <c r="AL1958" s="5" t="s">
        <v>1111</v>
      </c>
    </row>
    <row r="1959" hidden="1">
      <c r="A1959" s="5" t="s">
        <v>17580</v>
      </c>
      <c r="B1959" s="5" t="s">
        <v>13270</v>
      </c>
      <c r="C1959" s="5" t="s">
        <v>16430</v>
      </c>
      <c r="D1959" s="9">
        <v>42902.0</v>
      </c>
      <c r="E1959" s="5">
        <v>51744.0</v>
      </c>
      <c r="F1959" s="5">
        <v>23520.0</v>
      </c>
      <c r="G1959" s="5" t="s">
        <v>226</v>
      </c>
      <c r="H1959" s="5" t="s">
        <v>205</v>
      </c>
      <c r="I1959" s="5" t="s">
        <v>16970</v>
      </c>
      <c r="J1959" s="5" t="s">
        <v>228</v>
      </c>
      <c r="K1959" s="5" t="s">
        <v>1536</v>
      </c>
      <c r="L1959" s="5" t="s">
        <v>16237</v>
      </c>
      <c r="M1959" s="10" t="str">
        <f>IFERROR(__xludf.DUMMYFUNCTION("REGEXEXTRACT(L2444, ""[\s,]([A-Z]{2})[,\s]\s?\d{5}"")"),"GA")</f>
        <v>GA</v>
      </c>
      <c r="N1959" s="5" t="s">
        <v>16431</v>
      </c>
      <c r="O1959" s="5">
        <v>960.0</v>
      </c>
      <c r="P1959" s="5">
        <v>1.0</v>
      </c>
      <c r="Q1959" s="5" t="s">
        <v>17581</v>
      </c>
      <c r="R1959" s="5">
        <v>4510.0</v>
      </c>
      <c r="S1959" s="5">
        <v>784.0</v>
      </c>
      <c r="T1959" s="5" t="s">
        <v>53</v>
      </c>
      <c r="U1959" s="5">
        <v>0.0</v>
      </c>
      <c r="V1959" s="5" t="s">
        <v>70</v>
      </c>
      <c r="W1959" s="5" t="s">
        <v>17582</v>
      </c>
      <c r="X1959" s="5" t="s">
        <v>52</v>
      </c>
      <c r="Y1959" s="5" t="s">
        <v>52</v>
      </c>
      <c r="Z1959" s="5" t="s">
        <v>17583</v>
      </c>
      <c r="AA1959" s="5" t="s">
        <v>17584</v>
      </c>
      <c r="AB1959" s="5" t="s">
        <v>59</v>
      </c>
      <c r="AC1959" s="5" t="s">
        <v>52</v>
      </c>
      <c r="AD1959" s="5" t="s">
        <v>3974</v>
      </c>
      <c r="AE1959" s="5" t="s">
        <v>3975</v>
      </c>
      <c r="AF1959" s="5" t="s">
        <v>183</v>
      </c>
      <c r="AG1959" s="5" t="s">
        <v>52</v>
      </c>
      <c r="AH1959" s="5" t="s">
        <v>3976</v>
      </c>
      <c r="AI1959" s="5" t="s">
        <v>3977</v>
      </c>
      <c r="AJ1959" s="5" t="s">
        <v>13270</v>
      </c>
      <c r="AK1959" s="5" t="s">
        <v>16591</v>
      </c>
      <c r="AL1959" s="5" t="s">
        <v>11190</v>
      </c>
    </row>
    <row r="1960" hidden="1">
      <c r="A1960" s="5" t="s">
        <v>17585</v>
      </c>
      <c r="B1960" s="5" t="s">
        <v>17586</v>
      </c>
      <c r="C1960" s="5" t="s">
        <v>17587</v>
      </c>
      <c r="D1960" s="9">
        <v>42901.0</v>
      </c>
      <c r="E1960" s="5">
        <v>52075.0</v>
      </c>
      <c r="F1960" s="5">
        <v>23670.0</v>
      </c>
      <c r="G1960" s="5" t="s">
        <v>4642</v>
      </c>
      <c r="H1960" s="5" t="s">
        <v>9445</v>
      </c>
      <c r="I1960" s="5" t="s">
        <v>17588</v>
      </c>
      <c r="J1960" s="5" t="s">
        <v>256</v>
      </c>
      <c r="K1960" s="5" t="s">
        <v>391</v>
      </c>
      <c r="L1960" s="5" t="s">
        <v>17589</v>
      </c>
      <c r="M1960" s="10" t="str">
        <f>IFERROR(__xludf.DUMMYFUNCTION("REGEXEXTRACT(L2445, ""[\s,]([A-Z]{2})[,\s]\s?\d{5}"")"),"NY")</f>
        <v>NY</v>
      </c>
      <c r="N1960" s="5" t="s">
        <v>17590</v>
      </c>
      <c r="O1960" s="5" t="s">
        <v>17591</v>
      </c>
      <c r="P1960" s="5">
        <v>1.0</v>
      </c>
      <c r="Q1960" s="5" t="s">
        <v>17592</v>
      </c>
      <c r="R1960" s="5" t="s">
        <v>244</v>
      </c>
      <c r="S1960" s="5">
        <v>15.0</v>
      </c>
      <c r="T1960" s="5" t="s">
        <v>1386</v>
      </c>
      <c r="U1960" s="5">
        <v>35.0</v>
      </c>
      <c r="V1960" s="5" t="s">
        <v>70</v>
      </c>
      <c r="W1960" s="5" t="s">
        <v>17593</v>
      </c>
      <c r="X1960" s="5" t="s">
        <v>52</v>
      </c>
      <c r="Y1960" s="5" t="s">
        <v>52</v>
      </c>
      <c r="Z1960" s="5" t="s">
        <v>17594</v>
      </c>
      <c r="AA1960" s="5" t="s">
        <v>17595</v>
      </c>
      <c r="AB1960" s="5" t="s">
        <v>180</v>
      </c>
      <c r="AC1960" s="5" t="s">
        <v>52</v>
      </c>
      <c r="AD1960" s="5" t="s">
        <v>72</v>
      </c>
      <c r="AE1960" s="5" t="s">
        <v>73</v>
      </c>
      <c r="AF1960" s="5" t="s">
        <v>74</v>
      </c>
      <c r="AG1960" s="5" t="s">
        <v>75</v>
      </c>
      <c r="AH1960" s="5" t="s">
        <v>76</v>
      </c>
      <c r="AI1960" s="5" t="s">
        <v>77</v>
      </c>
      <c r="AJ1960" s="5" t="s">
        <v>17586</v>
      </c>
      <c r="AK1960" s="5" t="s">
        <v>17596</v>
      </c>
      <c r="AL1960" s="5" t="s">
        <v>17597</v>
      </c>
    </row>
    <row r="1961" hidden="1">
      <c r="A1961" s="5" t="s">
        <v>17598</v>
      </c>
      <c r="B1961" s="5" t="s">
        <v>17599</v>
      </c>
      <c r="C1961" s="5" t="s">
        <v>17600</v>
      </c>
      <c r="D1961" s="9">
        <v>42899.0</v>
      </c>
      <c r="E1961" s="5">
        <v>50732.0</v>
      </c>
      <c r="F1961" s="5">
        <v>23060.0</v>
      </c>
      <c r="G1961" s="5" t="s">
        <v>3378</v>
      </c>
      <c r="H1961" s="5" t="s">
        <v>272</v>
      </c>
      <c r="I1961" s="5" t="s">
        <v>17601</v>
      </c>
      <c r="J1961" s="5" t="s">
        <v>3378</v>
      </c>
      <c r="K1961" s="5" t="s">
        <v>17602</v>
      </c>
      <c r="L1961" s="5" t="s">
        <v>17603</v>
      </c>
      <c r="M1961" s="10" t="str">
        <f>IFERROR(__xludf.DUMMYFUNCTION("REGEXEXTRACT(L2446, ""[\s,]([A-Z]{2})[,\s]\s?\d{5}"")"),"GA")</f>
        <v>GA</v>
      </c>
      <c r="N1961" s="5" t="s">
        <v>17604</v>
      </c>
      <c r="O1961" s="5">
        <v>91748.0</v>
      </c>
      <c r="P1961" s="5">
        <v>1.0</v>
      </c>
      <c r="Q1961" s="5" t="s">
        <v>17605</v>
      </c>
      <c r="R1961" s="5">
        <v>4510.0</v>
      </c>
      <c r="S1961" s="5">
        <v>3031.0</v>
      </c>
      <c r="T1961" s="5" t="s">
        <v>69</v>
      </c>
      <c r="U1961" s="5">
        <v>0.0</v>
      </c>
      <c r="V1961" s="5" t="s">
        <v>52</v>
      </c>
      <c r="W1961" s="5" t="s">
        <v>17606</v>
      </c>
      <c r="X1961" s="5" t="s">
        <v>55</v>
      </c>
      <c r="Y1961" s="5" t="s">
        <v>17607</v>
      </c>
      <c r="Z1961" s="5" t="s">
        <v>17594</v>
      </c>
      <c r="AA1961" s="5" t="s">
        <v>17608</v>
      </c>
      <c r="AB1961" s="5" t="s">
        <v>1426</v>
      </c>
      <c r="AC1961" s="5" t="s">
        <v>52</v>
      </c>
      <c r="AD1961" s="5" t="s">
        <v>17609</v>
      </c>
      <c r="AE1961" s="5" t="s">
        <v>17610</v>
      </c>
      <c r="AF1961" s="5" t="s">
        <v>6829</v>
      </c>
      <c r="AG1961" s="5" t="s">
        <v>52</v>
      </c>
      <c r="AH1961" s="5" t="s">
        <v>52</v>
      </c>
      <c r="AI1961" s="5" t="s">
        <v>17611</v>
      </c>
      <c r="AJ1961" s="5" t="s">
        <v>102</v>
      </c>
      <c r="AK1961" s="5" t="s">
        <v>102</v>
      </c>
      <c r="AL1961" s="5" t="s">
        <v>162</v>
      </c>
    </row>
    <row r="1962" hidden="1">
      <c r="A1962" s="5" t="s">
        <v>17612</v>
      </c>
      <c r="B1962" s="5" t="s">
        <v>17613</v>
      </c>
      <c r="C1962" s="5" t="s">
        <v>17614</v>
      </c>
      <c r="D1962" s="9">
        <v>42899.0</v>
      </c>
      <c r="E1962" s="5">
        <v>25293.0</v>
      </c>
      <c r="F1962" s="5">
        <v>11497.0</v>
      </c>
      <c r="G1962" s="5" t="s">
        <v>634</v>
      </c>
      <c r="H1962" s="5" t="s">
        <v>171</v>
      </c>
      <c r="I1962" s="5" t="s">
        <v>17615</v>
      </c>
      <c r="J1962" s="5" t="s">
        <v>274</v>
      </c>
      <c r="K1962" s="5" t="s">
        <v>17616</v>
      </c>
      <c r="L1962" s="5" t="s">
        <v>17617</v>
      </c>
      <c r="M1962" s="10" t="str">
        <f>IFERROR(__xludf.DUMMYFUNCTION("REGEXEXTRACT(L2447, ""[\s,]([A-Z]{2})[,\s]\s?\d{5}"")"),"OH")</f>
        <v>OH</v>
      </c>
      <c r="N1962" s="5" t="s">
        <v>17618</v>
      </c>
      <c r="O1962" s="5">
        <v>87113.0</v>
      </c>
      <c r="P1962" s="5">
        <v>2.0</v>
      </c>
      <c r="Q1962" s="5" t="s">
        <v>17619</v>
      </c>
      <c r="R1962" s="5" t="s">
        <v>156</v>
      </c>
      <c r="S1962" s="5">
        <v>1664.0</v>
      </c>
      <c r="T1962" s="5" t="s">
        <v>69</v>
      </c>
      <c r="U1962" s="5">
        <v>126.0</v>
      </c>
      <c r="V1962" s="5" t="s">
        <v>93</v>
      </c>
      <c r="W1962" s="5" t="s">
        <v>17620</v>
      </c>
      <c r="X1962" s="5" t="s">
        <v>55</v>
      </c>
      <c r="Y1962" s="5" t="s">
        <v>17621</v>
      </c>
      <c r="Z1962" s="5" t="s">
        <v>3519</v>
      </c>
      <c r="AA1962" s="5" t="s">
        <v>17622</v>
      </c>
      <c r="AB1962" s="5" t="s">
        <v>162</v>
      </c>
      <c r="AC1962" s="5" t="s">
        <v>52</v>
      </c>
      <c r="AD1962" s="5" t="s">
        <v>17623</v>
      </c>
      <c r="AE1962" s="5" t="s">
        <v>11557</v>
      </c>
      <c r="AF1962" s="5" t="s">
        <v>52</v>
      </c>
      <c r="AG1962" s="5" t="s">
        <v>52</v>
      </c>
      <c r="AH1962" s="5" t="s">
        <v>52</v>
      </c>
      <c r="AI1962" s="5" t="s">
        <v>52</v>
      </c>
      <c r="AJ1962" s="5" t="s">
        <v>17624</v>
      </c>
      <c r="AK1962" s="5" t="s">
        <v>17625</v>
      </c>
      <c r="AL1962" s="5" t="s">
        <v>1874</v>
      </c>
    </row>
    <row r="1963" hidden="1">
      <c r="A1963" s="5" t="s">
        <v>17626</v>
      </c>
      <c r="B1963" s="5" t="s">
        <v>17627</v>
      </c>
      <c r="C1963" s="5" t="s">
        <v>8526</v>
      </c>
      <c r="D1963" s="9">
        <v>42899.0</v>
      </c>
      <c r="E1963" s="5">
        <v>50732.0</v>
      </c>
      <c r="F1963" s="5">
        <v>23060.0</v>
      </c>
      <c r="G1963" s="5" t="s">
        <v>3378</v>
      </c>
      <c r="H1963" s="5" t="s">
        <v>272</v>
      </c>
      <c r="I1963" s="5" t="s">
        <v>17601</v>
      </c>
      <c r="J1963" s="5" t="s">
        <v>3378</v>
      </c>
      <c r="K1963" s="5" t="s">
        <v>17628</v>
      </c>
      <c r="L1963" s="5" t="s">
        <v>17629</v>
      </c>
      <c r="M1963" s="10" t="str">
        <f>IFERROR(__xludf.DUMMYFUNCTION("REGEXEXTRACT(L2448, ""[\s,]([A-Z]{2})[,\s]\s?\d{5}"")"),"CA")</f>
        <v>CA</v>
      </c>
      <c r="N1963" s="5" t="s">
        <v>17630</v>
      </c>
      <c r="O1963" s="5">
        <v>91748.0</v>
      </c>
      <c r="P1963" s="5">
        <v>1.0</v>
      </c>
      <c r="Q1963" s="5" t="s">
        <v>17605</v>
      </c>
      <c r="R1963" s="5">
        <v>4510.0</v>
      </c>
      <c r="S1963" s="5">
        <v>3031.0</v>
      </c>
      <c r="T1963" s="5" t="s">
        <v>69</v>
      </c>
      <c r="U1963" s="5">
        <v>66.0</v>
      </c>
      <c r="V1963" s="5" t="s">
        <v>93</v>
      </c>
      <c r="W1963" s="5" t="s">
        <v>17607</v>
      </c>
      <c r="X1963" s="5" t="s">
        <v>71</v>
      </c>
      <c r="Y1963" s="5" t="s">
        <v>52</v>
      </c>
      <c r="Z1963" s="5" t="s">
        <v>17594</v>
      </c>
      <c r="AA1963" s="5" t="s">
        <v>17608</v>
      </c>
      <c r="AB1963" s="5" t="s">
        <v>1426</v>
      </c>
      <c r="AC1963" s="5" t="s">
        <v>52</v>
      </c>
      <c r="AD1963" s="5" t="s">
        <v>11980</v>
      </c>
      <c r="AE1963" s="5" t="s">
        <v>11981</v>
      </c>
      <c r="AF1963" s="5" t="s">
        <v>218</v>
      </c>
      <c r="AG1963" s="5" t="s">
        <v>52</v>
      </c>
      <c r="AH1963" s="5" t="s">
        <v>11982</v>
      </c>
      <c r="AI1963" s="5" t="s">
        <v>11983</v>
      </c>
      <c r="AJ1963" s="5" t="s">
        <v>17627</v>
      </c>
      <c r="AK1963" s="5" t="s">
        <v>17629</v>
      </c>
      <c r="AL1963" s="5" t="s">
        <v>17631</v>
      </c>
    </row>
    <row r="1964" hidden="1">
      <c r="A1964" s="5" t="s">
        <v>17632</v>
      </c>
      <c r="B1964" s="5" t="s">
        <v>16737</v>
      </c>
      <c r="C1964" s="5" t="s">
        <v>16738</v>
      </c>
      <c r="D1964" s="9">
        <v>42899.0</v>
      </c>
      <c r="E1964" s="5">
        <v>19246.0</v>
      </c>
      <c r="F1964" s="5">
        <v>8748.0</v>
      </c>
      <c r="G1964" s="5" t="s">
        <v>3378</v>
      </c>
      <c r="H1964" s="5" t="s">
        <v>272</v>
      </c>
      <c r="I1964" s="5" t="s">
        <v>4586</v>
      </c>
      <c r="J1964" s="5" t="s">
        <v>3378</v>
      </c>
      <c r="K1964" s="5" t="s">
        <v>17633</v>
      </c>
      <c r="L1964" s="5" t="s">
        <v>16741</v>
      </c>
      <c r="M1964" s="10" t="str">
        <f>IFERROR(__xludf.DUMMYFUNCTION("REGEXEXTRACT(L2449, ""[\s,]([A-Z]{2})[,\s]\s?\d{5}"")"),"CA")</f>
        <v>CA</v>
      </c>
      <c r="N1964" s="5" t="s">
        <v>16742</v>
      </c>
      <c r="O1964" s="5">
        <v>45242.0</v>
      </c>
      <c r="P1964" s="5">
        <v>1.0</v>
      </c>
      <c r="Q1964" s="5" t="s">
        <v>17634</v>
      </c>
      <c r="R1964" s="5" t="s">
        <v>279</v>
      </c>
      <c r="S1964" s="5">
        <v>666.0</v>
      </c>
      <c r="T1964" s="5" t="s">
        <v>69</v>
      </c>
      <c r="U1964" s="5">
        <v>0.0</v>
      </c>
      <c r="V1964" s="5" t="s">
        <v>93</v>
      </c>
      <c r="W1964" s="5" t="s">
        <v>17635</v>
      </c>
      <c r="X1964" s="5" t="s">
        <v>55</v>
      </c>
      <c r="Y1964" s="5" t="s">
        <v>17636</v>
      </c>
      <c r="Z1964" s="5" t="s">
        <v>17637</v>
      </c>
      <c r="AA1964" s="5" t="s">
        <v>17638</v>
      </c>
      <c r="AB1964" s="5" t="s">
        <v>180</v>
      </c>
      <c r="AC1964" s="5" t="s">
        <v>52</v>
      </c>
      <c r="AD1964" s="5" t="s">
        <v>3141</v>
      </c>
      <c r="AE1964" s="5" t="s">
        <v>3142</v>
      </c>
      <c r="AF1964" s="5" t="s">
        <v>162</v>
      </c>
      <c r="AG1964" s="5" t="s">
        <v>52</v>
      </c>
      <c r="AH1964" s="5" t="s">
        <v>52</v>
      </c>
      <c r="AI1964" s="5" t="s">
        <v>3143</v>
      </c>
      <c r="AJ1964" s="5" t="s">
        <v>102</v>
      </c>
      <c r="AK1964" s="5" t="s">
        <v>102</v>
      </c>
      <c r="AL1964" s="5" t="s">
        <v>162</v>
      </c>
    </row>
    <row r="1965" hidden="1">
      <c r="A1965" s="5" t="s">
        <v>17639</v>
      </c>
      <c r="B1965" s="5" t="s">
        <v>17640</v>
      </c>
      <c r="C1965" s="5" t="s">
        <v>17641</v>
      </c>
      <c r="D1965" s="9">
        <v>42897.0</v>
      </c>
      <c r="E1965" s="5">
        <v>2055.0</v>
      </c>
      <c r="F1965" s="5">
        <v>934.0</v>
      </c>
      <c r="G1965" s="5" t="s">
        <v>15092</v>
      </c>
      <c r="H1965" s="5" t="s">
        <v>17642</v>
      </c>
      <c r="I1965" s="5" t="s">
        <v>17643</v>
      </c>
      <c r="J1965" s="5" t="s">
        <v>7490</v>
      </c>
      <c r="K1965" s="5" t="s">
        <v>17644</v>
      </c>
      <c r="L1965" s="5" t="s">
        <v>17645</v>
      </c>
      <c r="M1965" s="10" t="str">
        <f>IFERROR(__xludf.DUMMYFUNCTION("REGEXEXTRACT(L2450, ""[\s,]([A-Z]{2})[,\s]\s?\d{5}"")"),"#N/A")</f>
        <v>#N/A</v>
      </c>
      <c r="N1965" s="5" t="s">
        <v>17646</v>
      </c>
      <c r="O1965" s="5">
        <v>91730.0</v>
      </c>
      <c r="P1965" s="5">
        <v>1.0</v>
      </c>
      <c r="Q1965" s="5" t="s">
        <v>17647</v>
      </c>
      <c r="R1965" s="5" t="s">
        <v>52</v>
      </c>
      <c r="S1965" s="5">
        <v>1.0</v>
      </c>
      <c r="T1965" s="5" t="s">
        <v>53</v>
      </c>
      <c r="U1965" s="5">
        <v>0.0</v>
      </c>
      <c r="V1965" s="5" t="s">
        <v>93</v>
      </c>
      <c r="W1965" s="5" t="s">
        <v>17648</v>
      </c>
      <c r="X1965" s="5" t="s">
        <v>55</v>
      </c>
      <c r="Y1965" s="5" t="s">
        <v>17649</v>
      </c>
      <c r="Z1965" s="5">
        <v>7226.0</v>
      </c>
      <c r="AA1965" s="5" t="s">
        <v>17650</v>
      </c>
      <c r="AB1965" s="5" t="s">
        <v>235</v>
      </c>
      <c r="AC1965" s="5" t="s">
        <v>52</v>
      </c>
      <c r="AD1965" s="5" t="s">
        <v>3141</v>
      </c>
      <c r="AE1965" s="5" t="s">
        <v>3142</v>
      </c>
      <c r="AF1965" s="5" t="s">
        <v>162</v>
      </c>
      <c r="AG1965" s="5" t="s">
        <v>52</v>
      </c>
      <c r="AH1965" s="5" t="s">
        <v>52</v>
      </c>
      <c r="AI1965" s="5" t="s">
        <v>3143</v>
      </c>
      <c r="AJ1965" s="5" t="s">
        <v>102</v>
      </c>
      <c r="AK1965" s="5" t="s">
        <v>102</v>
      </c>
      <c r="AL1965" s="5" t="s">
        <v>17651</v>
      </c>
    </row>
    <row r="1966" hidden="1">
      <c r="A1966" s="5" t="s">
        <v>17652</v>
      </c>
      <c r="B1966" s="5" t="s">
        <v>17653</v>
      </c>
      <c r="C1966" s="5" t="s">
        <v>102</v>
      </c>
      <c r="D1966" s="9">
        <v>42893.0</v>
      </c>
      <c r="E1966" s="5">
        <v>81655.0</v>
      </c>
      <c r="F1966" s="5">
        <v>37116.0</v>
      </c>
      <c r="G1966" s="5" t="s">
        <v>963</v>
      </c>
      <c r="H1966" s="5" t="s">
        <v>272</v>
      </c>
      <c r="I1966" s="5" t="s">
        <v>17654</v>
      </c>
      <c r="J1966" s="5" t="s">
        <v>965</v>
      </c>
      <c r="K1966" s="5" t="s">
        <v>17655</v>
      </c>
      <c r="L1966" s="5" t="s">
        <v>17656</v>
      </c>
      <c r="M1966" s="10" t="str">
        <f>IFERROR(__xludf.DUMMYFUNCTION("REGEXEXTRACT(L2451, ""[\s,]([A-Z]{2})[,\s]\s?\d{5}"")"),"#N/A")</f>
        <v>#N/A</v>
      </c>
      <c r="N1966" s="5" t="s">
        <v>102</v>
      </c>
      <c r="O1966" s="5">
        <v>77058.0</v>
      </c>
      <c r="P1966" s="5">
        <v>2.0</v>
      </c>
      <c r="Q1966" s="5" t="s">
        <v>17657</v>
      </c>
      <c r="R1966" s="5" t="s">
        <v>17658</v>
      </c>
      <c r="S1966" s="5">
        <v>1800.0</v>
      </c>
      <c r="T1966" s="5" t="s">
        <v>196</v>
      </c>
      <c r="U1966" s="5">
        <v>54.0</v>
      </c>
      <c r="V1966" s="5" t="s">
        <v>93</v>
      </c>
      <c r="W1966" s="5" t="s">
        <v>17659</v>
      </c>
      <c r="X1966" s="5" t="s">
        <v>52</v>
      </c>
      <c r="Y1966" s="5" t="s">
        <v>52</v>
      </c>
      <c r="Z1966" s="5" t="s">
        <v>8435</v>
      </c>
      <c r="AA1966" s="5" t="s">
        <v>17660</v>
      </c>
      <c r="AB1966" s="5" t="s">
        <v>59</v>
      </c>
      <c r="AC1966" s="5" t="s">
        <v>283</v>
      </c>
      <c r="AD1966" s="5" t="s">
        <v>15837</v>
      </c>
      <c r="AE1966" s="5" t="s">
        <v>15838</v>
      </c>
      <c r="AF1966" s="5" t="s">
        <v>2166</v>
      </c>
      <c r="AG1966" s="5" t="s">
        <v>52</v>
      </c>
      <c r="AH1966" s="5" t="s">
        <v>52</v>
      </c>
      <c r="AI1966" s="5" t="s">
        <v>15839</v>
      </c>
      <c r="AJ1966" s="5" t="s">
        <v>102</v>
      </c>
      <c r="AK1966" s="5" t="s">
        <v>102</v>
      </c>
      <c r="AL1966" s="5" t="s">
        <v>17661</v>
      </c>
    </row>
    <row r="1967">
      <c r="A1967" s="5" t="s">
        <v>17662</v>
      </c>
      <c r="B1967" s="5" t="s">
        <v>17663</v>
      </c>
      <c r="C1967" s="5" t="s">
        <v>17664</v>
      </c>
      <c r="D1967" s="9">
        <v>42892.0</v>
      </c>
      <c r="E1967" s="5">
        <v>10485.0</v>
      </c>
      <c r="F1967" s="5">
        <v>4766.0</v>
      </c>
      <c r="G1967" s="5" t="s">
        <v>83</v>
      </c>
      <c r="H1967" s="5" t="s">
        <v>45</v>
      </c>
      <c r="I1967" s="5" t="s">
        <v>17665</v>
      </c>
      <c r="J1967" s="5" t="s">
        <v>86</v>
      </c>
      <c r="K1967" s="5" t="s">
        <v>17666</v>
      </c>
      <c r="L1967" s="5" t="s">
        <v>17667</v>
      </c>
      <c r="M1967" s="10" t="str">
        <f>IFERROR(__xludf.DUMMYFUNCTION("REGEXEXTRACT(L2452, ""[\s,]([A-Z]{2})[,\s]\s?\d{5}"")"),"FL")</f>
        <v>FL</v>
      </c>
      <c r="N1967" s="5" t="s">
        <v>17668</v>
      </c>
      <c r="O1967" s="5">
        <v>45015.0</v>
      </c>
      <c r="P1967" s="5">
        <v>1.0</v>
      </c>
      <c r="Q1967" s="5" t="s">
        <v>17669</v>
      </c>
      <c r="R1967" s="5" t="s">
        <v>91</v>
      </c>
      <c r="S1967" s="5">
        <v>10.0</v>
      </c>
      <c r="T1967" s="5" t="s">
        <v>53</v>
      </c>
      <c r="U1967" s="5">
        <v>0.0</v>
      </c>
      <c r="V1967" s="5" t="s">
        <v>93</v>
      </c>
      <c r="W1967" s="5" t="s">
        <v>17670</v>
      </c>
      <c r="X1967" s="5" t="s">
        <v>55</v>
      </c>
      <c r="Y1967" s="5" t="s">
        <v>17671</v>
      </c>
      <c r="Z1967" s="5" t="s">
        <v>17672</v>
      </c>
      <c r="AA1967" s="5" t="s">
        <v>52</v>
      </c>
      <c r="AB1967" s="5" t="s">
        <v>180</v>
      </c>
      <c r="AC1967" s="5" t="s">
        <v>52</v>
      </c>
      <c r="AD1967" s="5" t="s">
        <v>3141</v>
      </c>
      <c r="AE1967" s="5" t="s">
        <v>3142</v>
      </c>
      <c r="AF1967" s="5" t="s">
        <v>162</v>
      </c>
      <c r="AG1967" s="5" t="s">
        <v>52</v>
      </c>
      <c r="AH1967" s="5" t="s">
        <v>52</v>
      </c>
      <c r="AI1967" s="5" t="s">
        <v>3143</v>
      </c>
      <c r="AJ1967" s="5" t="s">
        <v>17663</v>
      </c>
      <c r="AK1967" s="5" t="s">
        <v>17667</v>
      </c>
      <c r="AL1967" s="5" t="s">
        <v>17673</v>
      </c>
    </row>
    <row r="1968">
      <c r="A1968" s="5" t="s">
        <v>17674</v>
      </c>
      <c r="B1968" s="5" t="s">
        <v>17675</v>
      </c>
      <c r="C1968" s="5" t="s">
        <v>2953</v>
      </c>
      <c r="D1968" s="9">
        <v>42891.0</v>
      </c>
      <c r="E1968" s="5">
        <v>35974.0</v>
      </c>
      <c r="F1968" s="5">
        <v>16352.0</v>
      </c>
      <c r="G1968" s="5" t="s">
        <v>556</v>
      </c>
      <c r="H1968" s="5" t="s">
        <v>45</v>
      </c>
      <c r="I1968" s="5" t="s">
        <v>12165</v>
      </c>
      <c r="J1968" s="5" t="s">
        <v>558</v>
      </c>
      <c r="K1968" s="5" t="s">
        <v>391</v>
      </c>
      <c r="L1968" s="5" t="s">
        <v>17676</v>
      </c>
      <c r="M1968" s="10" t="str">
        <f>IFERROR(__xludf.DUMMYFUNCTION("REGEXEXTRACT(L2453, ""[\s,]([A-Z]{2})[,\s]\s?\d{5}"")"),"MA")</f>
        <v>MA</v>
      </c>
      <c r="N1968" s="5" t="s">
        <v>2956</v>
      </c>
      <c r="O1968" s="5">
        <v>11422.0</v>
      </c>
      <c r="P1968" s="5">
        <v>1.0</v>
      </c>
      <c r="Q1968" s="5" t="s">
        <v>17677</v>
      </c>
      <c r="R1968" s="5">
        <v>4500.0</v>
      </c>
      <c r="S1968" s="5">
        <v>4403.0</v>
      </c>
      <c r="T1968" s="5" t="s">
        <v>115</v>
      </c>
      <c r="U1968" s="5">
        <v>0.0</v>
      </c>
      <c r="V1968" s="5" t="s">
        <v>70</v>
      </c>
      <c r="W1968" s="5" t="s">
        <v>17678</v>
      </c>
      <c r="X1968" s="5" t="s">
        <v>71</v>
      </c>
      <c r="Y1968" s="5" t="s">
        <v>52</v>
      </c>
      <c r="Z1968" s="5" t="s">
        <v>17679</v>
      </c>
      <c r="AA1968" s="5" t="s">
        <v>17680</v>
      </c>
      <c r="AB1968" s="5" t="s">
        <v>59</v>
      </c>
      <c r="AC1968" s="5" t="s">
        <v>52</v>
      </c>
      <c r="AD1968" s="5" t="s">
        <v>398</v>
      </c>
      <c r="AE1968" s="5" t="s">
        <v>399</v>
      </c>
      <c r="AF1968" s="5" t="s">
        <v>400</v>
      </c>
      <c r="AG1968" s="5" t="s">
        <v>401</v>
      </c>
      <c r="AH1968" s="5">
        <v>23502.0</v>
      </c>
      <c r="AI1968" s="5" t="s">
        <v>402</v>
      </c>
      <c r="AJ1968" s="5" t="s">
        <v>2164</v>
      </c>
      <c r="AK1968" s="5" t="s">
        <v>2165</v>
      </c>
      <c r="AL1968" s="5" t="s">
        <v>16536</v>
      </c>
    </row>
    <row r="1969" hidden="1">
      <c r="A1969" s="5" t="s">
        <v>17681</v>
      </c>
      <c r="B1969" s="5" t="s">
        <v>17682</v>
      </c>
      <c r="C1969" s="5" t="s">
        <v>102</v>
      </c>
      <c r="D1969" s="9">
        <v>42887.0</v>
      </c>
      <c r="E1969" s="5">
        <v>55552.0</v>
      </c>
      <c r="F1969" s="5">
        <v>25251.0</v>
      </c>
      <c r="G1969" s="5" t="s">
        <v>2389</v>
      </c>
      <c r="H1969" s="5" t="s">
        <v>366</v>
      </c>
      <c r="I1969" s="5" t="s">
        <v>17683</v>
      </c>
      <c r="J1969" s="5" t="s">
        <v>2391</v>
      </c>
      <c r="K1969" s="5" t="s">
        <v>17684</v>
      </c>
      <c r="L1969" s="5" t="s">
        <v>17685</v>
      </c>
      <c r="M1969" s="10" t="str">
        <f>IFERROR(__xludf.DUMMYFUNCTION("REGEXEXTRACT(L2454, ""[\s,]([A-Z]{2})[,\s]\s?\d{5}"")"),"MA")</f>
        <v>MA</v>
      </c>
      <c r="N1969" s="5" t="s">
        <v>102</v>
      </c>
      <c r="O1969" s="5" t="s">
        <v>17686</v>
      </c>
      <c r="P1969" s="5">
        <v>1.0</v>
      </c>
      <c r="Q1969" s="5" t="s">
        <v>17687</v>
      </c>
      <c r="R1969" s="5" t="s">
        <v>244</v>
      </c>
      <c r="S1969" s="5">
        <v>16.0</v>
      </c>
      <c r="T1969" s="5" t="s">
        <v>1386</v>
      </c>
      <c r="U1969" s="5">
        <v>40.0</v>
      </c>
      <c r="V1969" s="5" t="s">
        <v>70</v>
      </c>
      <c r="W1969" s="5" t="s">
        <v>17688</v>
      </c>
      <c r="X1969" s="5" t="s">
        <v>52</v>
      </c>
      <c r="Y1969" s="5" t="s">
        <v>52</v>
      </c>
      <c r="Z1969" s="5" t="s">
        <v>17689</v>
      </c>
      <c r="AA1969" s="5">
        <v>3861797.0</v>
      </c>
      <c r="AB1969" s="5" t="s">
        <v>260</v>
      </c>
      <c r="AC1969" s="5" t="s">
        <v>52</v>
      </c>
      <c r="AD1969" s="5" t="s">
        <v>72</v>
      </c>
      <c r="AE1969" s="5" t="s">
        <v>73</v>
      </c>
      <c r="AF1969" s="5" t="s">
        <v>74</v>
      </c>
      <c r="AG1969" s="5" t="s">
        <v>75</v>
      </c>
      <c r="AH1969" s="5" t="s">
        <v>76</v>
      </c>
      <c r="AI1969" s="5" t="s">
        <v>77</v>
      </c>
      <c r="AJ1969" s="5" t="s">
        <v>17690</v>
      </c>
      <c r="AK1969" s="5" t="s">
        <v>17691</v>
      </c>
      <c r="AL1969" s="5" t="s">
        <v>6168</v>
      </c>
    </row>
    <row r="1970">
      <c r="A1970" s="5" t="s">
        <v>17692</v>
      </c>
      <c r="B1970" s="5" t="s">
        <v>17289</v>
      </c>
      <c r="C1970" s="5" t="s">
        <v>17290</v>
      </c>
      <c r="D1970" s="9">
        <v>42886.0</v>
      </c>
      <c r="E1970" s="5">
        <v>21283.0</v>
      </c>
      <c r="F1970" s="5">
        <v>9674.0</v>
      </c>
      <c r="G1970" s="5" t="s">
        <v>556</v>
      </c>
      <c r="H1970" s="5" t="s">
        <v>45</v>
      </c>
      <c r="I1970" s="5" t="s">
        <v>8896</v>
      </c>
      <c r="J1970" s="5" t="s">
        <v>558</v>
      </c>
      <c r="K1970" s="5" t="s">
        <v>17693</v>
      </c>
      <c r="L1970" s="5" t="s">
        <v>17292</v>
      </c>
      <c r="M1970" s="11" t="s">
        <v>2670</v>
      </c>
      <c r="N1970" s="5" t="s">
        <v>17293</v>
      </c>
      <c r="O1970" s="5" t="s">
        <v>17294</v>
      </c>
      <c r="P1970" s="5">
        <v>1.0</v>
      </c>
      <c r="Q1970" s="5" t="s">
        <v>17694</v>
      </c>
      <c r="R1970" s="5">
        <v>4536.0</v>
      </c>
      <c r="S1970" s="5">
        <v>791.0</v>
      </c>
      <c r="T1970" s="5" t="s">
        <v>69</v>
      </c>
      <c r="U1970" s="5">
        <v>47.0</v>
      </c>
      <c r="V1970" s="5" t="s">
        <v>93</v>
      </c>
      <c r="W1970" s="5" t="s">
        <v>17695</v>
      </c>
      <c r="X1970" s="5" t="s">
        <v>71</v>
      </c>
      <c r="Y1970" s="5" t="s">
        <v>52</v>
      </c>
      <c r="Z1970" s="5" t="s">
        <v>858</v>
      </c>
      <c r="AA1970" s="5" t="s">
        <v>17696</v>
      </c>
      <c r="AB1970" s="5" t="s">
        <v>200</v>
      </c>
      <c r="AC1970" s="5" t="s">
        <v>283</v>
      </c>
      <c r="AD1970" s="5" t="s">
        <v>15837</v>
      </c>
      <c r="AE1970" s="5" t="s">
        <v>15838</v>
      </c>
      <c r="AF1970" s="5" t="s">
        <v>2166</v>
      </c>
      <c r="AG1970" s="5" t="s">
        <v>52</v>
      </c>
      <c r="AH1970" s="5" t="s">
        <v>52</v>
      </c>
      <c r="AI1970" s="5" t="s">
        <v>15839</v>
      </c>
      <c r="AJ1970" s="5" t="s">
        <v>2164</v>
      </c>
      <c r="AK1970" s="5" t="s">
        <v>12178</v>
      </c>
      <c r="AL1970" s="5" t="s">
        <v>15840</v>
      </c>
    </row>
    <row r="1971" hidden="1">
      <c r="A1971" s="5" t="s">
        <v>17697</v>
      </c>
      <c r="B1971" s="5" t="s">
        <v>16737</v>
      </c>
      <c r="C1971" s="5" t="s">
        <v>17698</v>
      </c>
      <c r="D1971" s="9">
        <v>42886.0</v>
      </c>
      <c r="E1971" s="5">
        <v>63723.0</v>
      </c>
      <c r="F1971" s="5">
        <v>28965.0</v>
      </c>
      <c r="G1971" s="5" t="s">
        <v>3378</v>
      </c>
      <c r="H1971" s="5" t="s">
        <v>272</v>
      </c>
      <c r="I1971" s="5" t="s">
        <v>17699</v>
      </c>
      <c r="J1971" s="5" t="s">
        <v>3378</v>
      </c>
      <c r="K1971" s="5" t="s">
        <v>17700</v>
      </c>
      <c r="L1971" s="5" t="s">
        <v>16741</v>
      </c>
      <c r="M1971" s="10" t="str">
        <f>IFERROR(__xludf.DUMMYFUNCTION("REGEXEXTRACT(L2456, ""[\s,]([A-Z]{2})[,\s]\s?\d{5}"")"),"#N/A")</f>
        <v>#N/A</v>
      </c>
      <c r="N1971" s="5" t="s">
        <v>17701</v>
      </c>
      <c r="O1971" s="5">
        <v>45242.0</v>
      </c>
      <c r="P1971" s="5">
        <v>2.0</v>
      </c>
      <c r="Q1971" s="5" t="s">
        <v>17702</v>
      </c>
      <c r="R1971" s="5" t="s">
        <v>17703</v>
      </c>
      <c r="S1971" s="5">
        <v>1918.0</v>
      </c>
      <c r="T1971" s="5" t="s">
        <v>69</v>
      </c>
      <c r="U1971" s="5">
        <v>0.0</v>
      </c>
      <c r="V1971" s="5" t="s">
        <v>93</v>
      </c>
      <c r="W1971" s="5" t="s">
        <v>17704</v>
      </c>
      <c r="X1971" s="5" t="s">
        <v>55</v>
      </c>
      <c r="Y1971" s="5" t="s">
        <v>17705</v>
      </c>
      <c r="Z1971" s="5" t="s">
        <v>17706</v>
      </c>
      <c r="AA1971" s="5" t="s">
        <v>17707</v>
      </c>
      <c r="AB1971" s="5" t="s">
        <v>180</v>
      </c>
      <c r="AC1971" s="5" t="s">
        <v>52</v>
      </c>
      <c r="AD1971" s="5" t="s">
        <v>3141</v>
      </c>
      <c r="AE1971" s="5" t="s">
        <v>3142</v>
      </c>
      <c r="AF1971" s="5" t="s">
        <v>162</v>
      </c>
      <c r="AG1971" s="5" t="s">
        <v>52</v>
      </c>
      <c r="AH1971" s="5" t="s">
        <v>52</v>
      </c>
      <c r="AI1971" s="5" t="s">
        <v>3143</v>
      </c>
      <c r="AJ1971" s="5" t="s">
        <v>102</v>
      </c>
      <c r="AK1971" s="5" t="s">
        <v>102</v>
      </c>
      <c r="AL1971" s="5" t="s">
        <v>162</v>
      </c>
    </row>
    <row r="1972" hidden="1">
      <c r="A1972" s="5" t="s">
        <v>17708</v>
      </c>
      <c r="B1972" s="5" t="s">
        <v>17709</v>
      </c>
      <c r="C1972" s="5" t="s">
        <v>17709</v>
      </c>
      <c r="D1972" s="9">
        <v>42885.0</v>
      </c>
      <c r="E1972" s="5">
        <v>139746.0</v>
      </c>
      <c r="F1972" s="5">
        <v>63521.0</v>
      </c>
      <c r="G1972" s="5" t="s">
        <v>1419</v>
      </c>
      <c r="H1972" s="5" t="s">
        <v>480</v>
      </c>
      <c r="I1972" s="5" t="s">
        <v>17710</v>
      </c>
      <c r="J1972" s="5" t="s">
        <v>256</v>
      </c>
      <c r="K1972" s="5" t="s">
        <v>4021</v>
      </c>
      <c r="L1972" s="5" t="s">
        <v>17711</v>
      </c>
      <c r="M1972" s="10" t="str">
        <f>IFERROR(__xludf.DUMMYFUNCTION("REGEXEXTRACT(L2457, ""[\s,]([A-Z]{2})[,\s]\s?\d{5}"")"),"#N/A")</f>
        <v>#N/A</v>
      </c>
      <c r="N1972" s="5" t="s">
        <v>17711</v>
      </c>
      <c r="O1972" s="5">
        <v>4769.0</v>
      </c>
      <c r="P1972" s="5">
        <v>3.0</v>
      </c>
      <c r="Q1972" s="5" t="s">
        <v>17712</v>
      </c>
      <c r="R1972" s="5" t="s">
        <v>3360</v>
      </c>
      <c r="S1972" s="5">
        <v>181.0</v>
      </c>
      <c r="T1972" s="5" t="s">
        <v>1077</v>
      </c>
      <c r="U1972" s="5">
        <v>0.0</v>
      </c>
      <c r="V1972" s="5" t="s">
        <v>70</v>
      </c>
      <c r="W1972" s="5" t="s">
        <v>17713</v>
      </c>
      <c r="X1972" s="5" t="s">
        <v>52</v>
      </c>
      <c r="Y1972" s="5" t="s">
        <v>52</v>
      </c>
      <c r="Z1972" s="5" t="s">
        <v>5599</v>
      </c>
      <c r="AA1972" s="5" t="s">
        <v>17714</v>
      </c>
      <c r="AB1972" s="5" t="s">
        <v>1553</v>
      </c>
      <c r="AC1972" s="5" t="s">
        <v>52</v>
      </c>
      <c r="AD1972" s="5" t="s">
        <v>5289</v>
      </c>
      <c r="AE1972" s="5" t="s">
        <v>5290</v>
      </c>
      <c r="AF1972" s="5" t="s">
        <v>5291</v>
      </c>
      <c r="AG1972" s="5" t="s">
        <v>52</v>
      </c>
      <c r="AH1972" s="5" t="s">
        <v>52</v>
      </c>
      <c r="AI1972" s="5" t="s">
        <v>52</v>
      </c>
      <c r="AJ1972" s="5" t="s">
        <v>13385</v>
      </c>
      <c r="AK1972" s="5" t="s">
        <v>17715</v>
      </c>
      <c r="AL1972" s="5" t="s">
        <v>6358</v>
      </c>
    </row>
    <row r="1973" hidden="1">
      <c r="A1973" s="5" t="s">
        <v>17716</v>
      </c>
      <c r="B1973" s="5" t="s">
        <v>17717</v>
      </c>
      <c r="C1973" s="5" t="s">
        <v>17717</v>
      </c>
      <c r="D1973" s="9">
        <v>42885.0</v>
      </c>
      <c r="E1973" s="5">
        <v>149703.0</v>
      </c>
      <c r="F1973" s="5">
        <v>68047.0</v>
      </c>
      <c r="G1973" s="5" t="s">
        <v>1419</v>
      </c>
      <c r="H1973" s="5" t="s">
        <v>480</v>
      </c>
      <c r="I1973" s="5" t="s">
        <v>17710</v>
      </c>
      <c r="J1973" s="5" t="s">
        <v>256</v>
      </c>
      <c r="K1973" s="5" t="s">
        <v>4021</v>
      </c>
      <c r="L1973" s="5" t="s">
        <v>17718</v>
      </c>
      <c r="M1973" s="10" t="str">
        <f>IFERROR(__xludf.DUMMYFUNCTION("REGEXEXTRACT(L2458, ""[\s,]([A-Z]{2})[,\s]\s?\d{5}"")"),"NC")</f>
        <v>NC</v>
      </c>
      <c r="N1973" s="5" t="s">
        <v>17718</v>
      </c>
      <c r="O1973" s="5">
        <v>8816.0</v>
      </c>
      <c r="P1973" s="5">
        <v>3.0</v>
      </c>
      <c r="Q1973" s="5" t="s">
        <v>17719</v>
      </c>
      <c r="R1973" s="5" t="s">
        <v>3360</v>
      </c>
      <c r="S1973" s="5">
        <v>142.0</v>
      </c>
      <c r="T1973" s="5" t="s">
        <v>1077</v>
      </c>
      <c r="U1973" s="5">
        <v>0.0</v>
      </c>
      <c r="V1973" s="5" t="s">
        <v>70</v>
      </c>
      <c r="W1973" s="5" t="s">
        <v>17720</v>
      </c>
      <c r="X1973" s="5" t="s">
        <v>52</v>
      </c>
      <c r="Y1973" s="5" t="s">
        <v>52</v>
      </c>
      <c r="Z1973" s="5" t="s">
        <v>5599</v>
      </c>
      <c r="AA1973" s="5" t="s">
        <v>17721</v>
      </c>
      <c r="AB1973" s="5" t="s">
        <v>1553</v>
      </c>
      <c r="AC1973" s="5" t="s">
        <v>52</v>
      </c>
      <c r="AD1973" s="5" t="s">
        <v>5289</v>
      </c>
      <c r="AE1973" s="5" t="s">
        <v>5290</v>
      </c>
      <c r="AF1973" s="5" t="s">
        <v>5291</v>
      </c>
      <c r="AG1973" s="5" t="s">
        <v>52</v>
      </c>
      <c r="AH1973" s="5" t="s">
        <v>52</v>
      </c>
      <c r="AI1973" s="5" t="s">
        <v>52</v>
      </c>
      <c r="AJ1973" s="5" t="s">
        <v>17722</v>
      </c>
      <c r="AK1973" s="5" t="s">
        <v>17723</v>
      </c>
      <c r="AL1973" s="5" t="s">
        <v>6358</v>
      </c>
    </row>
    <row r="1974" hidden="1">
      <c r="A1974" s="5" t="s">
        <v>17724</v>
      </c>
      <c r="B1974" s="5" t="s">
        <v>16737</v>
      </c>
      <c r="C1974" s="5" t="s">
        <v>16738</v>
      </c>
      <c r="D1974" s="9">
        <v>42884.0</v>
      </c>
      <c r="E1974" s="5">
        <v>12756.0</v>
      </c>
      <c r="F1974" s="5">
        <v>5798.0</v>
      </c>
      <c r="G1974" s="5" t="s">
        <v>3378</v>
      </c>
      <c r="H1974" s="5" t="s">
        <v>171</v>
      </c>
      <c r="I1974" s="5" t="s">
        <v>14318</v>
      </c>
      <c r="J1974" s="5" t="s">
        <v>3378</v>
      </c>
      <c r="K1974" s="5" t="s">
        <v>17725</v>
      </c>
      <c r="L1974" s="5" t="s">
        <v>16741</v>
      </c>
      <c r="M1974" s="10" t="str">
        <f>IFERROR(__xludf.DUMMYFUNCTION("REGEXEXTRACT(L2459, ""[\s,]([A-Z]{2})[,\s]\s?\d{5}"")"),"TX")</f>
        <v>TX</v>
      </c>
      <c r="N1974" s="5" t="s">
        <v>16742</v>
      </c>
      <c r="O1974" s="5">
        <v>45242.0</v>
      </c>
      <c r="P1974" s="5">
        <v>1.0</v>
      </c>
      <c r="Q1974" s="5" t="s">
        <v>17726</v>
      </c>
      <c r="R1974" s="5" t="s">
        <v>441</v>
      </c>
      <c r="S1974" s="5">
        <v>462.0</v>
      </c>
      <c r="T1974" s="5" t="s">
        <v>69</v>
      </c>
      <c r="U1974" s="5">
        <v>0.0</v>
      </c>
      <c r="V1974" s="5" t="s">
        <v>93</v>
      </c>
      <c r="W1974" s="5" t="s">
        <v>17727</v>
      </c>
      <c r="X1974" s="5" t="s">
        <v>55</v>
      </c>
      <c r="Y1974" s="5" t="s">
        <v>17728</v>
      </c>
      <c r="Z1974" s="5" t="s">
        <v>17729</v>
      </c>
      <c r="AA1974" s="5" t="s">
        <v>17730</v>
      </c>
      <c r="AB1974" s="5" t="s">
        <v>260</v>
      </c>
      <c r="AC1974" s="5" t="s">
        <v>52</v>
      </c>
      <c r="AD1974" s="5" t="s">
        <v>3141</v>
      </c>
      <c r="AE1974" s="5" t="s">
        <v>3142</v>
      </c>
      <c r="AF1974" s="5" t="s">
        <v>162</v>
      </c>
      <c r="AG1974" s="5" t="s">
        <v>52</v>
      </c>
      <c r="AH1974" s="5" t="s">
        <v>52</v>
      </c>
      <c r="AI1974" s="5" t="s">
        <v>3143</v>
      </c>
      <c r="AJ1974" s="5" t="s">
        <v>102</v>
      </c>
      <c r="AK1974" s="5" t="s">
        <v>102</v>
      </c>
      <c r="AL1974" s="5" t="s">
        <v>162</v>
      </c>
    </row>
    <row r="1975" hidden="1">
      <c r="A1975" s="5" t="s">
        <v>17731</v>
      </c>
      <c r="B1975" s="5" t="s">
        <v>17732</v>
      </c>
      <c r="C1975" s="5" t="s">
        <v>17733</v>
      </c>
      <c r="D1975" s="9">
        <v>42884.0</v>
      </c>
      <c r="E1975" s="5">
        <v>334.0</v>
      </c>
      <c r="F1975" s="5">
        <v>152.0</v>
      </c>
      <c r="G1975" s="5" t="s">
        <v>963</v>
      </c>
      <c r="H1975" s="5" t="s">
        <v>171</v>
      </c>
      <c r="I1975" s="5" t="s">
        <v>14318</v>
      </c>
      <c r="J1975" s="5" t="s">
        <v>965</v>
      </c>
      <c r="K1975" s="5" t="s">
        <v>17734</v>
      </c>
      <c r="L1975" s="5" t="s">
        <v>17735</v>
      </c>
      <c r="M1975" s="10" t="str">
        <f>IFERROR(__xludf.DUMMYFUNCTION("REGEXEXTRACT(L2460, ""[\s,]([A-Z]{2})[,\s]\s?\d{5}"")"),"FL")</f>
        <v>FL</v>
      </c>
      <c r="N1975" s="5" t="s">
        <v>17736</v>
      </c>
      <c r="O1975" s="5" t="s">
        <v>52</v>
      </c>
      <c r="P1975" s="5">
        <v>1.0</v>
      </c>
      <c r="Q1975" s="5" t="s">
        <v>17737</v>
      </c>
      <c r="R1975" s="5" t="s">
        <v>91</v>
      </c>
      <c r="S1975" s="5">
        <v>32.0</v>
      </c>
      <c r="T1975" s="5" t="s">
        <v>69</v>
      </c>
      <c r="U1975" s="5">
        <v>0.0</v>
      </c>
      <c r="V1975" s="5" t="s">
        <v>52</v>
      </c>
      <c r="W1975" s="5" t="s">
        <v>17738</v>
      </c>
      <c r="X1975" s="5" t="s">
        <v>52</v>
      </c>
      <c r="Y1975" s="5" t="s">
        <v>52</v>
      </c>
      <c r="Z1975" s="5" t="s">
        <v>8210</v>
      </c>
      <c r="AA1975" s="5" t="s">
        <v>17739</v>
      </c>
      <c r="AB1975" s="5" t="s">
        <v>260</v>
      </c>
      <c r="AC1975" s="5" t="s">
        <v>52</v>
      </c>
      <c r="AD1975" s="5" t="s">
        <v>3589</v>
      </c>
      <c r="AE1975" s="5" t="s">
        <v>3590</v>
      </c>
      <c r="AF1975" s="5" t="s">
        <v>3591</v>
      </c>
      <c r="AG1975" s="5" t="s">
        <v>52</v>
      </c>
      <c r="AH1975" s="5" t="s">
        <v>52</v>
      </c>
      <c r="AI1975" s="5" t="s">
        <v>3592</v>
      </c>
      <c r="AJ1975" s="5" t="s">
        <v>248</v>
      </c>
      <c r="AK1975" s="5" t="s">
        <v>17740</v>
      </c>
      <c r="AL1975" s="5" t="s">
        <v>17741</v>
      </c>
    </row>
    <row r="1976" hidden="1">
      <c r="A1976" s="5" t="s">
        <v>17742</v>
      </c>
      <c r="B1976" s="5" t="s">
        <v>17743</v>
      </c>
      <c r="C1976" s="5" t="s">
        <v>17229</v>
      </c>
      <c r="D1976" s="9">
        <v>42884.0</v>
      </c>
      <c r="E1976" s="5">
        <v>295350.0</v>
      </c>
      <c r="F1976" s="5">
        <v>134250.0</v>
      </c>
      <c r="G1976" s="5" t="s">
        <v>327</v>
      </c>
      <c r="H1976" s="5" t="s">
        <v>459</v>
      </c>
      <c r="I1976" s="5" t="s">
        <v>17744</v>
      </c>
      <c r="J1976" s="5" t="s">
        <v>191</v>
      </c>
      <c r="K1976" s="5" t="s">
        <v>7307</v>
      </c>
      <c r="L1976" s="5" t="s">
        <v>17745</v>
      </c>
      <c r="M1976" s="10" t="str">
        <f>IFERROR(__xludf.DUMMYFUNCTION("REGEXEXTRACT(L2461, ""[\s,]([A-Z]{2})[,\s]\s?\d{5}"")"),"FL")</f>
        <v>FL</v>
      </c>
      <c r="N1976" s="5" t="s">
        <v>17230</v>
      </c>
      <c r="O1976" s="5" t="s">
        <v>52</v>
      </c>
      <c r="P1976" s="5">
        <v>5.0</v>
      </c>
      <c r="Q1976" s="5" t="s">
        <v>17746</v>
      </c>
      <c r="R1976" s="5" t="s">
        <v>508</v>
      </c>
      <c r="S1976" s="5">
        <v>44.0</v>
      </c>
      <c r="T1976" s="5" t="s">
        <v>374</v>
      </c>
      <c r="U1976" s="5">
        <v>114.0</v>
      </c>
      <c r="V1976" s="5" t="s">
        <v>93</v>
      </c>
      <c r="W1976" s="5" t="s">
        <v>17747</v>
      </c>
      <c r="X1976" s="5" t="s">
        <v>52</v>
      </c>
      <c r="Y1976" s="5" t="s">
        <v>52</v>
      </c>
      <c r="Z1976" s="5" t="s">
        <v>17748</v>
      </c>
      <c r="AA1976" s="5" t="s">
        <v>17749</v>
      </c>
      <c r="AB1976" s="5" t="s">
        <v>260</v>
      </c>
      <c r="AC1976" s="5" t="s">
        <v>52</v>
      </c>
      <c r="AD1976" s="5" t="s">
        <v>11980</v>
      </c>
      <c r="AE1976" s="5" t="s">
        <v>11981</v>
      </c>
      <c r="AF1976" s="5" t="s">
        <v>218</v>
      </c>
      <c r="AG1976" s="5" t="s">
        <v>52</v>
      </c>
      <c r="AH1976" s="5" t="s">
        <v>11982</v>
      </c>
      <c r="AI1976" s="5" t="s">
        <v>11983</v>
      </c>
      <c r="AJ1976" s="5" t="s">
        <v>17750</v>
      </c>
      <c r="AK1976" s="5" t="s">
        <v>17751</v>
      </c>
      <c r="AL1976" s="5" t="s">
        <v>300</v>
      </c>
    </row>
    <row r="1977">
      <c r="A1977" s="5" t="s">
        <v>17752</v>
      </c>
      <c r="B1977" s="5" t="s">
        <v>17753</v>
      </c>
      <c r="C1977" s="5" t="s">
        <v>17754</v>
      </c>
      <c r="D1977" s="9">
        <v>42882.0</v>
      </c>
      <c r="E1977" s="5">
        <v>57750.0</v>
      </c>
      <c r="F1977" s="5">
        <v>26250.0</v>
      </c>
      <c r="G1977" s="5" t="s">
        <v>2481</v>
      </c>
      <c r="H1977" s="5" t="s">
        <v>45</v>
      </c>
      <c r="I1977" s="5" t="s">
        <v>6158</v>
      </c>
      <c r="J1977" s="5" t="s">
        <v>532</v>
      </c>
      <c r="K1977" s="5" t="s">
        <v>17755</v>
      </c>
      <c r="L1977" s="5" t="s">
        <v>17756</v>
      </c>
      <c r="M1977" s="10" t="str">
        <f>IFERROR(__xludf.DUMMYFUNCTION("REGEXEXTRACT(L2462, ""[\s,]([A-Z]{2})[,\s]\s?\d{5}"")"),"OH")</f>
        <v>OH</v>
      </c>
      <c r="N1977" s="5" t="s">
        <v>17757</v>
      </c>
      <c r="O1977" s="5">
        <v>11206.0</v>
      </c>
      <c r="P1977" s="5">
        <v>1.0</v>
      </c>
      <c r="Q1977" s="5" t="s">
        <v>17758</v>
      </c>
      <c r="R1977" s="5">
        <v>2210.0</v>
      </c>
      <c r="S1977" s="5">
        <v>7.0</v>
      </c>
      <c r="T1977" s="5" t="s">
        <v>53</v>
      </c>
      <c r="U1977" s="5">
        <v>8.0</v>
      </c>
      <c r="V1977" s="5" t="s">
        <v>93</v>
      </c>
      <c r="W1977" s="5" t="s">
        <v>17759</v>
      </c>
      <c r="X1977" s="5" t="s">
        <v>52</v>
      </c>
      <c r="Y1977" s="5" t="s">
        <v>52</v>
      </c>
      <c r="Z1977" s="5" t="s">
        <v>17760</v>
      </c>
      <c r="AA1977" s="5" t="s">
        <v>17761</v>
      </c>
      <c r="AB1977" s="5" t="s">
        <v>260</v>
      </c>
      <c r="AC1977" s="5" t="s">
        <v>52</v>
      </c>
      <c r="AD1977" s="5" t="s">
        <v>11980</v>
      </c>
      <c r="AE1977" s="5" t="s">
        <v>11981</v>
      </c>
      <c r="AF1977" s="5" t="s">
        <v>218</v>
      </c>
      <c r="AG1977" s="5" t="s">
        <v>52</v>
      </c>
      <c r="AH1977" s="5" t="s">
        <v>11982</v>
      </c>
      <c r="AI1977" s="5" t="s">
        <v>11983</v>
      </c>
      <c r="AJ1977" s="5" t="s">
        <v>17762</v>
      </c>
      <c r="AK1977" s="5" t="s">
        <v>17763</v>
      </c>
      <c r="AL1977" s="5" t="s">
        <v>3639</v>
      </c>
    </row>
    <row r="1978" hidden="1">
      <c r="A1978" s="5" t="s">
        <v>17764</v>
      </c>
      <c r="B1978" s="5" t="s">
        <v>13270</v>
      </c>
      <c r="C1978" s="5" t="s">
        <v>16430</v>
      </c>
      <c r="D1978" s="9">
        <v>42880.0</v>
      </c>
      <c r="E1978" s="5">
        <v>96965.0</v>
      </c>
      <c r="F1978" s="5">
        <v>44075.0</v>
      </c>
      <c r="G1978" s="5" t="s">
        <v>226</v>
      </c>
      <c r="H1978" s="5" t="s">
        <v>205</v>
      </c>
      <c r="I1978" s="5" t="s">
        <v>12990</v>
      </c>
      <c r="J1978" s="5" t="s">
        <v>228</v>
      </c>
      <c r="K1978" s="5" t="s">
        <v>16437</v>
      </c>
      <c r="L1978" s="5" t="s">
        <v>16237</v>
      </c>
      <c r="M1978" s="10" t="str">
        <f>IFERROR(__xludf.DUMMYFUNCTION("REGEXEXTRACT(L2463, ""[\s,]([A-Z]{2})[,\s]\s?\d{5}"")"),"KY")</f>
        <v>KY</v>
      </c>
      <c r="N1978" s="5" t="s">
        <v>16431</v>
      </c>
      <c r="O1978" s="5">
        <v>960.0</v>
      </c>
      <c r="P1978" s="5">
        <v>2.0</v>
      </c>
      <c r="Q1978" s="5" t="s">
        <v>17765</v>
      </c>
      <c r="R1978" s="5" t="s">
        <v>2195</v>
      </c>
      <c r="S1978" s="5">
        <v>3661.0</v>
      </c>
      <c r="T1978" s="5" t="s">
        <v>53</v>
      </c>
      <c r="U1978" s="5">
        <v>0.0</v>
      </c>
      <c r="V1978" s="5" t="s">
        <v>70</v>
      </c>
      <c r="W1978" s="5" t="s">
        <v>17766</v>
      </c>
      <c r="X1978" s="5" t="s">
        <v>52</v>
      </c>
      <c r="Y1978" s="5" t="s">
        <v>52</v>
      </c>
      <c r="Z1978" s="5" t="s">
        <v>17767</v>
      </c>
      <c r="AA1978" s="5" t="s">
        <v>17768</v>
      </c>
      <c r="AB1978" s="5" t="s">
        <v>59</v>
      </c>
      <c r="AC1978" s="5" t="s">
        <v>52</v>
      </c>
      <c r="AD1978" s="5" t="s">
        <v>3974</v>
      </c>
      <c r="AE1978" s="5" t="s">
        <v>3975</v>
      </c>
      <c r="AF1978" s="5" t="s">
        <v>183</v>
      </c>
      <c r="AG1978" s="5" t="s">
        <v>52</v>
      </c>
      <c r="AH1978" s="5" t="s">
        <v>3976</v>
      </c>
      <c r="AI1978" s="5" t="s">
        <v>3977</v>
      </c>
      <c r="AJ1978" s="5" t="s">
        <v>13270</v>
      </c>
      <c r="AK1978" s="5" t="s">
        <v>16591</v>
      </c>
      <c r="AL1978" s="5" t="s">
        <v>11190</v>
      </c>
    </row>
    <row r="1979">
      <c r="A1979" s="5" t="s">
        <v>17769</v>
      </c>
      <c r="B1979" s="5" t="s">
        <v>17770</v>
      </c>
      <c r="C1979" s="5" t="s">
        <v>17771</v>
      </c>
      <c r="D1979" s="9">
        <v>42877.0</v>
      </c>
      <c r="E1979" s="5">
        <v>9468.0</v>
      </c>
      <c r="F1979" s="5">
        <v>4304.0</v>
      </c>
      <c r="G1979" s="5" t="s">
        <v>766</v>
      </c>
      <c r="H1979" s="5" t="s">
        <v>45</v>
      </c>
      <c r="I1979" s="5" t="s">
        <v>5098</v>
      </c>
      <c r="J1979" s="5" t="s">
        <v>768</v>
      </c>
      <c r="K1979" s="5" t="s">
        <v>391</v>
      </c>
      <c r="L1979" s="5" t="s">
        <v>17772</v>
      </c>
      <c r="M1979" s="10" t="str">
        <f>IFERROR(__xludf.DUMMYFUNCTION("REGEXEXTRACT(L2464, ""[\s,]([A-Z]{2})[,\s]\s?\d{5}"")"),"CA")</f>
        <v>CA</v>
      </c>
      <c r="N1979" s="5" t="s">
        <v>17773</v>
      </c>
      <c r="O1979" s="5">
        <v>8857.0</v>
      </c>
      <c r="P1979" s="5">
        <v>1.0</v>
      </c>
      <c r="Q1979" s="5" t="s">
        <v>17774</v>
      </c>
      <c r="R1979" s="5" t="s">
        <v>1519</v>
      </c>
      <c r="S1979" s="5">
        <v>398.0</v>
      </c>
      <c r="T1979" s="5" t="s">
        <v>69</v>
      </c>
      <c r="U1979" s="5">
        <v>57.0</v>
      </c>
      <c r="V1979" s="5" t="s">
        <v>70</v>
      </c>
      <c r="W1979" s="5" t="s">
        <v>17775</v>
      </c>
      <c r="X1979" s="5" t="s">
        <v>52</v>
      </c>
      <c r="Y1979" s="5" t="s">
        <v>52</v>
      </c>
      <c r="Z1979" s="5">
        <v>1704.0</v>
      </c>
      <c r="AA1979" s="5" t="s">
        <v>17776</v>
      </c>
      <c r="AB1979" s="5" t="s">
        <v>730</v>
      </c>
      <c r="AC1979" s="5" t="s">
        <v>52</v>
      </c>
      <c r="AD1979" s="5" t="s">
        <v>72</v>
      </c>
      <c r="AE1979" s="5" t="s">
        <v>73</v>
      </c>
      <c r="AF1979" s="5" t="s">
        <v>74</v>
      </c>
      <c r="AG1979" s="5" t="s">
        <v>75</v>
      </c>
      <c r="AH1979" s="5" t="s">
        <v>76</v>
      </c>
      <c r="AI1979" s="5" t="s">
        <v>77</v>
      </c>
      <c r="AJ1979" s="5" t="s">
        <v>17777</v>
      </c>
      <c r="AK1979" s="5" t="s">
        <v>17778</v>
      </c>
      <c r="AL1979" s="5" t="s">
        <v>776</v>
      </c>
    </row>
    <row r="1980" hidden="1">
      <c r="A1980" s="5" t="s">
        <v>17779</v>
      </c>
      <c r="B1980" s="5" t="s">
        <v>17780</v>
      </c>
      <c r="C1980" s="5" t="s">
        <v>17781</v>
      </c>
      <c r="D1980" s="9">
        <v>42876.0</v>
      </c>
      <c r="E1980" s="5">
        <v>54230.0</v>
      </c>
      <c r="F1980" s="5">
        <v>24650.0</v>
      </c>
      <c r="G1980" s="5" t="s">
        <v>458</v>
      </c>
      <c r="H1980" s="5" t="s">
        <v>459</v>
      </c>
      <c r="I1980" s="5" t="s">
        <v>1969</v>
      </c>
      <c r="J1980" s="5" t="s">
        <v>461</v>
      </c>
      <c r="K1980" s="5" t="s">
        <v>1086</v>
      </c>
      <c r="L1980" s="5" t="s">
        <v>17782</v>
      </c>
      <c r="M1980" s="10" t="str">
        <f>IFERROR(__xludf.DUMMYFUNCTION("REGEXEXTRACT(L2465, ""[\s,]([A-Z]{2})[,\s]\s?\d{5}"")"),"CA")</f>
        <v>CA</v>
      </c>
      <c r="N1980" s="5" t="s">
        <v>17783</v>
      </c>
      <c r="O1980" s="5">
        <v>31210.0</v>
      </c>
      <c r="P1980" s="5">
        <v>1.0</v>
      </c>
      <c r="Q1980" s="5" t="s">
        <v>17784</v>
      </c>
      <c r="R1980" s="5">
        <v>4310.0</v>
      </c>
      <c r="S1980" s="5">
        <v>20.0</v>
      </c>
      <c r="T1980" s="5" t="s">
        <v>53</v>
      </c>
      <c r="U1980" s="5">
        <v>22.0</v>
      </c>
      <c r="V1980" s="5" t="s">
        <v>93</v>
      </c>
      <c r="W1980" s="5" t="s">
        <v>17785</v>
      </c>
      <c r="X1980" s="5" t="s">
        <v>52</v>
      </c>
      <c r="Y1980" s="5" t="s">
        <v>52</v>
      </c>
      <c r="Z1980" s="5" t="s">
        <v>17786</v>
      </c>
      <c r="AA1980" s="5" t="s">
        <v>17787</v>
      </c>
      <c r="AB1980" s="5" t="s">
        <v>260</v>
      </c>
      <c r="AC1980" s="5" t="s">
        <v>52</v>
      </c>
      <c r="AD1980" s="5" t="s">
        <v>11980</v>
      </c>
      <c r="AE1980" s="5" t="s">
        <v>11981</v>
      </c>
      <c r="AF1980" s="5" t="s">
        <v>218</v>
      </c>
      <c r="AG1980" s="5" t="s">
        <v>52</v>
      </c>
      <c r="AH1980" s="5" t="s">
        <v>11982</v>
      </c>
      <c r="AI1980" s="5" t="s">
        <v>11983</v>
      </c>
      <c r="AJ1980" s="5" t="s">
        <v>17780</v>
      </c>
      <c r="AK1980" s="5" t="s">
        <v>17782</v>
      </c>
      <c r="AL1980" s="5" t="s">
        <v>472</v>
      </c>
    </row>
    <row r="1981" hidden="1">
      <c r="A1981" s="5" t="s">
        <v>17788</v>
      </c>
      <c r="B1981" s="5" t="s">
        <v>17789</v>
      </c>
      <c r="C1981" s="5" t="s">
        <v>17790</v>
      </c>
      <c r="D1981" s="9">
        <v>42876.0</v>
      </c>
      <c r="E1981" s="5">
        <v>53618.0</v>
      </c>
      <c r="F1981" s="5">
        <v>24372.0</v>
      </c>
      <c r="G1981" s="5" t="s">
        <v>148</v>
      </c>
      <c r="H1981" s="5" t="s">
        <v>205</v>
      </c>
      <c r="I1981" s="5" t="s">
        <v>17791</v>
      </c>
      <c r="J1981" s="5" t="s">
        <v>151</v>
      </c>
      <c r="K1981" s="5" t="s">
        <v>744</v>
      </c>
      <c r="L1981" s="5" t="s">
        <v>17792</v>
      </c>
      <c r="M1981" s="10" t="str">
        <f>IFERROR(__xludf.DUMMYFUNCTION("REGEXEXTRACT(L2466, ""[\s,]([A-Z]{2})[,\s]\s?\d{5}"")"),"CA")</f>
        <v>CA</v>
      </c>
      <c r="N1981" s="5" t="s">
        <v>17793</v>
      </c>
      <c r="O1981" s="5" t="s">
        <v>52</v>
      </c>
      <c r="P1981" s="5">
        <v>1.0</v>
      </c>
      <c r="Q1981" s="5" t="s">
        <v>17794</v>
      </c>
      <c r="R1981" s="5">
        <v>4500.0</v>
      </c>
      <c r="S1981" s="5">
        <v>46.0</v>
      </c>
      <c r="T1981" s="5" t="s">
        <v>115</v>
      </c>
      <c r="U1981" s="5">
        <v>0.0</v>
      </c>
      <c r="V1981" s="5" t="s">
        <v>70</v>
      </c>
      <c r="W1981" s="5" t="s">
        <v>17795</v>
      </c>
      <c r="X1981" s="5" t="s">
        <v>71</v>
      </c>
      <c r="Y1981" s="5" t="s">
        <v>52</v>
      </c>
      <c r="Z1981" s="5" t="s">
        <v>17796</v>
      </c>
      <c r="AA1981" s="5">
        <v>146687.0</v>
      </c>
      <c r="AB1981" s="5" t="s">
        <v>235</v>
      </c>
      <c r="AC1981" s="5" t="s">
        <v>52</v>
      </c>
      <c r="AD1981" s="5" t="s">
        <v>398</v>
      </c>
      <c r="AE1981" s="5" t="s">
        <v>399</v>
      </c>
      <c r="AF1981" s="5" t="s">
        <v>400</v>
      </c>
      <c r="AG1981" s="5" t="s">
        <v>401</v>
      </c>
      <c r="AH1981" s="5">
        <v>23502.0</v>
      </c>
      <c r="AI1981" s="5" t="s">
        <v>402</v>
      </c>
      <c r="AJ1981" s="5" t="s">
        <v>17789</v>
      </c>
      <c r="AK1981" s="5" t="s">
        <v>17792</v>
      </c>
      <c r="AL1981" s="5" t="s">
        <v>17797</v>
      </c>
    </row>
    <row r="1982" hidden="1">
      <c r="A1982" s="5" t="s">
        <v>17798</v>
      </c>
      <c r="B1982" s="5" t="s">
        <v>17789</v>
      </c>
      <c r="C1982" s="5" t="s">
        <v>17799</v>
      </c>
      <c r="D1982" s="9">
        <v>42876.0</v>
      </c>
      <c r="E1982" s="5">
        <v>45104.0</v>
      </c>
      <c r="F1982" s="5">
        <v>20502.0</v>
      </c>
      <c r="G1982" s="5" t="s">
        <v>148</v>
      </c>
      <c r="H1982" s="5" t="s">
        <v>205</v>
      </c>
      <c r="I1982" s="5" t="s">
        <v>17791</v>
      </c>
      <c r="J1982" s="5" t="s">
        <v>151</v>
      </c>
      <c r="K1982" s="5" t="s">
        <v>744</v>
      </c>
      <c r="L1982" s="5" t="s">
        <v>17792</v>
      </c>
      <c r="M1982" s="10" t="str">
        <f>IFERROR(__xludf.DUMMYFUNCTION("REGEXEXTRACT(L2467, ""[\s,]([A-Z]{2})[,\s]\s?\d{5}"")"),"CA")</f>
        <v>CA</v>
      </c>
      <c r="N1982" s="5" t="s">
        <v>17800</v>
      </c>
      <c r="O1982" s="5" t="s">
        <v>52</v>
      </c>
      <c r="P1982" s="5">
        <v>1.0</v>
      </c>
      <c r="Q1982" s="5" t="s">
        <v>17794</v>
      </c>
      <c r="R1982" s="5">
        <v>4500.0</v>
      </c>
      <c r="S1982" s="5">
        <v>46.0</v>
      </c>
      <c r="T1982" s="5" t="s">
        <v>115</v>
      </c>
      <c r="U1982" s="5">
        <v>0.0</v>
      </c>
      <c r="V1982" s="5" t="s">
        <v>70</v>
      </c>
      <c r="W1982" s="5" t="s">
        <v>17801</v>
      </c>
      <c r="X1982" s="5" t="s">
        <v>55</v>
      </c>
      <c r="Y1982" s="5" t="s">
        <v>17795</v>
      </c>
      <c r="Z1982" s="5" t="s">
        <v>17796</v>
      </c>
      <c r="AA1982" s="5">
        <v>146687.0</v>
      </c>
      <c r="AB1982" s="5" t="s">
        <v>235</v>
      </c>
      <c r="AC1982" s="5" t="s">
        <v>52</v>
      </c>
      <c r="AD1982" s="5" t="s">
        <v>398</v>
      </c>
      <c r="AE1982" s="5" t="s">
        <v>399</v>
      </c>
      <c r="AF1982" s="5" t="s">
        <v>400</v>
      </c>
      <c r="AG1982" s="5" t="s">
        <v>401</v>
      </c>
      <c r="AH1982" s="5">
        <v>23502.0</v>
      </c>
      <c r="AI1982" s="5" t="s">
        <v>402</v>
      </c>
      <c r="AJ1982" s="5" t="s">
        <v>102</v>
      </c>
      <c r="AK1982" s="5" t="s">
        <v>102</v>
      </c>
      <c r="AL1982" s="5" t="s">
        <v>17797</v>
      </c>
    </row>
    <row r="1983" hidden="1">
      <c r="A1983" s="5" t="s">
        <v>17802</v>
      </c>
      <c r="B1983" s="5" t="s">
        <v>17570</v>
      </c>
      <c r="C1983" s="5" t="s">
        <v>17571</v>
      </c>
      <c r="D1983" s="9">
        <v>42874.0</v>
      </c>
      <c r="E1983" s="5">
        <v>48378.0</v>
      </c>
      <c r="F1983" s="5">
        <v>21990.0</v>
      </c>
      <c r="G1983" s="5" t="s">
        <v>188</v>
      </c>
      <c r="H1983" s="5" t="s">
        <v>205</v>
      </c>
      <c r="I1983" s="5" t="s">
        <v>17572</v>
      </c>
      <c r="J1983" s="5" t="s">
        <v>191</v>
      </c>
      <c r="K1983" s="5" t="s">
        <v>17803</v>
      </c>
      <c r="L1983" s="5" t="s">
        <v>17574</v>
      </c>
      <c r="M1983" s="10" t="str">
        <f>IFERROR(__xludf.DUMMYFUNCTION("REGEXEXTRACT(L2468, ""[\s,]([A-Z]{2})[,\s]\s?\d{5}"")"),"TN")</f>
        <v>TN</v>
      </c>
      <c r="N1983" s="5" t="s">
        <v>17575</v>
      </c>
      <c r="O1983" s="5">
        <v>922.0</v>
      </c>
      <c r="P1983" s="5">
        <v>1.0</v>
      </c>
      <c r="Q1983" s="5" t="s">
        <v>17804</v>
      </c>
      <c r="R1983" s="5">
        <v>4510.0</v>
      </c>
      <c r="S1983" s="5">
        <v>20.0</v>
      </c>
      <c r="T1983" s="5" t="s">
        <v>53</v>
      </c>
      <c r="U1983" s="5">
        <v>35.0</v>
      </c>
      <c r="V1983" s="5" t="s">
        <v>93</v>
      </c>
      <c r="W1983" s="5" t="s">
        <v>17805</v>
      </c>
      <c r="X1983" s="5" t="s">
        <v>52</v>
      </c>
      <c r="Y1983" s="5" t="s">
        <v>52</v>
      </c>
      <c r="Z1983" s="5" t="s">
        <v>17806</v>
      </c>
      <c r="AA1983" s="5" t="s">
        <v>17807</v>
      </c>
      <c r="AB1983" s="5" t="s">
        <v>235</v>
      </c>
      <c r="AC1983" s="5" t="s">
        <v>52</v>
      </c>
      <c r="AD1983" s="5" t="s">
        <v>11980</v>
      </c>
      <c r="AE1983" s="5" t="s">
        <v>11981</v>
      </c>
      <c r="AF1983" s="5" t="s">
        <v>218</v>
      </c>
      <c r="AG1983" s="5" t="s">
        <v>52</v>
      </c>
      <c r="AH1983" s="5" t="s">
        <v>11982</v>
      </c>
      <c r="AI1983" s="5" t="s">
        <v>11983</v>
      </c>
      <c r="AJ1983" s="5" t="s">
        <v>17570</v>
      </c>
      <c r="AK1983" s="5" t="s">
        <v>17574</v>
      </c>
      <c r="AL1983" s="5" t="s">
        <v>1111</v>
      </c>
    </row>
    <row r="1984" hidden="1">
      <c r="A1984" s="5" t="s">
        <v>17808</v>
      </c>
      <c r="B1984" s="5" t="s">
        <v>17809</v>
      </c>
      <c r="C1984" s="5" t="s">
        <v>17810</v>
      </c>
      <c r="D1984" s="9">
        <v>42873.0</v>
      </c>
      <c r="E1984" s="5">
        <v>34100.0</v>
      </c>
      <c r="F1984" s="5">
        <v>15500.0</v>
      </c>
      <c r="G1984" s="5" t="s">
        <v>870</v>
      </c>
      <c r="H1984" s="5" t="s">
        <v>189</v>
      </c>
      <c r="I1984" s="5" t="s">
        <v>5139</v>
      </c>
      <c r="J1984" s="5" t="s">
        <v>872</v>
      </c>
      <c r="K1984" s="5" t="s">
        <v>173</v>
      </c>
      <c r="L1984" s="5" t="s">
        <v>17811</v>
      </c>
      <c r="M1984" s="10" t="str">
        <f>IFERROR(__xludf.DUMMYFUNCTION("REGEXEXTRACT(L2469, ""[\s,]([A-Z]{2})[,\s]\s?\d{5}"")"),"OH")</f>
        <v>OH</v>
      </c>
      <c r="N1984" s="5" t="s">
        <v>17812</v>
      </c>
      <c r="O1984" s="5">
        <v>10018.0</v>
      </c>
      <c r="P1984" s="5">
        <v>1.0</v>
      </c>
      <c r="Q1984" s="5" t="s">
        <v>17813</v>
      </c>
      <c r="R1984" s="5">
        <v>4510.0</v>
      </c>
      <c r="S1984" s="5">
        <v>958.0</v>
      </c>
      <c r="T1984" s="5" t="s">
        <v>115</v>
      </c>
      <c r="U1984" s="5">
        <v>0.0</v>
      </c>
      <c r="V1984" s="5" t="s">
        <v>52</v>
      </c>
      <c r="W1984" s="5" t="s">
        <v>17814</v>
      </c>
      <c r="X1984" s="5" t="s">
        <v>71</v>
      </c>
      <c r="Y1984" s="5" t="s">
        <v>52</v>
      </c>
      <c r="Z1984" s="5" t="s">
        <v>17815</v>
      </c>
      <c r="AA1984" s="5" t="s">
        <v>17816</v>
      </c>
      <c r="AB1984" s="5" t="s">
        <v>162</v>
      </c>
      <c r="AC1984" s="5" t="s">
        <v>52</v>
      </c>
      <c r="AD1984" s="5" t="s">
        <v>181</v>
      </c>
      <c r="AE1984" s="5" t="s">
        <v>182</v>
      </c>
      <c r="AF1984" s="5" t="s">
        <v>183</v>
      </c>
      <c r="AG1984" s="5" t="s">
        <v>52</v>
      </c>
      <c r="AH1984" s="5" t="s">
        <v>52</v>
      </c>
      <c r="AI1984" s="5" t="s">
        <v>184</v>
      </c>
      <c r="AJ1984" s="5" t="s">
        <v>17809</v>
      </c>
      <c r="AK1984" s="5" t="s">
        <v>17811</v>
      </c>
      <c r="AL1984" s="5" t="s">
        <v>16429</v>
      </c>
    </row>
    <row r="1985" hidden="1">
      <c r="A1985" s="5" t="s">
        <v>17817</v>
      </c>
      <c r="B1985" s="5" t="s">
        <v>17818</v>
      </c>
      <c r="C1985" s="5" t="s">
        <v>17818</v>
      </c>
      <c r="D1985" s="9">
        <v>42872.0</v>
      </c>
      <c r="E1985" s="5">
        <v>46123.0</v>
      </c>
      <c r="F1985" s="5">
        <v>20965.0</v>
      </c>
      <c r="G1985" s="5" t="s">
        <v>1419</v>
      </c>
      <c r="H1985" s="5" t="s">
        <v>480</v>
      </c>
      <c r="I1985" s="5" t="s">
        <v>14947</v>
      </c>
      <c r="J1985" s="5" t="s">
        <v>256</v>
      </c>
      <c r="K1985" s="5" t="s">
        <v>3485</v>
      </c>
      <c r="L1985" s="5" t="s">
        <v>17819</v>
      </c>
      <c r="M1985" s="10" t="str">
        <f>IFERROR(__xludf.DUMMYFUNCTION("REGEXEXTRACT(L2470, ""[\s,]([A-Z]{2})[,\s]\s?\d{5}"")"),"TN")</f>
        <v>TN</v>
      </c>
      <c r="N1985" s="5" t="s">
        <v>17819</v>
      </c>
      <c r="O1985" s="5">
        <v>4276.0</v>
      </c>
      <c r="P1985" s="5">
        <v>1.0</v>
      </c>
      <c r="Q1985" s="5" t="s">
        <v>17820</v>
      </c>
      <c r="R1985" s="5" t="s">
        <v>91</v>
      </c>
      <c r="S1985" s="5">
        <v>58.0</v>
      </c>
      <c r="T1985" s="5" t="s">
        <v>1077</v>
      </c>
      <c r="U1985" s="5">
        <v>0.0</v>
      </c>
      <c r="V1985" s="5" t="s">
        <v>70</v>
      </c>
      <c r="W1985" s="5" t="s">
        <v>17821</v>
      </c>
      <c r="X1985" s="5" t="s">
        <v>52</v>
      </c>
      <c r="Y1985" s="5" t="s">
        <v>52</v>
      </c>
      <c r="Z1985" s="5" t="s">
        <v>4364</v>
      </c>
      <c r="AA1985" s="5" t="s">
        <v>17822</v>
      </c>
      <c r="AB1985" s="5" t="s">
        <v>2743</v>
      </c>
      <c r="AC1985" s="5" t="s">
        <v>52</v>
      </c>
      <c r="AD1985" s="5" t="s">
        <v>5289</v>
      </c>
      <c r="AE1985" s="5" t="s">
        <v>5290</v>
      </c>
      <c r="AF1985" s="5" t="s">
        <v>5291</v>
      </c>
      <c r="AG1985" s="5" t="s">
        <v>52</v>
      </c>
      <c r="AH1985" s="5" t="s">
        <v>52</v>
      </c>
      <c r="AI1985" s="5" t="s">
        <v>52</v>
      </c>
      <c r="AJ1985" s="5" t="s">
        <v>17823</v>
      </c>
      <c r="AK1985" s="5" t="s">
        <v>17824</v>
      </c>
      <c r="AL1985" s="5" t="s">
        <v>6358</v>
      </c>
    </row>
    <row r="1986" hidden="1">
      <c r="A1986" s="5" t="s">
        <v>17825</v>
      </c>
      <c r="B1986" s="5" t="s">
        <v>17717</v>
      </c>
      <c r="C1986" s="5" t="s">
        <v>17717</v>
      </c>
      <c r="D1986" s="9">
        <v>42872.0</v>
      </c>
      <c r="E1986" s="5">
        <v>170456.0</v>
      </c>
      <c r="F1986" s="5">
        <v>77480.0</v>
      </c>
      <c r="G1986" s="5" t="s">
        <v>1419</v>
      </c>
      <c r="H1986" s="5" t="s">
        <v>480</v>
      </c>
      <c r="I1986" s="5" t="s">
        <v>14947</v>
      </c>
      <c r="J1986" s="5" t="s">
        <v>256</v>
      </c>
      <c r="K1986" s="5" t="s">
        <v>4021</v>
      </c>
      <c r="L1986" s="5" t="s">
        <v>17718</v>
      </c>
      <c r="M1986" s="10" t="str">
        <f>IFERROR(__xludf.DUMMYFUNCTION("REGEXEXTRACT(L2471, ""[\s,]([A-Z]{2})[,\s]\s?\d{5}"")"),"FL")</f>
        <v>FL</v>
      </c>
      <c r="N1986" s="5" t="s">
        <v>17718</v>
      </c>
      <c r="O1986" s="5">
        <v>8816.0</v>
      </c>
      <c r="P1986" s="5">
        <v>3.0</v>
      </c>
      <c r="Q1986" s="5" t="s">
        <v>17826</v>
      </c>
      <c r="R1986" s="5" t="s">
        <v>3360</v>
      </c>
      <c r="S1986" s="5">
        <v>165.0</v>
      </c>
      <c r="T1986" s="5" t="s">
        <v>53</v>
      </c>
      <c r="U1986" s="5">
        <v>0.0</v>
      </c>
      <c r="V1986" s="5" t="s">
        <v>70</v>
      </c>
      <c r="W1986" s="5" t="s">
        <v>17827</v>
      </c>
      <c r="X1986" s="5" t="s">
        <v>52</v>
      </c>
      <c r="Y1986" s="5" t="s">
        <v>52</v>
      </c>
      <c r="Z1986" s="5" t="s">
        <v>4364</v>
      </c>
      <c r="AA1986" s="5" t="s">
        <v>17828</v>
      </c>
      <c r="AB1986" s="5" t="s">
        <v>2743</v>
      </c>
      <c r="AC1986" s="5" t="s">
        <v>52</v>
      </c>
      <c r="AD1986" s="5" t="s">
        <v>5289</v>
      </c>
      <c r="AE1986" s="5" t="s">
        <v>5290</v>
      </c>
      <c r="AF1986" s="5" t="s">
        <v>5291</v>
      </c>
      <c r="AG1986" s="5" t="s">
        <v>52</v>
      </c>
      <c r="AH1986" s="5" t="s">
        <v>52</v>
      </c>
      <c r="AI1986" s="5" t="s">
        <v>52</v>
      </c>
      <c r="AJ1986" s="5" t="s">
        <v>17722</v>
      </c>
      <c r="AK1986" s="5" t="s">
        <v>17829</v>
      </c>
      <c r="AL1986" s="5" t="s">
        <v>6358</v>
      </c>
    </row>
    <row r="1987" hidden="1">
      <c r="A1987" s="5" t="s">
        <v>17830</v>
      </c>
      <c r="B1987" s="5" t="s">
        <v>6576</v>
      </c>
      <c r="C1987" s="5" t="s">
        <v>14459</v>
      </c>
      <c r="D1987" s="9">
        <v>42868.0</v>
      </c>
      <c r="E1987" s="5">
        <v>18289.0</v>
      </c>
      <c r="F1987" s="5">
        <v>8313.0</v>
      </c>
      <c r="G1987" s="5" t="s">
        <v>4673</v>
      </c>
      <c r="H1987" s="5" t="s">
        <v>149</v>
      </c>
      <c r="I1987" s="5" t="s">
        <v>11357</v>
      </c>
      <c r="J1987" s="5" t="s">
        <v>3808</v>
      </c>
      <c r="K1987" s="5" t="s">
        <v>391</v>
      </c>
      <c r="L1987" s="5" t="s">
        <v>17831</v>
      </c>
      <c r="M1987" s="10" t="str">
        <f>IFERROR(__xludf.DUMMYFUNCTION("REGEXEXTRACT(L2472, ""[\s,]([A-Z]{2})[,\s]\s?\d{5}"")"),"NY")</f>
        <v>NY</v>
      </c>
      <c r="N1987" s="5" t="s">
        <v>17832</v>
      </c>
      <c r="O1987" s="5" t="s">
        <v>17833</v>
      </c>
      <c r="P1987" s="5">
        <v>1.0</v>
      </c>
      <c r="Q1987" s="5" t="s">
        <v>17834</v>
      </c>
      <c r="R1987" s="5">
        <v>4500.0</v>
      </c>
      <c r="S1987" s="5">
        <v>91.0</v>
      </c>
      <c r="T1987" s="5" t="s">
        <v>115</v>
      </c>
      <c r="U1987" s="5">
        <v>0.0</v>
      </c>
      <c r="V1987" s="5" t="s">
        <v>70</v>
      </c>
      <c r="W1987" s="5" t="s">
        <v>17835</v>
      </c>
      <c r="X1987" s="5" t="s">
        <v>52</v>
      </c>
      <c r="Y1987" s="5" t="s">
        <v>52</v>
      </c>
      <c r="Z1987" s="5" t="s">
        <v>17836</v>
      </c>
      <c r="AA1987" s="5" t="s">
        <v>17837</v>
      </c>
      <c r="AB1987" s="5" t="s">
        <v>881</v>
      </c>
      <c r="AC1987" s="5" t="s">
        <v>52</v>
      </c>
      <c r="AD1987" s="5" t="s">
        <v>398</v>
      </c>
      <c r="AE1987" s="5" t="s">
        <v>399</v>
      </c>
      <c r="AF1987" s="5" t="s">
        <v>400</v>
      </c>
      <c r="AG1987" s="5" t="s">
        <v>401</v>
      </c>
      <c r="AH1987" s="5">
        <v>23502.0</v>
      </c>
      <c r="AI1987" s="5" t="s">
        <v>402</v>
      </c>
      <c r="AJ1987" s="5" t="s">
        <v>17838</v>
      </c>
      <c r="AK1987" s="5" t="s">
        <v>17839</v>
      </c>
      <c r="AL1987" s="5" t="s">
        <v>1874</v>
      </c>
    </row>
    <row r="1988" hidden="1">
      <c r="A1988" s="5" t="s">
        <v>17840</v>
      </c>
      <c r="B1988" s="5" t="s">
        <v>17717</v>
      </c>
      <c r="C1988" s="5" t="s">
        <v>17717</v>
      </c>
      <c r="D1988" s="9">
        <v>42865.0</v>
      </c>
      <c r="E1988" s="5">
        <v>170843.0</v>
      </c>
      <c r="F1988" s="5">
        <v>77656.0</v>
      </c>
      <c r="G1988" s="5" t="s">
        <v>1419</v>
      </c>
      <c r="H1988" s="5" t="s">
        <v>480</v>
      </c>
      <c r="I1988" s="5" t="s">
        <v>15808</v>
      </c>
      <c r="J1988" s="5" t="s">
        <v>256</v>
      </c>
      <c r="K1988" s="5" t="s">
        <v>4021</v>
      </c>
      <c r="L1988" s="5" t="s">
        <v>17718</v>
      </c>
      <c r="M1988" s="10" t="str">
        <f>IFERROR(__xludf.DUMMYFUNCTION("REGEXEXTRACT(L2473, ""[\s,]([A-Z]{2})[,\s]\s?\d{5}"")"),"#N/A")</f>
        <v>#N/A</v>
      </c>
      <c r="N1988" s="5" t="s">
        <v>17718</v>
      </c>
      <c r="O1988" s="5">
        <v>8816.0</v>
      </c>
      <c r="P1988" s="5">
        <v>3.0</v>
      </c>
      <c r="Q1988" s="5" t="s">
        <v>17841</v>
      </c>
      <c r="R1988" s="5" t="s">
        <v>3360</v>
      </c>
      <c r="S1988" s="5">
        <v>171.0</v>
      </c>
      <c r="T1988" s="5" t="s">
        <v>1077</v>
      </c>
      <c r="U1988" s="5">
        <v>0.0</v>
      </c>
      <c r="V1988" s="5" t="s">
        <v>70</v>
      </c>
      <c r="W1988" s="5" t="s">
        <v>17842</v>
      </c>
      <c r="X1988" s="5" t="s">
        <v>52</v>
      </c>
      <c r="Y1988" s="5" t="s">
        <v>52</v>
      </c>
      <c r="Z1988" s="5" t="s">
        <v>8089</v>
      </c>
      <c r="AA1988" s="5" t="s">
        <v>17843</v>
      </c>
      <c r="AB1988" s="5" t="s">
        <v>2743</v>
      </c>
      <c r="AC1988" s="5" t="s">
        <v>52</v>
      </c>
      <c r="AD1988" s="5" t="s">
        <v>5289</v>
      </c>
      <c r="AE1988" s="5" t="s">
        <v>5290</v>
      </c>
      <c r="AF1988" s="5" t="s">
        <v>5291</v>
      </c>
      <c r="AG1988" s="5" t="s">
        <v>52</v>
      </c>
      <c r="AH1988" s="5" t="s">
        <v>52</v>
      </c>
      <c r="AI1988" s="5" t="s">
        <v>52</v>
      </c>
      <c r="AJ1988" s="5" t="s">
        <v>17844</v>
      </c>
      <c r="AK1988" s="5" t="s">
        <v>17845</v>
      </c>
      <c r="AL1988" s="5" t="s">
        <v>6358</v>
      </c>
    </row>
    <row r="1989" hidden="1">
      <c r="A1989" s="5" t="s">
        <v>17846</v>
      </c>
      <c r="B1989" s="5" t="s">
        <v>17847</v>
      </c>
      <c r="C1989" s="5" t="s">
        <v>17848</v>
      </c>
      <c r="D1989" s="9">
        <v>42864.0</v>
      </c>
      <c r="E1989" s="5">
        <v>81655.0</v>
      </c>
      <c r="F1989" s="5">
        <v>37116.0</v>
      </c>
      <c r="G1989" s="5" t="s">
        <v>963</v>
      </c>
      <c r="H1989" s="5" t="s">
        <v>272</v>
      </c>
      <c r="I1989" s="5" t="s">
        <v>17849</v>
      </c>
      <c r="J1989" s="5" t="s">
        <v>965</v>
      </c>
      <c r="K1989" s="5" t="s">
        <v>17850</v>
      </c>
      <c r="L1989" s="5" t="s">
        <v>17851</v>
      </c>
      <c r="M1989" s="10" t="str">
        <f>IFERROR(__xludf.DUMMYFUNCTION("REGEXEXTRACT(L2474, ""[\s,]([A-Z]{2})[,\s]\s?\d{5}"")"),"#N/A")</f>
        <v>#N/A</v>
      </c>
      <c r="N1989" s="5" t="s">
        <v>17852</v>
      </c>
      <c r="O1989" s="5" t="s">
        <v>52</v>
      </c>
      <c r="P1989" s="5">
        <v>2.0</v>
      </c>
      <c r="Q1989" s="5" t="s">
        <v>17853</v>
      </c>
      <c r="R1989" s="5" t="s">
        <v>17455</v>
      </c>
      <c r="S1989" s="5">
        <v>1800.0</v>
      </c>
      <c r="T1989" s="5" t="s">
        <v>196</v>
      </c>
      <c r="U1989" s="5">
        <v>54.0</v>
      </c>
      <c r="V1989" s="5" t="s">
        <v>93</v>
      </c>
      <c r="W1989" s="5" t="s">
        <v>17854</v>
      </c>
      <c r="X1989" s="5" t="s">
        <v>52</v>
      </c>
      <c r="Y1989" s="5" t="s">
        <v>52</v>
      </c>
      <c r="Z1989" s="5" t="s">
        <v>3334</v>
      </c>
      <c r="AA1989" s="5" t="s">
        <v>17855</v>
      </c>
      <c r="AB1989" s="5" t="s">
        <v>260</v>
      </c>
      <c r="AC1989" s="5" t="s">
        <v>283</v>
      </c>
      <c r="AD1989" s="5" t="s">
        <v>9092</v>
      </c>
      <c r="AE1989" s="5" t="s">
        <v>9093</v>
      </c>
      <c r="AF1989" s="5" t="s">
        <v>2166</v>
      </c>
      <c r="AG1989" s="5" t="s">
        <v>52</v>
      </c>
      <c r="AH1989" s="5" t="s">
        <v>52</v>
      </c>
      <c r="AI1989" s="5" t="s">
        <v>52</v>
      </c>
      <c r="AJ1989" s="5" t="s">
        <v>17856</v>
      </c>
      <c r="AK1989" s="5" t="s">
        <v>17857</v>
      </c>
      <c r="AL1989" s="5" t="s">
        <v>15944</v>
      </c>
    </row>
    <row r="1990">
      <c r="A1990" s="5" t="s">
        <v>17858</v>
      </c>
      <c r="B1990" s="5" t="s">
        <v>15828</v>
      </c>
      <c r="C1990" s="5" t="s">
        <v>15829</v>
      </c>
      <c r="D1990" s="9">
        <v>42863.0</v>
      </c>
      <c r="E1990" s="5">
        <v>48919.0</v>
      </c>
      <c r="F1990" s="5">
        <v>22236.0</v>
      </c>
      <c r="G1990" s="5" t="s">
        <v>556</v>
      </c>
      <c r="H1990" s="5" t="s">
        <v>45</v>
      </c>
      <c r="I1990" s="5" t="s">
        <v>7194</v>
      </c>
      <c r="J1990" s="5" t="s">
        <v>558</v>
      </c>
      <c r="K1990" s="5" t="s">
        <v>17859</v>
      </c>
      <c r="L1990" s="5" t="s">
        <v>17860</v>
      </c>
      <c r="M1990" s="11" t="s">
        <v>75</v>
      </c>
      <c r="N1990" s="5" t="s">
        <v>16186</v>
      </c>
      <c r="O1990" s="5" t="s">
        <v>52</v>
      </c>
      <c r="P1990" s="5">
        <v>1.0</v>
      </c>
      <c r="Q1990" s="5" t="s">
        <v>17861</v>
      </c>
      <c r="R1990" s="5">
        <v>4500.0</v>
      </c>
      <c r="S1990" s="5">
        <v>1422.0</v>
      </c>
      <c r="T1990" s="5" t="s">
        <v>115</v>
      </c>
      <c r="U1990" s="5">
        <v>63.0</v>
      </c>
      <c r="V1990" s="5" t="s">
        <v>93</v>
      </c>
      <c r="W1990" s="5" t="s">
        <v>17862</v>
      </c>
      <c r="X1990" s="5" t="s">
        <v>71</v>
      </c>
      <c r="Y1990" s="5" t="s">
        <v>52</v>
      </c>
      <c r="Z1990" s="5" t="s">
        <v>17863</v>
      </c>
      <c r="AA1990" s="5" t="s">
        <v>17864</v>
      </c>
      <c r="AB1990" s="5" t="s">
        <v>200</v>
      </c>
      <c r="AC1990" s="5" t="s">
        <v>283</v>
      </c>
      <c r="AD1990" s="5" t="s">
        <v>15837</v>
      </c>
      <c r="AE1990" s="5" t="s">
        <v>15838</v>
      </c>
      <c r="AF1990" s="5" t="s">
        <v>2166</v>
      </c>
      <c r="AG1990" s="5" t="s">
        <v>52</v>
      </c>
      <c r="AH1990" s="5" t="s">
        <v>52</v>
      </c>
      <c r="AI1990" s="5" t="s">
        <v>15839</v>
      </c>
      <c r="AJ1990" s="5" t="s">
        <v>15828</v>
      </c>
      <c r="AK1990" s="5" t="s">
        <v>17860</v>
      </c>
      <c r="AL1990" s="5" t="s">
        <v>15840</v>
      </c>
    </row>
    <row r="1991" hidden="1">
      <c r="A1991" s="5" t="s">
        <v>17865</v>
      </c>
      <c r="B1991" s="5" t="s">
        <v>17866</v>
      </c>
      <c r="C1991" s="5" t="s">
        <v>17867</v>
      </c>
      <c r="D1991" s="9">
        <v>42863.0</v>
      </c>
      <c r="E1991" s="5">
        <v>12179.0</v>
      </c>
      <c r="F1991" s="5">
        <v>5536.0</v>
      </c>
      <c r="G1991" s="5" t="s">
        <v>3378</v>
      </c>
      <c r="H1991" s="5" t="s">
        <v>171</v>
      </c>
      <c r="I1991" s="5" t="s">
        <v>6848</v>
      </c>
      <c r="J1991" s="5" t="s">
        <v>3378</v>
      </c>
      <c r="K1991" s="5" t="s">
        <v>17868</v>
      </c>
      <c r="L1991" s="5" t="s">
        <v>17869</v>
      </c>
      <c r="M1991" s="10" t="str">
        <f>IFERROR(__xludf.DUMMYFUNCTION("REGEXEXTRACT(L2476, ""[\s,]([A-Z]{2})[,\s]\s?\d{5}"")"),"#N/A")</f>
        <v>#N/A</v>
      </c>
      <c r="N1991" s="5" t="s">
        <v>17870</v>
      </c>
      <c r="O1991" s="5">
        <v>10018.0</v>
      </c>
      <c r="P1991" s="5">
        <v>1.0</v>
      </c>
      <c r="Q1991" s="5" t="s">
        <v>17871</v>
      </c>
      <c r="R1991" s="5" t="s">
        <v>11204</v>
      </c>
      <c r="S1991" s="5">
        <v>755.0</v>
      </c>
      <c r="T1991" s="5" t="s">
        <v>69</v>
      </c>
      <c r="U1991" s="5">
        <v>0.0</v>
      </c>
      <c r="V1991" s="5" t="s">
        <v>52</v>
      </c>
      <c r="W1991" s="5" t="s">
        <v>17872</v>
      </c>
      <c r="X1991" s="5" t="s">
        <v>52</v>
      </c>
      <c r="Y1991" s="5" t="s">
        <v>52</v>
      </c>
      <c r="Z1991" s="5" t="s">
        <v>17873</v>
      </c>
      <c r="AA1991" s="5" t="s">
        <v>17874</v>
      </c>
      <c r="AB1991" s="5" t="s">
        <v>1831</v>
      </c>
      <c r="AC1991" s="5" t="s">
        <v>52</v>
      </c>
      <c r="AD1991" s="5" t="s">
        <v>3589</v>
      </c>
      <c r="AE1991" s="5" t="s">
        <v>3590</v>
      </c>
      <c r="AF1991" s="5" t="s">
        <v>3591</v>
      </c>
      <c r="AG1991" s="5" t="s">
        <v>52</v>
      </c>
      <c r="AH1991" s="5" t="s">
        <v>52</v>
      </c>
      <c r="AI1991" s="5" t="s">
        <v>3592</v>
      </c>
      <c r="AJ1991" s="5" t="s">
        <v>17866</v>
      </c>
      <c r="AK1991" s="5" t="s">
        <v>17875</v>
      </c>
      <c r="AL1991" s="5" t="s">
        <v>17876</v>
      </c>
    </row>
    <row r="1992" hidden="1">
      <c r="A1992" s="5" t="s">
        <v>17877</v>
      </c>
      <c r="B1992" s="5" t="s">
        <v>16142</v>
      </c>
      <c r="C1992" s="5" t="s">
        <v>13357</v>
      </c>
      <c r="D1992" s="9">
        <v>42862.0</v>
      </c>
      <c r="E1992" s="5">
        <v>529078.0</v>
      </c>
      <c r="F1992" s="5">
        <v>240490.0</v>
      </c>
      <c r="G1992" s="5" t="s">
        <v>327</v>
      </c>
      <c r="H1992" s="5" t="s">
        <v>459</v>
      </c>
      <c r="I1992" s="5" t="s">
        <v>17878</v>
      </c>
      <c r="J1992" s="5" t="s">
        <v>191</v>
      </c>
      <c r="K1992" s="5" t="s">
        <v>1253</v>
      </c>
      <c r="L1992" s="5" t="s">
        <v>15643</v>
      </c>
      <c r="M1992" s="10" t="str">
        <f>IFERROR(__xludf.DUMMYFUNCTION("REGEXEXTRACT(L2477, ""[\s,]([A-Z]{2})[,\s]\s?\d{5}"")"),"#N/A")</f>
        <v>#N/A</v>
      </c>
      <c r="N1992" s="5" t="s">
        <v>17244</v>
      </c>
      <c r="O1992" s="5" t="s">
        <v>52</v>
      </c>
      <c r="P1992" s="5">
        <v>10.0</v>
      </c>
      <c r="Q1992" s="5" t="s">
        <v>17879</v>
      </c>
      <c r="R1992" s="5" t="s">
        <v>17880</v>
      </c>
      <c r="S1992" s="5">
        <v>77.0</v>
      </c>
      <c r="T1992" s="5" t="s">
        <v>374</v>
      </c>
      <c r="U1992" s="5">
        <v>200.0</v>
      </c>
      <c r="V1992" s="5" t="s">
        <v>93</v>
      </c>
      <c r="W1992" s="5" t="s">
        <v>17881</v>
      </c>
      <c r="X1992" s="5" t="s">
        <v>52</v>
      </c>
      <c r="Y1992" s="5" t="s">
        <v>52</v>
      </c>
      <c r="Z1992" s="5" t="s">
        <v>17882</v>
      </c>
      <c r="AA1992" s="5" t="s">
        <v>17883</v>
      </c>
      <c r="AB1992" s="5" t="s">
        <v>260</v>
      </c>
      <c r="AC1992" s="5" t="s">
        <v>52</v>
      </c>
      <c r="AD1992" s="5" t="s">
        <v>11980</v>
      </c>
      <c r="AE1992" s="5" t="s">
        <v>11981</v>
      </c>
      <c r="AF1992" s="5" t="s">
        <v>218</v>
      </c>
      <c r="AG1992" s="5" t="s">
        <v>52</v>
      </c>
      <c r="AH1992" s="5" t="s">
        <v>11982</v>
      </c>
      <c r="AI1992" s="5" t="s">
        <v>11983</v>
      </c>
      <c r="AJ1992" s="5" t="s">
        <v>17884</v>
      </c>
      <c r="AK1992" s="5" t="s">
        <v>17885</v>
      </c>
      <c r="AL1992" s="5" t="s">
        <v>300</v>
      </c>
    </row>
    <row r="1993" hidden="1">
      <c r="A1993" s="5" t="s">
        <v>17886</v>
      </c>
      <c r="B1993" s="5" t="s">
        <v>17355</v>
      </c>
      <c r="C1993" s="5" t="s">
        <v>17887</v>
      </c>
      <c r="D1993" s="9">
        <v>42859.0</v>
      </c>
      <c r="E1993" s="5">
        <v>43576.0</v>
      </c>
      <c r="F1993" s="5">
        <v>19807.0</v>
      </c>
      <c r="G1993" s="5" t="s">
        <v>130</v>
      </c>
      <c r="H1993" s="5" t="s">
        <v>1792</v>
      </c>
      <c r="I1993" s="5" t="s">
        <v>3503</v>
      </c>
      <c r="J1993" s="5" t="s">
        <v>133</v>
      </c>
      <c r="K1993" s="5" t="s">
        <v>17888</v>
      </c>
      <c r="L1993" s="5" t="s">
        <v>17889</v>
      </c>
      <c r="M1993" s="10" t="str">
        <f>IFERROR(__xludf.DUMMYFUNCTION("REGEXEXTRACT(L2478, ""[\s,]([A-Z]{2})[,\s]\s?\d{5}"")"),"TN")</f>
        <v>TN</v>
      </c>
      <c r="N1993" s="5" t="s">
        <v>17890</v>
      </c>
      <c r="O1993" s="5">
        <v>29301.0</v>
      </c>
      <c r="P1993" s="5">
        <v>3.0</v>
      </c>
      <c r="Q1993" s="5" t="s">
        <v>17891</v>
      </c>
      <c r="R1993" s="5" t="s">
        <v>17892</v>
      </c>
      <c r="S1993" s="5">
        <v>1845.0</v>
      </c>
      <c r="T1993" s="5" t="s">
        <v>69</v>
      </c>
      <c r="U1993" s="5">
        <v>132.0</v>
      </c>
      <c r="V1993" s="5" t="s">
        <v>70</v>
      </c>
      <c r="W1993" s="5" t="s">
        <v>17893</v>
      </c>
      <c r="X1993" s="5" t="s">
        <v>52</v>
      </c>
      <c r="Y1993" s="5" t="s">
        <v>52</v>
      </c>
      <c r="Z1993" s="5">
        <v>1704.0</v>
      </c>
      <c r="AA1993" s="5" t="s">
        <v>17894</v>
      </c>
      <c r="AB1993" s="5" t="s">
        <v>730</v>
      </c>
      <c r="AC1993" s="5" t="s">
        <v>283</v>
      </c>
      <c r="AD1993" s="5" t="s">
        <v>72</v>
      </c>
      <c r="AE1993" s="5" t="s">
        <v>73</v>
      </c>
      <c r="AF1993" s="5" t="s">
        <v>74</v>
      </c>
      <c r="AG1993" s="5" t="s">
        <v>75</v>
      </c>
      <c r="AH1993" s="5" t="s">
        <v>76</v>
      </c>
      <c r="AI1993" s="5" t="s">
        <v>77</v>
      </c>
      <c r="AJ1993" s="5" t="s">
        <v>6974</v>
      </c>
      <c r="AK1993" s="5" t="s">
        <v>17895</v>
      </c>
      <c r="AL1993" s="5" t="s">
        <v>776</v>
      </c>
    </row>
    <row r="1994" hidden="1">
      <c r="A1994" s="5" t="s">
        <v>17896</v>
      </c>
      <c r="B1994" s="5" t="s">
        <v>12163</v>
      </c>
      <c r="C1994" s="5" t="s">
        <v>17897</v>
      </c>
      <c r="D1994" s="9">
        <v>42858.0</v>
      </c>
      <c r="E1994" s="5">
        <v>20128.0</v>
      </c>
      <c r="F1994" s="5">
        <v>9149.0</v>
      </c>
      <c r="G1994" s="5" t="s">
        <v>634</v>
      </c>
      <c r="H1994" s="5" t="s">
        <v>366</v>
      </c>
      <c r="I1994" s="5" t="s">
        <v>14411</v>
      </c>
      <c r="J1994" s="5" t="s">
        <v>274</v>
      </c>
      <c r="K1994" s="5" t="s">
        <v>391</v>
      </c>
      <c r="L1994" s="5" t="s">
        <v>17898</v>
      </c>
      <c r="M1994" s="10" t="str">
        <f>IFERROR(__xludf.DUMMYFUNCTION("REGEXEXTRACT(L2479, ""[\s,]([A-Z]{2})[,\s]\s?\d{5}"")"),"IL")</f>
        <v>IL</v>
      </c>
      <c r="N1994" s="5" t="s">
        <v>17899</v>
      </c>
      <c r="O1994" s="5">
        <v>33172.0</v>
      </c>
      <c r="P1994" s="5">
        <v>1.0</v>
      </c>
      <c r="Q1994" s="5" t="s">
        <v>17900</v>
      </c>
      <c r="R1994" s="5" t="s">
        <v>4202</v>
      </c>
      <c r="S1994" s="5">
        <v>650.0</v>
      </c>
      <c r="T1994" s="5" t="s">
        <v>69</v>
      </c>
      <c r="U1994" s="5">
        <v>25.0</v>
      </c>
      <c r="V1994" s="5" t="s">
        <v>70</v>
      </c>
      <c r="W1994" s="5" t="s">
        <v>17901</v>
      </c>
      <c r="X1994" s="5" t="s">
        <v>71</v>
      </c>
      <c r="Y1994" s="5" t="s">
        <v>52</v>
      </c>
      <c r="Z1994" s="5" t="s">
        <v>17902</v>
      </c>
      <c r="AA1994" s="5" t="s">
        <v>17903</v>
      </c>
      <c r="AB1994" s="5" t="s">
        <v>604</v>
      </c>
      <c r="AC1994" s="5" t="s">
        <v>52</v>
      </c>
      <c r="AD1994" s="5" t="s">
        <v>72</v>
      </c>
      <c r="AE1994" s="5" t="s">
        <v>73</v>
      </c>
      <c r="AF1994" s="5" t="s">
        <v>74</v>
      </c>
      <c r="AG1994" s="5" t="s">
        <v>75</v>
      </c>
      <c r="AH1994" s="5" t="s">
        <v>76</v>
      </c>
      <c r="AI1994" s="5" t="s">
        <v>77</v>
      </c>
      <c r="AJ1994" s="5" t="s">
        <v>12163</v>
      </c>
      <c r="AK1994" s="5" t="s">
        <v>17904</v>
      </c>
      <c r="AL1994" s="5" t="s">
        <v>1874</v>
      </c>
    </row>
    <row r="1995" hidden="1">
      <c r="A1995" s="5" t="s">
        <v>17905</v>
      </c>
      <c r="B1995" s="5" t="s">
        <v>16737</v>
      </c>
      <c r="C1995" s="5" t="s">
        <v>16738</v>
      </c>
      <c r="D1995" s="9">
        <v>42858.0</v>
      </c>
      <c r="E1995" s="5">
        <v>14494.0</v>
      </c>
      <c r="F1995" s="5">
        <v>6588.0</v>
      </c>
      <c r="G1995" s="5" t="s">
        <v>3378</v>
      </c>
      <c r="H1995" s="5" t="s">
        <v>272</v>
      </c>
      <c r="I1995" s="5" t="s">
        <v>12448</v>
      </c>
      <c r="J1995" s="5" t="s">
        <v>3378</v>
      </c>
      <c r="K1995" s="5" t="s">
        <v>17906</v>
      </c>
      <c r="L1995" s="5" t="s">
        <v>16741</v>
      </c>
      <c r="M1995" s="10" t="str">
        <f>IFERROR(__xludf.DUMMYFUNCTION("REGEXEXTRACT(L2480, ""[\s,]([A-Z]{2})[,\s]\s?\d{5}"")"),"OH")</f>
        <v>OH</v>
      </c>
      <c r="N1995" s="5" t="s">
        <v>16742</v>
      </c>
      <c r="O1995" s="5">
        <v>45242.0</v>
      </c>
      <c r="P1995" s="5">
        <v>1.0</v>
      </c>
      <c r="Q1995" s="5" t="s">
        <v>17907</v>
      </c>
      <c r="R1995" s="5" t="s">
        <v>923</v>
      </c>
      <c r="S1995" s="5">
        <v>519.0</v>
      </c>
      <c r="T1995" s="5" t="s">
        <v>69</v>
      </c>
      <c r="U1995" s="5">
        <v>0.0</v>
      </c>
      <c r="V1995" s="5" t="s">
        <v>93</v>
      </c>
      <c r="W1995" s="5" t="s">
        <v>17908</v>
      </c>
      <c r="X1995" s="5" t="s">
        <v>55</v>
      </c>
      <c r="Y1995" s="5" t="s">
        <v>17909</v>
      </c>
      <c r="Z1995" s="5" t="s">
        <v>12269</v>
      </c>
      <c r="AA1995" s="5">
        <v>4586050.0</v>
      </c>
      <c r="AB1995" s="5" t="s">
        <v>162</v>
      </c>
      <c r="AC1995" s="5" t="s">
        <v>52</v>
      </c>
      <c r="AD1995" s="5" t="s">
        <v>3141</v>
      </c>
      <c r="AE1995" s="5" t="s">
        <v>3142</v>
      </c>
      <c r="AF1995" s="5" t="s">
        <v>162</v>
      </c>
      <c r="AG1995" s="5" t="s">
        <v>52</v>
      </c>
      <c r="AH1995" s="5" t="s">
        <v>52</v>
      </c>
      <c r="AI1995" s="5" t="s">
        <v>3143</v>
      </c>
      <c r="AJ1995" s="5" t="s">
        <v>102</v>
      </c>
      <c r="AK1995" s="5" t="s">
        <v>102</v>
      </c>
      <c r="AL1995" s="5" t="s">
        <v>162</v>
      </c>
    </row>
    <row r="1996" hidden="1">
      <c r="A1996" s="5" t="s">
        <v>17910</v>
      </c>
      <c r="B1996" s="5" t="s">
        <v>17911</v>
      </c>
      <c r="C1996" s="5" t="s">
        <v>17912</v>
      </c>
      <c r="D1996" s="9">
        <v>42858.0</v>
      </c>
      <c r="E1996" s="5">
        <v>16929.0</v>
      </c>
      <c r="F1996" s="5">
        <v>7695.0</v>
      </c>
      <c r="G1996" s="5" t="s">
        <v>1321</v>
      </c>
      <c r="H1996" s="5" t="s">
        <v>1792</v>
      </c>
      <c r="I1996" s="5" t="s">
        <v>17913</v>
      </c>
      <c r="J1996" s="5" t="s">
        <v>1322</v>
      </c>
      <c r="K1996" s="5" t="s">
        <v>17914</v>
      </c>
      <c r="L1996" s="5" t="s">
        <v>17915</v>
      </c>
      <c r="M1996" s="10" t="str">
        <f>IFERROR(__xludf.DUMMYFUNCTION("REGEXEXTRACT(L2481, ""[\s,]([A-Z]{2})[,\s]\s?\d{5}"")"),"KY")</f>
        <v>KY</v>
      </c>
      <c r="N1996" s="5" t="s">
        <v>17916</v>
      </c>
      <c r="O1996" s="5">
        <v>44190.0</v>
      </c>
      <c r="P1996" s="5">
        <v>1.0</v>
      </c>
      <c r="Q1996" s="5" t="s">
        <v>17917</v>
      </c>
      <c r="R1996" s="5">
        <v>4510.0</v>
      </c>
      <c r="S1996" s="5">
        <v>139.0</v>
      </c>
      <c r="T1996" s="5" t="s">
        <v>53</v>
      </c>
      <c r="U1996" s="5">
        <v>54.0</v>
      </c>
      <c r="V1996" s="5" t="s">
        <v>93</v>
      </c>
      <c r="W1996" s="5" t="s">
        <v>17918</v>
      </c>
      <c r="X1996" s="5" t="s">
        <v>52</v>
      </c>
      <c r="Y1996" s="5" t="s">
        <v>52</v>
      </c>
      <c r="Z1996" s="5" t="s">
        <v>17919</v>
      </c>
      <c r="AA1996" s="5">
        <v>36088.0</v>
      </c>
      <c r="AB1996" s="5" t="s">
        <v>235</v>
      </c>
      <c r="AC1996" s="5" t="s">
        <v>52</v>
      </c>
      <c r="AD1996" s="5" t="s">
        <v>11980</v>
      </c>
      <c r="AE1996" s="5" t="s">
        <v>11981</v>
      </c>
      <c r="AF1996" s="5" t="s">
        <v>218</v>
      </c>
      <c r="AG1996" s="5" t="s">
        <v>52</v>
      </c>
      <c r="AH1996" s="5" t="s">
        <v>11982</v>
      </c>
      <c r="AI1996" s="5" t="s">
        <v>11983</v>
      </c>
      <c r="AJ1996" s="5" t="s">
        <v>17911</v>
      </c>
      <c r="AK1996" s="5" t="s">
        <v>17915</v>
      </c>
      <c r="AL1996" s="5" t="s">
        <v>6954</v>
      </c>
    </row>
    <row r="1997">
      <c r="A1997" s="5" t="s">
        <v>17920</v>
      </c>
      <c r="B1997" s="5" t="s">
        <v>17921</v>
      </c>
      <c r="C1997" s="5" t="s">
        <v>17922</v>
      </c>
      <c r="D1997" s="9">
        <v>42856.0</v>
      </c>
      <c r="E1997" s="5">
        <v>586253.0</v>
      </c>
      <c r="F1997" s="5">
        <v>266479.0</v>
      </c>
      <c r="G1997" s="5" t="s">
        <v>1458</v>
      </c>
      <c r="H1997" s="5" t="s">
        <v>45</v>
      </c>
      <c r="I1997" s="5" t="s">
        <v>3503</v>
      </c>
      <c r="J1997" s="5" t="s">
        <v>1460</v>
      </c>
      <c r="K1997" s="5" t="s">
        <v>2884</v>
      </c>
      <c r="L1997" s="5" t="s">
        <v>17923</v>
      </c>
      <c r="M1997" s="10" t="str">
        <f>IFERROR(__xludf.DUMMYFUNCTION("REGEXEXTRACT(L2482, ""[\s,]([A-Z]{2})[,\s]\s?\d{5}"")"),"#N/A")</f>
        <v>#N/A</v>
      </c>
      <c r="N1997" s="5" t="s">
        <v>17924</v>
      </c>
      <c r="O1997" s="5" t="s">
        <v>17925</v>
      </c>
      <c r="P1997" s="5">
        <v>13.0</v>
      </c>
      <c r="Q1997" s="5" t="s">
        <v>17926</v>
      </c>
      <c r="R1997" s="5" t="s">
        <v>17927</v>
      </c>
      <c r="S1997" s="5">
        <v>260.0</v>
      </c>
      <c r="T1997" s="5" t="s">
        <v>69</v>
      </c>
      <c r="U1997" s="5">
        <v>13.0</v>
      </c>
      <c r="V1997" s="5" t="s">
        <v>70</v>
      </c>
      <c r="W1997" s="5" t="s">
        <v>17928</v>
      </c>
      <c r="X1997" s="5" t="s">
        <v>52</v>
      </c>
      <c r="Y1997" s="5" t="s">
        <v>52</v>
      </c>
      <c r="Z1997" s="5">
        <v>1704.0</v>
      </c>
      <c r="AA1997" s="5" t="s">
        <v>17929</v>
      </c>
      <c r="AB1997" s="5" t="s">
        <v>730</v>
      </c>
      <c r="AC1997" s="5" t="s">
        <v>52</v>
      </c>
      <c r="AD1997" s="5" t="s">
        <v>72</v>
      </c>
      <c r="AE1997" s="5" t="s">
        <v>73</v>
      </c>
      <c r="AF1997" s="5" t="s">
        <v>74</v>
      </c>
      <c r="AG1997" s="5" t="s">
        <v>75</v>
      </c>
      <c r="AH1997" s="5" t="s">
        <v>76</v>
      </c>
      <c r="AI1997" s="5" t="s">
        <v>77</v>
      </c>
      <c r="AJ1997" s="5" t="s">
        <v>17921</v>
      </c>
      <c r="AK1997" s="5" t="s">
        <v>17930</v>
      </c>
      <c r="AL1997" s="5" t="s">
        <v>17931</v>
      </c>
    </row>
    <row r="1998" hidden="1">
      <c r="A1998" s="5" t="s">
        <v>17932</v>
      </c>
      <c r="B1998" s="5" t="s">
        <v>4346</v>
      </c>
      <c r="C1998" s="5" t="s">
        <v>17933</v>
      </c>
      <c r="D1998" s="9">
        <v>42855.0</v>
      </c>
      <c r="E1998" s="5">
        <v>38482.0</v>
      </c>
      <c r="F1998" s="5">
        <v>17492.0</v>
      </c>
      <c r="G1998" s="5" t="s">
        <v>719</v>
      </c>
      <c r="H1998" s="5" t="s">
        <v>171</v>
      </c>
      <c r="I1998" s="5" t="s">
        <v>17934</v>
      </c>
      <c r="J1998" s="5" t="s">
        <v>274</v>
      </c>
      <c r="K1998" s="5" t="s">
        <v>17935</v>
      </c>
      <c r="L1998" s="5" t="s">
        <v>17936</v>
      </c>
      <c r="M1998" s="10" t="str">
        <f>IFERROR(__xludf.DUMMYFUNCTION("REGEXEXTRACT(L2483, ""[\s,]([A-Z]{2})[,\s]\s?\d{5}"")"),"TX")</f>
        <v>TX</v>
      </c>
      <c r="N1998" s="5" t="s">
        <v>17937</v>
      </c>
      <c r="O1998" s="5">
        <v>38141.0</v>
      </c>
      <c r="P1998" s="5">
        <v>1.0</v>
      </c>
      <c r="Q1998" s="5" t="s">
        <v>17938</v>
      </c>
      <c r="R1998" s="5" t="s">
        <v>13131</v>
      </c>
      <c r="S1998" s="5">
        <v>1305.0</v>
      </c>
      <c r="T1998" s="5" t="s">
        <v>69</v>
      </c>
      <c r="U1998" s="5">
        <v>51.0</v>
      </c>
      <c r="V1998" s="5" t="s">
        <v>93</v>
      </c>
      <c r="W1998" s="5" t="s">
        <v>17939</v>
      </c>
      <c r="X1998" s="5" t="s">
        <v>71</v>
      </c>
      <c r="Y1998" s="5" t="s">
        <v>52</v>
      </c>
      <c r="Z1998" s="5" t="s">
        <v>3577</v>
      </c>
      <c r="AA1998" s="5" t="s">
        <v>17940</v>
      </c>
      <c r="AB1998" s="5" t="s">
        <v>260</v>
      </c>
      <c r="AC1998" s="5" t="s">
        <v>283</v>
      </c>
      <c r="AD1998" s="5" t="s">
        <v>9092</v>
      </c>
      <c r="AE1998" s="5" t="s">
        <v>9093</v>
      </c>
      <c r="AF1998" s="5" t="s">
        <v>2166</v>
      </c>
      <c r="AG1998" s="5" t="s">
        <v>52</v>
      </c>
      <c r="AH1998" s="5" t="s">
        <v>52</v>
      </c>
      <c r="AI1998" s="5" t="s">
        <v>52</v>
      </c>
      <c r="AJ1998" s="5" t="s">
        <v>4346</v>
      </c>
      <c r="AK1998" s="5" t="s">
        <v>17936</v>
      </c>
      <c r="AL1998" s="5" t="s">
        <v>735</v>
      </c>
    </row>
    <row r="1999">
      <c r="A1999" s="5" t="s">
        <v>17941</v>
      </c>
      <c r="B1999" s="5" t="s">
        <v>17468</v>
      </c>
      <c r="C1999" s="5" t="s">
        <v>17942</v>
      </c>
      <c r="D1999" s="9">
        <v>42852.0</v>
      </c>
      <c r="E1999" s="5">
        <v>35042.0</v>
      </c>
      <c r="F1999" s="5">
        <v>15928.0</v>
      </c>
      <c r="G1999" s="5" t="s">
        <v>2293</v>
      </c>
      <c r="H1999" s="5" t="s">
        <v>45</v>
      </c>
      <c r="I1999" s="5" t="s">
        <v>17943</v>
      </c>
      <c r="J1999" s="5" t="s">
        <v>2295</v>
      </c>
      <c r="K1999" s="5" t="s">
        <v>17944</v>
      </c>
      <c r="L1999" s="5" t="s">
        <v>17945</v>
      </c>
      <c r="M1999" s="10" t="str">
        <f>IFERROR(__xludf.DUMMYFUNCTION("REGEXEXTRACT(L2484, ""[\s,]([A-Z]{2})[,\s]\s?\d{5}"")"),"CA")</f>
        <v>CA</v>
      </c>
      <c r="N1999" s="5" t="s">
        <v>17946</v>
      </c>
      <c r="O1999" s="5">
        <v>11581.0</v>
      </c>
      <c r="P1999" s="5">
        <v>3.0</v>
      </c>
      <c r="Q1999" s="5" t="s">
        <v>17947</v>
      </c>
      <c r="R1999" s="5" t="s">
        <v>3360</v>
      </c>
      <c r="S1999" s="5">
        <v>379.0</v>
      </c>
      <c r="T1999" s="5" t="s">
        <v>69</v>
      </c>
      <c r="U1999" s="5">
        <v>0.0</v>
      </c>
      <c r="V1999" s="5" t="s">
        <v>52</v>
      </c>
      <c r="W1999" s="5" t="s">
        <v>17948</v>
      </c>
      <c r="X1999" s="5" t="s">
        <v>71</v>
      </c>
      <c r="Y1999" s="5" t="s">
        <v>52</v>
      </c>
      <c r="Z1999" s="5" t="s">
        <v>12047</v>
      </c>
      <c r="AA1999" s="5" t="s">
        <v>17949</v>
      </c>
      <c r="AB1999" s="5" t="s">
        <v>59</v>
      </c>
      <c r="AC1999" s="5" t="s">
        <v>52</v>
      </c>
      <c r="AD1999" s="5" t="s">
        <v>3589</v>
      </c>
      <c r="AE1999" s="5" t="s">
        <v>3590</v>
      </c>
      <c r="AF1999" s="5" t="s">
        <v>3591</v>
      </c>
      <c r="AG1999" s="5" t="s">
        <v>52</v>
      </c>
      <c r="AH1999" s="5" t="s">
        <v>52</v>
      </c>
      <c r="AI1999" s="5" t="s">
        <v>3592</v>
      </c>
      <c r="AJ1999" s="5" t="s">
        <v>17468</v>
      </c>
      <c r="AK1999" s="5" t="s">
        <v>17945</v>
      </c>
      <c r="AL1999" s="5" t="s">
        <v>2112</v>
      </c>
    </row>
    <row r="2000" hidden="1">
      <c r="A2000" s="5" t="s">
        <v>17950</v>
      </c>
      <c r="B2000" s="5" t="s">
        <v>13007</v>
      </c>
      <c r="C2000" s="5" t="s">
        <v>13007</v>
      </c>
      <c r="D2000" s="9">
        <v>42852.0</v>
      </c>
      <c r="E2000" s="5">
        <v>55484.0</v>
      </c>
      <c r="F2000" s="5">
        <v>25220.0</v>
      </c>
      <c r="G2000" s="5" t="s">
        <v>1419</v>
      </c>
      <c r="H2000" s="5" t="s">
        <v>480</v>
      </c>
      <c r="I2000" s="5" t="s">
        <v>17951</v>
      </c>
      <c r="J2000" s="5" t="s">
        <v>256</v>
      </c>
      <c r="K2000" s="5" t="s">
        <v>3485</v>
      </c>
      <c r="L2000" s="5" t="s">
        <v>13008</v>
      </c>
      <c r="M2000" s="10" t="str">
        <f>IFERROR(__xludf.DUMMYFUNCTION("REGEXEXTRACT(L2485, ""[\s,]([A-Z]{2})[,\s]\s?\d{5}"")"),"CA")</f>
        <v>CA</v>
      </c>
      <c r="N2000" s="5" t="s">
        <v>13008</v>
      </c>
      <c r="O2000" s="5" t="s">
        <v>52</v>
      </c>
      <c r="P2000" s="5">
        <v>1.0</v>
      </c>
      <c r="Q2000" s="5" t="s">
        <v>17952</v>
      </c>
      <c r="R2000" s="5" t="s">
        <v>91</v>
      </c>
      <c r="S2000" s="5">
        <v>41.0</v>
      </c>
      <c r="T2000" s="5" t="s">
        <v>1077</v>
      </c>
      <c r="U2000" s="5">
        <v>0.0</v>
      </c>
      <c r="V2000" s="5" t="s">
        <v>70</v>
      </c>
      <c r="W2000" s="5" t="s">
        <v>17953</v>
      </c>
      <c r="X2000" s="5" t="s">
        <v>52</v>
      </c>
      <c r="Y2000" s="5" t="s">
        <v>52</v>
      </c>
      <c r="Z2000" s="5" t="s">
        <v>5857</v>
      </c>
      <c r="AA2000" s="5">
        <v>431808.0</v>
      </c>
      <c r="AB2000" s="5" t="s">
        <v>1553</v>
      </c>
      <c r="AC2000" s="5" t="s">
        <v>52</v>
      </c>
      <c r="AD2000" s="5" t="s">
        <v>5289</v>
      </c>
      <c r="AE2000" s="5" t="s">
        <v>5290</v>
      </c>
      <c r="AF2000" s="5" t="s">
        <v>5291</v>
      </c>
      <c r="AG2000" s="5" t="s">
        <v>52</v>
      </c>
      <c r="AH2000" s="5" t="s">
        <v>52</v>
      </c>
      <c r="AI2000" s="5" t="s">
        <v>52</v>
      </c>
      <c r="AJ2000" s="5" t="s">
        <v>4007</v>
      </c>
      <c r="AK2000" s="5" t="s">
        <v>17954</v>
      </c>
      <c r="AL2000" s="5" t="s">
        <v>3481</v>
      </c>
    </row>
    <row r="2001" hidden="1">
      <c r="A2001" s="5" t="s">
        <v>17955</v>
      </c>
      <c r="B2001" s="5" t="s">
        <v>17717</v>
      </c>
      <c r="C2001" s="5" t="s">
        <v>17717</v>
      </c>
      <c r="D2001" s="9">
        <v>42852.0</v>
      </c>
      <c r="E2001" s="5">
        <v>230608.0</v>
      </c>
      <c r="F2001" s="5">
        <v>104822.0</v>
      </c>
      <c r="G2001" s="5" t="s">
        <v>1419</v>
      </c>
      <c r="H2001" s="5" t="s">
        <v>480</v>
      </c>
      <c r="I2001" s="5" t="s">
        <v>17951</v>
      </c>
      <c r="J2001" s="5" t="s">
        <v>256</v>
      </c>
      <c r="K2001" s="5" t="s">
        <v>4277</v>
      </c>
      <c r="L2001" s="5" t="s">
        <v>17718</v>
      </c>
      <c r="M2001" s="10" t="str">
        <f>IFERROR(__xludf.DUMMYFUNCTION("REGEXEXTRACT(L2486, ""[\s,]([A-Z]{2})[,\s]\s?\d{5}"")"),"#N/A")</f>
        <v>#N/A</v>
      </c>
      <c r="N2001" s="5" t="s">
        <v>17718</v>
      </c>
      <c r="O2001" s="5">
        <v>8816.0</v>
      </c>
      <c r="P2001" s="5">
        <v>4.0</v>
      </c>
      <c r="Q2001" s="5" t="s">
        <v>17956</v>
      </c>
      <c r="R2001" s="5" t="s">
        <v>4280</v>
      </c>
      <c r="S2001" s="5">
        <v>219.0</v>
      </c>
      <c r="T2001" s="5" t="s">
        <v>1077</v>
      </c>
      <c r="U2001" s="5">
        <v>0.0</v>
      </c>
      <c r="V2001" s="5" t="s">
        <v>70</v>
      </c>
      <c r="W2001" s="5" t="s">
        <v>17957</v>
      </c>
      <c r="X2001" s="5" t="s">
        <v>52</v>
      </c>
      <c r="Y2001" s="5" t="s">
        <v>52</v>
      </c>
      <c r="Z2001" s="5" t="s">
        <v>5857</v>
      </c>
      <c r="AA2001" s="5" t="s">
        <v>17958</v>
      </c>
      <c r="AB2001" s="5" t="s">
        <v>1553</v>
      </c>
      <c r="AC2001" s="5" t="s">
        <v>52</v>
      </c>
      <c r="AD2001" s="5" t="s">
        <v>5289</v>
      </c>
      <c r="AE2001" s="5" t="s">
        <v>5290</v>
      </c>
      <c r="AF2001" s="5" t="s">
        <v>5291</v>
      </c>
      <c r="AG2001" s="5" t="s">
        <v>52</v>
      </c>
      <c r="AH2001" s="5" t="s">
        <v>52</v>
      </c>
      <c r="AI2001" s="5" t="s">
        <v>52</v>
      </c>
      <c r="AJ2001" s="5" t="s">
        <v>17722</v>
      </c>
      <c r="AK2001" s="5" t="s">
        <v>17723</v>
      </c>
      <c r="AL2001" s="5" t="s">
        <v>6358</v>
      </c>
    </row>
    <row r="2002" hidden="1">
      <c r="A2002" s="5" t="s">
        <v>17959</v>
      </c>
      <c r="B2002" s="5" t="s">
        <v>5603</v>
      </c>
      <c r="C2002" s="5" t="s">
        <v>5603</v>
      </c>
      <c r="D2002" s="9">
        <v>42852.0</v>
      </c>
      <c r="E2002" s="5">
        <v>280298.0</v>
      </c>
      <c r="F2002" s="5">
        <v>127408.0</v>
      </c>
      <c r="G2002" s="5" t="s">
        <v>1419</v>
      </c>
      <c r="H2002" s="5" t="s">
        <v>480</v>
      </c>
      <c r="I2002" s="5" t="s">
        <v>17951</v>
      </c>
      <c r="J2002" s="5" t="s">
        <v>256</v>
      </c>
      <c r="K2002" s="5" t="s">
        <v>4172</v>
      </c>
      <c r="L2002" s="5" t="s">
        <v>15448</v>
      </c>
      <c r="M2002" s="10" t="str">
        <f>IFERROR(__xludf.DUMMYFUNCTION("REGEXEXTRACT(L2487, ""[\s,]([A-Z]{2})[,\s]\s?\d{5}"")"),"OH")</f>
        <v>OH</v>
      </c>
      <c r="N2002" s="5" t="s">
        <v>15448</v>
      </c>
      <c r="O2002" s="5" t="s">
        <v>52</v>
      </c>
      <c r="P2002" s="5">
        <v>5.0</v>
      </c>
      <c r="Q2002" s="5" t="s">
        <v>17960</v>
      </c>
      <c r="R2002" s="5" t="s">
        <v>4176</v>
      </c>
      <c r="S2002" s="5">
        <v>266.0</v>
      </c>
      <c r="T2002" s="5" t="s">
        <v>1077</v>
      </c>
      <c r="U2002" s="5">
        <v>0.0</v>
      </c>
      <c r="V2002" s="5" t="s">
        <v>70</v>
      </c>
      <c r="W2002" s="5" t="s">
        <v>17961</v>
      </c>
      <c r="X2002" s="5" t="s">
        <v>52</v>
      </c>
      <c r="Y2002" s="5" t="s">
        <v>52</v>
      </c>
      <c r="Z2002" s="5" t="s">
        <v>5857</v>
      </c>
      <c r="AA2002" s="5" t="s">
        <v>17962</v>
      </c>
      <c r="AB2002" s="5" t="s">
        <v>1553</v>
      </c>
      <c r="AC2002" s="5" t="s">
        <v>52</v>
      </c>
      <c r="AD2002" s="5" t="s">
        <v>5289</v>
      </c>
      <c r="AE2002" s="5" t="s">
        <v>5290</v>
      </c>
      <c r="AF2002" s="5" t="s">
        <v>5291</v>
      </c>
      <c r="AG2002" s="5" t="s">
        <v>52</v>
      </c>
      <c r="AH2002" s="5" t="s">
        <v>52</v>
      </c>
      <c r="AI2002" s="5" t="s">
        <v>52</v>
      </c>
      <c r="AJ2002" s="5" t="s">
        <v>4007</v>
      </c>
      <c r="AK2002" s="5" t="s">
        <v>17963</v>
      </c>
      <c r="AL2002" s="5" t="s">
        <v>3481</v>
      </c>
    </row>
    <row r="2003" hidden="1">
      <c r="A2003" s="5" t="s">
        <v>17964</v>
      </c>
      <c r="B2003" s="5" t="s">
        <v>12163</v>
      </c>
      <c r="C2003" s="5" t="s">
        <v>17965</v>
      </c>
      <c r="D2003" s="9">
        <v>42851.0</v>
      </c>
      <c r="E2003" s="5">
        <v>15230.0</v>
      </c>
      <c r="F2003" s="5">
        <v>6923.0</v>
      </c>
      <c r="G2003" s="5" t="s">
        <v>634</v>
      </c>
      <c r="H2003" s="5" t="s">
        <v>366</v>
      </c>
      <c r="I2003" s="5" t="s">
        <v>3759</v>
      </c>
      <c r="J2003" s="5" t="s">
        <v>274</v>
      </c>
      <c r="K2003" s="5" t="s">
        <v>391</v>
      </c>
      <c r="L2003" s="5" t="s">
        <v>17966</v>
      </c>
      <c r="M2003" s="10" t="str">
        <f>IFERROR(__xludf.DUMMYFUNCTION("REGEXEXTRACT(L2488, ""[\s,]([A-Z]{2})[,\s]\s?\d{5}"")"),"MD")</f>
        <v>MD</v>
      </c>
      <c r="N2003" s="5" t="s">
        <v>17967</v>
      </c>
      <c r="O2003" s="5">
        <v>33172.0</v>
      </c>
      <c r="P2003" s="5">
        <v>1.0</v>
      </c>
      <c r="Q2003" s="5" t="s">
        <v>17968</v>
      </c>
      <c r="R2003" s="5" t="s">
        <v>4202</v>
      </c>
      <c r="S2003" s="5">
        <v>218.0</v>
      </c>
      <c r="T2003" s="5" t="s">
        <v>69</v>
      </c>
      <c r="U2003" s="5">
        <v>22.0</v>
      </c>
      <c r="V2003" s="5" t="s">
        <v>70</v>
      </c>
      <c r="W2003" s="5" t="s">
        <v>17969</v>
      </c>
      <c r="X2003" s="5" t="s">
        <v>71</v>
      </c>
      <c r="Y2003" s="5" t="s">
        <v>52</v>
      </c>
      <c r="Z2003" s="5" t="s">
        <v>17970</v>
      </c>
      <c r="AA2003" s="5" t="s">
        <v>17971</v>
      </c>
      <c r="AB2003" s="5" t="s">
        <v>604</v>
      </c>
      <c r="AC2003" s="5" t="s">
        <v>52</v>
      </c>
      <c r="AD2003" s="5" t="s">
        <v>72</v>
      </c>
      <c r="AE2003" s="5" t="s">
        <v>73</v>
      </c>
      <c r="AF2003" s="5" t="s">
        <v>74</v>
      </c>
      <c r="AG2003" s="5" t="s">
        <v>75</v>
      </c>
      <c r="AH2003" s="5" t="s">
        <v>76</v>
      </c>
      <c r="AI2003" s="5" t="s">
        <v>77</v>
      </c>
      <c r="AJ2003" s="5" t="s">
        <v>12163</v>
      </c>
      <c r="AK2003" s="5" t="s">
        <v>17972</v>
      </c>
      <c r="AL2003" s="5" t="s">
        <v>1874</v>
      </c>
    </row>
    <row r="2004" hidden="1">
      <c r="A2004" s="5" t="s">
        <v>17973</v>
      </c>
      <c r="B2004" s="5" t="s">
        <v>17974</v>
      </c>
      <c r="C2004" s="5" t="s">
        <v>17975</v>
      </c>
      <c r="D2004" s="9">
        <v>42848.0</v>
      </c>
      <c r="E2004" s="5">
        <v>43311.0</v>
      </c>
      <c r="F2004" s="5">
        <v>19687.0</v>
      </c>
      <c r="G2004" s="5" t="s">
        <v>634</v>
      </c>
      <c r="H2004" s="5" t="s">
        <v>171</v>
      </c>
      <c r="I2004" s="5" t="s">
        <v>9377</v>
      </c>
      <c r="J2004" s="5" t="s">
        <v>274</v>
      </c>
      <c r="K2004" s="5" t="s">
        <v>17976</v>
      </c>
      <c r="L2004" s="5" t="s">
        <v>17977</v>
      </c>
      <c r="M2004" s="10" t="str">
        <f>IFERROR(__xludf.DUMMYFUNCTION("REGEXEXTRACT(L2489, ""[\s,]([A-Z]{2})[,\s]\s?\d{5}"")"),"#N/A")</f>
        <v>#N/A</v>
      </c>
      <c r="N2004" s="5" t="s">
        <v>17978</v>
      </c>
      <c r="O2004" s="5">
        <v>64112.0</v>
      </c>
      <c r="P2004" s="5">
        <v>2.0</v>
      </c>
      <c r="Q2004" s="5" t="s">
        <v>17979</v>
      </c>
      <c r="R2004" s="5" t="s">
        <v>2195</v>
      </c>
      <c r="S2004" s="5">
        <v>1079.0</v>
      </c>
      <c r="T2004" s="5" t="s">
        <v>69</v>
      </c>
      <c r="U2004" s="5">
        <v>1.0</v>
      </c>
      <c r="V2004" s="5" t="s">
        <v>93</v>
      </c>
      <c r="W2004" s="5" t="s">
        <v>17980</v>
      </c>
      <c r="X2004" s="5" t="s">
        <v>55</v>
      </c>
      <c r="Y2004" s="5" t="s">
        <v>17981</v>
      </c>
      <c r="Z2004" s="5" t="s">
        <v>17982</v>
      </c>
      <c r="AA2004" s="5" t="s">
        <v>17983</v>
      </c>
      <c r="AB2004" s="5" t="s">
        <v>604</v>
      </c>
      <c r="AC2004" s="5" t="s">
        <v>52</v>
      </c>
      <c r="AD2004" s="5" t="s">
        <v>3141</v>
      </c>
      <c r="AE2004" s="5" t="s">
        <v>3142</v>
      </c>
      <c r="AF2004" s="5" t="s">
        <v>162</v>
      </c>
      <c r="AG2004" s="5" t="s">
        <v>52</v>
      </c>
      <c r="AH2004" s="5" t="s">
        <v>52</v>
      </c>
      <c r="AI2004" s="5" t="s">
        <v>3143</v>
      </c>
      <c r="AJ2004" s="5" t="s">
        <v>102</v>
      </c>
      <c r="AK2004" s="5" t="s">
        <v>102</v>
      </c>
      <c r="AL2004" s="5" t="s">
        <v>1874</v>
      </c>
    </row>
    <row r="2005" hidden="1">
      <c r="A2005" s="5" t="s">
        <v>17984</v>
      </c>
      <c r="B2005" s="5" t="s">
        <v>2536</v>
      </c>
      <c r="C2005" s="5" t="s">
        <v>17985</v>
      </c>
      <c r="D2005" s="9">
        <v>42848.0</v>
      </c>
      <c r="E2005" s="5">
        <v>47300.0</v>
      </c>
      <c r="F2005" s="5">
        <v>21500.0</v>
      </c>
      <c r="G2005" s="5" t="s">
        <v>2967</v>
      </c>
      <c r="H2005" s="5" t="s">
        <v>149</v>
      </c>
      <c r="I2005" s="5" t="s">
        <v>6461</v>
      </c>
      <c r="J2005" s="5" t="s">
        <v>1460</v>
      </c>
      <c r="K2005" s="5" t="s">
        <v>17986</v>
      </c>
      <c r="L2005" s="5" t="s">
        <v>2537</v>
      </c>
      <c r="M2005" s="10" t="str">
        <f>IFERROR(__xludf.DUMMYFUNCTION("REGEXEXTRACT(L2490, ""[\s,]([A-Z]{2})[,\s]\s?\d{5}"")"),"NJ")</f>
        <v>NJ</v>
      </c>
      <c r="N2005" s="5" t="s">
        <v>17987</v>
      </c>
      <c r="O2005" s="5">
        <v>92865.0</v>
      </c>
      <c r="P2005" s="5">
        <v>1.0</v>
      </c>
      <c r="Q2005" s="5" t="s">
        <v>17988</v>
      </c>
      <c r="R2005" s="5">
        <v>2210.0</v>
      </c>
      <c r="S2005" s="5">
        <v>7.0</v>
      </c>
      <c r="T2005" s="5" t="s">
        <v>855</v>
      </c>
      <c r="U2005" s="5">
        <v>0.0</v>
      </c>
      <c r="V2005" s="5" t="s">
        <v>52</v>
      </c>
      <c r="W2005" s="5" t="s">
        <v>17989</v>
      </c>
      <c r="X2005" s="5" t="s">
        <v>52</v>
      </c>
      <c r="Y2005" s="5" t="s">
        <v>52</v>
      </c>
      <c r="Z2005" s="5" t="s">
        <v>17990</v>
      </c>
      <c r="AA2005" s="5" t="s">
        <v>17991</v>
      </c>
      <c r="AB2005" s="5" t="s">
        <v>260</v>
      </c>
      <c r="AC2005" s="5" t="s">
        <v>52</v>
      </c>
      <c r="AD2005" s="5" t="s">
        <v>11980</v>
      </c>
      <c r="AE2005" s="5" t="s">
        <v>11981</v>
      </c>
      <c r="AF2005" s="5" t="s">
        <v>218</v>
      </c>
      <c r="AG2005" s="5" t="s">
        <v>52</v>
      </c>
      <c r="AH2005" s="5" t="s">
        <v>11982</v>
      </c>
      <c r="AI2005" s="5" t="s">
        <v>11983</v>
      </c>
      <c r="AJ2005" s="5" t="s">
        <v>2536</v>
      </c>
      <c r="AK2005" s="5" t="s">
        <v>2537</v>
      </c>
      <c r="AL2005" s="5" t="s">
        <v>17992</v>
      </c>
    </row>
    <row r="2006" hidden="1">
      <c r="A2006" s="5" t="s">
        <v>17993</v>
      </c>
      <c r="B2006" s="5" t="s">
        <v>17994</v>
      </c>
      <c r="C2006" s="5" t="s">
        <v>17995</v>
      </c>
      <c r="D2006" s="9">
        <v>42848.0</v>
      </c>
      <c r="E2006" s="5">
        <v>55473.0</v>
      </c>
      <c r="F2006" s="5">
        <v>25215.0</v>
      </c>
      <c r="G2006" s="5" t="s">
        <v>2389</v>
      </c>
      <c r="H2006" s="5" t="s">
        <v>1069</v>
      </c>
      <c r="I2006" s="5" t="s">
        <v>15859</v>
      </c>
      <c r="J2006" s="5" t="s">
        <v>2391</v>
      </c>
      <c r="K2006" s="5" t="s">
        <v>1171</v>
      </c>
      <c r="L2006" s="5" t="s">
        <v>17996</v>
      </c>
      <c r="M2006" s="10" t="str">
        <f>IFERROR(__xludf.DUMMYFUNCTION("REGEXEXTRACT(L2491, ""[\s,]([A-Z]{2})[,\s]\s?\d{5}"")"),"OH")</f>
        <v>OH</v>
      </c>
      <c r="N2006" s="5" t="s">
        <v>17997</v>
      </c>
      <c r="O2006" s="5" t="s">
        <v>52</v>
      </c>
      <c r="P2006" s="5">
        <v>1.0</v>
      </c>
      <c r="Q2006" s="5" t="s">
        <v>17998</v>
      </c>
      <c r="R2006" s="5">
        <v>4510.0</v>
      </c>
      <c r="S2006" s="5">
        <v>29.0</v>
      </c>
      <c r="T2006" s="5" t="s">
        <v>53</v>
      </c>
      <c r="U2006" s="5">
        <v>0.0</v>
      </c>
      <c r="V2006" s="5" t="s">
        <v>52</v>
      </c>
      <c r="W2006" s="5" t="s">
        <v>17999</v>
      </c>
      <c r="X2006" s="5" t="s">
        <v>52</v>
      </c>
      <c r="Y2006" s="5" t="s">
        <v>52</v>
      </c>
      <c r="Z2006" s="5" t="s">
        <v>17882</v>
      </c>
      <c r="AA2006" s="5">
        <v>14391.0</v>
      </c>
      <c r="AB2006" s="5" t="s">
        <v>235</v>
      </c>
      <c r="AC2006" s="5" t="s">
        <v>52</v>
      </c>
      <c r="AD2006" s="5" t="s">
        <v>11980</v>
      </c>
      <c r="AE2006" s="5" t="s">
        <v>11981</v>
      </c>
      <c r="AF2006" s="5" t="s">
        <v>218</v>
      </c>
      <c r="AG2006" s="5" t="s">
        <v>52</v>
      </c>
      <c r="AH2006" s="5" t="s">
        <v>11982</v>
      </c>
      <c r="AI2006" s="5" t="s">
        <v>11983</v>
      </c>
      <c r="AJ2006" s="5" t="s">
        <v>17994</v>
      </c>
      <c r="AK2006" s="5" t="s">
        <v>17996</v>
      </c>
      <c r="AL2006" s="5" t="s">
        <v>6358</v>
      </c>
    </row>
    <row r="2007" hidden="1">
      <c r="A2007" s="5" t="s">
        <v>18000</v>
      </c>
      <c r="B2007" s="5" t="s">
        <v>17994</v>
      </c>
      <c r="C2007" s="5" t="s">
        <v>17995</v>
      </c>
      <c r="D2007" s="9">
        <v>42848.0</v>
      </c>
      <c r="E2007" s="5">
        <v>56210.0</v>
      </c>
      <c r="F2007" s="5">
        <v>25550.0</v>
      </c>
      <c r="G2007" s="5" t="s">
        <v>2389</v>
      </c>
      <c r="H2007" s="5" t="s">
        <v>1069</v>
      </c>
      <c r="I2007" s="5" t="s">
        <v>15859</v>
      </c>
      <c r="J2007" s="5" t="s">
        <v>2391</v>
      </c>
      <c r="K2007" s="5" t="s">
        <v>1171</v>
      </c>
      <c r="L2007" s="5" t="s">
        <v>17996</v>
      </c>
      <c r="M2007" s="10" t="str">
        <f>IFERROR(__xludf.DUMMYFUNCTION("REGEXEXTRACT(L2492, ""[\s,]([A-Z]{2})[,\s]\s?\d{5}"")"),"NH")</f>
        <v>NH</v>
      </c>
      <c r="N2007" s="5" t="s">
        <v>17997</v>
      </c>
      <c r="O2007" s="5" t="s">
        <v>52</v>
      </c>
      <c r="P2007" s="5">
        <v>1.0</v>
      </c>
      <c r="Q2007" s="5" t="s">
        <v>18001</v>
      </c>
      <c r="R2007" s="5">
        <v>4510.0</v>
      </c>
      <c r="S2007" s="5">
        <v>13.0</v>
      </c>
      <c r="T2007" s="5" t="s">
        <v>53</v>
      </c>
      <c r="U2007" s="5">
        <v>0.0</v>
      </c>
      <c r="V2007" s="5" t="s">
        <v>52</v>
      </c>
      <c r="W2007" s="5" t="s">
        <v>18002</v>
      </c>
      <c r="X2007" s="5" t="s">
        <v>52</v>
      </c>
      <c r="Y2007" s="5" t="s">
        <v>52</v>
      </c>
      <c r="Z2007" s="5" t="s">
        <v>17882</v>
      </c>
      <c r="AA2007" s="5">
        <v>6088803.0</v>
      </c>
      <c r="AB2007" s="5" t="s">
        <v>235</v>
      </c>
      <c r="AC2007" s="5" t="s">
        <v>52</v>
      </c>
      <c r="AD2007" s="5" t="s">
        <v>11980</v>
      </c>
      <c r="AE2007" s="5" t="s">
        <v>11981</v>
      </c>
      <c r="AF2007" s="5" t="s">
        <v>218</v>
      </c>
      <c r="AG2007" s="5" t="s">
        <v>52</v>
      </c>
      <c r="AH2007" s="5" t="s">
        <v>11982</v>
      </c>
      <c r="AI2007" s="5" t="s">
        <v>11983</v>
      </c>
      <c r="AJ2007" s="5" t="s">
        <v>17994</v>
      </c>
      <c r="AK2007" s="5" t="s">
        <v>17996</v>
      </c>
      <c r="AL2007" s="5" t="s">
        <v>6358</v>
      </c>
    </row>
    <row r="2008" hidden="1">
      <c r="A2008" s="5" t="s">
        <v>18003</v>
      </c>
      <c r="B2008" s="5" t="s">
        <v>17994</v>
      </c>
      <c r="C2008" s="5" t="s">
        <v>17995</v>
      </c>
      <c r="D2008" s="9">
        <v>42848.0</v>
      </c>
      <c r="E2008" s="5">
        <v>55286.0</v>
      </c>
      <c r="F2008" s="5">
        <v>25130.0</v>
      </c>
      <c r="G2008" s="5" t="s">
        <v>2389</v>
      </c>
      <c r="H2008" s="5" t="s">
        <v>1069</v>
      </c>
      <c r="I2008" s="5" t="s">
        <v>15859</v>
      </c>
      <c r="J2008" s="5" t="s">
        <v>2391</v>
      </c>
      <c r="K2008" s="5" t="s">
        <v>1171</v>
      </c>
      <c r="L2008" s="5" t="s">
        <v>17996</v>
      </c>
      <c r="M2008" s="10" t="str">
        <f>IFERROR(__xludf.DUMMYFUNCTION("REGEXEXTRACT(L2493, ""[\s,]([A-Z]{2})[,\s]\s?\d{5}"")"),"GA")</f>
        <v>GA</v>
      </c>
      <c r="N2008" s="5" t="s">
        <v>17997</v>
      </c>
      <c r="O2008" s="5" t="s">
        <v>52</v>
      </c>
      <c r="P2008" s="5">
        <v>1.0</v>
      </c>
      <c r="Q2008" s="5" t="s">
        <v>18004</v>
      </c>
      <c r="R2008" s="5">
        <v>4510.0</v>
      </c>
      <c r="S2008" s="5">
        <v>12.0</v>
      </c>
      <c r="T2008" s="5" t="s">
        <v>53</v>
      </c>
      <c r="U2008" s="5">
        <v>0.0</v>
      </c>
      <c r="V2008" s="5" t="s">
        <v>52</v>
      </c>
      <c r="W2008" s="5" t="s">
        <v>18005</v>
      </c>
      <c r="X2008" s="5" t="s">
        <v>52</v>
      </c>
      <c r="Y2008" s="5" t="s">
        <v>52</v>
      </c>
      <c r="Z2008" s="5" t="s">
        <v>17882</v>
      </c>
      <c r="AA2008" s="5">
        <v>4673525.0</v>
      </c>
      <c r="AB2008" s="5" t="s">
        <v>235</v>
      </c>
      <c r="AC2008" s="5" t="s">
        <v>52</v>
      </c>
      <c r="AD2008" s="5" t="s">
        <v>11980</v>
      </c>
      <c r="AE2008" s="5" t="s">
        <v>11981</v>
      </c>
      <c r="AF2008" s="5" t="s">
        <v>218</v>
      </c>
      <c r="AG2008" s="5" t="s">
        <v>52</v>
      </c>
      <c r="AH2008" s="5" t="s">
        <v>11982</v>
      </c>
      <c r="AI2008" s="5" t="s">
        <v>11983</v>
      </c>
      <c r="AJ2008" s="5" t="s">
        <v>17994</v>
      </c>
      <c r="AK2008" s="5" t="s">
        <v>17996</v>
      </c>
      <c r="AL2008" s="5" t="s">
        <v>6358</v>
      </c>
    </row>
    <row r="2009" hidden="1">
      <c r="A2009" s="5" t="s">
        <v>18006</v>
      </c>
      <c r="B2009" s="5" t="s">
        <v>17355</v>
      </c>
      <c r="C2009" s="5" t="s">
        <v>18007</v>
      </c>
      <c r="D2009" s="9">
        <v>42844.0</v>
      </c>
      <c r="E2009" s="5">
        <v>8804.0</v>
      </c>
      <c r="F2009" s="5">
        <v>4002.0</v>
      </c>
      <c r="G2009" s="5" t="s">
        <v>1458</v>
      </c>
      <c r="H2009" s="5" t="s">
        <v>189</v>
      </c>
      <c r="I2009" s="5" t="s">
        <v>2020</v>
      </c>
      <c r="J2009" s="5" t="s">
        <v>1460</v>
      </c>
      <c r="K2009" s="5" t="s">
        <v>391</v>
      </c>
      <c r="L2009" s="5" t="s">
        <v>18008</v>
      </c>
      <c r="M2009" s="10" t="str">
        <f>IFERROR(__xludf.DUMMYFUNCTION("REGEXEXTRACT(L2494, ""[\s,]([A-Z]{2})[,\s]\s?\d{5}"")"),"MD")</f>
        <v>MD</v>
      </c>
      <c r="N2009" s="5" t="s">
        <v>18009</v>
      </c>
      <c r="O2009" s="5">
        <v>66441.0</v>
      </c>
      <c r="P2009" s="5">
        <v>1.0</v>
      </c>
      <c r="Q2009" s="5" t="s">
        <v>18010</v>
      </c>
      <c r="R2009" s="5" t="s">
        <v>1519</v>
      </c>
      <c r="S2009" s="5">
        <v>1009.0</v>
      </c>
      <c r="T2009" s="5" t="s">
        <v>69</v>
      </c>
      <c r="U2009" s="5">
        <v>48.0</v>
      </c>
      <c r="V2009" s="5" t="s">
        <v>70</v>
      </c>
      <c r="W2009" s="5" t="s">
        <v>18011</v>
      </c>
      <c r="X2009" s="5" t="s">
        <v>52</v>
      </c>
      <c r="Y2009" s="5" t="s">
        <v>52</v>
      </c>
      <c r="Z2009" s="5">
        <v>1704.0</v>
      </c>
      <c r="AA2009" s="5" t="s">
        <v>18012</v>
      </c>
      <c r="AB2009" s="5" t="s">
        <v>730</v>
      </c>
      <c r="AC2009" s="5" t="s">
        <v>52</v>
      </c>
      <c r="AD2009" s="5" t="s">
        <v>72</v>
      </c>
      <c r="AE2009" s="5" t="s">
        <v>73</v>
      </c>
      <c r="AF2009" s="5" t="s">
        <v>74</v>
      </c>
      <c r="AG2009" s="5" t="s">
        <v>75</v>
      </c>
      <c r="AH2009" s="5" t="s">
        <v>76</v>
      </c>
      <c r="AI2009" s="5" t="s">
        <v>77</v>
      </c>
      <c r="AJ2009" s="5" t="s">
        <v>18013</v>
      </c>
      <c r="AK2009" s="5" t="s">
        <v>18014</v>
      </c>
      <c r="AL2009" s="5" t="s">
        <v>18015</v>
      </c>
    </row>
    <row r="2010" hidden="1">
      <c r="A2010" s="5" t="s">
        <v>18016</v>
      </c>
      <c r="B2010" s="5" t="s">
        <v>18017</v>
      </c>
      <c r="C2010" s="5" t="s">
        <v>9870</v>
      </c>
      <c r="D2010" s="9">
        <v>42844.0</v>
      </c>
      <c r="E2010" s="5">
        <v>115128.0</v>
      </c>
      <c r="F2010" s="5">
        <v>52331.0</v>
      </c>
      <c r="G2010" s="5" t="s">
        <v>1419</v>
      </c>
      <c r="H2010" s="5" t="s">
        <v>480</v>
      </c>
      <c r="I2010" s="5" t="s">
        <v>14923</v>
      </c>
      <c r="J2010" s="5" t="s">
        <v>256</v>
      </c>
      <c r="K2010" s="5" t="s">
        <v>18018</v>
      </c>
      <c r="L2010" s="5" t="s">
        <v>18019</v>
      </c>
      <c r="M2010" s="10" t="str">
        <f>IFERROR(__xludf.DUMMYFUNCTION("REGEXEXTRACT(L2495, ""[\s,]([A-Z]{2})[,\s]\s?\d{5}"")"),"#N/A")</f>
        <v>#N/A</v>
      </c>
      <c r="N2010" s="5" t="s">
        <v>18020</v>
      </c>
      <c r="O2010" s="5" t="s">
        <v>52</v>
      </c>
      <c r="P2010" s="5">
        <v>2.0</v>
      </c>
      <c r="Q2010" s="5" t="s">
        <v>18021</v>
      </c>
      <c r="R2010" s="5" t="s">
        <v>2195</v>
      </c>
      <c r="S2010" s="5">
        <v>100.0</v>
      </c>
      <c r="T2010" s="5" t="s">
        <v>1077</v>
      </c>
      <c r="U2010" s="5">
        <v>38.0</v>
      </c>
      <c r="V2010" s="5" t="s">
        <v>93</v>
      </c>
      <c r="W2010" s="5" t="s">
        <v>18022</v>
      </c>
      <c r="X2010" s="5" t="s">
        <v>52</v>
      </c>
      <c r="Y2010" s="5" t="s">
        <v>52</v>
      </c>
      <c r="Z2010" s="5" t="s">
        <v>17982</v>
      </c>
      <c r="AA2010" s="5" t="s">
        <v>18023</v>
      </c>
      <c r="AB2010" s="5" t="s">
        <v>59</v>
      </c>
      <c r="AC2010" s="5" t="s">
        <v>52</v>
      </c>
      <c r="AD2010" s="5" t="s">
        <v>11980</v>
      </c>
      <c r="AE2010" s="5" t="s">
        <v>11981</v>
      </c>
      <c r="AF2010" s="5" t="s">
        <v>218</v>
      </c>
      <c r="AG2010" s="5" t="s">
        <v>52</v>
      </c>
      <c r="AH2010" s="5" t="s">
        <v>11982</v>
      </c>
      <c r="AI2010" s="5" t="s">
        <v>11983</v>
      </c>
      <c r="AJ2010" s="5" t="s">
        <v>9877</v>
      </c>
      <c r="AK2010" s="5" t="s">
        <v>18019</v>
      </c>
      <c r="AL2010" s="5" t="s">
        <v>9888</v>
      </c>
    </row>
    <row r="2011" hidden="1">
      <c r="A2011" s="5" t="s">
        <v>18024</v>
      </c>
      <c r="B2011" s="5" t="s">
        <v>18025</v>
      </c>
      <c r="C2011" s="5" t="s">
        <v>18026</v>
      </c>
      <c r="D2011" s="9">
        <v>42843.0</v>
      </c>
      <c r="E2011" s="5">
        <v>20178.0</v>
      </c>
      <c r="F2011" s="5">
        <v>9172.0</v>
      </c>
      <c r="G2011" s="5" t="s">
        <v>900</v>
      </c>
      <c r="H2011" s="5" t="s">
        <v>1069</v>
      </c>
      <c r="I2011" s="5" t="s">
        <v>15887</v>
      </c>
      <c r="J2011" s="5" t="s">
        <v>872</v>
      </c>
      <c r="K2011" s="5" t="s">
        <v>18027</v>
      </c>
      <c r="L2011" s="5" t="s">
        <v>18028</v>
      </c>
      <c r="M2011" s="10" t="str">
        <f>IFERROR(__xludf.DUMMYFUNCTION("REGEXEXTRACT(L2496, ""[\s,]([A-Z]{2})[,\s]\s?\d{5}"")"),"#N/A")</f>
        <v>#N/A</v>
      </c>
      <c r="N2011" s="5" t="s">
        <v>18029</v>
      </c>
      <c r="O2011" s="5">
        <v>38010.0</v>
      </c>
      <c r="P2011" s="5">
        <v>1.0</v>
      </c>
      <c r="Q2011" s="5" t="s">
        <v>18030</v>
      </c>
      <c r="R2011" s="5">
        <v>4351.0</v>
      </c>
      <c r="S2011" s="5">
        <v>4.0</v>
      </c>
      <c r="T2011" s="5" t="s">
        <v>53</v>
      </c>
      <c r="U2011" s="5">
        <v>0.0</v>
      </c>
      <c r="V2011" s="5" t="s">
        <v>52</v>
      </c>
      <c r="W2011" s="5" t="s">
        <v>18031</v>
      </c>
      <c r="X2011" s="5" t="s">
        <v>71</v>
      </c>
      <c r="Y2011" s="5" t="s">
        <v>52</v>
      </c>
      <c r="Z2011" s="5" t="s">
        <v>18032</v>
      </c>
      <c r="AA2011" s="5" t="s">
        <v>18033</v>
      </c>
      <c r="AB2011" s="5" t="s">
        <v>119</v>
      </c>
      <c r="AC2011" s="5" t="s">
        <v>52</v>
      </c>
      <c r="AD2011" s="5" t="s">
        <v>11980</v>
      </c>
      <c r="AE2011" s="5" t="s">
        <v>11981</v>
      </c>
      <c r="AF2011" s="5" t="s">
        <v>218</v>
      </c>
      <c r="AG2011" s="5" t="s">
        <v>52</v>
      </c>
      <c r="AH2011" s="5" t="s">
        <v>11982</v>
      </c>
      <c r="AI2011" s="5" t="s">
        <v>11983</v>
      </c>
      <c r="AJ2011" s="5" t="s">
        <v>18025</v>
      </c>
      <c r="AK2011" s="5" t="s">
        <v>18028</v>
      </c>
      <c r="AL2011" s="5" t="s">
        <v>18034</v>
      </c>
    </row>
    <row r="2012" hidden="1">
      <c r="A2012" s="5" t="s">
        <v>18035</v>
      </c>
      <c r="B2012" s="5" t="s">
        <v>18036</v>
      </c>
      <c r="C2012" s="5" t="s">
        <v>18037</v>
      </c>
      <c r="D2012" s="9">
        <v>42843.0</v>
      </c>
      <c r="E2012" s="5">
        <v>371866.0</v>
      </c>
      <c r="F2012" s="5">
        <v>169030.0</v>
      </c>
      <c r="G2012" s="5" t="s">
        <v>2389</v>
      </c>
      <c r="H2012" s="5" t="s">
        <v>149</v>
      </c>
      <c r="I2012" s="5" t="s">
        <v>8955</v>
      </c>
      <c r="J2012" s="5" t="s">
        <v>2391</v>
      </c>
      <c r="K2012" s="5" t="s">
        <v>3443</v>
      </c>
      <c r="L2012" s="5" t="s">
        <v>18038</v>
      </c>
      <c r="M2012" s="10" t="str">
        <f>IFERROR(__xludf.DUMMYFUNCTION("REGEXEXTRACT(L2497, ""[\s,]([A-Z]{2})[,\s]\s?\d{5}"")"),"OH")</f>
        <v>OH</v>
      </c>
      <c r="N2012" s="5" t="s">
        <v>18039</v>
      </c>
      <c r="O2012" s="5" t="s">
        <v>52</v>
      </c>
      <c r="P2012" s="5">
        <v>7.0</v>
      </c>
      <c r="Q2012" s="5" t="s">
        <v>18040</v>
      </c>
      <c r="R2012" s="5" t="s">
        <v>18041</v>
      </c>
      <c r="S2012" s="5">
        <v>66.0</v>
      </c>
      <c r="T2012" s="5" t="s">
        <v>374</v>
      </c>
      <c r="U2012" s="5">
        <v>148.0</v>
      </c>
      <c r="V2012" s="5" t="s">
        <v>93</v>
      </c>
      <c r="W2012" s="5" t="s">
        <v>18042</v>
      </c>
      <c r="X2012" s="5" t="s">
        <v>52</v>
      </c>
      <c r="Y2012" s="5" t="s">
        <v>52</v>
      </c>
      <c r="Z2012" s="5" t="s">
        <v>18043</v>
      </c>
      <c r="AA2012" s="5" t="s">
        <v>18044</v>
      </c>
      <c r="AB2012" s="5" t="s">
        <v>2743</v>
      </c>
      <c r="AC2012" s="5" t="s">
        <v>52</v>
      </c>
      <c r="AD2012" s="5" t="s">
        <v>11980</v>
      </c>
      <c r="AE2012" s="5" t="s">
        <v>11981</v>
      </c>
      <c r="AF2012" s="5" t="s">
        <v>218</v>
      </c>
      <c r="AG2012" s="5" t="s">
        <v>52</v>
      </c>
      <c r="AH2012" s="5" t="s">
        <v>11982</v>
      </c>
      <c r="AI2012" s="5" t="s">
        <v>11983</v>
      </c>
      <c r="AJ2012" s="5" t="s">
        <v>18045</v>
      </c>
      <c r="AK2012" s="5" t="s">
        <v>18046</v>
      </c>
      <c r="AL2012" s="5" t="s">
        <v>300</v>
      </c>
    </row>
    <row r="2013" hidden="1">
      <c r="A2013" s="5" t="s">
        <v>18047</v>
      </c>
      <c r="B2013" s="5" t="s">
        <v>17261</v>
      </c>
      <c r="C2013" s="5" t="s">
        <v>18037</v>
      </c>
      <c r="D2013" s="9">
        <v>42843.0</v>
      </c>
      <c r="E2013" s="5">
        <v>468776.0</v>
      </c>
      <c r="F2013" s="5">
        <v>213080.0</v>
      </c>
      <c r="G2013" s="5" t="s">
        <v>2389</v>
      </c>
      <c r="H2013" s="5" t="s">
        <v>149</v>
      </c>
      <c r="I2013" s="5" t="s">
        <v>8955</v>
      </c>
      <c r="J2013" s="5" t="s">
        <v>2391</v>
      </c>
      <c r="K2013" s="5" t="s">
        <v>18048</v>
      </c>
      <c r="L2013" s="5" t="s">
        <v>18049</v>
      </c>
      <c r="M2013" s="10" t="str">
        <f>IFERROR(__xludf.DUMMYFUNCTION("REGEXEXTRACT(L2498, ""[\s,]([A-Z]{2})[,\s]\s?\d{5}"")"),"OH")</f>
        <v>OH</v>
      </c>
      <c r="N2013" s="5" t="s">
        <v>18039</v>
      </c>
      <c r="O2013" s="5" t="s">
        <v>52</v>
      </c>
      <c r="P2013" s="5">
        <v>10.0</v>
      </c>
      <c r="Q2013" s="5" t="s">
        <v>18050</v>
      </c>
      <c r="R2013" s="5" t="s">
        <v>16293</v>
      </c>
      <c r="S2013" s="5">
        <v>73.0</v>
      </c>
      <c r="T2013" s="5" t="s">
        <v>374</v>
      </c>
      <c r="U2013" s="5">
        <v>210.0</v>
      </c>
      <c r="V2013" s="5" t="s">
        <v>93</v>
      </c>
      <c r="W2013" s="5" t="s">
        <v>18051</v>
      </c>
      <c r="X2013" s="5" t="s">
        <v>52</v>
      </c>
      <c r="Y2013" s="5" t="s">
        <v>52</v>
      </c>
      <c r="Z2013" s="5" t="s">
        <v>18043</v>
      </c>
      <c r="AA2013" s="5" t="s">
        <v>18052</v>
      </c>
      <c r="AB2013" s="5" t="s">
        <v>2743</v>
      </c>
      <c r="AC2013" s="5" t="s">
        <v>52</v>
      </c>
      <c r="AD2013" s="5" t="s">
        <v>11980</v>
      </c>
      <c r="AE2013" s="5" t="s">
        <v>11981</v>
      </c>
      <c r="AF2013" s="5" t="s">
        <v>218</v>
      </c>
      <c r="AG2013" s="5" t="s">
        <v>52</v>
      </c>
      <c r="AH2013" s="5" t="s">
        <v>11982</v>
      </c>
      <c r="AI2013" s="5" t="s">
        <v>11983</v>
      </c>
      <c r="AJ2013" s="5" t="s">
        <v>18053</v>
      </c>
      <c r="AK2013" s="5" t="s">
        <v>18054</v>
      </c>
      <c r="AL2013" s="5" t="s">
        <v>300</v>
      </c>
    </row>
    <row r="2014" hidden="1">
      <c r="A2014" s="5" t="s">
        <v>18035</v>
      </c>
      <c r="B2014" s="5" t="s">
        <v>18036</v>
      </c>
      <c r="C2014" s="5" t="s">
        <v>18037</v>
      </c>
      <c r="D2014" s="9">
        <v>42843.0</v>
      </c>
      <c r="E2014" s="5">
        <v>385055.0</v>
      </c>
      <c r="F2014" s="5">
        <v>175025.0</v>
      </c>
      <c r="G2014" s="5" t="s">
        <v>2389</v>
      </c>
      <c r="H2014" s="5" t="s">
        <v>149</v>
      </c>
      <c r="I2014" s="5" t="s">
        <v>8955</v>
      </c>
      <c r="J2014" s="5" t="s">
        <v>2391</v>
      </c>
      <c r="K2014" s="5" t="s">
        <v>3443</v>
      </c>
      <c r="L2014" s="5" t="s">
        <v>18038</v>
      </c>
      <c r="M2014" s="10" t="str">
        <f>IFERROR(__xludf.DUMMYFUNCTION("REGEXEXTRACT(L2499, ""[\s,]([A-Z]{2})[,\s]\s?\d{5}"")"),"CA")</f>
        <v>CA</v>
      </c>
      <c r="N2014" s="5" t="s">
        <v>18039</v>
      </c>
      <c r="O2014" s="5" t="s">
        <v>52</v>
      </c>
      <c r="P2014" s="5">
        <v>7.0</v>
      </c>
      <c r="Q2014" s="5" t="s">
        <v>18055</v>
      </c>
      <c r="R2014" s="5" t="s">
        <v>18056</v>
      </c>
      <c r="S2014" s="5">
        <v>65.0</v>
      </c>
      <c r="T2014" s="5" t="s">
        <v>374</v>
      </c>
      <c r="U2014" s="5">
        <v>148.0</v>
      </c>
      <c r="V2014" s="5" t="s">
        <v>93</v>
      </c>
      <c r="W2014" s="5" t="s">
        <v>18057</v>
      </c>
      <c r="X2014" s="5" t="s">
        <v>52</v>
      </c>
      <c r="Y2014" s="5" t="s">
        <v>52</v>
      </c>
      <c r="Z2014" s="5" t="s">
        <v>18043</v>
      </c>
      <c r="AA2014" s="5" t="s">
        <v>18058</v>
      </c>
      <c r="AB2014" s="5" t="s">
        <v>2743</v>
      </c>
      <c r="AC2014" s="5" t="s">
        <v>52</v>
      </c>
      <c r="AD2014" s="5" t="s">
        <v>11980</v>
      </c>
      <c r="AE2014" s="5" t="s">
        <v>11981</v>
      </c>
      <c r="AF2014" s="5" t="s">
        <v>218</v>
      </c>
      <c r="AG2014" s="5" t="s">
        <v>52</v>
      </c>
      <c r="AH2014" s="5" t="s">
        <v>11982</v>
      </c>
      <c r="AI2014" s="5" t="s">
        <v>11983</v>
      </c>
      <c r="AJ2014" s="5" t="s">
        <v>18045</v>
      </c>
      <c r="AK2014" s="5" t="s">
        <v>18046</v>
      </c>
      <c r="AL2014" s="5" t="s">
        <v>300</v>
      </c>
    </row>
    <row r="2015" hidden="1">
      <c r="A2015" s="5" t="s">
        <v>18059</v>
      </c>
      <c r="B2015" s="5" t="s">
        <v>18060</v>
      </c>
      <c r="C2015" s="5" t="s">
        <v>18037</v>
      </c>
      <c r="D2015" s="9">
        <v>42843.0</v>
      </c>
      <c r="E2015" s="5">
        <v>302896.0</v>
      </c>
      <c r="F2015" s="5">
        <v>137680.0</v>
      </c>
      <c r="G2015" s="5" t="s">
        <v>2389</v>
      </c>
      <c r="H2015" s="5" t="s">
        <v>149</v>
      </c>
      <c r="I2015" s="5" t="s">
        <v>8955</v>
      </c>
      <c r="J2015" s="5" t="s">
        <v>2391</v>
      </c>
      <c r="K2015" s="5" t="s">
        <v>1336</v>
      </c>
      <c r="L2015" s="5" t="s">
        <v>18061</v>
      </c>
      <c r="M2015" s="10" t="str">
        <f>IFERROR(__xludf.DUMMYFUNCTION("REGEXEXTRACT(L2500, ""[\s,]([A-Z]{2})[,\s]\s?\d{5}"")"),"TX")</f>
        <v>TX</v>
      </c>
      <c r="N2015" s="5" t="s">
        <v>18039</v>
      </c>
      <c r="O2015" s="5" t="s">
        <v>52</v>
      </c>
      <c r="P2015" s="5">
        <v>6.0</v>
      </c>
      <c r="Q2015" s="5" t="s">
        <v>18062</v>
      </c>
      <c r="R2015" s="5" t="s">
        <v>8967</v>
      </c>
      <c r="S2015" s="5">
        <v>47.0</v>
      </c>
      <c r="T2015" s="5" t="s">
        <v>374</v>
      </c>
      <c r="U2015" s="5">
        <v>127.0</v>
      </c>
      <c r="V2015" s="5" t="s">
        <v>93</v>
      </c>
      <c r="W2015" s="5" t="s">
        <v>18063</v>
      </c>
      <c r="X2015" s="5" t="s">
        <v>52</v>
      </c>
      <c r="Y2015" s="5" t="s">
        <v>52</v>
      </c>
      <c r="Z2015" s="5" t="s">
        <v>18043</v>
      </c>
      <c r="AA2015" s="5" t="s">
        <v>18064</v>
      </c>
      <c r="AB2015" s="5" t="s">
        <v>2743</v>
      </c>
      <c r="AC2015" s="5" t="s">
        <v>52</v>
      </c>
      <c r="AD2015" s="5" t="s">
        <v>11980</v>
      </c>
      <c r="AE2015" s="5" t="s">
        <v>11981</v>
      </c>
      <c r="AF2015" s="5" t="s">
        <v>218</v>
      </c>
      <c r="AG2015" s="5" t="s">
        <v>52</v>
      </c>
      <c r="AH2015" s="5" t="s">
        <v>11982</v>
      </c>
      <c r="AI2015" s="5" t="s">
        <v>11983</v>
      </c>
      <c r="AJ2015" s="5" t="s">
        <v>15390</v>
      </c>
      <c r="AK2015" s="5" t="s">
        <v>15391</v>
      </c>
      <c r="AL2015" s="5" t="s">
        <v>300</v>
      </c>
    </row>
    <row r="2016" hidden="1">
      <c r="A2016" s="5" t="s">
        <v>18065</v>
      </c>
      <c r="B2016" s="5" t="s">
        <v>16197</v>
      </c>
      <c r="C2016" s="5" t="s">
        <v>10138</v>
      </c>
      <c r="D2016" s="9">
        <v>42843.0</v>
      </c>
      <c r="E2016" s="5">
        <v>143550.0</v>
      </c>
      <c r="F2016" s="5">
        <v>65250.0</v>
      </c>
      <c r="G2016" s="5" t="s">
        <v>2389</v>
      </c>
      <c r="H2016" s="5" t="s">
        <v>149</v>
      </c>
      <c r="I2016" s="5" t="s">
        <v>8955</v>
      </c>
      <c r="J2016" s="5" t="s">
        <v>2391</v>
      </c>
      <c r="K2016" s="5" t="s">
        <v>3443</v>
      </c>
      <c r="L2016" s="5" t="s">
        <v>16199</v>
      </c>
      <c r="M2016" s="10" t="str">
        <f>IFERROR(__xludf.DUMMYFUNCTION("REGEXEXTRACT(L2501, ""[\s,]([A-Z]{2})[,\s]\s?\d{5}"")"),"#N/A")</f>
        <v>#N/A</v>
      </c>
      <c r="N2016" s="5" t="s">
        <v>10141</v>
      </c>
      <c r="O2016" s="5" t="s">
        <v>52</v>
      </c>
      <c r="P2016" s="5">
        <v>3.0</v>
      </c>
      <c r="Q2016" s="5" t="s">
        <v>18066</v>
      </c>
      <c r="R2016" s="5" t="s">
        <v>2662</v>
      </c>
      <c r="S2016" s="5">
        <v>32.0</v>
      </c>
      <c r="T2016" s="5" t="s">
        <v>374</v>
      </c>
      <c r="U2016" s="5">
        <v>58.0</v>
      </c>
      <c r="V2016" s="5" t="s">
        <v>93</v>
      </c>
      <c r="W2016" s="5" t="s">
        <v>18067</v>
      </c>
      <c r="X2016" s="5" t="s">
        <v>52</v>
      </c>
      <c r="Y2016" s="5" t="s">
        <v>52</v>
      </c>
      <c r="Z2016" s="5" t="s">
        <v>18043</v>
      </c>
      <c r="AA2016" s="5" t="s">
        <v>18068</v>
      </c>
      <c r="AB2016" s="5" t="s">
        <v>2743</v>
      </c>
      <c r="AC2016" s="5" t="s">
        <v>52</v>
      </c>
      <c r="AD2016" s="5" t="s">
        <v>11980</v>
      </c>
      <c r="AE2016" s="5" t="s">
        <v>11981</v>
      </c>
      <c r="AF2016" s="5" t="s">
        <v>218</v>
      </c>
      <c r="AG2016" s="5" t="s">
        <v>52</v>
      </c>
      <c r="AH2016" s="5" t="s">
        <v>11982</v>
      </c>
      <c r="AI2016" s="5" t="s">
        <v>11983</v>
      </c>
      <c r="AJ2016" s="5" t="s">
        <v>16197</v>
      </c>
      <c r="AK2016" s="5" t="s">
        <v>16199</v>
      </c>
      <c r="AL2016" s="5" t="s">
        <v>300</v>
      </c>
    </row>
    <row r="2017" hidden="1">
      <c r="A2017" s="5" t="s">
        <v>18069</v>
      </c>
      <c r="B2017" s="5" t="s">
        <v>18070</v>
      </c>
      <c r="C2017" s="5" t="s">
        <v>18037</v>
      </c>
      <c r="D2017" s="9">
        <v>42843.0</v>
      </c>
      <c r="E2017" s="5">
        <v>276540.0</v>
      </c>
      <c r="F2017" s="5">
        <v>125700.0</v>
      </c>
      <c r="G2017" s="5" t="s">
        <v>2389</v>
      </c>
      <c r="H2017" s="5" t="s">
        <v>149</v>
      </c>
      <c r="I2017" s="5" t="s">
        <v>8955</v>
      </c>
      <c r="J2017" s="5" t="s">
        <v>2391</v>
      </c>
      <c r="K2017" s="5" t="s">
        <v>1336</v>
      </c>
      <c r="L2017" s="5" t="s">
        <v>18071</v>
      </c>
      <c r="M2017" s="10" t="str">
        <f>IFERROR(__xludf.DUMMYFUNCTION("REGEXEXTRACT(L2502, ""[\s,]([A-Z]{2})[,\s]\s?\d{5}"")"),"OH")</f>
        <v>OH</v>
      </c>
      <c r="N2017" s="5" t="s">
        <v>18039</v>
      </c>
      <c r="O2017" s="5" t="s">
        <v>52</v>
      </c>
      <c r="P2017" s="5">
        <v>5.0</v>
      </c>
      <c r="Q2017" s="5" t="s">
        <v>18072</v>
      </c>
      <c r="R2017" s="5" t="s">
        <v>16574</v>
      </c>
      <c r="S2017" s="5">
        <v>49.0</v>
      </c>
      <c r="T2017" s="5" t="s">
        <v>374</v>
      </c>
      <c r="U2017" s="5">
        <v>106.0</v>
      </c>
      <c r="V2017" s="5" t="s">
        <v>93</v>
      </c>
      <c r="W2017" s="5" t="s">
        <v>18073</v>
      </c>
      <c r="X2017" s="5" t="s">
        <v>52</v>
      </c>
      <c r="Y2017" s="5" t="s">
        <v>52</v>
      </c>
      <c r="Z2017" s="5" t="s">
        <v>18043</v>
      </c>
      <c r="AA2017" s="5" t="s">
        <v>18074</v>
      </c>
      <c r="AB2017" s="5" t="s">
        <v>2743</v>
      </c>
      <c r="AC2017" s="5" t="s">
        <v>52</v>
      </c>
      <c r="AD2017" s="5" t="s">
        <v>11980</v>
      </c>
      <c r="AE2017" s="5" t="s">
        <v>11981</v>
      </c>
      <c r="AF2017" s="5" t="s">
        <v>218</v>
      </c>
      <c r="AG2017" s="5" t="s">
        <v>52</v>
      </c>
      <c r="AH2017" s="5" t="s">
        <v>11982</v>
      </c>
      <c r="AI2017" s="5" t="s">
        <v>11983</v>
      </c>
      <c r="AJ2017" s="5" t="s">
        <v>13354</v>
      </c>
      <c r="AK2017" s="5" t="s">
        <v>13355</v>
      </c>
      <c r="AL2017" s="5" t="s">
        <v>300</v>
      </c>
    </row>
    <row r="2018" hidden="1">
      <c r="A2018" s="5" t="s">
        <v>18075</v>
      </c>
      <c r="B2018" s="5" t="s">
        <v>18076</v>
      </c>
      <c r="C2018" s="5" t="s">
        <v>16380</v>
      </c>
      <c r="D2018" s="9">
        <v>42843.0</v>
      </c>
      <c r="E2018" s="5">
        <v>719004.0</v>
      </c>
      <c r="F2018" s="5">
        <v>326820.0</v>
      </c>
      <c r="G2018" s="5" t="s">
        <v>2389</v>
      </c>
      <c r="H2018" s="5" t="s">
        <v>149</v>
      </c>
      <c r="I2018" s="5" t="s">
        <v>8955</v>
      </c>
      <c r="J2018" s="5" t="s">
        <v>2391</v>
      </c>
      <c r="K2018" s="5" t="s">
        <v>10206</v>
      </c>
      <c r="L2018" s="5" t="s">
        <v>18077</v>
      </c>
      <c r="M2018" s="10" t="str">
        <f>IFERROR(__xludf.DUMMYFUNCTION("REGEXEXTRACT(L2503, ""[\s,]([A-Z]{2})[,\s]\s?\d{5}"")"),"#N/A")</f>
        <v>#N/A</v>
      </c>
      <c r="N2018" s="5" t="s">
        <v>16383</v>
      </c>
      <c r="O2018" s="5" t="s">
        <v>52</v>
      </c>
      <c r="P2018" s="5">
        <v>13.0</v>
      </c>
      <c r="Q2018" s="5" t="s">
        <v>18078</v>
      </c>
      <c r="R2018" s="5" t="s">
        <v>18079</v>
      </c>
      <c r="S2018" s="5">
        <v>98.0</v>
      </c>
      <c r="T2018" s="5" t="s">
        <v>374</v>
      </c>
      <c r="U2018" s="5">
        <v>263.0</v>
      </c>
      <c r="V2018" s="5" t="s">
        <v>93</v>
      </c>
      <c r="W2018" s="5" t="s">
        <v>18080</v>
      </c>
      <c r="X2018" s="5" t="s">
        <v>52</v>
      </c>
      <c r="Y2018" s="5" t="s">
        <v>52</v>
      </c>
      <c r="Z2018" s="5" t="s">
        <v>18043</v>
      </c>
      <c r="AA2018" s="5" t="s">
        <v>18081</v>
      </c>
      <c r="AB2018" s="5" t="s">
        <v>2743</v>
      </c>
      <c r="AC2018" s="5" t="s">
        <v>52</v>
      </c>
      <c r="AD2018" s="5" t="s">
        <v>11980</v>
      </c>
      <c r="AE2018" s="5" t="s">
        <v>11981</v>
      </c>
      <c r="AF2018" s="5" t="s">
        <v>218</v>
      </c>
      <c r="AG2018" s="5" t="s">
        <v>52</v>
      </c>
      <c r="AH2018" s="5" t="s">
        <v>11982</v>
      </c>
      <c r="AI2018" s="5" t="s">
        <v>11983</v>
      </c>
      <c r="AJ2018" s="5" t="s">
        <v>18082</v>
      </c>
      <c r="AK2018" s="5" t="s">
        <v>18077</v>
      </c>
      <c r="AL2018" s="5" t="s">
        <v>300</v>
      </c>
    </row>
    <row r="2019" hidden="1">
      <c r="A2019" s="5" t="s">
        <v>18083</v>
      </c>
      <c r="B2019" s="5" t="s">
        <v>18084</v>
      </c>
      <c r="C2019" s="5" t="s">
        <v>18085</v>
      </c>
      <c r="D2019" s="9">
        <v>42843.0</v>
      </c>
      <c r="E2019" s="5">
        <v>534952.0</v>
      </c>
      <c r="F2019" s="5">
        <v>243160.0</v>
      </c>
      <c r="G2019" s="5" t="s">
        <v>2389</v>
      </c>
      <c r="H2019" s="5" t="s">
        <v>149</v>
      </c>
      <c r="I2019" s="5" t="s">
        <v>8955</v>
      </c>
      <c r="J2019" s="5" t="s">
        <v>2391</v>
      </c>
      <c r="K2019" s="5" t="s">
        <v>7533</v>
      </c>
      <c r="L2019" s="5" t="s">
        <v>18086</v>
      </c>
      <c r="M2019" s="10" t="str">
        <f>IFERROR(__xludf.DUMMYFUNCTION("REGEXEXTRACT(L2504, ""[\s,]([A-Z]{2})[,\s]\s?\d{5}"")"),"#N/A")</f>
        <v>#N/A</v>
      </c>
      <c r="N2019" s="5" t="s">
        <v>18087</v>
      </c>
      <c r="O2019" s="5" t="s">
        <v>52</v>
      </c>
      <c r="P2019" s="5">
        <v>10.0</v>
      </c>
      <c r="Q2019" s="5" t="s">
        <v>18088</v>
      </c>
      <c r="R2019" s="5" t="s">
        <v>18089</v>
      </c>
      <c r="S2019" s="5">
        <v>94.0</v>
      </c>
      <c r="T2019" s="5" t="s">
        <v>374</v>
      </c>
      <c r="U2019" s="5">
        <v>212.0</v>
      </c>
      <c r="V2019" s="5" t="s">
        <v>93</v>
      </c>
      <c r="W2019" s="5" t="s">
        <v>18090</v>
      </c>
      <c r="X2019" s="5" t="s">
        <v>52</v>
      </c>
      <c r="Y2019" s="5" t="s">
        <v>52</v>
      </c>
      <c r="Z2019" s="5" t="s">
        <v>18043</v>
      </c>
      <c r="AA2019" s="5" t="s">
        <v>18091</v>
      </c>
      <c r="AB2019" s="5" t="s">
        <v>2743</v>
      </c>
      <c r="AC2019" s="5" t="s">
        <v>52</v>
      </c>
      <c r="AD2019" s="5" t="s">
        <v>11980</v>
      </c>
      <c r="AE2019" s="5" t="s">
        <v>11981</v>
      </c>
      <c r="AF2019" s="5" t="s">
        <v>218</v>
      </c>
      <c r="AG2019" s="5" t="s">
        <v>52</v>
      </c>
      <c r="AH2019" s="5" t="s">
        <v>11982</v>
      </c>
      <c r="AI2019" s="5" t="s">
        <v>11983</v>
      </c>
      <c r="AJ2019" s="5" t="s">
        <v>18092</v>
      </c>
      <c r="AK2019" s="5" t="s">
        <v>18086</v>
      </c>
      <c r="AL2019" s="5" t="s">
        <v>300</v>
      </c>
    </row>
    <row r="2020" hidden="1">
      <c r="A2020" s="5" t="s">
        <v>18093</v>
      </c>
      <c r="B2020" s="5" t="s">
        <v>18094</v>
      </c>
      <c r="C2020" s="5" t="s">
        <v>18085</v>
      </c>
      <c r="D2020" s="9">
        <v>42843.0</v>
      </c>
      <c r="E2020" s="5">
        <v>533192.0</v>
      </c>
      <c r="F2020" s="5">
        <v>242360.0</v>
      </c>
      <c r="G2020" s="5" t="s">
        <v>2389</v>
      </c>
      <c r="H2020" s="5" t="s">
        <v>149</v>
      </c>
      <c r="I2020" s="5" t="s">
        <v>8955</v>
      </c>
      <c r="J2020" s="5" t="s">
        <v>2391</v>
      </c>
      <c r="K2020" s="5" t="s">
        <v>7307</v>
      </c>
      <c r="L2020" s="5" t="s">
        <v>18095</v>
      </c>
      <c r="M2020" s="10" t="str">
        <f>IFERROR(__xludf.DUMMYFUNCTION("REGEXEXTRACT(L2505, ""[\s,]([A-Z]{2})[,\s]\s?\d{5}"")"),"NY")</f>
        <v>NY</v>
      </c>
      <c r="N2020" s="5" t="s">
        <v>18087</v>
      </c>
      <c r="O2020" s="5" t="s">
        <v>52</v>
      </c>
      <c r="P2020" s="5">
        <v>10.0</v>
      </c>
      <c r="Q2020" s="5" t="s">
        <v>18096</v>
      </c>
      <c r="R2020" s="5" t="s">
        <v>18097</v>
      </c>
      <c r="S2020" s="5">
        <v>85.0</v>
      </c>
      <c r="T2020" s="5" t="s">
        <v>374</v>
      </c>
      <c r="U2020" s="5">
        <v>212.0</v>
      </c>
      <c r="V2020" s="5" t="s">
        <v>93</v>
      </c>
      <c r="W2020" s="5" t="s">
        <v>18098</v>
      </c>
      <c r="X2020" s="5" t="s">
        <v>52</v>
      </c>
      <c r="Y2020" s="5" t="s">
        <v>52</v>
      </c>
      <c r="Z2020" s="5" t="s">
        <v>18043</v>
      </c>
      <c r="AA2020" s="5" t="s">
        <v>18099</v>
      </c>
      <c r="AB2020" s="5" t="s">
        <v>2743</v>
      </c>
      <c r="AC2020" s="5" t="s">
        <v>52</v>
      </c>
      <c r="AD2020" s="5" t="s">
        <v>11980</v>
      </c>
      <c r="AE2020" s="5" t="s">
        <v>11981</v>
      </c>
      <c r="AF2020" s="5" t="s">
        <v>218</v>
      </c>
      <c r="AG2020" s="5" t="s">
        <v>52</v>
      </c>
      <c r="AH2020" s="5" t="s">
        <v>11982</v>
      </c>
      <c r="AI2020" s="5" t="s">
        <v>11983</v>
      </c>
      <c r="AJ2020" s="5" t="s">
        <v>18100</v>
      </c>
      <c r="AK2020" s="5" t="s">
        <v>18101</v>
      </c>
      <c r="AL2020" s="5" t="s">
        <v>300</v>
      </c>
    </row>
    <row r="2021" hidden="1">
      <c r="A2021" s="5" t="s">
        <v>18102</v>
      </c>
      <c r="B2021" s="5" t="s">
        <v>6576</v>
      </c>
      <c r="C2021" s="5" t="s">
        <v>14459</v>
      </c>
      <c r="D2021" s="9">
        <v>42842.0</v>
      </c>
      <c r="E2021" s="5">
        <v>18927.0</v>
      </c>
      <c r="F2021" s="5">
        <v>8603.0</v>
      </c>
      <c r="G2021" s="5" t="s">
        <v>634</v>
      </c>
      <c r="H2021" s="5" t="s">
        <v>149</v>
      </c>
      <c r="I2021" s="5" t="s">
        <v>2344</v>
      </c>
      <c r="J2021" s="5" t="s">
        <v>274</v>
      </c>
      <c r="K2021" s="5" t="s">
        <v>391</v>
      </c>
      <c r="L2021" s="5" t="s">
        <v>18103</v>
      </c>
      <c r="M2021" s="10" t="str">
        <f>IFERROR(__xludf.DUMMYFUNCTION("REGEXEXTRACT(L2506, ""[\s,]([A-Z]{2})[,\s]\s?\d{5}"")"),"#N/A")</f>
        <v>#N/A</v>
      </c>
      <c r="N2021" s="5" t="s">
        <v>17832</v>
      </c>
      <c r="O2021" s="5" t="s">
        <v>17833</v>
      </c>
      <c r="P2021" s="5">
        <v>1.0</v>
      </c>
      <c r="Q2021" s="5" t="s">
        <v>18104</v>
      </c>
      <c r="R2021" s="5">
        <v>4500.0</v>
      </c>
      <c r="S2021" s="5">
        <v>82.0</v>
      </c>
      <c r="T2021" s="5" t="s">
        <v>115</v>
      </c>
      <c r="U2021" s="5">
        <v>0.0</v>
      </c>
      <c r="V2021" s="5" t="s">
        <v>70</v>
      </c>
      <c r="W2021" s="5" t="s">
        <v>18105</v>
      </c>
      <c r="X2021" s="5" t="s">
        <v>52</v>
      </c>
      <c r="Y2021" s="5" t="s">
        <v>52</v>
      </c>
      <c r="Z2021" s="5" t="s">
        <v>18106</v>
      </c>
      <c r="AA2021" s="5" t="s">
        <v>18107</v>
      </c>
      <c r="AB2021" s="5" t="s">
        <v>881</v>
      </c>
      <c r="AC2021" s="5" t="s">
        <v>52</v>
      </c>
      <c r="AD2021" s="5" t="s">
        <v>398</v>
      </c>
      <c r="AE2021" s="5" t="s">
        <v>399</v>
      </c>
      <c r="AF2021" s="5" t="s">
        <v>400</v>
      </c>
      <c r="AG2021" s="5" t="s">
        <v>401</v>
      </c>
      <c r="AH2021" s="5">
        <v>23502.0</v>
      </c>
      <c r="AI2021" s="5" t="s">
        <v>402</v>
      </c>
      <c r="AJ2021" s="5" t="s">
        <v>17838</v>
      </c>
      <c r="AK2021" s="5" t="s">
        <v>17839</v>
      </c>
      <c r="AL2021" s="5" t="s">
        <v>1874</v>
      </c>
    </row>
    <row r="2022">
      <c r="A2022" s="5" t="s">
        <v>18108</v>
      </c>
      <c r="B2022" s="5" t="s">
        <v>18109</v>
      </c>
      <c r="C2022" s="5" t="s">
        <v>18110</v>
      </c>
      <c r="D2022" s="9">
        <v>42842.0</v>
      </c>
      <c r="E2022" s="5">
        <v>3743.0</v>
      </c>
      <c r="F2022" s="5">
        <v>1701.0</v>
      </c>
      <c r="G2022" s="5" t="s">
        <v>130</v>
      </c>
      <c r="H2022" s="5" t="s">
        <v>45</v>
      </c>
      <c r="I2022" s="5" t="s">
        <v>3322</v>
      </c>
      <c r="J2022" s="5" t="s">
        <v>133</v>
      </c>
      <c r="K2022" s="5" t="s">
        <v>391</v>
      </c>
      <c r="L2022" s="5" t="s">
        <v>18111</v>
      </c>
      <c r="M2022" s="10" t="str">
        <f>IFERROR(__xludf.DUMMYFUNCTION("REGEXEXTRACT(L2507, ""[\s,]([A-Z]{2})[,\s]\s?\d{5}"")"),"FL")</f>
        <v>FL</v>
      </c>
      <c r="N2022" s="5" t="s">
        <v>18112</v>
      </c>
      <c r="O2022" s="5">
        <v>2739.0</v>
      </c>
      <c r="P2022" s="5">
        <v>1.0</v>
      </c>
      <c r="Q2022" s="5" t="s">
        <v>18113</v>
      </c>
      <c r="R2022" s="5" t="s">
        <v>279</v>
      </c>
      <c r="S2022" s="5">
        <v>93.0</v>
      </c>
      <c r="T2022" s="5" t="s">
        <v>69</v>
      </c>
      <c r="U2022" s="5">
        <v>19.0</v>
      </c>
      <c r="V2022" s="5" t="s">
        <v>70</v>
      </c>
      <c r="W2022" s="5" t="s">
        <v>18114</v>
      </c>
      <c r="X2022" s="5" t="s">
        <v>52</v>
      </c>
      <c r="Y2022" s="5" t="s">
        <v>52</v>
      </c>
      <c r="Z2022" s="5">
        <v>1704.0</v>
      </c>
      <c r="AA2022" s="5" t="s">
        <v>18115</v>
      </c>
      <c r="AB2022" s="5" t="s">
        <v>730</v>
      </c>
      <c r="AC2022" s="5" t="s">
        <v>52</v>
      </c>
      <c r="AD2022" s="5" t="s">
        <v>72</v>
      </c>
      <c r="AE2022" s="5" t="s">
        <v>73</v>
      </c>
      <c r="AF2022" s="5" t="s">
        <v>74</v>
      </c>
      <c r="AG2022" s="5" t="s">
        <v>75</v>
      </c>
      <c r="AH2022" s="5" t="s">
        <v>76</v>
      </c>
      <c r="AI2022" s="5" t="s">
        <v>77</v>
      </c>
      <c r="AJ2022" s="5" t="s">
        <v>18116</v>
      </c>
      <c r="AK2022" s="5" t="s">
        <v>18117</v>
      </c>
      <c r="AL2022" s="5" t="s">
        <v>525</v>
      </c>
    </row>
    <row r="2023" hidden="1">
      <c r="A2023" s="5" t="s">
        <v>18118</v>
      </c>
      <c r="B2023" s="5" t="s">
        <v>18119</v>
      </c>
      <c r="C2023" s="5" t="s">
        <v>102</v>
      </c>
      <c r="D2023" s="9">
        <v>42839.0</v>
      </c>
      <c r="E2023" s="5">
        <v>44810.0</v>
      </c>
      <c r="F2023" s="5">
        <v>20368.0</v>
      </c>
      <c r="G2023" s="5" t="s">
        <v>634</v>
      </c>
      <c r="H2023" s="5" t="s">
        <v>480</v>
      </c>
      <c r="I2023" s="5" t="s">
        <v>14592</v>
      </c>
      <c r="J2023" s="5" t="s">
        <v>274</v>
      </c>
      <c r="K2023" s="5" t="s">
        <v>18120</v>
      </c>
      <c r="L2023" s="5" t="s">
        <v>18121</v>
      </c>
      <c r="M2023" s="10" t="str">
        <f>IFERROR(__xludf.DUMMYFUNCTION("REGEXEXTRACT(L2508, ""[\s,]([A-Z]{2})[,\s]\s?\d{5}"")"),"#N/A")</f>
        <v>#N/A</v>
      </c>
      <c r="N2023" s="5" t="s">
        <v>102</v>
      </c>
      <c r="O2023" s="5" t="s">
        <v>52</v>
      </c>
      <c r="P2023" s="5">
        <v>3.0</v>
      </c>
      <c r="Q2023" s="5" t="s">
        <v>18122</v>
      </c>
      <c r="R2023" s="5" t="s">
        <v>2229</v>
      </c>
      <c r="S2023" s="5">
        <v>299.0</v>
      </c>
      <c r="T2023" s="5" t="s">
        <v>115</v>
      </c>
      <c r="U2023" s="5">
        <v>2.0</v>
      </c>
      <c r="V2023" s="5" t="s">
        <v>70</v>
      </c>
      <c r="W2023" s="5" t="s">
        <v>18123</v>
      </c>
      <c r="X2023" s="5" t="s">
        <v>52</v>
      </c>
      <c r="Y2023" s="5" t="s">
        <v>52</v>
      </c>
      <c r="Z2023" s="5" t="s">
        <v>18124</v>
      </c>
      <c r="AA2023" s="5" t="s">
        <v>18125</v>
      </c>
      <c r="AB2023" s="5" t="s">
        <v>119</v>
      </c>
      <c r="AC2023" s="5" t="s">
        <v>52</v>
      </c>
      <c r="AD2023" s="5" t="s">
        <v>398</v>
      </c>
      <c r="AE2023" s="5" t="s">
        <v>399</v>
      </c>
      <c r="AF2023" s="5" t="s">
        <v>400</v>
      </c>
      <c r="AG2023" s="5" t="s">
        <v>401</v>
      </c>
      <c r="AH2023" s="5">
        <v>23502.0</v>
      </c>
      <c r="AI2023" s="5" t="s">
        <v>402</v>
      </c>
      <c r="AJ2023" s="5" t="s">
        <v>5089</v>
      </c>
      <c r="AK2023" s="5" t="s">
        <v>18126</v>
      </c>
      <c r="AL2023" s="5" t="s">
        <v>1874</v>
      </c>
    </row>
    <row r="2024" hidden="1">
      <c r="A2024" s="5" t="s">
        <v>18127</v>
      </c>
      <c r="B2024" s="5" t="s">
        <v>18128</v>
      </c>
      <c r="C2024" s="5" t="s">
        <v>13357</v>
      </c>
      <c r="D2024" s="9">
        <v>42838.0</v>
      </c>
      <c r="E2024" s="5">
        <v>699952.0</v>
      </c>
      <c r="F2024" s="5">
        <v>318160.0</v>
      </c>
      <c r="G2024" s="5" t="s">
        <v>107</v>
      </c>
      <c r="H2024" s="5" t="s">
        <v>149</v>
      </c>
      <c r="I2024" s="5" t="s">
        <v>18129</v>
      </c>
      <c r="J2024" s="5" t="s">
        <v>109</v>
      </c>
      <c r="K2024" s="5" t="s">
        <v>7533</v>
      </c>
      <c r="L2024" s="5" t="s">
        <v>18130</v>
      </c>
      <c r="M2024" s="10" t="str">
        <f>IFERROR(__xludf.DUMMYFUNCTION("REGEXEXTRACT(L2509, ""[\s,]([A-Z]{2})[,\s]\s?\d{5}"")"),"GA")</f>
        <v>GA</v>
      </c>
      <c r="N2024" s="5" t="s">
        <v>17244</v>
      </c>
      <c r="O2024" s="5" t="s">
        <v>52</v>
      </c>
      <c r="P2024" s="5">
        <v>15.0</v>
      </c>
      <c r="Q2024" s="5" t="s">
        <v>18131</v>
      </c>
      <c r="R2024" s="5" t="s">
        <v>18132</v>
      </c>
      <c r="S2024" s="5">
        <v>109.0</v>
      </c>
      <c r="T2024" s="5" t="s">
        <v>374</v>
      </c>
      <c r="U2024" s="5">
        <v>326.0</v>
      </c>
      <c r="V2024" s="5" t="s">
        <v>93</v>
      </c>
      <c r="W2024" s="5" t="s">
        <v>18133</v>
      </c>
      <c r="X2024" s="5" t="s">
        <v>52</v>
      </c>
      <c r="Y2024" s="5" t="s">
        <v>52</v>
      </c>
      <c r="Z2024" s="5" t="s">
        <v>18134</v>
      </c>
      <c r="AA2024" s="5" t="s">
        <v>18135</v>
      </c>
      <c r="AB2024" s="5" t="s">
        <v>235</v>
      </c>
      <c r="AC2024" s="5" t="s">
        <v>52</v>
      </c>
      <c r="AD2024" s="5" t="s">
        <v>11980</v>
      </c>
      <c r="AE2024" s="5" t="s">
        <v>11981</v>
      </c>
      <c r="AF2024" s="5" t="s">
        <v>218</v>
      </c>
      <c r="AG2024" s="5" t="s">
        <v>52</v>
      </c>
      <c r="AH2024" s="5" t="s">
        <v>11982</v>
      </c>
      <c r="AI2024" s="5" t="s">
        <v>11983</v>
      </c>
      <c r="AJ2024" s="5" t="s">
        <v>18136</v>
      </c>
      <c r="AK2024" s="5" t="s">
        <v>18137</v>
      </c>
      <c r="AL2024" s="5" t="s">
        <v>300</v>
      </c>
    </row>
    <row r="2025" hidden="1">
      <c r="A2025" s="5" t="s">
        <v>18138</v>
      </c>
      <c r="B2025" s="5" t="s">
        <v>18139</v>
      </c>
      <c r="C2025" s="5" t="s">
        <v>13357</v>
      </c>
      <c r="D2025" s="9">
        <v>42838.0</v>
      </c>
      <c r="E2025" s="5">
        <v>607992.0</v>
      </c>
      <c r="F2025" s="5">
        <v>276360.0</v>
      </c>
      <c r="G2025" s="5" t="s">
        <v>107</v>
      </c>
      <c r="H2025" s="5" t="s">
        <v>149</v>
      </c>
      <c r="I2025" s="5" t="s">
        <v>18129</v>
      </c>
      <c r="J2025" s="5" t="s">
        <v>109</v>
      </c>
      <c r="K2025" s="5" t="s">
        <v>7541</v>
      </c>
      <c r="L2025" s="5" t="s">
        <v>18140</v>
      </c>
      <c r="M2025" s="10" t="str">
        <f>IFERROR(__xludf.DUMMYFUNCTION("REGEXEXTRACT(L2510, ""[\s,]([A-Z]{2})[,\s]\s?\d{5}"")"),"#N/A")</f>
        <v>#N/A</v>
      </c>
      <c r="N2025" s="5" t="s">
        <v>17244</v>
      </c>
      <c r="O2025" s="5" t="s">
        <v>52</v>
      </c>
      <c r="P2025" s="5">
        <v>12.0</v>
      </c>
      <c r="Q2025" s="5" t="s">
        <v>18141</v>
      </c>
      <c r="R2025" s="5" t="s">
        <v>3885</v>
      </c>
      <c r="S2025" s="5">
        <v>84.0</v>
      </c>
      <c r="T2025" s="5" t="s">
        <v>374</v>
      </c>
      <c r="U2025" s="5">
        <v>239.0</v>
      </c>
      <c r="V2025" s="5" t="s">
        <v>93</v>
      </c>
      <c r="W2025" s="5" t="s">
        <v>18142</v>
      </c>
      <c r="X2025" s="5" t="s">
        <v>52</v>
      </c>
      <c r="Y2025" s="5" t="s">
        <v>52</v>
      </c>
      <c r="Z2025" s="5" t="s">
        <v>18134</v>
      </c>
      <c r="AA2025" s="5" t="s">
        <v>18143</v>
      </c>
      <c r="AB2025" s="5" t="s">
        <v>235</v>
      </c>
      <c r="AC2025" s="5" t="s">
        <v>52</v>
      </c>
      <c r="AD2025" s="5" t="s">
        <v>11980</v>
      </c>
      <c r="AE2025" s="5" t="s">
        <v>11981</v>
      </c>
      <c r="AF2025" s="5" t="s">
        <v>218</v>
      </c>
      <c r="AG2025" s="5" t="s">
        <v>52</v>
      </c>
      <c r="AH2025" s="5" t="s">
        <v>11982</v>
      </c>
      <c r="AI2025" s="5" t="s">
        <v>11983</v>
      </c>
      <c r="AJ2025" s="5" t="s">
        <v>13230</v>
      </c>
      <c r="AK2025" s="5" t="s">
        <v>13231</v>
      </c>
      <c r="AL2025" s="5" t="s">
        <v>300</v>
      </c>
    </row>
    <row r="2026">
      <c r="A2026" s="5" t="s">
        <v>18144</v>
      </c>
      <c r="B2026" s="5" t="s">
        <v>4346</v>
      </c>
      <c r="C2026" s="5" t="s">
        <v>5703</v>
      </c>
      <c r="D2026" s="9">
        <v>42836.0</v>
      </c>
      <c r="E2026" s="5">
        <v>101552.0</v>
      </c>
      <c r="F2026" s="5">
        <v>46160.0</v>
      </c>
      <c r="G2026" s="5" t="s">
        <v>422</v>
      </c>
      <c r="H2026" s="5" t="s">
        <v>45</v>
      </c>
      <c r="I2026" s="5" t="s">
        <v>18145</v>
      </c>
      <c r="J2026" s="5" t="s">
        <v>424</v>
      </c>
      <c r="K2026" s="5" t="s">
        <v>18146</v>
      </c>
      <c r="L2026" s="5" t="s">
        <v>17208</v>
      </c>
      <c r="M2026" s="10" t="str">
        <f>IFERROR(__xludf.DUMMYFUNCTION("REGEXEXTRACT(L2511, ""[\s,]([A-Z]{2})[,\s]\s?\d{5}"")"),"OH")</f>
        <v>OH</v>
      </c>
      <c r="N2026" s="5" t="s">
        <v>18147</v>
      </c>
      <c r="O2026" s="5">
        <v>11096.0</v>
      </c>
      <c r="P2026" s="5">
        <v>5.0</v>
      </c>
      <c r="Q2026" s="5" t="s">
        <v>18148</v>
      </c>
      <c r="R2026" s="5" t="s">
        <v>508</v>
      </c>
      <c r="S2026" s="5">
        <v>23226.0</v>
      </c>
      <c r="T2026" s="5" t="s">
        <v>115</v>
      </c>
      <c r="U2026" s="5">
        <v>0.0</v>
      </c>
      <c r="V2026" s="5" t="s">
        <v>52</v>
      </c>
      <c r="W2026" s="5" t="s">
        <v>18149</v>
      </c>
      <c r="X2026" s="5" t="s">
        <v>71</v>
      </c>
      <c r="Y2026" s="5" t="s">
        <v>52</v>
      </c>
      <c r="Z2026" s="5">
        <v>7111.0</v>
      </c>
      <c r="AA2026" s="5" t="s">
        <v>18150</v>
      </c>
      <c r="AB2026" s="5" t="s">
        <v>235</v>
      </c>
      <c r="AC2026" s="5" t="s">
        <v>52</v>
      </c>
      <c r="AD2026" s="5" t="s">
        <v>181</v>
      </c>
      <c r="AE2026" s="5" t="s">
        <v>182</v>
      </c>
      <c r="AF2026" s="5" t="s">
        <v>183</v>
      </c>
      <c r="AG2026" s="5" t="s">
        <v>52</v>
      </c>
      <c r="AH2026" s="5" t="s">
        <v>52</v>
      </c>
      <c r="AI2026" s="5" t="s">
        <v>184</v>
      </c>
      <c r="AJ2026" s="5" t="s">
        <v>4346</v>
      </c>
      <c r="AK2026" s="5" t="s">
        <v>17208</v>
      </c>
      <c r="AL2026" s="5" t="s">
        <v>18151</v>
      </c>
    </row>
    <row r="2027" hidden="1">
      <c r="A2027" s="5" t="s">
        <v>18152</v>
      </c>
      <c r="B2027" s="5" t="s">
        <v>3213</v>
      </c>
      <c r="C2027" s="5" t="s">
        <v>3214</v>
      </c>
      <c r="D2027" s="9">
        <v>42836.0</v>
      </c>
      <c r="E2027" s="5">
        <v>2697.0</v>
      </c>
      <c r="F2027" s="5">
        <v>1226.0</v>
      </c>
      <c r="G2027" s="5" t="s">
        <v>479</v>
      </c>
      <c r="H2027" s="5" t="s">
        <v>272</v>
      </c>
      <c r="I2027" s="5" t="s">
        <v>14460</v>
      </c>
      <c r="J2027" s="5" t="s">
        <v>274</v>
      </c>
      <c r="K2027" s="5" t="s">
        <v>3217</v>
      </c>
      <c r="L2027" s="5" t="s">
        <v>18153</v>
      </c>
      <c r="M2027" s="10" t="str">
        <f>IFERROR(__xludf.DUMMYFUNCTION("REGEXEXTRACT(L2512, ""[\s,]([A-Z]{2})[,\s]\s?\d{5}"")"),"OH")</f>
        <v>OH</v>
      </c>
      <c r="N2027" s="5" t="s">
        <v>18154</v>
      </c>
      <c r="O2027" s="5">
        <v>32226.0</v>
      </c>
      <c r="P2027" s="5">
        <v>1.0</v>
      </c>
      <c r="Q2027" s="5" t="s">
        <v>18155</v>
      </c>
      <c r="R2027" s="5">
        <v>2200.0</v>
      </c>
      <c r="S2027" s="5">
        <v>120.0</v>
      </c>
      <c r="T2027" s="5" t="s">
        <v>53</v>
      </c>
      <c r="U2027" s="5">
        <v>0.0</v>
      </c>
      <c r="V2027" s="5" t="s">
        <v>52</v>
      </c>
      <c r="W2027" s="5" t="s">
        <v>18156</v>
      </c>
      <c r="X2027" s="5" t="s">
        <v>55</v>
      </c>
      <c r="Y2027" s="5" t="s">
        <v>18157</v>
      </c>
      <c r="Z2027" s="5" t="s">
        <v>18158</v>
      </c>
      <c r="AA2027" s="5" t="s">
        <v>18159</v>
      </c>
      <c r="AB2027" s="5" t="s">
        <v>604</v>
      </c>
      <c r="AC2027" s="5" t="s">
        <v>52</v>
      </c>
      <c r="AD2027" s="5" t="s">
        <v>3225</v>
      </c>
      <c r="AE2027" s="5" t="s">
        <v>3226</v>
      </c>
      <c r="AF2027" s="5" t="s">
        <v>3227</v>
      </c>
      <c r="AG2027" s="5" t="s">
        <v>52</v>
      </c>
      <c r="AH2027" s="5" t="s">
        <v>52</v>
      </c>
      <c r="AI2027" s="5" t="s">
        <v>3228</v>
      </c>
      <c r="AJ2027" s="5" t="s">
        <v>102</v>
      </c>
      <c r="AK2027" s="5" t="s">
        <v>102</v>
      </c>
      <c r="AL2027" s="5" t="s">
        <v>404</v>
      </c>
    </row>
    <row r="2028" hidden="1">
      <c r="A2028" s="5" t="s">
        <v>18160</v>
      </c>
      <c r="B2028" s="5" t="s">
        <v>16737</v>
      </c>
      <c r="C2028" s="5" t="s">
        <v>16738</v>
      </c>
      <c r="D2028" s="9">
        <v>42836.0</v>
      </c>
      <c r="E2028" s="5">
        <v>28954.0</v>
      </c>
      <c r="F2028" s="5">
        <v>13161.0</v>
      </c>
      <c r="G2028" s="5" t="s">
        <v>3378</v>
      </c>
      <c r="H2028" s="5" t="s">
        <v>272</v>
      </c>
      <c r="I2028" s="5" t="s">
        <v>18161</v>
      </c>
      <c r="J2028" s="5" t="s">
        <v>3378</v>
      </c>
      <c r="K2028" s="5" t="s">
        <v>18162</v>
      </c>
      <c r="L2028" s="5" t="s">
        <v>16741</v>
      </c>
      <c r="M2028" s="10" t="str">
        <f>IFERROR(__xludf.DUMMYFUNCTION("REGEXEXTRACT(L2513, ""[\s,]([A-Z]{2})[,\s]\s?\d{5}"")"),"CA")</f>
        <v>CA</v>
      </c>
      <c r="N2028" s="5" t="s">
        <v>16742</v>
      </c>
      <c r="O2028" s="5">
        <v>45242.0</v>
      </c>
      <c r="P2028" s="5">
        <v>1.0</v>
      </c>
      <c r="Q2028" s="5" t="s">
        <v>18163</v>
      </c>
      <c r="R2028" s="5">
        <v>2210.0</v>
      </c>
      <c r="S2028" s="5">
        <v>1051.0</v>
      </c>
      <c r="T2028" s="5" t="s">
        <v>69</v>
      </c>
      <c r="U2028" s="5">
        <v>0.0</v>
      </c>
      <c r="V2028" s="5" t="s">
        <v>93</v>
      </c>
      <c r="W2028" s="5" t="s">
        <v>18164</v>
      </c>
      <c r="X2028" s="5" t="s">
        <v>55</v>
      </c>
      <c r="Y2028" s="5" t="s">
        <v>18165</v>
      </c>
      <c r="Z2028" s="5" t="s">
        <v>18166</v>
      </c>
      <c r="AA2028" s="5" t="s">
        <v>18167</v>
      </c>
      <c r="AB2028" s="5" t="s">
        <v>1426</v>
      </c>
      <c r="AC2028" s="5" t="s">
        <v>52</v>
      </c>
      <c r="AD2028" s="5" t="s">
        <v>3141</v>
      </c>
      <c r="AE2028" s="5" t="s">
        <v>3142</v>
      </c>
      <c r="AF2028" s="5" t="s">
        <v>162</v>
      </c>
      <c r="AG2028" s="5" t="s">
        <v>52</v>
      </c>
      <c r="AH2028" s="5" t="s">
        <v>52</v>
      </c>
      <c r="AI2028" s="5" t="s">
        <v>3143</v>
      </c>
      <c r="AJ2028" s="5" t="s">
        <v>102</v>
      </c>
      <c r="AK2028" s="5" t="s">
        <v>102</v>
      </c>
      <c r="AL2028" s="5" t="s">
        <v>162</v>
      </c>
    </row>
    <row r="2029">
      <c r="A2029" s="5" t="s">
        <v>18168</v>
      </c>
      <c r="B2029" s="5" t="s">
        <v>18169</v>
      </c>
      <c r="C2029" s="5" t="s">
        <v>18170</v>
      </c>
      <c r="D2029" s="9">
        <v>42835.0</v>
      </c>
      <c r="E2029" s="5">
        <v>46112.0</v>
      </c>
      <c r="F2029" s="5">
        <v>20960.0</v>
      </c>
      <c r="G2029" s="5" t="s">
        <v>170</v>
      </c>
      <c r="H2029" s="5" t="s">
        <v>45</v>
      </c>
      <c r="I2029" s="5" t="s">
        <v>18171</v>
      </c>
      <c r="J2029" s="5" t="s">
        <v>170</v>
      </c>
      <c r="K2029" s="5" t="s">
        <v>391</v>
      </c>
      <c r="L2029" s="5" t="s">
        <v>18172</v>
      </c>
      <c r="M2029" s="10" t="str">
        <f>IFERROR(__xludf.DUMMYFUNCTION("REGEXEXTRACT(L2514, ""[\s,]([A-Z]{2})[,\s]\s?\d{5}"")"),"FL")</f>
        <v>FL</v>
      </c>
      <c r="N2029" s="5" t="s">
        <v>18173</v>
      </c>
      <c r="O2029" s="5">
        <v>7511.0</v>
      </c>
      <c r="P2029" s="5">
        <v>1.0</v>
      </c>
      <c r="Q2029" s="5" t="s">
        <v>18174</v>
      </c>
      <c r="R2029" s="5" t="s">
        <v>18175</v>
      </c>
      <c r="S2029" s="5">
        <v>800.0</v>
      </c>
      <c r="T2029" s="5" t="s">
        <v>196</v>
      </c>
      <c r="U2029" s="5">
        <v>50.0</v>
      </c>
      <c r="V2029" s="5" t="s">
        <v>70</v>
      </c>
      <c r="W2029" s="5" t="s">
        <v>18176</v>
      </c>
      <c r="X2029" s="5" t="s">
        <v>55</v>
      </c>
      <c r="Y2029" s="5" t="s">
        <v>18177</v>
      </c>
      <c r="Z2029" s="5" t="s">
        <v>5467</v>
      </c>
      <c r="AA2029" s="5" t="s">
        <v>18178</v>
      </c>
      <c r="AB2029" s="5" t="s">
        <v>59</v>
      </c>
      <c r="AC2029" s="5" t="s">
        <v>52</v>
      </c>
      <c r="AD2029" s="5" t="s">
        <v>5521</v>
      </c>
      <c r="AE2029" s="5" t="s">
        <v>5522</v>
      </c>
      <c r="AF2029" s="5" t="s">
        <v>5523</v>
      </c>
      <c r="AG2029" s="5" t="s">
        <v>52</v>
      </c>
      <c r="AH2029" s="5" t="s">
        <v>52</v>
      </c>
      <c r="AI2029" s="5" t="s">
        <v>5524</v>
      </c>
      <c r="AJ2029" s="5" t="s">
        <v>18179</v>
      </c>
      <c r="AK2029" s="5" t="s">
        <v>18180</v>
      </c>
      <c r="AL2029" s="5" t="s">
        <v>18181</v>
      </c>
    </row>
    <row r="2030">
      <c r="A2030" s="5" t="s">
        <v>18182</v>
      </c>
      <c r="B2030" s="5" t="s">
        <v>18183</v>
      </c>
      <c r="C2030" s="5" t="s">
        <v>18184</v>
      </c>
      <c r="D2030" s="9">
        <v>42835.0</v>
      </c>
      <c r="E2030" s="5">
        <v>46112.0</v>
      </c>
      <c r="F2030" s="5">
        <v>20960.0</v>
      </c>
      <c r="G2030" s="5" t="s">
        <v>170</v>
      </c>
      <c r="H2030" s="5" t="s">
        <v>45</v>
      </c>
      <c r="I2030" s="5" t="s">
        <v>18171</v>
      </c>
      <c r="J2030" s="5" t="s">
        <v>170</v>
      </c>
      <c r="K2030" s="5" t="s">
        <v>14840</v>
      </c>
      <c r="L2030" s="5" t="s">
        <v>18185</v>
      </c>
      <c r="M2030" s="11" t="s">
        <v>2670</v>
      </c>
      <c r="N2030" s="5" t="s">
        <v>18186</v>
      </c>
      <c r="O2030" s="5">
        <v>11422.0</v>
      </c>
      <c r="P2030" s="5">
        <v>1.0</v>
      </c>
      <c r="Q2030" s="5" t="s">
        <v>18174</v>
      </c>
      <c r="R2030" s="5" t="s">
        <v>18175</v>
      </c>
      <c r="S2030" s="5">
        <v>800.0</v>
      </c>
      <c r="T2030" s="5" t="s">
        <v>196</v>
      </c>
      <c r="U2030" s="5">
        <v>50.0</v>
      </c>
      <c r="V2030" s="5" t="s">
        <v>70</v>
      </c>
      <c r="W2030" s="5" t="s">
        <v>18177</v>
      </c>
      <c r="X2030" s="5" t="s">
        <v>71</v>
      </c>
      <c r="Y2030" s="5" t="s">
        <v>52</v>
      </c>
      <c r="Z2030" s="5">
        <v>25.0</v>
      </c>
      <c r="AA2030" s="5" t="s">
        <v>18178</v>
      </c>
      <c r="AB2030" s="5" t="s">
        <v>59</v>
      </c>
      <c r="AC2030" s="5" t="s">
        <v>52</v>
      </c>
      <c r="AD2030" s="5" t="s">
        <v>1230</v>
      </c>
      <c r="AE2030" s="5" t="s">
        <v>1231</v>
      </c>
      <c r="AF2030" s="5" t="s">
        <v>52</v>
      </c>
      <c r="AG2030" s="5" t="s">
        <v>52</v>
      </c>
      <c r="AH2030" s="5" t="s">
        <v>52</v>
      </c>
      <c r="AI2030" s="5" t="s">
        <v>1232</v>
      </c>
      <c r="AJ2030" s="5" t="s">
        <v>18183</v>
      </c>
      <c r="AK2030" s="5" t="s">
        <v>18187</v>
      </c>
      <c r="AL2030" s="5" t="s">
        <v>18188</v>
      </c>
    </row>
    <row r="2031" hidden="1">
      <c r="A2031" s="5" t="s">
        <v>18189</v>
      </c>
      <c r="B2031" s="5" t="s">
        <v>16356</v>
      </c>
      <c r="C2031" s="5" t="s">
        <v>18190</v>
      </c>
      <c r="D2031" s="9">
        <v>42835.0</v>
      </c>
      <c r="E2031" s="5">
        <v>21252.0</v>
      </c>
      <c r="F2031" s="5">
        <v>9660.0</v>
      </c>
      <c r="G2031" s="5" t="s">
        <v>719</v>
      </c>
      <c r="H2031" s="5" t="s">
        <v>272</v>
      </c>
      <c r="I2031" s="5" t="s">
        <v>18191</v>
      </c>
      <c r="J2031" s="5" t="s">
        <v>274</v>
      </c>
      <c r="K2031" s="5" t="s">
        <v>16358</v>
      </c>
      <c r="L2031" s="5" t="s">
        <v>16359</v>
      </c>
      <c r="M2031" s="10" t="str">
        <f>IFERROR(__xludf.DUMMYFUNCTION("REGEXEXTRACT(L2516, ""[\s,]([A-Z]{2})[,\s]\s?\d{5}"")"),"#N/A")</f>
        <v>#N/A</v>
      </c>
      <c r="N2031" s="5" t="s">
        <v>18192</v>
      </c>
      <c r="O2031" s="5">
        <v>18914.0</v>
      </c>
      <c r="P2031" s="5">
        <v>1.0</v>
      </c>
      <c r="Q2031" s="5" t="s">
        <v>18193</v>
      </c>
      <c r="R2031" s="5">
        <v>4500.0</v>
      </c>
      <c r="S2031" s="5">
        <v>982.0</v>
      </c>
      <c r="T2031" s="5" t="s">
        <v>115</v>
      </c>
      <c r="U2031" s="5">
        <v>0.0</v>
      </c>
      <c r="V2031" s="5" t="s">
        <v>70</v>
      </c>
      <c r="W2031" s="5" t="s">
        <v>18194</v>
      </c>
      <c r="X2031" s="5" t="s">
        <v>71</v>
      </c>
      <c r="Y2031" s="5" t="s">
        <v>52</v>
      </c>
      <c r="Z2031" s="5" t="s">
        <v>18195</v>
      </c>
      <c r="AA2031" s="5" t="s">
        <v>18196</v>
      </c>
      <c r="AB2031" s="5" t="s">
        <v>162</v>
      </c>
      <c r="AC2031" s="5" t="s">
        <v>283</v>
      </c>
      <c r="AD2031" s="5" t="s">
        <v>398</v>
      </c>
      <c r="AE2031" s="5" t="s">
        <v>399</v>
      </c>
      <c r="AF2031" s="5" t="s">
        <v>400</v>
      </c>
      <c r="AG2031" s="5" t="s">
        <v>401</v>
      </c>
      <c r="AH2031" s="5">
        <v>23502.0</v>
      </c>
      <c r="AI2031" s="5" t="s">
        <v>402</v>
      </c>
      <c r="AJ2031" s="5" t="s">
        <v>16356</v>
      </c>
      <c r="AK2031" s="5" t="s">
        <v>16365</v>
      </c>
      <c r="AL2031" s="5" t="s">
        <v>16366</v>
      </c>
    </row>
    <row r="2032">
      <c r="A2032" s="5" t="s">
        <v>18197</v>
      </c>
      <c r="B2032" s="5" t="s">
        <v>18198</v>
      </c>
      <c r="C2032" s="5" t="s">
        <v>18199</v>
      </c>
      <c r="D2032" s="9">
        <v>42834.0</v>
      </c>
      <c r="E2032" s="5">
        <v>57189.0</v>
      </c>
      <c r="F2032" s="5">
        <v>25995.0</v>
      </c>
      <c r="G2032" s="5" t="s">
        <v>148</v>
      </c>
      <c r="H2032" s="5" t="s">
        <v>45</v>
      </c>
      <c r="I2032" s="5" t="s">
        <v>16525</v>
      </c>
      <c r="J2032" s="5" t="s">
        <v>151</v>
      </c>
      <c r="K2032" s="5" t="s">
        <v>18200</v>
      </c>
      <c r="L2032" s="5" t="s">
        <v>18201</v>
      </c>
      <c r="M2032" s="10" t="str">
        <f>IFERROR(__xludf.DUMMYFUNCTION("REGEXEXTRACT(L2517, ""[\s,]([A-Z]{2})[,\s]\s?\d{5}"")"),"FL")</f>
        <v>FL</v>
      </c>
      <c r="N2032" s="5" t="s">
        <v>18202</v>
      </c>
      <c r="O2032" s="5">
        <v>33820.0</v>
      </c>
      <c r="P2032" s="5">
        <v>1.0</v>
      </c>
      <c r="Q2032" s="5" t="s">
        <v>18203</v>
      </c>
      <c r="R2032" s="5">
        <v>4500.0</v>
      </c>
      <c r="S2032" s="5">
        <v>198.0</v>
      </c>
      <c r="T2032" s="5" t="s">
        <v>115</v>
      </c>
      <c r="U2032" s="5">
        <v>0.0</v>
      </c>
      <c r="V2032" s="5" t="s">
        <v>70</v>
      </c>
      <c r="W2032" s="5" t="s">
        <v>18204</v>
      </c>
      <c r="X2032" s="5" t="s">
        <v>52</v>
      </c>
      <c r="Y2032" s="5" t="s">
        <v>52</v>
      </c>
      <c r="Z2032" s="5" t="s">
        <v>18205</v>
      </c>
      <c r="AA2032" s="5" t="s">
        <v>18206</v>
      </c>
      <c r="AB2032" s="5" t="s">
        <v>235</v>
      </c>
      <c r="AC2032" s="5" t="s">
        <v>52</v>
      </c>
      <c r="AD2032" s="5" t="s">
        <v>398</v>
      </c>
      <c r="AE2032" s="5" t="s">
        <v>399</v>
      </c>
      <c r="AF2032" s="5" t="s">
        <v>400</v>
      </c>
      <c r="AG2032" s="5" t="s">
        <v>401</v>
      </c>
      <c r="AH2032" s="5">
        <v>23502.0</v>
      </c>
      <c r="AI2032" s="5" t="s">
        <v>402</v>
      </c>
      <c r="AJ2032" s="5" t="s">
        <v>18198</v>
      </c>
      <c r="AK2032" s="5" t="s">
        <v>18201</v>
      </c>
      <c r="AL2032" s="5" t="s">
        <v>18207</v>
      </c>
    </row>
    <row r="2033" hidden="1">
      <c r="A2033" s="5" t="s">
        <v>18208</v>
      </c>
      <c r="B2033" s="5" t="s">
        <v>8214</v>
      </c>
      <c r="C2033" s="5" t="s">
        <v>8215</v>
      </c>
      <c r="D2033" s="9">
        <v>42832.0</v>
      </c>
      <c r="E2033" s="5">
        <v>52868.0</v>
      </c>
      <c r="F2033" s="5">
        <v>24031.0</v>
      </c>
      <c r="G2033" s="5" t="s">
        <v>327</v>
      </c>
      <c r="H2033" s="5" t="s">
        <v>1069</v>
      </c>
      <c r="I2033" s="5" t="s">
        <v>18209</v>
      </c>
      <c r="J2033" s="5" t="s">
        <v>191</v>
      </c>
      <c r="K2033" s="5" t="s">
        <v>18210</v>
      </c>
      <c r="L2033" s="5" t="s">
        <v>4293</v>
      </c>
      <c r="M2033" s="10" t="str">
        <f>IFERROR(__xludf.DUMMYFUNCTION("REGEXEXTRACT(L2518, ""[\s,]([A-Z]{2})[,\s]\s?\d{5}"")"),"OH")</f>
        <v>OH</v>
      </c>
      <c r="N2033" s="5" t="s">
        <v>18211</v>
      </c>
      <c r="O2033" s="5">
        <v>11577.0</v>
      </c>
      <c r="P2033" s="5">
        <v>1.0</v>
      </c>
      <c r="Q2033" s="5" t="s">
        <v>18212</v>
      </c>
      <c r="R2033" s="5" t="s">
        <v>52</v>
      </c>
      <c r="S2033" s="5">
        <v>9.0</v>
      </c>
      <c r="T2033" s="5" t="s">
        <v>53</v>
      </c>
      <c r="U2033" s="5">
        <v>8.0</v>
      </c>
      <c r="V2033" s="5" t="s">
        <v>93</v>
      </c>
      <c r="W2033" s="5" t="s">
        <v>18213</v>
      </c>
      <c r="X2033" s="5" t="s">
        <v>71</v>
      </c>
      <c r="Y2033" s="5" t="s">
        <v>52</v>
      </c>
      <c r="Z2033" s="5" t="s">
        <v>18214</v>
      </c>
      <c r="AA2033" s="5" t="s">
        <v>18215</v>
      </c>
      <c r="AB2033" s="5" t="s">
        <v>235</v>
      </c>
      <c r="AC2033" s="5" t="s">
        <v>52</v>
      </c>
      <c r="AD2033" s="5" t="s">
        <v>11980</v>
      </c>
      <c r="AE2033" s="5" t="s">
        <v>11981</v>
      </c>
      <c r="AF2033" s="5" t="s">
        <v>218</v>
      </c>
      <c r="AG2033" s="5" t="s">
        <v>52</v>
      </c>
      <c r="AH2033" s="5" t="s">
        <v>11982</v>
      </c>
      <c r="AI2033" s="5" t="s">
        <v>11983</v>
      </c>
      <c r="AJ2033" s="5" t="s">
        <v>8214</v>
      </c>
      <c r="AK2033" s="5" t="s">
        <v>4293</v>
      </c>
      <c r="AL2033" s="5" t="s">
        <v>3639</v>
      </c>
    </row>
    <row r="2034" hidden="1">
      <c r="A2034" s="5" t="s">
        <v>18216</v>
      </c>
      <c r="B2034" s="5" t="s">
        <v>16737</v>
      </c>
      <c r="C2034" s="5" t="s">
        <v>16738</v>
      </c>
      <c r="D2034" s="9">
        <v>42829.0</v>
      </c>
      <c r="E2034" s="5">
        <v>42673.0</v>
      </c>
      <c r="F2034" s="5">
        <v>19397.0</v>
      </c>
      <c r="G2034" s="5" t="s">
        <v>3378</v>
      </c>
      <c r="H2034" s="5" t="s">
        <v>272</v>
      </c>
      <c r="I2034" s="5" t="s">
        <v>18217</v>
      </c>
      <c r="J2034" s="5" t="s">
        <v>3378</v>
      </c>
      <c r="K2034" s="5" t="s">
        <v>18218</v>
      </c>
      <c r="L2034" s="5" t="s">
        <v>16741</v>
      </c>
      <c r="M2034" s="10" t="str">
        <f>IFERROR(__xludf.DUMMYFUNCTION("REGEXEXTRACT(L2519, ""[\s,]([A-Z]{2})[,\s]\s?\d{5}"")"),"NC")</f>
        <v>NC</v>
      </c>
      <c r="N2034" s="5" t="s">
        <v>16742</v>
      </c>
      <c r="O2034" s="5">
        <v>45242.0</v>
      </c>
      <c r="P2034" s="5">
        <v>1.0</v>
      </c>
      <c r="Q2034" s="5" t="s">
        <v>18219</v>
      </c>
      <c r="R2034" s="5">
        <v>4510.0</v>
      </c>
      <c r="S2034" s="5">
        <v>1478.0</v>
      </c>
      <c r="T2034" s="5" t="s">
        <v>69</v>
      </c>
      <c r="U2034" s="5">
        <v>0.0</v>
      </c>
      <c r="V2034" s="5" t="s">
        <v>93</v>
      </c>
      <c r="W2034" s="5" t="s">
        <v>18220</v>
      </c>
      <c r="X2034" s="5" t="s">
        <v>55</v>
      </c>
      <c r="Y2034" s="5" t="s">
        <v>18221</v>
      </c>
      <c r="Z2034" s="5" t="s">
        <v>18158</v>
      </c>
      <c r="AA2034" s="5" t="s">
        <v>18222</v>
      </c>
      <c r="AB2034" s="5" t="s">
        <v>59</v>
      </c>
      <c r="AC2034" s="5" t="s">
        <v>52</v>
      </c>
      <c r="AD2034" s="5" t="s">
        <v>3141</v>
      </c>
      <c r="AE2034" s="5" t="s">
        <v>3142</v>
      </c>
      <c r="AF2034" s="5" t="s">
        <v>162</v>
      </c>
      <c r="AG2034" s="5" t="s">
        <v>52</v>
      </c>
      <c r="AH2034" s="5" t="s">
        <v>52</v>
      </c>
      <c r="AI2034" s="5" t="s">
        <v>3143</v>
      </c>
      <c r="AJ2034" s="5" t="s">
        <v>102</v>
      </c>
      <c r="AK2034" s="5" t="s">
        <v>102</v>
      </c>
      <c r="AL2034" s="5" t="s">
        <v>162</v>
      </c>
    </row>
    <row r="2035" hidden="1">
      <c r="A2035" s="5" t="s">
        <v>18223</v>
      </c>
      <c r="B2035" s="5" t="s">
        <v>17653</v>
      </c>
      <c r="C2035" s="5" t="s">
        <v>102</v>
      </c>
      <c r="D2035" s="9">
        <v>42826.0</v>
      </c>
      <c r="E2035" s="5">
        <v>81655.0</v>
      </c>
      <c r="F2035" s="5">
        <v>37116.0</v>
      </c>
      <c r="G2035" s="5" t="s">
        <v>963</v>
      </c>
      <c r="H2035" s="5" t="s">
        <v>272</v>
      </c>
      <c r="I2035" s="5" t="s">
        <v>18224</v>
      </c>
      <c r="J2035" s="5" t="s">
        <v>965</v>
      </c>
      <c r="K2035" s="5" t="s">
        <v>18225</v>
      </c>
      <c r="L2035" s="5" t="s">
        <v>18226</v>
      </c>
      <c r="M2035" s="10" t="str">
        <f>IFERROR(__xludf.DUMMYFUNCTION("REGEXEXTRACT(L2520, ""[\s,]([A-Z]{2})[,\s]\s?\d{5}"")"),"#N/A")</f>
        <v>#N/A</v>
      </c>
      <c r="N2035" s="5" t="s">
        <v>102</v>
      </c>
      <c r="O2035" s="5">
        <v>77058.0</v>
      </c>
      <c r="P2035" s="5">
        <v>2.0</v>
      </c>
      <c r="Q2035" s="5" t="s">
        <v>18227</v>
      </c>
      <c r="R2035" s="5" t="s">
        <v>17658</v>
      </c>
      <c r="S2035" s="5">
        <v>1800.0</v>
      </c>
      <c r="T2035" s="5" t="s">
        <v>196</v>
      </c>
      <c r="U2035" s="5">
        <v>54.0</v>
      </c>
      <c r="V2035" s="5" t="s">
        <v>93</v>
      </c>
      <c r="W2035" s="5" t="s">
        <v>18228</v>
      </c>
      <c r="X2035" s="5" t="s">
        <v>52</v>
      </c>
      <c r="Y2035" s="5" t="s">
        <v>52</v>
      </c>
      <c r="Z2035" s="5" t="s">
        <v>6367</v>
      </c>
      <c r="AA2035" s="5" t="s">
        <v>18229</v>
      </c>
      <c r="AB2035" s="5" t="s">
        <v>162</v>
      </c>
      <c r="AC2035" s="5" t="s">
        <v>283</v>
      </c>
      <c r="AD2035" s="5" t="s">
        <v>15837</v>
      </c>
      <c r="AE2035" s="5" t="s">
        <v>15838</v>
      </c>
      <c r="AF2035" s="5" t="s">
        <v>2166</v>
      </c>
      <c r="AG2035" s="5" t="s">
        <v>52</v>
      </c>
      <c r="AH2035" s="5" t="s">
        <v>52</v>
      </c>
      <c r="AI2035" s="5" t="s">
        <v>15839</v>
      </c>
      <c r="AJ2035" s="5" t="s">
        <v>102</v>
      </c>
      <c r="AK2035" s="5" t="s">
        <v>102</v>
      </c>
      <c r="AL2035" s="5" t="s">
        <v>17661</v>
      </c>
    </row>
    <row r="2036" hidden="1">
      <c r="A2036" s="5" t="s">
        <v>18230</v>
      </c>
      <c r="B2036" s="5" t="s">
        <v>18231</v>
      </c>
      <c r="C2036" s="5" t="s">
        <v>18231</v>
      </c>
      <c r="D2036" s="9">
        <v>42826.0</v>
      </c>
      <c r="E2036" s="5">
        <v>55359.0</v>
      </c>
      <c r="F2036" s="5">
        <v>25163.0</v>
      </c>
      <c r="G2036" s="5" t="s">
        <v>1419</v>
      </c>
      <c r="H2036" s="5" t="s">
        <v>1534</v>
      </c>
      <c r="I2036" s="5" t="s">
        <v>1183</v>
      </c>
      <c r="J2036" s="5" t="s">
        <v>256</v>
      </c>
      <c r="K2036" s="5" t="s">
        <v>12689</v>
      </c>
      <c r="L2036" s="5" t="s">
        <v>18232</v>
      </c>
      <c r="M2036" s="10" t="str">
        <f>IFERROR(__xludf.DUMMYFUNCTION("REGEXEXTRACT(L2521, ""[\s,]([A-Z]{2})[,\s]\s?\d{5}"")"),"#N/A")</f>
        <v>#N/A</v>
      </c>
      <c r="N2036" s="5" t="s">
        <v>18232</v>
      </c>
      <c r="O2036" s="5">
        <v>97008.0</v>
      </c>
      <c r="P2036" s="5">
        <v>1.0</v>
      </c>
      <c r="Q2036" s="5" t="s">
        <v>18233</v>
      </c>
      <c r="R2036" s="5" t="s">
        <v>91</v>
      </c>
      <c r="S2036" s="5">
        <v>61.0</v>
      </c>
      <c r="T2036" s="5" t="s">
        <v>1077</v>
      </c>
      <c r="U2036" s="5">
        <v>0.0</v>
      </c>
      <c r="V2036" s="5" t="s">
        <v>52</v>
      </c>
      <c r="W2036" s="5" t="s">
        <v>18234</v>
      </c>
      <c r="X2036" s="5" t="s">
        <v>52</v>
      </c>
      <c r="Y2036" s="5" t="s">
        <v>52</v>
      </c>
      <c r="Z2036" s="5" t="s">
        <v>18235</v>
      </c>
      <c r="AA2036" s="5">
        <v>432085.0</v>
      </c>
      <c r="AB2036" s="5" t="s">
        <v>59</v>
      </c>
      <c r="AC2036" s="5" t="s">
        <v>52</v>
      </c>
      <c r="AD2036" s="5" t="s">
        <v>3589</v>
      </c>
      <c r="AE2036" s="5" t="s">
        <v>3590</v>
      </c>
      <c r="AF2036" s="5" t="s">
        <v>3591</v>
      </c>
      <c r="AG2036" s="5" t="s">
        <v>52</v>
      </c>
      <c r="AH2036" s="5" t="s">
        <v>52</v>
      </c>
      <c r="AI2036" s="5" t="s">
        <v>3592</v>
      </c>
      <c r="AJ2036" s="5" t="s">
        <v>5602</v>
      </c>
      <c r="AK2036" s="5" t="s">
        <v>18236</v>
      </c>
      <c r="AL2036" s="5" t="s">
        <v>3481</v>
      </c>
    </row>
    <row r="2037">
      <c r="A2037" s="5" t="s">
        <v>18237</v>
      </c>
      <c r="B2037" s="5" t="s">
        <v>18238</v>
      </c>
      <c r="C2037" s="5" t="s">
        <v>102</v>
      </c>
      <c r="D2037" s="9">
        <v>42823.0</v>
      </c>
      <c r="E2037" s="5">
        <v>10276.0</v>
      </c>
      <c r="F2037" s="5">
        <v>4671.0</v>
      </c>
      <c r="G2037" s="5" t="s">
        <v>44</v>
      </c>
      <c r="H2037" s="5" t="s">
        <v>45</v>
      </c>
      <c r="I2037" s="5" t="s">
        <v>12022</v>
      </c>
      <c r="J2037" s="5" t="s">
        <v>47</v>
      </c>
      <c r="K2037" s="5" t="s">
        <v>391</v>
      </c>
      <c r="L2037" s="5" t="s">
        <v>18239</v>
      </c>
      <c r="M2037" s="10" t="str">
        <f>IFERROR(__xludf.DUMMYFUNCTION("REGEXEXTRACT(L2522, ""[\s,]([A-Z]{2})[,\s]\s?\d{5}"")"),"#N/A")</f>
        <v>#N/A</v>
      </c>
      <c r="N2037" s="5" t="s">
        <v>102</v>
      </c>
      <c r="O2037" s="5">
        <v>49544.0</v>
      </c>
      <c r="P2037" s="5">
        <v>1.0</v>
      </c>
      <c r="Q2037" s="5" t="s">
        <v>18240</v>
      </c>
      <c r="R2037" s="5" t="s">
        <v>244</v>
      </c>
      <c r="S2037" s="5">
        <v>856.0</v>
      </c>
      <c r="T2037" s="5" t="s">
        <v>69</v>
      </c>
      <c r="U2037" s="5">
        <v>39.0</v>
      </c>
      <c r="V2037" s="5" t="s">
        <v>70</v>
      </c>
      <c r="W2037" s="5" t="s">
        <v>18241</v>
      </c>
      <c r="X2037" s="5" t="s">
        <v>52</v>
      </c>
      <c r="Y2037" s="5" t="s">
        <v>52</v>
      </c>
      <c r="Z2037" s="5" t="s">
        <v>18242</v>
      </c>
      <c r="AA2037" s="5" t="s">
        <v>18243</v>
      </c>
      <c r="AB2037" s="5" t="s">
        <v>59</v>
      </c>
      <c r="AC2037" s="5" t="s">
        <v>52</v>
      </c>
      <c r="AD2037" s="5" t="s">
        <v>72</v>
      </c>
      <c r="AE2037" s="5" t="s">
        <v>73</v>
      </c>
      <c r="AF2037" s="5" t="s">
        <v>74</v>
      </c>
      <c r="AG2037" s="5" t="s">
        <v>75</v>
      </c>
      <c r="AH2037" s="5" t="s">
        <v>76</v>
      </c>
      <c r="AI2037" s="5" t="s">
        <v>77</v>
      </c>
      <c r="AJ2037" s="5" t="s">
        <v>102</v>
      </c>
      <c r="AK2037" s="5" t="s">
        <v>102</v>
      </c>
      <c r="AL2037" s="5" t="s">
        <v>79</v>
      </c>
    </row>
    <row r="2038" hidden="1">
      <c r="A2038" s="5" t="s">
        <v>18244</v>
      </c>
      <c r="B2038" s="5" t="s">
        <v>16737</v>
      </c>
      <c r="C2038" s="5" t="s">
        <v>16738</v>
      </c>
      <c r="D2038" s="9">
        <v>42823.0</v>
      </c>
      <c r="E2038" s="5">
        <v>13543.0</v>
      </c>
      <c r="F2038" s="5">
        <v>6156.0</v>
      </c>
      <c r="G2038" s="5" t="s">
        <v>3378</v>
      </c>
      <c r="H2038" s="5" t="s">
        <v>171</v>
      </c>
      <c r="I2038" s="5" t="s">
        <v>2506</v>
      </c>
      <c r="J2038" s="5" t="s">
        <v>3378</v>
      </c>
      <c r="K2038" s="5" t="s">
        <v>18245</v>
      </c>
      <c r="L2038" s="5" t="s">
        <v>16741</v>
      </c>
      <c r="M2038" s="10" t="str">
        <f>IFERROR(__xludf.DUMMYFUNCTION("REGEXEXTRACT(L2523, ""[\s,]([A-Z]{2})[,\s]\s?\d{5}"")"),"CA")</f>
        <v>CA</v>
      </c>
      <c r="N2038" s="5" t="s">
        <v>16742</v>
      </c>
      <c r="O2038" s="5">
        <v>45242.0</v>
      </c>
      <c r="P2038" s="5">
        <v>1.0</v>
      </c>
      <c r="Q2038" s="5" t="s">
        <v>18246</v>
      </c>
      <c r="R2038" s="5">
        <v>2200.0</v>
      </c>
      <c r="S2038" s="5">
        <v>551.0</v>
      </c>
      <c r="T2038" s="5" t="s">
        <v>69</v>
      </c>
      <c r="U2038" s="5">
        <v>0.0</v>
      </c>
      <c r="V2038" s="5" t="s">
        <v>93</v>
      </c>
      <c r="W2038" s="5" t="s">
        <v>18247</v>
      </c>
      <c r="X2038" s="5" t="s">
        <v>55</v>
      </c>
      <c r="Y2038" s="5" t="s">
        <v>18248</v>
      </c>
      <c r="Z2038" s="5" t="s">
        <v>18249</v>
      </c>
      <c r="AA2038" s="5" t="s">
        <v>18250</v>
      </c>
      <c r="AB2038" s="5" t="s">
        <v>235</v>
      </c>
      <c r="AC2038" s="5" t="s">
        <v>52</v>
      </c>
      <c r="AD2038" s="5" t="s">
        <v>3141</v>
      </c>
      <c r="AE2038" s="5" t="s">
        <v>3142</v>
      </c>
      <c r="AF2038" s="5" t="s">
        <v>162</v>
      </c>
      <c r="AG2038" s="5" t="s">
        <v>52</v>
      </c>
      <c r="AH2038" s="5" t="s">
        <v>52</v>
      </c>
      <c r="AI2038" s="5" t="s">
        <v>3143</v>
      </c>
      <c r="AJ2038" s="5" t="s">
        <v>102</v>
      </c>
      <c r="AK2038" s="5" t="s">
        <v>102</v>
      </c>
      <c r="AL2038" s="5" t="s">
        <v>162</v>
      </c>
    </row>
    <row r="2039" hidden="1">
      <c r="A2039" s="5" t="s">
        <v>18251</v>
      </c>
      <c r="B2039" s="5" t="s">
        <v>16737</v>
      </c>
      <c r="C2039" s="5" t="s">
        <v>16738</v>
      </c>
      <c r="D2039" s="9">
        <v>42823.0</v>
      </c>
      <c r="E2039" s="5">
        <v>21846.0</v>
      </c>
      <c r="F2039" s="5">
        <v>9930.0</v>
      </c>
      <c r="G2039" s="5" t="s">
        <v>3378</v>
      </c>
      <c r="H2039" s="5" t="s">
        <v>171</v>
      </c>
      <c r="I2039" s="5" t="s">
        <v>2506</v>
      </c>
      <c r="J2039" s="5" t="s">
        <v>3378</v>
      </c>
      <c r="K2039" s="5" t="s">
        <v>18252</v>
      </c>
      <c r="L2039" s="5" t="s">
        <v>16741</v>
      </c>
      <c r="M2039" s="10" t="str">
        <f>IFERROR(__xludf.DUMMYFUNCTION("REGEXEXTRACT(L2524, ""[\s,]([A-Z]{2})[,\s]\s?\d{5}"")"),"VA")</f>
        <v>VA</v>
      </c>
      <c r="N2039" s="5" t="s">
        <v>16742</v>
      </c>
      <c r="O2039" s="5">
        <v>45242.0</v>
      </c>
      <c r="P2039" s="5">
        <v>1.0</v>
      </c>
      <c r="Q2039" s="5" t="s">
        <v>18253</v>
      </c>
      <c r="R2039" s="5">
        <v>2200.0</v>
      </c>
      <c r="S2039" s="5">
        <v>603.0</v>
      </c>
      <c r="T2039" s="5" t="s">
        <v>69</v>
      </c>
      <c r="U2039" s="5">
        <v>0.0</v>
      </c>
      <c r="V2039" s="5" t="s">
        <v>93</v>
      </c>
      <c r="W2039" s="5" t="s">
        <v>18254</v>
      </c>
      <c r="X2039" s="5" t="s">
        <v>55</v>
      </c>
      <c r="Y2039" s="5" t="s">
        <v>18255</v>
      </c>
      <c r="Z2039" s="5" t="s">
        <v>18249</v>
      </c>
      <c r="AA2039" s="5">
        <v>4542268.0</v>
      </c>
      <c r="AB2039" s="5" t="s">
        <v>235</v>
      </c>
      <c r="AC2039" s="5" t="s">
        <v>52</v>
      </c>
      <c r="AD2039" s="5" t="s">
        <v>3141</v>
      </c>
      <c r="AE2039" s="5" t="s">
        <v>3142</v>
      </c>
      <c r="AF2039" s="5" t="s">
        <v>162</v>
      </c>
      <c r="AG2039" s="5" t="s">
        <v>52</v>
      </c>
      <c r="AH2039" s="5" t="s">
        <v>52</v>
      </c>
      <c r="AI2039" s="5" t="s">
        <v>3143</v>
      </c>
      <c r="AJ2039" s="5" t="s">
        <v>102</v>
      </c>
      <c r="AK2039" s="5" t="s">
        <v>102</v>
      </c>
      <c r="AL2039" s="5" t="s">
        <v>162</v>
      </c>
    </row>
    <row r="2040" hidden="1">
      <c r="A2040" s="5" t="s">
        <v>18256</v>
      </c>
      <c r="B2040" s="5" t="s">
        <v>18257</v>
      </c>
      <c r="C2040" s="5" t="s">
        <v>18258</v>
      </c>
      <c r="D2040" s="9">
        <v>42821.0</v>
      </c>
      <c r="E2040" s="5">
        <v>16982.0</v>
      </c>
      <c r="F2040" s="5">
        <v>7719.0</v>
      </c>
      <c r="G2040" s="5" t="s">
        <v>4673</v>
      </c>
      <c r="H2040" s="5" t="s">
        <v>171</v>
      </c>
      <c r="I2040" s="5" t="s">
        <v>18259</v>
      </c>
      <c r="J2040" s="5" t="s">
        <v>3808</v>
      </c>
      <c r="K2040" s="5" t="s">
        <v>18260</v>
      </c>
      <c r="L2040" s="5" t="s">
        <v>18261</v>
      </c>
      <c r="M2040" s="10" t="str">
        <f>IFERROR(__xludf.DUMMYFUNCTION("REGEXEXTRACT(L2525, ""[\s,]([A-Z]{2})[,\s]\s?\d{5}"")"),"SC")</f>
        <v>SC</v>
      </c>
      <c r="N2040" s="5" t="s">
        <v>18262</v>
      </c>
      <c r="O2040" s="5">
        <v>90278.0</v>
      </c>
      <c r="P2040" s="5">
        <v>2.0</v>
      </c>
      <c r="Q2040" s="5" t="s">
        <v>18263</v>
      </c>
      <c r="R2040" s="5" t="s">
        <v>3475</v>
      </c>
      <c r="S2040" s="5">
        <v>1254.0</v>
      </c>
      <c r="T2040" s="5" t="s">
        <v>69</v>
      </c>
      <c r="U2040" s="5">
        <v>0.0</v>
      </c>
      <c r="V2040" s="5" t="s">
        <v>52</v>
      </c>
      <c r="W2040" s="5" t="s">
        <v>18264</v>
      </c>
      <c r="X2040" s="5" t="s">
        <v>71</v>
      </c>
      <c r="Y2040" s="5" t="s">
        <v>52</v>
      </c>
      <c r="Z2040" s="5" t="s">
        <v>18265</v>
      </c>
      <c r="AA2040" s="5" t="s">
        <v>18266</v>
      </c>
      <c r="AB2040" s="5" t="s">
        <v>180</v>
      </c>
      <c r="AC2040" s="5" t="s">
        <v>52</v>
      </c>
      <c r="AD2040" s="5" t="s">
        <v>3589</v>
      </c>
      <c r="AE2040" s="5" t="s">
        <v>3590</v>
      </c>
      <c r="AF2040" s="5" t="s">
        <v>3591</v>
      </c>
      <c r="AG2040" s="5" t="s">
        <v>52</v>
      </c>
      <c r="AH2040" s="5" t="s">
        <v>52</v>
      </c>
      <c r="AI2040" s="5" t="s">
        <v>3592</v>
      </c>
      <c r="AJ2040" s="5" t="s">
        <v>18257</v>
      </c>
      <c r="AK2040" s="5" t="s">
        <v>18267</v>
      </c>
      <c r="AL2040" s="5" t="s">
        <v>13770</v>
      </c>
    </row>
    <row r="2041">
      <c r="A2041" s="5" t="s">
        <v>18268</v>
      </c>
      <c r="B2041" s="5" t="s">
        <v>12163</v>
      </c>
      <c r="C2041" s="5" t="s">
        <v>17965</v>
      </c>
      <c r="D2041" s="9">
        <v>42819.0</v>
      </c>
      <c r="E2041" s="5">
        <v>18091.0</v>
      </c>
      <c r="F2041" s="5">
        <v>8223.0</v>
      </c>
      <c r="G2041" s="5" t="s">
        <v>634</v>
      </c>
      <c r="H2041" s="5" t="s">
        <v>45</v>
      </c>
      <c r="I2041" s="5" t="s">
        <v>816</v>
      </c>
      <c r="J2041" s="5" t="s">
        <v>274</v>
      </c>
      <c r="K2041" s="5" t="s">
        <v>18269</v>
      </c>
      <c r="L2041" s="5" t="s">
        <v>18270</v>
      </c>
      <c r="M2041" s="10" t="str">
        <f>IFERROR(__xludf.DUMMYFUNCTION("REGEXEXTRACT(L2526, ""[\s,]([A-Z]{2})[,\s]\s?\d{5}"")"),"CA")</f>
        <v>CA</v>
      </c>
      <c r="N2041" s="5" t="s">
        <v>18271</v>
      </c>
      <c r="O2041" s="5">
        <v>11581.0</v>
      </c>
      <c r="P2041" s="5">
        <v>1.0</v>
      </c>
      <c r="Q2041" s="5" t="s">
        <v>18272</v>
      </c>
      <c r="R2041" s="5" t="s">
        <v>91</v>
      </c>
      <c r="S2041" s="5">
        <v>76.0</v>
      </c>
      <c r="T2041" s="5" t="s">
        <v>115</v>
      </c>
      <c r="U2041" s="5">
        <v>0.0</v>
      </c>
      <c r="V2041" s="5" t="s">
        <v>70</v>
      </c>
      <c r="W2041" s="5" t="s">
        <v>18273</v>
      </c>
      <c r="X2041" s="5" t="s">
        <v>71</v>
      </c>
      <c r="Y2041" s="5" t="s">
        <v>52</v>
      </c>
      <c r="Z2041" s="5" t="s">
        <v>18274</v>
      </c>
      <c r="AA2041" s="5" t="s">
        <v>18275</v>
      </c>
      <c r="AB2041" s="5" t="s">
        <v>1426</v>
      </c>
      <c r="AC2041" s="5" t="s">
        <v>52</v>
      </c>
      <c r="AD2041" s="5" t="s">
        <v>398</v>
      </c>
      <c r="AE2041" s="5" t="s">
        <v>399</v>
      </c>
      <c r="AF2041" s="5" t="s">
        <v>400</v>
      </c>
      <c r="AG2041" s="5" t="s">
        <v>401</v>
      </c>
      <c r="AH2041" s="5">
        <v>23502.0</v>
      </c>
      <c r="AI2041" s="5" t="s">
        <v>402</v>
      </c>
      <c r="AJ2041" s="5" t="s">
        <v>12163</v>
      </c>
      <c r="AK2041" s="5" t="s">
        <v>18276</v>
      </c>
      <c r="AL2041" s="5" t="s">
        <v>1874</v>
      </c>
    </row>
    <row r="2042" hidden="1">
      <c r="A2042" s="5" t="s">
        <v>18277</v>
      </c>
      <c r="B2042" s="5" t="s">
        <v>18278</v>
      </c>
      <c r="C2042" s="5" t="s">
        <v>18279</v>
      </c>
      <c r="D2042" s="9">
        <v>42818.0</v>
      </c>
      <c r="E2042" s="5">
        <v>22339.0</v>
      </c>
      <c r="F2042" s="5">
        <v>10154.0</v>
      </c>
      <c r="G2042" s="5" t="s">
        <v>2212</v>
      </c>
      <c r="H2042" s="5" t="s">
        <v>189</v>
      </c>
      <c r="I2042" s="5" t="s">
        <v>18280</v>
      </c>
      <c r="J2042" s="5" t="s">
        <v>2214</v>
      </c>
      <c r="K2042" s="5" t="s">
        <v>744</v>
      </c>
      <c r="L2042" s="5" t="s">
        <v>18281</v>
      </c>
      <c r="M2042" s="10" t="str">
        <f>IFERROR(__xludf.DUMMYFUNCTION("REGEXEXTRACT(L2527, ""[\s,]([A-Z]{2})[,\s]\s?\d{5}"")"),"OH")</f>
        <v>OH</v>
      </c>
      <c r="N2042" s="5" t="s">
        <v>18282</v>
      </c>
      <c r="O2042" s="5" t="s">
        <v>52</v>
      </c>
      <c r="P2042" s="5">
        <v>1.0</v>
      </c>
      <c r="Q2042" s="5" t="s">
        <v>18283</v>
      </c>
      <c r="R2042" s="5">
        <v>2200.0</v>
      </c>
      <c r="S2042" s="5">
        <v>58.0</v>
      </c>
      <c r="T2042" s="5" t="s">
        <v>115</v>
      </c>
      <c r="U2042" s="5">
        <v>0.0</v>
      </c>
      <c r="V2042" s="5" t="s">
        <v>70</v>
      </c>
      <c r="W2042" s="5" t="s">
        <v>18284</v>
      </c>
      <c r="X2042" s="5" t="s">
        <v>52</v>
      </c>
      <c r="Y2042" s="5" t="s">
        <v>52</v>
      </c>
      <c r="Z2042" s="5" t="s">
        <v>18285</v>
      </c>
      <c r="AA2042" s="5" t="s">
        <v>18286</v>
      </c>
      <c r="AB2042" s="5" t="s">
        <v>59</v>
      </c>
      <c r="AC2042" s="5" t="s">
        <v>52</v>
      </c>
      <c r="AD2042" s="5" t="s">
        <v>398</v>
      </c>
      <c r="AE2042" s="5" t="s">
        <v>399</v>
      </c>
      <c r="AF2042" s="5" t="s">
        <v>400</v>
      </c>
      <c r="AG2042" s="5" t="s">
        <v>401</v>
      </c>
      <c r="AH2042" s="5">
        <v>23502.0</v>
      </c>
      <c r="AI2042" s="5" t="s">
        <v>402</v>
      </c>
      <c r="AJ2042" s="5" t="s">
        <v>18287</v>
      </c>
      <c r="AK2042" s="5" t="s">
        <v>18288</v>
      </c>
      <c r="AL2042" s="5" t="s">
        <v>2223</v>
      </c>
    </row>
    <row r="2043" hidden="1">
      <c r="A2043" s="5" t="s">
        <v>18289</v>
      </c>
      <c r="B2043" s="5" t="s">
        <v>17994</v>
      </c>
      <c r="C2043" s="5" t="s">
        <v>17995</v>
      </c>
      <c r="D2043" s="9">
        <v>42813.0</v>
      </c>
      <c r="E2043" s="5">
        <v>51788.0</v>
      </c>
      <c r="F2043" s="5">
        <v>23540.0</v>
      </c>
      <c r="G2043" s="5" t="s">
        <v>2389</v>
      </c>
      <c r="H2043" s="5" t="s">
        <v>1069</v>
      </c>
      <c r="I2043" s="5" t="s">
        <v>18290</v>
      </c>
      <c r="J2043" s="5" t="s">
        <v>2391</v>
      </c>
      <c r="K2043" s="5" t="s">
        <v>1171</v>
      </c>
      <c r="L2043" s="5" t="s">
        <v>17996</v>
      </c>
      <c r="M2043" s="10" t="str">
        <f>IFERROR(__xludf.DUMMYFUNCTION("REGEXEXTRACT(L2528, ""[\s,]([A-Z]{2})[,\s]\s?\d{5}"")"),"NC")</f>
        <v>NC</v>
      </c>
      <c r="N2043" s="5" t="s">
        <v>17997</v>
      </c>
      <c r="O2043" s="5" t="s">
        <v>52</v>
      </c>
      <c r="P2043" s="5">
        <v>1.0</v>
      </c>
      <c r="Q2043" s="5" t="s">
        <v>18291</v>
      </c>
      <c r="R2043" s="5">
        <v>4510.0</v>
      </c>
      <c r="S2043" s="5">
        <v>12.0</v>
      </c>
      <c r="T2043" s="5" t="s">
        <v>53</v>
      </c>
      <c r="U2043" s="5">
        <v>0.0</v>
      </c>
      <c r="V2043" s="5" t="s">
        <v>52</v>
      </c>
      <c r="W2043" s="5" t="s">
        <v>18292</v>
      </c>
      <c r="X2043" s="5" t="s">
        <v>52</v>
      </c>
      <c r="Y2043" s="5" t="s">
        <v>52</v>
      </c>
      <c r="Z2043" s="5" t="s">
        <v>18293</v>
      </c>
      <c r="AA2043" s="5">
        <v>18215.0</v>
      </c>
      <c r="AB2043" s="5" t="s">
        <v>235</v>
      </c>
      <c r="AC2043" s="5" t="s">
        <v>52</v>
      </c>
      <c r="AD2043" s="5" t="s">
        <v>11980</v>
      </c>
      <c r="AE2043" s="5" t="s">
        <v>11981</v>
      </c>
      <c r="AF2043" s="5" t="s">
        <v>218</v>
      </c>
      <c r="AG2043" s="5" t="s">
        <v>52</v>
      </c>
      <c r="AH2043" s="5" t="s">
        <v>11982</v>
      </c>
      <c r="AI2043" s="5" t="s">
        <v>11983</v>
      </c>
      <c r="AJ2043" s="5" t="s">
        <v>17994</v>
      </c>
      <c r="AK2043" s="5" t="s">
        <v>17996</v>
      </c>
      <c r="AL2043" s="5" t="s">
        <v>6358</v>
      </c>
    </row>
    <row r="2044" hidden="1">
      <c r="A2044" s="5" t="s">
        <v>18294</v>
      </c>
      <c r="B2044" s="5" t="s">
        <v>17770</v>
      </c>
      <c r="C2044" s="5" t="s">
        <v>18295</v>
      </c>
      <c r="D2044" s="9">
        <v>42812.0</v>
      </c>
      <c r="E2044" s="5">
        <v>12023.0</v>
      </c>
      <c r="F2044" s="5">
        <v>5465.0</v>
      </c>
      <c r="G2044" s="5" t="s">
        <v>766</v>
      </c>
      <c r="H2044" s="5" t="s">
        <v>131</v>
      </c>
      <c r="I2044" s="5" t="s">
        <v>5809</v>
      </c>
      <c r="J2044" s="5" t="s">
        <v>768</v>
      </c>
      <c r="K2044" s="5" t="s">
        <v>744</v>
      </c>
      <c r="L2044" s="5" t="s">
        <v>18296</v>
      </c>
      <c r="M2044" s="10" t="str">
        <f>IFERROR(__xludf.DUMMYFUNCTION("REGEXEXTRACT(L2529, ""[\s,]([A-Z]{2})[,\s]\s?\d{5}"")"),"#N/A")</f>
        <v>#N/A</v>
      </c>
      <c r="N2044" s="5" t="s">
        <v>18297</v>
      </c>
      <c r="O2044" s="5">
        <v>8857.0</v>
      </c>
      <c r="P2044" s="5">
        <v>1.0</v>
      </c>
      <c r="Q2044" s="5" t="s">
        <v>18298</v>
      </c>
      <c r="R2044" s="5">
        <v>2200.0</v>
      </c>
      <c r="S2044" s="5">
        <v>330.0</v>
      </c>
      <c r="T2044" s="5" t="s">
        <v>115</v>
      </c>
      <c r="U2044" s="5">
        <v>0.0</v>
      </c>
      <c r="V2044" s="5" t="s">
        <v>70</v>
      </c>
      <c r="W2044" s="5" t="s">
        <v>18299</v>
      </c>
      <c r="X2044" s="5" t="s">
        <v>52</v>
      </c>
      <c r="Y2044" s="5" t="s">
        <v>52</v>
      </c>
      <c r="Z2044" s="5" t="s">
        <v>18300</v>
      </c>
      <c r="AA2044" s="5" t="s">
        <v>18301</v>
      </c>
      <c r="AB2044" s="5" t="s">
        <v>119</v>
      </c>
      <c r="AC2044" s="5" t="s">
        <v>283</v>
      </c>
      <c r="AD2044" s="5" t="s">
        <v>398</v>
      </c>
      <c r="AE2044" s="5" t="s">
        <v>399</v>
      </c>
      <c r="AF2044" s="5" t="s">
        <v>400</v>
      </c>
      <c r="AG2044" s="5" t="s">
        <v>401</v>
      </c>
      <c r="AH2044" s="5">
        <v>23502.0</v>
      </c>
      <c r="AI2044" s="5" t="s">
        <v>402</v>
      </c>
      <c r="AJ2044" s="5" t="s">
        <v>17777</v>
      </c>
      <c r="AK2044" s="5" t="s">
        <v>18302</v>
      </c>
      <c r="AL2044" s="5" t="s">
        <v>776</v>
      </c>
    </row>
    <row r="2045">
      <c r="A2045" s="5" t="s">
        <v>18303</v>
      </c>
      <c r="B2045" s="5" t="s">
        <v>18304</v>
      </c>
      <c r="C2045" s="5" t="s">
        <v>18305</v>
      </c>
      <c r="D2045" s="9">
        <v>42809.0</v>
      </c>
      <c r="E2045" s="5">
        <v>16698.0</v>
      </c>
      <c r="F2045" s="5">
        <v>7590.0</v>
      </c>
      <c r="G2045" s="5" t="s">
        <v>1028</v>
      </c>
      <c r="H2045" s="5" t="s">
        <v>45</v>
      </c>
      <c r="I2045" s="5" t="s">
        <v>7082</v>
      </c>
      <c r="J2045" s="5" t="s">
        <v>1030</v>
      </c>
      <c r="K2045" s="5" t="s">
        <v>18306</v>
      </c>
      <c r="L2045" s="5" t="s">
        <v>18307</v>
      </c>
      <c r="M2045" s="10" t="str">
        <f>IFERROR(__xludf.DUMMYFUNCTION("REGEXEXTRACT(L2530, ""[\s,]([A-Z]{2})[,\s]\s?\d{5}"")"),"#N/A")</f>
        <v>#N/A</v>
      </c>
      <c r="N2045" s="5" t="s">
        <v>18308</v>
      </c>
      <c r="O2045" s="5">
        <v>92614.0</v>
      </c>
      <c r="P2045" s="5">
        <v>1.0</v>
      </c>
      <c r="Q2045" s="5" t="s">
        <v>18309</v>
      </c>
      <c r="R2045" s="5">
        <v>4500.0</v>
      </c>
      <c r="S2045" s="5">
        <v>11.0</v>
      </c>
      <c r="T2045" s="5" t="s">
        <v>53</v>
      </c>
      <c r="U2045" s="5">
        <v>0.0</v>
      </c>
      <c r="V2045" s="5" t="s">
        <v>52</v>
      </c>
      <c r="W2045" s="5" t="s">
        <v>18310</v>
      </c>
      <c r="X2045" s="5" t="s">
        <v>55</v>
      </c>
      <c r="Y2045" s="5" t="s">
        <v>18311</v>
      </c>
      <c r="Z2045" s="5">
        <v>64.0</v>
      </c>
      <c r="AA2045" s="5">
        <v>1603647.0</v>
      </c>
      <c r="AB2045" s="5" t="s">
        <v>235</v>
      </c>
      <c r="AC2045" s="5" t="s">
        <v>52</v>
      </c>
      <c r="AD2045" s="5" t="s">
        <v>18312</v>
      </c>
      <c r="AE2045" s="5" t="s">
        <v>18313</v>
      </c>
      <c r="AF2045" s="5" t="s">
        <v>2669</v>
      </c>
      <c r="AG2045" s="5" t="s">
        <v>2670</v>
      </c>
      <c r="AH2045" s="5">
        <v>11434.0</v>
      </c>
      <c r="AI2045" s="5" t="s">
        <v>18314</v>
      </c>
      <c r="AJ2045" s="5" t="s">
        <v>18315</v>
      </c>
      <c r="AK2045" s="5" t="s">
        <v>18316</v>
      </c>
      <c r="AL2045" s="5" t="s">
        <v>1569</v>
      </c>
    </row>
    <row r="2046" hidden="1">
      <c r="A2046" s="5" t="s">
        <v>18317</v>
      </c>
      <c r="B2046" s="5" t="s">
        <v>18318</v>
      </c>
      <c r="C2046" s="5" t="s">
        <v>18319</v>
      </c>
      <c r="D2046" s="9">
        <v>42806.0</v>
      </c>
      <c r="E2046" s="5">
        <v>130286.0</v>
      </c>
      <c r="F2046" s="5">
        <v>59221.0</v>
      </c>
      <c r="G2046" s="5" t="s">
        <v>1683</v>
      </c>
      <c r="H2046" s="5" t="s">
        <v>290</v>
      </c>
      <c r="I2046" s="5" t="s">
        <v>9386</v>
      </c>
      <c r="J2046" s="5" t="s">
        <v>1685</v>
      </c>
      <c r="K2046" s="5" t="s">
        <v>1824</v>
      </c>
      <c r="L2046" s="5" t="s">
        <v>18320</v>
      </c>
      <c r="M2046" s="10" t="str">
        <f>IFERROR(__xludf.DUMMYFUNCTION("REGEXEXTRACT(L2531, ""[\s,]([A-Z]{2})[,\s]\s?\d{5}"")"),"#N/A")</f>
        <v>#N/A</v>
      </c>
      <c r="N2046" s="5" t="s">
        <v>18321</v>
      </c>
      <c r="O2046" s="5">
        <v>22602.0</v>
      </c>
      <c r="P2046" s="5">
        <v>3.0</v>
      </c>
      <c r="Q2046" s="5" t="s">
        <v>18322</v>
      </c>
      <c r="R2046" s="5" t="s">
        <v>2662</v>
      </c>
      <c r="S2046" s="5">
        <v>69.0</v>
      </c>
      <c r="T2046" s="5" t="s">
        <v>53</v>
      </c>
      <c r="U2046" s="5">
        <v>0.0</v>
      </c>
      <c r="V2046" s="5" t="s">
        <v>52</v>
      </c>
      <c r="W2046" s="5" t="s">
        <v>18323</v>
      </c>
      <c r="X2046" s="5" t="s">
        <v>52</v>
      </c>
      <c r="Y2046" s="5" t="s">
        <v>52</v>
      </c>
      <c r="Z2046" s="5" t="s">
        <v>18324</v>
      </c>
      <c r="AA2046" s="5" t="s">
        <v>18325</v>
      </c>
      <c r="AB2046" s="5" t="s">
        <v>119</v>
      </c>
      <c r="AC2046" s="5" t="s">
        <v>52</v>
      </c>
      <c r="AD2046" s="5" t="s">
        <v>11980</v>
      </c>
      <c r="AE2046" s="5" t="s">
        <v>11981</v>
      </c>
      <c r="AF2046" s="5" t="s">
        <v>218</v>
      </c>
      <c r="AG2046" s="5" t="s">
        <v>52</v>
      </c>
      <c r="AH2046" s="5" t="s">
        <v>11982</v>
      </c>
      <c r="AI2046" s="5" t="s">
        <v>11983</v>
      </c>
      <c r="AJ2046" s="5" t="s">
        <v>18318</v>
      </c>
      <c r="AK2046" s="5" t="s">
        <v>18320</v>
      </c>
      <c r="AL2046" s="5" t="s">
        <v>18326</v>
      </c>
    </row>
    <row r="2047" hidden="1">
      <c r="A2047" s="5" t="s">
        <v>18327</v>
      </c>
      <c r="B2047" s="5" t="s">
        <v>18328</v>
      </c>
      <c r="C2047" s="5" t="s">
        <v>18329</v>
      </c>
      <c r="D2047" s="9">
        <v>42805.0</v>
      </c>
      <c r="E2047" s="5">
        <v>9689.0</v>
      </c>
      <c r="F2047" s="5">
        <v>4404.0</v>
      </c>
      <c r="G2047" s="5" t="s">
        <v>479</v>
      </c>
      <c r="H2047" s="5" t="s">
        <v>2784</v>
      </c>
      <c r="I2047" s="5" t="s">
        <v>18330</v>
      </c>
      <c r="J2047" s="5" t="s">
        <v>274</v>
      </c>
      <c r="K2047" s="5" t="s">
        <v>18331</v>
      </c>
      <c r="L2047" s="5" t="s">
        <v>18332</v>
      </c>
      <c r="M2047" s="10" t="str">
        <f>IFERROR(__xludf.DUMMYFUNCTION("REGEXEXTRACT(L2532, ""[\s,]([A-Z]{2})[,\s]\s?\d{5}"")"),"#N/A")</f>
        <v>#N/A</v>
      </c>
      <c r="N2047" s="5" t="s">
        <v>18333</v>
      </c>
      <c r="O2047" s="5" t="s">
        <v>18334</v>
      </c>
      <c r="P2047" s="5">
        <v>1.0</v>
      </c>
      <c r="Q2047" s="5" t="s">
        <v>18335</v>
      </c>
      <c r="R2047" s="5" t="s">
        <v>211</v>
      </c>
      <c r="S2047" s="5">
        <v>694.0</v>
      </c>
      <c r="T2047" s="5" t="s">
        <v>69</v>
      </c>
      <c r="U2047" s="5">
        <v>43.0</v>
      </c>
      <c r="V2047" s="5" t="s">
        <v>93</v>
      </c>
      <c r="W2047" s="5" t="s">
        <v>18336</v>
      </c>
      <c r="X2047" s="5" t="s">
        <v>52</v>
      </c>
      <c r="Y2047" s="5" t="s">
        <v>52</v>
      </c>
      <c r="Z2047" s="5" t="s">
        <v>18337</v>
      </c>
      <c r="AA2047" s="5" t="s">
        <v>18338</v>
      </c>
      <c r="AB2047" s="5" t="s">
        <v>235</v>
      </c>
      <c r="AC2047" s="5" t="s">
        <v>52</v>
      </c>
      <c r="AD2047" s="5" t="s">
        <v>9092</v>
      </c>
      <c r="AE2047" s="5" t="s">
        <v>9093</v>
      </c>
      <c r="AF2047" s="5" t="s">
        <v>2166</v>
      </c>
      <c r="AG2047" s="5" t="s">
        <v>52</v>
      </c>
      <c r="AH2047" s="5" t="s">
        <v>52</v>
      </c>
      <c r="AI2047" s="5" t="s">
        <v>52</v>
      </c>
      <c r="AJ2047" s="5" t="s">
        <v>18339</v>
      </c>
      <c r="AK2047" s="5" t="s">
        <v>18340</v>
      </c>
      <c r="AL2047" s="5" t="s">
        <v>18341</v>
      </c>
    </row>
    <row r="2048" hidden="1">
      <c r="A2048" s="5" t="s">
        <v>18342</v>
      </c>
      <c r="B2048" s="5" t="s">
        <v>18343</v>
      </c>
      <c r="C2048" s="5" t="s">
        <v>18344</v>
      </c>
      <c r="D2048" s="9">
        <v>42803.0</v>
      </c>
      <c r="E2048" s="5">
        <v>34894.0</v>
      </c>
      <c r="F2048" s="5">
        <v>15861.0</v>
      </c>
      <c r="G2048" s="5" t="s">
        <v>170</v>
      </c>
      <c r="H2048" s="5" t="s">
        <v>149</v>
      </c>
      <c r="I2048" s="5" t="s">
        <v>18345</v>
      </c>
      <c r="J2048" s="5" t="s">
        <v>170</v>
      </c>
      <c r="K2048" s="5" t="s">
        <v>18346</v>
      </c>
      <c r="L2048" s="5" t="s">
        <v>18347</v>
      </c>
      <c r="M2048" s="10" t="str">
        <f>IFERROR(__xludf.DUMMYFUNCTION("REGEXEXTRACT(L2533, ""[\s,]([A-Z]{2})[,\s]\s?\d{5}"")"),"#N/A")</f>
        <v>#N/A</v>
      </c>
      <c r="N2048" s="5" t="s">
        <v>18348</v>
      </c>
      <c r="O2048" s="5" t="s">
        <v>17833</v>
      </c>
      <c r="P2048" s="5">
        <v>3.0</v>
      </c>
      <c r="Q2048" s="5" t="s">
        <v>18349</v>
      </c>
      <c r="R2048" s="5" t="s">
        <v>3360</v>
      </c>
      <c r="S2048" s="5">
        <v>293.0</v>
      </c>
      <c r="T2048" s="5" t="s">
        <v>115</v>
      </c>
      <c r="U2048" s="5">
        <v>204.0</v>
      </c>
      <c r="V2048" s="5" t="s">
        <v>70</v>
      </c>
      <c r="W2048" s="5" t="s">
        <v>18350</v>
      </c>
      <c r="X2048" s="5" t="s">
        <v>52</v>
      </c>
      <c r="Y2048" s="5" t="s">
        <v>52</v>
      </c>
      <c r="Z2048" s="5">
        <v>40.0</v>
      </c>
      <c r="AA2048" s="5" t="s">
        <v>18351</v>
      </c>
      <c r="AB2048" s="5" t="s">
        <v>162</v>
      </c>
      <c r="AC2048" s="5" t="s">
        <v>52</v>
      </c>
      <c r="AD2048" s="5" t="s">
        <v>1230</v>
      </c>
      <c r="AE2048" s="5" t="s">
        <v>1231</v>
      </c>
      <c r="AF2048" s="5" t="s">
        <v>52</v>
      </c>
      <c r="AG2048" s="5" t="s">
        <v>52</v>
      </c>
      <c r="AH2048" s="5" t="s">
        <v>52</v>
      </c>
      <c r="AI2048" s="5" t="s">
        <v>1232</v>
      </c>
      <c r="AJ2048" s="5" t="s">
        <v>17838</v>
      </c>
      <c r="AK2048" s="5" t="s">
        <v>18352</v>
      </c>
      <c r="AL2048" s="5" t="s">
        <v>16873</v>
      </c>
    </row>
    <row r="2049" hidden="1">
      <c r="A2049" s="5" t="s">
        <v>18353</v>
      </c>
      <c r="B2049" s="5" t="s">
        <v>13270</v>
      </c>
      <c r="C2049" s="5" t="s">
        <v>16430</v>
      </c>
      <c r="D2049" s="9">
        <v>42802.0</v>
      </c>
      <c r="E2049" s="5">
        <v>42790.0</v>
      </c>
      <c r="F2049" s="5">
        <v>19450.0</v>
      </c>
      <c r="G2049" s="5" t="s">
        <v>226</v>
      </c>
      <c r="H2049" s="5" t="s">
        <v>205</v>
      </c>
      <c r="I2049" s="5" t="s">
        <v>16970</v>
      </c>
      <c r="J2049" s="5" t="s">
        <v>228</v>
      </c>
      <c r="K2049" s="5" t="s">
        <v>1536</v>
      </c>
      <c r="L2049" s="5" t="s">
        <v>16237</v>
      </c>
      <c r="M2049" s="10" t="str">
        <f>IFERROR(__xludf.DUMMYFUNCTION("REGEXEXTRACT(L2534, ""[\s,]([A-Z]{2})[,\s]\s?\d{5}"")"),"#N/A")</f>
        <v>#N/A</v>
      </c>
      <c r="N2049" s="5" t="s">
        <v>16431</v>
      </c>
      <c r="O2049" s="5">
        <v>960.0</v>
      </c>
      <c r="P2049" s="5">
        <v>1.0</v>
      </c>
      <c r="Q2049" s="5" t="s">
        <v>18354</v>
      </c>
      <c r="R2049" s="5">
        <v>4510.0</v>
      </c>
      <c r="S2049" s="5">
        <v>1880.0</v>
      </c>
      <c r="T2049" s="5" t="s">
        <v>53</v>
      </c>
      <c r="U2049" s="5">
        <v>0.0</v>
      </c>
      <c r="V2049" s="5" t="s">
        <v>70</v>
      </c>
      <c r="W2049" s="5" t="s">
        <v>18355</v>
      </c>
      <c r="X2049" s="5" t="s">
        <v>52</v>
      </c>
      <c r="Y2049" s="5" t="s">
        <v>52</v>
      </c>
      <c r="Z2049" s="5" t="s">
        <v>18356</v>
      </c>
      <c r="AA2049" s="5" t="s">
        <v>18357</v>
      </c>
      <c r="AB2049" s="5" t="s">
        <v>59</v>
      </c>
      <c r="AC2049" s="5" t="s">
        <v>52</v>
      </c>
      <c r="AD2049" s="5" t="s">
        <v>3974</v>
      </c>
      <c r="AE2049" s="5" t="s">
        <v>3975</v>
      </c>
      <c r="AF2049" s="5" t="s">
        <v>183</v>
      </c>
      <c r="AG2049" s="5" t="s">
        <v>52</v>
      </c>
      <c r="AH2049" s="5" t="s">
        <v>3976</v>
      </c>
      <c r="AI2049" s="5" t="s">
        <v>3977</v>
      </c>
      <c r="AJ2049" s="5" t="s">
        <v>13270</v>
      </c>
      <c r="AK2049" s="5" t="s">
        <v>16591</v>
      </c>
      <c r="AL2049" s="5" t="s">
        <v>11190</v>
      </c>
    </row>
    <row r="2050" hidden="1">
      <c r="A2050" s="5" t="s">
        <v>18358</v>
      </c>
      <c r="B2050" s="5" t="s">
        <v>11089</v>
      </c>
      <c r="C2050" s="5" t="s">
        <v>16430</v>
      </c>
      <c r="D2050" s="9">
        <v>42802.0</v>
      </c>
      <c r="E2050" s="5">
        <v>50688.0</v>
      </c>
      <c r="F2050" s="5">
        <v>23040.0</v>
      </c>
      <c r="G2050" s="5" t="s">
        <v>226</v>
      </c>
      <c r="H2050" s="5" t="s">
        <v>205</v>
      </c>
      <c r="I2050" s="5" t="s">
        <v>16970</v>
      </c>
      <c r="J2050" s="5" t="s">
        <v>228</v>
      </c>
      <c r="K2050" s="5" t="s">
        <v>1536</v>
      </c>
      <c r="L2050" s="5" t="s">
        <v>18359</v>
      </c>
      <c r="M2050" s="10" t="str">
        <f>IFERROR(__xludf.DUMMYFUNCTION("REGEXEXTRACT(L2535, ""[\s,]([A-Z]{2})[,\s]\s?\d{5}"")"),"#N/A")</f>
        <v>#N/A</v>
      </c>
      <c r="N2050" s="5" t="s">
        <v>16431</v>
      </c>
      <c r="O2050" s="5">
        <v>705.0</v>
      </c>
      <c r="P2050" s="5">
        <v>1.0</v>
      </c>
      <c r="Q2050" s="5" t="s">
        <v>18360</v>
      </c>
      <c r="R2050" s="5">
        <v>4510.0</v>
      </c>
      <c r="S2050" s="5">
        <v>2880.0</v>
      </c>
      <c r="T2050" s="5" t="s">
        <v>53</v>
      </c>
      <c r="U2050" s="5">
        <v>0.0</v>
      </c>
      <c r="V2050" s="5" t="s">
        <v>70</v>
      </c>
      <c r="W2050" s="5" t="s">
        <v>18361</v>
      </c>
      <c r="X2050" s="5" t="s">
        <v>52</v>
      </c>
      <c r="Y2050" s="5" t="s">
        <v>52</v>
      </c>
      <c r="Z2050" s="5" t="s">
        <v>18356</v>
      </c>
      <c r="AA2050" s="5" t="s">
        <v>18362</v>
      </c>
      <c r="AB2050" s="5" t="s">
        <v>59</v>
      </c>
      <c r="AC2050" s="5" t="s">
        <v>52</v>
      </c>
      <c r="AD2050" s="5" t="s">
        <v>3974</v>
      </c>
      <c r="AE2050" s="5" t="s">
        <v>3975</v>
      </c>
      <c r="AF2050" s="5" t="s">
        <v>183</v>
      </c>
      <c r="AG2050" s="5" t="s">
        <v>52</v>
      </c>
      <c r="AH2050" s="5" t="s">
        <v>3976</v>
      </c>
      <c r="AI2050" s="5" t="s">
        <v>3977</v>
      </c>
      <c r="AJ2050" s="5" t="s">
        <v>11089</v>
      </c>
      <c r="AK2050" s="5" t="s">
        <v>18363</v>
      </c>
      <c r="AL2050" s="5" t="s">
        <v>11190</v>
      </c>
    </row>
    <row r="2051" hidden="1">
      <c r="A2051" s="5" t="s">
        <v>18364</v>
      </c>
      <c r="B2051" s="5" t="s">
        <v>16737</v>
      </c>
      <c r="C2051" s="5" t="s">
        <v>16738</v>
      </c>
      <c r="D2051" s="9">
        <v>42801.0</v>
      </c>
      <c r="E2051" s="5">
        <v>11150.0</v>
      </c>
      <c r="F2051" s="5">
        <v>5068.0</v>
      </c>
      <c r="G2051" s="5" t="s">
        <v>3378</v>
      </c>
      <c r="H2051" s="5" t="s">
        <v>272</v>
      </c>
      <c r="I2051" s="5" t="s">
        <v>18365</v>
      </c>
      <c r="J2051" s="5" t="s">
        <v>3378</v>
      </c>
      <c r="K2051" s="5" t="s">
        <v>18366</v>
      </c>
      <c r="L2051" s="5" t="s">
        <v>16741</v>
      </c>
      <c r="M2051" s="10" t="str">
        <f>IFERROR(__xludf.DUMMYFUNCTION("REGEXEXTRACT(L2536, ""[\s,]([A-Z]{2})[,\s]\s?\d{5}"")"),"NJ")</f>
        <v>NJ</v>
      </c>
      <c r="N2051" s="5" t="s">
        <v>16742</v>
      </c>
      <c r="O2051" s="5">
        <v>45242.0</v>
      </c>
      <c r="P2051" s="5">
        <v>1.0</v>
      </c>
      <c r="Q2051" s="5" t="s">
        <v>18367</v>
      </c>
      <c r="R2051" s="5">
        <v>4510.0</v>
      </c>
      <c r="S2051" s="5">
        <v>365.0</v>
      </c>
      <c r="T2051" s="5" t="s">
        <v>69</v>
      </c>
      <c r="U2051" s="5">
        <v>0.0</v>
      </c>
      <c r="V2051" s="5" t="s">
        <v>93</v>
      </c>
      <c r="W2051" s="5" t="s">
        <v>18368</v>
      </c>
      <c r="X2051" s="5" t="s">
        <v>55</v>
      </c>
      <c r="Y2051" s="5" t="s">
        <v>18369</v>
      </c>
      <c r="Z2051" s="5" t="s">
        <v>3112</v>
      </c>
      <c r="AA2051" s="5" t="s">
        <v>18370</v>
      </c>
      <c r="AB2051" s="5" t="s">
        <v>162</v>
      </c>
      <c r="AC2051" s="5" t="s">
        <v>52</v>
      </c>
      <c r="AD2051" s="5" t="s">
        <v>3141</v>
      </c>
      <c r="AE2051" s="5" t="s">
        <v>3142</v>
      </c>
      <c r="AF2051" s="5" t="s">
        <v>162</v>
      </c>
      <c r="AG2051" s="5" t="s">
        <v>52</v>
      </c>
      <c r="AH2051" s="5" t="s">
        <v>52</v>
      </c>
      <c r="AI2051" s="5" t="s">
        <v>3143</v>
      </c>
      <c r="AJ2051" s="5" t="s">
        <v>102</v>
      </c>
      <c r="AK2051" s="5" t="s">
        <v>102</v>
      </c>
      <c r="AL2051" s="5" t="s">
        <v>162</v>
      </c>
    </row>
    <row r="2052" hidden="1">
      <c r="A2052" s="5" t="s">
        <v>18371</v>
      </c>
      <c r="B2052" s="5" t="s">
        <v>17789</v>
      </c>
      <c r="C2052" s="5" t="s">
        <v>18372</v>
      </c>
      <c r="D2052" s="9">
        <v>42799.0</v>
      </c>
      <c r="E2052" s="5">
        <v>40533.0</v>
      </c>
      <c r="F2052" s="5">
        <v>18424.0</v>
      </c>
      <c r="G2052" s="5" t="s">
        <v>148</v>
      </c>
      <c r="H2052" s="5" t="s">
        <v>205</v>
      </c>
      <c r="I2052" s="5" t="s">
        <v>15913</v>
      </c>
      <c r="J2052" s="5" t="s">
        <v>151</v>
      </c>
      <c r="K2052" s="5" t="s">
        <v>744</v>
      </c>
      <c r="L2052" s="5" t="s">
        <v>17792</v>
      </c>
      <c r="M2052" s="10" t="str">
        <f>IFERROR(__xludf.DUMMYFUNCTION("REGEXEXTRACT(L2537, ""[\s,]([A-Z]{2})[,\s]\s?\d{5}"")"),"OH")</f>
        <v>OH</v>
      </c>
      <c r="N2052" s="5" t="s">
        <v>17800</v>
      </c>
      <c r="O2052" s="5" t="s">
        <v>52</v>
      </c>
      <c r="P2052" s="5">
        <v>1.0</v>
      </c>
      <c r="Q2052" s="5" t="s">
        <v>18373</v>
      </c>
      <c r="R2052" s="5">
        <v>4500.0</v>
      </c>
      <c r="S2052" s="5">
        <v>60.0</v>
      </c>
      <c r="T2052" s="5" t="s">
        <v>115</v>
      </c>
      <c r="U2052" s="5">
        <v>0.0</v>
      </c>
      <c r="V2052" s="5" t="s">
        <v>70</v>
      </c>
      <c r="W2052" s="5" t="s">
        <v>18374</v>
      </c>
      <c r="X2052" s="5" t="s">
        <v>55</v>
      </c>
      <c r="Y2052" s="5" t="s">
        <v>18375</v>
      </c>
      <c r="Z2052" s="5" t="s">
        <v>18376</v>
      </c>
      <c r="AA2052" s="5">
        <v>136628.0</v>
      </c>
      <c r="AB2052" s="5" t="s">
        <v>235</v>
      </c>
      <c r="AC2052" s="5" t="s">
        <v>52</v>
      </c>
      <c r="AD2052" s="5" t="s">
        <v>398</v>
      </c>
      <c r="AE2052" s="5" t="s">
        <v>399</v>
      </c>
      <c r="AF2052" s="5" t="s">
        <v>400</v>
      </c>
      <c r="AG2052" s="5" t="s">
        <v>401</v>
      </c>
      <c r="AH2052" s="5">
        <v>23502.0</v>
      </c>
      <c r="AI2052" s="5" t="s">
        <v>402</v>
      </c>
      <c r="AJ2052" s="5" t="s">
        <v>102</v>
      </c>
      <c r="AK2052" s="5" t="s">
        <v>102</v>
      </c>
      <c r="AL2052" s="5" t="s">
        <v>17797</v>
      </c>
    </row>
    <row r="2053" hidden="1">
      <c r="A2053" s="5" t="s">
        <v>18377</v>
      </c>
      <c r="B2053" s="5" t="s">
        <v>17789</v>
      </c>
      <c r="C2053" s="5" t="s">
        <v>17790</v>
      </c>
      <c r="D2053" s="9">
        <v>42799.0</v>
      </c>
      <c r="E2053" s="5">
        <v>49091.0</v>
      </c>
      <c r="F2053" s="5">
        <v>22314.0</v>
      </c>
      <c r="G2053" s="5" t="s">
        <v>148</v>
      </c>
      <c r="H2053" s="5" t="s">
        <v>205</v>
      </c>
      <c r="I2053" s="5" t="s">
        <v>15913</v>
      </c>
      <c r="J2053" s="5" t="s">
        <v>151</v>
      </c>
      <c r="K2053" s="5" t="s">
        <v>1314</v>
      </c>
      <c r="L2053" s="5" t="s">
        <v>18378</v>
      </c>
      <c r="M2053" s="10" t="str">
        <f>IFERROR(__xludf.DUMMYFUNCTION("REGEXEXTRACT(L2538, ""[\s,]([A-Z]{2})[,\s]\s?\d{5}"")"),"NJ")</f>
        <v>NJ</v>
      </c>
      <c r="N2053" s="5" t="s">
        <v>17793</v>
      </c>
      <c r="O2053" s="5" t="s">
        <v>52</v>
      </c>
      <c r="P2053" s="5">
        <v>1.0</v>
      </c>
      <c r="Q2053" s="5" t="s">
        <v>18373</v>
      </c>
      <c r="R2053" s="5">
        <v>4500.0</v>
      </c>
      <c r="S2053" s="5">
        <v>60.0</v>
      </c>
      <c r="T2053" s="5" t="s">
        <v>115</v>
      </c>
      <c r="U2053" s="5">
        <v>0.0</v>
      </c>
      <c r="V2053" s="5" t="s">
        <v>70</v>
      </c>
      <c r="W2053" s="5" t="s">
        <v>18375</v>
      </c>
      <c r="X2053" s="5" t="s">
        <v>71</v>
      </c>
      <c r="Y2053" s="5" t="s">
        <v>52</v>
      </c>
      <c r="Z2053" s="5" t="s">
        <v>18376</v>
      </c>
      <c r="AA2053" s="5">
        <v>136628.0</v>
      </c>
      <c r="AB2053" s="5" t="s">
        <v>235</v>
      </c>
      <c r="AC2053" s="5" t="s">
        <v>52</v>
      </c>
      <c r="AD2053" s="5" t="s">
        <v>398</v>
      </c>
      <c r="AE2053" s="5" t="s">
        <v>399</v>
      </c>
      <c r="AF2053" s="5" t="s">
        <v>400</v>
      </c>
      <c r="AG2053" s="5" t="s">
        <v>401</v>
      </c>
      <c r="AH2053" s="5">
        <v>23502.0</v>
      </c>
      <c r="AI2053" s="5" t="s">
        <v>402</v>
      </c>
      <c r="AJ2053" s="5" t="s">
        <v>17789</v>
      </c>
      <c r="AK2053" s="5" t="s">
        <v>18379</v>
      </c>
      <c r="AL2053" s="5" t="s">
        <v>17797</v>
      </c>
    </row>
    <row r="2054" hidden="1">
      <c r="A2054" s="5" t="s">
        <v>18380</v>
      </c>
      <c r="B2054" s="5" t="s">
        <v>6576</v>
      </c>
      <c r="C2054" s="5" t="s">
        <v>6577</v>
      </c>
      <c r="D2054" s="9">
        <v>42796.0</v>
      </c>
      <c r="E2054" s="5">
        <v>147688.0</v>
      </c>
      <c r="F2054" s="5">
        <v>67131.0</v>
      </c>
      <c r="G2054" s="5" t="s">
        <v>634</v>
      </c>
      <c r="H2054" s="5" t="s">
        <v>149</v>
      </c>
      <c r="I2054" s="5" t="s">
        <v>18381</v>
      </c>
      <c r="J2054" s="5" t="s">
        <v>274</v>
      </c>
      <c r="K2054" s="5" t="s">
        <v>229</v>
      </c>
      <c r="L2054" s="5" t="s">
        <v>18103</v>
      </c>
      <c r="M2054" s="10" t="str">
        <f>IFERROR(__xludf.DUMMYFUNCTION("REGEXEXTRACT(L2539, ""[\s,]([A-Z]{2})[,\s]\s?\d{5}"")"),"KY")</f>
        <v>KY</v>
      </c>
      <c r="N2054" s="5" t="s">
        <v>18382</v>
      </c>
      <c r="O2054" s="5" t="s">
        <v>17833</v>
      </c>
      <c r="P2054" s="5">
        <v>8.0</v>
      </c>
      <c r="Q2054" s="5" t="s">
        <v>18383</v>
      </c>
      <c r="R2054" s="5" t="s">
        <v>986</v>
      </c>
      <c r="S2054" s="5">
        <v>722.0</v>
      </c>
      <c r="T2054" s="5" t="s">
        <v>115</v>
      </c>
      <c r="U2054" s="5">
        <v>5.0</v>
      </c>
      <c r="V2054" s="5" t="s">
        <v>70</v>
      </c>
      <c r="W2054" s="5" t="s">
        <v>18384</v>
      </c>
      <c r="X2054" s="5" t="s">
        <v>52</v>
      </c>
      <c r="Y2054" s="5" t="s">
        <v>52</v>
      </c>
      <c r="Z2054" s="5" t="s">
        <v>18385</v>
      </c>
      <c r="AA2054" s="5" t="s">
        <v>18386</v>
      </c>
      <c r="AB2054" s="5" t="s">
        <v>235</v>
      </c>
      <c r="AC2054" s="5" t="s">
        <v>52</v>
      </c>
      <c r="AD2054" s="5" t="s">
        <v>398</v>
      </c>
      <c r="AE2054" s="5" t="s">
        <v>399</v>
      </c>
      <c r="AF2054" s="5" t="s">
        <v>400</v>
      </c>
      <c r="AG2054" s="5" t="s">
        <v>401</v>
      </c>
      <c r="AH2054" s="5">
        <v>23502.0</v>
      </c>
      <c r="AI2054" s="5" t="s">
        <v>402</v>
      </c>
      <c r="AJ2054" s="5" t="s">
        <v>18387</v>
      </c>
      <c r="AK2054" s="5" t="s">
        <v>18388</v>
      </c>
      <c r="AL2054" s="5" t="s">
        <v>1874</v>
      </c>
    </row>
    <row r="2055">
      <c r="A2055" s="5" t="s">
        <v>18389</v>
      </c>
      <c r="B2055" s="5" t="s">
        <v>12163</v>
      </c>
      <c r="C2055" s="5" t="s">
        <v>17965</v>
      </c>
      <c r="D2055" s="9">
        <v>42791.0</v>
      </c>
      <c r="E2055" s="5">
        <v>37642.0</v>
      </c>
      <c r="F2055" s="5">
        <v>17110.0</v>
      </c>
      <c r="G2055" s="5" t="s">
        <v>634</v>
      </c>
      <c r="H2055" s="5" t="s">
        <v>45</v>
      </c>
      <c r="I2055" s="5" t="s">
        <v>18381</v>
      </c>
      <c r="J2055" s="5" t="s">
        <v>274</v>
      </c>
      <c r="K2055" s="5" t="s">
        <v>18390</v>
      </c>
      <c r="L2055" s="5" t="s">
        <v>18270</v>
      </c>
      <c r="M2055" s="11" t="s">
        <v>2670</v>
      </c>
      <c r="N2055" s="5" t="s">
        <v>18271</v>
      </c>
      <c r="O2055" s="5">
        <v>11581.0</v>
      </c>
      <c r="P2055" s="5">
        <v>2.0</v>
      </c>
      <c r="Q2055" s="5" t="s">
        <v>18391</v>
      </c>
      <c r="R2055" s="5" t="s">
        <v>3475</v>
      </c>
      <c r="S2055" s="5">
        <v>118.0</v>
      </c>
      <c r="T2055" s="5" t="s">
        <v>115</v>
      </c>
      <c r="U2055" s="5">
        <v>1.0</v>
      </c>
      <c r="V2055" s="5" t="s">
        <v>70</v>
      </c>
      <c r="W2055" s="5" t="s">
        <v>18392</v>
      </c>
      <c r="X2055" s="5" t="s">
        <v>71</v>
      </c>
      <c r="Y2055" s="5" t="s">
        <v>52</v>
      </c>
      <c r="Z2055" s="5" t="s">
        <v>18385</v>
      </c>
      <c r="AA2055" s="5" t="s">
        <v>18393</v>
      </c>
      <c r="AB2055" s="5" t="s">
        <v>235</v>
      </c>
      <c r="AC2055" s="5" t="s">
        <v>52</v>
      </c>
      <c r="AD2055" s="5" t="s">
        <v>398</v>
      </c>
      <c r="AE2055" s="5" t="s">
        <v>399</v>
      </c>
      <c r="AF2055" s="5" t="s">
        <v>400</v>
      </c>
      <c r="AG2055" s="5" t="s">
        <v>401</v>
      </c>
      <c r="AH2055" s="5">
        <v>23502.0</v>
      </c>
      <c r="AI2055" s="5" t="s">
        <v>402</v>
      </c>
      <c r="AJ2055" s="5" t="s">
        <v>12163</v>
      </c>
      <c r="AK2055" s="5" t="s">
        <v>18276</v>
      </c>
      <c r="AL2055" s="5" t="s">
        <v>1874</v>
      </c>
    </row>
    <row r="2056">
      <c r="A2056" s="5" t="s">
        <v>18394</v>
      </c>
      <c r="B2056" s="5" t="s">
        <v>12163</v>
      </c>
      <c r="C2056" s="5" t="s">
        <v>17965</v>
      </c>
      <c r="D2056" s="9">
        <v>42791.0</v>
      </c>
      <c r="E2056" s="5">
        <v>15457.0</v>
      </c>
      <c r="F2056" s="5">
        <v>7026.0</v>
      </c>
      <c r="G2056" s="5" t="s">
        <v>634</v>
      </c>
      <c r="H2056" s="5" t="s">
        <v>45</v>
      </c>
      <c r="I2056" s="5" t="s">
        <v>18381</v>
      </c>
      <c r="J2056" s="5" t="s">
        <v>274</v>
      </c>
      <c r="K2056" s="5" t="s">
        <v>391</v>
      </c>
      <c r="L2056" s="5" t="s">
        <v>18395</v>
      </c>
      <c r="M2056" s="11" t="s">
        <v>2670</v>
      </c>
      <c r="N2056" s="5" t="s">
        <v>18396</v>
      </c>
      <c r="O2056" s="5">
        <v>11581.0</v>
      </c>
      <c r="P2056" s="5">
        <v>1.0</v>
      </c>
      <c r="Q2056" s="5" t="s">
        <v>18397</v>
      </c>
      <c r="R2056" s="5" t="s">
        <v>4202</v>
      </c>
      <c r="S2056" s="5">
        <v>3.0</v>
      </c>
      <c r="T2056" s="5" t="s">
        <v>115</v>
      </c>
      <c r="U2056" s="5">
        <v>0.0</v>
      </c>
      <c r="V2056" s="5" t="s">
        <v>70</v>
      </c>
      <c r="W2056" s="5" t="s">
        <v>18398</v>
      </c>
      <c r="X2056" s="5" t="s">
        <v>71</v>
      </c>
      <c r="Y2056" s="5" t="s">
        <v>52</v>
      </c>
      <c r="Z2056" s="5" t="s">
        <v>18385</v>
      </c>
      <c r="AA2056" s="5" t="s">
        <v>18399</v>
      </c>
      <c r="AB2056" s="5" t="s">
        <v>235</v>
      </c>
      <c r="AC2056" s="5" t="s">
        <v>52</v>
      </c>
      <c r="AD2056" s="5" t="s">
        <v>398</v>
      </c>
      <c r="AE2056" s="5" t="s">
        <v>399</v>
      </c>
      <c r="AF2056" s="5" t="s">
        <v>400</v>
      </c>
      <c r="AG2056" s="5" t="s">
        <v>401</v>
      </c>
      <c r="AH2056" s="5">
        <v>23502.0</v>
      </c>
      <c r="AI2056" s="5" t="s">
        <v>402</v>
      </c>
      <c r="AJ2056" s="5" t="s">
        <v>12163</v>
      </c>
      <c r="AK2056" s="5" t="s">
        <v>18395</v>
      </c>
      <c r="AL2056" s="5" t="s">
        <v>1874</v>
      </c>
    </row>
    <row r="2057">
      <c r="A2057" s="5" t="s">
        <v>18400</v>
      </c>
      <c r="B2057" s="5" t="s">
        <v>12163</v>
      </c>
      <c r="C2057" s="5" t="s">
        <v>17965</v>
      </c>
      <c r="D2057" s="9">
        <v>42791.0</v>
      </c>
      <c r="E2057" s="5">
        <v>16476.0</v>
      </c>
      <c r="F2057" s="5">
        <v>7489.0</v>
      </c>
      <c r="G2057" s="5" t="s">
        <v>634</v>
      </c>
      <c r="H2057" s="5" t="s">
        <v>45</v>
      </c>
      <c r="I2057" s="5" t="s">
        <v>18381</v>
      </c>
      <c r="J2057" s="5" t="s">
        <v>274</v>
      </c>
      <c r="K2057" s="5" t="s">
        <v>391</v>
      </c>
      <c r="L2057" s="5" t="s">
        <v>18395</v>
      </c>
      <c r="M2057" s="10" t="str">
        <f>IFERROR(__xludf.DUMMYFUNCTION("REGEXEXTRACT(L2542, ""[\s,]([A-Z]{2})[,\s]\s?\d{5}"")"),"FL")</f>
        <v>FL</v>
      </c>
      <c r="N2057" s="5" t="s">
        <v>18396</v>
      </c>
      <c r="O2057" s="5">
        <v>11581.0</v>
      </c>
      <c r="P2057" s="5">
        <v>1.0</v>
      </c>
      <c r="Q2057" s="5" t="s">
        <v>18401</v>
      </c>
      <c r="R2057" s="5" t="s">
        <v>91</v>
      </c>
      <c r="S2057" s="5">
        <v>162.0</v>
      </c>
      <c r="T2057" s="5" t="s">
        <v>115</v>
      </c>
      <c r="U2057" s="5">
        <v>0.0</v>
      </c>
      <c r="V2057" s="5" t="s">
        <v>70</v>
      </c>
      <c r="W2057" s="5" t="s">
        <v>18402</v>
      </c>
      <c r="X2057" s="5" t="s">
        <v>71</v>
      </c>
      <c r="Y2057" s="5" t="s">
        <v>52</v>
      </c>
      <c r="Z2057" s="5" t="s">
        <v>18385</v>
      </c>
      <c r="AA2057" s="5" t="s">
        <v>18403</v>
      </c>
      <c r="AB2057" s="5" t="s">
        <v>235</v>
      </c>
      <c r="AC2057" s="5" t="s">
        <v>52</v>
      </c>
      <c r="AD2057" s="5" t="s">
        <v>398</v>
      </c>
      <c r="AE2057" s="5" t="s">
        <v>399</v>
      </c>
      <c r="AF2057" s="5" t="s">
        <v>400</v>
      </c>
      <c r="AG2057" s="5" t="s">
        <v>401</v>
      </c>
      <c r="AH2057" s="5">
        <v>23502.0</v>
      </c>
      <c r="AI2057" s="5" t="s">
        <v>402</v>
      </c>
      <c r="AJ2057" s="5" t="s">
        <v>12163</v>
      </c>
      <c r="AK2057" s="5" t="s">
        <v>18395</v>
      </c>
      <c r="AL2057" s="5" t="s">
        <v>1874</v>
      </c>
    </row>
    <row r="2058">
      <c r="A2058" s="5" t="s">
        <v>18404</v>
      </c>
      <c r="B2058" s="5" t="s">
        <v>12163</v>
      </c>
      <c r="C2058" s="5" t="s">
        <v>17965</v>
      </c>
      <c r="D2058" s="9">
        <v>42791.0</v>
      </c>
      <c r="E2058" s="5">
        <v>37697.0</v>
      </c>
      <c r="F2058" s="5">
        <v>17135.0</v>
      </c>
      <c r="G2058" s="5" t="s">
        <v>634</v>
      </c>
      <c r="H2058" s="5" t="s">
        <v>45</v>
      </c>
      <c r="I2058" s="5" t="s">
        <v>18381</v>
      </c>
      <c r="J2058" s="5" t="s">
        <v>274</v>
      </c>
      <c r="K2058" s="5" t="s">
        <v>192</v>
      </c>
      <c r="L2058" s="5" t="s">
        <v>18395</v>
      </c>
      <c r="M2058" s="11" t="s">
        <v>2670</v>
      </c>
      <c r="N2058" s="5" t="s">
        <v>18396</v>
      </c>
      <c r="O2058" s="5">
        <v>11581.0</v>
      </c>
      <c r="P2058" s="5">
        <v>2.0</v>
      </c>
      <c r="Q2058" s="5" t="s">
        <v>18405</v>
      </c>
      <c r="R2058" s="5" t="s">
        <v>3475</v>
      </c>
      <c r="S2058" s="5">
        <v>295.0</v>
      </c>
      <c r="T2058" s="5" t="s">
        <v>115</v>
      </c>
      <c r="U2058" s="5">
        <v>1.0</v>
      </c>
      <c r="V2058" s="5" t="s">
        <v>70</v>
      </c>
      <c r="W2058" s="5" t="s">
        <v>18406</v>
      </c>
      <c r="X2058" s="5" t="s">
        <v>71</v>
      </c>
      <c r="Y2058" s="5" t="s">
        <v>52</v>
      </c>
      <c r="Z2058" s="5" t="s">
        <v>18385</v>
      </c>
      <c r="AA2058" s="5" t="s">
        <v>18407</v>
      </c>
      <c r="AB2058" s="5" t="s">
        <v>235</v>
      </c>
      <c r="AC2058" s="5" t="s">
        <v>52</v>
      </c>
      <c r="AD2058" s="5" t="s">
        <v>398</v>
      </c>
      <c r="AE2058" s="5" t="s">
        <v>399</v>
      </c>
      <c r="AF2058" s="5" t="s">
        <v>400</v>
      </c>
      <c r="AG2058" s="5" t="s">
        <v>401</v>
      </c>
      <c r="AH2058" s="5">
        <v>23502.0</v>
      </c>
      <c r="AI2058" s="5" t="s">
        <v>402</v>
      </c>
      <c r="AJ2058" s="5" t="s">
        <v>12163</v>
      </c>
      <c r="AK2058" s="5" t="s">
        <v>18395</v>
      </c>
      <c r="AL2058" s="5" t="s">
        <v>1874</v>
      </c>
    </row>
    <row r="2059">
      <c r="A2059" s="5" t="s">
        <v>18408</v>
      </c>
      <c r="B2059" s="5" t="s">
        <v>18409</v>
      </c>
      <c r="C2059" s="5" t="s">
        <v>17159</v>
      </c>
      <c r="D2059" s="9">
        <v>42787.0</v>
      </c>
      <c r="E2059" s="5">
        <v>42099.0</v>
      </c>
      <c r="F2059" s="5">
        <v>19136.0</v>
      </c>
      <c r="G2059" s="5" t="s">
        <v>107</v>
      </c>
      <c r="H2059" s="5" t="s">
        <v>45</v>
      </c>
      <c r="I2059" s="5" t="s">
        <v>18410</v>
      </c>
      <c r="J2059" s="5" t="s">
        <v>109</v>
      </c>
      <c r="K2059" s="5" t="s">
        <v>18411</v>
      </c>
      <c r="L2059" s="5" t="s">
        <v>18412</v>
      </c>
      <c r="M2059" s="10" t="str">
        <f>IFERROR(__xludf.DUMMYFUNCTION("REGEXEXTRACT(L2544, ""[\s,]([A-Z]{2})[,\s]\s?\d{5}"")"),"OH")</f>
        <v>OH</v>
      </c>
      <c r="N2059" s="5" t="s">
        <v>18413</v>
      </c>
      <c r="O2059" s="5">
        <v>19406.0</v>
      </c>
      <c r="P2059" s="5">
        <v>1.0</v>
      </c>
      <c r="Q2059" s="5" t="s">
        <v>18414</v>
      </c>
      <c r="R2059" s="5" t="s">
        <v>211</v>
      </c>
      <c r="S2059" s="5">
        <v>23.0</v>
      </c>
      <c r="T2059" s="5" t="s">
        <v>53</v>
      </c>
      <c r="U2059" s="5">
        <v>0.0</v>
      </c>
      <c r="V2059" s="5" t="s">
        <v>93</v>
      </c>
      <c r="W2059" s="5" t="s">
        <v>18415</v>
      </c>
      <c r="X2059" s="5" t="s">
        <v>52</v>
      </c>
      <c r="Y2059" s="5" t="s">
        <v>52</v>
      </c>
      <c r="Z2059" s="5" t="s">
        <v>879</v>
      </c>
      <c r="AA2059" s="5">
        <v>103528.0</v>
      </c>
      <c r="AB2059" s="5" t="s">
        <v>235</v>
      </c>
      <c r="AC2059" s="5" t="s">
        <v>52</v>
      </c>
      <c r="AD2059" s="5" t="s">
        <v>9092</v>
      </c>
      <c r="AE2059" s="5" t="s">
        <v>9093</v>
      </c>
      <c r="AF2059" s="5" t="s">
        <v>2166</v>
      </c>
      <c r="AG2059" s="5" t="s">
        <v>52</v>
      </c>
      <c r="AH2059" s="5" t="s">
        <v>52</v>
      </c>
      <c r="AI2059" s="5" t="s">
        <v>52</v>
      </c>
      <c r="AJ2059" s="5" t="s">
        <v>17166</v>
      </c>
      <c r="AK2059" s="5" t="s">
        <v>18416</v>
      </c>
      <c r="AL2059" s="5" t="s">
        <v>18417</v>
      </c>
    </row>
    <row r="2060" hidden="1">
      <c r="A2060" s="5" t="s">
        <v>18418</v>
      </c>
      <c r="B2060" s="5" t="s">
        <v>13270</v>
      </c>
      <c r="C2060" s="5" t="s">
        <v>16430</v>
      </c>
      <c r="D2060" s="9">
        <v>42784.0</v>
      </c>
      <c r="E2060" s="5">
        <v>51282.0</v>
      </c>
      <c r="F2060" s="5">
        <v>23310.0</v>
      </c>
      <c r="G2060" s="5" t="s">
        <v>17218</v>
      </c>
      <c r="H2060" s="5" t="s">
        <v>205</v>
      </c>
      <c r="I2060" s="5" t="s">
        <v>18419</v>
      </c>
      <c r="J2060" s="5" t="s">
        <v>191</v>
      </c>
      <c r="K2060" s="5" t="s">
        <v>1536</v>
      </c>
      <c r="L2060" s="5" t="s">
        <v>18420</v>
      </c>
      <c r="M2060" s="10" t="str">
        <f>IFERROR(__xludf.DUMMYFUNCTION("REGEXEXTRACT(L2545, ""[\s,]([A-Z]{2})[,\s]\s?\d{5}"")"),"OH")</f>
        <v>OH</v>
      </c>
      <c r="N2060" s="5" t="s">
        <v>18421</v>
      </c>
      <c r="O2060" s="5" t="s">
        <v>52</v>
      </c>
      <c r="P2060" s="5">
        <v>1.0</v>
      </c>
      <c r="Q2060" s="5" t="s">
        <v>18422</v>
      </c>
      <c r="R2060" s="5" t="s">
        <v>244</v>
      </c>
      <c r="S2060" s="5">
        <v>900.0</v>
      </c>
      <c r="T2060" s="5" t="s">
        <v>53</v>
      </c>
      <c r="U2060" s="5">
        <v>0.0</v>
      </c>
      <c r="V2060" s="5" t="s">
        <v>70</v>
      </c>
      <c r="W2060" s="5" t="s">
        <v>18423</v>
      </c>
      <c r="X2060" s="5" t="s">
        <v>55</v>
      </c>
      <c r="Y2060" s="5" t="s">
        <v>18424</v>
      </c>
      <c r="Z2060" s="5" t="s">
        <v>18425</v>
      </c>
      <c r="AA2060" s="5" t="s">
        <v>18426</v>
      </c>
      <c r="AB2060" s="5" t="s">
        <v>235</v>
      </c>
      <c r="AC2060" s="5" t="s">
        <v>52</v>
      </c>
      <c r="AD2060" s="5" t="s">
        <v>18427</v>
      </c>
      <c r="AE2060" s="5" t="s">
        <v>18428</v>
      </c>
      <c r="AF2060" s="5" t="s">
        <v>18429</v>
      </c>
      <c r="AG2060" s="5" t="s">
        <v>863</v>
      </c>
      <c r="AH2060" s="5">
        <v>90502.0</v>
      </c>
      <c r="AI2060" s="5" t="s">
        <v>18430</v>
      </c>
      <c r="AJ2060" s="5" t="s">
        <v>102</v>
      </c>
      <c r="AK2060" s="5" t="s">
        <v>102</v>
      </c>
      <c r="AL2060" s="5" t="s">
        <v>18431</v>
      </c>
    </row>
    <row r="2061" hidden="1">
      <c r="A2061" s="5" t="s">
        <v>18432</v>
      </c>
      <c r="B2061" s="5" t="s">
        <v>16737</v>
      </c>
      <c r="C2061" s="5" t="s">
        <v>16738</v>
      </c>
      <c r="D2061" s="9">
        <v>42781.0</v>
      </c>
      <c r="E2061" s="5">
        <v>47511.0</v>
      </c>
      <c r="F2061" s="5">
        <v>21596.0</v>
      </c>
      <c r="G2061" s="5" t="s">
        <v>3378</v>
      </c>
      <c r="H2061" s="5" t="s">
        <v>272</v>
      </c>
      <c r="I2061" s="5" t="s">
        <v>18433</v>
      </c>
      <c r="J2061" s="5" t="s">
        <v>3378</v>
      </c>
      <c r="K2061" s="5" t="s">
        <v>18434</v>
      </c>
      <c r="L2061" s="5" t="s">
        <v>16741</v>
      </c>
      <c r="M2061" s="10" t="str">
        <f>IFERROR(__xludf.DUMMYFUNCTION("REGEXEXTRACT(L2546, ""[\s,]([A-Z]{2})[,\s]\s?\d{5}"")"),"NY")</f>
        <v>NY</v>
      </c>
      <c r="N2061" s="5" t="s">
        <v>16742</v>
      </c>
      <c r="O2061" s="5">
        <v>45242.0</v>
      </c>
      <c r="P2061" s="5">
        <v>2.0</v>
      </c>
      <c r="Q2061" s="5" t="s">
        <v>18435</v>
      </c>
      <c r="R2061" s="5" t="s">
        <v>3236</v>
      </c>
      <c r="S2061" s="5">
        <v>1447.0</v>
      </c>
      <c r="T2061" s="5" t="s">
        <v>69</v>
      </c>
      <c r="U2061" s="5">
        <v>0.0</v>
      </c>
      <c r="V2061" s="5" t="s">
        <v>93</v>
      </c>
      <c r="W2061" s="5" t="s">
        <v>18436</v>
      </c>
      <c r="X2061" s="5" t="s">
        <v>55</v>
      </c>
      <c r="Y2061" s="5" t="s">
        <v>18437</v>
      </c>
      <c r="Z2061" s="5" t="s">
        <v>18438</v>
      </c>
      <c r="AA2061" s="5" t="s">
        <v>18439</v>
      </c>
      <c r="AB2061" s="5" t="s">
        <v>260</v>
      </c>
      <c r="AC2061" s="5" t="s">
        <v>52</v>
      </c>
      <c r="AD2061" s="5" t="s">
        <v>3141</v>
      </c>
      <c r="AE2061" s="5" t="s">
        <v>3142</v>
      </c>
      <c r="AF2061" s="5" t="s">
        <v>162</v>
      </c>
      <c r="AG2061" s="5" t="s">
        <v>52</v>
      </c>
      <c r="AH2061" s="5" t="s">
        <v>52</v>
      </c>
      <c r="AI2061" s="5" t="s">
        <v>3143</v>
      </c>
      <c r="AJ2061" s="5" t="s">
        <v>102</v>
      </c>
      <c r="AK2061" s="5" t="s">
        <v>102</v>
      </c>
      <c r="AL2061" s="5" t="s">
        <v>162</v>
      </c>
    </row>
    <row r="2062" hidden="1">
      <c r="A2062" s="5" t="s">
        <v>18440</v>
      </c>
      <c r="B2062" s="5" t="s">
        <v>6576</v>
      </c>
      <c r="C2062" s="5" t="s">
        <v>14459</v>
      </c>
      <c r="D2062" s="9">
        <v>42779.0</v>
      </c>
      <c r="E2062" s="5">
        <v>32696.0</v>
      </c>
      <c r="F2062" s="5">
        <v>14862.0</v>
      </c>
      <c r="G2062" s="5" t="s">
        <v>634</v>
      </c>
      <c r="H2062" s="5" t="s">
        <v>149</v>
      </c>
      <c r="I2062" s="5" t="s">
        <v>18441</v>
      </c>
      <c r="J2062" s="5" t="s">
        <v>274</v>
      </c>
      <c r="K2062" s="5" t="s">
        <v>192</v>
      </c>
      <c r="L2062" s="5" t="s">
        <v>18103</v>
      </c>
      <c r="M2062" s="10" t="str">
        <f>IFERROR(__xludf.DUMMYFUNCTION("REGEXEXTRACT(L2547, ""[\s,]([A-Z]{2})[,\s]\s?\d{5}"")"),"NJ")</f>
        <v>NJ</v>
      </c>
      <c r="N2062" s="5" t="s">
        <v>18442</v>
      </c>
      <c r="O2062" s="5" t="s">
        <v>17833</v>
      </c>
      <c r="P2062" s="5">
        <v>2.0</v>
      </c>
      <c r="Q2062" s="5" t="s">
        <v>18443</v>
      </c>
      <c r="R2062" s="5" t="s">
        <v>156</v>
      </c>
      <c r="S2062" s="5">
        <v>161.0</v>
      </c>
      <c r="T2062" s="5" t="s">
        <v>115</v>
      </c>
      <c r="U2062" s="5">
        <v>1.0</v>
      </c>
      <c r="V2062" s="5" t="s">
        <v>70</v>
      </c>
      <c r="W2062" s="5" t="s">
        <v>18444</v>
      </c>
      <c r="X2062" s="5" t="s">
        <v>52</v>
      </c>
      <c r="Y2062" s="5" t="s">
        <v>52</v>
      </c>
      <c r="Z2062" s="5" t="s">
        <v>18445</v>
      </c>
      <c r="AA2062" s="5" t="s">
        <v>18446</v>
      </c>
      <c r="AB2062" s="5" t="s">
        <v>1426</v>
      </c>
      <c r="AC2062" s="5" t="s">
        <v>52</v>
      </c>
      <c r="AD2062" s="5" t="s">
        <v>398</v>
      </c>
      <c r="AE2062" s="5" t="s">
        <v>399</v>
      </c>
      <c r="AF2062" s="5" t="s">
        <v>400</v>
      </c>
      <c r="AG2062" s="5" t="s">
        <v>401</v>
      </c>
      <c r="AH2062" s="5">
        <v>23502.0</v>
      </c>
      <c r="AI2062" s="5" t="s">
        <v>402</v>
      </c>
      <c r="AJ2062" s="5" t="s">
        <v>9155</v>
      </c>
      <c r="AK2062" s="5" t="s">
        <v>18447</v>
      </c>
      <c r="AL2062" s="5" t="s">
        <v>1874</v>
      </c>
    </row>
    <row r="2063" hidden="1">
      <c r="A2063" s="5" t="s">
        <v>18448</v>
      </c>
      <c r="B2063" s="5" t="s">
        <v>18449</v>
      </c>
      <c r="C2063" s="5" t="s">
        <v>14459</v>
      </c>
      <c r="D2063" s="9">
        <v>42779.0</v>
      </c>
      <c r="E2063" s="5">
        <v>49339.0</v>
      </c>
      <c r="F2063" s="5">
        <v>22427.0</v>
      </c>
      <c r="G2063" s="5" t="s">
        <v>634</v>
      </c>
      <c r="H2063" s="5" t="s">
        <v>149</v>
      </c>
      <c r="I2063" s="5" t="s">
        <v>18441</v>
      </c>
      <c r="J2063" s="5" t="s">
        <v>274</v>
      </c>
      <c r="K2063" s="5" t="s">
        <v>1461</v>
      </c>
      <c r="L2063" s="5" t="s">
        <v>18450</v>
      </c>
      <c r="M2063" s="10" t="str">
        <f>IFERROR(__xludf.DUMMYFUNCTION("REGEXEXTRACT(L2548, ""[\s,]([A-Z]{2})[,\s]\s?\d{5}"")"),"#N/A")</f>
        <v>#N/A</v>
      </c>
      <c r="N2063" s="5" t="s">
        <v>18451</v>
      </c>
      <c r="O2063" s="5" t="s">
        <v>17833</v>
      </c>
      <c r="P2063" s="5">
        <v>3.0</v>
      </c>
      <c r="Q2063" s="5" t="s">
        <v>18452</v>
      </c>
      <c r="R2063" s="5" t="s">
        <v>2229</v>
      </c>
      <c r="S2063" s="5">
        <v>165.0</v>
      </c>
      <c r="T2063" s="5" t="s">
        <v>115</v>
      </c>
      <c r="U2063" s="5">
        <v>2.0</v>
      </c>
      <c r="V2063" s="5" t="s">
        <v>70</v>
      </c>
      <c r="W2063" s="5" t="s">
        <v>18453</v>
      </c>
      <c r="X2063" s="5" t="s">
        <v>52</v>
      </c>
      <c r="Y2063" s="5" t="s">
        <v>52</v>
      </c>
      <c r="Z2063" s="5" t="s">
        <v>18445</v>
      </c>
      <c r="AA2063" s="5" t="s">
        <v>18454</v>
      </c>
      <c r="AB2063" s="5" t="s">
        <v>1426</v>
      </c>
      <c r="AC2063" s="5" t="s">
        <v>52</v>
      </c>
      <c r="AD2063" s="5" t="s">
        <v>398</v>
      </c>
      <c r="AE2063" s="5" t="s">
        <v>399</v>
      </c>
      <c r="AF2063" s="5" t="s">
        <v>400</v>
      </c>
      <c r="AG2063" s="5" t="s">
        <v>401</v>
      </c>
      <c r="AH2063" s="5">
        <v>23502.0</v>
      </c>
      <c r="AI2063" s="5" t="s">
        <v>402</v>
      </c>
      <c r="AJ2063" s="5" t="s">
        <v>9155</v>
      </c>
      <c r="AK2063" s="5" t="s">
        <v>18455</v>
      </c>
      <c r="AL2063" s="5" t="s">
        <v>1874</v>
      </c>
    </row>
    <row r="2064" hidden="1">
      <c r="A2064" s="5" t="s">
        <v>18456</v>
      </c>
      <c r="B2064" s="5" t="s">
        <v>18457</v>
      </c>
      <c r="C2064" s="5" t="s">
        <v>102</v>
      </c>
      <c r="D2064" s="9">
        <v>42779.0</v>
      </c>
      <c r="E2064" s="5">
        <v>37270.0</v>
      </c>
      <c r="F2064" s="5">
        <v>16941.0</v>
      </c>
      <c r="G2064" s="5" t="s">
        <v>479</v>
      </c>
      <c r="H2064" s="5" t="s">
        <v>1534</v>
      </c>
      <c r="I2064" s="5" t="s">
        <v>10918</v>
      </c>
      <c r="J2064" s="5" t="s">
        <v>274</v>
      </c>
      <c r="K2064" s="5" t="s">
        <v>18458</v>
      </c>
      <c r="L2064" s="5" t="s">
        <v>18459</v>
      </c>
      <c r="M2064" s="10" t="str">
        <f>IFERROR(__xludf.DUMMYFUNCTION("REGEXEXTRACT(L2549, ""[\s,]([A-Z]{2})[,\s]\s?\d{5}"")"),"#N/A")</f>
        <v>#N/A</v>
      </c>
      <c r="N2064" s="5" t="s">
        <v>102</v>
      </c>
      <c r="O2064" s="5" t="s">
        <v>52</v>
      </c>
      <c r="P2064" s="5">
        <v>1.0</v>
      </c>
      <c r="Q2064" s="5" t="s">
        <v>18460</v>
      </c>
      <c r="R2064" s="5">
        <v>4500.0</v>
      </c>
      <c r="S2064" s="5">
        <v>4403.0</v>
      </c>
      <c r="T2064" s="5" t="s">
        <v>69</v>
      </c>
      <c r="U2064" s="5">
        <v>66.0</v>
      </c>
      <c r="V2064" s="5" t="s">
        <v>93</v>
      </c>
      <c r="W2064" s="5" t="s">
        <v>18461</v>
      </c>
      <c r="X2064" s="5" t="s">
        <v>52</v>
      </c>
      <c r="Y2064" s="5" t="s">
        <v>52</v>
      </c>
      <c r="Z2064" s="5" t="s">
        <v>18438</v>
      </c>
      <c r="AA2064" s="5" t="s">
        <v>18462</v>
      </c>
      <c r="AB2064" s="5" t="s">
        <v>2743</v>
      </c>
      <c r="AC2064" s="5" t="s">
        <v>52</v>
      </c>
      <c r="AD2064" s="5" t="s">
        <v>15837</v>
      </c>
      <c r="AE2064" s="5" t="s">
        <v>15838</v>
      </c>
      <c r="AF2064" s="5" t="s">
        <v>2166</v>
      </c>
      <c r="AG2064" s="5" t="s">
        <v>52</v>
      </c>
      <c r="AH2064" s="5" t="s">
        <v>52</v>
      </c>
      <c r="AI2064" s="5" t="s">
        <v>15839</v>
      </c>
      <c r="AJ2064" s="5" t="s">
        <v>102</v>
      </c>
      <c r="AK2064" s="5" t="s">
        <v>102</v>
      </c>
      <c r="AL2064" s="5" t="s">
        <v>4514</v>
      </c>
    </row>
    <row r="2065" hidden="1">
      <c r="A2065" s="5" t="s">
        <v>18463</v>
      </c>
      <c r="B2065" s="5" t="s">
        <v>15758</v>
      </c>
      <c r="C2065" s="5" t="s">
        <v>18464</v>
      </c>
      <c r="D2065" s="9">
        <v>42778.0</v>
      </c>
      <c r="E2065" s="5">
        <v>75162.0</v>
      </c>
      <c r="F2065" s="5">
        <v>34165.0</v>
      </c>
      <c r="G2065" s="5" t="s">
        <v>18465</v>
      </c>
      <c r="H2065" s="5" t="s">
        <v>149</v>
      </c>
      <c r="I2065" s="5" t="s">
        <v>14460</v>
      </c>
      <c r="J2065" s="5" t="s">
        <v>274</v>
      </c>
      <c r="K2065" s="5" t="s">
        <v>18466</v>
      </c>
      <c r="L2065" s="5" t="s">
        <v>18467</v>
      </c>
      <c r="M2065" s="10" t="str">
        <f>IFERROR(__xludf.DUMMYFUNCTION("REGEXEXTRACT(L2550, ""[\s,]([A-Z]{2})[,\s]\s?\d{5}"")"),"OH")</f>
        <v>OH</v>
      </c>
      <c r="N2065" s="5" t="s">
        <v>18468</v>
      </c>
      <c r="O2065" s="5" t="s">
        <v>15763</v>
      </c>
      <c r="P2065" s="5">
        <v>6.0</v>
      </c>
      <c r="Q2065" s="5" t="s">
        <v>18469</v>
      </c>
      <c r="R2065" s="5" t="s">
        <v>18470</v>
      </c>
      <c r="S2065" s="5">
        <v>21226.0</v>
      </c>
      <c r="T2065" s="5" t="s">
        <v>69</v>
      </c>
      <c r="U2065" s="5">
        <v>335.0</v>
      </c>
      <c r="V2065" s="5" t="s">
        <v>70</v>
      </c>
      <c r="W2065" s="5" t="s">
        <v>18471</v>
      </c>
      <c r="X2065" s="5" t="s">
        <v>52</v>
      </c>
      <c r="Y2065" s="5" t="s">
        <v>52</v>
      </c>
      <c r="Z2065" s="5" t="s">
        <v>18472</v>
      </c>
      <c r="AA2065" s="5" t="s">
        <v>18473</v>
      </c>
      <c r="AB2065" s="5" t="s">
        <v>604</v>
      </c>
      <c r="AC2065" s="5" t="s">
        <v>52</v>
      </c>
      <c r="AD2065" s="5" t="s">
        <v>72</v>
      </c>
      <c r="AE2065" s="5" t="s">
        <v>73</v>
      </c>
      <c r="AF2065" s="5" t="s">
        <v>74</v>
      </c>
      <c r="AG2065" s="5" t="s">
        <v>75</v>
      </c>
      <c r="AH2065" s="5" t="s">
        <v>76</v>
      </c>
      <c r="AI2065" s="5" t="s">
        <v>77</v>
      </c>
      <c r="AJ2065" s="5" t="s">
        <v>15768</v>
      </c>
      <c r="AK2065" s="5" t="s">
        <v>15769</v>
      </c>
      <c r="AL2065" s="5" t="s">
        <v>18474</v>
      </c>
    </row>
    <row r="2066" hidden="1">
      <c r="A2066" s="5" t="s">
        <v>18475</v>
      </c>
      <c r="B2066" s="5" t="s">
        <v>18476</v>
      </c>
      <c r="C2066" s="5" t="s">
        <v>18477</v>
      </c>
      <c r="D2066" s="9">
        <v>42775.0</v>
      </c>
      <c r="E2066" s="5">
        <v>115025.0</v>
      </c>
      <c r="F2066" s="5">
        <v>52284.0</v>
      </c>
      <c r="G2066" s="5" t="s">
        <v>870</v>
      </c>
      <c r="H2066" s="5" t="s">
        <v>189</v>
      </c>
      <c r="I2066" s="5" t="s">
        <v>5139</v>
      </c>
      <c r="J2066" s="5" t="s">
        <v>872</v>
      </c>
      <c r="K2066" s="5" t="s">
        <v>18478</v>
      </c>
      <c r="L2066" s="5" t="s">
        <v>18479</v>
      </c>
      <c r="M2066" s="10" t="str">
        <f>IFERROR(__xludf.DUMMYFUNCTION("REGEXEXTRACT(L2551, ""[\s,]([A-Z]{2})[,\s]\s?\d{5}"")"),"#N/A")</f>
        <v>#N/A</v>
      </c>
      <c r="N2066" s="5" t="s">
        <v>18480</v>
      </c>
      <c r="O2066" s="5">
        <v>90069.0</v>
      </c>
      <c r="P2066" s="5">
        <v>2.0</v>
      </c>
      <c r="Q2066" s="5" t="s">
        <v>18481</v>
      </c>
      <c r="R2066" s="5" t="s">
        <v>3236</v>
      </c>
      <c r="S2066" s="5">
        <v>46.0</v>
      </c>
      <c r="T2066" s="5" t="s">
        <v>92</v>
      </c>
      <c r="U2066" s="5">
        <v>0.0</v>
      </c>
      <c r="V2066" s="5" t="s">
        <v>158</v>
      </c>
      <c r="W2066" s="5" t="s">
        <v>18482</v>
      </c>
      <c r="X2066" s="5" t="s">
        <v>52</v>
      </c>
      <c r="Y2066" s="5" t="s">
        <v>52</v>
      </c>
      <c r="Z2066" s="5" t="s">
        <v>18483</v>
      </c>
      <c r="AA2066" s="5" t="s">
        <v>18484</v>
      </c>
      <c r="AB2066" s="5" t="s">
        <v>162</v>
      </c>
      <c r="AC2066" s="5" t="s">
        <v>52</v>
      </c>
      <c r="AD2066" s="5" t="s">
        <v>163</v>
      </c>
      <c r="AE2066" s="5" t="s">
        <v>164</v>
      </c>
      <c r="AF2066" s="5" t="s">
        <v>165</v>
      </c>
      <c r="AG2066" s="5" t="s">
        <v>52</v>
      </c>
      <c r="AH2066" s="5" t="s">
        <v>52</v>
      </c>
      <c r="AI2066" s="5" t="s">
        <v>52</v>
      </c>
      <c r="AJ2066" s="5" t="s">
        <v>18485</v>
      </c>
      <c r="AK2066" s="5" t="s">
        <v>18486</v>
      </c>
      <c r="AL2066" s="5" t="s">
        <v>2340</v>
      </c>
    </row>
    <row r="2067" hidden="1">
      <c r="A2067" s="5" t="s">
        <v>18487</v>
      </c>
      <c r="B2067" s="5" t="s">
        <v>18488</v>
      </c>
      <c r="C2067" s="5" t="s">
        <v>18489</v>
      </c>
      <c r="D2067" s="9">
        <v>42774.0</v>
      </c>
      <c r="E2067" s="5">
        <v>386911.0</v>
      </c>
      <c r="F2067" s="5">
        <v>175869.0</v>
      </c>
      <c r="G2067" s="5" t="s">
        <v>1419</v>
      </c>
      <c r="H2067" s="5" t="s">
        <v>480</v>
      </c>
      <c r="I2067" s="5" t="s">
        <v>12223</v>
      </c>
      <c r="J2067" s="5" t="s">
        <v>256</v>
      </c>
      <c r="K2067" s="5" t="s">
        <v>5500</v>
      </c>
      <c r="L2067" s="5" t="s">
        <v>18490</v>
      </c>
      <c r="M2067" s="10" t="str">
        <f>IFERROR(__xludf.DUMMYFUNCTION("REGEXEXTRACT(L2552, ""[\s,]([A-Z]{2})[,\s]\s?\d{5}"")"),"MN")</f>
        <v>MN</v>
      </c>
      <c r="N2067" s="5" t="s">
        <v>18491</v>
      </c>
      <c r="O2067" s="5" t="s">
        <v>18492</v>
      </c>
      <c r="P2067" s="5">
        <v>7.0</v>
      </c>
      <c r="Q2067" s="5" t="s">
        <v>18493</v>
      </c>
      <c r="R2067" s="5" t="s">
        <v>4495</v>
      </c>
      <c r="S2067" s="5">
        <v>118.0</v>
      </c>
      <c r="T2067" s="5" t="s">
        <v>115</v>
      </c>
      <c r="U2067" s="5">
        <v>0.0</v>
      </c>
      <c r="V2067" s="5" t="s">
        <v>70</v>
      </c>
      <c r="W2067" s="5" t="s">
        <v>18494</v>
      </c>
      <c r="X2067" s="5" t="s">
        <v>52</v>
      </c>
      <c r="Y2067" s="5" t="s">
        <v>52</v>
      </c>
      <c r="Z2067" s="5" t="s">
        <v>18495</v>
      </c>
      <c r="AA2067" s="5" t="s">
        <v>18496</v>
      </c>
      <c r="AB2067" s="5" t="s">
        <v>260</v>
      </c>
      <c r="AC2067" s="5" t="s">
        <v>52</v>
      </c>
      <c r="AD2067" s="5" t="s">
        <v>72</v>
      </c>
      <c r="AE2067" s="5" t="s">
        <v>73</v>
      </c>
      <c r="AF2067" s="5" t="s">
        <v>74</v>
      </c>
      <c r="AG2067" s="5" t="s">
        <v>75</v>
      </c>
      <c r="AH2067" s="5" t="s">
        <v>76</v>
      </c>
      <c r="AI2067" s="5" t="s">
        <v>77</v>
      </c>
      <c r="AJ2067" s="5" t="s">
        <v>18488</v>
      </c>
      <c r="AK2067" s="5" t="s">
        <v>18497</v>
      </c>
      <c r="AL2067" s="5" t="s">
        <v>4069</v>
      </c>
    </row>
    <row r="2068" hidden="1">
      <c r="A2068" s="5" t="s">
        <v>18498</v>
      </c>
      <c r="B2068" s="5" t="s">
        <v>6576</v>
      </c>
      <c r="C2068" s="5" t="s">
        <v>6577</v>
      </c>
      <c r="D2068" s="9">
        <v>42774.0</v>
      </c>
      <c r="E2068" s="5">
        <v>14650.0</v>
      </c>
      <c r="F2068" s="5">
        <v>6659.0</v>
      </c>
      <c r="G2068" s="5" t="s">
        <v>634</v>
      </c>
      <c r="H2068" s="5" t="s">
        <v>149</v>
      </c>
      <c r="I2068" s="5" t="s">
        <v>6699</v>
      </c>
      <c r="J2068" s="5" t="s">
        <v>274</v>
      </c>
      <c r="K2068" s="5" t="s">
        <v>391</v>
      </c>
      <c r="L2068" s="5" t="s">
        <v>18499</v>
      </c>
      <c r="M2068" s="10" t="str">
        <f>IFERROR(__xludf.DUMMYFUNCTION("REGEXEXTRACT(L2553, ""[\s,]([A-Z]{2})[,\s]\s?\d{5}"")"),"OH")</f>
        <v>OH</v>
      </c>
      <c r="N2068" s="5" t="s">
        <v>18500</v>
      </c>
      <c r="O2068" s="5" t="s">
        <v>17833</v>
      </c>
      <c r="P2068" s="5">
        <v>1.0</v>
      </c>
      <c r="Q2068" s="5" t="s">
        <v>18501</v>
      </c>
      <c r="R2068" s="5">
        <v>4500.0</v>
      </c>
      <c r="S2068" s="5">
        <v>42.0</v>
      </c>
      <c r="T2068" s="5" t="s">
        <v>115</v>
      </c>
      <c r="U2068" s="5">
        <v>0.0</v>
      </c>
      <c r="V2068" s="5" t="s">
        <v>70</v>
      </c>
      <c r="W2068" s="5" t="s">
        <v>18502</v>
      </c>
      <c r="X2068" s="5" t="s">
        <v>52</v>
      </c>
      <c r="Y2068" s="5" t="s">
        <v>52</v>
      </c>
      <c r="Z2068" s="5" t="s">
        <v>18503</v>
      </c>
      <c r="AA2068" s="5" t="s">
        <v>18504</v>
      </c>
      <c r="AB2068" s="5" t="s">
        <v>119</v>
      </c>
      <c r="AC2068" s="5" t="s">
        <v>52</v>
      </c>
      <c r="AD2068" s="5" t="s">
        <v>398</v>
      </c>
      <c r="AE2068" s="5" t="s">
        <v>399</v>
      </c>
      <c r="AF2068" s="5" t="s">
        <v>400</v>
      </c>
      <c r="AG2068" s="5" t="s">
        <v>401</v>
      </c>
      <c r="AH2068" s="5">
        <v>23502.0</v>
      </c>
      <c r="AI2068" s="5" t="s">
        <v>402</v>
      </c>
      <c r="AJ2068" s="5" t="s">
        <v>17838</v>
      </c>
      <c r="AK2068" s="5" t="s">
        <v>17839</v>
      </c>
      <c r="AL2068" s="5" t="s">
        <v>1874</v>
      </c>
    </row>
    <row r="2069" hidden="1">
      <c r="A2069" s="5" t="s">
        <v>18505</v>
      </c>
      <c r="B2069" s="5" t="s">
        <v>6576</v>
      </c>
      <c r="C2069" s="5" t="s">
        <v>6577</v>
      </c>
      <c r="D2069" s="9">
        <v>42774.0</v>
      </c>
      <c r="E2069" s="5">
        <v>50400.0</v>
      </c>
      <c r="F2069" s="5">
        <v>22909.0</v>
      </c>
      <c r="G2069" s="5" t="s">
        <v>634</v>
      </c>
      <c r="H2069" s="5" t="s">
        <v>149</v>
      </c>
      <c r="I2069" s="5" t="s">
        <v>6699</v>
      </c>
      <c r="J2069" s="5" t="s">
        <v>274</v>
      </c>
      <c r="K2069" s="5" t="s">
        <v>1461</v>
      </c>
      <c r="L2069" s="5" t="s">
        <v>18499</v>
      </c>
      <c r="M2069" s="10" t="str">
        <f>IFERROR(__xludf.DUMMYFUNCTION("REGEXEXTRACT(L2554, ""[\s,]([A-Z]{2})[,\s]\s?\d{5}"")"),"KY")</f>
        <v>KY</v>
      </c>
      <c r="N2069" s="5" t="s">
        <v>18382</v>
      </c>
      <c r="O2069" s="5" t="s">
        <v>17833</v>
      </c>
      <c r="P2069" s="5">
        <v>3.0</v>
      </c>
      <c r="Q2069" s="5" t="s">
        <v>18506</v>
      </c>
      <c r="R2069" s="5" t="s">
        <v>2229</v>
      </c>
      <c r="S2069" s="5">
        <v>245.0</v>
      </c>
      <c r="T2069" s="5" t="s">
        <v>115</v>
      </c>
      <c r="U2069" s="5">
        <v>2.0</v>
      </c>
      <c r="V2069" s="5" t="s">
        <v>70</v>
      </c>
      <c r="W2069" s="5" t="s">
        <v>18507</v>
      </c>
      <c r="X2069" s="5" t="s">
        <v>52</v>
      </c>
      <c r="Y2069" s="5" t="s">
        <v>52</v>
      </c>
      <c r="Z2069" s="5" t="s">
        <v>18503</v>
      </c>
      <c r="AA2069" s="5" t="s">
        <v>18508</v>
      </c>
      <c r="AB2069" s="5" t="s">
        <v>119</v>
      </c>
      <c r="AC2069" s="5" t="s">
        <v>52</v>
      </c>
      <c r="AD2069" s="5" t="s">
        <v>398</v>
      </c>
      <c r="AE2069" s="5" t="s">
        <v>399</v>
      </c>
      <c r="AF2069" s="5" t="s">
        <v>400</v>
      </c>
      <c r="AG2069" s="5" t="s">
        <v>401</v>
      </c>
      <c r="AH2069" s="5">
        <v>23502.0</v>
      </c>
      <c r="AI2069" s="5" t="s">
        <v>402</v>
      </c>
      <c r="AJ2069" s="5" t="s">
        <v>17838</v>
      </c>
      <c r="AK2069" s="5" t="s">
        <v>17839</v>
      </c>
      <c r="AL2069" s="5" t="s">
        <v>1874</v>
      </c>
    </row>
    <row r="2070" hidden="1">
      <c r="A2070" s="5" t="s">
        <v>18509</v>
      </c>
      <c r="B2070" s="5" t="s">
        <v>248</v>
      </c>
      <c r="C2070" s="5" t="s">
        <v>6396</v>
      </c>
      <c r="D2070" s="9">
        <v>42774.0</v>
      </c>
      <c r="E2070" s="5">
        <v>19950.0</v>
      </c>
      <c r="F2070" s="5">
        <v>9068.0</v>
      </c>
      <c r="G2070" s="5" t="s">
        <v>1683</v>
      </c>
      <c r="H2070" s="5" t="s">
        <v>1792</v>
      </c>
      <c r="I2070" s="5" t="s">
        <v>6461</v>
      </c>
      <c r="J2070" s="5" t="s">
        <v>1685</v>
      </c>
      <c r="K2070" s="5" t="s">
        <v>18510</v>
      </c>
      <c r="L2070" s="5" t="s">
        <v>18511</v>
      </c>
      <c r="M2070" s="10" t="str">
        <f>IFERROR(__xludf.DUMMYFUNCTION("REGEXEXTRACT(L2555, ""[\s,]([A-Z]{2})[,\s]\s?\d{5}"")"),"GA")</f>
        <v>GA</v>
      </c>
      <c r="N2070" s="5" t="s">
        <v>6400</v>
      </c>
      <c r="O2070" s="5">
        <v>29492.0</v>
      </c>
      <c r="P2070" s="5">
        <v>1.0</v>
      </c>
      <c r="Q2070" s="5" t="s">
        <v>18512</v>
      </c>
      <c r="R2070" s="5">
        <v>4510.0</v>
      </c>
      <c r="S2070" s="5">
        <v>4403.0</v>
      </c>
      <c r="T2070" s="5" t="s">
        <v>69</v>
      </c>
      <c r="U2070" s="5">
        <v>64.0</v>
      </c>
      <c r="V2070" s="5" t="s">
        <v>93</v>
      </c>
      <c r="W2070" s="5" t="s">
        <v>18513</v>
      </c>
      <c r="X2070" s="5" t="s">
        <v>71</v>
      </c>
      <c r="Y2070" s="5" t="s">
        <v>52</v>
      </c>
      <c r="Z2070" s="5" t="s">
        <v>18514</v>
      </c>
      <c r="AA2070" s="5" t="s">
        <v>18515</v>
      </c>
      <c r="AB2070" s="5" t="s">
        <v>260</v>
      </c>
      <c r="AC2070" s="5" t="s">
        <v>52</v>
      </c>
      <c r="AD2070" s="5" t="s">
        <v>11980</v>
      </c>
      <c r="AE2070" s="5" t="s">
        <v>11981</v>
      </c>
      <c r="AF2070" s="5" t="s">
        <v>218</v>
      </c>
      <c r="AG2070" s="5" t="s">
        <v>52</v>
      </c>
      <c r="AH2070" s="5" t="s">
        <v>11982</v>
      </c>
      <c r="AI2070" s="5" t="s">
        <v>11983</v>
      </c>
      <c r="AJ2070" s="5" t="s">
        <v>248</v>
      </c>
      <c r="AK2070" s="5" t="s">
        <v>18511</v>
      </c>
      <c r="AL2070" s="5" t="s">
        <v>3306</v>
      </c>
    </row>
    <row r="2071">
      <c r="A2071" s="5" t="s">
        <v>18516</v>
      </c>
      <c r="B2071" s="5" t="s">
        <v>12163</v>
      </c>
      <c r="C2071" s="5" t="s">
        <v>17965</v>
      </c>
      <c r="D2071" s="9">
        <v>42773.0</v>
      </c>
      <c r="E2071" s="5">
        <v>8774.0</v>
      </c>
      <c r="F2071" s="5">
        <v>3988.0</v>
      </c>
      <c r="G2071" s="5" t="s">
        <v>634</v>
      </c>
      <c r="H2071" s="5" t="s">
        <v>45</v>
      </c>
      <c r="I2071" s="5" t="s">
        <v>7601</v>
      </c>
      <c r="J2071" s="5" t="s">
        <v>274</v>
      </c>
      <c r="K2071" s="5" t="s">
        <v>11996</v>
      </c>
      <c r="L2071" s="5" t="s">
        <v>18517</v>
      </c>
      <c r="M2071" s="10" t="str">
        <f>IFERROR(__xludf.DUMMYFUNCTION("REGEXEXTRACT(L2556, ""[\s,]([A-Z]{2})[,\s]\s?\d{5}"")"),"PR")</f>
        <v>PR</v>
      </c>
      <c r="N2071" s="5" t="s">
        <v>18518</v>
      </c>
      <c r="O2071" s="5">
        <v>11581.0</v>
      </c>
      <c r="P2071" s="5">
        <v>1.0</v>
      </c>
      <c r="Q2071" s="5" t="s">
        <v>18519</v>
      </c>
      <c r="R2071" s="5">
        <v>4510.0</v>
      </c>
      <c r="S2071" s="5">
        <v>124.0</v>
      </c>
      <c r="T2071" s="5" t="s">
        <v>115</v>
      </c>
      <c r="U2071" s="5">
        <v>0.0</v>
      </c>
      <c r="V2071" s="5" t="s">
        <v>52</v>
      </c>
      <c r="W2071" s="5" t="s">
        <v>18520</v>
      </c>
      <c r="X2071" s="5" t="s">
        <v>71</v>
      </c>
      <c r="Y2071" s="5" t="s">
        <v>52</v>
      </c>
      <c r="Z2071" s="5" t="s">
        <v>18521</v>
      </c>
      <c r="AA2071" s="5" t="s">
        <v>18522</v>
      </c>
      <c r="AB2071" s="5" t="s">
        <v>235</v>
      </c>
      <c r="AC2071" s="5" t="s">
        <v>52</v>
      </c>
      <c r="AD2071" s="5" t="s">
        <v>181</v>
      </c>
      <c r="AE2071" s="5" t="s">
        <v>182</v>
      </c>
      <c r="AF2071" s="5" t="s">
        <v>183</v>
      </c>
      <c r="AG2071" s="5" t="s">
        <v>52</v>
      </c>
      <c r="AH2071" s="5" t="s">
        <v>52</v>
      </c>
      <c r="AI2071" s="5" t="s">
        <v>184</v>
      </c>
      <c r="AJ2071" s="5" t="s">
        <v>12163</v>
      </c>
      <c r="AK2071" s="5" t="s">
        <v>18517</v>
      </c>
      <c r="AL2071" s="5" t="s">
        <v>645</v>
      </c>
    </row>
    <row r="2072" hidden="1">
      <c r="A2072" s="5" t="s">
        <v>18523</v>
      </c>
      <c r="B2072" s="5" t="s">
        <v>18524</v>
      </c>
      <c r="C2072" s="5" t="s">
        <v>18524</v>
      </c>
      <c r="D2072" s="9">
        <v>42773.0</v>
      </c>
      <c r="E2072" s="5">
        <v>4393.0</v>
      </c>
      <c r="F2072" s="5">
        <v>1997.0</v>
      </c>
      <c r="G2072" s="5" t="s">
        <v>963</v>
      </c>
      <c r="H2072" s="5" t="s">
        <v>171</v>
      </c>
      <c r="I2072" s="5" t="s">
        <v>18525</v>
      </c>
      <c r="J2072" s="5" t="s">
        <v>965</v>
      </c>
      <c r="K2072" s="5" t="s">
        <v>14840</v>
      </c>
      <c r="L2072" s="5" t="s">
        <v>18526</v>
      </c>
      <c r="M2072" s="10" t="str">
        <f>IFERROR(__xludf.DUMMYFUNCTION("REGEXEXTRACT(L2557, ""[\s,]([A-Z]{2})[,\s]\s?\d{5}"")"),"#N/A")</f>
        <v>#N/A</v>
      </c>
      <c r="N2072" s="5" t="s">
        <v>18527</v>
      </c>
      <c r="O2072" s="5" t="s">
        <v>1238</v>
      </c>
      <c r="P2072" s="5">
        <v>1.0</v>
      </c>
      <c r="Q2072" s="5" t="s">
        <v>18528</v>
      </c>
      <c r="R2072" s="5" t="s">
        <v>91</v>
      </c>
      <c r="S2072" s="5">
        <v>3.0</v>
      </c>
      <c r="T2072" s="5" t="s">
        <v>14844</v>
      </c>
      <c r="U2072" s="5">
        <v>0.0</v>
      </c>
      <c r="V2072" s="5" t="s">
        <v>70</v>
      </c>
      <c r="W2072" s="5" t="s">
        <v>18529</v>
      </c>
      <c r="X2072" s="5" t="s">
        <v>55</v>
      </c>
      <c r="Y2072" s="5" t="s">
        <v>18530</v>
      </c>
      <c r="Z2072" s="5">
        <v>203.0</v>
      </c>
      <c r="AA2072" s="5" t="s">
        <v>18531</v>
      </c>
      <c r="AB2072" s="5" t="s">
        <v>730</v>
      </c>
      <c r="AC2072" s="5" t="s">
        <v>52</v>
      </c>
      <c r="AD2072" s="5" t="s">
        <v>1230</v>
      </c>
      <c r="AE2072" s="5" t="s">
        <v>1231</v>
      </c>
      <c r="AF2072" s="5" t="s">
        <v>52</v>
      </c>
      <c r="AG2072" s="5" t="s">
        <v>52</v>
      </c>
      <c r="AH2072" s="5" t="s">
        <v>52</v>
      </c>
      <c r="AI2072" s="5" t="s">
        <v>1232</v>
      </c>
      <c r="AJ2072" s="5" t="s">
        <v>18532</v>
      </c>
      <c r="AK2072" s="5" t="s">
        <v>18533</v>
      </c>
      <c r="AL2072" s="5" t="s">
        <v>14849</v>
      </c>
    </row>
    <row r="2073" hidden="1">
      <c r="A2073" s="5" t="s">
        <v>18534</v>
      </c>
      <c r="B2073" s="5" t="s">
        <v>6576</v>
      </c>
      <c r="C2073" s="5" t="s">
        <v>14459</v>
      </c>
      <c r="D2073" s="9">
        <v>42770.0</v>
      </c>
      <c r="E2073" s="5">
        <v>19076.0</v>
      </c>
      <c r="F2073" s="5">
        <v>8671.0</v>
      </c>
      <c r="G2073" s="5" t="s">
        <v>634</v>
      </c>
      <c r="H2073" s="5" t="s">
        <v>149</v>
      </c>
      <c r="I2073" s="5" t="s">
        <v>18535</v>
      </c>
      <c r="J2073" s="5" t="s">
        <v>274</v>
      </c>
      <c r="K2073" s="5" t="s">
        <v>391</v>
      </c>
      <c r="L2073" s="5" t="s">
        <v>18499</v>
      </c>
      <c r="M2073" s="10" t="str">
        <f>IFERROR(__xludf.DUMMYFUNCTION("REGEXEXTRACT(L2558, ""[\s,]([A-Z]{2})[,\s]\s?\d{5}"")"),"CA")</f>
        <v>CA</v>
      </c>
      <c r="N2073" s="5" t="s">
        <v>18536</v>
      </c>
      <c r="O2073" s="5" t="s">
        <v>17833</v>
      </c>
      <c r="P2073" s="5">
        <v>1.0</v>
      </c>
      <c r="Q2073" s="5" t="s">
        <v>18537</v>
      </c>
      <c r="R2073" s="5">
        <v>4500.0</v>
      </c>
      <c r="S2073" s="5">
        <v>83.0</v>
      </c>
      <c r="T2073" s="5" t="s">
        <v>115</v>
      </c>
      <c r="U2073" s="5">
        <v>0.0</v>
      </c>
      <c r="V2073" s="5" t="s">
        <v>70</v>
      </c>
      <c r="W2073" s="5" t="s">
        <v>18538</v>
      </c>
      <c r="X2073" s="5" t="s">
        <v>52</v>
      </c>
      <c r="Y2073" s="5" t="s">
        <v>52</v>
      </c>
      <c r="Z2073" s="5" t="s">
        <v>18539</v>
      </c>
      <c r="AA2073" s="5" t="s">
        <v>18540</v>
      </c>
      <c r="AB2073" s="5" t="s">
        <v>162</v>
      </c>
      <c r="AC2073" s="5" t="s">
        <v>52</v>
      </c>
      <c r="AD2073" s="5" t="s">
        <v>398</v>
      </c>
      <c r="AE2073" s="5" t="s">
        <v>399</v>
      </c>
      <c r="AF2073" s="5" t="s">
        <v>400</v>
      </c>
      <c r="AG2073" s="5" t="s">
        <v>401</v>
      </c>
      <c r="AH2073" s="5">
        <v>23502.0</v>
      </c>
      <c r="AI2073" s="5" t="s">
        <v>402</v>
      </c>
      <c r="AJ2073" s="5" t="s">
        <v>9155</v>
      </c>
      <c r="AK2073" s="5" t="s">
        <v>18447</v>
      </c>
      <c r="AL2073" s="5" t="s">
        <v>1874</v>
      </c>
    </row>
    <row r="2074">
      <c r="A2074" s="5" t="s">
        <v>18541</v>
      </c>
      <c r="B2074" s="5" t="s">
        <v>18542</v>
      </c>
      <c r="C2074" s="5" t="s">
        <v>18543</v>
      </c>
      <c r="D2074" s="9">
        <v>42769.0</v>
      </c>
      <c r="E2074" s="5">
        <v>42135.0</v>
      </c>
      <c r="F2074" s="5">
        <v>19152.0</v>
      </c>
      <c r="G2074" s="5" t="s">
        <v>15224</v>
      </c>
      <c r="H2074" s="5" t="s">
        <v>45</v>
      </c>
      <c r="I2074" s="5" t="s">
        <v>18544</v>
      </c>
      <c r="J2074" s="5" t="s">
        <v>15225</v>
      </c>
      <c r="K2074" s="5" t="s">
        <v>391</v>
      </c>
      <c r="L2074" s="5" t="s">
        <v>18545</v>
      </c>
      <c r="M2074" s="10" t="str">
        <f>IFERROR(__xludf.DUMMYFUNCTION("REGEXEXTRACT(L2559, ""[\s,]([A-Z]{2})[,\s]\s?\d{5}"")"),"#N/A")</f>
        <v>#N/A</v>
      </c>
      <c r="N2074" s="5" t="s">
        <v>18546</v>
      </c>
      <c r="O2074" s="5">
        <v>78620.0</v>
      </c>
      <c r="P2074" s="5">
        <v>1.0</v>
      </c>
      <c r="Q2074" s="5" t="s">
        <v>18547</v>
      </c>
      <c r="R2074" s="5" t="s">
        <v>279</v>
      </c>
      <c r="S2074" s="5">
        <v>275.0</v>
      </c>
      <c r="T2074" s="5" t="s">
        <v>69</v>
      </c>
      <c r="U2074" s="5">
        <v>20.0</v>
      </c>
      <c r="V2074" s="5" t="s">
        <v>70</v>
      </c>
      <c r="W2074" s="5" t="s">
        <v>18548</v>
      </c>
      <c r="X2074" s="5" t="s">
        <v>52</v>
      </c>
      <c r="Y2074" s="5" t="s">
        <v>52</v>
      </c>
      <c r="Z2074" s="5">
        <v>1703.0</v>
      </c>
      <c r="AA2074" s="5" t="s">
        <v>18549</v>
      </c>
      <c r="AB2074" s="5" t="s">
        <v>260</v>
      </c>
      <c r="AC2074" s="5" t="s">
        <v>52</v>
      </c>
      <c r="AD2074" s="5" t="s">
        <v>3723</v>
      </c>
      <c r="AE2074" s="5" t="s">
        <v>3724</v>
      </c>
      <c r="AF2074" s="5" t="s">
        <v>3725</v>
      </c>
      <c r="AG2074" s="5" t="s">
        <v>52</v>
      </c>
      <c r="AH2074" s="5" t="s">
        <v>3726</v>
      </c>
      <c r="AI2074" s="5" t="s">
        <v>3727</v>
      </c>
      <c r="AJ2074" s="5" t="s">
        <v>18550</v>
      </c>
      <c r="AK2074" s="5" t="s">
        <v>18551</v>
      </c>
      <c r="AL2074" s="5" t="s">
        <v>18552</v>
      </c>
    </row>
    <row r="2075">
      <c r="A2075" s="5" t="s">
        <v>18553</v>
      </c>
      <c r="B2075" s="5" t="s">
        <v>18554</v>
      </c>
      <c r="C2075" s="5" t="s">
        <v>18555</v>
      </c>
      <c r="D2075" s="9">
        <v>42766.0</v>
      </c>
      <c r="E2075" s="5">
        <v>37657.0</v>
      </c>
      <c r="F2075" s="5">
        <v>17117.0</v>
      </c>
      <c r="G2075" s="5" t="s">
        <v>170</v>
      </c>
      <c r="H2075" s="5" t="s">
        <v>45</v>
      </c>
      <c r="I2075" s="5" t="s">
        <v>14605</v>
      </c>
      <c r="J2075" s="5" t="s">
        <v>170</v>
      </c>
      <c r="K2075" s="5" t="s">
        <v>18556</v>
      </c>
      <c r="L2075" s="5" t="s">
        <v>18557</v>
      </c>
      <c r="M2075" s="10" t="str">
        <f>IFERROR(__xludf.DUMMYFUNCTION("REGEXEXTRACT(L2560, ""[\s,]([A-Z]{2})[,\s]\s?\d{5}"")"),"FL")</f>
        <v>FL</v>
      </c>
      <c r="N2075" s="5" t="s">
        <v>18558</v>
      </c>
      <c r="O2075" s="5" t="s">
        <v>52</v>
      </c>
      <c r="P2075" s="5">
        <v>2.0</v>
      </c>
      <c r="Q2075" s="5" t="s">
        <v>18559</v>
      </c>
      <c r="R2075" s="5" t="s">
        <v>18560</v>
      </c>
      <c r="S2075" s="5">
        <v>3680.0</v>
      </c>
      <c r="T2075" s="5" t="s">
        <v>69</v>
      </c>
      <c r="U2075" s="5">
        <v>111.0</v>
      </c>
      <c r="V2075" s="5" t="s">
        <v>93</v>
      </c>
      <c r="W2075" s="5" t="s">
        <v>18561</v>
      </c>
      <c r="X2075" s="5" t="s">
        <v>71</v>
      </c>
      <c r="Y2075" s="5" t="s">
        <v>52</v>
      </c>
      <c r="Z2075" s="5" t="s">
        <v>18562</v>
      </c>
      <c r="AA2075" s="5" t="s">
        <v>18563</v>
      </c>
      <c r="AB2075" s="5" t="s">
        <v>59</v>
      </c>
      <c r="AC2075" s="5" t="s">
        <v>52</v>
      </c>
      <c r="AD2075" s="5" t="s">
        <v>11980</v>
      </c>
      <c r="AE2075" s="5" t="s">
        <v>11981</v>
      </c>
      <c r="AF2075" s="5" t="s">
        <v>218</v>
      </c>
      <c r="AG2075" s="5" t="s">
        <v>52</v>
      </c>
      <c r="AH2075" s="5" t="s">
        <v>11982</v>
      </c>
      <c r="AI2075" s="5" t="s">
        <v>11983</v>
      </c>
      <c r="AJ2075" s="5" t="s">
        <v>18554</v>
      </c>
      <c r="AK2075" s="5" t="s">
        <v>18557</v>
      </c>
      <c r="AL2075" s="5" t="s">
        <v>525</v>
      </c>
    </row>
    <row r="2076" hidden="1">
      <c r="A2076" s="5" t="s">
        <v>18564</v>
      </c>
      <c r="B2076" s="5" t="s">
        <v>13270</v>
      </c>
      <c r="C2076" s="5" t="s">
        <v>16430</v>
      </c>
      <c r="D2076" s="9">
        <v>42763.0</v>
      </c>
      <c r="E2076" s="5">
        <v>55000.0</v>
      </c>
      <c r="F2076" s="5">
        <v>25000.0</v>
      </c>
      <c r="G2076" s="5" t="s">
        <v>17218</v>
      </c>
      <c r="H2076" s="5" t="s">
        <v>205</v>
      </c>
      <c r="I2076" s="5" t="s">
        <v>17572</v>
      </c>
      <c r="J2076" s="5" t="s">
        <v>191</v>
      </c>
      <c r="K2076" s="5" t="s">
        <v>1536</v>
      </c>
      <c r="L2076" s="5" t="s">
        <v>18420</v>
      </c>
      <c r="M2076" s="10" t="str">
        <f>IFERROR(__xludf.DUMMYFUNCTION("REGEXEXTRACT(L2561, ""[\s,]([A-Z]{2})[,\s]\s?\d{5}"")"),"FL")</f>
        <v>FL</v>
      </c>
      <c r="N2076" s="5" t="s">
        <v>18565</v>
      </c>
      <c r="O2076" s="5" t="s">
        <v>52</v>
      </c>
      <c r="P2076" s="5">
        <v>1.0</v>
      </c>
      <c r="Q2076" s="5" t="s">
        <v>18566</v>
      </c>
      <c r="R2076" s="5" t="s">
        <v>244</v>
      </c>
      <c r="S2076" s="5">
        <v>5000.0</v>
      </c>
      <c r="T2076" s="5" t="s">
        <v>53</v>
      </c>
      <c r="U2076" s="5">
        <v>0.0</v>
      </c>
      <c r="V2076" s="5" t="s">
        <v>70</v>
      </c>
      <c r="W2076" s="5" t="s">
        <v>18567</v>
      </c>
      <c r="X2076" s="5" t="s">
        <v>55</v>
      </c>
      <c r="Y2076" s="5" t="s">
        <v>18568</v>
      </c>
      <c r="Z2076" s="5" t="s">
        <v>18569</v>
      </c>
      <c r="AA2076" s="5" t="s">
        <v>18570</v>
      </c>
      <c r="AB2076" s="5" t="s">
        <v>235</v>
      </c>
      <c r="AC2076" s="5" t="s">
        <v>52</v>
      </c>
      <c r="AD2076" s="5" t="s">
        <v>18427</v>
      </c>
      <c r="AE2076" s="5" t="s">
        <v>18428</v>
      </c>
      <c r="AF2076" s="5" t="s">
        <v>18429</v>
      </c>
      <c r="AG2076" s="5" t="s">
        <v>863</v>
      </c>
      <c r="AH2076" s="5">
        <v>90502.0</v>
      </c>
      <c r="AI2076" s="5" t="s">
        <v>18430</v>
      </c>
      <c r="AJ2076" s="5" t="s">
        <v>102</v>
      </c>
      <c r="AK2076" s="5" t="s">
        <v>102</v>
      </c>
      <c r="AL2076" s="5" t="s">
        <v>18431</v>
      </c>
    </row>
    <row r="2077" hidden="1">
      <c r="A2077" s="5" t="s">
        <v>18571</v>
      </c>
      <c r="B2077" s="5" t="s">
        <v>16737</v>
      </c>
      <c r="C2077" s="5" t="s">
        <v>16738</v>
      </c>
      <c r="D2077" s="9">
        <v>42761.0</v>
      </c>
      <c r="E2077" s="5">
        <v>53178.0</v>
      </c>
      <c r="F2077" s="5">
        <v>24172.0</v>
      </c>
      <c r="G2077" s="5" t="s">
        <v>3378</v>
      </c>
      <c r="H2077" s="5" t="s">
        <v>171</v>
      </c>
      <c r="I2077" s="5" t="s">
        <v>3751</v>
      </c>
      <c r="J2077" s="5" t="s">
        <v>3378</v>
      </c>
      <c r="K2077" s="5" t="s">
        <v>18572</v>
      </c>
      <c r="L2077" s="5" t="s">
        <v>16741</v>
      </c>
      <c r="M2077" s="10" t="str">
        <f>IFERROR(__xludf.DUMMYFUNCTION("REGEXEXTRACT(L2562, ""[\s,]([A-Z]{2})[,\s]\s?\d{5}"")"),"FL")</f>
        <v>FL</v>
      </c>
      <c r="N2077" s="5" t="s">
        <v>16742</v>
      </c>
      <c r="O2077" s="5">
        <v>45242.0</v>
      </c>
      <c r="P2077" s="5">
        <v>2.0</v>
      </c>
      <c r="Q2077" s="5" t="s">
        <v>18573</v>
      </c>
      <c r="R2077" s="5" t="s">
        <v>18574</v>
      </c>
      <c r="S2077" s="5">
        <v>1560.0</v>
      </c>
      <c r="T2077" s="5" t="s">
        <v>69</v>
      </c>
      <c r="U2077" s="5">
        <v>0.0</v>
      </c>
      <c r="V2077" s="5" t="s">
        <v>93</v>
      </c>
      <c r="W2077" s="5" t="s">
        <v>18575</v>
      </c>
      <c r="X2077" s="5" t="s">
        <v>55</v>
      </c>
      <c r="Y2077" s="5" t="s">
        <v>18576</v>
      </c>
      <c r="Z2077" s="5" t="s">
        <v>18577</v>
      </c>
      <c r="AA2077" s="5" t="s">
        <v>18578</v>
      </c>
      <c r="AB2077" s="5" t="s">
        <v>1553</v>
      </c>
      <c r="AC2077" s="5" t="s">
        <v>52</v>
      </c>
      <c r="AD2077" s="5" t="s">
        <v>3141</v>
      </c>
      <c r="AE2077" s="5" t="s">
        <v>3142</v>
      </c>
      <c r="AF2077" s="5" t="s">
        <v>162</v>
      </c>
      <c r="AG2077" s="5" t="s">
        <v>52</v>
      </c>
      <c r="AH2077" s="5" t="s">
        <v>52</v>
      </c>
      <c r="AI2077" s="5" t="s">
        <v>3143</v>
      </c>
      <c r="AJ2077" s="5" t="s">
        <v>102</v>
      </c>
      <c r="AK2077" s="5" t="s">
        <v>102</v>
      </c>
      <c r="AL2077" s="5" t="s">
        <v>162</v>
      </c>
    </row>
    <row r="2078">
      <c r="A2078" s="5" t="s">
        <v>18579</v>
      </c>
      <c r="B2078" s="5" t="s">
        <v>18580</v>
      </c>
      <c r="C2078" s="5" t="s">
        <v>18581</v>
      </c>
      <c r="D2078" s="9">
        <v>42760.0</v>
      </c>
      <c r="E2078" s="5">
        <v>9687.0</v>
      </c>
      <c r="F2078" s="5">
        <v>4403.0</v>
      </c>
      <c r="G2078" s="5" t="s">
        <v>1321</v>
      </c>
      <c r="H2078" s="5" t="s">
        <v>45</v>
      </c>
      <c r="I2078" s="5" t="s">
        <v>18582</v>
      </c>
      <c r="J2078" s="5" t="s">
        <v>1322</v>
      </c>
      <c r="K2078" s="5" t="s">
        <v>18583</v>
      </c>
      <c r="L2078" s="5" t="s">
        <v>18584</v>
      </c>
      <c r="M2078" s="11" t="s">
        <v>75</v>
      </c>
      <c r="N2078" s="5" t="s">
        <v>18585</v>
      </c>
      <c r="O2078" s="5">
        <v>8837.0</v>
      </c>
      <c r="P2078" s="5">
        <v>1.0</v>
      </c>
      <c r="Q2078" s="5" t="s">
        <v>18586</v>
      </c>
      <c r="R2078" s="5">
        <v>4510.0</v>
      </c>
      <c r="S2078" s="5">
        <v>861.0</v>
      </c>
      <c r="T2078" s="5" t="s">
        <v>374</v>
      </c>
      <c r="U2078" s="5">
        <v>0.0</v>
      </c>
      <c r="V2078" s="5" t="s">
        <v>52</v>
      </c>
      <c r="W2078" s="5" t="s">
        <v>18587</v>
      </c>
      <c r="X2078" s="5" t="s">
        <v>55</v>
      </c>
      <c r="Y2078" s="5" t="s">
        <v>18588</v>
      </c>
      <c r="Z2078" s="5" t="s">
        <v>18589</v>
      </c>
      <c r="AA2078" s="5" t="s">
        <v>18590</v>
      </c>
      <c r="AB2078" s="5" t="s">
        <v>235</v>
      </c>
      <c r="AC2078" s="5" t="s">
        <v>52</v>
      </c>
      <c r="AD2078" s="5" t="s">
        <v>695</v>
      </c>
      <c r="AE2078" s="5" t="s">
        <v>696</v>
      </c>
      <c r="AF2078" s="5" t="s">
        <v>697</v>
      </c>
      <c r="AG2078" s="5" t="s">
        <v>75</v>
      </c>
      <c r="AH2078" s="5">
        <v>7102.0</v>
      </c>
      <c r="AI2078" s="5" t="s">
        <v>698</v>
      </c>
      <c r="AJ2078" s="5" t="s">
        <v>18591</v>
      </c>
      <c r="AK2078" s="5" t="s">
        <v>18592</v>
      </c>
      <c r="AL2078" s="5" t="s">
        <v>18593</v>
      </c>
    </row>
    <row r="2079" hidden="1">
      <c r="A2079" s="5" t="s">
        <v>18594</v>
      </c>
      <c r="B2079" s="5" t="s">
        <v>18595</v>
      </c>
      <c r="C2079" s="5" t="s">
        <v>18596</v>
      </c>
      <c r="D2079" s="9">
        <v>42759.0</v>
      </c>
      <c r="E2079" s="5">
        <v>128207.0</v>
      </c>
      <c r="F2079" s="5">
        <v>58276.0</v>
      </c>
      <c r="G2079" s="5" t="s">
        <v>492</v>
      </c>
      <c r="H2079" s="5" t="s">
        <v>171</v>
      </c>
      <c r="I2079" s="5" t="s">
        <v>18597</v>
      </c>
      <c r="J2079" s="5" t="s">
        <v>274</v>
      </c>
      <c r="K2079" s="5" t="s">
        <v>18598</v>
      </c>
      <c r="L2079" s="5" t="s">
        <v>18599</v>
      </c>
      <c r="M2079" s="10" t="str">
        <f>IFERROR(__xludf.DUMMYFUNCTION("REGEXEXTRACT(L2564, ""[\s,]([A-Z]{2})[,\s]\s?\d{5}"")"),"GA")</f>
        <v>GA</v>
      </c>
      <c r="N2079" s="5" t="s">
        <v>18600</v>
      </c>
      <c r="O2079" s="5">
        <v>10017.0</v>
      </c>
      <c r="P2079" s="5">
        <v>5.0</v>
      </c>
      <c r="Q2079" s="5" t="s">
        <v>18601</v>
      </c>
      <c r="R2079" s="5" t="s">
        <v>4176</v>
      </c>
      <c r="S2079" s="5">
        <v>17180.0</v>
      </c>
      <c r="T2079" s="5" t="s">
        <v>69</v>
      </c>
      <c r="U2079" s="5">
        <v>0.0</v>
      </c>
      <c r="V2079" s="5" t="s">
        <v>52</v>
      </c>
      <c r="W2079" s="5" t="s">
        <v>18602</v>
      </c>
      <c r="X2079" s="5" t="s">
        <v>55</v>
      </c>
      <c r="Y2079" s="5" t="s">
        <v>18603</v>
      </c>
      <c r="Z2079" s="5" t="s">
        <v>18604</v>
      </c>
      <c r="AA2079" s="5" t="s">
        <v>18605</v>
      </c>
      <c r="AB2079" s="5" t="s">
        <v>59</v>
      </c>
      <c r="AC2079" s="5" t="s">
        <v>52</v>
      </c>
      <c r="AD2079" s="5" t="s">
        <v>17609</v>
      </c>
      <c r="AE2079" s="5" t="s">
        <v>17610</v>
      </c>
      <c r="AF2079" s="5" t="s">
        <v>6829</v>
      </c>
      <c r="AG2079" s="5" t="s">
        <v>52</v>
      </c>
      <c r="AH2079" s="5" t="s">
        <v>52</v>
      </c>
      <c r="AI2079" s="5" t="s">
        <v>17611</v>
      </c>
      <c r="AJ2079" s="5" t="s">
        <v>102</v>
      </c>
      <c r="AK2079" s="5" t="s">
        <v>102</v>
      </c>
      <c r="AL2079" s="5" t="s">
        <v>18606</v>
      </c>
    </row>
    <row r="2080" hidden="1">
      <c r="A2080" s="5" t="s">
        <v>18607</v>
      </c>
      <c r="B2080" s="5" t="s">
        <v>168</v>
      </c>
      <c r="C2080" s="5" t="s">
        <v>1612</v>
      </c>
      <c r="D2080" s="9">
        <v>42759.0</v>
      </c>
      <c r="E2080" s="5">
        <v>39820.0</v>
      </c>
      <c r="F2080" s="5">
        <v>18100.0</v>
      </c>
      <c r="G2080" s="5" t="s">
        <v>3378</v>
      </c>
      <c r="H2080" s="5" t="s">
        <v>171</v>
      </c>
      <c r="I2080" s="5" t="s">
        <v>18608</v>
      </c>
      <c r="J2080" s="5" t="s">
        <v>3378</v>
      </c>
      <c r="K2080" s="5" t="s">
        <v>18607</v>
      </c>
      <c r="L2080" s="5" t="s">
        <v>18609</v>
      </c>
      <c r="M2080" s="10" t="str">
        <f>IFERROR(__xludf.DUMMYFUNCTION("REGEXEXTRACT(L2565, ""[\s,]([A-Z]{2})[,\s]\s?\d{5}"")"),"MI")</f>
        <v>MI</v>
      </c>
      <c r="N2080" s="5" t="s">
        <v>12118</v>
      </c>
      <c r="O2080" s="5" t="s">
        <v>2498</v>
      </c>
      <c r="P2080" s="5">
        <v>1.0</v>
      </c>
      <c r="Q2080" s="5" t="s">
        <v>18610</v>
      </c>
      <c r="R2080" s="5">
        <v>4300.0</v>
      </c>
      <c r="S2080" s="5">
        <v>14990.0</v>
      </c>
      <c r="T2080" s="5" t="s">
        <v>115</v>
      </c>
      <c r="U2080" s="5">
        <v>58.0</v>
      </c>
      <c r="V2080" s="5" t="s">
        <v>93</v>
      </c>
      <c r="W2080" s="5" t="s">
        <v>18611</v>
      </c>
      <c r="X2080" s="5" t="s">
        <v>52</v>
      </c>
      <c r="Y2080" s="5" t="s">
        <v>52</v>
      </c>
      <c r="Z2080" s="5" t="s">
        <v>18612</v>
      </c>
      <c r="AA2080" s="5" t="s">
        <v>18613</v>
      </c>
      <c r="AB2080" s="5" t="s">
        <v>1734</v>
      </c>
      <c r="AC2080" s="5" t="s">
        <v>52</v>
      </c>
      <c r="AD2080" s="5" t="s">
        <v>15837</v>
      </c>
      <c r="AE2080" s="5" t="s">
        <v>15838</v>
      </c>
      <c r="AF2080" s="5" t="s">
        <v>2166</v>
      </c>
      <c r="AG2080" s="5" t="s">
        <v>52</v>
      </c>
      <c r="AH2080" s="5" t="s">
        <v>52</v>
      </c>
      <c r="AI2080" s="5" t="s">
        <v>15839</v>
      </c>
      <c r="AJ2080" s="5" t="s">
        <v>168</v>
      </c>
      <c r="AK2080" s="5" t="s">
        <v>18609</v>
      </c>
      <c r="AL2080" s="5" t="s">
        <v>18614</v>
      </c>
    </row>
    <row r="2081" hidden="1">
      <c r="A2081" s="5" t="s">
        <v>18615</v>
      </c>
      <c r="B2081" s="5" t="s">
        <v>18616</v>
      </c>
      <c r="C2081" s="5" t="s">
        <v>18617</v>
      </c>
      <c r="D2081" s="9">
        <v>42759.0</v>
      </c>
      <c r="E2081" s="5">
        <v>11524.0</v>
      </c>
      <c r="F2081" s="5">
        <v>5238.0</v>
      </c>
      <c r="G2081" s="5" t="s">
        <v>4073</v>
      </c>
      <c r="H2081" s="5" t="s">
        <v>7172</v>
      </c>
      <c r="I2081" s="5" t="s">
        <v>2441</v>
      </c>
      <c r="J2081" s="5" t="s">
        <v>2214</v>
      </c>
      <c r="K2081" s="5" t="s">
        <v>18618</v>
      </c>
      <c r="L2081" s="5" t="s">
        <v>18619</v>
      </c>
      <c r="M2081" s="10" t="str">
        <f>IFERROR(__xludf.DUMMYFUNCTION("REGEXEXTRACT(L2566, ""[\s,]([A-Z]{2})[,\s]\s?\d{5}"")"),"NJ")</f>
        <v>NJ</v>
      </c>
      <c r="N2081" s="5" t="s">
        <v>18620</v>
      </c>
      <c r="O2081" s="5" t="s">
        <v>18621</v>
      </c>
      <c r="P2081" s="5">
        <v>1.0</v>
      </c>
      <c r="Q2081" s="5" t="s">
        <v>18622</v>
      </c>
      <c r="R2081" s="5" t="s">
        <v>91</v>
      </c>
      <c r="S2081" s="5">
        <v>1149.0</v>
      </c>
      <c r="T2081" s="5" t="s">
        <v>53</v>
      </c>
      <c r="U2081" s="5">
        <v>63.0</v>
      </c>
      <c r="V2081" s="5" t="s">
        <v>70</v>
      </c>
      <c r="W2081" s="5" t="s">
        <v>18623</v>
      </c>
      <c r="X2081" s="5" t="s">
        <v>71</v>
      </c>
      <c r="Y2081" s="5" t="s">
        <v>52</v>
      </c>
      <c r="Z2081" s="5">
        <v>1702.0</v>
      </c>
      <c r="AA2081" s="5" t="s">
        <v>18624</v>
      </c>
      <c r="AB2081" s="5" t="s">
        <v>59</v>
      </c>
      <c r="AC2081" s="5" t="s">
        <v>52</v>
      </c>
      <c r="AD2081" s="5" t="s">
        <v>72</v>
      </c>
      <c r="AE2081" s="5" t="s">
        <v>73</v>
      </c>
      <c r="AF2081" s="5" t="s">
        <v>74</v>
      </c>
      <c r="AG2081" s="5" t="s">
        <v>75</v>
      </c>
      <c r="AH2081" s="5" t="s">
        <v>76</v>
      </c>
      <c r="AI2081" s="5" t="s">
        <v>77</v>
      </c>
      <c r="AJ2081" s="5" t="s">
        <v>18616</v>
      </c>
      <c r="AK2081" s="5" t="s">
        <v>18625</v>
      </c>
      <c r="AL2081" s="5" t="s">
        <v>18474</v>
      </c>
    </row>
    <row r="2082" hidden="1">
      <c r="A2082" s="5" t="s">
        <v>18626</v>
      </c>
      <c r="B2082" s="5" t="s">
        <v>6576</v>
      </c>
      <c r="C2082" s="5" t="s">
        <v>14459</v>
      </c>
      <c r="D2082" s="9">
        <v>42758.0</v>
      </c>
      <c r="E2082" s="5">
        <v>18491.0</v>
      </c>
      <c r="F2082" s="5">
        <v>8405.0</v>
      </c>
      <c r="G2082" s="5" t="s">
        <v>634</v>
      </c>
      <c r="H2082" s="5" t="s">
        <v>149</v>
      </c>
      <c r="I2082" s="5" t="s">
        <v>6657</v>
      </c>
      <c r="J2082" s="5" t="s">
        <v>274</v>
      </c>
      <c r="K2082" s="5" t="s">
        <v>391</v>
      </c>
      <c r="L2082" s="5" t="s">
        <v>18627</v>
      </c>
      <c r="M2082" s="10" t="str">
        <f>IFERROR(__xludf.DUMMYFUNCTION("REGEXEXTRACT(L2567, ""[\s,]([A-Z]{2})[,\s]\s?\d{5}"")"),"NJ")</f>
        <v>NJ</v>
      </c>
      <c r="N2082" s="5" t="s">
        <v>17832</v>
      </c>
      <c r="O2082" s="5">
        <v>27260.0</v>
      </c>
      <c r="P2082" s="5">
        <v>1.0</v>
      </c>
      <c r="Q2082" s="5" t="s">
        <v>18628</v>
      </c>
      <c r="R2082" s="5">
        <v>4500.0</v>
      </c>
      <c r="S2082" s="5">
        <v>87.0</v>
      </c>
      <c r="T2082" s="5" t="s">
        <v>115</v>
      </c>
      <c r="U2082" s="5">
        <v>0.0</v>
      </c>
      <c r="V2082" s="5" t="s">
        <v>70</v>
      </c>
      <c r="W2082" s="5" t="s">
        <v>18629</v>
      </c>
      <c r="X2082" s="5" t="s">
        <v>52</v>
      </c>
      <c r="Y2082" s="5" t="s">
        <v>52</v>
      </c>
      <c r="Z2082" s="5" t="s">
        <v>18630</v>
      </c>
      <c r="AA2082" s="5" t="s">
        <v>18631</v>
      </c>
      <c r="AB2082" s="5" t="s">
        <v>119</v>
      </c>
      <c r="AC2082" s="5" t="s">
        <v>52</v>
      </c>
      <c r="AD2082" s="5" t="s">
        <v>398</v>
      </c>
      <c r="AE2082" s="5" t="s">
        <v>399</v>
      </c>
      <c r="AF2082" s="5" t="s">
        <v>400</v>
      </c>
      <c r="AG2082" s="5" t="s">
        <v>401</v>
      </c>
      <c r="AH2082" s="5">
        <v>23502.0</v>
      </c>
      <c r="AI2082" s="5" t="s">
        <v>402</v>
      </c>
      <c r="AJ2082" s="5" t="s">
        <v>17838</v>
      </c>
      <c r="AK2082" s="5" t="s">
        <v>17839</v>
      </c>
      <c r="AL2082" s="5" t="s">
        <v>1874</v>
      </c>
    </row>
    <row r="2083" hidden="1">
      <c r="A2083" s="5" t="s">
        <v>18632</v>
      </c>
      <c r="B2083" s="5" t="s">
        <v>18633</v>
      </c>
      <c r="C2083" s="5" t="s">
        <v>18634</v>
      </c>
      <c r="D2083" s="9">
        <v>42758.0</v>
      </c>
      <c r="E2083" s="5">
        <v>24297.0</v>
      </c>
      <c r="F2083" s="5">
        <v>11044.0</v>
      </c>
      <c r="G2083" s="5" t="s">
        <v>719</v>
      </c>
      <c r="H2083" s="5" t="s">
        <v>480</v>
      </c>
      <c r="I2083" s="5" t="s">
        <v>816</v>
      </c>
      <c r="J2083" s="5" t="s">
        <v>274</v>
      </c>
      <c r="K2083" s="5" t="s">
        <v>18635</v>
      </c>
      <c r="L2083" s="5" t="s">
        <v>18636</v>
      </c>
      <c r="M2083" s="10" t="str">
        <f>IFERROR(__xludf.DUMMYFUNCTION("REGEXEXTRACT(L2568, ""[\s,]([A-Z]{2})[,\s]\s?\d{5}"")"),"#N/A")</f>
        <v>#N/A</v>
      </c>
      <c r="N2083" s="5" t="s">
        <v>18637</v>
      </c>
      <c r="O2083" s="5" t="s">
        <v>52</v>
      </c>
      <c r="P2083" s="5">
        <v>1.0</v>
      </c>
      <c r="Q2083" s="5" t="s">
        <v>18638</v>
      </c>
      <c r="R2083" s="5">
        <v>4200.0</v>
      </c>
      <c r="S2083" s="5">
        <v>864.0</v>
      </c>
      <c r="T2083" s="5" t="s">
        <v>115</v>
      </c>
      <c r="U2083" s="5">
        <v>0.0</v>
      </c>
      <c r="V2083" s="5" t="s">
        <v>70</v>
      </c>
      <c r="W2083" s="5" t="s">
        <v>18639</v>
      </c>
      <c r="X2083" s="5" t="s">
        <v>52</v>
      </c>
      <c r="Y2083" s="5" t="s">
        <v>52</v>
      </c>
      <c r="Z2083" s="5" t="s">
        <v>18640</v>
      </c>
      <c r="AA2083" s="5" t="s">
        <v>18641</v>
      </c>
      <c r="AB2083" s="5" t="s">
        <v>1426</v>
      </c>
      <c r="AC2083" s="5" t="s">
        <v>52</v>
      </c>
      <c r="AD2083" s="5" t="s">
        <v>398</v>
      </c>
      <c r="AE2083" s="5" t="s">
        <v>399</v>
      </c>
      <c r="AF2083" s="5" t="s">
        <v>400</v>
      </c>
      <c r="AG2083" s="5" t="s">
        <v>401</v>
      </c>
      <c r="AH2083" s="5">
        <v>23502.0</v>
      </c>
      <c r="AI2083" s="5" t="s">
        <v>402</v>
      </c>
      <c r="AJ2083" s="5" t="s">
        <v>18642</v>
      </c>
      <c r="AK2083" s="5" t="s">
        <v>18643</v>
      </c>
      <c r="AL2083" s="5" t="s">
        <v>735</v>
      </c>
    </row>
    <row r="2084" hidden="1">
      <c r="A2084" s="5" t="s">
        <v>18564</v>
      </c>
      <c r="B2084" s="5" t="s">
        <v>13270</v>
      </c>
      <c r="C2084" s="5" t="s">
        <v>16430</v>
      </c>
      <c r="D2084" s="9">
        <v>42756.0</v>
      </c>
      <c r="E2084" s="5">
        <v>55000.0</v>
      </c>
      <c r="F2084" s="5">
        <v>25000.0</v>
      </c>
      <c r="G2084" s="5" t="s">
        <v>17218</v>
      </c>
      <c r="H2084" s="5" t="s">
        <v>205</v>
      </c>
      <c r="I2084" s="5" t="s">
        <v>18419</v>
      </c>
      <c r="J2084" s="5" t="s">
        <v>191</v>
      </c>
      <c r="K2084" s="5" t="s">
        <v>1536</v>
      </c>
      <c r="L2084" s="5" t="s">
        <v>18420</v>
      </c>
      <c r="M2084" s="10" t="str">
        <f>IFERROR(__xludf.DUMMYFUNCTION("REGEXEXTRACT(L2569, ""[\s,]([A-Z]{2})[,\s]\s?\d{5}"")"),"NJ")</f>
        <v>NJ</v>
      </c>
      <c r="N2084" s="5" t="s">
        <v>18565</v>
      </c>
      <c r="O2084" s="5" t="s">
        <v>52</v>
      </c>
      <c r="P2084" s="5">
        <v>1.0</v>
      </c>
      <c r="Q2084" s="5" t="s">
        <v>18644</v>
      </c>
      <c r="R2084" s="5" t="s">
        <v>244</v>
      </c>
      <c r="S2084" s="5">
        <v>5000.0</v>
      </c>
      <c r="T2084" s="5" t="s">
        <v>53</v>
      </c>
      <c r="U2084" s="5">
        <v>0.0</v>
      </c>
      <c r="V2084" s="5" t="s">
        <v>70</v>
      </c>
      <c r="W2084" s="5" t="s">
        <v>18645</v>
      </c>
      <c r="X2084" s="5" t="s">
        <v>55</v>
      </c>
      <c r="Y2084" s="5" t="s">
        <v>18646</v>
      </c>
      <c r="Z2084" s="5" t="s">
        <v>18569</v>
      </c>
      <c r="AA2084" s="5" t="s">
        <v>18647</v>
      </c>
      <c r="AB2084" s="5" t="s">
        <v>235</v>
      </c>
      <c r="AC2084" s="5" t="s">
        <v>52</v>
      </c>
      <c r="AD2084" s="5" t="s">
        <v>18427</v>
      </c>
      <c r="AE2084" s="5" t="s">
        <v>18428</v>
      </c>
      <c r="AF2084" s="5" t="s">
        <v>18429</v>
      </c>
      <c r="AG2084" s="5" t="s">
        <v>863</v>
      </c>
      <c r="AH2084" s="5">
        <v>90502.0</v>
      </c>
      <c r="AI2084" s="5" t="s">
        <v>18430</v>
      </c>
      <c r="AJ2084" s="5" t="s">
        <v>102</v>
      </c>
      <c r="AK2084" s="5" t="s">
        <v>102</v>
      </c>
      <c r="AL2084" s="5" t="s">
        <v>18431</v>
      </c>
    </row>
    <row r="2085" hidden="1">
      <c r="A2085" s="5" t="s">
        <v>18648</v>
      </c>
      <c r="B2085" s="5" t="s">
        <v>8516</v>
      </c>
      <c r="C2085" s="5" t="s">
        <v>18649</v>
      </c>
      <c r="D2085" s="9">
        <v>42755.0</v>
      </c>
      <c r="E2085" s="5">
        <v>46684.0</v>
      </c>
      <c r="F2085" s="5">
        <v>21220.0</v>
      </c>
      <c r="G2085" s="5" t="s">
        <v>3867</v>
      </c>
      <c r="H2085" s="5" t="s">
        <v>290</v>
      </c>
      <c r="I2085" s="5" t="s">
        <v>14115</v>
      </c>
      <c r="J2085" s="5" t="s">
        <v>532</v>
      </c>
      <c r="K2085" s="5" t="s">
        <v>18650</v>
      </c>
      <c r="L2085" s="5" t="s">
        <v>8519</v>
      </c>
      <c r="M2085" s="10" t="str">
        <f>IFERROR(__xludf.DUMMYFUNCTION("REGEXEXTRACT(L2570, ""[\s,]([A-Z]{2})[,\s]\s?\d{5}"")"),"OH")</f>
        <v>OH</v>
      </c>
      <c r="N2085" s="5" t="s">
        <v>18651</v>
      </c>
      <c r="O2085" s="5">
        <v>33126.0</v>
      </c>
      <c r="P2085" s="5">
        <v>1.0</v>
      </c>
      <c r="Q2085" s="5" t="s">
        <v>18652</v>
      </c>
      <c r="R2085" s="5" t="s">
        <v>91</v>
      </c>
      <c r="S2085" s="5">
        <v>54.0</v>
      </c>
      <c r="T2085" s="5" t="s">
        <v>53</v>
      </c>
      <c r="U2085" s="5">
        <v>47.0</v>
      </c>
      <c r="V2085" s="5" t="s">
        <v>93</v>
      </c>
      <c r="W2085" s="5" t="s">
        <v>18653</v>
      </c>
      <c r="X2085" s="5" t="s">
        <v>71</v>
      </c>
      <c r="Y2085" s="5" t="s">
        <v>52</v>
      </c>
      <c r="Z2085" s="5" t="s">
        <v>18654</v>
      </c>
      <c r="AA2085" s="5" t="s">
        <v>18655</v>
      </c>
      <c r="AB2085" s="5" t="s">
        <v>260</v>
      </c>
      <c r="AC2085" s="5" t="s">
        <v>52</v>
      </c>
      <c r="AD2085" s="5" t="s">
        <v>11980</v>
      </c>
      <c r="AE2085" s="5" t="s">
        <v>11981</v>
      </c>
      <c r="AF2085" s="5" t="s">
        <v>218</v>
      </c>
      <c r="AG2085" s="5" t="s">
        <v>52</v>
      </c>
      <c r="AH2085" s="5" t="s">
        <v>11982</v>
      </c>
      <c r="AI2085" s="5" t="s">
        <v>11983</v>
      </c>
      <c r="AJ2085" s="5" t="s">
        <v>8516</v>
      </c>
      <c r="AK2085" s="5" t="s">
        <v>8519</v>
      </c>
      <c r="AL2085" s="5" t="s">
        <v>336</v>
      </c>
    </row>
    <row r="2086" hidden="1">
      <c r="A2086" s="5" t="s">
        <v>18656</v>
      </c>
      <c r="B2086" s="5" t="s">
        <v>16737</v>
      </c>
      <c r="C2086" s="5" t="s">
        <v>16738</v>
      </c>
      <c r="D2086" s="9">
        <v>42755.0</v>
      </c>
      <c r="E2086" s="5">
        <v>28347.0</v>
      </c>
      <c r="F2086" s="5">
        <v>12885.0</v>
      </c>
      <c r="G2086" s="5" t="s">
        <v>3378</v>
      </c>
      <c r="H2086" s="5" t="s">
        <v>171</v>
      </c>
      <c r="I2086" s="5" t="s">
        <v>12016</v>
      </c>
      <c r="J2086" s="5" t="s">
        <v>3378</v>
      </c>
      <c r="K2086" s="5" t="s">
        <v>18657</v>
      </c>
      <c r="L2086" s="5" t="s">
        <v>16741</v>
      </c>
      <c r="M2086" s="10" t="str">
        <f>IFERROR(__xludf.DUMMYFUNCTION("REGEXEXTRACT(L2571, ""[\s,]([A-Z]{2})[,\s]\s?\d{5}"")"),"KY")</f>
        <v>KY</v>
      </c>
      <c r="N2086" s="5" t="s">
        <v>16742</v>
      </c>
      <c r="O2086" s="5">
        <v>45242.0</v>
      </c>
      <c r="P2086" s="5">
        <v>1.0</v>
      </c>
      <c r="Q2086" s="5" t="s">
        <v>18658</v>
      </c>
      <c r="R2086" s="5" t="s">
        <v>923</v>
      </c>
      <c r="S2086" s="5">
        <v>1131.0</v>
      </c>
      <c r="T2086" s="5" t="s">
        <v>69</v>
      </c>
      <c r="U2086" s="5">
        <v>0.0</v>
      </c>
      <c r="V2086" s="5" t="s">
        <v>93</v>
      </c>
      <c r="W2086" s="5" t="s">
        <v>18659</v>
      </c>
      <c r="X2086" s="5" t="s">
        <v>55</v>
      </c>
      <c r="Y2086" s="5" t="s">
        <v>18660</v>
      </c>
      <c r="Z2086" s="5" t="s">
        <v>18661</v>
      </c>
      <c r="AA2086" s="5" t="s">
        <v>18662</v>
      </c>
      <c r="AB2086" s="5" t="s">
        <v>235</v>
      </c>
      <c r="AC2086" s="5" t="s">
        <v>52</v>
      </c>
      <c r="AD2086" s="5" t="s">
        <v>3141</v>
      </c>
      <c r="AE2086" s="5" t="s">
        <v>3142</v>
      </c>
      <c r="AF2086" s="5" t="s">
        <v>162</v>
      </c>
      <c r="AG2086" s="5" t="s">
        <v>52</v>
      </c>
      <c r="AH2086" s="5" t="s">
        <v>52</v>
      </c>
      <c r="AI2086" s="5" t="s">
        <v>3143</v>
      </c>
      <c r="AJ2086" s="5" t="s">
        <v>102</v>
      </c>
      <c r="AK2086" s="5" t="s">
        <v>102</v>
      </c>
      <c r="AL2086" s="5" t="s">
        <v>162</v>
      </c>
    </row>
    <row r="2087" hidden="1">
      <c r="A2087" s="5" t="s">
        <v>18663</v>
      </c>
      <c r="B2087" s="5" t="s">
        <v>18664</v>
      </c>
      <c r="C2087" s="5" t="s">
        <v>18665</v>
      </c>
      <c r="D2087" s="9">
        <v>42754.0</v>
      </c>
      <c r="E2087" s="5">
        <v>53368.0</v>
      </c>
      <c r="F2087" s="5">
        <v>24258.0</v>
      </c>
      <c r="G2087" s="5" t="s">
        <v>18666</v>
      </c>
      <c r="H2087" s="5" t="s">
        <v>18667</v>
      </c>
      <c r="I2087" s="5" t="s">
        <v>7777</v>
      </c>
      <c r="J2087" s="5" t="s">
        <v>2214</v>
      </c>
      <c r="K2087" s="5" t="s">
        <v>11996</v>
      </c>
      <c r="L2087" s="5" t="s">
        <v>18668</v>
      </c>
      <c r="M2087" s="10" t="str">
        <f>IFERROR(__xludf.DUMMYFUNCTION("REGEXEXTRACT(L2572, ""[\s,]([A-Z]{2})[,\s]\s?\d{5}"")"),"#N/A")</f>
        <v>#N/A</v>
      </c>
      <c r="N2087" s="5" t="s">
        <v>18669</v>
      </c>
      <c r="O2087" s="5" t="s">
        <v>52</v>
      </c>
      <c r="P2087" s="5">
        <v>1.0</v>
      </c>
      <c r="Q2087" s="5" t="s">
        <v>18670</v>
      </c>
      <c r="R2087" s="5">
        <v>4310.0</v>
      </c>
      <c r="S2087" s="5">
        <v>56.0</v>
      </c>
      <c r="T2087" s="5" t="s">
        <v>115</v>
      </c>
      <c r="U2087" s="5">
        <v>0.0</v>
      </c>
      <c r="V2087" s="5" t="s">
        <v>52</v>
      </c>
      <c r="W2087" s="5" t="s">
        <v>18671</v>
      </c>
      <c r="X2087" s="5" t="s">
        <v>52</v>
      </c>
      <c r="Y2087" s="5" t="s">
        <v>52</v>
      </c>
      <c r="Z2087" s="5" t="s">
        <v>18672</v>
      </c>
      <c r="AA2087" s="5" t="s">
        <v>18673</v>
      </c>
      <c r="AB2087" s="5" t="s">
        <v>1831</v>
      </c>
      <c r="AC2087" s="5" t="s">
        <v>52</v>
      </c>
      <c r="AD2087" s="5" t="s">
        <v>181</v>
      </c>
      <c r="AE2087" s="5" t="s">
        <v>182</v>
      </c>
      <c r="AF2087" s="5" t="s">
        <v>183</v>
      </c>
      <c r="AG2087" s="5" t="s">
        <v>52</v>
      </c>
      <c r="AH2087" s="5" t="s">
        <v>52</v>
      </c>
      <c r="AI2087" s="5" t="s">
        <v>184</v>
      </c>
      <c r="AJ2087" s="5" t="s">
        <v>18664</v>
      </c>
      <c r="AK2087" s="5" t="s">
        <v>18674</v>
      </c>
      <c r="AL2087" s="5" t="s">
        <v>18675</v>
      </c>
    </row>
    <row r="2088" hidden="1">
      <c r="A2088" s="5" t="s">
        <v>18663</v>
      </c>
      <c r="B2088" s="5" t="s">
        <v>18664</v>
      </c>
      <c r="C2088" s="5" t="s">
        <v>18665</v>
      </c>
      <c r="D2088" s="9">
        <v>42754.0</v>
      </c>
      <c r="E2088" s="5">
        <v>53456.0</v>
      </c>
      <c r="F2088" s="5">
        <v>24298.0</v>
      </c>
      <c r="G2088" s="5" t="s">
        <v>18666</v>
      </c>
      <c r="H2088" s="5" t="s">
        <v>18667</v>
      </c>
      <c r="I2088" s="5" t="s">
        <v>7777</v>
      </c>
      <c r="J2088" s="5" t="s">
        <v>2214</v>
      </c>
      <c r="K2088" s="5" t="s">
        <v>11996</v>
      </c>
      <c r="L2088" s="5" t="s">
        <v>18668</v>
      </c>
      <c r="M2088" s="10" t="str">
        <f>IFERROR(__xludf.DUMMYFUNCTION("REGEXEXTRACT(L2573, ""[\s,]([A-Z]{2})[,\s]\s?\d{5}"")"),"PA")</f>
        <v>PA</v>
      </c>
      <c r="N2088" s="5" t="s">
        <v>18669</v>
      </c>
      <c r="O2088" s="5" t="s">
        <v>52</v>
      </c>
      <c r="P2088" s="5">
        <v>1.0</v>
      </c>
      <c r="Q2088" s="5" t="s">
        <v>18676</v>
      </c>
      <c r="R2088" s="5">
        <v>4310.0</v>
      </c>
      <c r="S2088" s="5">
        <v>56.0</v>
      </c>
      <c r="T2088" s="5" t="s">
        <v>115</v>
      </c>
      <c r="U2088" s="5">
        <v>0.0</v>
      </c>
      <c r="V2088" s="5" t="s">
        <v>52</v>
      </c>
      <c r="W2088" s="5" t="s">
        <v>18677</v>
      </c>
      <c r="X2088" s="5" t="s">
        <v>52</v>
      </c>
      <c r="Y2088" s="5" t="s">
        <v>52</v>
      </c>
      <c r="Z2088" s="5" t="s">
        <v>18672</v>
      </c>
      <c r="AA2088" s="5" t="s">
        <v>18678</v>
      </c>
      <c r="AB2088" s="5" t="s">
        <v>1831</v>
      </c>
      <c r="AC2088" s="5" t="s">
        <v>52</v>
      </c>
      <c r="AD2088" s="5" t="s">
        <v>181</v>
      </c>
      <c r="AE2088" s="5" t="s">
        <v>182</v>
      </c>
      <c r="AF2088" s="5" t="s">
        <v>183</v>
      </c>
      <c r="AG2088" s="5" t="s">
        <v>52</v>
      </c>
      <c r="AH2088" s="5" t="s">
        <v>52</v>
      </c>
      <c r="AI2088" s="5" t="s">
        <v>184</v>
      </c>
      <c r="AJ2088" s="5" t="s">
        <v>18664</v>
      </c>
      <c r="AK2088" s="5" t="s">
        <v>18674</v>
      </c>
      <c r="AL2088" s="5" t="s">
        <v>18675</v>
      </c>
    </row>
    <row r="2089" hidden="1">
      <c r="A2089" s="5" t="s">
        <v>18679</v>
      </c>
      <c r="B2089" s="5" t="s">
        <v>18664</v>
      </c>
      <c r="C2089" s="5" t="s">
        <v>18665</v>
      </c>
      <c r="D2089" s="9">
        <v>42754.0</v>
      </c>
      <c r="E2089" s="5">
        <v>22009.0</v>
      </c>
      <c r="F2089" s="5">
        <v>10004.0</v>
      </c>
      <c r="G2089" s="5" t="s">
        <v>18666</v>
      </c>
      <c r="H2089" s="5" t="s">
        <v>18667</v>
      </c>
      <c r="I2089" s="5" t="s">
        <v>7777</v>
      </c>
      <c r="J2089" s="5" t="s">
        <v>2214</v>
      </c>
      <c r="K2089" s="5" t="s">
        <v>18680</v>
      </c>
      <c r="L2089" s="5" t="s">
        <v>18668</v>
      </c>
      <c r="M2089" s="10" t="str">
        <f>IFERROR(__xludf.DUMMYFUNCTION("REGEXEXTRACT(L2574, ""[\s,]([A-Z]{2})[,\s]\s?\d{5}"")"),"OH")</f>
        <v>OH</v>
      </c>
      <c r="N2089" s="5" t="s">
        <v>18669</v>
      </c>
      <c r="O2089" s="5" t="s">
        <v>52</v>
      </c>
      <c r="P2089" s="5">
        <v>1.0</v>
      </c>
      <c r="Q2089" s="5" t="s">
        <v>18681</v>
      </c>
      <c r="R2089" s="5">
        <v>4510.0</v>
      </c>
      <c r="S2089" s="5">
        <v>7.0</v>
      </c>
      <c r="T2089" s="5" t="s">
        <v>115</v>
      </c>
      <c r="U2089" s="5">
        <v>0.0</v>
      </c>
      <c r="V2089" s="5" t="s">
        <v>52</v>
      </c>
      <c r="W2089" s="5" t="s">
        <v>18682</v>
      </c>
      <c r="X2089" s="5" t="s">
        <v>52</v>
      </c>
      <c r="Y2089" s="5" t="s">
        <v>52</v>
      </c>
      <c r="Z2089" s="5" t="s">
        <v>18672</v>
      </c>
      <c r="AA2089" s="5" t="s">
        <v>18683</v>
      </c>
      <c r="AB2089" s="5" t="s">
        <v>1831</v>
      </c>
      <c r="AC2089" s="5" t="s">
        <v>52</v>
      </c>
      <c r="AD2089" s="5" t="s">
        <v>181</v>
      </c>
      <c r="AE2089" s="5" t="s">
        <v>182</v>
      </c>
      <c r="AF2089" s="5" t="s">
        <v>183</v>
      </c>
      <c r="AG2089" s="5" t="s">
        <v>52</v>
      </c>
      <c r="AH2089" s="5" t="s">
        <v>52</v>
      </c>
      <c r="AI2089" s="5" t="s">
        <v>184</v>
      </c>
      <c r="AJ2089" s="5" t="s">
        <v>18664</v>
      </c>
      <c r="AK2089" s="5" t="s">
        <v>18674</v>
      </c>
      <c r="AL2089" s="5" t="s">
        <v>18675</v>
      </c>
    </row>
    <row r="2090" hidden="1">
      <c r="A2090" s="5" t="s">
        <v>18684</v>
      </c>
      <c r="B2090" s="5" t="s">
        <v>18685</v>
      </c>
      <c r="C2090" s="5" t="s">
        <v>18686</v>
      </c>
      <c r="D2090" s="9">
        <v>42754.0</v>
      </c>
      <c r="E2090" s="5">
        <v>54654.0</v>
      </c>
      <c r="F2090" s="5">
        <v>24843.0</v>
      </c>
      <c r="G2090" s="5" t="s">
        <v>226</v>
      </c>
      <c r="H2090" s="5" t="s">
        <v>205</v>
      </c>
      <c r="I2090" s="5" t="s">
        <v>12990</v>
      </c>
      <c r="J2090" s="5" t="s">
        <v>228</v>
      </c>
      <c r="K2090" s="5" t="s">
        <v>18687</v>
      </c>
      <c r="L2090" s="5" t="s">
        <v>18688</v>
      </c>
      <c r="M2090" s="10" t="str">
        <f>IFERROR(__xludf.DUMMYFUNCTION("REGEXEXTRACT(L2575, ""[\s,]([A-Z]{2})[,\s]\s?\d{5}"")"),"#N/A")</f>
        <v>#N/A</v>
      </c>
      <c r="N2090" s="5" t="s">
        <v>18689</v>
      </c>
      <c r="O2090" s="5" t="s">
        <v>52</v>
      </c>
      <c r="P2090" s="5">
        <v>1.0</v>
      </c>
      <c r="Q2090" s="5" t="s">
        <v>18690</v>
      </c>
      <c r="R2090" s="5">
        <v>4500.0</v>
      </c>
      <c r="S2090" s="5">
        <v>22.0</v>
      </c>
      <c r="T2090" s="5" t="s">
        <v>53</v>
      </c>
      <c r="U2090" s="5">
        <v>1107.0</v>
      </c>
      <c r="V2090" s="5" t="s">
        <v>158</v>
      </c>
      <c r="W2090" s="5" t="s">
        <v>18691</v>
      </c>
      <c r="X2090" s="5" t="s">
        <v>52</v>
      </c>
      <c r="Y2090" s="5" t="s">
        <v>52</v>
      </c>
      <c r="Z2090" s="5" t="s">
        <v>18692</v>
      </c>
      <c r="AA2090" s="5" t="s">
        <v>18693</v>
      </c>
      <c r="AB2090" s="5" t="s">
        <v>59</v>
      </c>
      <c r="AC2090" s="5" t="s">
        <v>52</v>
      </c>
      <c r="AD2090" s="5" t="s">
        <v>163</v>
      </c>
      <c r="AE2090" s="5" t="s">
        <v>164</v>
      </c>
      <c r="AF2090" s="5" t="s">
        <v>165</v>
      </c>
      <c r="AG2090" s="5" t="s">
        <v>52</v>
      </c>
      <c r="AH2090" s="5" t="s">
        <v>52</v>
      </c>
      <c r="AI2090" s="5" t="s">
        <v>52</v>
      </c>
      <c r="AJ2090" s="5" t="s">
        <v>18685</v>
      </c>
      <c r="AK2090" s="5" t="s">
        <v>18688</v>
      </c>
      <c r="AL2090" s="5" t="s">
        <v>15666</v>
      </c>
    </row>
    <row r="2091">
      <c r="A2091" s="5" t="s">
        <v>18694</v>
      </c>
      <c r="B2091" s="5" t="s">
        <v>18695</v>
      </c>
      <c r="C2091" s="5" t="s">
        <v>18696</v>
      </c>
      <c r="D2091" s="9">
        <v>42753.0</v>
      </c>
      <c r="E2091" s="5">
        <v>607.0</v>
      </c>
      <c r="F2091" s="5">
        <v>276.0</v>
      </c>
      <c r="G2091" s="5" t="s">
        <v>659</v>
      </c>
      <c r="H2091" s="5" t="s">
        <v>45</v>
      </c>
      <c r="I2091" s="5" t="s">
        <v>17943</v>
      </c>
      <c r="J2091" s="5" t="s">
        <v>661</v>
      </c>
      <c r="K2091" s="5" t="s">
        <v>18697</v>
      </c>
      <c r="L2091" s="5" t="s">
        <v>18698</v>
      </c>
      <c r="M2091" s="10" t="str">
        <f>IFERROR(__xludf.DUMMYFUNCTION("REGEXEXTRACT(L2576, ""[\s,]([A-Z]{2})[,\s]\s?\d{5}"")"),"CA")</f>
        <v>CA</v>
      </c>
      <c r="N2091" s="5" t="s">
        <v>18699</v>
      </c>
      <c r="O2091" s="5" t="s">
        <v>52</v>
      </c>
      <c r="P2091" s="5">
        <v>1.0</v>
      </c>
      <c r="Q2091" s="5" t="s">
        <v>18700</v>
      </c>
      <c r="R2091" s="5">
        <v>4510.0</v>
      </c>
      <c r="S2091" s="5">
        <v>48.0</v>
      </c>
      <c r="T2091" s="5" t="s">
        <v>115</v>
      </c>
      <c r="U2091" s="5">
        <v>0.0</v>
      </c>
      <c r="V2091" s="5" t="s">
        <v>52</v>
      </c>
      <c r="W2091" s="5" t="s">
        <v>18701</v>
      </c>
      <c r="X2091" s="5" t="s">
        <v>71</v>
      </c>
      <c r="Y2091" s="5" t="s">
        <v>52</v>
      </c>
      <c r="Z2091" s="5" t="s">
        <v>2510</v>
      </c>
      <c r="AA2091" s="5" t="s">
        <v>18702</v>
      </c>
      <c r="AB2091" s="5" t="s">
        <v>59</v>
      </c>
      <c r="AC2091" s="5" t="s">
        <v>52</v>
      </c>
      <c r="AD2091" s="5" t="s">
        <v>181</v>
      </c>
      <c r="AE2091" s="5" t="s">
        <v>182</v>
      </c>
      <c r="AF2091" s="5" t="s">
        <v>183</v>
      </c>
      <c r="AG2091" s="5" t="s">
        <v>52</v>
      </c>
      <c r="AH2091" s="5" t="s">
        <v>52</v>
      </c>
      <c r="AI2091" s="5" t="s">
        <v>184</v>
      </c>
      <c r="AJ2091" s="5" t="s">
        <v>18703</v>
      </c>
      <c r="AK2091" s="5" t="s">
        <v>18704</v>
      </c>
      <c r="AL2091" s="5" t="s">
        <v>2436</v>
      </c>
    </row>
    <row r="2092">
      <c r="A2092" s="5" t="s">
        <v>18694</v>
      </c>
      <c r="B2092" s="5" t="s">
        <v>18703</v>
      </c>
      <c r="C2092" s="5" t="s">
        <v>18696</v>
      </c>
      <c r="D2092" s="9">
        <v>42753.0</v>
      </c>
      <c r="E2092" s="5">
        <v>607.0</v>
      </c>
      <c r="F2092" s="5">
        <v>276.0</v>
      </c>
      <c r="G2092" s="5" t="s">
        <v>659</v>
      </c>
      <c r="H2092" s="5" t="s">
        <v>45</v>
      </c>
      <c r="I2092" s="5" t="s">
        <v>17943</v>
      </c>
      <c r="J2092" s="5" t="s">
        <v>661</v>
      </c>
      <c r="K2092" s="5" t="s">
        <v>18697</v>
      </c>
      <c r="L2092" s="5" t="s">
        <v>18705</v>
      </c>
      <c r="M2092" s="10" t="str">
        <f>IFERROR(__xludf.DUMMYFUNCTION("REGEXEXTRACT(L2577, ""[\s,]([A-Z]{2})[,\s]\s?\d{5}"")"),"TX")</f>
        <v>TX</v>
      </c>
      <c r="N2092" s="5" t="s">
        <v>18699</v>
      </c>
      <c r="O2092" s="5" t="s">
        <v>52</v>
      </c>
      <c r="P2092" s="5">
        <v>1.0</v>
      </c>
      <c r="Q2092" s="5" t="s">
        <v>18700</v>
      </c>
      <c r="R2092" s="5">
        <v>4510.0</v>
      </c>
      <c r="S2092" s="5">
        <v>48.0</v>
      </c>
      <c r="T2092" s="5" t="s">
        <v>115</v>
      </c>
      <c r="U2092" s="5">
        <v>0.0</v>
      </c>
      <c r="V2092" s="5" t="s">
        <v>52</v>
      </c>
      <c r="W2092" s="5" t="s">
        <v>18706</v>
      </c>
      <c r="X2092" s="5" t="s">
        <v>55</v>
      </c>
      <c r="Y2092" s="5" t="s">
        <v>18701</v>
      </c>
      <c r="Z2092" s="5" t="s">
        <v>2510</v>
      </c>
      <c r="AA2092" s="5" t="s">
        <v>18702</v>
      </c>
      <c r="AB2092" s="5" t="s">
        <v>59</v>
      </c>
      <c r="AC2092" s="5" t="s">
        <v>52</v>
      </c>
      <c r="AD2092" s="5" t="s">
        <v>181</v>
      </c>
      <c r="AE2092" s="5" t="s">
        <v>182</v>
      </c>
      <c r="AF2092" s="5" t="s">
        <v>183</v>
      </c>
      <c r="AG2092" s="5" t="s">
        <v>52</v>
      </c>
      <c r="AH2092" s="5" t="s">
        <v>52</v>
      </c>
      <c r="AI2092" s="5" t="s">
        <v>184</v>
      </c>
      <c r="AJ2092" s="5" t="s">
        <v>18703</v>
      </c>
      <c r="AK2092" s="5" t="s">
        <v>18705</v>
      </c>
      <c r="AL2092" s="5" t="s">
        <v>2436</v>
      </c>
    </row>
    <row r="2093" hidden="1">
      <c r="A2093" s="5" t="s">
        <v>18707</v>
      </c>
      <c r="B2093" s="5" t="s">
        <v>18708</v>
      </c>
      <c r="C2093" s="5" t="s">
        <v>18709</v>
      </c>
      <c r="D2093" s="9">
        <v>42753.0</v>
      </c>
      <c r="E2093" s="5">
        <v>34714.0</v>
      </c>
      <c r="F2093" s="5">
        <v>15779.0</v>
      </c>
      <c r="G2093" s="5" t="s">
        <v>2389</v>
      </c>
      <c r="H2093" s="5" t="s">
        <v>3215</v>
      </c>
      <c r="I2093" s="5" t="s">
        <v>18710</v>
      </c>
      <c r="J2093" s="5" t="s">
        <v>2391</v>
      </c>
      <c r="K2093" s="5" t="s">
        <v>16103</v>
      </c>
      <c r="L2093" s="5" t="s">
        <v>18711</v>
      </c>
      <c r="M2093" s="10" t="str">
        <f>IFERROR(__xludf.DUMMYFUNCTION("REGEXEXTRACT(L2578, ""[\s,]([A-Z]{2})[,\s]\s?\d{5}"")"),"FL")</f>
        <v>FL</v>
      </c>
      <c r="N2093" s="5" t="s">
        <v>18712</v>
      </c>
      <c r="O2093" s="5" t="s">
        <v>52</v>
      </c>
      <c r="P2093" s="5">
        <v>1.0</v>
      </c>
      <c r="Q2093" s="5" t="s">
        <v>18713</v>
      </c>
      <c r="R2093" s="5">
        <v>4510.0</v>
      </c>
      <c r="S2093" s="5">
        <v>628.0</v>
      </c>
      <c r="T2093" s="5" t="s">
        <v>53</v>
      </c>
      <c r="U2093" s="5">
        <v>77.0</v>
      </c>
      <c r="V2093" s="5" t="s">
        <v>93</v>
      </c>
      <c r="W2093" s="5" t="s">
        <v>18714</v>
      </c>
      <c r="X2093" s="5" t="s">
        <v>52</v>
      </c>
      <c r="Y2093" s="5" t="s">
        <v>52</v>
      </c>
      <c r="Z2093" s="5" t="s">
        <v>18715</v>
      </c>
      <c r="AA2093" s="5" t="s">
        <v>18716</v>
      </c>
      <c r="AB2093" s="5" t="s">
        <v>1831</v>
      </c>
      <c r="AC2093" s="5" t="s">
        <v>52</v>
      </c>
      <c r="AD2093" s="5" t="s">
        <v>11980</v>
      </c>
      <c r="AE2093" s="5" t="s">
        <v>11981</v>
      </c>
      <c r="AF2093" s="5" t="s">
        <v>218</v>
      </c>
      <c r="AG2093" s="5" t="s">
        <v>52</v>
      </c>
      <c r="AH2093" s="5" t="s">
        <v>11982</v>
      </c>
      <c r="AI2093" s="5" t="s">
        <v>11983</v>
      </c>
      <c r="AJ2093" s="5" t="s">
        <v>18708</v>
      </c>
      <c r="AK2093" s="5" t="s">
        <v>18711</v>
      </c>
      <c r="AL2093" s="5" t="s">
        <v>18717</v>
      </c>
    </row>
    <row r="2094">
      <c r="A2094" s="5" t="s">
        <v>18718</v>
      </c>
      <c r="B2094" s="5" t="s">
        <v>18719</v>
      </c>
      <c r="C2094" s="5" t="s">
        <v>18720</v>
      </c>
      <c r="D2094" s="9">
        <v>42746.0</v>
      </c>
      <c r="E2094" s="5">
        <v>8954.0</v>
      </c>
      <c r="F2094" s="5">
        <v>4070.0</v>
      </c>
      <c r="G2094" s="5" t="s">
        <v>170</v>
      </c>
      <c r="H2094" s="5" t="s">
        <v>45</v>
      </c>
      <c r="I2094" s="5" t="s">
        <v>12265</v>
      </c>
      <c r="J2094" s="5" t="s">
        <v>170</v>
      </c>
      <c r="K2094" s="5" t="s">
        <v>18721</v>
      </c>
      <c r="L2094" s="5" t="s">
        <v>18722</v>
      </c>
      <c r="M2094" s="10" t="str">
        <f>IFERROR(__xludf.DUMMYFUNCTION("REGEXEXTRACT(L2579, ""[\s,]([A-Z]{2})[,\s]\s?\d{5}"")"),"#N/A")</f>
        <v>#N/A</v>
      </c>
      <c r="N2094" s="5" t="s">
        <v>18723</v>
      </c>
      <c r="O2094" s="5">
        <v>90503.0</v>
      </c>
      <c r="P2094" s="5">
        <v>1.0</v>
      </c>
      <c r="Q2094" s="5" t="s">
        <v>18724</v>
      </c>
      <c r="R2094" s="5" t="s">
        <v>441</v>
      </c>
      <c r="S2094" s="5">
        <v>4403.0</v>
      </c>
      <c r="T2094" s="5" t="s">
        <v>8751</v>
      </c>
      <c r="U2094" s="5">
        <v>0.0</v>
      </c>
      <c r="V2094" s="5" t="s">
        <v>52</v>
      </c>
      <c r="W2094" s="5" t="s">
        <v>18725</v>
      </c>
      <c r="X2094" s="5" t="s">
        <v>71</v>
      </c>
      <c r="Y2094" s="5" t="s">
        <v>52</v>
      </c>
      <c r="Z2094" s="5" t="s">
        <v>18726</v>
      </c>
      <c r="AA2094" s="5" t="s">
        <v>18727</v>
      </c>
      <c r="AB2094" s="5" t="s">
        <v>260</v>
      </c>
      <c r="AC2094" s="5" t="s">
        <v>52</v>
      </c>
      <c r="AD2094" s="5" t="s">
        <v>3589</v>
      </c>
      <c r="AE2094" s="5" t="s">
        <v>3590</v>
      </c>
      <c r="AF2094" s="5" t="s">
        <v>3591</v>
      </c>
      <c r="AG2094" s="5" t="s">
        <v>52</v>
      </c>
      <c r="AH2094" s="5" t="s">
        <v>52</v>
      </c>
      <c r="AI2094" s="5" t="s">
        <v>3592</v>
      </c>
      <c r="AJ2094" s="5" t="s">
        <v>18719</v>
      </c>
      <c r="AK2094" s="5" t="s">
        <v>18728</v>
      </c>
      <c r="AL2094" s="5" t="s">
        <v>13770</v>
      </c>
    </row>
    <row r="2095" hidden="1">
      <c r="A2095" s="5" t="s">
        <v>18729</v>
      </c>
      <c r="B2095" s="5" t="s">
        <v>18730</v>
      </c>
      <c r="C2095" s="5" t="s">
        <v>18731</v>
      </c>
      <c r="D2095" s="9">
        <v>42744.0</v>
      </c>
      <c r="E2095" s="5">
        <v>46495.0</v>
      </c>
      <c r="F2095" s="5">
        <v>21134.0</v>
      </c>
      <c r="G2095" s="5" t="s">
        <v>556</v>
      </c>
      <c r="H2095" s="5" t="s">
        <v>171</v>
      </c>
      <c r="I2095" s="5" t="s">
        <v>18732</v>
      </c>
      <c r="J2095" s="5" t="s">
        <v>558</v>
      </c>
      <c r="K2095" s="5" t="s">
        <v>18733</v>
      </c>
      <c r="L2095" s="5" t="s">
        <v>18734</v>
      </c>
      <c r="M2095" s="10" t="str">
        <f>IFERROR(__xludf.DUMMYFUNCTION("REGEXEXTRACT(L2580, ""[\s,]([A-Z]{2})[,\s]\s?\d{5}"")"),"#N/A")</f>
        <v>#N/A</v>
      </c>
      <c r="N2095" s="5" t="s">
        <v>18735</v>
      </c>
      <c r="O2095" s="5">
        <v>91748.0</v>
      </c>
      <c r="P2095" s="5">
        <v>3.0</v>
      </c>
      <c r="Q2095" s="5" t="s">
        <v>18736</v>
      </c>
      <c r="R2095" s="5" t="s">
        <v>52</v>
      </c>
      <c r="S2095" s="5">
        <v>4403.0</v>
      </c>
      <c r="T2095" s="5" t="s">
        <v>69</v>
      </c>
      <c r="U2095" s="5">
        <v>145.0</v>
      </c>
      <c r="V2095" s="5" t="s">
        <v>70</v>
      </c>
      <c r="W2095" s="5" t="s">
        <v>18737</v>
      </c>
      <c r="X2095" s="5" t="s">
        <v>71</v>
      </c>
      <c r="Y2095" s="5" t="s">
        <v>52</v>
      </c>
      <c r="Z2095" s="5">
        <v>30.0</v>
      </c>
      <c r="AA2095" s="5" t="s">
        <v>18738</v>
      </c>
      <c r="AB2095" s="5" t="s">
        <v>59</v>
      </c>
      <c r="AC2095" s="5" t="s">
        <v>52</v>
      </c>
      <c r="AD2095" s="5" t="s">
        <v>1230</v>
      </c>
      <c r="AE2095" s="5" t="s">
        <v>1231</v>
      </c>
      <c r="AF2095" s="5" t="s">
        <v>52</v>
      </c>
      <c r="AG2095" s="5" t="s">
        <v>52</v>
      </c>
      <c r="AH2095" s="5" t="s">
        <v>52</v>
      </c>
      <c r="AI2095" s="5" t="s">
        <v>1232</v>
      </c>
      <c r="AJ2095" s="5" t="s">
        <v>18730</v>
      </c>
      <c r="AK2095" s="5" t="s">
        <v>18739</v>
      </c>
      <c r="AL2095" s="5" t="s">
        <v>6369</v>
      </c>
    </row>
    <row r="2096" hidden="1">
      <c r="A2096" s="5" t="s">
        <v>18740</v>
      </c>
      <c r="B2096" s="5" t="s">
        <v>18741</v>
      </c>
      <c r="C2096" s="5" t="s">
        <v>18742</v>
      </c>
      <c r="D2096" s="9">
        <v>42740.0</v>
      </c>
      <c r="E2096" s="5">
        <v>40432.0</v>
      </c>
      <c r="F2096" s="5">
        <v>18378.0</v>
      </c>
      <c r="G2096" s="5" t="s">
        <v>18743</v>
      </c>
      <c r="H2096" s="5" t="s">
        <v>459</v>
      </c>
      <c r="I2096" s="5" t="s">
        <v>18744</v>
      </c>
      <c r="J2096" s="5" t="s">
        <v>2442</v>
      </c>
      <c r="K2096" s="5" t="s">
        <v>18745</v>
      </c>
      <c r="L2096" s="5" t="s">
        <v>18746</v>
      </c>
      <c r="M2096" s="10" t="str">
        <f>IFERROR(__xludf.DUMMYFUNCTION("REGEXEXTRACT(L2581, ""[\s,]([A-Z]{2})[,\s]\s?\d{5}"")"),"GA")</f>
        <v>GA</v>
      </c>
      <c r="N2096" s="5" t="s">
        <v>18747</v>
      </c>
      <c r="O2096" s="5">
        <v>21227.0</v>
      </c>
      <c r="P2096" s="5">
        <v>1.0</v>
      </c>
      <c r="Q2096" s="5" t="s">
        <v>18748</v>
      </c>
      <c r="R2096" s="5" t="s">
        <v>52</v>
      </c>
      <c r="S2096" s="5">
        <v>35.0</v>
      </c>
      <c r="T2096" s="5" t="s">
        <v>115</v>
      </c>
      <c r="U2096" s="5">
        <v>0.0</v>
      </c>
      <c r="V2096" s="5" t="s">
        <v>70</v>
      </c>
      <c r="W2096" s="5" t="s">
        <v>18749</v>
      </c>
      <c r="X2096" s="5" t="s">
        <v>71</v>
      </c>
      <c r="Y2096" s="5" t="s">
        <v>52</v>
      </c>
      <c r="Z2096" s="5" t="s">
        <v>18750</v>
      </c>
      <c r="AA2096" s="5" t="s">
        <v>18751</v>
      </c>
      <c r="AB2096" s="5" t="s">
        <v>235</v>
      </c>
      <c r="AC2096" s="5" t="s">
        <v>52</v>
      </c>
      <c r="AD2096" s="5" t="s">
        <v>2791</v>
      </c>
      <c r="AE2096" s="5" t="s">
        <v>2792</v>
      </c>
      <c r="AF2096" s="5" t="s">
        <v>52</v>
      </c>
      <c r="AG2096" s="5" t="s">
        <v>52</v>
      </c>
      <c r="AH2096" s="5">
        <v>79118.0</v>
      </c>
      <c r="AI2096" s="5" t="s">
        <v>2793</v>
      </c>
      <c r="AJ2096" s="5" t="s">
        <v>18741</v>
      </c>
      <c r="AK2096" s="5" t="s">
        <v>18746</v>
      </c>
      <c r="AL2096" s="5" t="s">
        <v>11769</v>
      </c>
    </row>
    <row r="2097" hidden="1">
      <c r="A2097" s="5" t="s">
        <v>18752</v>
      </c>
      <c r="B2097" s="5" t="s">
        <v>18753</v>
      </c>
      <c r="C2097" s="5" t="s">
        <v>18742</v>
      </c>
      <c r="D2097" s="9">
        <v>42740.0</v>
      </c>
      <c r="E2097" s="5">
        <v>42379.0</v>
      </c>
      <c r="F2097" s="5">
        <v>19263.0</v>
      </c>
      <c r="G2097" s="5" t="s">
        <v>18743</v>
      </c>
      <c r="H2097" s="5" t="s">
        <v>459</v>
      </c>
      <c r="I2097" s="5" t="s">
        <v>18744</v>
      </c>
      <c r="J2097" s="5" t="s">
        <v>2442</v>
      </c>
      <c r="K2097" s="5" t="s">
        <v>18754</v>
      </c>
      <c r="L2097" s="5" t="s">
        <v>18755</v>
      </c>
      <c r="M2097" s="10" t="str">
        <f>IFERROR(__xludf.DUMMYFUNCTION("REGEXEXTRACT(L2582, ""[\s,]([A-Z]{2})[,\s]\s?\d{5}"")"),"#N/A")</f>
        <v>#N/A</v>
      </c>
      <c r="N2097" s="5" t="s">
        <v>18747</v>
      </c>
      <c r="O2097" s="5">
        <v>60007.0</v>
      </c>
      <c r="P2097" s="5">
        <v>1.0</v>
      </c>
      <c r="Q2097" s="5" t="s">
        <v>18756</v>
      </c>
      <c r="R2097" s="5" t="s">
        <v>52</v>
      </c>
      <c r="S2097" s="5">
        <v>37.0</v>
      </c>
      <c r="T2097" s="5" t="s">
        <v>115</v>
      </c>
      <c r="U2097" s="5">
        <v>0.0</v>
      </c>
      <c r="V2097" s="5" t="s">
        <v>70</v>
      </c>
      <c r="W2097" s="5" t="s">
        <v>18757</v>
      </c>
      <c r="X2097" s="5" t="s">
        <v>71</v>
      </c>
      <c r="Y2097" s="5" t="s">
        <v>52</v>
      </c>
      <c r="Z2097" s="5" t="s">
        <v>18750</v>
      </c>
      <c r="AA2097" s="5" t="s">
        <v>18758</v>
      </c>
      <c r="AB2097" s="5" t="s">
        <v>235</v>
      </c>
      <c r="AC2097" s="5" t="s">
        <v>283</v>
      </c>
      <c r="AD2097" s="5" t="s">
        <v>2791</v>
      </c>
      <c r="AE2097" s="5" t="s">
        <v>2792</v>
      </c>
      <c r="AF2097" s="5" t="s">
        <v>52</v>
      </c>
      <c r="AG2097" s="5" t="s">
        <v>52</v>
      </c>
      <c r="AH2097" s="5">
        <v>79118.0</v>
      </c>
      <c r="AI2097" s="5" t="s">
        <v>2793</v>
      </c>
      <c r="AJ2097" s="5" t="s">
        <v>18753</v>
      </c>
      <c r="AK2097" s="5" t="s">
        <v>18755</v>
      </c>
      <c r="AL2097" s="5" t="s">
        <v>11769</v>
      </c>
    </row>
    <row r="2098" hidden="1">
      <c r="A2098" s="5" t="s">
        <v>18759</v>
      </c>
      <c r="B2098" s="5" t="s">
        <v>6576</v>
      </c>
      <c r="C2098" s="5" t="s">
        <v>6577</v>
      </c>
      <c r="D2098" s="9">
        <v>42738.0</v>
      </c>
      <c r="E2098" s="5">
        <v>22277.0</v>
      </c>
      <c r="F2098" s="5">
        <v>10126.0</v>
      </c>
      <c r="G2098" s="5" t="s">
        <v>634</v>
      </c>
      <c r="H2098" s="5" t="s">
        <v>149</v>
      </c>
      <c r="I2098" s="5" t="s">
        <v>18760</v>
      </c>
      <c r="J2098" s="5" t="s">
        <v>274</v>
      </c>
      <c r="K2098" s="5" t="s">
        <v>391</v>
      </c>
      <c r="L2098" s="5" t="s">
        <v>18499</v>
      </c>
      <c r="M2098" s="10" t="str">
        <f>IFERROR(__xludf.DUMMYFUNCTION("REGEXEXTRACT(L2583, ""[\s,]([A-Z]{2})[,\s]\s?\d{5}"")"),"#N/A")</f>
        <v>#N/A</v>
      </c>
      <c r="N2098" s="5" t="s">
        <v>18761</v>
      </c>
      <c r="O2098" s="5" t="s">
        <v>17833</v>
      </c>
      <c r="P2098" s="5">
        <v>1.0</v>
      </c>
      <c r="Q2098" s="5" t="s">
        <v>18762</v>
      </c>
      <c r="R2098" s="5">
        <v>4500.0</v>
      </c>
      <c r="S2098" s="5">
        <v>109.0</v>
      </c>
      <c r="T2098" s="5" t="s">
        <v>115</v>
      </c>
      <c r="U2098" s="5">
        <v>0.0</v>
      </c>
      <c r="V2098" s="5" t="s">
        <v>70</v>
      </c>
      <c r="W2098" s="5" t="s">
        <v>18763</v>
      </c>
      <c r="X2098" s="5" t="s">
        <v>52</v>
      </c>
      <c r="Y2098" s="5" t="s">
        <v>52</v>
      </c>
      <c r="Z2098" s="5" t="s">
        <v>18764</v>
      </c>
      <c r="AA2098" s="5" t="s">
        <v>18765</v>
      </c>
      <c r="AB2098" s="5" t="s">
        <v>881</v>
      </c>
      <c r="AC2098" s="5" t="s">
        <v>52</v>
      </c>
      <c r="AD2098" s="5" t="s">
        <v>398</v>
      </c>
      <c r="AE2098" s="5" t="s">
        <v>399</v>
      </c>
      <c r="AF2098" s="5" t="s">
        <v>400</v>
      </c>
      <c r="AG2098" s="5" t="s">
        <v>401</v>
      </c>
      <c r="AH2098" s="5">
        <v>23502.0</v>
      </c>
      <c r="AI2098" s="5" t="s">
        <v>402</v>
      </c>
      <c r="AJ2098" s="5" t="s">
        <v>18387</v>
      </c>
      <c r="AK2098" s="5" t="s">
        <v>18766</v>
      </c>
      <c r="AL2098" s="5" t="s">
        <v>1874</v>
      </c>
    </row>
    <row r="2099" hidden="1">
      <c r="A2099" s="5" t="s">
        <v>18767</v>
      </c>
      <c r="B2099" s="5" t="s">
        <v>13270</v>
      </c>
      <c r="C2099" s="5" t="s">
        <v>204</v>
      </c>
      <c r="D2099" s="9">
        <v>42737.0</v>
      </c>
      <c r="E2099" s="5">
        <v>49782.0</v>
      </c>
      <c r="F2099" s="5">
        <v>22628.0</v>
      </c>
      <c r="G2099" s="5" t="s">
        <v>188</v>
      </c>
      <c r="H2099" s="5" t="s">
        <v>205</v>
      </c>
      <c r="I2099" s="5" t="s">
        <v>17572</v>
      </c>
      <c r="J2099" s="5" t="s">
        <v>191</v>
      </c>
      <c r="K2099" s="5" t="s">
        <v>1536</v>
      </c>
      <c r="L2099" s="5" t="s">
        <v>18768</v>
      </c>
      <c r="M2099" s="10" t="str">
        <f>IFERROR(__xludf.DUMMYFUNCTION("REGEXEXTRACT(L2584, ""[\s,]([A-Z]{2})[,\s]\s?\d{5}"")"),"#N/A")</f>
        <v>#N/A</v>
      </c>
      <c r="N2099" s="5" t="s">
        <v>18769</v>
      </c>
      <c r="O2099" s="5" t="s">
        <v>13273</v>
      </c>
      <c r="P2099" s="5">
        <v>1.0</v>
      </c>
      <c r="Q2099" s="5" t="s">
        <v>18770</v>
      </c>
      <c r="R2099" s="5" t="s">
        <v>244</v>
      </c>
      <c r="S2099" s="5">
        <v>643.0</v>
      </c>
      <c r="T2099" s="5" t="s">
        <v>53</v>
      </c>
      <c r="U2099" s="5">
        <v>28.0</v>
      </c>
      <c r="V2099" s="5" t="s">
        <v>70</v>
      </c>
      <c r="W2099" s="5" t="s">
        <v>18771</v>
      </c>
      <c r="X2099" s="5" t="s">
        <v>52</v>
      </c>
      <c r="Y2099" s="5" t="s">
        <v>52</v>
      </c>
      <c r="Z2099" s="5" t="s">
        <v>18772</v>
      </c>
      <c r="AA2099" s="5" t="s">
        <v>18773</v>
      </c>
      <c r="AB2099" s="5" t="s">
        <v>235</v>
      </c>
      <c r="AC2099" s="5" t="s">
        <v>52</v>
      </c>
      <c r="AD2099" s="5" t="s">
        <v>3723</v>
      </c>
      <c r="AE2099" s="5" t="s">
        <v>3724</v>
      </c>
      <c r="AF2099" s="5" t="s">
        <v>3725</v>
      </c>
      <c r="AG2099" s="5" t="s">
        <v>52</v>
      </c>
      <c r="AH2099" s="5" t="s">
        <v>3726</v>
      </c>
      <c r="AI2099" s="5" t="s">
        <v>3727</v>
      </c>
      <c r="AJ2099" s="5" t="s">
        <v>13270</v>
      </c>
      <c r="AK2099" s="5" t="s">
        <v>18774</v>
      </c>
      <c r="AL2099" s="5" t="s">
        <v>3729</v>
      </c>
    </row>
    <row r="2100" hidden="1">
      <c r="A2100" s="5" t="s">
        <v>18377</v>
      </c>
      <c r="B2100" s="5" t="s">
        <v>17789</v>
      </c>
      <c r="C2100" s="5" t="s">
        <v>18775</v>
      </c>
      <c r="D2100" s="9">
        <v>42737.0</v>
      </c>
      <c r="E2100" s="5">
        <v>12144.0</v>
      </c>
      <c r="F2100" s="5">
        <v>5520.0</v>
      </c>
      <c r="G2100" s="5" t="s">
        <v>148</v>
      </c>
      <c r="H2100" s="5" t="s">
        <v>205</v>
      </c>
      <c r="I2100" s="5" t="s">
        <v>17791</v>
      </c>
      <c r="J2100" s="5" t="s">
        <v>151</v>
      </c>
      <c r="K2100" s="5" t="s">
        <v>1314</v>
      </c>
      <c r="L2100" s="5" t="s">
        <v>17792</v>
      </c>
      <c r="M2100" s="10" t="str">
        <f>IFERROR(__xludf.DUMMYFUNCTION("REGEXEXTRACT(L2585, ""[\s,]([A-Z]{2})[,\s]\s?\d{5}"")"),"FL")</f>
        <v>FL</v>
      </c>
      <c r="N2100" s="5" t="s">
        <v>18776</v>
      </c>
      <c r="O2100" s="5" t="s">
        <v>52</v>
      </c>
      <c r="P2100" s="5">
        <v>1.0</v>
      </c>
      <c r="Q2100" s="5" t="s">
        <v>18777</v>
      </c>
      <c r="R2100" s="5">
        <v>4500.0</v>
      </c>
      <c r="S2100" s="5">
        <v>328.0</v>
      </c>
      <c r="T2100" s="5" t="s">
        <v>115</v>
      </c>
      <c r="U2100" s="5">
        <v>0.0</v>
      </c>
      <c r="V2100" s="5" t="s">
        <v>70</v>
      </c>
      <c r="W2100" s="5" t="s">
        <v>18778</v>
      </c>
      <c r="X2100" s="5" t="s">
        <v>71</v>
      </c>
      <c r="Y2100" s="5" t="s">
        <v>52</v>
      </c>
      <c r="Z2100" s="5" t="s">
        <v>18779</v>
      </c>
      <c r="AA2100" s="5" t="s">
        <v>18780</v>
      </c>
      <c r="AB2100" s="5" t="s">
        <v>235</v>
      </c>
      <c r="AC2100" s="5" t="s">
        <v>52</v>
      </c>
      <c r="AD2100" s="5" t="s">
        <v>398</v>
      </c>
      <c r="AE2100" s="5" t="s">
        <v>399</v>
      </c>
      <c r="AF2100" s="5" t="s">
        <v>400</v>
      </c>
      <c r="AG2100" s="5" t="s">
        <v>401</v>
      </c>
      <c r="AH2100" s="5">
        <v>23502.0</v>
      </c>
      <c r="AI2100" s="5" t="s">
        <v>402</v>
      </c>
      <c r="AJ2100" s="5" t="s">
        <v>18781</v>
      </c>
      <c r="AK2100" s="5" t="s">
        <v>17792</v>
      </c>
      <c r="AL2100" s="5" t="s">
        <v>17797</v>
      </c>
    </row>
    <row r="2101" hidden="1">
      <c r="A2101" s="5" t="s">
        <v>18782</v>
      </c>
      <c r="B2101" s="5" t="s">
        <v>17789</v>
      </c>
      <c r="C2101" s="5" t="s">
        <v>17799</v>
      </c>
      <c r="D2101" s="9">
        <v>42737.0</v>
      </c>
      <c r="E2101" s="5">
        <v>3718.0</v>
      </c>
      <c r="F2101" s="5">
        <v>1690.0</v>
      </c>
      <c r="G2101" s="5" t="s">
        <v>148</v>
      </c>
      <c r="H2101" s="5" t="s">
        <v>205</v>
      </c>
      <c r="I2101" s="5" t="s">
        <v>17791</v>
      </c>
      <c r="J2101" s="5" t="s">
        <v>151</v>
      </c>
      <c r="K2101" s="5" t="s">
        <v>744</v>
      </c>
      <c r="L2101" s="5" t="s">
        <v>17792</v>
      </c>
      <c r="M2101" s="10" t="str">
        <f>IFERROR(__xludf.DUMMYFUNCTION("REGEXEXTRACT(L2586, ""[\s,]([A-Z]{2})[,\s]\s?\d{5}"")"),"GA")</f>
        <v>GA</v>
      </c>
      <c r="N2101" s="5" t="s">
        <v>17800</v>
      </c>
      <c r="O2101" s="5" t="s">
        <v>52</v>
      </c>
      <c r="P2101" s="5">
        <v>1.0</v>
      </c>
      <c r="Q2101" s="5" t="s">
        <v>18777</v>
      </c>
      <c r="R2101" s="5">
        <v>4500.0</v>
      </c>
      <c r="S2101" s="5">
        <v>328.0</v>
      </c>
      <c r="T2101" s="5" t="s">
        <v>115</v>
      </c>
      <c r="U2101" s="5">
        <v>0.0</v>
      </c>
      <c r="V2101" s="5" t="s">
        <v>70</v>
      </c>
      <c r="W2101" s="5" t="s">
        <v>18783</v>
      </c>
      <c r="X2101" s="5" t="s">
        <v>55</v>
      </c>
      <c r="Y2101" s="5" t="s">
        <v>18778</v>
      </c>
      <c r="Z2101" s="5" t="s">
        <v>18779</v>
      </c>
      <c r="AA2101" s="5" t="s">
        <v>18780</v>
      </c>
      <c r="AB2101" s="5" t="s">
        <v>235</v>
      </c>
      <c r="AC2101" s="5" t="s">
        <v>52</v>
      </c>
      <c r="AD2101" s="5" t="s">
        <v>398</v>
      </c>
      <c r="AE2101" s="5" t="s">
        <v>399</v>
      </c>
      <c r="AF2101" s="5" t="s">
        <v>400</v>
      </c>
      <c r="AG2101" s="5" t="s">
        <v>401</v>
      </c>
      <c r="AH2101" s="5">
        <v>23502.0</v>
      </c>
      <c r="AI2101" s="5" t="s">
        <v>402</v>
      </c>
      <c r="AJ2101" s="5" t="s">
        <v>102</v>
      </c>
      <c r="AK2101" s="5" t="s">
        <v>102</v>
      </c>
      <c r="AL2101" s="5" t="s">
        <v>17797</v>
      </c>
    </row>
    <row r="2102">
      <c r="A2102" s="5" t="s">
        <v>18784</v>
      </c>
      <c r="B2102" s="5" t="s">
        <v>18785</v>
      </c>
      <c r="C2102" s="5" t="s">
        <v>18786</v>
      </c>
      <c r="D2102" s="9">
        <v>42737.0</v>
      </c>
      <c r="E2102" s="5">
        <v>39563.0</v>
      </c>
      <c r="F2102" s="5">
        <v>17983.0</v>
      </c>
      <c r="G2102" s="5" t="s">
        <v>253</v>
      </c>
      <c r="H2102" s="5" t="s">
        <v>45</v>
      </c>
      <c r="I2102" s="5" t="s">
        <v>18787</v>
      </c>
      <c r="J2102" s="5" t="s">
        <v>256</v>
      </c>
      <c r="K2102" s="5" t="s">
        <v>18784</v>
      </c>
      <c r="L2102" s="5" t="s">
        <v>18788</v>
      </c>
      <c r="M2102" s="10" t="str">
        <f>IFERROR(__xludf.DUMMYFUNCTION("REGEXEXTRACT(L2587, ""[\s,]([A-Z]{2})[,\s]\s?\d{5}"")"),"TN")</f>
        <v>TN</v>
      </c>
      <c r="N2102" s="5" t="s">
        <v>18789</v>
      </c>
      <c r="O2102" s="5" t="s">
        <v>52</v>
      </c>
      <c r="P2102" s="5">
        <v>1.0</v>
      </c>
      <c r="Q2102" s="5" t="s">
        <v>18790</v>
      </c>
      <c r="R2102" s="5">
        <v>4500.0</v>
      </c>
      <c r="S2102" s="5">
        <v>48.0</v>
      </c>
      <c r="T2102" s="5" t="s">
        <v>53</v>
      </c>
      <c r="U2102" s="5">
        <v>0.0</v>
      </c>
      <c r="V2102" s="5" t="s">
        <v>52</v>
      </c>
      <c r="W2102" s="5" t="s">
        <v>18791</v>
      </c>
      <c r="X2102" s="5" t="s">
        <v>52</v>
      </c>
      <c r="Y2102" s="5" t="s">
        <v>52</v>
      </c>
      <c r="Z2102" s="5" t="s">
        <v>18792</v>
      </c>
      <c r="AA2102" s="5">
        <v>7995649.0</v>
      </c>
      <c r="AB2102" s="5" t="s">
        <v>119</v>
      </c>
      <c r="AC2102" s="5" t="s">
        <v>52</v>
      </c>
      <c r="AD2102" s="5" t="s">
        <v>17351</v>
      </c>
      <c r="AE2102" s="5" t="s">
        <v>17352</v>
      </c>
      <c r="AF2102" s="5" t="s">
        <v>17353</v>
      </c>
      <c r="AG2102" s="5" t="s">
        <v>52</v>
      </c>
      <c r="AH2102" s="5" t="s">
        <v>52</v>
      </c>
      <c r="AI2102" s="5" t="s">
        <v>52</v>
      </c>
      <c r="AJ2102" s="5" t="s">
        <v>18785</v>
      </c>
      <c r="AK2102" s="5" t="s">
        <v>18788</v>
      </c>
      <c r="AL2102" s="5" t="s">
        <v>18793</v>
      </c>
    </row>
    <row r="2103" hidden="1">
      <c r="A2103" s="5" t="s">
        <v>18794</v>
      </c>
      <c r="B2103" s="5" t="s">
        <v>18795</v>
      </c>
      <c r="C2103" s="5" t="s">
        <v>102</v>
      </c>
      <c r="D2103" s="9">
        <v>42733.0</v>
      </c>
      <c r="E2103" s="5">
        <v>49039.0</v>
      </c>
      <c r="F2103" s="5">
        <v>22290.0</v>
      </c>
      <c r="G2103" s="5" t="s">
        <v>148</v>
      </c>
      <c r="H2103" s="5" t="s">
        <v>189</v>
      </c>
      <c r="I2103" s="5" t="s">
        <v>18796</v>
      </c>
      <c r="J2103" s="5" t="s">
        <v>151</v>
      </c>
      <c r="K2103" s="5" t="s">
        <v>462</v>
      </c>
      <c r="L2103" s="5" t="s">
        <v>18797</v>
      </c>
      <c r="M2103" s="10" t="str">
        <f>IFERROR(__xludf.DUMMYFUNCTION("REGEXEXTRACT(L2588, ""[\s,]([A-Z]{2})[,\s]\s?\d{5}"")"),"#N/A")</f>
        <v>#N/A</v>
      </c>
      <c r="N2103" s="5" t="s">
        <v>102</v>
      </c>
      <c r="O2103" s="5" t="s">
        <v>52</v>
      </c>
      <c r="P2103" s="5">
        <v>1.0</v>
      </c>
      <c r="Q2103" s="5" t="s">
        <v>18798</v>
      </c>
      <c r="R2103" s="5">
        <v>4500.0</v>
      </c>
      <c r="S2103" s="5">
        <v>18.0</v>
      </c>
      <c r="T2103" s="5" t="s">
        <v>1386</v>
      </c>
      <c r="U2103" s="5">
        <v>0.0</v>
      </c>
      <c r="V2103" s="5" t="s">
        <v>158</v>
      </c>
      <c r="W2103" s="5" t="s">
        <v>18799</v>
      </c>
      <c r="X2103" s="5" t="s">
        <v>52</v>
      </c>
      <c r="Y2103" s="5" t="s">
        <v>52</v>
      </c>
      <c r="Z2103" s="5" t="s">
        <v>8312</v>
      </c>
      <c r="AA2103" s="5">
        <v>7513072.0</v>
      </c>
      <c r="AB2103" s="5" t="s">
        <v>235</v>
      </c>
      <c r="AC2103" s="5" t="s">
        <v>52</v>
      </c>
      <c r="AD2103" s="5" t="s">
        <v>163</v>
      </c>
      <c r="AE2103" s="5" t="s">
        <v>164</v>
      </c>
      <c r="AF2103" s="5" t="s">
        <v>165</v>
      </c>
      <c r="AG2103" s="5" t="s">
        <v>52</v>
      </c>
      <c r="AH2103" s="5" t="s">
        <v>52</v>
      </c>
      <c r="AI2103" s="5" t="s">
        <v>52</v>
      </c>
      <c r="AJ2103" s="5" t="s">
        <v>18795</v>
      </c>
      <c r="AK2103" s="5" t="s">
        <v>18797</v>
      </c>
      <c r="AL2103" s="5" t="s">
        <v>6168</v>
      </c>
    </row>
    <row r="2104" hidden="1">
      <c r="A2104" s="5" t="s">
        <v>18800</v>
      </c>
      <c r="B2104" s="5" t="s">
        <v>16737</v>
      </c>
      <c r="C2104" s="5" t="s">
        <v>16738</v>
      </c>
      <c r="D2104" s="9">
        <v>42730.0</v>
      </c>
      <c r="E2104" s="5">
        <v>33917.0</v>
      </c>
      <c r="F2104" s="5">
        <v>15417.0</v>
      </c>
      <c r="G2104" s="5" t="s">
        <v>3378</v>
      </c>
      <c r="H2104" s="5" t="s">
        <v>1534</v>
      </c>
      <c r="I2104" s="5" t="s">
        <v>18801</v>
      </c>
      <c r="J2104" s="5" t="s">
        <v>3378</v>
      </c>
      <c r="K2104" s="5" t="s">
        <v>18802</v>
      </c>
      <c r="L2104" s="5" t="s">
        <v>16741</v>
      </c>
      <c r="M2104" s="10" t="str">
        <f>IFERROR(__xludf.DUMMYFUNCTION("REGEXEXTRACT(L2589, ""[\s,]([A-Z]{2})[,\s]\s?\d{5}"")"),"CA")</f>
        <v>CA</v>
      </c>
      <c r="N2104" s="5" t="s">
        <v>16742</v>
      </c>
      <c r="O2104" s="5">
        <v>45242.0</v>
      </c>
      <c r="P2104" s="5">
        <v>1.0</v>
      </c>
      <c r="Q2104" s="5" t="s">
        <v>18803</v>
      </c>
      <c r="R2104" s="5" t="s">
        <v>13131</v>
      </c>
      <c r="S2104" s="5">
        <v>1248.0</v>
      </c>
      <c r="T2104" s="5" t="s">
        <v>69</v>
      </c>
      <c r="U2104" s="5">
        <v>0.0</v>
      </c>
      <c r="V2104" s="5" t="s">
        <v>93</v>
      </c>
      <c r="W2104" s="5" t="s">
        <v>18804</v>
      </c>
      <c r="X2104" s="5" t="s">
        <v>55</v>
      </c>
      <c r="Y2104" s="5" t="s">
        <v>18805</v>
      </c>
      <c r="Z2104" s="5" t="s">
        <v>178</v>
      </c>
      <c r="AA2104" s="5" t="s">
        <v>18806</v>
      </c>
      <c r="AB2104" s="5" t="s">
        <v>260</v>
      </c>
      <c r="AC2104" s="5" t="s">
        <v>52</v>
      </c>
      <c r="AD2104" s="5" t="s">
        <v>3141</v>
      </c>
      <c r="AE2104" s="5" t="s">
        <v>3142</v>
      </c>
      <c r="AF2104" s="5" t="s">
        <v>162</v>
      </c>
      <c r="AG2104" s="5" t="s">
        <v>52</v>
      </c>
      <c r="AH2104" s="5" t="s">
        <v>52</v>
      </c>
      <c r="AI2104" s="5" t="s">
        <v>3143</v>
      </c>
      <c r="AJ2104" s="5" t="s">
        <v>102</v>
      </c>
      <c r="AK2104" s="5" t="s">
        <v>102</v>
      </c>
      <c r="AL2104" s="5" t="s">
        <v>162</v>
      </c>
    </row>
    <row r="2105" hidden="1">
      <c r="A2105" s="5" t="s">
        <v>18807</v>
      </c>
      <c r="B2105" s="5" t="s">
        <v>16737</v>
      </c>
      <c r="C2105" s="5" t="s">
        <v>16738</v>
      </c>
      <c r="D2105" s="9">
        <v>42730.0</v>
      </c>
      <c r="E2105" s="5">
        <v>11372.0</v>
      </c>
      <c r="F2105" s="5">
        <v>5169.0</v>
      </c>
      <c r="G2105" s="5" t="s">
        <v>3378</v>
      </c>
      <c r="H2105" s="5" t="s">
        <v>1534</v>
      </c>
      <c r="I2105" s="5" t="s">
        <v>18801</v>
      </c>
      <c r="J2105" s="5" t="s">
        <v>3378</v>
      </c>
      <c r="K2105" s="5" t="s">
        <v>18808</v>
      </c>
      <c r="L2105" s="5" t="s">
        <v>16741</v>
      </c>
      <c r="M2105" s="10" t="str">
        <f>IFERROR(__xludf.DUMMYFUNCTION("REGEXEXTRACT(L2590, ""[\s,]([A-Z]{2})[,\s]\s?\d{5}"")"),"NH")</f>
        <v>NH</v>
      </c>
      <c r="N2105" s="5" t="s">
        <v>16742</v>
      </c>
      <c r="O2105" s="5">
        <v>45242.0</v>
      </c>
      <c r="P2105" s="5">
        <v>1.0</v>
      </c>
      <c r="Q2105" s="5" t="s">
        <v>18809</v>
      </c>
      <c r="R2105" s="5" t="s">
        <v>13131</v>
      </c>
      <c r="S2105" s="5">
        <v>337.0</v>
      </c>
      <c r="T2105" s="5" t="s">
        <v>69</v>
      </c>
      <c r="U2105" s="5">
        <v>0.0</v>
      </c>
      <c r="V2105" s="5" t="s">
        <v>93</v>
      </c>
      <c r="W2105" s="5" t="s">
        <v>18810</v>
      </c>
      <c r="X2105" s="5" t="s">
        <v>55</v>
      </c>
      <c r="Y2105" s="5" t="s">
        <v>18811</v>
      </c>
      <c r="Z2105" s="5" t="s">
        <v>178</v>
      </c>
      <c r="AA2105" s="5" t="s">
        <v>18812</v>
      </c>
      <c r="AB2105" s="5" t="s">
        <v>260</v>
      </c>
      <c r="AC2105" s="5" t="s">
        <v>52</v>
      </c>
      <c r="AD2105" s="5" t="s">
        <v>3141</v>
      </c>
      <c r="AE2105" s="5" t="s">
        <v>3142</v>
      </c>
      <c r="AF2105" s="5" t="s">
        <v>162</v>
      </c>
      <c r="AG2105" s="5" t="s">
        <v>52</v>
      </c>
      <c r="AH2105" s="5" t="s">
        <v>52</v>
      </c>
      <c r="AI2105" s="5" t="s">
        <v>3143</v>
      </c>
      <c r="AJ2105" s="5" t="s">
        <v>102</v>
      </c>
      <c r="AK2105" s="5" t="s">
        <v>102</v>
      </c>
      <c r="AL2105" s="5" t="s">
        <v>162</v>
      </c>
    </row>
    <row r="2106" hidden="1">
      <c r="A2106" s="5" t="s">
        <v>18813</v>
      </c>
      <c r="B2106" s="5" t="s">
        <v>1406</v>
      </c>
      <c r="C2106" s="5" t="s">
        <v>18814</v>
      </c>
      <c r="D2106" s="9">
        <v>42727.0</v>
      </c>
      <c r="E2106" s="5">
        <v>847.0</v>
      </c>
      <c r="F2106" s="5">
        <v>385.0</v>
      </c>
      <c r="G2106" s="5" t="s">
        <v>170</v>
      </c>
      <c r="H2106" s="5" t="s">
        <v>171</v>
      </c>
      <c r="I2106" s="5" t="s">
        <v>18815</v>
      </c>
      <c r="J2106" s="5" t="s">
        <v>170</v>
      </c>
      <c r="K2106" s="5" t="s">
        <v>18816</v>
      </c>
      <c r="L2106" s="5" t="s">
        <v>18817</v>
      </c>
      <c r="M2106" s="10" t="str">
        <f>IFERROR(__xludf.DUMMYFUNCTION("REGEXEXTRACT(L2591, ""[\s,]([A-Z]{2})[,\s]\s?\d{5}"")"),"OH")</f>
        <v>OH</v>
      </c>
      <c r="N2106" s="5" t="s">
        <v>18818</v>
      </c>
      <c r="O2106" s="5" t="s">
        <v>52</v>
      </c>
      <c r="P2106" s="5">
        <v>1.0</v>
      </c>
      <c r="Q2106" s="5" t="s">
        <v>18819</v>
      </c>
      <c r="R2106" s="5" t="s">
        <v>4202</v>
      </c>
      <c r="S2106" s="5">
        <v>93.0</v>
      </c>
      <c r="T2106" s="5" t="s">
        <v>69</v>
      </c>
      <c r="U2106" s="5">
        <v>0.0</v>
      </c>
      <c r="V2106" s="5" t="s">
        <v>52</v>
      </c>
      <c r="W2106" s="5" t="s">
        <v>18820</v>
      </c>
      <c r="X2106" s="5" t="s">
        <v>52</v>
      </c>
      <c r="Y2106" s="5" t="s">
        <v>52</v>
      </c>
      <c r="Z2106" s="5" t="s">
        <v>18821</v>
      </c>
      <c r="AA2106" s="5" t="s">
        <v>18822</v>
      </c>
      <c r="AB2106" s="5" t="s">
        <v>260</v>
      </c>
      <c r="AC2106" s="5" t="s">
        <v>52</v>
      </c>
      <c r="AD2106" s="5" t="s">
        <v>3589</v>
      </c>
      <c r="AE2106" s="5" t="s">
        <v>3590</v>
      </c>
      <c r="AF2106" s="5" t="s">
        <v>3591</v>
      </c>
      <c r="AG2106" s="5" t="s">
        <v>52</v>
      </c>
      <c r="AH2106" s="5" t="s">
        <v>52</v>
      </c>
      <c r="AI2106" s="5" t="s">
        <v>3592</v>
      </c>
      <c r="AJ2106" s="5" t="s">
        <v>1406</v>
      </c>
      <c r="AK2106" s="5" t="s">
        <v>18823</v>
      </c>
      <c r="AL2106" s="5" t="s">
        <v>59</v>
      </c>
    </row>
    <row r="2107" hidden="1">
      <c r="A2107" s="5" t="s">
        <v>18824</v>
      </c>
      <c r="B2107" s="5" t="s">
        <v>16737</v>
      </c>
      <c r="C2107" s="5" t="s">
        <v>16738</v>
      </c>
      <c r="D2107" s="9">
        <v>42724.0</v>
      </c>
      <c r="E2107" s="5">
        <v>9964.0</v>
      </c>
      <c r="F2107" s="5">
        <v>4529.0</v>
      </c>
      <c r="G2107" s="5" t="s">
        <v>3378</v>
      </c>
      <c r="H2107" s="5" t="s">
        <v>272</v>
      </c>
      <c r="I2107" s="5" t="s">
        <v>12448</v>
      </c>
      <c r="J2107" s="5" t="s">
        <v>3378</v>
      </c>
      <c r="K2107" s="5" t="s">
        <v>18825</v>
      </c>
      <c r="L2107" s="5" t="s">
        <v>16741</v>
      </c>
      <c r="M2107" s="10" t="str">
        <f>IFERROR(__xludf.DUMMYFUNCTION("REGEXEXTRACT(L2592, ""[\s,]([A-Z]{2})[,\s]\s?\d{5}"")"),"#N/A")</f>
        <v>#N/A</v>
      </c>
      <c r="N2107" s="5" t="s">
        <v>16742</v>
      </c>
      <c r="O2107" s="5">
        <v>45242.0</v>
      </c>
      <c r="P2107" s="5">
        <v>1.0</v>
      </c>
      <c r="Q2107" s="5" t="s">
        <v>18826</v>
      </c>
      <c r="R2107" s="5">
        <v>4310.0</v>
      </c>
      <c r="S2107" s="5">
        <v>517.0</v>
      </c>
      <c r="T2107" s="5" t="s">
        <v>69</v>
      </c>
      <c r="U2107" s="5">
        <v>0.0</v>
      </c>
      <c r="V2107" s="5" t="s">
        <v>93</v>
      </c>
      <c r="W2107" s="5" t="s">
        <v>18827</v>
      </c>
      <c r="X2107" s="5" t="s">
        <v>55</v>
      </c>
      <c r="Y2107" s="5" t="s">
        <v>18828</v>
      </c>
      <c r="Z2107" s="5" t="s">
        <v>8435</v>
      </c>
      <c r="AA2107" s="5" t="s">
        <v>18829</v>
      </c>
      <c r="AB2107" s="5" t="s">
        <v>162</v>
      </c>
      <c r="AC2107" s="5" t="s">
        <v>52</v>
      </c>
      <c r="AD2107" s="5" t="s">
        <v>3141</v>
      </c>
      <c r="AE2107" s="5" t="s">
        <v>3142</v>
      </c>
      <c r="AF2107" s="5" t="s">
        <v>162</v>
      </c>
      <c r="AG2107" s="5" t="s">
        <v>52</v>
      </c>
      <c r="AH2107" s="5" t="s">
        <v>52</v>
      </c>
      <c r="AI2107" s="5" t="s">
        <v>3143</v>
      </c>
      <c r="AJ2107" s="5" t="s">
        <v>102</v>
      </c>
      <c r="AK2107" s="5" t="s">
        <v>102</v>
      </c>
      <c r="AL2107" s="5" t="s">
        <v>162</v>
      </c>
    </row>
    <row r="2108" hidden="1">
      <c r="A2108" s="5" t="s">
        <v>18830</v>
      </c>
      <c r="B2108" s="5" t="s">
        <v>18318</v>
      </c>
      <c r="C2108" s="5" t="s">
        <v>18319</v>
      </c>
      <c r="D2108" s="9">
        <v>42724.0</v>
      </c>
      <c r="E2108" s="5">
        <v>89514.0</v>
      </c>
      <c r="F2108" s="5">
        <v>40688.0</v>
      </c>
      <c r="G2108" s="5" t="s">
        <v>1683</v>
      </c>
      <c r="H2108" s="5" t="s">
        <v>290</v>
      </c>
      <c r="I2108" s="5" t="s">
        <v>17513</v>
      </c>
      <c r="J2108" s="5" t="s">
        <v>1685</v>
      </c>
      <c r="K2108" s="5" t="s">
        <v>1086</v>
      </c>
      <c r="L2108" s="5" t="s">
        <v>18320</v>
      </c>
      <c r="M2108" s="10" t="str">
        <f>IFERROR(__xludf.DUMMYFUNCTION("REGEXEXTRACT(L2593, ""[\s,]([A-Z]{2})[,\s]\s?\d{5}"")"),"MA")</f>
        <v>MA</v>
      </c>
      <c r="N2108" s="5" t="s">
        <v>18321</v>
      </c>
      <c r="O2108" s="5">
        <v>22602.0</v>
      </c>
      <c r="P2108" s="5">
        <v>2.0</v>
      </c>
      <c r="Q2108" s="5" t="s">
        <v>18831</v>
      </c>
      <c r="R2108" s="5" t="s">
        <v>2195</v>
      </c>
      <c r="S2108" s="5">
        <v>45.0</v>
      </c>
      <c r="T2108" s="5" t="s">
        <v>53</v>
      </c>
      <c r="U2108" s="5">
        <v>0.0</v>
      </c>
      <c r="V2108" s="5" t="s">
        <v>52</v>
      </c>
      <c r="W2108" s="5" t="s">
        <v>18832</v>
      </c>
      <c r="X2108" s="5" t="s">
        <v>52</v>
      </c>
      <c r="Y2108" s="5" t="s">
        <v>52</v>
      </c>
      <c r="Z2108" s="5" t="s">
        <v>18833</v>
      </c>
      <c r="AA2108" s="5" t="s">
        <v>18834</v>
      </c>
      <c r="AB2108" s="5" t="s">
        <v>162</v>
      </c>
      <c r="AC2108" s="5" t="s">
        <v>52</v>
      </c>
      <c r="AD2108" s="5" t="s">
        <v>11980</v>
      </c>
      <c r="AE2108" s="5" t="s">
        <v>11981</v>
      </c>
      <c r="AF2108" s="5" t="s">
        <v>218</v>
      </c>
      <c r="AG2108" s="5" t="s">
        <v>52</v>
      </c>
      <c r="AH2108" s="5" t="s">
        <v>11982</v>
      </c>
      <c r="AI2108" s="5" t="s">
        <v>11983</v>
      </c>
      <c r="AJ2108" s="5" t="s">
        <v>18318</v>
      </c>
      <c r="AK2108" s="5" t="s">
        <v>18320</v>
      </c>
      <c r="AL2108" s="5" t="s">
        <v>18326</v>
      </c>
    </row>
    <row r="2109" hidden="1">
      <c r="A2109" s="5" t="s">
        <v>18835</v>
      </c>
      <c r="B2109" s="5" t="s">
        <v>18753</v>
      </c>
      <c r="C2109" s="5" t="s">
        <v>18742</v>
      </c>
      <c r="D2109" s="9">
        <v>42723.0</v>
      </c>
      <c r="E2109" s="5">
        <v>44229.0</v>
      </c>
      <c r="F2109" s="5">
        <v>20104.0</v>
      </c>
      <c r="G2109" s="5" t="s">
        <v>18743</v>
      </c>
      <c r="H2109" s="5" t="s">
        <v>459</v>
      </c>
      <c r="I2109" s="5" t="s">
        <v>18836</v>
      </c>
      <c r="J2109" s="5" t="s">
        <v>2442</v>
      </c>
      <c r="K2109" s="5" t="s">
        <v>18837</v>
      </c>
      <c r="L2109" s="5" t="s">
        <v>18838</v>
      </c>
      <c r="M2109" s="10" t="str">
        <f>IFERROR(__xludf.DUMMYFUNCTION("REGEXEXTRACT(L2594, ""[\s,]([A-Z]{2})[,\s]\s?\d{5}"")"),"CA")</f>
        <v>CA</v>
      </c>
      <c r="N2109" s="5" t="s">
        <v>18839</v>
      </c>
      <c r="O2109" s="5">
        <v>60007.0</v>
      </c>
      <c r="P2109" s="5">
        <v>1.0</v>
      </c>
      <c r="Q2109" s="5" t="s">
        <v>18840</v>
      </c>
      <c r="R2109" s="5" t="s">
        <v>52</v>
      </c>
      <c r="S2109" s="5">
        <v>42.0</v>
      </c>
      <c r="T2109" s="5" t="s">
        <v>115</v>
      </c>
      <c r="U2109" s="5">
        <v>0.0</v>
      </c>
      <c r="V2109" s="5" t="s">
        <v>70</v>
      </c>
      <c r="W2109" s="5" t="s">
        <v>18841</v>
      </c>
      <c r="X2109" s="5" t="s">
        <v>71</v>
      </c>
      <c r="Y2109" s="5" t="s">
        <v>52</v>
      </c>
      <c r="Z2109" s="5" t="s">
        <v>18842</v>
      </c>
      <c r="AA2109" s="5" t="s">
        <v>18843</v>
      </c>
      <c r="AB2109" s="5" t="s">
        <v>180</v>
      </c>
      <c r="AC2109" s="5" t="s">
        <v>283</v>
      </c>
      <c r="AD2109" s="5" t="s">
        <v>2791</v>
      </c>
      <c r="AE2109" s="5" t="s">
        <v>2792</v>
      </c>
      <c r="AF2109" s="5" t="s">
        <v>52</v>
      </c>
      <c r="AG2109" s="5" t="s">
        <v>52</v>
      </c>
      <c r="AH2109" s="5">
        <v>79118.0</v>
      </c>
      <c r="AI2109" s="5" t="s">
        <v>2793</v>
      </c>
      <c r="AJ2109" s="5" t="s">
        <v>18753</v>
      </c>
      <c r="AK2109" s="5" t="s">
        <v>18838</v>
      </c>
      <c r="AL2109" s="5" t="s">
        <v>11769</v>
      </c>
    </row>
    <row r="2110" hidden="1">
      <c r="A2110" s="5" t="s">
        <v>18844</v>
      </c>
      <c r="B2110" s="5" t="s">
        <v>17789</v>
      </c>
      <c r="C2110" s="5" t="s">
        <v>18775</v>
      </c>
      <c r="D2110" s="9">
        <v>42722.0</v>
      </c>
      <c r="E2110" s="5">
        <v>105340.0</v>
      </c>
      <c r="F2110" s="5">
        <v>47882.0</v>
      </c>
      <c r="G2110" s="5" t="s">
        <v>148</v>
      </c>
      <c r="H2110" s="5" t="s">
        <v>205</v>
      </c>
      <c r="I2110" s="5" t="s">
        <v>17791</v>
      </c>
      <c r="J2110" s="5" t="s">
        <v>151</v>
      </c>
      <c r="K2110" s="5" t="s">
        <v>533</v>
      </c>
      <c r="L2110" s="5" t="s">
        <v>18845</v>
      </c>
      <c r="M2110" s="10" t="str">
        <f>IFERROR(__xludf.DUMMYFUNCTION("REGEXEXTRACT(L2595, ""[\s,]([A-Z]{2})[,\s]\s?\d{5}"")"),"OH")</f>
        <v>OH</v>
      </c>
      <c r="N2110" s="5" t="s">
        <v>18846</v>
      </c>
      <c r="O2110" s="5" t="s">
        <v>52</v>
      </c>
      <c r="P2110" s="5">
        <v>2.0</v>
      </c>
      <c r="Q2110" s="5" t="s">
        <v>18847</v>
      </c>
      <c r="R2110" s="5" t="s">
        <v>156</v>
      </c>
      <c r="S2110" s="5">
        <v>120.0</v>
      </c>
      <c r="T2110" s="5" t="s">
        <v>115</v>
      </c>
      <c r="U2110" s="5">
        <v>1.0</v>
      </c>
      <c r="V2110" s="5" t="s">
        <v>70</v>
      </c>
      <c r="W2110" s="5" t="s">
        <v>18848</v>
      </c>
      <c r="X2110" s="5" t="s">
        <v>71</v>
      </c>
      <c r="Y2110" s="5" t="s">
        <v>52</v>
      </c>
      <c r="Z2110" s="5" t="s">
        <v>18849</v>
      </c>
      <c r="AA2110" s="5" t="s">
        <v>18850</v>
      </c>
      <c r="AB2110" s="5" t="s">
        <v>235</v>
      </c>
      <c r="AC2110" s="5" t="s">
        <v>52</v>
      </c>
      <c r="AD2110" s="5" t="s">
        <v>398</v>
      </c>
      <c r="AE2110" s="5" t="s">
        <v>399</v>
      </c>
      <c r="AF2110" s="5" t="s">
        <v>400</v>
      </c>
      <c r="AG2110" s="5" t="s">
        <v>401</v>
      </c>
      <c r="AH2110" s="5">
        <v>23502.0</v>
      </c>
      <c r="AI2110" s="5" t="s">
        <v>402</v>
      </c>
      <c r="AJ2110" s="5" t="s">
        <v>17789</v>
      </c>
      <c r="AK2110" s="5" t="s">
        <v>18851</v>
      </c>
      <c r="AL2110" s="5" t="s">
        <v>17797</v>
      </c>
    </row>
    <row r="2111" hidden="1">
      <c r="A2111" s="5" t="s">
        <v>18852</v>
      </c>
      <c r="B2111" s="5" t="s">
        <v>17789</v>
      </c>
      <c r="C2111" s="5" t="s">
        <v>17799</v>
      </c>
      <c r="D2111" s="9">
        <v>42722.0</v>
      </c>
      <c r="E2111" s="5">
        <v>88532.0</v>
      </c>
      <c r="F2111" s="5">
        <v>40242.0</v>
      </c>
      <c r="G2111" s="5" t="s">
        <v>148</v>
      </c>
      <c r="H2111" s="5" t="s">
        <v>205</v>
      </c>
      <c r="I2111" s="5" t="s">
        <v>17791</v>
      </c>
      <c r="J2111" s="5" t="s">
        <v>151</v>
      </c>
      <c r="K2111" s="5" t="s">
        <v>4507</v>
      </c>
      <c r="L2111" s="5" t="s">
        <v>17792</v>
      </c>
      <c r="M2111" s="10" t="str">
        <f>IFERROR(__xludf.DUMMYFUNCTION("REGEXEXTRACT(L2596, ""[\s,]([A-Z]{2})[,\s]\s?\d{5}"")"),"#N/A")</f>
        <v>#N/A</v>
      </c>
      <c r="N2111" s="5" t="s">
        <v>17800</v>
      </c>
      <c r="O2111" s="5" t="s">
        <v>52</v>
      </c>
      <c r="P2111" s="5">
        <v>2.0</v>
      </c>
      <c r="Q2111" s="5" t="s">
        <v>18847</v>
      </c>
      <c r="R2111" s="5" t="s">
        <v>156</v>
      </c>
      <c r="S2111" s="5">
        <v>120.0</v>
      </c>
      <c r="T2111" s="5" t="s">
        <v>115</v>
      </c>
      <c r="U2111" s="5">
        <v>1.0</v>
      </c>
      <c r="V2111" s="5" t="s">
        <v>70</v>
      </c>
      <c r="W2111" s="5" t="s">
        <v>18853</v>
      </c>
      <c r="X2111" s="5" t="s">
        <v>55</v>
      </c>
      <c r="Y2111" s="5" t="s">
        <v>18848</v>
      </c>
      <c r="Z2111" s="5" t="s">
        <v>18849</v>
      </c>
      <c r="AA2111" s="5" t="s">
        <v>18850</v>
      </c>
      <c r="AB2111" s="5" t="s">
        <v>235</v>
      </c>
      <c r="AC2111" s="5" t="s">
        <v>52</v>
      </c>
      <c r="AD2111" s="5" t="s">
        <v>398</v>
      </c>
      <c r="AE2111" s="5" t="s">
        <v>399</v>
      </c>
      <c r="AF2111" s="5" t="s">
        <v>400</v>
      </c>
      <c r="AG2111" s="5" t="s">
        <v>401</v>
      </c>
      <c r="AH2111" s="5">
        <v>23502.0</v>
      </c>
      <c r="AI2111" s="5" t="s">
        <v>402</v>
      </c>
      <c r="AJ2111" s="5" t="s">
        <v>2164</v>
      </c>
      <c r="AK2111" s="5" t="s">
        <v>18854</v>
      </c>
      <c r="AL2111" s="5" t="s">
        <v>17797</v>
      </c>
    </row>
    <row r="2112" hidden="1">
      <c r="A2112" s="5" t="s">
        <v>18855</v>
      </c>
      <c r="B2112" s="5" t="s">
        <v>18856</v>
      </c>
      <c r="C2112" s="5" t="s">
        <v>18857</v>
      </c>
      <c r="D2112" s="9">
        <v>42721.0</v>
      </c>
      <c r="E2112" s="5">
        <v>49896.0</v>
      </c>
      <c r="F2112" s="5">
        <v>22680.0</v>
      </c>
      <c r="G2112" s="5" t="s">
        <v>18465</v>
      </c>
      <c r="H2112" s="5" t="s">
        <v>2784</v>
      </c>
      <c r="I2112" s="5" t="s">
        <v>16651</v>
      </c>
      <c r="J2112" s="5" t="s">
        <v>274</v>
      </c>
      <c r="K2112" s="5" t="s">
        <v>18858</v>
      </c>
      <c r="L2112" s="5" t="s">
        <v>18859</v>
      </c>
      <c r="M2112" s="10" t="str">
        <f>IFERROR(__xludf.DUMMYFUNCTION("REGEXEXTRACT(L2597, ""[\s,]([A-Z]{2})[,\s]\s?\d{5}"")"),"#N/A")</f>
        <v>#N/A</v>
      </c>
      <c r="N2112" s="5" t="s">
        <v>18860</v>
      </c>
      <c r="O2112" s="5">
        <v>92865.0</v>
      </c>
      <c r="P2112" s="5">
        <v>1.0</v>
      </c>
      <c r="Q2112" s="5" t="s">
        <v>18861</v>
      </c>
      <c r="R2112" s="5" t="s">
        <v>4202</v>
      </c>
      <c r="S2112" s="5">
        <v>16.0</v>
      </c>
      <c r="T2112" s="5" t="s">
        <v>53</v>
      </c>
      <c r="U2112" s="5">
        <v>20.0</v>
      </c>
      <c r="V2112" s="5" t="s">
        <v>70</v>
      </c>
      <c r="W2112" s="5" t="s">
        <v>18862</v>
      </c>
      <c r="X2112" s="5" t="s">
        <v>52</v>
      </c>
      <c r="Y2112" s="5" t="s">
        <v>52</v>
      </c>
      <c r="Z2112" s="5">
        <v>18.0</v>
      </c>
      <c r="AA2112" s="5" t="s">
        <v>18863</v>
      </c>
      <c r="AB2112" s="5" t="s">
        <v>59</v>
      </c>
      <c r="AC2112" s="5" t="s">
        <v>52</v>
      </c>
      <c r="AD2112" s="5" t="s">
        <v>1230</v>
      </c>
      <c r="AE2112" s="5" t="s">
        <v>1231</v>
      </c>
      <c r="AF2112" s="5" t="s">
        <v>52</v>
      </c>
      <c r="AG2112" s="5" t="s">
        <v>52</v>
      </c>
      <c r="AH2112" s="5" t="s">
        <v>52</v>
      </c>
      <c r="AI2112" s="5" t="s">
        <v>1232</v>
      </c>
      <c r="AJ2112" s="5" t="s">
        <v>18856</v>
      </c>
      <c r="AK2112" s="5" t="s">
        <v>18859</v>
      </c>
      <c r="AL2112" s="5" t="s">
        <v>18864</v>
      </c>
    </row>
    <row r="2113" hidden="1">
      <c r="A2113" s="5" t="s">
        <v>18865</v>
      </c>
      <c r="B2113" s="5" t="s">
        <v>18866</v>
      </c>
      <c r="C2113" s="5" t="s">
        <v>18867</v>
      </c>
      <c r="D2113" s="9">
        <v>42721.0</v>
      </c>
      <c r="E2113" s="5">
        <v>23419.0</v>
      </c>
      <c r="F2113" s="5">
        <v>10645.0</v>
      </c>
      <c r="G2113" s="5" t="s">
        <v>579</v>
      </c>
      <c r="H2113" s="5" t="s">
        <v>459</v>
      </c>
      <c r="I2113" s="5" t="s">
        <v>18868</v>
      </c>
      <c r="J2113" s="5" t="s">
        <v>581</v>
      </c>
      <c r="K2113" s="5" t="s">
        <v>1031</v>
      </c>
      <c r="L2113" s="5" t="s">
        <v>18869</v>
      </c>
      <c r="M2113" s="10" t="str">
        <f>IFERROR(__xludf.DUMMYFUNCTION("REGEXEXTRACT(L2598, ""[\s,]([A-Z]{2})[,\s]\s?\d{5}"")"),"CA")</f>
        <v>CA</v>
      </c>
      <c r="N2113" s="5" t="s">
        <v>18870</v>
      </c>
      <c r="O2113" s="5">
        <v>8060.0</v>
      </c>
      <c r="P2113" s="5">
        <v>1.0</v>
      </c>
      <c r="Q2113" s="5" t="s">
        <v>18871</v>
      </c>
      <c r="R2113" s="5">
        <v>4510.0</v>
      </c>
      <c r="S2113" s="5">
        <v>1016.0</v>
      </c>
      <c r="T2113" s="5" t="s">
        <v>53</v>
      </c>
      <c r="U2113" s="5">
        <v>63.0</v>
      </c>
      <c r="V2113" s="5" t="s">
        <v>93</v>
      </c>
      <c r="W2113" s="5" t="s">
        <v>18872</v>
      </c>
      <c r="X2113" s="5" t="s">
        <v>52</v>
      </c>
      <c r="Y2113" s="5" t="s">
        <v>52</v>
      </c>
      <c r="Z2113" s="5" t="s">
        <v>18873</v>
      </c>
      <c r="AA2113" s="5" t="s">
        <v>18874</v>
      </c>
      <c r="AB2113" s="5" t="s">
        <v>235</v>
      </c>
      <c r="AC2113" s="5" t="s">
        <v>52</v>
      </c>
      <c r="AD2113" s="5" t="s">
        <v>11980</v>
      </c>
      <c r="AE2113" s="5" t="s">
        <v>11981</v>
      </c>
      <c r="AF2113" s="5" t="s">
        <v>218</v>
      </c>
      <c r="AG2113" s="5" t="s">
        <v>52</v>
      </c>
      <c r="AH2113" s="5" t="s">
        <v>11982</v>
      </c>
      <c r="AI2113" s="5" t="s">
        <v>11983</v>
      </c>
      <c r="AJ2113" s="5" t="s">
        <v>18875</v>
      </c>
      <c r="AK2113" s="5" t="s">
        <v>18876</v>
      </c>
      <c r="AL2113" s="5" t="s">
        <v>18474</v>
      </c>
    </row>
    <row r="2114" hidden="1">
      <c r="A2114" s="5" t="s">
        <v>18877</v>
      </c>
      <c r="B2114" s="5" t="s">
        <v>12163</v>
      </c>
      <c r="C2114" s="5" t="s">
        <v>17897</v>
      </c>
      <c r="D2114" s="9">
        <v>42715.0</v>
      </c>
      <c r="E2114" s="5">
        <v>14045.0</v>
      </c>
      <c r="F2114" s="5">
        <v>6384.0</v>
      </c>
      <c r="G2114" s="5" t="s">
        <v>634</v>
      </c>
      <c r="H2114" s="5" t="s">
        <v>2784</v>
      </c>
      <c r="I2114" s="5" t="s">
        <v>18878</v>
      </c>
      <c r="J2114" s="5" t="s">
        <v>274</v>
      </c>
      <c r="K2114" s="5" t="s">
        <v>391</v>
      </c>
      <c r="L2114" s="5" t="s">
        <v>18879</v>
      </c>
      <c r="M2114" s="10" t="str">
        <f>IFERROR(__xludf.DUMMYFUNCTION("REGEXEXTRACT(L2599, ""[\s,]([A-Z]{2})[,\s]\s?\d{5}"")"),"OH")</f>
        <v>OH</v>
      </c>
      <c r="N2114" s="5" t="s">
        <v>17967</v>
      </c>
      <c r="O2114" s="5">
        <v>11581.0</v>
      </c>
      <c r="P2114" s="5">
        <v>1.0</v>
      </c>
      <c r="Q2114" s="5" t="s">
        <v>18880</v>
      </c>
      <c r="R2114" s="5" t="s">
        <v>91</v>
      </c>
      <c r="S2114" s="5">
        <v>68.0</v>
      </c>
      <c r="T2114" s="5" t="s">
        <v>69</v>
      </c>
      <c r="U2114" s="5">
        <v>65.0</v>
      </c>
      <c r="V2114" s="5" t="s">
        <v>70</v>
      </c>
      <c r="W2114" s="5" t="s">
        <v>18881</v>
      </c>
      <c r="X2114" s="5" t="s">
        <v>71</v>
      </c>
      <c r="Y2114" s="5" t="s">
        <v>52</v>
      </c>
      <c r="Z2114" s="5" t="s">
        <v>18882</v>
      </c>
      <c r="AA2114" s="5" t="s">
        <v>18883</v>
      </c>
      <c r="AB2114" s="5" t="s">
        <v>180</v>
      </c>
      <c r="AC2114" s="5" t="s">
        <v>52</v>
      </c>
      <c r="AD2114" s="5" t="s">
        <v>72</v>
      </c>
      <c r="AE2114" s="5" t="s">
        <v>73</v>
      </c>
      <c r="AF2114" s="5" t="s">
        <v>74</v>
      </c>
      <c r="AG2114" s="5" t="s">
        <v>75</v>
      </c>
      <c r="AH2114" s="5" t="s">
        <v>76</v>
      </c>
      <c r="AI2114" s="5" t="s">
        <v>77</v>
      </c>
      <c r="AJ2114" s="5" t="s">
        <v>12163</v>
      </c>
      <c r="AK2114" s="5" t="s">
        <v>18884</v>
      </c>
      <c r="AL2114" s="5" t="s">
        <v>1874</v>
      </c>
    </row>
    <row r="2115" hidden="1">
      <c r="A2115" s="5" t="s">
        <v>18885</v>
      </c>
      <c r="B2115" s="5" t="s">
        <v>18886</v>
      </c>
      <c r="C2115" s="5" t="s">
        <v>18887</v>
      </c>
      <c r="D2115" s="9">
        <v>42715.0</v>
      </c>
      <c r="E2115" s="5">
        <v>307648.0</v>
      </c>
      <c r="F2115" s="5">
        <v>139840.0</v>
      </c>
      <c r="G2115" s="5" t="s">
        <v>327</v>
      </c>
      <c r="H2115" s="5" t="s">
        <v>459</v>
      </c>
      <c r="I2115" s="5" t="s">
        <v>18888</v>
      </c>
      <c r="J2115" s="5" t="s">
        <v>191</v>
      </c>
      <c r="K2115" s="5" t="s">
        <v>8466</v>
      </c>
      <c r="L2115" s="5" t="s">
        <v>18889</v>
      </c>
      <c r="M2115" s="10" t="str">
        <f>IFERROR(__xludf.DUMMYFUNCTION("REGEXEXTRACT(L2600, ""[\s,]([A-Z]{2})[,\s]\s?\d{5}"")"),"OH")</f>
        <v>OH</v>
      </c>
      <c r="N2115" s="5" t="s">
        <v>18890</v>
      </c>
      <c r="O2115" s="5" t="s">
        <v>52</v>
      </c>
      <c r="P2115" s="5">
        <v>5.0</v>
      </c>
      <c r="Q2115" s="5" t="s">
        <v>18891</v>
      </c>
      <c r="R2115" s="5" t="s">
        <v>508</v>
      </c>
      <c r="S2115" s="5">
        <v>875.0</v>
      </c>
      <c r="T2115" s="5" t="s">
        <v>374</v>
      </c>
      <c r="U2115" s="5">
        <v>83.0</v>
      </c>
      <c r="V2115" s="5" t="s">
        <v>93</v>
      </c>
      <c r="W2115" s="5" t="s">
        <v>18892</v>
      </c>
      <c r="X2115" s="5" t="s">
        <v>52</v>
      </c>
      <c r="Y2115" s="5" t="s">
        <v>52</v>
      </c>
      <c r="Z2115" s="5" t="s">
        <v>18893</v>
      </c>
      <c r="AA2115" s="5" t="s">
        <v>18894</v>
      </c>
      <c r="AB2115" s="5" t="s">
        <v>200</v>
      </c>
      <c r="AC2115" s="5" t="s">
        <v>52</v>
      </c>
      <c r="AD2115" s="5" t="s">
        <v>11980</v>
      </c>
      <c r="AE2115" s="5" t="s">
        <v>11981</v>
      </c>
      <c r="AF2115" s="5" t="s">
        <v>218</v>
      </c>
      <c r="AG2115" s="5" t="s">
        <v>52</v>
      </c>
      <c r="AH2115" s="5" t="s">
        <v>11982</v>
      </c>
      <c r="AI2115" s="5" t="s">
        <v>11983</v>
      </c>
      <c r="AJ2115" s="5" t="s">
        <v>18895</v>
      </c>
      <c r="AK2115" s="5" t="s">
        <v>18896</v>
      </c>
      <c r="AL2115" s="5" t="s">
        <v>10455</v>
      </c>
    </row>
    <row r="2116" hidden="1">
      <c r="A2116" s="5" t="s">
        <v>18897</v>
      </c>
      <c r="B2116" s="5" t="s">
        <v>18898</v>
      </c>
      <c r="C2116" s="5" t="s">
        <v>18899</v>
      </c>
      <c r="D2116" s="9">
        <v>42714.0</v>
      </c>
      <c r="E2116" s="5">
        <v>32041.0</v>
      </c>
      <c r="F2116" s="5">
        <v>14564.0</v>
      </c>
      <c r="G2116" s="5" t="s">
        <v>634</v>
      </c>
      <c r="H2116" s="5" t="s">
        <v>149</v>
      </c>
      <c r="I2116" s="5" t="s">
        <v>2344</v>
      </c>
      <c r="J2116" s="5" t="s">
        <v>274</v>
      </c>
      <c r="K2116" s="5" t="s">
        <v>192</v>
      </c>
      <c r="L2116" s="5" t="s">
        <v>18900</v>
      </c>
      <c r="M2116" s="10" t="str">
        <f>IFERROR(__xludf.DUMMYFUNCTION("REGEXEXTRACT(L2601, ""[\s,]([A-Z]{2})[,\s]\s?\d{5}"")"),"#N/A")</f>
        <v>#N/A</v>
      </c>
      <c r="N2116" s="5" t="s">
        <v>18901</v>
      </c>
      <c r="O2116" s="5" t="s">
        <v>17833</v>
      </c>
      <c r="P2116" s="5">
        <v>2.0</v>
      </c>
      <c r="Q2116" s="5" t="s">
        <v>18902</v>
      </c>
      <c r="R2116" s="5" t="s">
        <v>156</v>
      </c>
      <c r="S2116" s="5">
        <v>101.0</v>
      </c>
      <c r="T2116" s="5" t="s">
        <v>115</v>
      </c>
      <c r="U2116" s="5">
        <v>1.0</v>
      </c>
      <c r="V2116" s="5" t="s">
        <v>70</v>
      </c>
      <c r="W2116" s="5" t="s">
        <v>18903</v>
      </c>
      <c r="X2116" s="5" t="s">
        <v>52</v>
      </c>
      <c r="Y2116" s="5" t="s">
        <v>52</v>
      </c>
      <c r="Z2116" s="5" t="s">
        <v>18904</v>
      </c>
      <c r="AA2116" s="5" t="s">
        <v>18905</v>
      </c>
      <c r="AB2116" s="5" t="s">
        <v>881</v>
      </c>
      <c r="AC2116" s="5" t="s">
        <v>52</v>
      </c>
      <c r="AD2116" s="5" t="s">
        <v>398</v>
      </c>
      <c r="AE2116" s="5" t="s">
        <v>399</v>
      </c>
      <c r="AF2116" s="5" t="s">
        <v>400</v>
      </c>
      <c r="AG2116" s="5" t="s">
        <v>401</v>
      </c>
      <c r="AH2116" s="5">
        <v>23502.0</v>
      </c>
      <c r="AI2116" s="5" t="s">
        <v>402</v>
      </c>
      <c r="AJ2116" s="5" t="s">
        <v>17838</v>
      </c>
      <c r="AK2116" s="5" t="s">
        <v>18906</v>
      </c>
      <c r="AL2116" s="5" t="s">
        <v>1874</v>
      </c>
    </row>
    <row r="2117" hidden="1">
      <c r="A2117" s="5" t="s">
        <v>18907</v>
      </c>
      <c r="B2117" s="5" t="s">
        <v>17653</v>
      </c>
      <c r="C2117" s="5" t="s">
        <v>102</v>
      </c>
      <c r="D2117" s="9">
        <v>42714.0</v>
      </c>
      <c r="E2117" s="5">
        <v>81655.0</v>
      </c>
      <c r="F2117" s="5">
        <v>37116.0</v>
      </c>
      <c r="G2117" s="5" t="s">
        <v>963</v>
      </c>
      <c r="H2117" s="5" t="s">
        <v>272</v>
      </c>
      <c r="I2117" s="5" t="s">
        <v>18908</v>
      </c>
      <c r="J2117" s="5" t="s">
        <v>965</v>
      </c>
      <c r="K2117" s="5" t="s">
        <v>18909</v>
      </c>
      <c r="L2117" s="5" t="s">
        <v>18910</v>
      </c>
      <c r="M2117" s="10" t="str">
        <f>IFERROR(__xludf.DUMMYFUNCTION("REGEXEXTRACT(L2602, ""[\s,]([A-Z]{2})[,\s]\s?\d{5}"")"),"NY")</f>
        <v>NY</v>
      </c>
      <c r="N2117" s="5" t="s">
        <v>102</v>
      </c>
      <c r="O2117" s="5" t="s">
        <v>18911</v>
      </c>
      <c r="P2117" s="5">
        <v>2.0</v>
      </c>
      <c r="Q2117" s="5" t="s">
        <v>18912</v>
      </c>
      <c r="R2117" s="5" t="s">
        <v>17658</v>
      </c>
      <c r="S2117" s="5">
        <v>1800.0</v>
      </c>
      <c r="T2117" s="5" t="s">
        <v>196</v>
      </c>
      <c r="U2117" s="5">
        <v>54.0</v>
      </c>
      <c r="V2117" s="5" t="s">
        <v>93</v>
      </c>
      <c r="W2117" s="5" t="s">
        <v>18913</v>
      </c>
      <c r="X2117" s="5" t="s">
        <v>52</v>
      </c>
      <c r="Y2117" s="5" t="s">
        <v>52</v>
      </c>
      <c r="Z2117" s="5" t="s">
        <v>11397</v>
      </c>
      <c r="AA2117" s="5" t="s">
        <v>18914</v>
      </c>
      <c r="AB2117" s="5" t="s">
        <v>162</v>
      </c>
      <c r="AC2117" s="5" t="s">
        <v>283</v>
      </c>
      <c r="AD2117" s="5" t="s">
        <v>15837</v>
      </c>
      <c r="AE2117" s="5" t="s">
        <v>15838</v>
      </c>
      <c r="AF2117" s="5" t="s">
        <v>2166</v>
      </c>
      <c r="AG2117" s="5" t="s">
        <v>52</v>
      </c>
      <c r="AH2117" s="5" t="s">
        <v>52</v>
      </c>
      <c r="AI2117" s="5" t="s">
        <v>15839</v>
      </c>
      <c r="AJ2117" s="5" t="s">
        <v>102</v>
      </c>
      <c r="AK2117" s="5" t="s">
        <v>102</v>
      </c>
      <c r="AL2117" s="5" t="s">
        <v>17661</v>
      </c>
    </row>
    <row r="2118" hidden="1">
      <c r="A2118" s="5" t="s">
        <v>18915</v>
      </c>
      <c r="B2118" s="5" t="s">
        <v>13270</v>
      </c>
      <c r="C2118" s="5" t="s">
        <v>204</v>
      </c>
      <c r="D2118" s="9">
        <v>42711.0</v>
      </c>
      <c r="E2118" s="5">
        <v>47463.0</v>
      </c>
      <c r="F2118" s="5">
        <v>21574.0</v>
      </c>
      <c r="G2118" s="5" t="s">
        <v>226</v>
      </c>
      <c r="H2118" s="5" t="s">
        <v>205</v>
      </c>
      <c r="I2118" s="5" t="s">
        <v>12990</v>
      </c>
      <c r="J2118" s="5" t="s">
        <v>228</v>
      </c>
      <c r="K2118" s="5" t="s">
        <v>1536</v>
      </c>
      <c r="L2118" s="5" t="s">
        <v>18916</v>
      </c>
      <c r="M2118" s="10" t="str">
        <f>IFERROR(__xludf.DUMMYFUNCTION("REGEXEXTRACT(L2603, ""[\s,]([A-Z]{2})[,\s]\s?\d{5}"")"),"#N/A")</f>
        <v>#N/A</v>
      </c>
      <c r="N2118" s="5" t="s">
        <v>16245</v>
      </c>
      <c r="O2118" s="5" t="s">
        <v>13273</v>
      </c>
      <c r="P2118" s="5">
        <v>1.0</v>
      </c>
      <c r="Q2118" s="5" t="s">
        <v>18917</v>
      </c>
      <c r="R2118" s="5">
        <v>4510.0</v>
      </c>
      <c r="S2118" s="5">
        <v>2199.0</v>
      </c>
      <c r="T2118" s="5" t="s">
        <v>53</v>
      </c>
      <c r="U2118" s="5">
        <v>0.0</v>
      </c>
      <c r="V2118" s="5" t="s">
        <v>70</v>
      </c>
      <c r="W2118" s="5" t="s">
        <v>18918</v>
      </c>
      <c r="X2118" s="5" t="s">
        <v>52</v>
      </c>
      <c r="Y2118" s="5" t="s">
        <v>52</v>
      </c>
      <c r="Z2118" s="5" t="s">
        <v>18919</v>
      </c>
      <c r="AA2118" s="5" t="s">
        <v>18920</v>
      </c>
      <c r="AB2118" s="5" t="s">
        <v>59</v>
      </c>
      <c r="AC2118" s="5" t="s">
        <v>52</v>
      </c>
      <c r="AD2118" s="5" t="s">
        <v>3974</v>
      </c>
      <c r="AE2118" s="5" t="s">
        <v>3975</v>
      </c>
      <c r="AF2118" s="5" t="s">
        <v>183</v>
      </c>
      <c r="AG2118" s="5" t="s">
        <v>52</v>
      </c>
      <c r="AH2118" s="5" t="s">
        <v>3976</v>
      </c>
      <c r="AI2118" s="5" t="s">
        <v>3977</v>
      </c>
      <c r="AJ2118" s="5" t="s">
        <v>13270</v>
      </c>
      <c r="AK2118" s="5" t="s">
        <v>16591</v>
      </c>
      <c r="AL2118" s="5" t="s">
        <v>11190</v>
      </c>
    </row>
    <row r="2119" hidden="1">
      <c r="A2119" s="5" t="s">
        <v>18921</v>
      </c>
      <c r="B2119" s="5" t="s">
        <v>10731</v>
      </c>
      <c r="C2119" s="5" t="s">
        <v>204</v>
      </c>
      <c r="D2119" s="9">
        <v>42711.0</v>
      </c>
      <c r="E2119" s="5">
        <v>48154.0</v>
      </c>
      <c r="F2119" s="5">
        <v>21888.0</v>
      </c>
      <c r="G2119" s="5" t="s">
        <v>226</v>
      </c>
      <c r="H2119" s="5" t="s">
        <v>205</v>
      </c>
      <c r="I2119" s="5" t="s">
        <v>12990</v>
      </c>
      <c r="J2119" s="5" t="s">
        <v>228</v>
      </c>
      <c r="K2119" s="5" t="s">
        <v>1536</v>
      </c>
      <c r="L2119" s="5" t="s">
        <v>18922</v>
      </c>
      <c r="M2119" s="10" t="str">
        <f>IFERROR(__xludf.DUMMYFUNCTION("REGEXEXTRACT(L2604, ""[\s,]([A-Z]{2})[,\s]\s?\d{5}"")"),"#N/A")</f>
        <v>#N/A</v>
      </c>
      <c r="N2119" s="5" t="s">
        <v>16245</v>
      </c>
      <c r="O2119" s="5">
        <v>921.0</v>
      </c>
      <c r="P2119" s="5">
        <v>1.0</v>
      </c>
      <c r="Q2119" s="5" t="s">
        <v>18923</v>
      </c>
      <c r="R2119" s="5">
        <v>4510.0</v>
      </c>
      <c r="S2119" s="5">
        <v>2880.0</v>
      </c>
      <c r="T2119" s="5" t="s">
        <v>53</v>
      </c>
      <c r="U2119" s="5">
        <v>0.0</v>
      </c>
      <c r="V2119" s="5" t="s">
        <v>70</v>
      </c>
      <c r="W2119" s="5" t="s">
        <v>18924</v>
      </c>
      <c r="X2119" s="5" t="s">
        <v>52</v>
      </c>
      <c r="Y2119" s="5" t="s">
        <v>52</v>
      </c>
      <c r="Z2119" s="5" t="s">
        <v>18919</v>
      </c>
      <c r="AA2119" s="5" t="s">
        <v>18925</v>
      </c>
      <c r="AB2119" s="5" t="s">
        <v>59</v>
      </c>
      <c r="AC2119" s="5" t="s">
        <v>52</v>
      </c>
      <c r="AD2119" s="5" t="s">
        <v>3974</v>
      </c>
      <c r="AE2119" s="5" t="s">
        <v>3975</v>
      </c>
      <c r="AF2119" s="5" t="s">
        <v>183</v>
      </c>
      <c r="AG2119" s="5" t="s">
        <v>52</v>
      </c>
      <c r="AH2119" s="5" t="s">
        <v>3976</v>
      </c>
      <c r="AI2119" s="5" t="s">
        <v>3977</v>
      </c>
      <c r="AJ2119" s="5" t="s">
        <v>10731</v>
      </c>
      <c r="AK2119" s="5" t="s">
        <v>18926</v>
      </c>
      <c r="AL2119" s="5" t="s">
        <v>11190</v>
      </c>
    </row>
    <row r="2120" hidden="1">
      <c r="A2120" s="5" t="s">
        <v>18927</v>
      </c>
      <c r="B2120" s="5" t="s">
        <v>16737</v>
      </c>
      <c r="C2120" s="5" t="s">
        <v>16738</v>
      </c>
      <c r="D2120" s="9">
        <v>42710.0</v>
      </c>
      <c r="E2120" s="5">
        <v>9922.0</v>
      </c>
      <c r="F2120" s="5">
        <v>4510.0</v>
      </c>
      <c r="G2120" s="5" t="s">
        <v>3378</v>
      </c>
      <c r="H2120" s="5" t="s">
        <v>272</v>
      </c>
      <c r="I2120" s="5" t="s">
        <v>16739</v>
      </c>
      <c r="J2120" s="5" t="s">
        <v>3378</v>
      </c>
      <c r="K2120" s="5" t="s">
        <v>18928</v>
      </c>
      <c r="L2120" s="5" t="s">
        <v>16741</v>
      </c>
      <c r="M2120" s="10" t="str">
        <f>IFERROR(__xludf.DUMMYFUNCTION("REGEXEXTRACT(L2605, ""[\s,]([A-Z]{2})[,\s]\s?\d{5}"")"),"#N/A")</f>
        <v>#N/A</v>
      </c>
      <c r="N2120" s="5" t="s">
        <v>16742</v>
      </c>
      <c r="O2120" s="5">
        <v>45242.0</v>
      </c>
      <c r="P2120" s="5">
        <v>1.0</v>
      </c>
      <c r="Q2120" s="5" t="s">
        <v>18929</v>
      </c>
      <c r="R2120" s="5">
        <v>4310.0</v>
      </c>
      <c r="S2120" s="5">
        <v>275.0</v>
      </c>
      <c r="T2120" s="5" t="s">
        <v>69</v>
      </c>
      <c r="U2120" s="5">
        <v>0.0</v>
      </c>
      <c r="V2120" s="5" t="s">
        <v>93</v>
      </c>
      <c r="W2120" s="5" t="s">
        <v>18930</v>
      </c>
      <c r="X2120" s="5" t="s">
        <v>55</v>
      </c>
      <c r="Y2120" s="5" t="s">
        <v>18931</v>
      </c>
      <c r="Z2120" s="5" t="s">
        <v>11630</v>
      </c>
      <c r="AA2120" s="5" t="s">
        <v>18932</v>
      </c>
      <c r="AB2120" s="5" t="s">
        <v>162</v>
      </c>
      <c r="AC2120" s="5" t="s">
        <v>52</v>
      </c>
      <c r="AD2120" s="5" t="s">
        <v>3141</v>
      </c>
      <c r="AE2120" s="5" t="s">
        <v>3142</v>
      </c>
      <c r="AF2120" s="5" t="s">
        <v>162</v>
      </c>
      <c r="AG2120" s="5" t="s">
        <v>52</v>
      </c>
      <c r="AH2120" s="5" t="s">
        <v>52</v>
      </c>
      <c r="AI2120" s="5" t="s">
        <v>3143</v>
      </c>
      <c r="AJ2120" s="5" t="s">
        <v>102</v>
      </c>
      <c r="AK2120" s="5" t="s">
        <v>102</v>
      </c>
      <c r="AL2120" s="5" t="s">
        <v>162</v>
      </c>
    </row>
    <row r="2121">
      <c r="A2121" s="5" t="s">
        <v>18933</v>
      </c>
      <c r="B2121" s="5" t="s">
        <v>18934</v>
      </c>
      <c r="C2121" s="5" t="s">
        <v>18935</v>
      </c>
      <c r="D2121" s="9">
        <v>42709.0</v>
      </c>
      <c r="E2121" s="5">
        <v>15081.0</v>
      </c>
      <c r="F2121" s="5">
        <v>6855.0</v>
      </c>
      <c r="G2121" s="5" t="s">
        <v>634</v>
      </c>
      <c r="H2121" s="5" t="s">
        <v>45</v>
      </c>
      <c r="I2121" s="5" t="s">
        <v>2344</v>
      </c>
      <c r="J2121" s="5" t="s">
        <v>274</v>
      </c>
      <c r="K2121" s="5" t="s">
        <v>18933</v>
      </c>
      <c r="L2121" s="5" t="s">
        <v>18936</v>
      </c>
      <c r="M2121" s="11" t="s">
        <v>2670</v>
      </c>
      <c r="N2121" s="5" t="s">
        <v>18937</v>
      </c>
      <c r="O2121" s="5" t="s">
        <v>52</v>
      </c>
      <c r="P2121" s="5">
        <v>1.0</v>
      </c>
      <c r="Q2121" s="5" t="s">
        <v>18938</v>
      </c>
      <c r="R2121" s="5">
        <v>4310.0</v>
      </c>
      <c r="S2121" s="5">
        <v>590.0</v>
      </c>
      <c r="T2121" s="5" t="s">
        <v>69</v>
      </c>
      <c r="U2121" s="5">
        <v>0.0</v>
      </c>
      <c r="V2121" s="5" t="s">
        <v>52</v>
      </c>
      <c r="W2121" s="5" t="s">
        <v>18939</v>
      </c>
      <c r="X2121" s="5" t="s">
        <v>71</v>
      </c>
      <c r="Y2121" s="5" t="s">
        <v>52</v>
      </c>
      <c r="Z2121" s="5" t="s">
        <v>18940</v>
      </c>
      <c r="AA2121" s="5">
        <v>5746696.0</v>
      </c>
      <c r="AB2121" s="5" t="s">
        <v>881</v>
      </c>
      <c r="AC2121" s="5" t="s">
        <v>52</v>
      </c>
      <c r="AD2121" s="5" t="s">
        <v>17351</v>
      </c>
      <c r="AE2121" s="5" t="s">
        <v>17352</v>
      </c>
      <c r="AF2121" s="5" t="s">
        <v>17353</v>
      </c>
      <c r="AG2121" s="5" t="s">
        <v>52</v>
      </c>
      <c r="AH2121" s="5" t="s">
        <v>52</v>
      </c>
      <c r="AI2121" s="5" t="s">
        <v>52</v>
      </c>
      <c r="AJ2121" s="5" t="s">
        <v>18934</v>
      </c>
      <c r="AK2121" s="5" t="s">
        <v>18936</v>
      </c>
      <c r="AL2121" s="5" t="s">
        <v>2044</v>
      </c>
    </row>
    <row r="2122">
      <c r="A2122" s="5" t="s">
        <v>18933</v>
      </c>
      <c r="B2122" s="5" t="s">
        <v>18941</v>
      </c>
      <c r="C2122" s="5" t="s">
        <v>18942</v>
      </c>
      <c r="D2122" s="9">
        <v>42709.0</v>
      </c>
      <c r="E2122" s="5">
        <v>15081.0</v>
      </c>
      <c r="F2122" s="5">
        <v>6855.0</v>
      </c>
      <c r="G2122" s="5" t="s">
        <v>634</v>
      </c>
      <c r="H2122" s="5" t="s">
        <v>45</v>
      </c>
      <c r="I2122" s="5" t="s">
        <v>2344</v>
      </c>
      <c r="J2122" s="5" t="s">
        <v>274</v>
      </c>
      <c r="K2122" s="5" t="s">
        <v>18933</v>
      </c>
      <c r="L2122" s="5" t="s">
        <v>18943</v>
      </c>
      <c r="M2122" s="10" t="str">
        <f>IFERROR(__xludf.DUMMYFUNCTION("REGEXEXTRACT(L2607, ""[\s,]([A-Z]{2})[,\s]\s?\d{5}"")"),"NY")</f>
        <v>NY</v>
      </c>
      <c r="N2122" s="5" t="s">
        <v>18944</v>
      </c>
      <c r="O2122" s="5" t="s">
        <v>52</v>
      </c>
      <c r="P2122" s="5">
        <v>1.0</v>
      </c>
      <c r="Q2122" s="5" t="s">
        <v>18938</v>
      </c>
      <c r="R2122" s="5">
        <v>4310.0</v>
      </c>
      <c r="S2122" s="5">
        <v>590.0</v>
      </c>
      <c r="T2122" s="5" t="s">
        <v>69</v>
      </c>
      <c r="U2122" s="5">
        <v>0.0</v>
      </c>
      <c r="V2122" s="5" t="s">
        <v>52</v>
      </c>
      <c r="W2122" s="5" t="s">
        <v>18945</v>
      </c>
      <c r="X2122" s="5" t="s">
        <v>55</v>
      </c>
      <c r="Y2122" s="5" t="s">
        <v>18939</v>
      </c>
      <c r="Z2122" s="5" t="s">
        <v>18940</v>
      </c>
      <c r="AA2122" s="5">
        <v>5746696.0</v>
      </c>
      <c r="AB2122" s="5" t="s">
        <v>881</v>
      </c>
      <c r="AC2122" s="5" t="s">
        <v>52</v>
      </c>
      <c r="AD2122" s="5" t="s">
        <v>17351</v>
      </c>
      <c r="AE2122" s="5" t="s">
        <v>17352</v>
      </c>
      <c r="AF2122" s="5" t="s">
        <v>17353</v>
      </c>
      <c r="AG2122" s="5" t="s">
        <v>52</v>
      </c>
      <c r="AH2122" s="5" t="s">
        <v>52</v>
      </c>
      <c r="AI2122" s="5" t="s">
        <v>52</v>
      </c>
      <c r="AJ2122" s="5" t="s">
        <v>18946</v>
      </c>
      <c r="AK2122" s="5" t="s">
        <v>18947</v>
      </c>
      <c r="AL2122" s="5" t="s">
        <v>2044</v>
      </c>
    </row>
    <row r="2123" hidden="1">
      <c r="A2123" s="5" t="s">
        <v>18948</v>
      </c>
      <c r="B2123" s="5" t="s">
        <v>3666</v>
      </c>
      <c r="C2123" s="5" t="s">
        <v>18949</v>
      </c>
      <c r="D2123" s="9">
        <v>42706.0</v>
      </c>
      <c r="E2123" s="5">
        <v>9707.0</v>
      </c>
      <c r="F2123" s="5">
        <v>4412.0</v>
      </c>
      <c r="G2123" s="5" t="s">
        <v>130</v>
      </c>
      <c r="H2123" s="5" t="s">
        <v>149</v>
      </c>
      <c r="I2123" s="5" t="s">
        <v>14956</v>
      </c>
      <c r="J2123" s="5" t="s">
        <v>133</v>
      </c>
      <c r="K2123" s="5" t="s">
        <v>18950</v>
      </c>
      <c r="L2123" s="5" t="s">
        <v>18951</v>
      </c>
      <c r="M2123" s="10" t="str">
        <f>IFERROR(__xludf.DUMMYFUNCTION("REGEXEXTRACT(L2608, ""[\s,]([A-Z]{2})[,\s]\s?\d{5}"")"),"#N/A")</f>
        <v>#N/A</v>
      </c>
      <c r="N2123" s="5" t="s">
        <v>18952</v>
      </c>
      <c r="O2123" s="5" t="s">
        <v>15112</v>
      </c>
      <c r="P2123" s="5">
        <v>1.0</v>
      </c>
      <c r="Q2123" s="5" t="s">
        <v>18953</v>
      </c>
      <c r="R2123" s="5" t="s">
        <v>1519</v>
      </c>
      <c r="S2123" s="5">
        <v>605.0</v>
      </c>
      <c r="T2123" s="5" t="s">
        <v>69</v>
      </c>
      <c r="U2123" s="5">
        <v>21.0</v>
      </c>
      <c r="V2123" s="5" t="s">
        <v>70</v>
      </c>
      <c r="W2123" s="5" t="s">
        <v>18954</v>
      </c>
      <c r="X2123" s="5" t="s">
        <v>52</v>
      </c>
      <c r="Y2123" s="5" t="s">
        <v>52</v>
      </c>
      <c r="Z2123" s="5">
        <v>1610.0</v>
      </c>
      <c r="AA2123" s="5" t="s">
        <v>18955</v>
      </c>
      <c r="AB2123" s="5" t="s">
        <v>2743</v>
      </c>
      <c r="AC2123" s="5" t="s">
        <v>52</v>
      </c>
      <c r="AD2123" s="5" t="s">
        <v>72</v>
      </c>
      <c r="AE2123" s="5" t="s">
        <v>73</v>
      </c>
      <c r="AF2123" s="5" t="s">
        <v>74</v>
      </c>
      <c r="AG2123" s="5" t="s">
        <v>75</v>
      </c>
      <c r="AH2123" s="5" t="s">
        <v>76</v>
      </c>
      <c r="AI2123" s="5" t="s">
        <v>77</v>
      </c>
      <c r="AJ2123" s="5" t="s">
        <v>8854</v>
      </c>
      <c r="AK2123" s="5" t="s">
        <v>18956</v>
      </c>
      <c r="AL2123" s="5" t="s">
        <v>525</v>
      </c>
    </row>
    <row r="2124" hidden="1">
      <c r="A2124" s="5" t="s">
        <v>18957</v>
      </c>
      <c r="B2124" s="5" t="s">
        <v>18664</v>
      </c>
      <c r="C2124" s="5" t="s">
        <v>18665</v>
      </c>
      <c r="D2124" s="9">
        <v>42705.0</v>
      </c>
      <c r="E2124" s="5">
        <v>55220.0</v>
      </c>
      <c r="F2124" s="5">
        <v>25100.0</v>
      </c>
      <c r="G2124" s="5" t="s">
        <v>18666</v>
      </c>
      <c r="H2124" s="5" t="s">
        <v>18667</v>
      </c>
      <c r="I2124" s="5" t="s">
        <v>7777</v>
      </c>
      <c r="J2124" s="5" t="s">
        <v>2214</v>
      </c>
      <c r="K2124" s="5" t="s">
        <v>18958</v>
      </c>
      <c r="L2124" s="5" t="s">
        <v>18668</v>
      </c>
      <c r="M2124" s="10" t="str">
        <f>IFERROR(__xludf.DUMMYFUNCTION("REGEXEXTRACT(L2609, ""[\s,]([A-Z]{2})[,\s]\s?\d{5}"")"),"#N/A")</f>
        <v>#N/A</v>
      </c>
      <c r="N2124" s="5" t="s">
        <v>18669</v>
      </c>
      <c r="O2124" s="5" t="s">
        <v>52</v>
      </c>
      <c r="P2124" s="5">
        <v>1.0</v>
      </c>
      <c r="Q2124" s="5" t="s">
        <v>18959</v>
      </c>
      <c r="R2124" s="5">
        <v>2210.0</v>
      </c>
      <c r="S2124" s="5">
        <v>1000.0</v>
      </c>
      <c r="T2124" s="5" t="s">
        <v>115</v>
      </c>
      <c r="U2124" s="5">
        <v>0.0</v>
      </c>
      <c r="V2124" s="5" t="s">
        <v>52</v>
      </c>
      <c r="W2124" s="5" t="s">
        <v>18960</v>
      </c>
      <c r="X2124" s="5" t="s">
        <v>52</v>
      </c>
      <c r="Y2124" s="5" t="s">
        <v>52</v>
      </c>
      <c r="Z2124" s="5" t="s">
        <v>18961</v>
      </c>
      <c r="AA2124" s="5" t="s">
        <v>18962</v>
      </c>
      <c r="AB2124" s="5" t="s">
        <v>1831</v>
      </c>
      <c r="AC2124" s="5" t="s">
        <v>52</v>
      </c>
      <c r="AD2124" s="5" t="s">
        <v>181</v>
      </c>
      <c r="AE2124" s="5" t="s">
        <v>182</v>
      </c>
      <c r="AF2124" s="5" t="s">
        <v>183</v>
      </c>
      <c r="AG2124" s="5" t="s">
        <v>52</v>
      </c>
      <c r="AH2124" s="5" t="s">
        <v>52</v>
      </c>
      <c r="AI2124" s="5" t="s">
        <v>184</v>
      </c>
      <c r="AJ2124" s="5" t="s">
        <v>18664</v>
      </c>
      <c r="AK2124" s="5" t="s">
        <v>18674</v>
      </c>
      <c r="AL2124" s="5" t="s">
        <v>18675</v>
      </c>
    </row>
    <row r="2125" hidden="1">
      <c r="A2125" s="5" t="s">
        <v>18963</v>
      </c>
      <c r="B2125" s="5" t="s">
        <v>18964</v>
      </c>
      <c r="C2125" s="5" t="s">
        <v>18965</v>
      </c>
      <c r="D2125" s="9">
        <v>42704.0</v>
      </c>
      <c r="E2125" s="5">
        <v>140470.0</v>
      </c>
      <c r="F2125" s="5">
        <v>63850.0</v>
      </c>
      <c r="G2125" s="5" t="s">
        <v>1458</v>
      </c>
      <c r="H2125" s="5" t="s">
        <v>189</v>
      </c>
      <c r="I2125" s="5" t="s">
        <v>3685</v>
      </c>
      <c r="J2125" s="5" t="s">
        <v>1460</v>
      </c>
      <c r="K2125" s="5" t="s">
        <v>18966</v>
      </c>
      <c r="L2125" s="5" t="s">
        <v>18967</v>
      </c>
      <c r="M2125" s="10" t="str">
        <f>IFERROR(__xludf.DUMMYFUNCTION("REGEXEXTRACT(L2610, ""[\s,]([A-Z]{2})[,\s]\s?\d{5}"")"),"#N/A")</f>
        <v>#N/A</v>
      </c>
      <c r="N2125" s="5" t="s">
        <v>18968</v>
      </c>
      <c r="O2125" s="5">
        <v>77041.0</v>
      </c>
      <c r="P2125" s="5">
        <v>3.0</v>
      </c>
      <c r="Q2125" s="5" t="s">
        <v>18969</v>
      </c>
      <c r="R2125" s="5" t="s">
        <v>8045</v>
      </c>
      <c r="S2125" s="5">
        <v>37.0</v>
      </c>
      <c r="T2125" s="5" t="s">
        <v>53</v>
      </c>
      <c r="U2125" s="5">
        <v>0.0</v>
      </c>
      <c r="V2125" s="5" t="s">
        <v>93</v>
      </c>
      <c r="W2125" s="5" t="s">
        <v>18970</v>
      </c>
      <c r="X2125" s="5" t="s">
        <v>55</v>
      </c>
      <c r="Y2125" s="5" t="s">
        <v>18971</v>
      </c>
      <c r="Z2125" s="5">
        <v>1610.0</v>
      </c>
      <c r="AA2125" s="5" t="s">
        <v>18972</v>
      </c>
      <c r="AB2125" s="5" t="s">
        <v>1426</v>
      </c>
      <c r="AC2125" s="5" t="s">
        <v>52</v>
      </c>
      <c r="AD2125" s="5" t="s">
        <v>3141</v>
      </c>
      <c r="AE2125" s="5" t="s">
        <v>3142</v>
      </c>
      <c r="AF2125" s="5" t="s">
        <v>162</v>
      </c>
      <c r="AG2125" s="5" t="s">
        <v>52</v>
      </c>
      <c r="AH2125" s="5" t="s">
        <v>52</v>
      </c>
      <c r="AI2125" s="5" t="s">
        <v>3143</v>
      </c>
      <c r="AJ2125" s="5" t="s">
        <v>102</v>
      </c>
      <c r="AK2125" s="5" t="s">
        <v>102</v>
      </c>
      <c r="AL2125" s="5" t="s">
        <v>18973</v>
      </c>
    </row>
    <row r="2126" hidden="1">
      <c r="A2126" s="5" t="s">
        <v>18974</v>
      </c>
      <c r="B2126" s="5" t="s">
        <v>18975</v>
      </c>
      <c r="C2126" s="5" t="s">
        <v>18976</v>
      </c>
      <c r="D2126" s="9">
        <v>42702.0</v>
      </c>
      <c r="E2126" s="5">
        <v>52613.0</v>
      </c>
      <c r="F2126" s="5">
        <v>23915.0</v>
      </c>
      <c r="G2126" s="5" t="s">
        <v>170</v>
      </c>
      <c r="H2126" s="5" t="s">
        <v>131</v>
      </c>
      <c r="I2126" s="5" t="s">
        <v>18977</v>
      </c>
      <c r="J2126" s="5" t="s">
        <v>170</v>
      </c>
      <c r="K2126" s="5" t="s">
        <v>14840</v>
      </c>
      <c r="L2126" s="5" t="s">
        <v>18978</v>
      </c>
      <c r="M2126" s="10" t="str">
        <f>IFERROR(__xludf.DUMMYFUNCTION("REGEXEXTRACT(L2611, ""[\s,]([A-Z]{2})[,\s]\s?\d{5}"")"),"OH")</f>
        <v>OH</v>
      </c>
      <c r="N2126" s="5" t="s">
        <v>18979</v>
      </c>
      <c r="O2126" s="5">
        <v>11434.0</v>
      </c>
      <c r="P2126" s="5">
        <v>1.0</v>
      </c>
      <c r="Q2126" s="5" t="s">
        <v>18980</v>
      </c>
      <c r="R2126" s="5" t="s">
        <v>91</v>
      </c>
      <c r="S2126" s="5">
        <v>4403.0</v>
      </c>
      <c r="T2126" s="5" t="s">
        <v>115</v>
      </c>
      <c r="U2126" s="5">
        <v>41.0</v>
      </c>
      <c r="V2126" s="5" t="s">
        <v>70</v>
      </c>
      <c r="W2126" s="5" t="s">
        <v>18981</v>
      </c>
      <c r="X2126" s="5" t="s">
        <v>71</v>
      </c>
      <c r="Y2126" s="5" t="s">
        <v>52</v>
      </c>
      <c r="Z2126" s="5">
        <v>89.0</v>
      </c>
      <c r="AA2126" s="5" t="s">
        <v>18982</v>
      </c>
      <c r="AB2126" s="5" t="s">
        <v>162</v>
      </c>
      <c r="AC2126" s="5" t="s">
        <v>52</v>
      </c>
      <c r="AD2126" s="5" t="s">
        <v>1230</v>
      </c>
      <c r="AE2126" s="5" t="s">
        <v>1231</v>
      </c>
      <c r="AF2126" s="5" t="s">
        <v>52</v>
      </c>
      <c r="AG2126" s="5" t="s">
        <v>52</v>
      </c>
      <c r="AH2126" s="5" t="s">
        <v>52</v>
      </c>
      <c r="AI2126" s="5" t="s">
        <v>1232</v>
      </c>
      <c r="AJ2126" s="5" t="s">
        <v>18975</v>
      </c>
      <c r="AK2126" s="5" t="s">
        <v>18978</v>
      </c>
      <c r="AL2126" s="5" t="s">
        <v>6369</v>
      </c>
    </row>
    <row r="2127">
      <c r="A2127" s="5" t="s">
        <v>18983</v>
      </c>
      <c r="B2127" s="5" t="s">
        <v>18984</v>
      </c>
      <c r="C2127" s="5" t="s">
        <v>18985</v>
      </c>
      <c r="D2127" s="9">
        <v>42702.0</v>
      </c>
      <c r="E2127" s="5">
        <v>14943.0</v>
      </c>
      <c r="F2127" s="5">
        <v>6792.0</v>
      </c>
      <c r="G2127" s="5" t="s">
        <v>1028</v>
      </c>
      <c r="H2127" s="5" t="s">
        <v>45</v>
      </c>
      <c r="I2127" s="5" t="s">
        <v>18986</v>
      </c>
      <c r="J2127" s="5" t="s">
        <v>1030</v>
      </c>
      <c r="K2127" s="5" t="s">
        <v>302</v>
      </c>
      <c r="L2127" s="5" t="s">
        <v>18987</v>
      </c>
      <c r="M2127" s="10" t="str">
        <f>IFERROR(__xludf.DUMMYFUNCTION("REGEXEXTRACT(L2612, ""[\s,]([A-Z]{2})[,\s]\s?\d{5}"")"),"CP")</f>
        <v>CP</v>
      </c>
      <c r="N2127" s="5" t="s">
        <v>18988</v>
      </c>
      <c r="O2127" s="5">
        <v>11696.0</v>
      </c>
      <c r="P2127" s="5">
        <v>1.0</v>
      </c>
      <c r="Q2127" s="5" t="s">
        <v>18989</v>
      </c>
      <c r="R2127" s="5">
        <v>4500.0</v>
      </c>
      <c r="S2127" s="5">
        <v>454.0</v>
      </c>
      <c r="T2127" s="5" t="s">
        <v>69</v>
      </c>
      <c r="U2127" s="5">
        <v>1356.0</v>
      </c>
      <c r="V2127" s="5" t="s">
        <v>158</v>
      </c>
      <c r="W2127" s="5" t="s">
        <v>18990</v>
      </c>
      <c r="X2127" s="5" t="s">
        <v>71</v>
      </c>
      <c r="Y2127" s="5" t="s">
        <v>52</v>
      </c>
      <c r="Z2127" s="5" t="s">
        <v>18991</v>
      </c>
      <c r="AA2127" s="5">
        <v>101458.0</v>
      </c>
      <c r="AB2127" s="5" t="s">
        <v>180</v>
      </c>
      <c r="AC2127" s="5" t="s">
        <v>52</v>
      </c>
      <c r="AD2127" s="5" t="s">
        <v>163</v>
      </c>
      <c r="AE2127" s="5" t="s">
        <v>164</v>
      </c>
      <c r="AF2127" s="5" t="s">
        <v>165</v>
      </c>
      <c r="AG2127" s="5" t="s">
        <v>52</v>
      </c>
      <c r="AH2127" s="5" t="s">
        <v>52</v>
      </c>
      <c r="AI2127" s="5" t="s">
        <v>52</v>
      </c>
      <c r="AJ2127" s="5" t="s">
        <v>18992</v>
      </c>
      <c r="AK2127" s="5" t="s">
        <v>18993</v>
      </c>
      <c r="AL2127" s="5" t="s">
        <v>165</v>
      </c>
    </row>
    <row r="2128" hidden="1">
      <c r="A2128" s="5" t="s">
        <v>18994</v>
      </c>
      <c r="B2128" s="5" t="s">
        <v>18995</v>
      </c>
      <c r="C2128" s="5" t="s">
        <v>18996</v>
      </c>
      <c r="D2128" s="9">
        <v>42702.0</v>
      </c>
      <c r="E2128" s="5">
        <v>1223.0</v>
      </c>
      <c r="F2128" s="5">
        <v>556.0</v>
      </c>
      <c r="G2128" s="5" t="s">
        <v>579</v>
      </c>
      <c r="H2128" s="5" t="s">
        <v>1792</v>
      </c>
      <c r="I2128" s="5" t="s">
        <v>18997</v>
      </c>
      <c r="J2128" s="5" t="s">
        <v>581</v>
      </c>
      <c r="K2128" s="5" t="s">
        <v>744</v>
      </c>
      <c r="L2128" s="5" t="s">
        <v>18998</v>
      </c>
      <c r="M2128" s="10" t="str">
        <f>IFERROR(__xludf.DUMMYFUNCTION("REGEXEXTRACT(L2613, ""[\s,]([A-Z]{2})[,\s]\s?\d{5}"")"),"#N/A")</f>
        <v>#N/A</v>
      </c>
      <c r="N2128" s="5" t="s">
        <v>18999</v>
      </c>
      <c r="O2128" s="5" t="s">
        <v>52</v>
      </c>
      <c r="P2128" s="5">
        <v>1.0</v>
      </c>
      <c r="Q2128" s="5" t="s">
        <v>19000</v>
      </c>
      <c r="R2128" s="5">
        <v>4500.0</v>
      </c>
      <c r="S2128" s="5">
        <v>1.0</v>
      </c>
      <c r="T2128" s="5" t="s">
        <v>115</v>
      </c>
      <c r="U2128" s="5">
        <v>0.0</v>
      </c>
      <c r="V2128" s="5" t="s">
        <v>70</v>
      </c>
      <c r="W2128" s="5" t="s">
        <v>19001</v>
      </c>
      <c r="X2128" s="5" t="s">
        <v>55</v>
      </c>
      <c r="Y2128" s="5" t="s">
        <v>19002</v>
      </c>
      <c r="Z2128" s="5" t="s">
        <v>19003</v>
      </c>
      <c r="AA2128" s="5">
        <v>130982.0</v>
      </c>
      <c r="AB2128" s="5" t="s">
        <v>235</v>
      </c>
      <c r="AC2128" s="5" t="s">
        <v>52</v>
      </c>
      <c r="AD2128" s="5" t="s">
        <v>398</v>
      </c>
      <c r="AE2128" s="5" t="s">
        <v>399</v>
      </c>
      <c r="AF2128" s="5" t="s">
        <v>400</v>
      </c>
      <c r="AG2128" s="5" t="s">
        <v>401</v>
      </c>
      <c r="AH2128" s="5">
        <v>23502.0</v>
      </c>
      <c r="AI2128" s="5" t="s">
        <v>402</v>
      </c>
      <c r="AJ2128" s="5" t="s">
        <v>102</v>
      </c>
      <c r="AK2128" s="5" t="s">
        <v>102</v>
      </c>
      <c r="AL2128" s="5" t="s">
        <v>19004</v>
      </c>
    </row>
    <row r="2129" hidden="1">
      <c r="A2129" s="5" t="s">
        <v>19005</v>
      </c>
      <c r="B2129" s="5" t="s">
        <v>19006</v>
      </c>
      <c r="C2129" s="5" t="s">
        <v>19007</v>
      </c>
      <c r="D2129" s="9">
        <v>42697.0</v>
      </c>
      <c r="E2129" s="5">
        <v>18083.0</v>
      </c>
      <c r="F2129" s="5">
        <v>8220.0</v>
      </c>
      <c r="G2129" s="5" t="s">
        <v>634</v>
      </c>
      <c r="H2129" s="5" t="s">
        <v>366</v>
      </c>
      <c r="I2129" s="5" t="s">
        <v>8918</v>
      </c>
      <c r="J2129" s="5" t="s">
        <v>274</v>
      </c>
      <c r="K2129" s="5" t="s">
        <v>19008</v>
      </c>
      <c r="L2129" s="5" t="s">
        <v>19009</v>
      </c>
      <c r="M2129" s="10" t="str">
        <f>IFERROR(__xludf.DUMMYFUNCTION("REGEXEXTRACT(L2614, ""[\s,]([A-Z]{2})[,\s]\s?\d{5}"")"),"GA")</f>
        <v>GA</v>
      </c>
      <c r="N2129" s="5" t="s">
        <v>19010</v>
      </c>
      <c r="O2129" s="5">
        <v>33054.0</v>
      </c>
      <c r="P2129" s="5">
        <v>2.0</v>
      </c>
      <c r="Q2129" s="5" t="s">
        <v>19011</v>
      </c>
      <c r="R2129" s="5" t="s">
        <v>195</v>
      </c>
      <c r="S2129" s="5">
        <v>138.0</v>
      </c>
      <c r="T2129" s="5" t="s">
        <v>53</v>
      </c>
      <c r="U2129" s="5">
        <v>137.0</v>
      </c>
      <c r="V2129" s="5" t="s">
        <v>70</v>
      </c>
      <c r="W2129" s="5" t="s">
        <v>19012</v>
      </c>
      <c r="X2129" s="5" t="s">
        <v>52</v>
      </c>
      <c r="Y2129" s="5" t="s">
        <v>52</v>
      </c>
      <c r="Z2129" s="5" t="s">
        <v>19013</v>
      </c>
      <c r="AA2129" s="5" t="s">
        <v>19014</v>
      </c>
      <c r="AB2129" s="5" t="s">
        <v>604</v>
      </c>
      <c r="AC2129" s="5" t="s">
        <v>52</v>
      </c>
      <c r="AD2129" s="5" t="s">
        <v>72</v>
      </c>
      <c r="AE2129" s="5" t="s">
        <v>73</v>
      </c>
      <c r="AF2129" s="5" t="s">
        <v>74</v>
      </c>
      <c r="AG2129" s="5" t="s">
        <v>75</v>
      </c>
      <c r="AH2129" s="5" t="s">
        <v>76</v>
      </c>
      <c r="AI2129" s="5" t="s">
        <v>77</v>
      </c>
      <c r="AJ2129" s="5" t="s">
        <v>19015</v>
      </c>
      <c r="AK2129" s="5" t="s">
        <v>19016</v>
      </c>
      <c r="AL2129" s="5" t="s">
        <v>1874</v>
      </c>
    </row>
    <row r="2130" hidden="1">
      <c r="A2130" s="5" t="s">
        <v>19017</v>
      </c>
      <c r="B2130" s="5" t="s">
        <v>19018</v>
      </c>
      <c r="C2130" s="5" t="s">
        <v>14177</v>
      </c>
      <c r="D2130" s="9">
        <v>42697.0</v>
      </c>
      <c r="E2130" s="5">
        <v>262416.0</v>
      </c>
      <c r="F2130" s="5">
        <v>119280.0</v>
      </c>
      <c r="G2130" s="5" t="s">
        <v>327</v>
      </c>
      <c r="H2130" s="5" t="s">
        <v>459</v>
      </c>
      <c r="I2130" s="5" t="s">
        <v>17219</v>
      </c>
      <c r="J2130" s="5" t="s">
        <v>191</v>
      </c>
      <c r="K2130" s="5" t="s">
        <v>5274</v>
      </c>
      <c r="L2130" s="5" t="s">
        <v>19019</v>
      </c>
      <c r="M2130" s="10" t="str">
        <f>IFERROR(__xludf.DUMMYFUNCTION("REGEXEXTRACT(L2615, ""[\s,]([A-Z]{2})[,\s]\s?\d{5}"")"),"#N/A")</f>
        <v>#N/A</v>
      </c>
      <c r="N2130" s="5" t="s">
        <v>14180</v>
      </c>
      <c r="O2130" s="5" t="s">
        <v>52</v>
      </c>
      <c r="P2130" s="5">
        <v>5.0</v>
      </c>
      <c r="Q2130" s="5" t="s">
        <v>19020</v>
      </c>
      <c r="R2130" s="5" t="s">
        <v>19021</v>
      </c>
      <c r="S2130" s="5">
        <v>25.0</v>
      </c>
      <c r="T2130" s="5" t="s">
        <v>374</v>
      </c>
      <c r="U2130" s="5">
        <v>101.0</v>
      </c>
      <c r="V2130" s="5" t="s">
        <v>93</v>
      </c>
      <c r="W2130" s="5" t="s">
        <v>19022</v>
      </c>
      <c r="X2130" s="5" t="s">
        <v>52</v>
      </c>
      <c r="Y2130" s="5" t="s">
        <v>52</v>
      </c>
      <c r="Z2130" s="5" t="s">
        <v>19023</v>
      </c>
      <c r="AA2130" s="5" t="s">
        <v>19024</v>
      </c>
      <c r="AB2130" s="5" t="s">
        <v>200</v>
      </c>
      <c r="AC2130" s="5" t="s">
        <v>52</v>
      </c>
      <c r="AD2130" s="5" t="s">
        <v>11980</v>
      </c>
      <c r="AE2130" s="5" t="s">
        <v>11981</v>
      </c>
      <c r="AF2130" s="5" t="s">
        <v>218</v>
      </c>
      <c r="AG2130" s="5" t="s">
        <v>52</v>
      </c>
      <c r="AH2130" s="5" t="s">
        <v>11982</v>
      </c>
      <c r="AI2130" s="5" t="s">
        <v>11983</v>
      </c>
      <c r="AJ2130" s="5" t="s">
        <v>13339</v>
      </c>
      <c r="AK2130" s="5" t="s">
        <v>13341</v>
      </c>
      <c r="AL2130" s="5" t="s">
        <v>300</v>
      </c>
    </row>
    <row r="2131" hidden="1">
      <c r="A2131" s="5" t="s">
        <v>19025</v>
      </c>
      <c r="B2131" s="5" t="s">
        <v>19026</v>
      </c>
      <c r="C2131" s="5" t="s">
        <v>19027</v>
      </c>
      <c r="D2131" s="9">
        <v>42697.0</v>
      </c>
      <c r="E2131" s="5">
        <v>290928.0</v>
      </c>
      <c r="F2131" s="5">
        <v>132240.0</v>
      </c>
      <c r="G2131" s="5" t="s">
        <v>327</v>
      </c>
      <c r="H2131" s="5" t="s">
        <v>459</v>
      </c>
      <c r="I2131" s="5" t="s">
        <v>17219</v>
      </c>
      <c r="J2131" s="5" t="s">
        <v>191</v>
      </c>
      <c r="K2131" s="5" t="s">
        <v>7143</v>
      </c>
      <c r="L2131" s="5" t="s">
        <v>19028</v>
      </c>
      <c r="M2131" s="10" t="str">
        <f>IFERROR(__xludf.DUMMYFUNCTION("REGEXEXTRACT(L2616, ""[\s,]([A-Z]{2})[,\s]\s?\d{5}"")"),"OH")</f>
        <v>OH</v>
      </c>
      <c r="N2131" s="5" t="s">
        <v>19029</v>
      </c>
      <c r="O2131" s="5" t="s">
        <v>52</v>
      </c>
      <c r="P2131" s="5">
        <v>5.0</v>
      </c>
      <c r="Q2131" s="5" t="s">
        <v>19030</v>
      </c>
      <c r="R2131" s="5" t="s">
        <v>508</v>
      </c>
      <c r="S2131" s="5">
        <v>255.0</v>
      </c>
      <c r="T2131" s="5" t="s">
        <v>374</v>
      </c>
      <c r="U2131" s="5">
        <v>85.0</v>
      </c>
      <c r="V2131" s="5" t="s">
        <v>93</v>
      </c>
      <c r="W2131" s="5" t="s">
        <v>19031</v>
      </c>
      <c r="X2131" s="5" t="s">
        <v>52</v>
      </c>
      <c r="Y2131" s="5" t="s">
        <v>52</v>
      </c>
      <c r="Z2131" s="5" t="s">
        <v>19023</v>
      </c>
      <c r="AA2131" s="5" t="s">
        <v>19032</v>
      </c>
      <c r="AB2131" s="5" t="s">
        <v>200</v>
      </c>
      <c r="AC2131" s="5" t="s">
        <v>52</v>
      </c>
      <c r="AD2131" s="5" t="s">
        <v>11980</v>
      </c>
      <c r="AE2131" s="5" t="s">
        <v>11981</v>
      </c>
      <c r="AF2131" s="5" t="s">
        <v>218</v>
      </c>
      <c r="AG2131" s="5" t="s">
        <v>52</v>
      </c>
      <c r="AH2131" s="5" t="s">
        <v>11982</v>
      </c>
      <c r="AI2131" s="5" t="s">
        <v>11983</v>
      </c>
      <c r="AJ2131" s="5" t="s">
        <v>19026</v>
      </c>
      <c r="AK2131" s="5" t="s">
        <v>19028</v>
      </c>
      <c r="AL2131" s="5" t="s">
        <v>19033</v>
      </c>
    </row>
    <row r="2132" hidden="1">
      <c r="A2132" s="5" t="s">
        <v>19034</v>
      </c>
      <c r="B2132" s="5" t="s">
        <v>19026</v>
      </c>
      <c r="C2132" s="5" t="s">
        <v>19035</v>
      </c>
      <c r="D2132" s="9">
        <v>42697.0</v>
      </c>
      <c r="E2132" s="5">
        <v>307824.0</v>
      </c>
      <c r="F2132" s="5">
        <v>139920.0</v>
      </c>
      <c r="G2132" s="5" t="s">
        <v>327</v>
      </c>
      <c r="H2132" s="5" t="s">
        <v>459</v>
      </c>
      <c r="I2132" s="5" t="s">
        <v>17219</v>
      </c>
      <c r="J2132" s="5" t="s">
        <v>191</v>
      </c>
      <c r="K2132" s="5" t="s">
        <v>7317</v>
      </c>
      <c r="L2132" s="5" t="s">
        <v>19028</v>
      </c>
      <c r="M2132" s="10" t="str">
        <f>IFERROR(__xludf.DUMMYFUNCTION("REGEXEXTRACT(L2617, ""[\s,]([A-Z]{2})[,\s]\s?\d{5}"")"),"OH")</f>
        <v>OH</v>
      </c>
      <c r="N2132" s="5" t="s">
        <v>19036</v>
      </c>
      <c r="O2132" s="5" t="s">
        <v>52</v>
      </c>
      <c r="P2132" s="5">
        <v>5.0</v>
      </c>
      <c r="Q2132" s="5" t="s">
        <v>19037</v>
      </c>
      <c r="R2132" s="5" t="s">
        <v>508</v>
      </c>
      <c r="S2132" s="5">
        <v>383.0</v>
      </c>
      <c r="T2132" s="5" t="s">
        <v>374</v>
      </c>
      <c r="U2132" s="5">
        <v>90.0</v>
      </c>
      <c r="V2132" s="5" t="s">
        <v>93</v>
      </c>
      <c r="W2132" s="5" t="s">
        <v>19038</v>
      </c>
      <c r="X2132" s="5" t="s">
        <v>52</v>
      </c>
      <c r="Y2132" s="5" t="s">
        <v>52</v>
      </c>
      <c r="Z2132" s="5" t="s">
        <v>19023</v>
      </c>
      <c r="AA2132" s="5" t="s">
        <v>19039</v>
      </c>
      <c r="AB2132" s="5" t="s">
        <v>200</v>
      </c>
      <c r="AC2132" s="5" t="s">
        <v>52</v>
      </c>
      <c r="AD2132" s="5" t="s">
        <v>11980</v>
      </c>
      <c r="AE2132" s="5" t="s">
        <v>11981</v>
      </c>
      <c r="AF2132" s="5" t="s">
        <v>218</v>
      </c>
      <c r="AG2132" s="5" t="s">
        <v>52</v>
      </c>
      <c r="AH2132" s="5" t="s">
        <v>11982</v>
      </c>
      <c r="AI2132" s="5" t="s">
        <v>11983</v>
      </c>
      <c r="AJ2132" s="5" t="s">
        <v>19026</v>
      </c>
      <c r="AK2132" s="5" t="s">
        <v>19028</v>
      </c>
      <c r="AL2132" s="5" t="s">
        <v>19033</v>
      </c>
    </row>
    <row r="2133" hidden="1">
      <c r="A2133" s="5" t="s">
        <v>19040</v>
      </c>
      <c r="B2133" s="5" t="s">
        <v>16737</v>
      </c>
      <c r="C2133" s="5" t="s">
        <v>16738</v>
      </c>
      <c r="D2133" s="9">
        <v>42696.0</v>
      </c>
      <c r="E2133" s="5">
        <v>35094.0</v>
      </c>
      <c r="F2133" s="5">
        <v>15952.0</v>
      </c>
      <c r="G2133" s="5" t="s">
        <v>3378</v>
      </c>
      <c r="H2133" s="5" t="s">
        <v>171</v>
      </c>
      <c r="I2133" s="5" t="s">
        <v>8191</v>
      </c>
      <c r="J2133" s="5" t="s">
        <v>3378</v>
      </c>
      <c r="K2133" s="5" t="s">
        <v>19041</v>
      </c>
      <c r="L2133" s="5" t="s">
        <v>16741</v>
      </c>
      <c r="M2133" s="10" t="str">
        <f>IFERROR(__xludf.DUMMYFUNCTION("REGEXEXTRACT(L2618, ""[\s,]([A-Z]{2})[,\s]\s?\d{5}"")"),"#N/A")</f>
        <v>#N/A</v>
      </c>
      <c r="N2133" s="5" t="s">
        <v>16742</v>
      </c>
      <c r="O2133" s="5">
        <v>45242.0</v>
      </c>
      <c r="P2133" s="5">
        <v>1.0</v>
      </c>
      <c r="Q2133" s="5" t="s">
        <v>19042</v>
      </c>
      <c r="R2133" s="5">
        <v>4310.0</v>
      </c>
      <c r="S2133" s="5">
        <v>1185.0</v>
      </c>
      <c r="T2133" s="5" t="s">
        <v>69</v>
      </c>
      <c r="U2133" s="5">
        <v>0.0</v>
      </c>
      <c r="V2133" s="5" t="s">
        <v>93</v>
      </c>
      <c r="W2133" s="5" t="s">
        <v>19043</v>
      </c>
      <c r="X2133" s="5" t="s">
        <v>55</v>
      </c>
      <c r="Y2133" s="5" t="s">
        <v>19044</v>
      </c>
      <c r="Z2133" s="5" t="s">
        <v>19045</v>
      </c>
      <c r="AA2133" s="5" t="s">
        <v>19046</v>
      </c>
      <c r="AB2133" s="5" t="s">
        <v>180</v>
      </c>
      <c r="AC2133" s="5" t="s">
        <v>52</v>
      </c>
      <c r="AD2133" s="5" t="s">
        <v>3141</v>
      </c>
      <c r="AE2133" s="5" t="s">
        <v>3142</v>
      </c>
      <c r="AF2133" s="5" t="s">
        <v>162</v>
      </c>
      <c r="AG2133" s="5" t="s">
        <v>52</v>
      </c>
      <c r="AH2133" s="5" t="s">
        <v>52</v>
      </c>
      <c r="AI2133" s="5" t="s">
        <v>3143</v>
      </c>
      <c r="AJ2133" s="5" t="s">
        <v>102</v>
      </c>
      <c r="AK2133" s="5" t="s">
        <v>102</v>
      </c>
      <c r="AL2133" s="5" t="s">
        <v>162</v>
      </c>
    </row>
    <row r="2134" hidden="1">
      <c r="A2134" s="5" t="s">
        <v>19047</v>
      </c>
      <c r="B2134" s="5" t="s">
        <v>19048</v>
      </c>
      <c r="C2134" s="5" t="s">
        <v>19049</v>
      </c>
      <c r="D2134" s="9">
        <v>42696.0</v>
      </c>
      <c r="E2134" s="5">
        <v>13079.0</v>
      </c>
      <c r="F2134" s="5">
        <v>5945.0</v>
      </c>
      <c r="G2134" s="5" t="s">
        <v>2212</v>
      </c>
      <c r="H2134" s="5" t="s">
        <v>189</v>
      </c>
      <c r="I2134" s="5" t="s">
        <v>14359</v>
      </c>
      <c r="J2134" s="5" t="s">
        <v>2214</v>
      </c>
      <c r="K2134" s="5" t="s">
        <v>19050</v>
      </c>
      <c r="L2134" s="5" t="s">
        <v>19051</v>
      </c>
      <c r="M2134" s="10" t="str">
        <f>IFERROR(__xludf.DUMMYFUNCTION("REGEXEXTRACT(L2619, ""[\s,]([A-Z]{2})[,\s]\s?\d{5}"")"),"#N/A")</f>
        <v>#N/A</v>
      </c>
      <c r="N2134" s="5" t="s">
        <v>19052</v>
      </c>
      <c r="O2134" s="5" t="s">
        <v>52</v>
      </c>
      <c r="P2134" s="5">
        <v>1.0</v>
      </c>
      <c r="Q2134" s="5" t="s">
        <v>19053</v>
      </c>
      <c r="R2134" s="5">
        <v>2210.0</v>
      </c>
      <c r="S2134" s="5">
        <v>499.0</v>
      </c>
      <c r="T2134" s="5" t="s">
        <v>115</v>
      </c>
      <c r="U2134" s="5">
        <v>0.0</v>
      </c>
      <c r="V2134" s="5" t="s">
        <v>52</v>
      </c>
      <c r="W2134" s="5" t="s">
        <v>19054</v>
      </c>
      <c r="X2134" s="5" t="s">
        <v>52</v>
      </c>
      <c r="Y2134" s="5" t="s">
        <v>52</v>
      </c>
      <c r="Z2134" s="5" t="s">
        <v>19055</v>
      </c>
      <c r="AA2134" s="5">
        <v>865.0</v>
      </c>
      <c r="AB2134" s="5" t="s">
        <v>260</v>
      </c>
      <c r="AC2134" s="5" t="s">
        <v>52</v>
      </c>
      <c r="AD2134" s="5" t="s">
        <v>181</v>
      </c>
      <c r="AE2134" s="5" t="s">
        <v>182</v>
      </c>
      <c r="AF2134" s="5" t="s">
        <v>183</v>
      </c>
      <c r="AG2134" s="5" t="s">
        <v>52</v>
      </c>
      <c r="AH2134" s="5" t="s">
        <v>52</v>
      </c>
      <c r="AI2134" s="5" t="s">
        <v>184</v>
      </c>
      <c r="AJ2134" s="5" t="s">
        <v>19048</v>
      </c>
      <c r="AK2134" s="5" t="s">
        <v>19051</v>
      </c>
      <c r="AL2134" s="5" t="s">
        <v>8682</v>
      </c>
    </row>
    <row r="2135" hidden="1">
      <c r="A2135" s="5" t="s">
        <v>19056</v>
      </c>
      <c r="B2135" s="5" t="s">
        <v>18318</v>
      </c>
      <c r="C2135" s="5" t="s">
        <v>18319</v>
      </c>
      <c r="D2135" s="9">
        <v>42696.0</v>
      </c>
      <c r="E2135" s="5">
        <v>87426.0</v>
      </c>
      <c r="F2135" s="5">
        <v>39739.0</v>
      </c>
      <c r="G2135" s="5" t="s">
        <v>1683</v>
      </c>
      <c r="H2135" s="5" t="s">
        <v>290</v>
      </c>
      <c r="I2135" s="5" t="s">
        <v>11215</v>
      </c>
      <c r="J2135" s="5" t="s">
        <v>1685</v>
      </c>
      <c r="K2135" s="5" t="s">
        <v>1031</v>
      </c>
      <c r="L2135" s="5" t="s">
        <v>18320</v>
      </c>
      <c r="M2135" s="10" t="str">
        <f>IFERROR(__xludf.DUMMYFUNCTION("REGEXEXTRACT(L2620, ""[\s,]([A-Z]{2})[,\s]\s?\d{5}"")"),"#N/A")</f>
        <v>#N/A</v>
      </c>
      <c r="N2135" s="5" t="s">
        <v>19057</v>
      </c>
      <c r="O2135" s="5">
        <v>22602.0</v>
      </c>
      <c r="P2135" s="5">
        <v>2.0</v>
      </c>
      <c r="Q2135" s="5" t="s">
        <v>19058</v>
      </c>
      <c r="R2135" s="5" t="s">
        <v>2195</v>
      </c>
      <c r="S2135" s="5">
        <v>45.0</v>
      </c>
      <c r="T2135" s="5" t="s">
        <v>53</v>
      </c>
      <c r="U2135" s="5">
        <v>0.0</v>
      </c>
      <c r="V2135" s="5" t="s">
        <v>52</v>
      </c>
      <c r="W2135" s="5" t="s">
        <v>19059</v>
      </c>
      <c r="X2135" s="5" t="s">
        <v>52</v>
      </c>
      <c r="Y2135" s="5" t="s">
        <v>52</v>
      </c>
      <c r="Z2135" s="5" t="s">
        <v>19060</v>
      </c>
      <c r="AA2135" s="5" t="s">
        <v>19061</v>
      </c>
      <c r="AB2135" s="5" t="s">
        <v>2743</v>
      </c>
      <c r="AC2135" s="5" t="s">
        <v>52</v>
      </c>
      <c r="AD2135" s="5" t="s">
        <v>11980</v>
      </c>
      <c r="AE2135" s="5" t="s">
        <v>11981</v>
      </c>
      <c r="AF2135" s="5" t="s">
        <v>218</v>
      </c>
      <c r="AG2135" s="5" t="s">
        <v>52</v>
      </c>
      <c r="AH2135" s="5" t="s">
        <v>11982</v>
      </c>
      <c r="AI2135" s="5" t="s">
        <v>11983</v>
      </c>
      <c r="AJ2135" s="5" t="s">
        <v>18318</v>
      </c>
      <c r="AK2135" s="5" t="s">
        <v>18320</v>
      </c>
      <c r="AL2135" s="5" t="s">
        <v>18326</v>
      </c>
    </row>
    <row r="2136" hidden="1">
      <c r="A2136" s="5" t="s">
        <v>19062</v>
      </c>
      <c r="B2136" s="5" t="s">
        <v>18343</v>
      </c>
      <c r="C2136" s="5" t="s">
        <v>19063</v>
      </c>
      <c r="D2136" s="9">
        <v>42694.0</v>
      </c>
      <c r="E2136" s="5">
        <v>9907.0</v>
      </c>
      <c r="F2136" s="5">
        <v>4503.0</v>
      </c>
      <c r="G2136" s="5" t="s">
        <v>634</v>
      </c>
      <c r="H2136" s="5" t="s">
        <v>149</v>
      </c>
      <c r="I2136" s="5" t="s">
        <v>816</v>
      </c>
      <c r="J2136" s="5" t="s">
        <v>274</v>
      </c>
      <c r="K2136" s="5" t="s">
        <v>14840</v>
      </c>
      <c r="L2136" s="5" t="s">
        <v>19064</v>
      </c>
      <c r="M2136" s="10" t="str">
        <f>IFERROR(__xludf.DUMMYFUNCTION("REGEXEXTRACT(L2621, ""[\s,]([A-Z]{2})[,\s]\s?\d{5}"")"),"OH")</f>
        <v>OH</v>
      </c>
      <c r="N2136" s="5" t="s">
        <v>19065</v>
      </c>
      <c r="O2136" s="5" t="s">
        <v>17833</v>
      </c>
      <c r="P2136" s="5">
        <v>1.0</v>
      </c>
      <c r="Q2136" s="5" t="s">
        <v>19066</v>
      </c>
      <c r="R2136" s="5" t="s">
        <v>91</v>
      </c>
      <c r="S2136" s="5">
        <v>83.0</v>
      </c>
      <c r="T2136" s="5" t="s">
        <v>115</v>
      </c>
      <c r="U2136" s="5">
        <v>68.0</v>
      </c>
      <c r="V2136" s="5" t="s">
        <v>70</v>
      </c>
      <c r="W2136" s="5" t="s">
        <v>19067</v>
      </c>
      <c r="X2136" s="5" t="s">
        <v>52</v>
      </c>
      <c r="Y2136" s="5" t="s">
        <v>52</v>
      </c>
      <c r="Z2136" s="5">
        <v>297.0</v>
      </c>
      <c r="AA2136" s="5" t="s">
        <v>19068</v>
      </c>
      <c r="AB2136" s="5" t="s">
        <v>1426</v>
      </c>
      <c r="AC2136" s="5" t="s">
        <v>52</v>
      </c>
      <c r="AD2136" s="5" t="s">
        <v>1230</v>
      </c>
      <c r="AE2136" s="5" t="s">
        <v>1231</v>
      </c>
      <c r="AF2136" s="5" t="s">
        <v>52</v>
      </c>
      <c r="AG2136" s="5" t="s">
        <v>52</v>
      </c>
      <c r="AH2136" s="5" t="s">
        <v>52</v>
      </c>
      <c r="AI2136" s="5" t="s">
        <v>1232</v>
      </c>
      <c r="AJ2136" s="5" t="s">
        <v>17838</v>
      </c>
      <c r="AK2136" s="5" t="s">
        <v>18352</v>
      </c>
      <c r="AL2136" s="5" t="s">
        <v>16873</v>
      </c>
    </row>
    <row r="2137" hidden="1">
      <c r="A2137" s="5" t="s">
        <v>19069</v>
      </c>
      <c r="B2137" s="5" t="s">
        <v>14992</v>
      </c>
      <c r="C2137" s="5" t="s">
        <v>14993</v>
      </c>
      <c r="D2137" s="9">
        <v>42692.0</v>
      </c>
      <c r="E2137" s="5">
        <v>97680.0</v>
      </c>
      <c r="F2137" s="5">
        <v>44400.0</v>
      </c>
      <c r="G2137" s="5" t="s">
        <v>2212</v>
      </c>
      <c r="H2137" s="5" t="s">
        <v>189</v>
      </c>
      <c r="I2137" s="5" t="s">
        <v>19070</v>
      </c>
      <c r="J2137" s="5" t="s">
        <v>2214</v>
      </c>
      <c r="K2137" s="5" t="s">
        <v>4507</v>
      </c>
      <c r="L2137" s="5" t="s">
        <v>19071</v>
      </c>
      <c r="M2137" s="10" t="str">
        <f>IFERROR(__xludf.DUMMYFUNCTION("REGEXEXTRACT(L2622, ""[\s,]([A-Z]{2})[,\s]\s?\d{5}"")"),"KY")</f>
        <v>KY</v>
      </c>
      <c r="N2137" s="5" t="s">
        <v>19072</v>
      </c>
      <c r="O2137" s="5">
        <v>76600.0</v>
      </c>
      <c r="P2137" s="5">
        <v>2.0</v>
      </c>
      <c r="Q2137" s="5" t="s">
        <v>19073</v>
      </c>
      <c r="R2137" s="5" t="s">
        <v>9100</v>
      </c>
      <c r="S2137" s="5">
        <v>1058.0</v>
      </c>
      <c r="T2137" s="5" t="s">
        <v>115</v>
      </c>
      <c r="U2137" s="5">
        <v>0.0</v>
      </c>
      <c r="V2137" s="5" t="s">
        <v>70</v>
      </c>
      <c r="W2137" s="5" t="s">
        <v>19074</v>
      </c>
      <c r="X2137" s="5" t="s">
        <v>71</v>
      </c>
      <c r="Y2137" s="5" t="s">
        <v>52</v>
      </c>
      <c r="Z2137" s="5" t="s">
        <v>19075</v>
      </c>
      <c r="AA2137" s="5" t="s">
        <v>19076</v>
      </c>
      <c r="AB2137" s="5" t="s">
        <v>1831</v>
      </c>
      <c r="AC2137" s="5" t="s">
        <v>52</v>
      </c>
      <c r="AD2137" s="5" t="s">
        <v>398</v>
      </c>
      <c r="AE2137" s="5" t="s">
        <v>399</v>
      </c>
      <c r="AF2137" s="5" t="s">
        <v>400</v>
      </c>
      <c r="AG2137" s="5" t="s">
        <v>401</v>
      </c>
      <c r="AH2137" s="5">
        <v>23502.0</v>
      </c>
      <c r="AI2137" s="5" t="s">
        <v>402</v>
      </c>
      <c r="AJ2137" s="5" t="s">
        <v>14992</v>
      </c>
      <c r="AK2137" s="5" t="s">
        <v>19071</v>
      </c>
      <c r="AL2137" s="5" t="s">
        <v>2223</v>
      </c>
    </row>
    <row r="2138" hidden="1">
      <c r="A2138" s="5" t="s">
        <v>19077</v>
      </c>
      <c r="B2138" s="5" t="s">
        <v>19078</v>
      </c>
      <c r="C2138" s="5" t="s">
        <v>2940</v>
      </c>
      <c r="D2138" s="9">
        <v>42691.0</v>
      </c>
      <c r="E2138" s="5">
        <v>8413.0</v>
      </c>
      <c r="F2138" s="5">
        <v>3824.0</v>
      </c>
      <c r="G2138" s="5" t="s">
        <v>130</v>
      </c>
      <c r="H2138" s="5" t="s">
        <v>1792</v>
      </c>
      <c r="I2138" s="5" t="s">
        <v>3322</v>
      </c>
      <c r="J2138" s="5" t="s">
        <v>133</v>
      </c>
      <c r="K2138" s="5" t="s">
        <v>19079</v>
      </c>
      <c r="L2138" s="5" t="s">
        <v>19080</v>
      </c>
      <c r="M2138" s="10" t="str">
        <f>IFERROR(__xludf.DUMMYFUNCTION("REGEXEXTRACT(L2623, ""[\s,]([A-Z]{2})[,\s]\s?\d{5}"")"),"OH")</f>
        <v>OH</v>
      </c>
      <c r="N2138" s="5" t="s">
        <v>19081</v>
      </c>
      <c r="O2138" s="5">
        <v>29301.0</v>
      </c>
      <c r="P2138" s="5">
        <v>1.0</v>
      </c>
      <c r="Q2138" s="5" t="s">
        <v>19082</v>
      </c>
      <c r="R2138" s="5" t="s">
        <v>1519</v>
      </c>
      <c r="S2138" s="5">
        <v>414.0</v>
      </c>
      <c r="T2138" s="5" t="s">
        <v>69</v>
      </c>
      <c r="U2138" s="5">
        <v>42.0</v>
      </c>
      <c r="V2138" s="5" t="s">
        <v>70</v>
      </c>
      <c r="W2138" s="5" t="s">
        <v>19083</v>
      </c>
      <c r="X2138" s="5" t="s">
        <v>52</v>
      </c>
      <c r="Y2138" s="5" t="s">
        <v>52</v>
      </c>
      <c r="Z2138" s="5">
        <v>1610.0</v>
      </c>
      <c r="AA2138" s="5" t="s">
        <v>19084</v>
      </c>
      <c r="AB2138" s="5" t="s">
        <v>730</v>
      </c>
      <c r="AC2138" s="5" t="s">
        <v>283</v>
      </c>
      <c r="AD2138" s="5" t="s">
        <v>72</v>
      </c>
      <c r="AE2138" s="5" t="s">
        <v>73</v>
      </c>
      <c r="AF2138" s="5" t="s">
        <v>74</v>
      </c>
      <c r="AG2138" s="5" t="s">
        <v>75</v>
      </c>
      <c r="AH2138" s="5" t="s">
        <v>76</v>
      </c>
      <c r="AI2138" s="5" t="s">
        <v>77</v>
      </c>
      <c r="AJ2138" s="5" t="s">
        <v>17365</v>
      </c>
      <c r="AK2138" s="5" t="s">
        <v>19085</v>
      </c>
      <c r="AL2138" s="5" t="s">
        <v>4053</v>
      </c>
    </row>
    <row r="2139" hidden="1">
      <c r="A2139" s="5" t="s">
        <v>19086</v>
      </c>
      <c r="B2139" s="5" t="s">
        <v>19087</v>
      </c>
      <c r="C2139" s="5" t="s">
        <v>19088</v>
      </c>
      <c r="D2139" s="9">
        <v>42690.0</v>
      </c>
      <c r="E2139" s="5">
        <v>50602.0</v>
      </c>
      <c r="F2139" s="5">
        <v>23001.0</v>
      </c>
      <c r="G2139" s="5" t="s">
        <v>3378</v>
      </c>
      <c r="H2139" s="5" t="s">
        <v>171</v>
      </c>
      <c r="I2139" s="5" t="s">
        <v>19089</v>
      </c>
      <c r="J2139" s="5" t="s">
        <v>3378</v>
      </c>
      <c r="K2139" s="5" t="s">
        <v>19090</v>
      </c>
      <c r="L2139" s="5" t="s">
        <v>19091</v>
      </c>
      <c r="M2139" s="10" t="str">
        <f>IFERROR(__xludf.DUMMYFUNCTION("REGEXEXTRACT(L2624, ""[\s,]([A-Z]{2})[,\s]\s?\d{5}"")"),"CA")</f>
        <v>CA</v>
      </c>
      <c r="N2139" s="5" t="s">
        <v>19092</v>
      </c>
      <c r="O2139" s="5">
        <v>11501.0</v>
      </c>
      <c r="P2139" s="5">
        <v>2.0</v>
      </c>
      <c r="Q2139" s="5" t="s">
        <v>19093</v>
      </c>
      <c r="R2139" s="5" t="s">
        <v>3475</v>
      </c>
      <c r="S2139" s="5">
        <v>3223.0</v>
      </c>
      <c r="T2139" s="5" t="s">
        <v>69</v>
      </c>
      <c r="U2139" s="5">
        <v>143.0</v>
      </c>
      <c r="V2139" s="5" t="s">
        <v>93</v>
      </c>
      <c r="W2139" s="5" t="s">
        <v>19094</v>
      </c>
      <c r="X2139" s="5" t="s">
        <v>52</v>
      </c>
      <c r="Y2139" s="5" t="s">
        <v>52</v>
      </c>
      <c r="Z2139" s="5" t="s">
        <v>19095</v>
      </c>
      <c r="AA2139" s="5" t="s">
        <v>19096</v>
      </c>
      <c r="AB2139" s="5" t="s">
        <v>2743</v>
      </c>
      <c r="AC2139" s="5" t="s">
        <v>52</v>
      </c>
      <c r="AD2139" s="5" t="s">
        <v>565</v>
      </c>
      <c r="AE2139" s="5" t="s">
        <v>566</v>
      </c>
      <c r="AF2139" s="5" t="s">
        <v>567</v>
      </c>
      <c r="AG2139" s="5" t="s">
        <v>52</v>
      </c>
      <c r="AH2139" s="5" t="s">
        <v>52</v>
      </c>
      <c r="AI2139" s="5" t="s">
        <v>568</v>
      </c>
      <c r="AJ2139" s="5" t="s">
        <v>19097</v>
      </c>
      <c r="AK2139" s="5" t="s">
        <v>19098</v>
      </c>
      <c r="AL2139" s="5" t="s">
        <v>19099</v>
      </c>
    </row>
    <row r="2140" hidden="1">
      <c r="A2140" s="5" t="s">
        <v>19100</v>
      </c>
      <c r="B2140" s="5" t="s">
        <v>19101</v>
      </c>
      <c r="C2140" s="5" t="s">
        <v>17159</v>
      </c>
      <c r="D2140" s="9">
        <v>42689.0</v>
      </c>
      <c r="E2140" s="5">
        <v>42299.0</v>
      </c>
      <c r="F2140" s="5">
        <v>19227.0</v>
      </c>
      <c r="G2140" s="5" t="s">
        <v>412</v>
      </c>
      <c r="H2140" s="5" t="s">
        <v>149</v>
      </c>
      <c r="I2140" s="5" t="s">
        <v>19102</v>
      </c>
      <c r="J2140" s="5" t="s">
        <v>414</v>
      </c>
      <c r="K2140" s="5" t="s">
        <v>744</v>
      </c>
      <c r="L2140" s="5" t="s">
        <v>19103</v>
      </c>
      <c r="M2140" s="10" t="str">
        <f>IFERROR(__xludf.DUMMYFUNCTION("REGEXEXTRACT(L2625, ""[\s,]([A-Z]{2})[,\s]\s?\d{5}"")"),"#N/A")</f>
        <v>#N/A</v>
      </c>
      <c r="N2140" s="5" t="s">
        <v>19104</v>
      </c>
      <c r="O2140" s="5" t="s">
        <v>52</v>
      </c>
      <c r="P2140" s="5">
        <v>1.0</v>
      </c>
      <c r="Q2140" s="5" t="s">
        <v>19105</v>
      </c>
      <c r="R2140" s="5">
        <v>4500.0</v>
      </c>
      <c r="S2140" s="5">
        <v>33.0</v>
      </c>
      <c r="T2140" s="5" t="s">
        <v>115</v>
      </c>
      <c r="U2140" s="5">
        <v>0.0</v>
      </c>
      <c r="V2140" s="5" t="s">
        <v>70</v>
      </c>
      <c r="W2140" s="5" t="s">
        <v>19106</v>
      </c>
      <c r="X2140" s="5" t="s">
        <v>55</v>
      </c>
      <c r="Y2140" s="5" t="s">
        <v>19107</v>
      </c>
      <c r="Z2140" s="5" t="s">
        <v>19108</v>
      </c>
      <c r="AA2140" s="5">
        <v>106143.0</v>
      </c>
      <c r="AB2140" s="5" t="s">
        <v>59</v>
      </c>
      <c r="AC2140" s="5" t="s">
        <v>52</v>
      </c>
      <c r="AD2140" s="5" t="s">
        <v>398</v>
      </c>
      <c r="AE2140" s="5" t="s">
        <v>399</v>
      </c>
      <c r="AF2140" s="5" t="s">
        <v>400</v>
      </c>
      <c r="AG2140" s="5" t="s">
        <v>401</v>
      </c>
      <c r="AH2140" s="5">
        <v>23502.0</v>
      </c>
      <c r="AI2140" s="5" t="s">
        <v>402</v>
      </c>
      <c r="AJ2140" s="5" t="s">
        <v>19101</v>
      </c>
      <c r="AK2140" s="5" t="s">
        <v>19103</v>
      </c>
      <c r="AL2140" s="5" t="s">
        <v>19109</v>
      </c>
    </row>
    <row r="2141" hidden="1">
      <c r="A2141" s="5" t="s">
        <v>19110</v>
      </c>
      <c r="B2141" s="5" t="s">
        <v>19101</v>
      </c>
      <c r="C2141" s="5" t="s">
        <v>17159</v>
      </c>
      <c r="D2141" s="9">
        <v>42689.0</v>
      </c>
      <c r="E2141" s="5">
        <v>42299.0</v>
      </c>
      <c r="F2141" s="5">
        <v>19227.0</v>
      </c>
      <c r="G2141" s="5" t="s">
        <v>412</v>
      </c>
      <c r="H2141" s="5" t="s">
        <v>149</v>
      </c>
      <c r="I2141" s="5" t="s">
        <v>19102</v>
      </c>
      <c r="J2141" s="5" t="s">
        <v>414</v>
      </c>
      <c r="K2141" s="5" t="s">
        <v>744</v>
      </c>
      <c r="L2141" s="5" t="s">
        <v>19103</v>
      </c>
      <c r="M2141" s="10" t="str">
        <f>IFERROR(__xludf.DUMMYFUNCTION("REGEXEXTRACT(L2626, ""[\s,]([A-Z]{2})[,\s]\s?\d{5}"")"),"CA")</f>
        <v>CA</v>
      </c>
      <c r="N2141" s="5" t="s">
        <v>19104</v>
      </c>
      <c r="O2141" s="5" t="s">
        <v>52</v>
      </c>
      <c r="P2141" s="5">
        <v>1.0</v>
      </c>
      <c r="Q2141" s="5" t="s">
        <v>19111</v>
      </c>
      <c r="R2141" s="5">
        <v>4500.0</v>
      </c>
      <c r="S2141" s="5">
        <v>33.0</v>
      </c>
      <c r="T2141" s="5" t="s">
        <v>115</v>
      </c>
      <c r="U2141" s="5">
        <v>0.0</v>
      </c>
      <c r="V2141" s="5" t="s">
        <v>70</v>
      </c>
      <c r="W2141" s="5" t="s">
        <v>19112</v>
      </c>
      <c r="X2141" s="5" t="s">
        <v>55</v>
      </c>
      <c r="Y2141" s="5" t="s">
        <v>19113</v>
      </c>
      <c r="Z2141" s="5" t="s">
        <v>19108</v>
      </c>
      <c r="AA2141" s="5">
        <v>106139.0</v>
      </c>
      <c r="AB2141" s="5" t="s">
        <v>59</v>
      </c>
      <c r="AC2141" s="5" t="s">
        <v>52</v>
      </c>
      <c r="AD2141" s="5" t="s">
        <v>398</v>
      </c>
      <c r="AE2141" s="5" t="s">
        <v>399</v>
      </c>
      <c r="AF2141" s="5" t="s">
        <v>400</v>
      </c>
      <c r="AG2141" s="5" t="s">
        <v>401</v>
      </c>
      <c r="AH2141" s="5">
        <v>23502.0</v>
      </c>
      <c r="AI2141" s="5" t="s">
        <v>402</v>
      </c>
      <c r="AJ2141" s="5" t="s">
        <v>19101</v>
      </c>
      <c r="AK2141" s="5" t="s">
        <v>19103</v>
      </c>
      <c r="AL2141" s="5" t="s">
        <v>19109</v>
      </c>
    </row>
    <row r="2142" hidden="1">
      <c r="A2142" s="5" t="s">
        <v>19114</v>
      </c>
      <c r="B2142" s="5" t="s">
        <v>19115</v>
      </c>
      <c r="C2142" s="5" t="s">
        <v>19088</v>
      </c>
      <c r="D2142" s="9">
        <v>42683.0</v>
      </c>
      <c r="E2142" s="5">
        <v>20247.0</v>
      </c>
      <c r="F2142" s="5">
        <v>9203.0</v>
      </c>
      <c r="G2142" s="5" t="s">
        <v>3378</v>
      </c>
      <c r="H2142" s="5" t="s">
        <v>171</v>
      </c>
      <c r="I2142" s="5" t="s">
        <v>19116</v>
      </c>
      <c r="J2142" s="5" t="s">
        <v>3378</v>
      </c>
      <c r="K2142" s="5" t="s">
        <v>19117</v>
      </c>
      <c r="L2142" s="5" t="s">
        <v>19118</v>
      </c>
      <c r="M2142" s="10" t="str">
        <f>IFERROR(__xludf.DUMMYFUNCTION("REGEXEXTRACT(L2627, ""[\s,]([A-Z]{2})[,\s]\s?\d{5}"")"),"#N/A")</f>
        <v>#N/A</v>
      </c>
      <c r="N2142" s="5" t="s">
        <v>19092</v>
      </c>
      <c r="O2142" s="5">
        <v>11501.0</v>
      </c>
      <c r="P2142" s="5">
        <v>1.0</v>
      </c>
      <c r="Q2142" s="5" t="s">
        <v>19119</v>
      </c>
      <c r="R2142" s="5" t="s">
        <v>91</v>
      </c>
      <c r="S2142" s="5">
        <v>1177.0</v>
      </c>
      <c r="T2142" s="5" t="s">
        <v>69</v>
      </c>
      <c r="U2142" s="5">
        <v>72.0</v>
      </c>
      <c r="V2142" s="5" t="s">
        <v>93</v>
      </c>
      <c r="W2142" s="5" t="s">
        <v>19120</v>
      </c>
      <c r="X2142" s="5" t="s">
        <v>52</v>
      </c>
      <c r="Y2142" s="5" t="s">
        <v>52</v>
      </c>
      <c r="Z2142" s="5" t="s">
        <v>19121</v>
      </c>
      <c r="AA2142" s="5" t="s">
        <v>19122</v>
      </c>
      <c r="AB2142" s="5" t="s">
        <v>200</v>
      </c>
      <c r="AC2142" s="5" t="s">
        <v>52</v>
      </c>
      <c r="AD2142" s="5" t="s">
        <v>565</v>
      </c>
      <c r="AE2142" s="5" t="s">
        <v>566</v>
      </c>
      <c r="AF2142" s="5" t="s">
        <v>567</v>
      </c>
      <c r="AG2142" s="5" t="s">
        <v>52</v>
      </c>
      <c r="AH2142" s="5" t="s">
        <v>52</v>
      </c>
      <c r="AI2142" s="5" t="s">
        <v>568</v>
      </c>
      <c r="AJ2142" s="5" t="s">
        <v>19097</v>
      </c>
      <c r="AK2142" s="5" t="s">
        <v>19123</v>
      </c>
      <c r="AL2142" s="5" t="s">
        <v>19099</v>
      </c>
    </row>
    <row r="2143" hidden="1">
      <c r="A2143" s="5" t="s">
        <v>19124</v>
      </c>
      <c r="B2143" s="5" t="s">
        <v>3020</v>
      </c>
      <c r="C2143" s="5" t="s">
        <v>12505</v>
      </c>
      <c r="D2143" s="9">
        <v>42682.0</v>
      </c>
      <c r="E2143" s="5">
        <v>43769.0</v>
      </c>
      <c r="F2143" s="5">
        <v>19895.0</v>
      </c>
      <c r="G2143" s="5" t="s">
        <v>107</v>
      </c>
      <c r="H2143" s="5" t="s">
        <v>366</v>
      </c>
      <c r="I2143" s="5" t="s">
        <v>19125</v>
      </c>
      <c r="J2143" s="5" t="s">
        <v>109</v>
      </c>
      <c r="K2143" s="5" t="s">
        <v>19126</v>
      </c>
      <c r="L2143" s="5" t="s">
        <v>12507</v>
      </c>
      <c r="M2143" s="10" t="str">
        <f>IFERROR(__xludf.DUMMYFUNCTION("REGEXEXTRACT(L2628, ""[\s,]([A-Z]{2})[,\s]\s?\d{5}"")"),"#N/A")</f>
        <v>#N/A</v>
      </c>
      <c r="N2143" s="5" t="s">
        <v>12508</v>
      </c>
      <c r="O2143" s="5">
        <v>33134.0</v>
      </c>
      <c r="P2143" s="5">
        <v>2.0</v>
      </c>
      <c r="Q2143" s="5" t="s">
        <v>19127</v>
      </c>
      <c r="R2143" s="5" t="s">
        <v>2195</v>
      </c>
      <c r="S2143" s="5">
        <v>121.0</v>
      </c>
      <c r="T2143" s="5" t="s">
        <v>53</v>
      </c>
      <c r="U2143" s="5">
        <v>0.0</v>
      </c>
      <c r="V2143" s="5" t="s">
        <v>52</v>
      </c>
      <c r="W2143" s="5" t="s">
        <v>19128</v>
      </c>
      <c r="X2143" s="5" t="s">
        <v>52</v>
      </c>
      <c r="Y2143" s="5" t="s">
        <v>52</v>
      </c>
      <c r="Z2143" s="5" t="s">
        <v>19060</v>
      </c>
      <c r="AA2143" s="5" t="s">
        <v>19129</v>
      </c>
      <c r="AB2143" s="5" t="s">
        <v>730</v>
      </c>
      <c r="AC2143" s="5" t="s">
        <v>52</v>
      </c>
      <c r="AD2143" s="5" t="s">
        <v>11980</v>
      </c>
      <c r="AE2143" s="5" t="s">
        <v>11981</v>
      </c>
      <c r="AF2143" s="5" t="s">
        <v>218</v>
      </c>
      <c r="AG2143" s="5" t="s">
        <v>52</v>
      </c>
      <c r="AH2143" s="5" t="s">
        <v>11982</v>
      </c>
      <c r="AI2143" s="5" t="s">
        <v>11983</v>
      </c>
      <c r="AJ2143" s="5" t="s">
        <v>3008</v>
      </c>
      <c r="AK2143" s="5" t="s">
        <v>12507</v>
      </c>
      <c r="AL2143" s="5" t="s">
        <v>126</v>
      </c>
    </row>
    <row r="2144" hidden="1">
      <c r="A2144" s="5" t="s">
        <v>19130</v>
      </c>
      <c r="B2144" s="5" t="s">
        <v>19131</v>
      </c>
      <c r="C2144" s="5" t="s">
        <v>12505</v>
      </c>
      <c r="D2144" s="9">
        <v>42682.0</v>
      </c>
      <c r="E2144" s="5">
        <v>12144.0</v>
      </c>
      <c r="F2144" s="5">
        <v>5520.0</v>
      </c>
      <c r="G2144" s="5" t="s">
        <v>107</v>
      </c>
      <c r="H2144" s="5" t="s">
        <v>366</v>
      </c>
      <c r="I2144" s="5" t="s">
        <v>19125</v>
      </c>
      <c r="J2144" s="5" t="s">
        <v>109</v>
      </c>
      <c r="K2144" s="5" t="s">
        <v>19132</v>
      </c>
      <c r="L2144" s="5" t="s">
        <v>19133</v>
      </c>
      <c r="M2144" s="10" t="str">
        <f>IFERROR(__xludf.DUMMYFUNCTION("REGEXEXTRACT(L2629, ""[\s,]([A-Z]{2})[,\s]\s?\d{5}"")"),"FL")</f>
        <v>FL</v>
      </c>
      <c r="N2144" s="5" t="s">
        <v>12508</v>
      </c>
      <c r="O2144" s="5">
        <v>33131.0</v>
      </c>
      <c r="P2144" s="5">
        <v>1.0</v>
      </c>
      <c r="Q2144" s="5" t="s">
        <v>19134</v>
      </c>
      <c r="R2144" s="5">
        <v>4510.0</v>
      </c>
      <c r="S2144" s="5">
        <v>23.0</v>
      </c>
      <c r="T2144" s="5" t="s">
        <v>53</v>
      </c>
      <c r="U2144" s="5">
        <v>0.0</v>
      </c>
      <c r="V2144" s="5" t="s">
        <v>52</v>
      </c>
      <c r="W2144" s="5" t="s">
        <v>19135</v>
      </c>
      <c r="X2144" s="5" t="s">
        <v>52</v>
      </c>
      <c r="Y2144" s="5" t="s">
        <v>52</v>
      </c>
      <c r="Z2144" s="5" t="s">
        <v>19060</v>
      </c>
      <c r="AA2144" s="5">
        <v>3953.0</v>
      </c>
      <c r="AB2144" s="5" t="s">
        <v>730</v>
      </c>
      <c r="AC2144" s="5" t="s">
        <v>52</v>
      </c>
      <c r="AD2144" s="5" t="s">
        <v>11980</v>
      </c>
      <c r="AE2144" s="5" t="s">
        <v>11981</v>
      </c>
      <c r="AF2144" s="5" t="s">
        <v>218</v>
      </c>
      <c r="AG2144" s="5" t="s">
        <v>52</v>
      </c>
      <c r="AH2144" s="5" t="s">
        <v>11982</v>
      </c>
      <c r="AI2144" s="5" t="s">
        <v>11983</v>
      </c>
      <c r="AJ2144" s="5" t="s">
        <v>3008</v>
      </c>
      <c r="AK2144" s="5" t="s">
        <v>12507</v>
      </c>
      <c r="AL2144" s="5" t="s">
        <v>126</v>
      </c>
    </row>
    <row r="2145" hidden="1">
      <c r="A2145" s="5" t="s">
        <v>19136</v>
      </c>
      <c r="B2145" s="5" t="s">
        <v>19131</v>
      </c>
      <c r="C2145" s="5" t="s">
        <v>12505</v>
      </c>
      <c r="D2145" s="9">
        <v>42682.0</v>
      </c>
      <c r="E2145" s="5">
        <v>7920.0</v>
      </c>
      <c r="F2145" s="5">
        <v>3600.0</v>
      </c>
      <c r="G2145" s="5" t="s">
        <v>107</v>
      </c>
      <c r="H2145" s="5" t="s">
        <v>366</v>
      </c>
      <c r="I2145" s="5" t="s">
        <v>19125</v>
      </c>
      <c r="J2145" s="5" t="s">
        <v>109</v>
      </c>
      <c r="K2145" s="5" t="s">
        <v>19137</v>
      </c>
      <c r="L2145" s="5" t="s">
        <v>19133</v>
      </c>
      <c r="M2145" s="10" t="str">
        <f>IFERROR(__xludf.DUMMYFUNCTION("REGEXEXTRACT(L2630, ""[\s,]([A-Z]{2})[,\s]\s?\d{5}"")"),"GA")</f>
        <v>GA</v>
      </c>
      <c r="N2145" s="5" t="s">
        <v>12508</v>
      </c>
      <c r="O2145" s="5">
        <v>33131.0</v>
      </c>
      <c r="P2145" s="5">
        <v>1.0</v>
      </c>
      <c r="Q2145" s="5" t="s">
        <v>19138</v>
      </c>
      <c r="R2145" s="5">
        <v>2210.0</v>
      </c>
      <c r="S2145" s="5">
        <v>67.0</v>
      </c>
      <c r="T2145" s="5" t="s">
        <v>53</v>
      </c>
      <c r="U2145" s="5">
        <v>0.0</v>
      </c>
      <c r="V2145" s="5" t="s">
        <v>52</v>
      </c>
      <c r="W2145" s="5" t="s">
        <v>19139</v>
      </c>
      <c r="X2145" s="5" t="s">
        <v>52</v>
      </c>
      <c r="Y2145" s="5" t="s">
        <v>52</v>
      </c>
      <c r="Z2145" s="5" t="s">
        <v>19060</v>
      </c>
      <c r="AA2145" s="5">
        <v>3946.0</v>
      </c>
      <c r="AB2145" s="5" t="s">
        <v>730</v>
      </c>
      <c r="AC2145" s="5" t="s">
        <v>52</v>
      </c>
      <c r="AD2145" s="5" t="s">
        <v>11980</v>
      </c>
      <c r="AE2145" s="5" t="s">
        <v>11981</v>
      </c>
      <c r="AF2145" s="5" t="s">
        <v>218</v>
      </c>
      <c r="AG2145" s="5" t="s">
        <v>52</v>
      </c>
      <c r="AH2145" s="5" t="s">
        <v>11982</v>
      </c>
      <c r="AI2145" s="5" t="s">
        <v>11983</v>
      </c>
      <c r="AJ2145" s="5" t="s">
        <v>3008</v>
      </c>
      <c r="AK2145" s="5" t="s">
        <v>12507</v>
      </c>
      <c r="AL2145" s="5" t="s">
        <v>126</v>
      </c>
    </row>
    <row r="2146" hidden="1">
      <c r="A2146" s="5" t="s">
        <v>19140</v>
      </c>
      <c r="B2146" s="5" t="s">
        <v>19141</v>
      </c>
      <c r="C2146" s="5" t="s">
        <v>14966</v>
      </c>
      <c r="D2146" s="9">
        <v>42681.0</v>
      </c>
      <c r="E2146" s="5">
        <v>28864.0</v>
      </c>
      <c r="F2146" s="5">
        <v>13120.0</v>
      </c>
      <c r="G2146" s="5" t="s">
        <v>412</v>
      </c>
      <c r="H2146" s="5" t="s">
        <v>530</v>
      </c>
      <c r="I2146" s="5" t="s">
        <v>19142</v>
      </c>
      <c r="J2146" s="5" t="s">
        <v>414</v>
      </c>
      <c r="K2146" s="5" t="s">
        <v>1059</v>
      </c>
      <c r="L2146" s="5" t="s">
        <v>19143</v>
      </c>
      <c r="M2146" s="10" t="str">
        <f>IFERROR(__xludf.DUMMYFUNCTION("REGEXEXTRACT(L2631, ""[\s,]([A-Z]{2})[,\s]\s?\d{5}"")"),"CA")</f>
        <v>CA</v>
      </c>
      <c r="N2146" s="5" t="s">
        <v>19144</v>
      </c>
      <c r="O2146" s="5">
        <v>2048.0</v>
      </c>
      <c r="P2146" s="5">
        <v>1.0</v>
      </c>
      <c r="Q2146" s="5" t="s">
        <v>19145</v>
      </c>
      <c r="R2146" s="5">
        <v>4510.0</v>
      </c>
      <c r="S2146" s="5">
        <v>1495.0</v>
      </c>
      <c r="T2146" s="5" t="s">
        <v>53</v>
      </c>
      <c r="U2146" s="5">
        <v>56.0</v>
      </c>
      <c r="V2146" s="5" t="s">
        <v>93</v>
      </c>
      <c r="W2146" s="5" t="s">
        <v>19146</v>
      </c>
      <c r="X2146" s="5" t="s">
        <v>52</v>
      </c>
      <c r="Y2146" s="5" t="s">
        <v>52</v>
      </c>
      <c r="Z2146" s="5" t="s">
        <v>19147</v>
      </c>
      <c r="AA2146" s="5">
        <v>1.51112188E8</v>
      </c>
      <c r="AB2146" s="5" t="s">
        <v>260</v>
      </c>
      <c r="AC2146" s="5" t="s">
        <v>52</v>
      </c>
      <c r="AD2146" s="5" t="s">
        <v>11980</v>
      </c>
      <c r="AE2146" s="5" t="s">
        <v>11981</v>
      </c>
      <c r="AF2146" s="5" t="s">
        <v>218</v>
      </c>
      <c r="AG2146" s="5" t="s">
        <v>52</v>
      </c>
      <c r="AH2146" s="5" t="s">
        <v>11982</v>
      </c>
      <c r="AI2146" s="5" t="s">
        <v>11983</v>
      </c>
      <c r="AJ2146" s="5" t="s">
        <v>19148</v>
      </c>
      <c r="AK2146" s="5" t="s">
        <v>19149</v>
      </c>
      <c r="AL2146" s="5" t="s">
        <v>79</v>
      </c>
    </row>
    <row r="2147" hidden="1">
      <c r="A2147" s="5" t="s">
        <v>19150</v>
      </c>
      <c r="B2147" s="5" t="s">
        <v>19151</v>
      </c>
      <c r="C2147" s="5" t="s">
        <v>102</v>
      </c>
      <c r="D2147" s="9">
        <v>42680.0</v>
      </c>
      <c r="E2147" s="5">
        <v>49423.0</v>
      </c>
      <c r="F2147" s="5">
        <v>22465.0</v>
      </c>
      <c r="G2147" s="5" t="s">
        <v>3935</v>
      </c>
      <c r="H2147" s="5" t="s">
        <v>2784</v>
      </c>
      <c r="I2147" s="5" t="s">
        <v>19152</v>
      </c>
      <c r="J2147" s="5" t="s">
        <v>872</v>
      </c>
      <c r="K2147" s="5" t="s">
        <v>152</v>
      </c>
      <c r="L2147" s="5" t="s">
        <v>19153</v>
      </c>
      <c r="M2147" s="10" t="str">
        <f>IFERROR(__xludf.DUMMYFUNCTION("REGEXEXTRACT(L2632, ""[\s,]([A-Z]{2})[,\s]\s?\d{5}"")"),"TX")</f>
        <v>TX</v>
      </c>
      <c r="N2147" s="5" t="s">
        <v>102</v>
      </c>
      <c r="O2147" s="5">
        <v>89512.0</v>
      </c>
      <c r="P2147" s="5">
        <v>1.0</v>
      </c>
      <c r="Q2147" s="5" t="s">
        <v>19154</v>
      </c>
      <c r="R2147" s="5" t="s">
        <v>466</v>
      </c>
      <c r="S2147" s="5">
        <v>926.0</v>
      </c>
      <c r="T2147" s="5" t="s">
        <v>53</v>
      </c>
      <c r="U2147" s="5">
        <v>0.0</v>
      </c>
      <c r="V2147" s="5" t="s">
        <v>158</v>
      </c>
      <c r="W2147" s="5" t="s">
        <v>19155</v>
      </c>
      <c r="X2147" s="5" t="s">
        <v>52</v>
      </c>
      <c r="Y2147" s="5" t="s">
        <v>52</v>
      </c>
      <c r="Z2147" s="5" t="s">
        <v>19156</v>
      </c>
      <c r="AA2147" s="5">
        <v>1865446.0</v>
      </c>
      <c r="AB2147" s="5" t="s">
        <v>162</v>
      </c>
      <c r="AC2147" s="5" t="s">
        <v>52</v>
      </c>
      <c r="AD2147" s="5" t="s">
        <v>163</v>
      </c>
      <c r="AE2147" s="5" t="s">
        <v>164</v>
      </c>
      <c r="AF2147" s="5" t="s">
        <v>165</v>
      </c>
      <c r="AG2147" s="5" t="s">
        <v>52</v>
      </c>
      <c r="AH2147" s="5" t="s">
        <v>52</v>
      </c>
      <c r="AI2147" s="5" t="s">
        <v>52</v>
      </c>
      <c r="AJ2147" s="5" t="s">
        <v>102</v>
      </c>
      <c r="AK2147" s="5" t="s">
        <v>102</v>
      </c>
      <c r="AL2147" s="5" t="s">
        <v>4766</v>
      </c>
    </row>
    <row r="2148" hidden="1">
      <c r="A2148" s="5" t="s">
        <v>19157</v>
      </c>
      <c r="B2148" s="5" t="s">
        <v>2776</v>
      </c>
      <c r="C2148" s="5" t="s">
        <v>16430</v>
      </c>
      <c r="D2148" s="9">
        <v>42679.0</v>
      </c>
      <c r="E2148" s="5">
        <v>55990.0</v>
      </c>
      <c r="F2148" s="5">
        <v>25450.0</v>
      </c>
      <c r="G2148" s="5" t="s">
        <v>188</v>
      </c>
      <c r="H2148" s="5" t="s">
        <v>205</v>
      </c>
      <c r="I2148" s="5" t="s">
        <v>17572</v>
      </c>
      <c r="J2148" s="5" t="s">
        <v>191</v>
      </c>
      <c r="K2148" s="5" t="s">
        <v>1536</v>
      </c>
      <c r="L2148" s="5" t="s">
        <v>19158</v>
      </c>
      <c r="M2148" s="10" t="str">
        <f>IFERROR(__xludf.DUMMYFUNCTION("REGEXEXTRACT(L2633, ""[\s,]([A-Z]{2})[,\s]\s?\d{5}"")"),"OH")</f>
        <v>OH</v>
      </c>
      <c r="N2148" s="5" t="s">
        <v>18565</v>
      </c>
      <c r="O2148" s="5" t="s">
        <v>15741</v>
      </c>
      <c r="P2148" s="5">
        <v>1.0</v>
      </c>
      <c r="Q2148" s="5" t="s">
        <v>19159</v>
      </c>
      <c r="R2148" s="5" t="s">
        <v>244</v>
      </c>
      <c r="S2148" s="5">
        <v>2600.0</v>
      </c>
      <c r="T2148" s="5" t="s">
        <v>53</v>
      </c>
      <c r="U2148" s="5">
        <v>0.0</v>
      </c>
      <c r="V2148" s="5" t="s">
        <v>70</v>
      </c>
      <c r="W2148" s="5" t="s">
        <v>19160</v>
      </c>
      <c r="X2148" s="5" t="s">
        <v>55</v>
      </c>
      <c r="Y2148" s="5" t="s">
        <v>19161</v>
      </c>
      <c r="Z2148" s="5" t="s">
        <v>19162</v>
      </c>
      <c r="AA2148" s="5" t="s">
        <v>19163</v>
      </c>
      <c r="AB2148" s="5" t="s">
        <v>235</v>
      </c>
      <c r="AC2148" s="5" t="s">
        <v>52</v>
      </c>
      <c r="AD2148" s="5" t="s">
        <v>18427</v>
      </c>
      <c r="AE2148" s="5" t="s">
        <v>18428</v>
      </c>
      <c r="AF2148" s="5" t="s">
        <v>18429</v>
      </c>
      <c r="AG2148" s="5" t="s">
        <v>863</v>
      </c>
      <c r="AH2148" s="5">
        <v>90502.0</v>
      </c>
      <c r="AI2148" s="5" t="s">
        <v>18430</v>
      </c>
      <c r="AJ2148" s="5" t="s">
        <v>102</v>
      </c>
      <c r="AK2148" s="5" t="s">
        <v>102</v>
      </c>
      <c r="AL2148" s="5" t="s">
        <v>18431</v>
      </c>
    </row>
    <row r="2149" hidden="1">
      <c r="A2149" s="5" t="s">
        <v>19164</v>
      </c>
      <c r="B2149" s="5" t="s">
        <v>16737</v>
      </c>
      <c r="C2149" s="5" t="s">
        <v>16738</v>
      </c>
      <c r="D2149" s="9">
        <v>42677.0</v>
      </c>
      <c r="E2149" s="5">
        <v>72068.0</v>
      </c>
      <c r="F2149" s="5">
        <v>32758.0</v>
      </c>
      <c r="G2149" s="5" t="s">
        <v>3378</v>
      </c>
      <c r="H2149" s="5" t="s">
        <v>171</v>
      </c>
      <c r="I2149" s="5" t="s">
        <v>3751</v>
      </c>
      <c r="J2149" s="5" t="s">
        <v>3378</v>
      </c>
      <c r="K2149" s="5" t="s">
        <v>19165</v>
      </c>
      <c r="L2149" s="5" t="s">
        <v>16741</v>
      </c>
      <c r="M2149" s="10" t="str">
        <f>IFERROR(__xludf.DUMMYFUNCTION("REGEXEXTRACT(L2634, ""[\s,]([A-Z]{2})[,\s]\s?\d{5}"")"),"OH")</f>
        <v>OH</v>
      </c>
      <c r="N2149" s="5" t="s">
        <v>16742</v>
      </c>
      <c r="O2149" s="5">
        <v>45242.0</v>
      </c>
      <c r="P2149" s="5">
        <v>3.0</v>
      </c>
      <c r="Q2149" s="5" t="s">
        <v>19166</v>
      </c>
      <c r="R2149" s="5" t="s">
        <v>19167</v>
      </c>
      <c r="S2149" s="5">
        <v>2216.0</v>
      </c>
      <c r="T2149" s="5" t="s">
        <v>69</v>
      </c>
      <c r="U2149" s="5">
        <v>1.0</v>
      </c>
      <c r="V2149" s="5" t="s">
        <v>93</v>
      </c>
      <c r="W2149" s="5" t="s">
        <v>19168</v>
      </c>
      <c r="X2149" s="5" t="s">
        <v>55</v>
      </c>
      <c r="Y2149" s="5" t="s">
        <v>19169</v>
      </c>
      <c r="Z2149" s="5" t="s">
        <v>19170</v>
      </c>
      <c r="AA2149" s="5" t="s">
        <v>19171</v>
      </c>
      <c r="AB2149" s="5" t="s">
        <v>1553</v>
      </c>
      <c r="AC2149" s="5" t="s">
        <v>52</v>
      </c>
      <c r="AD2149" s="5" t="s">
        <v>3141</v>
      </c>
      <c r="AE2149" s="5" t="s">
        <v>3142</v>
      </c>
      <c r="AF2149" s="5" t="s">
        <v>162</v>
      </c>
      <c r="AG2149" s="5" t="s">
        <v>52</v>
      </c>
      <c r="AH2149" s="5" t="s">
        <v>52</v>
      </c>
      <c r="AI2149" s="5" t="s">
        <v>3143</v>
      </c>
      <c r="AJ2149" s="5" t="s">
        <v>102</v>
      </c>
      <c r="AK2149" s="5" t="s">
        <v>102</v>
      </c>
      <c r="AL2149" s="5" t="s">
        <v>162</v>
      </c>
    </row>
    <row r="2150" hidden="1">
      <c r="A2150" s="5" t="s">
        <v>19172</v>
      </c>
      <c r="B2150" s="5" t="s">
        <v>19173</v>
      </c>
      <c r="C2150" s="5" t="s">
        <v>19174</v>
      </c>
      <c r="D2150" s="9">
        <v>42673.0</v>
      </c>
      <c r="E2150" s="5">
        <v>10483.0</v>
      </c>
      <c r="F2150" s="5">
        <v>4765.0</v>
      </c>
      <c r="G2150" s="5" t="s">
        <v>2101</v>
      </c>
      <c r="H2150" s="5" t="s">
        <v>171</v>
      </c>
      <c r="I2150" s="5" t="s">
        <v>19175</v>
      </c>
      <c r="J2150" s="5" t="s">
        <v>558</v>
      </c>
      <c r="K2150" s="5" t="s">
        <v>19176</v>
      </c>
      <c r="L2150" s="5" t="s">
        <v>19177</v>
      </c>
      <c r="M2150" s="10" t="str">
        <f>IFERROR(__xludf.DUMMYFUNCTION("REGEXEXTRACT(L2635, ""[\s,]([A-Z]{2})[,\s]\s?\d{5}"")"),"KY")</f>
        <v>KY</v>
      </c>
      <c r="N2150" s="5" t="s">
        <v>19178</v>
      </c>
      <c r="O2150" s="5">
        <v>78744.0</v>
      </c>
      <c r="P2150" s="5">
        <v>1.0</v>
      </c>
      <c r="Q2150" s="5" t="s">
        <v>19179</v>
      </c>
      <c r="R2150" s="5" t="s">
        <v>91</v>
      </c>
      <c r="S2150" s="5">
        <v>406.0</v>
      </c>
      <c r="T2150" s="5" t="s">
        <v>115</v>
      </c>
      <c r="U2150" s="5">
        <v>61.0</v>
      </c>
      <c r="V2150" s="5" t="s">
        <v>93</v>
      </c>
      <c r="W2150" s="5" t="s">
        <v>19180</v>
      </c>
      <c r="X2150" s="5" t="s">
        <v>52</v>
      </c>
      <c r="Y2150" s="5" t="s">
        <v>52</v>
      </c>
      <c r="Z2150" s="5" t="s">
        <v>19181</v>
      </c>
      <c r="AA2150" s="5" t="s">
        <v>19182</v>
      </c>
      <c r="AB2150" s="5" t="s">
        <v>260</v>
      </c>
      <c r="AC2150" s="5" t="s">
        <v>52</v>
      </c>
      <c r="AD2150" s="5" t="s">
        <v>565</v>
      </c>
      <c r="AE2150" s="5" t="s">
        <v>566</v>
      </c>
      <c r="AF2150" s="5" t="s">
        <v>567</v>
      </c>
      <c r="AG2150" s="5" t="s">
        <v>52</v>
      </c>
      <c r="AH2150" s="5" t="s">
        <v>52</v>
      </c>
      <c r="AI2150" s="5" t="s">
        <v>568</v>
      </c>
      <c r="AJ2150" s="5" t="s">
        <v>19173</v>
      </c>
      <c r="AK2150" s="5" t="s">
        <v>19177</v>
      </c>
      <c r="AL2150" s="5" t="s">
        <v>502</v>
      </c>
    </row>
    <row r="2151" hidden="1">
      <c r="A2151" s="5" t="s">
        <v>19183</v>
      </c>
      <c r="B2151" s="5" t="s">
        <v>19184</v>
      </c>
      <c r="C2151" s="5" t="s">
        <v>19185</v>
      </c>
      <c r="D2151" s="9">
        <v>42673.0</v>
      </c>
      <c r="E2151" s="5">
        <v>249656.0</v>
      </c>
      <c r="F2151" s="5">
        <v>113480.0</v>
      </c>
      <c r="G2151" s="5" t="s">
        <v>327</v>
      </c>
      <c r="H2151" s="5" t="s">
        <v>459</v>
      </c>
      <c r="I2151" s="5" t="s">
        <v>17744</v>
      </c>
      <c r="J2151" s="5" t="s">
        <v>191</v>
      </c>
      <c r="K2151" s="5" t="s">
        <v>1824</v>
      </c>
      <c r="L2151" s="5" t="s">
        <v>19186</v>
      </c>
      <c r="M2151" s="10" t="str">
        <f>IFERROR(__xludf.DUMMYFUNCTION("REGEXEXTRACT(L2636, ""[\s,]([A-Z]{2})[,\s]\s?\d{5}"")"),"CT")</f>
        <v>CT</v>
      </c>
      <c r="N2151" s="5" t="s">
        <v>19187</v>
      </c>
      <c r="O2151" s="5" t="s">
        <v>52</v>
      </c>
      <c r="P2151" s="5">
        <v>4.0</v>
      </c>
      <c r="Q2151" s="5" t="s">
        <v>19188</v>
      </c>
      <c r="R2151" s="5" t="s">
        <v>691</v>
      </c>
      <c r="S2151" s="5">
        <v>2135.0</v>
      </c>
      <c r="T2151" s="5" t="s">
        <v>5790</v>
      </c>
      <c r="U2151" s="5">
        <v>52.0</v>
      </c>
      <c r="V2151" s="5" t="s">
        <v>93</v>
      </c>
      <c r="W2151" s="5" t="s">
        <v>19189</v>
      </c>
      <c r="X2151" s="5" t="s">
        <v>52</v>
      </c>
      <c r="Y2151" s="5" t="s">
        <v>52</v>
      </c>
      <c r="Z2151" s="5" t="s">
        <v>19190</v>
      </c>
      <c r="AA2151" s="5" t="s">
        <v>19191</v>
      </c>
      <c r="AB2151" s="5" t="s">
        <v>260</v>
      </c>
      <c r="AC2151" s="5" t="s">
        <v>52</v>
      </c>
      <c r="AD2151" s="5" t="s">
        <v>11980</v>
      </c>
      <c r="AE2151" s="5" t="s">
        <v>11981</v>
      </c>
      <c r="AF2151" s="5" t="s">
        <v>218</v>
      </c>
      <c r="AG2151" s="5" t="s">
        <v>52</v>
      </c>
      <c r="AH2151" s="5" t="s">
        <v>11982</v>
      </c>
      <c r="AI2151" s="5" t="s">
        <v>11983</v>
      </c>
      <c r="AJ2151" s="5" t="s">
        <v>19184</v>
      </c>
      <c r="AK2151" s="5" t="s">
        <v>19186</v>
      </c>
      <c r="AL2151" s="5" t="s">
        <v>18552</v>
      </c>
    </row>
    <row r="2152" hidden="1">
      <c r="A2152" s="5" t="s">
        <v>19192</v>
      </c>
      <c r="B2152" s="5" t="s">
        <v>19101</v>
      </c>
      <c r="C2152" s="5" t="s">
        <v>17159</v>
      </c>
      <c r="D2152" s="9">
        <v>42668.0</v>
      </c>
      <c r="E2152" s="5">
        <v>42299.0</v>
      </c>
      <c r="F2152" s="5">
        <v>19227.0</v>
      </c>
      <c r="G2152" s="5" t="s">
        <v>412</v>
      </c>
      <c r="H2152" s="5" t="s">
        <v>149</v>
      </c>
      <c r="I2152" s="5" t="s">
        <v>19193</v>
      </c>
      <c r="J2152" s="5" t="s">
        <v>414</v>
      </c>
      <c r="K2152" s="5" t="s">
        <v>744</v>
      </c>
      <c r="L2152" s="5" t="s">
        <v>19103</v>
      </c>
      <c r="M2152" s="10" t="str">
        <f>IFERROR(__xludf.DUMMYFUNCTION("REGEXEXTRACT(L2637, ""[\s,]([A-Z]{2})[,\s]\s?\d{5}"")"),"#N/A")</f>
        <v>#N/A</v>
      </c>
      <c r="N2152" s="5" t="s">
        <v>19104</v>
      </c>
      <c r="O2152" s="5" t="s">
        <v>52</v>
      </c>
      <c r="P2152" s="5">
        <v>1.0</v>
      </c>
      <c r="Q2152" s="5" t="s">
        <v>19194</v>
      </c>
      <c r="R2152" s="5">
        <v>4500.0</v>
      </c>
      <c r="S2152" s="5">
        <v>33.0</v>
      </c>
      <c r="T2152" s="5" t="s">
        <v>115</v>
      </c>
      <c r="U2152" s="5">
        <v>0.0</v>
      </c>
      <c r="V2152" s="5" t="s">
        <v>70</v>
      </c>
      <c r="W2152" s="5" t="s">
        <v>19195</v>
      </c>
      <c r="X2152" s="5" t="s">
        <v>55</v>
      </c>
      <c r="Y2152" s="5" t="s">
        <v>19196</v>
      </c>
      <c r="Z2152" s="5" t="s">
        <v>19197</v>
      </c>
      <c r="AA2152" s="5">
        <v>105480.0</v>
      </c>
      <c r="AB2152" s="5" t="s">
        <v>235</v>
      </c>
      <c r="AC2152" s="5" t="s">
        <v>52</v>
      </c>
      <c r="AD2152" s="5" t="s">
        <v>398</v>
      </c>
      <c r="AE2152" s="5" t="s">
        <v>399</v>
      </c>
      <c r="AF2152" s="5" t="s">
        <v>400</v>
      </c>
      <c r="AG2152" s="5" t="s">
        <v>401</v>
      </c>
      <c r="AH2152" s="5">
        <v>23502.0</v>
      </c>
      <c r="AI2152" s="5" t="s">
        <v>402</v>
      </c>
      <c r="AJ2152" s="5" t="s">
        <v>19101</v>
      </c>
      <c r="AK2152" s="5" t="s">
        <v>19103</v>
      </c>
      <c r="AL2152" s="5" t="s">
        <v>19109</v>
      </c>
    </row>
    <row r="2153" hidden="1">
      <c r="A2153" s="5" t="s">
        <v>19198</v>
      </c>
      <c r="B2153" s="5" t="s">
        <v>18741</v>
      </c>
      <c r="C2153" s="5" t="s">
        <v>19199</v>
      </c>
      <c r="D2153" s="9">
        <v>42667.0</v>
      </c>
      <c r="E2153" s="5">
        <v>40022.0</v>
      </c>
      <c r="F2153" s="5">
        <v>18192.0</v>
      </c>
      <c r="G2153" s="5" t="s">
        <v>18743</v>
      </c>
      <c r="H2153" s="5" t="s">
        <v>459</v>
      </c>
      <c r="I2153" s="5" t="s">
        <v>19200</v>
      </c>
      <c r="J2153" s="5" t="s">
        <v>2442</v>
      </c>
      <c r="K2153" s="5" t="s">
        <v>744</v>
      </c>
      <c r="L2153" s="5" t="s">
        <v>18746</v>
      </c>
      <c r="M2153" s="10" t="str">
        <f>IFERROR(__xludf.DUMMYFUNCTION("REGEXEXTRACT(L2638, ""[\s,]([A-Z]{2})[,\s]\s?\d{5}"")"),"#N/A")</f>
        <v>#N/A</v>
      </c>
      <c r="N2153" s="5" t="s">
        <v>19201</v>
      </c>
      <c r="O2153" s="5">
        <v>21227.0</v>
      </c>
      <c r="P2153" s="5">
        <v>1.0</v>
      </c>
      <c r="Q2153" s="5" t="s">
        <v>19202</v>
      </c>
      <c r="R2153" s="5" t="s">
        <v>52</v>
      </c>
      <c r="S2153" s="5">
        <v>35.0</v>
      </c>
      <c r="T2153" s="5" t="s">
        <v>115</v>
      </c>
      <c r="U2153" s="5">
        <v>0.0</v>
      </c>
      <c r="V2153" s="5" t="s">
        <v>70</v>
      </c>
      <c r="W2153" s="5" t="s">
        <v>19203</v>
      </c>
      <c r="X2153" s="5" t="s">
        <v>71</v>
      </c>
      <c r="Y2153" s="5" t="s">
        <v>52</v>
      </c>
      <c r="Z2153" s="5" t="s">
        <v>19204</v>
      </c>
      <c r="AA2153" s="5" t="s">
        <v>19205</v>
      </c>
      <c r="AB2153" s="5" t="s">
        <v>119</v>
      </c>
      <c r="AC2153" s="5" t="s">
        <v>52</v>
      </c>
      <c r="AD2153" s="5" t="s">
        <v>2791</v>
      </c>
      <c r="AE2153" s="5" t="s">
        <v>2792</v>
      </c>
      <c r="AF2153" s="5" t="s">
        <v>52</v>
      </c>
      <c r="AG2153" s="5" t="s">
        <v>52</v>
      </c>
      <c r="AH2153" s="5">
        <v>79118.0</v>
      </c>
      <c r="AI2153" s="5" t="s">
        <v>2793</v>
      </c>
      <c r="AJ2153" s="5" t="s">
        <v>18741</v>
      </c>
      <c r="AK2153" s="5" t="s">
        <v>18746</v>
      </c>
      <c r="AL2153" s="5" t="s">
        <v>11769</v>
      </c>
    </row>
    <row r="2154" hidden="1">
      <c r="A2154" s="5" t="s">
        <v>19206</v>
      </c>
      <c r="B2154" s="5" t="s">
        <v>11089</v>
      </c>
      <c r="C2154" s="5" t="s">
        <v>16430</v>
      </c>
      <c r="D2154" s="9">
        <v>42665.0</v>
      </c>
      <c r="E2154" s="5">
        <v>51920.0</v>
      </c>
      <c r="F2154" s="5">
        <v>23600.0</v>
      </c>
      <c r="G2154" s="5" t="s">
        <v>17218</v>
      </c>
      <c r="H2154" s="5" t="s">
        <v>205</v>
      </c>
      <c r="I2154" s="5" t="s">
        <v>17572</v>
      </c>
      <c r="J2154" s="5" t="s">
        <v>191</v>
      </c>
      <c r="K2154" s="5" t="s">
        <v>1536</v>
      </c>
      <c r="L2154" s="5" t="s">
        <v>19207</v>
      </c>
      <c r="M2154" s="10" t="str">
        <f>IFERROR(__xludf.DUMMYFUNCTION("REGEXEXTRACT(L2639, ""[\s,]([A-Z]{2})[,\s]\s?\d{5}"")"),"#N/A")</f>
        <v>#N/A</v>
      </c>
      <c r="N2154" s="5" t="s">
        <v>18565</v>
      </c>
      <c r="O2154" s="5">
        <v>705.0</v>
      </c>
      <c r="P2154" s="5">
        <v>1.0</v>
      </c>
      <c r="Q2154" s="5" t="s">
        <v>19208</v>
      </c>
      <c r="R2154" s="5" t="s">
        <v>244</v>
      </c>
      <c r="S2154" s="5">
        <v>2950.0</v>
      </c>
      <c r="T2154" s="5" t="s">
        <v>53</v>
      </c>
      <c r="U2154" s="5">
        <v>0.0</v>
      </c>
      <c r="V2154" s="5" t="s">
        <v>70</v>
      </c>
      <c r="W2154" s="5" t="s">
        <v>19209</v>
      </c>
      <c r="X2154" s="5" t="s">
        <v>55</v>
      </c>
      <c r="Y2154" s="5" t="s">
        <v>19210</v>
      </c>
      <c r="Z2154" s="5" t="s">
        <v>19211</v>
      </c>
      <c r="AA2154" s="5" t="s">
        <v>19212</v>
      </c>
      <c r="AB2154" s="5" t="s">
        <v>235</v>
      </c>
      <c r="AC2154" s="5" t="s">
        <v>52</v>
      </c>
      <c r="AD2154" s="5" t="s">
        <v>18427</v>
      </c>
      <c r="AE2154" s="5" t="s">
        <v>18428</v>
      </c>
      <c r="AF2154" s="5" t="s">
        <v>18429</v>
      </c>
      <c r="AG2154" s="5" t="s">
        <v>863</v>
      </c>
      <c r="AH2154" s="5">
        <v>90502.0</v>
      </c>
      <c r="AI2154" s="5" t="s">
        <v>18430</v>
      </c>
      <c r="AJ2154" s="5" t="s">
        <v>102</v>
      </c>
      <c r="AK2154" s="5" t="s">
        <v>102</v>
      </c>
      <c r="AL2154" s="5" t="s">
        <v>18431</v>
      </c>
    </row>
    <row r="2155" hidden="1">
      <c r="A2155" s="5" t="s">
        <v>19206</v>
      </c>
      <c r="B2155" s="5" t="s">
        <v>11089</v>
      </c>
      <c r="C2155" s="5" t="s">
        <v>16430</v>
      </c>
      <c r="D2155" s="9">
        <v>42665.0</v>
      </c>
      <c r="E2155" s="5">
        <v>54516.0</v>
      </c>
      <c r="F2155" s="5">
        <v>24780.0</v>
      </c>
      <c r="G2155" s="5" t="s">
        <v>17218</v>
      </c>
      <c r="H2155" s="5" t="s">
        <v>205</v>
      </c>
      <c r="I2155" s="5" t="s">
        <v>17572</v>
      </c>
      <c r="J2155" s="5" t="s">
        <v>191</v>
      </c>
      <c r="K2155" s="5" t="s">
        <v>1536</v>
      </c>
      <c r="L2155" s="5" t="s">
        <v>19207</v>
      </c>
      <c r="M2155" s="10" t="str">
        <f>IFERROR(__xludf.DUMMYFUNCTION("REGEXEXTRACT(L2640, ""[\s,]([A-Z]{2})[,\s]\s?\d{5}"")"),"OH")</f>
        <v>OH</v>
      </c>
      <c r="N2155" s="5" t="s">
        <v>18565</v>
      </c>
      <c r="O2155" s="5">
        <v>705.0</v>
      </c>
      <c r="P2155" s="5">
        <v>1.0</v>
      </c>
      <c r="Q2155" s="5" t="s">
        <v>19213</v>
      </c>
      <c r="R2155" s="5" t="s">
        <v>244</v>
      </c>
      <c r="S2155" s="5">
        <v>2950.0</v>
      </c>
      <c r="T2155" s="5" t="s">
        <v>53</v>
      </c>
      <c r="U2155" s="5">
        <v>0.0</v>
      </c>
      <c r="V2155" s="5" t="s">
        <v>70</v>
      </c>
      <c r="W2155" s="5" t="s">
        <v>19214</v>
      </c>
      <c r="X2155" s="5" t="s">
        <v>55</v>
      </c>
      <c r="Y2155" s="5" t="s">
        <v>19215</v>
      </c>
      <c r="Z2155" s="5" t="s">
        <v>19211</v>
      </c>
      <c r="AA2155" s="5" t="s">
        <v>19216</v>
      </c>
      <c r="AB2155" s="5" t="s">
        <v>235</v>
      </c>
      <c r="AC2155" s="5" t="s">
        <v>52</v>
      </c>
      <c r="AD2155" s="5" t="s">
        <v>18427</v>
      </c>
      <c r="AE2155" s="5" t="s">
        <v>18428</v>
      </c>
      <c r="AF2155" s="5" t="s">
        <v>18429</v>
      </c>
      <c r="AG2155" s="5" t="s">
        <v>863</v>
      </c>
      <c r="AH2155" s="5">
        <v>90502.0</v>
      </c>
      <c r="AI2155" s="5" t="s">
        <v>18430</v>
      </c>
      <c r="AJ2155" s="5" t="s">
        <v>102</v>
      </c>
      <c r="AK2155" s="5" t="s">
        <v>102</v>
      </c>
      <c r="AL2155" s="5" t="s">
        <v>18431</v>
      </c>
    </row>
    <row r="2156" hidden="1">
      <c r="A2156" s="5" t="s">
        <v>19217</v>
      </c>
      <c r="B2156" s="5" t="s">
        <v>3213</v>
      </c>
      <c r="C2156" s="5" t="s">
        <v>3214</v>
      </c>
      <c r="D2156" s="9">
        <v>42664.0</v>
      </c>
      <c r="E2156" s="5">
        <v>2495.0</v>
      </c>
      <c r="F2156" s="5">
        <v>1134.0</v>
      </c>
      <c r="G2156" s="5" t="s">
        <v>479</v>
      </c>
      <c r="H2156" s="5" t="s">
        <v>272</v>
      </c>
      <c r="I2156" s="5" t="s">
        <v>14411</v>
      </c>
      <c r="J2156" s="5" t="s">
        <v>274</v>
      </c>
      <c r="K2156" s="5" t="s">
        <v>19218</v>
      </c>
      <c r="L2156" s="5" t="s">
        <v>19219</v>
      </c>
      <c r="M2156" s="10" t="str">
        <f>IFERROR(__xludf.DUMMYFUNCTION("REGEXEXTRACT(L2641, ""[\s,]([A-Z]{2})[,\s]\s?\d{5}"")"),"NY")</f>
        <v>NY</v>
      </c>
      <c r="N2156" s="5" t="s">
        <v>19220</v>
      </c>
      <c r="O2156" s="5">
        <v>32226.0</v>
      </c>
      <c r="P2156" s="5">
        <v>1.0</v>
      </c>
      <c r="Q2156" s="5" t="s">
        <v>19221</v>
      </c>
      <c r="R2156" s="5">
        <v>2210.0</v>
      </c>
      <c r="S2156" s="5">
        <v>103.0</v>
      </c>
      <c r="T2156" s="5" t="s">
        <v>53</v>
      </c>
      <c r="U2156" s="5">
        <v>0.0</v>
      </c>
      <c r="V2156" s="5" t="s">
        <v>52</v>
      </c>
      <c r="W2156" s="5" t="s">
        <v>19222</v>
      </c>
      <c r="X2156" s="5" t="s">
        <v>55</v>
      </c>
      <c r="Y2156" s="5" t="s">
        <v>19223</v>
      </c>
      <c r="Z2156" s="5" t="s">
        <v>19224</v>
      </c>
      <c r="AA2156" s="5" t="s">
        <v>19225</v>
      </c>
      <c r="AB2156" s="5" t="s">
        <v>604</v>
      </c>
      <c r="AC2156" s="5" t="s">
        <v>52</v>
      </c>
      <c r="AD2156" s="5" t="s">
        <v>3225</v>
      </c>
      <c r="AE2156" s="5" t="s">
        <v>3226</v>
      </c>
      <c r="AF2156" s="5" t="s">
        <v>3227</v>
      </c>
      <c r="AG2156" s="5" t="s">
        <v>52</v>
      </c>
      <c r="AH2156" s="5" t="s">
        <v>52</v>
      </c>
      <c r="AI2156" s="5" t="s">
        <v>3228</v>
      </c>
      <c r="AJ2156" s="5" t="s">
        <v>3213</v>
      </c>
      <c r="AK2156" s="5" t="s">
        <v>19219</v>
      </c>
      <c r="AL2156" s="5" t="s">
        <v>404</v>
      </c>
    </row>
    <row r="2157" hidden="1">
      <c r="A2157" s="5" t="s">
        <v>19226</v>
      </c>
      <c r="B2157" s="5" t="s">
        <v>16737</v>
      </c>
      <c r="C2157" s="5" t="s">
        <v>16738</v>
      </c>
      <c r="D2157" s="9">
        <v>42662.0</v>
      </c>
      <c r="E2157" s="5">
        <v>32490.0</v>
      </c>
      <c r="F2157" s="5">
        <v>14768.0</v>
      </c>
      <c r="G2157" s="5" t="s">
        <v>3378</v>
      </c>
      <c r="H2157" s="5" t="s">
        <v>171</v>
      </c>
      <c r="I2157" s="5" t="s">
        <v>9426</v>
      </c>
      <c r="J2157" s="5" t="s">
        <v>3378</v>
      </c>
      <c r="K2157" s="5" t="s">
        <v>19227</v>
      </c>
      <c r="L2157" s="5" t="s">
        <v>16741</v>
      </c>
      <c r="M2157" s="10" t="str">
        <f>IFERROR(__xludf.DUMMYFUNCTION("REGEXEXTRACT(L2642, ""[\s,]([A-Z]{2})[,\s]\s?\d{5}"")"),"NJ")</f>
        <v>NJ</v>
      </c>
      <c r="N2157" s="5" t="s">
        <v>16742</v>
      </c>
      <c r="O2157" s="5">
        <v>45242.0</v>
      </c>
      <c r="P2157" s="5">
        <v>1.0</v>
      </c>
      <c r="Q2157" s="5" t="s">
        <v>19228</v>
      </c>
      <c r="R2157" s="5">
        <v>4200.0</v>
      </c>
      <c r="S2157" s="5">
        <v>1184.0</v>
      </c>
      <c r="T2157" s="5" t="s">
        <v>69</v>
      </c>
      <c r="U2157" s="5">
        <v>0.0</v>
      </c>
      <c r="V2157" s="5" t="s">
        <v>93</v>
      </c>
      <c r="W2157" s="5" t="s">
        <v>19229</v>
      </c>
      <c r="X2157" s="5" t="s">
        <v>55</v>
      </c>
      <c r="Y2157" s="5" t="s">
        <v>19230</v>
      </c>
      <c r="Z2157" s="5" t="s">
        <v>19170</v>
      </c>
      <c r="AA2157" s="5">
        <v>2571537.0</v>
      </c>
      <c r="AB2157" s="5" t="s">
        <v>1553</v>
      </c>
      <c r="AC2157" s="5" t="s">
        <v>52</v>
      </c>
      <c r="AD2157" s="5" t="s">
        <v>3141</v>
      </c>
      <c r="AE2157" s="5" t="s">
        <v>3142</v>
      </c>
      <c r="AF2157" s="5" t="s">
        <v>162</v>
      </c>
      <c r="AG2157" s="5" t="s">
        <v>52</v>
      </c>
      <c r="AH2157" s="5" t="s">
        <v>52</v>
      </c>
      <c r="AI2157" s="5" t="s">
        <v>3143</v>
      </c>
      <c r="AJ2157" s="5" t="s">
        <v>102</v>
      </c>
      <c r="AK2157" s="5" t="s">
        <v>102</v>
      </c>
      <c r="AL2157" s="5" t="s">
        <v>162</v>
      </c>
    </row>
    <row r="2158" hidden="1">
      <c r="A2158" s="5" t="s">
        <v>19231</v>
      </c>
      <c r="B2158" s="5" t="s">
        <v>19232</v>
      </c>
      <c r="C2158" s="5" t="s">
        <v>19233</v>
      </c>
      <c r="D2158" s="9">
        <v>42662.0</v>
      </c>
      <c r="E2158" s="5">
        <v>111085.0</v>
      </c>
      <c r="F2158" s="5">
        <v>50493.0</v>
      </c>
      <c r="G2158" s="5" t="s">
        <v>458</v>
      </c>
      <c r="H2158" s="5" t="s">
        <v>459</v>
      </c>
      <c r="I2158" s="5" t="s">
        <v>16381</v>
      </c>
      <c r="J2158" s="5" t="s">
        <v>461</v>
      </c>
      <c r="K2158" s="5" t="s">
        <v>5274</v>
      </c>
      <c r="L2158" s="5" t="s">
        <v>19234</v>
      </c>
      <c r="M2158" s="10" t="str">
        <f>IFERROR(__xludf.DUMMYFUNCTION("REGEXEXTRACT(L2643, ""[\s,]([A-Z]{2})[,\s]\s?\d{5}"")"),"NJ")</f>
        <v>NJ</v>
      </c>
      <c r="N2158" s="5" t="s">
        <v>19235</v>
      </c>
      <c r="O2158" s="5">
        <v>19702.0</v>
      </c>
      <c r="P2158" s="5">
        <v>2.0</v>
      </c>
      <c r="Q2158" s="5" t="s">
        <v>19236</v>
      </c>
      <c r="R2158" s="5" t="s">
        <v>14636</v>
      </c>
      <c r="S2158" s="5">
        <v>720.0</v>
      </c>
      <c r="T2158" s="5" t="s">
        <v>196</v>
      </c>
      <c r="U2158" s="5">
        <v>0.0</v>
      </c>
      <c r="V2158" s="5" t="s">
        <v>52</v>
      </c>
      <c r="W2158" s="5" t="s">
        <v>19237</v>
      </c>
      <c r="X2158" s="5" t="s">
        <v>52</v>
      </c>
      <c r="Y2158" s="5" t="s">
        <v>52</v>
      </c>
      <c r="Z2158" s="5" t="s">
        <v>19238</v>
      </c>
      <c r="AA2158" s="5" t="s">
        <v>19239</v>
      </c>
      <c r="AB2158" s="5" t="s">
        <v>200</v>
      </c>
      <c r="AC2158" s="5" t="s">
        <v>52</v>
      </c>
      <c r="AD2158" s="5" t="s">
        <v>11980</v>
      </c>
      <c r="AE2158" s="5" t="s">
        <v>11981</v>
      </c>
      <c r="AF2158" s="5" t="s">
        <v>218</v>
      </c>
      <c r="AG2158" s="5" t="s">
        <v>52</v>
      </c>
      <c r="AH2158" s="5" t="s">
        <v>11982</v>
      </c>
      <c r="AI2158" s="5" t="s">
        <v>11983</v>
      </c>
      <c r="AJ2158" s="5" t="s">
        <v>19240</v>
      </c>
      <c r="AK2158" s="5" t="s">
        <v>19241</v>
      </c>
      <c r="AL2158" s="5" t="s">
        <v>472</v>
      </c>
    </row>
    <row r="2159" hidden="1">
      <c r="A2159" s="5" t="s">
        <v>19242</v>
      </c>
      <c r="B2159" s="5" t="s">
        <v>19243</v>
      </c>
      <c r="C2159" s="5" t="s">
        <v>19244</v>
      </c>
      <c r="D2159" s="9">
        <v>42660.0</v>
      </c>
      <c r="E2159" s="5">
        <v>32080.0</v>
      </c>
      <c r="F2159" s="5">
        <v>14582.0</v>
      </c>
      <c r="G2159" s="5" t="s">
        <v>6227</v>
      </c>
      <c r="H2159" s="5" t="s">
        <v>149</v>
      </c>
      <c r="I2159" s="5" t="s">
        <v>19245</v>
      </c>
      <c r="J2159" s="5" t="s">
        <v>424</v>
      </c>
      <c r="K2159" s="5" t="s">
        <v>19246</v>
      </c>
      <c r="L2159" s="5" t="s">
        <v>19247</v>
      </c>
      <c r="M2159" s="10" t="str">
        <f>IFERROR(__xludf.DUMMYFUNCTION("REGEXEXTRACT(L2644, ""[\s,]([A-Z]{2})[,\s]\s?\d{5}"")"),"#N/A")</f>
        <v>#N/A</v>
      </c>
      <c r="N2159" s="5" t="s">
        <v>19248</v>
      </c>
      <c r="O2159" s="5">
        <v>30701.0</v>
      </c>
      <c r="P2159" s="5">
        <v>1.0</v>
      </c>
      <c r="Q2159" s="5" t="s">
        <v>19249</v>
      </c>
      <c r="R2159" s="5" t="s">
        <v>52</v>
      </c>
      <c r="S2159" s="5">
        <v>207.0</v>
      </c>
      <c r="T2159" s="5" t="s">
        <v>53</v>
      </c>
      <c r="U2159" s="5">
        <v>0.0</v>
      </c>
      <c r="V2159" s="5" t="s">
        <v>52</v>
      </c>
      <c r="W2159" s="5" t="s">
        <v>19250</v>
      </c>
      <c r="X2159" s="5" t="s">
        <v>55</v>
      </c>
      <c r="Y2159" s="5" t="s">
        <v>19251</v>
      </c>
      <c r="Z2159" s="5">
        <v>6137.0</v>
      </c>
      <c r="AA2159" s="5" t="s">
        <v>19252</v>
      </c>
      <c r="AB2159" s="5" t="s">
        <v>235</v>
      </c>
      <c r="AC2159" s="5" t="s">
        <v>52</v>
      </c>
      <c r="AD2159" s="5" t="s">
        <v>4164</v>
      </c>
      <c r="AE2159" s="5" t="s">
        <v>4165</v>
      </c>
      <c r="AF2159" s="5" t="s">
        <v>4166</v>
      </c>
      <c r="AG2159" s="5" t="s">
        <v>4167</v>
      </c>
      <c r="AH2159" s="5">
        <v>55347.0</v>
      </c>
      <c r="AI2159" s="5" t="s">
        <v>4168</v>
      </c>
      <c r="AJ2159" s="5" t="s">
        <v>102</v>
      </c>
      <c r="AK2159" s="5" t="s">
        <v>102</v>
      </c>
      <c r="AL2159" s="5" t="s">
        <v>19253</v>
      </c>
    </row>
    <row r="2160" hidden="1">
      <c r="A2160" s="5" t="s">
        <v>19254</v>
      </c>
      <c r="B2160" s="5" t="s">
        <v>19255</v>
      </c>
      <c r="C2160" s="5" t="s">
        <v>19256</v>
      </c>
      <c r="D2160" s="9">
        <v>42657.0</v>
      </c>
      <c r="E2160" s="5">
        <v>9211.0</v>
      </c>
      <c r="F2160" s="5">
        <v>4187.0</v>
      </c>
      <c r="G2160" s="5" t="s">
        <v>900</v>
      </c>
      <c r="H2160" s="5" t="s">
        <v>1069</v>
      </c>
      <c r="I2160" s="5" t="s">
        <v>17683</v>
      </c>
      <c r="J2160" s="5" t="s">
        <v>872</v>
      </c>
      <c r="K2160" s="5" t="s">
        <v>19257</v>
      </c>
      <c r="L2160" s="5" t="s">
        <v>19258</v>
      </c>
      <c r="M2160" s="10" t="str">
        <f>IFERROR(__xludf.DUMMYFUNCTION("REGEXEXTRACT(L2645, ""[\s,]([A-Z]{2})[,\s]\s?\d{5}"")"),"OH")</f>
        <v>OH</v>
      </c>
      <c r="N2160" s="5" t="s">
        <v>19259</v>
      </c>
      <c r="O2160" s="5">
        <v>10019.0</v>
      </c>
      <c r="P2160" s="5">
        <v>1.0</v>
      </c>
      <c r="Q2160" s="5" t="s">
        <v>19260</v>
      </c>
      <c r="R2160" s="5" t="s">
        <v>244</v>
      </c>
      <c r="S2160" s="5">
        <v>6.0</v>
      </c>
      <c r="T2160" s="5" t="s">
        <v>53</v>
      </c>
      <c r="U2160" s="5">
        <v>0.0</v>
      </c>
      <c r="V2160" s="5" t="s">
        <v>52</v>
      </c>
      <c r="W2160" s="5" t="s">
        <v>19261</v>
      </c>
      <c r="X2160" s="5" t="s">
        <v>55</v>
      </c>
      <c r="Y2160" s="5" t="s">
        <v>19262</v>
      </c>
      <c r="Z2160" s="5" t="s">
        <v>19263</v>
      </c>
      <c r="AA2160" s="5">
        <v>20522.0</v>
      </c>
      <c r="AB2160" s="5" t="s">
        <v>260</v>
      </c>
      <c r="AC2160" s="5" t="s">
        <v>52</v>
      </c>
      <c r="AD2160" s="5" t="s">
        <v>695</v>
      </c>
      <c r="AE2160" s="5" t="s">
        <v>696</v>
      </c>
      <c r="AF2160" s="5" t="s">
        <v>697</v>
      </c>
      <c r="AG2160" s="5" t="s">
        <v>75</v>
      </c>
      <c r="AH2160" s="5">
        <v>7102.0</v>
      </c>
      <c r="AI2160" s="5" t="s">
        <v>698</v>
      </c>
      <c r="AJ2160" s="5" t="s">
        <v>19255</v>
      </c>
      <c r="AK2160" s="5" t="s">
        <v>19264</v>
      </c>
      <c r="AL2160" s="5" t="s">
        <v>19265</v>
      </c>
    </row>
    <row r="2161" hidden="1">
      <c r="A2161" s="5" t="s">
        <v>19266</v>
      </c>
      <c r="B2161" s="5" t="s">
        <v>6576</v>
      </c>
      <c r="C2161" s="5" t="s">
        <v>14459</v>
      </c>
      <c r="D2161" s="9">
        <v>42657.0</v>
      </c>
      <c r="E2161" s="5">
        <v>31610.0</v>
      </c>
      <c r="F2161" s="5">
        <v>14368.0</v>
      </c>
      <c r="G2161" s="5" t="s">
        <v>634</v>
      </c>
      <c r="H2161" s="5" t="s">
        <v>149</v>
      </c>
      <c r="I2161" s="5" t="s">
        <v>11960</v>
      </c>
      <c r="J2161" s="5" t="s">
        <v>274</v>
      </c>
      <c r="K2161" s="5" t="s">
        <v>192</v>
      </c>
      <c r="L2161" s="5" t="s">
        <v>19267</v>
      </c>
      <c r="M2161" s="10" t="str">
        <f>IFERROR(__xludf.DUMMYFUNCTION("REGEXEXTRACT(L2646, ""[\s,]([A-Z]{2})[,\s]\s?\d{5}"")"),"CA")</f>
        <v>CA</v>
      </c>
      <c r="N2161" s="5" t="s">
        <v>19268</v>
      </c>
      <c r="O2161" s="5" t="s">
        <v>17833</v>
      </c>
      <c r="P2161" s="5">
        <v>2.0</v>
      </c>
      <c r="Q2161" s="5" t="s">
        <v>19269</v>
      </c>
      <c r="R2161" s="5" t="s">
        <v>156</v>
      </c>
      <c r="S2161" s="5">
        <v>105.0</v>
      </c>
      <c r="T2161" s="5" t="s">
        <v>115</v>
      </c>
      <c r="U2161" s="5">
        <v>1.0</v>
      </c>
      <c r="V2161" s="5" t="s">
        <v>70</v>
      </c>
      <c r="W2161" s="5" t="s">
        <v>19270</v>
      </c>
      <c r="X2161" s="5" t="s">
        <v>52</v>
      </c>
      <c r="Y2161" s="5" t="s">
        <v>52</v>
      </c>
      <c r="Z2161" s="5" t="s">
        <v>19271</v>
      </c>
      <c r="AA2161" s="5" t="s">
        <v>19272</v>
      </c>
      <c r="AB2161" s="5" t="s">
        <v>119</v>
      </c>
      <c r="AC2161" s="5" t="s">
        <v>52</v>
      </c>
      <c r="AD2161" s="5" t="s">
        <v>398</v>
      </c>
      <c r="AE2161" s="5" t="s">
        <v>399</v>
      </c>
      <c r="AF2161" s="5" t="s">
        <v>400</v>
      </c>
      <c r="AG2161" s="5" t="s">
        <v>401</v>
      </c>
      <c r="AH2161" s="5">
        <v>23502.0</v>
      </c>
      <c r="AI2161" s="5" t="s">
        <v>402</v>
      </c>
      <c r="AJ2161" s="5" t="s">
        <v>18387</v>
      </c>
      <c r="AK2161" s="5" t="s">
        <v>19273</v>
      </c>
      <c r="AL2161" s="5" t="s">
        <v>1874</v>
      </c>
    </row>
    <row r="2162">
      <c r="A2162" s="5" t="s">
        <v>19274</v>
      </c>
      <c r="B2162" s="5" t="s">
        <v>19275</v>
      </c>
      <c r="C2162" s="5" t="s">
        <v>19276</v>
      </c>
      <c r="D2162" s="9">
        <v>42654.0</v>
      </c>
      <c r="E2162" s="5">
        <v>548990.0</v>
      </c>
      <c r="F2162" s="5">
        <v>249541.0</v>
      </c>
      <c r="G2162" s="5" t="s">
        <v>148</v>
      </c>
      <c r="H2162" s="5" t="s">
        <v>45</v>
      </c>
      <c r="I2162" s="5" t="s">
        <v>19277</v>
      </c>
      <c r="J2162" s="5" t="s">
        <v>151</v>
      </c>
      <c r="K2162" s="5" t="s">
        <v>302</v>
      </c>
      <c r="L2162" s="5" t="s">
        <v>19278</v>
      </c>
      <c r="M2162" s="10" t="str">
        <f>IFERROR(__xludf.DUMMYFUNCTION("REGEXEXTRACT(L2647, ""[\s,]([A-Z]{2})[,\s]\s?\d{5}"")"),"FL")</f>
        <v>FL</v>
      </c>
      <c r="N2162" s="5" t="s">
        <v>19279</v>
      </c>
      <c r="O2162" s="5" t="s">
        <v>52</v>
      </c>
      <c r="P2162" s="5">
        <v>10.0</v>
      </c>
      <c r="Q2162" s="5" t="s">
        <v>19280</v>
      </c>
      <c r="R2162" s="5" t="s">
        <v>304</v>
      </c>
      <c r="S2162" s="5">
        <v>88.0</v>
      </c>
      <c r="T2162" s="5" t="s">
        <v>115</v>
      </c>
      <c r="U2162" s="5">
        <v>73.0</v>
      </c>
      <c r="V2162" s="5" t="s">
        <v>158</v>
      </c>
      <c r="W2162" s="5" t="s">
        <v>19281</v>
      </c>
      <c r="X2162" s="5" t="s">
        <v>52</v>
      </c>
      <c r="Y2162" s="5" t="s">
        <v>52</v>
      </c>
      <c r="Z2162" s="5" t="s">
        <v>19282</v>
      </c>
      <c r="AA2162" s="5" t="s">
        <v>19283</v>
      </c>
      <c r="AB2162" s="5" t="s">
        <v>260</v>
      </c>
      <c r="AC2162" s="5" t="s">
        <v>52</v>
      </c>
      <c r="AD2162" s="5" t="s">
        <v>163</v>
      </c>
      <c r="AE2162" s="5" t="s">
        <v>164</v>
      </c>
      <c r="AF2162" s="5" t="s">
        <v>165</v>
      </c>
      <c r="AG2162" s="5" t="s">
        <v>52</v>
      </c>
      <c r="AH2162" s="5" t="s">
        <v>52</v>
      </c>
      <c r="AI2162" s="5" t="s">
        <v>52</v>
      </c>
      <c r="AJ2162" s="5" t="s">
        <v>16230</v>
      </c>
      <c r="AK2162" s="5" t="s">
        <v>19284</v>
      </c>
      <c r="AL2162" s="5" t="s">
        <v>300</v>
      </c>
    </row>
    <row r="2163">
      <c r="A2163" s="5" t="s">
        <v>19285</v>
      </c>
      <c r="B2163" s="5" t="s">
        <v>19286</v>
      </c>
      <c r="C2163" s="5" t="s">
        <v>17216</v>
      </c>
      <c r="D2163" s="9">
        <v>42654.0</v>
      </c>
      <c r="E2163" s="5">
        <v>536493.0</v>
      </c>
      <c r="F2163" s="5">
        <v>243860.0</v>
      </c>
      <c r="G2163" s="5" t="s">
        <v>148</v>
      </c>
      <c r="H2163" s="5" t="s">
        <v>45</v>
      </c>
      <c r="I2163" s="5" t="s">
        <v>19277</v>
      </c>
      <c r="J2163" s="5" t="s">
        <v>151</v>
      </c>
      <c r="K2163" s="5" t="s">
        <v>1328</v>
      </c>
      <c r="L2163" s="5" t="s">
        <v>19287</v>
      </c>
      <c r="M2163" s="10" t="str">
        <f>IFERROR(__xludf.DUMMYFUNCTION("REGEXEXTRACT(L2648, ""[\s,]([A-Z]{2})[,\s]\s?\d{5}"")"),"GA")</f>
        <v>GA</v>
      </c>
      <c r="N2163" s="5" t="s">
        <v>19288</v>
      </c>
      <c r="O2163" s="5" t="s">
        <v>52</v>
      </c>
      <c r="P2163" s="5">
        <v>9.0</v>
      </c>
      <c r="Q2163" s="5" t="s">
        <v>19289</v>
      </c>
      <c r="R2163" s="5" t="s">
        <v>1330</v>
      </c>
      <c r="S2163" s="5">
        <v>57.0</v>
      </c>
      <c r="T2163" s="5" t="s">
        <v>115</v>
      </c>
      <c r="U2163" s="5">
        <v>63.0</v>
      </c>
      <c r="V2163" s="5" t="s">
        <v>158</v>
      </c>
      <c r="W2163" s="5" t="s">
        <v>19290</v>
      </c>
      <c r="X2163" s="5" t="s">
        <v>52</v>
      </c>
      <c r="Y2163" s="5" t="s">
        <v>52</v>
      </c>
      <c r="Z2163" s="5" t="s">
        <v>19282</v>
      </c>
      <c r="AA2163" s="5" t="s">
        <v>19291</v>
      </c>
      <c r="AB2163" s="5" t="s">
        <v>260</v>
      </c>
      <c r="AC2163" s="5" t="s">
        <v>52</v>
      </c>
      <c r="AD2163" s="5" t="s">
        <v>163</v>
      </c>
      <c r="AE2163" s="5" t="s">
        <v>164</v>
      </c>
      <c r="AF2163" s="5" t="s">
        <v>165</v>
      </c>
      <c r="AG2163" s="5" t="s">
        <v>52</v>
      </c>
      <c r="AH2163" s="5" t="s">
        <v>52</v>
      </c>
      <c r="AI2163" s="5" t="s">
        <v>52</v>
      </c>
      <c r="AJ2163" s="5" t="s">
        <v>19292</v>
      </c>
      <c r="AK2163" s="5" t="s">
        <v>19293</v>
      </c>
      <c r="AL2163" s="5" t="s">
        <v>300</v>
      </c>
    </row>
    <row r="2164" hidden="1">
      <c r="A2164" s="5" t="s">
        <v>19294</v>
      </c>
      <c r="B2164" s="5" t="s">
        <v>19295</v>
      </c>
      <c r="C2164" s="5" t="s">
        <v>19296</v>
      </c>
      <c r="D2164" s="9">
        <v>42654.0</v>
      </c>
      <c r="E2164" s="5">
        <v>58076.0</v>
      </c>
      <c r="F2164" s="5">
        <v>26398.0</v>
      </c>
      <c r="G2164" s="5" t="s">
        <v>706</v>
      </c>
      <c r="H2164" s="5" t="s">
        <v>171</v>
      </c>
      <c r="I2164" s="5" t="s">
        <v>19297</v>
      </c>
      <c r="J2164" s="5" t="s">
        <v>274</v>
      </c>
      <c r="K2164" s="5" t="s">
        <v>19298</v>
      </c>
      <c r="L2164" s="5" t="s">
        <v>19299</v>
      </c>
      <c r="M2164" s="10" t="str">
        <f>IFERROR(__xludf.DUMMYFUNCTION("REGEXEXTRACT(L2649, ""[\s,]([A-Z]{2})[,\s]\s?\d{5}"")"),"NY")</f>
        <v>NY</v>
      </c>
      <c r="N2164" s="5" t="s">
        <v>19300</v>
      </c>
      <c r="O2164" s="5">
        <v>84321.0</v>
      </c>
      <c r="P2164" s="5">
        <v>4.0</v>
      </c>
      <c r="Q2164" s="5" t="s">
        <v>19301</v>
      </c>
      <c r="R2164" s="5" t="s">
        <v>4280</v>
      </c>
      <c r="S2164" s="5">
        <v>4245.0</v>
      </c>
      <c r="T2164" s="5" t="s">
        <v>69</v>
      </c>
      <c r="U2164" s="5">
        <v>2.0</v>
      </c>
      <c r="V2164" s="5" t="s">
        <v>93</v>
      </c>
      <c r="W2164" s="5" t="s">
        <v>19302</v>
      </c>
      <c r="X2164" s="5" t="s">
        <v>55</v>
      </c>
      <c r="Y2164" s="5" t="s">
        <v>19303</v>
      </c>
      <c r="Z2164" s="5" t="s">
        <v>19304</v>
      </c>
      <c r="AA2164" s="5" t="s">
        <v>19305</v>
      </c>
      <c r="AB2164" s="5" t="s">
        <v>730</v>
      </c>
      <c r="AC2164" s="5" t="s">
        <v>52</v>
      </c>
      <c r="AD2164" s="5" t="s">
        <v>8239</v>
      </c>
      <c r="AE2164" s="5" t="s">
        <v>8240</v>
      </c>
      <c r="AF2164" s="5" t="s">
        <v>5291</v>
      </c>
      <c r="AG2164" s="5" t="s">
        <v>52</v>
      </c>
      <c r="AH2164" s="5" t="s">
        <v>52</v>
      </c>
      <c r="AI2164" s="5" t="s">
        <v>8241</v>
      </c>
      <c r="AJ2164" s="5" t="s">
        <v>2164</v>
      </c>
      <c r="AK2164" s="5" t="s">
        <v>2164</v>
      </c>
      <c r="AL2164" s="5" t="s">
        <v>715</v>
      </c>
    </row>
    <row r="2165">
      <c r="A2165" s="5" t="s">
        <v>19306</v>
      </c>
      <c r="B2165" s="5" t="s">
        <v>19307</v>
      </c>
      <c r="C2165" s="5" t="s">
        <v>19276</v>
      </c>
      <c r="D2165" s="9">
        <v>42654.0</v>
      </c>
      <c r="E2165" s="5">
        <v>563696.0</v>
      </c>
      <c r="F2165" s="5">
        <v>256225.0</v>
      </c>
      <c r="G2165" s="5" t="s">
        <v>148</v>
      </c>
      <c r="H2165" s="5" t="s">
        <v>45</v>
      </c>
      <c r="I2165" s="5" t="s">
        <v>19277</v>
      </c>
      <c r="J2165" s="5" t="s">
        <v>151</v>
      </c>
      <c r="K2165" s="5" t="s">
        <v>302</v>
      </c>
      <c r="L2165" s="5" t="s">
        <v>19308</v>
      </c>
      <c r="M2165" s="10" t="str">
        <f>IFERROR(__xludf.DUMMYFUNCTION("REGEXEXTRACT(L2650, ""[\s,]([A-Z]{2})[,\s]\s?\d{5}"")"),"#N/A")</f>
        <v>#N/A</v>
      </c>
      <c r="N2165" s="5" t="s">
        <v>19279</v>
      </c>
      <c r="O2165" s="5" t="s">
        <v>52</v>
      </c>
      <c r="P2165" s="5">
        <v>10.0</v>
      </c>
      <c r="Q2165" s="5" t="s">
        <v>19309</v>
      </c>
      <c r="R2165" s="5" t="s">
        <v>304</v>
      </c>
      <c r="S2165" s="5">
        <v>84.0</v>
      </c>
      <c r="T2165" s="5" t="s">
        <v>115</v>
      </c>
      <c r="U2165" s="5">
        <v>74.0</v>
      </c>
      <c r="V2165" s="5" t="s">
        <v>158</v>
      </c>
      <c r="W2165" s="5" t="s">
        <v>19310</v>
      </c>
      <c r="X2165" s="5" t="s">
        <v>52</v>
      </c>
      <c r="Y2165" s="5" t="s">
        <v>52</v>
      </c>
      <c r="Z2165" s="5" t="s">
        <v>19282</v>
      </c>
      <c r="AA2165" s="5" t="s">
        <v>19311</v>
      </c>
      <c r="AB2165" s="5" t="s">
        <v>260</v>
      </c>
      <c r="AC2165" s="5" t="s">
        <v>52</v>
      </c>
      <c r="AD2165" s="5" t="s">
        <v>163</v>
      </c>
      <c r="AE2165" s="5" t="s">
        <v>164</v>
      </c>
      <c r="AF2165" s="5" t="s">
        <v>165</v>
      </c>
      <c r="AG2165" s="5" t="s">
        <v>52</v>
      </c>
      <c r="AH2165" s="5" t="s">
        <v>52</v>
      </c>
      <c r="AI2165" s="5" t="s">
        <v>52</v>
      </c>
      <c r="AJ2165" s="5" t="s">
        <v>19312</v>
      </c>
      <c r="AK2165" s="5" t="s">
        <v>19313</v>
      </c>
      <c r="AL2165" s="5" t="s">
        <v>300</v>
      </c>
    </row>
    <row r="2166">
      <c r="A2166" s="5" t="s">
        <v>19306</v>
      </c>
      <c r="B2166" s="5" t="s">
        <v>19307</v>
      </c>
      <c r="C2166" s="5" t="s">
        <v>19276</v>
      </c>
      <c r="D2166" s="9">
        <v>42654.0</v>
      </c>
      <c r="E2166" s="5">
        <v>565701.0</v>
      </c>
      <c r="F2166" s="5">
        <v>257137.0</v>
      </c>
      <c r="G2166" s="5" t="s">
        <v>148</v>
      </c>
      <c r="H2166" s="5" t="s">
        <v>45</v>
      </c>
      <c r="I2166" s="5" t="s">
        <v>19277</v>
      </c>
      <c r="J2166" s="5" t="s">
        <v>151</v>
      </c>
      <c r="K2166" s="5" t="s">
        <v>302</v>
      </c>
      <c r="L2166" s="5" t="s">
        <v>19308</v>
      </c>
      <c r="M2166" s="10" t="str">
        <f>IFERROR(__xludf.DUMMYFUNCTION("REGEXEXTRACT(L2651, ""[\s,]([A-Z]{2})[,\s]\s?\d{5}"")"),"NJ")</f>
        <v>NJ</v>
      </c>
      <c r="N2166" s="5" t="s">
        <v>19314</v>
      </c>
      <c r="O2166" s="5" t="s">
        <v>52</v>
      </c>
      <c r="P2166" s="5">
        <v>10.0</v>
      </c>
      <c r="Q2166" s="5" t="s">
        <v>19315</v>
      </c>
      <c r="R2166" s="5" t="s">
        <v>304</v>
      </c>
      <c r="S2166" s="5">
        <v>87.0</v>
      </c>
      <c r="T2166" s="5" t="s">
        <v>115</v>
      </c>
      <c r="U2166" s="5">
        <v>74.0</v>
      </c>
      <c r="V2166" s="5" t="s">
        <v>158</v>
      </c>
      <c r="W2166" s="5" t="s">
        <v>19316</v>
      </c>
      <c r="X2166" s="5" t="s">
        <v>52</v>
      </c>
      <c r="Y2166" s="5" t="s">
        <v>52</v>
      </c>
      <c r="Z2166" s="5" t="s">
        <v>19282</v>
      </c>
      <c r="AA2166" s="5" t="s">
        <v>19317</v>
      </c>
      <c r="AB2166" s="5" t="s">
        <v>260</v>
      </c>
      <c r="AC2166" s="5" t="s">
        <v>52</v>
      </c>
      <c r="AD2166" s="5" t="s">
        <v>163</v>
      </c>
      <c r="AE2166" s="5" t="s">
        <v>164</v>
      </c>
      <c r="AF2166" s="5" t="s">
        <v>165</v>
      </c>
      <c r="AG2166" s="5" t="s">
        <v>52</v>
      </c>
      <c r="AH2166" s="5" t="s">
        <v>52</v>
      </c>
      <c r="AI2166" s="5" t="s">
        <v>52</v>
      </c>
      <c r="AJ2166" s="5" t="s">
        <v>16230</v>
      </c>
      <c r="AK2166" s="5" t="s">
        <v>19318</v>
      </c>
      <c r="AL2166" s="5" t="s">
        <v>300</v>
      </c>
    </row>
    <row r="2167" hidden="1">
      <c r="A2167" s="5" t="s">
        <v>19319</v>
      </c>
      <c r="B2167" s="5" t="s">
        <v>19184</v>
      </c>
      <c r="C2167" s="5" t="s">
        <v>19185</v>
      </c>
      <c r="D2167" s="9">
        <v>42651.0</v>
      </c>
      <c r="E2167" s="5">
        <v>177386.0</v>
      </c>
      <c r="F2167" s="5">
        <v>80630.0</v>
      </c>
      <c r="G2167" s="5" t="s">
        <v>15224</v>
      </c>
      <c r="H2167" s="5" t="s">
        <v>1069</v>
      </c>
      <c r="I2167" s="5" t="s">
        <v>19320</v>
      </c>
      <c r="J2167" s="5" t="s">
        <v>15225</v>
      </c>
      <c r="K2167" s="5" t="s">
        <v>4708</v>
      </c>
      <c r="L2167" s="5" t="s">
        <v>19186</v>
      </c>
      <c r="M2167" s="10" t="str">
        <f>IFERROR(__xludf.DUMMYFUNCTION("REGEXEXTRACT(L2652, ""[\s,]([A-Z]{2})[,\s]\s?\d{5}"")"),"OH")</f>
        <v>OH</v>
      </c>
      <c r="N2167" s="5" t="s">
        <v>19321</v>
      </c>
      <c r="O2167" s="5" t="s">
        <v>52</v>
      </c>
      <c r="P2167" s="5">
        <v>3.0</v>
      </c>
      <c r="Q2167" s="5" t="s">
        <v>19322</v>
      </c>
      <c r="R2167" s="5" t="s">
        <v>2662</v>
      </c>
      <c r="S2167" s="5">
        <v>1673.0</v>
      </c>
      <c r="T2167" s="5" t="s">
        <v>5790</v>
      </c>
      <c r="U2167" s="5">
        <v>39.0</v>
      </c>
      <c r="V2167" s="5" t="s">
        <v>93</v>
      </c>
      <c r="W2167" s="5" t="s">
        <v>19323</v>
      </c>
      <c r="X2167" s="5" t="s">
        <v>52</v>
      </c>
      <c r="Y2167" s="5" t="s">
        <v>52</v>
      </c>
      <c r="Z2167" s="5" t="s">
        <v>19324</v>
      </c>
      <c r="AA2167" s="5" t="s">
        <v>19325</v>
      </c>
      <c r="AB2167" s="5" t="s">
        <v>119</v>
      </c>
      <c r="AC2167" s="5" t="s">
        <v>52</v>
      </c>
      <c r="AD2167" s="5" t="s">
        <v>11980</v>
      </c>
      <c r="AE2167" s="5" t="s">
        <v>11981</v>
      </c>
      <c r="AF2167" s="5" t="s">
        <v>218</v>
      </c>
      <c r="AG2167" s="5" t="s">
        <v>52</v>
      </c>
      <c r="AH2167" s="5" t="s">
        <v>11982</v>
      </c>
      <c r="AI2167" s="5" t="s">
        <v>11983</v>
      </c>
      <c r="AJ2167" s="5" t="s">
        <v>19184</v>
      </c>
      <c r="AK2167" s="5" t="s">
        <v>19186</v>
      </c>
      <c r="AL2167" s="5" t="s">
        <v>18552</v>
      </c>
    </row>
    <row r="2168" hidden="1">
      <c r="A2168" s="5" t="s">
        <v>19206</v>
      </c>
      <c r="B2168" s="5" t="s">
        <v>11089</v>
      </c>
      <c r="C2168" s="5" t="s">
        <v>16430</v>
      </c>
      <c r="D2168" s="9">
        <v>42651.0</v>
      </c>
      <c r="E2168" s="5">
        <v>51920.0</v>
      </c>
      <c r="F2168" s="5">
        <v>23600.0</v>
      </c>
      <c r="G2168" s="5" t="s">
        <v>19326</v>
      </c>
      <c r="H2168" s="5" t="s">
        <v>205</v>
      </c>
      <c r="I2168" s="5" t="s">
        <v>19327</v>
      </c>
      <c r="J2168" s="5" t="s">
        <v>2471</v>
      </c>
      <c r="K2168" s="5" t="s">
        <v>1536</v>
      </c>
      <c r="L2168" s="5" t="s">
        <v>19207</v>
      </c>
      <c r="M2168" s="10" t="str">
        <f>IFERROR(__xludf.DUMMYFUNCTION("REGEXEXTRACT(L2653, ""[\s,]([A-Z]{2})[,\s]\s?\d{5}"")"),"NY")</f>
        <v>NY</v>
      </c>
      <c r="N2168" s="5" t="s">
        <v>18565</v>
      </c>
      <c r="O2168" s="5">
        <v>705.0</v>
      </c>
      <c r="P2168" s="5">
        <v>1.0</v>
      </c>
      <c r="Q2168" s="5" t="s">
        <v>19328</v>
      </c>
      <c r="R2168" s="5" t="s">
        <v>244</v>
      </c>
      <c r="S2168" s="5">
        <v>2950.0</v>
      </c>
      <c r="T2168" s="5" t="s">
        <v>53</v>
      </c>
      <c r="U2168" s="5">
        <v>0.0</v>
      </c>
      <c r="V2168" s="5" t="s">
        <v>70</v>
      </c>
      <c r="W2168" s="5" t="s">
        <v>19329</v>
      </c>
      <c r="X2168" s="5" t="s">
        <v>55</v>
      </c>
      <c r="Y2168" s="5" t="s">
        <v>19330</v>
      </c>
      <c r="Z2168" s="5">
        <v>1602.0</v>
      </c>
      <c r="AA2168" s="5" t="s">
        <v>19331</v>
      </c>
      <c r="AB2168" s="5" t="s">
        <v>604</v>
      </c>
      <c r="AC2168" s="5" t="s">
        <v>52</v>
      </c>
      <c r="AD2168" s="5" t="s">
        <v>18427</v>
      </c>
      <c r="AE2168" s="5" t="s">
        <v>18428</v>
      </c>
      <c r="AF2168" s="5" t="s">
        <v>18429</v>
      </c>
      <c r="AG2168" s="5" t="s">
        <v>863</v>
      </c>
      <c r="AH2168" s="5">
        <v>90502.0</v>
      </c>
      <c r="AI2168" s="5" t="s">
        <v>18430</v>
      </c>
      <c r="AJ2168" s="5" t="s">
        <v>52</v>
      </c>
      <c r="AK2168" s="5" t="s">
        <v>52</v>
      </c>
      <c r="AL2168" s="5" t="s">
        <v>18431</v>
      </c>
    </row>
    <row r="2169" hidden="1">
      <c r="A2169" s="5" t="s">
        <v>19332</v>
      </c>
      <c r="B2169" s="5" t="s">
        <v>19333</v>
      </c>
      <c r="C2169" s="5" t="s">
        <v>19333</v>
      </c>
      <c r="D2169" s="9">
        <v>42651.0</v>
      </c>
      <c r="E2169" s="5">
        <v>210166.0</v>
      </c>
      <c r="F2169" s="5">
        <v>95530.0</v>
      </c>
      <c r="G2169" s="5" t="s">
        <v>1419</v>
      </c>
      <c r="H2169" s="5" t="s">
        <v>1534</v>
      </c>
      <c r="I2169" s="5" t="s">
        <v>1307</v>
      </c>
      <c r="J2169" s="5" t="s">
        <v>256</v>
      </c>
      <c r="K2169" s="5" t="s">
        <v>11194</v>
      </c>
      <c r="L2169" s="5" t="s">
        <v>19334</v>
      </c>
      <c r="M2169" s="10" t="str">
        <f>IFERROR(__xludf.DUMMYFUNCTION("REGEXEXTRACT(L2654, ""[\s,]([A-Z]{2})[,\s]\s?\d{5}"")"),"GA")</f>
        <v>GA</v>
      </c>
      <c r="N2169" s="5" t="s">
        <v>19334</v>
      </c>
      <c r="O2169" s="5" t="s">
        <v>52</v>
      </c>
      <c r="P2169" s="5">
        <v>5.0</v>
      </c>
      <c r="Q2169" s="5" t="s">
        <v>19335</v>
      </c>
      <c r="R2169" s="5" t="s">
        <v>4176</v>
      </c>
      <c r="S2169" s="5">
        <v>114.0</v>
      </c>
      <c r="T2169" s="5" t="s">
        <v>53</v>
      </c>
      <c r="U2169" s="5">
        <v>0.0</v>
      </c>
      <c r="V2169" s="5" t="s">
        <v>52</v>
      </c>
      <c r="W2169" s="5" t="s">
        <v>19336</v>
      </c>
      <c r="X2169" s="5" t="s">
        <v>52</v>
      </c>
      <c r="Y2169" s="5" t="s">
        <v>52</v>
      </c>
      <c r="Z2169" s="5" t="s">
        <v>19337</v>
      </c>
      <c r="AA2169" s="5" t="s">
        <v>19338</v>
      </c>
      <c r="AB2169" s="5" t="s">
        <v>59</v>
      </c>
      <c r="AC2169" s="5" t="s">
        <v>52</v>
      </c>
      <c r="AD2169" s="5" t="s">
        <v>3589</v>
      </c>
      <c r="AE2169" s="5" t="s">
        <v>3590</v>
      </c>
      <c r="AF2169" s="5" t="s">
        <v>3591</v>
      </c>
      <c r="AG2169" s="5" t="s">
        <v>52</v>
      </c>
      <c r="AH2169" s="5" t="s">
        <v>52</v>
      </c>
      <c r="AI2169" s="5" t="s">
        <v>3592</v>
      </c>
      <c r="AJ2169" s="5" t="s">
        <v>19339</v>
      </c>
      <c r="AK2169" s="5" t="s">
        <v>19340</v>
      </c>
      <c r="AL2169" s="5" t="s">
        <v>10162</v>
      </c>
    </row>
    <row r="2170" hidden="1">
      <c r="A2170" s="5" t="s">
        <v>19069</v>
      </c>
      <c r="B2170" s="5" t="s">
        <v>14992</v>
      </c>
      <c r="C2170" s="5" t="s">
        <v>14993</v>
      </c>
      <c r="D2170" s="9">
        <v>42650.0</v>
      </c>
      <c r="E2170" s="5">
        <v>97768.0</v>
      </c>
      <c r="F2170" s="5">
        <v>44440.0</v>
      </c>
      <c r="G2170" s="5" t="s">
        <v>2212</v>
      </c>
      <c r="H2170" s="5" t="s">
        <v>189</v>
      </c>
      <c r="I2170" s="5" t="s">
        <v>19070</v>
      </c>
      <c r="J2170" s="5" t="s">
        <v>2214</v>
      </c>
      <c r="K2170" s="5" t="s">
        <v>4507</v>
      </c>
      <c r="L2170" s="5" t="s">
        <v>19341</v>
      </c>
      <c r="M2170" s="10" t="str">
        <f>IFERROR(__xludf.DUMMYFUNCTION("REGEXEXTRACT(L2655, ""[\s,]([A-Z]{2})[,\s]\s?\d{5}"")"),"#N/A")</f>
        <v>#N/A</v>
      </c>
      <c r="N2170" s="5" t="s">
        <v>19342</v>
      </c>
      <c r="O2170" s="5">
        <v>76600.0</v>
      </c>
      <c r="P2170" s="5">
        <v>2.0</v>
      </c>
      <c r="Q2170" s="5" t="s">
        <v>19343</v>
      </c>
      <c r="R2170" s="5">
        <v>2200.0</v>
      </c>
      <c r="S2170" s="5">
        <v>1108.0</v>
      </c>
      <c r="T2170" s="5" t="s">
        <v>115</v>
      </c>
      <c r="U2170" s="5">
        <v>0.0</v>
      </c>
      <c r="V2170" s="5" t="s">
        <v>70</v>
      </c>
      <c r="W2170" s="5" t="s">
        <v>19344</v>
      </c>
      <c r="X2170" s="5" t="s">
        <v>71</v>
      </c>
      <c r="Y2170" s="5" t="s">
        <v>52</v>
      </c>
      <c r="Z2170" s="5" t="s">
        <v>19345</v>
      </c>
      <c r="AA2170" s="5" t="s">
        <v>19346</v>
      </c>
      <c r="AB2170" s="5" t="s">
        <v>1831</v>
      </c>
      <c r="AC2170" s="5" t="s">
        <v>52</v>
      </c>
      <c r="AD2170" s="5" t="s">
        <v>398</v>
      </c>
      <c r="AE2170" s="5" t="s">
        <v>399</v>
      </c>
      <c r="AF2170" s="5" t="s">
        <v>400</v>
      </c>
      <c r="AG2170" s="5" t="s">
        <v>401</v>
      </c>
      <c r="AH2170" s="5">
        <v>23502.0</v>
      </c>
      <c r="AI2170" s="5" t="s">
        <v>402</v>
      </c>
      <c r="AJ2170" s="5" t="s">
        <v>14992</v>
      </c>
      <c r="AK2170" s="5" t="s">
        <v>19341</v>
      </c>
      <c r="AL2170" s="5" t="s">
        <v>2223</v>
      </c>
    </row>
    <row r="2171" hidden="1">
      <c r="A2171" s="5" t="s">
        <v>19347</v>
      </c>
      <c r="B2171" s="5" t="s">
        <v>16737</v>
      </c>
      <c r="C2171" s="5" t="s">
        <v>16738</v>
      </c>
      <c r="D2171" s="9">
        <v>42648.0</v>
      </c>
      <c r="E2171" s="5">
        <v>31185.0</v>
      </c>
      <c r="F2171" s="5">
        <v>14175.0</v>
      </c>
      <c r="G2171" s="5" t="s">
        <v>3378</v>
      </c>
      <c r="H2171" s="5" t="s">
        <v>171</v>
      </c>
      <c r="I2171" s="5" t="s">
        <v>19348</v>
      </c>
      <c r="J2171" s="5" t="s">
        <v>3378</v>
      </c>
      <c r="K2171" s="5" t="s">
        <v>19349</v>
      </c>
      <c r="L2171" s="5" t="s">
        <v>16741</v>
      </c>
      <c r="M2171" s="10" t="str">
        <f>IFERROR(__xludf.DUMMYFUNCTION("REGEXEXTRACT(L2656, ""[\s,]([A-Z]{2})[,\s]\s?\d{5}"")"),"OH")</f>
        <v>OH</v>
      </c>
      <c r="N2171" s="5" t="s">
        <v>16742</v>
      </c>
      <c r="O2171" s="5">
        <v>45242.0</v>
      </c>
      <c r="P2171" s="5">
        <v>1.0</v>
      </c>
      <c r="Q2171" s="5" t="s">
        <v>19350</v>
      </c>
      <c r="R2171" s="5" t="s">
        <v>13131</v>
      </c>
      <c r="S2171" s="5">
        <v>838.0</v>
      </c>
      <c r="T2171" s="5" t="s">
        <v>69</v>
      </c>
      <c r="U2171" s="5">
        <v>0.0</v>
      </c>
      <c r="V2171" s="5" t="s">
        <v>93</v>
      </c>
      <c r="W2171" s="5" t="s">
        <v>19351</v>
      </c>
      <c r="X2171" s="5" t="s">
        <v>55</v>
      </c>
      <c r="Y2171" s="5" t="s">
        <v>19352</v>
      </c>
      <c r="Z2171" s="5" t="s">
        <v>1618</v>
      </c>
      <c r="AA2171" s="5" t="s">
        <v>19353</v>
      </c>
      <c r="AB2171" s="5" t="s">
        <v>162</v>
      </c>
      <c r="AC2171" s="5" t="s">
        <v>52</v>
      </c>
      <c r="AD2171" s="5" t="s">
        <v>3141</v>
      </c>
      <c r="AE2171" s="5" t="s">
        <v>3142</v>
      </c>
      <c r="AF2171" s="5" t="s">
        <v>162</v>
      </c>
      <c r="AG2171" s="5" t="s">
        <v>52</v>
      </c>
      <c r="AH2171" s="5" t="s">
        <v>52</v>
      </c>
      <c r="AI2171" s="5" t="s">
        <v>3143</v>
      </c>
      <c r="AJ2171" s="5" t="s">
        <v>52</v>
      </c>
      <c r="AK2171" s="5" t="s">
        <v>52</v>
      </c>
      <c r="AL2171" s="5" t="s">
        <v>162</v>
      </c>
    </row>
    <row r="2172" hidden="1">
      <c r="A2172" s="5" t="s">
        <v>19354</v>
      </c>
      <c r="B2172" s="5" t="s">
        <v>18741</v>
      </c>
      <c r="C2172" s="5" t="s">
        <v>18742</v>
      </c>
      <c r="D2172" s="9">
        <v>42645.0</v>
      </c>
      <c r="E2172" s="5">
        <v>38254.0</v>
      </c>
      <c r="F2172" s="5">
        <v>17388.0</v>
      </c>
      <c r="G2172" s="5" t="s">
        <v>18743</v>
      </c>
      <c r="H2172" s="5" t="s">
        <v>459</v>
      </c>
      <c r="I2172" s="5" t="s">
        <v>18744</v>
      </c>
      <c r="J2172" s="5" t="s">
        <v>2442</v>
      </c>
      <c r="K2172" s="5" t="s">
        <v>19355</v>
      </c>
      <c r="L2172" s="5" t="s">
        <v>19356</v>
      </c>
      <c r="M2172" s="10" t="str">
        <f>IFERROR(__xludf.DUMMYFUNCTION("REGEXEXTRACT(L2657, ""[\s,]([A-Z]{2})[,\s]\s?\d{5}"")"),"OH")</f>
        <v>OH</v>
      </c>
      <c r="N2172" s="5" t="s">
        <v>19357</v>
      </c>
      <c r="O2172" s="5">
        <v>21227.0</v>
      </c>
      <c r="P2172" s="5">
        <v>1.0</v>
      </c>
      <c r="Q2172" s="5" t="s">
        <v>19358</v>
      </c>
      <c r="R2172" s="5" t="s">
        <v>52</v>
      </c>
      <c r="S2172" s="5">
        <v>33.0</v>
      </c>
      <c r="T2172" s="5" t="s">
        <v>115</v>
      </c>
      <c r="U2172" s="5">
        <v>0.0</v>
      </c>
      <c r="V2172" s="5" t="s">
        <v>70</v>
      </c>
      <c r="W2172" s="5" t="s">
        <v>19359</v>
      </c>
      <c r="X2172" s="5" t="s">
        <v>71</v>
      </c>
      <c r="Y2172" s="5" t="s">
        <v>52</v>
      </c>
      <c r="Z2172" s="5" t="s">
        <v>19360</v>
      </c>
      <c r="AA2172" s="5" t="s">
        <v>19361</v>
      </c>
      <c r="AB2172" s="5" t="s">
        <v>235</v>
      </c>
      <c r="AC2172" s="5" t="s">
        <v>52</v>
      </c>
      <c r="AD2172" s="5" t="s">
        <v>2791</v>
      </c>
      <c r="AE2172" s="5" t="s">
        <v>2792</v>
      </c>
      <c r="AF2172" s="5" t="s">
        <v>52</v>
      </c>
      <c r="AG2172" s="5" t="s">
        <v>52</v>
      </c>
      <c r="AH2172" s="5">
        <v>79118.0</v>
      </c>
      <c r="AI2172" s="5" t="s">
        <v>2793</v>
      </c>
      <c r="AJ2172" s="5" t="s">
        <v>18741</v>
      </c>
      <c r="AK2172" s="5" t="s">
        <v>19356</v>
      </c>
      <c r="AL2172" s="5" t="s">
        <v>11769</v>
      </c>
    </row>
    <row r="2173" hidden="1">
      <c r="A2173" s="5" t="s">
        <v>19206</v>
      </c>
      <c r="B2173" s="5" t="s">
        <v>11089</v>
      </c>
      <c r="C2173" s="5" t="s">
        <v>16430</v>
      </c>
      <c r="D2173" s="9">
        <v>42644.0</v>
      </c>
      <c r="E2173" s="5">
        <v>51920.0</v>
      </c>
      <c r="F2173" s="5">
        <v>23600.0</v>
      </c>
      <c r="G2173" s="5" t="s">
        <v>19326</v>
      </c>
      <c r="H2173" s="5" t="s">
        <v>205</v>
      </c>
      <c r="I2173" s="5" t="s">
        <v>19362</v>
      </c>
      <c r="J2173" s="5" t="s">
        <v>2471</v>
      </c>
      <c r="K2173" s="5" t="s">
        <v>1536</v>
      </c>
      <c r="L2173" s="5" t="s">
        <v>19207</v>
      </c>
      <c r="M2173" s="10" t="str">
        <f>IFERROR(__xludf.DUMMYFUNCTION("REGEXEXTRACT(L2658, ""[\s,]([A-Z]{2})[,\s]\s?\d{5}"")"),"FL")</f>
        <v>FL</v>
      </c>
      <c r="N2173" s="5" t="s">
        <v>18565</v>
      </c>
      <c r="O2173" s="5">
        <v>705.0</v>
      </c>
      <c r="P2173" s="5">
        <v>1.0</v>
      </c>
      <c r="Q2173" s="5" t="s">
        <v>19363</v>
      </c>
      <c r="R2173" s="5" t="s">
        <v>244</v>
      </c>
      <c r="S2173" s="5">
        <v>2950.0</v>
      </c>
      <c r="T2173" s="5" t="s">
        <v>53</v>
      </c>
      <c r="U2173" s="5">
        <v>0.0</v>
      </c>
      <c r="V2173" s="5" t="s">
        <v>70</v>
      </c>
      <c r="W2173" s="5" t="s">
        <v>19364</v>
      </c>
      <c r="X2173" s="5" t="s">
        <v>55</v>
      </c>
      <c r="Y2173" s="5" t="s">
        <v>19365</v>
      </c>
      <c r="Z2173" s="5">
        <v>1604.0</v>
      </c>
      <c r="AA2173" s="5" t="s">
        <v>19366</v>
      </c>
      <c r="AB2173" s="5" t="s">
        <v>180</v>
      </c>
      <c r="AC2173" s="5" t="s">
        <v>52</v>
      </c>
      <c r="AD2173" s="5" t="s">
        <v>18427</v>
      </c>
      <c r="AE2173" s="5" t="s">
        <v>18428</v>
      </c>
      <c r="AF2173" s="5" t="s">
        <v>18429</v>
      </c>
      <c r="AG2173" s="5" t="s">
        <v>863</v>
      </c>
      <c r="AH2173" s="5">
        <v>90502.0</v>
      </c>
      <c r="AI2173" s="5" t="s">
        <v>18430</v>
      </c>
      <c r="AJ2173" s="5" t="s">
        <v>52</v>
      </c>
      <c r="AK2173" s="5" t="s">
        <v>52</v>
      </c>
      <c r="AL2173" s="5" t="s">
        <v>18431</v>
      </c>
    </row>
    <row r="2174" hidden="1">
      <c r="A2174" s="5" t="s">
        <v>19367</v>
      </c>
      <c r="B2174" s="5" t="s">
        <v>19368</v>
      </c>
      <c r="C2174" s="5" t="s">
        <v>19369</v>
      </c>
      <c r="D2174" s="9">
        <v>42642.0</v>
      </c>
      <c r="E2174" s="5">
        <v>44840.0</v>
      </c>
      <c r="F2174" s="5">
        <v>20382.0</v>
      </c>
      <c r="G2174" s="5" t="s">
        <v>634</v>
      </c>
      <c r="H2174" s="5" t="s">
        <v>171</v>
      </c>
      <c r="I2174" s="5" t="s">
        <v>19370</v>
      </c>
      <c r="J2174" s="5" t="s">
        <v>274</v>
      </c>
      <c r="K2174" s="5" t="s">
        <v>19371</v>
      </c>
      <c r="L2174" s="5" t="s">
        <v>19372</v>
      </c>
      <c r="M2174" s="10" t="str">
        <f>IFERROR(__xludf.DUMMYFUNCTION("REGEXEXTRACT(L2659, ""[\s,]([A-Z]{2})[,\s]\s?\d{5}"")"),"FL")</f>
        <v>FL</v>
      </c>
      <c r="N2174" s="5" t="s">
        <v>19373</v>
      </c>
      <c r="O2174" s="5">
        <v>69105.0</v>
      </c>
      <c r="P2174" s="5">
        <v>1.0</v>
      </c>
      <c r="Q2174" s="5" t="s">
        <v>19374</v>
      </c>
      <c r="R2174" s="5" t="s">
        <v>91</v>
      </c>
      <c r="S2174" s="5">
        <v>1467.0</v>
      </c>
      <c r="T2174" s="5" t="s">
        <v>115</v>
      </c>
      <c r="U2174" s="5">
        <v>0.0</v>
      </c>
      <c r="V2174" s="5" t="s">
        <v>70</v>
      </c>
      <c r="W2174" s="5" t="s">
        <v>19375</v>
      </c>
      <c r="X2174" s="5" t="s">
        <v>71</v>
      </c>
      <c r="Y2174" s="5" t="s">
        <v>52</v>
      </c>
      <c r="Z2174" s="5" t="s">
        <v>19376</v>
      </c>
      <c r="AA2174" s="5" t="s">
        <v>19377</v>
      </c>
      <c r="AB2174" s="5" t="s">
        <v>1426</v>
      </c>
      <c r="AC2174" s="5" t="s">
        <v>283</v>
      </c>
      <c r="AD2174" s="5" t="s">
        <v>2791</v>
      </c>
      <c r="AE2174" s="5" t="s">
        <v>2792</v>
      </c>
      <c r="AF2174" s="5" t="s">
        <v>52</v>
      </c>
      <c r="AG2174" s="5" t="s">
        <v>52</v>
      </c>
      <c r="AH2174" s="5">
        <v>79118.0</v>
      </c>
      <c r="AI2174" s="5" t="s">
        <v>2793</v>
      </c>
      <c r="AJ2174" s="5" t="s">
        <v>19368</v>
      </c>
      <c r="AK2174" s="5" t="s">
        <v>19372</v>
      </c>
      <c r="AL2174" s="5" t="s">
        <v>1874</v>
      </c>
    </row>
    <row r="2175" hidden="1">
      <c r="A2175" s="5" t="s">
        <v>19378</v>
      </c>
      <c r="B2175" s="5" t="s">
        <v>19379</v>
      </c>
      <c r="C2175" s="5" t="s">
        <v>16014</v>
      </c>
      <c r="D2175" s="9">
        <v>42640.0</v>
      </c>
      <c r="E2175" s="5">
        <v>8377.0</v>
      </c>
      <c r="F2175" s="5">
        <v>3808.0</v>
      </c>
      <c r="G2175" s="5" t="s">
        <v>4073</v>
      </c>
      <c r="H2175" s="5" t="s">
        <v>7172</v>
      </c>
      <c r="I2175" s="5" t="s">
        <v>19380</v>
      </c>
      <c r="J2175" s="5" t="s">
        <v>2214</v>
      </c>
      <c r="K2175" s="5" t="s">
        <v>19381</v>
      </c>
      <c r="L2175" s="5" t="s">
        <v>19382</v>
      </c>
      <c r="M2175" s="10" t="str">
        <f>IFERROR(__xludf.DUMMYFUNCTION("REGEXEXTRACT(L2660, ""[\s,]([A-Z]{2})[,\s]\s?\d{5}"")"),"LA")</f>
        <v>LA</v>
      </c>
      <c r="N2175" s="5" t="s">
        <v>19383</v>
      </c>
      <c r="O2175" s="5">
        <v>11800.0</v>
      </c>
      <c r="P2175" s="5">
        <v>1.0</v>
      </c>
      <c r="Q2175" s="5" t="s">
        <v>19384</v>
      </c>
      <c r="R2175" s="5" t="s">
        <v>279</v>
      </c>
      <c r="S2175" s="5">
        <v>1000.0</v>
      </c>
      <c r="T2175" s="5" t="s">
        <v>69</v>
      </c>
      <c r="U2175" s="5">
        <v>27.0</v>
      </c>
      <c r="V2175" s="5" t="s">
        <v>70</v>
      </c>
      <c r="W2175" s="5" t="s">
        <v>19385</v>
      </c>
      <c r="X2175" s="5" t="s">
        <v>71</v>
      </c>
      <c r="Y2175" s="5" t="s">
        <v>52</v>
      </c>
      <c r="Z2175" s="5">
        <v>1608.0</v>
      </c>
      <c r="AA2175" s="5" t="s">
        <v>19386</v>
      </c>
      <c r="AB2175" s="5" t="s">
        <v>235</v>
      </c>
      <c r="AC2175" s="5" t="s">
        <v>52</v>
      </c>
      <c r="AD2175" s="5" t="s">
        <v>72</v>
      </c>
      <c r="AE2175" s="5" t="s">
        <v>73</v>
      </c>
      <c r="AF2175" s="5" t="s">
        <v>74</v>
      </c>
      <c r="AG2175" s="5" t="s">
        <v>75</v>
      </c>
      <c r="AH2175" s="5" t="s">
        <v>76</v>
      </c>
      <c r="AI2175" s="5" t="s">
        <v>77</v>
      </c>
      <c r="AJ2175" s="5" t="s">
        <v>19379</v>
      </c>
      <c r="AK2175" s="5" t="s">
        <v>19382</v>
      </c>
      <c r="AL2175" s="5" t="s">
        <v>18474</v>
      </c>
    </row>
    <row r="2176" hidden="1">
      <c r="A2176" s="5" t="s">
        <v>19387</v>
      </c>
      <c r="B2176" s="5" t="s">
        <v>16737</v>
      </c>
      <c r="C2176" s="5" t="s">
        <v>16738</v>
      </c>
      <c r="D2176" s="9">
        <v>42638.0</v>
      </c>
      <c r="E2176" s="5">
        <v>34206.0</v>
      </c>
      <c r="F2176" s="5">
        <v>15548.0</v>
      </c>
      <c r="G2176" s="5" t="s">
        <v>3378</v>
      </c>
      <c r="H2176" s="5" t="s">
        <v>480</v>
      </c>
      <c r="I2176" s="5" t="s">
        <v>19388</v>
      </c>
      <c r="J2176" s="5" t="s">
        <v>3378</v>
      </c>
      <c r="K2176" s="5" t="s">
        <v>19389</v>
      </c>
      <c r="L2176" s="5" t="s">
        <v>16741</v>
      </c>
      <c r="M2176" s="10" t="str">
        <f>IFERROR(__xludf.DUMMYFUNCTION("REGEXEXTRACT(L2661, ""[\s,]([A-Z]{2})[,\s]\s?\d{5}"")"),"#N/A")</f>
        <v>#N/A</v>
      </c>
      <c r="N2176" s="5" t="s">
        <v>16742</v>
      </c>
      <c r="O2176" s="5">
        <v>45242.0</v>
      </c>
      <c r="P2176" s="5">
        <v>1.0</v>
      </c>
      <c r="Q2176" s="5" t="s">
        <v>19390</v>
      </c>
      <c r="R2176" s="5" t="s">
        <v>52</v>
      </c>
      <c r="S2176" s="5">
        <v>1083.0</v>
      </c>
      <c r="T2176" s="5" t="s">
        <v>69</v>
      </c>
      <c r="U2176" s="5">
        <v>0.0</v>
      </c>
      <c r="V2176" s="5" t="s">
        <v>93</v>
      </c>
      <c r="W2176" s="5" t="s">
        <v>19391</v>
      </c>
      <c r="X2176" s="5" t="s">
        <v>55</v>
      </c>
      <c r="Y2176" s="5" t="s">
        <v>19392</v>
      </c>
      <c r="Z2176" s="5" t="s">
        <v>4192</v>
      </c>
      <c r="AA2176" s="5">
        <v>3616904.0</v>
      </c>
      <c r="AB2176" s="5" t="s">
        <v>260</v>
      </c>
      <c r="AC2176" s="5" t="s">
        <v>52</v>
      </c>
      <c r="AD2176" s="5" t="s">
        <v>3141</v>
      </c>
      <c r="AE2176" s="5" t="s">
        <v>3142</v>
      </c>
      <c r="AF2176" s="5" t="s">
        <v>162</v>
      </c>
      <c r="AG2176" s="5" t="s">
        <v>52</v>
      </c>
      <c r="AH2176" s="5" t="s">
        <v>52</v>
      </c>
      <c r="AI2176" s="5" t="s">
        <v>3143</v>
      </c>
      <c r="AJ2176" s="5" t="s">
        <v>52</v>
      </c>
      <c r="AK2176" s="5" t="s">
        <v>52</v>
      </c>
      <c r="AL2176" s="5" t="s">
        <v>162</v>
      </c>
    </row>
    <row r="2177" hidden="1">
      <c r="A2177" s="5" t="s">
        <v>19393</v>
      </c>
      <c r="B2177" s="5" t="s">
        <v>8214</v>
      </c>
      <c r="C2177" s="5" t="s">
        <v>8215</v>
      </c>
      <c r="D2177" s="9">
        <v>42636.0</v>
      </c>
      <c r="E2177" s="5">
        <v>44697.0</v>
      </c>
      <c r="F2177" s="5">
        <v>20317.0</v>
      </c>
      <c r="G2177" s="5" t="s">
        <v>17218</v>
      </c>
      <c r="H2177" s="5" t="s">
        <v>272</v>
      </c>
      <c r="I2177" s="5" t="s">
        <v>19394</v>
      </c>
      <c r="J2177" s="5" t="s">
        <v>191</v>
      </c>
      <c r="K2177" s="5" t="s">
        <v>19395</v>
      </c>
      <c r="L2177" s="5" t="s">
        <v>4293</v>
      </c>
      <c r="M2177" s="10" t="str">
        <f>IFERROR(__xludf.DUMMYFUNCTION("REGEXEXTRACT(L2662, ""[\s,]([A-Z]{2})[,\s]\s?\d{5}"")"),"MA")</f>
        <v>MA</v>
      </c>
      <c r="N2177" s="5" t="s">
        <v>18211</v>
      </c>
      <c r="O2177" s="5">
        <v>11577.0</v>
      </c>
      <c r="P2177" s="5">
        <v>1.0</v>
      </c>
      <c r="Q2177" s="5" t="s">
        <v>19396</v>
      </c>
      <c r="R2177" s="5" t="s">
        <v>52</v>
      </c>
      <c r="S2177" s="5">
        <v>12.0</v>
      </c>
      <c r="T2177" s="5" t="s">
        <v>53</v>
      </c>
      <c r="U2177" s="5">
        <v>7.0</v>
      </c>
      <c r="V2177" s="5" t="s">
        <v>93</v>
      </c>
      <c r="W2177" s="5" t="s">
        <v>19397</v>
      </c>
      <c r="X2177" s="5" t="s">
        <v>71</v>
      </c>
      <c r="Y2177" s="5" t="s">
        <v>52</v>
      </c>
      <c r="Z2177" s="5" t="s">
        <v>19398</v>
      </c>
      <c r="AA2177" s="5" t="s">
        <v>19399</v>
      </c>
      <c r="AB2177" s="5" t="s">
        <v>260</v>
      </c>
      <c r="AC2177" s="5" t="s">
        <v>52</v>
      </c>
      <c r="AD2177" s="5" t="s">
        <v>11980</v>
      </c>
      <c r="AE2177" s="5" t="s">
        <v>11981</v>
      </c>
      <c r="AF2177" s="5" t="s">
        <v>218</v>
      </c>
      <c r="AG2177" s="5" t="s">
        <v>52</v>
      </c>
      <c r="AH2177" s="5" t="s">
        <v>11982</v>
      </c>
      <c r="AI2177" s="5" t="s">
        <v>11983</v>
      </c>
      <c r="AJ2177" s="5" t="s">
        <v>8214</v>
      </c>
      <c r="AK2177" s="5" t="s">
        <v>4293</v>
      </c>
      <c r="AL2177" s="5" t="s">
        <v>3639</v>
      </c>
    </row>
    <row r="2178" hidden="1">
      <c r="A2178" s="5" t="s">
        <v>19400</v>
      </c>
      <c r="B2178" s="5" t="s">
        <v>19401</v>
      </c>
      <c r="C2178" s="5" t="s">
        <v>102</v>
      </c>
      <c r="D2178" s="9">
        <v>42635.0</v>
      </c>
      <c r="E2178" s="5">
        <v>81655.0</v>
      </c>
      <c r="F2178" s="5">
        <v>37116.0</v>
      </c>
      <c r="G2178" s="5" t="s">
        <v>2154</v>
      </c>
      <c r="H2178" s="5" t="s">
        <v>171</v>
      </c>
      <c r="I2178" s="5" t="s">
        <v>19402</v>
      </c>
      <c r="J2178" s="5" t="s">
        <v>2156</v>
      </c>
      <c r="K2178" s="5" t="s">
        <v>19403</v>
      </c>
      <c r="L2178" s="5" t="s">
        <v>19404</v>
      </c>
      <c r="M2178" s="10" t="str">
        <f>IFERROR(__xludf.DUMMYFUNCTION("REGEXEXTRACT(L2663, ""[\s,]([A-Z]{2})[,\s]\s?\d{5}"")"),"OR")</f>
        <v>OR</v>
      </c>
      <c r="N2178" s="5" t="s">
        <v>102</v>
      </c>
      <c r="O2178" s="5" t="s">
        <v>18911</v>
      </c>
      <c r="P2178" s="5">
        <v>2.0</v>
      </c>
      <c r="Q2178" s="5" t="s">
        <v>19405</v>
      </c>
      <c r="R2178" s="5" t="s">
        <v>537</v>
      </c>
      <c r="S2178" s="5">
        <v>1800.0</v>
      </c>
      <c r="T2178" s="5" t="s">
        <v>196</v>
      </c>
      <c r="U2178" s="5">
        <v>54.0</v>
      </c>
      <c r="V2178" s="5" t="s">
        <v>93</v>
      </c>
      <c r="W2178" s="5" t="s">
        <v>19406</v>
      </c>
      <c r="X2178" s="5" t="s">
        <v>52</v>
      </c>
      <c r="Y2178" s="5" t="s">
        <v>52</v>
      </c>
      <c r="Z2178" s="5" t="s">
        <v>969</v>
      </c>
      <c r="AA2178" s="5" t="s">
        <v>19407</v>
      </c>
      <c r="AB2178" s="5" t="s">
        <v>200</v>
      </c>
      <c r="AC2178" s="5" t="s">
        <v>283</v>
      </c>
      <c r="AD2178" s="5" t="s">
        <v>9092</v>
      </c>
      <c r="AE2178" s="5" t="s">
        <v>9093</v>
      </c>
      <c r="AF2178" s="5" t="s">
        <v>2166</v>
      </c>
      <c r="AG2178" s="5" t="s">
        <v>52</v>
      </c>
      <c r="AH2178" s="5" t="s">
        <v>52</v>
      </c>
      <c r="AI2178" s="5" t="s">
        <v>52</v>
      </c>
      <c r="AJ2178" s="5" t="s">
        <v>52</v>
      </c>
      <c r="AK2178" s="5" t="s">
        <v>52</v>
      </c>
      <c r="AL2178" s="5" t="s">
        <v>2166</v>
      </c>
    </row>
    <row r="2179">
      <c r="A2179" s="5" t="s">
        <v>19408</v>
      </c>
      <c r="B2179" s="5" t="s">
        <v>19409</v>
      </c>
      <c r="C2179" s="5" t="s">
        <v>19410</v>
      </c>
      <c r="D2179" s="9">
        <v>42634.0</v>
      </c>
      <c r="E2179" s="5">
        <v>174438.0</v>
      </c>
      <c r="F2179" s="5">
        <v>79290.0</v>
      </c>
      <c r="G2179" s="5" t="s">
        <v>422</v>
      </c>
      <c r="H2179" s="5" t="s">
        <v>45</v>
      </c>
      <c r="I2179" s="5" t="s">
        <v>14743</v>
      </c>
      <c r="J2179" s="5" t="s">
        <v>424</v>
      </c>
      <c r="K2179" s="5" t="s">
        <v>19411</v>
      </c>
      <c r="L2179" s="5" t="s">
        <v>19412</v>
      </c>
      <c r="M2179" s="11" t="s">
        <v>75</v>
      </c>
      <c r="N2179" s="5" t="s">
        <v>19413</v>
      </c>
      <c r="O2179" s="5">
        <v>8901.0</v>
      </c>
      <c r="P2179" s="5">
        <v>4.0</v>
      </c>
      <c r="Q2179" s="5" t="s">
        <v>19414</v>
      </c>
      <c r="R2179" s="5" t="s">
        <v>8719</v>
      </c>
      <c r="S2179" s="5">
        <v>56.0</v>
      </c>
      <c r="T2179" s="5" t="s">
        <v>374</v>
      </c>
      <c r="U2179" s="5">
        <v>0.0</v>
      </c>
      <c r="V2179" s="5" t="s">
        <v>52</v>
      </c>
      <c r="W2179" s="5" t="s">
        <v>19415</v>
      </c>
      <c r="X2179" s="5" t="s">
        <v>52</v>
      </c>
      <c r="Y2179" s="5" t="s">
        <v>52</v>
      </c>
      <c r="Z2179" s="5" t="s">
        <v>19398</v>
      </c>
      <c r="AA2179" s="5" t="s">
        <v>19416</v>
      </c>
      <c r="AB2179" s="5" t="s">
        <v>119</v>
      </c>
      <c r="AC2179" s="5" t="s">
        <v>52</v>
      </c>
      <c r="AD2179" s="5" t="s">
        <v>11980</v>
      </c>
      <c r="AE2179" s="5" t="s">
        <v>11981</v>
      </c>
      <c r="AF2179" s="5" t="s">
        <v>218</v>
      </c>
      <c r="AG2179" s="5" t="s">
        <v>52</v>
      </c>
      <c r="AH2179" s="5" t="s">
        <v>11982</v>
      </c>
      <c r="AI2179" s="5" t="s">
        <v>11983</v>
      </c>
      <c r="AJ2179" s="5" t="s">
        <v>19417</v>
      </c>
      <c r="AK2179" s="5" t="s">
        <v>19418</v>
      </c>
      <c r="AL2179" s="5" t="s">
        <v>776</v>
      </c>
    </row>
    <row r="2180">
      <c r="A2180" s="5" t="s">
        <v>19419</v>
      </c>
      <c r="B2180" s="5" t="s">
        <v>19420</v>
      </c>
      <c r="C2180" s="5" t="s">
        <v>19421</v>
      </c>
      <c r="D2180" s="9">
        <v>42633.0</v>
      </c>
      <c r="E2180" s="5">
        <v>42233.0</v>
      </c>
      <c r="F2180" s="5">
        <v>19197.0</v>
      </c>
      <c r="G2180" s="5" t="s">
        <v>659</v>
      </c>
      <c r="H2180" s="5" t="s">
        <v>45</v>
      </c>
      <c r="I2180" s="5" t="s">
        <v>19422</v>
      </c>
      <c r="J2180" s="5" t="s">
        <v>661</v>
      </c>
      <c r="K2180" s="5" t="s">
        <v>19423</v>
      </c>
      <c r="L2180" s="5" t="s">
        <v>19424</v>
      </c>
      <c r="M2180" s="11" t="s">
        <v>2670</v>
      </c>
      <c r="N2180" s="5" t="s">
        <v>19425</v>
      </c>
      <c r="O2180" s="5">
        <v>10007.0</v>
      </c>
      <c r="P2180" s="5">
        <v>3.0</v>
      </c>
      <c r="Q2180" s="5" t="s">
        <v>19426</v>
      </c>
      <c r="R2180" s="5" t="s">
        <v>9146</v>
      </c>
      <c r="S2180" s="5">
        <v>4564.0</v>
      </c>
      <c r="T2180" s="5" t="s">
        <v>69</v>
      </c>
      <c r="U2180" s="5">
        <v>62.0</v>
      </c>
      <c r="V2180" s="5" t="s">
        <v>158</v>
      </c>
      <c r="W2180" s="5" t="s">
        <v>19427</v>
      </c>
      <c r="X2180" s="5" t="s">
        <v>71</v>
      </c>
      <c r="Y2180" s="5" t="s">
        <v>52</v>
      </c>
      <c r="Z2180" s="5" t="s">
        <v>14465</v>
      </c>
      <c r="AA2180" s="5" t="s">
        <v>19428</v>
      </c>
      <c r="AB2180" s="5" t="s">
        <v>180</v>
      </c>
      <c r="AC2180" s="5" t="s">
        <v>52</v>
      </c>
      <c r="AD2180" s="5" t="s">
        <v>163</v>
      </c>
      <c r="AE2180" s="5" t="s">
        <v>164</v>
      </c>
      <c r="AF2180" s="5" t="s">
        <v>165</v>
      </c>
      <c r="AG2180" s="5" t="s">
        <v>52</v>
      </c>
      <c r="AH2180" s="5" t="s">
        <v>52</v>
      </c>
      <c r="AI2180" s="5" t="s">
        <v>52</v>
      </c>
      <c r="AJ2180" s="5" t="s">
        <v>19420</v>
      </c>
      <c r="AK2180" s="5" t="s">
        <v>19424</v>
      </c>
      <c r="AL2180" s="5" t="s">
        <v>672</v>
      </c>
    </row>
    <row r="2181" hidden="1">
      <c r="A2181" s="5" t="s">
        <v>19429</v>
      </c>
      <c r="B2181" s="5" t="s">
        <v>19101</v>
      </c>
      <c r="C2181" s="5" t="s">
        <v>17159</v>
      </c>
      <c r="D2181" s="9">
        <v>42633.0</v>
      </c>
      <c r="E2181" s="5">
        <v>42299.0</v>
      </c>
      <c r="F2181" s="5">
        <v>19227.0</v>
      </c>
      <c r="G2181" s="5" t="s">
        <v>412</v>
      </c>
      <c r="H2181" s="5" t="s">
        <v>149</v>
      </c>
      <c r="I2181" s="5" t="s">
        <v>19430</v>
      </c>
      <c r="J2181" s="5" t="s">
        <v>414</v>
      </c>
      <c r="K2181" s="5" t="s">
        <v>744</v>
      </c>
      <c r="L2181" s="5" t="s">
        <v>19103</v>
      </c>
      <c r="M2181" s="10" t="str">
        <f>IFERROR(__xludf.DUMMYFUNCTION("REGEXEXTRACT(L2666, ""[\s,]([A-Z]{2})[,\s]\s?\d{5}"")"),"#N/A")</f>
        <v>#N/A</v>
      </c>
      <c r="N2181" s="5" t="s">
        <v>19431</v>
      </c>
      <c r="O2181" s="5" t="s">
        <v>52</v>
      </c>
      <c r="P2181" s="5">
        <v>1.0</v>
      </c>
      <c r="Q2181" s="5" t="s">
        <v>19432</v>
      </c>
      <c r="R2181" s="5">
        <v>4500.0</v>
      </c>
      <c r="S2181" s="5">
        <v>33.0</v>
      </c>
      <c r="T2181" s="5" t="s">
        <v>115</v>
      </c>
      <c r="U2181" s="5">
        <v>0.0</v>
      </c>
      <c r="V2181" s="5" t="s">
        <v>70</v>
      </c>
      <c r="W2181" s="5" t="s">
        <v>19433</v>
      </c>
      <c r="X2181" s="5" t="s">
        <v>55</v>
      </c>
      <c r="Y2181" s="5" t="s">
        <v>19434</v>
      </c>
      <c r="Z2181" s="5" t="s">
        <v>19435</v>
      </c>
      <c r="AA2181" s="5">
        <v>105360.0</v>
      </c>
      <c r="AB2181" s="5" t="s">
        <v>1831</v>
      </c>
      <c r="AC2181" s="5" t="s">
        <v>52</v>
      </c>
      <c r="AD2181" s="5" t="s">
        <v>398</v>
      </c>
      <c r="AE2181" s="5" t="s">
        <v>399</v>
      </c>
      <c r="AF2181" s="5" t="s">
        <v>400</v>
      </c>
      <c r="AG2181" s="5" t="s">
        <v>401</v>
      </c>
      <c r="AH2181" s="5">
        <v>23502.0</v>
      </c>
      <c r="AI2181" s="5" t="s">
        <v>402</v>
      </c>
      <c r="AJ2181" s="5" t="s">
        <v>19101</v>
      </c>
      <c r="AK2181" s="5" t="s">
        <v>19103</v>
      </c>
      <c r="AL2181" s="5" t="s">
        <v>19109</v>
      </c>
    </row>
    <row r="2182" hidden="1">
      <c r="A2182" s="5" t="s">
        <v>19436</v>
      </c>
      <c r="B2182" s="5" t="s">
        <v>16737</v>
      </c>
      <c r="C2182" s="5" t="s">
        <v>16738</v>
      </c>
      <c r="D2182" s="9">
        <v>42631.0</v>
      </c>
      <c r="E2182" s="5">
        <v>51526.0</v>
      </c>
      <c r="F2182" s="5">
        <v>23421.0</v>
      </c>
      <c r="G2182" s="5" t="s">
        <v>3378</v>
      </c>
      <c r="H2182" s="5" t="s">
        <v>480</v>
      </c>
      <c r="I2182" s="5" t="s">
        <v>19437</v>
      </c>
      <c r="J2182" s="5" t="s">
        <v>3378</v>
      </c>
      <c r="K2182" s="5" t="s">
        <v>19438</v>
      </c>
      <c r="L2182" s="5" t="s">
        <v>16741</v>
      </c>
      <c r="M2182" s="10" t="str">
        <f>IFERROR(__xludf.DUMMYFUNCTION("REGEXEXTRACT(L2667, ""[\s,]([A-Z]{2})[,\s]\s?\d{5}"")"),"#N/A")</f>
        <v>#N/A</v>
      </c>
      <c r="N2182" s="5" t="s">
        <v>16742</v>
      </c>
      <c r="O2182" s="5">
        <v>45242.0</v>
      </c>
      <c r="P2182" s="5">
        <v>2.0</v>
      </c>
      <c r="Q2182" s="5" t="s">
        <v>19439</v>
      </c>
      <c r="R2182" s="5" t="s">
        <v>52</v>
      </c>
      <c r="S2182" s="5">
        <v>1504.0</v>
      </c>
      <c r="T2182" s="5" t="s">
        <v>69</v>
      </c>
      <c r="U2182" s="5">
        <v>0.0</v>
      </c>
      <c r="V2182" s="5" t="s">
        <v>93</v>
      </c>
      <c r="W2182" s="5" t="s">
        <v>19440</v>
      </c>
      <c r="X2182" s="5" t="s">
        <v>55</v>
      </c>
      <c r="Y2182" s="5" t="s">
        <v>19441</v>
      </c>
      <c r="Z2182" s="5" t="s">
        <v>19442</v>
      </c>
      <c r="AA2182" s="5" t="s">
        <v>19443</v>
      </c>
      <c r="AB2182" s="5" t="s">
        <v>1426</v>
      </c>
      <c r="AC2182" s="5" t="s">
        <v>52</v>
      </c>
      <c r="AD2182" s="5" t="s">
        <v>3141</v>
      </c>
      <c r="AE2182" s="5" t="s">
        <v>3142</v>
      </c>
      <c r="AF2182" s="5" t="s">
        <v>162</v>
      </c>
      <c r="AG2182" s="5" t="s">
        <v>52</v>
      </c>
      <c r="AH2182" s="5" t="s">
        <v>52</v>
      </c>
      <c r="AI2182" s="5" t="s">
        <v>3143</v>
      </c>
      <c r="AJ2182" s="5" t="s">
        <v>52</v>
      </c>
      <c r="AK2182" s="5" t="s">
        <v>52</v>
      </c>
      <c r="AL2182" s="5" t="s">
        <v>162</v>
      </c>
    </row>
    <row r="2183" hidden="1">
      <c r="A2183" s="5" t="s">
        <v>19444</v>
      </c>
      <c r="B2183" s="5" t="s">
        <v>18664</v>
      </c>
      <c r="C2183" s="5" t="s">
        <v>18665</v>
      </c>
      <c r="D2183" s="9">
        <v>42631.0</v>
      </c>
      <c r="E2183" s="5">
        <v>44000.0</v>
      </c>
      <c r="F2183" s="5">
        <v>20000.0</v>
      </c>
      <c r="G2183" s="5" t="s">
        <v>188</v>
      </c>
      <c r="H2183" s="5" t="s">
        <v>189</v>
      </c>
      <c r="I2183" s="5" t="s">
        <v>12650</v>
      </c>
      <c r="J2183" s="5" t="s">
        <v>191</v>
      </c>
      <c r="K2183" s="5" t="s">
        <v>19445</v>
      </c>
      <c r="L2183" s="5" t="s">
        <v>18668</v>
      </c>
      <c r="M2183" s="10" t="str">
        <f>IFERROR(__xludf.DUMMYFUNCTION("REGEXEXTRACT(L2668, ""[\s,]([A-Z]{2})[,\s]\s?\d{5}"")"),"#N/A")</f>
        <v>#N/A</v>
      </c>
      <c r="N2183" s="5" t="s">
        <v>18669</v>
      </c>
      <c r="O2183" s="5" t="s">
        <v>52</v>
      </c>
      <c r="P2183" s="5">
        <v>2.0</v>
      </c>
      <c r="Q2183" s="5" t="s">
        <v>19446</v>
      </c>
      <c r="R2183" s="5" t="s">
        <v>2195</v>
      </c>
      <c r="S2183" s="5">
        <v>10.0</v>
      </c>
      <c r="T2183" s="5" t="s">
        <v>115</v>
      </c>
      <c r="U2183" s="5">
        <v>0.0</v>
      </c>
      <c r="V2183" s="5" t="s">
        <v>52</v>
      </c>
      <c r="W2183" s="5" t="s">
        <v>19447</v>
      </c>
      <c r="X2183" s="5" t="s">
        <v>52</v>
      </c>
      <c r="Y2183" s="5" t="s">
        <v>52</v>
      </c>
      <c r="Z2183" s="5" t="s">
        <v>19448</v>
      </c>
      <c r="AA2183" s="5" t="s">
        <v>19449</v>
      </c>
      <c r="AB2183" s="5" t="s">
        <v>235</v>
      </c>
      <c r="AC2183" s="5" t="s">
        <v>52</v>
      </c>
      <c r="AD2183" s="5" t="s">
        <v>181</v>
      </c>
      <c r="AE2183" s="5" t="s">
        <v>182</v>
      </c>
      <c r="AF2183" s="5" t="s">
        <v>183</v>
      </c>
      <c r="AG2183" s="5" t="s">
        <v>52</v>
      </c>
      <c r="AH2183" s="5" t="s">
        <v>52</v>
      </c>
      <c r="AI2183" s="5" t="s">
        <v>184</v>
      </c>
      <c r="AJ2183" s="5" t="s">
        <v>18664</v>
      </c>
      <c r="AK2183" s="5" t="s">
        <v>18674</v>
      </c>
      <c r="AL2183" s="5" t="s">
        <v>18675</v>
      </c>
    </row>
    <row r="2184" hidden="1">
      <c r="A2184" s="5" t="s">
        <v>19450</v>
      </c>
      <c r="B2184" s="5" t="s">
        <v>6576</v>
      </c>
      <c r="C2184" s="5" t="s">
        <v>14459</v>
      </c>
      <c r="D2184" s="9">
        <v>42630.0</v>
      </c>
      <c r="E2184" s="5">
        <v>20200.0</v>
      </c>
      <c r="F2184" s="5">
        <v>9182.0</v>
      </c>
      <c r="G2184" s="5" t="s">
        <v>634</v>
      </c>
      <c r="H2184" s="5" t="s">
        <v>149</v>
      </c>
      <c r="I2184" s="5" t="s">
        <v>6657</v>
      </c>
      <c r="J2184" s="5" t="s">
        <v>274</v>
      </c>
      <c r="K2184" s="5" t="s">
        <v>4507</v>
      </c>
      <c r="L2184" s="5" t="s">
        <v>19451</v>
      </c>
      <c r="M2184" s="10" t="str">
        <f>IFERROR(__xludf.DUMMYFUNCTION("REGEXEXTRACT(L2669, ""[\s,]([A-Z]{2})[,\s]\s?\d{5}"")"),"#N/A")</f>
        <v>#N/A</v>
      </c>
      <c r="N2184" s="5" t="s">
        <v>19452</v>
      </c>
      <c r="O2184" s="5">
        <v>27260.0</v>
      </c>
      <c r="P2184" s="5">
        <v>2.0</v>
      </c>
      <c r="Q2184" s="5" t="s">
        <v>19453</v>
      </c>
      <c r="R2184" s="5" t="s">
        <v>2195</v>
      </c>
      <c r="S2184" s="5">
        <v>149.0</v>
      </c>
      <c r="T2184" s="5" t="s">
        <v>115</v>
      </c>
      <c r="U2184" s="5">
        <v>1.0</v>
      </c>
      <c r="V2184" s="5" t="s">
        <v>70</v>
      </c>
      <c r="W2184" s="5" t="s">
        <v>19454</v>
      </c>
      <c r="X2184" s="5" t="s">
        <v>52</v>
      </c>
      <c r="Y2184" s="5" t="s">
        <v>52</v>
      </c>
      <c r="Z2184" s="5" t="s">
        <v>19455</v>
      </c>
      <c r="AA2184" s="5" t="s">
        <v>19456</v>
      </c>
      <c r="AB2184" s="5" t="s">
        <v>119</v>
      </c>
      <c r="AC2184" s="5" t="s">
        <v>52</v>
      </c>
      <c r="AD2184" s="5" t="s">
        <v>3974</v>
      </c>
      <c r="AE2184" s="5" t="s">
        <v>3975</v>
      </c>
      <c r="AF2184" s="5" t="s">
        <v>183</v>
      </c>
      <c r="AG2184" s="5" t="s">
        <v>52</v>
      </c>
      <c r="AH2184" s="5" t="s">
        <v>3976</v>
      </c>
      <c r="AI2184" s="5" t="s">
        <v>3977</v>
      </c>
      <c r="AJ2184" s="5" t="s">
        <v>17408</v>
      </c>
      <c r="AK2184" s="5" t="s">
        <v>19457</v>
      </c>
      <c r="AL2184" s="5" t="s">
        <v>11687</v>
      </c>
    </row>
    <row r="2185" hidden="1">
      <c r="A2185" s="5" t="s">
        <v>19458</v>
      </c>
      <c r="B2185" s="5" t="s">
        <v>18328</v>
      </c>
      <c r="C2185" s="5" t="s">
        <v>19459</v>
      </c>
      <c r="D2185" s="9">
        <v>42630.0</v>
      </c>
      <c r="E2185" s="5">
        <v>18698.0</v>
      </c>
      <c r="F2185" s="5">
        <v>8499.0</v>
      </c>
      <c r="G2185" s="5" t="s">
        <v>766</v>
      </c>
      <c r="H2185" s="5" t="s">
        <v>149</v>
      </c>
      <c r="I2185" s="5" t="s">
        <v>3631</v>
      </c>
      <c r="J2185" s="5" t="s">
        <v>768</v>
      </c>
      <c r="K2185" s="5" t="s">
        <v>19460</v>
      </c>
      <c r="L2185" s="5" t="s">
        <v>19461</v>
      </c>
      <c r="M2185" s="10" t="str">
        <f>IFERROR(__xludf.DUMMYFUNCTION("REGEXEXTRACT(L2670, ""[\s,]([A-Z]{2})[,\s]\s?\d{5}"")"),"#N/A")</f>
        <v>#N/A</v>
      </c>
      <c r="N2185" s="5" t="s">
        <v>19462</v>
      </c>
      <c r="O2185" s="5" t="s">
        <v>52</v>
      </c>
      <c r="P2185" s="5">
        <v>1.0</v>
      </c>
      <c r="Q2185" s="5" t="s">
        <v>19463</v>
      </c>
      <c r="R2185" s="5">
        <v>4500.0</v>
      </c>
      <c r="S2185" s="5">
        <v>736.0</v>
      </c>
      <c r="T2185" s="5" t="s">
        <v>115</v>
      </c>
      <c r="U2185" s="5">
        <v>0.0</v>
      </c>
      <c r="V2185" s="5" t="s">
        <v>70</v>
      </c>
      <c r="W2185" s="5" t="s">
        <v>19464</v>
      </c>
      <c r="X2185" s="5" t="s">
        <v>52</v>
      </c>
      <c r="Y2185" s="5" t="s">
        <v>52</v>
      </c>
      <c r="Z2185" s="5" t="s">
        <v>19465</v>
      </c>
      <c r="AA2185" s="5" t="s">
        <v>19466</v>
      </c>
      <c r="AB2185" s="5" t="s">
        <v>235</v>
      </c>
      <c r="AC2185" s="5" t="s">
        <v>52</v>
      </c>
      <c r="AD2185" s="5" t="s">
        <v>398</v>
      </c>
      <c r="AE2185" s="5" t="s">
        <v>399</v>
      </c>
      <c r="AF2185" s="5" t="s">
        <v>400</v>
      </c>
      <c r="AG2185" s="5" t="s">
        <v>401</v>
      </c>
      <c r="AH2185" s="5">
        <v>23502.0</v>
      </c>
      <c r="AI2185" s="5" t="s">
        <v>402</v>
      </c>
      <c r="AJ2185" s="5" t="s">
        <v>248</v>
      </c>
      <c r="AK2185" s="5" t="s">
        <v>19467</v>
      </c>
      <c r="AL2185" s="5" t="s">
        <v>776</v>
      </c>
    </row>
    <row r="2186">
      <c r="A2186" s="5" t="s">
        <v>19468</v>
      </c>
      <c r="B2186" s="5" t="s">
        <v>19469</v>
      </c>
      <c r="C2186" s="5" t="s">
        <v>19470</v>
      </c>
      <c r="D2186" s="9">
        <v>42629.0</v>
      </c>
      <c r="E2186" s="5">
        <v>92734.0</v>
      </c>
      <c r="F2186" s="5">
        <v>42152.0</v>
      </c>
      <c r="G2186" s="5" t="s">
        <v>253</v>
      </c>
      <c r="H2186" s="5" t="s">
        <v>45</v>
      </c>
      <c r="I2186" s="5" t="s">
        <v>19471</v>
      </c>
      <c r="J2186" s="5" t="s">
        <v>256</v>
      </c>
      <c r="K2186" s="5" t="s">
        <v>19472</v>
      </c>
      <c r="L2186" s="5" t="s">
        <v>19473</v>
      </c>
      <c r="M2186" s="10" t="str">
        <f>IFERROR(__xludf.DUMMYFUNCTION("REGEXEXTRACT(L2671, ""[\s,]([A-Z]{2})[,\s]\s?\d{5}"")"),"#N/A")</f>
        <v>#N/A</v>
      </c>
      <c r="N2186" s="5" t="s">
        <v>19474</v>
      </c>
      <c r="O2186" s="5" t="s">
        <v>52</v>
      </c>
      <c r="P2186" s="5">
        <v>2.0</v>
      </c>
      <c r="Q2186" s="5" t="s">
        <v>19475</v>
      </c>
      <c r="R2186" s="5" t="s">
        <v>156</v>
      </c>
      <c r="S2186" s="5">
        <v>30.0</v>
      </c>
      <c r="T2186" s="5" t="s">
        <v>1386</v>
      </c>
      <c r="U2186" s="5">
        <v>0.0</v>
      </c>
      <c r="V2186" s="5" t="s">
        <v>52</v>
      </c>
      <c r="W2186" s="5" t="s">
        <v>19476</v>
      </c>
      <c r="X2186" s="5" t="s">
        <v>52</v>
      </c>
      <c r="Y2186" s="5" t="s">
        <v>52</v>
      </c>
      <c r="Z2186" s="5" t="s">
        <v>19477</v>
      </c>
      <c r="AA2186" s="5" t="s">
        <v>19478</v>
      </c>
      <c r="AB2186" s="5" t="s">
        <v>1498</v>
      </c>
      <c r="AC2186" s="5" t="s">
        <v>52</v>
      </c>
      <c r="AD2186" s="5" t="s">
        <v>17351</v>
      </c>
      <c r="AE2186" s="5" t="s">
        <v>17352</v>
      </c>
      <c r="AF2186" s="5" t="s">
        <v>17353</v>
      </c>
      <c r="AG2186" s="5" t="s">
        <v>52</v>
      </c>
      <c r="AH2186" s="5" t="s">
        <v>52</v>
      </c>
      <c r="AI2186" s="5" t="s">
        <v>52</v>
      </c>
      <c r="AJ2186" s="5" t="s">
        <v>19469</v>
      </c>
      <c r="AK2186" s="5" t="s">
        <v>19473</v>
      </c>
      <c r="AL2186" s="5" t="s">
        <v>18793</v>
      </c>
    </row>
    <row r="2187" hidden="1">
      <c r="A2187" s="5" t="s">
        <v>19479</v>
      </c>
      <c r="B2187" s="5" t="s">
        <v>18753</v>
      </c>
      <c r="C2187" s="5" t="s">
        <v>19480</v>
      </c>
      <c r="D2187" s="9">
        <v>42625.0</v>
      </c>
      <c r="E2187" s="5">
        <v>53968.0</v>
      </c>
      <c r="F2187" s="5">
        <v>24531.0</v>
      </c>
      <c r="G2187" s="5" t="s">
        <v>18743</v>
      </c>
      <c r="H2187" s="5" t="s">
        <v>459</v>
      </c>
      <c r="I2187" s="5" t="s">
        <v>18836</v>
      </c>
      <c r="J2187" s="5" t="s">
        <v>2442</v>
      </c>
      <c r="K2187" s="5" t="s">
        <v>18837</v>
      </c>
      <c r="L2187" s="5" t="s">
        <v>19481</v>
      </c>
      <c r="M2187" s="10" t="str">
        <f>IFERROR(__xludf.DUMMYFUNCTION("REGEXEXTRACT(L2672, ""[\s,]([A-Z]{2})[,\s]\s?\d{5}"")"),"#N/A")</f>
        <v>#N/A</v>
      </c>
      <c r="N2187" s="5" t="s">
        <v>19482</v>
      </c>
      <c r="O2187" s="5">
        <v>60007.0</v>
      </c>
      <c r="P2187" s="5">
        <v>1.0</v>
      </c>
      <c r="Q2187" s="5" t="s">
        <v>19483</v>
      </c>
      <c r="R2187" s="5" t="s">
        <v>52</v>
      </c>
      <c r="S2187" s="5">
        <v>44.0</v>
      </c>
      <c r="T2187" s="5" t="s">
        <v>115</v>
      </c>
      <c r="U2187" s="5">
        <v>0.0</v>
      </c>
      <c r="V2187" s="5" t="s">
        <v>70</v>
      </c>
      <c r="W2187" s="5" t="s">
        <v>19484</v>
      </c>
      <c r="X2187" s="5" t="s">
        <v>71</v>
      </c>
      <c r="Y2187" s="5" t="s">
        <v>52</v>
      </c>
      <c r="Z2187" s="5" t="s">
        <v>19485</v>
      </c>
      <c r="AA2187" s="5" t="s">
        <v>19486</v>
      </c>
      <c r="AB2187" s="5" t="s">
        <v>180</v>
      </c>
      <c r="AC2187" s="5" t="s">
        <v>283</v>
      </c>
      <c r="AD2187" s="5" t="s">
        <v>2791</v>
      </c>
      <c r="AE2187" s="5" t="s">
        <v>2792</v>
      </c>
      <c r="AF2187" s="5" t="s">
        <v>52</v>
      </c>
      <c r="AG2187" s="5" t="s">
        <v>52</v>
      </c>
      <c r="AH2187" s="5">
        <v>79118.0</v>
      </c>
      <c r="AI2187" s="5" t="s">
        <v>2793</v>
      </c>
      <c r="AJ2187" s="5" t="s">
        <v>18753</v>
      </c>
      <c r="AK2187" s="5" t="s">
        <v>19481</v>
      </c>
      <c r="AL2187" s="5" t="s">
        <v>11769</v>
      </c>
    </row>
    <row r="2188" hidden="1">
      <c r="A2188" s="5" t="s">
        <v>19487</v>
      </c>
      <c r="B2188" s="5" t="s">
        <v>18753</v>
      </c>
      <c r="C2188" s="5" t="s">
        <v>18742</v>
      </c>
      <c r="D2188" s="9">
        <v>42625.0</v>
      </c>
      <c r="E2188" s="5">
        <v>41862.0</v>
      </c>
      <c r="F2188" s="5">
        <v>19028.0</v>
      </c>
      <c r="G2188" s="5" t="s">
        <v>18743</v>
      </c>
      <c r="H2188" s="5" t="s">
        <v>459</v>
      </c>
      <c r="I2188" s="5" t="s">
        <v>18836</v>
      </c>
      <c r="J2188" s="5" t="s">
        <v>2442</v>
      </c>
      <c r="K2188" s="5" t="s">
        <v>18837</v>
      </c>
      <c r="L2188" s="5" t="s">
        <v>19481</v>
      </c>
      <c r="M2188" s="10" t="str">
        <f>IFERROR(__xludf.DUMMYFUNCTION("REGEXEXTRACT(L2673, ""[\s,]([A-Z]{2})[,\s]\s?\d{5}"")"),"NY")</f>
        <v>NY</v>
      </c>
      <c r="N2188" s="5" t="s">
        <v>19488</v>
      </c>
      <c r="O2188" s="5">
        <v>60007.0</v>
      </c>
      <c r="P2188" s="5">
        <v>1.0</v>
      </c>
      <c r="Q2188" s="5" t="s">
        <v>19489</v>
      </c>
      <c r="R2188" s="5" t="s">
        <v>52</v>
      </c>
      <c r="S2188" s="5">
        <v>37.0</v>
      </c>
      <c r="T2188" s="5" t="s">
        <v>115</v>
      </c>
      <c r="U2188" s="5">
        <v>0.0</v>
      </c>
      <c r="V2188" s="5" t="s">
        <v>70</v>
      </c>
      <c r="W2188" s="5" t="s">
        <v>19490</v>
      </c>
      <c r="X2188" s="5" t="s">
        <v>71</v>
      </c>
      <c r="Y2188" s="5" t="s">
        <v>52</v>
      </c>
      <c r="Z2188" s="5" t="s">
        <v>19485</v>
      </c>
      <c r="AA2188" s="5" t="s">
        <v>19491</v>
      </c>
      <c r="AB2188" s="5" t="s">
        <v>180</v>
      </c>
      <c r="AC2188" s="5" t="s">
        <v>283</v>
      </c>
      <c r="AD2188" s="5" t="s">
        <v>2791</v>
      </c>
      <c r="AE2188" s="5" t="s">
        <v>2792</v>
      </c>
      <c r="AF2188" s="5" t="s">
        <v>52</v>
      </c>
      <c r="AG2188" s="5" t="s">
        <v>52</v>
      </c>
      <c r="AH2188" s="5">
        <v>79118.0</v>
      </c>
      <c r="AI2188" s="5" t="s">
        <v>2793</v>
      </c>
      <c r="AJ2188" s="5" t="s">
        <v>18753</v>
      </c>
      <c r="AK2188" s="5" t="s">
        <v>19481</v>
      </c>
      <c r="AL2188" s="5" t="s">
        <v>11769</v>
      </c>
    </row>
    <row r="2189" hidden="1">
      <c r="A2189" s="5" t="s">
        <v>19492</v>
      </c>
      <c r="B2189" s="5" t="s">
        <v>19493</v>
      </c>
      <c r="C2189" s="5" t="s">
        <v>19494</v>
      </c>
      <c r="D2189" s="9">
        <v>42625.0</v>
      </c>
      <c r="E2189" s="5">
        <v>43820.0</v>
      </c>
      <c r="F2189" s="5">
        <v>19918.0</v>
      </c>
      <c r="G2189" s="5" t="s">
        <v>18743</v>
      </c>
      <c r="H2189" s="5" t="s">
        <v>459</v>
      </c>
      <c r="I2189" s="5" t="s">
        <v>18836</v>
      </c>
      <c r="J2189" s="5" t="s">
        <v>2442</v>
      </c>
      <c r="K2189" s="5" t="s">
        <v>19495</v>
      </c>
      <c r="L2189" s="5" t="s">
        <v>19496</v>
      </c>
      <c r="M2189" s="10" t="str">
        <f>IFERROR(__xludf.DUMMYFUNCTION("REGEXEXTRACT(L2674, ""[\s,]([A-Z]{2})[,\s]\s?\d{5}"")"),"NJ")</f>
        <v>NJ</v>
      </c>
      <c r="N2189" s="5" t="s">
        <v>19497</v>
      </c>
      <c r="O2189" s="5">
        <v>19032.0</v>
      </c>
      <c r="P2189" s="5">
        <v>1.0</v>
      </c>
      <c r="Q2189" s="5" t="s">
        <v>19498</v>
      </c>
      <c r="R2189" s="5" t="s">
        <v>52</v>
      </c>
      <c r="S2189" s="5">
        <v>20.0</v>
      </c>
      <c r="T2189" s="5" t="s">
        <v>115</v>
      </c>
      <c r="U2189" s="5">
        <v>0.0</v>
      </c>
      <c r="V2189" s="5" t="s">
        <v>70</v>
      </c>
      <c r="W2189" s="5" t="s">
        <v>19499</v>
      </c>
      <c r="X2189" s="5" t="s">
        <v>71</v>
      </c>
      <c r="Y2189" s="5" t="s">
        <v>52</v>
      </c>
      <c r="Z2189" s="5" t="s">
        <v>19485</v>
      </c>
      <c r="AA2189" s="5" t="s">
        <v>19500</v>
      </c>
      <c r="AB2189" s="5" t="s">
        <v>180</v>
      </c>
      <c r="AC2189" s="5" t="s">
        <v>52</v>
      </c>
      <c r="AD2189" s="5" t="s">
        <v>2791</v>
      </c>
      <c r="AE2189" s="5" t="s">
        <v>2792</v>
      </c>
      <c r="AF2189" s="5" t="s">
        <v>52</v>
      </c>
      <c r="AG2189" s="5" t="s">
        <v>52</v>
      </c>
      <c r="AH2189" s="5">
        <v>79118.0</v>
      </c>
      <c r="AI2189" s="5" t="s">
        <v>2793</v>
      </c>
      <c r="AJ2189" s="5" t="s">
        <v>19493</v>
      </c>
      <c r="AK2189" s="5" t="s">
        <v>19496</v>
      </c>
      <c r="AL2189" s="5" t="s">
        <v>11769</v>
      </c>
    </row>
    <row r="2190" hidden="1">
      <c r="A2190" s="5" t="s">
        <v>19501</v>
      </c>
      <c r="B2190" s="5" t="s">
        <v>19502</v>
      </c>
      <c r="C2190" s="5" t="s">
        <v>19503</v>
      </c>
      <c r="D2190" s="9">
        <v>42623.0</v>
      </c>
      <c r="E2190" s="5">
        <v>56320.0</v>
      </c>
      <c r="F2190" s="5">
        <v>25600.0</v>
      </c>
      <c r="G2190" s="5" t="s">
        <v>19504</v>
      </c>
      <c r="H2190" s="5" t="s">
        <v>171</v>
      </c>
      <c r="I2190" s="5" t="s">
        <v>7612</v>
      </c>
      <c r="J2190" s="5" t="s">
        <v>872</v>
      </c>
      <c r="K2190" s="5" t="s">
        <v>48</v>
      </c>
      <c r="L2190" s="5" t="s">
        <v>19505</v>
      </c>
      <c r="M2190" s="10" t="str">
        <f>IFERROR(__xludf.DUMMYFUNCTION("REGEXEXTRACT(L2675, ""[\s,]([A-Z]{2})[,\s]\s?\d{5}"")"),"PA")</f>
        <v>PA</v>
      </c>
      <c r="N2190" s="5" t="s">
        <v>19506</v>
      </c>
      <c r="O2190" s="5">
        <v>92806.0</v>
      </c>
      <c r="P2190" s="5">
        <v>1.0</v>
      </c>
      <c r="Q2190" s="5" t="s">
        <v>19507</v>
      </c>
      <c r="R2190" s="5">
        <v>2210.0</v>
      </c>
      <c r="S2190" s="5">
        <v>24.0</v>
      </c>
      <c r="T2190" s="5" t="s">
        <v>115</v>
      </c>
      <c r="U2190" s="5">
        <v>0.0</v>
      </c>
      <c r="V2190" s="5" t="s">
        <v>52</v>
      </c>
      <c r="W2190" s="5" t="s">
        <v>19508</v>
      </c>
      <c r="X2190" s="5" t="s">
        <v>55</v>
      </c>
      <c r="Y2190" s="5" t="s">
        <v>19509</v>
      </c>
      <c r="Z2190" s="5" t="s">
        <v>19510</v>
      </c>
      <c r="AA2190" s="5" t="s">
        <v>19511</v>
      </c>
      <c r="AB2190" s="5" t="s">
        <v>2743</v>
      </c>
      <c r="AC2190" s="5" t="s">
        <v>52</v>
      </c>
      <c r="AD2190" s="5" t="s">
        <v>181</v>
      </c>
      <c r="AE2190" s="5" t="s">
        <v>182</v>
      </c>
      <c r="AF2190" s="5" t="s">
        <v>183</v>
      </c>
      <c r="AG2190" s="5" t="s">
        <v>52</v>
      </c>
      <c r="AH2190" s="5" t="s">
        <v>52</v>
      </c>
      <c r="AI2190" s="5" t="s">
        <v>184</v>
      </c>
      <c r="AJ2190" s="5" t="s">
        <v>2164</v>
      </c>
      <c r="AK2190" s="5" t="s">
        <v>4225</v>
      </c>
      <c r="AL2190" s="5" t="s">
        <v>19512</v>
      </c>
    </row>
    <row r="2191">
      <c r="A2191" s="5" t="s">
        <v>19513</v>
      </c>
      <c r="B2191" s="5" t="s">
        <v>19514</v>
      </c>
      <c r="C2191" s="5" t="s">
        <v>2940</v>
      </c>
      <c r="D2191" s="9">
        <v>42621.0</v>
      </c>
      <c r="E2191" s="5">
        <v>4334.0</v>
      </c>
      <c r="F2191" s="5">
        <v>1970.0</v>
      </c>
      <c r="G2191" s="5" t="s">
        <v>659</v>
      </c>
      <c r="H2191" s="5" t="s">
        <v>45</v>
      </c>
      <c r="I2191" s="5" t="s">
        <v>19515</v>
      </c>
      <c r="J2191" s="5" t="s">
        <v>661</v>
      </c>
      <c r="K2191" s="5" t="s">
        <v>19516</v>
      </c>
      <c r="L2191" s="5" t="s">
        <v>19517</v>
      </c>
      <c r="M2191" s="11" t="s">
        <v>75</v>
      </c>
      <c r="N2191" s="5" t="s">
        <v>19518</v>
      </c>
      <c r="O2191" s="5" t="s">
        <v>52</v>
      </c>
      <c r="P2191" s="5">
        <v>1.0</v>
      </c>
      <c r="Q2191" s="5" t="s">
        <v>19519</v>
      </c>
      <c r="R2191" s="5">
        <v>2210.0</v>
      </c>
      <c r="S2191" s="5">
        <v>673.0</v>
      </c>
      <c r="T2191" s="5" t="s">
        <v>115</v>
      </c>
      <c r="U2191" s="5">
        <v>0.0</v>
      </c>
      <c r="V2191" s="5" t="s">
        <v>52</v>
      </c>
      <c r="W2191" s="5" t="s">
        <v>19520</v>
      </c>
      <c r="X2191" s="5" t="s">
        <v>52</v>
      </c>
      <c r="Y2191" s="5" t="s">
        <v>52</v>
      </c>
      <c r="Z2191" s="5" t="s">
        <v>19521</v>
      </c>
      <c r="AA2191" s="5" t="s">
        <v>19522</v>
      </c>
      <c r="AB2191" s="5" t="s">
        <v>2743</v>
      </c>
      <c r="AC2191" s="5" t="s">
        <v>52</v>
      </c>
      <c r="AD2191" s="5" t="s">
        <v>181</v>
      </c>
      <c r="AE2191" s="5" t="s">
        <v>182</v>
      </c>
      <c r="AF2191" s="5" t="s">
        <v>183</v>
      </c>
      <c r="AG2191" s="5" t="s">
        <v>52</v>
      </c>
      <c r="AH2191" s="5" t="s">
        <v>52</v>
      </c>
      <c r="AI2191" s="5" t="s">
        <v>184</v>
      </c>
      <c r="AJ2191" s="5" t="s">
        <v>19523</v>
      </c>
      <c r="AK2191" s="5" t="s">
        <v>19524</v>
      </c>
      <c r="AL2191" s="5" t="s">
        <v>6768</v>
      </c>
    </row>
    <row r="2192" hidden="1">
      <c r="A2192" s="5" t="s">
        <v>19525</v>
      </c>
      <c r="B2192" s="5" t="s">
        <v>19526</v>
      </c>
      <c r="C2192" s="5" t="s">
        <v>18617</v>
      </c>
      <c r="D2192" s="9">
        <v>42620.0</v>
      </c>
      <c r="E2192" s="5">
        <v>31746.0</v>
      </c>
      <c r="F2192" s="5">
        <v>14430.0</v>
      </c>
      <c r="G2192" s="5" t="s">
        <v>4073</v>
      </c>
      <c r="H2192" s="5" t="s">
        <v>171</v>
      </c>
      <c r="I2192" s="5" t="s">
        <v>19527</v>
      </c>
      <c r="J2192" s="5" t="s">
        <v>2214</v>
      </c>
      <c r="K2192" s="5" t="s">
        <v>19528</v>
      </c>
      <c r="L2192" s="5" t="s">
        <v>19529</v>
      </c>
      <c r="M2192" s="10" t="str">
        <f>IFERROR(__xludf.DUMMYFUNCTION("REGEXEXTRACT(L2677, ""[\s,]([A-Z]{2})[,\s]\s?\d{5}"")"),"#N/A")</f>
        <v>#N/A</v>
      </c>
      <c r="N2192" s="5" t="s">
        <v>19530</v>
      </c>
      <c r="O2192" s="5" t="s">
        <v>52</v>
      </c>
      <c r="P2192" s="5">
        <v>1.0</v>
      </c>
      <c r="Q2192" s="5" t="s">
        <v>19531</v>
      </c>
      <c r="R2192" s="5" t="s">
        <v>19532</v>
      </c>
      <c r="S2192" s="5">
        <v>1000.0</v>
      </c>
      <c r="T2192" s="5" t="s">
        <v>69</v>
      </c>
      <c r="U2192" s="5">
        <v>65.0</v>
      </c>
      <c r="V2192" s="5" t="s">
        <v>70</v>
      </c>
      <c r="W2192" s="5" t="s">
        <v>19533</v>
      </c>
      <c r="X2192" s="5" t="s">
        <v>71</v>
      </c>
      <c r="Y2192" s="5" t="s">
        <v>52</v>
      </c>
      <c r="Z2192" s="5">
        <v>1604.0</v>
      </c>
      <c r="AA2192" s="5" t="s">
        <v>19534</v>
      </c>
      <c r="AB2192" s="5" t="s">
        <v>235</v>
      </c>
      <c r="AC2192" s="5" t="s">
        <v>52</v>
      </c>
      <c r="AD2192" s="5" t="s">
        <v>72</v>
      </c>
      <c r="AE2192" s="5" t="s">
        <v>73</v>
      </c>
      <c r="AF2192" s="5" t="s">
        <v>74</v>
      </c>
      <c r="AG2192" s="5" t="s">
        <v>75</v>
      </c>
      <c r="AH2192" s="5" t="s">
        <v>76</v>
      </c>
      <c r="AI2192" s="5" t="s">
        <v>77</v>
      </c>
      <c r="AJ2192" s="5" t="s">
        <v>19526</v>
      </c>
      <c r="AK2192" s="5" t="s">
        <v>19529</v>
      </c>
      <c r="AL2192" s="5" t="s">
        <v>18474</v>
      </c>
    </row>
    <row r="2193" hidden="1">
      <c r="A2193" s="5" t="s">
        <v>19535</v>
      </c>
      <c r="B2193" s="5" t="s">
        <v>19536</v>
      </c>
      <c r="C2193" s="5" t="s">
        <v>19537</v>
      </c>
      <c r="D2193" s="9">
        <v>42617.0</v>
      </c>
      <c r="E2193" s="5">
        <v>19006.0</v>
      </c>
      <c r="F2193" s="5">
        <v>8639.0</v>
      </c>
      <c r="G2193" s="5" t="s">
        <v>634</v>
      </c>
      <c r="H2193" s="5" t="s">
        <v>1792</v>
      </c>
      <c r="I2193" s="5" t="s">
        <v>19538</v>
      </c>
      <c r="J2193" s="5" t="s">
        <v>274</v>
      </c>
      <c r="K2193" s="5" t="s">
        <v>19539</v>
      </c>
      <c r="L2193" s="5" t="s">
        <v>19540</v>
      </c>
      <c r="M2193" s="10" t="str">
        <f>IFERROR(__xludf.DUMMYFUNCTION("REGEXEXTRACT(L2678, ""[\s,]([A-Z]{2})[,\s]\s?\d{5}"")"),"#N/A")</f>
        <v>#N/A</v>
      </c>
      <c r="N2193" s="5" t="s">
        <v>19541</v>
      </c>
      <c r="O2193" s="5">
        <v>28075.0</v>
      </c>
      <c r="P2193" s="5">
        <v>1.0</v>
      </c>
      <c r="Q2193" s="5" t="s">
        <v>19542</v>
      </c>
      <c r="R2193" s="5">
        <v>2210.0</v>
      </c>
      <c r="S2193" s="5">
        <v>562.0</v>
      </c>
      <c r="T2193" s="5" t="s">
        <v>69</v>
      </c>
      <c r="U2193" s="5">
        <v>0.0</v>
      </c>
      <c r="V2193" s="5" t="s">
        <v>93</v>
      </c>
      <c r="W2193" s="5" t="s">
        <v>19543</v>
      </c>
      <c r="X2193" s="5" t="s">
        <v>55</v>
      </c>
      <c r="Y2193" s="5" t="s">
        <v>19544</v>
      </c>
      <c r="Z2193" s="5" t="s">
        <v>9821</v>
      </c>
      <c r="AA2193" s="5" t="s">
        <v>19545</v>
      </c>
      <c r="AB2193" s="5" t="s">
        <v>59</v>
      </c>
      <c r="AC2193" s="5" t="s">
        <v>52</v>
      </c>
      <c r="AD2193" s="5" t="s">
        <v>3141</v>
      </c>
      <c r="AE2193" s="5" t="s">
        <v>3142</v>
      </c>
      <c r="AF2193" s="5" t="s">
        <v>162</v>
      </c>
      <c r="AG2193" s="5" t="s">
        <v>52</v>
      </c>
      <c r="AH2193" s="5" t="s">
        <v>52</v>
      </c>
      <c r="AI2193" s="5" t="s">
        <v>3143</v>
      </c>
      <c r="AJ2193" s="5" t="s">
        <v>52</v>
      </c>
      <c r="AK2193" s="5" t="s">
        <v>52</v>
      </c>
      <c r="AL2193" s="5" t="s">
        <v>1874</v>
      </c>
    </row>
    <row r="2194" hidden="1">
      <c r="A2194" s="5" t="s">
        <v>19546</v>
      </c>
      <c r="B2194" s="5" t="s">
        <v>19078</v>
      </c>
      <c r="C2194" s="5" t="s">
        <v>13080</v>
      </c>
      <c r="D2194" s="9">
        <v>42617.0</v>
      </c>
      <c r="E2194" s="5">
        <v>21423.0</v>
      </c>
      <c r="F2194" s="5">
        <v>9738.0</v>
      </c>
      <c r="G2194" s="5" t="s">
        <v>634</v>
      </c>
      <c r="H2194" s="5" t="s">
        <v>1792</v>
      </c>
      <c r="I2194" s="5" t="s">
        <v>15562</v>
      </c>
      <c r="J2194" s="5" t="s">
        <v>274</v>
      </c>
      <c r="K2194" s="5" t="s">
        <v>19547</v>
      </c>
      <c r="L2194" s="5" t="s">
        <v>19548</v>
      </c>
      <c r="M2194" s="10" t="str">
        <f>IFERROR(__xludf.DUMMYFUNCTION("REGEXEXTRACT(L2679, ""[\s,]([A-Z]{2})[,\s]\s?\d{5}"")"),"#N/A")</f>
        <v>#N/A</v>
      </c>
      <c r="N2194" s="5" t="s">
        <v>19549</v>
      </c>
      <c r="O2194" s="5">
        <v>29301.0</v>
      </c>
      <c r="P2194" s="5">
        <v>1.0</v>
      </c>
      <c r="Q2194" s="5" t="s">
        <v>19550</v>
      </c>
      <c r="R2194" s="5" t="s">
        <v>1563</v>
      </c>
      <c r="S2194" s="5">
        <v>1128.0</v>
      </c>
      <c r="T2194" s="5" t="s">
        <v>69</v>
      </c>
      <c r="U2194" s="5">
        <v>76.0</v>
      </c>
      <c r="V2194" s="5" t="s">
        <v>70</v>
      </c>
      <c r="W2194" s="5" t="s">
        <v>19551</v>
      </c>
      <c r="X2194" s="5" t="s">
        <v>52</v>
      </c>
      <c r="Y2194" s="5" t="s">
        <v>52</v>
      </c>
      <c r="Z2194" s="5" t="s">
        <v>19552</v>
      </c>
      <c r="AA2194" s="5" t="s">
        <v>19553</v>
      </c>
      <c r="AB2194" s="5" t="s">
        <v>604</v>
      </c>
      <c r="AC2194" s="5" t="s">
        <v>283</v>
      </c>
      <c r="AD2194" s="5" t="s">
        <v>72</v>
      </c>
      <c r="AE2194" s="5" t="s">
        <v>73</v>
      </c>
      <c r="AF2194" s="5" t="s">
        <v>74</v>
      </c>
      <c r="AG2194" s="5" t="s">
        <v>75</v>
      </c>
      <c r="AH2194" s="5" t="s">
        <v>76</v>
      </c>
      <c r="AI2194" s="5" t="s">
        <v>77</v>
      </c>
      <c r="AJ2194" s="5" t="s">
        <v>17365</v>
      </c>
      <c r="AK2194" s="5" t="s">
        <v>19554</v>
      </c>
      <c r="AL2194" s="5" t="s">
        <v>1874</v>
      </c>
    </row>
    <row r="2195" hidden="1">
      <c r="A2195" s="5" t="s">
        <v>19555</v>
      </c>
      <c r="B2195" s="5" t="s">
        <v>16737</v>
      </c>
      <c r="C2195" s="5" t="s">
        <v>16738</v>
      </c>
      <c r="D2195" s="9">
        <v>42617.0</v>
      </c>
      <c r="E2195" s="5">
        <v>27480.0</v>
      </c>
      <c r="F2195" s="5">
        <v>12491.0</v>
      </c>
      <c r="G2195" s="5" t="s">
        <v>3378</v>
      </c>
      <c r="H2195" s="5" t="s">
        <v>480</v>
      </c>
      <c r="I2195" s="5" t="s">
        <v>19556</v>
      </c>
      <c r="J2195" s="5" t="s">
        <v>3378</v>
      </c>
      <c r="K2195" s="5" t="s">
        <v>19557</v>
      </c>
      <c r="L2195" s="5" t="s">
        <v>16741</v>
      </c>
      <c r="M2195" s="10" t="str">
        <f>IFERROR(__xludf.DUMMYFUNCTION("REGEXEXTRACT(L2680, ""[\s,]([A-Z]{2})[,\s]\s?\d{5}"")"),"OH")</f>
        <v>OH</v>
      </c>
      <c r="N2195" s="5" t="s">
        <v>16742</v>
      </c>
      <c r="O2195" s="5">
        <v>45242.0</v>
      </c>
      <c r="P2195" s="5">
        <v>1.0</v>
      </c>
      <c r="Q2195" s="5" t="s">
        <v>19558</v>
      </c>
      <c r="R2195" s="5" t="s">
        <v>52</v>
      </c>
      <c r="S2195" s="5">
        <v>879.0</v>
      </c>
      <c r="T2195" s="5" t="s">
        <v>69</v>
      </c>
      <c r="U2195" s="5">
        <v>0.0</v>
      </c>
      <c r="V2195" s="5" t="s">
        <v>93</v>
      </c>
      <c r="W2195" s="5" t="s">
        <v>19559</v>
      </c>
      <c r="X2195" s="5" t="s">
        <v>55</v>
      </c>
      <c r="Y2195" s="5" t="s">
        <v>19560</v>
      </c>
      <c r="Z2195" s="5" t="s">
        <v>19561</v>
      </c>
      <c r="AA2195" s="5">
        <v>2560039.0</v>
      </c>
      <c r="AB2195" s="5" t="s">
        <v>1426</v>
      </c>
      <c r="AC2195" s="5" t="s">
        <v>52</v>
      </c>
      <c r="AD2195" s="5" t="s">
        <v>3141</v>
      </c>
      <c r="AE2195" s="5" t="s">
        <v>3142</v>
      </c>
      <c r="AF2195" s="5" t="s">
        <v>162</v>
      </c>
      <c r="AG2195" s="5" t="s">
        <v>52</v>
      </c>
      <c r="AH2195" s="5" t="s">
        <v>52</v>
      </c>
      <c r="AI2195" s="5" t="s">
        <v>3143</v>
      </c>
      <c r="AJ2195" s="5" t="s">
        <v>52</v>
      </c>
      <c r="AK2195" s="5" t="s">
        <v>52</v>
      </c>
      <c r="AL2195" s="5" t="s">
        <v>162</v>
      </c>
    </row>
    <row r="2196">
      <c r="A2196" s="5" t="s">
        <v>19562</v>
      </c>
      <c r="B2196" s="5" t="s">
        <v>17030</v>
      </c>
      <c r="C2196" s="5" t="s">
        <v>102</v>
      </c>
      <c r="D2196" s="9">
        <v>42616.0</v>
      </c>
      <c r="E2196" s="5">
        <v>55516.0</v>
      </c>
      <c r="F2196" s="5">
        <v>25235.0</v>
      </c>
      <c r="G2196" s="5" t="s">
        <v>634</v>
      </c>
      <c r="H2196" s="5" t="s">
        <v>45</v>
      </c>
      <c r="I2196" s="5" t="s">
        <v>19563</v>
      </c>
      <c r="J2196" s="5" t="s">
        <v>274</v>
      </c>
      <c r="K2196" s="5" t="s">
        <v>19564</v>
      </c>
      <c r="L2196" s="5" t="s">
        <v>19565</v>
      </c>
      <c r="M2196" s="11" t="s">
        <v>75</v>
      </c>
      <c r="N2196" s="5" t="s">
        <v>102</v>
      </c>
      <c r="O2196" s="5" t="s">
        <v>19566</v>
      </c>
      <c r="P2196" s="5">
        <v>5.0</v>
      </c>
      <c r="Q2196" s="5" t="s">
        <v>19567</v>
      </c>
      <c r="R2196" s="5" t="s">
        <v>1116</v>
      </c>
      <c r="S2196" s="5">
        <v>6121.0</v>
      </c>
      <c r="T2196" s="5" t="s">
        <v>69</v>
      </c>
      <c r="U2196" s="5">
        <v>3.0</v>
      </c>
      <c r="V2196" s="5" t="s">
        <v>158</v>
      </c>
      <c r="W2196" s="5" t="s">
        <v>19568</v>
      </c>
      <c r="X2196" s="5" t="s">
        <v>52</v>
      </c>
      <c r="Y2196" s="5" t="s">
        <v>52</v>
      </c>
      <c r="Z2196" s="5" t="s">
        <v>8869</v>
      </c>
      <c r="AA2196" s="5" t="s">
        <v>19569</v>
      </c>
      <c r="AB2196" s="5" t="s">
        <v>162</v>
      </c>
      <c r="AC2196" s="5" t="s">
        <v>52</v>
      </c>
      <c r="AD2196" s="5" t="s">
        <v>163</v>
      </c>
      <c r="AE2196" s="5" t="s">
        <v>164</v>
      </c>
      <c r="AF2196" s="5" t="s">
        <v>165</v>
      </c>
      <c r="AG2196" s="5" t="s">
        <v>52</v>
      </c>
      <c r="AH2196" s="5" t="s">
        <v>52</v>
      </c>
      <c r="AI2196" s="5" t="s">
        <v>52</v>
      </c>
      <c r="AJ2196" s="5" t="s">
        <v>19570</v>
      </c>
      <c r="AK2196" s="5" t="s">
        <v>19571</v>
      </c>
      <c r="AL2196" s="5" t="s">
        <v>1874</v>
      </c>
    </row>
    <row r="2197" hidden="1">
      <c r="A2197" s="5" t="s">
        <v>19572</v>
      </c>
      <c r="B2197" s="5" t="s">
        <v>13270</v>
      </c>
      <c r="C2197" s="5" t="s">
        <v>16430</v>
      </c>
      <c r="D2197" s="9">
        <v>42616.0</v>
      </c>
      <c r="E2197" s="5">
        <v>59664.0</v>
      </c>
      <c r="F2197" s="5">
        <v>27120.0</v>
      </c>
      <c r="G2197" s="5" t="s">
        <v>188</v>
      </c>
      <c r="H2197" s="5" t="s">
        <v>205</v>
      </c>
      <c r="I2197" s="5" t="s">
        <v>18419</v>
      </c>
      <c r="J2197" s="5" t="s">
        <v>191</v>
      </c>
      <c r="K2197" s="5" t="s">
        <v>1536</v>
      </c>
      <c r="L2197" s="5" t="s">
        <v>18420</v>
      </c>
      <c r="M2197" s="10" t="str">
        <f>IFERROR(__xludf.DUMMYFUNCTION("REGEXEXTRACT(L2682, ""[\s,]([A-Z]{2})[,\s]\s?\d{5}"")"),"TX")</f>
        <v>TX</v>
      </c>
      <c r="N2197" s="5" t="s">
        <v>18565</v>
      </c>
      <c r="O2197" s="5" t="s">
        <v>52</v>
      </c>
      <c r="P2197" s="5">
        <v>1.0</v>
      </c>
      <c r="Q2197" s="5" t="s">
        <v>19573</v>
      </c>
      <c r="R2197" s="5" t="s">
        <v>244</v>
      </c>
      <c r="S2197" s="5">
        <v>640.0</v>
      </c>
      <c r="T2197" s="5" t="s">
        <v>53</v>
      </c>
      <c r="U2197" s="5">
        <v>0.0</v>
      </c>
      <c r="V2197" s="5" t="s">
        <v>70</v>
      </c>
      <c r="W2197" s="5" t="s">
        <v>19574</v>
      </c>
      <c r="X2197" s="5" t="s">
        <v>55</v>
      </c>
      <c r="Y2197" s="5" t="s">
        <v>19575</v>
      </c>
      <c r="Z2197" s="5" t="s">
        <v>19576</v>
      </c>
      <c r="AA2197" s="5" t="s">
        <v>19577</v>
      </c>
      <c r="AB2197" s="5" t="s">
        <v>235</v>
      </c>
      <c r="AC2197" s="5" t="s">
        <v>52</v>
      </c>
      <c r="AD2197" s="5" t="s">
        <v>18427</v>
      </c>
      <c r="AE2197" s="5" t="s">
        <v>18428</v>
      </c>
      <c r="AF2197" s="5" t="s">
        <v>18429</v>
      </c>
      <c r="AG2197" s="5" t="s">
        <v>863</v>
      </c>
      <c r="AH2197" s="5">
        <v>90502.0</v>
      </c>
      <c r="AI2197" s="5" t="s">
        <v>18430</v>
      </c>
      <c r="AJ2197" s="5" t="s">
        <v>52</v>
      </c>
      <c r="AK2197" s="5" t="s">
        <v>52</v>
      </c>
      <c r="AL2197" s="5" t="s">
        <v>3729</v>
      </c>
    </row>
    <row r="2198" hidden="1">
      <c r="A2198" s="5" t="s">
        <v>19578</v>
      </c>
      <c r="B2198" s="5" t="s">
        <v>16737</v>
      </c>
      <c r="C2198" s="5" t="s">
        <v>16738</v>
      </c>
      <c r="D2198" s="9">
        <v>42614.0</v>
      </c>
      <c r="E2198" s="5">
        <v>41895.0</v>
      </c>
      <c r="F2198" s="5">
        <v>19043.0</v>
      </c>
      <c r="G2198" s="5" t="s">
        <v>3378</v>
      </c>
      <c r="H2198" s="5" t="s">
        <v>171</v>
      </c>
      <c r="I2198" s="5" t="s">
        <v>6578</v>
      </c>
      <c r="J2198" s="5" t="s">
        <v>3378</v>
      </c>
      <c r="K2198" s="5" t="s">
        <v>19579</v>
      </c>
      <c r="L2198" s="5" t="s">
        <v>16741</v>
      </c>
      <c r="M2198" s="10" t="str">
        <f>IFERROR(__xludf.DUMMYFUNCTION("REGEXEXTRACT(L2683, ""[\s,]([A-Z]{2})[,\s]\s?\d{5}"")"),"#N/A")</f>
        <v>#N/A</v>
      </c>
      <c r="N2198" s="5" t="s">
        <v>16742</v>
      </c>
      <c r="O2198" s="5">
        <v>45242.0</v>
      </c>
      <c r="P2198" s="5">
        <v>1.0</v>
      </c>
      <c r="Q2198" s="5" t="s">
        <v>19580</v>
      </c>
      <c r="R2198" s="5">
        <v>4310.0</v>
      </c>
      <c r="S2198" s="5">
        <v>2099.0</v>
      </c>
      <c r="T2198" s="5" t="s">
        <v>69</v>
      </c>
      <c r="U2198" s="5">
        <v>0.0</v>
      </c>
      <c r="V2198" s="5" t="s">
        <v>93</v>
      </c>
      <c r="W2198" s="5" t="s">
        <v>19581</v>
      </c>
      <c r="X2198" s="5" t="s">
        <v>55</v>
      </c>
      <c r="Y2198" s="5" t="s">
        <v>19582</v>
      </c>
      <c r="Z2198" s="5" t="s">
        <v>19583</v>
      </c>
      <c r="AA2198" s="5">
        <v>2624657.0</v>
      </c>
      <c r="AB2198" s="5" t="s">
        <v>1426</v>
      </c>
      <c r="AC2198" s="5" t="s">
        <v>52</v>
      </c>
      <c r="AD2198" s="5" t="s">
        <v>3141</v>
      </c>
      <c r="AE2198" s="5" t="s">
        <v>3142</v>
      </c>
      <c r="AF2198" s="5" t="s">
        <v>162</v>
      </c>
      <c r="AG2198" s="5" t="s">
        <v>52</v>
      </c>
      <c r="AH2198" s="5" t="s">
        <v>52</v>
      </c>
      <c r="AI2198" s="5" t="s">
        <v>3143</v>
      </c>
      <c r="AJ2198" s="5" t="s">
        <v>52</v>
      </c>
      <c r="AK2198" s="5" t="s">
        <v>52</v>
      </c>
      <c r="AL2198" s="5" t="s">
        <v>162</v>
      </c>
    </row>
    <row r="2199">
      <c r="A2199" s="5" t="s">
        <v>19584</v>
      </c>
      <c r="B2199" s="5" t="s">
        <v>19585</v>
      </c>
      <c r="C2199" s="5" t="s">
        <v>19586</v>
      </c>
      <c r="D2199" s="9">
        <v>42612.0</v>
      </c>
      <c r="E2199" s="5">
        <v>9687.0</v>
      </c>
      <c r="F2199" s="5">
        <v>4403.0</v>
      </c>
      <c r="G2199" s="5" t="s">
        <v>188</v>
      </c>
      <c r="H2199" s="5" t="s">
        <v>84</v>
      </c>
      <c r="I2199" s="5" t="s">
        <v>19587</v>
      </c>
      <c r="J2199" s="5" t="s">
        <v>191</v>
      </c>
      <c r="K2199" s="5" t="s">
        <v>19588</v>
      </c>
      <c r="L2199" s="5" t="s">
        <v>19589</v>
      </c>
      <c r="M2199" s="10" t="str">
        <f>IFERROR(__xludf.DUMMYFUNCTION("REGEXEXTRACT(L2684, ""[\s,]([A-Z]{2})[,\s]\s?\d{5}"")"),"FL")</f>
        <v>FL</v>
      </c>
      <c r="N2199" s="5" t="s">
        <v>19590</v>
      </c>
      <c r="O2199" s="5" t="s">
        <v>52</v>
      </c>
      <c r="P2199" s="5">
        <v>1.0</v>
      </c>
      <c r="Q2199" s="5" t="s">
        <v>19591</v>
      </c>
      <c r="R2199" s="5" t="s">
        <v>4202</v>
      </c>
      <c r="S2199" s="5">
        <v>300.0</v>
      </c>
      <c r="T2199" s="5" t="s">
        <v>92</v>
      </c>
      <c r="U2199" s="5">
        <v>7.0</v>
      </c>
      <c r="V2199" s="5" t="s">
        <v>70</v>
      </c>
      <c r="W2199" s="5" t="s">
        <v>19592</v>
      </c>
      <c r="X2199" s="5" t="s">
        <v>52</v>
      </c>
      <c r="Y2199" s="5" t="s">
        <v>52</v>
      </c>
      <c r="Z2199" s="5">
        <v>613.0</v>
      </c>
      <c r="AA2199" s="5" t="s">
        <v>19593</v>
      </c>
      <c r="AB2199" s="5" t="s">
        <v>162</v>
      </c>
      <c r="AC2199" s="5" t="s">
        <v>52</v>
      </c>
      <c r="AD2199" s="5" t="s">
        <v>1230</v>
      </c>
      <c r="AE2199" s="5" t="s">
        <v>1231</v>
      </c>
      <c r="AF2199" s="5" t="s">
        <v>52</v>
      </c>
      <c r="AG2199" s="5" t="s">
        <v>52</v>
      </c>
      <c r="AH2199" s="5" t="s">
        <v>52</v>
      </c>
      <c r="AI2199" s="5" t="s">
        <v>1232</v>
      </c>
      <c r="AJ2199" s="5" t="s">
        <v>19594</v>
      </c>
      <c r="AK2199" s="5" t="s">
        <v>19595</v>
      </c>
      <c r="AL2199" s="5" t="s">
        <v>19596</v>
      </c>
    </row>
    <row r="2200">
      <c r="A2200" s="5" t="s">
        <v>19597</v>
      </c>
      <c r="B2200" s="5" t="s">
        <v>19598</v>
      </c>
      <c r="C2200" s="5" t="s">
        <v>19599</v>
      </c>
      <c r="D2200" s="9">
        <v>42611.0</v>
      </c>
      <c r="E2200" s="5">
        <v>44717.0</v>
      </c>
      <c r="F2200" s="5">
        <v>20326.0</v>
      </c>
      <c r="G2200" s="5" t="s">
        <v>634</v>
      </c>
      <c r="H2200" s="5" t="s">
        <v>45</v>
      </c>
      <c r="I2200" s="5" t="s">
        <v>19538</v>
      </c>
      <c r="J2200" s="5" t="s">
        <v>274</v>
      </c>
      <c r="K2200" s="5" t="s">
        <v>19600</v>
      </c>
      <c r="L2200" s="5" t="s">
        <v>19601</v>
      </c>
      <c r="M2200" s="10" t="str">
        <f>IFERROR(__xludf.DUMMYFUNCTION("REGEXEXTRACT(L2685, ""[\s,]([A-Z]{2})[,\s]\s?\d{5}"")"),"GA")</f>
        <v>GA</v>
      </c>
      <c r="N2200" s="5" t="s">
        <v>19602</v>
      </c>
      <c r="O2200" s="5">
        <v>7470.0</v>
      </c>
      <c r="P2200" s="5">
        <v>2.0</v>
      </c>
      <c r="Q2200" s="5" t="s">
        <v>19603</v>
      </c>
      <c r="R2200" s="5" t="s">
        <v>3475</v>
      </c>
      <c r="S2200" s="5">
        <v>462.0</v>
      </c>
      <c r="T2200" s="5" t="s">
        <v>69</v>
      </c>
      <c r="U2200" s="5">
        <v>104.0</v>
      </c>
      <c r="V2200" s="5" t="s">
        <v>70</v>
      </c>
      <c r="W2200" s="5" t="s">
        <v>19604</v>
      </c>
      <c r="X2200" s="5" t="s">
        <v>71</v>
      </c>
      <c r="Y2200" s="5" t="s">
        <v>52</v>
      </c>
      <c r="Z2200" s="5">
        <v>22.0</v>
      </c>
      <c r="AA2200" s="5" t="s">
        <v>19605</v>
      </c>
      <c r="AB2200" s="5" t="s">
        <v>59</v>
      </c>
      <c r="AC2200" s="5" t="s">
        <v>52</v>
      </c>
      <c r="AD2200" s="5" t="s">
        <v>1230</v>
      </c>
      <c r="AE2200" s="5" t="s">
        <v>1231</v>
      </c>
      <c r="AF2200" s="5" t="s">
        <v>52</v>
      </c>
      <c r="AG2200" s="5" t="s">
        <v>52</v>
      </c>
      <c r="AH2200" s="5" t="s">
        <v>52</v>
      </c>
      <c r="AI2200" s="5" t="s">
        <v>1232</v>
      </c>
      <c r="AJ2200" s="5" t="s">
        <v>52</v>
      </c>
      <c r="AK2200" s="5" t="s">
        <v>52</v>
      </c>
      <c r="AL2200" s="5" t="s">
        <v>16873</v>
      </c>
    </row>
    <row r="2201">
      <c r="A2201" s="5" t="s">
        <v>19606</v>
      </c>
      <c r="B2201" s="5" t="s">
        <v>19607</v>
      </c>
      <c r="C2201" s="5" t="s">
        <v>19608</v>
      </c>
      <c r="D2201" s="9">
        <v>42611.0</v>
      </c>
      <c r="E2201" s="5">
        <v>1128.0</v>
      </c>
      <c r="F2201" s="5">
        <v>513.0</v>
      </c>
      <c r="G2201" s="5" t="s">
        <v>130</v>
      </c>
      <c r="H2201" s="5" t="s">
        <v>45</v>
      </c>
      <c r="I2201" s="5" t="s">
        <v>3322</v>
      </c>
      <c r="J2201" s="5" t="s">
        <v>133</v>
      </c>
      <c r="K2201" s="5" t="s">
        <v>19609</v>
      </c>
      <c r="L2201" s="5" t="s">
        <v>19610</v>
      </c>
      <c r="M2201" s="10" t="str">
        <f>IFERROR(__xludf.DUMMYFUNCTION("REGEXEXTRACT(L2686, ""[\s,]([A-Z]{2})[,\s]\s?\d{5}"")"),"#N/A")</f>
        <v>#N/A</v>
      </c>
      <c r="N2201" s="5" t="s">
        <v>19611</v>
      </c>
      <c r="O2201" s="5" t="s">
        <v>52</v>
      </c>
      <c r="P2201" s="5">
        <v>1.0</v>
      </c>
      <c r="Q2201" s="5" t="s">
        <v>19612</v>
      </c>
      <c r="R2201" s="5" t="s">
        <v>244</v>
      </c>
      <c r="S2201" s="5">
        <v>56.0</v>
      </c>
      <c r="T2201" s="5" t="s">
        <v>69</v>
      </c>
      <c r="U2201" s="5">
        <v>3.0</v>
      </c>
      <c r="V2201" s="5" t="s">
        <v>70</v>
      </c>
      <c r="W2201" s="5" t="s">
        <v>19613</v>
      </c>
      <c r="X2201" s="5" t="s">
        <v>52</v>
      </c>
      <c r="Y2201" s="5" t="s">
        <v>52</v>
      </c>
      <c r="Z2201" s="5">
        <v>1608.0</v>
      </c>
      <c r="AA2201" s="5" t="s">
        <v>19614</v>
      </c>
      <c r="AB2201" s="5" t="s">
        <v>730</v>
      </c>
      <c r="AC2201" s="5" t="s">
        <v>52</v>
      </c>
      <c r="AD2201" s="5" t="s">
        <v>72</v>
      </c>
      <c r="AE2201" s="5" t="s">
        <v>73</v>
      </c>
      <c r="AF2201" s="5" t="s">
        <v>74</v>
      </c>
      <c r="AG2201" s="5" t="s">
        <v>75</v>
      </c>
      <c r="AH2201" s="5" t="s">
        <v>76</v>
      </c>
      <c r="AI2201" s="5" t="s">
        <v>77</v>
      </c>
      <c r="AJ2201" s="5" t="s">
        <v>8854</v>
      </c>
      <c r="AK2201" s="5" t="s">
        <v>19615</v>
      </c>
      <c r="AL2201" s="5" t="s">
        <v>672</v>
      </c>
    </row>
    <row r="2202" hidden="1">
      <c r="A2202" s="5" t="s">
        <v>19616</v>
      </c>
      <c r="B2202" s="5" t="s">
        <v>16737</v>
      </c>
      <c r="C2202" s="5" t="s">
        <v>16738</v>
      </c>
      <c r="D2202" s="9">
        <v>42610.0</v>
      </c>
      <c r="E2202" s="5">
        <v>26475.0</v>
      </c>
      <c r="F2202" s="5">
        <v>12034.0</v>
      </c>
      <c r="G2202" s="5" t="s">
        <v>3378</v>
      </c>
      <c r="H2202" s="5" t="s">
        <v>480</v>
      </c>
      <c r="I2202" s="5" t="s">
        <v>19617</v>
      </c>
      <c r="J2202" s="5" t="s">
        <v>3378</v>
      </c>
      <c r="K2202" s="5" t="s">
        <v>19618</v>
      </c>
      <c r="L2202" s="5" t="s">
        <v>16741</v>
      </c>
      <c r="M2202" s="10" t="str">
        <f>IFERROR(__xludf.DUMMYFUNCTION("REGEXEXTRACT(L2687, ""[\s,]([A-Z]{2})[,\s]\s?\d{5}"")"),"#N/A")</f>
        <v>#N/A</v>
      </c>
      <c r="N2202" s="5" t="s">
        <v>16742</v>
      </c>
      <c r="O2202" s="5">
        <v>45242.0</v>
      </c>
      <c r="P2202" s="5">
        <v>1.0</v>
      </c>
      <c r="Q2202" s="5" t="s">
        <v>19619</v>
      </c>
      <c r="R2202" s="5" t="s">
        <v>52</v>
      </c>
      <c r="S2202" s="5">
        <v>875.0</v>
      </c>
      <c r="T2202" s="5" t="s">
        <v>69</v>
      </c>
      <c r="U2202" s="5">
        <v>0.0</v>
      </c>
      <c r="V2202" s="5" t="s">
        <v>93</v>
      </c>
      <c r="W2202" s="5" t="s">
        <v>19620</v>
      </c>
      <c r="X2202" s="5" t="s">
        <v>55</v>
      </c>
      <c r="Y2202" s="5" t="s">
        <v>19621</v>
      </c>
      <c r="Z2202" s="5" t="s">
        <v>9646</v>
      </c>
      <c r="AA2202" s="5">
        <v>2624301.0</v>
      </c>
      <c r="AB2202" s="5" t="s">
        <v>1426</v>
      </c>
      <c r="AC2202" s="5" t="s">
        <v>52</v>
      </c>
      <c r="AD2202" s="5" t="s">
        <v>3141</v>
      </c>
      <c r="AE2202" s="5" t="s">
        <v>3142</v>
      </c>
      <c r="AF2202" s="5" t="s">
        <v>162</v>
      </c>
      <c r="AG2202" s="5" t="s">
        <v>52</v>
      </c>
      <c r="AH2202" s="5" t="s">
        <v>52</v>
      </c>
      <c r="AI2202" s="5" t="s">
        <v>3143</v>
      </c>
      <c r="AJ2202" s="5" t="s">
        <v>52</v>
      </c>
      <c r="AK2202" s="5" t="s">
        <v>52</v>
      </c>
      <c r="AL2202" s="5" t="s">
        <v>162</v>
      </c>
    </row>
    <row r="2203" hidden="1">
      <c r="A2203" s="5" t="s">
        <v>19622</v>
      </c>
      <c r="B2203" s="5" t="s">
        <v>6576</v>
      </c>
      <c r="C2203" s="5" t="s">
        <v>14459</v>
      </c>
      <c r="D2203" s="9">
        <v>42609.0</v>
      </c>
      <c r="E2203" s="5">
        <v>121414.0</v>
      </c>
      <c r="F2203" s="5">
        <v>55188.0</v>
      </c>
      <c r="G2203" s="5" t="s">
        <v>634</v>
      </c>
      <c r="H2203" s="5" t="s">
        <v>149</v>
      </c>
      <c r="I2203" s="5" t="s">
        <v>18760</v>
      </c>
      <c r="J2203" s="5" t="s">
        <v>274</v>
      </c>
      <c r="K2203" s="5" t="s">
        <v>9387</v>
      </c>
      <c r="L2203" s="5" t="s">
        <v>19623</v>
      </c>
      <c r="M2203" s="10" t="str">
        <f>IFERROR(__xludf.DUMMYFUNCTION("REGEXEXTRACT(L2688, ""[\s,]([A-Z]{2})[,\s]\s?\d{5}"")"),"GA")</f>
        <v>GA</v>
      </c>
      <c r="N2203" s="5" t="s">
        <v>19624</v>
      </c>
      <c r="O2203" s="5" t="s">
        <v>17833</v>
      </c>
      <c r="P2203" s="5">
        <v>6.0</v>
      </c>
      <c r="Q2203" s="5" t="s">
        <v>19625</v>
      </c>
      <c r="R2203" s="5" t="s">
        <v>1205</v>
      </c>
      <c r="S2203" s="5">
        <v>518.0</v>
      </c>
      <c r="T2203" s="5" t="s">
        <v>115</v>
      </c>
      <c r="U2203" s="5">
        <v>4.0</v>
      </c>
      <c r="V2203" s="5" t="s">
        <v>70</v>
      </c>
      <c r="W2203" s="5" t="s">
        <v>19626</v>
      </c>
      <c r="X2203" s="5" t="s">
        <v>52</v>
      </c>
      <c r="Y2203" s="5" t="s">
        <v>52</v>
      </c>
      <c r="Z2203" s="5" t="s">
        <v>19627</v>
      </c>
      <c r="AA2203" s="5" t="s">
        <v>19628</v>
      </c>
      <c r="AB2203" s="5" t="s">
        <v>881</v>
      </c>
      <c r="AC2203" s="5" t="s">
        <v>52</v>
      </c>
      <c r="AD2203" s="5" t="s">
        <v>398</v>
      </c>
      <c r="AE2203" s="5" t="s">
        <v>399</v>
      </c>
      <c r="AF2203" s="5" t="s">
        <v>400</v>
      </c>
      <c r="AG2203" s="5" t="s">
        <v>401</v>
      </c>
      <c r="AH2203" s="5">
        <v>23502.0</v>
      </c>
      <c r="AI2203" s="5" t="s">
        <v>402</v>
      </c>
      <c r="AJ2203" s="5" t="s">
        <v>17408</v>
      </c>
      <c r="AK2203" s="5" t="s">
        <v>19629</v>
      </c>
      <c r="AL2203" s="5" t="s">
        <v>1874</v>
      </c>
    </row>
    <row r="2204" hidden="1">
      <c r="A2204" s="5" t="s">
        <v>19630</v>
      </c>
      <c r="B2204" s="5" t="s">
        <v>19631</v>
      </c>
      <c r="C2204" s="5" t="s">
        <v>19632</v>
      </c>
      <c r="D2204" s="9">
        <v>42606.0</v>
      </c>
      <c r="E2204" s="5">
        <v>19653.0</v>
      </c>
      <c r="F2204" s="5">
        <v>8933.0</v>
      </c>
      <c r="G2204" s="5" t="s">
        <v>963</v>
      </c>
      <c r="H2204" s="5" t="s">
        <v>480</v>
      </c>
      <c r="I2204" s="5" t="s">
        <v>19633</v>
      </c>
      <c r="J2204" s="5" t="s">
        <v>965</v>
      </c>
      <c r="K2204" s="5" t="s">
        <v>14790</v>
      </c>
      <c r="L2204" s="5" t="s">
        <v>19634</v>
      </c>
      <c r="M2204" s="10" t="str">
        <f>IFERROR(__xludf.DUMMYFUNCTION("REGEXEXTRACT(L2689, ""[\s,]([A-Z]{2})[,\s]\s?\d{5}"")"),"#N/A")</f>
        <v>#N/A</v>
      </c>
      <c r="N2204" s="5" t="s">
        <v>19635</v>
      </c>
      <c r="O2204" s="5" t="s">
        <v>52</v>
      </c>
      <c r="P2204" s="5">
        <v>1.0</v>
      </c>
      <c r="Q2204" s="5" t="s">
        <v>19636</v>
      </c>
      <c r="R2204" s="5" t="s">
        <v>244</v>
      </c>
      <c r="S2204" s="5">
        <v>7050.0</v>
      </c>
      <c r="T2204" s="5" t="s">
        <v>115</v>
      </c>
      <c r="U2204" s="5">
        <v>51.0</v>
      </c>
      <c r="V2204" s="5" t="s">
        <v>70</v>
      </c>
      <c r="W2204" s="5" t="s">
        <v>19637</v>
      </c>
      <c r="X2204" s="5" t="s">
        <v>52</v>
      </c>
      <c r="Y2204" s="5" t="s">
        <v>52</v>
      </c>
      <c r="Z2204" s="5" t="s">
        <v>19638</v>
      </c>
      <c r="AA2204" s="5" t="s">
        <v>19639</v>
      </c>
      <c r="AB2204" s="5" t="s">
        <v>235</v>
      </c>
      <c r="AC2204" s="5" t="s">
        <v>52</v>
      </c>
      <c r="AD2204" s="5" t="s">
        <v>72</v>
      </c>
      <c r="AE2204" s="5" t="s">
        <v>73</v>
      </c>
      <c r="AF2204" s="5" t="s">
        <v>74</v>
      </c>
      <c r="AG2204" s="5" t="s">
        <v>75</v>
      </c>
      <c r="AH2204" s="5" t="s">
        <v>76</v>
      </c>
      <c r="AI2204" s="5" t="s">
        <v>77</v>
      </c>
      <c r="AJ2204" s="5" t="s">
        <v>18866</v>
      </c>
      <c r="AK2204" s="5" t="s">
        <v>19640</v>
      </c>
      <c r="AL2204" s="5" t="s">
        <v>3095</v>
      </c>
    </row>
    <row r="2205">
      <c r="A2205" s="5" t="s">
        <v>19641</v>
      </c>
      <c r="B2205" s="5" t="s">
        <v>19642</v>
      </c>
      <c r="C2205" s="5" t="s">
        <v>19643</v>
      </c>
      <c r="D2205" s="9">
        <v>42606.0</v>
      </c>
      <c r="E2205" s="5">
        <v>160798.0</v>
      </c>
      <c r="F2205" s="5">
        <v>73090.0</v>
      </c>
      <c r="G2205" s="5" t="s">
        <v>719</v>
      </c>
      <c r="H2205" s="5" t="s">
        <v>45</v>
      </c>
      <c r="I2205" s="5" t="s">
        <v>12472</v>
      </c>
      <c r="J2205" s="5" t="s">
        <v>274</v>
      </c>
      <c r="K2205" s="5" t="s">
        <v>19644</v>
      </c>
      <c r="L2205" s="5" t="s">
        <v>19645</v>
      </c>
      <c r="M2205" s="10" t="str">
        <f>IFERROR(__xludf.DUMMYFUNCTION("REGEXEXTRACT(L2690, ""[\s,]([A-Z]{2})[,\s]\s?\d{5}"")"),"#N/A")</f>
        <v>#N/A</v>
      </c>
      <c r="N2205" s="5" t="s">
        <v>19646</v>
      </c>
      <c r="O2205" s="5" t="s">
        <v>52</v>
      </c>
      <c r="P2205" s="5">
        <v>4.0</v>
      </c>
      <c r="Q2205" s="5" t="s">
        <v>19647</v>
      </c>
      <c r="R2205" s="5" t="s">
        <v>52</v>
      </c>
      <c r="S2205" s="5">
        <v>4403.0</v>
      </c>
      <c r="T2205" s="5" t="s">
        <v>69</v>
      </c>
      <c r="U2205" s="5">
        <v>0.0</v>
      </c>
      <c r="V2205" s="5" t="s">
        <v>52</v>
      </c>
      <c r="W2205" s="5" t="s">
        <v>19648</v>
      </c>
      <c r="X2205" s="5" t="s">
        <v>55</v>
      </c>
      <c r="Y2205" s="5" t="s">
        <v>19649</v>
      </c>
      <c r="Z2205" s="5" t="s">
        <v>641</v>
      </c>
      <c r="AA2205" s="5" t="s">
        <v>19650</v>
      </c>
      <c r="AB2205" s="5" t="s">
        <v>1553</v>
      </c>
      <c r="AC2205" s="5" t="s">
        <v>52</v>
      </c>
      <c r="AD2205" s="5" t="s">
        <v>19651</v>
      </c>
      <c r="AE2205" s="5" t="s">
        <v>19652</v>
      </c>
      <c r="AF2205" s="5" t="s">
        <v>10641</v>
      </c>
      <c r="AG2205" s="5" t="s">
        <v>863</v>
      </c>
      <c r="AH2205" s="5">
        <v>90045.0</v>
      </c>
      <c r="AI2205" s="5" t="s">
        <v>19653</v>
      </c>
      <c r="AJ2205" s="5" t="s">
        <v>19642</v>
      </c>
      <c r="AK2205" s="5" t="s">
        <v>19645</v>
      </c>
      <c r="AL2205" s="5" t="s">
        <v>735</v>
      </c>
    </row>
    <row r="2206">
      <c r="A2206" s="5" t="s">
        <v>19654</v>
      </c>
      <c r="B2206" s="5" t="s">
        <v>19655</v>
      </c>
      <c r="C2206" s="5" t="s">
        <v>19656</v>
      </c>
      <c r="D2206" s="9">
        <v>42606.0</v>
      </c>
      <c r="E2206" s="5">
        <v>160798.0</v>
      </c>
      <c r="F2206" s="5">
        <v>73090.0</v>
      </c>
      <c r="G2206" s="5" t="s">
        <v>719</v>
      </c>
      <c r="H2206" s="5" t="s">
        <v>45</v>
      </c>
      <c r="I2206" s="5" t="s">
        <v>12472</v>
      </c>
      <c r="J2206" s="5" t="s">
        <v>274</v>
      </c>
      <c r="K2206" s="5" t="s">
        <v>19657</v>
      </c>
      <c r="L2206" s="5" t="s">
        <v>19658</v>
      </c>
      <c r="M2206" s="11" t="s">
        <v>75</v>
      </c>
      <c r="N2206" s="5" t="s">
        <v>19659</v>
      </c>
      <c r="O2206" s="5">
        <v>7981.0</v>
      </c>
      <c r="P2206" s="5">
        <v>4.0</v>
      </c>
      <c r="Q2206" s="5" t="s">
        <v>19647</v>
      </c>
      <c r="R2206" s="5" t="s">
        <v>52</v>
      </c>
      <c r="S2206" s="5">
        <v>4403.0</v>
      </c>
      <c r="T2206" s="5" t="s">
        <v>69</v>
      </c>
      <c r="U2206" s="5">
        <v>196.0</v>
      </c>
      <c r="V2206" s="5" t="s">
        <v>93</v>
      </c>
      <c r="W2206" s="5" t="s">
        <v>19649</v>
      </c>
      <c r="X2206" s="5" t="s">
        <v>71</v>
      </c>
      <c r="Y2206" s="5" t="s">
        <v>52</v>
      </c>
      <c r="Z2206" s="5" t="s">
        <v>641</v>
      </c>
      <c r="AA2206" s="5" t="s">
        <v>19650</v>
      </c>
      <c r="AB2206" s="5" t="s">
        <v>235</v>
      </c>
      <c r="AC2206" s="5" t="s">
        <v>52</v>
      </c>
      <c r="AD2206" s="5" t="s">
        <v>9092</v>
      </c>
      <c r="AE2206" s="5" t="s">
        <v>9093</v>
      </c>
      <c r="AF2206" s="5" t="s">
        <v>2166</v>
      </c>
      <c r="AG2206" s="5" t="s">
        <v>52</v>
      </c>
      <c r="AH2206" s="5" t="s">
        <v>52</v>
      </c>
      <c r="AI2206" s="5" t="s">
        <v>52</v>
      </c>
      <c r="AJ2206" s="5" t="s">
        <v>19655</v>
      </c>
      <c r="AK2206" s="5" t="s">
        <v>19658</v>
      </c>
      <c r="AL2206" s="5" t="s">
        <v>12492</v>
      </c>
    </row>
    <row r="2207" hidden="1">
      <c r="A2207" s="5" t="s">
        <v>19660</v>
      </c>
      <c r="B2207" s="5" t="s">
        <v>6576</v>
      </c>
      <c r="C2207" s="5" t="s">
        <v>14459</v>
      </c>
      <c r="D2207" s="9">
        <v>42605.0</v>
      </c>
      <c r="E2207" s="5">
        <v>18256.0</v>
      </c>
      <c r="F2207" s="5">
        <v>8298.0</v>
      </c>
      <c r="G2207" s="5" t="s">
        <v>634</v>
      </c>
      <c r="H2207" s="5" t="s">
        <v>149</v>
      </c>
      <c r="I2207" s="5" t="s">
        <v>19471</v>
      </c>
      <c r="J2207" s="5" t="s">
        <v>274</v>
      </c>
      <c r="K2207" s="5" t="s">
        <v>391</v>
      </c>
      <c r="L2207" s="5" t="s">
        <v>19661</v>
      </c>
      <c r="M2207" s="10" t="str">
        <f>IFERROR(__xludf.DUMMYFUNCTION("REGEXEXTRACT(L2692, ""[\s,]([A-Z]{2})[,\s]\s?\d{5}"")"),"OH")</f>
        <v>OH</v>
      </c>
      <c r="N2207" s="5" t="s">
        <v>19662</v>
      </c>
      <c r="O2207" s="5">
        <v>28602.0</v>
      </c>
      <c r="P2207" s="5">
        <v>1.0</v>
      </c>
      <c r="Q2207" s="5" t="s">
        <v>19663</v>
      </c>
      <c r="R2207" s="5">
        <v>4500.0</v>
      </c>
      <c r="S2207" s="5">
        <v>95.0</v>
      </c>
      <c r="T2207" s="5" t="s">
        <v>115</v>
      </c>
      <c r="U2207" s="5">
        <v>0.0</v>
      </c>
      <c r="V2207" s="5" t="s">
        <v>70</v>
      </c>
      <c r="W2207" s="5" t="s">
        <v>19664</v>
      </c>
      <c r="X2207" s="5" t="s">
        <v>52</v>
      </c>
      <c r="Y2207" s="5" t="s">
        <v>52</v>
      </c>
      <c r="Z2207" s="5" t="s">
        <v>19665</v>
      </c>
      <c r="AA2207" s="5" t="s">
        <v>19666</v>
      </c>
      <c r="AB2207" s="5" t="s">
        <v>180</v>
      </c>
      <c r="AC2207" s="5" t="s">
        <v>52</v>
      </c>
      <c r="AD2207" s="5" t="s">
        <v>398</v>
      </c>
      <c r="AE2207" s="5" t="s">
        <v>399</v>
      </c>
      <c r="AF2207" s="5" t="s">
        <v>400</v>
      </c>
      <c r="AG2207" s="5" t="s">
        <v>401</v>
      </c>
      <c r="AH2207" s="5">
        <v>23502.0</v>
      </c>
      <c r="AI2207" s="5" t="s">
        <v>402</v>
      </c>
      <c r="AJ2207" s="5" t="s">
        <v>17408</v>
      </c>
      <c r="AK2207" s="5" t="s">
        <v>19629</v>
      </c>
      <c r="AL2207" s="5" t="s">
        <v>1874</v>
      </c>
    </row>
    <row r="2208" hidden="1">
      <c r="A2208" s="5" t="s">
        <v>19667</v>
      </c>
      <c r="B2208" s="5" t="s">
        <v>19668</v>
      </c>
      <c r="C2208" s="5" t="s">
        <v>19669</v>
      </c>
      <c r="D2208" s="9">
        <v>42604.0</v>
      </c>
      <c r="E2208" s="5">
        <v>94747.0</v>
      </c>
      <c r="F2208" s="5">
        <v>43067.0</v>
      </c>
      <c r="G2208" s="5" t="s">
        <v>579</v>
      </c>
      <c r="H2208" s="5" t="s">
        <v>1792</v>
      </c>
      <c r="I2208" s="5" t="s">
        <v>19102</v>
      </c>
      <c r="J2208" s="5" t="s">
        <v>581</v>
      </c>
      <c r="K2208" s="5" t="s">
        <v>1059</v>
      </c>
      <c r="L2208" s="5" t="s">
        <v>19670</v>
      </c>
      <c r="M2208" s="10" t="str">
        <f>IFERROR(__xludf.DUMMYFUNCTION("REGEXEXTRACT(L2693, ""[\s,]([A-Z]{2})[,\s]\s?\d{5}"")"),"DF")</f>
        <v>DF</v>
      </c>
      <c r="N2208" s="5" t="s">
        <v>19671</v>
      </c>
      <c r="O2208" s="5">
        <v>72710.0</v>
      </c>
      <c r="P2208" s="5">
        <v>4.0</v>
      </c>
      <c r="Q2208" s="5" t="s">
        <v>19672</v>
      </c>
      <c r="R2208" s="5" t="s">
        <v>666</v>
      </c>
      <c r="S2208" s="5">
        <v>199.0</v>
      </c>
      <c r="T2208" s="5" t="s">
        <v>115</v>
      </c>
      <c r="U2208" s="5">
        <v>2.0</v>
      </c>
      <c r="V2208" s="5" t="s">
        <v>70</v>
      </c>
      <c r="W2208" s="5" t="s">
        <v>19673</v>
      </c>
      <c r="X2208" s="5" t="s">
        <v>71</v>
      </c>
      <c r="Y2208" s="5" t="s">
        <v>52</v>
      </c>
      <c r="Z2208" s="5" t="s">
        <v>19674</v>
      </c>
      <c r="AA2208" s="5" t="s">
        <v>19675</v>
      </c>
      <c r="AB2208" s="5" t="s">
        <v>59</v>
      </c>
      <c r="AC2208" s="5" t="s">
        <v>52</v>
      </c>
      <c r="AD2208" s="5" t="s">
        <v>398</v>
      </c>
      <c r="AE2208" s="5" t="s">
        <v>399</v>
      </c>
      <c r="AF2208" s="5" t="s">
        <v>400</v>
      </c>
      <c r="AG2208" s="5" t="s">
        <v>401</v>
      </c>
      <c r="AH2208" s="5">
        <v>23502.0</v>
      </c>
      <c r="AI2208" s="5" t="s">
        <v>402</v>
      </c>
      <c r="AJ2208" s="5" t="s">
        <v>19676</v>
      </c>
      <c r="AK2208" s="5" t="s">
        <v>19677</v>
      </c>
      <c r="AL2208" s="5" t="s">
        <v>1573</v>
      </c>
    </row>
    <row r="2209" hidden="1">
      <c r="A2209" s="5" t="s">
        <v>19678</v>
      </c>
      <c r="B2209" s="5" t="s">
        <v>19679</v>
      </c>
      <c r="C2209" s="5" t="s">
        <v>19680</v>
      </c>
      <c r="D2209" s="9">
        <v>42604.0</v>
      </c>
      <c r="E2209" s="5">
        <v>9687.0</v>
      </c>
      <c r="F2209" s="5">
        <v>4403.0</v>
      </c>
      <c r="G2209" s="5" t="s">
        <v>579</v>
      </c>
      <c r="H2209" s="5" t="s">
        <v>1792</v>
      </c>
      <c r="I2209" s="5" t="s">
        <v>19102</v>
      </c>
      <c r="J2209" s="5" t="s">
        <v>581</v>
      </c>
      <c r="K2209" s="5" t="s">
        <v>744</v>
      </c>
      <c r="L2209" s="5" t="s">
        <v>19681</v>
      </c>
      <c r="M2209" s="10" t="str">
        <f>IFERROR(__xludf.DUMMYFUNCTION("REGEXEXTRACT(L2694, ""[\s,]([A-Z]{2})[,\s]\s?\d{5}"")"),"#N/A")</f>
        <v>#N/A</v>
      </c>
      <c r="N2209" s="5" t="s">
        <v>19682</v>
      </c>
      <c r="O2209" s="5" t="s">
        <v>52</v>
      </c>
      <c r="P2209" s="5">
        <v>1.0</v>
      </c>
      <c r="Q2209" s="5" t="s">
        <v>19683</v>
      </c>
      <c r="R2209" s="5">
        <v>4500.0</v>
      </c>
      <c r="S2209" s="5">
        <v>31.0</v>
      </c>
      <c r="T2209" s="5" t="s">
        <v>115</v>
      </c>
      <c r="U2209" s="5">
        <v>0.0</v>
      </c>
      <c r="V2209" s="5" t="s">
        <v>70</v>
      </c>
      <c r="W2209" s="5" t="s">
        <v>19684</v>
      </c>
      <c r="X2209" s="5" t="s">
        <v>55</v>
      </c>
      <c r="Y2209" s="5" t="s">
        <v>19673</v>
      </c>
      <c r="Z2209" s="5" t="s">
        <v>19674</v>
      </c>
      <c r="AA2209" s="5" t="s">
        <v>19685</v>
      </c>
      <c r="AB2209" s="5" t="s">
        <v>59</v>
      </c>
      <c r="AC2209" s="5" t="s">
        <v>52</v>
      </c>
      <c r="AD2209" s="5" t="s">
        <v>398</v>
      </c>
      <c r="AE2209" s="5" t="s">
        <v>399</v>
      </c>
      <c r="AF2209" s="5" t="s">
        <v>400</v>
      </c>
      <c r="AG2209" s="5" t="s">
        <v>401</v>
      </c>
      <c r="AH2209" s="5">
        <v>23502.0</v>
      </c>
      <c r="AI2209" s="5" t="s">
        <v>402</v>
      </c>
      <c r="AJ2209" s="5" t="s">
        <v>52</v>
      </c>
      <c r="AK2209" s="5" t="s">
        <v>52</v>
      </c>
      <c r="AL2209" s="5" t="s">
        <v>1573</v>
      </c>
    </row>
    <row r="2210" hidden="1">
      <c r="A2210" s="5" t="s">
        <v>19686</v>
      </c>
      <c r="B2210" s="5" t="s">
        <v>14965</v>
      </c>
      <c r="C2210" s="5" t="s">
        <v>14966</v>
      </c>
      <c r="D2210" s="9">
        <v>42604.0</v>
      </c>
      <c r="E2210" s="5">
        <v>32318.0</v>
      </c>
      <c r="F2210" s="5">
        <v>14690.0</v>
      </c>
      <c r="G2210" s="5" t="s">
        <v>412</v>
      </c>
      <c r="H2210" s="5" t="s">
        <v>530</v>
      </c>
      <c r="I2210" s="5" t="s">
        <v>7667</v>
      </c>
      <c r="J2210" s="5" t="s">
        <v>414</v>
      </c>
      <c r="K2210" s="5" t="s">
        <v>1086</v>
      </c>
      <c r="L2210" s="5" t="s">
        <v>19687</v>
      </c>
      <c r="M2210" s="10" t="str">
        <f>IFERROR(__xludf.DUMMYFUNCTION("REGEXEXTRACT(L2695, ""[\s,]([A-Z]{2})[,\s]\s?\d{5}"")"),"#N/A")</f>
        <v>#N/A</v>
      </c>
      <c r="N2210" s="5" t="s">
        <v>19688</v>
      </c>
      <c r="O2210" s="5">
        <v>2048.0</v>
      </c>
      <c r="P2210" s="5">
        <v>1.0</v>
      </c>
      <c r="Q2210" s="5" t="s">
        <v>19689</v>
      </c>
      <c r="R2210" s="5">
        <v>4510.0</v>
      </c>
      <c r="S2210" s="5">
        <v>1625.0</v>
      </c>
      <c r="T2210" s="5" t="s">
        <v>53</v>
      </c>
      <c r="U2210" s="5">
        <v>60.0</v>
      </c>
      <c r="V2210" s="5" t="s">
        <v>93</v>
      </c>
      <c r="W2210" s="5" t="s">
        <v>19690</v>
      </c>
      <c r="X2210" s="5" t="s">
        <v>52</v>
      </c>
      <c r="Y2210" s="5" t="s">
        <v>52</v>
      </c>
      <c r="Z2210" s="5" t="s">
        <v>19691</v>
      </c>
      <c r="AA2210" s="5">
        <v>1.51111266E8</v>
      </c>
      <c r="AB2210" s="5" t="s">
        <v>235</v>
      </c>
      <c r="AC2210" s="5" t="s">
        <v>52</v>
      </c>
      <c r="AD2210" s="5" t="s">
        <v>11980</v>
      </c>
      <c r="AE2210" s="5" t="s">
        <v>11981</v>
      </c>
      <c r="AF2210" s="5" t="s">
        <v>218</v>
      </c>
      <c r="AG2210" s="5" t="s">
        <v>52</v>
      </c>
      <c r="AH2210" s="5" t="s">
        <v>11982</v>
      </c>
      <c r="AI2210" s="5" t="s">
        <v>11983</v>
      </c>
      <c r="AJ2210" s="5" t="s">
        <v>19148</v>
      </c>
      <c r="AK2210" s="5" t="s">
        <v>19149</v>
      </c>
      <c r="AL2210" s="5" t="s">
        <v>79</v>
      </c>
    </row>
    <row r="2211" hidden="1">
      <c r="A2211" s="5" t="s">
        <v>19692</v>
      </c>
      <c r="B2211" s="5" t="s">
        <v>19693</v>
      </c>
      <c r="C2211" s="5" t="s">
        <v>19694</v>
      </c>
      <c r="D2211" s="9">
        <v>42601.0</v>
      </c>
      <c r="E2211" s="5">
        <v>25694.0</v>
      </c>
      <c r="F2211" s="5">
        <v>11679.0</v>
      </c>
      <c r="G2211" s="5" t="s">
        <v>719</v>
      </c>
      <c r="H2211" s="5" t="s">
        <v>149</v>
      </c>
      <c r="I2211" s="5" t="s">
        <v>19695</v>
      </c>
      <c r="J2211" s="5" t="s">
        <v>274</v>
      </c>
      <c r="K2211" s="5" t="s">
        <v>19696</v>
      </c>
      <c r="L2211" s="5" t="s">
        <v>19697</v>
      </c>
      <c r="M2211" s="10" t="str">
        <f>IFERROR(__xludf.DUMMYFUNCTION("REGEXEXTRACT(L2696, ""[\s,]([A-Z]{2})[,\s]\s?\d{5}"")"),"#N/A")</f>
        <v>#N/A</v>
      </c>
      <c r="N2211" s="5" t="s">
        <v>19698</v>
      </c>
      <c r="O2211" s="5">
        <v>28273.0</v>
      </c>
      <c r="P2211" s="5">
        <v>1.0</v>
      </c>
      <c r="Q2211" s="5" t="s">
        <v>19699</v>
      </c>
      <c r="R2211" s="5">
        <v>9500.0</v>
      </c>
      <c r="S2211" s="5">
        <v>3108.0</v>
      </c>
      <c r="T2211" s="5" t="s">
        <v>115</v>
      </c>
      <c r="U2211" s="5">
        <v>0.0</v>
      </c>
      <c r="V2211" s="5" t="s">
        <v>70</v>
      </c>
      <c r="W2211" s="5" t="s">
        <v>19700</v>
      </c>
      <c r="X2211" s="5" t="s">
        <v>71</v>
      </c>
      <c r="Y2211" s="5" t="s">
        <v>52</v>
      </c>
      <c r="Z2211" s="5" t="s">
        <v>19701</v>
      </c>
      <c r="AA2211" s="5" t="s">
        <v>19702</v>
      </c>
      <c r="AB2211" s="5" t="s">
        <v>1426</v>
      </c>
      <c r="AC2211" s="5" t="s">
        <v>52</v>
      </c>
      <c r="AD2211" s="5" t="s">
        <v>398</v>
      </c>
      <c r="AE2211" s="5" t="s">
        <v>399</v>
      </c>
      <c r="AF2211" s="5" t="s">
        <v>400</v>
      </c>
      <c r="AG2211" s="5" t="s">
        <v>401</v>
      </c>
      <c r="AH2211" s="5">
        <v>23502.0</v>
      </c>
      <c r="AI2211" s="5" t="s">
        <v>402</v>
      </c>
      <c r="AJ2211" s="5" t="s">
        <v>19693</v>
      </c>
      <c r="AK2211" s="5" t="s">
        <v>19697</v>
      </c>
      <c r="AL2211" s="5" t="s">
        <v>735</v>
      </c>
    </row>
    <row r="2212">
      <c r="A2212" s="5" t="s">
        <v>19703</v>
      </c>
      <c r="B2212" s="5" t="s">
        <v>19704</v>
      </c>
      <c r="C2212" s="5" t="s">
        <v>19705</v>
      </c>
      <c r="D2212" s="9">
        <v>42601.0</v>
      </c>
      <c r="E2212" s="5">
        <v>11735.0</v>
      </c>
      <c r="F2212" s="5">
        <v>5334.0</v>
      </c>
      <c r="G2212" s="5" t="s">
        <v>1683</v>
      </c>
      <c r="H2212" s="5" t="s">
        <v>45</v>
      </c>
      <c r="I2212" s="5" t="s">
        <v>8955</v>
      </c>
      <c r="J2212" s="5" t="s">
        <v>1685</v>
      </c>
      <c r="K2212" s="5" t="s">
        <v>4507</v>
      </c>
      <c r="L2212" s="5" t="s">
        <v>19706</v>
      </c>
      <c r="M2212" s="11" t="s">
        <v>75</v>
      </c>
      <c r="N2212" s="5" t="s">
        <v>19707</v>
      </c>
      <c r="O2212" s="5">
        <v>7201.0</v>
      </c>
      <c r="P2212" s="5">
        <v>1.0</v>
      </c>
      <c r="Q2212" s="5" t="s">
        <v>19708</v>
      </c>
      <c r="R2212" s="5" t="s">
        <v>18175</v>
      </c>
      <c r="S2212" s="5">
        <v>17.0</v>
      </c>
      <c r="T2212" s="5" t="s">
        <v>53</v>
      </c>
      <c r="U2212" s="5">
        <v>40.0</v>
      </c>
      <c r="V2212" s="5" t="s">
        <v>93</v>
      </c>
      <c r="W2212" s="5" t="s">
        <v>19709</v>
      </c>
      <c r="X2212" s="5" t="s">
        <v>71</v>
      </c>
      <c r="Y2212" s="5" t="s">
        <v>52</v>
      </c>
      <c r="Z2212" s="5" t="s">
        <v>19710</v>
      </c>
      <c r="AA2212" s="5" t="s">
        <v>19711</v>
      </c>
      <c r="AB2212" s="5" t="s">
        <v>2743</v>
      </c>
      <c r="AC2212" s="5" t="s">
        <v>52</v>
      </c>
      <c r="AD2212" s="5" t="s">
        <v>11980</v>
      </c>
      <c r="AE2212" s="5" t="s">
        <v>11981</v>
      </c>
      <c r="AF2212" s="5" t="s">
        <v>218</v>
      </c>
      <c r="AG2212" s="5" t="s">
        <v>52</v>
      </c>
      <c r="AH2212" s="5" t="s">
        <v>11982</v>
      </c>
      <c r="AI2212" s="5" t="s">
        <v>11983</v>
      </c>
      <c r="AJ2212" s="5" t="s">
        <v>19704</v>
      </c>
      <c r="AK2212" s="5" t="s">
        <v>19706</v>
      </c>
      <c r="AL2212" s="5" t="s">
        <v>13547</v>
      </c>
    </row>
    <row r="2213" hidden="1">
      <c r="A2213" s="5" t="s">
        <v>19712</v>
      </c>
      <c r="B2213" s="5" t="s">
        <v>19713</v>
      </c>
      <c r="C2213" s="5" t="s">
        <v>19714</v>
      </c>
      <c r="D2213" s="9">
        <v>42601.0</v>
      </c>
      <c r="E2213" s="5">
        <v>43551.0</v>
      </c>
      <c r="F2213" s="5">
        <v>19796.0</v>
      </c>
      <c r="G2213" s="5" t="s">
        <v>3355</v>
      </c>
      <c r="H2213" s="5" t="s">
        <v>1069</v>
      </c>
      <c r="I2213" s="5" t="s">
        <v>19715</v>
      </c>
      <c r="J2213" s="5" t="s">
        <v>1071</v>
      </c>
      <c r="K2213" s="5" t="s">
        <v>19716</v>
      </c>
      <c r="L2213" s="5" t="s">
        <v>19717</v>
      </c>
      <c r="M2213" s="10" t="str">
        <f>IFERROR(__xludf.DUMMYFUNCTION("REGEXEXTRACT(L2698, ""[\s,]([A-Z]{2})[,\s]\s?\d{5}"")"),"#N/A")</f>
        <v>#N/A</v>
      </c>
      <c r="N2213" s="5" t="s">
        <v>19718</v>
      </c>
      <c r="O2213" s="5">
        <v>20145.0</v>
      </c>
      <c r="P2213" s="5">
        <v>1.0</v>
      </c>
      <c r="Q2213" s="5" t="s">
        <v>19719</v>
      </c>
      <c r="R2213" s="5" t="s">
        <v>19720</v>
      </c>
      <c r="S2213" s="5">
        <v>285.0</v>
      </c>
      <c r="T2213" s="5" t="s">
        <v>196</v>
      </c>
      <c r="U2213" s="5">
        <v>0.0</v>
      </c>
      <c r="V2213" s="5" t="s">
        <v>52</v>
      </c>
      <c r="W2213" s="5" t="s">
        <v>19721</v>
      </c>
      <c r="X2213" s="5" t="s">
        <v>52</v>
      </c>
      <c r="Y2213" s="5" t="s">
        <v>52</v>
      </c>
      <c r="Z2213" s="5" t="s">
        <v>19691</v>
      </c>
      <c r="AA2213" s="5" t="s">
        <v>19722</v>
      </c>
      <c r="AB2213" s="5" t="s">
        <v>200</v>
      </c>
      <c r="AC2213" s="5" t="s">
        <v>52</v>
      </c>
      <c r="AD2213" s="5" t="s">
        <v>11980</v>
      </c>
      <c r="AE2213" s="5" t="s">
        <v>11981</v>
      </c>
      <c r="AF2213" s="5" t="s">
        <v>218</v>
      </c>
      <c r="AG2213" s="5" t="s">
        <v>52</v>
      </c>
      <c r="AH2213" s="5" t="s">
        <v>11982</v>
      </c>
      <c r="AI2213" s="5" t="s">
        <v>11983</v>
      </c>
      <c r="AJ2213" s="5" t="s">
        <v>19713</v>
      </c>
      <c r="AK2213" s="5" t="s">
        <v>19717</v>
      </c>
      <c r="AL2213" s="5" t="s">
        <v>19723</v>
      </c>
    </row>
    <row r="2214" hidden="1">
      <c r="A2214" s="5" t="s">
        <v>19724</v>
      </c>
      <c r="B2214" s="5" t="s">
        <v>15758</v>
      </c>
      <c r="C2214" s="5" t="s">
        <v>19725</v>
      </c>
      <c r="D2214" s="9">
        <v>42600.0</v>
      </c>
      <c r="E2214" s="5">
        <v>77778.0</v>
      </c>
      <c r="F2214" s="5">
        <v>35354.0</v>
      </c>
      <c r="G2214" s="5" t="s">
        <v>18465</v>
      </c>
      <c r="H2214" s="5" t="s">
        <v>272</v>
      </c>
      <c r="I2214" s="5" t="s">
        <v>3379</v>
      </c>
      <c r="J2214" s="5" t="s">
        <v>274</v>
      </c>
      <c r="K2214" s="5" t="s">
        <v>19726</v>
      </c>
      <c r="L2214" s="5" t="s">
        <v>19727</v>
      </c>
      <c r="M2214" s="10" t="str">
        <f>IFERROR(__xludf.DUMMYFUNCTION("REGEXEXTRACT(L2699, ""[\s,]([A-Z]{2})[,\s]\s?\d{5}"")"),"NC")</f>
        <v>NC</v>
      </c>
      <c r="N2214" s="5" t="s">
        <v>19728</v>
      </c>
      <c r="O2214" s="5" t="s">
        <v>15763</v>
      </c>
      <c r="P2214" s="5">
        <v>7.0</v>
      </c>
      <c r="Q2214" s="5" t="s">
        <v>19729</v>
      </c>
      <c r="R2214" s="5" t="s">
        <v>19730</v>
      </c>
      <c r="S2214" s="5">
        <v>29287.0</v>
      </c>
      <c r="T2214" s="5" t="s">
        <v>69</v>
      </c>
      <c r="U2214" s="5">
        <v>465.0</v>
      </c>
      <c r="V2214" s="5" t="s">
        <v>70</v>
      </c>
      <c r="W2214" s="5" t="s">
        <v>19731</v>
      </c>
      <c r="X2214" s="5" t="s">
        <v>52</v>
      </c>
      <c r="Y2214" s="5" t="s">
        <v>52</v>
      </c>
      <c r="Z2214" s="5" t="s">
        <v>19732</v>
      </c>
      <c r="AA2214" s="5" t="s">
        <v>19733</v>
      </c>
      <c r="AB2214" s="5" t="s">
        <v>604</v>
      </c>
      <c r="AC2214" s="5" t="s">
        <v>52</v>
      </c>
      <c r="AD2214" s="5" t="s">
        <v>72</v>
      </c>
      <c r="AE2214" s="5" t="s">
        <v>73</v>
      </c>
      <c r="AF2214" s="5" t="s">
        <v>74</v>
      </c>
      <c r="AG2214" s="5" t="s">
        <v>75</v>
      </c>
      <c r="AH2214" s="5" t="s">
        <v>76</v>
      </c>
      <c r="AI2214" s="5" t="s">
        <v>77</v>
      </c>
      <c r="AJ2214" s="5" t="s">
        <v>19734</v>
      </c>
      <c r="AK2214" s="5" t="s">
        <v>19735</v>
      </c>
      <c r="AL2214" s="5" t="s">
        <v>18474</v>
      </c>
    </row>
    <row r="2215" hidden="1">
      <c r="A2215" s="5" t="s">
        <v>19736</v>
      </c>
      <c r="B2215" s="5" t="s">
        <v>19101</v>
      </c>
      <c r="C2215" s="5" t="s">
        <v>17159</v>
      </c>
      <c r="D2215" s="9">
        <v>42599.0</v>
      </c>
      <c r="E2215" s="5">
        <v>42299.0</v>
      </c>
      <c r="F2215" s="5">
        <v>19227.0</v>
      </c>
      <c r="G2215" s="5" t="s">
        <v>412</v>
      </c>
      <c r="H2215" s="5" t="s">
        <v>149</v>
      </c>
      <c r="I2215" s="5" t="s">
        <v>19737</v>
      </c>
      <c r="J2215" s="5" t="s">
        <v>414</v>
      </c>
      <c r="K2215" s="5" t="s">
        <v>744</v>
      </c>
      <c r="L2215" s="5" t="s">
        <v>19103</v>
      </c>
      <c r="M2215" s="10" t="str">
        <f>IFERROR(__xludf.DUMMYFUNCTION("REGEXEXTRACT(L2700, ""[\s,]([A-Z]{2})[,\s]\s?\d{5}"")"),"CA")</f>
        <v>CA</v>
      </c>
      <c r="N2215" s="5" t="s">
        <v>19431</v>
      </c>
      <c r="O2215" s="5" t="s">
        <v>52</v>
      </c>
      <c r="P2215" s="5">
        <v>1.0</v>
      </c>
      <c r="Q2215" s="5" t="s">
        <v>19738</v>
      </c>
      <c r="R2215" s="5">
        <v>4500.0</v>
      </c>
      <c r="S2215" s="5">
        <v>33.0</v>
      </c>
      <c r="T2215" s="5" t="s">
        <v>115</v>
      </c>
      <c r="U2215" s="5">
        <v>0.0</v>
      </c>
      <c r="V2215" s="5" t="s">
        <v>70</v>
      </c>
      <c r="W2215" s="5" t="s">
        <v>19739</v>
      </c>
      <c r="X2215" s="5" t="s">
        <v>55</v>
      </c>
      <c r="Y2215" s="5" t="s">
        <v>19740</v>
      </c>
      <c r="Z2215" s="5" t="s">
        <v>19741</v>
      </c>
      <c r="AA2215" s="5">
        <v>105218.0</v>
      </c>
      <c r="AB2215" s="5" t="s">
        <v>235</v>
      </c>
      <c r="AC2215" s="5" t="s">
        <v>52</v>
      </c>
      <c r="AD2215" s="5" t="s">
        <v>398</v>
      </c>
      <c r="AE2215" s="5" t="s">
        <v>399</v>
      </c>
      <c r="AF2215" s="5" t="s">
        <v>400</v>
      </c>
      <c r="AG2215" s="5" t="s">
        <v>401</v>
      </c>
      <c r="AH2215" s="5">
        <v>23502.0</v>
      </c>
      <c r="AI2215" s="5" t="s">
        <v>402</v>
      </c>
      <c r="AJ2215" s="5" t="s">
        <v>19101</v>
      </c>
      <c r="AK2215" s="5" t="s">
        <v>19103</v>
      </c>
      <c r="AL2215" s="5" t="s">
        <v>19109</v>
      </c>
    </row>
    <row r="2216">
      <c r="A2216" s="5" t="s">
        <v>19742</v>
      </c>
      <c r="B2216" s="5" t="s">
        <v>19743</v>
      </c>
      <c r="C2216" s="5" t="s">
        <v>19744</v>
      </c>
      <c r="D2216" s="9">
        <v>42599.0</v>
      </c>
      <c r="E2216" s="5">
        <v>7117.0</v>
      </c>
      <c r="F2216" s="5">
        <v>3235.0</v>
      </c>
      <c r="G2216" s="5" t="s">
        <v>6377</v>
      </c>
      <c r="H2216" s="5" t="s">
        <v>45</v>
      </c>
      <c r="I2216" s="5" t="s">
        <v>17943</v>
      </c>
      <c r="J2216" s="5" t="s">
        <v>4533</v>
      </c>
      <c r="K2216" s="5" t="s">
        <v>3712</v>
      </c>
      <c r="L2216" s="5" t="s">
        <v>19745</v>
      </c>
      <c r="M2216" s="10" t="str">
        <f>IFERROR(__xludf.DUMMYFUNCTION("REGEXEXTRACT(L2701, ""[\s,]([A-Z]{2})[,\s]\s?\d{5}"")"),"IL")</f>
        <v>IL</v>
      </c>
      <c r="N2216" s="5" t="s">
        <v>19746</v>
      </c>
      <c r="O2216" s="5">
        <v>7016.0</v>
      </c>
      <c r="P2216" s="5">
        <v>1.0</v>
      </c>
      <c r="Q2216" s="5" t="s">
        <v>19747</v>
      </c>
      <c r="R2216" s="5">
        <v>4510.0</v>
      </c>
      <c r="S2216" s="5">
        <v>3339.0</v>
      </c>
      <c r="T2216" s="5" t="s">
        <v>115</v>
      </c>
      <c r="U2216" s="5">
        <v>0.0</v>
      </c>
      <c r="V2216" s="5" t="s">
        <v>52</v>
      </c>
      <c r="W2216" s="5" t="s">
        <v>19748</v>
      </c>
      <c r="X2216" s="5" t="s">
        <v>71</v>
      </c>
      <c r="Y2216" s="5" t="s">
        <v>52</v>
      </c>
      <c r="Z2216" s="5" t="s">
        <v>19749</v>
      </c>
      <c r="AA2216" s="5" t="s">
        <v>19750</v>
      </c>
      <c r="AB2216" s="5" t="s">
        <v>59</v>
      </c>
      <c r="AC2216" s="5" t="s">
        <v>52</v>
      </c>
      <c r="AD2216" s="5" t="s">
        <v>181</v>
      </c>
      <c r="AE2216" s="5" t="s">
        <v>182</v>
      </c>
      <c r="AF2216" s="5" t="s">
        <v>183</v>
      </c>
      <c r="AG2216" s="5" t="s">
        <v>52</v>
      </c>
      <c r="AH2216" s="5" t="s">
        <v>52</v>
      </c>
      <c r="AI2216" s="5" t="s">
        <v>184</v>
      </c>
      <c r="AJ2216" s="5" t="s">
        <v>19743</v>
      </c>
      <c r="AK2216" s="5" t="s">
        <v>19745</v>
      </c>
      <c r="AL2216" s="5" t="s">
        <v>6885</v>
      </c>
    </row>
    <row r="2217">
      <c r="A2217" s="5" t="s">
        <v>19742</v>
      </c>
      <c r="B2217" s="5" t="s">
        <v>19751</v>
      </c>
      <c r="C2217" s="5" t="s">
        <v>19752</v>
      </c>
      <c r="D2217" s="9">
        <v>42599.0</v>
      </c>
      <c r="E2217" s="5">
        <v>7117.0</v>
      </c>
      <c r="F2217" s="5">
        <v>3235.0</v>
      </c>
      <c r="G2217" s="5" t="s">
        <v>6377</v>
      </c>
      <c r="H2217" s="5" t="s">
        <v>45</v>
      </c>
      <c r="I2217" s="5" t="s">
        <v>17943</v>
      </c>
      <c r="J2217" s="5" t="s">
        <v>4533</v>
      </c>
      <c r="K2217" s="5" t="s">
        <v>3712</v>
      </c>
      <c r="L2217" s="5" t="s">
        <v>19753</v>
      </c>
      <c r="M2217" s="11" t="s">
        <v>2670</v>
      </c>
      <c r="N2217" s="5" t="s">
        <v>19754</v>
      </c>
      <c r="O2217" s="5">
        <v>10018.0</v>
      </c>
      <c r="P2217" s="5">
        <v>1.0</v>
      </c>
      <c r="Q2217" s="5" t="s">
        <v>19747</v>
      </c>
      <c r="R2217" s="5">
        <v>4510.0</v>
      </c>
      <c r="S2217" s="5">
        <v>3339.0</v>
      </c>
      <c r="T2217" s="5" t="s">
        <v>115</v>
      </c>
      <c r="U2217" s="5">
        <v>0.0</v>
      </c>
      <c r="V2217" s="5" t="s">
        <v>52</v>
      </c>
      <c r="W2217" s="5" t="s">
        <v>19755</v>
      </c>
      <c r="X2217" s="5" t="s">
        <v>55</v>
      </c>
      <c r="Y2217" s="5" t="s">
        <v>19748</v>
      </c>
      <c r="Z2217" s="5" t="s">
        <v>19749</v>
      </c>
      <c r="AA2217" s="5" t="s">
        <v>19750</v>
      </c>
      <c r="AB2217" s="5" t="s">
        <v>59</v>
      </c>
      <c r="AC2217" s="5" t="s">
        <v>52</v>
      </c>
      <c r="AD2217" s="5" t="s">
        <v>181</v>
      </c>
      <c r="AE2217" s="5" t="s">
        <v>182</v>
      </c>
      <c r="AF2217" s="5" t="s">
        <v>183</v>
      </c>
      <c r="AG2217" s="5" t="s">
        <v>52</v>
      </c>
      <c r="AH2217" s="5" t="s">
        <v>52</v>
      </c>
      <c r="AI2217" s="5" t="s">
        <v>184</v>
      </c>
      <c r="AJ2217" s="5" t="s">
        <v>8854</v>
      </c>
      <c r="AK2217" s="5" t="s">
        <v>19756</v>
      </c>
      <c r="AL2217" s="5" t="s">
        <v>6885</v>
      </c>
    </row>
    <row r="2218" hidden="1">
      <c r="A2218" s="5" t="s">
        <v>19757</v>
      </c>
      <c r="B2218" s="5" t="s">
        <v>6576</v>
      </c>
      <c r="C2218" s="5" t="s">
        <v>14459</v>
      </c>
      <c r="D2218" s="9">
        <v>42598.0</v>
      </c>
      <c r="E2218" s="5">
        <v>18297.0</v>
      </c>
      <c r="F2218" s="5">
        <v>8317.0</v>
      </c>
      <c r="G2218" s="5" t="s">
        <v>634</v>
      </c>
      <c r="H2218" s="5" t="s">
        <v>149</v>
      </c>
      <c r="I2218" s="5" t="s">
        <v>19758</v>
      </c>
      <c r="J2218" s="5" t="s">
        <v>274</v>
      </c>
      <c r="K2218" s="5" t="s">
        <v>391</v>
      </c>
      <c r="L2218" s="5" t="s">
        <v>19759</v>
      </c>
      <c r="M2218" s="10" t="str">
        <f>IFERROR(__xludf.DUMMYFUNCTION("REGEXEXTRACT(L2703, ""[\s,]([A-Z]{2})[,\s]\s?\d{5}"")"),"#N/A")</f>
        <v>#N/A</v>
      </c>
      <c r="N2218" s="5" t="s">
        <v>19760</v>
      </c>
      <c r="O2218" s="5">
        <v>28602.0</v>
      </c>
      <c r="P2218" s="5">
        <v>1.0</v>
      </c>
      <c r="Q2218" s="5" t="s">
        <v>19761</v>
      </c>
      <c r="R2218" s="5">
        <v>4500.0</v>
      </c>
      <c r="S2218" s="5">
        <v>95.0</v>
      </c>
      <c r="T2218" s="5" t="s">
        <v>115</v>
      </c>
      <c r="U2218" s="5">
        <v>0.0</v>
      </c>
      <c r="V2218" s="5" t="s">
        <v>70</v>
      </c>
      <c r="W2218" s="5" t="s">
        <v>19762</v>
      </c>
      <c r="X2218" s="5" t="s">
        <v>52</v>
      </c>
      <c r="Y2218" s="5" t="s">
        <v>52</v>
      </c>
      <c r="Z2218" s="5" t="s">
        <v>19763</v>
      </c>
      <c r="AA2218" s="5" t="s">
        <v>19764</v>
      </c>
      <c r="AB2218" s="5" t="s">
        <v>162</v>
      </c>
      <c r="AC2218" s="5" t="s">
        <v>52</v>
      </c>
      <c r="AD2218" s="5" t="s">
        <v>398</v>
      </c>
      <c r="AE2218" s="5" t="s">
        <v>399</v>
      </c>
      <c r="AF2218" s="5" t="s">
        <v>400</v>
      </c>
      <c r="AG2218" s="5" t="s">
        <v>401</v>
      </c>
      <c r="AH2218" s="5">
        <v>23502.0</v>
      </c>
      <c r="AI2218" s="5" t="s">
        <v>402</v>
      </c>
      <c r="AJ2218" s="5" t="s">
        <v>17408</v>
      </c>
      <c r="AK2218" s="5" t="s">
        <v>19765</v>
      </c>
      <c r="AL2218" s="5" t="s">
        <v>1874</v>
      </c>
    </row>
    <row r="2219" hidden="1">
      <c r="A2219" s="5" t="s">
        <v>19766</v>
      </c>
      <c r="B2219" s="5" t="s">
        <v>19767</v>
      </c>
      <c r="C2219" s="5" t="s">
        <v>19768</v>
      </c>
      <c r="D2219" s="9">
        <v>42598.0</v>
      </c>
      <c r="E2219" s="5">
        <v>100263.0</v>
      </c>
      <c r="F2219" s="5">
        <v>45574.0</v>
      </c>
      <c r="G2219" s="5" t="s">
        <v>719</v>
      </c>
      <c r="H2219" s="5" t="s">
        <v>2784</v>
      </c>
      <c r="I2219" s="5" t="s">
        <v>19769</v>
      </c>
      <c r="J2219" s="5" t="s">
        <v>274</v>
      </c>
      <c r="K2219" s="5" t="s">
        <v>1461</v>
      </c>
      <c r="L2219" s="5" t="s">
        <v>19770</v>
      </c>
      <c r="M2219" s="10" t="str">
        <f>IFERROR(__xludf.DUMMYFUNCTION("REGEXEXTRACT(L2704, ""[\s,]([A-Z]{2})[,\s]\s?\d{5}"")"),"#N/A")</f>
        <v>#N/A</v>
      </c>
      <c r="N2219" s="5" t="s">
        <v>19771</v>
      </c>
      <c r="O2219" s="5">
        <v>80216.0</v>
      </c>
      <c r="P2219" s="5">
        <v>3.0</v>
      </c>
      <c r="Q2219" s="5" t="s">
        <v>19772</v>
      </c>
      <c r="R2219" s="5" t="s">
        <v>2229</v>
      </c>
      <c r="S2219" s="5">
        <v>1634.0</v>
      </c>
      <c r="T2219" s="5" t="s">
        <v>115</v>
      </c>
      <c r="U2219" s="5">
        <v>2.0</v>
      </c>
      <c r="V2219" s="5" t="s">
        <v>70</v>
      </c>
      <c r="W2219" s="5" t="s">
        <v>19773</v>
      </c>
      <c r="X2219" s="5" t="s">
        <v>52</v>
      </c>
      <c r="Y2219" s="5" t="s">
        <v>52</v>
      </c>
      <c r="Z2219" s="5" t="s">
        <v>19774</v>
      </c>
      <c r="AA2219" s="5" t="s">
        <v>19775</v>
      </c>
      <c r="AB2219" s="5" t="s">
        <v>162</v>
      </c>
      <c r="AC2219" s="5" t="s">
        <v>283</v>
      </c>
      <c r="AD2219" s="5" t="s">
        <v>2791</v>
      </c>
      <c r="AE2219" s="5" t="s">
        <v>2792</v>
      </c>
      <c r="AF2219" s="5" t="s">
        <v>52</v>
      </c>
      <c r="AG2219" s="5" t="s">
        <v>52</v>
      </c>
      <c r="AH2219" s="5">
        <v>79118.0</v>
      </c>
      <c r="AI2219" s="5" t="s">
        <v>2793</v>
      </c>
      <c r="AJ2219" s="5" t="s">
        <v>19776</v>
      </c>
      <c r="AK2219" s="5" t="s">
        <v>19777</v>
      </c>
      <c r="AL2219" s="5" t="s">
        <v>735</v>
      </c>
    </row>
    <row r="2220" hidden="1">
      <c r="A2220" s="5" t="s">
        <v>19778</v>
      </c>
      <c r="B2220" s="5" t="s">
        <v>16737</v>
      </c>
      <c r="C2220" s="5" t="s">
        <v>16738</v>
      </c>
      <c r="D2220" s="9">
        <v>42597.0</v>
      </c>
      <c r="E2220" s="5">
        <v>10481.0</v>
      </c>
      <c r="F2220" s="5">
        <v>4764.0</v>
      </c>
      <c r="G2220" s="5" t="s">
        <v>3378</v>
      </c>
      <c r="H2220" s="5" t="s">
        <v>171</v>
      </c>
      <c r="I2220" s="5" t="s">
        <v>19779</v>
      </c>
      <c r="J2220" s="5" t="s">
        <v>3378</v>
      </c>
      <c r="K2220" s="5" t="s">
        <v>19780</v>
      </c>
      <c r="L2220" s="5" t="s">
        <v>16741</v>
      </c>
      <c r="M2220" s="10" t="str">
        <f>IFERROR(__xludf.DUMMYFUNCTION("REGEXEXTRACT(L2705, ""[\s,]([A-Z]{2})[,\s]\s?\d{5}"")"),"#N/A")</f>
        <v>#N/A</v>
      </c>
      <c r="N2220" s="5" t="s">
        <v>16742</v>
      </c>
      <c r="O2220" s="5">
        <v>45242.0</v>
      </c>
      <c r="P2220" s="5">
        <v>1.0</v>
      </c>
      <c r="Q2220" s="5" t="s">
        <v>19781</v>
      </c>
      <c r="R2220" s="5">
        <v>4310.0</v>
      </c>
      <c r="S2220" s="5">
        <v>258.0</v>
      </c>
      <c r="T2220" s="5" t="s">
        <v>69</v>
      </c>
      <c r="U2220" s="5">
        <v>0.0</v>
      </c>
      <c r="V2220" s="5" t="s">
        <v>93</v>
      </c>
      <c r="W2220" s="5" t="s">
        <v>19782</v>
      </c>
      <c r="X2220" s="5" t="s">
        <v>55</v>
      </c>
      <c r="Y2220" s="5" t="s">
        <v>19783</v>
      </c>
      <c r="Z2220" s="5" t="s">
        <v>11594</v>
      </c>
      <c r="AA2220" s="5" t="s">
        <v>19784</v>
      </c>
      <c r="AB2220" s="5" t="s">
        <v>260</v>
      </c>
      <c r="AC2220" s="5" t="s">
        <v>52</v>
      </c>
      <c r="AD2220" s="5" t="s">
        <v>3141</v>
      </c>
      <c r="AE2220" s="5" t="s">
        <v>3142</v>
      </c>
      <c r="AF2220" s="5" t="s">
        <v>162</v>
      </c>
      <c r="AG2220" s="5" t="s">
        <v>52</v>
      </c>
      <c r="AH2220" s="5" t="s">
        <v>52</v>
      </c>
      <c r="AI2220" s="5" t="s">
        <v>3143</v>
      </c>
      <c r="AJ2220" s="5" t="s">
        <v>52</v>
      </c>
      <c r="AK2220" s="5" t="s">
        <v>52</v>
      </c>
      <c r="AL2220" s="5" t="s">
        <v>162</v>
      </c>
    </row>
    <row r="2221" hidden="1">
      <c r="A2221" s="5" t="s">
        <v>19785</v>
      </c>
      <c r="B2221" s="5" t="s">
        <v>18231</v>
      </c>
      <c r="C2221" s="5" t="s">
        <v>18231</v>
      </c>
      <c r="D2221" s="9">
        <v>42597.0</v>
      </c>
      <c r="E2221" s="5">
        <v>55433.0</v>
      </c>
      <c r="F2221" s="5">
        <v>25197.0</v>
      </c>
      <c r="G2221" s="5" t="s">
        <v>1419</v>
      </c>
      <c r="H2221" s="5" t="s">
        <v>1534</v>
      </c>
      <c r="I2221" s="5" t="s">
        <v>10918</v>
      </c>
      <c r="J2221" s="5" t="s">
        <v>256</v>
      </c>
      <c r="K2221" s="5" t="s">
        <v>12689</v>
      </c>
      <c r="L2221" s="5" t="s">
        <v>18232</v>
      </c>
      <c r="M2221" s="10" t="str">
        <f>IFERROR(__xludf.DUMMYFUNCTION("REGEXEXTRACT(L2706, ""[\s,]([A-Z]{2})[,\s]\s?\d{5}"")"),"#N/A")</f>
        <v>#N/A</v>
      </c>
      <c r="N2221" s="5" t="s">
        <v>18232</v>
      </c>
      <c r="O2221" s="5">
        <v>97008.0</v>
      </c>
      <c r="P2221" s="5">
        <v>1.0</v>
      </c>
      <c r="Q2221" s="5" t="s">
        <v>19786</v>
      </c>
      <c r="R2221" s="5" t="s">
        <v>91</v>
      </c>
      <c r="S2221" s="5">
        <v>62.0</v>
      </c>
      <c r="T2221" s="5" t="s">
        <v>1077</v>
      </c>
      <c r="U2221" s="5">
        <v>0.0</v>
      </c>
      <c r="V2221" s="5" t="s">
        <v>52</v>
      </c>
      <c r="W2221" s="5" t="s">
        <v>19787</v>
      </c>
      <c r="X2221" s="5" t="s">
        <v>52</v>
      </c>
      <c r="Y2221" s="5" t="s">
        <v>52</v>
      </c>
      <c r="Z2221" s="5" t="s">
        <v>19788</v>
      </c>
      <c r="AA2221" s="5">
        <v>432182.0</v>
      </c>
      <c r="AB2221" s="5" t="s">
        <v>2743</v>
      </c>
      <c r="AC2221" s="5" t="s">
        <v>52</v>
      </c>
      <c r="AD2221" s="5" t="s">
        <v>3589</v>
      </c>
      <c r="AE2221" s="5" t="s">
        <v>3590</v>
      </c>
      <c r="AF2221" s="5" t="s">
        <v>3591</v>
      </c>
      <c r="AG2221" s="5" t="s">
        <v>52</v>
      </c>
      <c r="AH2221" s="5" t="s">
        <v>52</v>
      </c>
      <c r="AI2221" s="5" t="s">
        <v>3592</v>
      </c>
      <c r="AJ2221" s="5" t="s">
        <v>19789</v>
      </c>
      <c r="AK2221" s="5" t="s">
        <v>19790</v>
      </c>
      <c r="AL2221" s="5" t="s">
        <v>3481</v>
      </c>
    </row>
    <row r="2222" hidden="1">
      <c r="A2222" s="5" t="s">
        <v>19791</v>
      </c>
      <c r="B2222" s="5" t="s">
        <v>19792</v>
      </c>
      <c r="C2222" s="5" t="s">
        <v>19793</v>
      </c>
      <c r="D2222" s="9">
        <v>42596.0</v>
      </c>
      <c r="E2222" s="5">
        <v>25861.0</v>
      </c>
      <c r="F2222" s="5">
        <v>11755.0</v>
      </c>
      <c r="G2222" s="5" t="s">
        <v>963</v>
      </c>
      <c r="H2222" s="5" t="s">
        <v>189</v>
      </c>
      <c r="I2222" s="5" t="s">
        <v>19794</v>
      </c>
      <c r="J2222" s="5" t="s">
        <v>965</v>
      </c>
      <c r="K2222" s="5" t="s">
        <v>19795</v>
      </c>
      <c r="L2222" s="5" t="s">
        <v>19796</v>
      </c>
      <c r="M2222" s="10" t="str">
        <f>IFERROR(__xludf.DUMMYFUNCTION("REGEXEXTRACT(L2707, ""[\s,]([A-Z]{2})[,\s]\s?\d{5}"")"),"#N/A")</f>
        <v>#N/A</v>
      </c>
      <c r="N2222" s="5" t="s">
        <v>19797</v>
      </c>
      <c r="O2222" s="5">
        <v>91746.0</v>
      </c>
      <c r="P2222" s="5">
        <v>1.0</v>
      </c>
      <c r="Q2222" s="5" t="s">
        <v>19798</v>
      </c>
      <c r="R2222" s="5" t="s">
        <v>52</v>
      </c>
      <c r="S2222" s="5">
        <v>951.0</v>
      </c>
      <c r="T2222" s="5" t="s">
        <v>69</v>
      </c>
      <c r="U2222" s="5">
        <v>59.0</v>
      </c>
      <c r="V2222" s="5" t="s">
        <v>93</v>
      </c>
      <c r="W2222" s="5" t="s">
        <v>19799</v>
      </c>
      <c r="X2222" s="5" t="s">
        <v>71</v>
      </c>
      <c r="Y2222" s="5" t="s">
        <v>52</v>
      </c>
      <c r="Z2222" s="5" t="s">
        <v>19800</v>
      </c>
      <c r="AA2222" s="5" t="s">
        <v>19801</v>
      </c>
      <c r="AB2222" s="5" t="s">
        <v>235</v>
      </c>
      <c r="AC2222" s="5" t="s">
        <v>52</v>
      </c>
      <c r="AD2222" s="5" t="s">
        <v>11980</v>
      </c>
      <c r="AE2222" s="5" t="s">
        <v>11981</v>
      </c>
      <c r="AF2222" s="5" t="s">
        <v>218</v>
      </c>
      <c r="AG2222" s="5" t="s">
        <v>52</v>
      </c>
      <c r="AH2222" s="5" t="s">
        <v>11982</v>
      </c>
      <c r="AI2222" s="5" t="s">
        <v>11983</v>
      </c>
      <c r="AJ2222" s="5" t="s">
        <v>19802</v>
      </c>
      <c r="AK2222" s="5" t="s">
        <v>19803</v>
      </c>
      <c r="AL2222" s="5" t="s">
        <v>18474</v>
      </c>
    </row>
    <row r="2223" hidden="1">
      <c r="A2223" s="5" t="s">
        <v>19804</v>
      </c>
      <c r="B2223" s="5" t="s">
        <v>19805</v>
      </c>
      <c r="C2223" s="5" t="s">
        <v>19806</v>
      </c>
      <c r="D2223" s="9">
        <v>42592.0</v>
      </c>
      <c r="E2223" s="5">
        <v>27094.0</v>
      </c>
      <c r="F2223" s="5">
        <v>12315.0</v>
      </c>
      <c r="G2223" s="5" t="s">
        <v>579</v>
      </c>
      <c r="H2223" s="5" t="s">
        <v>366</v>
      </c>
      <c r="I2223" s="5" t="s">
        <v>2376</v>
      </c>
      <c r="J2223" s="5" t="s">
        <v>581</v>
      </c>
      <c r="K2223" s="5" t="s">
        <v>391</v>
      </c>
      <c r="L2223" s="5" t="s">
        <v>19807</v>
      </c>
      <c r="M2223" s="10" t="str">
        <f>IFERROR(__xludf.DUMMYFUNCTION("REGEXEXTRACT(L2708, ""[\s,]([A-Z]{2})[,\s]\s?\d{5}"")"),"#N/A")</f>
        <v>#N/A</v>
      </c>
      <c r="N2223" s="5" t="s">
        <v>19808</v>
      </c>
      <c r="O2223" s="5">
        <v>33172.0</v>
      </c>
      <c r="P2223" s="5">
        <v>1.0</v>
      </c>
      <c r="Q2223" s="5" t="s">
        <v>19809</v>
      </c>
      <c r="R2223" s="5" t="s">
        <v>244</v>
      </c>
      <c r="S2223" s="5">
        <v>32.0</v>
      </c>
      <c r="T2223" s="5" t="s">
        <v>53</v>
      </c>
      <c r="U2223" s="5">
        <v>50.0</v>
      </c>
      <c r="V2223" s="5" t="s">
        <v>70</v>
      </c>
      <c r="W2223" s="5" t="s">
        <v>19810</v>
      </c>
      <c r="X2223" s="5" t="s">
        <v>71</v>
      </c>
      <c r="Y2223" s="5" t="s">
        <v>52</v>
      </c>
      <c r="Z2223" s="5" t="s">
        <v>19552</v>
      </c>
      <c r="AA2223" s="5" t="s">
        <v>19811</v>
      </c>
      <c r="AB2223" s="5" t="s">
        <v>730</v>
      </c>
      <c r="AC2223" s="5" t="s">
        <v>52</v>
      </c>
      <c r="AD2223" s="5" t="s">
        <v>72</v>
      </c>
      <c r="AE2223" s="5" t="s">
        <v>73</v>
      </c>
      <c r="AF2223" s="5" t="s">
        <v>74</v>
      </c>
      <c r="AG2223" s="5" t="s">
        <v>75</v>
      </c>
      <c r="AH2223" s="5" t="s">
        <v>76</v>
      </c>
      <c r="AI2223" s="5" t="s">
        <v>77</v>
      </c>
      <c r="AJ2223" s="5" t="s">
        <v>19805</v>
      </c>
      <c r="AK2223" s="5" t="s">
        <v>19807</v>
      </c>
      <c r="AL2223" s="5" t="s">
        <v>1573</v>
      </c>
    </row>
    <row r="2224" hidden="1">
      <c r="A2224" s="5" t="s">
        <v>19812</v>
      </c>
      <c r="B2224" s="5" t="s">
        <v>14827</v>
      </c>
      <c r="C2224" s="5" t="s">
        <v>19813</v>
      </c>
      <c r="D2224" s="9">
        <v>42590.0</v>
      </c>
      <c r="E2224" s="5">
        <v>34617.0</v>
      </c>
      <c r="F2224" s="5">
        <v>15735.0</v>
      </c>
      <c r="G2224" s="5" t="s">
        <v>634</v>
      </c>
      <c r="H2224" s="5" t="s">
        <v>272</v>
      </c>
      <c r="I2224" s="5" t="s">
        <v>19814</v>
      </c>
      <c r="J2224" s="5" t="s">
        <v>274</v>
      </c>
      <c r="K2224" s="5" t="s">
        <v>19815</v>
      </c>
      <c r="L2224" s="5" t="s">
        <v>19816</v>
      </c>
      <c r="M2224" s="10" t="str">
        <f>IFERROR(__xludf.DUMMYFUNCTION("REGEXEXTRACT(L2709, ""[\s,]([A-Z]{2})[,\s]\s?\d{5}"")"),"#N/A")</f>
        <v>#N/A</v>
      </c>
      <c r="N2224" s="5" t="s">
        <v>19817</v>
      </c>
      <c r="O2224" s="5">
        <v>90805.0</v>
      </c>
      <c r="P2224" s="5">
        <v>1.0</v>
      </c>
      <c r="Q2224" s="5" t="s">
        <v>19818</v>
      </c>
      <c r="R2224" s="5" t="s">
        <v>11965</v>
      </c>
      <c r="S2224" s="5">
        <v>1393.0</v>
      </c>
      <c r="T2224" s="5" t="s">
        <v>115</v>
      </c>
      <c r="U2224" s="5">
        <v>68.0</v>
      </c>
      <c r="V2224" s="5" t="s">
        <v>93</v>
      </c>
      <c r="W2224" s="5" t="s">
        <v>19819</v>
      </c>
      <c r="X2224" s="5" t="s">
        <v>71</v>
      </c>
      <c r="Y2224" s="5" t="s">
        <v>52</v>
      </c>
      <c r="Z2224" s="5" t="s">
        <v>3754</v>
      </c>
      <c r="AA2224" s="5" t="s">
        <v>19820</v>
      </c>
      <c r="AB2224" s="5" t="s">
        <v>260</v>
      </c>
      <c r="AC2224" s="5" t="s">
        <v>52</v>
      </c>
      <c r="AD2224" s="5" t="s">
        <v>9092</v>
      </c>
      <c r="AE2224" s="5" t="s">
        <v>9093</v>
      </c>
      <c r="AF2224" s="5" t="s">
        <v>2166</v>
      </c>
      <c r="AG2224" s="5" t="s">
        <v>52</v>
      </c>
      <c r="AH2224" s="5" t="s">
        <v>52</v>
      </c>
      <c r="AI2224" s="5" t="s">
        <v>52</v>
      </c>
      <c r="AJ2224" s="5" t="s">
        <v>14827</v>
      </c>
      <c r="AK2224" s="5" t="s">
        <v>19816</v>
      </c>
      <c r="AL2224" s="5" t="s">
        <v>1874</v>
      </c>
    </row>
    <row r="2225" hidden="1">
      <c r="A2225" s="5" t="s">
        <v>19821</v>
      </c>
      <c r="B2225" s="5" t="s">
        <v>6576</v>
      </c>
      <c r="C2225" s="5" t="s">
        <v>14459</v>
      </c>
      <c r="D2225" s="9">
        <v>42588.0</v>
      </c>
      <c r="E2225" s="5">
        <v>37253.0</v>
      </c>
      <c r="F2225" s="5">
        <v>16933.0</v>
      </c>
      <c r="G2225" s="5" t="s">
        <v>634</v>
      </c>
      <c r="H2225" s="5" t="s">
        <v>149</v>
      </c>
      <c r="I2225" s="5" t="s">
        <v>2344</v>
      </c>
      <c r="J2225" s="5" t="s">
        <v>274</v>
      </c>
      <c r="K2225" s="5" t="s">
        <v>192</v>
      </c>
      <c r="L2225" s="5" t="s">
        <v>19822</v>
      </c>
      <c r="M2225" s="10" t="str">
        <f>IFERROR(__xludf.DUMMYFUNCTION("REGEXEXTRACT(L2710, ""[\s,]([A-Z]{2})[,\s]\s?\d{5}"")"),"#N/A")</f>
        <v>#N/A</v>
      </c>
      <c r="N2225" s="5" t="s">
        <v>19823</v>
      </c>
      <c r="O2225" s="5">
        <v>28602.0</v>
      </c>
      <c r="P2225" s="5">
        <v>2.0</v>
      </c>
      <c r="Q2225" s="5" t="s">
        <v>19824</v>
      </c>
      <c r="R2225" s="5" t="s">
        <v>156</v>
      </c>
      <c r="S2225" s="5">
        <v>199.0</v>
      </c>
      <c r="T2225" s="5" t="s">
        <v>115</v>
      </c>
      <c r="U2225" s="5">
        <v>1.0</v>
      </c>
      <c r="V2225" s="5" t="s">
        <v>70</v>
      </c>
      <c r="W2225" s="5" t="s">
        <v>19825</v>
      </c>
      <c r="X2225" s="5" t="s">
        <v>52</v>
      </c>
      <c r="Y2225" s="5" t="s">
        <v>52</v>
      </c>
      <c r="Z2225" s="5" t="s">
        <v>19826</v>
      </c>
      <c r="AA2225" s="5" t="s">
        <v>19827</v>
      </c>
      <c r="AB2225" s="5" t="s">
        <v>881</v>
      </c>
      <c r="AC2225" s="5" t="s">
        <v>52</v>
      </c>
      <c r="AD2225" s="5" t="s">
        <v>398</v>
      </c>
      <c r="AE2225" s="5" t="s">
        <v>399</v>
      </c>
      <c r="AF2225" s="5" t="s">
        <v>400</v>
      </c>
      <c r="AG2225" s="5" t="s">
        <v>401</v>
      </c>
      <c r="AH2225" s="5">
        <v>23502.0</v>
      </c>
      <c r="AI2225" s="5" t="s">
        <v>402</v>
      </c>
      <c r="AJ2225" s="5" t="s">
        <v>17408</v>
      </c>
      <c r="AK2225" s="5" t="s">
        <v>19828</v>
      </c>
      <c r="AL2225" s="5" t="s">
        <v>1874</v>
      </c>
    </row>
    <row r="2226" hidden="1">
      <c r="A2226" s="5" t="s">
        <v>19829</v>
      </c>
      <c r="B2226" s="5" t="s">
        <v>19401</v>
      </c>
      <c r="C2226" s="5" t="s">
        <v>102</v>
      </c>
      <c r="D2226" s="9">
        <v>42585.0</v>
      </c>
      <c r="E2226" s="5">
        <v>81655.0</v>
      </c>
      <c r="F2226" s="5">
        <v>37116.0</v>
      </c>
      <c r="G2226" s="5" t="s">
        <v>963</v>
      </c>
      <c r="H2226" s="5" t="s">
        <v>272</v>
      </c>
      <c r="I2226" s="5" t="s">
        <v>19830</v>
      </c>
      <c r="J2226" s="5" t="s">
        <v>965</v>
      </c>
      <c r="K2226" s="5" t="s">
        <v>19831</v>
      </c>
      <c r="L2226" s="5" t="s">
        <v>19832</v>
      </c>
      <c r="M2226" s="10" t="str">
        <f>IFERROR(__xludf.DUMMYFUNCTION("REGEXEXTRACT(L2711, ""[\s,]([A-Z]{2})[,\s]\s?\d{5}"")"),"#N/A")</f>
        <v>#N/A</v>
      </c>
      <c r="N2226" s="5" t="s">
        <v>102</v>
      </c>
      <c r="O2226" s="5" t="s">
        <v>18911</v>
      </c>
      <c r="P2226" s="5">
        <v>2.0</v>
      </c>
      <c r="Q2226" s="5" t="s">
        <v>19833</v>
      </c>
      <c r="R2226" s="5" t="s">
        <v>537</v>
      </c>
      <c r="S2226" s="5">
        <v>1800.0</v>
      </c>
      <c r="T2226" s="5" t="s">
        <v>196</v>
      </c>
      <c r="U2226" s="5">
        <v>54.0</v>
      </c>
      <c r="V2226" s="5" t="s">
        <v>93</v>
      </c>
      <c r="W2226" s="5" t="s">
        <v>19834</v>
      </c>
      <c r="X2226" s="5" t="s">
        <v>52</v>
      </c>
      <c r="Y2226" s="5" t="s">
        <v>52</v>
      </c>
      <c r="Z2226" s="5" t="s">
        <v>19835</v>
      </c>
      <c r="AA2226" s="5" t="s">
        <v>19836</v>
      </c>
      <c r="AB2226" s="5" t="s">
        <v>260</v>
      </c>
      <c r="AC2226" s="5" t="s">
        <v>283</v>
      </c>
      <c r="AD2226" s="5" t="s">
        <v>9092</v>
      </c>
      <c r="AE2226" s="5" t="s">
        <v>9093</v>
      </c>
      <c r="AF2226" s="5" t="s">
        <v>2166</v>
      </c>
      <c r="AG2226" s="5" t="s">
        <v>52</v>
      </c>
      <c r="AH2226" s="5" t="s">
        <v>52</v>
      </c>
      <c r="AI2226" s="5" t="s">
        <v>52</v>
      </c>
      <c r="AJ2226" s="5" t="s">
        <v>52</v>
      </c>
      <c r="AK2226" s="5" t="s">
        <v>52</v>
      </c>
      <c r="AL2226" s="5" t="s">
        <v>15944</v>
      </c>
    </row>
    <row r="2227" hidden="1">
      <c r="A2227" s="5" t="s">
        <v>19837</v>
      </c>
      <c r="B2227" s="5" t="s">
        <v>6576</v>
      </c>
      <c r="C2227" s="5" t="s">
        <v>14459</v>
      </c>
      <c r="D2227" s="9">
        <v>42583.0</v>
      </c>
      <c r="E2227" s="5">
        <v>176755.0</v>
      </c>
      <c r="F2227" s="5">
        <v>80343.0</v>
      </c>
      <c r="G2227" s="5" t="s">
        <v>634</v>
      </c>
      <c r="H2227" s="5" t="s">
        <v>149</v>
      </c>
      <c r="I2227" s="5" t="s">
        <v>18787</v>
      </c>
      <c r="J2227" s="5" t="s">
        <v>274</v>
      </c>
      <c r="K2227" s="5" t="s">
        <v>19838</v>
      </c>
      <c r="L2227" s="5" t="s">
        <v>19822</v>
      </c>
      <c r="M2227" s="10" t="str">
        <f>IFERROR(__xludf.DUMMYFUNCTION("REGEXEXTRACT(L2712, ""[\s,]([A-Z]{2})[,\s]\s?\d{5}"")"),"#N/A")</f>
        <v>#N/A</v>
      </c>
      <c r="N2227" s="5" t="s">
        <v>19823</v>
      </c>
      <c r="O2227" s="5">
        <v>28602.0</v>
      </c>
      <c r="P2227" s="5">
        <v>9.0</v>
      </c>
      <c r="Q2227" s="5" t="s">
        <v>19839</v>
      </c>
      <c r="R2227" s="5" t="s">
        <v>1330</v>
      </c>
      <c r="S2227" s="5">
        <v>688.0</v>
      </c>
      <c r="T2227" s="5" t="s">
        <v>115</v>
      </c>
      <c r="U2227" s="5">
        <v>6.0</v>
      </c>
      <c r="V2227" s="5" t="s">
        <v>70</v>
      </c>
      <c r="W2227" s="5" t="s">
        <v>19840</v>
      </c>
      <c r="X2227" s="5" t="s">
        <v>52</v>
      </c>
      <c r="Y2227" s="5" t="s">
        <v>52</v>
      </c>
      <c r="Z2227" s="5" t="s">
        <v>19841</v>
      </c>
      <c r="AA2227" s="5" t="s">
        <v>19842</v>
      </c>
      <c r="AB2227" s="5" t="s">
        <v>119</v>
      </c>
      <c r="AC2227" s="5" t="s">
        <v>52</v>
      </c>
      <c r="AD2227" s="5" t="s">
        <v>398</v>
      </c>
      <c r="AE2227" s="5" t="s">
        <v>399</v>
      </c>
      <c r="AF2227" s="5" t="s">
        <v>400</v>
      </c>
      <c r="AG2227" s="5" t="s">
        <v>401</v>
      </c>
      <c r="AH2227" s="5">
        <v>23502.0</v>
      </c>
      <c r="AI2227" s="5" t="s">
        <v>402</v>
      </c>
      <c r="AJ2227" s="5" t="s">
        <v>17408</v>
      </c>
      <c r="AK2227" s="5" t="s">
        <v>19843</v>
      </c>
      <c r="AL2227" s="5" t="s">
        <v>1874</v>
      </c>
    </row>
    <row r="2228">
      <c r="A2228" s="5" t="s">
        <v>19844</v>
      </c>
      <c r="B2228" s="5" t="s">
        <v>3666</v>
      </c>
      <c r="C2228" s="5" t="s">
        <v>19845</v>
      </c>
      <c r="D2228" s="9">
        <v>42583.0</v>
      </c>
      <c r="E2228" s="5">
        <v>2848.0</v>
      </c>
      <c r="F2228" s="5">
        <v>1295.0</v>
      </c>
      <c r="G2228" s="5" t="s">
        <v>130</v>
      </c>
      <c r="H2228" s="5" t="s">
        <v>45</v>
      </c>
      <c r="I2228" s="5" t="s">
        <v>2332</v>
      </c>
      <c r="J2228" s="5" t="s">
        <v>133</v>
      </c>
      <c r="K2228" s="5" t="s">
        <v>19846</v>
      </c>
      <c r="L2228" s="5" t="s">
        <v>19847</v>
      </c>
      <c r="M2228" s="10" t="str">
        <f>IFERROR(__xludf.DUMMYFUNCTION("REGEXEXTRACT(L2713, ""[\s,]([A-Z]{2})[,\s]\s?\d{5}"")"),"#N/A")</f>
        <v>#N/A</v>
      </c>
      <c r="N2228" s="5" t="s">
        <v>19848</v>
      </c>
      <c r="O2228" s="5" t="s">
        <v>52</v>
      </c>
      <c r="P2228" s="5">
        <v>1.0</v>
      </c>
      <c r="Q2228" s="5" t="s">
        <v>19849</v>
      </c>
      <c r="R2228" s="5" t="s">
        <v>244</v>
      </c>
      <c r="S2228" s="5">
        <v>666.0</v>
      </c>
      <c r="T2228" s="5" t="s">
        <v>69</v>
      </c>
      <c r="U2228" s="5">
        <v>13.0</v>
      </c>
      <c r="V2228" s="5" t="s">
        <v>70</v>
      </c>
      <c r="W2228" s="5" t="s">
        <v>19850</v>
      </c>
      <c r="X2228" s="5" t="s">
        <v>52</v>
      </c>
      <c r="Y2228" s="5" t="s">
        <v>52</v>
      </c>
      <c r="Z2228" s="5">
        <v>1606.0</v>
      </c>
      <c r="AA2228" s="5" t="s">
        <v>19851</v>
      </c>
      <c r="AB2228" s="5" t="s">
        <v>730</v>
      </c>
      <c r="AC2228" s="5" t="s">
        <v>52</v>
      </c>
      <c r="AD2228" s="5" t="s">
        <v>72</v>
      </c>
      <c r="AE2228" s="5" t="s">
        <v>73</v>
      </c>
      <c r="AF2228" s="5" t="s">
        <v>74</v>
      </c>
      <c r="AG2228" s="5" t="s">
        <v>75</v>
      </c>
      <c r="AH2228" s="5" t="s">
        <v>76</v>
      </c>
      <c r="AI2228" s="5" t="s">
        <v>77</v>
      </c>
      <c r="AJ2228" s="5" t="s">
        <v>19852</v>
      </c>
      <c r="AK2228" s="5" t="s">
        <v>19853</v>
      </c>
      <c r="AL2228" s="5" t="s">
        <v>525</v>
      </c>
    </row>
    <row r="2229" hidden="1">
      <c r="A2229" s="5" t="s">
        <v>19854</v>
      </c>
      <c r="B2229" s="5" t="s">
        <v>19855</v>
      </c>
      <c r="C2229" s="5" t="s">
        <v>3179</v>
      </c>
      <c r="D2229" s="9">
        <v>42583.0</v>
      </c>
      <c r="E2229" s="5">
        <v>48611.0</v>
      </c>
      <c r="F2229" s="5">
        <v>22096.0</v>
      </c>
      <c r="G2229" s="5" t="s">
        <v>579</v>
      </c>
      <c r="H2229" s="5" t="s">
        <v>1792</v>
      </c>
      <c r="I2229" s="5" t="s">
        <v>19193</v>
      </c>
      <c r="J2229" s="5" t="s">
        <v>581</v>
      </c>
      <c r="K2229" s="5" t="s">
        <v>19856</v>
      </c>
      <c r="L2229" s="5" t="s">
        <v>19857</v>
      </c>
      <c r="M2229" s="10" t="str">
        <f>IFERROR(__xludf.DUMMYFUNCTION("REGEXEXTRACT(L2714, ""[\s,]([A-Z]{2})[,\s]\s?\d{5}"")"),"#N/A")</f>
        <v>#N/A</v>
      </c>
      <c r="N2229" s="5" t="s">
        <v>19858</v>
      </c>
      <c r="O2229" s="5" t="s">
        <v>16837</v>
      </c>
      <c r="P2229" s="5">
        <v>1.0</v>
      </c>
      <c r="Q2229" s="5" t="s">
        <v>19859</v>
      </c>
      <c r="R2229" s="5">
        <v>4500.0</v>
      </c>
      <c r="S2229" s="5">
        <v>28.0</v>
      </c>
      <c r="T2229" s="5" t="s">
        <v>115</v>
      </c>
      <c r="U2229" s="5">
        <v>0.0</v>
      </c>
      <c r="V2229" s="5" t="s">
        <v>70</v>
      </c>
      <c r="W2229" s="5" t="s">
        <v>19860</v>
      </c>
      <c r="X2229" s="5" t="s">
        <v>71</v>
      </c>
      <c r="Y2229" s="5" t="s">
        <v>52</v>
      </c>
      <c r="Z2229" s="5" t="s">
        <v>19861</v>
      </c>
      <c r="AA2229" s="5" t="s">
        <v>19862</v>
      </c>
      <c r="AB2229" s="5" t="s">
        <v>235</v>
      </c>
      <c r="AC2229" s="5" t="s">
        <v>52</v>
      </c>
      <c r="AD2229" s="5" t="s">
        <v>398</v>
      </c>
      <c r="AE2229" s="5" t="s">
        <v>399</v>
      </c>
      <c r="AF2229" s="5" t="s">
        <v>400</v>
      </c>
      <c r="AG2229" s="5" t="s">
        <v>401</v>
      </c>
      <c r="AH2229" s="5">
        <v>23502.0</v>
      </c>
      <c r="AI2229" s="5" t="s">
        <v>402</v>
      </c>
      <c r="AJ2229" s="5" t="s">
        <v>19855</v>
      </c>
      <c r="AK2229" s="5" t="s">
        <v>19857</v>
      </c>
      <c r="AL2229" s="5" t="s">
        <v>1573</v>
      </c>
    </row>
    <row r="2230" hidden="1">
      <c r="A2230" s="5" t="s">
        <v>19863</v>
      </c>
      <c r="B2230" s="5" t="s">
        <v>19864</v>
      </c>
      <c r="C2230" s="5" t="s">
        <v>19865</v>
      </c>
      <c r="D2230" s="9">
        <v>42582.0</v>
      </c>
      <c r="E2230" s="5">
        <v>34804.0</v>
      </c>
      <c r="F2230" s="5">
        <v>15820.0</v>
      </c>
      <c r="G2230" s="5" t="s">
        <v>412</v>
      </c>
      <c r="H2230" s="5" t="s">
        <v>171</v>
      </c>
      <c r="I2230" s="5" t="s">
        <v>19866</v>
      </c>
      <c r="J2230" s="5" t="s">
        <v>414</v>
      </c>
      <c r="K2230" s="5" t="s">
        <v>19867</v>
      </c>
      <c r="L2230" s="5" t="s">
        <v>19868</v>
      </c>
      <c r="M2230" s="10" t="str">
        <f>IFERROR(__xludf.DUMMYFUNCTION("REGEXEXTRACT(L2715, ""[\s,]([A-Z]{2})[,\s]\s?\d{5}"")"),"#N/A")</f>
        <v>#N/A</v>
      </c>
      <c r="N2230" s="5" t="s">
        <v>19869</v>
      </c>
      <c r="O2230" s="5">
        <v>7662.0</v>
      </c>
      <c r="P2230" s="5">
        <v>1.0</v>
      </c>
      <c r="Q2230" s="5" t="s">
        <v>19870</v>
      </c>
      <c r="R2230" s="5">
        <v>2200.0</v>
      </c>
      <c r="S2230" s="5">
        <v>40.0</v>
      </c>
      <c r="T2230" s="5" t="s">
        <v>53</v>
      </c>
      <c r="U2230" s="5">
        <v>0.0</v>
      </c>
      <c r="V2230" s="5" t="s">
        <v>93</v>
      </c>
      <c r="W2230" s="5" t="s">
        <v>19871</v>
      </c>
      <c r="X2230" s="5" t="s">
        <v>71</v>
      </c>
      <c r="Y2230" s="5" t="s">
        <v>52</v>
      </c>
      <c r="Z2230" s="5" t="s">
        <v>19872</v>
      </c>
      <c r="AA2230" s="5" t="s">
        <v>19873</v>
      </c>
      <c r="AB2230" s="5" t="s">
        <v>2743</v>
      </c>
      <c r="AC2230" s="5" t="s">
        <v>52</v>
      </c>
      <c r="AD2230" s="5" t="s">
        <v>15837</v>
      </c>
      <c r="AE2230" s="5" t="s">
        <v>15838</v>
      </c>
      <c r="AF2230" s="5" t="s">
        <v>2166</v>
      </c>
      <c r="AG2230" s="5" t="s">
        <v>52</v>
      </c>
      <c r="AH2230" s="5" t="s">
        <v>52</v>
      </c>
      <c r="AI2230" s="5" t="s">
        <v>15839</v>
      </c>
      <c r="AJ2230" s="5" t="s">
        <v>19874</v>
      </c>
      <c r="AK2230" s="5" t="s">
        <v>19875</v>
      </c>
      <c r="AL2230" s="5" t="s">
        <v>19876</v>
      </c>
    </row>
    <row r="2231" hidden="1">
      <c r="A2231" s="5" t="s">
        <v>19877</v>
      </c>
      <c r="B2231" s="5" t="s">
        <v>19878</v>
      </c>
      <c r="C2231" s="5" t="s">
        <v>19879</v>
      </c>
      <c r="D2231" s="9">
        <v>42579.0</v>
      </c>
      <c r="E2231" s="5">
        <v>46338.0</v>
      </c>
      <c r="F2231" s="5">
        <v>21063.0</v>
      </c>
      <c r="G2231" s="5" t="s">
        <v>766</v>
      </c>
      <c r="H2231" s="5" t="s">
        <v>1792</v>
      </c>
      <c r="I2231" s="5" t="s">
        <v>1459</v>
      </c>
      <c r="J2231" s="5" t="s">
        <v>768</v>
      </c>
      <c r="K2231" s="5" t="s">
        <v>391</v>
      </c>
      <c r="L2231" s="5" t="s">
        <v>19880</v>
      </c>
      <c r="M2231" s="10" t="str">
        <f>IFERROR(__xludf.DUMMYFUNCTION("REGEXEXTRACT(L2716, ""[\s,]([A-Z]{2})[,\s]\s?\d{5}"")"),"#N/A")</f>
        <v>#N/A</v>
      </c>
      <c r="N2231" s="5" t="s">
        <v>19881</v>
      </c>
      <c r="O2231" s="5">
        <v>28208.0</v>
      </c>
      <c r="P2231" s="5">
        <v>1.0</v>
      </c>
      <c r="Q2231" s="5" t="s">
        <v>19882</v>
      </c>
      <c r="R2231" s="5">
        <v>4500.0</v>
      </c>
      <c r="S2231" s="5">
        <v>2099.0</v>
      </c>
      <c r="T2231" s="5" t="s">
        <v>69</v>
      </c>
      <c r="U2231" s="5">
        <v>38.0</v>
      </c>
      <c r="V2231" s="5" t="s">
        <v>70</v>
      </c>
      <c r="W2231" s="5" t="s">
        <v>19883</v>
      </c>
      <c r="X2231" s="5" t="s">
        <v>71</v>
      </c>
      <c r="Y2231" s="5" t="s">
        <v>52</v>
      </c>
      <c r="Z2231" s="5">
        <v>1606.0</v>
      </c>
      <c r="AA2231" s="5" t="s">
        <v>19884</v>
      </c>
      <c r="AB2231" s="5" t="s">
        <v>730</v>
      </c>
      <c r="AC2231" s="5" t="s">
        <v>52</v>
      </c>
      <c r="AD2231" s="5" t="s">
        <v>12545</v>
      </c>
      <c r="AE2231" s="5" t="s">
        <v>12546</v>
      </c>
      <c r="AF2231" s="5" t="s">
        <v>74</v>
      </c>
      <c r="AG2231" s="5" t="s">
        <v>75</v>
      </c>
      <c r="AH2231" s="5" t="s">
        <v>76</v>
      </c>
      <c r="AI2231" s="5" t="s">
        <v>12547</v>
      </c>
      <c r="AJ2231" s="5" t="s">
        <v>19878</v>
      </c>
      <c r="AK2231" s="5" t="s">
        <v>19885</v>
      </c>
      <c r="AL2231" s="5" t="s">
        <v>776</v>
      </c>
    </row>
    <row r="2232" hidden="1">
      <c r="A2232" s="5" t="s">
        <v>19886</v>
      </c>
      <c r="B2232" s="5" t="s">
        <v>16737</v>
      </c>
      <c r="C2232" s="5" t="s">
        <v>16738</v>
      </c>
      <c r="D2232" s="9">
        <v>42578.0</v>
      </c>
      <c r="E2232" s="5">
        <v>20594.0</v>
      </c>
      <c r="F2232" s="5">
        <v>9361.0</v>
      </c>
      <c r="G2232" s="5" t="s">
        <v>3378</v>
      </c>
      <c r="H2232" s="5" t="s">
        <v>171</v>
      </c>
      <c r="I2232" s="5" t="s">
        <v>19887</v>
      </c>
      <c r="J2232" s="5" t="s">
        <v>3378</v>
      </c>
      <c r="K2232" s="5" t="s">
        <v>19888</v>
      </c>
      <c r="L2232" s="5" t="s">
        <v>16741</v>
      </c>
      <c r="M2232" s="10" t="str">
        <f>IFERROR(__xludf.DUMMYFUNCTION("REGEXEXTRACT(L2717, ""[\s,]([A-Z]{2})[,\s]\s?\d{5}"")"),"#N/A")</f>
        <v>#N/A</v>
      </c>
      <c r="N2232" s="5" t="s">
        <v>16742</v>
      </c>
      <c r="O2232" s="5">
        <v>45242.0</v>
      </c>
      <c r="P2232" s="5">
        <v>1.0</v>
      </c>
      <c r="Q2232" s="5" t="s">
        <v>19889</v>
      </c>
      <c r="R2232" s="5" t="s">
        <v>52</v>
      </c>
      <c r="S2232" s="5">
        <v>725.0</v>
      </c>
      <c r="T2232" s="5" t="s">
        <v>69</v>
      </c>
      <c r="U2232" s="5">
        <v>0.0</v>
      </c>
      <c r="V2232" s="5" t="s">
        <v>93</v>
      </c>
      <c r="W2232" s="5" t="s">
        <v>19890</v>
      </c>
      <c r="X2232" s="5" t="s">
        <v>55</v>
      </c>
      <c r="Y2232" s="5" t="s">
        <v>19891</v>
      </c>
      <c r="Z2232" s="5" t="s">
        <v>19892</v>
      </c>
      <c r="AA2232" s="5" t="s">
        <v>19893</v>
      </c>
      <c r="AB2232" s="5" t="s">
        <v>235</v>
      </c>
      <c r="AC2232" s="5" t="s">
        <v>52</v>
      </c>
      <c r="AD2232" s="5" t="s">
        <v>3141</v>
      </c>
      <c r="AE2232" s="5" t="s">
        <v>3142</v>
      </c>
      <c r="AF2232" s="5" t="s">
        <v>162</v>
      </c>
      <c r="AG2232" s="5" t="s">
        <v>52</v>
      </c>
      <c r="AH2232" s="5" t="s">
        <v>52</v>
      </c>
      <c r="AI2232" s="5" t="s">
        <v>3143</v>
      </c>
      <c r="AJ2232" s="5" t="s">
        <v>52</v>
      </c>
      <c r="AK2232" s="5" t="s">
        <v>52</v>
      </c>
      <c r="AL2232" s="5" t="s">
        <v>162</v>
      </c>
    </row>
    <row r="2233" hidden="1">
      <c r="A2233" s="5" t="s">
        <v>19894</v>
      </c>
      <c r="B2233" s="5" t="s">
        <v>19895</v>
      </c>
      <c r="C2233" s="5" t="s">
        <v>19896</v>
      </c>
      <c r="D2233" s="9">
        <v>42577.0</v>
      </c>
      <c r="E2233" s="5">
        <v>43358.0</v>
      </c>
      <c r="F2233" s="5">
        <v>19708.0</v>
      </c>
      <c r="G2233" s="5" t="s">
        <v>659</v>
      </c>
      <c r="H2233" s="5" t="s">
        <v>149</v>
      </c>
      <c r="I2233" s="5" t="s">
        <v>19897</v>
      </c>
      <c r="J2233" s="5" t="s">
        <v>661</v>
      </c>
      <c r="K2233" s="5" t="s">
        <v>4975</v>
      </c>
      <c r="L2233" s="5" t="s">
        <v>19898</v>
      </c>
      <c r="M2233" s="10" t="str">
        <f>IFERROR(__xludf.DUMMYFUNCTION("REGEXEXTRACT(L2718, ""[\s,]([A-Z]{2})[,\s]\s?\d{5}"")"),"#N/A")</f>
        <v>#N/A</v>
      </c>
      <c r="N2233" s="5" t="s">
        <v>19899</v>
      </c>
      <c r="O2233" s="5">
        <v>30746.0</v>
      </c>
      <c r="P2233" s="5">
        <v>1.0</v>
      </c>
      <c r="Q2233" s="5" t="s">
        <v>19900</v>
      </c>
      <c r="R2233" s="5">
        <v>4510.0</v>
      </c>
      <c r="S2233" s="5">
        <v>1125.0</v>
      </c>
      <c r="T2233" s="5" t="s">
        <v>115</v>
      </c>
      <c r="U2233" s="5">
        <v>0.0</v>
      </c>
      <c r="V2233" s="5" t="s">
        <v>52</v>
      </c>
      <c r="W2233" s="5" t="s">
        <v>19901</v>
      </c>
      <c r="X2233" s="5" t="s">
        <v>52</v>
      </c>
      <c r="Y2233" s="5" t="s">
        <v>52</v>
      </c>
      <c r="Z2233" s="5" t="s">
        <v>858</v>
      </c>
      <c r="AA2233" s="5" t="s">
        <v>19902</v>
      </c>
      <c r="AB2233" s="5" t="s">
        <v>235</v>
      </c>
      <c r="AC2233" s="5" t="s">
        <v>52</v>
      </c>
      <c r="AD2233" s="5" t="s">
        <v>181</v>
      </c>
      <c r="AE2233" s="5" t="s">
        <v>182</v>
      </c>
      <c r="AF2233" s="5" t="s">
        <v>183</v>
      </c>
      <c r="AG2233" s="5" t="s">
        <v>52</v>
      </c>
      <c r="AH2233" s="5" t="s">
        <v>52</v>
      </c>
      <c r="AI2233" s="5" t="s">
        <v>184</v>
      </c>
      <c r="AJ2233" s="5" t="s">
        <v>19903</v>
      </c>
      <c r="AK2233" s="5" t="s">
        <v>19904</v>
      </c>
      <c r="AL2233" s="5" t="s">
        <v>19905</v>
      </c>
    </row>
    <row r="2234" hidden="1">
      <c r="A2234" s="5" t="s">
        <v>19906</v>
      </c>
      <c r="B2234" s="5" t="s">
        <v>14827</v>
      </c>
      <c r="C2234" s="5" t="s">
        <v>19907</v>
      </c>
      <c r="D2234" s="9">
        <v>42576.0</v>
      </c>
      <c r="E2234" s="5">
        <v>32021.0</v>
      </c>
      <c r="F2234" s="5">
        <v>14555.0</v>
      </c>
      <c r="G2234" s="5" t="s">
        <v>634</v>
      </c>
      <c r="H2234" s="5" t="s">
        <v>272</v>
      </c>
      <c r="I2234" s="5" t="s">
        <v>19908</v>
      </c>
      <c r="J2234" s="5" t="s">
        <v>274</v>
      </c>
      <c r="K2234" s="5" t="s">
        <v>19909</v>
      </c>
      <c r="L2234" s="5" t="s">
        <v>19910</v>
      </c>
      <c r="M2234" s="10" t="str">
        <f>IFERROR(__xludf.DUMMYFUNCTION("REGEXEXTRACT(L2719, ""[\s,]([A-Z]{2})[,\s]\s?\d{5}"")"),"#N/A")</f>
        <v>#N/A</v>
      </c>
      <c r="N2234" s="5" t="s">
        <v>19911</v>
      </c>
      <c r="O2234" s="5" t="s">
        <v>52</v>
      </c>
      <c r="P2234" s="5">
        <v>1.0</v>
      </c>
      <c r="Q2234" s="5" t="s">
        <v>19912</v>
      </c>
      <c r="R2234" s="5" t="s">
        <v>244</v>
      </c>
      <c r="S2234" s="5">
        <v>1448.0</v>
      </c>
      <c r="T2234" s="5" t="s">
        <v>115</v>
      </c>
      <c r="U2234" s="5">
        <v>68.0</v>
      </c>
      <c r="V2234" s="5" t="s">
        <v>93</v>
      </c>
      <c r="W2234" s="5" t="s">
        <v>19913</v>
      </c>
      <c r="X2234" s="5" t="s">
        <v>71</v>
      </c>
      <c r="Y2234" s="5" t="s">
        <v>52</v>
      </c>
      <c r="Z2234" s="5" t="s">
        <v>19914</v>
      </c>
      <c r="AA2234" s="5" t="s">
        <v>19915</v>
      </c>
      <c r="AB2234" s="5" t="s">
        <v>260</v>
      </c>
      <c r="AC2234" s="5" t="s">
        <v>52</v>
      </c>
      <c r="AD2234" s="5" t="s">
        <v>9092</v>
      </c>
      <c r="AE2234" s="5" t="s">
        <v>9093</v>
      </c>
      <c r="AF2234" s="5" t="s">
        <v>2166</v>
      </c>
      <c r="AG2234" s="5" t="s">
        <v>52</v>
      </c>
      <c r="AH2234" s="5" t="s">
        <v>52</v>
      </c>
      <c r="AI2234" s="5" t="s">
        <v>52</v>
      </c>
      <c r="AJ2234" s="5" t="s">
        <v>14827</v>
      </c>
      <c r="AK2234" s="5" t="s">
        <v>19910</v>
      </c>
      <c r="AL2234" s="5" t="s">
        <v>1874</v>
      </c>
    </row>
    <row r="2235" hidden="1">
      <c r="A2235" s="5" t="s">
        <v>19916</v>
      </c>
      <c r="B2235" s="5" t="s">
        <v>19917</v>
      </c>
      <c r="C2235" s="5" t="s">
        <v>19918</v>
      </c>
      <c r="D2235" s="9">
        <v>42574.0</v>
      </c>
      <c r="E2235" s="5">
        <v>12019.0</v>
      </c>
      <c r="F2235" s="5">
        <v>5463.0</v>
      </c>
      <c r="G2235" s="5" t="s">
        <v>18465</v>
      </c>
      <c r="H2235" s="5" t="s">
        <v>2784</v>
      </c>
      <c r="I2235" s="5" t="s">
        <v>17330</v>
      </c>
      <c r="J2235" s="5" t="s">
        <v>274</v>
      </c>
      <c r="K2235" s="5" t="s">
        <v>19919</v>
      </c>
      <c r="L2235" s="5" t="s">
        <v>19920</v>
      </c>
      <c r="M2235" s="10" t="str">
        <f>IFERROR(__xludf.DUMMYFUNCTION("REGEXEXTRACT(L2720, ""[\s,]([A-Z]{2})[,\s]\s?\d{5}"")"),"#N/A")</f>
        <v>#N/A</v>
      </c>
      <c r="N2235" s="5" t="s">
        <v>19921</v>
      </c>
      <c r="O2235" s="5" t="s">
        <v>52</v>
      </c>
      <c r="P2235" s="5">
        <v>1.0</v>
      </c>
      <c r="Q2235" s="5" t="s">
        <v>19922</v>
      </c>
      <c r="R2235" s="5" t="s">
        <v>91</v>
      </c>
      <c r="S2235" s="5">
        <v>995.0</v>
      </c>
      <c r="T2235" s="5" t="s">
        <v>69</v>
      </c>
      <c r="U2235" s="5">
        <v>64.0</v>
      </c>
      <c r="V2235" s="5" t="s">
        <v>70</v>
      </c>
      <c r="W2235" s="5" t="s">
        <v>19923</v>
      </c>
      <c r="X2235" s="5" t="s">
        <v>52</v>
      </c>
      <c r="Y2235" s="5" t="s">
        <v>52</v>
      </c>
      <c r="Z2235" s="5">
        <v>24.0</v>
      </c>
      <c r="AA2235" s="5" t="s">
        <v>19924</v>
      </c>
      <c r="AB2235" s="5" t="s">
        <v>59</v>
      </c>
      <c r="AC2235" s="5" t="s">
        <v>52</v>
      </c>
      <c r="AD2235" s="5" t="s">
        <v>1230</v>
      </c>
      <c r="AE2235" s="5" t="s">
        <v>1231</v>
      </c>
      <c r="AF2235" s="5" t="s">
        <v>52</v>
      </c>
      <c r="AG2235" s="5" t="s">
        <v>52</v>
      </c>
      <c r="AH2235" s="5" t="s">
        <v>52</v>
      </c>
      <c r="AI2235" s="5" t="s">
        <v>1232</v>
      </c>
      <c r="AJ2235" s="5" t="s">
        <v>19917</v>
      </c>
      <c r="AK2235" s="5" t="s">
        <v>19920</v>
      </c>
      <c r="AL2235" s="5" t="s">
        <v>18151</v>
      </c>
    </row>
    <row r="2236" hidden="1">
      <c r="A2236" s="5" t="s">
        <v>19925</v>
      </c>
      <c r="B2236" s="5" t="s">
        <v>13270</v>
      </c>
      <c r="C2236" s="5" t="s">
        <v>16430</v>
      </c>
      <c r="D2236" s="9">
        <v>42572.0</v>
      </c>
      <c r="E2236" s="5">
        <v>45375.0</v>
      </c>
      <c r="F2236" s="5">
        <v>20625.0</v>
      </c>
      <c r="G2236" s="5" t="s">
        <v>19326</v>
      </c>
      <c r="H2236" s="5" t="s">
        <v>205</v>
      </c>
      <c r="I2236" s="5" t="s">
        <v>19926</v>
      </c>
      <c r="J2236" s="5" t="s">
        <v>2471</v>
      </c>
      <c r="K2236" s="5" t="s">
        <v>1536</v>
      </c>
      <c r="L2236" s="5" t="s">
        <v>18420</v>
      </c>
      <c r="M2236" s="10" t="str">
        <f>IFERROR(__xludf.DUMMYFUNCTION("REGEXEXTRACT(L2721, ""[\s,]([A-Z]{2})[,\s]\s?\d{5}"")"),"#N/A")</f>
        <v>#N/A</v>
      </c>
      <c r="N2236" s="5" t="s">
        <v>18565</v>
      </c>
      <c r="O2236" s="5" t="s">
        <v>52</v>
      </c>
      <c r="P2236" s="5">
        <v>1.0</v>
      </c>
      <c r="Q2236" s="5" t="s">
        <v>19927</v>
      </c>
      <c r="R2236" s="5" t="s">
        <v>91</v>
      </c>
      <c r="S2236" s="5">
        <v>3750.0</v>
      </c>
      <c r="T2236" s="5" t="s">
        <v>53</v>
      </c>
      <c r="U2236" s="5">
        <v>0.0</v>
      </c>
      <c r="V2236" s="5" t="s">
        <v>70</v>
      </c>
      <c r="W2236" s="5" t="s">
        <v>19928</v>
      </c>
      <c r="X2236" s="5" t="s">
        <v>55</v>
      </c>
      <c r="Y2236" s="5" t="s">
        <v>19929</v>
      </c>
      <c r="Z2236" s="5">
        <v>1606.0</v>
      </c>
      <c r="AA2236" s="5" t="s">
        <v>19930</v>
      </c>
      <c r="AB2236" s="5" t="s">
        <v>604</v>
      </c>
      <c r="AC2236" s="5" t="s">
        <v>52</v>
      </c>
      <c r="AD2236" s="5" t="s">
        <v>18427</v>
      </c>
      <c r="AE2236" s="5" t="s">
        <v>18428</v>
      </c>
      <c r="AF2236" s="5" t="s">
        <v>18429</v>
      </c>
      <c r="AG2236" s="5" t="s">
        <v>863</v>
      </c>
      <c r="AH2236" s="5">
        <v>90502.0</v>
      </c>
      <c r="AI2236" s="5" t="s">
        <v>18430</v>
      </c>
      <c r="AJ2236" s="5" t="s">
        <v>52</v>
      </c>
      <c r="AK2236" s="5" t="s">
        <v>52</v>
      </c>
      <c r="AL2236" s="5" t="s">
        <v>3729</v>
      </c>
    </row>
    <row r="2237" hidden="1">
      <c r="A2237" s="5" t="s">
        <v>19931</v>
      </c>
      <c r="B2237" s="5" t="s">
        <v>16737</v>
      </c>
      <c r="C2237" s="5" t="s">
        <v>16738</v>
      </c>
      <c r="D2237" s="9">
        <v>42570.0</v>
      </c>
      <c r="E2237" s="5">
        <v>25199.0</v>
      </c>
      <c r="F2237" s="5">
        <v>11454.0</v>
      </c>
      <c r="G2237" s="5" t="s">
        <v>3378</v>
      </c>
      <c r="H2237" s="5" t="s">
        <v>171</v>
      </c>
      <c r="I2237" s="5" t="s">
        <v>19932</v>
      </c>
      <c r="J2237" s="5" t="s">
        <v>3378</v>
      </c>
      <c r="K2237" s="5" t="s">
        <v>19933</v>
      </c>
      <c r="L2237" s="5" t="s">
        <v>16741</v>
      </c>
      <c r="M2237" s="10" t="str">
        <f>IFERROR(__xludf.DUMMYFUNCTION("REGEXEXTRACT(L2722, ""[\s,]([A-Z]{2})[,\s]\s?\d{5}"")"),"#N/A")</f>
        <v>#N/A</v>
      </c>
      <c r="N2237" s="5" t="s">
        <v>16742</v>
      </c>
      <c r="O2237" s="5">
        <v>45242.0</v>
      </c>
      <c r="P2237" s="5">
        <v>1.0</v>
      </c>
      <c r="Q2237" s="5" t="s">
        <v>19934</v>
      </c>
      <c r="R2237" s="5">
        <v>4310.0</v>
      </c>
      <c r="S2237" s="5">
        <v>927.0</v>
      </c>
      <c r="T2237" s="5" t="s">
        <v>69</v>
      </c>
      <c r="U2237" s="5">
        <v>0.0</v>
      </c>
      <c r="V2237" s="5" t="s">
        <v>93</v>
      </c>
      <c r="W2237" s="5" t="s">
        <v>19935</v>
      </c>
      <c r="X2237" s="5" t="s">
        <v>55</v>
      </c>
      <c r="Y2237" s="5" t="s">
        <v>19936</v>
      </c>
      <c r="Z2237" s="5" t="s">
        <v>19937</v>
      </c>
      <c r="AA2237" s="5" t="s">
        <v>19938</v>
      </c>
      <c r="AB2237" s="5" t="s">
        <v>1426</v>
      </c>
      <c r="AC2237" s="5" t="s">
        <v>52</v>
      </c>
      <c r="AD2237" s="5" t="s">
        <v>3141</v>
      </c>
      <c r="AE2237" s="5" t="s">
        <v>3142</v>
      </c>
      <c r="AF2237" s="5" t="s">
        <v>162</v>
      </c>
      <c r="AG2237" s="5" t="s">
        <v>52</v>
      </c>
      <c r="AH2237" s="5" t="s">
        <v>52</v>
      </c>
      <c r="AI2237" s="5" t="s">
        <v>3143</v>
      </c>
      <c r="AJ2237" s="5" t="s">
        <v>52</v>
      </c>
      <c r="AK2237" s="5" t="s">
        <v>52</v>
      </c>
      <c r="AL2237" s="5" t="s">
        <v>162</v>
      </c>
    </row>
    <row r="2238" hidden="1">
      <c r="A2238" s="5" t="s">
        <v>19939</v>
      </c>
      <c r="B2238" s="5" t="s">
        <v>10535</v>
      </c>
      <c r="C2238" s="5" t="s">
        <v>19940</v>
      </c>
      <c r="D2238" s="9">
        <v>42569.0</v>
      </c>
      <c r="E2238" s="5">
        <v>45296.0</v>
      </c>
      <c r="F2238" s="5">
        <v>20589.0</v>
      </c>
      <c r="G2238" s="5" t="s">
        <v>18743</v>
      </c>
      <c r="H2238" s="5" t="s">
        <v>459</v>
      </c>
      <c r="I2238" s="5" t="s">
        <v>19200</v>
      </c>
      <c r="J2238" s="5" t="s">
        <v>2442</v>
      </c>
      <c r="K2238" s="5" t="s">
        <v>19941</v>
      </c>
      <c r="L2238" s="5" t="s">
        <v>19942</v>
      </c>
      <c r="M2238" s="10" t="str">
        <f>IFERROR(__xludf.DUMMYFUNCTION("REGEXEXTRACT(L2723, ""[\s,]([A-Z]{2})[,\s]\s?\d{5}"")"),"#N/A")</f>
        <v>#N/A</v>
      </c>
      <c r="N2238" s="5" t="s">
        <v>19943</v>
      </c>
      <c r="O2238" s="5" t="s">
        <v>52</v>
      </c>
      <c r="P2238" s="5">
        <v>1.0</v>
      </c>
      <c r="Q2238" s="5" t="s">
        <v>19944</v>
      </c>
      <c r="R2238" s="5">
        <v>2230.0</v>
      </c>
      <c r="S2238" s="5">
        <v>686.0</v>
      </c>
      <c r="T2238" s="5" t="s">
        <v>115</v>
      </c>
      <c r="U2238" s="5">
        <v>0.0</v>
      </c>
      <c r="V2238" s="5" t="s">
        <v>70</v>
      </c>
      <c r="W2238" s="5" t="s">
        <v>19945</v>
      </c>
      <c r="X2238" s="5" t="s">
        <v>52</v>
      </c>
      <c r="Y2238" s="5" t="s">
        <v>52</v>
      </c>
      <c r="Z2238" s="5" t="s">
        <v>19946</v>
      </c>
      <c r="AA2238" s="5" t="s">
        <v>19947</v>
      </c>
      <c r="AB2238" s="5" t="s">
        <v>119</v>
      </c>
      <c r="AC2238" s="5" t="s">
        <v>1051</v>
      </c>
      <c r="AD2238" s="5" t="s">
        <v>398</v>
      </c>
      <c r="AE2238" s="5" t="s">
        <v>399</v>
      </c>
      <c r="AF2238" s="5" t="s">
        <v>400</v>
      </c>
      <c r="AG2238" s="5" t="s">
        <v>401</v>
      </c>
      <c r="AH2238" s="5">
        <v>23502.0</v>
      </c>
      <c r="AI2238" s="5" t="s">
        <v>402</v>
      </c>
      <c r="AJ2238" s="5" t="s">
        <v>11638</v>
      </c>
      <c r="AK2238" s="5" t="s">
        <v>19948</v>
      </c>
      <c r="AL2238" s="5" t="s">
        <v>11769</v>
      </c>
    </row>
    <row r="2239" hidden="1">
      <c r="A2239" s="5" t="s">
        <v>19949</v>
      </c>
      <c r="B2239" s="5" t="s">
        <v>19536</v>
      </c>
      <c r="C2239" s="5" t="s">
        <v>19537</v>
      </c>
      <c r="D2239" s="9">
        <v>42569.0</v>
      </c>
      <c r="E2239" s="5">
        <v>6499.0</v>
      </c>
      <c r="F2239" s="5">
        <v>2954.0</v>
      </c>
      <c r="G2239" s="5" t="s">
        <v>634</v>
      </c>
      <c r="H2239" s="5" t="s">
        <v>171</v>
      </c>
      <c r="I2239" s="5" t="s">
        <v>17330</v>
      </c>
      <c r="J2239" s="5" t="s">
        <v>274</v>
      </c>
      <c r="K2239" s="5" t="s">
        <v>19950</v>
      </c>
      <c r="L2239" s="5" t="s">
        <v>19540</v>
      </c>
      <c r="M2239" s="10" t="str">
        <f>IFERROR(__xludf.DUMMYFUNCTION("REGEXEXTRACT(L2724, ""[\s,]([A-Z]{2})[,\s]\s?\d{5}"")"),"#N/A")</f>
        <v>#N/A</v>
      </c>
      <c r="N2239" s="5" t="s">
        <v>19541</v>
      </c>
      <c r="O2239" s="5">
        <v>28075.0</v>
      </c>
      <c r="P2239" s="5">
        <v>1.0</v>
      </c>
      <c r="Q2239" s="5" t="s">
        <v>19951</v>
      </c>
      <c r="R2239" s="5">
        <v>4510.0</v>
      </c>
      <c r="S2239" s="5">
        <v>188.0</v>
      </c>
      <c r="T2239" s="5" t="s">
        <v>69</v>
      </c>
      <c r="U2239" s="5">
        <v>0.0</v>
      </c>
      <c r="V2239" s="5" t="s">
        <v>93</v>
      </c>
      <c r="W2239" s="5" t="s">
        <v>19952</v>
      </c>
      <c r="X2239" s="5" t="s">
        <v>55</v>
      </c>
      <c r="Y2239" s="5" t="s">
        <v>19953</v>
      </c>
      <c r="Z2239" s="5" t="s">
        <v>19954</v>
      </c>
      <c r="AA2239" s="5" t="s">
        <v>19955</v>
      </c>
      <c r="AB2239" s="5" t="s">
        <v>59</v>
      </c>
      <c r="AC2239" s="5" t="s">
        <v>52</v>
      </c>
      <c r="AD2239" s="5" t="s">
        <v>3141</v>
      </c>
      <c r="AE2239" s="5" t="s">
        <v>3142</v>
      </c>
      <c r="AF2239" s="5" t="s">
        <v>162</v>
      </c>
      <c r="AG2239" s="5" t="s">
        <v>52</v>
      </c>
      <c r="AH2239" s="5" t="s">
        <v>52</v>
      </c>
      <c r="AI2239" s="5" t="s">
        <v>3143</v>
      </c>
      <c r="AJ2239" s="5" t="s">
        <v>52</v>
      </c>
      <c r="AK2239" s="5" t="s">
        <v>52</v>
      </c>
      <c r="AL2239" s="5" t="s">
        <v>1874</v>
      </c>
    </row>
    <row r="2240" hidden="1">
      <c r="A2240" s="5" t="s">
        <v>19956</v>
      </c>
      <c r="B2240" s="5" t="s">
        <v>19957</v>
      </c>
      <c r="C2240" s="5" t="s">
        <v>19958</v>
      </c>
      <c r="D2240" s="9">
        <v>42568.0</v>
      </c>
      <c r="E2240" s="5">
        <v>17129.0</v>
      </c>
      <c r="F2240" s="5">
        <v>7786.0</v>
      </c>
      <c r="G2240" s="5" t="s">
        <v>706</v>
      </c>
      <c r="H2240" s="5" t="s">
        <v>171</v>
      </c>
      <c r="I2240" s="5" t="s">
        <v>19959</v>
      </c>
      <c r="J2240" s="5" t="s">
        <v>274</v>
      </c>
      <c r="K2240" s="5" t="s">
        <v>19960</v>
      </c>
      <c r="L2240" s="5" t="s">
        <v>19961</v>
      </c>
      <c r="M2240" s="10" t="str">
        <f>IFERROR(__xludf.DUMMYFUNCTION("REGEXEXTRACT(L2725, ""[\s,]([A-Z]{2})[,\s]\s?\d{5}"")"),"#N/A")</f>
        <v>#N/A</v>
      </c>
      <c r="N2240" s="5" t="s">
        <v>19962</v>
      </c>
      <c r="O2240" s="5" t="s">
        <v>52</v>
      </c>
      <c r="P2240" s="5">
        <v>1.0</v>
      </c>
      <c r="Q2240" s="5" t="s">
        <v>19963</v>
      </c>
      <c r="R2240" s="5" t="s">
        <v>52</v>
      </c>
      <c r="S2240" s="5">
        <v>4403.0</v>
      </c>
      <c r="T2240" s="5" t="s">
        <v>92</v>
      </c>
      <c r="U2240" s="5">
        <v>52.0</v>
      </c>
      <c r="V2240" s="5" t="s">
        <v>70</v>
      </c>
      <c r="W2240" s="5" t="s">
        <v>19964</v>
      </c>
      <c r="X2240" s="5" t="s">
        <v>71</v>
      </c>
      <c r="Y2240" s="5" t="s">
        <v>52</v>
      </c>
      <c r="Z2240" s="5" t="s">
        <v>19965</v>
      </c>
      <c r="AA2240" s="5" t="s">
        <v>19966</v>
      </c>
      <c r="AB2240" s="5" t="s">
        <v>260</v>
      </c>
      <c r="AC2240" s="5" t="s">
        <v>52</v>
      </c>
      <c r="AD2240" s="5" t="s">
        <v>19967</v>
      </c>
      <c r="AE2240" s="5" t="s">
        <v>19968</v>
      </c>
      <c r="AF2240" s="5" t="s">
        <v>2166</v>
      </c>
      <c r="AG2240" s="5" t="s">
        <v>52</v>
      </c>
      <c r="AH2240" s="5" t="s">
        <v>52</v>
      </c>
      <c r="AI2240" s="5" t="s">
        <v>52</v>
      </c>
      <c r="AJ2240" s="5" t="s">
        <v>19957</v>
      </c>
      <c r="AK2240" s="5" t="s">
        <v>19961</v>
      </c>
      <c r="AL2240" s="5" t="s">
        <v>19969</v>
      </c>
    </row>
    <row r="2241" hidden="1">
      <c r="A2241" s="5" t="s">
        <v>19970</v>
      </c>
      <c r="B2241" s="5" t="s">
        <v>11735</v>
      </c>
      <c r="C2241" s="5" t="s">
        <v>19971</v>
      </c>
      <c r="D2241" s="9">
        <v>42565.0</v>
      </c>
      <c r="E2241" s="5">
        <v>84061.0</v>
      </c>
      <c r="F2241" s="5">
        <v>38210.0</v>
      </c>
      <c r="G2241" s="5" t="s">
        <v>579</v>
      </c>
      <c r="H2241" s="5" t="s">
        <v>149</v>
      </c>
      <c r="I2241" s="5" t="s">
        <v>18129</v>
      </c>
      <c r="J2241" s="5" t="s">
        <v>581</v>
      </c>
      <c r="K2241" s="5" t="s">
        <v>1461</v>
      </c>
      <c r="L2241" s="5" t="s">
        <v>19972</v>
      </c>
      <c r="M2241" s="10" t="str">
        <f>IFERROR(__xludf.DUMMYFUNCTION("REGEXEXTRACT(L2726, ""[\s,]([A-Z]{2})[,\s]\s?\d{5}"")"),"#N/A")</f>
        <v>#N/A</v>
      </c>
      <c r="N2241" s="5" t="s">
        <v>19973</v>
      </c>
      <c r="O2241" s="5">
        <v>32822.0</v>
      </c>
      <c r="P2241" s="5">
        <v>3.0</v>
      </c>
      <c r="Q2241" s="5" t="s">
        <v>19974</v>
      </c>
      <c r="R2241" s="5" t="s">
        <v>1465</v>
      </c>
      <c r="S2241" s="5">
        <v>9.0</v>
      </c>
      <c r="T2241" s="5" t="s">
        <v>115</v>
      </c>
      <c r="U2241" s="5">
        <v>135.0</v>
      </c>
      <c r="V2241" s="5" t="s">
        <v>70</v>
      </c>
      <c r="W2241" s="5" t="s">
        <v>19975</v>
      </c>
      <c r="X2241" s="5" t="s">
        <v>71</v>
      </c>
      <c r="Y2241" s="5" t="s">
        <v>52</v>
      </c>
      <c r="Z2241" s="5" t="s">
        <v>19976</v>
      </c>
      <c r="AA2241" s="5" t="s">
        <v>19977</v>
      </c>
      <c r="AB2241" s="5" t="s">
        <v>8480</v>
      </c>
      <c r="AC2241" s="5" t="s">
        <v>52</v>
      </c>
      <c r="AD2241" s="5" t="s">
        <v>72</v>
      </c>
      <c r="AE2241" s="5" t="s">
        <v>73</v>
      </c>
      <c r="AF2241" s="5" t="s">
        <v>74</v>
      </c>
      <c r="AG2241" s="5" t="s">
        <v>75</v>
      </c>
      <c r="AH2241" s="5" t="s">
        <v>76</v>
      </c>
      <c r="AI2241" s="5" t="s">
        <v>77</v>
      </c>
      <c r="AJ2241" s="5" t="s">
        <v>11735</v>
      </c>
      <c r="AK2241" s="5" t="s">
        <v>19972</v>
      </c>
      <c r="AL2241" s="5" t="s">
        <v>19978</v>
      </c>
    </row>
    <row r="2242" hidden="1">
      <c r="A2242" s="5" t="s">
        <v>19979</v>
      </c>
      <c r="B2242" s="5" t="s">
        <v>16737</v>
      </c>
      <c r="C2242" s="5" t="s">
        <v>16738</v>
      </c>
      <c r="D2242" s="9">
        <v>42563.0</v>
      </c>
      <c r="E2242" s="5">
        <v>37921.0</v>
      </c>
      <c r="F2242" s="5">
        <v>17237.0</v>
      </c>
      <c r="G2242" s="5" t="s">
        <v>3378</v>
      </c>
      <c r="H2242" s="5" t="s">
        <v>171</v>
      </c>
      <c r="I2242" s="5" t="s">
        <v>19980</v>
      </c>
      <c r="J2242" s="5" t="s">
        <v>3378</v>
      </c>
      <c r="K2242" s="5" t="s">
        <v>19981</v>
      </c>
      <c r="L2242" s="5" t="s">
        <v>16741</v>
      </c>
      <c r="M2242" s="10" t="str">
        <f>IFERROR(__xludf.DUMMYFUNCTION("REGEXEXTRACT(L2727, ""[\s,]([A-Z]{2})[,\s]\s?\d{5}"")"),"#N/A")</f>
        <v>#N/A</v>
      </c>
      <c r="N2242" s="5" t="s">
        <v>16742</v>
      </c>
      <c r="O2242" s="5">
        <v>45242.0</v>
      </c>
      <c r="P2242" s="5">
        <v>1.0</v>
      </c>
      <c r="Q2242" s="5" t="s">
        <v>19982</v>
      </c>
      <c r="R2242" s="5" t="s">
        <v>52</v>
      </c>
      <c r="S2242" s="5">
        <v>1423.0</v>
      </c>
      <c r="T2242" s="5" t="s">
        <v>69</v>
      </c>
      <c r="U2242" s="5">
        <v>0.0</v>
      </c>
      <c r="V2242" s="5" t="s">
        <v>93</v>
      </c>
      <c r="W2242" s="5" t="s">
        <v>19983</v>
      </c>
      <c r="X2242" s="5" t="s">
        <v>55</v>
      </c>
      <c r="Y2242" s="5" t="s">
        <v>19984</v>
      </c>
      <c r="Z2242" s="5" t="s">
        <v>19985</v>
      </c>
      <c r="AA2242" s="5" t="s">
        <v>19986</v>
      </c>
      <c r="AB2242" s="5" t="s">
        <v>260</v>
      </c>
      <c r="AC2242" s="5" t="s">
        <v>52</v>
      </c>
      <c r="AD2242" s="5" t="s">
        <v>3141</v>
      </c>
      <c r="AE2242" s="5" t="s">
        <v>3142</v>
      </c>
      <c r="AF2242" s="5" t="s">
        <v>162</v>
      </c>
      <c r="AG2242" s="5" t="s">
        <v>52</v>
      </c>
      <c r="AH2242" s="5" t="s">
        <v>52</v>
      </c>
      <c r="AI2242" s="5" t="s">
        <v>3143</v>
      </c>
      <c r="AJ2242" s="5" t="s">
        <v>52</v>
      </c>
      <c r="AK2242" s="5" t="s">
        <v>52</v>
      </c>
      <c r="AL2242" s="5" t="s">
        <v>162</v>
      </c>
    </row>
    <row r="2243" hidden="1">
      <c r="A2243" s="5" t="s">
        <v>19987</v>
      </c>
      <c r="B2243" s="5" t="s">
        <v>6576</v>
      </c>
      <c r="C2243" s="5" t="s">
        <v>14459</v>
      </c>
      <c r="D2243" s="9">
        <v>42561.0</v>
      </c>
      <c r="E2243" s="5">
        <v>38260.0</v>
      </c>
      <c r="F2243" s="5">
        <v>17391.0</v>
      </c>
      <c r="G2243" s="5" t="s">
        <v>634</v>
      </c>
      <c r="H2243" s="5" t="s">
        <v>149</v>
      </c>
      <c r="I2243" s="5" t="s">
        <v>19988</v>
      </c>
      <c r="J2243" s="5" t="s">
        <v>274</v>
      </c>
      <c r="K2243" s="5" t="s">
        <v>192</v>
      </c>
      <c r="L2243" s="5" t="s">
        <v>19822</v>
      </c>
      <c r="M2243" s="10" t="str">
        <f>IFERROR(__xludf.DUMMYFUNCTION("REGEXEXTRACT(L2728, ""[\s,]([A-Z]{2})[,\s]\s?\d{5}"")"),"#N/A")</f>
        <v>#N/A</v>
      </c>
      <c r="N2243" s="5" t="s">
        <v>19989</v>
      </c>
      <c r="O2243" s="5">
        <v>28602.0</v>
      </c>
      <c r="P2243" s="5">
        <v>2.0</v>
      </c>
      <c r="Q2243" s="5" t="s">
        <v>19990</v>
      </c>
      <c r="R2243" s="5" t="s">
        <v>156</v>
      </c>
      <c r="S2243" s="5">
        <v>174.0</v>
      </c>
      <c r="T2243" s="5" t="s">
        <v>115</v>
      </c>
      <c r="U2243" s="5">
        <v>1.0</v>
      </c>
      <c r="V2243" s="5" t="s">
        <v>70</v>
      </c>
      <c r="W2243" s="5" t="s">
        <v>19991</v>
      </c>
      <c r="X2243" s="5" t="s">
        <v>52</v>
      </c>
      <c r="Y2243" s="5" t="s">
        <v>52</v>
      </c>
      <c r="Z2243" s="5" t="s">
        <v>19992</v>
      </c>
      <c r="AA2243" s="5" t="s">
        <v>19993</v>
      </c>
      <c r="AB2243" s="5" t="s">
        <v>1831</v>
      </c>
      <c r="AC2243" s="5" t="s">
        <v>52</v>
      </c>
      <c r="AD2243" s="5" t="s">
        <v>398</v>
      </c>
      <c r="AE2243" s="5" t="s">
        <v>399</v>
      </c>
      <c r="AF2243" s="5" t="s">
        <v>400</v>
      </c>
      <c r="AG2243" s="5" t="s">
        <v>401</v>
      </c>
      <c r="AH2243" s="5">
        <v>23502.0</v>
      </c>
      <c r="AI2243" s="5" t="s">
        <v>402</v>
      </c>
      <c r="AJ2243" s="5" t="s">
        <v>17408</v>
      </c>
      <c r="AK2243" s="5" t="s">
        <v>19843</v>
      </c>
      <c r="AL2243" s="5" t="s">
        <v>1874</v>
      </c>
    </row>
    <row r="2244" hidden="1">
      <c r="A2244" s="5" t="s">
        <v>19994</v>
      </c>
      <c r="B2244" s="5" t="s">
        <v>19995</v>
      </c>
      <c r="C2244" s="5" t="s">
        <v>19996</v>
      </c>
      <c r="D2244" s="9">
        <v>42559.0</v>
      </c>
      <c r="E2244" s="5">
        <v>26358.0</v>
      </c>
      <c r="F2244" s="5">
        <v>11981.0</v>
      </c>
      <c r="G2244" s="5" t="s">
        <v>719</v>
      </c>
      <c r="H2244" s="5" t="s">
        <v>480</v>
      </c>
      <c r="I2244" s="5" t="s">
        <v>19997</v>
      </c>
      <c r="J2244" s="5" t="s">
        <v>274</v>
      </c>
      <c r="K2244" s="5" t="s">
        <v>391</v>
      </c>
      <c r="L2244" s="5" t="s">
        <v>19998</v>
      </c>
      <c r="M2244" s="10" t="str">
        <f>IFERROR(__xludf.DUMMYFUNCTION("REGEXEXTRACT(L2729, ""[\s,]([A-Z]{2})[,\s]\s?\d{5}"")"),"#N/A")</f>
        <v>#N/A</v>
      </c>
      <c r="N2244" s="5" t="s">
        <v>19999</v>
      </c>
      <c r="O2244" s="5" t="s">
        <v>52</v>
      </c>
      <c r="P2244" s="5">
        <v>1.0</v>
      </c>
      <c r="Q2244" s="5" t="s">
        <v>20000</v>
      </c>
      <c r="R2244" s="5">
        <v>4500.0</v>
      </c>
      <c r="S2244" s="5">
        <v>4403.0</v>
      </c>
      <c r="T2244" s="5" t="s">
        <v>115</v>
      </c>
      <c r="U2244" s="5">
        <v>0.0</v>
      </c>
      <c r="V2244" s="5" t="s">
        <v>70</v>
      </c>
      <c r="W2244" s="5" t="s">
        <v>20001</v>
      </c>
      <c r="X2244" s="5" t="s">
        <v>52</v>
      </c>
      <c r="Y2244" s="5" t="s">
        <v>52</v>
      </c>
      <c r="Z2244" s="5" t="s">
        <v>20002</v>
      </c>
      <c r="AA2244" s="5" t="s">
        <v>20003</v>
      </c>
      <c r="AB2244" s="5" t="s">
        <v>162</v>
      </c>
      <c r="AC2244" s="5" t="s">
        <v>52</v>
      </c>
      <c r="AD2244" s="5" t="s">
        <v>398</v>
      </c>
      <c r="AE2244" s="5" t="s">
        <v>399</v>
      </c>
      <c r="AF2244" s="5" t="s">
        <v>400</v>
      </c>
      <c r="AG2244" s="5" t="s">
        <v>401</v>
      </c>
      <c r="AH2244" s="5">
        <v>23502.0</v>
      </c>
      <c r="AI2244" s="5" t="s">
        <v>402</v>
      </c>
      <c r="AJ2244" s="5" t="s">
        <v>20004</v>
      </c>
      <c r="AK2244" s="5" t="s">
        <v>20005</v>
      </c>
      <c r="AL2244" s="5" t="s">
        <v>735</v>
      </c>
    </row>
    <row r="2245" hidden="1">
      <c r="A2245" s="5" t="s">
        <v>20006</v>
      </c>
      <c r="B2245" s="5" t="s">
        <v>20007</v>
      </c>
      <c r="C2245" s="5" t="s">
        <v>20008</v>
      </c>
      <c r="D2245" s="9">
        <v>42557.0</v>
      </c>
      <c r="E2245" s="5">
        <v>36355.0</v>
      </c>
      <c r="F2245" s="5">
        <v>16525.0</v>
      </c>
      <c r="G2245" s="5" t="s">
        <v>556</v>
      </c>
      <c r="H2245" s="5" t="s">
        <v>171</v>
      </c>
      <c r="I2245" s="5" t="s">
        <v>1707</v>
      </c>
      <c r="J2245" s="5" t="s">
        <v>558</v>
      </c>
      <c r="K2245" s="5" t="s">
        <v>744</v>
      </c>
      <c r="L2245" s="5" t="s">
        <v>20009</v>
      </c>
      <c r="M2245" s="10" t="str">
        <f>IFERROR(__xludf.DUMMYFUNCTION("REGEXEXTRACT(L2730, ""[\s,]([A-Z]{2})[,\s]\s?\d{5}"")"),"#N/A")</f>
        <v>#N/A</v>
      </c>
      <c r="N2245" s="5" t="s">
        <v>20010</v>
      </c>
      <c r="O2245" s="5">
        <v>43311.0</v>
      </c>
      <c r="P2245" s="5">
        <v>1.0</v>
      </c>
      <c r="Q2245" s="5" t="s">
        <v>20011</v>
      </c>
      <c r="R2245" s="5" t="s">
        <v>52</v>
      </c>
      <c r="S2245" s="5">
        <v>2150.0</v>
      </c>
      <c r="T2245" s="5" t="s">
        <v>374</v>
      </c>
      <c r="U2245" s="5">
        <v>0.0</v>
      </c>
      <c r="V2245" s="5" t="s">
        <v>52</v>
      </c>
      <c r="W2245" s="5" t="s">
        <v>20012</v>
      </c>
      <c r="X2245" s="5" t="s">
        <v>55</v>
      </c>
      <c r="Y2245" s="5" t="s">
        <v>20013</v>
      </c>
      <c r="Z2245" s="5" t="s">
        <v>8347</v>
      </c>
      <c r="AA2245" s="5" t="s">
        <v>20014</v>
      </c>
      <c r="AB2245" s="5" t="s">
        <v>260</v>
      </c>
      <c r="AC2245" s="5" t="s">
        <v>52</v>
      </c>
      <c r="AD2245" s="5" t="s">
        <v>20015</v>
      </c>
      <c r="AE2245" s="5" t="s">
        <v>20016</v>
      </c>
      <c r="AF2245" s="5" t="s">
        <v>20017</v>
      </c>
      <c r="AG2245" s="5" t="s">
        <v>1569</v>
      </c>
      <c r="AH2245" s="5">
        <v>60191.0</v>
      </c>
      <c r="AI2245" s="5" t="s">
        <v>20018</v>
      </c>
      <c r="AJ2245" s="5" t="s">
        <v>2164</v>
      </c>
      <c r="AK2245" s="5" t="s">
        <v>20019</v>
      </c>
      <c r="AL2245" s="5" t="s">
        <v>1142</v>
      </c>
    </row>
    <row r="2246" hidden="1">
      <c r="A2246" s="5" t="s">
        <v>20020</v>
      </c>
      <c r="B2246" s="5" t="s">
        <v>20021</v>
      </c>
      <c r="C2246" s="5" t="s">
        <v>20021</v>
      </c>
      <c r="D2246" s="9">
        <v>42557.0</v>
      </c>
      <c r="E2246" s="5">
        <v>13332.0</v>
      </c>
      <c r="F2246" s="5">
        <v>6060.0</v>
      </c>
      <c r="G2246" s="5" t="s">
        <v>3898</v>
      </c>
      <c r="H2246" s="5" t="s">
        <v>171</v>
      </c>
      <c r="I2246" s="5" t="s">
        <v>20022</v>
      </c>
      <c r="J2246" s="5" t="s">
        <v>2156</v>
      </c>
      <c r="K2246" s="5" t="s">
        <v>14840</v>
      </c>
      <c r="L2246" s="5" t="s">
        <v>20023</v>
      </c>
      <c r="M2246" s="10" t="str">
        <f>IFERROR(__xludf.DUMMYFUNCTION("REGEXEXTRACT(L2731, ""[\s,]([A-Z]{2})[,\s]\s?\d{5}"")"),"#N/A")</f>
        <v>#N/A</v>
      </c>
      <c r="N2246" s="5" t="s">
        <v>20024</v>
      </c>
      <c r="O2246" s="5">
        <v>21226.0</v>
      </c>
      <c r="P2246" s="5">
        <v>1.0</v>
      </c>
      <c r="Q2246" s="5" t="s">
        <v>20025</v>
      </c>
      <c r="R2246" s="5" t="s">
        <v>91</v>
      </c>
      <c r="S2246" s="5">
        <v>12.0</v>
      </c>
      <c r="T2246" s="5" t="s">
        <v>14844</v>
      </c>
      <c r="U2246" s="5">
        <v>56.0</v>
      </c>
      <c r="V2246" s="5" t="s">
        <v>70</v>
      </c>
      <c r="W2246" s="5" t="s">
        <v>20026</v>
      </c>
      <c r="X2246" s="5" t="s">
        <v>71</v>
      </c>
      <c r="Y2246" s="5" t="s">
        <v>52</v>
      </c>
      <c r="Z2246" s="5">
        <v>219.0</v>
      </c>
      <c r="AA2246" s="5" t="s">
        <v>20027</v>
      </c>
      <c r="AB2246" s="5" t="s">
        <v>730</v>
      </c>
      <c r="AC2246" s="5" t="s">
        <v>283</v>
      </c>
      <c r="AD2246" s="5" t="s">
        <v>1230</v>
      </c>
      <c r="AE2246" s="5" t="s">
        <v>1231</v>
      </c>
      <c r="AF2246" s="5" t="s">
        <v>52</v>
      </c>
      <c r="AG2246" s="5" t="s">
        <v>52</v>
      </c>
      <c r="AH2246" s="5" t="s">
        <v>52</v>
      </c>
      <c r="AI2246" s="5" t="s">
        <v>1232</v>
      </c>
      <c r="AJ2246" s="5" t="s">
        <v>20021</v>
      </c>
      <c r="AK2246" s="5" t="s">
        <v>20023</v>
      </c>
      <c r="AL2246" s="5" t="s">
        <v>20028</v>
      </c>
    </row>
    <row r="2247" hidden="1">
      <c r="A2247" s="5" t="s">
        <v>20029</v>
      </c>
      <c r="B2247" s="5" t="s">
        <v>20030</v>
      </c>
      <c r="C2247" s="5" t="s">
        <v>20021</v>
      </c>
      <c r="D2247" s="9">
        <v>42557.0</v>
      </c>
      <c r="E2247" s="5">
        <v>5865.0</v>
      </c>
      <c r="F2247" s="5">
        <v>2666.0</v>
      </c>
      <c r="G2247" s="5" t="s">
        <v>3898</v>
      </c>
      <c r="H2247" s="5" t="s">
        <v>171</v>
      </c>
      <c r="I2247" s="5" t="s">
        <v>20022</v>
      </c>
      <c r="J2247" s="5" t="s">
        <v>2156</v>
      </c>
      <c r="K2247" s="5" t="s">
        <v>14840</v>
      </c>
      <c r="L2247" s="5" t="s">
        <v>20031</v>
      </c>
      <c r="M2247" s="10" t="str">
        <f>IFERROR(__xludf.DUMMYFUNCTION("REGEXEXTRACT(L2732, ""[\s,]([A-Z]{2})[,\s]\s?\d{5}"")"),"#N/A")</f>
        <v>#N/A</v>
      </c>
      <c r="N2247" s="5" t="s">
        <v>20024</v>
      </c>
      <c r="O2247" s="5">
        <v>21226.0</v>
      </c>
      <c r="P2247" s="5">
        <v>1.0</v>
      </c>
      <c r="Q2247" s="5" t="s">
        <v>20025</v>
      </c>
      <c r="R2247" s="5" t="s">
        <v>91</v>
      </c>
      <c r="S2247" s="5">
        <v>5.0</v>
      </c>
      <c r="T2247" s="5" t="s">
        <v>14844</v>
      </c>
      <c r="U2247" s="5">
        <v>0.0</v>
      </c>
      <c r="V2247" s="5" t="s">
        <v>70</v>
      </c>
      <c r="W2247" s="5" t="s">
        <v>20032</v>
      </c>
      <c r="X2247" s="5" t="s">
        <v>55</v>
      </c>
      <c r="Y2247" s="5" t="s">
        <v>20026</v>
      </c>
      <c r="Z2247" s="5">
        <v>219.0</v>
      </c>
      <c r="AA2247" s="5" t="s">
        <v>20027</v>
      </c>
      <c r="AB2247" s="5" t="s">
        <v>730</v>
      </c>
      <c r="AC2247" s="5" t="s">
        <v>52</v>
      </c>
      <c r="AD2247" s="5" t="s">
        <v>1230</v>
      </c>
      <c r="AE2247" s="5" t="s">
        <v>1231</v>
      </c>
      <c r="AF2247" s="5" t="s">
        <v>52</v>
      </c>
      <c r="AG2247" s="5" t="s">
        <v>52</v>
      </c>
      <c r="AH2247" s="5" t="s">
        <v>52</v>
      </c>
      <c r="AI2247" s="5" t="s">
        <v>1232</v>
      </c>
      <c r="AJ2247" s="5" t="s">
        <v>20021</v>
      </c>
      <c r="AK2247" s="5" t="s">
        <v>20023</v>
      </c>
      <c r="AL2247" s="5" t="s">
        <v>20028</v>
      </c>
    </row>
    <row r="2248" hidden="1">
      <c r="A2248" s="5" t="s">
        <v>20033</v>
      </c>
      <c r="B2248" s="5" t="s">
        <v>6576</v>
      </c>
      <c r="C2248" s="5" t="s">
        <v>14459</v>
      </c>
      <c r="D2248" s="9">
        <v>42556.0</v>
      </c>
      <c r="E2248" s="5">
        <v>56751.0</v>
      </c>
      <c r="F2248" s="5">
        <v>25796.0</v>
      </c>
      <c r="G2248" s="5" t="s">
        <v>634</v>
      </c>
      <c r="H2248" s="5" t="s">
        <v>149</v>
      </c>
      <c r="I2248" s="5" t="s">
        <v>20034</v>
      </c>
      <c r="J2248" s="5" t="s">
        <v>274</v>
      </c>
      <c r="K2248" s="5" t="s">
        <v>1461</v>
      </c>
      <c r="L2248" s="5" t="s">
        <v>19822</v>
      </c>
      <c r="M2248" s="10" t="str">
        <f>IFERROR(__xludf.DUMMYFUNCTION("REGEXEXTRACT(L2733, ""[\s,]([A-Z]{2})[,\s]\s?\d{5}"")"),"#N/A")</f>
        <v>#N/A</v>
      </c>
      <c r="N2248" s="5" t="s">
        <v>19823</v>
      </c>
      <c r="O2248" s="5">
        <v>28602.0</v>
      </c>
      <c r="P2248" s="5">
        <v>3.0</v>
      </c>
      <c r="Q2248" s="5" t="s">
        <v>20035</v>
      </c>
      <c r="R2248" s="5" t="s">
        <v>2229</v>
      </c>
      <c r="S2248" s="5">
        <v>232.0</v>
      </c>
      <c r="T2248" s="5" t="s">
        <v>115</v>
      </c>
      <c r="U2248" s="5">
        <v>2.0</v>
      </c>
      <c r="V2248" s="5" t="s">
        <v>70</v>
      </c>
      <c r="W2248" s="5" t="s">
        <v>20036</v>
      </c>
      <c r="X2248" s="5" t="s">
        <v>52</v>
      </c>
      <c r="Y2248" s="5" t="s">
        <v>52</v>
      </c>
      <c r="Z2248" s="5" t="s">
        <v>20037</v>
      </c>
      <c r="AA2248" s="5" t="s">
        <v>20038</v>
      </c>
      <c r="AB2248" s="5" t="s">
        <v>59</v>
      </c>
      <c r="AC2248" s="5" t="s">
        <v>52</v>
      </c>
      <c r="AD2248" s="5" t="s">
        <v>398</v>
      </c>
      <c r="AE2248" s="5" t="s">
        <v>399</v>
      </c>
      <c r="AF2248" s="5" t="s">
        <v>400</v>
      </c>
      <c r="AG2248" s="5" t="s">
        <v>401</v>
      </c>
      <c r="AH2248" s="5">
        <v>23502.0</v>
      </c>
      <c r="AI2248" s="5" t="s">
        <v>402</v>
      </c>
      <c r="AJ2248" s="5" t="s">
        <v>9155</v>
      </c>
      <c r="AK2248" s="5" t="s">
        <v>20039</v>
      </c>
      <c r="AL2248" s="5" t="s">
        <v>1874</v>
      </c>
    </row>
    <row r="2249" hidden="1">
      <c r="A2249" s="5" t="s">
        <v>20040</v>
      </c>
      <c r="B2249" s="5" t="s">
        <v>16737</v>
      </c>
      <c r="C2249" s="5" t="s">
        <v>16738</v>
      </c>
      <c r="D2249" s="9">
        <v>42556.0</v>
      </c>
      <c r="E2249" s="5">
        <v>22337.0</v>
      </c>
      <c r="F2249" s="5">
        <v>10153.0</v>
      </c>
      <c r="G2249" s="5" t="s">
        <v>3378</v>
      </c>
      <c r="H2249" s="5" t="s">
        <v>171</v>
      </c>
      <c r="I2249" s="5" t="s">
        <v>20041</v>
      </c>
      <c r="J2249" s="5" t="s">
        <v>3378</v>
      </c>
      <c r="K2249" s="5" t="s">
        <v>20042</v>
      </c>
      <c r="L2249" s="5" t="s">
        <v>16741</v>
      </c>
      <c r="M2249" s="10" t="str">
        <f>IFERROR(__xludf.DUMMYFUNCTION("REGEXEXTRACT(L2734, ""[\s,]([A-Z]{2})[,\s]\s?\d{5}"")"),"#N/A")</f>
        <v>#N/A</v>
      </c>
      <c r="N2249" s="5" t="s">
        <v>16742</v>
      </c>
      <c r="O2249" s="5">
        <v>45242.0</v>
      </c>
      <c r="P2249" s="5">
        <v>1.0</v>
      </c>
      <c r="Q2249" s="5" t="s">
        <v>20043</v>
      </c>
      <c r="R2249" s="5">
        <v>2200.0</v>
      </c>
      <c r="S2249" s="5">
        <v>796.0</v>
      </c>
      <c r="T2249" s="5" t="s">
        <v>69</v>
      </c>
      <c r="U2249" s="5">
        <v>0.0</v>
      </c>
      <c r="V2249" s="5" t="s">
        <v>93</v>
      </c>
      <c r="W2249" s="5" t="s">
        <v>20044</v>
      </c>
      <c r="X2249" s="5" t="s">
        <v>55</v>
      </c>
      <c r="Y2249" s="5" t="s">
        <v>20045</v>
      </c>
      <c r="Z2249" s="5" t="s">
        <v>20046</v>
      </c>
      <c r="AA2249" s="5">
        <v>2545088.0</v>
      </c>
      <c r="AB2249" s="5" t="s">
        <v>162</v>
      </c>
      <c r="AC2249" s="5" t="s">
        <v>52</v>
      </c>
      <c r="AD2249" s="5" t="s">
        <v>3141</v>
      </c>
      <c r="AE2249" s="5" t="s">
        <v>3142</v>
      </c>
      <c r="AF2249" s="5" t="s">
        <v>162</v>
      </c>
      <c r="AG2249" s="5" t="s">
        <v>52</v>
      </c>
      <c r="AH2249" s="5" t="s">
        <v>52</v>
      </c>
      <c r="AI2249" s="5" t="s">
        <v>3143</v>
      </c>
      <c r="AJ2249" s="5" t="s">
        <v>52</v>
      </c>
      <c r="AK2249" s="5" t="s">
        <v>52</v>
      </c>
      <c r="AL2249" s="5" t="s">
        <v>162</v>
      </c>
    </row>
    <row r="2250" hidden="1">
      <c r="A2250" s="5" t="s">
        <v>20047</v>
      </c>
      <c r="B2250" s="5" t="s">
        <v>15413</v>
      </c>
      <c r="C2250" s="5" t="s">
        <v>20048</v>
      </c>
      <c r="D2250" s="9">
        <v>42554.0</v>
      </c>
      <c r="E2250" s="5">
        <v>21338.0</v>
      </c>
      <c r="F2250" s="5">
        <v>9699.0</v>
      </c>
      <c r="G2250" s="5" t="s">
        <v>3378</v>
      </c>
      <c r="H2250" s="5" t="s">
        <v>2784</v>
      </c>
      <c r="I2250" s="5" t="s">
        <v>19779</v>
      </c>
      <c r="J2250" s="5" t="s">
        <v>3378</v>
      </c>
      <c r="K2250" s="5" t="s">
        <v>20049</v>
      </c>
      <c r="L2250" s="5" t="s">
        <v>20050</v>
      </c>
      <c r="M2250" s="10" t="str">
        <f>IFERROR(__xludf.DUMMYFUNCTION("REGEXEXTRACT(L2735, ""[\s,]([A-Z]{2})[,\s]\s?\d{5}"")"),"#N/A")</f>
        <v>#N/A</v>
      </c>
      <c r="N2250" s="5" t="s">
        <v>20051</v>
      </c>
      <c r="O2250" s="5">
        <v>94105.0</v>
      </c>
      <c r="P2250" s="5">
        <v>1.0</v>
      </c>
      <c r="Q2250" s="5" t="s">
        <v>20052</v>
      </c>
      <c r="R2250" s="5" t="s">
        <v>91</v>
      </c>
      <c r="S2250" s="5">
        <v>1019.0</v>
      </c>
      <c r="T2250" s="5" t="s">
        <v>69</v>
      </c>
      <c r="U2250" s="5">
        <v>65.0</v>
      </c>
      <c r="V2250" s="5" t="s">
        <v>70</v>
      </c>
      <c r="W2250" s="5" t="s">
        <v>20053</v>
      </c>
      <c r="X2250" s="5" t="s">
        <v>52</v>
      </c>
      <c r="Y2250" s="5" t="s">
        <v>52</v>
      </c>
      <c r="Z2250" s="5">
        <v>24.0</v>
      </c>
      <c r="AA2250" s="5" t="s">
        <v>20054</v>
      </c>
      <c r="AB2250" s="5" t="s">
        <v>260</v>
      </c>
      <c r="AC2250" s="5" t="s">
        <v>52</v>
      </c>
      <c r="AD2250" s="5" t="s">
        <v>1230</v>
      </c>
      <c r="AE2250" s="5" t="s">
        <v>1231</v>
      </c>
      <c r="AF2250" s="5" t="s">
        <v>52</v>
      </c>
      <c r="AG2250" s="5" t="s">
        <v>52</v>
      </c>
      <c r="AH2250" s="5" t="s">
        <v>52</v>
      </c>
      <c r="AI2250" s="5" t="s">
        <v>1232</v>
      </c>
      <c r="AJ2250" s="5" t="s">
        <v>15413</v>
      </c>
      <c r="AK2250" s="5" t="s">
        <v>20050</v>
      </c>
      <c r="AL2250" s="5" t="s">
        <v>20055</v>
      </c>
    </row>
    <row r="2251" hidden="1">
      <c r="A2251" s="5" t="s">
        <v>20056</v>
      </c>
      <c r="B2251" s="5" t="s">
        <v>20057</v>
      </c>
      <c r="C2251" s="5" t="s">
        <v>20058</v>
      </c>
      <c r="D2251" s="9">
        <v>42553.0</v>
      </c>
      <c r="E2251" s="5">
        <v>81085.0</v>
      </c>
      <c r="F2251" s="5">
        <v>36857.0</v>
      </c>
      <c r="G2251" s="5" t="s">
        <v>634</v>
      </c>
      <c r="H2251" s="5" t="s">
        <v>149</v>
      </c>
      <c r="I2251" s="5" t="s">
        <v>20059</v>
      </c>
      <c r="J2251" s="5" t="s">
        <v>274</v>
      </c>
      <c r="K2251" s="5" t="s">
        <v>20060</v>
      </c>
      <c r="L2251" s="5" t="s">
        <v>20061</v>
      </c>
      <c r="M2251" s="10" t="str">
        <f>IFERROR(__xludf.DUMMYFUNCTION("REGEXEXTRACT(L2736, ""[\s,]([A-Z]{2})[,\s]\s?\d{5}"")"),"#N/A")</f>
        <v>#N/A</v>
      </c>
      <c r="N2251" s="5" t="s">
        <v>20062</v>
      </c>
      <c r="O2251" s="5">
        <v>31907.0</v>
      </c>
      <c r="P2251" s="5">
        <v>2.0</v>
      </c>
      <c r="Q2251" s="5" t="s">
        <v>20063</v>
      </c>
      <c r="R2251" s="5" t="s">
        <v>20064</v>
      </c>
      <c r="S2251" s="5">
        <v>2445.0</v>
      </c>
      <c r="T2251" s="5" t="s">
        <v>374</v>
      </c>
      <c r="U2251" s="5">
        <v>93.0</v>
      </c>
      <c r="V2251" s="5" t="s">
        <v>93</v>
      </c>
      <c r="W2251" s="5" t="s">
        <v>20065</v>
      </c>
      <c r="X2251" s="5" t="s">
        <v>52</v>
      </c>
      <c r="Y2251" s="5" t="s">
        <v>52</v>
      </c>
      <c r="Z2251" s="5" t="s">
        <v>20066</v>
      </c>
      <c r="AA2251" s="5" t="s">
        <v>20067</v>
      </c>
      <c r="AB2251" s="5" t="s">
        <v>162</v>
      </c>
      <c r="AC2251" s="5" t="s">
        <v>52</v>
      </c>
      <c r="AD2251" s="5" t="s">
        <v>565</v>
      </c>
      <c r="AE2251" s="5" t="s">
        <v>566</v>
      </c>
      <c r="AF2251" s="5" t="s">
        <v>567</v>
      </c>
      <c r="AG2251" s="5" t="s">
        <v>52</v>
      </c>
      <c r="AH2251" s="5" t="s">
        <v>52</v>
      </c>
      <c r="AI2251" s="5" t="s">
        <v>568</v>
      </c>
      <c r="AJ2251" s="5" t="s">
        <v>20068</v>
      </c>
      <c r="AK2251" s="5" t="s">
        <v>20069</v>
      </c>
      <c r="AL2251" s="5" t="s">
        <v>2044</v>
      </c>
    </row>
    <row r="2252" hidden="1">
      <c r="A2252" s="5" t="s">
        <v>20070</v>
      </c>
      <c r="B2252" s="5" t="s">
        <v>20071</v>
      </c>
      <c r="C2252" s="5" t="s">
        <v>20072</v>
      </c>
      <c r="D2252" s="9">
        <v>42553.0</v>
      </c>
      <c r="E2252" s="5">
        <v>14821.0</v>
      </c>
      <c r="F2252" s="5">
        <v>6737.0</v>
      </c>
      <c r="G2252" s="5" t="s">
        <v>634</v>
      </c>
      <c r="H2252" s="5" t="s">
        <v>1534</v>
      </c>
      <c r="I2252" s="5" t="s">
        <v>20073</v>
      </c>
      <c r="J2252" s="5" t="s">
        <v>274</v>
      </c>
      <c r="K2252" s="5" t="s">
        <v>20074</v>
      </c>
      <c r="L2252" s="5" t="s">
        <v>20075</v>
      </c>
      <c r="M2252" s="10" t="str">
        <f>IFERROR(__xludf.DUMMYFUNCTION("REGEXEXTRACT(L2737, ""[\s,]([A-Z]{2})[,\s]\s?\d{5}"")"),"#N/A")</f>
        <v>#N/A</v>
      </c>
      <c r="N2252" s="5" t="s">
        <v>20076</v>
      </c>
      <c r="O2252" s="5">
        <v>40228.0</v>
      </c>
      <c r="P2252" s="5">
        <v>1.0</v>
      </c>
      <c r="Q2252" s="5" t="s">
        <v>20077</v>
      </c>
      <c r="R2252" s="5" t="s">
        <v>3835</v>
      </c>
      <c r="S2252" s="5">
        <v>840.0</v>
      </c>
      <c r="T2252" s="5" t="s">
        <v>69</v>
      </c>
      <c r="U2252" s="5">
        <v>66.0</v>
      </c>
      <c r="V2252" s="5" t="s">
        <v>70</v>
      </c>
      <c r="W2252" s="5" t="s">
        <v>20078</v>
      </c>
      <c r="X2252" s="5" t="s">
        <v>55</v>
      </c>
      <c r="Y2252" s="5" t="s">
        <v>20079</v>
      </c>
      <c r="Z2252" s="5" t="s">
        <v>11630</v>
      </c>
      <c r="AA2252" s="5" t="s">
        <v>20080</v>
      </c>
      <c r="AB2252" s="5" t="s">
        <v>260</v>
      </c>
      <c r="AC2252" s="5" t="s">
        <v>52</v>
      </c>
      <c r="AD2252" s="5" t="s">
        <v>5521</v>
      </c>
      <c r="AE2252" s="5" t="s">
        <v>5522</v>
      </c>
      <c r="AF2252" s="5" t="s">
        <v>5523</v>
      </c>
      <c r="AG2252" s="5" t="s">
        <v>52</v>
      </c>
      <c r="AH2252" s="5" t="s">
        <v>52</v>
      </c>
      <c r="AI2252" s="5" t="s">
        <v>5524</v>
      </c>
      <c r="AJ2252" s="5" t="s">
        <v>20071</v>
      </c>
      <c r="AK2252" s="5" t="s">
        <v>20075</v>
      </c>
      <c r="AL2252" s="5" t="s">
        <v>13177</v>
      </c>
    </row>
    <row r="2253" hidden="1">
      <c r="A2253" s="5" t="s">
        <v>20081</v>
      </c>
      <c r="B2253" s="5" t="s">
        <v>3483</v>
      </c>
      <c r="C2253" s="5" t="s">
        <v>12245</v>
      </c>
      <c r="D2253" s="9">
        <v>42551.0</v>
      </c>
      <c r="E2253" s="5">
        <v>300619.0</v>
      </c>
      <c r="F2253" s="5">
        <v>136645.0</v>
      </c>
      <c r="G2253" s="5" t="s">
        <v>1419</v>
      </c>
      <c r="H2253" s="5" t="s">
        <v>1534</v>
      </c>
      <c r="I2253" s="5" t="s">
        <v>12677</v>
      </c>
      <c r="J2253" s="5" t="s">
        <v>256</v>
      </c>
      <c r="K2253" s="5" t="s">
        <v>1203</v>
      </c>
      <c r="L2253" s="5" t="s">
        <v>20082</v>
      </c>
      <c r="M2253" s="10" t="str">
        <f>IFERROR(__xludf.DUMMYFUNCTION("REGEXEXTRACT(L2738, ""[\s,]([A-Z]{2})[,\s]\s?\d{5}"")"),"#N/A")</f>
        <v>#N/A</v>
      </c>
      <c r="N2253" s="5" t="s">
        <v>9697</v>
      </c>
      <c r="O2253" s="5" t="s">
        <v>52</v>
      </c>
      <c r="P2253" s="5">
        <v>6.0</v>
      </c>
      <c r="Q2253" s="5" t="s">
        <v>20083</v>
      </c>
      <c r="R2253" s="5" t="s">
        <v>20084</v>
      </c>
      <c r="S2253" s="5">
        <v>145.0</v>
      </c>
      <c r="T2253" s="5" t="s">
        <v>1077</v>
      </c>
      <c r="U2253" s="5">
        <v>3183.0</v>
      </c>
      <c r="V2253" s="5" t="s">
        <v>158</v>
      </c>
      <c r="W2253" s="5" t="s">
        <v>20085</v>
      </c>
      <c r="X2253" s="5" t="s">
        <v>52</v>
      </c>
      <c r="Y2253" s="5" t="s">
        <v>52</v>
      </c>
      <c r="Z2253" s="5" t="s">
        <v>20086</v>
      </c>
      <c r="AA2253" s="5" t="s">
        <v>20087</v>
      </c>
      <c r="AB2253" s="5" t="s">
        <v>9547</v>
      </c>
      <c r="AC2253" s="5" t="s">
        <v>52</v>
      </c>
      <c r="AD2253" s="5" t="s">
        <v>163</v>
      </c>
      <c r="AE2253" s="5" t="s">
        <v>164</v>
      </c>
      <c r="AF2253" s="5" t="s">
        <v>165</v>
      </c>
      <c r="AG2253" s="5" t="s">
        <v>52</v>
      </c>
      <c r="AH2253" s="5" t="s">
        <v>52</v>
      </c>
      <c r="AI2253" s="5" t="s">
        <v>52</v>
      </c>
      <c r="AJ2253" s="5" t="s">
        <v>3483</v>
      </c>
      <c r="AK2253" s="5" t="s">
        <v>20082</v>
      </c>
      <c r="AL2253" s="5" t="s">
        <v>20088</v>
      </c>
    </row>
    <row r="2254" hidden="1">
      <c r="A2254" s="5" t="s">
        <v>20089</v>
      </c>
      <c r="B2254" s="5" t="s">
        <v>16737</v>
      </c>
      <c r="C2254" s="5" t="s">
        <v>16738</v>
      </c>
      <c r="D2254" s="9">
        <v>42550.0</v>
      </c>
      <c r="E2254" s="5">
        <v>7240.0</v>
      </c>
      <c r="F2254" s="5">
        <v>3291.0</v>
      </c>
      <c r="G2254" s="5" t="s">
        <v>3378</v>
      </c>
      <c r="H2254" s="5" t="s">
        <v>171</v>
      </c>
      <c r="I2254" s="5" t="s">
        <v>3751</v>
      </c>
      <c r="J2254" s="5" t="s">
        <v>3378</v>
      </c>
      <c r="K2254" s="5" t="s">
        <v>20090</v>
      </c>
      <c r="L2254" s="5" t="s">
        <v>16741</v>
      </c>
      <c r="M2254" s="10" t="str">
        <f>IFERROR(__xludf.DUMMYFUNCTION("REGEXEXTRACT(L2739, ""[\s,]([A-Z]{2})[,\s]\s?\d{5}"")"),"#N/A")</f>
        <v>#N/A</v>
      </c>
      <c r="N2254" s="5" t="s">
        <v>16742</v>
      </c>
      <c r="O2254" s="5">
        <v>45242.0</v>
      </c>
      <c r="P2254" s="5">
        <v>1.0</v>
      </c>
      <c r="Q2254" s="5" t="s">
        <v>20091</v>
      </c>
      <c r="R2254" s="5" t="s">
        <v>923</v>
      </c>
      <c r="S2254" s="5">
        <v>275.0</v>
      </c>
      <c r="T2254" s="5" t="s">
        <v>69</v>
      </c>
      <c r="U2254" s="5">
        <v>0.0</v>
      </c>
      <c r="V2254" s="5" t="s">
        <v>93</v>
      </c>
      <c r="W2254" s="5" t="s">
        <v>20092</v>
      </c>
      <c r="X2254" s="5" t="s">
        <v>55</v>
      </c>
      <c r="Y2254" s="5" t="s">
        <v>20093</v>
      </c>
      <c r="Z2254" s="5" t="s">
        <v>20094</v>
      </c>
      <c r="AA2254" s="5">
        <v>2550305.0</v>
      </c>
      <c r="AB2254" s="5" t="s">
        <v>1553</v>
      </c>
      <c r="AC2254" s="5" t="s">
        <v>52</v>
      </c>
      <c r="AD2254" s="5" t="s">
        <v>3141</v>
      </c>
      <c r="AE2254" s="5" t="s">
        <v>3142</v>
      </c>
      <c r="AF2254" s="5" t="s">
        <v>162</v>
      </c>
      <c r="AG2254" s="5" t="s">
        <v>52</v>
      </c>
      <c r="AH2254" s="5" t="s">
        <v>52</v>
      </c>
      <c r="AI2254" s="5" t="s">
        <v>3143</v>
      </c>
      <c r="AJ2254" s="5" t="s">
        <v>52</v>
      </c>
      <c r="AK2254" s="5" t="s">
        <v>52</v>
      </c>
      <c r="AL2254" s="5" t="s">
        <v>162</v>
      </c>
    </row>
    <row r="2255" hidden="1">
      <c r="A2255" s="5" t="s">
        <v>20095</v>
      </c>
      <c r="B2255" s="5" t="s">
        <v>20096</v>
      </c>
      <c r="C2255" s="5" t="s">
        <v>20097</v>
      </c>
      <c r="D2255" s="9">
        <v>42550.0</v>
      </c>
      <c r="E2255" s="5">
        <v>40726.0</v>
      </c>
      <c r="F2255" s="5">
        <v>18512.0</v>
      </c>
      <c r="G2255" s="5" t="s">
        <v>634</v>
      </c>
      <c r="H2255" s="5" t="s">
        <v>272</v>
      </c>
      <c r="I2255" s="5" t="s">
        <v>20098</v>
      </c>
      <c r="J2255" s="5" t="s">
        <v>274</v>
      </c>
      <c r="K2255" s="5" t="s">
        <v>20099</v>
      </c>
      <c r="L2255" s="5" t="s">
        <v>20100</v>
      </c>
      <c r="M2255" s="10" t="str">
        <f>IFERROR(__xludf.DUMMYFUNCTION("REGEXEXTRACT(L2740, ""[\s,]([A-Z]{2})[,\s]\s?\d{5}"")"),"#N/A")</f>
        <v>#N/A</v>
      </c>
      <c r="N2255" s="5" t="s">
        <v>20101</v>
      </c>
      <c r="O2255" s="5">
        <v>90805.0</v>
      </c>
      <c r="P2255" s="5">
        <v>1.0</v>
      </c>
      <c r="Q2255" s="5" t="s">
        <v>20102</v>
      </c>
      <c r="R2255" s="5" t="s">
        <v>52</v>
      </c>
      <c r="S2255" s="5">
        <v>2099.0</v>
      </c>
      <c r="T2255" s="5" t="s">
        <v>115</v>
      </c>
      <c r="U2255" s="5">
        <v>0.0</v>
      </c>
      <c r="V2255" s="5" t="s">
        <v>70</v>
      </c>
      <c r="W2255" s="5" t="s">
        <v>20103</v>
      </c>
      <c r="X2255" s="5" t="s">
        <v>71</v>
      </c>
      <c r="Y2255" s="5" t="s">
        <v>52</v>
      </c>
      <c r="Z2255" s="5" t="s">
        <v>20104</v>
      </c>
      <c r="AA2255" s="5" t="s">
        <v>20105</v>
      </c>
      <c r="AB2255" s="5" t="s">
        <v>119</v>
      </c>
      <c r="AC2255" s="5" t="s">
        <v>52</v>
      </c>
      <c r="AD2255" s="5" t="s">
        <v>2791</v>
      </c>
      <c r="AE2255" s="5" t="s">
        <v>2792</v>
      </c>
      <c r="AF2255" s="5" t="s">
        <v>52</v>
      </c>
      <c r="AG2255" s="5" t="s">
        <v>52</v>
      </c>
      <c r="AH2255" s="5">
        <v>79118.0</v>
      </c>
      <c r="AI2255" s="5" t="s">
        <v>2793</v>
      </c>
      <c r="AJ2255" s="5" t="s">
        <v>20096</v>
      </c>
      <c r="AK2255" s="5" t="s">
        <v>20100</v>
      </c>
      <c r="AL2255" s="5" t="s">
        <v>1874</v>
      </c>
    </row>
    <row r="2256" hidden="1">
      <c r="A2256" s="5" t="s">
        <v>20106</v>
      </c>
      <c r="B2256" s="5" t="s">
        <v>20096</v>
      </c>
      <c r="C2256" s="5" t="s">
        <v>20097</v>
      </c>
      <c r="D2256" s="9">
        <v>42550.0</v>
      </c>
      <c r="E2256" s="5">
        <v>46134.0</v>
      </c>
      <c r="F2256" s="5">
        <v>20970.0</v>
      </c>
      <c r="G2256" s="5" t="s">
        <v>634</v>
      </c>
      <c r="H2256" s="5" t="s">
        <v>272</v>
      </c>
      <c r="I2256" s="5" t="s">
        <v>20098</v>
      </c>
      <c r="J2256" s="5" t="s">
        <v>274</v>
      </c>
      <c r="K2256" s="5" t="s">
        <v>20107</v>
      </c>
      <c r="L2256" s="5" t="s">
        <v>20100</v>
      </c>
      <c r="M2256" s="10" t="str">
        <f>IFERROR(__xludf.DUMMYFUNCTION("REGEXEXTRACT(L2741, ""[\s,]([A-Z]{2})[,\s]\s?\d{5}"")"),"#N/A")</f>
        <v>#N/A</v>
      </c>
      <c r="N2256" s="5" t="s">
        <v>20101</v>
      </c>
      <c r="O2256" s="5">
        <v>90805.0</v>
      </c>
      <c r="P2256" s="5">
        <v>1.0</v>
      </c>
      <c r="Q2256" s="5" t="s">
        <v>20108</v>
      </c>
      <c r="R2256" s="5" t="s">
        <v>52</v>
      </c>
      <c r="S2256" s="5">
        <v>1708.0</v>
      </c>
      <c r="T2256" s="5" t="s">
        <v>115</v>
      </c>
      <c r="U2256" s="5">
        <v>0.0</v>
      </c>
      <c r="V2256" s="5" t="s">
        <v>70</v>
      </c>
      <c r="W2256" s="5" t="s">
        <v>20109</v>
      </c>
      <c r="X2256" s="5" t="s">
        <v>71</v>
      </c>
      <c r="Y2256" s="5" t="s">
        <v>52</v>
      </c>
      <c r="Z2256" s="5" t="s">
        <v>20104</v>
      </c>
      <c r="AA2256" s="5" t="s">
        <v>20110</v>
      </c>
      <c r="AB2256" s="5" t="s">
        <v>119</v>
      </c>
      <c r="AC2256" s="5" t="s">
        <v>52</v>
      </c>
      <c r="AD2256" s="5" t="s">
        <v>2791</v>
      </c>
      <c r="AE2256" s="5" t="s">
        <v>2792</v>
      </c>
      <c r="AF2256" s="5" t="s">
        <v>52</v>
      </c>
      <c r="AG2256" s="5" t="s">
        <v>52</v>
      </c>
      <c r="AH2256" s="5">
        <v>79118.0</v>
      </c>
      <c r="AI2256" s="5" t="s">
        <v>2793</v>
      </c>
      <c r="AJ2256" s="5" t="s">
        <v>20096</v>
      </c>
      <c r="AK2256" s="5" t="s">
        <v>20100</v>
      </c>
      <c r="AL2256" s="5" t="s">
        <v>1874</v>
      </c>
    </row>
    <row r="2257" hidden="1">
      <c r="A2257" s="5" t="s">
        <v>20111</v>
      </c>
      <c r="B2257" s="5" t="s">
        <v>17653</v>
      </c>
      <c r="C2257" s="5" t="s">
        <v>17848</v>
      </c>
      <c r="D2257" s="9">
        <v>42550.0</v>
      </c>
      <c r="E2257" s="5">
        <v>81655.0</v>
      </c>
      <c r="F2257" s="5">
        <v>37116.0</v>
      </c>
      <c r="G2257" s="5" t="s">
        <v>963</v>
      </c>
      <c r="H2257" s="5" t="s">
        <v>272</v>
      </c>
      <c r="I2257" s="5" t="s">
        <v>20112</v>
      </c>
      <c r="J2257" s="5" t="s">
        <v>965</v>
      </c>
      <c r="K2257" s="5" t="s">
        <v>20113</v>
      </c>
      <c r="L2257" s="5" t="s">
        <v>20114</v>
      </c>
      <c r="M2257" s="10" t="str">
        <f>IFERROR(__xludf.DUMMYFUNCTION("REGEXEXTRACT(L2742, ""[\s,]([A-Z]{2})[,\s]\s?\d{5}"")"),"#N/A")</f>
        <v>#N/A</v>
      </c>
      <c r="N2257" s="5" t="s">
        <v>20115</v>
      </c>
      <c r="O2257" s="5" t="s">
        <v>18911</v>
      </c>
      <c r="P2257" s="5">
        <v>2.0</v>
      </c>
      <c r="Q2257" s="5" t="s">
        <v>20116</v>
      </c>
      <c r="R2257" s="5" t="s">
        <v>537</v>
      </c>
      <c r="S2257" s="5">
        <v>1800.0</v>
      </c>
      <c r="T2257" s="5" t="s">
        <v>196</v>
      </c>
      <c r="U2257" s="5">
        <v>54.0</v>
      </c>
      <c r="V2257" s="5" t="s">
        <v>93</v>
      </c>
      <c r="W2257" s="5" t="s">
        <v>20117</v>
      </c>
      <c r="X2257" s="5" t="s">
        <v>52</v>
      </c>
      <c r="Y2257" s="5" t="s">
        <v>52</v>
      </c>
      <c r="Z2257" s="5" t="s">
        <v>20118</v>
      </c>
      <c r="AA2257" s="5" t="s">
        <v>20119</v>
      </c>
      <c r="AB2257" s="5" t="s">
        <v>162</v>
      </c>
      <c r="AC2257" s="5" t="s">
        <v>283</v>
      </c>
      <c r="AD2257" s="5" t="s">
        <v>9092</v>
      </c>
      <c r="AE2257" s="5" t="s">
        <v>9093</v>
      </c>
      <c r="AF2257" s="5" t="s">
        <v>2166</v>
      </c>
      <c r="AG2257" s="5" t="s">
        <v>52</v>
      </c>
      <c r="AH2257" s="5" t="s">
        <v>52</v>
      </c>
      <c r="AI2257" s="5" t="s">
        <v>52</v>
      </c>
      <c r="AJ2257" s="5" t="s">
        <v>20120</v>
      </c>
      <c r="AK2257" s="5" t="s">
        <v>20121</v>
      </c>
      <c r="AL2257" s="5" t="s">
        <v>20122</v>
      </c>
    </row>
    <row r="2258" hidden="1">
      <c r="A2258" s="5" t="s">
        <v>20123</v>
      </c>
      <c r="B2258" s="5" t="s">
        <v>6576</v>
      </c>
      <c r="C2258" s="5" t="s">
        <v>6577</v>
      </c>
      <c r="D2258" s="9">
        <v>42549.0</v>
      </c>
      <c r="E2258" s="5">
        <v>14852.0</v>
      </c>
      <c r="F2258" s="5">
        <v>6751.0</v>
      </c>
      <c r="G2258" s="5" t="s">
        <v>634</v>
      </c>
      <c r="H2258" s="5" t="s">
        <v>149</v>
      </c>
      <c r="I2258" s="5" t="s">
        <v>13894</v>
      </c>
      <c r="J2258" s="5" t="s">
        <v>274</v>
      </c>
      <c r="K2258" s="5" t="s">
        <v>391</v>
      </c>
      <c r="L2258" s="5" t="s">
        <v>19822</v>
      </c>
      <c r="M2258" s="10" t="str">
        <f>IFERROR(__xludf.DUMMYFUNCTION("REGEXEXTRACT(L2743, ""[\s,]([A-Z]{2})[,\s]\s?\d{5}"")"),"#N/A")</f>
        <v>#N/A</v>
      </c>
      <c r="N2258" s="5" t="s">
        <v>20124</v>
      </c>
      <c r="O2258" s="5">
        <v>28602.0</v>
      </c>
      <c r="P2258" s="5">
        <v>1.0</v>
      </c>
      <c r="Q2258" s="5" t="s">
        <v>20125</v>
      </c>
      <c r="R2258" s="5">
        <v>4500.0</v>
      </c>
      <c r="S2258" s="5">
        <v>44.0</v>
      </c>
      <c r="T2258" s="5" t="s">
        <v>115</v>
      </c>
      <c r="U2258" s="5">
        <v>0.0</v>
      </c>
      <c r="V2258" s="5" t="s">
        <v>70</v>
      </c>
      <c r="W2258" s="5" t="s">
        <v>20126</v>
      </c>
      <c r="X2258" s="5" t="s">
        <v>52</v>
      </c>
      <c r="Y2258" s="5" t="s">
        <v>52</v>
      </c>
      <c r="Z2258" s="5" t="s">
        <v>20127</v>
      </c>
      <c r="AA2258" s="5" t="s">
        <v>20128</v>
      </c>
      <c r="AB2258" s="5" t="s">
        <v>119</v>
      </c>
      <c r="AC2258" s="5" t="s">
        <v>52</v>
      </c>
      <c r="AD2258" s="5" t="s">
        <v>398</v>
      </c>
      <c r="AE2258" s="5" t="s">
        <v>399</v>
      </c>
      <c r="AF2258" s="5" t="s">
        <v>400</v>
      </c>
      <c r="AG2258" s="5" t="s">
        <v>401</v>
      </c>
      <c r="AH2258" s="5">
        <v>23502.0</v>
      </c>
      <c r="AI2258" s="5" t="s">
        <v>402</v>
      </c>
      <c r="AJ2258" s="5" t="s">
        <v>17408</v>
      </c>
      <c r="AK2258" s="5" t="s">
        <v>19843</v>
      </c>
      <c r="AL2258" s="5" t="s">
        <v>1874</v>
      </c>
    </row>
    <row r="2259" hidden="1">
      <c r="A2259" s="5" t="s">
        <v>20129</v>
      </c>
      <c r="B2259" s="5" t="s">
        <v>20130</v>
      </c>
      <c r="C2259" s="5" t="s">
        <v>20131</v>
      </c>
      <c r="D2259" s="9">
        <v>42548.0</v>
      </c>
      <c r="E2259" s="5">
        <v>24906.0</v>
      </c>
      <c r="F2259" s="5">
        <v>11321.0</v>
      </c>
      <c r="G2259" s="5" t="s">
        <v>4673</v>
      </c>
      <c r="H2259" s="5" t="s">
        <v>171</v>
      </c>
      <c r="I2259" s="5" t="s">
        <v>19779</v>
      </c>
      <c r="J2259" s="5" t="s">
        <v>3808</v>
      </c>
      <c r="K2259" s="5" t="s">
        <v>20132</v>
      </c>
      <c r="L2259" s="5" t="s">
        <v>20133</v>
      </c>
      <c r="M2259" s="10" t="str">
        <f>IFERROR(__xludf.DUMMYFUNCTION("REGEXEXTRACT(L2744, ""[\s,]([A-Z]{2})[,\s]\s?\d{5}"")"),"#N/A")</f>
        <v>#N/A</v>
      </c>
      <c r="N2259" s="5" t="s">
        <v>20134</v>
      </c>
      <c r="O2259" s="5">
        <v>90703.0</v>
      </c>
      <c r="P2259" s="5">
        <v>2.0</v>
      </c>
      <c r="Q2259" s="5" t="s">
        <v>20135</v>
      </c>
      <c r="R2259" s="5" t="s">
        <v>52</v>
      </c>
      <c r="S2259" s="5">
        <v>4403.0</v>
      </c>
      <c r="T2259" s="5" t="s">
        <v>69</v>
      </c>
      <c r="U2259" s="5">
        <v>104.0</v>
      </c>
      <c r="V2259" s="5" t="s">
        <v>93</v>
      </c>
      <c r="W2259" s="5" t="s">
        <v>20136</v>
      </c>
      <c r="X2259" s="5" t="s">
        <v>71</v>
      </c>
      <c r="Y2259" s="5" t="s">
        <v>52</v>
      </c>
      <c r="Z2259" s="5" t="s">
        <v>19954</v>
      </c>
      <c r="AA2259" s="5" t="s">
        <v>20137</v>
      </c>
      <c r="AB2259" s="5" t="s">
        <v>260</v>
      </c>
      <c r="AC2259" s="5" t="s">
        <v>52</v>
      </c>
      <c r="AD2259" s="5" t="s">
        <v>15837</v>
      </c>
      <c r="AE2259" s="5" t="s">
        <v>15838</v>
      </c>
      <c r="AF2259" s="5" t="s">
        <v>2166</v>
      </c>
      <c r="AG2259" s="5" t="s">
        <v>52</v>
      </c>
      <c r="AH2259" s="5" t="s">
        <v>52</v>
      </c>
      <c r="AI2259" s="5" t="s">
        <v>15839</v>
      </c>
      <c r="AJ2259" s="5" t="s">
        <v>2164</v>
      </c>
      <c r="AK2259" s="5" t="s">
        <v>12178</v>
      </c>
      <c r="AL2259" s="5" t="s">
        <v>20138</v>
      </c>
    </row>
    <row r="2260" hidden="1">
      <c r="A2260" s="5" t="s">
        <v>20139</v>
      </c>
      <c r="B2260" s="5" t="s">
        <v>17398</v>
      </c>
      <c r="C2260" s="5" t="s">
        <v>17399</v>
      </c>
      <c r="D2260" s="9">
        <v>42547.0</v>
      </c>
      <c r="E2260" s="5">
        <v>6138.0</v>
      </c>
      <c r="F2260" s="5">
        <v>2790.0</v>
      </c>
      <c r="G2260" s="5" t="s">
        <v>634</v>
      </c>
      <c r="H2260" s="5" t="s">
        <v>149</v>
      </c>
      <c r="I2260" s="5" t="s">
        <v>20140</v>
      </c>
      <c r="J2260" s="5" t="s">
        <v>274</v>
      </c>
      <c r="K2260" s="5" t="s">
        <v>20141</v>
      </c>
      <c r="L2260" s="5" t="s">
        <v>17402</v>
      </c>
      <c r="M2260" s="10" t="str">
        <f>IFERROR(__xludf.DUMMYFUNCTION("REGEXEXTRACT(L2745, ""[\s,]([A-Z]{2})[,\s]\s?\d{5}"")"),"#N/A")</f>
        <v>#N/A</v>
      </c>
      <c r="N2260" s="5" t="s">
        <v>17403</v>
      </c>
      <c r="O2260" s="5">
        <v>24055.0</v>
      </c>
      <c r="P2260" s="5">
        <v>1.0</v>
      </c>
      <c r="Q2260" s="5" t="s">
        <v>20142</v>
      </c>
      <c r="R2260" s="5" t="s">
        <v>91</v>
      </c>
      <c r="S2260" s="5">
        <v>93.0</v>
      </c>
      <c r="T2260" s="5" t="s">
        <v>69</v>
      </c>
      <c r="U2260" s="5">
        <v>65.0</v>
      </c>
      <c r="V2260" s="5" t="s">
        <v>93</v>
      </c>
      <c r="W2260" s="5" t="s">
        <v>20143</v>
      </c>
      <c r="X2260" s="5" t="s">
        <v>52</v>
      </c>
      <c r="Y2260" s="5" t="s">
        <v>52</v>
      </c>
      <c r="Z2260" s="5" t="s">
        <v>20144</v>
      </c>
      <c r="AA2260" s="5" t="s">
        <v>20145</v>
      </c>
      <c r="AB2260" s="5" t="s">
        <v>2743</v>
      </c>
      <c r="AC2260" s="5" t="s">
        <v>52</v>
      </c>
      <c r="AD2260" s="5" t="s">
        <v>565</v>
      </c>
      <c r="AE2260" s="5" t="s">
        <v>566</v>
      </c>
      <c r="AF2260" s="5" t="s">
        <v>567</v>
      </c>
      <c r="AG2260" s="5" t="s">
        <v>52</v>
      </c>
      <c r="AH2260" s="5" t="s">
        <v>52</v>
      </c>
      <c r="AI2260" s="5" t="s">
        <v>568</v>
      </c>
      <c r="AJ2260" s="5" t="s">
        <v>20146</v>
      </c>
      <c r="AK2260" s="5" t="s">
        <v>20147</v>
      </c>
      <c r="AL2260" s="5" t="s">
        <v>2044</v>
      </c>
    </row>
    <row r="2261" hidden="1">
      <c r="A2261" s="5" t="s">
        <v>20148</v>
      </c>
      <c r="B2261" s="5" t="s">
        <v>17624</v>
      </c>
      <c r="C2261" s="5" t="s">
        <v>20149</v>
      </c>
      <c r="D2261" s="9">
        <v>42546.0</v>
      </c>
      <c r="E2261" s="5">
        <v>18594.0</v>
      </c>
      <c r="F2261" s="5">
        <v>8452.0</v>
      </c>
      <c r="G2261" s="5" t="s">
        <v>170</v>
      </c>
      <c r="H2261" s="5" t="s">
        <v>171</v>
      </c>
      <c r="I2261" s="5" t="s">
        <v>13614</v>
      </c>
      <c r="J2261" s="5" t="s">
        <v>170</v>
      </c>
      <c r="K2261" s="5" t="s">
        <v>20150</v>
      </c>
      <c r="L2261" s="5" t="s">
        <v>20151</v>
      </c>
      <c r="M2261" s="10" t="str">
        <f>IFERROR(__xludf.DUMMYFUNCTION("REGEXEXTRACT(L2746, ""[\s,]([A-Z]{2})[,\s]\s?\d{5}"")"),"#N/A")</f>
        <v>#N/A</v>
      </c>
      <c r="N2261" s="5" t="s">
        <v>20152</v>
      </c>
      <c r="O2261" s="5">
        <v>90220.0</v>
      </c>
      <c r="P2261" s="5">
        <v>1.0</v>
      </c>
      <c r="Q2261" s="5" t="s">
        <v>20153</v>
      </c>
      <c r="R2261" s="5" t="s">
        <v>91</v>
      </c>
      <c r="S2261" s="5">
        <v>1026.0</v>
      </c>
      <c r="T2261" s="5" t="s">
        <v>69</v>
      </c>
      <c r="U2261" s="5">
        <v>0.0</v>
      </c>
      <c r="V2261" s="5" t="s">
        <v>52</v>
      </c>
      <c r="W2261" s="5" t="s">
        <v>20154</v>
      </c>
      <c r="X2261" s="5" t="s">
        <v>71</v>
      </c>
      <c r="Y2261" s="5" t="s">
        <v>52</v>
      </c>
      <c r="Z2261" s="5" t="s">
        <v>20155</v>
      </c>
      <c r="AA2261" s="5">
        <v>587700.0</v>
      </c>
      <c r="AB2261" s="5" t="s">
        <v>260</v>
      </c>
      <c r="AC2261" s="5" t="s">
        <v>52</v>
      </c>
      <c r="AD2261" s="5" t="s">
        <v>3589</v>
      </c>
      <c r="AE2261" s="5" t="s">
        <v>3590</v>
      </c>
      <c r="AF2261" s="5" t="s">
        <v>3591</v>
      </c>
      <c r="AG2261" s="5" t="s">
        <v>52</v>
      </c>
      <c r="AH2261" s="5" t="s">
        <v>52</v>
      </c>
      <c r="AI2261" s="5" t="s">
        <v>3592</v>
      </c>
      <c r="AJ2261" s="5" t="s">
        <v>17624</v>
      </c>
      <c r="AK2261" s="5" t="s">
        <v>20151</v>
      </c>
      <c r="AL2261" s="5" t="s">
        <v>20156</v>
      </c>
    </row>
    <row r="2262" hidden="1">
      <c r="A2262" s="5" t="s">
        <v>20157</v>
      </c>
      <c r="B2262" s="5" t="s">
        <v>20158</v>
      </c>
      <c r="C2262" s="5" t="s">
        <v>20158</v>
      </c>
      <c r="D2262" s="9">
        <v>42546.0</v>
      </c>
      <c r="E2262" s="5">
        <v>18594.0</v>
      </c>
      <c r="F2262" s="5">
        <v>8452.0</v>
      </c>
      <c r="G2262" s="5" t="s">
        <v>170</v>
      </c>
      <c r="H2262" s="5" t="s">
        <v>171</v>
      </c>
      <c r="I2262" s="5" t="s">
        <v>13614</v>
      </c>
      <c r="J2262" s="5" t="s">
        <v>170</v>
      </c>
      <c r="K2262" s="5" t="s">
        <v>20159</v>
      </c>
      <c r="L2262" s="5" t="s">
        <v>20160</v>
      </c>
      <c r="M2262" s="10" t="str">
        <f>IFERROR(__xludf.DUMMYFUNCTION("REGEXEXTRACT(L2747, ""[\s,]([A-Z]{2})[,\s]\s?\d{5}"")"),"#N/A")</f>
        <v>#N/A</v>
      </c>
      <c r="N2262" s="5" t="s">
        <v>20160</v>
      </c>
      <c r="O2262" s="5" t="s">
        <v>52</v>
      </c>
      <c r="P2262" s="5">
        <v>1.0</v>
      </c>
      <c r="Q2262" s="5" t="s">
        <v>20153</v>
      </c>
      <c r="R2262" s="5" t="s">
        <v>91</v>
      </c>
      <c r="S2262" s="5">
        <v>1026.0</v>
      </c>
      <c r="T2262" s="5" t="s">
        <v>69</v>
      </c>
      <c r="U2262" s="5">
        <v>0.0</v>
      </c>
      <c r="V2262" s="5" t="s">
        <v>52</v>
      </c>
      <c r="W2262" s="5" t="s">
        <v>20161</v>
      </c>
      <c r="X2262" s="5" t="s">
        <v>55</v>
      </c>
      <c r="Y2262" s="5" t="s">
        <v>20154</v>
      </c>
      <c r="Z2262" s="5" t="s">
        <v>20155</v>
      </c>
      <c r="AA2262" s="5">
        <v>587700.0</v>
      </c>
      <c r="AB2262" s="5" t="s">
        <v>260</v>
      </c>
      <c r="AC2262" s="5" t="s">
        <v>52</v>
      </c>
      <c r="AD2262" s="5" t="s">
        <v>3589</v>
      </c>
      <c r="AE2262" s="5" t="s">
        <v>3590</v>
      </c>
      <c r="AF2262" s="5" t="s">
        <v>3591</v>
      </c>
      <c r="AG2262" s="5" t="s">
        <v>52</v>
      </c>
      <c r="AH2262" s="5" t="s">
        <v>52</v>
      </c>
      <c r="AI2262" s="5" t="s">
        <v>3592</v>
      </c>
      <c r="AJ2262" s="5" t="s">
        <v>20162</v>
      </c>
      <c r="AK2262" s="5" t="s">
        <v>20163</v>
      </c>
      <c r="AL2262" s="5" t="s">
        <v>20156</v>
      </c>
    </row>
    <row r="2263" hidden="1">
      <c r="A2263" s="5" t="s">
        <v>20164</v>
      </c>
      <c r="B2263" s="5" t="s">
        <v>20165</v>
      </c>
      <c r="C2263" s="5" t="s">
        <v>20166</v>
      </c>
      <c r="D2263" s="9">
        <v>42545.0</v>
      </c>
      <c r="E2263" s="5">
        <v>34892.0</v>
      </c>
      <c r="F2263" s="5">
        <v>15860.0</v>
      </c>
      <c r="G2263" s="5" t="s">
        <v>4824</v>
      </c>
      <c r="H2263" s="5" t="s">
        <v>459</v>
      </c>
      <c r="I2263" s="5" t="s">
        <v>3820</v>
      </c>
      <c r="J2263" s="5" t="s">
        <v>4825</v>
      </c>
      <c r="K2263" s="5" t="s">
        <v>20167</v>
      </c>
      <c r="L2263" s="5" t="s">
        <v>20168</v>
      </c>
      <c r="M2263" s="10" t="str">
        <f>IFERROR(__xludf.DUMMYFUNCTION("REGEXEXTRACT(L2748, ""[\s,]([A-Z]{2})[,\s]\s?\d{5}"")"),"#N/A")</f>
        <v>#N/A</v>
      </c>
      <c r="N2263" s="5" t="s">
        <v>20169</v>
      </c>
      <c r="O2263" s="5">
        <v>19607.0</v>
      </c>
      <c r="P2263" s="5">
        <v>1.0</v>
      </c>
      <c r="Q2263" s="5" t="s">
        <v>20170</v>
      </c>
      <c r="R2263" s="5">
        <v>4510.0</v>
      </c>
      <c r="S2263" s="5">
        <v>10.0</v>
      </c>
      <c r="T2263" s="5" t="s">
        <v>53</v>
      </c>
      <c r="U2263" s="5">
        <v>0.0</v>
      </c>
      <c r="V2263" s="5" t="s">
        <v>70</v>
      </c>
      <c r="W2263" s="5" t="s">
        <v>20171</v>
      </c>
      <c r="X2263" s="5" t="s">
        <v>71</v>
      </c>
      <c r="Y2263" s="5" t="s">
        <v>52</v>
      </c>
      <c r="Z2263" s="5" t="s">
        <v>20172</v>
      </c>
      <c r="AA2263" s="5" t="s">
        <v>20173</v>
      </c>
      <c r="AB2263" s="5" t="s">
        <v>200</v>
      </c>
      <c r="AC2263" s="5" t="s">
        <v>52</v>
      </c>
      <c r="AD2263" s="5" t="s">
        <v>20174</v>
      </c>
      <c r="AE2263" s="5" t="s">
        <v>20175</v>
      </c>
      <c r="AF2263" s="5" t="s">
        <v>20176</v>
      </c>
      <c r="AG2263" s="5" t="s">
        <v>75</v>
      </c>
      <c r="AH2263" s="5">
        <v>7960.0</v>
      </c>
      <c r="AI2263" s="5" t="s">
        <v>20177</v>
      </c>
      <c r="AJ2263" s="5" t="s">
        <v>20165</v>
      </c>
      <c r="AK2263" s="5" t="s">
        <v>20178</v>
      </c>
      <c r="AL2263" s="5" t="s">
        <v>20179</v>
      </c>
    </row>
    <row r="2264" hidden="1">
      <c r="A2264" s="5" t="s">
        <v>20164</v>
      </c>
      <c r="B2264" s="5" t="s">
        <v>20180</v>
      </c>
      <c r="C2264" s="5" t="s">
        <v>20181</v>
      </c>
      <c r="D2264" s="9">
        <v>42545.0</v>
      </c>
      <c r="E2264" s="5">
        <v>34892.0</v>
      </c>
      <c r="F2264" s="5">
        <v>15860.0</v>
      </c>
      <c r="G2264" s="5" t="s">
        <v>4824</v>
      </c>
      <c r="H2264" s="5" t="s">
        <v>459</v>
      </c>
      <c r="I2264" s="5" t="s">
        <v>3820</v>
      </c>
      <c r="J2264" s="5" t="s">
        <v>4825</v>
      </c>
      <c r="K2264" s="5" t="s">
        <v>20182</v>
      </c>
      <c r="L2264" s="5" t="s">
        <v>20183</v>
      </c>
      <c r="M2264" s="10" t="str">
        <f>IFERROR(__xludf.DUMMYFUNCTION("REGEXEXTRACT(L2749, ""[\s,]([A-Z]{2})[,\s]\s?\d{5}"")"),"#N/A")</f>
        <v>#N/A</v>
      </c>
      <c r="N2264" s="5" t="s">
        <v>20184</v>
      </c>
      <c r="O2264" s="5">
        <v>30076.0</v>
      </c>
      <c r="P2264" s="5">
        <v>1.0</v>
      </c>
      <c r="Q2264" s="5" t="s">
        <v>20170</v>
      </c>
      <c r="R2264" s="5">
        <v>4510.0</v>
      </c>
      <c r="S2264" s="5">
        <v>10.0</v>
      </c>
      <c r="T2264" s="5" t="s">
        <v>53</v>
      </c>
      <c r="U2264" s="5">
        <v>0.0</v>
      </c>
      <c r="V2264" s="5" t="s">
        <v>70</v>
      </c>
      <c r="W2264" s="5" t="s">
        <v>20185</v>
      </c>
      <c r="X2264" s="5" t="s">
        <v>55</v>
      </c>
      <c r="Y2264" s="5" t="s">
        <v>20171</v>
      </c>
      <c r="Z2264" s="5" t="s">
        <v>20172</v>
      </c>
      <c r="AA2264" s="5" t="s">
        <v>20173</v>
      </c>
      <c r="AB2264" s="5" t="s">
        <v>200</v>
      </c>
      <c r="AC2264" s="5" t="s">
        <v>52</v>
      </c>
      <c r="AD2264" s="5" t="s">
        <v>20174</v>
      </c>
      <c r="AE2264" s="5" t="s">
        <v>20175</v>
      </c>
      <c r="AF2264" s="5" t="s">
        <v>20176</v>
      </c>
      <c r="AG2264" s="5" t="s">
        <v>75</v>
      </c>
      <c r="AH2264" s="5">
        <v>7960.0</v>
      </c>
      <c r="AI2264" s="5" t="s">
        <v>20177</v>
      </c>
      <c r="AJ2264" s="5" t="s">
        <v>20186</v>
      </c>
      <c r="AK2264" s="5" t="s">
        <v>20187</v>
      </c>
      <c r="AL2264" s="5" t="s">
        <v>20179</v>
      </c>
    </row>
    <row r="2265" hidden="1">
      <c r="A2265" s="5" t="s">
        <v>20188</v>
      </c>
      <c r="B2265" s="5" t="s">
        <v>20189</v>
      </c>
      <c r="C2265" s="5" t="s">
        <v>20190</v>
      </c>
      <c r="D2265" s="9">
        <v>42544.0</v>
      </c>
      <c r="E2265" s="5">
        <v>42398.0</v>
      </c>
      <c r="F2265" s="5">
        <v>19272.0</v>
      </c>
      <c r="G2265" s="5" t="s">
        <v>107</v>
      </c>
      <c r="H2265" s="5" t="s">
        <v>149</v>
      </c>
      <c r="I2265" s="5" t="s">
        <v>5643</v>
      </c>
      <c r="J2265" s="5" t="s">
        <v>109</v>
      </c>
      <c r="K2265" s="5" t="s">
        <v>20191</v>
      </c>
      <c r="L2265" s="5" t="s">
        <v>20192</v>
      </c>
      <c r="M2265" s="10" t="str">
        <f>IFERROR(__xludf.DUMMYFUNCTION("REGEXEXTRACT(L2750, ""[\s,]([A-Z]{2})[,\s]\s?\d{5}"")"),"#N/A")</f>
        <v>#N/A</v>
      </c>
      <c r="N2265" s="5" t="s">
        <v>20193</v>
      </c>
      <c r="O2265" s="5">
        <v>30316.0</v>
      </c>
      <c r="P2265" s="5">
        <v>1.0</v>
      </c>
      <c r="Q2265" s="5" t="s">
        <v>20194</v>
      </c>
      <c r="R2265" s="5">
        <v>4510.0</v>
      </c>
      <c r="S2265" s="5">
        <v>33.0</v>
      </c>
      <c r="T2265" s="5" t="s">
        <v>8751</v>
      </c>
      <c r="U2265" s="5">
        <v>54.0</v>
      </c>
      <c r="V2265" s="5" t="s">
        <v>93</v>
      </c>
      <c r="W2265" s="5" t="s">
        <v>20195</v>
      </c>
      <c r="X2265" s="5" t="s">
        <v>52</v>
      </c>
      <c r="Y2265" s="5" t="s">
        <v>52</v>
      </c>
      <c r="Z2265" s="5" t="s">
        <v>20196</v>
      </c>
      <c r="AA2265" s="5">
        <v>105659.0</v>
      </c>
      <c r="AB2265" s="5" t="s">
        <v>200</v>
      </c>
      <c r="AC2265" s="5" t="s">
        <v>52</v>
      </c>
      <c r="AD2265" s="5" t="s">
        <v>11980</v>
      </c>
      <c r="AE2265" s="5" t="s">
        <v>11981</v>
      </c>
      <c r="AF2265" s="5" t="s">
        <v>218</v>
      </c>
      <c r="AG2265" s="5" t="s">
        <v>52</v>
      </c>
      <c r="AH2265" s="5" t="s">
        <v>11982</v>
      </c>
      <c r="AI2265" s="5" t="s">
        <v>11983</v>
      </c>
      <c r="AJ2265" s="5" t="s">
        <v>18875</v>
      </c>
      <c r="AK2265" s="5" t="s">
        <v>20197</v>
      </c>
      <c r="AL2265" s="5" t="s">
        <v>126</v>
      </c>
    </row>
    <row r="2266" hidden="1">
      <c r="A2266" s="5" t="s">
        <v>20198</v>
      </c>
      <c r="B2266" s="5" t="s">
        <v>7820</v>
      </c>
      <c r="C2266" s="5" t="s">
        <v>102</v>
      </c>
      <c r="D2266" s="9">
        <v>42543.0</v>
      </c>
      <c r="E2266" s="5">
        <v>10850.0</v>
      </c>
      <c r="F2266" s="5">
        <v>4932.0</v>
      </c>
      <c r="G2266" s="5" t="s">
        <v>226</v>
      </c>
      <c r="H2266" s="5" t="s">
        <v>480</v>
      </c>
      <c r="I2266" s="5" t="s">
        <v>20199</v>
      </c>
      <c r="J2266" s="5" t="s">
        <v>228</v>
      </c>
      <c r="K2266" s="5" t="s">
        <v>20200</v>
      </c>
      <c r="L2266" s="5" t="s">
        <v>20201</v>
      </c>
      <c r="M2266" s="10" t="str">
        <f>IFERROR(__xludf.DUMMYFUNCTION("REGEXEXTRACT(L2751, ""[\s,]([A-Z]{2})[,\s]\s?\d{5}"")"),"#N/A")</f>
        <v>#N/A</v>
      </c>
      <c r="N2266" s="5" t="s">
        <v>102</v>
      </c>
      <c r="O2266" s="5">
        <v>28273.0</v>
      </c>
      <c r="P2266" s="5">
        <v>1.0</v>
      </c>
      <c r="Q2266" s="5" t="s">
        <v>20202</v>
      </c>
      <c r="R2266" s="5">
        <v>2210.0</v>
      </c>
      <c r="S2266" s="5">
        <v>22.0</v>
      </c>
      <c r="T2266" s="5" t="s">
        <v>115</v>
      </c>
      <c r="U2266" s="5">
        <v>0.0</v>
      </c>
      <c r="V2266" s="5" t="s">
        <v>52</v>
      </c>
      <c r="W2266" s="5" t="s">
        <v>20203</v>
      </c>
      <c r="X2266" s="5" t="s">
        <v>71</v>
      </c>
      <c r="Y2266" s="5" t="s">
        <v>52</v>
      </c>
      <c r="Z2266" s="5" t="s">
        <v>20204</v>
      </c>
      <c r="AA2266" s="5" t="s">
        <v>20205</v>
      </c>
      <c r="AB2266" s="5" t="s">
        <v>162</v>
      </c>
      <c r="AC2266" s="5" t="s">
        <v>52</v>
      </c>
      <c r="AD2266" s="5" t="s">
        <v>181</v>
      </c>
      <c r="AE2266" s="5" t="s">
        <v>182</v>
      </c>
      <c r="AF2266" s="5" t="s">
        <v>183</v>
      </c>
      <c r="AG2266" s="5" t="s">
        <v>52</v>
      </c>
      <c r="AH2266" s="5" t="s">
        <v>52</v>
      </c>
      <c r="AI2266" s="5" t="s">
        <v>184</v>
      </c>
      <c r="AJ2266" s="5" t="s">
        <v>7820</v>
      </c>
      <c r="AK2266" s="5" t="s">
        <v>20201</v>
      </c>
      <c r="AL2266" s="5" t="s">
        <v>20206</v>
      </c>
    </row>
    <row r="2267" hidden="1">
      <c r="A2267" s="5" t="s">
        <v>20207</v>
      </c>
      <c r="B2267" s="5" t="s">
        <v>20208</v>
      </c>
      <c r="C2267" s="5" t="s">
        <v>20209</v>
      </c>
      <c r="D2267" s="9">
        <v>42543.0</v>
      </c>
      <c r="E2267" s="5">
        <v>10850.0</v>
      </c>
      <c r="F2267" s="5">
        <v>4932.0</v>
      </c>
      <c r="G2267" s="5" t="s">
        <v>1321</v>
      </c>
      <c r="H2267" s="5" t="s">
        <v>480</v>
      </c>
      <c r="I2267" s="5" t="s">
        <v>20199</v>
      </c>
      <c r="J2267" s="5" t="s">
        <v>1322</v>
      </c>
      <c r="K2267" s="5" t="s">
        <v>20210</v>
      </c>
      <c r="L2267" s="5" t="s">
        <v>20211</v>
      </c>
      <c r="M2267" s="10" t="str">
        <f>IFERROR(__xludf.DUMMYFUNCTION("REGEXEXTRACT(L2752, ""[\s,]([A-Z]{2})[,\s]\s?\d{5}"")"),"#N/A")</f>
        <v>#N/A</v>
      </c>
      <c r="N2267" s="5" t="s">
        <v>20212</v>
      </c>
      <c r="O2267" s="5">
        <v>30501.0</v>
      </c>
      <c r="P2267" s="5">
        <v>1.0</v>
      </c>
      <c r="Q2267" s="5" t="s">
        <v>20202</v>
      </c>
      <c r="R2267" s="5" t="s">
        <v>52</v>
      </c>
      <c r="S2267" s="5">
        <v>22.0</v>
      </c>
      <c r="T2267" s="5" t="s">
        <v>53</v>
      </c>
      <c r="U2267" s="5">
        <v>0.0</v>
      </c>
      <c r="V2267" s="5" t="s">
        <v>93</v>
      </c>
      <c r="W2267" s="5" t="s">
        <v>20213</v>
      </c>
      <c r="X2267" s="5" t="s">
        <v>55</v>
      </c>
      <c r="Y2267" s="5" t="s">
        <v>20203</v>
      </c>
      <c r="Z2267" s="5" t="s">
        <v>20214</v>
      </c>
      <c r="AA2267" s="5">
        <v>470690.0</v>
      </c>
      <c r="AB2267" s="5" t="s">
        <v>162</v>
      </c>
      <c r="AC2267" s="5" t="s">
        <v>52</v>
      </c>
      <c r="AD2267" s="5" t="s">
        <v>3141</v>
      </c>
      <c r="AE2267" s="5" t="s">
        <v>3142</v>
      </c>
      <c r="AF2267" s="5" t="s">
        <v>162</v>
      </c>
      <c r="AG2267" s="5" t="s">
        <v>52</v>
      </c>
      <c r="AH2267" s="5" t="s">
        <v>52</v>
      </c>
      <c r="AI2267" s="5" t="s">
        <v>3143</v>
      </c>
      <c r="AJ2267" s="5" t="s">
        <v>20215</v>
      </c>
      <c r="AK2267" s="5" t="s">
        <v>20216</v>
      </c>
      <c r="AL2267" s="5" t="s">
        <v>20217</v>
      </c>
    </row>
    <row r="2268" hidden="1">
      <c r="A2268" s="5" t="s">
        <v>20218</v>
      </c>
      <c r="B2268" s="5" t="s">
        <v>16737</v>
      </c>
      <c r="C2268" s="5" t="s">
        <v>16738</v>
      </c>
      <c r="D2268" s="9">
        <v>42543.0</v>
      </c>
      <c r="E2268" s="5">
        <v>14280.0</v>
      </c>
      <c r="F2268" s="5">
        <v>6491.0</v>
      </c>
      <c r="G2268" s="5" t="s">
        <v>3378</v>
      </c>
      <c r="H2268" s="5" t="s">
        <v>272</v>
      </c>
      <c r="I2268" s="5" t="s">
        <v>20219</v>
      </c>
      <c r="J2268" s="5" t="s">
        <v>3378</v>
      </c>
      <c r="K2268" s="5" t="s">
        <v>20220</v>
      </c>
      <c r="L2268" s="5" t="s">
        <v>16741</v>
      </c>
      <c r="M2268" s="10" t="str">
        <f>IFERROR(__xludf.DUMMYFUNCTION("REGEXEXTRACT(L2753, ""[\s,]([A-Z]{2})[,\s]\s?\d{5}"")"),"#N/A")</f>
        <v>#N/A</v>
      </c>
      <c r="N2268" s="5" t="s">
        <v>16742</v>
      </c>
      <c r="O2268" s="5">
        <v>45242.0</v>
      </c>
      <c r="P2268" s="5">
        <v>1.0</v>
      </c>
      <c r="Q2268" s="5" t="s">
        <v>20221</v>
      </c>
      <c r="R2268" s="5" t="s">
        <v>52</v>
      </c>
      <c r="S2268" s="5">
        <v>707.0</v>
      </c>
      <c r="T2268" s="5" t="s">
        <v>69</v>
      </c>
      <c r="U2268" s="5">
        <v>0.0</v>
      </c>
      <c r="V2268" s="5" t="s">
        <v>93</v>
      </c>
      <c r="W2268" s="5" t="s">
        <v>20222</v>
      </c>
      <c r="X2268" s="5" t="s">
        <v>55</v>
      </c>
      <c r="Y2268" s="5" t="s">
        <v>20223</v>
      </c>
      <c r="Z2268" s="5" t="s">
        <v>6981</v>
      </c>
      <c r="AA2268" s="5">
        <v>2544761.0</v>
      </c>
      <c r="AB2268" s="5" t="s">
        <v>8480</v>
      </c>
      <c r="AC2268" s="5" t="s">
        <v>52</v>
      </c>
      <c r="AD2268" s="5" t="s">
        <v>3141</v>
      </c>
      <c r="AE2268" s="5" t="s">
        <v>3142</v>
      </c>
      <c r="AF2268" s="5" t="s">
        <v>162</v>
      </c>
      <c r="AG2268" s="5" t="s">
        <v>52</v>
      </c>
      <c r="AH2268" s="5" t="s">
        <v>52</v>
      </c>
      <c r="AI2268" s="5" t="s">
        <v>3143</v>
      </c>
      <c r="AJ2268" s="5" t="s">
        <v>52</v>
      </c>
      <c r="AK2268" s="5" t="s">
        <v>52</v>
      </c>
      <c r="AL2268" s="5" t="s">
        <v>162</v>
      </c>
    </row>
    <row r="2269" hidden="1">
      <c r="A2269" s="5" t="s">
        <v>20224</v>
      </c>
      <c r="B2269" s="5" t="s">
        <v>16737</v>
      </c>
      <c r="C2269" s="5" t="s">
        <v>16738</v>
      </c>
      <c r="D2269" s="9">
        <v>42542.0</v>
      </c>
      <c r="E2269" s="5">
        <v>23947.0</v>
      </c>
      <c r="F2269" s="5">
        <v>10885.0</v>
      </c>
      <c r="G2269" s="5" t="s">
        <v>3378</v>
      </c>
      <c r="H2269" s="5" t="s">
        <v>171</v>
      </c>
      <c r="I2269" s="5" t="s">
        <v>20225</v>
      </c>
      <c r="J2269" s="5" t="s">
        <v>3378</v>
      </c>
      <c r="K2269" s="5" t="s">
        <v>20226</v>
      </c>
      <c r="L2269" s="5" t="s">
        <v>16741</v>
      </c>
      <c r="M2269" s="10" t="str">
        <f>IFERROR(__xludf.DUMMYFUNCTION("REGEXEXTRACT(L2754, ""[\s,]([A-Z]{2})[,\s]\s?\d{5}"")"),"#N/A")</f>
        <v>#N/A</v>
      </c>
      <c r="N2269" s="5" t="s">
        <v>16742</v>
      </c>
      <c r="O2269" s="5">
        <v>45242.0</v>
      </c>
      <c r="P2269" s="5">
        <v>1.0</v>
      </c>
      <c r="Q2269" s="5" t="s">
        <v>20227</v>
      </c>
      <c r="R2269" s="5" t="s">
        <v>923</v>
      </c>
      <c r="S2269" s="5">
        <v>880.0</v>
      </c>
      <c r="T2269" s="5" t="s">
        <v>69</v>
      </c>
      <c r="U2269" s="5">
        <v>0.0</v>
      </c>
      <c r="V2269" s="5" t="s">
        <v>93</v>
      </c>
      <c r="W2269" s="5" t="s">
        <v>20228</v>
      </c>
      <c r="X2269" s="5" t="s">
        <v>55</v>
      </c>
      <c r="Y2269" s="5" t="s">
        <v>20229</v>
      </c>
      <c r="Z2269" s="5" t="s">
        <v>20230</v>
      </c>
      <c r="AA2269" s="5">
        <v>2549713.0</v>
      </c>
      <c r="AB2269" s="5" t="s">
        <v>235</v>
      </c>
      <c r="AC2269" s="5" t="s">
        <v>52</v>
      </c>
      <c r="AD2269" s="5" t="s">
        <v>3141</v>
      </c>
      <c r="AE2269" s="5" t="s">
        <v>3142</v>
      </c>
      <c r="AF2269" s="5" t="s">
        <v>162</v>
      </c>
      <c r="AG2269" s="5" t="s">
        <v>52</v>
      </c>
      <c r="AH2269" s="5" t="s">
        <v>52</v>
      </c>
      <c r="AI2269" s="5" t="s">
        <v>3143</v>
      </c>
      <c r="AJ2269" s="5" t="s">
        <v>52</v>
      </c>
      <c r="AK2269" s="5" t="s">
        <v>52</v>
      </c>
      <c r="AL2269" s="5" t="s">
        <v>162</v>
      </c>
    </row>
    <row r="2270" hidden="1">
      <c r="A2270" s="5" t="s">
        <v>20231</v>
      </c>
      <c r="B2270" s="5" t="s">
        <v>248</v>
      </c>
      <c r="C2270" s="5" t="s">
        <v>20232</v>
      </c>
      <c r="D2270" s="9">
        <v>42540.0</v>
      </c>
      <c r="E2270" s="5">
        <v>13862.0</v>
      </c>
      <c r="F2270" s="5">
        <v>6301.0</v>
      </c>
      <c r="G2270" s="5" t="s">
        <v>634</v>
      </c>
      <c r="H2270" s="5" t="s">
        <v>1792</v>
      </c>
      <c r="I2270" s="5" t="s">
        <v>20233</v>
      </c>
      <c r="J2270" s="5" t="s">
        <v>274</v>
      </c>
      <c r="K2270" s="5" t="s">
        <v>20234</v>
      </c>
      <c r="L2270" s="5" t="s">
        <v>20235</v>
      </c>
      <c r="M2270" s="10" t="str">
        <f>IFERROR(__xludf.DUMMYFUNCTION("REGEXEXTRACT(L2755, ""[\s,]([A-Z]{2})[,\s]\s?\d{5}"")"),"#N/A")</f>
        <v>#N/A</v>
      </c>
      <c r="N2270" s="5" t="s">
        <v>20236</v>
      </c>
      <c r="O2270" s="5">
        <v>29492.0</v>
      </c>
      <c r="P2270" s="5">
        <v>1.0</v>
      </c>
      <c r="Q2270" s="5" t="s">
        <v>20237</v>
      </c>
      <c r="R2270" s="5">
        <v>4310.0</v>
      </c>
      <c r="S2270" s="5">
        <v>4403.0</v>
      </c>
      <c r="T2270" s="5" t="s">
        <v>115</v>
      </c>
      <c r="U2270" s="5">
        <v>0.0</v>
      </c>
      <c r="V2270" s="5" t="s">
        <v>52</v>
      </c>
      <c r="W2270" s="5" t="s">
        <v>20238</v>
      </c>
      <c r="X2270" s="5" t="s">
        <v>71</v>
      </c>
      <c r="Y2270" s="5" t="s">
        <v>52</v>
      </c>
      <c r="Z2270" s="5" t="s">
        <v>20239</v>
      </c>
      <c r="AA2270" s="5" t="s">
        <v>20240</v>
      </c>
      <c r="AB2270" s="5" t="s">
        <v>260</v>
      </c>
      <c r="AC2270" s="5" t="s">
        <v>52</v>
      </c>
      <c r="AD2270" s="5" t="s">
        <v>181</v>
      </c>
      <c r="AE2270" s="5" t="s">
        <v>182</v>
      </c>
      <c r="AF2270" s="5" t="s">
        <v>183</v>
      </c>
      <c r="AG2270" s="5" t="s">
        <v>52</v>
      </c>
      <c r="AH2270" s="5" t="s">
        <v>52</v>
      </c>
      <c r="AI2270" s="5" t="s">
        <v>184</v>
      </c>
      <c r="AJ2270" s="5" t="s">
        <v>248</v>
      </c>
      <c r="AK2270" s="5" t="s">
        <v>20235</v>
      </c>
      <c r="AL2270" s="5" t="s">
        <v>645</v>
      </c>
    </row>
    <row r="2271" hidden="1">
      <c r="A2271" s="5" t="s">
        <v>20241</v>
      </c>
      <c r="B2271" s="5" t="s">
        <v>13270</v>
      </c>
      <c r="C2271" s="5" t="s">
        <v>16430</v>
      </c>
      <c r="D2271" s="9">
        <v>42537.0</v>
      </c>
      <c r="E2271" s="5">
        <v>61875.0</v>
      </c>
      <c r="F2271" s="5">
        <v>28125.0</v>
      </c>
      <c r="G2271" s="5" t="s">
        <v>17218</v>
      </c>
      <c r="H2271" s="5" t="s">
        <v>205</v>
      </c>
      <c r="I2271" s="5" t="s">
        <v>20242</v>
      </c>
      <c r="J2271" s="5" t="s">
        <v>191</v>
      </c>
      <c r="K2271" s="5" t="s">
        <v>1536</v>
      </c>
      <c r="L2271" s="5" t="s">
        <v>18420</v>
      </c>
      <c r="M2271" s="10" t="str">
        <f>IFERROR(__xludf.DUMMYFUNCTION("REGEXEXTRACT(L2756, ""[\s,]([A-Z]{2})[,\s]\s?\d{5}"")"),"#N/A")</f>
        <v>#N/A</v>
      </c>
      <c r="N2271" s="5" t="s">
        <v>18565</v>
      </c>
      <c r="O2271" s="5" t="s">
        <v>52</v>
      </c>
      <c r="P2271" s="5">
        <v>1.0</v>
      </c>
      <c r="Q2271" s="5" t="s">
        <v>20243</v>
      </c>
      <c r="R2271" s="5" t="s">
        <v>91</v>
      </c>
      <c r="S2271" s="5">
        <v>2700.0</v>
      </c>
      <c r="T2271" s="5" t="s">
        <v>53</v>
      </c>
      <c r="U2271" s="5">
        <v>0.0</v>
      </c>
      <c r="V2271" s="5" t="s">
        <v>70</v>
      </c>
      <c r="W2271" s="5" t="s">
        <v>20244</v>
      </c>
      <c r="X2271" s="5" t="s">
        <v>55</v>
      </c>
      <c r="Y2271" s="5" t="s">
        <v>20245</v>
      </c>
      <c r="Z2271" s="5">
        <v>1625.0</v>
      </c>
      <c r="AA2271" s="5" t="s">
        <v>20246</v>
      </c>
      <c r="AB2271" s="5" t="s">
        <v>235</v>
      </c>
      <c r="AC2271" s="5" t="s">
        <v>52</v>
      </c>
      <c r="AD2271" s="5" t="s">
        <v>18427</v>
      </c>
      <c r="AE2271" s="5" t="s">
        <v>18428</v>
      </c>
      <c r="AF2271" s="5" t="s">
        <v>18429</v>
      </c>
      <c r="AG2271" s="5" t="s">
        <v>863</v>
      </c>
      <c r="AH2271" s="5">
        <v>90502.0</v>
      </c>
      <c r="AI2271" s="5" t="s">
        <v>18430</v>
      </c>
      <c r="AJ2271" s="5" t="s">
        <v>52</v>
      </c>
      <c r="AK2271" s="5" t="s">
        <v>52</v>
      </c>
      <c r="AL2271" s="5" t="s">
        <v>3729</v>
      </c>
    </row>
    <row r="2272" hidden="1">
      <c r="A2272" s="5" t="s">
        <v>20247</v>
      </c>
      <c r="B2272" s="5" t="s">
        <v>6576</v>
      </c>
      <c r="C2272" s="5" t="s">
        <v>6577</v>
      </c>
      <c r="D2272" s="9">
        <v>42536.0</v>
      </c>
      <c r="E2272" s="5">
        <v>35550.0</v>
      </c>
      <c r="F2272" s="5">
        <v>16159.0</v>
      </c>
      <c r="G2272" s="5" t="s">
        <v>634</v>
      </c>
      <c r="H2272" s="5" t="s">
        <v>149</v>
      </c>
      <c r="I2272" s="5" t="s">
        <v>20248</v>
      </c>
      <c r="J2272" s="5" t="s">
        <v>274</v>
      </c>
      <c r="K2272" s="5" t="s">
        <v>192</v>
      </c>
      <c r="L2272" s="5" t="s">
        <v>19822</v>
      </c>
      <c r="M2272" s="10" t="str">
        <f>IFERROR(__xludf.DUMMYFUNCTION("REGEXEXTRACT(L2757, ""[\s,]([A-Z]{2})[,\s]\s?\d{5}"")"),"#N/A")</f>
        <v>#N/A</v>
      </c>
      <c r="N2272" s="5" t="s">
        <v>20124</v>
      </c>
      <c r="O2272" s="5">
        <v>28602.0</v>
      </c>
      <c r="P2272" s="5">
        <v>2.0</v>
      </c>
      <c r="Q2272" s="5" t="s">
        <v>20249</v>
      </c>
      <c r="R2272" s="5" t="s">
        <v>156</v>
      </c>
      <c r="S2272" s="5">
        <v>161.0</v>
      </c>
      <c r="T2272" s="5" t="s">
        <v>115</v>
      </c>
      <c r="U2272" s="5">
        <v>1.0</v>
      </c>
      <c r="V2272" s="5" t="s">
        <v>70</v>
      </c>
      <c r="W2272" s="5" t="s">
        <v>20250</v>
      </c>
      <c r="X2272" s="5" t="s">
        <v>52</v>
      </c>
      <c r="Y2272" s="5" t="s">
        <v>52</v>
      </c>
      <c r="Z2272" s="5" t="s">
        <v>20251</v>
      </c>
      <c r="AA2272" s="5" t="s">
        <v>20252</v>
      </c>
      <c r="AB2272" s="5" t="s">
        <v>59</v>
      </c>
      <c r="AC2272" s="5" t="s">
        <v>52</v>
      </c>
      <c r="AD2272" s="5" t="s">
        <v>398</v>
      </c>
      <c r="AE2272" s="5" t="s">
        <v>399</v>
      </c>
      <c r="AF2272" s="5" t="s">
        <v>400</v>
      </c>
      <c r="AG2272" s="5" t="s">
        <v>401</v>
      </c>
      <c r="AH2272" s="5">
        <v>23502.0</v>
      </c>
      <c r="AI2272" s="5" t="s">
        <v>402</v>
      </c>
      <c r="AJ2272" s="5" t="s">
        <v>17408</v>
      </c>
      <c r="AK2272" s="5" t="s">
        <v>19843</v>
      </c>
      <c r="AL2272" s="5" t="s">
        <v>1874</v>
      </c>
    </row>
    <row r="2273" hidden="1">
      <c r="A2273" s="5" t="s">
        <v>20253</v>
      </c>
      <c r="B2273" s="5" t="s">
        <v>20096</v>
      </c>
      <c r="C2273" s="5" t="s">
        <v>20097</v>
      </c>
      <c r="D2273" s="9">
        <v>42536.0</v>
      </c>
      <c r="E2273" s="5">
        <v>50846.0</v>
      </c>
      <c r="F2273" s="5">
        <v>23112.0</v>
      </c>
      <c r="G2273" s="5" t="s">
        <v>634</v>
      </c>
      <c r="H2273" s="5" t="s">
        <v>272</v>
      </c>
      <c r="I2273" s="5" t="s">
        <v>6651</v>
      </c>
      <c r="J2273" s="5" t="s">
        <v>274</v>
      </c>
      <c r="K2273" s="5" t="s">
        <v>20254</v>
      </c>
      <c r="L2273" s="5" t="s">
        <v>20100</v>
      </c>
      <c r="M2273" s="10" t="str">
        <f>IFERROR(__xludf.DUMMYFUNCTION("REGEXEXTRACT(L2758, ""[\s,]([A-Z]{2})[,\s]\s?\d{5}"")"),"#N/A")</f>
        <v>#N/A</v>
      </c>
      <c r="N2273" s="5" t="s">
        <v>20101</v>
      </c>
      <c r="O2273" s="5">
        <v>90805.0</v>
      </c>
      <c r="P2273" s="5">
        <v>1.0</v>
      </c>
      <c r="Q2273" s="5" t="s">
        <v>20255</v>
      </c>
      <c r="R2273" s="5" t="s">
        <v>52</v>
      </c>
      <c r="S2273" s="5">
        <v>1860.0</v>
      </c>
      <c r="T2273" s="5" t="s">
        <v>115</v>
      </c>
      <c r="U2273" s="5">
        <v>0.0</v>
      </c>
      <c r="V2273" s="5" t="s">
        <v>70</v>
      </c>
      <c r="W2273" s="5" t="s">
        <v>20256</v>
      </c>
      <c r="X2273" s="5" t="s">
        <v>71</v>
      </c>
      <c r="Y2273" s="5" t="s">
        <v>52</v>
      </c>
      <c r="Z2273" s="5" t="s">
        <v>20257</v>
      </c>
      <c r="AA2273" s="5" t="s">
        <v>20258</v>
      </c>
      <c r="AB2273" s="5" t="s">
        <v>1426</v>
      </c>
      <c r="AC2273" s="5" t="s">
        <v>52</v>
      </c>
      <c r="AD2273" s="5" t="s">
        <v>2791</v>
      </c>
      <c r="AE2273" s="5" t="s">
        <v>2792</v>
      </c>
      <c r="AF2273" s="5" t="s">
        <v>52</v>
      </c>
      <c r="AG2273" s="5" t="s">
        <v>52</v>
      </c>
      <c r="AH2273" s="5">
        <v>79118.0</v>
      </c>
      <c r="AI2273" s="5" t="s">
        <v>2793</v>
      </c>
      <c r="AJ2273" s="5" t="s">
        <v>20096</v>
      </c>
      <c r="AK2273" s="5" t="s">
        <v>20100</v>
      </c>
      <c r="AL2273" s="5" t="s">
        <v>1874</v>
      </c>
    </row>
    <row r="2274" hidden="1">
      <c r="A2274" s="5" t="s">
        <v>20259</v>
      </c>
      <c r="B2274" s="5" t="s">
        <v>16871</v>
      </c>
      <c r="C2274" s="5" t="s">
        <v>20260</v>
      </c>
      <c r="D2274" s="9">
        <v>42534.0</v>
      </c>
      <c r="E2274" s="5">
        <v>42875.0</v>
      </c>
      <c r="F2274" s="5">
        <v>19489.0</v>
      </c>
      <c r="G2274" s="5" t="s">
        <v>479</v>
      </c>
      <c r="H2274" s="5" t="s">
        <v>272</v>
      </c>
      <c r="I2274" s="5" t="s">
        <v>1526</v>
      </c>
      <c r="J2274" s="5" t="s">
        <v>274</v>
      </c>
      <c r="K2274" s="5" t="s">
        <v>391</v>
      </c>
      <c r="L2274" s="5" t="s">
        <v>20261</v>
      </c>
      <c r="M2274" s="10" t="str">
        <f>IFERROR(__xludf.DUMMYFUNCTION("REGEXEXTRACT(L2759, ""[\s,]([A-Z]{2})[,\s]\s?\d{5}"")"),"#N/A")</f>
        <v>#N/A</v>
      </c>
      <c r="N2274" s="5" t="s">
        <v>20262</v>
      </c>
      <c r="O2274" s="5" t="s">
        <v>52</v>
      </c>
      <c r="P2274" s="5">
        <v>1.0</v>
      </c>
      <c r="Q2274" s="5" t="s">
        <v>20263</v>
      </c>
      <c r="R2274" s="5" t="s">
        <v>18175</v>
      </c>
      <c r="S2274" s="5">
        <v>3191.0</v>
      </c>
      <c r="T2274" s="5" t="s">
        <v>69</v>
      </c>
      <c r="U2274" s="5">
        <v>55.0</v>
      </c>
      <c r="V2274" s="5" t="s">
        <v>70</v>
      </c>
      <c r="W2274" s="5" t="s">
        <v>20264</v>
      </c>
      <c r="X2274" s="5" t="s">
        <v>71</v>
      </c>
      <c r="Y2274" s="5" t="s">
        <v>52</v>
      </c>
      <c r="Z2274" s="5" t="s">
        <v>20265</v>
      </c>
      <c r="AA2274" s="5" t="s">
        <v>20266</v>
      </c>
      <c r="AB2274" s="5" t="s">
        <v>235</v>
      </c>
      <c r="AC2274" s="5" t="s">
        <v>283</v>
      </c>
      <c r="AD2274" s="5" t="s">
        <v>72</v>
      </c>
      <c r="AE2274" s="5" t="s">
        <v>73</v>
      </c>
      <c r="AF2274" s="5" t="s">
        <v>74</v>
      </c>
      <c r="AG2274" s="5" t="s">
        <v>75</v>
      </c>
      <c r="AH2274" s="5" t="s">
        <v>76</v>
      </c>
      <c r="AI2274" s="5" t="s">
        <v>77</v>
      </c>
      <c r="AJ2274" s="5" t="s">
        <v>16871</v>
      </c>
      <c r="AK2274" s="5" t="s">
        <v>20261</v>
      </c>
      <c r="AL2274" s="5" t="s">
        <v>404</v>
      </c>
    </row>
    <row r="2275" hidden="1">
      <c r="A2275" s="5" t="s">
        <v>20267</v>
      </c>
      <c r="B2275" s="5" t="s">
        <v>20268</v>
      </c>
      <c r="C2275" s="5" t="s">
        <v>20072</v>
      </c>
      <c r="D2275" s="9">
        <v>42532.0</v>
      </c>
      <c r="E2275" s="5">
        <v>14821.0</v>
      </c>
      <c r="F2275" s="5">
        <v>6737.0</v>
      </c>
      <c r="G2275" s="5" t="s">
        <v>634</v>
      </c>
      <c r="H2275" s="5" t="s">
        <v>1534</v>
      </c>
      <c r="I2275" s="5" t="s">
        <v>20269</v>
      </c>
      <c r="J2275" s="5" t="s">
        <v>274</v>
      </c>
      <c r="K2275" s="5" t="s">
        <v>20074</v>
      </c>
      <c r="L2275" s="5" t="s">
        <v>20270</v>
      </c>
      <c r="M2275" s="10" t="str">
        <f>IFERROR(__xludf.DUMMYFUNCTION("REGEXEXTRACT(L2760, ""[\s,]([A-Z]{2})[,\s]\s?\d{5}"")"),"#N/A")</f>
        <v>#N/A</v>
      </c>
      <c r="N2275" s="5" t="s">
        <v>20076</v>
      </c>
      <c r="O2275" s="5" t="s">
        <v>52</v>
      </c>
      <c r="P2275" s="5">
        <v>1.0</v>
      </c>
      <c r="Q2275" s="5" t="s">
        <v>20271</v>
      </c>
      <c r="R2275" s="5" t="s">
        <v>211</v>
      </c>
      <c r="S2275" s="5">
        <v>840.0</v>
      </c>
      <c r="T2275" s="5" t="s">
        <v>69</v>
      </c>
      <c r="U2275" s="5">
        <v>66.0</v>
      </c>
      <c r="V2275" s="5" t="s">
        <v>70</v>
      </c>
      <c r="W2275" s="5" t="s">
        <v>20272</v>
      </c>
      <c r="X2275" s="5" t="s">
        <v>55</v>
      </c>
      <c r="Y2275" s="5" t="s">
        <v>20273</v>
      </c>
      <c r="Z2275" s="5" t="s">
        <v>19521</v>
      </c>
      <c r="AA2275" s="5" t="s">
        <v>20274</v>
      </c>
      <c r="AB2275" s="5" t="s">
        <v>260</v>
      </c>
      <c r="AC2275" s="5" t="s">
        <v>52</v>
      </c>
      <c r="AD2275" s="5" t="s">
        <v>5521</v>
      </c>
      <c r="AE2275" s="5" t="s">
        <v>5522</v>
      </c>
      <c r="AF2275" s="5" t="s">
        <v>5523</v>
      </c>
      <c r="AG2275" s="5" t="s">
        <v>52</v>
      </c>
      <c r="AH2275" s="5" t="s">
        <v>52</v>
      </c>
      <c r="AI2275" s="5" t="s">
        <v>5524</v>
      </c>
      <c r="AJ2275" s="5" t="s">
        <v>20268</v>
      </c>
      <c r="AK2275" s="5" t="s">
        <v>20270</v>
      </c>
      <c r="AL2275" s="5" t="s">
        <v>13177</v>
      </c>
    </row>
    <row r="2276" hidden="1">
      <c r="A2276" s="5" t="s">
        <v>20275</v>
      </c>
      <c r="B2276" s="5" t="s">
        <v>18664</v>
      </c>
      <c r="C2276" s="5" t="s">
        <v>18665</v>
      </c>
      <c r="D2276" s="9">
        <v>42530.0</v>
      </c>
      <c r="E2276" s="5">
        <v>110440.0</v>
      </c>
      <c r="F2276" s="5">
        <v>50200.0</v>
      </c>
      <c r="G2276" s="5" t="s">
        <v>18666</v>
      </c>
      <c r="H2276" s="5" t="s">
        <v>189</v>
      </c>
      <c r="I2276" s="5" t="s">
        <v>7777</v>
      </c>
      <c r="J2276" s="5" t="s">
        <v>2214</v>
      </c>
      <c r="K2276" s="5" t="s">
        <v>20276</v>
      </c>
      <c r="L2276" s="5" t="s">
        <v>18668</v>
      </c>
      <c r="M2276" s="10" t="str">
        <f>IFERROR(__xludf.DUMMYFUNCTION("REGEXEXTRACT(L2761, ""[\s,]([A-Z]{2})[,\s]\s?\d{5}"")"),"#N/A")</f>
        <v>#N/A</v>
      </c>
      <c r="N2276" s="5" t="s">
        <v>18669</v>
      </c>
      <c r="O2276" s="5" t="s">
        <v>52</v>
      </c>
      <c r="P2276" s="5">
        <v>2.0</v>
      </c>
      <c r="Q2276" s="5" t="s">
        <v>20277</v>
      </c>
      <c r="R2276" s="5" t="s">
        <v>20278</v>
      </c>
      <c r="S2276" s="5">
        <v>2000.0</v>
      </c>
      <c r="T2276" s="5" t="s">
        <v>115</v>
      </c>
      <c r="U2276" s="5">
        <v>0.0</v>
      </c>
      <c r="V2276" s="5" t="s">
        <v>52</v>
      </c>
      <c r="W2276" s="5" t="s">
        <v>20279</v>
      </c>
      <c r="X2276" s="5" t="s">
        <v>52</v>
      </c>
      <c r="Y2276" s="5" t="s">
        <v>52</v>
      </c>
      <c r="Z2276" s="5" t="s">
        <v>20280</v>
      </c>
      <c r="AA2276" s="5" t="s">
        <v>20281</v>
      </c>
      <c r="AB2276" s="5" t="s">
        <v>1831</v>
      </c>
      <c r="AC2276" s="5" t="s">
        <v>52</v>
      </c>
      <c r="AD2276" s="5" t="s">
        <v>181</v>
      </c>
      <c r="AE2276" s="5" t="s">
        <v>182</v>
      </c>
      <c r="AF2276" s="5" t="s">
        <v>183</v>
      </c>
      <c r="AG2276" s="5" t="s">
        <v>52</v>
      </c>
      <c r="AH2276" s="5" t="s">
        <v>52</v>
      </c>
      <c r="AI2276" s="5" t="s">
        <v>184</v>
      </c>
      <c r="AJ2276" s="5" t="s">
        <v>18664</v>
      </c>
      <c r="AK2276" s="5" t="s">
        <v>18674</v>
      </c>
      <c r="AL2276" s="5" t="s">
        <v>18675</v>
      </c>
    </row>
    <row r="2277" hidden="1">
      <c r="A2277" s="5" t="s">
        <v>20282</v>
      </c>
      <c r="B2277" s="5" t="s">
        <v>19368</v>
      </c>
      <c r="C2277" s="5" t="s">
        <v>19369</v>
      </c>
      <c r="D2277" s="9">
        <v>42529.0</v>
      </c>
      <c r="E2277" s="5">
        <v>51352.0</v>
      </c>
      <c r="F2277" s="5">
        <v>23342.0</v>
      </c>
      <c r="G2277" s="5" t="s">
        <v>634</v>
      </c>
      <c r="H2277" s="5" t="s">
        <v>272</v>
      </c>
      <c r="I2277" s="5" t="s">
        <v>7923</v>
      </c>
      <c r="J2277" s="5" t="s">
        <v>274</v>
      </c>
      <c r="K2277" s="5" t="s">
        <v>20283</v>
      </c>
      <c r="L2277" s="5" t="s">
        <v>19372</v>
      </c>
      <c r="M2277" s="10" t="str">
        <f>IFERROR(__xludf.DUMMYFUNCTION("REGEXEXTRACT(L2762, ""[\s,]([A-Z]{2})[,\s]\s?\d{5}"")"),"#N/A")</f>
        <v>#N/A</v>
      </c>
      <c r="N2277" s="5" t="s">
        <v>19373</v>
      </c>
      <c r="O2277" s="5">
        <v>69105.0</v>
      </c>
      <c r="P2277" s="5">
        <v>1.0</v>
      </c>
      <c r="Q2277" s="5" t="s">
        <v>20284</v>
      </c>
      <c r="R2277" s="5" t="s">
        <v>52</v>
      </c>
      <c r="S2277" s="5">
        <v>1257.0</v>
      </c>
      <c r="T2277" s="5" t="s">
        <v>115</v>
      </c>
      <c r="U2277" s="5">
        <v>0.0</v>
      </c>
      <c r="V2277" s="5" t="s">
        <v>70</v>
      </c>
      <c r="W2277" s="5" t="s">
        <v>20285</v>
      </c>
      <c r="X2277" s="5" t="s">
        <v>71</v>
      </c>
      <c r="Y2277" s="5" t="s">
        <v>52</v>
      </c>
      <c r="Z2277" s="5" t="s">
        <v>20286</v>
      </c>
      <c r="AA2277" s="5" t="s">
        <v>20287</v>
      </c>
      <c r="AB2277" s="5" t="s">
        <v>119</v>
      </c>
      <c r="AC2277" s="5" t="s">
        <v>283</v>
      </c>
      <c r="AD2277" s="5" t="s">
        <v>2791</v>
      </c>
      <c r="AE2277" s="5" t="s">
        <v>2792</v>
      </c>
      <c r="AF2277" s="5" t="s">
        <v>52</v>
      </c>
      <c r="AG2277" s="5" t="s">
        <v>52</v>
      </c>
      <c r="AH2277" s="5">
        <v>79118.0</v>
      </c>
      <c r="AI2277" s="5" t="s">
        <v>2793</v>
      </c>
      <c r="AJ2277" s="5" t="s">
        <v>19368</v>
      </c>
      <c r="AK2277" s="5" t="s">
        <v>19372</v>
      </c>
      <c r="AL2277" s="5" t="s">
        <v>1874</v>
      </c>
    </row>
    <row r="2278" hidden="1">
      <c r="A2278" s="5" t="s">
        <v>20288</v>
      </c>
      <c r="B2278" s="5" t="s">
        <v>3213</v>
      </c>
      <c r="C2278" s="5" t="s">
        <v>3214</v>
      </c>
      <c r="D2278" s="9">
        <v>42527.0</v>
      </c>
      <c r="E2278" s="5">
        <v>1223.0</v>
      </c>
      <c r="F2278" s="5">
        <v>556.0</v>
      </c>
      <c r="G2278" s="5" t="s">
        <v>479</v>
      </c>
      <c r="H2278" s="5" t="s">
        <v>272</v>
      </c>
      <c r="I2278" s="5" t="s">
        <v>4088</v>
      </c>
      <c r="J2278" s="5" t="s">
        <v>274</v>
      </c>
      <c r="K2278" s="5" t="s">
        <v>19218</v>
      </c>
      <c r="L2278" s="5" t="s">
        <v>19219</v>
      </c>
      <c r="M2278" s="10" t="str">
        <f>IFERROR(__xludf.DUMMYFUNCTION("REGEXEXTRACT(L2763, ""[\s,]([A-Z]{2})[,\s]\s?\d{5}"")"),"#N/A")</f>
        <v>#N/A</v>
      </c>
      <c r="N2278" s="5" t="s">
        <v>20289</v>
      </c>
      <c r="O2278" s="5">
        <v>32226.0</v>
      </c>
      <c r="P2278" s="5">
        <v>1.0</v>
      </c>
      <c r="Q2278" s="5" t="s">
        <v>20290</v>
      </c>
      <c r="R2278" s="5">
        <v>2200.0</v>
      </c>
      <c r="S2278" s="5">
        <v>60.0</v>
      </c>
      <c r="T2278" s="5" t="s">
        <v>53</v>
      </c>
      <c r="U2278" s="5">
        <v>0.0</v>
      </c>
      <c r="V2278" s="5" t="s">
        <v>52</v>
      </c>
      <c r="W2278" s="5" t="s">
        <v>20291</v>
      </c>
      <c r="X2278" s="5" t="s">
        <v>55</v>
      </c>
      <c r="Y2278" s="5" t="s">
        <v>20292</v>
      </c>
      <c r="Z2278" s="5" t="s">
        <v>20293</v>
      </c>
      <c r="AA2278" s="5" t="s">
        <v>20294</v>
      </c>
      <c r="AB2278" s="5" t="s">
        <v>604</v>
      </c>
      <c r="AC2278" s="5" t="s">
        <v>52</v>
      </c>
      <c r="AD2278" s="5" t="s">
        <v>3225</v>
      </c>
      <c r="AE2278" s="5" t="s">
        <v>3226</v>
      </c>
      <c r="AF2278" s="5" t="s">
        <v>3227</v>
      </c>
      <c r="AG2278" s="5" t="s">
        <v>52</v>
      </c>
      <c r="AH2278" s="5" t="s">
        <v>52</v>
      </c>
      <c r="AI2278" s="5" t="s">
        <v>3228</v>
      </c>
      <c r="AJ2278" s="5" t="s">
        <v>52</v>
      </c>
      <c r="AK2278" s="5" t="s">
        <v>52</v>
      </c>
      <c r="AL2278" s="5" t="s">
        <v>404</v>
      </c>
    </row>
    <row r="2279" hidden="1">
      <c r="A2279" s="5" t="s">
        <v>20295</v>
      </c>
      <c r="B2279" s="5" t="s">
        <v>20296</v>
      </c>
      <c r="C2279" s="5" t="s">
        <v>3231</v>
      </c>
      <c r="D2279" s="9">
        <v>42527.0</v>
      </c>
      <c r="E2279" s="5">
        <v>42900.0</v>
      </c>
      <c r="F2279" s="5">
        <v>19500.0</v>
      </c>
      <c r="G2279" s="5" t="s">
        <v>479</v>
      </c>
      <c r="H2279" s="5" t="s">
        <v>272</v>
      </c>
      <c r="I2279" s="5" t="s">
        <v>4088</v>
      </c>
      <c r="J2279" s="5" t="s">
        <v>274</v>
      </c>
      <c r="K2279" s="5" t="s">
        <v>20297</v>
      </c>
      <c r="L2279" s="5" t="s">
        <v>3233</v>
      </c>
      <c r="M2279" s="10" t="str">
        <f>IFERROR(__xludf.DUMMYFUNCTION("REGEXEXTRACT(L2764, ""[\s,]([A-Z]{2})[,\s]\s?\d{5}"")"),"#N/A")</f>
        <v>#N/A</v>
      </c>
      <c r="N2279" s="5" t="s">
        <v>15586</v>
      </c>
      <c r="O2279" s="5">
        <v>30354.0</v>
      </c>
      <c r="P2279" s="5">
        <v>1.0</v>
      </c>
      <c r="Q2279" s="5" t="s">
        <v>20290</v>
      </c>
      <c r="R2279" s="5">
        <v>2200.0</v>
      </c>
      <c r="S2279" s="5">
        <v>77.0</v>
      </c>
      <c r="T2279" s="5" t="s">
        <v>53</v>
      </c>
      <c r="U2279" s="5">
        <v>20.0</v>
      </c>
      <c r="V2279" s="5" t="s">
        <v>93</v>
      </c>
      <c r="W2279" s="5" t="s">
        <v>20292</v>
      </c>
      <c r="X2279" s="5" t="s">
        <v>71</v>
      </c>
      <c r="Y2279" s="5" t="s">
        <v>52</v>
      </c>
      <c r="Z2279" s="5" t="s">
        <v>20293</v>
      </c>
      <c r="AA2279" s="5" t="s">
        <v>20294</v>
      </c>
      <c r="AB2279" s="5" t="s">
        <v>604</v>
      </c>
      <c r="AC2279" s="5" t="s">
        <v>52</v>
      </c>
      <c r="AD2279" s="5" t="s">
        <v>11980</v>
      </c>
      <c r="AE2279" s="5" t="s">
        <v>11981</v>
      </c>
      <c r="AF2279" s="5" t="s">
        <v>218</v>
      </c>
      <c r="AG2279" s="5" t="s">
        <v>52</v>
      </c>
      <c r="AH2279" s="5" t="s">
        <v>11982</v>
      </c>
      <c r="AI2279" s="5" t="s">
        <v>11983</v>
      </c>
      <c r="AJ2279" s="5" t="s">
        <v>20296</v>
      </c>
      <c r="AK2279" s="5" t="s">
        <v>3233</v>
      </c>
      <c r="AL2279" s="5" t="s">
        <v>404</v>
      </c>
    </row>
    <row r="2280" hidden="1">
      <c r="A2280" s="5" t="s">
        <v>20298</v>
      </c>
      <c r="B2280" s="5" t="s">
        <v>20299</v>
      </c>
      <c r="C2280" s="5" t="s">
        <v>20158</v>
      </c>
      <c r="D2280" s="9">
        <v>42527.0</v>
      </c>
      <c r="E2280" s="5">
        <v>30756.0</v>
      </c>
      <c r="F2280" s="5">
        <v>13980.0</v>
      </c>
      <c r="G2280" s="5" t="s">
        <v>18465</v>
      </c>
      <c r="H2280" s="5" t="s">
        <v>171</v>
      </c>
      <c r="I2280" s="5" t="s">
        <v>17084</v>
      </c>
      <c r="J2280" s="5" t="s">
        <v>274</v>
      </c>
      <c r="K2280" s="5" t="s">
        <v>20300</v>
      </c>
      <c r="L2280" s="5" t="s">
        <v>20301</v>
      </c>
      <c r="M2280" s="10" t="str">
        <f>IFERROR(__xludf.DUMMYFUNCTION("REGEXEXTRACT(L2765, ""[\s,]([A-Z]{2})[,\s]\s?\d{5}"")"),"#N/A")</f>
        <v>#N/A</v>
      </c>
      <c r="N2280" s="5" t="s">
        <v>20302</v>
      </c>
      <c r="O2280" s="5">
        <v>90703.0</v>
      </c>
      <c r="P2280" s="5">
        <v>1.0</v>
      </c>
      <c r="Q2280" s="5" t="s">
        <v>20303</v>
      </c>
      <c r="R2280" s="5" t="s">
        <v>11204</v>
      </c>
      <c r="S2280" s="5">
        <v>2209.0</v>
      </c>
      <c r="T2280" s="5" t="s">
        <v>69</v>
      </c>
      <c r="U2280" s="5">
        <v>0.0</v>
      </c>
      <c r="V2280" s="5" t="s">
        <v>70</v>
      </c>
      <c r="W2280" s="5" t="s">
        <v>20304</v>
      </c>
      <c r="X2280" s="5" t="s">
        <v>55</v>
      </c>
      <c r="Y2280" s="5" t="s">
        <v>20305</v>
      </c>
      <c r="Z2280" s="5">
        <v>7.0</v>
      </c>
      <c r="AA2280" s="5" t="s">
        <v>20306</v>
      </c>
      <c r="AB2280" s="5" t="s">
        <v>162</v>
      </c>
      <c r="AC2280" s="5" t="s">
        <v>52</v>
      </c>
      <c r="AD2280" s="5" t="s">
        <v>1230</v>
      </c>
      <c r="AE2280" s="5" t="s">
        <v>1231</v>
      </c>
      <c r="AF2280" s="5" t="s">
        <v>52</v>
      </c>
      <c r="AG2280" s="5" t="s">
        <v>52</v>
      </c>
      <c r="AH2280" s="5" t="s">
        <v>52</v>
      </c>
      <c r="AI2280" s="5" t="s">
        <v>1232</v>
      </c>
      <c r="AJ2280" s="5" t="s">
        <v>20299</v>
      </c>
      <c r="AK2280" s="5" t="s">
        <v>20301</v>
      </c>
      <c r="AL2280" s="5" t="s">
        <v>20307</v>
      </c>
    </row>
    <row r="2281" hidden="1">
      <c r="A2281" s="5" t="s">
        <v>20308</v>
      </c>
      <c r="B2281" s="5" t="s">
        <v>7849</v>
      </c>
      <c r="C2281" s="5" t="s">
        <v>20309</v>
      </c>
      <c r="D2281" s="9">
        <v>42527.0</v>
      </c>
      <c r="E2281" s="5">
        <v>16045.0</v>
      </c>
      <c r="F2281" s="5">
        <v>7293.0</v>
      </c>
      <c r="G2281" s="5" t="s">
        <v>963</v>
      </c>
      <c r="H2281" s="5" t="s">
        <v>1534</v>
      </c>
      <c r="I2281" s="5" t="s">
        <v>20310</v>
      </c>
      <c r="J2281" s="5" t="s">
        <v>965</v>
      </c>
      <c r="K2281" s="5" t="s">
        <v>20311</v>
      </c>
      <c r="L2281" s="5" t="s">
        <v>20312</v>
      </c>
      <c r="M2281" s="10" t="str">
        <f>IFERROR(__xludf.DUMMYFUNCTION("REGEXEXTRACT(L2766, ""[\s,]([A-Z]{2})[,\s]\s?\d{5}"")"),"#N/A")</f>
        <v>#N/A</v>
      </c>
      <c r="N2281" s="5" t="s">
        <v>20313</v>
      </c>
      <c r="O2281" s="5">
        <v>29405.0</v>
      </c>
      <c r="P2281" s="5">
        <v>2.0</v>
      </c>
      <c r="Q2281" s="5" t="s">
        <v>20314</v>
      </c>
      <c r="R2281" s="5" t="s">
        <v>20315</v>
      </c>
      <c r="S2281" s="5">
        <v>438.0</v>
      </c>
      <c r="T2281" s="5" t="s">
        <v>69</v>
      </c>
      <c r="U2281" s="5">
        <v>0.0</v>
      </c>
      <c r="V2281" s="5" t="s">
        <v>70</v>
      </c>
      <c r="W2281" s="5" t="s">
        <v>20316</v>
      </c>
      <c r="X2281" s="5" t="s">
        <v>71</v>
      </c>
      <c r="Y2281" s="5" t="s">
        <v>52</v>
      </c>
      <c r="Z2281" s="5" t="s">
        <v>18265</v>
      </c>
      <c r="AA2281" s="5" t="s">
        <v>20317</v>
      </c>
      <c r="AB2281" s="5" t="s">
        <v>1553</v>
      </c>
      <c r="AC2281" s="5" t="s">
        <v>283</v>
      </c>
      <c r="AD2281" s="5" t="s">
        <v>5289</v>
      </c>
      <c r="AE2281" s="5" t="s">
        <v>5290</v>
      </c>
      <c r="AF2281" s="5" t="s">
        <v>5291</v>
      </c>
      <c r="AG2281" s="5" t="s">
        <v>52</v>
      </c>
      <c r="AH2281" s="5" t="s">
        <v>52</v>
      </c>
      <c r="AI2281" s="5" t="s">
        <v>52</v>
      </c>
      <c r="AJ2281" s="5" t="s">
        <v>7849</v>
      </c>
      <c r="AK2281" s="5" t="s">
        <v>20312</v>
      </c>
      <c r="AL2281" s="5" t="s">
        <v>3065</v>
      </c>
    </row>
    <row r="2282" hidden="1">
      <c r="A2282" s="5" t="s">
        <v>20318</v>
      </c>
      <c r="B2282" s="5" t="s">
        <v>17675</v>
      </c>
      <c r="C2282" s="5" t="s">
        <v>20319</v>
      </c>
      <c r="D2282" s="9">
        <v>42527.0</v>
      </c>
      <c r="E2282" s="5">
        <v>36740.0</v>
      </c>
      <c r="F2282" s="5">
        <v>16700.0</v>
      </c>
      <c r="G2282" s="5" t="s">
        <v>5227</v>
      </c>
      <c r="H2282" s="5" t="s">
        <v>530</v>
      </c>
      <c r="I2282" s="5" t="s">
        <v>20320</v>
      </c>
      <c r="J2282" s="5" t="s">
        <v>274</v>
      </c>
      <c r="K2282" s="5" t="s">
        <v>20321</v>
      </c>
      <c r="L2282" s="5" t="s">
        <v>20322</v>
      </c>
      <c r="M2282" s="11" t="s">
        <v>2670</v>
      </c>
      <c r="N2282" s="5" t="s">
        <v>20323</v>
      </c>
      <c r="O2282" s="5">
        <v>11422.0</v>
      </c>
      <c r="P2282" s="5">
        <v>1.0</v>
      </c>
      <c r="Q2282" s="5" t="s">
        <v>20324</v>
      </c>
      <c r="R2282" s="5" t="s">
        <v>20325</v>
      </c>
      <c r="S2282" s="5">
        <v>1320.0</v>
      </c>
      <c r="T2282" s="5" t="s">
        <v>92</v>
      </c>
      <c r="U2282" s="5">
        <v>25.0</v>
      </c>
      <c r="V2282" s="5" t="s">
        <v>70</v>
      </c>
      <c r="W2282" s="5" t="s">
        <v>20326</v>
      </c>
      <c r="X2282" s="5" t="s">
        <v>71</v>
      </c>
      <c r="Y2282" s="5" t="s">
        <v>52</v>
      </c>
      <c r="Z2282" s="5" t="s">
        <v>9821</v>
      </c>
      <c r="AA2282" s="5" t="s">
        <v>20327</v>
      </c>
      <c r="AB2282" s="5" t="s">
        <v>162</v>
      </c>
      <c r="AC2282" s="5" t="s">
        <v>52</v>
      </c>
      <c r="AD2282" s="5" t="s">
        <v>20328</v>
      </c>
      <c r="AE2282" s="5" t="s">
        <v>20329</v>
      </c>
      <c r="AF2282" s="5" t="s">
        <v>20330</v>
      </c>
      <c r="AG2282" s="5" t="s">
        <v>75</v>
      </c>
      <c r="AH2282" s="5">
        <v>7094.0</v>
      </c>
      <c r="AI2282" s="5" t="s">
        <v>20331</v>
      </c>
      <c r="AJ2282" s="5" t="s">
        <v>17675</v>
      </c>
      <c r="AK2282" s="5" t="s">
        <v>20322</v>
      </c>
      <c r="AL2282" s="5" t="s">
        <v>2963</v>
      </c>
    </row>
    <row r="2283" hidden="1">
      <c r="A2283" s="5" t="s">
        <v>20332</v>
      </c>
      <c r="B2283" s="5" t="s">
        <v>20333</v>
      </c>
      <c r="C2283" s="5" t="s">
        <v>20334</v>
      </c>
      <c r="D2283" s="9">
        <v>42523.0</v>
      </c>
      <c r="E2283" s="5">
        <v>51535.0</v>
      </c>
      <c r="F2283" s="5">
        <v>23425.0</v>
      </c>
      <c r="G2283" s="5" t="s">
        <v>422</v>
      </c>
      <c r="H2283" s="5" t="s">
        <v>131</v>
      </c>
      <c r="I2283" s="5" t="s">
        <v>20335</v>
      </c>
      <c r="J2283" s="5" t="s">
        <v>424</v>
      </c>
      <c r="K2283" s="5" t="s">
        <v>20336</v>
      </c>
      <c r="L2283" s="5" t="s">
        <v>20337</v>
      </c>
      <c r="M2283" s="10" t="str">
        <f>IFERROR(__xludf.DUMMYFUNCTION("REGEXEXTRACT(L2768, ""[\s,]([A-Z]{2})[,\s]\s?\d{5}"")"),"#N/A")</f>
        <v>#N/A</v>
      </c>
      <c r="N2283" s="5" t="s">
        <v>20338</v>
      </c>
      <c r="O2283" s="5">
        <v>11422.0</v>
      </c>
      <c r="P2283" s="5">
        <v>1.0</v>
      </c>
      <c r="Q2283" s="5" t="s">
        <v>20339</v>
      </c>
      <c r="R2283" s="5">
        <v>4200.0</v>
      </c>
      <c r="S2283" s="5">
        <v>40.0</v>
      </c>
      <c r="T2283" s="5" t="s">
        <v>115</v>
      </c>
      <c r="U2283" s="5">
        <v>0.0</v>
      </c>
      <c r="V2283" s="5" t="s">
        <v>70</v>
      </c>
      <c r="W2283" s="5" t="s">
        <v>20340</v>
      </c>
      <c r="X2283" s="5" t="s">
        <v>71</v>
      </c>
      <c r="Y2283" s="5" t="s">
        <v>52</v>
      </c>
      <c r="Z2283" s="5" t="s">
        <v>20341</v>
      </c>
      <c r="AA2283" s="5">
        <v>327729.0</v>
      </c>
      <c r="AB2283" s="5" t="s">
        <v>235</v>
      </c>
      <c r="AC2283" s="5" t="s">
        <v>283</v>
      </c>
      <c r="AD2283" s="5" t="s">
        <v>398</v>
      </c>
      <c r="AE2283" s="5" t="s">
        <v>399</v>
      </c>
      <c r="AF2283" s="5" t="s">
        <v>400</v>
      </c>
      <c r="AG2283" s="5" t="s">
        <v>401</v>
      </c>
      <c r="AH2283" s="5">
        <v>23502.0</v>
      </c>
      <c r="AI2283" s="5" t="s">
        <v>402</v>
      </c>
      <c r="AJ2283" s="5" t="s">
        <v>20333</v>
      </c>
      <c r="AK2283" s="5" t="s">
        <v>20337</v>
      </c>
      <c r="AL2283" s="5" t="s">
        <v>3083</v>
      </c>
    </row>
    <row r="2284" hidden="1">
      <c r="A2284" s="5" t="s">
        <v>20342</v>
      </c>
      <c r="B2284" s="5" t="s">
        <v>20343</v>
      </c>
      <c r="C2284" s="5" t="s">
        <v>20344</v>
      </c>
      <c r="D2284" s="9">
        <v>42522.0</v>
      </c>
      <c r="E2284" s="5">
        <v>41360.0</v>
      </c>
      <c r="F2284" s="5">
        <v>18800.0</v>
      </c>
      <c r="G2284" s="5" t="s">
        <v>107</v>
      </c>
      <c r="H2284" s="5" t="s">
        <v>290</v>
      </c>
      <c r="I2284" s="5" t="s">
        <v>108</v>
      </c>
      <c r="J2284" s="5" t="s">
        <v>109</v>
      </c>
      <c r="K2284" s="5" t="s">
        <v>20345</v>
      </c>
      <c r="L2284" s="5" t="s">
        <v>20346</v>
      </c>
      <c r="M2284" s="10" t="str">
        <f>IFERROR(__xludf.DUMMYFUNCTION("REGEXEXTRACT(L2769, ""[\s,]([A-Z]{2})[,\s]\s?\d{5}"")"),"#N/A")</f>
        <v>#N/A</v>
      </c>
      <c r="N2284" s="5" t="s">
        <v>20347</v>
      </c>
      <c r="O2284" s="5">
        <v>41005.0</v>
      </c>
      <c r="P2284" s="5">
        <v>1.0</v>
      </c>
      <c r="Q2284" s="5" t="s">
        <v>20348</v>
      </c>
      <c r="R2284" s="5">
        <v>4500.0</v>
      </c>
      <c r="S2284" s="5">
        <v>4403.0</v>
      </c>
      <c r="T2284" s="5" t="s">
        <v>115</v>
      </c>
      <c r="U2284" s="5">
        <v>45.0</v>
      </c>
      <c r="V2284" s="5" t="s">
        <v>93</v>
      </c>
      <c r="W2284" s="5" t="s">
        <v>20349</v>
      </c>
      <c r="X2284" s="5" t="s">
        <v>71</v>
      </c>
      <c r="Y2284" s="5" t="s">
        <v>52</v>
      </c>
      <c r="Z2284" s="5">
        <v>6250.0</v>
      </c>
      <c r="AA2284" s="5" t="s">
        <v>20350</v>
      </c>
      <c r="AB2284" s="5" t="s">
        <v>1426</v>
      </c>
      <c r="AC2284" s="5" t="s">
        <v>52</v>
      </c>
      <c r="AD2284" s="5" t="s">
        <v>120</v>
      </c>
      <c r="AE2284" s="5" t="s">
        <v>121</v>
      </c>
      <c r="AF2284" s="5" t="s">
        <v>122</v>
      </c>
      <c r="AG2284" s="5" t="s">
        <v>75</v>
      </c>
      <c r="AH2284" s="5">
        <v>8830.0</v>
      </c>
      <c r="AI2284" s="5" t="s">
        <v>123</v>
      </c>
      <c r="AJ2284" s="5" t="s">
        <v>20343</v>
      </c>
      <c r="AK2284" s="5" t="s">
        <v>20346</v>
      </c>
      <c r="AL2284" s="5" t="s">
        <v>20351</v>
      </c>
    </row>
    <row r="2285" hidden="1">
      <c r="A2285" s="5" t="s">
        <v>20352</v>
      </c>
      <c r="B2285" s="5" t="s">
        <v>20353</v>
      </c>
      <c r="C2285" s="5" t="s">
        <v>20354</v>
      </c>
      <c r="D2285" s="9">
        <v>42521.0</v>
      </c>
      <c r="E2285" s="5">
        <v>43274.0</v>
      </c>
      <c r="F2285" s="5">
        <v>19670.0</v>
      </c>
      <c r="G2285" s="5" t="s">
        <v>634</v>
      </c>
      <c r="H2285" s="5" t="s">
        <v>171</v>
      </c>
      <c r="I2285" s="5" t="s">
        <v>8527</v>
      </c>
      <c r="J2285" s="5" t="s">
        <v>274</v>
      </c>
      <c r="K2285" s="5" t="s">
        <v>20355</v>
      </c>
      <c r="L2285" s="5" t="s">
        <v>20356</v>
      </c>
      <c r="M2285" s="10" t="str">
        <f>IFERROR(__xludf.DUMMYFUNCTION("REGEXEXTRACT(L2770, ""[\s,]([A-Z]{2})[,\s]\s?\d{5}"")"),"#N/A")</f>
        <v>#N/A</v>
      </c>
      <c r="N2285" s="5" t="s">
        <v>20357</v>
      </c>
      <c r="O2285" s="5">
        <v>90502.0</v>
      </c>
      <c r="P2285" s="5">
        <v>1.0</v>
      </c>
      <c r="Q2285" s="5" t="s">
        <v>20358</v>
      </c>
      <c r="R2285" s="5" t="s">
        <v>52</v>
      </c>
      <c r="S2285" s="5">
        <v>19.0</v>
      </c>
      <c r="T2285" s="5" t="s">
        <v>855</v>
      </c>
      <c r="U2285" s="5">
        <v>19.0</v>
      </c>
      <c r="V2285" s="5" t="s">
        <v>93</v>
      </c>
      <c r="W2285" s="5" t="s">
        <v>20359</v>
      </c>
      <c r="X2285" s="5" t="s">
        <v>71</v>
      </c>
      <c r="Y2285" s="5" t="s">
        <v>52</v>
      </c>
      <c r="Z2285" s="5" t="s">
        <v>20360</v>
      </c>
      <c r="AA2285" s="5" t="s">
        <v>52</v>
      </c>
      <c r="AB2285" s="5" t="s">
        <v>180</v>
      </c>
      <c r="AC2285" s="5" t="s">
        <v>52</v>
      </c>
      <c r="AD2285" s="5" t="s">
        <v>11980</v>
      </c>
      <c r="AE2285" s="5" t="s">
        <v>11981</v>
      </c>
      <c r="AF2285" s="5" t="s">
        <v>218</v>
      </c>
      <c r="AG2285" s="5" t="s">
        <v>52</v>
      </c>
      <c r="AH2285" s="5" t="s">
        <v>11982</v>
      </c>
      <c r="AI2285" s="5" t="s">
        <v>11983</v>
      </c>
      <c r="AJ2285" s="5" t="s">
        <v>20353</v>
      </c>
      <c r="AK2285" s="5" t="s">
        <v>20356</v>
      </c>
      <c r="AL2285" s="5" t="s">
        <v>20361</v>
      </c>
    </row>
    <row r="2286" hidden="1">
      <c r="A2286" s="5" t="s">
        <v>20362</v>
      </c>
      <c r="B2286" s="5" t="s">
        <v>16737</v>
      </c>
      <c r="C2286" s="5" t="s">
        <v>16738</v>
      </c>
      <c r="D2286" s="9">
        <v>42521.0</v>
      </c>
      <c r="E2286" s="5">
        <v>40757.0</v>
      </c>
      <c r="F2286" s="5">
        <v>18526.0</v>
      </c>
      <c r="G2286" s="5" t="s">
        <v>3378</v>
      </c>
      <c r="H2286" s="5" t="s">
        <v>171</v>
      </c>
      <c r="I2286" s="5" t="s">
        <v>20363</v>
      </c>
      <c r="J2286" s="5" t="s">
        <v>3378</v>
      </c>
      <c r="K2286" s="5" t="s">
        <v>20364</v>
      </c>
      <c r="L2286" s="5" t="s">
        <v>16741</v>
      </c>
      <c r="M2286" s="10" t="str">
        <f>IFERROR(__xludf.DUMMYFUNCTION("REGEXEXTRACT(L2771, ""[\s,]([A-Z]{2})[,\s]\s?\d{5}"")"),"#N/A")</f>
        <v>#N/A</v>
      </c>
      <c r="N2286" s="5" t="s">
        <v>16742</v>
      </c>
      <c r="O2286" s="5">
        <v>45242.0</v>
      </c>
      <c r="P2286" s="5">
        <v>1.0</v>
      </c>
      <c r="Q2286" s="5" t="s">
        <v>20365</v>
      </c>
      <c r="R2286" s="5" t="s">
        <v>13131</v>
      </c>
      <c r="S2286" s="5">
        <v>1651.0</v>
      </c>
      <c r="T2286" s="5" t="s">
        <v>69</v>
      </c>
      <c r="U2286" s="5">
        <v>0.0</v>
      </c>
      <c r="V2286" s="5" t="s">
        <v>93</v>
      </c>
      <c r="W2286" s="5" t="s">
        <v>20366</v>
      </c>
      <c r="X2286" s="5" t="s">
        <v>55</v>
      </c>
      <c r="Y2286" s="5" t="s">
        <v>20367</v>
      </c>
      <c r="Z2286" s="5" t="s">
        <v>20368</v>
      </c>
      <c r="AA2286" s="5">
        <v>2552463.0</v>
      </c>
      <c r="AB2286" s="5" t="s">
        <v>235</v>
      </c>
      <c r="AC2286" s="5" t="s">
        <v>52</v>
      </c>
      <c r="AD2286" s="5" t="s">
        <v>3141</v>
      </c>
      <c r="AE2286" s="5" t="s">
        <v>3142</v>
      </c>
      <c r="AF2286" s="5" t="s">
        <v>162</v>
      </c>
      <c r="AG2286" s="5" t="s">
        <v>52</v>
      </c>
      <c r="AH2286" s="5" t="s">
        <v>52</v>
      </c>
      <c r="AI2286" s="5" t="s">
        <v>3143</v>
      </c>
      <c r="AJ2286" s="5" t="s">
        <v>102</v>
      </c>
      <c r="AK2286" s="5" t="s">
        <v>52</v>
      </c>
      <c r="AL2286" s="5" t="s">
        <v>162</v>
      </c>
    </row>
    <row r="2287" hidden="1">
      <c r="A2287" s="5" t="s">
        <v>20369</v>
      </c>
      <c r="B2287" s="5" t="s">
        <v>16737</v>
      </c>
      <c r="C2287" s="5" t="s">
        <v>16738</v>
      </c>
      <c r="D2287" s="9">
        <v>42521.0</v>
      </c>
      <c r="E2287" s="5">
        <v>15904.0</v>
      </c>
      <c r="F2287" s="5">
        <v>7229.0</v>
      </c>
      <c r="G2287" s="5" t="s">
        <v>3378</v>
      </c>
      <c r="H2287" s="5" t="s">
        <v>171</v>
      </c>
      <c r="I2287" s="5" t="s">
        <v>20363</v>
      </c>
      <c r="J2287" s="5" t="s">
        <v>3378</v>
      </c>
      <c r="K2287" s="5" t="s">
        <v>20370</v>
      </c>
      <c r="L2287" s="5" t="s">
        <v>16741</v>
      </c>
      <c r="M2287" s="10" t="str">
        <f>IFERROR(__xludf.DUMMYFUNCTION("REGEXEXTRACT(L2772, ""[\s,]([A-Z]{2})[,\s]\s?\d{5}"")"),"#N/A")</f>
        <v>#N/A</v>
      </c>
      <c r="N2287" s="5" t="s">
        <v>16742</v>
      </c>
      <c r="O2287" s="5">
        <v>45242.0</v>
      </c>
      <c r="P2287" s="5">
        <v>1.0</v>
      </c>
      <c r="Q2287" s="5" t="s">
        <v>20371</v>
      </c>
      <c r="R2287" s="5" t="s">
        <v>923</v>
      </c>
      <c r="S2287" s="5">
        <v>437.0</v>
      </c>
      <c r="T2287" s="5" t="s">
        <v>69</v>
      </c>
      <c r="U2287" s="5">
        <v>0.0</v>
      </c>
      <c r="V2287" s="5" t="s">
        <v>93</v>
      </c>
      <c r="W2287" s="5" t="s">
        <v>20372</v>
      </c>
      <c r="X2287" s="5" t="s">
        <v>55</v>
      </c>
      <c r="Y2287" s="5" t="s">
        <v>20373</v>
      </c>
      <c r="Z2287" s="5" t="s">
        <v>20368</v>
      </c>
      <c r="AA2287" s="5">
        <v>2546821.0</v>
      </c>
      <c r="AB2287" s="5" t="s">
        <v>235</v>
      </c>
      <c r="AC2287" s="5" t="s">
        <v>52</v>
      </c>
      <c r="AD2287" s="5" t="s">
        <v>3141</v>
      </c>
      <c r="AE2287" s="5" t="s">
        <v>3142</v>
      </c>
      <c r="AF2287" s="5" t="s">
        <v>162</v>
      </c>
      <c r="AG2287" s="5" t="s">
        <v>52</v>
      </c>
      <c r="AH2287" s="5" t="s">
        <v>52</v>
      </c>
      <c r="AI2287" s="5" t="s">
        <v>3143</v>
      </c>
      <c r="AJ2287" s="5" t="s">
        <v>102</v>
      </c>
      <c r="AK2287" s="5" t="s">
        <v>52</v>
      </c>
      <c r="AL2287" s="5" t="s">
        <v>162</v>
      </c>
    </row>
    <row r="2288" hidden="1">
      <c r="A2288" s="5" t="s">
        <v>20374</v>
      </c>
      <c r="B2288" s="5" t="s">
        <v>19855</v>
      </c>
      <c r="C2288" s="5" t="s">
        <v>3179</v>
      </c>
      <c r="D2288" s="9">
        <v>42521.0</v>
      </c>
      <c r="E2288" s="5">
        <v>35915.0</v>
      </c>
      <c r="F2288" s="5">
        <v>16325.0</v>
      </c>
      <c r="G2288" s="5" t="s">
        <v>579</v>
      </c>
      <c r="H2288" s="5" t="s">
        <v>1792</v>
      </c>
      <c r="I2288" s="5" t="s">
        <v>19102</v>
      </c>
      <c r="J2288" s="5" t="s">
        <v>581</v>
      </c>
      <c r="K2288" s="5" t="s">
        <v>20375</v>
      </c>
      <c r="L2288" s="5" t="s">
        <v>19857</v>
      </c>
      <c r="M2288" s="10" t="str">
        <f>IFERROR(__xludf.DUMMYFUNCTION("REGEXEXTRACT(L2773, ""[\s,]([A-Z]{2})[,\s]\s?\d{5}"")"),"#N/A")</f>
        <v>#N/A</v>
      </c>
      <c r="N2288" s="5" t="s">
        <v>19858</v>
      </c>
      <c r="O2288" s="5" t="s">
        <v>16837</v>
      </c>
      <c r="P2288" s="5">
        <v>1.0</v>
      </c>
      <c r="Q2288" s="5" t="s">
        <v>20376</v>
      </c>
      <c r="R2288" s="5">
        <v>4500.0</v>
      </c>
      <c r="S2288" s="5">
        <v>55.0</v>
      </c>
      <c r="T2288" s="5" t="s">
        <v>115</v>
      </c>
      <c r="U2288" s="5">
        <v>0.0</v>
      </c>
      <c r="V2288" s="5" t="s">
        <v>70</v>
      </c>
      <c r="W2288" s="5" t="s">
        <v>20377</v>
      </c>
      <c r="X2288" s="5" t="s">
        <v>71</v>
      </c>
      <c r="Y2288" s="5" t="s">
        <v>52</v>
      </c>
      <c r="Z2288" s="5" t="s">
        <v>20378</v>
      </c>
      <c r="AA2288" s="5" t="s">
        <v>20379</v>
      </c>
      <c r="AB2288" s="5" t="s">
        <v>59</v>
      </c>
      <c r="AC2288" s="5" t="s">
        <v>52</v>
      </c>
      <c r="AD2288" s="5" t="s">
        <v>398</v>
      </c>
      <c r="AE2288" s="5" t="s">
        <v>399</v>
      </c>
      <c r="AF2288" s="5" t="s">
        <v>400</v>
      </c>
      <c r="AG2288" s="5" t="s">
        <v>401</v>
      </c>
      <c r="AH2288" s="5">
        <v>23502.0</v>
      </c>
      <c r="AI2288" s="5" t="s">
        <v>402</v>
      </c>
      <c r="AJ2288" s="5" t="s">
        <v>19855</v>
      </c>
      <c r="AK2288" s="5" t="s">
        <v>19857</v>
      </c>
      <c r="AL2288" s="5" t="s">
        <v>1573</v>
      </c>
    </row>
    <row r="2289">
      <c r="A2289" s="5" t="s">
        <v>20380</v>
      </c>
      <c r="B2289" s="5" t="s">
        <v>20381</v>
      </c>
      <c r="C2289" s="5" t="s">
        <v>20382</v>
      </c>
      <c r="D2289" s="9">
        <v>42520.0</v>
      </c>
      <c r="E2289" s="5">
        <v>33447.0</v>
      </c>
      <c r="F2289" s="5">
        <v>15203.0</v>
      </c>
      <c r="G2289" s="5" t="s">
        <v>634</v>
      </c>
      <c r="H2289" s="5" t="s">
        <v>45</v>
      </c>
      <c r="I2289" s="5" t="s">
        <v>11960</v>
      </c>
      <c r="J2289" s="5" t="s">
        <v>274</v>
      </c>
      <c r="K2289" s="5" t="s">
        <v>20383</v>
      </c>
      <c r="L2289" s="5" t="s">
        <v>20384</v>
      </c>
      <c r="M2289" s="10" t="str">
        <f>IFERROR(__xludf.DUMMYFUNCTION("REGEXEXTRACT(L2774, ""[\s,]([A-Z]{2})[,\s]\s?\d{5}"")"),"#N/A")</f>
        <v>#N/A</v>
      </c>
      <c r="N2289" s="5" t="s">
        <v>18937</v>
      </c>
      <c r="O2289" s="5">
        <v>91754.0</v>
      </c>
      <c r="P2289" s="5">
        <v>3.0</v>
      </c>
      <c r="Q2289" s="5" t="s">
        <v>20385</v>
      </c>
      <c r="R2289" s="5" t="s">
        <v>52</v>
      </c>
      <c r="S2289" s="5">
        <v>4344.0</v>
      </c>
      <c r="T2289" s="5" t="s">
        <v>69</v>
      </c>
      <c r="U2289" s="5">
        <v>0.0</v>
      </c>
      <c r="V2289" s="5" t="s">
        <v>52</v>
      </c>
      <c r="W2289" s="5" t="s">
        <v>20386</v>
      </c>
      <c r="X2289" s="5" t="s">
        <v>71</v>
      </c>
      <c r="Y2289" s="5" t="s">
        <v>52</v>
      </c>
      <c r="Z2289" s="5" t="s">
        <v>20387</v>
      </c>
      <c r="AA2289" s="5" t="s">
        <v>20388</v>
      </c>
      <c r="AB2289" s="5" t="s">
        <v>260</v>
      </c>
      <c r="AC2289" s="5" t="s">
        <v>52</v>
      </c>
      <c r="AD2289" s="5" t="s">
        <v>17351</v>
      </c>
      <c r="AE2289" s="5" t="s">
        <v>17352</v>
      </c>
      <c r="AF2289" s="5" t="s">
        <v>17353</v>
      </c>
      <c r="AG2289" s="5" t="s">
        <v>52</v>
      </c>
      <c r="AH2289" s="5" t="s">
        <v>52</v>
      </c>
      <c r="AI2289" s="5" t="s">
        <v>52</v>
      </c>
      <c r="AJ2289" s="5" t="s">
        <v>20381</v>
      </c>
      <c r="AK2289" s="5" t="s">
        <v>20384</v>
      </c>
      <c r="AL2289" s="5" t="s">
        <v>2044</v>
      </c>
    </row>
    <row r="2290" hidden="1">
      <c r="A2290" s="5" t="s">
        <v>20389</v>
      </c>
      <c r="B2290" s="5" t="s">
        <v>16737</v>
      </c>
      <c r="C2290" s="5" t="s">
        <v>16738</v>
      </c>
      <c r="D2290" s="9">
        <v>42517.0</v>
      </c>
      <c r="E2290" s="5">
        <v>30474.0</v>
      </c>
      <c r="F2290" s="5">
        <v>13852.0</v>
      </c>
      <c r="G2290" s="5" t="s">
        <v>3378</v>
      </c>
      <c r="H2290" s="5" t="s">
        <v>272</v>
      </c>
      <c r="I2290" s="5" t="s">
        <v>5060</v>
      </c>
      <c r="J2290" s="5" t="s">
        <v>3378</v>
      </c>
      <c r="K2290" s="5" t="s">
        <v>20390</v>
      </c>
      <c r="L2290" s="5" t="s">
        <v>16741</v>
      </c>
      <c r="M2290" s="10" t="str">
        <f>IFERROR(__xludf.DUMMYFUNCTION("REGEXEXTRACT(L2775, ""[\s,]([A-Z]{2})[,\s]\s?\d{5}"")"),"#N/A")</f>
        <v>#N/A</v>
      </c>
      <c r="N2290" s="5" t="s">
        <v>16742</v>
      </c>
      <c r="O2290" s="5">
        <v>45242.0</v>
      </c>
      <c r="P2290" s="5">
        <v>1.0</v>
      </c>
      <c r="Q2290" s="5" t="s">
        <v>20391</v>
      </c>
      <c r="R2290" s="5" t="s">
        <v>52</v>
      </c>
      <c r="S2290" s="5">
        <v>963.0</v>
      </c>
      <c r="T2290" s="5" t="s">
        <v>69</v>
      </c>
      <c r="U2290" s="5">
        <v>0.0</v>
      </c>
      <c r="V2290" s="5" t="s">
        <v>93</v>
      </c>
      <c r="W2290" s="5" t="s">
        <v>20392</v>
      </c>
      <c r="X2290" s="5" t="s">
        <v>55</v>
      </c>
      <c r="Y2290" s="5" t="s">
        <v>20393</v>
      </c>
      <c r="Z2290" s="5" t="s">
        <v>12001</v>
      </c>
      <c r="AA2290" s="5">
        <v>2586233.0</v>
      </c>
      <c r="AB2290" s="5" t="s">
        <v>162</v>
      </c>
      <c r="AC2290" s="5" t="s">
        <v>52</v>
      </c>
      <c r="AD2290" s="5" t="s">
        <v>3141</v>
      </c>
      <c r="AE2290" s="5" t="s">
        <v>3142</v>
      </c>
      <c r="AF2290" s="5" t="s">
        <v>162</v>
      </c>
      <c r="AG2290" s="5" t="s">
        <v>52</v>
      </c>
      <c r="AH2290" s="5" t="s">
        <v>52</v>
      </c>
      <c r="AI2290" s="5" t="s">
        <v>3143</v>
      </c>
      <c r="AJ2290" s="5" t="s">
        <v>102</v>
      </c>
      <c r="AK2290" s="5" t="s">
        <v>52</v>
      </c>
      <c r="AL2290" s="5" t="s">
        <v>162</v>
      </c>
    </row>
    <row r="2291" hidden="1">
      <c r="A2291" s="5" t="s">
        <v>20394</v>
      </c>
      <c r="B2291" s="5" t="s">
        <v>13270</v>
      </c>
      <c r="C2291" s="5" t="s">
        <v>16430</v>
      </c>
      <c r="D2291" s="9">
        <v>42516.0</v>
      </c>
      <c r="E2291" s="5">
        <v>61391.0</v>
      </c>
      <c r="F2291" s="5">
        <v>27905.0</v>
      </c>
      <c r="G2291" s="5" t="s">
        <v>19326</v>
      </c>
      <c r="H2291" s="5" t="s">
        <v>205</v>
      </c>
      <c r="I2291" s="5" t="s">
        <v>20395</v>
      </c>
      <c r="J2291" s="5" t="s">
        <v>2471</v>
      </c>
      <c r="K2291" s="5" t="s">
        <v>1536</v>
      </c>
      <c r="L2291" s="5" t="s">
        <v>18420</v>
      </c>
      <c r="M2291" s="10" t="str">
        <f>IFERROR(__xludf.DUMMYFUNCTION("REGEXEXTRACT(L2776, ""[\s,]([A-Z]{2})[,\s]\s?\d{5}"")"),"#N/A")</f>
        <v>#N/A</v>
      </c>
      <c r="N2291" s="5" t="s">
        <v>18565</v>
      </c>
      <c r="O2291" s="5">
        <v>36229.0</v>
      </c>
      <c r="P2291" s="5">
        <v>1.0</v>
      </c>
      <c r="Q2291" s="5" t="s">
        <v>20396</v>
      </c>
      <c r="R2291" s="5" t="s">
        <v>244</v>
      </c>
      <c r="S2291" s="5">
        <v>2660.0</v>
      </c>
      <c r="T2291" s="5" t="s">
        <v>53</v>
      </c>
      <c r="U2291" s="5">
        <v>0.0</v>
      </c>
      <c r="V2291" s="5" t="s">
        <v>70</v>
      </c>
      <c r="W2291" s="5" t="s">
        <v>20397</v>
      </c>
      <c r="X2291" s="5" t="s">
        <v>55</v>
      </c>
      <c r="Y2291" s="5" t="s">
        <v>20398</v>
      </c>
      <c r="Z2291" s="5">
        <v>1604.0</v>
      </c>
      <c r="AA2291" s="5" t="s">
        <v>20399</v>
      </c>
      <c r="AB2291" s="5" t="s">
        <v>604</v>
      </c>
      <c r="AC2291" s="5" t="s">
        <v>52</v>
      </c>
      <c r="AD2291" s="5" t="s">
        <v>18427</v>
      </c>
      <c r="AE2291" s="5" t="s">
        <v>18428</v>
      </c>
      <c r="AF2291" s="5" t="s">
        <v>18429</v>
      </c>
      <c r="AG2291" s="5" t="s">
        <v>863</v>
      </c>
      <c r="AH2291" s="5">
        <v>90502.0</v>
      </c>
      <c r="AI2291" s="5" t="s">
        <v>18430</v>
      </c>
      <c r="AJ2291" s="5" t="s">
        <v>102</v>
      </c>
      <c r="AK2291" s="5" t="s">
        <v>52</v>
      </c>
      <c r="AL2291" s="5" t="s">
        <v>3729</v>
      </c>
    </row>
    <row r="2292" hidden="1">
      <c r="A2292" s="5" t="s">
        <v>20400</v>
      </c>
      <c r="B2292" s="5" t="s">
        <v>20353</v>
      </c>
      <c r="C2292" s="5" t="s">
        <v>102</v>
      </c>
      <c r="D2292" s="9">
        <v>42513.0</v>
      </c>
      <c r="E2292" s="5">
        <v>19250.0</v>
      </c>
      <c r="F2292" s="5">
        <v>8750.0</v>
      </c>
      <c r="G2292" s="5" t="s">
        <v>170</v>
      </c>
      <c r="H2292" s="5" t="s">
        <v>290</v>
      </c>
      <c r="I2292" s="5" t="s">
        <v>2090</v>
      </c>
      <c r="J2292" s="5" t="s">
        <v>170</v>
      </c>
      <c r="K2292" s="5" t="s">
        <v>20401</v>
      </c>
      <c r="L2292" s="5" t="s">
        <v>20402</v>
      </c>
      <c r="M2292" s="10" t="str">
        <f>IFERROR(__xludf.DUMMYFUNCTION("REGEXEXTRACT(L2777, ""[\s,]([A-Z]{2})[,\s]\s?\d{5}"")"),"#N/A")</f>
        <v>#N/A</v>
      </c>
      <c r="N2292" s="5" t="s">
        <v>52</v>
      </c>
      <c r="O2292" s="5">
        <v>7114.0</v>
      </c>
      <c r="P2292" s="5">
        <v>1.0</v>
      </c>
      <c r="Q2292" s="5" t="s">
        <v>20403</v>
      </c>
      <c r="R2292" s="5" t="s">
        <v>20404</v>
      </c>
      <c r="S2292" s="5">
        <v>785.0</v>
      </c>
      <c r="T2292" s="5" t="s">
        <v>69</v>
      </c>
      <c r="U2292" s="5">
        <v>66.0</v>
      </c>
      <c r="V2292" s="5" t="s">
        <v>93</v>
      </c>
      <c r="W2292" s="5" t="s">
        <v>20405</v>
      </c>
      <c r="X2292" s="5" t="s">
        <v>71</v>
      </c>
      <c r="Y2292" s="5" t="s">
        <v>52</v>
      </c>
      <c r="Z2292" s="5" t="s">
        <v>20406</v>
      </c>
      <c r="AA2292" s="5" t="s">
        <v>20407</v>
      </c>
      <c r="AB2292" s="5" t="s">
        <v>260</v>
      </c>
      <c r="AC2292" s="5" t="s">
        <v>52</v>
      </c>
      <c r="AD2292" s="5" t="s">
        <v>11980</v>
      </c>
      <c r="AE2292" s="5" t="s">
        <v>11981</v>
      </c>
      <c r="AF2292" s="5" t="s">
        <v>218</v>
      </c>
      <c r="AG2292" s="5" t="s">
        <v>52</v>
      </c>
      <c r="AH2292" s="5" t="s">
        <v>11982</v>
      </c>
      <c r="AI2292" s="5" t="s">
        <v>11983</v>
      </c>
      <c r="AJ2292" s="5" t="s">
        <v>102</v>
      </c>
      <c r="AK2292" s="5" t="s">
        <v>52</v>
      </c>
      <c r="AL2292" s="5" t="s">
        <v>1511</v>
      </c>
    </row>
    <row r="2293" hidden="1">
      <c r="A2293" s="5" t="s">
        <v>20408</v>
      </c>
      <c r="B2293" s="5" t="s">
        <v>16737</v>
      </c>
      <c r="C2293" s="5" t="s">
        <v>16738</v>
      </c>
      <c r="D2293" s="9">
        <v>42513.0</v>
      </c>
      <c r="E2293" s="5">
        <v>41446.0</v>
      </c>
      <c r="F2293" s="5">
        <v>18839.0</v>
      </c>
      <c r="G2293" s="5" t="s">
        <v>3378</v>
      </c>
      <c r="H2293" s="5" t="s">
        <v>171</v>
      </c>
      <c r="I2293" s="5" t="s">
        <v>20409</v>
      </c>
      <c r="J2293" s="5" t="s">
        <v>3378</v>
      </c>
      <c r="K2293" s="5" t="s">
        <v>20410</v>
      </c>
      <c r="L2293" s="5" t="s">
        <v>16741</v>
      </c>
      <c r="M2293" s="10" t="str">
        <f>IFERROR(__xludf.DUMMYFUNCTION("REGEXEXTRACT(L2778, ""[\s,]([A-Z]{2})[,\s]\s?\d{5}"")"),"#N/A")</f>
        <v>#N/A</v>
      </c>
      <c r="N2293" s="5" t="s">
        <v>16742</v>
      </c>
      <c r="O2293" s="5">
        <v>45242.0</v>
      </c>
      <c r="P2293" s="5">
        <v>1.0</v>
      </c>
      <c r="Q2293" s="5" t="s">
        <v>20411</v>
      </c>
      <c r="R2293" s="5">
        <v>4200.0</v>
      </c>
      <c r="S2293" s="5">
        <v>1522.0</v>
      </c>
      <c r="T2293" s="5" t="s">
        <v>69</v>
      </c>
      <c r="U2293" s="5">
        <v>0.0</v>
      </c>
      <c r="V2293" s="5" t="s">
        <v>93</v>
      </c>
      <c r="W2293" s="5" t="s">
        <v>20412</v>
      </c>
      <c r="X2293" s="5" t="s">
        <v>55</v>
      </c>
      <c r="Y2293" s="5" t="s">
        <v>20413</v>
      </c>
      <c r="Z2293" s="5" t="s">
        <v>20414</v>
      </c>
      <c r="AA2293" s="5">
        <v>2552170.0</v>
      </c>
      <c r="AB2293" s="5" t="s">
        <v>235</v>
      </c>
      <c r="AC2293" s="5" t="s">
        <v>52</v>
      </c>
      <c r="AD2293" s="5" t="s">
        <v>3141</v>
      </c>
      <c r="AE2293" s="5" t="s">
        <v>3142</v>
      </c>
      <c r="AF2293" s="5" t="s">
        <v>162</v>
      </c>
      <c r="AG2293" s="5" t="s">
        <v>52</v>
      </c>
      <c r="AH2293" s="5" t="s">
        <v>52</v>
      </c>
      <c r="AI2293" s="5" t="s">
        <v>3143</v>
      </c>
      <c r="AJ2293" s="5" t="s">
        <v>102</v>
      </c>
      <c r="AK2293" s="5" t="s">
        <v>52</v>
      </c>
      <c r="AL2293" s="5" t="s">
        <v>162</v>
      </c>
    </row>
    <row r="2294" hidden="1">
      <c r="A2294" s="5" t="s">
        <v>20415</v>
      </c>
      <c r="B2294" s="5" t="s">
        <v>20343</v>
      </c>
      <c r="C2294" s="5" t="s">
        <v>20344</v>
      </c>
      <c r="D2294" s="9">
        <v>42511.0</v>
      </c>
      <c r="E2294" s="5">
        <v>36007.0</v>
      </c>
      <c r="F2294" s="5">
        <v>16367.0</v>
      </c>
      <c r="G2294" s="5" t="s">
        <v>107</v>
      </c>
      <c r="H2294" s="5" t="s">
        <v>290</v>
      </c>
      <c r="I2294" s="5" t="s">
        <v>910</v>
      </c>
      <c r="J2294" s="5" t="s">
        <v>109</v>
      </c>
      <c r="K2294" s="5" t="s">
        <v>20416</v>
      </c>
      <c r="L2294" s="5" t="s">
        <v>20346</v>
      </c>
      <c r="M2294" s="10" t="str">
        <f>IFERROR(__xludf.DUMMYFUNCTION("REGEXEXTRACT(L2779, ""[\s,]([A-Z]{2})[,\s]\s?\d{5}"")"),"#N/A")</f>
        <v>#N/A</v>
      </c>
      <c r="N2294" s="5" t="s">
        <v>20347</v>
      </c>
      <c r="O2294" s="5">
        <v>41005.0</v>
      </c>
      <c r="P2294" s="5">
        <v>1.0</v>
      </c>
      <c r="Q2294" s="5" t="s">
        <v>20417</v>
      </c>
      <c r="R2294" s="5" t="s">
        <v>52</v>
      </c>
      <c r="S2294" s="5">
        <v>4403.0</v>
      </c>
      <c r="T2294" s="5" t="s">
        <v>115</v>
      </c>
      <c r="U2294" s="5">
        <v>45.0</v>
      </c>
      <c r="V2294" s="5" t="s">
        <v>93</v>
      </c>
      <c r="W2294" s="5" t="s">
        <v>20418</v>
      </c>
      <c r="X2294" s="5" t="s">
        <v>71</v>
      </c>
      <c r="Y2294" s="5" t="s">
        <v>52</v>
      </c>
      <c r="Z2294" s="5">
        <v>6249.0</v>
      </c>
      <c r="AA2294" s="5" t="s">
        <v>20419</v>
      </c>
      <c r="AB2294" s="5" t="s">
        <v>1426</v>
      </c>
      <c r="AC2294" s="5" t="s">
        <v>52</v>
      </c>
      <c r="AD2294" s="5" t="s">
        <v>120</v>
      </c>
      <c r="AE2294" s="5" t="s">
        <v>121</v>
      </c>
      <c r="AF2294" s="5" t="s">
        <v>122</v>
      </c>
      <c r="AG2294" s="5" t="s">
        <v>75</v>
      </c>
      <c r="AH2294" s="5">
        <v>8830.0</v>
      </c>
      <c r="AI2294" s="5" t="s">
        <v>123</v>
      </c>
      <c r="AJ2294" s="5" t="s">
        <v>20343</v>
      </c>
      <c r="AK2294" s="5" t="s">
        <v>20346</v>
      </c>
      <c r="AL2294" s="5" t="s">
        <v>20351</v>
      </c>
    </row>
    <row r="2295" hidden="1">
      <c r="A2295" s="5" t="s">
        <v>20420</v>
      </c>
      <c r="B2295" s="5" t="s">
        <v>16737</v>
      </c>
      <c r="C2295" s="5" t="s">
        <v>16738</v>
      </c>
      <c r="D2295" s="9">
        <v>42509.0</v>
      </c>
      <c r="E2295" s="5">
        <v>14887.0</v>
      </c>
      <c r="F2295" s="5">
        <v>6767.0</v>
      </c>
      <c r="G2295" s="5" t="s">
        <v>3378</v>
      </c>
      <c r="H2295" s="5" t="s">
        <v>272</v>
      </c>
      <c r="I2295" s="5" t="s">
        <v>20421</v>
      </c>
      <c r="J2295" s="5" t="s">
        <v>3378</v>
      </c>
      <c r="K2295" s="5" t="s">
        <v>20422</v>
      </c>
      <c r="L2295" s="5" t="s">
        <v>16741</v>
      </c>
      <c r="M2295" s="10" t="str">
        <f>IFERROR(__xludf.DUMMYFUNCTION("REGEXEXTRACT(L2780, ""[\s,]([A-Z]{2})[,\s]\s?\d{5}"")"),"#N/A")</f>
        <v>#N/A</v>
      </c>
      <c r="N2295" s="5" t="s">
        <v>16742</v>
      </c>
      <c r="O2295" s="5">
        <v>45242.0</v>
      </c>
      <c r="P2295" s="5">
        <v>1.0</v>
      </c>
      <c r="Q2295" s="5" t="s">
        <v>20423</v>
      </c>
      <c r="R2295" s="5">
        <v>2200.0</v>
      </c>
      <c r="S2295" s="5">
        <v>489.0</v>
      </c>
      <c r="T2295" s="5" t="s">
        <v>69</v>
      </c>
      <c r="U2295" s="5">
        <v>0.0</v>
      </c>
      <c r="V2295" s="5" t="s">
        <v>93</v>
      </c>
      <c r="W2295" s="5" t="s">
        <v>20424</v>
      </c>
      <c r="X2295" s="5" t="s">
        <v>55</v>
      </c>
      <c r="Y2295" s="5" t="s">
        <v>20425</v>
      </c>
      <c r="Z2295" s="5" t="s">
        <v>20426</v>
      </c>
      <c r="AA2295" s="5">
        <v>2546743.0</v>
      </c>
      <c r="AB2295" s="5" t="s">
        <v>1426</v>
      </c>
      <c r="AC2295" s="5" t="s">
        <v>52</v>
      </c>
      <c r="AD2295" s="5" t="s">
        <v>3141</v>
      </c>
      <c r="AE2295" s="5" t="s">
        <v>3142</v>
      </c>
      <c r="AF2295" s="5" t="s">
        <v>162</v>
      </c>
      <c r="AG2295" s="5" t="s">
        <v>52</v>
      </c>
      <c r="AH2295" s="5" t="s">
        <v>52</v>
      </c>
      <c r="AI2295" s="5" t="s">
        <v>3143</v>
      </c>
      <c r="AJ2295" s="5" t="s">
        <v>102</v>
      </c>
      <c r="AK2295" s="5" t="s">
        <v>52</v>
      </c>
      <c r="AL2295" s="5" t="s">
        <v>162</v>
      </c>
    </row>
    <row r="2296" hidden="1">
      <c r="A2296" s="5" t="s">
        <v>20427</v>
      </c>
      <c r="B2296" s="5" t="s">
        <v>20428</v>
      </c>
      <c r="C2296" s="5" t="s">
        <v>20429</v>
      </c>
      <c r="D2296" s="9">
        <v>42509.0</v>
      </c>
      <c r="E2296" s="5">
        <v>188628.0</v>
      </c>
      <c r="F2296" s="5">
        <v>85740.0</v>
      </c>
      <c r="G2296" s="5" t="s">
        <v>1419</v>
      </c>
      <c r="H2296" s="5" t="s">
        <v>480</v>
      </c>
      <c r="I2296" s="5" t="s">
        <v>816</v>
      </c>
      <c r="J2296" s="5" t="s">
        <v>256</v>
      </c>
      <c r="K2296" s="5" t="s">
        <v>20430</v>
      </c>
      <c r="L2296" s="5" t="s">
        <v>20431</v>
      </c>
      <c r="M2296" s="10" t="str">
        <f>IFERROR(__xludf.DUMMYFUNCTION("REGEXEXTRACT(L2781, ""[\s,]([A-Z]{2})[,\s]\s?\d{5}"")"),"#N/A")</f>
        <v>#N/A</v>
      </c>
      <c r="N2296" s="5" t="s">
        <v>20432</v>
      </c>
      <c r="O2296" s="5">
        <v>0.0</v>
      </c>
      <c r="P2296" s="5">
        <v>4.0</v>
      </c>
      <c r="Q2296" s="5" t="s">
        <v>20433</v>
      </c>
      <c r="R2296" s="5" t="s">
        <v>666</v>
      </c>
      <c r="S2296" s="5">
        <v>187.0</v>
      </c>
      <c r="T2296" s="5" t="s">
        <v>20434</v>
      </c>
      <c r="U2296" s="5">
        <v>0.0</v>
      </c>
      <c r="V2296" s="5" t="s">
        <v>52</v>
      </c>
      <c r="W2296" s="5" t="s">
        <v>20435</v>
      </c>
      <c r="X2296" s="5" t="s">
        <v>52</v>
      </c>
      <c r="Y2296" s="5" t="s">
        <v>52</v>
      </c>
      <c r="Z2296" s="5" t="s">
        <v>20436</v>
      </c>
      <c r="AA2296" s="5" t="s">
        <v>20437</v>
      </c>
      <c r="AB2296" s="5" t="s">
        <v>1426</v>
      </c>
      <c r="AC2296" s="5" t="s">
        <v>52</v>
      </c>
      <c r="AD2296" s="5" t="s">
        <v>17351</v>
      </c>
      <c r="AE2296" s="5" t="s">
        <v>17352</v>
      </c>
      <c r="AF2296" s="5" t="s">
        <v>17353</v>
      </c>
      <c r="AG2296" s="5" t="s">
        <v>52</v>
      </c>
      <c r="AH2296" s="5" t="s">
        <v>52</v>
      </c>
      <c r="AI2296" s="5" t="s">
        <v>52</v>
      </c>
      <c r="AJ2296" s="5" t="s">
        <v>20428</v>
      </c>
      <c r="AK2296" s="5" t="s">
        <v>20431</v>
      </c>
      <c r="AL2296" s="5" t="s">
        <v>4069</v>
      </c>
    </row>
    <row r="2297" hidden="1">
      <c r="A2297" s="5" t="s">
        <v>20438</v>
      </c>
      <c r="B2297" s="5" t="s">
        <v>16737</v>
      </c>
      <c r="C2297" s="5" t="s">
        <v>16738</v>
      </c>
      <c r="D2297" s="9">
        <v>42509.0</v>
      </c>
      <c r="E2297" s="5">
        <v>77843.0</v>
      </c>
      <c r="F2297" s="5">
        <v>35383.0</v>
      </c>
      <c r="G2297" s="5" t="s">
        <v>3378</v>
      </c>
      <c r="H2297" s="5" t="s">
        <v>171</v>
      </c>
      <c r="I2297" s="5" t="s">
        <v>3751</v>
      </c>
      <c r="J2297" s="5" t="s">
        <v>3378</v>
      </c>
      <c r="K2297" s="5" t="s">
        <v>20439</v>
      </c>
      <c r="L2297" s="5" t="s">
        <v>16741</v>
      </c>
      <c r="M2297" s="10" t="str">
        <f>IFERROR(__xludf.DUMMYFUNCTION("REGEXEXTRACT(L2782, ""[\s,]([A-Z]{2})[,\s]\s?\d{5}"")"),"#N/A")</f>
        <v>#N/A</v>
      </c>
      <c r="N2297" s="5" t="s">
        <v>16742</v>
      </c>
      <c r="O2297" s="5">
        <v>45242.0</v>
      </c>
      <c r="P2297" s="5">
        <v>2.0</v>
      </c>
      <c r="Q2297" s="5" t="s">
        <v>20440</v>
      </c>
      <c r="R2297" s="5" t="s">
        <v>20441</v>
      </c>
      <c r="S2297" s="5">
        <v>2916.0</v>
      </c>
      <c r="T2297" s="5" t="s">
        <v>69</v>
      </c>
      <c r="U2297" s="5">
        <v>0.0</v>
      </c>
      <c r="V2297" s="5" t="s">
        <v>93</v>
      </c>
      <c r="W2297" s="5" t="s">
        <v>20442</v>
      </c>
      <c r="X2297" s="5" t="s">
        <v>55</v>
      </c>
      <c r="Y2297" s="5" t="s">
        <v>20443</v>
      </c>
      <c r="Z2297" s="5" t="s">
        <v>9821</v>
      </c>
      <c r="AA2297" s="5" t="s">
        <v>20444</v>
      </c>
      <c r="AB2297" s="5" t="s">
        <v>1553</v>
      </c>
      <c r="AC2297" s="5" t="s">
        <v>52</v>
      </c>
      <c r="AD2297" s="5" t="s">
        <v>3141</v>
      </c>
      <c r="AE2297" s="5" t="s">
        <v>3142</v>
      </c>
      <c r="AF2297" s="5" t="s">
        <v>162</v>
      </c>
      <c r="AG2297" s="5" t="s">
        <v>52</v>
      </c>
      <c r="AH2297" s="5" t="s">
        <v>52</v>
      </c>
      <c r="AI2297" s="5" t="s">
        <v>3143</v>
      </c>
      <c r="AJ2297" s="5" t="s">
        <v>102</v>
      </c>
      <c r="AK2297" s="5" t="s">
        <v>52</v>
      </c>
      <c r="AL2297" s="5" t="s">
        <v>162</v>
      </c>
    </row>
    <row r="2298" hidden="1">
      <c r="A2298" s="5" t="s">
        <v>20445</v>
      </c>
      <c r="B2298" s="5" t="s">
        <v>20446</v>
      </c>
      <c r="C2298" s="5" t="s">
        <v>18665</v>
      </c>
      <c r="D2298" s="9">
        <v>42507.0</v>
      </c>
      <c r="E2298" s="5">
        <v>110220.0</v>
      </c>
      <c r="F2298" s="5">
        <v>50100.0</v>
      </c>
      <c r="G2298" s="5" t="s">
        <v>5560</v>
      </c>
      <c r="H2298" s="5" t="s">
        <v>171</v>
      </c>
      <c r="I2298" s="5" t="s">
        <v>20447</v>
      </c>
      <c r="J2298" s="5" t="s">
        <v>2214</v>
      </c>
      <c r="K2298" s="5" t="s">
        <v>20448</v>
      </c>
      <c r="L2298" s="5" t="s">
        <v>20449</v>
      </c>
      <c r="M2298" s="10" t="str">
        <f>IFERROR(__xludf.DUMMYFUNCTION("REGEXEXTRACT(L2783, ""[\s,]([A-Z]{2})[,\s]\s?\d{5}"")"),"#N/A")</f>
        <v>#N/A</v>
      </c>
      <c r="N2298" s="5" t="s">
        <v>18669</v>
      </c>
      <c r="O2298" s="5">
        <v>6700.0</v>
      </c>
      <c r="P2298" s="5">
        <v>3.0</v>
      </c>
      <c r="Q2298" s="5" t="s">
        <v>20450</v>
      </c>
      <c r="R2298" s="5" t="s">
        <v>20451</v>
      </c>
      <c r="S2298" s="5">
        <v>24.0</v>
      </c>
      <c r="T2298" s="5" t="s">
        <v>115</v>
      </c>
      <c r="U2298" s="5">
        <v>0.0</v>
      </c>
      <c r="V2298" s="5" t="s">
        <v>52</v>
      </c>
      <c r="W2298" s="5" t="s">
        <v>20452</v>
      </c>
      <c r="X2298" s="5" t="s">
        <v>52</v>
      </c>
      <c r="Y2298" s="5" t="s">
        <v>52</v>
      </c>
      <c r="Z2298" s="5" t="s">
        <v>8366</v>
      </c>
      <c r="AA2298" s="5" t="s">
        <v>20453</v>
      </c>
      <c r="AB2298" s="5" t="s">
        <v>59</v>
      </c>
      <c r="AC2298" s="5" t="s">
        <v>52</v>
      </c>
      <c r="AD2298" s="5" t="s">
        <v>181</v>
      </c>
      <c r="AE2298" s="5" t="s">
        <v>182</v>
      </c>
      <c r="AF2298" s="5" t="s">
        <v>183</v>
      </c>
      <c r="AG2298" s="5" t="s">
        <v>52</v>
      </c>
      <c r="AH2298" s="5" t="s">
        <v>52</v>
      </c>
      <c r="AI2298" s="5" t="s">
        <v>184</v>
      </c>
      <c r="AJ2298" s="5" t="s">
        <v>20446</v>
      </c>
      <c r="AK2298" s="5" t="s">
        <v>20449</v>
      </c>
      <c r="AL2298" s="5" t="s">
        <v>18675</v>
      </c>
    </row>
    <row r="2299" hidden="1">
      <c r="A2299" s="5" t="s">
        <v>20454</v>
      </c>
      <c r="B2299" s="5" t="s">
        <v>4127</v>
      </c>
      <c r="C2299" s="5" t="s">
        <v>20455</v>
      </c>
      <c r="D2299" s="9">
        <v>42503.0</v>
      </c>
      <c r="E2299" s="5">
        <v>56657.0</v>
      </c>
      <c r="F2299" s="5">
        <v>25753.0</v>
      </c>
      <c r="G2299" s="5" t="s">
        <v>170</v>
      </c>
      <c r="H2299" s="5" t="s">
        <v>149</v>
      </c>
      <c r="I2299" s="5" t="s">
        <v>20456</v>
      </c>
      <c r="J2299" s="5" t="s">
        <v>170</v>
      </c>
      <c r="K2299" s="5" t="s">
        <v>20457</v>
      </c>
      <c r="L2299" s="5" t="s">
        <v>20458</v>
      </c>
      <c r="M2299" s="10" t="str">
        <f>IFERROR(__xludf.DUMMYFUNCTION("REGEXEXTRACT(L2784, ""[\s,]([A-Z]{2})[,\s]\s?\d{5}"")"),"#N/A")</f>
        <v>#N/A</v>
      </c>
      <c r="N2299" s="5" t="s">
        <v>20459</v>
      </c>
      <c r="O2299" s="5">
        <v>8807.0</v>
      </c>
      <c r="P2299" s="5">
        <v>5.0</v>
      </c>
      <c r="Q2299" s="5" t="s">
        <v>20460</v>
      </c>
      <c r="R2299" s="5" t="s">
        <v>4176</v>
      </c>
      <c r="S2299" s="5">
        <v>3547.0</v>
      </c>
      <c r="T2299" s="5" t="s">
        <v>69</v>
      </c>
      <c r="U2299" s="5">
        <v>276.0</v>
      </c>
      <c r="V2299" s="5" t="s">
        <v>70</v>
      </c>
      <c r="W2299" s="5" t="s">
        <v>20461</v>
      </c>
      <c r="X2299" s="5" t="s">
        <v>52</v>
      </c>
      <c r="Y2299" s="5" t="s">
        <v>52</v>
      </c>
      <c r="Z2299" s="5">
        <v>39.0</v>
      </c>
      <c r="AA2299" s="5" t="s">
        <v>20462</v>
      </c>
      <c r="AB2299" s="5" t="s">
        <v>260</v>
      </c>
      <c r="AC2299" s="5" t="s">
        <v>52</v>
      </c>
      <c r="AD2299" s="5" t="s">
        <v>1230</v>
      </c>
      <c r="AE2299" s="5" t="s">
        <v>1231</v>
      </c>
      <c r="AF2299" s="5" t="s">
        <v>52</v>
      </c>
      <c r="AG2299" s="5" t="s">
        <v>52</v>
      </c>
      <c r="AH2299" s="5" t="s">
        <v>52</v>
      </c>
      <c r="AI2299" s="5" t="s">
        <v>1232</v>
      </c>
      <c r="AJ2299" s="5" t="s">
        <v>20463</v>
      </c>
      <c r="AK2299" s="5" t="s">
        <v>20464</v>
      </c>
      <c r="AL2299" s="5" t="s">
        <v>20465</v>
      </c>
    </row>
    <row r="2300" hidden="1">
      <c r="A2300" s="5" t="s">
        <v>20466</v>
      </c>
      <c r="B2300" s="5" t="s">
        <v>13270</v>
      </c>
      <c r="C2300" s="5" t="s">
        <v>16430</v>
      </c>
      <c r="D2300" s="9">
        <v>42502.0</v>
      </c>
      <c r="E2300" s="5">
        <v>61875.0</v>
      </c>
      <c r="F2300" s="5">
        <v>28125.0</v>
      </c>
      <c r="G2300" s="5" t="s">
        <v>17218</v>
      </c>
      <c r="H2300" s="5" t="s">
        <v>205</v>
      </c>
      <c r="I2300" s="5" t="s">
        <v>12650</v>
      </c>
      <c r="J2300" s="5" t="s">
        <v>191</v>
      </c>
      <c r="K2300" s="5" t="s">
        <v>1536</v>
      </c>
      <c r="L2300" s="5" t="s">
        <v>18420</v>
      </c>
      <c r="M2300" s="10" t="str">
        <f>IFERROR(__xludf.DUMMYFUNCTION("REGEXEXTRACT(L2785, ""[\s,]([A-Z]{2})[,\s]\s?\d{5}"")"),"#N/A")</f>
        <v>#N/A</v>
      </c>
      <c r="N2300" s="5" t="s">
        <v>18565</v>
      </c>
      <c r="O2300" s="5">
        <v>36229.0</v>
      </c>
      <c r="P2300" s="5">
        <v>1.0</v>
      </c>
      <c r="Q2300" s="5" t="s">
        <v>20467</v>
      </c>
      <c r="R2300" s="5" t="s">
        <v>244</v>
      </c>
      <c r="S2300" s="5">
        <v>2700.0</v>
      </c>
      <c r="T2300" s="5" t="s">
        <v>53</v>
      </c>
      <c r="U2300" s="5">
        <v>0.0</v>
      </c>
      <c r="V2300" s="5" t="s">
        <v>70</v>
      </c>
      <c r="W2300" s="5" t="s">
        <v>20468</v>
      </c>
      <c r="X2300" s="5" t="s">
        <v>55</v>
      </c>
      <c r="Y2300" s="5" t="s">
        <v>20469</v>
      </c>
      <c r="Z2300" s="5">
        <v>1621.0</v>
      </c>
      <c r="AA2300" s="5" t="s">
        <v>20470</v>
      </c>
      <c r="AB2300" s="5" t="s">
        <v>235</v>
      </c>
      <c r="AC2300" s="5" t="s">
        <v>52</v>
      </c>
      <c r="AD2300" s="5" t="s">
        <v>18427</v>
      </c>
      <c r="AE2300" s="5" t="s">
        <v>18428</v>
      </c>
      <c r="AF2300" s="5" t="s">
        <v>18429</v>
      </c>
      <c r="AG2300" s="5" t="s">
        <v>863</v>
      </c>
      <c r="AH2300" s="5">
        <v>90502.0</v>
      </c>
      <c r="AI2300" s="5" t="s">
        <v>18430</v>
      </c>
      <c r="AJ2300" s="5" t="s">
        <v>102</v>
      </c>
      <c r="AK2300" s="5" t="s">
        <v>52</v>
      </c>
      <c r="AL2300" s="5" t="s">
        <v>3729</v>
      </c>
    </row>
    <row r="2301" hidden="1">
      <c r="A2301" s="5" t="s">
        <v>20471</v>
      </c>
      <c r="B2301" s="5" t="s">
        <v>18616</v>
      </c>
      <c r="C2301" s="5" t="s">
        <v>18617</v>
      </c>
      <c r="D2301" s="9">
        <v>42501.0</v>
      </c>
      <c r="E2301" s="5">
        <v>36721.0</v>
      </c>
      <c r="F2301" s="5">
        <v>16691.0</v>
      </c>
      <c r="G2301" s="5" t="s">
        <v>4073</v>
      </c>
      <c r="H2301" s="5" t="s">
        <v>171</v>
      </c>
      <c r="I2301" s="5" t="s">
        <v>13831</v>
      </c>
      <c r="J2301" s="5" t="s">
        <v>2214</v>
      </c>
      <c r="K2301" s="5" t="s">
        <v>20472</v>
      </c>
      <c r="L2301" s="5" t="s">
        <v>20473</v>
      </c>
      <c r="M2301" s="10" t="str">
        <f>IFERROR(__xludf.DUMMYFUNCTION("REGEXEXTRACT(L2786, ""[\s,]([A-Z]{2})[,\s]\s?\d{5}"")"),"#N/A")</f>
        <v>#N/A</v>
      </c>
      <c r="N2301" s="5" t="s">
        <v>18620</v>
      </c>
      <c r="O2301" s="5">
        <v>0.0</v>
      </c>
      <c r="P2301" s="5">
        <v>1.0</v>
      </c>
      <c r="Q2301" s="5" t="s">
        <v>20474</v>
      </c>
      <c r="R2301" s="5" t="s">
        <v>91</v>
      </c>
      <c r="S2301" s="5">
        <v>825.0</v>
      </c>
      <c r="T2301" s="5" t="s">
        <v>69</v>
      </c>
      <c r="U2301" s="5">
        <v>63.0</v>
      </c>
      <c r="V2301" s="5" t="s">
        <v>70</v>
      </c>
      <c r="W2301" s="5" t="s">
        <v>20475</v>
      </c>
      <c r="X2301" s="5" t="s">
        <v>71</v>
      </c>
      <c r="Y2301" s="5" t="s">
        <v>52</v>
      </c>
      <c r="Z2301" s="5">
        <v>1612.0</v>
      </c>
      <c r="AA2301" s="5" t="s">
        <v>20476</v>
      </c>
      <c r="AB2301" s="5" t="s">
        <v>119</v>
      </c>
      <c r="AC2301" s="5" t="s">
        <v>52</v>
      </c>
      <c r="AD2301" s="5" t="s">
        <v>72</v>
      </c>
      <c r="AE2301" s="5" t="s">
        <v>73</v>
      </c>
      <c r="AF2301" s="5" t="s">
        <v>74</v>
      </c>
      <c r="AG2301" s="5" t="s">
        <v>75</v>
      </c>
      <c r="AH2301" s="5" t="s">
        <v>76</v>
      </c>
      <c r="AI2301" s="5" t="s">
        <v>77</v>
      </c>
      <c r="AJ2301" s="5" t="s">
        <v>20477</v>
      </c>
      <c r="AK2301" s="5" t="s">
        <v>20478</v>
      </c>
      <c r="AL2301" s="5" t="s">
        <v>18474</v>
      </c>
    </row>
    <row r="2302" hidden="1">
      <c r="A2302" s="5" t="s">
        <v>20479</v>
      </c>
      <c r="B2302" s="5" t="s">
        <v>20480</v>
      </c>
      <c r="C2302" s="5" t="s">
        <v>20481</v>
      </c>
      <c r="D2302" s="9">
        <v>42499.0</v>
      </c>
      <c r="E2302" s="5">
        <v>115454.0</v>
      </c>
      <c r="F2302" s="5">
        <v>52479.0</v>
      </c>
      <c r="G2302" s="5" t="s">
        <v>1419</v>
      </c>
      <c r="H2302" s="5" t="s">
        <v>480</v>
      </c>
      <c r="I2302" s="5" t="s">
        <v>20482</v>
      </c>
      <c r="J2302" s="5" t="s">
        <v>256</v>
      </c>
      <c r="K2302" s="5" t="s">
        <v>20483</v>
      </c>
      <c r="L2302" s="5" t="s">
        <v>20484</v>
      </c>
      <c r="M2302" s="10" t="str">
        <f>IFERROR(__xludf.DUMMYFUNCTION("REGEXEXTRACT(L2787, ""[\s,]([A-Z]{2})[,\s]\s?\d{5}"")"),"#N/A")</f>
        <v>#N/A</v>
      </c>
      <c r="N2302" s="5" t="s">
        <v>20485</v>
      </c>
      <c r="O2302" s="5">
        <v>0.0</v>
      </c>
      <c r="P2302" s="5">
        <v>2.0</v>
      </c>
      <c r="Q2302" s="5" t="s">
        <v>20486</v>
      </c>
      <c r="R2302" s="5" t="s">
        <v>156</v>
      </c>
      <c r="S2302" s="5">
        <v>179.0</v>
      </c>
      <c r="T2302" s="5" t="s">
        <v>20434</v>
      </c>
      <c r="U2302" s="5">
        <v>0.0</v>
      </c>
      <c r="V2302" s="5" t="s">
        <v>52</v>
      </c>
      <c r="W2302" s="5" t="s">
        <v>20487</v>
      </c>
      <c r="X2302" s="5" t="s">
        <v>52</v>
      </c>
      <c r="Y2302" s="5" t="s">
        <v>52</v>
      </c>
      <c r="Z2302" s="5" t="s">
        <v>20488</v>
      </c>
      <c r="AA2302" s="5" t="s">
        <v>20489</v>
      </c>
      <c r="AB2302" s="5" t="s">
        <v>1831</v>
      </c>
      <c r="AC2302" s="5" t="s">
        <v>52</v>
      </c>
      <c r="AD2302" s="5" t="s">
        <v>17351</v>
      </c>
      <c r="AE2302" s="5" t="s">
        <v>17352</v>
      </c>
      <c r="AF2302" s="5" t="s">
        <v>17353</v>
      </c>
      <c r="AG2302" s="5" t="s">
        <v>52</v>
      </c>
      <c r="AH2302" s="5" t="s">
        <v>52</v>
      </c>
      <c r="AI2302" s="5" t="s">
        <v>52</v>
      </c>
      <c r="AJ2302" s="5" t="s">
        <v>20480</v>
      </c>
      <c r="AK2302" s="5" t="s">
        <v>20484</v>
      </c>
      <c r="AL2302" s="5" t="s">
        <v>4069</v>
      </c>
    </row>
    <row r="2303" hidden="1">
      <c r="A2303" s="5" t="s">
        <v>20490</v>
      </c>
      <c r="B2303" s="5" t="s">
        <v>20491</v>
      </c>
      <c r="C2303" s="5" t="s">
        <v>20481</v>
      </c>
      <c r="D2303" s="9">
        <v>42499.0</v>
      </c>
      <c r="E2303" s="5">
        <v>115460.0</v>
      </c>
      <c r="F2303" s="5">
        <v>52482.0</v>
      </c>
      <c r="G2303" s="5" t="s">
        <v>1419</v>
      </c>
      <c r="H2303" s="5" t="s">
        <v>480</v>
      </c>
      <c r="I2303" s="5" t="s">
        <v>20482</v>
      </c>
      <c r="J2303" s="5" t="s">
        <v>256</v>
      </c>
      <c r="K2303" s="5" t="s">
        <v>20492</v>
      </c>
      <c r="L2303" s="5" t="s">
        <v>20493</v>
      </c>
      <c r="M2303" s="10" t="str">
        <f>IFERROR(__xludf.DUMMYFUNCTION("REGEXEXTRACT(L2788, ""[\s,]([A-Z]{2})[,\s]\s?\d{5}"")"),"#N/A")</f>
        <v>#N/A</v>
      </c>
      <c r="N2303" s="5" t="s">
        <v>20485</v>
      </c>
      <c r="O2303" s="5">
        <v>0.0</v>
      </c>
      <c r="P2303" s="5">
        <v>2.0</v>
      </c>
      <c r="Q2303" s="5" t="s">
        <v>20494</v>
      </c>
      <c r="R2303" s="5" t="s">
        <v>156</v>
      </c>
      <c r="S2303" s="5">
        <v>99.0</v>
      </c>
      <c r="T2303" s="5" t="s">
        <v>20434</v>
      </c>
      <c r="U2303" s="5">
        <v>0.0</v>
      </c>
      <c r="V2303" s="5" t="s">
        <v>52</v>
      </c>
      <c r="W2303" s="5" t="s">
        <v>20495</v>
      </c>
      <c r="X2303" s="5" t="s">
        <v>52</v>
      </c>
      <c r="Y2303" s="5" t="s">
        <v>52</v>
      </c>
      <c r="Z2303" s="5" t="s">
        <v>20488</v>
      </c>
      <c r="AA2303" s="5" t="s">
        <v>20496</v>
      </c>
      <c r="AB2303" s="5" t="s">
        <v>1831</v>
      </c>
      <c r="AC2303" s="5" t="s">
        <v>52</v>
      </c>
      <c r="AD2303" s="5" t="s">
        <v>17351</v>
      </c>
      <c r="AE2303" s="5" t="s">
        <v>17352</v>
      </c>
      <c r="AF2303" s="5" t="s">
        <v>17353</v>
      </c>
      <c r="AG2303" s="5" t="s">
        <v>52</v>
      </c>
      <c r="AH2303" s="5" t="s">
        <v>52</v>
      </c>
      <c r="AI2303" s="5" t="s">
        <v>52</v>
      </c>
      <c r="AJ2303" s="5" t="s">
        <v>20491</v>
      </c>
      <c r="AK2303" s="5" t="s">
        <v>20493</v>
      </c>
      <c r="AL2303" s="5" t="s">
        <v>4069</v>
      </c>
    </row>
    <row r="2304" hidden="1">
      <c r="A2304" s="5" t="s">
        <v>20497</v>
      </c>
      <c r="B2304" s="5" t="s">
        <v>20498</v>
      </c>
      <c r="C2304" s="5" t="s">
        <v>20499</v>
      </c>
      <c r="D2304" s="9">
        <v>42499.0</v>
      </c>
      <c r="E2304" s="5">
        <v>34527.0</v>
      </c>
      <c r="F2304" s="5">
        <v>15694.0</v>
      </c>
      <c r="G2304" s="5" t="s">
        <v>226</v>
      </c>
      <c r="H2304" s="5" t="s">
        <v>189</v>
      </c>
      <c r="I2304" s="5" t="s">
        <v>6038</v>
      </c>
      <c r="J2304" s="5" t="s">
        <v>228</v>
      </c>
      <c r="K2304" s="5" t="s">
        <v>744</v>
      </c>
      <c r="L2304" s="5" t="s">
        <v>20500</v>
      </c>
      <c r="M2304" s="10" t="str">
        <f>IFERROR(__xludf.DUMMYFUNCTION("REGEXEXTRACT(L2789, ""[\s,]([A-Z]{2})[,\s]\s?\d{5}"")"),"#N/A")</f>
        <v>#N/A</v>
      </c>
      <c r="N2304" s="5" t="s">
        <v>20501</v>
      </c>
      <c r="O2304" s="5">
        <v>80237.0</v>
      </c>
      <c r="P2304" s="5">
        <v>1.0</v>
      </c>
      <c r="Q2304" s="5" t="s">
        <v>20502</v>
      </c>
      <c r="R2304" s="5">
        <v>2232.0</v>
      </c>
      <c r="S2304" s="5">
        <v>819.0</v>
      </c>
      <c r="T2304" s="5" t="s">
        <v>69</v>
      </c>
      <c r="U2304" s="5">
        <v>0.0</v>
      </c>
      <c r="V2304" s="5" t="s">
        <v>70</v>
      </c>
      <c r="W2304" s="5" t="s">
        <v>20503</v>
      </c>
      <c r="X2304" s="5" t="s">
        <v>52</v>
      </c>
      <c r="Y2304" s="5" t="s">
        <v>52</v>
      </c>
      <c r="Z2304" s="5" t="s">
        <v>20504</v>
      </c>
      <c r="AA2304" s="5">
        <v>627355.0</v>
      </c>
      <c r="AB2304" s="5" t="s">
        <v>2743</v>
      </c>
      <c r="AC2304" s="5" t="s">
        <v>52</v>
      </c>
      <c r="AD2304" s="5" t="s">
        <v>3974</v>
      </c>
      <c r="AE2304" s="5" t="s">
        <v>3975</v>
      </c>
      <c r="AF2304" s="5" t="s">
        <v>183</v>
      </c>
      <c r="AG2304" s="5" t="s">
        <v>52</v>
      </c>
      <c r="AH2304" s="5" t="s">
        <v>3976</v>
      </c>
      <c r="AI2304" s="5" t="s">
        <v>3977</v>
      </c>
      <c r="AJ2304" s="5" t="s">
        <v>20498</v>
      </c>
      <c r="AK2304" s="5" t="s">
        <v>20505</v>
      </c>
      <c r="AL2304" s="5" t="s">
        <v>20506</v>
      </c>
    </row>
    <row r="2305" hidden="1">
      <c r="A2305" s="5" t="s">
        <v>20507</v>
      </c>
      <c r="B2305" s="5" t="s">
        <v>20508</v>
      </c>
      <c r="C2305" s="5" t="s">
        <v>20509</v>
      </c>
      <c r="D2305" s="9">
        <v>42497.0</v>
      </c>
      <c r="E2305" s="5">
        <v>36410.0</v>
      </c>
      <c r="F2305" s="5">
        <v>16550.0</v>
      </c>
      <c r="G2305" s="5" t="s">
        <v>4585</v>
      </c>
      <c r="H2305" s="5" t="s">
        <v>1534</v>
      </c>
      <c r="I2305" s="5" t="s">
        <v>20510</v>
      </c>
      <c r="J2305" s="5" t="s">
        <v>274</v>
      </c>
      <c r="K2305" s="5" t="s">
        <v>20511</v>
      </c>
      <c r="L2305" s="5" t="s">
        <v>20512</v>
      </c>
      <c r="M2305" s="10" t="str">
        <f>IFERROR(__xludf.DUMMYFUNCTION("REGEXEXTRACT(L2790, ""[\s,]([A-Z]{2})[,\s]\s?\d{5}"")"),"#N/A")</f>
        <v>#N/A</v>
      </c>
      <c r="N2305" s="5" t="s">
        <v>20513</v>
      </c>
      <c r="O2305" s="5">
        <v>0.0</v>
      </c>
      <c r="P2305" s="5">
        <v>2.0</v>
      </c>
      <c r="Q2305" s="5" t="s">
        <v>20514</v>
      </c>
      <c r="R2305" s="5" t="s">
        <v>195</v>
      </c>
      <c r="S2305" s="5">
        <v>900.0</v>
      </c>
      <c r="T2305" s="5" t="s">
        <v>69</v>
      </c>
      <c r="U2305" s="5">
        <v>0.0</v>
      </c>
      <c r="V2305" s="5" t="s">
        <v>52</v>
      </c>
      <c r="W2305" s="5" t="s">
        <v>20515</v>
      </c>
      <c r="X2305" s="5" t="s">
        <v>55</v>
      </c>
      <c r="Y2305" s="5" t="s">
        <v>20516</v>
      </c>
      <c r="Z2305" s="5" t="s">
        <v>5506</v>
      </c>
      <c r="AA2305" s="5" t="s">
        <v>20517</v>
      </c>
      <c r="AB2305" s="5" t="s">
        <v>260</v>
      </c>
      <c r="AC2305" s="5" t="s">
        <v>52</v>
      </c>
      <c r="AD2305" s="5" t="s">
        <v>20518</v>
      </c>
      <c r="AE2305" s="5" t="s">
        <v>52</v>
      </c>
      <c r="AF2305" s="5" t="s">
        <v>52</v>
      </c>
      <c r="AG2305" s="5" t="s">
        <v>52</v>
      </c>
      <c r="AH2305" s="5" t="s">
        <v>52</v>
      </c>
      <c r="AI2305" s="5" t="s">
        <v>52</v>
      </c>
      <c r="AJ2305" s="5" t="s">
        <v>20508</v>
      </c>
      <c r="AK2305" s="5" t="s">
        <v>20512</v>
      </c>
      <c r="AL2305" s="5" t="s">
        <v>20519</v>
      </c>
    </row>
    <row r="2306" hidden="1">
      <c r="A2306" s="5" t="s">
        <v>20520</v>
      </c>
      <c r="B2306" s="5" t="s">
        <v>16737</v>
      </c>
      <c r="C2306" s="5" t="s">
        <v>16738</v>
      </c>
      <c r="D2306" s="9">
        <v>42496.0</v>
      </c>
      <c r="E2306" s="5">
        <v>21351.0</v>
      </c>
      <c r="F2306" s="5">
        <v>9705.0</v>
      </c>
      <c r="G2306" s="5" t="s">
        <v>3378</v>
      </c>
      <c r="H2306" s="5" t="s">
        <v>272</v>
      </c>
      <c r="I2306" s="5" t="s">
        <v>20521</v>
      </c>
      <c r="J2306" s="5" t="s">
        <v>3378</v>
      </c>
      <c r="K2306" s="5" t="s">
        <v>20522</v>
      </c>
      <c r="L2306" s="5" t="s">
        <v>16741</v>
      </c>
      <c r="M2306" s="10" t="str">
        <f>IFERROR(__xludf.DUMMYFUNCTION("REGEXEXTRACT(L2791, ""[\s,]([A-Z]{2})[,\s]\s?\d{5}"")"),"#N/A")</f>
        <v>#N/A</v>
      </c>
      <c r="N2306" s="5" t="s">
        <v>16742</v>
      </c>
      <c r="O2306" s="5">
        <v>45242.0</v>
      </c>
      <c r="P2306" s="5">
        <v>1.0</v>
      </c>
      <c r="Q2306" s="5" t="s">
        <v>20523</v>
      </c>
      <c r="R2306" s="5" t="s">
        <v>52</v>
      </c>
      <c r="S2306" s="5">
        <v>806.0</v>
      </c>
      <c r="T2306" s="5" t="s">
        <v>69</v>
      </c>
      <c r="U2306" s="5">
        <v>0.0</v>
      </c>
      <c r="V2306" s="5" t="s">
        <v>93</v>
      </c>
      <c r="W2306" s="5" t="s">
        <v>20524</v>
      </c>
      <c r="X2306" s="5" t="s">
        <v>55</v>
      </c>
      <c r="Y2306" s="5" t="s">
        <v>20525</v>
      </c>
      <c r="Z2306" s="5" t="s">
        <v>20526</v>
      </c>
      <c r="AA2306" s="5" t="s">
        <v>20527</v>
      </c>
      <c r="AB2306" s="5" t="s">
        <v>162</v>
      </c>
      <c r="AC2306" s="5" t="s">
        <v>52</v>
      </c>
      <c r="AD2306" s="5" t="s">
        <v>3141</v>
      </c>
      <c r="AE2306" s="5" t="s">
        <v>3142</v>
      </c>
      <c r="AF2306" s="5" t="s">
        <v>162</v>
      </c>
      <c r="AG2306" s="5" t="s">
        <v>52</v>
      </c>
      <c r="AH2306" s="5" t="s">
        <v>52</v>
      </c>
      <c r="AI2306" s="5" t="s">
        <v>3143</v>
      </c>
      <c r="AJ2306" s="5" t="s">
        <v>102</v>
      </c>
      <c r="AK2306" s="5" t="s">
        <v>52</v>
      </c>
      <c r="AL2306" s="5" t="s">
        <v>162</v>
      </c>
    </row>
    <row r="2307" hidden="1">
      <c r="A2307" s="5" t="s">
        <v>20528</v>
      </c>
      <c r="B2307" s="5" t="s">
        <v>20529</v>
      </c>
      <c r="C2307" s="5" t="s">
        <v>20530</v>
      </c>
      <c r="D2307" s="9">
        <v>42496.0</v>
      </c>
      <c r="E2307" s="5">
        <v>16724.0</v>
      </c>
      <c r="F2307" s="5">
        <v>7602.0</v>
      </c>
      <c r="G2307" s="5" t="s">
        <v>3355</v>
      </c>
      <c r="H2307" s="5" t="s">
        <v>1069</v>
      </c>
      <c r="I2307" s="5" t="s">
        <v>19715</v>
      </c>
      <c r="J2307" s="5" t="s">
        <v>1071</v>
      </c>
      <c r="K2307" s="5" t="s">
        <v>4507</v>
      </c>
      <c r="L2307" s="5" t="s">
        <v>20531</v>
      </c>
      <c r="M2307" s="10" t="str">
        <f>IFERROR(__xludf.DUMMYFUNCTION("REGEXEXTRACT(L2792, ""[\s,]([A-Z]{2})[,\s]\s?\d{5}"")"),"#N/A")</f>
        <v>#N/A</v>
      </c>
      <c r="N2307" s="5" t="s">
        <v>20532</v>
      </c>
      <c r="O2307" s="5">
        <v>33178.0</v>
      </c>
      <c r="P2307" s="5">
        <v>1.0</v>
      </c>
      <c r="Q2307" s="5" t="s">
        <v>20533</v>
      </c>
      <c r="R2307" s="5">
        <v>4510.0</v>
      </c>
      <c r="S2307" s="5">
        <v>4403.0</v>
      </c>
      <c r="T2307" s="5" t="s">
        <v>374</v>
      </c>
      <c r="U2307" s="5">
        <v>0.0</v>
      </c>
      <c r="V2307" s="5" t="s">
        <v>52</v>
      </c>
      <c r="W2307" s="5" t="s">
        <v>20534</v>
      </c>
      <c r="X2307" s="5" t="s">
        <v>52</v>
      </c>
      <c r="Y2307" s="5" t="s">
        <v>52</v>
      </c>
      <c r="Z2307" s="5" t="s">
        <v>20535</v>
      </c>
      <c r="AA2307" s="5" t="s">
        <v>20536</v>
      </c>
      <c r="AB2307" s="5" t="s">
        <v>200</v>
      </c>
      <c r="AC2307" s="5" t="s">
        <v>52</v>
      </c>
      <c r="AD2307" s="5" t="s">
        <v>11980</v>
      </c>
      <c r="AE2307" s="5" t="s">
        <v>11981</v>
      </c>
      <c r="AF2307" s="5" t="s">
        <v>218</v>
      </c>
      <c r="AG2307" s="5" t="s">
        <v>52</v>
      </c>
      <c r="AH2307" s="5" t="s">
        <v>11982</v>
      </c>
      <c r="AI2307" s="5" t="s">
        <v>11983</v>
      </c>
      <c r="AJ2307" s="5" t="s">
        <v>20529</v>
      </c>
      <c r="AK2307" s="5" t="s">
        <v>20531</v>
      </c>
      <c r="AL2307" s="5" t="s">
        <v>20537</v>
      </c>
    </row>
    <row r="2308" hidden="1">
      <c r="A2308" s="5" t="s">
        <v>20538</v>
      </c>
      <c r="B2308" s="5" t="s">
        <v>20539</v>
      </c>
      <c r="C2308" s="5" t="s">
        <v>3073</v>
      </c>
      <c r="D2308" s="9">
        <v>42495.0</v>
      </c>
      <c r="E2308" s="5">
        <v>12302.0</v>
      </c>
      <c r="F2308" s="5">
        <v>5592.0</v>
      </c>
      <c r="G2308" s="5" t="s">
        <v>659</v>
      </c>
      <c r="H2308" s="5" t="s">
        <v>131</v>
      </c>
      <c r="I2308" s="5" t="s">
        <v>9226</v>
      </c>
      <c r="J2308" s="5" t="s">
        <v>661</v>
      </c>
      <c r="K2308" s="5" t="s">
        <v>20540</v>
      </c>
      <c r="L2308" s="5" t="s">
        <v>20541</v>
      </c>
      <c r="M2308" s="10" t="str">
        <f>IFERROR(__xludf.DUMMYFUNCTION("REGEXEXTRACT(L2793, ""[\s,]([A-Z]{2})[,\s]\s?\d{5}"")"),"#N/A")</f>
        <v>#N/A</v>
      </c>
      <c r="N2308" s="5" t="s">
        <v>20542</v>
      </c>
      <c r="O2308" s="5">
        <v>0.0</v>
      </c>
      <c r="P2308" s="5">
        <v>1.0</v>
      </c>
      <c r="Q2308" s="5" t="s">
        <v>20543</v>
      </c>
      <c r="R2308" s="5" t="s">
        <v>13131</v>
      </c>
      <c r="S2308" s="5">
        <v>1081.0</v>
      </c>
      <c r="T2308" s="5" t="s">
        <v>69</v>
      </c>
      <c r="U2308" s="5">
        <v>0.0</v>
      </c>
      <c r="V2308" s="5" t="s">
        <v>70</v>
      </c>
      <c r="W2308" s="5" t="s">
        <v>20544</v>
      </c>
      <c r="X2308" s="5" t="s">
        <v>71</v>
      </c>
      <c r="Y2308" s="5" t="s">
        <v>52</v>
      </c>
      <c r="Z2308" s="5" t="s">
        <v>20545</v>
      </c>
      <c r="AA2308" s="5" t="s">
        <v>20546</v>
      </c>
      <c r="AB2308" s="5" t="s">
        <v>260</v>
      </c>
      <c r="AC2308" s="5" t="s">
        <v>283</v>
      </c>
      <c r="AD2308" s="5" t="s">
        <v>19967</v>
      </c>
      <c r="AE2308" s="5" t="s">
        <v>19968</v>
      </c>
      <c r="AF2308" s="5" t="s">
        <v>2166</v>
      </c>
      <c r="AG2308" s="5" t="s">
        <v>52</v>
      </c>
      <c r="AH2308" s="5" t="s">
        <v>52</v>
      </c>
      <c r="AI2308" s="5" t="s">
        <v>52</v>
      </c>
      <c r="AJ2308" s="5" t="s">
        <v>20539</v>
      </c>
      <c r="AK2308" s="5" t="s">
        <v>20541</v>
      </c>
      <c r="AL2308" s="5" t="s">
        <v>15520</v>
      </c>
    </row>
    <row r="2309" hidden="1">
      <c r="A2309" s="5" t="s">
        <v>20538</v>
      </c>
      <c r="B2309" s="5" t="s">
        <v>20547</v>
      </c>
      <c r="C2309" s="5" t="s">
        <v>20548</v>
      </c>
      <c r="D2309" s="9">
        <v>42495.0</v>
      </c>
      <c r="E2309" s="5">
        <v>12302.0</v>
      </c>
      <c r="F2309" s="5">
        <v>5592.0</v>
      </c>
      <c r="G2309" s="5" t="s">
        <v>659</v>
      </c>
      <c r="H2309" s="5" t="s">
        <v>131</v>
      </c>
      <c r="I2309" s="5" t="s">
        <v>9226</v>
      </c>
      <c r="J2309" s="5" t="s">
        <v>661</v>
      </c>
      <c r="K2309" s="5" t="s">
        <v>20540</v>
      </c>
      <c r="L2309" s="5" t="s">
        <v>20549</v>
      </c>
      <c r="M2309" s="10" t="str">
        <f>IFERROR(__xludf.DUMMYFUNCTION("REGEXEXTRACT(L2794, ""[\s,]([A-Z]{2})[,\s]\s?\d{5}"")"),"#N/A")</f>
        <v>#N/A</v>
      </c>
      <c r="N2309" s="5" t="s">
        <v>20550</v>
      </c>
      <c r="O2309" s="5">
        <v>0.0</v>
      </c>
      <c r="P2309" s="5">
        <v>1.0</v>
      </c>
      <c r="Q2309" s="5" t="s">
        <v>20543</v>
      </c>
      <c r="R2309" s="5" t="s">
        <v>13131</v>
      </c>
      <c r="S2309" s="5">
        <v>1081.0</v>
      </c>
      <c r="T2309" s="5" t="s">
        <v>69</v>
      </c>
      <c r="U2309" s="5">
        <v>0.0</v>
      </c>
      <c r="V2309" s="5" t="s">
        <v>70</v>
      </c>
      <c r="W2309" s="5" t="s">
        <v>20551</v>
      </c>
      <c r="X2309" s="5" t="s">
        <v>55</v>
      </c>
      <c r="Y2309" s="5" t="s">
        <v>20544</v>
      </c>
      <c r="Z2309" s="5" t="s">
        <v>20545</v>
      </c>
      <c r="AA2309" s="5" t="s">
        <v>20546</v>
      </c>
      <c r="AB2309" s="5" t="s">
        <v>260</v>
      </c>
      <c r="AC2309" s="5" t="s">
        <v>52</v>
      </c>
      <c r="AD2309" s="5" t="s">
        <v>19967</v>
      </c>
      <c r="AE2309" s="5" t="s">
        <v>19968</v>
      </c>
      <c r="AF2309" s="5" t="s">
        <v>2166</v>
      </c>
      <c r="AG2309" s="5" t="s">
        <v>52</v>
      </c>
      <c r="AH2309" s="5" t="s">
        <v>52</v>
      </c>
      <c r="AI2309" s="5" t="s">
        <v>52</v>
      </c>
      <c r="AJ2309" s="5" t="s">
        <v>20539</v>
      </c>
      <c r="AK2309" s="5" t="s">
        <v>20541</v>
      </c>
      <c r="AL2309" s="5" t="s">
        <v>15520</v>
      </c>
    </row>
    <row r="2310" hidden="1">
      <c r="A2310" s="5" t="s">
        <v>20552</v>
      </c>
      <c r="B2310" s="5" t="s">
        <v>19631</v>
      </c>
      <c r="C2310" s="5" t="s">
        <v>20553</v>
      </c>
      <c r="D2310" s="9">
        <v>42494.0</v>
      </c>
      <c r="E2310" s="5">
        <v>7039.0</v>
      </c>
      <c r="F2310" s="5">
        <v>3200.0</v>
      </c>
      <c r="G2310" s="5" t="s">
        <v>17218</v>
      </c>
      <c r="H2310" s="5" t="s">
        <v>171</v>
      </c>
      <c r="I2310" s="5" t="s">
        <v>20554</v>
      </c>
      <c r="J2310" s="5" t="s">
        <v>191</v>
      </c>
      <c r="K2310" s="5" t="s">
        <v>3217</v>
      </c>
      <c r="L2310" s="5" t="s">
        <v>20555</v>
      </c>
      <c r="M2310" s="10" t="str">
        <f>IFERROR(__xludf.DUMMYFUNCTION("REGEXEXTRACT(L2795, ""[\s,]([A-Z]{2})[,\s]\s?\d{5}"")"),"#N/A")</f>
        <v>#N/A</v>
      </c>
      <c r="N2310" s="5" t="s">
        <v>20556</v>
      </c>
      <c r="O2310" s="5">
        <v>0.0</v>
      </c>
      <c r="P2310" s="5">
        <v>1.0</v>
      </c>
      <c r="Q2310" s="5" t="s">
        <v>20557</v>
      </c>
      <c r="R2310" s="5" t="s">
        <v>279</v>
      </c>
      <c r="S2310" s="5">
        <v>651.0</v>
      </c>
      <c r="T2310" s="5" t="s">
        <v>115</v>
      </c>
      <c r="U2310" s="5">
        <v>20.0</v>
      </c>
      <c r="V2310" s="5" t="s">
        <v>70</v>
      </c>
      <c r="W2310" s="5" t="s">
        <v>20558</v>
      </c>
      <c r="X2310" s="5" t="s">
        <v>52</v>
      </c>
      <c r="Y2310" s="5" t="s">
        <v>52</v>
      </c>
      <c r="Z2310" s="5">
        <v>1610.0</v>
      </c>
      <c r="AA2310" s="5" t="s">
        <v>20559</v>
      </c>
      <c r="AB2310" s="5" t="s">
        <v>1177</v>
      </c>
      <c r="AC2310" s="5" t="s">
        <v>52</v>
      </c>
      <c r="AD2310" s="5" t="s">
        <v>72</v>
      </c>
      <c r="AE2310" s="5" t="s">
        <v>73</v>
      </c>
      <c r="AF2310" s="5" t="s">
        <v>74</v>
      </c>
      <c r="AG2310" s="5" t="s">
        <v>75</v>
      </c>
      <c r="AH2310" s="5" t="s">
        <v>76</v>
      </c>
      <c r="AI2310" s="5" t="s">
        <v>77</v>
      </c>
      <c r="AJ2310" s="5" t="s">
        <v>18866</v>
      </c>
      <c r="AK2310" s="5" t="s">
        <v>20560</v>
      </c>
      <c r="AL2310" s="5" t="s">
        <v>20561</v>
      </c>
    </row>
    <row r="2311" hidden="1">
      <c r="A2311" s="5" t="s">
        <v>20562</v>
      </c>
      <c r="B2311" s="5" t="s">
        <v>10564</v>
      </c>
      <c r="C2311" s="5" t="s">
        <v>20563</v>
      </c>
      <c r="D2311" s="9">
        <v>42493.0</v>
      </c>
      <c r="E2311" s="5">
        <v>234776.0</v>
      </c>
      <c r="F2311" s="5">
        <v>106716.0</v>
      </c>
      <c r="G2311" s="5" t="s">
        <v>719</v>
      </c>
      <c r="H2311" s="5" t="s">
        <v>1792</v>
      </c>
      <c r="I2311" s="5" t="s">
        <v>20564</v>
      </c>
      <c r="J2311" s="5" t="s">
        <v>274</v>
      </c>
      <c r="K2311" s="5" t="s">
        <v>20565</v>
      </c>
      <c r="L2311" s="5" t="s">
        <v>20566</v>
      </c>
      <c r="M2311" s="10" t="str">
        <f>IFERROR(__xludf.DUMMYFUNCTION("REGEXEXTRACT(L2796, ""[\s,]([A-Z]{2})[,\s]\s?\d{5}"")"),"#N/A")</f>
        <v>#N/A</v>
      </c>
      <c r="N2311" s="5" t="s">
        <v>20567</v>
      </c>
      <c r="O2311" s="5">
        <v>29406.0</v>
      </c>
      <c r="P2311" s="5">
        <v>8.0</v>
      </c>
      <c r="Q2311" s="5" t="s">
        <v>20568</v>
      </c>
      <c r="R2311" s="5" t="s">
        <v>20569</v>
      </c>
      <c r="S2311" s="5">
        <v>14128.0</v>
      </c>
      <c r="T2311" s="5" t="s">
        <v>69</v>
      </c>
      <c r="U2311" s="5">
        <v>510.0</v>
      </c>
      <c r="V2311" s="5" t="s">
        <v>70</v>
      </c>
      <c r="W2311" s="5" t="s">
        <v>20570</v>
      </c>
      <c r="X2311" s="5" t="s">
        <v>71</v>
      </c>
      <c r="Y2311" s="5" t="s">
        <v>52</v>
      </c>
      <c r="Z2311" s="5" t="s">
        <v>20571</v>
      </c>
      <c r="AA2311" s="5" t="s">
        <v>20572</v>
      </c>
      <c r="AB2311" s="5" t="s">
        <v>162</v>
      </c>
      <c r="AC2311" s="5" t="s">
        <v>52</v>
      </c>
      <c r="AD2311" s="5" t="s">
        <v>72</v>
      </c>
      <c r="AE2311" s="5" t="s">
        <v>73</v>
      </c>
      <c r="AF2311" s="5" t="s">
        <v>74</v>
      </c>
      <c r="AG2311" s="5" t="s">
        <v>75</v>
      </c>
      <c r="AH2311" s="5" t="s">
        <v>76</v>
      </c>
      <c r="AI2311" s="5" t="s">
        <v>77</v>
      </c>
      <c r="AJ2311" s="5" t="s">
        <v>10564</v>
      </c>
      <c r="AK2311" s="5" t="s">
        <v>20566</v>
      </c>
      <c r="AL2311" s="5" t="s">
        <v>735</v>
      </c>
    </row>
    <row r="2312" hidden="1">
      <c r="A2312" s="5" t="s">
        <v>20573</v>
      </c>
      <c r="B2312" s="5" t="s">
        <v>16690</v>
      </c>
      <c r="C2312" s="5" t="s">
        <v>20574</v>
      </c>
      <c r="D2312" s="9">
        <v>42493.0</v>
      </c>
      <c r="E2312" s="5">
        <v>219999.0</v>
      </c>
      <c r="F2312" s="5">
        <v>100000.0</v>
      </c>
      <c r="G2312" s="5" t="s">
        <v>1458</v>
      </c>
      <c r="H2312" s="5" t="s">
        <v>290</v>
      </c>
      <c r="I2312" s="5" t="s">
        <v>20575</v>
      </c>
      <c r="J2312" s="5" t="s">
        <v>1460</v>
      </c>
      <c r="K2312" s="5" t="s">
        <v>20576</v>
      </c>
      <c r="L2312" s="5" t="s">
        <v>20577</v>
      </c>
      <c r="M2312" s="10" t="str">
        <f>IFERROR(__xludf.DUMMYFUNCTION("REGEXEXTRACT(L2797, ""[\s,]([A-Z]{2})[,\s]\s?\d{5}"")"),"#N/A")</f>
        <v>#N/A</v>
      </c>
      <c r="N2312" s="5" t="s">
        <v>20578</v>
      </c>
      <c r="O2312" s="5">
        <v>6901.0</v>
      </c>
      <c r="P2312" s="5">
        <v>4.0</v>
      </c>
      <c r="Q2312" s="5" t="s">
        <v>20579</v>
      </c>
      <c r="R2312" s="5" t="s">
        <v>1385</v>
      </c>
      <c r="S2312" s="5">
        <v>4403.0</v>
      </c>
      <c r="T2312" s="5" t="s">
        <v>115</v>
      </c>
      <c r="U2312" s="5">
        <v>80.0</v>
      </c>
      <c r="V2312" s="5" t="s">
        <v>70</v>
      </c>
      <c r="W2312" s="5" t="s">
        <v>20580</v>
      </c>
      <c r="X2312" s="5" t="s">
        <v>52</v>
      </c>
      <c r="Y2312" s="5" t="s">
        <v>52</v>
      </c>
      <c r="Z2312" s="5" t="s">
        <v>20581</v>
      </c>
      <c r="AA2312" s="5" t="s">
        <v>20582</v>
      </c>
      <c r="AB2312" s="5" t="s">
        <v>162</v>
      </c>
      <c r="AC2312" s="5" t="s">
        <v>52</v>
      </c>
      <c r="AD2312" s="5" t="s">
        <v>12545</v>
      </c>
      <c r="AE2312" s="5" t="s">
        <v>12546</v>
      </c>
      <c r="AF2312" s="5" t="s">
        <v>74</v>
      </c>
      <c r="AG2312" s="5" t="s">
        <v>75</v>
      </c>
      <c r="AH2312" s="5" t="s">
        <v>76</v>
      </c>
      <c r="AI2312" s="5" t="s">
        <v>12547</v>
      </c>
      <c r="AJ2312" s="5" t="s">
        <v>20583</v>
      </c>
      <c r="AK2312" s="5" t="s">
        <v>20584</v>
      </c>
      <c r="AL2312" s="5" t="s">
        <v>20585</v>
      </c>
    </row>
    <row r="2313" hidden="1">
      <c r="A2313" s="5" t="s">
        <v>20586</v>
      </c>
      <c r="B2313" s="5" t="s">
        <v>16737</v>
      </c>
      <c r="C2313" s="5" t="s">
        <v>16738</v>
      </c>
      <c r="D2313" s="9">
        <v>42493.0</v>
      </c>
      <c r="E2313" s="5">
        <v>24726.0</v>
      </c>
      <c r="F2313" s="5">
        <v>11239.0</v>
      </c>
      <c r="G2313" s="5" t="s">
        <v>3378</v>
      </c>
      <c r="H2313" s="5" t="s">
        <v>171</v>
      </c>
      <c r="I2313" s="5" t="s">
        <v>9426</v>
      </c>
      <c r="J2313" s="5" t="s">
        <v>3378</v>
      </c>
      <c r="K2313" s="5" t="s">
        <v>20587</v>
      </c>
      <c r="L2313" s="5" t="s">
        <v>16741</v>
      </c>
      <c r="M2313" s="10" t="str">
        <f>IFERROR(__xludf.DUMMYFUNCTION("REGEXEXTRACT(L2798, ""[\s,]([A-Z]{2})[,\s]\s?\d{5}"")"),"#N/A")</f>
        <v>#N/A</v>
      </c>
      <c r="N2313" s="5" t="s">
        <v>16742</v>
      </c>
      <c r="O2313" s="5">
        <v>45242.0</v>
      </c>
      <c r="P2313" s="5">
        <v>1.0</v>
      </c>
      <c r="Q2313" s="5" t="s">
        <v>20588</v>
      </c>
      <c r="R2313" s="5">
        <v>2200.0</v>
      </c>
      <c r="S2313" s="5">
        <v>854.0</v>
      </c>
      <c r="T2313" s="5" t="s">
        <v>69</v>
      </c>
      <c r="U2313" s="5">
        <v>0.0</v>
      </c>
      <c r="V2313" s="5" t="s">
        <v>93</v>
      </c>
      <c r="W2313" s="5" t="s">
        <v>20589</v>
      </c>
      <c r="X2313" s="5" t="s">
        <v>55</v>
      </c>
      <c r="Y2313" s="5" t="s">
        <v>20590</v>
      </c>
      <c r="Z2313" s="5" t="s">
        <v>19282</v>
      </c>
      <c r="AA2313" s="5">
        <v>2540170.0</v>
      </c>
      <c r="AB2313" s="5" t="s">
        <v>1553</v>
      </c>
      <c r="AC2313" s="5" t="s">
        <v>52</v>
      </c>
      <c r="AD2313" s="5" t="s">
        <v>3141</v>
      </c>
      <c r="AE2313" s="5" t="s">
        <v>3142</v>
      </c>
      <c r="AF2313" s="5" t="s">
        <v>162</v>
      </c>
      <c r="AG2313" s="5" t="s">
        <v>52</v>
      </c>
      <c r="AH2313" s="5" t="s">
        <v>52</v>
      </c>
      <c r="AI2313" s="5" t="s">
        <v>3143</v>
      </c>
      <c r="AJ2313" s="5" t="s">
        <v>102</v>
      </c>
      <c r="AK2313" s="5" t="s">
        <v>52</v>
      </c>
      <c r="AL2313" s="5" t="s">
        <v>162</v>
      </c>
    </row>
    <row r="2314" hidden="1">
      <c r="A2314" s="5" t="s">
        <v>20591</v>
      </c>
      <c r="B2314" s="5" t="s">
        <v>13270</v>
      </c>
      <c r="C2314" s="5" t="s">
        <v>16430</v>
      </c>
      <c r="D2314" s="9">
        <v>42488.0</v>
      </c>
      <c r="E2314" s="5">
        <v>57141.0</v>
      </c>
      <c r="F2314" s="5">
        <v>25973.0</v>
      </c>
      <c r="G2314" s="5" t="s">
        <v>17218</v>
      </c>
      <c r="H2314" s="5" t="s">
        <v>205</v>
      </c>
      <c r="I2314" s="5" t="s">
        <v>12650</v>
      </c>
      <c r="J2314" s="5" t="s">
        <v>191</v>
      </c>
      <c r="K2314" s="5" t="s">
        <v>1536</v>
      </c>
      <c r="L2314" s="5" t="s">
        <v>18420</v>
      </c>
      <c r="M2314" s="10" t="str">
        <f>IFERROR(__xludf.DUMMYFUNCTION("REGEXEXTRACT(L2799, ""[\s,]([A-Z]{2})[,\s]\s?\d{5}"")"),"#N/A")</f>
        <v>#N/A</v>
      </c>
      <c r="N2314" s="5" t="s">
        <v>18565</v>
      </c>
      <c r="O2314" s="5">
        <v>36229.0</v>
      </c>
      <c r="P2314" s="5">
        <v>1.0</v>
      </c>
      <c r="Q2314" s="5" t="s">
        <v>20592</v>
      </c>
      <c r="R2314" s="5" t="s">
        <v>244</v>
      </c>
      <c r="S2314" s="5">
        <v>3223.0</v>
      </c>
      <c r="T2314" s="5" t="s">
        <v>53</v>
      </c>
      <c r="U2314" s="5">
        <v>0.0</v>
      </c>
      <c r="V2314" s="5" t="s">
        <v>70</v>
      </c>
      <c r="W2314" s="5" t="s">
        <v>20593</v>
      </c>
      <c r="X2314" s="5" t="s">
        <v>55</v>
      </c>
      <c r="Y2314" s="5" t="s">
        <v>20594</v>
      </c>
      <c r="Z2314" s="5">
        <v>1619.0</v>
      </c>
      <c r="AA2314" s="5" t="s">
        <v>20595</v>
      </c>
      <c r="AB2314" s="5" t="s">
        <v>235</v>
      </c>
      <c r="AC2314" s="5" t="s">
        <v>52</v>
      </c>
      <c r="AD2314" s="5" t="s">
        <v>18427</v>
      </c>
      <c r="AE2314" s="5" t="s">
        <v>18428</v>
      </c>
      <c r="AF2314" s="5" t="s">
        <v>18429</v>
      </c>
      <c r="AG2314" s="5" t="s">
        <v>863</v>
      </c>
      <c r="AH2314" s="5">
        <v>90502.0</v>
      </c>
      <c r="AI2314" s="5" t="s">
        <v>18430</v>
      </c>
      <c r="AJ2314" s="5" t="s">
        <v>102</v>
      </c>
      <c r="AK2314" s="5" t="s">
        <v>52</v>
      </c>
      <c r="AL2314" s="5" t="s">
        <v>3729</v>
      </c>
    </row>
    <row r="2315">
      <c r="A2315" s="5" t="s">
        <v>20596</v>
      </c>
      <c r="B2315" s="5" t="s">
        <v>20597</v>
      </c>
      <c r="C2315" s="5" t="s">
        <v>20598</v>
      </c>
      <c r="D2315" s="9">
        <v>42487.0</v>
      </c>
      <c r="E2315" s="5">
        <v>18795.0</v>
      </c>
      <c r="F2315" s="5">
        <v>8543.0</v>
      </c>
      <c r="G2315" s="5" t="s">
        <v>435</v>
      </c>
      <c r="H2315" s="5" t="s">
        <v>45</v>
      </c>
      <c r="I2315" s="5" t="s">
        <v>5809</v>
      </c>
      <c r="J2315" s="5" t="s">
        <v>424</v>
      </c>
      <c r="K2315" s="5" t="s">
        <v>20599</v>
      </c>
      <c r="L2315" s="5" t="s">
        <v>20600</v>
      </c>
      <c r="M2315" s="11" t="s">
        <v>75</v>
      </c>
      <c r="N2315" s="5" t="s">
        <v>20601</v>
      </c>
      <c r="O2315" s="5">
        <v>7974.0</v>
      </c>
      <c r="P2315" s="5">
        <v>1.0</v>
      </c>
      <c r="Q2315" s="5" t="s">
        <v>20602</v>
      </c>
      <c r="R2315" s="5" t="s">
        <v>52</v>
      </c>
      <c r="S2315" s="5">
        <v>3040.0</v>
      </c>
      <c r="T2315" s="5" t="s">
        <v>53</v>
      </c>
      <c r="U2315" s="5">
        <v>0.0</v>
      </c>
      <c r="V2315" s="5" t="s">
        <v>52</v>
      </c>
      <c r="W2315" s="5" t="s">
        <v>20603</v>
      </c>
      <c r="X2315" s="5" t="s">
        <v>55</v>
      </c>
      <c r="Y2315" s="5" t="s">
        <v>20604</v>
      </c>
      <c r="Z2315" s="5">
        <v>6111.0</v>
      </c>
      <c r="AA2315" s="5" t="s">
        <v>20605</v>
      </c>
      <c r="AB2315" s="5" t="s">
        <v>119</v>
      </c>
      <c r="AC2315" s="5" t="s">
        <v>52</v>
      </c>
      <c r="AD2315" s="5" t="s">
        <v>4164</v>
      </c>
      <c r="AE2315" s="5" t="s">
        <v>4165</v>
      </c>
      <c r="AF2315" s="5" t="s">
        <v>4166</v>
      </c>
      <c r="AG2315" s="5" t="s">
        <v>4167</v>
      </c>
      <c r="AH2315" s="5">
        <v>55347.0</v>
      </c>
      <c r="AI2315" s="5" t="s">
        <v>4168</v>
      </c>
      <c r="AJ2315" s="5" t="s">
        <v>102</v>
      </c>
      <c r="AK2315" s="5" t="s">
        <v>52</v>
      </c>
      <c r="AL2315" s="5" t="s">
        <v>20606</v>
      </c>
    </row>
    <row r="2316" hidden="1">
      <c r="A2316" s="5" t="s">
        <v>20607</v>
      </c>
      <c r="B2316" s="5" t="s">
        <v>16844</v>
      </c>
      <c r="C2316" s="5" t="s">
        <v>13080</v>
      </c>
      <c r="D2316" s="9">
        <v>42487.0</v>
      </c>
      <c r="E2316" s="5">
        <v>30983.0</v>
      </c>
      <c r="F2316" s="5">
        <v>14083.0</v>
      </c>
      <c r="G2316" s="5" t="s">
        <v>2389</v>
      </c>
      <c r="H2316" s="5" t="s">
        <v>1069</v>
      </c>
      <c r="I2316" s="5" t="s">
        <v>15118</v>
      </c>
      <c r="J2316" s="5" t="s">
        <v>2391</v>
      </c>
      <c r="K2316" s="5" t="s">
        <v>20608</v>
      </c>
      <c r="L2316" s="5" t="s">
        <v>16847</v>
      </c>
      <c r="M2316" s="10" t="str">
        <f>IFERROR(__xludf.DUMMYFUNCTION("REGEXEXTRACT(L2801, ""[\s,]([A-Z]{2})[,\s]\s?\d{5}"")"),"#N/A")</f>
        <v>#N/A</v>
      </c>
      <c r="N2316" s="5" t="s">
        <v>20609</v>
      </c>
      <c r="O2316" s="5">
        <v>93243.0</v>
      </c>
      <c r="P2316" s="5">
        <v>1.0</v>
      </c>
      <c r="Q2316" s="5" t="s">
        <v>20610</v>
      </c>
      <c r="R2316" s="5">
        <v>4510.0</v>
      </c>
      <c r="S2316" s="5">
        <v>6353.0</v>
      </c>
      <c r="T2316" s="5" t="s">
        <v>53</v>
      </c>
      <c r="U2316" s="5">
        <v>65.0</v>
      </c>
      <c r="V2316" s="5" t="s">
        <v>93</v>
      </c>
      <c r="W2316" s="5" t="s">
        <v>20611</v>
      </c>
      <c r="X2316" s="5" t="s">
        <v>52</v>
      </c>
      <c r="Y2316" s="5" t="s">
        <v>52</v>
      </c>
      <c r="Z2316" s="5" t="s">
        <v>20612</v>
      </c>
      <c r="AA2316" s="5" t="s">
        <v>20613</v>
      </c>
      <c r="AB2316" s="5" t="s">
        <v>260</v>
      </c>
      <c r="AC2316" s="5" t="s">
        <v>52</v>
      </c>
      <c r="AD2316" s="5" t="s">
        <v>11980</v>
      </c>
      <c r="AE2316" s="5" t="s">
        <v>11981</v>
      </c>
      <c r="AF2316" s="5" t="s">
        <v>218</v>
      </c>
      <c r="AG2316" s="5" t="s">
        <v>52</v>
      </c>
      <c r="AH2316" s="5" t="s">
        <v>11982</v>
      </c>
      <c r="AI2316" s="5" t="s">
        <v>11983</v>
      </c>
      <c r="AJ2316" s="5" t="s">
        <v>18875</v>
      </c>
      <c r="AK2316" s="5" t="s">
        <v>20197</v>
      </c>
      <c r="AL2316" s="5" t="s">
        <v>1874</v>
      </c>
    </row>
    <row r="2317" hidden="1">
      <c r="A2317" s="5" t="s">
        <v>20614</v>
      </c>
      <c r="B2317" s="5" t="s">
        <v>18616</v>
      </c>
      <c r="C2317" s="5" t="s">
        <v>18617</v>
      </c>
      <c r="D2317" s="9">
        <v>42487.0</v>
      </c>
      <c r="E2317" s="5">
        <v>37192.0</v>
      </c>
      <c r="F2317" s="5">
        <v>16905.0</v>
      </c>
      <c r="G2317" s="5" t="s">
        <v>4073</v>
      </c>
      <c r="H2317" s="5" t="s">
        <v>171</v>
      </c>
      <c r="I2317" s="5" t="s">
        <v>18280</v>
      </c>
      <c r="J2317" s="5" t="s">
        <v>2214</v>
      </c>
      <c r="K2317" s="5" t="s">
        <v>20472</v>
      </c>
      <c r="L2317" s="5" t="s">
        <v>20473</v>
      </c>
      <c r="M2317" s="10" t="str">
        <f>IFERROR(__xludf.DUMMYFUNCTION("REGEXEXTRACT(L2802, ""[\s,]([A-Z]{2})[,\s]\s?\d{5}"")"),"#N/A")</f>
        <v>#N/A</v>
      </c>
      <c r="N2317" s="5" t="s">
        <v>18620</v>
      </c>
      <c r="O2317" s="5">
        <v>0.0</v>
      </c>
      <c r="P2317" s="5">
        <v>1.0</v>
      </c>
      <c r="Q2317" s="5" t="s">
        <v>20615</v>
      </c>
      <c r="R2317" s="5" t="s">
        <v>91</v>
      </c>
      <c r="S2317" s="5">
        <v>876.0</v>
      </c>
      <c r="T2317" s="5" t="s">
        <v>69</v>
      </c>
      <c r="U2317" s="5">
        <v>63.0</v>
      </c>
      <c r="V2317" s="5" t="s">
        <v>70</v>
      </c>
      <c r="W2317" s="5" t="s">
        <v>20616</v>
      </c>
      <c r="X2317" s="5" t="s">
        <v>71</v>
      </c>
      <c r="Y2317" s="5" t="s">
        <v>52</v>
      </c>
      <c r="Z2317" s="5">
        <v>1618.0</v>
      </c>
      <c r="AA2317" s="5" t="s">
        <v>20617</v>
      </c>
      <c r="AB2317" s="5" t="s">
        <v>59</v>
      </c>
      <c r="AC2317" s="5" t="s">
        <v>52</v>
      </c>
      <c r="AD2317" s="5" t="s">
        <v>72</v>
      </c>
      <c r="AE2317" s="5" t="s">
        <v>73</v>
      </c>
      <c r="AF2317" s="5" t="s">
        <v>74</v>
      </c>
      <c r="AG2317" s="5" t="s">
        <v>75</v>
      </c>
      <c r="AH2317" s="5" t="s">
        <v>76</v>
      </c>
      <c r="AI2317" s="5" t="s">
        <v>77</v>
      </c>
      <c r="AJ2317" s="5" t="s">
        <v>20477</v>
      </c>
      <c r="AK2317" s="5" t="s">
        <v>20478</v>
      </c>
      <c r="AL2317" s="5" t="s">
        <v>18474</v>
      </c>
    </row>
    <row r="2318" hidden="1">
      <c r="A2318" s="5" t="s">
        <v>20618</v>
      </c>
      <c r="B2318" s="5" t="s">
        <v>20619</v>
      </c>
      <c r="C2318" s="5" t="s">
        <v>20620</v>
      </c>
      <c r="D2318" s="9">
        <v>42487.0</v>
      </c>
      <c r="E2318" s="5">
        <v>1625279.0</v>
      </c>
      <c r="F2318" s="5">
        <v>738763.0</v>
      </c>
      <c r="G2318" s="5" t="s">
        <v>2212</v>
      </c>
      <c r="H2318" s="5" t="s">
        <v>3630</v>
      </c>
      <c r="I2318" s="5" t="s">
        <v>5643</v>
      </c>
      <c r="J2318" s="5" t="s">
        <v>2214</v>
      </c>
      <c r="K2318" s="5" t="s">
        <v>20621</v>
      </c>
      <c r="L2318" s="5" t="s">
        <v>20622</v>
      </c>
      <c r="M2318" s="10" t="str">
        <f>IFERROR(__xludf.DUMMYFUNCTION("REGEXEXTRACT(L2803, ""[\s,]([A-Z]{2})[,\s]\s?\d{5}"")"),"#N/A")</f>
        <v>#N/A</v>
      </c>
      <c r="N2318" s="5" t="s">
        <v>20623</v>
      </c>
      <c r="O2318" s="5">
        <v>0.0</v>
      </c>
      <c r="P2318" s="5">
        <v>30.0</v>
      </c>
      <c r="Q2318" s="5" t="s">
        <v>20624</v>
      </c>
      <c r="R2318" s="5" t="s">
        <v>20625</v>
      </c>
      <c r="S2318" s="5">
        <v>52920.0</v>
      </c>
      <c r="T2318" s="5" t="s">
        <v>92</v>
      </c>
      <c r="U2318" s="5">
        <v>0.0</v>
      </c>
      <c r="V2318" s="5" t="s">
        <v>52</v>
      </c>
      <c r="W2318" s="5" t="s">
        <v>20626</v>
      </c>
      <c r="X2318" s="5" t="s">
        <v>52</v>
      </c>
      <c r="Y2318" s="5" t="s">
        <v>52</v>
      </c>
      <c r="Z2318" s="5" t="s">
        <v>20627</v>
      </c>
      <c r="AA2318" s="5" t="s">
        <v>20628</v>
      </c>
      <c r="AB2318" s="5" t="s">
        <v>200</v>
      </c>
      <c r="AC2318" s="5" t="s">
        <v>52</v>
      </c>
      <c r="AD2318" s="5" t="s">
        <v>11980</v>
      </c>
      <c r="AE2318" s="5" t="s">
        <v>11981</v>
      </c>
      <c r="AF2318" s="5" t="s">
        <v>218</v>
      </c>
      <c r="AG2318" s="5" t="s">
        <v>52</v>
      </c>
      <c r="AH2318" s="5" t="s">
        <v>11982</v>
      </c>
      <c r="AI2318" s="5" t="s">
        <v>11983</v>
      </c>
      <c r="AJ2318" s="5" t="s">
        <v>1998</v>
      </c>
      <c r="AK2318" s="5" t="s">
        <v>20629</v>
      </c>
      <c r="AL2318" s="5" t="s">
        <v>2223</v>
      </c>
    </row>
    <row r="2319" hidden="1">
      <c r="A2319" s="5" t="s">
        <v>20630</v>
      </c>
      <c r="B2319" s="5" t="s">
        <v>20619</v>
      </c>
      <c r="C2319" s="5" t="s">
        <v>20620</v>
      </c>
      <c r="D2319" s="9">
        <v>42487.0</v>
      </c>
      <c r="E2319" s="5">
        <v>1567408.0</v>
      </c>
      <c r="F2319" s="5">
        <v>712458.0</v>
      </c>
      <c r="G2319" s="5" t="s">
        <v>2212</v>
      </c>
      <c r="H2319" s="5" t="s">
        <v>3630</v>
      </c>
      <c r="I2319" s="5" t="s">
        <v>5643</v>
      </c>
      <c r="J2319" s="5" t="s">
        <v>2214</v>
      </c>
      <c r="K2319" s="5" t="s">
        <v>20631</v>
      </c>
      <c r="L2319" s="5" t="s">
        <v>20622</v>
      </c>
      <c r="M2319" s="10" t="str">
        <f>IFERROR(__xludf.DUMMYFUNCTION("REGEXEXTRACT(L2804, ""[\s,]([A-Z]{2})[,\s]\s?\d{5}"")"),"#N/A")</f>
        <v>#N/A</v>
      </c>
      <c r="N2319" s="5" t="s">
        <v>20623</v>
      </c>
      <c r="O2319" s="5">
        <v>0.0</v>
      </c>
      <c r="P2319" s="5">
        <v>30.0</v>
      </c>
      <c r="Q2319" s="5" t="s">
        <v>20632</v>
      </c>
      <c r="R2319" s="5" t="s">
        <v>20625</v>
      </c>
      <c r="S2319" s="5">
        <v>70564.0</v>
      </c>
      <c r="T2319" s="5" t="s">
        <v>92</v>
      </c>
      <c r="U2319" s="5">
        <v>0.0</v>
      </c>
      <c r="V2319" s="5" t="s">
        <v>52</v>
      </c>
      <c r="W2319" s="5" t="s">
        <v>20633</v>
      </c>
      <c r="X2319" s="5" t="s">
        <v>52</v>
      </c>
      <c r="Y2319" s="5" t="s">
        <v>52</v>
      </c>
      <c r="Z2319" s="5" t="s">
        <v>20627</v>
      </c>
      <c r="AA2319" s="5" t="s">
        <v>20634</v>
      </c>
      <c r="AB2319" s="5" t="s">
        <v>200</v>
      </c>
      <c r="AC2319" s="5" t="s">
        <v>52</v>
      </c>
      <c r="AD2319" s="5" t="s">
        <v>11980</v>
      </c>
      <c r="AE2319" s="5" t="s">
        <v>11981</v>
      </c>
      <c r="AF2319" s="5" t="s">
        <v>218</v>
      </c>
      <c r="AG2319" s="5" t="s">
        <v>52</v>
      </c>
      <c r="AH2319" s="5" t="s">
        <v>11982</v>
      </c>
      <c r="AI2319" s="5" t="s">
        <v>11983</v>
      </c>
      <c r="AJ2319" s="5" t="s">
        <v>1998</v>
      </c>
      <c r="AK2319" s="5" t="s">
        <v>20629</v>
      </c>
      <c r="AL2319" s="5" t="s">
        <v>2223</v>
      </c>
    </row>
    <row r="2320" hidden="1">
      <c r="A2320" s="5" t="s">
        <v>20635</v>
      </c>
      <c r="B2320" s="5" t="s">
        <v>17722</v>
      </c>
      <c r="C2320" s="5" t="s">
        <v>20636</v>
      </c>
      <c r="D2320" s="9">
        <v>42486.0</v>
      </c>
      <c r="E2320" s="5">
        <v>106883.0</v>
      </c>
      <c r="F2320" s="5">
        <v>48583.0</v>
      </c>
      <c r="G2320" s="5" t="s">
        <v>1419</v>
      </c>
      <c r="H2320" s="5" t="s">
        <v>480</v>
      </c>
      <c r="I2320" s="5" t="s">
        <v>18535</v>
      </c>
      <c r="J2320" s="5" t="s">
        <v>256</v>
      </c>
      <c r="K2320" s="5" t="s">
        <v>20637</v>
      </c>
      <c r="L2320" s="5" t="s">
        <v>20638</v>
      </c>
      <c r="M2320" s="10" t="str">
        <f>IFERROR(__xludf.DUMMYFUNCTION("REGEXEXTRACT(L2805, ""[\s,]([A-Z]{2})[,\s]\s?\d{5}"")"),"#N/A")</f>
        <v>#N/A</v>
      </c>
      <c r="N2320" s="5" t="s">
        <v>20639</v>
      </c>
      <c r="O2320" s="5">
        <v>0.0</v>
      </c>
      <c r="P2320" s="5">
        <v>2.0</v>
      </c>
      <c r="Q2320" s="5" t="s">
        <v>20640</v>
      </c>
      <c r="R2320" s="5" t="s">
        <v>156</v>
      </c>
      <c r="S2320" s="5">
        <v>93.0</v>
      </c>
      <c r="T2320" s="5" t="s">
        <v>20434</v>
      </c>
      <c r="U2320" s="5">
        <v>0.0</v>
      </c>
      <c r="V2320" s="5" t="s">
        <v>52</v>
      </c>
      <c r="W2320" s="5" t="s">
        <v>20641</v>
      </c>
      <c r="X2320" s="5" t="s">
        <v>52</v>
      </c>
      <c r="Y2320" s="5" t="s">
        <v>52</v>
      </c>
      <c r="Z2320" s="5" t="s">
        <v>20642</v>
      </c>
      <c r="AA2320" s="5" t="s">
        <v>20643</v>
      </c>
      <c r="AB2320" s="5" t="s">
        <v>162</v>
      </c>
      <c r="AC2320" s="5" t="s">
        <v>52</v>
      </c>
      <c r="AD2320" s="5" t="s">
        <v>17351</v>
      </c>
      <c r="AE2320" s="5" t="s">
        <v>17352</v>
      </c>
      <c r="AF2320" s="5" t="s">
        <v>17353</v>
      </c>
      <c r="AG2320" s="5" t="s">
        <v>52</v>
      </c>
      <c r="AH2320" s="5" t="s">
        <v>52</v>
      </c>
      <c r="AI2320" s="5" t="s">
        <v>52</v>
      </c>
      <c r="AJ2320" s="5" t="s">
        <v>17722</v>
      </c>
      <c r="AK2320" s="5" t="s">
        <v>20638</v>
      </c>
      <c r="AL2320" s="5" t="s">
        <v>4069</v>
      </c>
    </row>
    <row r="2321" hidden="1">
      <c r="A2321" s="5" t="s">
        <v>20644</v>
      </c>
      <c r="B2321" s="5" t="s">
        <v>20645</v>
      </c>
      <c r="C2321" s="5" t="s">
        <v>20646</v>
      </c>
      <c r="D2321" s="9">
        <v>42486.0</v>
      </c>
      <c r="E2321" s="5">
        <v>464972.0</v>
      </c>
      <c r="F2321" s="5">
        <v>211351.0</v>
      </c>
      <c r="G2321" s="5" t="s">
        <v>1419</v>
      </c>
      <c r="H2321" s="5" t="s">
        <v>480</v>
      </c>
      <c r="I2321" s="5" t="s">
        <v>18535</v>
      </c>
      <c r="J2321" s="5" t="s">
        <v>256</v>
      </c>
      <c r="K2321" s="5" t="s">
        <v>20647</v>
      </c>
      <c r="L2321" s="5" t="s">
        <v>20648</v>
      </c>
      <c r="M2321" s="10" t="str">
        <f>IFERROR(__xludf.DUMMYFUNCTION("REGEXEXTRACT(L2806, ""[\s,]([A-Z]{2})[,\s]\s?\d{5}"")"),"#N/A")</f>
        <v>#N/A</v>
      </c>
      <c r="N2321" s="5" t="s">
        <v>20649</v>
      </c>
      <c r="O2321" s="5">
        <v>0.0</v>
      </c>
      <c r="P2321" s="5">
        <v>8.0</v>
      </c>
      <c r="Q2321" s="5" t="s">
        <v>20650</v>
      </c>
      <c r="R2321" s="5" t="s">
        <v>20651</v>
      </c>
      <c r="S2321" s="5">
        <v>424.0</v>
      </c>
      <c r="T2321" s="5" t="s">
        <v>20434</v>
      </c>
      <c r="U2321" s="5">
        <v>0.0</v>
      </c>
      <c r="V2321" s="5" t="s">
        <v>52</v>
      </c>
      <c r="W2321" s="5" t="s">
        <v>20652</v>
      </c>
      <c r="X2321" s="5" t="s">
        <v>52</v>
      </c>
      <c r="Y2321" s="5" t="s">
        <v>52</v>
      </c>
      <c r="Z2321" s="5" t="s">
        <v>20642</v>
      </c>
      <c r="AA2321" s="5" t="s">
        <v>20653</v>
      </c>
      <c r="AB2321" s="5" t="s">
        <v>162</v>
      </c>
      <c r="AC2321" s="5" t="s">
        <v>52</v>
      </c>
      <c r="AD2321" s="5" t="s">
        <v>17351</v>
      </c>
      <c r="AE2321" s="5" t="s">
        <v>17352</v>
      </c>
      <c r="AF2321" s="5" t="s">
        <v>17353</v>
      </c>
      <c r="AG2321" s="5" t="s">
        <v>52</v>
      </c>
      <c r="AH2321" s="5" t="s">
        <v>52</v>
      </c>
      <c r="AI2321" s="5" t="s">
        <v>52</v>
      </c>
      <c r="AJ2321" s="5" t="s">
        <v>20654</v>
      </c>
      <c r="AK2321" s="5" t="s">
        <v>20648</v>
      </c>
      <c r="AL2321" s="5" t="s">
        <v>4069</v>
      </c>
    </row>
    <row r="2322" hidden="1">
      <c r="A2322" s="5" t="s">
        <v>20655</v>
      </c>
      <c r="B2322" s="5" t="s">
        <v>20656</v>
      </c>
      <c r="C2322" s="5" t="s">
        <v>20657</v>
      </c>
      <c r="D2322" s="9">
        <v>42486.0</v>
      </c>
      <c r="E2322" s="5">
        <v>40700.0</v>
      </c>
      <c r="F2322" s="5">
        <v>18500.0</v>
      </c>
      <c r="G2322" s="5" t="s">
        <v>1419</v>
      </c>
      <c r="H2322" s="5" t="s">
        <v>480</v>
      </c>
      <c r="I2322" s="5" t="s">
        <v>18535</v>
      </c>
      <c r="J2322" s="5" t="s">
        <v>256</v>
      </c>
      <c r="K2322" s="5" t="s">
        <v>1059</v>
      </c>
      <c r="L2322" s="5" t="s">
        <v>20658</v>
      </c>
      <c r="M2322" s="10" t="str">
        <f>IFERROR(__xludf.DUMMYFUNCTION("REGEXEXTRACT(L2807, ""[\s,]([A-Z]{2})[,\s]\s?\d{5}"")"),"#N/A")</f>
        <v>#N/A</v>
      </c>
      <c r="N2322" s="5" t="s">
        <v>20659</v>
      </c>
      <c r="O2322" s="5">
        <v>0.0</v>
      </c>
      <c r="P2322" s="5">
        <v>1.0</v>
      </c>
      <c r="Q2322" s="5" t="s">
        <v>20660</v>
      </c>
      <c r="R2322" s="5">
        <v>4310.0</v>
      </c>
      <c r="S2322" s="5">
        <v>52.0</v>
      </c>
      <c r="T2322" s="5" t="s">
        <v>20434</v>
      </c>
      <c r="U2322" s="5">
        <v>0.0</v>
      </c>
      <c r="V2322" s="5" t="s">
        <v>52</v>
      </c>
      <c r="W2322" s="5" t="s">
        <v>20661</v>
      </c>
      <c r="X2322" s="5" t="s">
        <v>52</v>
      </c>
      <c r="Y2322" s="5" t="s">
        <v>52</v>
      </c>
      <c r="Z2322" s="5" t="s">
        <v>20642</v>
      </c>
      <c r="AA2322" s="5">
        <v>431775.0</v>
      </c>
      <c r="AB2322" s="5" t="s">
        <v>162</v>
      </c>
      <c r="AC2322" s="5" t="s">
        <v>52</v>
      </c>
      <c r="AD2322" s="5" t="s">
        <v>17351</v>
      </c>
      <c r="AE2322" s="5" t="s">
        <v>17352</v>
      </c>
      <c r="AF2322" s="5" t="s">
        <v>17353</v>
      </c>
      <c r="AG2322" s="5" t="s">
        <v>52</v>
      </c>
      <c r="AH2322" s="5" t="s">
        <v>52</v>
      </c>
      <c r="AI2322" s="5" t="s">
        <v>52</v>
      </c>
      <c r="AJ2322" s="5" t="s">
        <v>20656</v>
      </c>
      <c r="AK2322" s="5" t="s">
        <v>20658</v>
      </c>
      <c r="AL2322" s="5" t="s">
        <v>4069</v>
      </c>
    </row>
    <row r="2323" hidden="1">
      <c r="A2323" s="5" t="s">
        <v>20662</v>
      </c>
      <c r="B2323" s="5" t="s">
        <v>20663</v>
      </c>
      <c r="C2323" s="5" t="s">
        <v>20664</v>
      </c>
      <c r="D2323" s="9">
        <v>42485.0</v>
      </c>
      <c r="E2323" s="5">
        <v>43560.0</v>
      </c>
      <c r="F2323" s="5">
        <v>19800.0</v>
      </c>
      <c r="G2323" s="5" t="s">
        <v>3867</v>
      </c>
      <c r="H2323" s="5" t="s">
        <v>189</v>
      </c>
      <c r="I2323" s="5" t="s">
        <v>20665</v>
      </c>
      <c r="J2323" s="5" t="s">
        <v>532</v>
      </c>
      <c r="K2323" s="5" t="s">
        <v>20666</v>
      </c>
      <c r="L2323" s="5" t="s">
        <v>20667</v>
      </c>
      <c r="M2323" s="10" t="str">
        <f>IFERROR(__xludf.DUMMYFUNCTION("REGEXEXTRACT(L2808, ""[\s,]([A-Z]{2})[,\s]\s?\d{5}"")"),"#N/A")</f>
        <v>#N/A</v>
      </c>
      <c r="N2323" s="5" t="s">
        <v>20668</v>
      </c>
      <c r="O2323" s="5">
        <v>97035.0</v>
      </c>
      <c r="P2323" s="5">
        <v>1.0</v>
      </c>
      <c r="Q2323" s="5" t="s">
        <v>20669</v>
      </c>
      <c r="R2323" s="5" t="s">
        <v>211</v>
      </c>
      <c r="S2323" s="5">
        <v>22.0</v>
      </c>
      <c r="T2323" s="5" t="s">
        <v>53</v>
      </c>
      <c r="U2323" s="5">
        <v>0.0</v>
      </c>
      <c r="V2323" s="5" t="s">
        <v>70</v>
      </c>
      <c r="W2323" s="5" t="s">
        <v>20670</v>
      </c>
      <c r="X2323" s="5" t="s">
        <v>52</v>
      </c>
      <c r="Y2323" s="5" t="s">
        <v>52</v>
      </c>
      <c r="Z2323" s="5" t="s">
        <v>20671</v>
      </c>
      <c r="AA2323" s="5" t="s">
        <v>20672</v>
      </c>
      <c r="AB2323" s="5" t="s">
        <v>235</v>
      </c>
      <c r="AC2323" s="5" t="s">
        <v>52</v>
      </c>
      <c r="AD2323" s="5" t="s">
        <v>19967</v>
      </c>
      <c r="AE2323" s="5" t="s">
        <v>19968</v>
      </c>
      <c r="AF2323" s="5" t="s">
        <v>2166</v>
      </c>
      <c r="AG2323" s="5" t="s">
        <v>52</v>
      </c>
      <c r="AH2323" s="5" t="s">
        <v>52</v>
      </c>
      <c r="AI2323" s="5" t="s">
        <v>52</v>
      </c>
      <c r="AJ2323" s="5" t="s">
        <v>20673</v>
      </c>
      <c r="AK2323" s="5" t="s">
        <v>20674</v>
      </c>
      <c r="AL2323" s="5" t="s">
        <v>336</v>
      </c>
    </row>
    <row r="2324" hidden="1">
      <c r="A2324" s="5" t="s">
        <v>20675</v>
      </c>
      <c r="B2324" s="5" t="s">
        <v>6576</v>
      </c>
      <c r="C2324" s="5" t="s">
        <v>14459</v>
      </c>
      <c r="D2324" s="9">
        <v>42484.0</v>
      </c>
      <c r="E2324" s="5">
        <v>20136.0</v>
      </c>
      <c r="F2324" s="5">
        <v>9153.0</v>
      </c>
      <c r="G2324" s="5" t="s">
        <v>634</v>
      </c>
      <c r="H2324" s="5" t="s">
        <v>149</v>
      </c>
      <c r="I2324" s="5" t="s">
        <v>20676</v>
      </c>
      <c r="J2324" s="5" t="s">
        <v>274</v>
      </c>
      <c r="K2324" s="5" t="s">
        <v>20677</v>
      </c>
      <c r="L2324" s="5" t="s">
        <v>20678</v>
      </c>
      <c r="M2324" s="10" t="str">
        <f>IFERROR(__xludf.DUMMYFUNCTION("REGEXEXTRACT(L2809, ""[\s,]([A-Z]{2})[,\s]\s?\d{5}"")"),"#N/A")</f>
        <v>#N/A</v>
      </c>
      <c r="N2324" s="5" t="s">
        <v>20679</v>
      </c>
      <c r="O2324" s="5">
        <v>0.0</v>
      </c>
      <c r="P2324" s="5">
        <v>2.0</v>
      </c>
      <c r="Q2324" s="5" t="s">
        <v>20680</v>
      </c>
      <c r="R2324" s="5" t="s">
        <v>156</v>
      </c>
      <c r="S2324" s="5">
        <v>189.0</v>
      </c>
      <c r="T2324" s="5" t="s">
        <v>115</v>
      </c>
      <c r="U2324" s="5">
        <v>1.0</v>
      </c>
      <c r="V2324" s="5" t="s">
        <v>158</v>
      </c>
      <c r="W2324" s="5" t="s">
        <v>20681</v>
      </c>
      <c r="X2324" s="5" t="s">
        <v>52</v>
      </c>
      <c r="Y2324" s="5" t="s">
        <v>52</v>
      </c>
      <c r="Z2324" s="5" t="s">
        <v>4237</v>
      </c>
      <c r="AA2324" s="5" t="s">
        <v>20682</v>
      </c>
      <c r="AB2324" s="5" t="s">
        <v>235</v>
      </c>
      <c r="AC2324" s="5" t="s">
        <v>52</v>
      </c>
      <c r="AD2324" s="5" t="s">
        <v>163</v>
      </c>
      <c r="AE2324" s="5" t="s">
        <v>164</v>
      </c>
      <c r="AF2324" s="5" t="s">
        <v>165</v>
      </c>
      <c r="AG2324" s="5" t="s">
        <v>52</v>
      </c>
      <c r="AH2324" s="5" t="s">
        <v>52</v>
      </c>
      <c r="AI2324" s="5" t="s">
        <v>52</v>
      </c>
      <c r="AJ2324" s="5" t="s">
        <v>20683</v>
      </c>
      <c r="AK2324" s="5" t="s">
        <v>20684</v>
      </c>
      <c r="AL2324" s="5" t="s">
        <v>1874</v>
      </c>
    </row>
    <row r="2325" hidden="1">
      <c r="A2325" s="5" t="s">
        <v>20685</v>
      </c>
      <c r="B2325" s="5" t="s">
        <v>20686</v>
      </c>
      <c r="C2325" s="5" t="s">
        <v>18231</v>
      </c>
      <c r="D2325" s="9">
        <v>42483.0</v>
      </c>
      <c r="E2325" s="5">
        <v>55132.0</v>
      </c>
      <c r="F2325" s="5">
        <v>25060.0</v>
      </c>
      <c r="G2325" s="5" t="s">
        <v>1419</v>
      </c>
      <c r="H2325" s="5" t="s">
        <v>1534</v>
      </c>
      <c r="I2325" s="5" t="s">
        <v>10918</v>
      </c>
      <c r="J2325" s="5" t="s">
        <v>256</v>
      </c>
      <c r="K2325" s="5" t="s">
        <v>48</v>
      </c>
      <c r="L2325" s="5" t="s">
        <v>20687</v>
      </c>
      <c r="M2325" s="10" t="str">
        <f>IFERROR(__xludf.DUMMYFUNCTION("REGEXEXTRACT(L2810, ""[\s,]([A-Z]{2})[,\s]\s?\d{5}"")"),"#N/A")</f>
        <v>#N/A</v>
      </c>
      <c r="N2325" s="5" t="s">
        <v>18232</v>
      </c>
      <c r="O2325" s="5">
        <v>0.0</v>
      </c>
      <c r="P2325" s="5">
        <v>1.0</v>
      </c>
      <c r="Q2325" s="5" t="s">
        <v>20688</v>
      </c>
      <c r="R2325" s="5">
        <v>4510.0</v>
      </c>
      <c r="S2325" s="5">
        <v>71.0</v>
      </c>
      <c r="T2325" s="5" t="s">
        <v>115</v>
      </c>
      <c r="U2325" s="5">
        <v>0.0</v>
      </c>
      <c r="V2325" s="5" t="s">
        <v>52</v>
      </c>
      <c r="W2325" s="5" t="s">
        <v>20689</v>
      </c>
      <c r="X2325" s="5" t="s">
        <v>52</v>
      </c>
      <c r="Y2325" s="5" t="s">
        <v>52</v>
      </c>
      <c r="Z2325" s="5" t="s">
        <v>11078</v>
      </c>
      <c r="AA2325" s="5" t="s">
        <v>20690</v>
      </c>
      <c r="AB2325" s="5" t="s">
        <v>2743</v>
      </c>
      <c r="AC2325" s="5" t="s">
        <v>52</v>
      </c>
      <c r="AD2325" s="5" t="s">
        <v>181</v>
      </c>
      <c r="AE2325" s="5" t="s">
        <v>182</v>
      </c>
      <c r="AF2325" s="5" t="s">
        <v>183</v>
      </c>
      <c r="AG2325" s="5" t="s">
        <v>52</v>
      </c>
      <c r="AH2325" s="5" t="s">
        <v>52</v>
      </c>
      <c r="AI2325" s="5" t="s">
        <v>184</v>
      </c>
      <c r="AJ2325" s="5" t="s">
        <v>20686</v>
      </c>
      <c r="AK2325" s="5" t="s">
        <v>20687</v>
      </c>
      <c r="AL2325" s="5" t="s">
        <v>20691</v>
      </c>
    </row>
    <row r="2326" hidden="1">
      <c r="A2326" s="5" t="s">
        <v>20692</v>
      </c>
      <c r="B2326" s="5" t="s">
        <v>16737</v>
      </c>
      <c r="C2326" s="5" t="s">
        <v>16738</v>
      </c>
      <c r="D2326" s="9">
        <v>42480.0</v>
      </c>
      <c r="E2326" s="5">
        <v>18407.0</v>
      </c>
      <c r="F2326" s="5">
        <v>8367.0</v>
      </c>
      <c r="G2326" s="5" t="s">
        <v>3378</v>
      </c>
      <c r="H2326" s="5" t="s">
        <v>272</v>
      </c>
      <c r="I2326" s="5" t="s">
        <v>17654</v>
      </c>
      <c r="J2326" s="5" t="s">
        <v>3378</v>
      </c>
      <c r="K2326" s="5" t="s">
        <v>20693</v>
      </c>
      <c r="L2326" s="5" t="s">
        <v>16741</v>
      </c>
      <c r="M2326" s="10" t="str">
        <f>IFERROR(__xludf.DUMMYFUNCTION("REGEXEXTRACT(L2811, ""[\s,]([A-Z]{2})[,\s]\s?\d{5}"")"),"#N/A")</f>
        <v>#N/A</v>
      </c>
      <c r="N2326" s="5" t="s">
        <v>16742</v>
      </c>
      <c r="O2326" s="5">
        <v>45242.0</v>
      </c>
      <c r="P2326" s="5">
        <v>1.0</v>
      </c>
      <c r="Q2326" s="5" t="s">
        <v>20694</v>
      </c>
      <c r="R2326" s="5">
        <v>4310.0</v>
      </c>
      <c r="S2326" s="5">
        <v>839.0</v>
      </c>
      <c r="T2326" s="5" t="s">
        <v>69</v>
      </c>
      <c r="U2326" s="5">
        <v>0.0</v>
      </c>
      <c r="V2326" s="5" t="s">
        <v>93</v>
      </c>
      <c r="W2326" s="5" t="s">
        <v>20695</v>
      </c>
      <c r="X2326" s="5" t="s">
        <v>55</v>
      </c>
      <c r="Y2326" s="5" t="s">
        <v>20696</v>
      </c>
      <c r="Z2326" s="5" t="s">
        <v>20697</v>
      </c>
      <c r="AA2326" s="5">
        <v>1504290.0</v>
      </c>
      <c r="AB2326" s="5" t="s">
        <v>59</v>
      </c>
      <c r="AC2326" s="5" t="s">
        <v>52</v>
      </c>
      <c r="AD2326" s="5" t="s">
        <v>3141</v>
      </c>
      <c r="AE2326" s="5" t="s">
        <v>3142</v>
      </c>
      <c r="AF2326" s="5" t="s">
        <v>162</v>
      </c>
      <c r="AG2326" s="5" t="s">
        <v>52</v>
      </c>
      <c r="AH2326" s="5" t="s">
        <v>52</v>
      </c>
      <c r="AI2326" s="5" t="s">
        <v>3143</v>
      </c>
      <c r="AJ2326" s="5" t="s">
        <v>102</v>
      </c>
      <c r="AK2326" s="5" t="s">
        <v>52</v>
      </c>
      <c r="AL2326" s="5" t="s">
        <v>162</v>
      </c>
    </row>
    <row r="2327" hidden="1">
      <c r="A2327" s="5" t="s">
        <v>20698</v>
      </c>
      <c r="B2327" s="5" t="s">
        <v>16737</v>
      </c>
      <c r="C2327" s="5" t="s">
        <v>16738</v>
      </c>
      <c r="D2327" s="9">
        <v>42480.0</v>
      </c>
      <c r="E2327" s="5">
        <v>24088.0</v>
      </c>
      <c r="F2327" s="5">
        <v>10949.0</v>
      </c>
      <c r="G2327" s="5" t="s">
        <v>3378</v>
      </c>
      <c r="H2327" s="5" t="s">
        <v>272</v>
      </c>
      <c r="I2327" s="5" t="s">
        <v>17654</v>
      </c>
      <c r="J2327" s="5" t="s">
        <v>3378</v>
      </c>
      <c r="K2327" s="5" t="s">
        <v>20699</v>
      </c>
      <c r="L2327" s="5" t="s">
        <v>16741</v>
      </c>
      <c r="M2327" s="10" t="str">
        <f>IFERROR(__xludf.DUMMYFUNCTION("REGEXEXTRACT(L2812, ""[\s,]([A-Z]{2})[,\s]\s?\d{5}"")"),"#N/A")</f>
        <v>#N/A</v>
      </c>
      <c r="N2327" s="5" t="s">
        <v>16742</v>
      </c>
      <c r="O2327" s="5">
        <v>45242.0</v>
      </c>
      <c r="P2327" s="5">
        <v>1.0</v>
      </c>
      <c r="Q2327" s="5" t="s">
        <v>20700</v>
      </c>
      <c r="R2327" s="5" t="s">
        <v>923</v>
      </c>
      <c r="S2327" s="5">
        <v>985.0</v>
      </c>
      <c r="T2327" s="5" t="s">
        <v>69</v>
      </c>
      <c r="U2327" s="5">
        <v>0.0</v>
      </c>
      <c r="V2327" s="5" t="s">
        <v>93</v>
      </c>
      <c r="W2327" s="5" t="s">
        <v>20701</v>
      </c>
      <c r="X2327" s="5" t="s">
        <v>55</v>
      </c>
      <c r="Y2327" s="5" t="s">
        <v>20702</v>
      </c>
      <c r="Z2327" s="5" t="s">
        <v>20697</v>
      </c>
      <c r="AA2327" s="5">
        <v>2538845.0</v>
      </c>
      <c r="AB2327" s="5" t="s">
        <v>59</v>
      </c>
      <c r="AC2327" s="5" t="s">
        <v>52</v>
      </c>
      <c r="AD2327" s="5" t="s">
        <v>3141</v>
      </c>
      <c r="AE2327" s="5" t="s">
        <v>3142</v>
      </c>
      <c r="AF2327" s="5" t="s">
        <v>162</v>
      </c>
      <c r="AG2327" s="5" t="s">
        <v>52</v>
      </c>
      <c r="AH2327" s="5" t="s">
        <v>52</v>
      </c>
      <c r="AI2327" s="5" t="s">
        <v>3143</v>
      </c>
      <c r="AJ2327" s="5" t="s">
        <v>102</v>
      </c>
      <c r="AK2327" s="5" t="s">
        <v>52</v>
      </c>
      <c r="AL2327" s="5" t="s">
        <v>162</v>
      </c>
    </row>
    <row r="2328" hidden="1">
      <c r="A2328" s="5" t="s">
        <v>20703</v>
      </c>
      <c r="B2328" s="5" t="s">
        <v>20704</v>
      </c>
      <c r="C2328" s="5" t="s">
        <v>20705</v>
      </c>
      <c r="D2328" s="9">
        <v>42480.0</v>
      </c>
      <c r="E2328" s="5">
        <v>10120.0</v>
      </c>
      <c r="F2328" s="5">
        <v>4600.0</v>
      </c>
      <c r="G2328" s="5" t="s">
        <v>188</v>
      </c>
      <c r="H2328" s="5" t="s">
        <v>1069</v>
      </c>
      <c r="I2328" s="5" t="s">
        <v>19587</v>
      </c>
      <c r="J2328" s="5" t="s">
        <v>191</v>
      </c>
      <c r="K2328" s="5" t="s">
        <v>20706</v>
      </c>
      <c r="L2328" s="5" t="s">
        <v>20707</v>
      </c>
      <c r="M2328" s="10" t="str">
        <f>IFERROR(__xludf.DUMMYFUNCTION("REGEXEXTRACT(L2813, ""[\s,]([A-Z]{2})[,\s]\s?\d{5}"")"),"#N/A")</f>
        <v>#N/A</v>
      </c>
      <c r="N2328" s="5" t="s">
        <v>20708</v>
      </c>
      <c r="O2328" s="5">
        <v>33166.0</v>
      </c>
      <c r="P2328" s="5">
        <v>1.0</v>
      </c>
      <c r="Q2328" s="5" t="s">
        <v>20709</v>
      </c>
      <c r="R2328" s="5" t="s">
        <v>244</v>
      </c>
      <c r="S2328" s="5">
        <v>46.0</v>
      </c>
      <c r="T2328" s="5" t="s">
        <v>53</v>
      </c>
      <c r="U2328" s="5">
        <v>0.0</v>
      </c>
      <c r="V2328" s="5" t="s">
        <v>52</v>
      </c>
      <c r="W2328" s="5" t="s">
        <v>20710</v>
      </c>
      <c r="X2328" s="5" t="s">
        <v>55</v>
      </c>
      <c r="Y2328" s="5" t="s">
        <v>20711</v>
      </c>
      <c r="Z2328" s="5">
        <v>607.0</v>
      </c>
      <c r="AA2328" s="5">
        <v>4.9372263403923E13</v>
      </c>
      <c r="AB2328" s="5" t="s">
        <v>162</v>
      </c>
      <c r="AC2328" s="5" t="s">
        <v>52</v>
      </c>
      <c r="AD2328" s="5" t="s">
        <v>695</v>
      </c>
      <c r="AE2328" s="5" t="s">
        <v>696</v>
      </c>
      <c r="AF2328" s="5" t="s">
        <v>697</v>
      </c>
      <c r="AG2328" s="5" t="s">
        <v>75</v>
      </c>
      <c r="AH2328" s="5">
        <v>7102.0</v>
      </c>
      <c r="AI2328" s="5" t="s">
        <v>698</v>
      </c>
      <c r="AJ2328" s="5" t="s">
        <v>20712</v>
      </c>
      <c r="AK2328" s="5" t="s">
        <v>20713</v>
      </c>
      <c r="AL2328" s="5" t="s">
        <v>20714</v>
      </c>
    </row>
    <row r="2329" hidden="1">
      <c r="A2329" s="5" t="s">
        <v>20715</v>
      </c>
      <c r="B2329" s="5" t="s">
        <v>20716</v>
      </c>
      <c r="C2329" s="5" t="s">
        <v>20717</v>
      </c>
      <c r="D2329" s="9">
        <v>42476.0</v>
      </c>
      <c r="E2329" s="5">
        <v>36001.0</v>
      </c>
      <c r="F2329" s="5">
        <v>16364.0</v>
      </c>
      <c r="G2329" s="5" t="s">
        <v>579</v>
      </c>
      <c r="H2329" s="5" t="s">
        <v>1792</v>
      </c>
      <c r="I2329" s="5" t="s">
        <v>18410</v>
      </c>
      <c r="J2329" s="5" t="s">
        <v>581</v>
      </c>
      <c r="K2329" s="5" t="s">
        <v>20718</v>
      </c>
      <c r="L2329" s="5" t="s">
        <v>20719</v>
      </c>
      <c r="M2329" s="10" t="str">
        <f>IFERROR(__xludf.DUMMYFUNCTION("REGEXEXTRACT(L2814, ""[\s,]([A-Z]{2})[,\s]\s?\d{5}"")"),"#N/A")</f>
        <v>#N/A</v>
      </c>
      <c r="N2329" s="5" t="s">
        <v>20720</v>
      </c>
      <c r="O2329" s="5">
        <v>28732.0</v>
      </c>
      <c r="P2329" s="5">
        <v>2.0</v>
      </c>
      <c r="Q2329" s="5" t="s">
        <v>20721</v>
      </c>
      <c r="R2329" s="5" t="s">
        <v>20722</v>
      </c>
      <c r="S2329" s="5">
        <v>53856.0</v>
      </c>
      <c r="T2329" s="5" t="s">
        <v>115</v>
      </c>
      <c r="U2329" s="5">
        <v>0.0</v>
      </c>
      <c r="V2329" s="5" t="s">
        <v>93</v>
      </c>
      <c r="W2329" s="5" t="s">
        <v>20723</v>
      </c>
      <c r="X2329" s="5" t="s">
        <v>55</v>
      </c>
      <c r="Y2329" s="5" t="s">
        <v>20724</v>
      </c>
      <c r="Z2329" s="5" t="s">
        <v>4364</v>
      </c>
      <c r="AA2329" s="5" t="s">
        <v>20725</v>
      </c>
      <c r="AB2329" s="5" t="s">
        <v>235</v>
      </c>
      <c r="AC2329" s="5" t="s">
        <v>52</v>
      </c>
      <c r="AD2329" s="5" t="s">
        <v>3141</v>
      </c>
      <c r="AE2329" s="5" t="s">
        <v>3142</v>
      </c>
      <c r="AF2329" s="5" t="s">
        <v>162</v>
      </c>
      <c r="AG2329" s="5" t="s">
        <v>52</v>
      </c>
      <c r="AH2329" s="5" t="s">
        <v>52</v>
      </c>
      <c r="AI2329" s="5" t="s">
        <v>3143</v>
      </c>
      <c r="AJ2329" s="5" t="s">
        <v>20716</v>
      </c>
      <c r="AK2329" s="5" t="s">
        <v>20719</v>
      </c>
      <c r="AL2329" s="5" t="s">
        <v>20726</v>
      </c>
    </row>
    <row r="2330" hidden="1">
      <c r="A2330" s="5" t="s">
        <v>20727</v>
      </c>
      <c r="B2330" s="5" t="s">
        <v>20686</v>
      </c>
      <c r="C2330" s="5" t="s">
        <v>20728</v>
      </c>
      <c r="D2330" s="9">
        <v>42476.0</v>
      </c>
      <c r="E2330" s="5">
        <v>50904.0</v>
      </c>
      <c r="F2330" s="5">
        <v>23138.0</v>
      </c>
      <c r="G2330" s="5" t="s">
        <v>1419</v>
      </c>
      <c r="H2330" s="5" t="s">
        <v>1534</v>
      </c>
      <c r="I2330" s="5" t="s">
        <v>14803</v>
      </c>
      <c r="J2330" s="5" t="s">
        <v>256</v>
      </c>
      <c r="K2330" s="5" t="s">
        <v>12689</v>
      </c>
      <c r="L2330" s="5" t="s">
        <v>20687</v>
      </c>
      <c r="M2330" s="10" t="str">
        <f>IFERROR(__xludf.DUMMYFUNCTION("REGEXEXTRACT(L2815, ""[\s,]([A-Z]{2})[,\s]\s?\d{5}"")"),"#N/A")</f>
        <v>#N/A</v>
      </c>
      <c r="N2330" s="5" t="s">
        <v>20729</v>
      </c>
      <c r="O2330" s="5">
        <v>0.0</v>
      </c>
      <c r="P2330" s="5">
        <v>1.0</v>
      </c>
      <c r="Q2330" s="5" t="s">
        <v>20730</v>
      </c>
      <c r="R2330" s="5" t="s">
        <v>91</v>
      </c>
      <c r="S2330" s="5">
        <v>53.0</v>
      </c>
      <c r="T2330" s="5" t="s">
        <v>1077</v>
      </c>
      <c r="U2330" s="5">
        <v>0.0</v>
      </c>
      <c r="V2330" s="5" t="s">
        <v>52</v>
      </c>
      <c r="W2330" s="5" t="s">
        <v>20731</v>
      </c>
      <c r="X2330" s="5" t="s">
        <v>52</v>
      </c>
      <c r="Y2330" s="5" t="s">
        <v>52</v>
      </c>
      <c r="Z2330" s="5" t="s">
        <v>20732</v>
      </c>
      <c r="AA2330" s="5">
        <v>431669.0</v>
      </c>
      <c r="AB2330" s="5" t="s">
        <v>235</v>
      </c>
      <c r="AC2330" s="5" t="s">
        <v>52</v>
      </c>
      <c r="AD2330" s="5" t="s">
        <v>3589</v>
      </c>
      <c r="AE2330" s="5" t="s">
        <v>3590</v>
      </c>
      <c r="AF2330" s="5" t="s">
        <v>3591</v>
      </c>
      <c r="AG2330" s="5" t="s">
        <v>52</v>
      </c>
      <c r="AH2330" s="5" t="s">
        <v>52</v>
      </c>
      <c r="AI2330" s="5" t="s">
        <v>3592</v>
      </c>
      <c r="AJ2330" s="5" t="s">
        <v>20686</v>
      </c>
      <c r="AK2330" s="5" t="s">
        <v>20687</v>
      </c>
      <c r="AL2330" s="5" t="s">
        <v>3481</v>
      </c>
    </row>
    <row r="2331">
      <c r="A2331" s="5" t="s">
        <v>20733</v>
      </c>
      <c r="B2331" s="5" t="s">
        <v>20734</v>
      </c>
      <c r="C2331" s="5" t="s">
        <v>20735</v>
      </c>
      <c r="D2331" s="9">
        <v>42474.0</v>
      </c>
      <c r="E2331" s="5">
        <v>7680.0</v>
      </c>
      <c r="F2331" s="5">
        <v>3491.0</v>
      </c>
      <c r="G2331" s="5" t="s">
        <v>719</v>
      </c>
      <c r="H2331" s="5" t="s">
        <v>45</v>
      </c>
      <c r="I2331" s="5" t="s">
        <v>3571</v>
      </c>
      <c r="J2331" s="5" t="s">
        <v>274</v>
      </c>
      <c r="K2331" s="5" t="s">
        <v>20736</v>
      </c>
      <c r="L2331" s="5" t="s">
        <v>20737</v>
      </c>
      <c r="M2331" s="11" t="s">
        <v>75</v>
      </c>
      <c r="N2331" s="5" t="s">
        <v>20738</v>
      </c>
      <c r="O2331" s="5">
        <v>7430.0</v>
      </c>
      <c r="P2331" s="5">
        <v>1.0</v>
      </c>
      <c r="Q2331" s="5" t="s">
        <v>20739</v>
      </c>
      <c r="R2331" s="5" t="s">
        <v>4202</v>
      </c>
      <c r="S2331" s="5">
        <v>468.0</v>
      </c>
      <c r="T2331" s="5" t="s">
        <v>115</v>
      </c>
      <c r="U2331" s="5">
        <v>0.0</v>
      </c>
      <c r="V2331" s="5" t="s">
        <v>93</v>
      </c>
      <c r="W2331" s="5" t="s">
        <v>20740</v>
      </c>
      <c r="X2331" s="5" t="s">
        <v>55</v>
      </c>
      <c r="Y2331" s="5" t="s">
        <v>20741</v>
      </c>
      <c r="Z2331" s="5" t="s">
        <v>10786</v>
      </c>
      <c r="AA2331" s="5" t="s">
        <v>20742</v>
      </c>
      <c r="AB2331" s="5" t="s">
        <v>235</v>
      </c>
      <c r="AC2331" s="5" t="s">
        <v>52</v>
      </c>
      <c r="AD2331" s="5" t="s">
        <v>20743</v>
      </c>
      <c r="AE2331" s="5" t="s">
        <v>20744</v>
      </c>
      <c r="AF2331" s="5" t="s">
        <v>20745</v>
      </c>
      <c r="AG2331" s="5" t="s">
        <v>52</v>
      </c>
      <c r="AH2331" s="5" t="s">
        <v>52</v>
      </c>
      <c r="AI2331" s="5" t="s">
        <v>20746</v>
      </c>
      <c r="AJ2331" s="5" t="s">
        <v>102</v>
      </c>
      <c r="AK2331" s="5" t="s">
        <v>52</v>
      </c>
      <c r="AL2331" s="5" t="s">
        <v>735</v>
      </c>
    </row>
    <row r="2332" hidden="1">
      <c r="A2332" s="5" t="s">
        <v>20747</v>
      </c>
      <c r="B2332" s="5" t="s">
        <v>20748</v>
      </c>
      <c r="C2332" s="5" t="s">
        <v>20749</v>
      </c>
      <c r="D2332" s="9">
        <v>42473.0</v>
      </c>
      <c r="E2332" s="5">
        <v>10708.0</v>
      </c>
      <c r="F2332" s="5">
        <v>4867.0</v>
      </c>
      <c r="G2332" s="5" t="s">
        <v>130</v>
      </c>
      <c r="H2332" s="5" t="s">
        <v>189</v>
      </c>
      <c r="I2332" s="5" t="s">
        <v>3685</v>
      </c>
      <c r="J2332" s="5" t="s">
        <v>133</v>
      </c>
      <c r="K2332" s="5" t="s">
        <v>391</v>
      </c>
      <c r="L2332" s="5" t="s">
        <v>20750</v>
      </c>
      <c r="M2332" s="10" t="str">
        <f>IFERROR(__xludf.DUMMYFUNCTION("REGEXEXTRACT(L2817, ""[\s,]([A-Z]{2})[,\s]\s?\d{5}"")"),"#N/A")</f>
        <v>#N/A</v>
      </c>
      <c r="N2332" s="5" t="s">
        <v>20751</v>
      </c>
      <c r="O2332" s="5">
        <v>11003.0</v>
      </c>
      <c r="P2332" s="5">
        <v>1.0</v>
      </c>
      <c r="Q2332" s="5" t="s">
        <v>20752</v>
      </c>
      <c r="R2332" s="5" t="s">
        <v>52</v>
      </c>
      <c r="S2332" s="5">
        <v>4403.0</v>
      </c>
      <c r="T2332" s="5" t="s">
        <v>92</v>
      </c>
      <c r="U2332" s="5">
        <v>40.0</v>
      </c>
      <c r="V2332" s="5" t="s">
        <v>70</v>
      </c>
      <c r="W2332" s="5" t="s">
        <v>20753</v>
      </c>
      <c r="X2332" s="5" t="s">
        <v>71</v>
      </c>
      <c r="Y2332" s="5" t="s">
        <v>52</v>
      </c>
      <c r="Z2332" s="5">
        <v>1604.0</v>
      </c>
      <c r="AA2332" s="5" t="s">
        <v>20754</v>
      </c>
      <c r="AB2332" s="5" t="s">
        <v>730</v>
      </c>
      <c r="AC2332" s="5" t="s">
        <v>52</v>
      </c>
      <c r="AD2332" s="5" t="s">
        <v>72</v>
      </c>
      <c r="AE2332" s="5" t="s">
        <v>73</v>
      </c>
      <c r="AF2332" s="5" t="s">
        <v>74</v>
      </c>
      <c r="AG2332" s="5" t="s">
        <v>75</v>
      </c>
      <c r="AH2332" s="5" t="s">
        <v>76</v>
      </c>
      <c r="AI2332" s="5" t="s">
        <v>77</v>
      </c>
      <c r="AJ2332" s="5" t="s">
        <v>20748</v>
      </c>
      <c r="AK2332" s="5" t="s">
        <v>20750</v>
      </c>
      <c r="AL2332" s="5" t="s">
        <v>2235</v>
      </c>
    </row>
    <row r="2333" hidden="1">
      <c r="A2333" s="5" t="s">
        <v>20755</v>
      </c>
      <c r="B2333" s="5" t="s">
        <v>20756</v>
      </c>
      <c r="C2333" s="5" t="s">
        <v>17848</v>
      </c>
      <c r="D2333" s="9">
        <v>42473.0</v>
      </c>
      <c r="E2333" s="5">
        <v>40828.0</v>
      </c>
      <c r="F2333" s="5">
        <v>18558.0</v>
      </c>
      <c r="G2333" s="5" t="s">
        <v>963</v>
      </c>
      <c r="H2333" s="5" t="s">
        <v>272</v>
      </c>
      <c r="I2333" s="5" t="s">
        <v>20757</v>
      </c>
      <c r="J2333" s="5" t="s">
        <v>965</v>
      </c>
      <c r="K2333" s="5" t="s">
        <v>20758</v>
      </c>
      <c r="L2333" s="5" t="s">
        <v>20759</v>
      </c>
      <c r="M2333" s="10" t="str">
        <f>IFERROR(__xludf.DUMMYFUNCTION("REGEXEXTRACT(L2818, ""[\s,]([A-Z]{2})[,\s]\s?\d{5}"")"),"#N/A")</f>
        <v>#N/A</v>
      </c>
      <c r="N2333" s="5" t="s">
        <v>20115</v>
      </c>
      <c r="O2333" s="5">
        <v>77058.0</v>
      </c>
      <c r="P2333" s="5">
        <v>1.0</v>
      </c>
      <c r="Q2333" s="5" t="s">
        <v>20760</v>
      </c>
      <c r="R2333" s="5" t="s">
        <v>211</v>
      </c>
      <c r="S2333" s="5">
        <v>900.0</v>
      </c>
      <c r="T2333" s="5" t="s">
        <v>196</v>
      </c>
      <c r="U2333" s="5">
        <v>27.0</v>
      </c>
      <c r="V2333" s="5" t="s">
        <v>93</v>
      </c>
      <c r="W2333" s="5" t="s">
        <v>20761</v>
      </c>
      <c r="X2333" s="5" t="s">
        <v>52</v>
      </c>
      <c r="Y2333" s="5" t="s">
        <v>52</v>
      </c>
      <c r="Z2333" s="5" t="s">
        <v>20762</v>
      </c>
      <c r="AA2333" s="5" t="s">
        <v>20763</v>
      </c>
      <c r="AB2333" s="5" t="s">
        <v>260</v>
      </c>
      <c r="AC2333" s="5" t="s">
        <v>283</v>
      </c>
      <c r="AD2333" s="5" t="s">
        <v>9092</v>
      </c>
      <c r="AE2333" s="5" t="s">
        <v>9093</v>
      </c>
      <c r="AF2333" s="5" t="s">
        <v>2166</v>
      </c>
      <c r="AG2333" s="5" t="s">
        <v>52</v>
      </c>
      <c r="AH2333" s="5" t="s">
        <v>52</v>
      </c>
      <c r="AI2333" s="5" t="s">
        <v>52</v>
      </c>
      <c r="AJ2333" s="5" t="s">
        <v>20764</v>
      </c>
      <c r="AK2333" s="5" t="s">
        <v>20765</v>
      </c>
      <c r="AL2333" s="5" t="s">
        <v>20122</v>
      </c>
    </row>
    <row r="2334" hidden="1">
      <c r="A2334" s="5" t="s">
        <v>20766</v>
      </c>
      <c r="B2334" s="5" t="s">
        <v>16737</v>
      </c>
      <c r="C2334" s="5" t="s">
        <v>16738</v>
      </c>
      <c r="D2334" s="9">
        <v>42472.0</v>
      </c>
      <c r="E2334" s="5">
        <v>41373.0</v>
      </c>
      <c r="F2334" s="5">
        <v>18806.0</v>
      </c>
      <c r="G2334" s="5" t="s">
        <v>3378</v>
      </c>
      <c r="H2334" s="5" t="s">
        <v>171</v>
      </c>
      <c r="I2334" s="5" t="s">
        <v>20409</v>
      </c>
      <c r="J2334" s="5" t="s">
        <v>3378</v>
      </c>
      <c r="K2334" s="5" t="s">
        <v>20767</v>
      </c>
      <c r="L2334" s="5" t="s">
        <v>16741</v>
      </c>
      <c r="M2334" s="10" t="str">
        <f>IFERROR(__xludf.DUMMYFUNCTION("REGEXEXTRACT(L2819, ""[\s,]([A-Z]{2})[,\s]\s?\d{5}"")"),"#N/A")</f>
        <v>#N/A</v>
      </c>
      <c r="N2334" s="5" t="s">
        <v>16742</v>
      </c>
      <c r="O2334" s="5">
        <v>45242.0</v>
      </c>
      <c r="P2334" s="5">
        <v>1.0</v>
      </c>
      <c r="Q2334" s="5" t="s">
        <v>20768</v>
      </c>
      <c r="R2334" s="5">
        <v>4200.0</v>
      </c>
      <c r="S2334" s="5">
        <v>1645.0</v>
      </c>
      <c r="T2334" s="5" t="s">
        <v>69</v>
      </c>
      <c r="U2334" s="5">
        <v>0.0</v>
      </c>
      <c r="V2334" s="5" t="s">
        <v>93</v>
      </c>
      <c r="W2334" s="5" t="s">
        <v>20769</v>
      </c>
      <c r="X2334" s="5" t="s">
        <v>55</v>
      </c>
      <c r="Y2334" s="5" t="s">
        <v>20770</v>
      </c>
      <c r="Z2334" s="5" t="s">
        <v>20771</v>
      </c>
      <c r="AA2334" s="5">
        <v>2553312.0</v>
      </c>
      <c r="AB2334" s="5" t="s">
        <v>235</v>
      </c>
      <c r="AC2334" s="5" t="s">
        <v>52</v>
      </c>
      <c r="AD2334" s="5" t="s">
        <v>3141</v>
      </c>
      <c r="AE2334" s="5" t="s">
        <v>3142</v>
      </c>
      <c r="AF2334" s="5" t="s">
        <v>162</v>
      </c>
      <c r="AG2334" s="5" t="s">
        <v>52</v>
      </c>
      <c r="AH2334" s="5" t="s">
        <v>52</v>
      </c>
      <c r="AI2334" s="5" t="s">
        <v>3143</v>
      </c>
      <c r="AJ2334" s="5" t="s">
        <v>102</v>
      </c>
      <c r="AK2334" s="5" t="s">
        <v>52</v>
      </c>
      <c r="AL2334" s="5" t="s">
        <v>162</v>
      </c>
    </row>
    <row r="2335" hidden="1">
      <c r="A2335" s="5" t="s">
        <v>20772</v>
      </c>
      <c r="B2335" s="5" t="s">
        <v>16737</v>
      </c>
      <c r="C2335" s="5" t="s">
        <v>16738</v>
      </c>
      <c r="D2335" s="9">
        <v>42467.0</v>
      </c>
      <c r="E2335" s="5">
        <v>7082.0</v>
      </c>
      <c r="F2335" s="5">
        <v>3219.0</v>
      </c>
      <c r="G2335" s="5" t="s">
        <v>3378</v>
      </c>
      <c r="H2335" s="5" t="s">
        <v>171</v>
      </c>
      <c r="I2335" s="5" t="s">
        <v>3751</v>
      </c>
      <c r="J2335" s="5" t="s">
        <v>3378</v>
      </c>
      <c r="K2335" s="5" t="s">
        <v>20773</v>
      </c>
      <c r="L2335" s="5" t="s">
        <v>16741</v>
      </c>
      <c r="M2335" s="10" t="str">
        <f>IFERROR(__xludf.DUMMYFUNCTION("REGEXEXTRACT(L2820, ""[\s,]([A-Z]{2})[,\s]\s?\d{5}"")"),"#N/A")</f>
        <v>#N/A</v>
      </c>
      <c r="N2335" s="5" t="s">
        <v>16742</v>
      </c>
      <c r="O2335" s="5">
        <v>45242.0</v>
      </c>
      <c r="P2335" s="5">
        <v>1.0</v>
      </c>
      <c r="Q2335" s="5" t="s">
        <v>20774</v>
      </c>
      <c r="R2335" s="5">
        <v>2210.0</v>
      </c>
      <c r="S2335" s="5">
        <v>248.0</v>
      </c>
      <c r="T2335" s="5" t="s">
        <v>69</v>
      </c>
      <c r="U2335" s="5">
        <v>0.0</v>
      </c>
      <c r="V2335" s="5" t="s">
        <v>93</v>
      </c>
      <c r="W2335" s="5" t="s">
        <v>20775</v>
      </c>
      <c r="X2335" s="5" t="s">
        <v>55</v>
      </c>
      <c r="Y2335" s="5" t="s">
        <v>20776</v>
      </c>
      <c r="Z2335" s="5" t="s">
        <v>20777</v>
      </c>
      <c r="AA2335" s="5">
        <v>2539433.0</v>
      </c>
      <c r="AB2335" s="5" t="s">
        <v>1553</v>
      </c>
      <c r="AC2335" s="5" t="s">
        <v>52</v>
      </c>
      <c r="AD2335" s="5" t="s">
        <v>3141</v>
      </c>
      <c r="AE2335" s="5" t="s">
        <v>3142</v>
      </c>
      <c r="AF2335" s="5" t="s">
        <v>162</v>
      </c>
      <c r="AG2335" s="5" t="s">
        <v>52</v>
      </c>
      <c r="AH2335" s="5" t="s">
        <v>52</v>
      </c>
      <c r="AI2335" s="5" t="s">
        <v>3143</v>
      </c>
      <c r="AJ2335" s="5" t="s">
        <v>102</v>
      </c>
      <c r="AK2335" s="5" t="s">
        <v>52</v>
      </c>
      <c r="AL2335" s="5" t="s">
        <v>162</v>
      </c>
    </row>
    <row r="2336" hidden="1">
      <c r="A2336" s="5" t="s">
        <v>20778</v>
      </c>
      <c r="B2336" s="5" t="s">
        <v>16737</v>
      </c>
      <c r="C2336" s="5" t="s">
        <v>16738</v>
      </c>
      <c r="D2336" s="9">
        <v>42467.0</v>
      </c>
      <c r="E2336" s="5">
        <v>78091.0</v>
      </c>
      <c r="F2336" s="5">
        <v>35496.0</v>
      </c>
      <c r="G2336" s="5" t="s">
        <v>3378</v>
      </c>
      <c r="H2336" s="5" t="s">
        <v>171</v>
      </c>
      <c r="I2336" s="5" t="s">
        <v>3751</v>
      </c>
      <c r="J2336" s="5" t="s">
        <v>3378</v>
      </c>
      <c r="K2336" s="5" t="s">
        <v>20779</v>
      </c>
      <c r="L2336" s="5" t="s">
        <v>16741</v>
      </c>
      <c r="M2336" s="10" t="str">
        <f>IFERROR(__xludf.DUMMYFUNCTION("REGEXEXTRACT(L2821, ""[\s,]([A-Z]{2})[,\s]\s?\d{5}"")"),"#N/A")</f>
        <v>#N/A</v>
      </c>
      <c r="N2336" s="5" t="s">
        <v>16742</v>
      </c>
      <c r="O2336" s="5">
        <v>45242.0</v>
      </c>
      <c r="P2336" s="5">
        <v>2.0</v>
      </c>
      <c r="Q2336" s="5" t="s">
        <v>20780</v>
      </c>
      <c r="R2336" s="5" t="s">
        <v>20781</v>
      </c>
      <c r="S2336" s="5">
        <v>2655.0</v>
      </c>
      <c r="T2336" s="5" t="s">
        <v>69</v>
      </c>
      <c r="U2336" s="5">
        <v>0.0</v>
      </c>
      <c r="V2336" s="5" t="s">
        <v>93</v>
      </c>
      <c r="W2336" s="5" t="s">
        <v>20782</v>
      </c>
      <c r="X2336" s="5" t="s">
        <v>55</v>
      </c>
      <c r="Y2336" s="5" t="s">
        <v>20783</v>
      </c>
      <c r="Z2336" s="5" t="s">
        <v>20777</v>
      </c>
      <c r="AA2336" s="5" t="s">
        <v>20784</v>
      </c>
      <c r="AB2336" s="5" t="s">
        <v>1553</v>
      </c>
      <c r="AC2336" s="5" t="s">
        <v>52</v>
      </c>
      <c r="AD2336" s="5" t="s">
        <v>3141</v>
      </c>
      <c r="AE2336" s="5" t="s">
        <v>3142</v>
      </c>
      <c r="AF2336" s="5" t="s">
        <v>162</v>
      </c>
      <c r="AG2336" s="5" t="s">
        <v>52</v>
      </c>
      <c r="AH2336" s="5" t="s">
        <v>52</v>
      </c>
      <c r="AI2336" s="5" t="s">
        <v>3143</v>
      </c>
      <c r="AJ2336" s="5" t="s">
        <v>102</v>
      </c>
      <c r="AK2336" s="5" t="s">
        <v>52</v>
      </c>
      <c r="AL2336" s="5" t="s">
        <v>162</v>
      </c>
    </row>
    <row r="2337" hidden="1">
      <c r="A2337" s="5" t="s">
        <v>20785</v>
      </c>
      <c r="B2337" s="5" t="s">
        <v>3213</v>
      </c>
      <c r="C2337" s="5" t="s">
        <v>3214</v>
      </c>
      <c r="D2337" s="9">
        <v>42466.0</v>
      </c>
      <c r="E2337" s="5">
        <v>1247.0</v>
      </c>
      <c r="F2337" s="5">
        <v>567.0</v>
      </c>
      <c r="G2337" s="5" t="s">
        <v>479</v>
      </c>
      <c r="H2337" s="5" t="s">
        <v>272</v>
      </c>
      <c r="I2337" s="5" t="s">
        <v>20786</v>
      </c>
      <c r="J2337" s="5" t="s">
        <v>274</v>
      </c>
      <c r="K2337" s="5" t="s">
        <v>19218</v>
      </c>
      <c r="L2337" s="5" t="s">
        <v>19219</v>
      </c>
      <c r="M2337" s="10" t="str">
        <f>IFERROR(__xludf.DUMMYFUNCTION("REGEXEXTRACT(L2822, ""[\s,]([A-Z]{2})[,\s]\s?\d{5}"")"),"#N/A")</f>
        <v>#N/A</v>
      </c>
      <c r="N2337" s="5" t="s">
        <v>20289</v>
      </c>
      <c r="O2337" s="5">
        <v>32226.0</v>
      </c>
      <c r="P2337" s="5">
        <v>1.0</v>
      </c>
      <c r="Q2337" s="5" t="s">
        <v>20787</v>
      </c>
      <c r="R2337" s="5">
        <v>2200.0</v>
      </c>
      <c r="S2337" s="5">
        <v>61.0</v>
      </c>
      <c r="T2337" s="5" t="s">
        <v>53</v>
      </c>
      <c r="U2337" s="5">
        <v>0.0</v>
      </c>
      <c r="V2337" s="5" t="s">
        <v>52</v>
      </c>
      <c r="W2337" s="5" t="s">
        <v>20788</v>
      </c>
      <c r="X2337" s="5" t="s">
        <v>55</v>
      </c>
      <c r="Y2337" s="5" t="s">
        <v>20789</v>
      </c>
      <c r="Z2337" s="5" t="s">
        <v>20790</v>
      </c>
      <c r="AA2337" s="5" t="s">
        <v>20791</v>
      </c>
      <c r="AB2337" s="5" t="s">
        <v>260</v>
      </c>
      <c r="AC2337" s="5" t="s">
        <v>52</v>
      </c>
      <c r="AD2337" s="5" t="s">
        <v>3225</v>
      </c>
      <c r="AE2337" s="5" t="s">
        <v>3226</v>
      </c>
      <c r="AF2337" s="5" t="s">
        <v>3227</v>
      </c>
      <c r="AG2337" s="5" t="s">
        <v>52</v>
      </c>
      <c r="AH2337" s="5" t="s">
        <v>52</v>
      </c>
      <c r="AI2337" s="5" t="s">
        <v>3228</v>
      </c>
      <c r="AJ2337" s="5" t="s">
        <v>102</v>
      </c>
      <c r="AK2337" s="5" t="s">
        <v>52</v>
      </c>
      <c r="AL2337" s="5" t="s">
        <v>404</v>
      </c>
    </row>
    <row r="2338" hidden="1">
      <c r="A2338" s="5" t="s">
        <v>20792</v>
      </c>
      <c r="B2338" s="5" t="s">
        <v>20296</v>
      </c>
      <c r="C2338" s="5" t="s">
        <v>3231</v>
      </c>
      <c r="D2338" s="9">
        <v>42466.0</v>
      </c>
      <c r="E2338" s="5">
        <v>42893.0</v>
      </c>
      <c r="F2338" s="5">
        <v>19497.0</v>
      </c>
      <c r="G2338" s="5" t="s">
        <v>479</v>
      </c>
      <c r="H2338" s="5" t="s">
        <v>272</v>
      </c>
      <c r="I2338" s="5" t="s">
        <v>20786</v>
      </c>
      <c r="J2338" s="5" t="s">
        <v>274</v>
      </c>
      <c r="K2338" s="5" t="s">
        <v>20793</v>
      </c>
      <c r="L2338" s="5" t="s">
        <v>3233</v>
      </c>
      <c r="M2338" s="10" t="str">
        <f>IFERROR(__xludf.DUMMYFUNCTION("REGEXEXTRACT(L2823, ""[\s,]([A-Z]{2})[,\s]\s?\d{5}"")"),"#N/A")</f>
        <v>#N/A</v>
      </c>
      <c r="N2338" s="5" t="s">
        <v>15586</v>
      </c>
      <c r="O2338" s="5">
        <v>30354.0</v>
      </c>
      <c r="P2338" s="5">
        <v>1.0</v>
      </c>
      <c r="Q2338" s="5" t="s">
        <v>20787</v>
      </c>
      <c r="R2338" s="5">
        <v>2200.0</v>
      </c>
      <c r="S2338" s="5">
        <v>113.0</v>
      </c>
      <c r="T2338" s="5" t="s">
        <v>53</v>
      </c>
      <c r="U2338" s="5">
        <v>22.0</v>
      </c>
      <c r="V2338" s="5" t="s">
        <v>93</v>
      </c>
      <c r="W2338" s="5" t="s">
        <v>20789</v>
      </c>
      <c r="X2338" s="5" t="s">
        <v>71</v>
      </c>
      <c r="Y2338" s="5" t="s">
        <v>52</v>
      </c>
      <c r="Z2338" s="5" t="s">
        <v>20794</v>
      </c>
      <c r="AA2338" s="5" t="s">
        <v>20791</v>
      </c>
      <c r="AB2338" s="5" t="s">
        <v>260</v>
      </c>
      <c r="AC2338" s="5" t="s">
        <v>52</v>
      </c>
      <c r="AD2338" s="5" t="s">
        <v>11980</v>
      </c>
      <c r="AE2338" s="5" t="s">
        <v>11981</v>
      </c>
      <c r="AF2338" s="5" t="s">
        <v>218</v>
      </c>
      <c r="AG2338" s="5" t="s">
        <v>52</v>
      </c>
      <c r="AH2338" s="5" t="s">
        <v>11982</v>
      </c>
      <c r="AI2338" s="5" t="s">
        <v>11983</v>
      </c>
      <c r="AJ2338" s="5" t="s">
        <v>20296</v>
      </c>
      <c r="AK2338" s="5" t="s">
        <v>3233</v>
      </c>
      <c r="AL2338" s="5" t="s">
        <v>404</v>
      </c>
    </row>
    <row r="2339">
      <c r="A2339" s="5" t="s">
        <v>20795</v>
      </c>
      <c r="B2339" s="5" t="s">
        <v>20796</v>
      </c>
      <c r="C2339" s="5" t="s">
        <v>20382</v>
      </c>
      <c r="D2339" s="9">
        <v>42465.0</v>
      </c>
      <c r="E2339" s="5">
        <v>26140.0</v>
      </c>
      <c r="F2339" s="5">
        <v>11882.0</v>
      </c>
      <c r="G2339" s="5" t="s">
        <v>634</v>
      </c>
      <c r="H2339" s="5" t="s">
        <v>45</v>
      </c>
      <c r="I2339" s="5" t="s">
        <v>19758</v>
      </c>
      <c r="J2339" s="5" t="s">
        <v>274</v>
      </c>
      <c r="K2339" s="5" t="s">
        <v>20797</v>
      </c>
      <c r="L2339" s="5" t="s">
        <v>20798</v>
      </c>
      <c r="M2339" s="11" t="s">
        <v>75</v>
      </c>
      <c r="N2339" s="5" t="s">
        <v>18937</v>
      </c>
      <c r="O2339" s="5">
        <v>7657.0</v>
      </c>
      <c r="P2339" s="5">
        <v>1.0</v>
      </c>
      <c r="Q2339" s="5" t="s">
        <v>20799</v>
      </c>
      <c r="R2339" s="5">
        <v>4500.0</v>
      </c>
      <c r="S2339" s="5">
        <v>541.0</v>
      </c>
      <c r="T2339" s="5" t="s">
        <v>69</v>
      </c>
      <c r="U2339" s="5">
        <v>0.0</v>
      </c>
      <c r="V2339" s="5" t="s">
        <v>52</v>
      </c>
      <c r="W2339" s="5" t="s">
        <v>20800</v>
      </c>
      <c r="X2339" s="5" t="s">
        <v>71</v>
      </c>
      <c r="Y2339" s="5" t="s">
        <v>52</v>
      </c>
      <c r="Z2339" s="5" t="s">
        <v>20801</v>
      </c>
      <c r="AA2339" s="5">
        <v>5872958.0</v>
      </c>
      <c r="AB2339" s="5" t="s">
        <v>162</v>
      </c>
      <c r="AC2339" s="5" t="s">
        <v>52</v>
      </c>
      <c r="AD2339" s="5" t="s">
        <v>17351</v>
      </c>
      <c r="AE2339" s="5" t="s">
        <v>17352</v>
      </c>
      <c r="AF2339" s="5" t="s">
        <v>17353</v>
      </c>
      <c r="AG2339" s="5" t="s">
        <v>52</v>
      </c>
      <c r="AH2339" s="5" t="s">
        <v>52</v>
      </c>
      <c r="AI2339" s="5" t="s">
        <v>52</v>
      </c>
      <c r="AJ2339" s="5" t="s">
        <v>20796</v>
      </c>
      <c r="AK2339" s="5" t="s">
        <v>20798</v>
      </c>
      <c r="AL2339" s="5" t="s">
        <v>2044</v>
      </c>
    </row>
    <row r="2340">
      <c r="A2340" s="5" t="s">
        <v>20795</v>
      </c>
      <c r="B2340" s="5" t="s">
        <v>20802</v>
      </c>
      <c r="C2340" s="5" t="s">
        <v>20803</v>
      </c>
      <c r="D2340" s="9">
        <v>42465.0</v>
      </c>
      <c r="E2340" s="5">
        <v>26140.0</v>
      </c>
      <c r="F2340" s="5">
        <v>11882.0</v>
      </c>
      <c r="G2340" s="5" t="s">
        <v>634</v>
      </c>
      <c r="H2340" s="5" t="s">
        <v>45</v>
      </c>
      <c r="I2340" s="5" t="s">
        <v>19758</v>
      </c>
      <c r="J2340" s="5" t="s">
        <v>274</v>
      </c>
      <c r="K2340" s="5" t="s">
        <v>20797</v>
      </c>
      <c r="L2340" s="5" t="s">
        <v>20804</v>
      </c>
      <c r="M2340" s="11" t="s">
        <v>75</v>
      </c>
      <c r="N2340" s="5" t="s">
        <v>20805</v>
      </c>
      <c r="O2340" s="5">
        <v>8810.0</v>
      </c>
      <c r="P2340" s="5">
        <v>1.0</v>
      </c>
      <c r="Q2340" s="5" t="s">
        <v>20799</v>
      </c>
      <c r="R2340" s="5">
        <v>4500.0</v>
      </c>
      <c r="S2340" s="5">
        <v>541.0</v>
      </c>
      <c r="T2340" s="5" t="s">
        <v>69</v>
      </c>
      <c r="U2340" s="5">
        <v>0.0</v>
      </c>
      <c r="V2340" s="5" t="s">
        <v>52</v>
      </c>
      <c r="W2340" s="5" t="s">
        <v>20806</v>
      </c>
      <c r="X2340" s="5" t="s">
        <v>55</v>
      </c>
      <c r="Y2340" s="5" t="s">
        <v>20800</v>
      </c>
      <c r="Z2340" s="5" t="s">
        <v>20801</v>
      </c>
      <c r="AA2340" s="5">
        <v>5872958.0</v>
      </c>
      <c r="AB2340" s="5" t="s">
        <v>162</v>
      </c>
      <c r="AC2340" s="5" t="s">
        <v>52</v>
      </c>
      <c r="AD2340" s="5" t="s">
        <v>17351</v>
      </c>
      <c r="AE2340" s="5" t="s">
        <v>17352</v>
      </c>
      <c r="AF2340" s="5" t="s">
        <v>17353</v>
      </c>
      <c r="AG2340" s="5" t="s">
        <v>52</v>
      </c>
      <c r="AH2340" s="5" t="s">
        <v>52</v>
      </c>
      <c r="AI2340" s="5" t="s">
        <v>52</v>
      </c>
      <c r="AJ2340" s="5" t="s">
        <v>20802</v>
      </c>
      <c r="AK2340" s="5" t="s">
        <v>20804</v>
      </c>
      <c r="AL2340" s="5" t="s">
        <v>2044</v>
      </c>
    </row>
    <row r="2341">
      <c r="A2341" s="5" t="s">
        <v>20807</v>
      </c>
      <c r="B2341" s="5" t="s">
        <v>20808</v>
      </c>
      <c r="C2341" s="5" t="s">
        <v>20809</v>
      </c>
      <c r="D2341" s="9">
        <v>42465.0</v>
      </c>
      <c r="E2341" s="5">
        <v>20496.0</v>
      </c>
      <c r="F2341" s="5">
        <v>9316.0</v>
      </c>
      <c r="G2341" s="5" t="s">
        <v>659</v>
      </c>
      <c r="H2341" s="5" t="s">
        <v>45</v>
      </c>
      <c r="I2341" s="5" t="s">
        <v>20810</v>
      </c>
      <c r="J2341" s="5" t="s">
        <v>661</v>
      </c>
      <c r="K2341" s="5" t="s">
        <v>20811</v>
      </c>
      <c r="L2341" s="5" t="s">
        <v>20812</v>
      </c>
      <c r="M2341" s="11" t="s">
        <v>2670</v>
      </c>
      <c r="N2341" s="5" t="s">
        <v>20813</v>
      </c>
      <c r="O2341" s="5">
        <v>10001.0</v>
      </c>
      <c r="P2341" s="5">
        <v>1.0</v>
      </c>
      <c r="Q2341" s="5" t="s">
        <v>20814</v>
      </c>
      <c r="R2341" s="5">
        <v>4500.0</v>
      </c>
      <c r="S2341" s="5">
        <v>2179.0</v>
      </c>
      <c r="T2341" s="5" t="s">
        <v>69</v>
      </c>
      <c r="U2341" s="5">
        <v>22.0</v>
      </c>
      <c r="V2341" s="5" t="s">
        <v>158</v>
      </c>
      <c r="W2341" s="5" t="s">
        <v>20815</v>
      </c>
      <c r="X2341" s="5" t="s">
        <v>71</v>
      </c>
      <c r="Y2341" s="5" t="s">
        <v>52</v>
      </c>
      <c r="Z2341" s="5" t="s">
        <v>8312</v>
      </c>
      <c r="AA2341" s="5" t="s">
        <v>20816</v>
      </c>
      <c r="AB2341" s="5" t="s">
        <v>1177</v>
      </c>
      <c r="AC2341" s="5" t="s">
        <v>52</v>
      </c>
      <c r="AD2341" s="5" t="s">
        <v>163</v>
      </c>
      <c r="AE2341" s="5" t="s">
        <v>164</v>
      </c>
      <c r="AF2341" s="5" t="s">
        <v>165</v>
      </c>
      <c r="AG2341" s="5" t="s">
        <v>52</v>
      </c>
      <c r="AH2341" s="5" t="s">
        <v>52</v>
      </c>
      <c r="AI2341" s="5" t="s">
        <v>52</v>
      </c>
      <c r="AJ2341" s="5" t="s">
        <v>20808</v>
      </c>
      <c r="AK2341" s="5" t="s">
        <v>20812</v>
      </c>
      <c r="AL2341" s="5" t="s">
        <v>525</v>
      </c>
    </row>
    <row r="2342">
      <c r="A2342" s="5" t="s">
        <v>20807</v>
      </c>
      <c r="B2342" s="5" t="s">
        <v>3666</v>
      </c>
      <c r="C2342" s="5" t="s">
        <v>20817</v>
      </c>
      <c r="D2342" s="9">
        <v>42465.0</v>
      </c>
      <c r="E2342" s="5">
        <v>20496.0</v>
      </c>
      <c r="F2342" s="5">
        <v>9316.0</v>
      </c>
      <c r="G2342" s="5" t="s">
        <v>659</v>
      </c>
      <c r="H2342" s="5" t="s">
        <v>45</v>
      </c>
      <c r="I2342" s="5" t="s">
        <v>20810</v>
      </c>
      <c r="J2342" s="5" t="s">
        <v>661</v>
      </c>
      <c r="K2342" s="5" t="s">
        <v>20811</v>
      </c>
      <c r="L2342" s="5" t="s">
        <v>20818</v>
      </c>
      <c r="M2342" s="10" t="str">
        <f>IFERROR(__xludf.DUMMYFUNCTION("REGEXEXTRACT(L2827, ""[\s,]([A-Z]{2})[,\s]\s?\d{5}"")"),"#N/A")</f>
        <v>#N/A</v>
      </c>
      <c r="N2342" s="5" t="s">
        <v>20819</v>
      </c>
      <c r="O2342" s="5">
        <v>0.0</v>
      </c>
      <c r="P2342" s="5">
        <v>1.0</v>
      </c>
      <c r="Q2342" s="5" t="s">
        <v>20814</v>
      </c>
      <c r="R2342" s="5">
        <v>4500.0</v>
      </c>
      <c r="S2342" s="5">
        <v>2179.0</v>
      </c>
      <c r="T2342" s="5" t="s">
        <v>69</v>
      </c>
      <c r="U2342" s="5">
        <v>22.0</v>
      </c>
      <c r="V2342" s="5" t="s">
        <v>158</v>
      </c>
      <c r="W2342" s="5" t="s">
        <v>20820</v>
      </c>
      <c r="X2342" s="5" t="s">
        <v>55</v>
      </c>
      <c r="Y2342" s="5" t="s">
        <v>20815</v>
      </c>
      <c r="Z2342" s="5" t="s">
        <v>8312</v>
      </c>
      <c r="AA2342" s="5" t="s">
        <v>20816</v>
      </c>
      <c r="AB2342" s="5" t="s">
        <v>1177</v>
      </c>
      <c r="AC2342" s="5" t="s">
        <v>52</v>
      </c>
      <c r="AD2342" s="5" t="s">
        <v>163</v>
      </c>
      <c r="AE2342" s="5" t="s">
        <v>164</v>
      </c>
      <c r="AF2342" s="5" t="s">
        <v>165</v>
      </c>
      <c r="AG2342" s="5" t="s">
        <v>52</v>
      </c>
      <c r="AH2342" s="5" t="s">
        <v>52</v>
      </c>
      <c r="AI2342" s="5" t="s">
        <v>52</v>
      </c>
      <c r="AJ2342" s="5" t="s">
        <v>20811</v>
      </c>
      <c r="AK2342" s="5" t="s">
        <v>20821</v>
      </c>
      <c r="AL2342" s="5" t="s">
        <v>525</v>
      </c>
    </row>
    <row r="2343" hidden="1">
      <c r="A2343" s="5" t="s">
        <v>20822</v>
      </c>
      <c r="B2343" s="5" t="s">
        <v>11500</v>
      </c>
      <c r="C2343" s="5" t="s">
        <v>20823</v>
      </c>
      <c r="D2343" s="9">
        <v>42464.0</v>
      </c>
      <c r="E2343" s="5">
        <v>586806.0</v>
      </c>
      <c r="F2343" s="5">
        <v>266730.0</v>
      </c>
      <c r="G2343" s="5" t="s">
        <v>1419</v>
      </c>
      <c r="H2343" s="5" t="s">
        <v>1534</v>
      </c>
      <c r="I2343" s="5" t="s">
        <v>20824</v>
      </c>
      <c r="J2343" s="5" t="s">
        <v>256</v>
      </c>
      <c r="K2343" s="5" t="s">
        <v>20825</v>
      </c>
      <c r="L2343" s="5" t="s">
        <v>20826</v>
      </c>
      <c r="M2343" s="10" t="str">
        <f>IFERROR(__xludf.DUMMYFUNCTION("REGEXEXTRACT(L2828, ""[\s,]([A-Z]{2})[,\s]\s?\d{5}"")"),"#N/A")</f>
        <v>#N/A</v>
      </c>
      <c r="N2343" s="5" t="s">
        <v>20827</v>
      </c>
      <c r="O2343" s="5">
        <v>0.0</v>
      </c>
      <c r="P2343" s="5">
        <v>11.0</v>
      </c>
      <c r="Q2343" s="5" t="s">
        <v>20828</v>
      </c>
      <c r="R2343" s="5" t="s">
        <v>20829</v>
      </c>
      <c r="S2343" s="5">
        <v>75.0</v>
      </c>
      <c r="T2343" s="5" t="s">
        <v>115</v>
      </c>
      <c r="U2343" s="5">
        <v>715.0</v>
      </c>
      <c r="V2343" s="5" t="s">
        <v>93</v>
      </c>
      <c r="W2343" s="5" t="s">
        <v>20830</v>
      </c>
      <c r="X2343" s="5" t="s">
        <v>52</v>
      </c>
      <c r="Y2343" s="5" t="s">
        <v>52</v>
      </c>
      <c r="Z2343" s="5" t="s">
        <v>20831</v>
      </c>
      <c r="AA2343" s="5" t="s">
        <v>20832</v>
      </c>
      <c r="AB2343" s="5" t="s">
        <v>1426</v>
      </c>
      <c r="AC2343" s="5" t="s">
        <v>52</v>
      </c>
      <c r="AD2343" s="5" t="s">
        <v>565</v>
      </c>
      <c r="AE2343" s="5" t="s">
        <v>566</v>
      </c>
      <c r="AF2343" s="5" t="s">
        <v>567</v>
      </c>
      <c r="AG2343" s="5" t="s">
        <v>52</v>
      </c>
      <c r="AH2343" s="5" t="s">
        <v>52</v>
      </c>
      <c r="AI2343" s="5" t="s">
        <v>568</v>
      </c>
      <c r="AJ2343" s="5" t="s">
        <v>20833</v>
      </c>
      <c r="AK2343" s="5" t="s">
        <v>20834</v>
      </c>
      <c r="AL2343" s="5" t="s">
        <v>1727</v>
      </c>
    </row>
    <row r="2344" hidden="1">
      <c r="A2344" s="5" t="s">
        <v>20835</v>
      </c>
      <c r="B2344" s="5" t="s">
        <v>20836</v>
      </c>
      <c r="C2344" s="5" t="s">
        <v>14459</v>
      </c>
      <c r="D2344" s="9">
        <v>42463.0</v>
      </c>
      <c r="E2344" s="5">
        <v>13168.0</v>
      </c>
      <c r="F2344" s="5">
        <v>5985.0</v>
      </c>
      <c r="G2344" s="5" t="s">
        <v>634</v>
      </c>
      <c r="H2344" s="5" t="s">
        <v>149</v>
      </c>
      <c r="I2344" s="5" t="s">
        <v>19563</v>
      </c>
      <c r="J2344" s="5" t="s">
        <v>274</v>
      </c>
      <c r="K2344" s="5" t="s">
        <v>391</v>
      </c>
      <c r="L2344" s="5" t="s">
        <v>20678</v>
      </c>
      <c r="M2344" s="10" t="str">
        <f>IFERROR(__xludf.DUMMYFUNCTION("REGEXEXTRACT(L2829, ""[\s,]([A-Z]{2})[,\s]\s?\d{5}"")"),"#N/A")</f>
        <v>#N/A</v>
      </c>
      <c r="N2344" s="5" t="s">
        <v>20679</v>
      </c>
      <c r="O2344" s="5">
        <v>0.0</v>
      </c>
      <c r="P2344" s="5">
        <v>1.0</v>
      </c>
      <c r="Q2344" s="5" t="s">
        <v>20837</v>
      </c>
      <c r="R2344" s="5">
        <v>4500.0</v>
      </c>
      <c r="S2344" s="5">
        <v>103.0</v>
      </c>
      <c r="T2344" s="5" t="s">
        <v>115</v>
      </c>
      <c r="U2344" s="5">
        <v>0.0</v>
      </c>
      <c r="V2344" s="5" t="s">
        <v>158</v>
      </c>
      <c r="W2344" s="5" t="s">
        <v>20838</v>
      </c>
      <c r="X2344" s="5" t="s">
        <v>52</v>
      </c>
      <c r="Y2344" s="5" t="s">
        <v>52</v>
      </c>
      <c r="Z2344" s="5" t="s">
        <v>8312</v>
      </c>
      <c r="AA2344" s="5" t="s">
        <v>20839</v>
      </c>
      <c r="AB2344" s="5" t="s">
        <v>162</v>
      </c>
      <c r="AC2344" s="5" t="s">
        <v>52</v>
      </c>
      <c r="AD2344" s="5" t="s">
        <v>163</v>
      </c>
      <c r="AE2344" s="5" t="s">
        <v>164</v>
      </c>
      <c r="AF2344" s="5" t="s">
        <v>165</v>
      </c>
      <c r="AG2344" s="5" t="s">
        <v>52</v>
      </c>
      <c r="AH2344" s="5" t="s">
        <v>52</v>
      </c>
      <c r="AI2344" s="5" t="s">
        <v>52</v>
      </c>
      <c r="AJ2344" s="5" t="s">
        <v>20683</v>
      </c>
      <c r="AK2344" s="5" t="s">
        <v>20684</v>
      </c>
      <c r="AL2344" s="5" t="s">
        <v>1874</v>
      </c>
    </row>
    <row r="2345" hidden="1">
      <c r="A2345" s="5" t="s">
        <v>20840</v>
      </c>
      <c r="B2345" s="5" t="s">
        <v>20841</v>
      </c>
      <c r="C2345" s="5" t="s">
        <v>7959</v>
      </c>
      <c r="D2345" s="9">
        <v>42463.0</v>
      </c>
      <c r="E2345" s="5">
        <v>35132.0</v>
      </c>
      <c r="F2345" s="5">
        <v>15969.0</v>
      </c>
      <c r="G2345" s="5" t="s">
        <v>963</v>
      </c>
      <c r="H2345" s="5" t="s">
        <v>480</v>
      </c>
      <c r="I2345" s="5" t="s">
        <v>20842</v>
      </c>
      <c r="J2345" s="5" t="s">
        <v>965</v>
      </c>
      <c r="K2345" s="5" t="s">
        <v>14790</v>
      </c>
      <c r="L2345" s="5" t="s">
        <v>20843</v>
      </c>
      <c r="M2345" s="10" t="str">
        <f>IFERROR(__xludf.DUMMYFUNCTION("REGEXEXTRACT(L2830, ""[\s,]([A-Z]{2})[,\s]\s?\d{5}"")"),"#N/A")</f>
        <v>#N/A</v>
      </c>
      <c r="N2345" s="5" t="s">
        <v>20844</v>
      </c>
      <c r="O2345" s="5">
        <v>0.0</v>
      </c>
      <c r="P2345" s="5">
        <v>1.0</v>
      </c>
      <c r="Q2345" s="5" t="s">
        <v>20845</v>
      </c>
      <c r="R2345" s="5" t="s">
        <v>244</v>
      </c>
      <c r="S2345" s="5">
        <v>579.0</v>
      </c>
      <c r="T2345" s="5" t="s">
        <v>115</v>
      </c>
      <c r="U2345" s="5">
        <v>61.0</v>
      </c>
      <c r="V2345" s="5" t="s">
        <v>70</v>
      </c>
      <c r="W2345" s="5" t="s">
        <v>20846</v>
      </c>
      <c r="X2345" s="5" t="s">
        <v>52</v>
      </c>
      <c r="Y2345" s="5" t="s">
        <v>52</v>
      </c>
      <c r="Z2345" s="5" t="s">
        <v>20794</v>
      </c>
      <c r="AA2345" s="5" t="s">
        <v>20847</v>
      </c>
      <c r="AB2345" s="5" t="s">
        <v>59</v>
      </c>
      <c r="AC2345" s="5" t="s">
        <v>52</v>
      </c>
      <c r="AD2345" s="5" t="s">
        <v>72</v>
      </c>
      <c r="AE2345" s="5" t="s">
        <v>73</v>
      </c>
      <c r="AF2345" s="5" t="s">
        <v>74</v>
      </c>
      <c r="AG2345" s="5" t="s">
        <v>75</v>
      </c>
      <c r="AH2345" s="5" t="s">
        <v>76</v>
      </c>
      <c r="AI2345" s="5" t="s">
        <v>77</v>
      </c>
      <c r="AJ2345" s="5" t="s">
        <v>18866</v>
      </c>
      <c r="AK2345" s="5" t="s">
        <v>20560</v>
      </c>
      <c r="AL2345" s="5" t="s">
        <v>589</v>
      </c>
    </row>
    <row r="2346" hidden="1">
      <c r="A2346" s="5" t="s">
        <v>20848</v>
      </c>
      <c r="B2346" s="5" t="s">
        <v>16737</v>
      </c>
      <c r="C2346" s="5" t="s">
        <v>16738</v>
      </c>
      <c r="D2346" s="9">
        <v>42460.0</v>
      </c>
      <c r="E2346" s="5">
        <v>6367.0</v>
      </c>
      <c r="F2346" s="5">
        <v>2894.0</v>
      </c>
      <c r="G2346" s="5" t="s">
        <v>3378</v>
      </c>
      <c r="H2346" s="5" t="s">
        <v>272</v>
      </c>
      <c r="I2346" s="5" t="s">
        <v>20849</v>
      </c>
      <c r="J2346" s="5" t="s">
        <v>3378</v>
      </c>
      <c r="K2346" s="5" t="s">
        <v>20850</v>
      </c>
      <c r="L2346" s="5" t="s">
        <v>16741</v>
      </c>
      <c r="M2346" s="10" t="str">
        <f>IFERROR(__xludf.DUMMYFUNCTION("REGEXEXTRACT(L2831, ""[\s,]([A-Z]{2})[,\s]\s?\d{5}"")"),"#N/A")</f>
        <v>#N/A</v>
      </c>
      <c r="N2346" s="5" t="s">
        <v>16742</v>
      </c>
      <c r="O2346" s="5">
        <v>45242.0</v>
      </c>
      <c r="P2346" s="5">
        <v>1.0</v>
      </c>
      <c r="Q2346" s="5" t="s">
        <v>20851</v>
      </c>
      <c r="R2346" s="5">
        <v>2200.0</v>
      </c>
      <c r="S2346" s="5">
        <v>188.0</v>
      </c>
      <c r="T2346" s="5" t="s">
        <v>69</v>
      </c>
      <c r="U2346" s="5">
        <v>0.0</v>
      </c>
      <c r="V2346" s="5" t="s">
        <v>93</v>
      </c>
      <c r="W2346" s="5" t="s">
        <v>20852</v>
      </c>
      <c r="X2346" s="5" t="s">
        <v>55</v>
      </c>
      <c r="Y2346" s="5" t="s">
        <v>20853</v>
      </c>
      <c r="Z2346" s="5" t="s">
        <v>858</v>
      </c>
      <c r="AA2346" s="5">
        <v>2575428.0</v>
      </c>
      <c r="AB2346" s="5" t="s">
        <v>235</v>
      </c>
      <c r="AC2346" s="5" t="s">
        <v>52</v>
      </c>
      <c r="AD2346" s="5" t="s">
        <v>3141</v>
      </c>
      <c r="AE2346" s="5" t="s">
        <v>3142</v>
      </c>
      <c r="AF2346" s="5" t="s">
        <v>162</v>
      </c>
      <c r="AG2346" s="5" t="s">
        <v>52</v>
      </c>
      <c r="AH2346" s="5" t="s">
        <v>52</v>
      </c>
      <c r="AI2346" s="5" t="s">
        <v>3143</v>
      </c>
      <c r="AJ2346" s="5" t="s">
        <v>102</v>
      </c>
      <c r="AK2346" s="5" t="s">
        <v>52</v>
      </c>
      <c r="AL2346" s="5" t="s">
        <v>162</v>
      </c>
    </row>
    <row r="2347" hidden="1">
      <c r="A2347" s="5" t="s">
        <v>20854</v>
      </c>
      <c r="B2347" s="5" t="s">
        <v>16737</v>
      </c>
      <c r="C2347" s="5" t="s">
        <v>16738</v>
      </c>
      <c r="D2347" s="9">
        <v>42460.0</v>
      </c>
      <c r="E2347" s="5">
        <v>40792.0</v>
      </c>
      <c r="F2347" s="5">
        <v>18542.0</v>
      </c>
      <c r="G2347" s="5" t="s">
        <v>3378</v>
      </c>
      <c r="H2347" s="5" t="s">
        <v>272</v>
      </c>
      <c r="I2347" s="5" t="s">
        <v>20849</v>
      </c>
      <c r="J2347" s="5" t="s">
        <v>3378</v>
      </c>
      <c r="K2347" s="5" t="s">
        <v>20855</v>
      </c>
      <c r="L2347" s="5" t="s">
        <v>16741</v>
      </c>
      <c r="M2347" s="10" t="str">
        <f>IFERROR(__xludf.DUMMYFUNCTION("REGEXEXTRACT(L2832, ""[\s,]([A-Z]{2})[,\s]\s?\d{5}"")"),"#N/A")</f>
        <v>#N/A</v>
      </c>
      <c r="N2347" s="5" t="s">
        <v>16742</v>
      </c>
      <c r="O2347" s="5">
        <v>45242.0</v>
      </c>
      <c r="P2347" s="5">
        <v>1.0</v>
      </c>
      <c r="Q2347" s="5" t="s">
        <v>20856</v>
      </c>
      <c r="R2347" s="5">
        <v>4310.0</v>
      </c>
      <c r="S2347" s="5">
        <v>1468.0</v>
      </c>
      <c r="T2347" s="5" t="s">
        <v>69</v>
      </c>
      <c r="U2347" s="5">
        <v>0.0</v>
      </c>
      <c r="V2347" s="5" t="s">
        <v>93</v>
      </c>
      <c r="W2347" s="5" t="s">
        <v>20857</v>
      </c>
      <c r="X2347" s="5" t="s">
        <v>55</v>
      </c>
      <c r="Y2347" s="5" t="s">
        <v>20858</v>
      </c>
      <c r="Z2347" s="5" t="s">
        <v>858</v>
      </c>
      <c r="AA2347" s="5">
        <v>2554529.0</v>
      </c>
      <c r="AB2347" s="5" t="s">
        <v>235</v>
      </c>
      <c r="AC2347" s="5" t="s">
        <v>52</v>
      </c>
      <c r="AD2347" s="5" t="s">
        <v>3141</v>
      </c>
      <c r="AE2347" s="5" t="s">
        <v>3142</v>
      </c>
      <c r="AF2347" s="5" t="s">
        <v>162</v>
      </c>
      <c r="AG2347" s="5" t="s">
        <v>52</v>
      </c>
      <c r="AH2347" s="5" t="s">
        <v>52</v>
      </c>
      <c r="AI2347" s="5" t="s">
        <v>3143</v>
      </c>
      <c r="AJ2347" s="5" t="s">
        <v>102</v>
      </c>
      <c r="AK2347" s="5" t="s">
        <v>52</v>
      </c>
      <c r="AL2347" s="5" t="s">
        <v>162</v>
      </c>
    </row>
    <row r="2348" hidden="1">
      <c r="A2348" s="5" t="s">
        <v>20859</v>
      </c>
      <c r="B2348" s="5" t="s">
        <v>17653</v>
      </c>
      <c r="C2348" s="5" t="s">
        <v>102</v>
      </c>
      <c r="D2348" s="9">
        <v>42460.0</v>
      </c>
      <c r="E2348" s="5">
        <v>40828.0</v>
      </c>
      <c r="F2348" s="5">
        <v>18558.0</v>
      </c>
      <c r="G2348" s="5" t="s">
        <v>963</v>
      </c>
      <c r="H2348" s="5" t="s">
        <v>272</v>
      </c>
      <c r="I2348" s="5" t="s">
        <v>20860</v>
      </c>
      <c r="J2348" s="5" t="s">
        <v>965</v>
      </c>
      <c r="K2348" s="5" t="s">
        <v>20861</v>
      </c>
      <c r="L2348" s="5" t="s">
        <v>20862</v>
      </c>
      <c r="M2348" s="10" t="str">
        <f>IFERROR(__xludf.DUMMYFUNCTION("REGEXEXTRACT(L2833, ""[\s,]([A-Z]{2})[,\s]\s?\d{5}"")"),"#N/A")</f>
        <v>#N/A</v>
      </c>
      <c r="N2348" s="5" t="s">
        <v>52</v>
      </c>
      <c r="O2348" s="5">
        <v>77058.0</v>
      </c>
      <c r="P2348" s="5">
        <v>1.0</v>
      </c>
      <c r="Q2348" s="5" t="s">
        <v>20863</v>
      </c>
      <c r="R2348" s="5" t="s">
        <v>211</v>
      </c>
      <c r="S2348" s="5">
        <v>900.0</v>
      </c>
      <c r="T2348" s="5" t="s">
        <v>196</v>
      </c>
      <c r="U2348" s="5">
        <v>27.0</v>
      </c>
      <c r="V2348" s="5" t="s">
        <v>93</v>
      </c>
      <c r="W2348" s="5" t="s">
        <v>20864</v>
      </c>
      <c r="X2348" s="5" t="s">
        <v>52</v>
      </c>
      <c r="Y2348" s="5" t="s">
        <v>52</v>
      </c>
      <c r="Z2348" s="5" t="s">
        <v>20865</v>
      </c>
      <c r="AA2348" s="5" t="s">
        <v>20866</v>
      </c>
      <c r="AB2348" s="5" t="s">
        <v>260</v>
      </c>
      <c r="AC2348" s="5" t="s">
        <v>283</v>
      </c>
      <c r="AD2348" s="5" t="s">
        <v>9092</v>
      </c>
      <c r="AE2348" s="5" t="s">
        <v>9093</v>
      </c>
      <c r="AF2348" s="5" t="s">
        <v>2166</v>
      </c>
      <c r="AG2348" s="5" t="s">
        <v>52</v>
      </c>
      <c r="AH2348" s="5" t="s">
        <v>52</v>
      </c>
      <c r="AI2348" s="5" t="s">
        <v>52</v>
      </c>
      <c r="AJ2348" s="5" t="s">
        <v>102</v>
      </c>
      <c r="AK2348" s="5" t="s">
        <v>52</v>
      </c>
      <c r="AL2348" s="5" t="s">
        <v>20122</v>
      </c>
    </row>
    <row r="2349" hidden="1">
      <c r="A2349" s="5" t="s">
        <v>20867</v>
      </c>
      <c r="B2349" s="5" t="s">
        <v>13270</v>
      </c>
      <c r="C2349" s="5" t="s">
        <v>16430</v>
      </c>
      <c r="D2349" s="9">
        <v>42460.0</v>
      </c>
      <c r="E2349" s="5">
        <v>62205.0</v>
      </c>
      <c r="F2349" s="5">
        <v>28275.0</v>
      </c>
      <c r="G2349" s="5" t="s">
        <v>19326</v>
      </c>
      <c r="H2349" s="5" t="s">
        <v>205</v>
      </c>
      <c r="I2349" s="5" t="s">
        <v>20868</v>
      </c>
      <c r="J2349" s="5" t="s">
        <v>2471</v>
      </c>
      <c r="K2349" s="5" t="s">
        <v>1536</v>
      </c>
      <c r="L2349" s="5" t="s">
        <v>18420</v>
      </c>
      <c r="M2349" s="10" t="str">
        <f>IFERROR(__xludf.DUMMYFUNCTION("REGEXEXTRACT(L2834, ""[\s,]([A-Z]{2})[,\s]\s?\d{5}"")"),"#N/A")</f>
        <v>#N/A</v>
      </c>
      <c r="N2349" s="5" t="s">
        <v>18565</v>
      </c>
      <c r="O2349" s="5">
        <v>36229.0</v>
      </c>
      <c r="P2349" s="5">
        <v>1.0</v>
      </c>
      <c r="Q2349" s="5" t="s">
        <v>20869</v>
      </c>
      <c r="R2349" s="5" t="s">
        <v>244</v>
      </c>
      <c r="S2349" s="5">
        <v>4395.0</v>
      </c>
      <c r="T2349" s="5" t="s">
        <v>53</v>
      </c>
      <c r="U2349" s="5">
        <v>0.0</v>
      </c>
      <c r="V2349" s="5" t="s">
        <v>70</v>
      </c>
      <c r="W2349" s="5" t="s">
        <v>20870</v>
      </c>
      <c r="X2349" s="5" t="s">
        <v>55</v>
      </c>
      <c r="Y2349" s="5" t="s">
        <v>20871</v>
      </c>
      <c r="Z2349" s="5">
        <v>1602.0</v>
      </c>
      <c r="AA2349" s="5" t="s">
        <v>20872</v>
      </c>
      <c r="AB2349" s="5" t="s">
        <v>162</v>
      </c>
      <c r="AC2349" s="5" t="s">
        <v>52</v>
      </c>
      <c r="AD2349" s="5" t="s">
        <v>18427</v>
      </c>
      <c r="AE2349" s="5" t="s">
        <v>18428</v>
      </c>
      <c r="AF2349" s="5" t="s">
        <v>18429</v>
      </c>
      <c r="AG2349" s="5" t="s">
        <v>863</v>
      </c>
      <c r="AH2349" s="5">
        <v>90502.0</v>
      </c>
      <c r="AI2349" s="5" t="s">
        <v>18430</v>
      </c>
      <c r="AJ2349" s="5" t="s">
        <v>102</v>
      </c>
      <c r="AK2349" s="5" t="s">
        <v>52</v>
      </c>
      <c r="AL2349" s="5" t="s">
        <v>3729</v>
      </c>
    </row>
    <row r="2350" hidden="1">
      <c r="A2350" s="5" t="s">
        <v>20873</v>
      </c>
      <c r="B2350" s="5" t="s">
        <v>16737</v>
      </c>
      <c r="C2350" s="5" t="s">
        <v>16738</v>
      </c>
      <c r="D2350" s="9">
        <v>42456.0</v>
      </c>
      <c r="E2350" s="5">
        <v>31464.0</v>
      </c>
      <c r="F2350" s="5">
        <v>14302.0</v>
      </c>
      <c r="G2350" s="5" t="s">
        <v>3378</v>
      </c>
      <c r="H2350" s="5" t="s">
        <v>272</v>
      </c>
      <c r="I2350" s="5" t="s">
        <v>5737</v>
      </c>
      <c r="J2350" s="5" t="s">
        <v>3378</v>
      </c>
      <c r="K2350" s="5" t="s">
        <v>20874</v>
      </c>
      <c r="L2350" s="5" t="s">
        <v>16741</v>
      </c>
      <c r="M2350" s="10" t="str">
        <f>IFERROR(__xludf.DUMMYFUNCTION("REGEXEXTRACT(L2835, ""[\s,]([A-Z]{2})[,\s]\s?\d{5}"")"),"#N/A")</f>
        <v>#N/A</v>
      </c>
      <c r="N2350" s="5" t="s">
        <v>16742</v>
      </c>
      <c r="O2350" s="5">
        <v>45242.0</v>
      </c>
      <c r="P2350" s="5">
        <v>1.0</v>
      </c>
      <c r="Q2350" s="5" t="s">
        <v>20875</v>
      </c>
      <c r="R2350" s="5" t="s">
        <v>52</v>
      </c>
      <c r="S2350" s="5">
        <v>802.0</v>
      </c>
      <c r="T2350" s="5" t="s">
        <v>69</v>
      </c>
      <c r="U2350" s="5">
        <v>0.0</v>
      </c>
      <c r="V2350" s="5" t="s">
        <v>93</v>
      </c>
      <c r="W2350" s="5" t="s">
        <v>20876</v>
      </c>
      <c r="X2350" s="5" t="s">
        <v>55</v>
      </c>
      <c r="Y2350" s="5" t="s">
        <v>20877</v>
      </c>
      <c r="Z2350" s="5" t="s">
        <v>8592</v>
      </c>
      <c r="AA2350" s="5">
        <v>2580516.0</v>
      </c>
      <c r="AB2350" s="5" t="s">
        <v>260</v>
      </c>
      <c r="AC2350" s="5" t="s">
        <v>52</v>
      </c>
      <c r="AD2350" s="5" t="s">
        <v>3141</v>
      </c>
      <c r="AE2350" s="5" t="s">
        <v>3142</v>
      </c>
      <c r="AF2350" s="5" t="s">
        <v>162</v>
      </c>
      <c r="AG2350" s="5" t="s">
        <v>52</v>
      </c>
      <c r="AH2350" s="5" t="s">
        <v>52</v>
      </c>
      <c r="AI2350" s="5" t="s">
        <v>3143</v>
      </c>
      <c r="AJ2350" s="5" t="s">
        <v>102</v>
      </c>
      <c r="AK2350" s="5" t="s">
        <v>52</v>
      </c>
      <c r="AL2350" s="5" t="s">
        <v>162</v>
      </c>
    </row>
    <row r="2351" hidden="1">
      <c r="A2351" s="5" t="s">
        <v>20878</v>
      </c>
      <c r="B2351" s="5" t="s">
        <v>20879</v>
      </c>
      <c r="C2351" s="5" t="s">
        <v>20880</v>
      </c>
      <c r="D2351" s="9">
        <v>42456.0</v>
      </c>
      <c r="E2351" s="5">
        <v>9687.0</v>
      </c>
      <c r="F2351" s="5">
        <v>4403.0</v>
      </c>
      <c r="G2351" s="5" t="s">
        <v>226</v>
      </c>
      <c r="H2351" s="5" t="s">
        <v>205</v>
      </c>
      <c r="I2351" s="5" t="s">
        <v>15707</v>
      </c>
      <c r="J2351" s="5" t="s">
        <v>228</v>
      </c>
      <c r="K2351" s="5" t="s">
        <v>20881</v>
      </c>
      <c r="L2351" s="5" t="s">
        <v>20882</v>
      </c>
      <c r="M2351" s="10" t="str">
        <f>IFERROR(__xludf.DUMMYFUNCTION("REGEXEXTRACT(L2836, ""[\s,]([A-Z]{2})[,\s]\s?\d{5}"")"),"#N/A")</f>
        <v>#N/A</v>
      </c>
      <c r="N2351" s="5" t="s">
        <v>20883</v>
      </c>
      <c r="O2351" s="5">
        <v>36727.0</v>
      </c>
      <c r="P2351" s="5">
        <v>1.0</v>
      </c>
      <c r="Q2351" s="5" t="s">
        <v>20884</v>
      </c>
      <c r="R2351" s="5">
        <v>4510.0</v>
      </c>
      <c r="S2351" s="5">
        <v>1150.0</v>
      </c>
      <c r="T2351" s="5" t="s">
        <v>115</v>
      </c>
      <c r="U2351" s="5">
        <v>0.0</v>
      </c>
      <c r="V2351" s="5" t="s">
        <v>52</v>
      </c>
      <c r="W2351" s="5" t="s">
        <v>20885</v>
      </c>
      <c r="X2351" s="5" t="s">
        <v>52</v>
      </c>
      <c r="Y2351" s="5" t="s">
        <v>52</v>
      </c>
      <c r="Z2351" s="5" t="s">
        <v>20886</v>
      </c>
      <c r="AA2351" s="5" t="s">
        <v>20887</v>
      </c>
      <c r="AB2351" s="5" t="s">
        <v>59</v>
      </c>
      <c r="AC2351" s="5" t="s">
        <v>52</v>
      </c>
      <c r="AD2351" s="5" t="s">
        <v>181</v>
      </c>
      <c r="AE2351" s="5" t="s">
        <v>182</v>
      </c>
      <c r="AF2351" s="5" t="s">
        <v>183</v>
      </c>
      <c r="AG2351" s="5" t="s">
        <v>52</v>
      </c>
      <c r="AH2351" s="5" t="s">
        <v>52</v>
      </c>
      <c r="AI2351" s="5" t="s">
        <v>184</v>
      </c>
      <c r="AJ2351" s="5" t="s">
        <v>20888</v>
      </c>
      <c r="AK2351" s="5" t="s">
        <v>20889</v>
      </c>
      <c r="AL2351" s="5" t="s">
        <v>20890</v>
      </c>
    </row>
    <row r="2352">
      <c r="A2352" s="5" t="s">
        <v>20891</v>
      </c>
      <c r="B2352" s="5" t="s">
        <v>20343</v>
      </c>
      <c r="C2352" s="5" t="s">
        <v>20892</v>
      </c>
      <c r="D2352" s="9">
        <v>42455.0</v>
      </c>
      <c r="E2352" s="5">
        <v>42900.0</v>
      </c>
      <c r="F2352" s="5">
        <v>19500.0</v>
      </c>
      <c r="G2352" s="5" t="s">
        <v>3867</v>
      </c>
      <c r="H2352" s="5" t="s">
        <v>45</v>
      </c>
      <c r="I2352" s="5" t="s">
        <v>6158</v>
      </c>
      <c r="J2352" s="5" t="s">
        <v>532</v>
      </c>
      <c r="K2352" s="5" t="s">
        <v>20893</v>
      </c>
      <c r="L2352" s="5" t="s">
        <v>20894</v>
      </c>
      <c r="M2352" s="10" t="str">
        <f>IFERROR(__xludf.DUMMYFUNCTION("REGEXEXTRACT(L2837, ""[\s,]([A-Z]{2})[,\s]\s?\d{5}"")"),"#N/A")</f>
        <v>#N/A</v>
      </c>
      <c r="N2352" s="5" t="s">
        <v>20895</v>
      </c>
      <c r="O2352" s="5">
        <v>28217.0</v>
      </c>
      <c r="P2352" s="5">
        <v>1.0</v>
      </c>
      <c r="Q2352" s="5" t="s">
        <v>20896</v>
      </c>
      <c r="R2352" s="5" t="s">
        <v>52</v>
      </c>
      <c r="S2352" s="5">
        <v>25.0</v>
      </c>
      <c r="T2352" s="5" t="s">
        <v>855</v>
      </c>
      <c r="U2352" s="5">
        <v>24.0</v>
      </c>
      <c r="V2352" s="5" t="s">
        <v>93</v>
      </c>
      <c r="W2352" s="5" t="s">
        <v>20897</v>
      </c>
      <c r="X2352" s="5" t="s">
        <v>71</v>
      </c>
      <c r="Y2352" s="5" t="s">
        <v>52</v>
      </c>
      <c r="Z2352" s="5" t="s">
        <v>20898</v>
      </c>
      <c r="AA2352" s="5" t="s">
        <v>20899</v>
      </c>
      <c r="AB2352" s="5" t="s">
        <v>260</v>
      </c>
      <c r="AC2352" s="5" t="s">
        <v>283</v>
      </c>
      <c r="AD2352" s="5" t="s">
        <v>11980</v>
      </c>
      <c r="AE2352" s="5" t="s">
        <v>11981</v>
      </c>
      <c r="AF2352" s="5" t="s">
        <v>218</v>
      </c>
      <c r="AG2352" s="5" t="s">
        <v>52</v>
      </c>
      <c r="AH2352" s="5" t="s">
        <v>11982</v>
      </c>
      <c r="AI2352" s="5" t="s">
        <v>11983</v>
      </c>
      <c r="AJ2352" s="5" t="s">
        <v>20343</v>
      </c>
      <c r="AK2352" s="5" t="s">
        <v>20894</v>
      </c>
      <c r="AL2352" s="5" t="s">
        <v>336</v>
      </c>
    </row>
    <row r="2353" hidden="1">
      <c r="A2353" s="5" t="s">
        <v>20900</v>
      </c>
      <c r="B2353" s="5" t="s">
        <v>14992</v>
      </c>
      <c r="C2353" s="5" t="s">
        <v>14993</v>
      </c>
      <c r="D2353" s="9">
        <v>42455.0</v>
      </c>
      <c r="E2353" s="5">
        <v>97812.0</v>
      </c>
      <c r="F2353" s="5">
        <v>44460.0</v>
      </c>
      <c r="G2353" s="5" t="s">
        <v>2212</v>
      </c>
      <c r="H2353" s="5" t="s">
        <v>189</v>
      </c>
      <c r="I2353" s="5" t="s">
        <v>20901</v>
      </c>
      <c r="J2353" s="5" t="s">
        <v>2214</v>
      </c>
      <c r="K2353" s="5" t="s">
        <v>20902</v>
      </c>
      <c r="L2353" s="5" t="s">
        <v>20903</v>
      </c>
      <c r="M2353" s="10" t="str">
        <f>IFERROR(__xludf.DUMMYFUNCTION("REGEXEXTRACT(L2838, ""[\s,]([A-Z]{2})[,\s]\s?\d{5}"")"),"#N/A")</f>
        <v>#N/A</v>
      </c>
      <c r="N2353" s="5" t="s">
        <v>20904</v>
      </c>
      <c r="O2353" s="5">
        <v>76600.0</v>
      </c>
      <c r="P2353" s="5">
        <v>2.0</v>
      </c>
      <c r="Q2353" s="5" t="s">
        <v>20905</v>
      </c>
      <c r="R2353" s="5" t="s">
        <v>52</v>
      </c>
      <c r="S2353" s="5">
        <v>1173.0</v>
      </c>
      <c r="T2353" s="5" t="s">
        <v>115</v>
      </c>
      <c r="U2353" s="5">
        <v>0.0</v>
      </c>
      <c r="V2353" s="5" t="s">
        <v>70</v>
      </c>
      <c r="W2353" s="5" t="s">
        <v>20906</v>
      </c>
      <c r="X2353" s="5" t="s">
        <v>71</v>
      </c>
      <c r="Y2353" s="5" t="s">
        <v>52</v>
      </c>
      <c r="Z2353" s="5" t="s">
        <v>20907</v>
      </c>
      <c r="AA2353" s="5" t="s">
        <v>20908</v>
      </c>
      <c r="AB2353" s="5" t="s">
        <v>235</v>
      </c>
      <c r="AC2353" s="5" t="s">
        <v>52</v>
      </c>
      <c r="AD2353" s="5" t="s">
        <v>398</v>
      </c>
      <c r="AE2353" s="5" t="s">
        <v>399</v>
      </c>
      <c r="AF2353" s="5" t="s">
        <v>400</v>
      </c>
      <c r="AG2353" s="5" t="s">
        <v>401</v>
      </c>
      <c r="AH2353" s="5">
        <v>23502.0</v>
      </c>
      <c r="AI2353" s="5" t="s">
        <v>402</v>
      </c>
      <c r="AJ2353" s="5" t="s">
        <v>14992</v>
      </c>
      <c r="AK2353" s="5" t="s">
        <v>20903</v>
      </c>
      <c r="AL2353" s="5" t="s">
        <v>2223</v>
      </c>
    </row>
    <row r="2354" hidden="1">
      <c r="A2354" s="5" t="s">
        <v>20909</v>
      </c>
      <c r="B2354" s="5" t="s">
        <v>17722</v>
      </c>
      <c r="C2354" s="5" t="s">
        <v>20636</v>
      </c>
      <c r="D2354" s="9">
        <v>42452.0</v>
      </c>
      <c r="E2354" s="5">
        <v>173120.0</v>
      </c>
      <c r="F2354" s="5">
        <v>78691.0</v>
      </c>
      <c r="G2354" s="5" t="s">
        <v>1419</v>
      </c>
      <c r="H2354" s="5" t="s">
        <v>480</v>
      </c>
      <c r="I2354" s="5" t="s">
        <v>19471</v>
      </c>
      <c r="J2354" s="5" t="s">
        <v>256</v>
      </c>
      <c r="K2354" s="5" t="s">
        <v>20910</v>
      </c>
      <c r="L2354" s="5" t="s">
        <v>20638</v>
      </c>
      <c r="M2354" s="10" t="str">
        <f>IFERROR(__xludf.DUMMYFUNCTION("REGEXEXTRACT(L2839, ""[\s,]([A-Z]{2})[,\s]\s?\d{5}"")"),"#N/A")</f>
        <v>#N/A</v>
      </c>
      <c r="N2354" s="5" t="s">
        <v>20639</v>
      </c>
      <c r="O2354" s="5">
        <v>0.0</v>
      </c>
      <c r="P2354" s="5">
        <v>3.0</v>
      </c>
      <c r="Q2354" s="5" t="s">
        <v>20911</v>
      </c>
      <c r="R2354" s="5" t="s">
        <v>2229</v>
      </c>
      <c r="S2354" s="5">
        <v>173.0</v>
      </c>
      <c r="T2354" s="5" t="s">
        <v>20434</v>
      </c>
      <c r="U2354" s="5">
        <v>0.0</v>
      </c>
      <c r="V2354" s="5" t="s">
        <v>52</v>
      </c>
      <c r="W2354" s="5" t="s">
        <v>20912</v>
      </c>
      <c r="X2354" s="5" t="s">
        <v>52</v>
      </c>
      <c r="Y2354" s="5" t="s">
        <v>52</v>
      </c>
      <c r="Z2354" s="5" t="s">
        <v>10183</v>
      </c>
      <c r="AA2354" s="5" t="s">
        <v>20913</v>
      </c>
      <c r="AB2354" s="5" t="s">
        <v>1498</v>
      </c>
      <c r="AC2354" s="5" t="s">
        <v>52</v>
      </c>
      <c r="AD2354" s="5" t="s">
        <v>17351</v>
      </c>
      <c r="AE2354" s="5" t="s">
        <v>17352</v>
      </c>
      <c r="AF2354" s="5" t="s">
        <v>17353</v>
      </c>
      <c r="AG2354" s="5" t="s">
        <v>52</v>
      </c>
      <c r="AH2354" s="5" t="s">
        <v>52</v>
      </c>
      <c r="AI2354" s="5" t="s">
        <v>52</v>
      </c>
      <c r="AJ2354" s="5" t="s">
        <v>17722</v>
      </c>
      <c r="AK2354" s="5" t="s">
        <v>20638</v>
      </c>
      <c r="AL2354" s="5" t="s">
        <v>4069</v>
      </c>
    </row>
    <row r="2355" hidden="1">
      <c r="A2355" s="5" t="s">
        <v>20914</v>
      </c>
      <c r="B2355" s="5" t="s">
        <v>20428</v>
      </c>
      <c r="C2355" s="5" t="s">
        <v>20915</v>
      </c>
      <c r="D2355" s="9">
        <v>42452.0</v>
      </c>
      <c r="E2355" s="5">
        <v>406479.0</v>
      </c>
      <c r="F2355" s="5">
        <v>184763.0</v>
      </c>
      <c r="G2355" s="5" t="s">
        <v>1419</v>
      </c>
      <c r="H2355" s="5" t="s">
        <v>480</v>
      </c>
      <c r="I2355" s="5" t="s">
        <v>19471</v>
      </c>
      <c r="J2355" s="5" t="s">
        <v>256</v>
      </c>
      <c r="K2355" s="5" t="s">
        <v>20916</v>
      </c>
      <c r="L2355" s="5" t="s">
        <v>20431</v>
      </c>
      <c r="M2355" s="10" t="str">
        <f>IFERROR(__xludf.DUMMYFUNCTION("REGEXEXTRACT(L2840, ""[\s,]([A-Z]{2})[,\s]\s?\d{5}"")"),"#N/A")</f>
        <v>#N/A</v>
      </c>
      <c r="N2355" s="5" t="s">
        <v>20917</v>
      </c>
      <c r="O2355" s="5">
        <v>0.0</v>
      </c>
      <c r="P2355" s="5">
        <v>7.0</v>
      </c>
      <c r="Q2355" s="5" t="s">
        <v>20918</v>
      </c>
      <c r="R2355" s="5" t="s">
        <v>20919</v>
      </c>
      <c r="S2355" s="5">
        <v>402.0</v>
      </c>
      <c r="T2355" s="5" t="s">
        <v>20434</v>
      </c>
      <c r="U2355" s="5">
        <v>0.0</v>
      </c>
      <c r="V2355" s="5" t="s">
        <v>52</v>
      </c>
      <c r="W2355" s="5" t="s">
        <v>20920</v>
      </c>
      <c r="X2355" s="5" t="s">
        <v>52</v>
      </c>
      <c r="Y2355" s="5" t="s">
        <v>52</v>
      </c>
      <c r="Z2355" s="5" t="s">
        <v>10183</v>
      </c>
      <c r="AA2355" s="5" t="s">
        <v>20921</v>
      </c>
      <c r="AB2355" s="5" t="s">
        <v>1498</v>
      </c>
      <c r="AC2355" s="5" t="s">
        <v>52</v>
      </c>
      <c r="AD2355" s="5" t="s">
        <v>17351</v>
      </c>
      <c r="AE2355" s="5" t="s">
        <v>17352</v>
      </c>
      <c r="AF2355" s="5" t="s">
        <v>17353</v>
      </c>
      <c r="AG2355" s="5" t="s">
        <v>52</v>
      </c>
      <c r="AH2355" s="5" t="s">
        <v>52</v>
      </c>
      <c r="AI2355" s="5" t="s">
        <v>52</v>
      </c>
      <c r="AJ2355" s="5" t="s">
        <v>20428</v>
      </c>
      <c r="AK2355" s="5" t="s">
        <v>20431</v>
      </c>
      <c r="AL2355" s="5" t="s">
        <v>4069</v>
      </c>
    </row>
    <row r="2356" hidden="1">
      <c r="A2356" s="5" t="s">
        <v>20922</v>
      </c>
      <c r="B2356" s="5" t="s">
        <v>18318</v>
      </c>
      <c r="C2356" s="5" t="s">
        <v>18319</v>
      </c>
      <c r="D2356" s="9">
        <v>42451.0</v>
      </c>
      <c r="E2356" s="5">
        <v>95920.0</v>
      </c>
      <c r="F2356" s="5">
        <v>43600.0</v>
      </c>
      <c r="G2356" s="5" t="s">
        <v>2967</v>
      </c>
      <c r="H2356" s="5" t="s">
        <v>290</v>
      </c>
      <c r="I2356" s="5" t="s">
        <v>20923</v>
      </c>
      <c r="J2356" s="5" t="s">
        <v>1460</v>
      </c>
      <c r="K2356" s="5" t="s">
        <v>20924</v>
      </c>
      <c r="L2356" s="5" t="s">
        <v>18320</v>
      </c>
      <c r="M2356" s="10" t="str">
        <f>IFERROR(__xludf.DUMMYFUNCTION("REGEXEXTRACT(L2841, ""[\s,]([A-Z]{2})[,\s]\s?\d{5}"")"),"#N/A")</f>
        <v>#N/A</v>
      </c>
      <c r="N2356" s="5" t="s">
        <v>19057</v>
      </c>
      <c r="O2356" s="5">
        <v>22602.0</v>
      </c>
      <c r="P2356" s="5">
        <v>2.0</v>
      </c>
      <c r="Q2356" s="5" t="s">
        <v>20925</v>
      </c>
      <c r="R2356" s="5" t="s">
        <v>2195</v>
      </c>
      <c r="S2356" s="5">
        <v>45.0</v>
      </c>
      <c r="T2356" s="5" t="s">
        <v>53</v>
      </c>
      <c r="U2356" s="5">
        <v>54.0</v>
      </c>
      <c r="V2356" s="5" t="s">
        <v>93</v>
      </c>
      <c r="W2356" s="5" t="s">
        <v>20926</v>
      </c>
      <c r="X2356" s="5" t="s">
        <v>52</v>
      </c>
      <c r="Y2356" s="5" t="s">
        <v>52</v>
      </c>
      <c r="Z2356" s="5" t="s">
        <v>20927</v>
      </c>
      <c r="AA2356" s="5" t="s">
        <v>20928</v>
      </c>
      <c r="AB2356" s="5" t="s">
        <v>2743</v>
      </c>
      <c r="AC2356" s="5" t="s">
        <v>52</v>
      </c>
      <c r="AD2356" s="5" t="s">
        <v>11980</v>
      </c>
      <c r="AE2356" s="5" t="s">
        <v>11981</v>
      </c>
      <c r="AF2356" s="5" t="s">
        <v>218</v>
      </c>
      <c r="AG2356" s="5" t="s">
        <v>52</v>
      </c>
      <c r="AH2356" s="5" t="s">
        <v>11982</v>
      </c>
      <c r="AI2356" s="5" t="s">
        <v>11983</v>
      </c>
      <c r="AJ2356" s="5" t="s">
        <v>18318</v>
      </c>
      <c r="AK2356" s="5" t="s">
        <v>18320</v>
      </c>
      <c r="AL2356" s="5" t="s">
        <v>18326</v>
      </c>
    </row>
    <row r="2357" hidden="1">
      <c r="A2357" s="5" t="s">
        <v>20929</v>
      </c>
      <c r="B2357" s="5" t="s">
        <v>20930</v>
      </c>
      <c r="C2357" s="5" t="s">
        <v>20931</v>
      </c>
      <c r="D2357" s="9">
        <v>42451.0</v>
      </c>
      <c r="E2357" s="5">
        <v>29234.0</v>
      </c>
      <c r="F2357" s="5">
        <v>13288.0</v>
      </c>
      <c r="G2357" s="5" t="s">
        <v>719</v>
      </c>
      <c r="H2357" s="5" t="s">
        <v>171</v>
      </c>
      <c r="I2357" s="5" t="s">
        <v>18191</v>
      </c>
      <c r="J2357" s="5" t="s">
        <v>274</v>
      </c>
      <c r="K2357" s="5" t="s">
        <v>20932</v>
      </c>
      <c r="L2357" s="5" t="s">
        <v>20933</v>
      </c>
      <c r="M2357" s="10" t="str">
        <f>IFERROR(__xludf.DUMMYFUNCTION("REGEXEXTRACT(L2842, ""[\s,]([A-Z]{2})[,\s]\s?\d{5}"")"),"#N/A")</f>
        <v>#N/A</v>
      </c>
      <c r="N2357" s="5" t="s">
        <v>20934</v>
      </c>
      <c r="O2357" s="5">
        <v>24060.0</v>
      </c>
      <c r="P2357" s="5">
        <v>1.0</v>
      </c>
      <c r="Q2357" s="5" t="s">
        <v>20935</v>
      </c>
      <c r="R2357" s="5">
        <v>4500.0</v>
      </c>
      <c r="S2357" s="5">
        <v>4403.0</v>
      </c>
      <c r="T2357" s="5" t="s">
        <v>115</v>
      </c>
      <c r="U2357" s="5">
        <v>0.0</v>
      </c>
      <c r="V2357" s="5" t="s">
        <v>70</v>
      </c>
      <c r="W2357" s="5" t="s">
        <v>20936</v>
      </c>
      <c r="X2357" s="5" t="s">
        <v>52</v>
      </c>
      <c r="Y2357" s="5" t="s">
        <v>52</v>
      </c>
      <c r="Z2357" s="5" t="s">
        <v>20937</v>
      </c>
      <c r="AA2357" s="5" t="s">
        <v>20938</v>
      </c>
      <c r="AB2357" s="5" t="s">
        <v>162</v>
      </c>
      <c r="AC2357" s="5" t="s">
        <v>283</v>
      </c>
      <c r="AD2357" s="5" t="s">
        <v>398</v>
      </c>
      <c r="AE2357" s="5" t="s">
        <v>399</v>
      </c>
      <c r="AF2357" s="5" t="s">
        <v>400</v>
      </c>
      <c r="AG2357" s="5" t="s">
        <v>401</v>
      </c>
      <c r="AH2357" s="5">
        <v>23502.0</v>
      </c>
      <c r="AI2357" s="5" t="s">
        <v>402</v>
      </c>
      <c r="AJ2357" s="5" t="s">
        <v>20939</v>
      </c>
      <c r="AK2357" s="5" t="s">
        <v>20940</v>
      </c>
      <c r="AL2357" s="5" t="s">
        <v>735</v>
      </c>
    </row>
    <row r="2358">
      <c r="A2358" s="5" t="s">
        <v>20941</v>
      </c>
      <c r="B2358" s="5" t="s">
        <v>20942</v>
      </c>
      <c r="C2358" s="5" t="s">
        <v>20943</v>
      </c>
      <c r="D2358" s="9">
        <v>42450.0</v>
      </c>
      <c r="E2358" s="5">
        <v>41831.0</v>
      </c>
      <c r="F2358" s="5">
        <v>19014.0</v>
      </c>
      <c r="G2358" s="5" t="s">
        <v>2941</v>
      </c>
      <c r="H2358" s="5" t="s">
        <v>45</v>
      </c>
      <c r="I2358" s="5" t="s">
        <v>2020</v>
      </c>
      <c r="J2358" s="5" t="s">
        <v>424</v>
      </c>
      <c r="K2358" s="5" t="s">
        <v>391</v>
      </c>
      <c r="L2358" s="5" t="s">
        <v>20944</v>
      </c>
      <c r="M2358" s="10" t="str">
        <f>IFERROR(__xludf.DUMMYFUNCTION("REGEXEXTRACT(L2843, ""[\s,]([A-Z]{2})[,\s]\s?\d{5}"")"),"#N/A")</f>
        <v>#N/A</v>
      </c>
      <c r="N2358" s="5" t="s">
        <v>20945</v>
      </c>
      <c r="O2358" s="5">
        <v>60047.0</v>
      </c>
      <c r="P2358" s="5">
        <v>1.0</v>
      </c>
      <c r="Q2358" s="5" t="s">
        <v>20946</v>
      </c>
      <c r="R2358" s="5" t="s">
        <v>244</v>
      </c>
      <c r="S2358" s="5">
        <v>35.0</v>
      </c>
      <c r="T2358" s="5" t="s">
        <v>69</v>
      </c>
      <c r="U2358" s="5">
        <v>40.0</v>
      </c>
      <c r="V2358" s="5" t="s">
        <v>70</v>
      </c>
      <c r="W2358" s="5" t="s">
        <v>20947</v>
      </c>
      <c r="X2358" s="5" t="s">
        <v>52</v>
      </c>
      <c r="Y2358" s="5" t="s">
        <v>52</v>
      </c>
      <c r="Z2358" s="5">
        <v>1604.0</v>
      </c>
      <c r="AA2358" s="5" t="s">
        <v>20948</v>
      </c>
      <c r="AB2358" s="5" t="s">
        <v>730</v>
      </c>
      <c r="AC2358" s="5" t="s">
        <v>283</v>
      </c>
      <c r="AD2358" s="5" t="s">
        <v>72</v>
      </c>
      <c r="AE2358" s="5" t="s">
        <v>73</v>
      </c>
      <c r="AF2358" s="5" t="s">
        <v>74</v>
      </c>
      <c r="AG2358" s="5" t="s">
        <v>75</v>
      </c>
      <c r="AH2358" s="5" t="s">
        <v>76</v>
      </c>
      <c r="AI2358" s="5" t="s">
        <v>77</v>
      </c>
      <c r="AJ2358" s="5" t="s">
        <v>20949</v>
      </c>
      <c r="AK2358" s="5" t="s">
        <v>20950</v>
      </c>
      <c r="AL2358" s="5" t="s">
        <v>20951</v>
      </c>
    </row>
    <row r="2359" hidden="1">
      <c r="A2359" s="5" t="s">
        <v>20952</v>
      </c>
      <c r="B2359" s="5" t="s">
        <v>16737</v>
      </c>
      <c r="C2359" s="5" t="s">
        <v>16738</v>
      </c>
      <c r="D2359" s="9">
        <v>42450.0</v>
      </c>
      <c r="E2359" s="5">
        <v>12388.0</v>
      </c>
      <c r="F2359" s="5">
        <v>5631.0</v>
      </c>
      <c r="G2359" s="5" t="s">
        <v>3378</v>
      </c>
      <c r="H2359" s="5" t="s">
        <v>171</v>
      </c>
      <c r="I2359" s="5" t="s">
        <v>19779</v>
      </c>
      <c r="J2359" s="5" t="s">
        <v>3378</v>
      </c>
      <c r="K2359" s="5" t="s">
        <v>20953</v>
      </c>
      <c r="L2359" s="5" t="s">
        <v>16741</v>
      </c>
      <c r="M2359" s="10" t="str">
        <f>IFERROR(__xludf.DUMMYFUNCTION("REGEXEXTRACT(L2844, ""[\s,]([A-Z]{2})[,\s]\s?\d{5}"")"),"#N/A")</f>
        <v>#N/A</v>
      </c>
      <c r="N2359" s="5" t="s">
        <v>16742</v>
      </c>
      <c r="O2359" s="5">
        <v>45242.0</v>
      </c>
      <c r="P2359" s="5">
        <v>1.0</v>
      </c>
      <c r="Q2359" s="5" t="s">
        <v>20954</v>
      </c>
      <c r="R2359" s="5">
        <v>4310.0</v>
      </c>
      <c r="S2359" s="5">
        <v>541.0</v>
      </c>
      <c r="T2359" s="5" t="s">
        <v>69</v>
      </c>
      <c r="U2359" s="5">
        <v>0.0</v>
      </c>
      <c r="V2359" s="5" t="s">
        <v>93</v>
      </c>
      <c r="W2359" s="5" t="s">
        <v>20955</v>
      </c>
      <c r="X2359" s="5" t="s">
        <v>55</v>
      </c>
      <c r="Y2359" s="5" t="s">
        <v>20956</v>
      </c>
      <c r="Z2359" s="5" t="s">
        <v>9821</v>
      </c>
      <c r="AA2359" s="5" t="s">
        <v>20957</v>
      </c>
      <c r="AB2359" s="5" t="s">
        <v>260</v>
      </c>
      <c r="AC2359" s="5" t="s">
        <v>52</v>
      </c>
      <c r="AD2359" s="5" t="s">
        <v>3141</v>
      </c>
      <c r="AE2359" s="5" t="s">
        <v>3142</v>
      </c>
      <c r="AF2359" s="5" t="s">
        <v>162</v>
      </c>
      <c r="AG2359" s="5" t="s">
        <v>52</v>
      </c>
      <c r="AH2359" s="5" t="s">
        <v>52</v>
      </c>
      <c r="AI2359" s="5" t="s">
        <v>3143</v>
      </c>
      <c r="AJ2359" s="5" t="s">
        <v>102</v>
      </c>
      <c r="AK2359" s="5" t="s">
        <v>52</v>
      </c>
      <c r="AL2359" s="5" t="s">
        <v>162</v>
      </c>
    </row>
    <row r="2360" hidden="1">
      <c r="A2360" s="5" t="s">
        <v>20958</v>
      </c>
      <c r="B2360" s="5" t="s">
        <v>20959</v>
      </c>
      <c r="C2360" s="5" t="s">
        <v>20959</v>
      </c>
      <c r="D2360" s="9">
        <v>42448.0</v>
      </c>
      <c r="E2360" s="5">
        <v>217228.0</v>
      </c>
      <c r="F2360" s="5">
        <v>98740.0</v>
      </c>
      <c r="G2360" s="5" t="s">
        <v>1419</v>
      </c>
      <c r="H2360" s="5" t="s">
        <v>1534</v>
      </c>
      <c r="I2360" s="5" t="s">
        <v>20960</v>
      </c>
      <c r="J2360" s="5" t="s">
        <v>256</v>
      </c>
      <c r="K2360" s="5" t="s">
        <v>20961</v>
      </c>
      <c r="L2360" s="5" t="s">
        <v>20962</v>
      </c>
      <c r="M2360" s="10" t="str">
        <f>IFERROR(__xludf.DUMMYFUNCTION("REGEXEXTRACT(L2845, ""[\s,]([A-Z]{2})[,\s]\s?\d{5}"")"),"#N/A")</f>
        <v>#N/A</v>
      </c>
      <c r="N2360" s="5" t="s">
        <v>20962</v>
      </c>
      <c r="O2360" s="5">
        <v>0.0</v>
      </c>
      <c r="P2360" s="5">
        <v>5.0</v>
      </c>
      <c r="Q2360" s="5" t="s">
        <v>20963</v>
      </c>
      <c r="R2360" s="5" t="s">
        <v>11198</v>
      </c>
      <c r="S2360" s="5">
        <v>22.0</v>
      </c>
      <c r="T2360" s="5" t="s">
        <v>115</v>
      </c>
      <c r="U2360" s="5">
        <v>0.0</v>
      </c>
      <c r="V2360" s="5" t="s">
        <v>52</v>
      </c>
      <c r="W2360" s="5" t="s">
        <v>20964</v>
      </c>
      <c r="X2360" s="5" t="s">
        <v>52</v>
      </c>
      <c r="Y2360" s="5" t="s">
        <v>52</v>
      </c>
      <c r="Z2360" s="5" t="s">
        <v>20965</v>
      </c>
      <c r="AA2360" s="5" t="s">
        <v>20966</v>
      </c>
      <c r="AB2360" s="5" t="s">
        <v>235</v>
      </c>
      <c r="AC2360" s="5" t="s">
        <v>52</v>
      </c>
      <c r="AD2360" s="5" t="s">
        <v>3589</v>
      </c>
      <c r="AE2360" s="5" t="s">
        <v>3590</v>
      </c>
      <c r="AF2360" s="5" t="s">
        <v>3591</v>
      </c>
      <c r="AG2360" s="5" t="s">
        <v>52</v>
      </c>
      <c r="AH2360" s="5" t="s">
        <v>52</v>
      </c>
      <c r="AI2360" s="5" t="s">
        <v>3592</v>
      </c>
      <c r="AJ2360" s="5" t="s">
        <v>16997</v>
      </c>
      <c r="AK2360" s="5" t="s">
        <v>16998</v>
      </c>
      <c r="AL2360" s="5" t="s">
        <v>4182</v>
      </c>
    </row>
    <row r="2361" hidden="1">
      <c r="A2361" s="5" t="s">
        <v>20967</v>
      </c>
      <c r="B2361" s="5" t="s">
        <v>20968</v>
      </c>
      <c r="C2361" s="5" t="s">
        <v>20969</v>
      </c>
      <c r="D2361" s="9">
        <v>42447.0</v>
      </c>
      <c r="E2361" s="5">
        <v>41602.0</v>
      </c>
      <c r="F2361" s="5">
        <v>18910.0</v>
      </c>
      <c r="G2361" s="5" t="s">
        <v>579</v>
      </c>
      <c r="H2361" s="5" t="s">
        <v>366</v>
      </c>
      <c r="I2361" s="5" t="s">
        <v>20901</v>
      </c>
      <c r="J2361" s="5" t="s">
        <v>581</v>
      </c>
      <c r="K2361" s="5" t="s">
        <v>744</v>
      </c>
      <c r="L2361" s="5" t="s">
        <v>20970</v>
      </c>
      <c r="M2361" s="10" t="str">
        <f>IFERROR(__xludf.DUMMYFUNCTION("REGEXEXTRACT(L2846, ""[\s,]([A-Z]{2})[,\s]\s?\d{5}"")"),"#N/A")</f>
        <v>#N/A</v>
      </c>
      <c r="N2361" s="5" t="s">
        <v>20971</v>
      </c>
      <c r="O2361" s="5">
        <v>33615.0</v>
      </c>
      <c r="P2361" s="5">
        <v>1.0</v>
      </c>
      <c r="Q2361" s="5" t="s">
        <v>20972</v>
      </c>
      <c r="R2361" s="5">
        <v>4500.0</v>
      </c>
      <c r="S2361" s="5">
        <v>4403.0</v>
      </c>
      <c r="T2361" s="5" t="s">
        <v>115</v>
      </c>
      <c r="U2361" s="5">
        <v>0.0</v>
      </c>
      <c r="V2361" s="5" t="s">
        <v>70</v>
      </c>
      <c r="W2361" s="5" t="s">
        <v>20973</v>
      </c>
      <c r="X2361" s="5" t="s">
        <v>71</v>
      </c>
      <c r="Y2361" s="5" t="s">
        <v>52</v>
      </c>
      <c r="Z2361" s="5" t="s">
        <v>20974</v>
      </c>
      <c r="AA2361" s="5" t="s">
        <v>20975</v>
      </c>
      <c r="AB2361" s="5" t="s">
        <v>235</v>
      </c>
      <c r="AC2361" s="5" t="s">
        <v>52</v>
      </c>
      <c r="AD2361" s="5" t="s">
        <v>398</v>
      </c>
      <c r="AE2361" s="5" t="s">
        <v>399</v>
      </c>
      <c r="AF2361" s="5" t="s">
        <v>400</v>
      </c>
      <c r="AG2361" s="5" t="s">
        <v>401</v>
      </c>
      <c r="AH2361" s="5">
        <v>23502.0</v>
      </c>
      <c r="AI2361" s="5" t="s">
        <v>402</v>
      </c>
      <c r="AJ2361" s="5" t="s">
        <v>20976</v>
      </c>
      <c r="AK2361" s="5" t="s">
        <v>20977</v>
      </c>
      <c r="AL2361" s="5" t="s">
        <v>1573</v>
      </c>
    </row>
    <row r="2362" hidden="1">
      <c r="A2362" s="5" t="s">
        <v>20978</v>
      </c>
      <c r="B2362" s="5" t="s">
        <v>20979</v>
      </c>
      <c r="C2362" s="5" t="s">
        <v>18665</v>
      </c>
      <c r="D2362" s="9">
        <v>42446.0</v>
      </c>
      <c r="E2362" s="5">
        <v>9731.0</v>
      </c>
      <c r="F2362" s="5">
        <v>4423.0</v>
      </c>
      <c r="G2362" s="5" t="s">
        <v>1057</v>
      </c>
      <c r="H2362" s="5" t="s">
        <v>205</v>
      </c>
      <c r="I2362" s="5" t="s">
        <v>20980</v>
      </c>
      <c r="J2362" s="5" t="s">
        <v>191</v>
      </c>
      <c r="K2362" s="5" t="s">
        <v>20981</v>
      </c>
      <c r="L2362" s="5" t="s">
        <v>20982</v>
      </c>
      <c r="M2362" s="10" t="str">
        <f>IFERROR(__xludf.DUMMYFUNCTION("REGEXEXTRACT(L2847, ""[\s,]([A-Z]{2})[,\s]\s?\d{5}"")"),"#N/A")</f>
        <v>#N/A</v>
      </c>
      <c r="N2362" s="5" t="s">
        <v>20983</v>
      </c>
      <c r="O2362" s="5">
        <v>976.0</v>
      </c>
      <c r="P2362" s="5">
        <v>1.0</v>
      </c>
      <c r="Q2362" s="5" t="s">
        <v>20984</v>
      </c>
      <c r="R2362" s="5" t="s">
        <v>211</v>
      </c>
      <c r="S2362" s="5">
        <v>112.0</v>
      </c>
      <c r="T2362" s="5" t="s">
        <v>69</v>
      </c>
      <c r="U2362" s="5">
        <v>67.0</v>
      </c>
      <c r="V2362" s="5" t="s">
        <v>93</v>
      </c>
      <c r="W2362" s="5" t="s">
        <v>20985</v>
      </c>
      <c r="X2362" s="5" t="s">
        <v>71</v>
      </c>
      <c r="Y2362" s="5" t="s">
        <v>52</v>
      </c>
      <c r="Z2362" s="5" t="s">
        <v>20986</v>
      </c>
      <c r="AA2362" s="5" t="s">
        <v>20987</v>
      </c>
      <c r="AB2362" s="5" t="s">
        <v>119</v>
      </c>
      <c r="AC2362" s="5" t="s">
        <v>52</v>
      </c>
      <c r="AD2362" s="5" t="s">
        <v>565</v>
      </c>
      <c r="AE2362" s="5" t="s">
        <v>566</v>
      </c>
      <c r="AF2362" s="5" t="s">
        <v>567</v>
      </c>
      <c r="AG2362" s="5" t="s">
        <v>52</v>
      </c>
      <c r="AH2362" s="5" t="s">
        <v>52</v>
      </c>
      <c r="AI2362" s="5" t="s">
        <v>568</v>
      </c>
      <c r="AJ2362" s="5" t="s">
        <v>20979</v>
      </c>
      <c r="AK2362" s="5" t="s">
        <v>20982</v>
      </c>
      <c r="AL2362" s="5" t="s">
        <v>14809</v>
      </c>
    </row>
    <row r="2363">
      <c r="A2363" s="5" t="s">
        <v>20988</v>
      </c>
      <c r="B2363" s="5" t="s">
        <v>20989</v>
      </c>
      <c r="C2363" s="5" t="s">
        <v>20990</v>
      </c>
      <c r="D2363" s="9">
        <v>42441.0</v>
      </c>
      <c r="E2363" s="5">
        <v>89448.0</v>
      </c>
      <c r="F2363" s="5">
        <v>40658.0</v>
      </c>
      <c r="G2363" s="5" t="s">
        <v>2389</v>
      </c>
      <c r="H2363" s="5" t="s">
        <v>45</v>
      </c>
      <c r="I2363" s="5" t="s">
        <v>7459</v>
      </c>
      <c r="J2363" s="5" t="s">
        <v>2391</v>
      </c>
      <c r="K2363" s="5" t="s">
        <v>20991</v>
      </c>
      <c r="L2363" s="5" t="s">
        <v>20992</v>
      </c>
      <c r="M2363" s="10" t="str">
        <f>IFERROR(__xludf.DUMMYFUNCTION("REGEXEXTRACT(L2848, ""[\s,]([A-Z]{2})[,\s]\s?\d{5}"")"),"#N/A")</f>
        <v>#N/A</v>
      </c>
      <c r="N2363" s="5" t="s">
        <v>20993</v>
      </c>
      <c r="O2363" s="5">
        <v>0.0</v>
      </c>
      <c r="P2363" s="5">
        <v>2.0</v>
      </c>
      <c r="Q2363" s="5" t="s">
        <v>20994</v>
      </c>
      <c r="R2363" s="5" t="s">
        <v>2195</v>
      </c>
      <c r="S2363" s="5">
        <v>38.0</v>
      </c>
      <c r="T2363" s="5" t="s">
        <v>1077</v>
      </c>
      <c r="U2363" s="5">
        <v>40.0</v>
      </c>
      <c r="V2363" s="5" t="s">
        <v>93</v>
      </c>
      <c r="W2363" s="5" t="s">
        <v>20995</v>
      </c>
      <c r="X2363" s="5" t="s">
        <v>52</v>
      </c>
      <c r="Y2363" s="5" t="s">
        <v>52</v>
      </c>
      <c r="Z2363" s="5" t="s">
        <v>20996</v>
      </c>
      <c r="AA2363" s="5" t="s">
        <v>20997</v>
      </c>
      <c r="AB2363" s="5" t="s">
        <v>604</v>
      </c>
      <c r="AC2363" s="5" t="s">
        <v>52</v>
      </c>
      <c r="AD2363" s="5" t="s">
        <v>11980</v>
      </c>
      <c r="AE2363" s="5" t="s">
        <v>11981</v>
      </c>
      <c r="AF2363" s="5" t="s">
        <v>218</v>
      </c>
      <c r="AG2363" s="5" t="s">
        <v>52</v>
      </c>
      <c r="AH2363" s="5" t="s">
        <v>11982</v>
      </c>
      <c r="AI2363" s="5" t="s">
        <v>11983</v>
      </c>
      <c r="AJ2363" s="5" t="s">
        <v>20989</v>
      </c>
      <c r="AK2363" s="5" t="s">
        <v>20992</v>
      </c>
      <c r="AL2363" s="5" t="s">
        <v>20998</v>
      </c>
    </row>
    <row r="2364" hidden="1">
      <c r="A2364" s="5" t="s">
        <v>20999</v>
      </c>
      <c r="B2364" s="5" t="s">
        <v>16737</v>
      </c>
      <c r="C2364" s="5" t="s">
        <v>16738</v>
      </c>
      <c r="D2364" s="9">
        <v>42440.0</v>
      </c>
      <c r="E2364" s="5">
        <v>29220.0</v>
      </c>
      <c r="F2364" s="5">
        <v>13282.0</v>
      </c>
      <c r="G2364" s="5" t="s">
        <v>3378</v>
      </c>
      <c r="H2364" s="5" t="s">
        <v>272</v>
      </c>
      <c r="I2364" s="5" t="s">
        <v>21000</v>
      </c>
      <c r="J2364" s="5" t="s">
        <v>3378</v>
      </c>
      <c r="K2364" s="5" t="s">
        <v>21001</v>
      </c>
      <c r="L2364" s="5" t="s">
        <v>16741</v>
      </c>
      <c r="M2364" s="10" t="str">
        <f>IFERROR(__xludf.DUMMYFUNCTION("REGEXEXTRACT(L2849, ""[\s,]([A-Z]{2})[,\s]\s?\d{5}"")"),"#N/A")</f>
        <v>#N/A</v>
      </c>
      <c r="N2364" s="5" t="s">
        <v>16742</v>
      </c>
      <c r="O2364" s="5">
        <v>45242.0</v>
      </c>
      <c r="P2364" s="5">
        <v>1.0</v>
      </c>
      <c r="Q2364" s="5" t="s">
        <v>21002</v>
      </c>
      <c r="R2364" s="5">
        <v>2200.0</v>
      </c>
      <c r="S2364" s="5">
        <v>1043.0</v>
      </c>
      <c r="T2364" s="5" t="s">
        <v>69</v>
      </c>
      <c r="U2364" s="5">
        <v>0.0</v>
      </c>
      <c r="V2364" s="5" t="s">
        <v>93</v>
      </c>
      <c r="W2364" s="5" t="s">
        <v>21003</v>
      </c>
      <c r="X2364" s="5" t="s">
        <v>55</v>
      </c>
      <c r="Y2364" s="5" t="s">
        <v>21004</v>
      </c>
      <c r="Z2364" s="5" t="s">
        <v>641</v>
      </c>
      <c r="AA2364" s="5">
        <v>2556732.0</v>
      </c>
      <c r="AB2364" s="5" t="s">
        <v>260</v>
      </c>
      <c r="AC2364" s="5" t="s">
        <v>52</v>
      </c>
      <c r="AD2364" s="5" t="s">
        <v>3141</v>
      </c>
      <c r="AE2364" s="5" t="s">
        <v>3142</v>
      </c>
      <c r="AF2364" s="5" t="s">
        <v>162</v>
      </c>
      <c r="AG2364" s="5" t="s">
        <v>52</v>
      </c>
      <c r="AH2364" s="5" t="s">
        <v>52</v>
      </c>
      <c r="AI2364" s="5" t="s">
        <v>3143</v>
      </c>
      <c r="AJ2364" s="5" t="s">
        <v>102</v>
      </c>
      <c r="AK2364" s="5" t="s">
        <v>52</v>
      </c>
      <c r="AL2364" s="5" t="s">
        <v>162</v>
      </c>
    </row>
    <row r="2365" hidden="1">
      <c r="A2365" s="5" t="s">
        <v>21005</v>
      </c>
      <c r="B2365" s="5" t="s">
        <v>18616</v>
      </c>
      <c r="C2365" s="5" t="s">
        <v>18617</v>
      </c>
      <c r="D2365" s="9">
        <v>42438.0</v>
      </c>
      <c r="E2365" s="5">
        <v>31305.0</v>
      </c>
      <c r="F2365" s="5">
        <v>14230.0</v>
      </c>
      <c r="G2365" s="5" t="s">
        <v>4073</v>
      </c>
      <c r="H2365" s="5" t="s">
        <v>171</v>
      </c>
      <c r="I2365" s="5" t="s">
        <v>20554</v>
      </c>
      <c r="J2365" s="5" t="s">
        <v>2214</v>
      </c>
      <c r="K2365" s="5" t="s">
        <v>391</v>
      </c>
      <c r="L2365" s="5" t="s">
        <v>20473</v>
      </c>
      <c r="M2365" s="10" t="str">
        <f>IFERROR(__xludf.DUMMYFUNCTION("REGEXEXTRACT(L2850, ""[\s,]([A-Z]{2})[,\s]\s?\d{5}"")"),"#N/A")</f>
        <v>#N/A</v>
      </c>
      <c r="N2365" s="5" t="s">
        <v>18620</v>
      </c>
      <c r="O2365" s="5">
        <v>55354.0</v>
      </c>
      <c r="P2365" s="5">
        <v>1.0</v>
      </c>
      <c r="Q2365" s="5" t="s">
        <v>21006</v>
      </c>
      <c r="R2365" s="5" t="s">
        <v>91</v>
      </c>
      <c r="S2365" s="5">
        <v>1000.0</v>
      </c>
      <c r="T2365" s="5" t="s">
        <v>69</v>
      </c>
      <c r="U2365" s="5">
        <v>65.0</v>
      </c>
      <c r="V2365" s="5" t="s">
        <v>70</v>
      </c>
      <c r="W2365" s="5" t="s">
        <v>21007</v>
      </c>
      <c r="X2365" s="5" t="s">
        <v>71</v>
      </c>
      <c r="Y2365" s="5" t="s">
        <v>52</v>
      </c>
      <c r="Z2365" s="5">
        <v>1606.0</v>
      </c>
      <c r="AA2365" s="5" t="s">
        <v>21008</v>
      </c>
      <c r="AB2365" s="5" t="s">
        <v>1177</v>
      </c>
      <c r="AC2365" s="5" t="s">
        <v>52</v>
      </c>
      <c r="AD2365" s="5" t="s">
        <v>72</v>
      </c>
      <c r="AE2365" s="5" t="s">
        <v>73</v>
      </c>
      <c r="AF2365" s="5" t="s">
        <v>74</v>
      </c>
      <c r="AG2365" s="5" t="s">
        <v>75</v>
      </c>
      <c r="AH2365" s="5" t="s">
        <v>76</v>
      </c>
      <c r="AI2365" s="5" t="s">
        <v>77</v>
      </c>
      <c r="AJ2365" s="5" t="s">
        <v>18616</v>
      </c>
      <c r="AK2365" s="5" t="s">
        <v>20473</v>
      </c>
      <c r="AL2365" s="5" t="s">
        <v>18474</v>
      </c>
    </row>
    <row r="2366" hidden="1">
      <c r="A2366" s="5" t="s">
        <v>21009</v>
      </c>
      <c r="B2366" s="5" t="s">
        <v>20836</v>
      </c>
      <c r="C2366" s="5" t="s">
        <v>14459</v>
      </c>
      <c r="D2366" s="9">
        <v>42436.0</v>
      </c>
      <c r="E2366" s="5">
        <v>28552.0</v>
      </c>
      <c r="F2366" s="5">
        <v>12978.0</v>
      </c>
      <c r="G2366" s="5" t="s">
        <v>634</v>
      </c>
      <c r="H2366" s="5" t="s">
        <v>149</v>
      </c>
      <c r="I2366" s="5" t="s">
        <v>21010</v>
      </c>
      <c r="J2366" s="5" t="s">
        <v>274</v>
      </c>
      <c r="K2366" s="5" t="s">
        <v>21011</v>
      </c>
      <c r="L2366" s="5" t="s">
        <v>20678</v>
      </c>
      <c r="M2366" s="10" t="str">
        <f>IFERROR(__xludf.DUMMYFUNCTION("REGEXEXTRACT(L2851, ""[\s,]([A-Z]{2})[,\s]\s?\d{5}"")"),"#N/A")</f>
        <v>#N/A</v>
      </c>
      <c r="N2366" s="5" t="s">
        <v>20679</v>
      </c>
      <c r="O2366" s="5" t="s">
        <v>52</v>
      </c>
      <c r="P2366" s="5">
        <v>3.0</v>
      </c>
      <c r="Q2366" s="5" t="s">
        <v>21012</v>
      </c>
      <c r="R2366" s="5" t="s">
        <v>2229</v>
      </c>
      <c r="S2366" s="5">
        <v>209.0</v>
      </c>
      <c r="T2366" s="5" t="s">
        <v>115</v>
      </c>
      <c r="U2366" s="5">
        <v>2.0</v>
      </c>
      <c r="V2366" s="5" t="s">
        <v>158</v>
      </c>
      <c r="W2366" s="5" t="s">
        <v>21013</v>
      </c>
      <c r="X2366" s="5" t="s">
        <v>52</v>
      </c>
      <c r="Y2366" s="5" t="s">
        <v>52</v>
      </c>
      <c r="Z2366" s="5" t="s">
        <v>8312</v>
      </c>
      <c r="AA2366" s="5" t="s">
        <v>21014</v>
      </c>
      <c r="AB2366" s="5" t="s">
        <v>235</v>
      </c>
      <c r="AC2366" s="5" t="s">
        <v>52</v>
      </c>
      <c r="AD2366" s="5" t="s">
        <v>163</v>
      </c>
      <c r="AE2366" s="5" t="s">
        <v>164</v>
      </c>
      <c r="AF2366" s="5" t="s">
        <v>165</v>
      </c>
      <c r="AG2366" s="5" t="s">
        <v>52</v>
      </c>
      <c r="AH2366" s="5" t="s">
        <v>52</v>
      </c>
      <c r="AI2366" s="5" t="s">
        <v>52</v>
      </c>
      <c r="AJ2366" s="5" t="s">
        <v>20683</v>
      </c>
      <c r="AK2366" s="5" t="s">
        <v>20684</v>
      </c>
      <c r="AL2366" s="5" t="s">
        <v>1874</v>
      </c>
    </row>
    <row r="2367" hidden="1">
      <c r="A2367" s="5" t="s">
        <v>21015</v>
      </c>
      <c r="B2367" s="5" t="s">
        <v>21016</v>
      </c>
      <c r="C2367" s="5" t="s">
        <v>102</v>
      </c>
      <c r="D2367" s="9">
        <v>42433.0</v>
      </c>
      <c r="E2367" s="5">
        <v>11202.0</v>
      </c>
      <c r="F2367" s="5">
        <v>5092.0</v>
      </c>
      <c r="G2367" s="5" t="s">
        <v>634</v>
      </c>
      <c r="H2367" s="5" t="s">
        <v>149</v>
      </c>
      <c r="I2367" s="5" t="s">
        <v>9120</v>
      </c>
      <c r="J2367" s="5" t="s">
        <v>274</v>
      </c>
      <c r="K2367" s="5" t="s">
        <v>21017</v>
      </c>
      <c r="L2367" s="5" t="s">
        <v>21018</v>
      </c>
      <c r="M2367" s="10" t="str">
        <f>IFERROR(__xludf.DUMMYFUNCTION("REGEXEXTRACT(L2852, ""[\s,]([A-Z]{2})[,\s]\s?\d{5}"")"),"#N/A")</f>
        <v>#N/A</v>
      </c>
      <c r="N2367" s="5" t="s">
        <v>52</v>
      </c>
      <c r="O2367" s="5">
        <v>7470.0</v>
      </c>
      <c r="P2367" s="5">
        <v>1.0</v>
      </c>
      <c r="Q2367" s="5" t="s">
        <v>21019</v>
      </c>
      <c r="R2367" s="5">
        <v>4500.0</v>
      </c>
      <c r="S2367" s="5">
        <v>1105.0</v>
      </c>
      <c r="T2367" s="5" t="s">
        <v>69</v>
      </c>
      <c r="U2367" s="5">
        <v>0.0</v>
      </c>
      <c r="V2367" s="5" t="s">
        <v>158</v>
      </c>
      <c r="W2367" s="5" t="s">
        <v>21020</v>
      </c>
      <c r="X2367" s="5" t="s">
        <v>52</v>
      </c>
      <c r="Y2367" s="5" t="s">
        <v>52</v>
      </c>
      <c r="Z2367" s="5" t="s">
        <v>21021</v>
      </c>
      <c r="AA2367" s="5" t="s">
        <v>21022</v>
      </c>
      <c r="AB2367" s="5" t="s">
        <v>235</v>
      </c>
      <c r="AC2367" s="5" t="s">
        <v>52</v>
      </c>
      <c r="AD2367" s="5" t="s">
        <v>163</v>
      </c>
      <c r="AE2367" s="5" t="s">
        <v>164</v>
      </c>
      <c r="AF2367" s="5" t="s">
        <v>165</v>
      </c>
      <c r="AG2367" s="5" t="s">
        <v>52</v>
      </c>
      <c r="AH2367" s="5" t="s">
        <v>52</v>
      </c>
      <c r="AI2367" s="5" t="s">
        <v>52</v>
      </c>
      <c r="AJ2367" s="5" t="s">
        <v>21023</v>
      </c>
      <c r="AK2367" s="5" t="s">
        <v>21024</v>
      </c>
      <c r="AL2367" s="5" t="s">
        <v>1874</v>
      </c>
    </row>
    <row r="2368" hidden="1">
      <c r="A2368" s="5" t="s">
        <v>21025</v>
      </c>
      <c r="B2368" s="5" t="s">
        <v>21026</v>
      </c>
      <c r="C2368" s="5" t="s">
        <v>21027</v>
      </c>
      <c r="D2368" s="9">
        <v>42433.0</v>
      </c>
      <c r="E2368" s="5">
        <v>204747.0</v>
      </c>
      <c r="F2368" s="5">
        <v>93067.0</v>
      </c>
      <c r="G2368" s="5" t="s">
        <v>21028</v>
      </c>
      <c r="H2368" s="5" t="s">
        <v>171</v>
      </c>
      <c r="I2368" s="5" t="s">
        <v>21029</v>
      </c>
      <c r="J2368" s="5" t="s">
        <v>2156</v>
      </c>
      <c r="K2368" s="5" t="s">
        <v>21030</v>
      </c>
      <c r="L2368" s="5" t="s">
        <v>21031</v>
      </c>
      <c r="M2368" s="10" t="str">
        <f>IFERROR(__xludf.DUMMYFUNCTION("REGEXEXTRACT(L2853, ""[\s,]([A-Z]{2})[,\s]\s?\d{5}"")"),"#N/A")</f>
        <v>#N/A</v>
      </c>
      <c r="N2368" s="5" t="s">
        <v>21032</v>
      </c>
      <c r="O2368" s="5">
        <v>60007.0</v>
      </c>
      <c r="P2368" s="5">
        <v>5.0</v>
      </c>
      <c r="Q2368" s="5" t="s">
        <v>21033</v>
      </c>
      <c r="R2368" s="5" t="s">
        <v>1116</v>
      </c>
      <c r="S2368" s="5">
        <v>4489.0</v>
      </c>
      <c r="T2368" s="5" t="s">
        <v>69</v>
      </c>
      <c r="U2368" s="5">
        <v>184.0</v>
      </c>
      <c r="V2368" s="5" t="s">
        <v>93</v>
      </c>
      <c r="W2368" s="5" t="s">
        <v>21034</v>
      </c>
      <c r="X2368" s="5" t="s">
        <v>71</v>
      </c>
      <c r="Y2368" s="5" t="s">
        <v>52</v>
      </c>
      <c r="Z2368" s="5" t="s">
        <v>6864</v>
      </c>
      <c r="AA2368" s="5" t="s">
        <v>21035</v>
      </c>
      <c r="AB2368" s="5" t="s">
        <v>260</v>
      </c>
      <c r="AC2368" s="5" t="s">
        <v>283</v>
      </c>
      <c r="AD2368" s="5" t="s">
        <v>15837</v>
      </c>
      <c r="AE2368" s="5" t="s">
        <v>15838</v>
      </c>
      <c r="AF2368" s="5" t="s">
        <v>2166</v>
      </c>
      <c r="AG2368" s="5" t="s">
        <v>52</v>
      </c>
      <c r="AH2368" s="5" t="s">
        <v>52</v>
      </c>
      <c r="AI2368" s="5" t="s">
        <v>15839</v>
      </c>
      <c r="AJ2368" s="5" t="s">
        <v>2164</v>
      </c>
      <c r="AK2368" s="5" t="s">
        <v>12178</v>
      </c>
      <c r="AL2368" s="5" t="s">
        <v>21036</v>
      </c>
    </row>
    <row r="2369" hidden="1">
      <c r="A2369" s="5" t="s">
        <v>21037</v>
      </c>
      <c r="B2369" s="5" t="s">
        <v>13270</v>
      </c>
      <c r="C2369" s="5" t="s">
        <v>16430</v>
      </c>
      <c r="D2369" s="9">
        <v>42432.0</v>
      </c>
      <c r="E2369" s="5">
        <v>54912.0</v>
      </c>
      <c r="F2369" s="5">
        <v>24960.0</v>
      </c>
      <c r="G2369" s="5" t="s">
        <v>19326</v>
      </c>
      <c r="H2369" s="5" t="s">
        <v>205</v>
      </c>
      <c r="I2369" s="5" t="s">
        <v>21038</v>
      </c>
      <c r="J2369" s="5" t="s">
        <v>2471</v>
      </c>
      <c r="K2369" s="5" t="s">
        <v>1536</v>
      </c>
      <c r="L2369" s="5" t="s">
        <v>18420</v>
      </c>
      <c r="M2369" s="10" t="str">
        <f>IFERROR(__xludf.DUMMYFUNCTION("REGEXEXTRACT(L2854, ""[\s,]([A-Z]{2})[,\s]\s?\d{5}"")"),"#N/A")</f>
        <v>#N/A</v>
      </c>
      <c r="N2369" s="5" t="s">
        <v>18565</v>
      </c>
      <c r="O2369" s="5">
        <v>36229.0</v>
      </c>
      <c r="P2369" s="5">
        <v>1.0</v>
      </c>
      <c r="Q2369" s="5" t="s">
        <v>21039</v>
      </c>
      <c r="R2369" s="5" t="s">
        <v>244</v>
      </c>
      <c r="S2369" s="5">
        <v>2460.0</v>
      </c>
      <c r="T2369" s="5" t="s">
        <v>53</v>
      </c>
      <c r="U2369" s="5">
        <v>0.0</v>
      </c>
      <c r="V2369" s="5" t="s">
        <v>70</v>
      </c>
      <c r="W2369" s="5" t="s">
        <v>21040</v>
      </c>
      <c r="X2369" s="5" t="s">
        <v>55</v>
      </c>
      <c r="Y2369" s="5" t="s">
        <v>21041</v>
      </c>
      <c r="Z2369" s="5">
        <v>1602.0</v>
      </c>
      <c r="AA2369" s="5" t="s">
        <v>21042</v>
      </c>
      <c r="AB2369" s="5" t="s">
        <v>604</v>
      </c>
      <c r="AC2369" s="5" t="s">
        <v>52</v>
      </c>
      <c r="AD2369" s="5" t="s">
        <v>18427</v>
      </c>
      <c r="AE2369" s="5" t="s">
        <v>18428</v>
      </c>
      <c r="AF2369" s="5" t="s">
        <v>18429</v>
      </c>
      <c r="AG2369" s="5" t="s">
        <v>863</v>
      </c>
      <c r="AH2369" s="5">
        <v>90502.0</v>
      </c>
      <c r="AI2369" s="5" t="s">
        <v>18430</v>
      </c>
      <c r="AJ2369" s="5" t="s">
        <v>102</v>
      </c>
      <c r="AK2369" s="5" t="s">
        <v>52</v>
      </c>
      <c r="AL2369" s="5" t="s">
        <v>3729</v>
      </c>
    </row>
    <row r="2370">
      <c r="A2370" s="5" t="s">
        <v>21043</v>
      </c>
      <c r="B2370" s="5" t="s">
        <v>21044</v>
      </c>
      <c r="C2370" s="5" t="s">
        <v>21045</v>
      </c>
      <c r="D2370" s="9">
        <v>42431.0</v>
      </c>
      <c r="E2370" s="5">
        <v>18023.0</v>
      </c>
      <c r="F2370" s="5">
        <v>8192.0</v>
      </c>
      <c r="G2370" s="5" t="s">
        <v>634</v>
      </c>
      <c r="H2370" s="5" t="s">
        <v>45</v>
      </c>
      <c r="I2370" s="5" t="s">
        <v>21046</v>
      </c>
      <c r="J2370" s="5" t="s">
        <v>274</v>
      </c>
      <c r="K2370" s="5" t="s">
        <v>391</v>
      </c>
      <c r="L2370" s="5" t="s">
        <v>21047</v>
      </c>
      <c r="M2370" s="10" t="str">
        <f>IFERROR(__xludf.DUMMYFUNCTION("REGEXEXTRACT(L2855, ""[\s,]([A-Z]{2})[,\s]\s?\d{5}"")"),"#N/A")</f>
        <v>#N/A</v>
      </c>
      <c r="N2370" s="5" t="s">
        <v>21048</v>
      </c>
      <c r="O2370" s="5" t="s">
        <v>52</v>
      </c>
      <c r="P2370" s="5">
        <v>1.0</v>
      </c>
      <c r="Q2370" s="5" t="s">
        <v>21049</v>
      </c>
      <c r="R2370" s="5" t="s">
        <v>244</v>
      </c>
      <c r="S2370" s="5">
        <v>6695.0</v>
      </c>
      <c r="T2370" s="5" t="s">
        <v>69</v>
      </c>
      <c r="U2370" s="5">
        <v>62.0</v>
      </c>
      <c r="V2370" s="5" t="s">
        <v>70</v>
      </c>
      <c r="W2370" s="5" t="s">
        <v>21050</v>
      </c>
      <c r="X2370" s="5" t="s">
        <v>52</v>
      </c>
      <c r="Y2370" s="5" t="s">
        <v>52</v>
      </c>
      <c r="Z2370" s="5" t="s">
        <v>21051</v>
      </c>
      <c r="AA2370" s="5" t="s">
        <v>21052</v>
      </c>
      <c r="AB2370" s="5" t="s">
        <v>1177</v>
      </c>
      <c r="AC2370" s="5" t="s">
        <v>52</v>
      </c>
      <c r="AD2370" s="5" t="s">
        <v>72</v>
      </c>
      <c r="AE2370" s="5" t="s">
        <v>73</v>
      </c>
      <c r="AF2370" s="5" t="s">
        <v>74</v>
      </c>
      <c r="AG2370" s="5" t="s">
        <v>75</v>
      </c>
      <c r="AH2370" s="5" t="s">
        <v>76</v>
      </c>
      <c r="AI2370" s="5" t="s">
        <v>77</v>
      </c>
      <c r="AJ2370" s="5" t="s">
        <v>21044</v>
      </c>
      <c r="AK2370" s="5" t="s">
        <v>21047</v>
      </c>
      <c r="AL2370" s="5" t="s">
        <v>162</v>
      </c>
    </row>
    <row r="2371" hidden="1">
      <c r="A2371" s="5" t="s">
        <v>21053</v>
      </c>
      <c r="B2371" s="5" t="s">
        <v>21054</v>
      </c>
      <c r="C2371" s="5" t="s">
        <v>21055</v>
      </c>
      <c r="D2371" s="9">
        <v>42431.0</v>
      </c>
      <c r="E2371" s="5">
        <v>12456.0</v>
      </c>
      <c r="F2371" s="5">
        <v>5662.0</v>
      </c>
      <c r="G2371" s="5" t="s">
        <v>556</v>
      </c>
      <c r="H2371" s="5" t="s">
        <v>171</v>
      </c>
      <c r="I2371" s="5" t="s">
        <v>21056</v>
      </c>
      <c r="J2371" s="5" t="s">
        <v>558</v>
      </c>
      <c r="K2371" s="5" t="s">
        <v>21057</v>
      </c>
      <c r="L2371" s="5" t="s">
        <v>21058</v>
      </c>
      <c r="M2371" s="10" t="str">
        <f>IFERROR(__xludf.DUMMYFUNCTION("REGEXEXTRACT(L2856, ""[\s,]([A-Z]{2})[,\s]\s?\d{5}"")"),"#N/A")</f>
        <v>#N/A</v>
      </c>
      <c r="N2371" s="5" t="s">
        <v>21059</v>
      </c>
      <c r="O2371" s="5">
        <v>90638.0</v>
      </c>
      <c r="P2371" s="5">
        <v>1.0</v>
      </c>
      <c r="Q2371" s="5" t="s">
        <v>21060</v>
      </c>
      <c r="R2371" s="5" t="s">
        <v>923</v>
      </c>
      <c r="S2371" s="5">
        <v>1258.0</v>
      </c>
      <c r="T2371" s="5" t="s">
        <v>69</v>
      </c>
      <c r="U2371" s="5">
        <v>25.0</v>
      </c>
      <c r="V2371" s="5" t="s">
        <v>93</v>
      </c>
      <c r="W2371" s="5" t="s">
        <v>21061</v>
      </c>
      <c r="X2371" s="5" t="s">
        <v>71</v>
      </c>
      <c r="Y2371" s="5" t="s">
        <v>52</v>
      </c>
      <c r="Z2371" s="5" t="s">
        <v>21062</v>
      </c>
      <c r="AA2371" s="5" t="s">
        <v>21063</v>
      </c>
      <c r="AB2371" s="5" t="s">
        <v>1426</v>
      </c>
      <c r="AC2371" s="5" t="s">
        <v>52</v>
      </c>
      <c r="AD2371" s="5" t="s">
        <v>565</v>
      </c>
      <c r="AE2371" s="5" t="s">
        <v>566</v>
      </c>
      <c r="AF2371" s="5" t="s">
        <v>567</v>
      </c>
      <c r="AG2371" s="5" t="s">
        <v>52</v>
      </c>
      <c r="AH2371" s="5" t="s">
        <v>52</v>
      </c>
      <c r="AI2371" s="5" t="s">
        <v>568</v>
      </c>
      <c r="AJ2371" s="5" t="s">
        <v>21054</v>
      </c>
      <c r="AK2371" s="5" t="s">
        <v>21058</v>
      </c>
      <c r="AL2371" s="5" t="s">
        <v>655</v>
      </c>
    </row>
    <row r="2372" hidden="1">
      <c r="A2372" s="5" t="s">
        <v>21064</v>
      </c>
      <c r="B2372" s="5" t="s">
        <v>14992</v>
      </c>
      <c r="C2372" s="5" t="s">
        <v>14993</v>
      </c>
      <c r="D2372" s="9">
        <v>42429.0</v>
      </c>
      <c r="E2372" s="5">
        <v>93346.0</v>
      </c>
      <c r="F2372" s="5">
        <v>42430.0</v>
      </c>
      <c r="G2372" s="5" t="s">
        <v>2212</v>
      </c>
      <c r="H2372" s="5" t="s">
        <v>189</v>
      </c>
      <c r="I2372" s="5" t="s">
        <v>19193</v>
      </c>
      <c r="J2372" s="5" t="s">
        <v>2214</v>
      </c>
      <c r="K2372" s="5" t="s">
        <v>20902</v>
      </c>
      <c r="L2372" s="5" t="s">
        <v>20903</v>
      </c>
      <c r="M2372" s="10" t="str">
        <f>IFERROR(__xludf.DUMMYFUNCTION("REGEXEXTRACT(L2857, ""[\s,]([A-Z]{2})[,\s]\s?\d{5}"")"),"#N/A")</f>
        <v>#N/A</v>
      </c>
      <c r="N2372" s="5" t="s">
        <v>21065</v>
      </c>
      <c r="O2372" s="5">
        <v>94987.0</v>
      </c>
      <c r="P2372" s="5">
        <v>2.0</v>
      </c>
      <c r="Q2372" s="5" t="s">
        <v>21066</v>
      </c>
      <c r="R2372" s="5" t="s">
        <v>3236</v>
      </c>
      <c r="S2372" s="5">
        <v>860.0</v>
      </c>
      <c r="T2372" s="5" t="s">
        <v>115</v>
      </c>
      <c r="U2372" s="5">
        <v>0.0</v>
      </c>
      <c r="V2372" s="5" t="s">
        <v>70</v>
      </c>
      <c r="W2372" s="5" t="s">
        <v>21067</v>
      </c>
      <c r="X2372" s="5" t="s">
        <v>71</v>
      </c>
      <c r="Y2372" s="5" t="s">
        <v>52</v>
      </c>
      <c r="Z2372" s="5" t="s">
        <v>21068</v>
      </c>
      <c r="AA2372" s="5" t="s">
        <v>21069</v>
      </c>
      <c r="AB2372" s="5" t="s">
        <v>235</v>
      </c>
      <c r="AC2372" s="5" t="s">
        <v>52</v>
      </c>
      <c r="AD2372" s="5" t="s">
        <v>398</v>
      </c>
      <c r="AE2372" s="5" t="s">
        <v>399</v>
      </c>
      <c r="AF2372" s="5" t="s">
        <v>400</v>
      </c>
      <c r="AG2372" s="5" t="s">
        <v>401</v>
      </c>
      <c r="AH2372" s="5">
        <v>23502.0</v>
      </c>
      <c r="AI2372" s="5" t="s">
        <v>402</v>
      </c>
      <c r="AJ2372" s="5" t="s">
        <v>14992</v>
      </c>
      <c r="AK2372" s="5" t="s">
        <v>20903</v>
      </c>
      <c r="AL2372" s="5" t="s">
        <v>2223</v>
      </c>
    </row>
    <row r="2373">
      <c r="A2373" s="5" t="s">
        <v>21070</v>
      </c>
      <c r="B2373" s="5" t="s">
        <v>21071</v>
      </c>
      <c r="C2373" s="5" t="s">
        <v>21072</v>
      </c>
      <c r="D2373" s="9">
        <v>42427.0</v>
      </c>
      <c r="E2373" s="5">
        <v>51257.0</v>
      </c>
      <c r="F2373" s="5">
        <v>23299.0</v>
      </c>
      <c r="G2373" s="5" t="s">
        <v>9627</v>
      </c>
      <c r="H2373" s="5" t="s">
        <v>45</v>
      </c>
      <c r="I2373" s="5" t="s">
        <v>8106</v>
      </c>
      <c r="J2373" s="5" t="s">
        <v>9629</v>
      </c>
      <c r="K2373" s="5" t="s">
        <v>462</v>
      </c>
      <c r="L2373" s="5" t="s">
        <v>21073</v>
      </c>
      <c r="M2373" s="11" t="s">
        <v>75</v>
      </c>
      <c r="N2373" s="5" t="s">
        <v>21074</v>
      </c>
      <c r="O2373" s="5" t="s">
        <v>52</v>
      </c>
      <c r="P2373" s="5">
        <v>1.0</v>
      </c>
      <c r="Q2373" s="5" t="s">
        <v>21075</v>
      </c>
      <c r="R2373" s="5">
        <v>4500.0</v>
      </c>
      <c r="S2373" s="5">
        <v>917.0</v>
      </c>
      <c r="T2373" s="5" t="s">
        <v>53</v>
      </c>
      <c r="U2373" s="5">
        <v>0.0</v>
      </c>
      <c r="V2373" s="5" t="s">
        <v>52</v>
      </c>
      <c r="W2373" s="5" t="s">
        <v>21076</v>
      </c>
      <c r="X2373" s="5" t="s">
        <v>52</v>
      </c>
      <c r="Y2373" s="5" t="s">
        <v>52</v>
      </c>
      <c r="Z2373" s="5" t="s">
        <v>18991</v>
      </c>
      <c r="AA2373" s="5" t="s">
        <v>21077</v>
      </c>
      <c r="AB2373" s="5" t="s">
        <v>119</v>
      </c>
      <c r="AC2373" s="5" t="s">
        <v>52</v>
      </c>
      <c r="AD2373" s="5" t="s">
        <v>163</v>
      </c>
      <c r="AE2373" s="5" t="s">
        <v>164</v>
      </c>
      <c r="AF2373" s="5" t="s">
        <v>165</v>
      </c>
      <c r="AG2373" s="5" t="s">
        <v>52</v>
      </c>
      <c r="AH2373" s="5" t="s">
        <v>52</v>
      </c>
      <c r="AI2373" s="5" t="s">
        <v>52</v>
      </c>
      <c r="AJ2373" s="5" t="s">
        <v>21078</v>
      </c>
      <c r="AK2373" s="5" t="s">
        <v>21079</v>
      </c>
      <c r="AL2373" s="5" t="s">
        <v>2340</v>
      </c>
    </row>
    <row r="2374" hidden="1">
      <c r="A2374" s="5" t="s">
        <v>21080</v>
      </c>
      <c r="B2374" s="5" t="s">
        <v>20716</v>
      </c>
      <c r="C2374" s="5" t="s">
        <v>20717</v>
      </c>
      <c r="D2374" s="9">
        <v>42427.0</v>
      </c>
      <c r="E2374" s="5">
        <v>36001.0</v>
      </c>
      <c r="F2374" s="5">
        <v>16364.0</v>
      </c>
      <c r="G2374" s="5" t="s">
        <v>613</v>
      </c>
      <c r="H2374" s="5" t="s">
        <v>1792</v>
      </c>
      <c r="I2374" s="5" t="s">
        <v>21081</v>
      </c>
      <c r="J2374" s="5" t="s">
        <v>581</v>
      </c>
      <c r="K2374" s="5" t="s">
        <v>21082</v>
      </c>
      <c r="L2374" s="5" t="s">
        <v>20719</v>
      </c>
      <c r="M2374" s="10" t="str">
        <f>IFERROR(__xludf.DUMMYFUNCTION("REGEXEXTRACT(L2859, ""[\s,]([A-Z]{2})[,\s]\s?\d{5}"")"),"#N/A")</f>
        <v>#N/A</v>
      </c>
      <c r="N2374" s="5" t="s">
        <v>20720</v>
      </c>
      <c r="O2374" s="5">
        <v>28732.0</v>
      </c>
      <c r="P2374" s="5">
        <v>2.0</v>
      </c>
      <c r="Q2374" s="5" t="s">
        <v>21083</v>
      </c>
      <c r="R2374" s="5" t="s">
        <v>20315</v>
      </c>
      <c r="S2374" s="5">
        <v>53856.0</v>
      </c>
      <c r="T2374" s="5" t="s">
        <v>115</v>
      </c>
      <c r="U2374" s="5">
        <v>0.0</v>
      </c>
      <c r="V2374" s="5" t="s">
        <v>93</v>
      </c>
      <c r="W2374" s="5" t="s">
        <v>21084</v>
      </c>
      <c r="X2374" s="5" t="s">
        <v>55</v>
      </c>
      <c r="Y2374" s="5" t="s">
        <v>21085</v>
      </c>
      <c r="Z2374" s="5" t="s">
        <v>9049</v>
      </c>
      <c r="AA2374" s="5" t="s">
        <v>21086</v>
      </c>
      <c r="AB2374" s="5" t="s">
        <v>2743</v>
      </c>
      <c r="AC2374" s="5" t="s">
        <v>52</v>
      </c>
      <c r="AD2374" s="5" t="s">
        <v>3141</v>
      </c>
      <c r="AE2374" s="5" t="s">
        <v>3142</v>
      </c>
      <c r="AF2374" s="5" t="s">
        <v>162</v>
      </c>
      <c r="AG2374" s="5" t="s">
        <v>52</v>
      </c>
      <c r="AH2374" s="5" t="s">
        <v>52</v>
      </c>
      <c r="AI2374" s="5" t="s">
        <v>3143</v>
      </c>
      <c r="AJ2374" s="5" t="s">
        <v>20716</v>
      </c>
      <c r="AK2374" s="5" t="s">
        <v>20719</v>
      </c>
      <c r="AL2374" s="5" t="s">
        <v>20726</v>
      </c>
    </row>
    <row r="2375" hidden="1">
      <c r="A2375" s="5" t="s">
        <v>21087</v>
      </c>
      <c r="B2375" s="5" t="s">
        <v>16737</v>
      </c>
      <c r="C2375" s="5" t="s">
        <v>16738</v>
      </c>
      <c r="D2375" s="9">
        <v>42425.0</v>
      </c>
      <c r="E2375" s="5">
        <v>41741.0</v>
      </c>
      <c r="F2375" s="5">
        <v>18973.0</v>
      </c>
      <c r="G2375" s="5" t="s">
        <v>3378</v>
      </c>
      <c r="H2375" s="5" t="s">
        <v>272</v>
      </c>
      <c r="I2375" s="5" t="s">
        <v>21088</v>
      </c>
      <c r="J2375" s="5" t="s">
        <v>3378</v>
      </c>
      <c r="K2375" s="5" t="s">
        <v>21089</v>
      </c>
      <c r="L2375" s="5" t="s">
        <v>16741</v>
      </c>
      <c r="M2375" s="10" t="str">
        <f>IFERROR(__xludf.DUMMYFUNCTION("REGEXEXTRACT(L2860, ""[\s,]([A-Z]{2})[,\s]\s?\d{5}"")"),"#N/A")</f>
        <v>#N/A</v>
      </c>
      <c r="N2375" s="5" t="s">
        <v>16742</v>
      </c>
      <c r="O2375" s="5">
        <v>45242.0</v>
      </c>
      <c r="P2375" s="5">
        <v>1.0</v>
      </c>
      <c r="Q2375" s="5" t="s">
        <v>21090</v>
      </c>
      <c r="R2375" s="5">
        <v>4200.0</v>
      </c>
      <c r="S2375" s="5">
        <v>1226.0</v>
      </c>
      <c r="T2375" s="5" t="s">
        <v>69</v>
      </c>
      <c r="U2375" s="5">
        <v>0.0</v>
      </c>
      <c r="V2375" s="5" t="s">
        <v>93</v>
      </c>
      <c r="W2375" s="5" t="s">
        <v>21091</v>
      </c>
      <c r="X2375" s="5" t="s">
        <v>55</v>
      </c>
      <c r="Y2375" s="5" t="s">
        <v>21092</v>
      </c>
      <c r="Z2375" s="5" t="s">
        <v>21093</v>
      </c>
      <c r="AA2375" s="5">
        <v>2553628.0</v>
      </c>
      <c r="AB2375" s="5" t="s">
        <v>260</v>
      </c>
      <c r="AC2375" s="5" t="s">
        <v>52</v>
      </c>
      <c r="AD2375" s="5" t="s">
        <v>3141</v>
      </c>
      <c r="AE2375" s="5" t="s">
        <v>3142</v>
      </c>
      <c r="AF2375" s="5" t="s">
        <v>162</v>
      </c>
      <c r="AG2375" s="5" t="s">
        <v>52</v>
      </c>
      <c r="AH2375" s="5" t="s">
        <v>52</v>
      </c>
      <c r="AI2375" s="5" t="s">
        <v>3143</v>
      </c>
      <c r="AJ2375" s="5" t="s">
        <v>102</v>
      </c>
      <c r="AK2375" s="5" t="s">
        <v>52</v>
      </c>
      <c r="AL2375" s="5" t="s">
        <v>162</v>
      </c>
    </row>
    <row r="2376" hidden="1">
      <c r="A2376" s="5" t="s">
        <v>21094</v>
      </c>
      <c r="B2376" s="5" t="s">
        <v>14507</v>
      </c>
      <c r="C2376" s="5" t="s">
        <v>21095</v>
      </c>
      <c r="D2376" s="9">
        <v>42424.0</v>
      </c>
      <c r="E2376" s="5">
        <v>11275.0</v>
      </c>
      <c r="F2376" s="5">
        <v>5125.0</v>
      </c>
      <c r="G2376" s="5" t="s">
        <v>579</v>
      </c>
      <c r="H2376" s="5" t="s">
        <v>1792</v>
      </c>
      <c r="I2376" s="5" t="s">
        <v>17002</v>
      </c>
      <c r="J2376" s="5" t="s">
        <v>581</v>
      </c>
      <c r="K2376" s="5" t="s">
        <v>21096</v>
      </c>
      <c r="L2376" s="5" t="s">
        <v>14509</v>
      </c>
      <c r="M2376" s="10" t="str">
        <f>IFERROR(__xludf.DUMMYFUNCTION("REGEXEXTRACT(L2861, ""[\s,]([A-Z]{2})[,\s]\s?\d{5}"")"),"#N/A")</f>
        <v>#N/A</v>
      </c>
      <c r="N2376" s="5" t="s">
        <v>14510</v>
      </c>
      <c r="O2376" s="5">
        <v>72764.0</v>
      </c>
      <c r="P2376" s="5">
        <v>1.0</v>
      </c>
      <c r="Q2376" s="5" t="s">
        <v>21097</v>
      </c>
      <c r="R2376" s="5">
        <v>4500.0</v>
      </c>
      <c r="S2376" s="5">
        <v>315.0</v>
      </c>
      <c r="T2376" s="5" t="s">
        <v>115</v>
      </c>
      <c r="U2376" s="5">
        <v>0.0</v>
      </c>
      <c r="V2376" s="5" t="s">
        <v>93</v>
      </c>
      <c r="W2376" s="5" t="s">
        <v>21098</v>
      </c>
      <c r="X2376" s="5" t="s">
        <v>55</v>
      </c>
      <c r="Y2376" s="5" t="s">
        <v>21099</v>
      </c>
      <c r="Z2376" s="5" t="s">
        <v>21100</v>
      </c>
      <c r="AA2376" s="5" t="s">
        <v>21101</v>
      </c>
      <c r="AB2376" s="5" t="s">
        <v>260</v>
      </c>
      <c r="AC2376" s="5" t="s">
        <v>52</v>
      </c>
      <c r="AD2376" s="5" t="s">
        <v>3141</v>
      </c>
      <c r="AE2376" s="5" t="s">
        <v>3142</v>
      </c>
      <c r="AF2376" s="5" t="s">
        <v>162</v>
      </c>
      <c r="AG2376" s="5" t="s">
        <v>52</v>
      </c>
      <c r="AH2376" s="5" t="s">
        <v>52</v>
      </c>
      <c r="AI2376" s="5" t="s">
        <v>3143</v>
      </c>
      <c r="AJ2376" s="5" t="s">
        <v>14507</v>
      </c>
      <c r="AK2376" s="5" t="s">
        <v>14509</v>
      </c>
      <c r="AL2376" s="5" t="s">
        <v>14515</v>
      </c>
    </row>
    <row r="2377" hidden="1">
      <c r="A2377" s="5" t="s">
        <v>21102</v>
      </c>
      <c r="B2377" s="5" t="s">
        <v>21103</v>
      </c>
      <c r="C2377" s="5" t="s">
        <v>21104</v>
      </c>
      <c r="D2377" s="9">
        <v>42423.0</v>
      </c>
      <c r="E2377" s="5">
        <v>187440.0</v>
      </c>
      <c r="F2377" s="5">
        <v>85200.0</v>
      </c>
      <c r="G2377" s="5" t="s">
        <v>1419</v>
      </c>
      <c r="H2377" s="5" t="s">
        <v>480</v>
      </c>
      <c r="I2377" s="5" t="s">
        <v>19471</v>
      </c>
      <c r="J2377" s="5" t="s">
        <v>256</v>
      </c>
      <c r="K2377" s="5" t="s">
        <v>21105</v>
      </c>
      <c r="L2377" s="5" t="s">
        <v>21106</v>
      </c>
      <c r="M2377" s="10" t="str">
        <f>IFERROR(__xludf.DUMMYFUNCTION("REGEXEXTRACT(L2862, ""[\s,]([A-Z]{2})[,\s]\s?\d{5}"")"),"#N/A")</f>
        <v>#N/A</v>
      </c>
      <c r="N2377" s="5" t="s">
        <v>21107</v>
      </c>
      <c r="O2377" s="5" t="s">
        <v>52</v>
      </c>
      <c r="P2377" s="5">
        <v>3.0</v>
      </c>
      <c r="Q2377" s="5" t="s">
        <v>21108</v>
      </c>
      <c r="R2377" s="5" t="s">
        <v>2229</v>
      </c>
      <c r="S2377" s="5">
        <v>45.0</v>
      </c>
      <c r="T2377" s="5" t="s">
        <v>115</v>
      </c>
      <c r="U2377" s="5">
        <v>1.0</v>
      </c>
      <c r="V2377" s="5" t="s">
        <v>70</v>
      </c>
      <c r="W2377" s="5" t="s">
        <v>21109</v>
      </c>
      <c r="X2377" s="5" t="s">
        <v>52</v>
      </c>
      <c r="Y2377" s="5" t="s">
        <v>52</v>
      </c>
      <c r="Z2377" s="5" t="s">
        <v>21110</v>
      </c>
      <c r="AA2377" s="5" t="s">
        <v>21111</v>
      </c>
      <c r="AB2377" s="5" t="s">
        <v>180</v>
      </c>
      <c r="AC2377" s="5" t="s">
        <v>52</v>
      </c>
      <c r="AD2377" s="5" t="s">
        <v>2791</v>
      </c>
      <c r="AE2377" s="5" t="s">
        <v>2792</v>
      </c>
      <c r="AF2377" s="5" t="s">
        <v>52</v>
      </c>
      <c r="AG2377" s="5" t="s">
        <v>52</v>
      </c>
      <c r="AH2377" s="5">
        <v>79118.0</v>
      </c>
      <c r="AI2377" s="5" t="s">
        <v>2793</v>
      </c>
      <c r="AJ2377" s="5" t="s">
        <v>21103</v>
      </c>
      <c r="AK2377" s="5" t="s">
        <v>21106</v>
      </c>
      <c r="AL2377" s="5" t="s">
        <v>1727</v>
      </c>
    </row>
    <row r="2378" hidden="1">
      <c r="A2378" s="5" t="s">
        <v>21112</v>
      </c>
      <c r="B2378" s="5" t="s">
        <v>16737</v>
      </c>
      <c r="C2378" s="5" t="s">
        <v>16738</v>
      </c>
      <c r="D2378" s="9">
        <v>42422.0</v>
      </c>
      <c r="E2378" s="5">
        <v>3098.0</v>
      </c>
      <c r="F2378" s="5">
        <v>1408.0</v>
      </c>
      <c r="G2378" s="5" t="s">
        <v>3378</v>
      </c>
      <c r="H2378" s="5" t="s">
        <v>171</v>
      </c>
      <c r="I2378" s="5" t="s">
        <v>18608</v>
      </c>
      <c r="J2378" s="5" t="s">
        <v>3378</v>
      </c>
      <c r="K2378" s="5" t="s">
        <v>21113</v>
      </c>
      <c r="L2378" s="5" t="s">
        <v>16741</v>
      </c>
      <c r="M2378" s="10" t="str">
        <f>IFERROR(__xludf.DUMMYFUNCTION("REGEXEXTRACT(L2863, ""[\s,]([A-Z]{2})[,\s]\s?\d{5}"")"),"#N/A")</f>
        <v>#N/A</v>
      </c>
      <c r="N2378" s="5" t="s">
        <v>16742</v>
      </c>
      <c r="O2378" s="5">
        <v>45242.0</v>
      </c>
      <c r="P2378" s="5">
        <v>1.0</v>
      </c>
      <c r="Q2378" s="5" t="s">
        <v>21114</v>
      </c>
      <c r="R2378" s="5" t="s">
        <v>441</v>
      </c>
      <c r="S2378" s="5">
        <v>73.0</v>
      </c>
      <c r="T2378" s="5" t="s">
        <v>69</v>
      </c>
      <c r="U2378" s="5">
        <v>0.0</v>
      </c>
      <c r="V2378" s="5" t="s">
        <v>93</v>
      </c>
      <c r="W2378" s="5" t="s">
        <v>21115</v>
      </c>
      <c r="X2378" s="5" t="s">
        <v>55</v>
      </c>
      <c r="Y2378" s="5" t="s">
        <v>21116</v>
      </c>
      <c r="Z2378" s="5" t="s">
        <v>12121</v>
      </c>
      <c r="AA2378" s="5" t="s">
        <v>21117</v>
      </c>
      <c r="AB2378" s="5" t="s">
        <v>1498</v>
      </c>
      <c r="AC2378" s="5" t="s">
        <v>52</v>
      </c>
      <c r="AD2378" s="5" t="s">
        <v>3141</v>
      </c>
      <c r="AE2378" s="5" t="s">
        <v>3142</v>
      </c>
      <c r="AF2378" s="5" t="s">
        <v>162</v>
      </c>
      <c r="AG2378" s="5" t="s">
        <v>52</v>
      </c>
      <c r="AH2378" s="5" t="s">
        <v>52</v>
      </c>
      <c r="AI2378" s="5" t="s">
        <v>3143</v>
      </c>
      <c r="AJ2378" s="5" t="s">
        <v>102</v>
      </c>
      <c r="AK2378" s="5" t="s">
        <v>52</v>
      </c>
      <c r="AL2378" s="5" t="s">
        <v>162</v>
      </c>
    </row>
    <row r="2379">
      <c r="A2379" s="5" t="s">
        <v>21118</v>
      </c>
      <c r="B2379" s="5" t="s">
        <v>21119</v>
      </c>
      <c r="C2379" s="5" t="s">
        <v>21120</v>
      </c>
      <c r="D2379" s="9">
        <v>42421.0</v>
      </c>
      <c r="E2379" s="5">
        <v>44631.0</v>
      </c>
      <c r="F2379" s="5">
        <v>20287.0</v>
      </c>
      <c r="G2379" s="5" t="s">
        <v>9627</v>
      </c>
      <c r="H2379" s="5" t="s">
        <v>45</v>
      </c>
      <c r="I2379" s="5" t="s">
        <v>21121</v>
      </c>
      <c r="J2379" s="5" t="s">
        <v>9629</v>
      </c>
      <c r="K2379" s="5" t="s">
        <v>21122</v>
      </c>
      <c r="L2379" s="5" t="s">
        <v>21123</v>
      </c>
      <c r="M2379" s="11" t="s">
        <v>2670</v>
      </c>
      <c r="N2379" s="5" t="s">
        <v>21124</v>
      </c>
      <c r="O2379" s="5">
        <v>11105.0</v>
      </c>
      <c r="P2379" s="5">
        <v>1.0</v>
      </c>
      <c r="Q2379" s="5" t="s">
        <v>21125</v>
      </c>
      <c r="R2379" s="5">
        <v>4310.0</v>
      </c>
      <c r="S2379" s="5">
        <v>1778.0</v>
      </c>
      <c r="T2379" s="5" t="s">
        <v>115</v>
      </c>
      <c r="U2379" s="5">
        <v>0.0</v>
      </c>
      <c r="V2379" s="5" t="s">
        <v>52</v>
      </c>
      <c r="W2379" s="5" t="s">
        <v>21126</v>
      </c>
      <c r="X2379" s="5" t="s">
        <v>52</v>
      </c>
      <c r="Y2379" s="5" t="s">
        <v>52</v>
      </c>
      <c r="Z2379" s="5" t="s">
        <v>10982</v>
      </c>
      <c r="AA2379" s="5" t="s">
        <v>21127</v>
      </c>
      <c r="AB2379" s="5" t="s">
        <v>5043</v>
      </c>
      <c r="AC2379" s="5" t="s">
        <v>52</v>
      </c>
      <c r="AD2379" s="5" t="s">
        <v>181</v>
      </c>
      <c r="AE2379" s="5" t="s">
        <v>182</v>
      </c>
      <c r="AF2379" s="5" t="s">
        <v>183</v>
      </c>
      <c r="AG2379" s="5" t="s">
        <v>52</v>
      </c>
      <c r="AH2379" s="5" t="s">
        <v>52</v>
      </c>
      <c r="AI2379" s="5" t="s">
        <v>184</v>
      </c>
      <c r="AJ2379" s="5" t="s">
        <v>2164</v>
      </c>
      <c r="AK2379" s="5" t="s">
        <v>4225</v>
      </c>
      <c r="AL2379" s="5" t="s">
        <v>21128</v>
      </c>
    </row>
    <row r="2380" hidden="1">
      <c r="A2380" s="5" t="s">
        <v>21129</v>
      </c>
      <c r="B2380" s="5" t="s">
        <v>21130</v>
      </c>
      <c r="C2380" s="5" t="s">
        <v>21131</v>
      </c>
      <c r="D2380" s="9">
        <v>42420.0</v>
      </c>
      <c r="E2380" s="5">
        <v>9051.0</v>
      </c>
      <c r="F2380" s="5">
        <v>4114.0</v>
      </c>
      <c r="G2380" s="5" t="s">
        <v>963</v>
      </c>
      <c r="H2380" s="5" t="s">
        <v>366</v>
      </c>
      <c r="I2380" s="5" t="s">
        <v>18381</v>
      </c>
      <c r="J2380" s="5" t="s">
        <v>965</v>
      </c>
      <c r="K2380" s="5" t="s">
        <v>391</v>
      </c>
      <c r="L2380" s="5" t="s">
        <v>21132</v>
      </c>
      <c r="M2380" s="10" t="str">
        <f>IFERROR(__xludf.DUMMYFUNCTION("REGEXEXTRACT(L2865, ""[\s,]([A-Z]{2})[,\s]\s?\d{5}"")"),"#N/A")</f>
        <v>#N/A</v>
      </c>
      <c r="N2380" s="5" t="s">
        <v>21133</v>
      </c>
      <c r="O2380" s="5">
        <v>90220.0</v>
      </c>
      <c r="P2380" s="5">
        <v>1.0</v>
      </c>
      <c r="Q2380" s="5" t="s">
        <v>21134</v>
      </c>
      <c r="R2380" s="5" t="s">
        <v>4202</v>
      </c>
      <c r="S2380" s="5">
        <v>520.0</v>
      </c>
      <c r="T2380" s="5" t="s">
        <v>115</v>
      </c>
      <c r="U2380" s="5">
        <v>0.0</v>
      </c>
      <c r="V2380" s="5" t="s">
        <v>70</v>
      </c>
      <c r="W2380" s="5" t="s">
        <v>21135</v>
      </c>
      <c r="X2380" s="5" t="s">
        <v>71</v>
      </c>
      <c r="Y2380" s="5" t="s">
        <v>52</v>
      </c>
      <c r="Z2380" s="5" t="s">
        <v>21136</v>
      </c>
      <c r="AA2380" s="5" t="s">
        <v>21137</v>
      </c>
      <c r="AB2380" s="5" t="s">
        <v>235</v>
      </c>
      <c r="AC2380" s="5" t="s">
        <v>52</v>
      </c>
      <c r="AD2380" s="5" t="s">
        <v>398</v>
      </c>
      <c r="AE2380" s="5" t="s">
        <v>399</v>
      </c>
      <c r="AF2380" s="5" t="s">
        <v>400</v>
      </c>
      <c r="AG2380" s="5" t="s">
        <v>401</v>
      </c>
      <c r="AH2380" s="5">
        <v>23502.0</v>
      </c>
      <c r="AI2380" s="5" t="s">
        <v>402</v>
      </c>
      <c r="AJ2380" s="5" t="s">
        <v>2164</v>
      </c>
      <c r="AK2380" s="5" t="s">
        <v>2165</v>
      </c>
      <c r="AL2380" s="5" t="s">
        <v>715</v>
      </c>
    </row>
    <row r="2381" hidden="1">
      <c r="A2381" s="5" t="s">
        <v>21138</v>
      </c>
      <c r="B2381" s="5" t="s">
        <v>248</v>
      </c>
      <c r="C2381" s="5" t="s">
        <v>12578</v>
      </c>
      <c r="D2381" s="9">
        <v>42420.0</v>
      </c>
      <c r="E2381" s="5">
        <v>25791.0</v>
      </c>
      <c r="F2381" s="5">
        <v>11723.0</v>
      </c>
      <c r="G2381" s="5" t="s">
        <v>422</v>
      </c>
      <c r="H2381" s="5" t="s">
        <v>149</v>
      </c>
      <c r="I2381" s="5" t="s">
        <v>3074</v>
      </c>
      <c r="J2381" s="5" t="s">
        <v>424</v>
      </c>
      <c r="K2381" s="5" t="s">
        <v>21139</v>
      </c>
      <c r="L2381" s="5" t="s">
        <v>21140</v>
      </c>
      <c r="M2381" s="10" t="str">
        <f>IFERROR(__xludf.DUMMYFUNCTION("REGEXEXTRACT(L2866, ""[\s,]([A-Z]{2})[,\s]\s?\d{5}"")"),"#N/A")</f>
        <v>#N/A</v>
      </c>
      <c r="N2381" s="5" t="s">
        <v>21141</v>
      </c>
      <c r="O2381" s="5">
        <v>40213.0</v>
      </c>
      <c r="P2381" s="5">
        <v>1.0</v>
      </c>
      <c r="Q2381" s="5" t="s">
        <v>21142</v>
      </c>
      <c r="R2381" s="5">
        <v>4532.0</v>
      </c>
      <c r="S2381" s="5">
        <v>20.0</v>
      </c>
      <c r="T2381" s="5" t="s">
        <v>115</v>
      </c>
      <c r="U2381" s="5">
        <v>0.0</v>
      </c>
      <c r="V2381" s="5" t="s">
        <v>52</v>
      </c>
      <c r="W2381" s="5" t="s">
        <v>21143</v>
      </c>
      <c r="X2381" s="5" t="s">
        <v>71</v>
      </c>
      <c r="Y2381" s="5" t="s">
        <v>52</v>
      </c>
      <c r="Z2381" s="5">
        <v>6103.0</v>
      </c>
      <c r="AA2381" s="5">
        <v>3.3201520076E10</v>
      </c>
      <c r="AB2381" s="5" t="s">
        <v>119</v>
      </c>
      <c r="AC2381" s="5" t="s">
        <v>52</v>
      </c>
      <c r="AD2381" s="5" t="s">
        <v>181</v>
      </c>
      <c r="AE2381" s="5" t="s">
        <v>182</v>
      </c>
      <c r="AF2381" s="5" t="s">
        <v>183</v>
      </c>
      <c r="AG2381" s="5" t="s">
        <v>52</v>
      </c>
      <c r="AH2381" s="5" t="s">
        <v>52</v>
      </c>
      <c r="AI2381" s="5" t="s">
        <v>184</v>
      </c>
      <c r="AJ2381" s="5" t="s">
        <v>248</v>
      </c>
      <c r="AK2381" s="5" t="s">
        <v>21140</v>
      </c>
      <c r="AL2381" s="5" t="s">
        <v>2746</v>
      </c>
    </row>
    <row r="2382" hidden="1">
      <c r="A2382" s="5" t="s">
        <v>21144</v>
      </c>
      <c r="B2382" s="5" t="s">
        <v>21145</v>
      </c>
      <c r="C2382" s="5" t="s">
        <v>21146</v>
      </c>
      <c r="D2382" s="9">
        <v>42420.0</v>
      </c>
      <c r="E2382" s="5">
        <v>46794.0</v>
      </c>
      <c r="F2382" s="5">
        <v>21270.0</v>
      </c>
      <c r="G2382" s="5" t="s">
        <v>1683</v>
      </c>
      <c r="H2382" s="5" t="s">
        <v>2784</v>
      </c>
      <c r="I2382" s="5" t="s">
        <v>11867</v>
      </c>
      <c r="J2382" s="5" t="s">
        <v>1685</v>
      </c>
      <c r="K2382" s="5" t="s">
        <v>1059</v>
      </c>
      <c r="L2382" s="5" t="s">
        <v>21147</v>
      </c>
      <c r="M2382" s="10" t="str">
        <f>IFERROR(__xludf.DUMMYFUNCTION("REGEXEXTRACT(L2867, ""[\s,]([A-Z]{2})[,\s]\s?\d{5}"")"),"#N/A")</f>
        <v>#N/A</v>
      </c>
      <c r="N2382" s="5" t="s">
        <v>21148</v>
      </c>
      <c r="O2382" s="5">
        <v>94577.0</v>
      </c>
      <c r="P2382" s="5">
        <v>1.0</v>
      </c>
      <c r="Q2382" s="5" t="s">
        <v>21149</v>
      </c>
      <c r="R2382" s="5">
        <v>2210.0</v>
      </c>
      <c r="S2382" s="5">
        <v>26.0</v>
      </c>
      <c r="T2382" s="5" t="s">
        <v>92</v>
      </c>
      <c r="U2382" s="5">
        <v>0.0</v>
      </c>
      <c r="V2382" s="5" t="s">
        <v>52</v>
      </c>
      <c r="W2382" s="5" t="s">
        <v>21150</v>
      </c>
      <c r="X2382" s="5" t="s">
        <v>52</v>
      </c>
      <c r="Y2382" s="5" t="s">
        <v>52</v>
      </c>
      <c r="Z2382" s="5" t="s">
        <v>21151</v>
      </c>
      <c r="AA2382" s="5" t="s">
        <v>21152</v>
      </c>
      <c r="AB2382" s="5" t="s">
        <v>260</v>
      </c>
      <c r="AC2382" s="5" t="s">
        <v>52</v>
      </c>
      <c r="AD2382" s="5" t="s">
        <v>11980</v>
      </c>
      <c r="AE2382" s="5" t="s">
        <v>11981</v>
      </c>
      <c r="AF2382" s="5" t="s">
        <v>218</v>
      </c>
      <c r="AG2382" s="5" t="s">
        <v>52</v>
      </c>
      <c r="AH2382" s="5" t="s">
        <v>11982</v>
      </c>
      <c r="AI2382" s="5" t="s">
        <v>11983</v>
      </c>
      <c r="AJ2382" s="5" t="s">
        <v>21153</v>
      </c>
      <c r="AK2382" s="5" t="s">
        <v>21154</v>
      </c>
      <c r="AL2382" s="5" t="s">
        <v>2340</v>
      </c>
    </row>
    <row r="2383" hidden="1">
      <c r="A2383" s="5" t="s">
        <v>21155</v>
      </c>
      <c r="B2383" s="5" t="s">
        <v>16737</v>
      </c>
      <c r="C2383" s="5" t="s">
        <v>16738</v>
      </c>
      <c r="D2383" s="9">
        <v>42419.0</v>
      </c>
      <c r="E2383" s="5">
        <v>21969.0</v>
      </c>
      <c r="F2383" s="5">
        <v>9986.0</v>
      </c>
      <c r="G2383" s="5" t="s">
        <v>3378</v>
      </c>
      <c r="H2383" s="5" t="s">
        <v>272</v>
      </c>
      <c r="I2383" s="5" t="s">
        <v>21156</v>
      </c>
      <c r="J2383" s="5" t="s">
        <v>3378</v>
      </c>
      <c r="K2383" s="5" t="s">
        <v>21157</v>
      </c>
      <c r="L2383" s="5" t="s">
        <v>16741</v>
      </c>
      <c r="M2383" s="10" t="str">
        <f>IFERROR(__xludf.DUMMYFUNCTION("REGEXEXTRACT(L2868, ""[\s,]([A-Z]{2})[,\s]\s?\d{5}"")"),"#N/A")</f>
        <v>#N/A</v>
      </c>
      <c r="N2383" s="5" t="s">
        <v>16742</v>
      </c>
      <c r="O2383" s="5">
        <v>45242.0</v>
      </c>
      <c r="P2383" s="5">
        <v>1.0</v>
      </c>
      <c r="Q2383" s="5" t="s">
        <v>21158</v>
      </c>
      <c r="R2383" s="5">
        <v>2200.0</v>
      </c>
      <c r="S2383" s="5">
        <v>780.0</v>
      </c>
      <c r="T2383" s="5" t="s">
        <v>69</v>
      </c>
      <c r="U2383" s="5">
        <v>0.0</v>
      </c>
      <c r="V2383" s="5" t="s">
        <v>93</v>
      </c>
      <c r="W2383" s="5" t="s">
        <v>21159</v>
      </c>
      <c r="X2383" s="5" t="s">
        <v>55</v>
      </c>
      <c r="Y2383" s="5" t="s">
        <v>21160</v>
      </c>
      <c r="Z2383" s="5" t="s">
        <v>11870</v>
      </c>
      <c r="AA2383" s="5">
        <v>2572570.0</v>
      </c>
      <c r="AB2383" s="5" t="s">
        <v>180</v>
      </c>
      <c r="AC2383" s="5" t="s">
        <v>52</v>
      </c>
      <c r="AD2383" s="5" t="s">
        <v>3141</v>
      </c>
      <c r="AE2383" s="5" t="s">
        <v>3142</v>
      </c>
      <c r="AF2383" s="5" t="s">
        <v>162</v>
      </c>
      <c r="AG2383" s="5" t="s">
        <v>52</v>
      </c>
      <c r="AH2383" s="5" t="s">
        <v>52</v>
      </c>
      <c r="AI2383" s="5" t="s">
        <v>3143</v>
      </c>
      <c r="AJ2383" s="5" t="s">
        <v>102</v>
      </c>
      <c r="AK2383" s="5" t="s">
        <v>52</v>
      </c>
      <c r="AL2383" s="5" t="s">
        <v>162</v>
      </c>
    </row>
    <row r="2384" hidden="1">
      <c r="A2384" s="5" t="s">
        <v>21161</v>
      </c>
      <c r="B2384" s="5" t="s">
        <v>16737</v>
      </c>
      <c r="C2384" s="5" t="s">
        <v>16738</v>
      </c>
      <c r="D2384" s="9">
        <v>42419.0</v>
      </c>
      <c r="E2384" s="5">
        <v>2827.0</v>
      </c>
      <c r="F2384" s="5">
        <v>1285.0</v>
      </c>
      <c r="G2384" s="5" t="s">
        <v>3378</v>
      </c>
      <c r="H2384" s="5" t="s">
        <v>171</v>
      </c>
      <c r="I2384" s="5" t="s">
        <v>17013</v>
      </c>
      <c r="J2384" s="5" t="s">
        <v>3378</v>
      </c>
      <c r="K2384" s="5" t="s">
        <v>21162</v>
      </c>
      <c r="L2384" s="5" t="s">
        <v>16741</v>
      </c>
      <c r="M2384" s="10" t="str">
        <f>IFERROR(__xludf.DUMMYFUNCTION("REGEXEXTRACT(L2869, ""[\s,]([A-Z]{2})[,\s]\s?\d{5}"")"),"#N/A")</f>
        <v>#N/A</v>
      </c>
      <c r="N2384" s="5" t="s">
        <v>16742</v>
      </c>
      <c r="O2384" s="5">
        <v>45242.0</v>
      </c>
      <c r="P2384" s="5">
        <v>1.0</v>
      </c>
      <c r="Q2384" s="5" t="s">
        <v>21163</v>
      </c>
      <c r="R2384" s="5" t="s">
        <v>52</v>
      </c>
      <c r="S2384" s="5">
        <v>128.0</v>
      </c>
      <c r="T2384" s="5" t="s">
        <v>69</v>
      </c>
      <c r="U2384" s="5">
        <v>0.0</v>
      </c>
      <c r="V2384" s="5" t="s">
        <v>93</v>
      </c>
      <c r="W2384" s="5" t="s">
        <v>21164</v>
      </c>
      <c r="X2384" s="5" t="s">
        <v>55</v>
      </c>
      <c r="Y2384" s="5" t="s">
        <v>21165</v>
      </c>
      <c r="Z2384" s="5" t="s">
        <v>11454</v>
      </c>
      <c r="AA2384" s="5" t="s">
        <v>21166</v>
      </c>
      <c r="AB2384" s="5" t="s">
        <v>162</v>
      </c>
      <c r="AC2384" s="5" t="s">
        <v>52</v>
      </c>
      <c r="AD2384" s="5" t="s">
        <v>3141</v>
      </c>
      <c r="AE2384" s="5" t="s">
        <v>3142</v>
      </c>
      <c r="AF2384" s="5" t="s">
        <v>162</v>
      </c>
      <c r="AG2384" s="5" t="s">
        <v>52</v>
      </c>
      <c r="AH2384" s="5" t="s">
        <v>52</v>
      </c>
      <c r="AI2384" s="5" t="s">
        <v>3143</v>
      </c>
      <c r="AJ2384" s="5" t="s">
        <v>102</v>
      </c>
      <c r="AK2384" s="5" t="s">
        <v>52</v>
      </c>
      <c r="AL2384" s="5" t="s">
        <v>162</v>
      </c>
    </row>
    <row r="2385">
      <c r="A2385" s="5" t="s">
        <v>21167</v>
      </c>
      <c r="B2385" s="5" t="s">
        <v>21168</v>
      </c>
      <c r="C2385" s="5" t="s">
        <v>21169</v>
      </c>
      <c r="D2385" s="9">
        <v>42419.0</v>
      </c>
      <c r="E2385" s="5">
        <v>20016.0</v>
      </c>
      <c r="F2385" s="5">
        <v>9098.0</v>
      </c>
      <c r="G2385" s="5" t="s">
        <v>6377</v>
      </c>
      <c r="H2385" s="5" t="s">
        <v>45</v>
      </c>
      <c r="I2385" s="5" t="s">
        <v>21170</v>
      </c>
      <c r="J2385" s="5" t="s">
        <v>4533</v>
      </c>
      <c r="K2385" s="5" t="s">
        <v>21171</v>
      </c>
      <c r="L2385" s="5" t="s">
        <v>21172</v>
      </c>
      <c r="M2385" s="10" t="str">
        <f>IFERROR(__xludf.DUMMYFUNCTION("REGEXEXTRACT(L2870, ""[\s,]([A-Z]{2})[,\s]\s?\d{5}"")"),"#N/A")</f>
        <v>#N/A</v>
      </c>
      <c r="N2385" s="5" t="s">
        <v>21173</v>
      </c>
      <c r="O2385" s="5">
        <v>60624.0</v>
      </c>
      <c r="P2385" s="5">
        <v>1.0</v>
      </c>
      <c r="Q2385" s="5" t="s">
        <v>21174</v>
      </c>
      <c r="R2385" s="5">
        <v>4510.0</v>
      </c>
      <c r="S2385" s="5">
        <v>814.0</v>
      </c>
      <c r="T2385" s="5" t="s">
        <v>115</v>
      </c>
      <c r="U2385" s="5">
        <v>0.0</v>
      </c>
      <c r="V2385" s="5" t="s">
        <v>52</v>
      </c>
      <c r="W2385" s="5" t="s">
        <v>21175</v>
      </c>
      <c r="X2385" s="5" t="s">
        <v>52</v>
      </c>
      <c r="Y2385" s="5" t="s">
        <v>52</v>
      </c>
      <c r="Z2385" s="5" t="s">
        <v>8347</v>
      </c>
      <c r="AA2385" s="5" t="s">
        <v>21176</v>
      </c>
      <c r="AB2385" s="5" t="s">
        <v>162</v>
      </c>
      <c r="AC2385" s="5" t="s">
        <v>283</v>
      </c>
      <c r="AD2385" s="5" t="s">
        <v>181</v>
      </c>
      <c r="AE2385" s="5" t="s">
        <v>182</v>
      </c>
      <c r="AF2385" s="5" t="s">
        <v>183</v>
      </c>
      <c r="AG2385" s="5" t="s">
        <v>52</v>
      </c>
      <c r="AH2385" s="5" t="s">
        <v>52</v>
      </c>
      <c r="AI2385" s="5" t="s">
        <v>184</v>
      </c>
      <c r="AJ2385" s="5" t="s">
        <v>21168</v>
      </c>
      <c r="AK2385" s="5" t="s">
        <v>21172</v>
      </c>
      <c r="AL2385" s="5" t="s">
        <v>6885</v>
      </c>
    </row>
    <row r="2386" hidden="1">
      <c r="A2386" s="5" t="s">
        <v>21177</v>
      </c>
      <c r="B2386" s="5" t="s">
        <v>21178</v>
      </c>
      <c r="C2386" s="5" t="s">
        <v>13080</v>
      </c>
      <c r="D2386" s="9">
        <v>42418.0</v>
      </c>
      <c r="E2386" s="5">
        <v>24563.0</v>
      </c>
      <c r="F2386" s="5">
        <v>11165.0</v>
      </c>
      <c r="G2386" s="5" t="s">
        <v>634</v>
      </c>
      <c r="H2386" s="5" t="s">
        <v>272</v>
      </c>
      <c r="I2386" s="5" t="s">
        <v>21179</v>
      </c>
      <c r="J2386" s="5" t="s">
        <v>274</v>
      </c>
      <c r="K2386" s="5" t="s">
        <v>21180</v>
      </c>
      <c r="L2386" s="5" t="s">
        <v>21181</v>
      </c>
      <c r="M2386" s="10" t="str">
        <f>IFERROR(__xludf.DUMMYFUNCTION("REGEXEXTRACT(L2871, ""[\s,]([A-Z]{2})[,\s]\s?\d{5}"")"),"#N/A")</f>
        <v>#N/A</v>
      </c>
      <c r="N2386" s="5" t="s">
        <v>21182</v>
      </c>
      <c r="O2386" s="5">
        <v>11413.0</v>
      </c>
      <c r="P2386" s="5">
        <v>1.0</v>
      </c>
      <c r="Q2386" s="5" t="s">
        <v>21183</v>
      </c>
      <c r="R2386" s="5">
        <v>2200.0</v>
      </c>
      <c r="S2386" s="5">
        <v>1710.0</v>
      </c>
      <c r="T2386" s="5" t="s">
        <v>115</v>
      </c>
      <c r="U2386" s="5">
        <v>0.0</v>
      </c>
      <c r="V2386" s="5" t="s">
        <v>70</v>
      </c>
      <c r="W2386" s="5" t="s">
        <v>21184</v>
      </c>
      <c r="X2386" s="5" t="s">
        <v>71</v>
      </c>
      <c r="Y2386" s="5" t="s">
        <v>52</v>
      </c>
      <c r="Z2386" s="5" t="s">
        <v>21185</v>
      </c>
      <c r="AA2386" s="5" t="s">
        <v>21186</v>
      </c>
      <c r="AB2386" s="5" t="s">
        <v>1426</v>
      </c>
      <c r="AC2386" s="5" t="s">
        <v>52</v>
      </c>
      <c r="AD2386" s="5" t="s">
        <v>398</v>
      </c>
      <c r="AE2386" s="5" t="s">
        <v>399</v>
      </c>
      <c r="AF2386" s="5" t="s">
        <v>400</v>
      </c>
      <c r="AG2386" s="5" t="s">
        <v>401</v>
      </c>
      <c r="AH2386" s="5">
        <v>23502.0</v>
      </c>
      <c r="AI2386" s="5" t="s">
        <v>402</v>
      </c>
      <c r="AJ2386" s="5" t="s">
        <v>21187</v>
      </c>
      <c r="AK2386" s="5" t="s">
        <v>21188</v>
      </c>
      <c r="AL2386" s="5" t="s">
        <v>1874</v>
      </c>
    </row>
    <row r="2387">
      <c r="A2387" s="5" t="s">
        <v>21189</v>
      </c>
      <c r="B2387" s="5" t="s">
        <v>1843</v>
      </c>
      <c r="C2387" s="5" t="s">
        <v>21190</v>
      </c>
      <c r="D2387" s="9">
        <v>42418.0</v>
      </c>
      <c r="E2387" s="5">
        <v>44590.0</v>
      </c>
      <c r="F2387" s="5">
        <v>20268.0</v>
      </c>
      <c r="G2387" s="5" t="s">
        <v>2389</v>
      </c>
      <c r="H2387" s="5" t="s">
        <v>45</v>
      </c>
      <c r="I2387" s="5" t="s">
        <v>21191</v>
      </c>
      <c r="J2387" s="5" t="s">
        <v>2391</v>
      </c>
      <c r="K2387" s="5" t="s">
        <v>1059</v>
      </c>
      <c r="L2387" s="5" t="s">
        <v>21192</v>
      </c>
      <c r="M2387" s="10" t="str">
        <f>IFERROR(__xludf.DUMMYFUNCTION("REGEXEXTRACT(L2872, ""[\s,]([A-Z]{2})[,\s]\s?\d{5}"")"),"#N/A")</f>
        <v>#N/A</v>
      </c>
      <c r="N2387" s="5" t="s">
        <v>21193</v>
      </c>
      <c r="O2387" s="5" t="s">
        <v>52</v>
      </c>
      <c r="P2387" s="5">
        <v>1.0</v>
      </c>
      <c r="Q2387" s="5" t="s">
        <v>21194</v>
      </c>
      <c r="R2387" s="5">
        <v>4510.0</v>
      </c>
      <c r="S2387" s="5">
        <v>41.0</v>
      </c>
      <c r="T2387" s="5" t="s">
        <v>1077</v>
      </c>
      <c r="U2387" s="5">
        <v>16.0</v>
      </c>
      <c r="V2387" s="5" t="s">
        <v>93</v>
      </c>
      <c r="W2387" s="5" t="s">
        <v>21195</v>
      </c>
      <c r="X2387" s="5" t="s">
        <v>52</v>
      </c>
      <c r="Y2387" s="5" t="s">
        <v>52</v>
      </c>
      <c r="Z2387" s="5" t="s">
        <v>21196</v>
      </c>
      <c r="AA2387" s="5">
        <v>2156990.0</v>
      </c>
      <c r="AB2387" s="5" t="s">
        <v>2743</v>
      </c>
      <c r="AC2387" s="5" t="s">
        <v>52</v>
      </c>
      <c r="AD2387" s="5" t="s">
        <v>11980</v>
      </c>
      <c r="AE2387" s="5" t="s">
        <v>11981</v>
      </c>
      <c r="AF2387" s="5" t="s">
        <v>218</v>
      </c>
      <c r="AG2387" s="5" t="s">
        <v>52</v>
      </c>
      <c r="AH2387" s="5" t="s">
        <v>11982</v>
      </c>
      <c r="AI2387" s="5" t="s">
        <v>11983</v>
      </c>
      <c r="AJ2387" s="5" t="s">
        <v>21197</v>
      </c>
      <c r="AK2387" s="5" t="s">
        <v>21192</v>
      </c>
      <c r="AL2387" s="5" t="s">
        <v>8904</v>
      </c>
    </row>
    <row r="2388">
      <c r="A2388" s="5" t="s">
        <v>21198</v>
      </c>
      <c r="B2388" s="5" t="s">
        <v>1843</v>
      </c>
      <c r="C2388" s="5" t="s">
        <v>21190</v>
      </c>
      <c r="D2388" s="9">
        <v>42418.0</v>
      </c>
      <c r="E2388" s="5">
        <v>134242.0</v>
      </c>
      <c r="F2388" s="5">
        <v>61019.0</v>
      </c>
      <c r="G2388" s="5" t="s">
        <v>2389</v>
      </c>
      <c r="H2388" s="5" t="s">
        <v>45</v>
      </c>
      <c r="I2388" s="5" t="s">
        <v>21191</v>
      </c>
      <c r="J2388" s="5" t="s">
        <v>2391</v>
      </c>
      <c r="K2388" s="5" t="s">
        <v>21199</v>
      </c>
      <c r="L2388" s="5" t="s">
        <v>21200</v>
      </c>
      <c r="M2388" s="10" t="str">
        <f>IFERROR(__xludf.DUMMYFUNCTION("REGEXEXTRACT(L2873, ""[\s,]([A-Z]{2})[,\s]\s?\d{5}"")"),"#N/A")</f>
        <v>#N/A</v>
      </c>
      <c r="N2388" s="5" t="s">
        <v>21193</v>
      </c>
      <c r="O2388" s="5" t="s">
        <v>52</v>
      </c>
      <c r="P2388" s="5">
        <v>3.0</v>
      </c>
      <c r="Q2388" s="5" t="s">
        <v>21201</v>
      </c>
      <c r="R2388" s="5" t="s">
        <v>13534</v>
      </c>
      <c r="S2388" s="5">
        <v>144.0</v>
      </c>
      <c r="T2388" s="5" t="s">
        <v>1077</v>
      </c>
      <c r="U2388" s="5">
        <v>49.0</v>
      </c>
      <c r="V2388" s="5" t="s">
        <v>93</v>
      </c>
      <c r="W2388" s="5" t="s">
        <v>21202</v>
      </c>
      <c r="X2388" s="5" t="s">
        <v>52</v>
      </c>
      <c r="Y2388" s="5" t="s">
        <v>52</v>
      </c>
      <c r="Z2388" s="5" t="s">
        <v>21196</v>
      </c>
      <c r="AA2388" s="5" t="s">
        <v>21203</v>
      </c>
      <c r="AB2388" s="5" t="s">
        <v>2743</v>
      </c>
      <c r="AC2388" s="5" t="s">
        <v>52</v>
      </c>
      <c r="AD2388" s="5" t="s">
        <v>11980</v>
      </c>
      <c r="AE2388" s="5" t="s">
        <v>11981</v>
      </c>
      <c r="AF2388" s="5" t="s">
        <v>218</v>
      </c>
      <c r="AG2388" s="5" t="s">
        <v>52</v>
      </c>
      <c r="AH2388" s="5" t="s">
        <v>11982</v>
      </c>
      <c r="AI2388" s="5" t="s">
        <v>11983</v>
      </c>
      <c r="AJ2388" s="5" t="s">
        <v>21204</v>
      </c>
      <c r="AK2388" s="5" t="s">
        <v>21200</v>
      </c>
      <c r="AL2388" s="5" t="s">
        <v>8904</v>
      </c>
    </row>
    <row r="2389" hidden="1">
      <c r="A2389" s="5" t="s">
        <v>21205</v>
      </c>
      <c r="B2389" s="5" t="s">
        <v>21206</v>
      </c>
      <c r="C2389" s="5" t="s">
        <v>21207</v>
      </c>
      <c r="D2389" s="9">
        <v>42416.0</v>
      </c>
      <c r="E2389" s="5">
        <v>152812.0</v>
      </c>
      <c r="F2389" s="5">
        <v>69460.0</v>
      </c>
      <c r="G2389" s="5" t="s">
        <v>1419</v>
      </c>
      <c r="H2389" s="5" t="s">
        <v>480</v>
      </c>
      <c r="I2389" s="5" t="s">
        <v>11867</v>
      </c>
      <c r="J2389" s="5" t="s">
        <v>256</v>
      </c>
      <c r="K2389" s="5" t="s">
        <v>21208</v>
      </c>
      <c r="L2389" s="5" t="s">
        <v>21209</v>
      </c>
      <c r="M2389" s="10" t="str">
        <f>IFERROR(__xludf.DUMMYFUNCTION("REGEXEXTRACT(L2874, ""[\s,]([A-Z]{2})[,\s]\s?\d{5}"")"),"#N/A")</f>
        <v>#N/A</v>
      </c>
      <c r="N2389" s="5" t="s">
        <v>21210</v>
      </c>
      <c r="O2389" s="5">
        <v>74000.0</v>
      </c>
      <c r="P2389" s="5">
        <v>3.0</v>
      </c>
      <c r="Q2389" s="5" t="s">
        <v>21211</v>
      </c>
      <c r="R2389" s="5" t="s">
        <v>2662</v>
      </c>
      <c r="S2389" s="5">
        <v>26.0</v>
      </c>
      <c r="T2389" s="5" t="s">
        <v>1077</v>
      </c>
      <c r="U2389" s="5">
        <v>0.0</v>
      </c>
      <c r="V2389" s="5" t="s">
        <v>52</v>
      </c>
      <c r="W2389" s="5" t="s">
        <v>21212</v>
      </c>
      <c r="X2389" s="5" t="s">
        <v>52</v>
      </c>
      <c r="Y2389" s="5" t="s">
        <v>52</v>
      </c>
      <c r="Z2389" s="5" t="s">
        <v>21151</v>
      </c>
      <c r="AA2389" s="5" t="s">
        <v>21213</v>
      </c>
      <c r="AB2389" s="5" t="s">
        <v>260</v>
      </c>
      <c r="AC2389" s="5" t="s">
        <v>52</v>
      </c>
      <c r="AD2389" s="5" t="s">
        <v>11980</v>
      </c>
      <c r="AE2389" s="5" t="s">
        <v>11981</v>
      </c>
      <c r="AF2389" s="5" t="s">
        <v>218</v>
      </c>
      <c r="AG2389" s="5" t="s">
        <v>52</v>
      </c>
      <c r="AH2389" s="5" t="s">
        <v>11982</v>
      </c>
      <c r="AI2389" s="5" t="s">
        <v>11983</v>
      </c>
      <c r="AJ2389" s="5" t="s">
        <v>21214</v>
      </c>
      <c r="AK2389" s="5" t="s">
        <v>21209</v>
      </c>
      <c r="AL2389" s="5" t="s">
        <v>4069</v>
      </c>
    </row>
    <row r="2390" hidden="1">
      <c r="A2390" s="5" t="s">
        <v>21215</v>
      </c>
      <c r="B2390" s="5" t="s">
        <v>21216</v>
      </c>
      <c r="C2390" s="5" t="s">
        <v>20915</v>
      </c>
      <c r="D2390" s="9">
        <v>42411.0</v>
      </c>
      <c r="E2390" s="5">
        <v>220462.0</v>
      </c>
      <c r="F2390" s="5">
        <v>100210.0</v>
      </c>
      <c r="G2390" s="5" t="s">
        <v>1419</v>
      </c>
      <c r="H2390" s="5" t="s">
        <v>480</v>
      </c>
      <c r="I2390" s="5" t="s">
        <v>19758</v>
      </c>
      <c r="J2390" s="5" t="s">
        <v>256</v>
      </c>
      <c r="K2390" s="5" t="s">
        <v>21217</v>
      </c>
      <c r="L2390" s="5" t="s">
        <v>21218</v>
      </c>
      <c r="M2390" s="10" t="str">
        <f>IFERROR(__xludf.DUMMYFUNCTION("REGEXEXTRACT(L2875, ""[\s,]([A-Z]{2})[,\s]\s?\d{5}"")"),"#N/A")</f>
        <v>#N/A</v>
      </c>
      <c r="N2390" s="5" t="s">
        <v>20917</v>
      </c>
      <c r="O2390" s="5" t="s">
        <v>52</v>
      </c>
      <c r="P2390" s="5">
        <v>4.0</v>
      </c>
      <c r="Q2390" s="5" t="s">
        <v>21219</v>
      </c>
      <c r="R2390" s="5" t="s">
        <v>666</v>
      </c>
      <c r="S2390" s="5">
        <v>238.0</v>
      </c>
      <c r="T2390" s="5" t="s">
        <v>20434</v>
      </c>
      <c r="U2390" s="5">
        <v>0.0</v>
      </c>
      <c r="V2390" s="5" t="s">
        <v>52</v>
      </c>
      <c r="W2390" s="5" t="s">
        <v>21220</v>
      </c>
      <c r="X2390" s="5" t="s">
        <v>52</v>
      </c>
      <c r="Y2390" s="5" t="s">
        <v>52</v>
      </c>
      <c r="Z2390" s="5" t="s">
        <v>21221</v>
      </c>
      <c r="AA2390" s="5" t="s">
        <v>21222</v>
      </c>
      <c r="AB2390" s="5" t="s">
        <v>162</v>
      </c>
      <c r="AC2390" s="5" t="s">
        <v>52</v>
      </c>
      <c r="AD2390" s="5" t="s">
        <v>17351</v>
      </c>
      <c r="AE2390" s="5" t="s">
        <v>17352</v>
      </c>
      <c r="AF2390" s="5" t="s">
        <v>17353</v>
      </c>
      <c r="AG2390" s="5" t="s">
        <v>52</v>
      </c>
      <c r="AH2390" s="5" t="s">
        <v>52</v>
      </c>
      <c r="AI2390" s="5" t="s">
        <v>52</v>
      </c>
      <c r="AJ2390" s="5" t="s">
        <v>21216</v>
      </c>
      <c r="AK2390" s="5" t="s">
        <v>21218</v>
      </c>
      <c r="AL2390" s="5" t="s">
        <v>4069</v>
      </c>
    </row>
    <row r="2391" hidden="1">
      <c r="A2391" s="5" t="s">
        <v>21223</v>
      </c>
      <c r="B2391" s="5" t="s">
        <v>20645</v>
      </c>
      <c r="C2391" s="5" t="s">
        <v>20646</v>
      </c>
      <c r="D2391" s="9">
        <v>42411.0</v>
      </c>
      <c r="E2391" s="5">
        <v>112165.0</v>
      </c>
      <c r="F2391" s="5">
        <v>50984.0</v>
      </c>
      <c r="G2391" s="5" t="s">
        <v>1419</v>
      </c>
      <c r="H2391" s="5" t="s">
        <v>480</v>
      </c>
      <c r="I2391" s="5" t="s">
        <v>19758</v>
      </c>
      <c r="J2391" s="5" t="s">
        <v>256</v>
      </c>
      <c r="K2391" s="5" t="s">
        <v>21224</v>
      </c>
      <c r="L2391" s="5" t="s">
        <v>20648</v>
      </c>
      <c r="M2391" s="10" t="str">
        <f>IFERROR(__xludf.DUMMYFUNCTION("REGEXEXTRACT(L2876, ""[\s,]([A-Z]{2})[,\s]\s?\d{5}"")"),"#N/A")</f>
        <v>#N/A</v>
      </c>
      <c r="N2391" s="5" t="s">
        <v>21225</v>
      </c>
      <c r="O2391" s="5" t="s">
        <v>52</v>
      </c>
      <c r="P2391" s="5">
        <v>2.0</v>
      </c>
      <c r="Q2391" s="5" t="s">
        <v>21226</v>
      </c>
      <c r="R2391" s="5" t="s">
        <v>156</v>
      </c>
      <c r="S2391" s="5">
        <v>136.0</v>
      </c>
      <c r="T2391" s="5" t="s">
        <v>20434</v>
      </c>
      <c r="U2391" s="5">
        <v>0.0</v>
      </c>
      <c r="V2391" s="5" t="s">
        <v>52</v>
      </c>
      <c r="W2391" s="5" t="s">
        <v>21227</v>
      </c>
      <c r="X2391" s="5" t="s">
        <v>52</v>
      </c>
      <c r="Y2391" s="5" t="s">
        <v>52</v>
      </c>
      <c r="Z2391" s="5" t="s">
        <v>21221</v>
      </c>
      <c r="AA2391" s="5" t="s">
        <v>21228</v>
      </c>
      <c r="AB2391" s="5" t="s">
        <v>162</v>
      </c>
      <c r="AC2391" s="5" t="s">
        <v>52</v>
      </c>
      <c r="AD2391" s="5" t="s">
        <v>17351</v>
      </c>
      <c r="AE2391" s="5" t="s">
        <v>17352</v>
      </c>
      <c r="AF2391" s="5" t="s">
        <v>17353</v>
      </c>
      <c r="AG2391" s="5" t="s">
        <v>52</v>
      </c>
      <c r="AH2391" s="5" t="s">
        <v>52</v>
      </c>
      <c r="AI2391" s="5" t="s">
        <v>52</v>
      </c>
      <c r="AJ2391" s="5" t="s">
        <v>20645</v>
      </c>
      <c r="AK2391" s="5" t="s">
        <v>20648</v>
      </c>
      <c r="AL2391" s="5" t="s">
        <v>4069</v>
      </c>
    </row>
    <row r="2392" hidden="1">
      <c r="A2392" s="5" t="s">
        <v>21229</v>
      </c>
      <c r="B2392" s="5" t="s">
        <v>21230</v>
      </c>
      <c r="C2392" s="5" t="s">
        <v>21104</v>
      </c>
      <c r="D2392" s="9">
        <v>42411.0</v>
      </c>
      <c r="E2392" s="5">
        <v>124960.0</v>
      </c>
      <c r="F2392" s="5">
        <v>56800.0</v>
      </c>
      <c r="G2392" s="5" t="s">
        <v>1419</v>
      </c>
      <c r="H2392" s="5" t="s">
        <v>480</v>
      </c>
      <c r="I2392" s="5" t="s">
        <v>19758</v>
      </c>
      <c r="J2392" s="5" t="s">
        <v>256</v>
      </c>
      <c r="K2392" s="5" t="s">
        <v>20902</v>
      </c>
      <c r="L2392" s="5" t="s">
        <v>21231</v>
      </c>
      <c r="M2392" s="10" t="str">
        <f>IFERROR(__xludf.DUMMYFUNCTION("REGEXEXTRACT(L2877, ""[\s,]([A-Z]{2})[,\s]\s?\d{5}"")"),"#N/A")</f>
        <v>#N/A</v>
      </c>
      <c r="N2392" s="5" t="s">
        <v>21107</v>
      </c>
      <c r="O2392" s="5" t="s">
        <v>52</v>
      </c>
      <c r="P2392" s="5">
        <v>2.0</v>
      </c>
      <c r="Q2392" s="5" t="s">
        <v>21232</v>
      </c>
      <c r="R2392" s="5" t="s">
        <v>156</v>
      </c>
      <c r="S2392" s="5">
        <v>31.0</v>
      </c>
      <c r="T2392" s="5" t="s">
        <v>115</v>
      </c>
      <c r="U2392" s="5">
        <v>1.0</v>
      </c>
      <c r="V2392" s="5" t="s">
        <v>70</v>
      </c>
      <c r="W2392" s="5" t="s">
        <v>21233</v>
      </c>
      <c r="X2392" s="5" t="s">
        <v>52</v>
      </c>
      <c r="Y2392" s="5" t="s">
        <v>52</v>
      </c>
      <c r="Z2392" s="5" t="s">
        <v>21234</v>
      </c>
      <c r="AA2392" s="5" t="s">
        <v>21235</v>
      </c>
      <c r="AB2392" s="5" t="s">
        <v>162</v>
      </c>
      <c r="AC2392" s="5" t="s">
        <v>52</v>
      </c>
      <c r="AD2392" s="5" t="s">
        <v>2791</v>
      </c>
      <c r="AE2392" s="5" t="s">
        <v>2792</v>
      </c>
      <c r="AF2392" s="5" t="s">
        <v>52</v>
      </c>
      <c r="AG2392" s="5" t="s">
        <v>52</v>
      </c>
      <c r="AH2392" s="5">
        <v>79118.0</v>
      </c>
      <c r="AI2392" s="5" t="s">
        <v>2793</v>
      </c>
      <c r="AJ2392" s="5" t="s">
        <v>21230</v>
      </c>
      <c r="AK2392" s="5" t="s">
        <v>21231</v>
      </c>
      <c r="AL2392" s="5" t="s">
        <v>1727</v>
      </c>
    </row>
    <row r="2393" hidden="1">
      <c r="A2393" s="5" t="s">
        <v>21236</v>
      </c>
      <c r="B2393" s="5" t="s">
        <v>18616</v>
      </c>
      <c r="C2393" s="5" t="s">
        <v>18617</v>
      </c>
      <c r="D2393" s="9">
        <v>42410.0</v>
      </c>
      <c r="E2393" s="5">
        <v>86019.0</v>
      </c>
      <c r="F2393" s="5">
        <v>39100.0</v>
      </c>
      <c r="G2393" s="5" t="s">
        <v>4073</v>
      </c>
      <c r="H2393" s="5" t="s">
        <v>171</v>
      </c>
      <c r="I2393" s="5" t="s">
        <v>20554</v>
      </c>
      <c r="J2393" s="5" t="s">
        <v>2214</v>
      </c>
      <c r="K2393" s="5" t="s">
        <v>21237</v>
      </c>
      <c r="L2393" s="5" t="s">
        <v>20473</v>
      </c>
      <c r="M2393" s="10" t="str">
        <f>IFERROR(__xludf.DUMMYFUNCTION("REGEXEXTRACT(L2878, ""[\s,]([A-Z]{2})[,\s]\s?\d{5}"")"),"#N/A")</f>
        <v>#N/A</v>
      </c>
      <c r="N2393" s="5" t="s">
        <v>18620</v>
      </c>
      <c r="O2393" s="5">
        <v>55354.0</v>
      </c>
      <c r="P2393" s="5">
        <v>5.0</v>
      </c>
      <c r="Q2393" s="5" t="s">
        <v>21238</v>
      </c>
      <c r="R2393" s="5" t="s">
        <v>1596</v>
      </c>
      <c r="S2393" s="5">
        <v>196.0</v>
      </c>
      <c r="T2393" s="5" t="s">
        <v>53</v>
      </c>
      <c r="U2393" s="5">
        <v>330.0</v>
      </c>
      <c r="V2393" s="5" t="s">
        <v>70</v>
      </c>
      <c r="W2393" s="5" t="s">
        <v>21239</v>
      </c>
      <c r="X2393" s="5" t="s">
        <v>71</v>
      </c>
      <c r="Y2393" s="5" t="s">
        <v>52</v>
      </c>
      <c r="Z2393" s="5">
        <v>1604.0</v>
      </c>
      <c r="AA2393" s="5" t="s">
        <v>21240</v>
      </c>
      <c r="AB2393" s="5" t="s">
        <v>1177</v>
      </c>
      <c r="AC2393" s="5" t="s">
        <v>52</v>
      </c>
      <c r="AD2393" s="5" t="s">
        <v>72</v>
      </c>
      <c r="AE2393" s="5" t="s">
        <v>73</v>
      </c>
      <c r="AF2393" s="5" t="s">
        <v>74</v>
      </c>
      <c r="AG2393" s="5" t="s">
        <v>75</v>
      </c>
      <c r="AH2393" s="5" t="s">
        <v>76</v>
      </c>
      <c r="AI2393" s="5" t="s">
        <v>77</v>
      </c>
      <c r="AJ2393" s="5" t="s">
        <v>20477</v>
      </c>
      <c r="AK2393" s="5" t="s">
        <v>20478</v>
      </c>
      <c r="AL2393" s="5" t="s">
        <v>18474</v>
      </c>
    </row>
    <row r="2394" hidden="1">
      <c r="A2394" s="5" t="s">
        <v>21241</v>
      </c>
      <c r="B2394" s="5" t="s">
        <v>21242</v>
      </c>
      <c r="C2394" s="5" t="s">
        <v>21243</v>
      </c>
      <c r="D2394" s="9">
        <v>42409.0</v>
      </c>
      <c r="E2394" s="5">
        <v>19358.0</v>
      </c>
      <c r="F2394" s="5">
        <v>8799.0</v>
      </c>
      <c r="G2394" s="5" t="s">
        <v>556</v>
      </c>
      <c r="H2394" s="5" t="s">
        <v>1534</v>
      </c>
      <c r="I2394" s="5" t="s">
        <v>21244</v>
      </c>
      <c r="J2394" s="5" t="s">
        <v>558</v>
      </c>
      <c r="K2394" s="5" t="s">
        <v>21245</v>
      </c>
      <c r="L2394" s="5" t="s">
        <v>21246</v>
      </c>
      <c r="M2394" s="10" t="str">
        <f>IFERROR(__xludf.DUMMYFUNCTION("REGEXEXTRACT(L2879, ""[\s,]([A-Z]{2})[,\s]\s?\d{5}"")"),"#N/A")</f>
        <v>#N/A</v>
      </c>
      <c r="N2394" s="5" t="s">
        <v>21247</v>
      </c>
      <c r="O2394" s="5">
        <v>55108.0</v>
      </c>
      <c r="P2394" s="5">
        <v>1.0</v>
      </c>
      <c r="Q2394" s="5" t="s">
        <v>21248</v>
      </c>
      <c r="R2394" s="5" t="s">
        <v>91</v>
      </c>
      <c r="S2394" s="5">
        <v>235.0</v>
      </c>
      <c r="T2394" s="5" t="s">
        <v>69</v>
      </c>
      <c r="U2394" s="5">
        <v>55.0</v>
      </c>
      <c r="V2394" s="5" t="s">
        <v>93</v>
      </c>
      <c r="W2394" s="5" t="s">
        <v>21249</v>
      </c>
      <c r="X2394" s="5" t="s">
        <v>71</v>
      </c>
      <c r="Y2394" s="5" t="s">
        <v>52</v>
      </c>
      <c r="Z2394" s="5" t="s">
        <v>21250</v>
      </c>
      <c r="AA2394" s="5" t="s">
        <v>21251</v>
      </c>
      <c r="AB2394" s="5" t="s">
        <v>1426</v>
      </c>
      <c r="AC2394" s="5" t="s">
        <v>283</v>
      </c>
      <c r="AD2394" s="5" t="s">
        <v>565</v>
      </c>
      <c r="AE2394" s="5" t="s">
        <v>566</v>
      </c>
      <c r="AF2394" s="5" t="s">
        <v>567</v>
      </c>
      <c r="AG2394" s="5" t="s">
        <v>52</v>
      </c>
      <c r="AH2394" s="5" t="s">
        <v>52</v>
      </c>
      <c r="AI2394" s="5" t="s">
        <v>568</v>
      </c>
      <c r="AJ2394" s="5" t="s">
        <v>21242</v>
      </c>
      <c r="AK2394" s="5" t="s">
        <v>21246</v>
      </c>
      <c r="AL2394" s="5" t="s">
        <v>1714</v>
      </c>
    </row>
    <row r="2395" hidden="1">
      <c r="A2395" s="5" t="s">
        <v>21252</v>
      </c>
      <c r="B2395" s="5" t="s">
        <v>14992</v>
      </c>
      <c r="C2395" s="5" t="s">
        <v>14993</v>
      </c>
      <c r="D2395" s="9">
        <v>42409.0</v>
      </c>
      <c r="E2395" s="5">
        <v>97812.0</v>
      </c>
      <c r="F2395" s="5">
        <v>44460.0</v>
      </c>
      <c r="G2395" s="5" t="s">
        <v>2212</v>
      </c>
      <c r="H2395" s="5" t="s">
        <v>189</v>
      </c>
      <c r="I2395" s="5" t="s">
        <v>20901</v>
      </c>
      <c r="J2395" s="5" t="s">
        <v>2214</v>
      </c>
      <c r="K2395" s="5" t="s">
        <v>20902</v>
      </c>
      <c r="L2395" s="5" t="s">
        <v>20903</v>
      </c>
      <c r="M2395" s="10" t="str">
        <f>IFERROR(__xludf.DUMMYFUNCTION("REGEXEXTRACT(L2880, ""[\s,]([A-Z]{2})[,\s]\s?\d{5}"")"),"#N/A")</f>
        <v>#N/A</v>
      </c>
      <c r="N2395" s="5" t="s">
        <v>21253</v>
      </c>
      <c r="O2395" s="5">
        <v>94987.0</v>
      </c>
      <c r="P2395" s="5">
        <v>2.0</v>
      </c>
      <c r="Q2395" s="5" t="s">
        <v>21254</v>
      </c>
      <c r="R2395" s="5" t="s">
        <v>52</v>
      </c>
      <c r="S2395" s="5">
        <v>1058.0</v>
      </c>
      <c r="T2395" s="5" t="s">
        <v>115</v>
      </c>
      <c r="U2395" s="5">
        <v>0.0</v>
      </c>
      <c r="V2395" s="5" t="s">
        <v>70</v>
      </c>
      <c r="W2395" s="5" t="s">
        <v>21255</v>
      </c>
      <c r="X2395" s="5" t="s">
        <v>71</v>
      </c>
      <c r="Y2395" s="5" t="s">
        <v>52</v>
      </c>
      <c r="Z2395" s="5" t="s">
        <v>21256</v>
      </c>
      <c r="AA2395" s="5" t="s">
        <v>21257</v>
      </c>
      <c r="AB2395" s="5" t="s">
        <v>235</v>
      </c>
      <c r="AC2395" s="5" t="s">
        <v>52</v>
      </c>
      <c r="AD2395" s="5" t="s">
        <v>398</v>
      </c>
      <c r="AE2395" s="5" t="s">
        <v>399</v>
      </c>
      <c r="AF2395" s="5" t="s">
        <v>400</v>
      </c>
      <c r="AG2395" s="5" t="s">
        <v>401</v>
      </c>
      <c r="AH2395" s="5">
        <v>23502.0</v>
      </c>
      <c r="AI2395" s="5" t="s">
        <v>402</v>
      </c>
      <c r="AJ2395" s="5" t="s">
        <v>14992</v>
      </c>
      <c r="AK2395" s="5" t="s">
        <v>20903</v>
      </c>
      <c r="AL2395" s="5" t="s">
        <v>2223</v>
      </c>
    </row>
    <row r="2396" hidden="1">
      <c r="A2396" s="5" t="s">
        <v>21258</v>
      </c>
      <c r="B2396" s="5" t="s">
        <v>21016</v>
      </c>
      <c r="C2396" s="5" t="s">
        <v>102</v>
      </c>
      <c r="D2396" s="9">
        <v>42409.0</v>
      </c>
      <c r="E2396" s="5">
        <v>16574.0</v>
      </c>
      <c r="F2396" s="5">
        <v>7534.0</v>
      </c>
      <c r="G2396" s="5" t="s">
        <v>634</v>
      </c>
      <c r="H2396" s="5" t="s">
        <v>171</v>
      </c>
      <c r="I2396" s="5" t="s">
        <v>21259</v>
      </c>
      <c r="J2396" s="5" t="s">
        <v>274</v>
      </c>
      <c r="K2396" s="5" t="s">
        <v>21260</v>
      </c>
      <c r="L2396" s="5" t="s">
        <v>21261</v>
      </c>
      <c r="M2396" s="10" t="str">
        <f>IFERROR(__xludf.DUMMYFUNCTION("REGEXEXTRACT(L2881, ""[\s,]([A-Z]{2})[,\s]\s?\d{5}"")"),"#N/A")</f>
        <v>#N/A</v>
      </c>
      <c r="N2396" s="5" t="s">
        <v>52</v>
      </c>
      <c r="O2396" s="5" t="s">
        <v>19566</v>
      </c>
      <c r="P2396" s="5">
        <v>1.0</v>
      </c>
      <c r="Q2396" s="5" t="s">
        <v>21262</v>
      </c>
      <c r="R2396" s="5" t="s">
        <v>138</v>
      </c>
      <c r="S2396" s="5">
        <v>657.0</v>
      </c>
      <c r="T2396" s="5" t="s">
        <v>69</v>
      </c>
      <c r="U2396" s="5">
        <v>54.0</v>
      </c>
      <c r="V2396" s="5" t="s">
        <v>70</v>
      </c>
      <c r="W2396" s="5" t="s">
        <v>21263</v>
      </c>
      <c r="X2396" s="5" t="s">
        <v>52</v>
      </c>
      <c r="Y2396" s="5" t="s">
        <v>52</v>
      </c>
      <c r="Z2396" s="5" t="s">
        <v>21264</v>
      </c>
      <c r="AA2396" s="5" t="s">
        <v>21265</v>
      </c>
      <c r="AB2396" s="5" t="s">
        <v>260</v>
      </c>
      <c r="AC2396" s="5" t="s">
        <v>52</v>
      </c>
      <c r="AD2396" s="5" t="s">
        <v>72</v>
      </c>
      <c r="AE2396" s="5" t="s">
        <v>73</v>
      </c>
      <c r="AF2396" s="5" t="s">
        <v>74</v>
      </c>
      <c r="AG2396" s="5" t="s">
        <v>75</v>
      </c>
      <c r="AH2396" s="5" t="s">
        <v>76</v>
      </c>
      <c r="AI2396" s="5" t="s">
        <v>77</v>
      </c>
      <c r="AJ2396" s="5" t="s">
        <v>102</v>
      </c>
      <c r="AK2396" s="5" t="s">
        <v>52</v>
      </c>
      <c r="AL2396" s="5" t="s">
        <v>1874</v>
      </c>
    </row>
    <row r="2397">
      <c r="A2397" s="5" t="s">
        <v>21266</v>
      </c>
      <c r="B2397" s="5" t="s">
        <v>18409</v>
      </c>
      <c r="C2397" s="5" t="s">
        <v>17159</v>
      </c>
      <c r="D2397" s="9">
        <v>42408.0</v>
      </c>
      <c r="E2397" s="5">
        <v>28032.0</v>
      </c>
      <c r="F2397" s="5">
        <v>12742.0</v>
      </c>
      <c r="G2397" s="5" t="s">
        <v>107</v>
      </c>
      <c r="H2397" s="5" t="s">
        <v>45</v>
      </c>
      <c r="I2397" s="5" t="s">
        <v>21267</v>
      </c>
      <c r="J2397" s="5" t="s">
        <v>109</v>
      </c>
      <c r="K2397" s="5" t="s">
        <v>21268</v>
      </c>
      <c r="L2397" s="5" t="s">
        <v>21269</v>
      </c>
      <c r="M2397" s="10" t="str">
        <f>IFERROR(__xludf.DUMMYFUNCTION("REGEXEXTRACT(L2882, ""[\s,]([A-Z]{2})[,\s]\s?\d{5}"")"),"#N/A")</f>
        <v>#N/A</v>
      </c>
      <c r="N2397" s="5" t="s">
        <v>21270</v>
      </c>
      <c r="O2397" s="5">
        <v>19406.0</v>
      </c>
      <c r="P2397" s="5">
        <v>1.0</v>
      </c>
      <c r="Q2397" s="5" t="s">
        <v>21271</v>
      </c>
      <c r="R2397" s="5">
        <v>2200.0</v>
      </c>
      <c r="S2397" s="5">
        <v>18.0</v>
      </c>
      <c r="T2397" s="5" t="s">
        <v>115</v>
      </c>
      <c r="U2397" s="5">
        <v>0.0</v>
      </c>
      <c r="V2397" s="5" t="s">
        <v>70</v>
      </c>
      <c r="W2397" s="5" t="s">
        <v>21272</v>
      </c>
      <c r="X2397" s="5" t="s">
        <v>71</v>
      </c>
      <c r="Y2397" s="5" t="s">
        <v>52</v>
      </c>
      <c r="Z2397" s="5" t="s">
        <v>21273</v>
      </c>
      <c r="AA2397" s="5">
        <v>99393.0</v>
      </c>
      <c r="AB2397" s="5" t="s">
        <v>260</v>
      </c>
      <c r="AC2397" s="5" t="s">
        <v>52</v>
      </c>
      <c r="AD2397" s="5" t="s">
        <v>398</v>
      </c>
      <c r="AE2397" s="5" t="s">
        <v>399</v>
      </c>
      <c r="AF2397" s="5" t="s">
        <v>400</v>
      </c>
      <c r="AG2397" s="5" t="s">
        <v>401</v>
      </c>
      <c r="AH2397" s="5">
        <v>23502.0</v>
      </c>
      <c r="AI2397" s="5" t="s">
        <v>402</v>
      </c>
      <c r="AJ2397" s="5" t="s">
        <v>21274</v>
      </c>
      <c r="AK2397" s="5" t="s">
        <v>21275</v>
      </c>
      <c r="AL2397" s="5" t="s">
        <v>19109</v>
      </c>
    </row>
    <row r="2398">
      <c r="A2398" s="5" t="s">
        <v>21276</v>
      </c>
      <c r="B2398" s="5" t="s">
        <v>21277</v>
      </c>
      <c r="C2398" s="5" t="s">
        <v>21278</v>
      </c>
      <c r="D2398" s="9">
        <v>42408.0</v>
      </c>
      <c r="E2398" s="5">
        <v>23126.0</v>
      </c>
      <c r="F2398" s="5">
        <v>10512.0</v>
      </c>
      <c r="G2398" s="5" t="s">
        <v>107</v>
      </c>
      <c r="H2398" s="5" t="s">
        <v>45</v>
      </c>
      <c r="I2398" s="5" t="s">
        <v>21267</v>
      </c>
      <c r="J2398" s="5" t="s">
        <v>109</v>
      </c>
      <c r="K2398" s="5" t="s">
        <v>744</v>
      </c>
      <c r="L2398" s="5" t="s">
        <v>21279</v>
      </c>
      <c r="M2398" s="10" t="str">
        <f>IFERROR(__xludf.DUMMYFUNCTION("REGEXEXTRACT(L2883, ""[\s,]([A-Z]{2})[,\s]\s?\d{5}"")"),"#N/A")</f>
        <v>#N/A</v>
      </c>
      <c r="N2398" s="5" t="s">
        <v>21280</v>
      </c>
      <c r="O2398" s="5" t="s">
        <v>52</v>
      </c>
      <c r="P2398" s="5">
        <v>1.0</v>
      </c>
      <c r="Q2398" s="5" t="s">
        <v>21271</v>
      </c>
      <c r="R2398" s="5">
        <v>2200.0</v>
      </c>
      <c r="S2398" s="5">
        <v>18.0</v>
      </c>
      <c r="T2398" s="5" t="s">
        <v>115</v>
      </c>
      <c r="U2398" s="5">
        <v>0.0</v>
      </c>
      <c r="V2398" s="5" t="s">
        <v>70</v>
      </c>
      <c r="W2398" s="5" t="s">
        <v>21281</v>
      </c>
      <c r="X2398" s="5" t="s">
        <v>55</v>
      </c>
      <c r="Y2398" s="5" t="s">
        <v>21272</v>
      </c>
      <c r="Z2398" s="5" t="s">
        <v>21273</v>
      </c>
      <c r="AA2398" s="5">
        <v>99393.0</v>
      </c>
      <c r="AB2398" s="5" t="s">
        <v>260</v>
      </c>
      <c r="AC2398" s="5" t="s">
        <v>52</v>
      </c>
      <c r="AD2398" s="5" t="s">
        <v>398</v>
      </c>
      <c r="AE2398" s="5" t="s">
        <v>399</v>
      </c>
      <c r="AF2398" s="5" t="s">
        <v>400</v>
      </c>
      <c r="AG2398" s="5" t="s">
        <v>401</v>
      </c>
      <c r="AH2398" s="5">
        <v>23502.0</v>
      </c>
      <c r="AI2398" s="5" t="s">
        <v>402</v>
      </c>
      <c r="AJ2398" s="5" t="s">
        <v>21277</v>
      </c>
      <c r="AK2398" s="5" t="s">
        <v>21279</v>
      </c>
      <c r="AL2398" s="5" t="s">
        <v>19109</v>
      </c>
    </row>
    <row r="2399" hidden="1">
      <c r="A2399" s="5" t="s">
        <v>21282</v>
      </c>
      <c r="B2399" s="5" t="s">
        <v>20836</v>
      </c>
      <c r="C2399" s="5" t="s">
        <v>14459</v>
      </c>
      <c r="D2399" s="9">
        <v>42407.0</v>
      </c>
      <c r="E2399" s="5">
        <v>14614.0</v>
      </c>
      <c r="F2399" s="5">
        <v>6643.0</v>
      </c>
      <c r="G2399" s="5" t="s">
        <v>634</v>
      </c>
      <c r="H2399" s="5" t="s">
        <v>149</v>
      </c>
      <c r="I2399" s="5" t="s">
        <v>20676</v>
      </c>
      <c r="J2399" s="5" t="s">
        <v>274</v>
      </c>
      <c r="K2399" s="5" t="s">
        <v>391</v>
      </c>
      <c r="L2399" s="5" t="s">
        <v>20678</v>
      </c>
      <c r="M2399" s="10" t="str">
        <f>IFERROR(__xludf.DUMMYFUNCTION("REGEXEXTRACT(L2884, ""[\s,]([A-Z]{2})[,\s]\s?\d{5}"")"),"#N/A")</f>
        <v>#N/A</v>
      </c>
      <c r="N2399" s="5" t="s">
        <v>20679</v>
      </c>
      <c r="O2399" s="5" t="s">
        <v>52</v>
      </c>
      <c r="P2399" s="5">
        <v>1.0</v>
      </c>
      <c r="Q2399" s="5" t="s">
        <v>21283</v>
      </c>
      <c r="R2399" s="5">
        <v>4500.0</v>
      </c>
      <c r="S2399" s="5">
        <v>119.0</v>
      </c>
      <c r="T2399" s="5" t="s">
        <v>115</v>
      </c>
      <c r="U2399" s="5">
        <v>0.0</v>
      </c>
      <c r="V2399" s="5" t="s">
        <v>158</v>
      </c>
      <c r="W2399" s="5" t="s">
        <v>21284</v>
      </c>
      <c r="X2399" s="5" t="s">
        <v>52</v>
      </c>
      <c r="Y2399" s="5" t="s">
        <v>52</v>
      </c>
      <c r="Z2399" s="5" t="s">
        <v>21285</v>
      </c>
      <c r="AA2399" s="5" t="s">
        <v>21286</v>
      </c>
      <c r="AB2399" s="5" t="s">
        <v>235</v>
      </c>
      <c r="AC2399" s="5" t="s">
        <v>52</v>
      </c>
      <c r="AD2399" s="5" t="s">
        <v>163</v>
      </c>
      <c r="AE2399" s="5" t="s">
        <v>164</v>
      </c>
      <c r="AF2399" s="5" t="s">
        <v>165</v>
      </c>
      <c r="AG2399" s="5" t="s">
        <v>52</v>
      </c>
      <c r="AH2399" s="5" t="s">
        <v>52</v>
      </c>
      <c r="AI2399" s="5" t="s">
        <v>52</v>
      </c>
      <c r="AJ2399" s="5" t="s">
        <v>20683</v>
      </c>
      <c r="AK2399" s="5" t="s">
        <v>20684</v>
      </c>
      <c r="AL2399" s="5" t="s">
        <v>1874</v>
      </c>
    </row>
    <row r="2400" hidden="1">
      <c r="A2400" s="5" t="s">
        <v>21287</v>
      </c>
      <c r="B2400" s="5" t="s">
        <v>21288</v>
      </c>
      <c r="C2400" s="5" t="s">
        <v>21289</v>
      </c>
      <c r="D2400" s="9">
        <v>42406.0</v>
      </c>
      <c r="E2400" s="5">
        <v>9708.0</v>
      </c>
      <c r="F2400" s="5">
        <v>4413.0</v>
      </c>
      <c r="G2400" s="5" t="s">
        <v>170</v>
      </c>
      <c r="H2400" s="5" t="s">
        <v>131</v>
      </c>
      <c r="I2400" s="5" t="s">
        <v>20786</v>
      </c>
      <c r="J2400" s="5" t="s">
        <v>170</v>
      </c>
      <c r="K2400" s="5" t="s">
        <v>21290</v>
      </c>
      <c r="L2400" s="5" t="s">
        <v>21291</v>
      </c>
      <c r="M2400" s="10" t="str">
        <f>IFERROR(__xludf.DUMMYFUNCTION("REGEXEXTRACT(L2885, ""[\s,]([A-Z]{2})[,\s]\s?\d{5}"")"),"#N/A")</f>
        <v>#N/A</v>
      </c>
      <c r="N2400" s="5" t="s">
        <v>21292</v>
      </c>
      <c r="O2400" s="5">
        <v>7071.0</v>
      </c>
      <c r="P2400" s="5">
        <v>1.0</v>
      </c>
      <c r="Q2400" s="5" t="s">
        <v>21293</v>
      </c>
      <c r="R2400" s="5" t="s">
        <v>1519</v>
      </c>
      <c r="S2400" s="5">
        <v>385.0</v>
      </c>
      <c r="T2400" s="5" t="s">
        <v>69</v>
      </c>
      <c r="U2400" s="5">
        <v>32.0</v>
      </c>
      <c r="V2400" s="5" t="s">
        <v>70</v>
      </c>
      <c r="W2400" s="5" t="s">
        <v>21294</v>
      </c>
      <c r="X2400" s="5" t="s">
        <v>52</v>
      </c>
      <c r="Y2400" s="5" t="s">
        <v>52</v>
      </c>
      <c r="Z2400" s="5" t="s">
        <v>21295</v>
      </c>
      <c r="AA2400" s="5" t="s">
        <v>21296</v>
      </c>
      <c r="AB2400" s="5" t="s">
        <v>260</v>
      </c>
      <c r="AC2400" s="5" t="s">
        <v>52</v>
      </c>
      <c r="AD2400" s="5" t="s">
        <v>72</v>
      </c>
      <c r="AE2400" s="5" t="s">
        <v>73</v>
      </c>
      <c r="AF2400" s="5" t="s">
        <v>74</v>
      </c>
      <c r="AG2400" s="5" t="s">
        <v>75</v>
      </c>
      <c r="AH2400" s="5" t="s">
        <v>76</v>
      </c>
      <c r="AI2400" s="5" t="s">
        <v>77</v>
      </c>
      <c r="AJ2400" s="5" t="s">
        <v>20463</v>
      </c>
      <c r="AK2400" s="5" t="s">
        <v>21297</v>
      </c>
      <c r="AL2400" s="5" t="s">
        <v>2556</v>
      </c>
    </row>
    <row r="2401" hidden="1">
      <c r="A2401" s="5" t="s">
        <v>21298</v>
      </c>
      <c r="B2401" s="5" t="s">
        <v>21299</v>
      </c>
      <c r="C2401" s="5" t="s">
        <v>10074</v>
      </c>
      <c r="D2401" s="9">
        <v>42406.0</v>
      </c>
      <c r="E2401" s="5">
        <v>18370.0</v>
      </c>
      <c r="F2401" s="5">
        <v>8350.0</v>
      </c>
      <c r="G2401" s="5" t="s">
        <v>107</v>
      </c>
      <c r="H2401" s="5" t="s">
        <v>189</v>
      </c>
      <c r="I2401" s="5" t="s">
        <v>21300</v>
      </c>
      <c r="J2401" s="5" t="s">
        <v>109</v>
      </c>
      <c r="K2401" s="5" t="s">
        <v>21301</v>
      </c>
      <c r="L2401" s="5" t="s">
        <v>21302</v>
      </c>
      <c r="M2401" s="10" t="str">
        <f>IFERROR(__xludf.DUMMYFUNCTION("REGEXEXTRACT(L2886, ""[\s,]([A-Z]{2})[,\s]\s?\d{5}"")"),"#N/A")</f>
        <v>#N/A</v>
      </c>
      <c r="N2401" s="5" t="s">
        <v>21303</v>
      </c>
      <c r="O2401" s="5">
        <v>33147.0</v>
      </c>
      <c r="P2401" s="5">
        <v>1.0</v>
      </c>
      <c r="Q2401" s="5" t="s">
        <v>21304</v>
      </c>
      <c r="R2401" s="5">
        <v>4300.0</v>
      </c>
      <c r="S2401" s="5">
        <v>218.0</v>
      </c>
      <c r="T2401" s="5" t="s">
        <v>115</v>
      </c>
      <c r="U2401" s="5">
        <v>0.0</v>
      </c>
      <c r="V2401" s="5" t="s">
        <v>52</v>
      </c>
      <c r="W2401" s="5" t="s">
        <v>21305</v>
      </c>
      <c r="X2401" s="5" t="s">
        <v>71</v>
      </c>
      <c r="Y2401" s="5" t="s">
        <v>52</v>
      </c>
      <c r="Z2401" s="5" t="s">
        <v>11792</v>
      </c>
      <c r="AA2401" s="5">
        <v>4924843.0</v>
      </c>
      <c r="AB2401" s="5" t="s">
        <v>119</v>
      </c>
      <c r="AC2401" s="5" t="s">
        <v>52</v>
      </c>
      <c r="AD2401" s="5" t="s">
        <v>181</v>
      </c>
      <c r="AE2401" s="5" t="s">
        <v>182</v>
      </c>
      <c r="AF2401" s="5" t="s">
        <v>183</v>
      </c>
      <c r="AG2401" s="5" t="s">
        <v>52</v>
      </c>
      <c r="AH2401" s="5" t="s">
        <v>52</v>
      </c>
      <c r="AI2401" s="5" t="s">
        <v>184</v>
      </c>
      <c r="AJ2401" s="5" t="s">
        <v>21299</v>
      </c>
      <c r="AK2401" s="5" t="s">
        <v>21302</v>
      </c>
      <c r="AL2401" s="5" t="s">
        <v>3316</v>
      </c>
    </row>
    <row r="2402" hidden="1">
      <c r="A2402" s="5" t="s">
        <v>21298</v>
      </c>
      <c r="B2402" s="5" t="s">
        <v>21306</v>
      </c>
      <c r="C2402" s="5" t="s">
        <v>21307</v>
      </c>
      <c r="D2402" s="9">
        <v>42406.0</v>
      </c>
      <c r="E2402" s="5">
        <v>18370.0</v>
      </c>
      <c r="F2402" s="5">
        <v>8350.0</v>
      </c>
      <c r="G2402" s="5" t="s">
        <v>107</v>
      </c>
      <c r="H2402" s="5" t="s">
        <v>189</v>
      </c>
      <c r="I2402" s="5" t="s">
        <v>21300</v>
      </c>
      <c r="J2402" s="5" t="s">
        <v>109</v>
      </c>
      <c r="K2402" s="5" t="s">
        <v>21301</v>
      </c>
      <c r="L2402" s="5" t="s">
        <v>21308</v>
      </c>
      <c r="M2402" s="10" t="str">
        <f>IFERROR(__xludf.DUMMYFUNCTION("REGEXEXTRACT(L2887, ""[\s,]([A-Z]{2})[,\s]\s?\d{5}"")"),"#N/A")</f>
        <v>#N/A</v>
      </c>
      <c r="N2402" s="5" t="s">
        <v>21309</v>
      </c>
      <c r="O2402" s="5">
        <v>77080.0</v>
      </c>
      <c r="P2402" s="5">
        <v>1.0</v>
      </c>
      <c r="Q2402" s="5" t="s">
        <v>21304</v>
      </c>
      <c r="R2402" s="5">
        <v>4300.0</v>
      </c>
      <c r="S2402" s="5">
        <v>218.0</v>
      </c>
      <c r="T2402" s="5" t="s">
        <v>115</v>
      </c>
      <c r="U2402" s="5">
        <v>0.0</v>
      </c>
      <c r="V2402" s="5" t="s">
        <v>52</v>
      </c>
      <c r="W2402" s="5" t="s">
        <v>21310</v>
      </c>
      <c r="X2402" s="5" t="s">
        <v>55</v>
      </c>
      <c r="Y2402" s="5" t="s">
        <v>21305</v>
      </c>
      <c r="Z2402" s="5" t="s">
        <v>11792</v>
      </c>
      <c r="AA2402" s="5">
        <v>4924843.0</v>
      </c>
      <c r="AB2402" s="5" t="s">
        <v>119</v>
      </c>
      <c r="AC2402" s="5" t="s">
        <v>52</v>
      </c>
      <c r="AD2402" s="5" t="s">
        <v>181</v>
      </c>
      <c r="AE2402" s="5" t="s">
        <v>182</v>
      </c>
      <c r="AF2402" s="5" t="s">
        <v>183</v>
      </c>
      <c r="AG2402" s="5" t="s">
        <v>52</v>
      </c>
      <c r="AH2402" s="5" t="s">
        <v>52</v>
      </c>
      <c r="AI2402" s="5" t="s">
        <v>184</v>
      </c>
      <c r="AJ2402" s="5" t="s">
        <v>102</v>
      </c>
      <c r="AK2402" s="5" t="s">
        <v>52</v>
      </c>
      <c r="AL2402" s="5" t="s">
        <v>3316</v>
      </c>
    </row>
    <row r="2403" hidden="1">
      <c r="A2403" s="5" t="s">
        <v>21311</v>
      </c>
      <c r="B2403" s="5" t="s">
        <v>19743</v>
      </c>
      <c r="C2403" s="5" t="s">
        <v>12878</v>
      </c>
      <c r="D2403" s="9">
        <v>42405.0</v>
      </c>
      <c r="E2403" s="5">
        <v>17072.0</v>
      </c>
      <c r="F2403" s="5">
        <v>7760.0</v>
      </c>
      <c r="G2403" s="5" t="s">
        <v>6377</v>
      </c>
      <c r="H2403" s="5" t="s">
        <v>149</v>
      </c>
      <c r="I2403" s="5" t="s">
        <v>21312</v>
      </c>
      <c r="J2403" s="5" t="s">
        <v>4533</v>
      </c>
      <c r="K2403" s="5" t="s">
        <v>21313</v>
      </c>
      <c r="L2403" s="5" t="s">
        <v>21314</v>
      </c>
      <c r="M2403" s="10" t="str">
        <f>IFERROR(__xludf.DUMMYFUNCTION("REGEXEXTRACT(L2888, ""[\s,]([A-Z]{2})[,\s]\s?\d{5}"")"),"#N/A")</f>
        <v>#N/A</v>
      </c>
      <c r="N2403" s="5" t="s">
        <v>21315</v>
      </c>
      <c r="O2403" s="5">
        <v>1801.0</v>
      </c>
      <c r="P2403" s="5">
        <v>1.0</v>
      </c>
      <c r="Q2403" s="5" t="s">
        <v>21316</v>
      </c>
      <c r="R2403" s="5">
        <v>4510.0</v>
      </c>
      <c r="S2403" s="5">
        <v>256.0</v>
      </c>
      <c r="T2403" s="5" t="s">
        <v>115</v>
      </c>
      <c r="U2403" s="5">
        <v>0.0</v>
      </c>
      <c r="V2403" s="5" t="s">
        <v>52</v>
      </c>
      <c r="W2403" s="5" t="s">
        <v>21317</v>
      </c>
      <c r="X2403" s="5" t="s">
        <v>71</v>
      </c>
      <c r="Y2403" s="5" t="s">
        <v>52</v>
      </c>
      <c r="Z2403" s="5" t="s">
        <v>178</v>
      </c>
      <c r="AA2403" s="5" t="s">
        <v>21318</v>
      </c>
      <c r="AB2403" s="5" t="s">
        <v>2743</v>
      </c>
      <c r="AC2403" s="5" t="s">
        <v>52</v>
      </c>
      <c r="AD2403" s="5" t="s">
        <v>181</v>
      </c>
      <c r="AE2403" s="5" t="s">
        <v>182</v>
      </c>
      <c r="AF2403" s="5" t="s">
        <v>183</v>
      </c>
      <c r="AG2403" s="5" t="s">
        <v>52</v>
      </c>
      <c r="AH2403" s="5" t="s">
        <v>52</v>
      </c>
      <c r="AI2403" s="5" t="s">
        <v>184</v>
      </c>
      <c r="AJ2403" s="5" t="s">
        <v>19743</v>
      </c>
      <c r="AK2403" s="5" t="s">
        <v>21314</v>
      </c>
      <c r="AL2403" s="5" t="s">
        <v>6885</v>
      </c>
    </row>
    <row r="2404" hidden="1">
      <c r="A2404" s="5" t="s">
        <v>21311</v>
      </c>
      <c r="B2404" s="5" t="s">
        <v>21319</v>
      </c>
      <c r="C2404" s="5" t="s">
        <v>12878</v>
      </c>
      <c r="D2404" s="9">
        <v>42405.0</v>
      </c>
      <c r="E2404" s="5">
        <v>17072.0</v>
      </c>
      <c r="F2404" s="5">
        <v>7760.0</v>
      </c>
      <c r="G2404" s="5" t="s">
        <v>6377</v>
      </c>
      <c r="H2404" s="5" t="s">
        <v>149</v>
      </c>
      <c r="I2404" s="5" t="s">
        <v>21312</v>
      </c>
      <c r="J2404" s="5" t="s">
        <v>4533</v>
      </c>
      <c r="K2404" s="5" t="s">
        <v>21313</v>
      </c>
      <c r="L2404" s="5" t="s">
        <v>21320</v>
      </c>
      <c r="M2404" s="10" t="str">
        <f>IFERROR(__xludf.DUMMYFUNCTION("REGEXEXTRACT(L2889, ""[\s,]([A-Z]{2})[,\s]\s?\d{5}"")"),"#N/A")</f>
        <v>#N/A</v>
      </c>
      <c r="N2404" s="5" t="s">
        <v>21321</v>
      </c>
      <c r="O2404" s="5">
        <v>2893.0</v>
      </c>
      <c r="P2404" s="5">
        <v>1.0</v>
      </c>
      <c r="Q2404" s="5" t="s">
        <v>21316</v>
      </c>
      <c r="R2404" s="5">
        <v>4510.0</v>
      </c>
      <c r="S2404" s="5">
        <v>256.0</v>
      </c>
      <c r="T2404" s="5" t="s">
        <v>115</v>
      </c>
      <c r="U2404" s="5">
        <v>0.0</v>
      </c>
      <c r="V2404" s="5" t="s">
        <v>52</v>
      </c>
      <c r="W2404" s="5" t="s">
        <v>21322</v>
      </c>
      <c r="X2404" s="5" t="s">
        <v>55</v>
      </c>
      <c r="Y2404" s="5" t="s">
        <v>21317</v>
      </c>
      <c r="Z2404" s="5" t="s">
        <v>178</v>
      </c>
      <c r="AA2404" s="5" t="s">
        <v>21318</v>
      </c>
      <c r="AB2404" s="5" t="s">
        <v>2743</v>
      </c>
      <c r="AC2404" s="5" t="s">
        <v>52</v>
      </c>
      <c r="AD2404" s="5" t="s">
        <v>181</v>
      </c>
      <c r="AE2404" s="5" t="s">
        <v>182</v>
      </c>
      <c r="AF2404" s="5" t="s">
        <v>183</v>
      </c>
      <c r="AG2404" s="5" t="s">
        <v>52</v>
      </c>
      <c r="AH2404" s="5" t="s">
        <v>52</v>
      </c>
      <c r="AI2404" s="5" t="s">
        <v>184</v>
      </c>
      <c r="AJ2404" s="5" t="s">
        <v>21323</v>
      </c>
      <c r="AK2404" s="5" t="s">
        <v>21324</v>
      </c>
      <c r="AL2404" s="5" t="s">
        <v>6885</v>
      </c>
    </row>
    <row r="2405" hidden="1">
      <c r="A2405" s="5" t="s">
        <v>21325</v>
      </c>
      <c r="B2405" s="5" t="s">
        <v>21326</v>
      </c>
      <c r="C2405" s="5" t="s">
        <v>21327</v>
      </c>
      <c r="D2405" s="9">
        <v>42404.0</v>
      </c>
      <c r="E2405" s="5">
        <v>42330.0</v>
      </c>
      <c r="F2405" s="5">
        <v>19241.0</v>
      </c>
      <c r="G2405" s="5" t="s">
        <v>170</v>
      </c>
      <c r="H2405" s="5" t="s">
        <v>149</v>
      </c>
      <c r="I2405" s="5" t="s">
        <v>3289</v>
      </c>
      <c r="J2405" s="5" t="s">
        <v>170</v>
      </c>
      <c r="K2405" s="5" t="s">
        <v>21328</v>
      </c>
      <c r="L2405" s="5" t="s">
        <v>21329</v>
      </c>
      <c r="M2405" s="10" t="str">
        <f>IFERROR(__xludf.DUMMYFUNCTION("REGEXEXTRACT(L2890, ""[\s,]([A-Z]{2})[,\s]\s?\d{5}"")"),"#N/A")</f>
        <v>#N/A</v>
      </c>
      <c r="N2405" s="5" t="s">
        <v>21330</v>
      </c>
      <c r="O2405" s="5">
        <v>31407.0</v>
      </c>
      <c r="P2405" s="5">
        <v>1.0</v>
      </c>
      <c r="Q2405" s="5" t="s">
        <v>21331</v>
      </c>
      <c r="R2405" s="5">
        <v>4510.0</v>
      </c>
      <c r="S2405" s="5">
        <v>100.0</v>
      </c>
      <c r="T2405" s="5" t="s">
        <v>53</v>
      </c>
      <c r="U2405" s="5">
        <v>59.0</v>
      </c>
      <c r="V2405" s="5" t="s">
        <v>93</v>
      </c>
      <c r="W2405" s="5" t="s">
        <v>21332</v>
      </c>
      <c r="X2405" s="5" t="s">
        <v>52</v>
      </c>
      <c r="Y2405" s="5" t="s">
        <v>52</v>
      </c>
      <c r="Z2405" s="5" t="s">
        <v>21333</v>
      </c>
      <c r="AA2405" s="5" t="s">
        <v>21334</v>
      </c>
      <c r="AB2405" s="5" t="s">
        <v>235</v>
      </c>
      <c r="AC2405" s="5" t="s">
        <v>52</v>
      </c>
      <c r="AD2405" s="5" t="s">
        <v>11980</v>
      </c>
      <c r="AE2405" s="5" t="s">
        <v>11981</v>
      </c>
      <c r="AF2405" s="5" t="s">
        <v>218</v>
      </c>
      <c r="AG2405" s="5" t="s">
        <v>52</v>
      </c>
      <c r="AH2405" s="5" t="s">
        <v>11982</v>
      </c>
      <c r="AI2405" s="5" t="s">
        <v>11983</v>
      </c>
      <c r="AJ2405" s="5" t="s">
        <v>18875</v>
      </c>
      <c r="AK2405" s="5" t="s">
        <v>20197</v>
      </c>
      <c r="AL2405" s="5" t="s">
        <v>21335</v>
      </c>
    </row>
    <row r="2406" hidden="1">
      <c r="A2406" s="5" t="s">
        <v>21336</v>
      </c>
      <c r="B2406" s="5" t="s">
        <v>13270</v>
      </c>
      <c r="C2406" s="5" t="s">
        <v>16430</v>
      </c>
      <c r="D2406" s="9">
        <v>42404.0</v>
      </c>
      <c r="E2406" s="5">
        <v>57209.0</v>
      </c>
      <c r="F2406" s="5">
        <v>26004.0</v>
      </c>
      <c r="G2406" s="5" t="s">
        <v>19326</v>
      </c>
      <c r="H2406" s="5" t="s">
        <v>205</v>
      </c>
      <c r="I2406" s="5" t="s">
        <v>21337</v>
      </c>
      <c r="J2406" s="5" t="s">
        <v>2471</v>
      </c>
      <c r="K2406" s="5" t="s">
        <v>1536</v>
      </c>
      <c r="L2406" s="5" t="s">
        <v>18420</v>
      </c>
      <c r="M2406" s="10" t="str">
        <f>IFERROR(__xludf.DUMMYFUNCTION("REGEXEXTRACT(L2891, ""[\s,]([A-Z]{2})[,\s]\s?\d{5}"")"),"#N/A")</f>
        <v>#N/A</v>
      </c>
      <c r="N2406" s="5" t="s">
        <v>18565</v>
      </c>
      <c r="O2406" s="5">
        <v>36229.0</v>
      </c>
      <c r="P2406" s="5">
        <v>1.0</v>
      </c>
      <c r="Q2406" s="5" t="s">
        <v>21338</v>
      </c>
      <c r="R2406" s="5" t="s">
        <v>244</v>
      </c>
      <c r="S2406" s="5">
        <v>4252.0</v>
      </c>
      <c r="T2406" s="5" t="s">
        <v>53</v>
      </c>
      <c r="U2406" s="5">
        <v>0.0</v>
      </c>
      <c r="V2406" s="5" t="s">
        <v>70</v>
      </c>
      <c r="W2406" s="5" t="s">
        <v>21339</v>
      </c>
      <c r="X2406" s="5" t="s">
        <v>55</v>
      </c>
      <c r="Y2406" s="5" t="s">
        <v>21340</v>
      </c>
      <c r="Z2406" s="5">
        <v>1602.0</v>
      </c>
      <c r="AA2406" s="5" t="s">
        <v>21341</v>
      </c>
      <c r="AB2406" s="5" t="s">
        <v>604</v>
      </c>
      <c r="AC2406" s="5" t="s">
        <v>52</v>
      </c>
      <c r="AD2406" s="5" t="s">
        <v>18427</v>
      </c>
      <c r="AE2406" s="5" t="s">
        <v>18428</v>
      </c>
      <c r="AF2406" s="5" t="s">
        <v>18429</v>
      </c>
      <c r="AG2406" s="5" t="s">
        <v>863</v>
      </c>
      <c r="AH2406" s="5">
        <v>90502.0</v>
      </c>
      <c r="AI2406" s="5" t="s">
        <v>18430</v>
      </c>
      <c r="AJ2406" s="5" t="s">
        <v>102</v>
      </c>
      <c r="AK2406" s="5" t="s">
        <v>52</v>
      </c>
      <c r="AL2406" s="5" t="s">
        <v>18431</v>
      </c>
    </row>
    <row r="2407" hidden="1">
      <c r="A2407" s="5" t="s">
        <v>21342</v>
      </c>
      <c r="B2407" s="5" t="s">
        <v>16737</v>
      </c>
      <c r="C2407" s="5" t="s">
        <v>16738</v>
      </c>
      <c r="D2407" s="9">
        <v>42404.0</v>
      </c>
      <c r="E2407" s="5">
        <v>82476.0</v>
      </c>
      <c r="F2407" s="5">
        <v>37489.0</v>
      </c>
      <c r="G2407" s="5" t="s">
        <v>3378</v>
      </c>
      <c r="H2407" s="5" t="s">
        <v>272</v>
      </c>
      <c r="I2407" s="5" t="s">
        <v>19908</v>
      </c>
      <c r="J2407" s="5" t="s">
        <v>3378</v>
      </c>
      <c r="K2407" s="5" t="s">
        <v>21343</v>
      </c>
      <c r="L2407" s="5" t="s">
        <v>16741</v>
      </c>
      <c r="M2407" s="10" t="str">
        <f>IFERROR(__xludf.DUMMYFUNCTION("REGEXEXTRACT(L2892, ""[\s,]([A-Z]{2})[,\s]\s?\d{5}"")"),"#N/A")</f>
        <v>#N/A</v>
      </c>
      <c r="N2407" s="5" t="s">
        <v>16742</v>
      </c>
      <c r="O2407" s="5">
        <v>45242.0</v>
      </c>
      <c r="P2407" s="5">
        <v>2.0</v>
      </c>
      <c r="Q2407" s="5" t="s">
        <v>21344</v>
      </c>
      <c r="R2407" s="5" t="s">
        <v>20781</v>
      </c>
      <c r="S2407" s="5">
        <v>2562.0</v>
      </c>
      <c r="T2407" s="5" t="s">
        <v>69</v>
      </c>
      <c r="U2407" s="5">
        <v>0.0</v>
      </c>
      <c r="V2407" s="5" t="s">
        <v>93</v>
      </c>
      <c r="W2407" s="5" t="s">
        <v>21345</v>
      </c>
      <c r="X2407" s="5" t="s">
        <v>55</v>
      </c>
      <c r="Y2407" s="5" t="s">
        <v>21346</v>
      </c>
      <c r="Z2407" s="5" t="s">
        <v>3112</v>
      </c>
      <c r="AA2407" s="5" t="s">
        <v>21347</v>
      </c>
      <c r="AB2407" s="5" t="s">
        <v>260</v>
      </c>
      <c r="AC2407" s="5" t="s">
        <v>52</v>
      </c>
      <c r="AD2407" s="5" t="s">
        <v>3141</v>
      </c>
      <c r="AE2407" s="5" t="s">
        <v>3142</v>
      </c>
      <c r="AF2407" s="5" t="s">
        <v>162</v>
      </c>
      <c r="AG2407" s="5" t="s">
        <v>52</v>
      </c>
      <c r="AH2407" s="5" t="s">
        <v>52</v>
      </c>
      <c r="AI2407" s="5" t="s">
        <v>3143</v>
      </c>
      <c r="AJ2407" s="5" t="s">
        <v>102</v>
      </c>
      <c r="AK2407" s="5" t="s">
        <v>52</v>
      </c>
      <c r="AL2407" s="5" t="s">
        <v>162</v>
      </c>
    </row>
    <row r="2408" hidden="1">
      <c r="A2408" s="5" t="s">
        <v>21348</v>
      </c>
      <c r="B2408" s="5" t="s">
        <v>20979</v>
      </c>
      <c r="C2408" s="5" t="s">
        <v>18665</v>
      </c>
      <c r="D2408" s="9">
        <v>42403.0</v>
      </c>
      <c r="E2408" s="5">
        <v>9731.0</v>
      </c>
      <c r="F2408" s="5">
        <v>4423.0</v>
      </c>
      <c r="G2408" s="5" t="s">
        <v>1057</v>
      </c>
      <c r="H2408" s="5" t="s">
        <v>205</v>
      </c>
      <c r="I2408" s="5" t="s">
        <v>20980</v>
      </c>
      <c r="J2408" s="5" t="s">
        <v>191</v>
      </c>
      <c r="K2408" s="5" t="s">
        <v>21349</v>
      </c>
      <c r="L2408" s="5" t="s">
        <v>20982</v>
      </c>
      <c r="M2408" s="10" t="str">
        <f>IFERROR(__xludf.DUMMYFUNCTION("REGEXEXTRACT(L2893, ""[\s,]([A-Z]{2})[,\s]\s?\d{5}"")"),"#N/A")</f>
        <v>#N/A</v>
      </c>
      <c r="N2408" s="5" t="s">
        <v>20983</v>
      </c>
      <c r="O2408" s="5">
        <v>976.0</v>
      </c>
      <c r="P2408" s="5">
        <v>1.0</v>
      </c>
      <c r="Q2408" s="5" t="s">
        <v>21350</v>
      </c>
      <c r="R2408" s="5" t="s">
        <v>52</v>
      </c>
      <c r="S2408" s="5">
        <v>112.0</v>
      </c>
      <c r="T2408" s="5" t="s">
        <v>69</v>
      </c>
      <c r="U2408" s="5">
        <v>67.0</v>
      </c>
      <c r="V2408" s="5" t="s">
        <v>93</v>
      </c>
      <c r="W2408" s="5" t="s">
        <v>21351</v>
      </c>
      <c r="X2408" s="5" t="s">
        <v>71</v>
      </c>
      <c r="Y2408" s="5" t="s">
        <v>52</v>
      </c>
      <c r="Z2408" s="5" t="s">
        <v>21352</v>
      </c>
      <c r="AA2408" s="5" t="s">
        <v>21353</v>
      </c>
      <c r="AB2408" s="5" t="s">
        <v>119</v>
      </c>
      <c r="AC2408" s="5" t="s">
        <v>52</v>
      </c>
      <c r="AD2408" s="5" t="s">
        <v>565</v>
      </c>
      <c r="AE2408" s="5" t="s">
        <v>566</v>
      </c>
      <c r="AF2408" s="5" t="s">
        <v>567</v>
      </c>
      <c r="AG2408" s="5" t="s">
        <v>52</v>
      </c>
      <c r="AH2408" s="5" t="s">
        <v>52</v>
      </c>
      <c r="AI2408" s="5" t="s">
        <v>568</v>
      </c>
      <c r="AJ2408" s="5" t="s">
        <v>20979</v>
      </c>
      <c r="AK2408" s="5" t="s">
        <v>20982</v>
      </c>
      <c r="AL2408" s="5" t="s">
        <v>14809</v>
      </c>
    </row>
    <row r="2409" hidden="1">
      <c r="A2409" s="5" t="s">
        <v>21354</v>
      </c>
      <c r="B2409" s="5" t="s">
        <v>18616</v>
      </c>
      <c r="C2409" s="5" t="s">
        <v>18617</v>
      </c>
      <c r="D2409" s="9">
        <v>42403.0</v>
      </c>
      <c r="E2409" s="5">
        <v>36579.0</v>
      </c>
      <c r="F2409" s="5">
        <v>16627.0</v>
      </c>
      <c r="G2409" s="5" t="s">
        <v>4073</v>
      </c>
      <c r="H2409" s="5" t="s">
        <v>171</v>
      </c>
      <c r="I2409" s="5" t="s">
        <v>13831</v>
      </c>
      <c r="J2409" s="5" t="s">
        <v>2214</v>
      </c>
      <c r="K2409" s="5" t="s">
        <v>20472</v>
      </c>
      <c r="L2409" s="5" t="s">
        <v>20473</v>
      </c>
      <c r="M2409" s="10" t="str">
        <f>IFERROR(__xludf.DUMMYFUNCTION("REGEXEXTRACT(L2894, ""[\s,]([A-Z]{2})[,\s]\s?\d{5}"")"),"#N/A")</f>
        <v>#N/A</v>
      </c>
      <c r="N2409" s="5" t="s">
        <v>18620</v>
      </c>
      <c r="O2409" s="5">
        <v>55354.0</v>
      </c>
      <c r="P2409" s="5">
        <v>1.0</v>
      </c>
      <c r="Q2409" s="5" t="s">
        <v>21355</v>
      </c>
      <c r="R2409" s="5" t="s">
        <v>91</v>
      </c>
      <c r="S2409" s="5">
        <v>856.0</v>
      </c>
      <c r="T2409" s="5" t="s">
        <v>69</v>
      </c>
      <c r="U2409" s="5">
        <v>63.0</v>
      </c>
      <c r="V2409" s="5" t="s">
        <v>70</v>
      </c>
      <c r="W2409" s="5" t="s">
        <v>21356</v>
      </c>
      <c r="X2409" s="5" t="s">
        <v>71</v>
      </c>
      <c r="Y2409" s="5" t="s">
        <v>52</v>
      </c>
      <c r="Z2409" s="5">
        <v>1604.0</v>
      </c>
      <c r="AA2409" s="5" t="s">
        <v>21357</v>
      </c>
      <c r="AB2409" s="5" t="s">
        <v>119</v>
      </c>
      <c r="AC2409" s="5" t="s">
        <v>52</v>
      </c>
      <c r="AD2409" s="5" t="s">
        <v>72</v>
      </c>
      <c r="AE2409" s="5" t="s">
        <v>73</v>
      </c>
      <c r="AF2409" s="5" t="s">
        <v>74</v>
      </c>
      <c r="AG2409" s="5" t="s">
        <v>75</v>
      </c>
      <c r="AH2409" s="5" t="s">
        <v>76</v>
      </c>
      <c r="AI2409" s="5" t="s">
        <v>77</v>
      </c>
      <c r="AJ2409" s="5" t="s">
        <v>20477</v>
      </c>
      <c r="AK2409" s="5" t="s">
        <v>20478</v>
      </c>
      <c r="AL2409" s="5" t="s">
        <v>18474</v>
      </c>
    </row>
    <row r="2410" hidden="1">
      <c r="A2410" s="5" t="s">
        <v>21358</v>
      </c>
      <c r="B2410" s="5" t="s">
        <v>10034</v>
      </c>
      <c r="C2410" s="5" t="s">
        <v>16989</v>
      </c>
      <c r="D2410" s="9">
        <v>42402.0</v>
      </c>
      <c r="E2410" s="5">
        <v>1187043.0</v>
      </c>
      <c r="F2410" s="5">
        <v>539565.0</v>
      </c>
      <c r="G2410" s="5" t="s">
        <v>1419</v>
      </c>
      <c r="H2410" s="5" t="s">
        <v>1534</v>
      </c>
      <c r="I2410" s="5" t="s">
        <v>21359</v>
      </c>
      <c r="J2410" s="5" t="s">
        <v>256</v>
      </c>
      <c r="K2410" s="5" t="s">
        <v>21360</v>
      </c>
      <c r="L2410" s="5" t="s">
        <v>10034</v>
      </c>
      <c r="M2410" s="10" t="str">
        <f>IFERROR(__xludf.DUMMYFUNCTION("REGEXEXTRACT(L2895, ""[\s,]([A-Z]{2})[,\s]\s?\d{5}"")"),"#N/A")</f>
        <v>#N/A</v>
      </c>
      <c r="N2410" s="5" t="s">
        <v>21361</v>
      </c>
      <c r="O2410" s="5" t="s">
        <v>52</v>
      </c>
      <c r="P2410" s="5">
        <v>23.0</v>
      </c>
      <c r="Q2410" s="5" t="s">
        <v>21362</v>
      </c>
      <c r="R2410" s="5" t="s">
        <v>21363</v>
      </c>
      <c r="S2410" s="5">
        <v>220.0</v>
      </c>
      <c r="T2410" s="5" t="s">
        <v>115</v>
      </c>
      <c r="U2410" s="5">
        <v>801.0</v>
      </c>
      <c r="V2410" s="5" t="s">
        <v>93</v>
      </c>
      <c r="W2410" s="5" t="s">
        <v>21364</v>
      </c>
      <c r="X2410" s="5" t="s">
        <v>52</v>
      </c>
      <c r="Y2410" s="5" t="s">
        <v>52</v>
      </c>
      <c r="Z2410" s="5" t="s">
        <v>21365</v>
      </c>
      <c r="AA2410" s="5" t="s">
        <v>21366</v>
      </c>
      <c r="AB2410" s="5" t="s">
        <v>260</v>
      </c>
      <c r="AC2410" s="5" t="s">
        <v>52</v>
      </c>
      <c r="AD2410" s="5" t="s">
        <v>565</v>
      </c>
      <c r="AE2410" s="5" t="s">
        <v>566</v>
      </c>
      <c r="AF2410" s="5" t="s">
        <v>567</v>
      </c>
      <c r="AG2410" s="5" t="s">
        <v>52</v>
      </c>
      <c r="AH2410" s="5" t="s">
        <v>52</v>
      </c>
      <c r="AI2410" s="5" t="s">
        <v>568</v>
      </c>
      <c r="AJ2410" s="5" t="s">
        <v>21367</v>
      </c>
      <c r="AK2410" s="5" t="s">
        <v>21368</v>
      </c>
      <c r="AL2410" s="5" t="s">
        <v>1727</v>
      </c>
    </row>
    <row r="2411">
      <c r="A2411" s="5" t="s">
        <v>21369</v>
      </c>
      <c r="B2411" s="5" t="s">
        <v>3666</v>
      </c>
      <c r="C2411" s="5" t="s">
        <v>102</v>
      </c>
      <c r="D2411" s="9">
        <v>42401.0</v>
      </c>
      <c r="E2411" s="5">
        <v>10820.0</v>
      </c>
      <c r="F2411" s="5">
        <v>4918.0</v>
      </c>
      <c r="G2411" s="5" t="s">
        <v>130</v>
      </c>
      <c r="H2411" s="5" t="s">
        <v>45</v>
      </c>
      <c r="I2411" s="5" t="s">
        <v>5172</v>
      </c>
      <c r="J2411" s="5" t="s">
        <v>133</v>
      </c>
      <c r="K2411" s="5" t="s">
        <v>21370</v>
      </c>
      <c r="L2411" s="5" t="s">
        <v>21371</v>
      </c>
      <c r="M2411" s="10" t="str">
        <f>IFERROR(__xludf.DUMMYFUNCTION("REGEXEXTRACT(L2896, ""[\s,]([A-Z]{2})[,\s]\s?\d{5}"")"),"#N/A")</f>
        <v>#N/A</v>
      </c>
      <c r="N2411" s="5" t="s">
        <v>52</v>
      </c>
      <c r="O2411" s="5" t="s">
        <v>52</v>
      </c>
      <c r="P2411" s="5">
        <v>1.0</v>
      </c>
      <c r="Q2411" s="5" t="s">
        <v>21372</v>
      </c>
      <c r="R2411" s="5" t="s">
        <v>244</v>
      </c>
      <c r="S2411" s="5">
        <v>818.0</v>
      </c>
      <c r="T2411" s="5" t="s">
        <v>69</v>
      </c>
      <c r="U2411" s="5">
        <v>34.0</v>
      </c>
      <c r="V2411" s="5" t="s">
        <v>70</v>
      </c>
      <c r="W2411" s="5" t="s">
        <v>21373</v>
      </c>
      <c r="X2411" s="5" t="s">
        <v>52</v>
      </c>
      <c r="Y2411" s="5" t="s">
        <v>52</v>
      </c>
      <c r="Z2411" s="5">
        <v>1602.0</v>
      </c>
      <c r="AA2411" s="5" t="s">
        <v>21374</v>
      </c>
      <c r="AB2411" s="5" t="s">
        <v>730</v>
      </c>
      <c r="AC2411" s="5" t="s">
        <v>52</v>
      </c>
      <c r="AD2411" s="5" t="s">
        <v>72</v>
      </c>
      <c r="AE2411" s="5" t="s">
        <v>73</v>
      </c>
      <c r="AF2411" s="5" t="s">
        <v>74</v>
      </c>
      <c r="AG2411" s="5" t="s">
        <v>75</v>
      </c>
      <c r="AH2411" s="5" t="s">
        <v>76</v>
      </c>
      <c r="AI2411" s="5" t="s">
        <v>77</v>
      </c>
      <c r="AJ2411" s="5" t="s">
        <v>102</v>
      </c>
      <c r="AK2411" s="5" t="s">
        <v>52</v>
      </c>
      <c r="AL2411" s="5" t="s">
        <v>525</v>
      </c>
    </row>
    <row r="2412" hidden="1">
      <c r="A2412" s="5" t="s">
        <v>21375</v>
      </c>
      <c r="B2412" s="5" t="s">
        <v>16737</v>
      </c>
      <c r="C2412" s="5" t="s">
        <v>16738</v>
      </c>
      <c r="D2412" s="9">
        <v>42401.0</v>
      </c>
      <c r="E2412" s="5">
        <v>2158.0</v>
      </c>
      <c r="F2412" s="5">
        <v>981.0</v>
      </c>
      <c r="G2412" s="5" t="s">
        <v>3378</v>
      </c>
      <c r="H2412" s="5" t="s">
        <v>171</v>
      </c>
      <c r="I2412" s="5" t="s">
        <v>19779</v>
      </c>
      <c r="J2412" s="5" t="s">
        <v>3378</v>
      </c>
      <c r="K2412" s="5" t="s">
        <v>21376</v>
      </c>
      <c r="L2412" s="5" t="s">
        <v>16741</v>
      </c>
      <c r="M2412" s="10" t="str">
        <f>IFERROR(__xludf.DUMMYFUNCTION("REGEXEXTRACT(L2897, ""[\s,]([A-Z]{2})[,\s]\s?\d{5}"")"),"#N/A")</f>
        <v>#N/A</v>
      </c>
      <c r="N2412" s="5" t="s">
        <v>16742</v>
      </c>
      <c r="O2412" s="5">
        <v>45242.0</v>
      </c>
      <c r="P2412" s="5">
        <v>1.0</v>
      </c>
      <c r="Q2412" s="5" t="s">
        <v>21377</v>
      </c>
      <c r="R2412" s="5">
        <v>4510.0</v>
      </c>
      <c r="S2412" s="5">
        <v>72.0</v>
      </c>
      <c r="T2412" s="5" t="s">
        <v>69</v>
      </c>
      <c r="U2412" s="5">
        <v>0.0</v>
      </c>
      <c r="V2412" s="5" t="s">
        <v>93</v>
      </c>
      <c r="W2412" s="5" t="s">
        <v>21378</v>
      </c>
      <c r="X2412" s="5" t="s">
        <v>55</v>
      </c>
      <c r="Y2412" s="5" t="s">
        <v>21379</v>
      </c>
      <c r="Z2412" s="5" t="s">
        <v>11914</v>
      </c>
      <c r="AA2412" s="5" t="s">
        <v>21380</v>
      </c>
      <c r="AB2412" s="5" t="s">
        <v>260</v>
      </c>
      <c r="AC2412" s="5" t="s">
        <v>52</v>
      </c>
      <c r="AD2412" s="5" t="s">
        <v>3141</v>
      </c>
      <c r="AE2412" s="5" t="s">
        <v>3142</v>
      </c>
      <c r="AF2412" s="5" t="s">
        <v>162</v>
      </c>
      <c r="AG2412" s="5" t="s">
        <v>52</v>
      </c>
      <c r="AH2412" s="5" t="s">
        <v>52</v>
      </c>
      <c r="AI2412" s="5" t="s">
        <v>3143</v>
      </c>
      <c r="AJ2412" s="5" t="s">
        <v>102</v>
      </c>
      <c r="AK2412" s="5" t="s">
        <v>52</v>
      </c>
      <c r="AL2412" s="5" t="s">
        <v>162</v>
      </c>
    </row>
    <row r="2413">
      <c r="A2413" s="5" t="s">
        <v>21381</v>
      </c>
      <c r="B2413" s="5" t="s">
        <v>21382</v>
      </c>
      <c r="C2413" s="5" t="s">
        <v>4297</v>
      </c>
      <c r="D2413" s="9">
        <v>42398.0</v>
      </c>
      <c r="E2413" s="5">
        <v>47159.0</v>
      </c>
      <c r="F2413" s="5">
        <v>21436.0</v>
      </c>
      <c r="G2413" s="5" t="s">
        <v>170</v>
      </c>
      <c r="H2413" s="5" t="s">
        <v>45</v>
      </c>
      <c r="I2413" s="5" t="s">
        <v>21383</v>
      </c>
      <c r="J2413" s="5" t="s">
        <v>170</v>
      </c>
      <c r="K2413" s="5" t="s">
        <v>21384</v>
      </c>
      <c r="L2413" s="5" t="s">
        <v>21385</v>
      </c>
      <c r="M2413" s="10" t="str">
        <f>IFERROR(__xludf.DUMMYFUNCTION("REGEXEXTRACT(L2898, ""[\s,]([A-Z]{2})[,\s]\s?\d{5}"")"),"#N/A")</f>
        <v>#N/A</v>
      </c>
      <c r="N2413" s="5" t="s">
        <v>21386</v>
      </c>
      <c r="O2413" s="5">
        <v>2021.0</v>
      </c>
      <c r="P2413" s="5">
        <v>4.0</v>
      </c>
      <c r="Q2413" s="5" t="s">
        <v>21387</v>
      </c>
      <c r="R2413" s="5" t="s">
        <v>691</v>
      </c>
      <c r="S2413" s="5">
        <v>28196.0</v>
      </c>
      <c r="T2413" s="5" t="s">
        <v>115</v>
      </c>
      <c r="U2413" s="5">
        <v>0.0</v>
      </c>
      <c r="V2413" s="5" t="s">
        <v>52</v>
      </c>
      <c r="W2413" s="5" t="s">
        <v>21388</v>
      </c>
      <c r="X2413" s="5" t="s">
        <v>52</v>
      </c>
      <c r="Y2413" s="5" t="s">
        <v>52</v>
      </c>
      <c r="Z2413" s="5" t="s">
        <v>4138</v>
      </c>
      <c r="AA2413" s="5" t="s">
        <v>21389</v>
      </c>
      <c r="AB2413" s="5" t="s">
        <v>1734</v>
      </c>
      <c r="AC2413" s="5" t="s">
        <v>52</v>
      </c>
      <c r="AD2413" s="5" t="s">
        <v>181</v>
      </c>
      <c r="AE2413" s="5" t="s">
        <v>182</v>
      </c>
      <c r="AF2413" s="5" t="s">
        <v>183</v>
      </c>
      <c r="AG2413" s="5" t="s">
        <v>52</v>
      </c>
      <c r="AH2413" s="5" t="s">
        <v>52</v>
      </c>
      <c r="AI2413" s="5" t="s">
        <v>184</v>
      </c>
      <c r="AJ2413" s="5" t="s">
        <v>8854</v>
      </c>
      <c r="AK2413" s="5" t="s">
        <v>21390</v>
      </c>
      <c r="AL2413" s="5" t="s">
        <v>21391</v>
      </c>
    </row>
    <row r="2414" hidden="1">
      <c r="A2414" s="5" t="s">
        <v>21392</v>
      </c>
      <c r="B2414" s="5" t="s">
        <v>16737</v>
      </c>
      <c r="C2414" s="5" t="s">
        <v>16738</v>
      </c>
      <c r="D2414" s="9">
        <v>42396.0</v>
      </c>
      <c r="E2414" s="5">
        <v>27801.0</v>
      </c>
      <c r="F2414" s="5">
        <v>12637.0</v>
      </c>
      <c r="G2414" s="5" t="s">
        <v>3378</v>
      </c>
      <c r="H2414" s="5" t="s">
        <v>272</v>
      </c>
      <c r="I2414" s="5" t="s">
        <v>15936</v>
      </c>
      <c r="J2414" s="5" t="s">
        <v>3378</v>
      </c>
      <c r="K2414" s="5" t="s">
        <v>21393</v>
      </c>
      <c r="L2414" s="5" t="s">
        <v>16741</v>
      </c>
      <c r="M2414" s="10" t="str">
        <f>IFERROR(__xludf.DUMMYFUNCTION("REGEXEXTRACT(L2899, ""[\s,]([A-Z]{2})[,\s]\s?\d{5}"")"),"#N/A")</f>
        <v>#N/A</v>
      </c>
      <c r="N2414" s="5" t="s">
        <v>16742</v>
      </c>
      <c r="O2414" s="5">
        <v>45242.0</v>
      </c>
      <c r="P2414" s="5">
        <v>1.0</v>
      </c>
      <c r="Q2414" s="5" t="s">
        <v>21394</v>
      </c>
      <c r="R2414" s="5" t="s">
        <v>923</v>
      </c>
      <c r="S2414" s="5">
        <v>751.0</v>
      </c>
      <c r="T2414" s="5" t="s">
        <v>69</v>
      </c>
      <c r="U2414" s="5">
        <v>0.0</v>
      </c>
      <c r="V2414" s="5" t="s">
        <v>93</v>
      </c>
      <c r="W2414" s="5" t="s">
        <v>21395</v>
      </c>
      <c r="X2414" s="5" t="s">
        <v>55</v>
      </c>
      <c r="Y2414" s="5" t="s">
        <v>21396</v>
      </c>
      <c r="Z2414" s="5" t="s">
        <v>10292</v>
      </c>
      <c r="AA2414" s="5">
        <v>1491124.0</v>
      </c>
      <c r="AB2414" s="5" t="s">
        <v>260</v>
      </c>
      <c r="AC2414" s="5" t="s">
        <v>52</v>
      </c>
      <c r="AD2414" s="5" t="s">
        <v>3141</v>
      </c>
      <c r="AE2414" s="5" t="s">
        <v>3142</v>
      </c>
      <c r="AF2414" s="5" t="s">
        <v>162</v>
      </c>
      <c r="AG2414" s="5" t="s">
        <v>52</v>
      </c>
      <c r="AH2414" s="5" t="s">
        <v>52</v>
      </c>
      <c r="AI2414" s="5" t="s">
        <v>3143</v>
      </c>
      <c r="AJ2414" s="5" t="s">
        <v>102</v>
      </c>
      <c r="AK2414" s="5" t="s">
        <v>52</v>
      </c>
      <c r="AL2414" s="5" t="s">
        <v>162</v>
      </c>
    </row>
    <row r="2415" hidden="1">
      <c r="A2415" s="5" t="s">
        <v>21397</v>
      </c>
      <c r="B2415" s="5" t="s">
        <v>21398</v>
      </c>
      <c r="C2415" s="5" t="s">
        <v>21399</v>
      </c>
      <c r="D2415" s="9">
        <v>42390.0</v>
      </c>
      <c r="E2415" s="5">
        <v>49562.0</v>
      </c>
      <c r="F2415" s="5">
        <v>22528.0</v>
      </c>
      <c r="G2415" s="5" t="s">
        <v>2389</v>
      </c>
      <c r="H2415" s="5" t="s">
        <v>1069</v>
      </c>
      <c r="I2415" s="5" t="s">
        <v>21400</v>
      </c>
      <c r="J2415" s="5" t="s">
        <v>2391</v>
      </c>
      <c r="K2415" s="5" t="s">
        <v>21401</v>
      </c>
      <c r="L2415" s="5" t="s">
        <v>21402</v>
      </c>
      <c r="M2415" s="10" t="str">
        <f>IFERROR(__xludf.DUMMYFUNCTION("REGEXEXTRACT(L2900, ""[\s,]([A-Z]{2})[,\s]\s?\d{5}"")"),"#N/A")</f>
        <v>#N/A</v>
      </c>
      <c r="N2415" s="5" t="s">
        <v>21403</v>
      </c>
      <c r="O2415" s="5">
        <v>11320.0</v>
      </c>
      <c r="P2415" s="5">
        <v>1.0</v>
      </c>
      <c r="Q2415" s="5" t="s">
        <v>21404</v>
      </c>
      <c r="R2415" s="5">
        <v>2210.0</v>
      </c>
      <c r="S2415" s="5">
        <v>26.0</v>
      </c>
      <c r="T2415" s="5" t="s">
        <v>855</v>
      </c>
      <c r="U2415" s="5">
        <v>0.0</v>
      </c>
      <c r="V2415" s="5" t="s">
        <v>52</v>
      </c>
      <c r="W2415" s="5" t="s">
        <v>21405</v>
      </c>
      <c r="X2415" s="5" t="s">
        <v>52</v>
      </c>
      <c r="Y2415" s="5" t="s">
        <v>52</v>
      </c>
      <c r="Z2415" s="5" t="s">
        <v>21295</v>
      </c>
      <c r="AA2415" s="5" t="s">
        <v>21406</v>
      </c>
      <c r="AB2415" s="5" t="s">
        <v>235</v>
      </c>
      <c r="AC2415" s="5" t="s">
        <v>52</v>
      </c>
      <c r="AD2415" s="5" t="s">
        <v>11980</v>
      </c>
      <c r="AE2415" s="5" t="s">
        <v>11981</v>
      </c>
      <c r="AF2415" s="5" t="s">
        <v>218</v>
      </c>
      <c r="AG2415" s="5" t="s">
        <v>52</v>
      </c>
      <c r="AH2415" s="5" t="s">
        <v>11982</v>
      </c>
      <c r="AI2415" s="5" t="s">
        <v>11983</v>
      </c>
      <c r="AJ2415" s="5" t="s">
        <v>21398</v>
      </c>
      <c r="AK2415" s="5" t="s">
        <v>21402</v>
      </c>
      <c r="AL2415" s="5" t="s">
        <v>4883</v>
      </c>
    </row>
    <row r="2416">
      <c r="A2416" s="5" t="s">
        <v>21407</v>
      </c>
      <c r="B2416" s="5" t="s">
        <v>21408</v>
      </c>
      <c r="C2416" s="5" t="s">
        <v>21409</v>
      </c>
      <c r="D2416" s="9">
        <v>42390.0</v>
      </c>
      <c r="E2416" s="5">
        <v>4486.0</v>
      </c>
      <c r="F2416" s="5">
        <v>2039.0</v>
      </c>
      <c r="G2416" s="5" t="s">
        <v>7358</v>
      </c>
      <c r="H2416" s="5" t="s">
        <v>45</v>
      </c>
      <c r="I2416" s="5" t="s">
        <v>46</v>
      </c>
      <c r="J2416" s="5" t="s">
        <v>47</v>
      </c>
      <c r="K2416" s="5" t="s">
        <v>21410</v>
      </c>
      <c r="L2416" s="5" t="s">
        <v>21411</v>
      </c>
      <c r="M2416" s="10" t="str">
        <f>IFERROR(__xludf.DUMMYFUNCTION("REGEXEXTRACT(L2901, ""[\s,]([A-Z]{2})[,\s]\s?\d{5}"")"),"#N/A")</f>
        <v>#N/A</v>
      </c>
      <c r="N2416" s="5" t="s">
        <v>21412</v>
      </c>
      <c r="O2416" s="5">
        <v>28613.0</v>
      </c>
      <c r="P2416" s="5">
        <v>1.0</v>
      </c>
      <c r="Q2416" s="5" t="s">
        <v>21413</v>
      </c>
      <c r="R2416" s="5">
        <v>4510.0</v>
      </c>
      <c r="S2416" s="5">
        <v>3.0</v>
      </c>
      <c r="T2416" s="5" t="s">
        <v>92</v>
      </c>
      <c r="U2416" s="5">
        <v>0.0</v>
      </c>
      <c r="V2416" s="5" t="s">
        <v>70</v>
      </c>
      <c r="W2416" s="5" t="s">
        <v>21414</v>
      </c>
      <c r="X2416" s="5" t="s">
        <v>55</v>
      </c>
      <c r="Y2416" s="5" t="s">
        <v>21415</v>
      </c>
      <c r="Z2416" s="5" t="s">
        <v>21416</v>
      </c>
      <c r="AA2416" s="5" t="s">
        <v>21417</v>
      </c>
      <c r="AB2416" s="5" t="s">
        <v>59</v>
      </c>
      <c r="AC2416" s="5" t="s">
        <v>52</v>
      </c>
      <c r="AD2416" s="5" t="s">
        <v>5117</v>
      </c>
      <c r="AE2416" s="5" t="s">
        <v>5118</v>
      </c>
      <c r="AF2416" s="5" t="s">
        <v>5119</v>
      </c>
      <c r="AG2416" s="5" t="s">
        <v>52</v>
      </c>
      <c r="AH2416" s="5">
        <v>3087.0</v>
      </c>
      <c r="AI2416" s="5" t="s">
        <v>5120</v>
      </c>
      <c r="AJ2416" s="5" t="s">
        <v>102</v>
      </c>
      <c r="AK2416" s="5" t="s">
        <v>52</v>
      </c>
      <c r="AL2416" s="5" t="s">
        <v>21418</v>
      </c>
    </row>
    <row r="2417" hidden="1">
      <c r="A2417" s="5" t="s">
        <v>21419</v>
      </c>
      <c r="B2417" s="5" t="s">
        <v>16737</v>
      </c>
      <c r="C2417" s="5" t="s">
        <v>16738</v>
      </c>
      <c r="D2417" s="9">
        <v>42389.0</v>
      </c>
      <c r="E2417" s="5">
        <v>23703.0</v>
      </c>
      <c r="F2417" s="5">
        <v>10774.0</v>
      </c>
      <c r="G2417" s="5" t="s">
        <v>3378</v>
      </c>
      <c r="H2417" s="5" t="s">
        <v>272</v>
      </c>
      <c r="I2417" s="5" t="s">
        <v>21420</v>
      </c>
      <c r="J2417" s="5" t="s">
        <v>3378</v>
      </c>
      <c r="K2417" s="5" t="s">
        <v>21421</v>
      </c>
      <c r="L2417" s="5" t="s">
        <v>16741</v>
      </c>
      <c r="M2417" s="10" t="str">
        <f>IFERROR(__xludf.DUMMYFUNCTION("REGEXEXTRACT(L2902, ""[\s,]([A-Z]{2})[,\s]\s?\d{5}"")"),"#N/A")</f>
        <v>#N/A</v>
      </c>
      <c r="N2417" s="5" t="s">
        <v>16742</v>
      </c>
      <c r="O2417" s="5">
        <v>45242.0</v>
      </c>
      <c r="P2417" s="5">
        <v>1.0</v>
      </c>
      <c r="Q2417" s="5" t="s">
        <v>21422</v>
      </c>
      <c r="R2417" s="5">
        <v>2200.0</v>
      </c>
      <c r="S2417" s="5">
        <v>854.0</v>
      </c>
      <c r="T2417" s="5" t="s">
        <v>69</v>
      </c>
      <c r="U2417" s="5">
        <v>0.0</v>
      </c>
      <c r="V2417" s="5" t="s">
        <v>93</v>
      </c>
      <c r="W2417" s="5" t="s">
        <v>21423</v>
      </c>
      <c r="X2417" s="5" t="s">
        <v>55</v>
      </c>
      <c r="Y2417" s="5" t="s">
        <v>21424</v>
      </c>
      <c r="Z2417" s="5" t="s">
        <v>10168</v>
      </c>
      <c r="AA2417" s="5">
        <v>1489460.0</v>
      </c>
      <c r="AB2417" s="5" t="s">
        <v>8480</v>
      </c>
      <c r="AC2417" s="5" t="s">
        <v>52</v>
      </c>
      <c r="AD2417" s="5" t="s">
        <v>3141</v>
      </c>
      <c r="AE2417" s="5" t="s">
        <v>3142</v>
      </c>
      <c r="AF2417" s="5" t="s">
        <v>162</v>
      </c>
      <c r="AG2417" s="5" t="s">
        <v>52</v>
      </c>
      <c r="AH2417" s="5" t="s">
        <v>52</v>
      </c>
      <c r="AI2417" s="5" t="s">
        <v>3143</v>
      </c>
      <c r="AJ2417" s="5" t="s">
        <v>102</v>
      </c>
      <c r="AK2417" s="5" t="s">
        <v>52</v>
      </c>
      <c r="AL2417" s="5" t="s">
        <v>162</v>
      </c>
    </row>
    <row r="2418" hidden="1">
      <c r="A2418" s="5" t="s">
        <v>21425</v>
      </c>
      <c r="B2418" s="5" t="s">
        <v>16737</v>
      </c>
      <c r="C2418" s="5" t="s">
        <v>16738</v>
      </c>
      <c r="D2418" s="9">
        <v>42389.0</v>
      </c>
      <c r="E2418" s="5">
        <v>41439.0</v>
      </c>
      <c r="F2418" s="5">
        <v>18836.0</v>
      </c>
      <c r="G2418" s="5" t="s">
        <v>3378</v>
      </c>
      <c r="H2418" s="5" t="s">
        <v>272</v>
      </c>
      <c r="I2418" s="5" t="s">
        <v>21420</v>
      </c>
      <c r="J2418" s="5" t="s">
        <v>3378</v>
      </c>
      <c r="K2418" s="5" t="s">
        <v>21426</v>
      </c>
      <c r="L2418" s="5" t="s">
        <v>16741</v>
      </c>
      <c r="M2418" s="10" t="str">
        <f>IFERROR(__xludf.DUMMYFUNCTION("REGEXEXTRACT(L2903, ""[\s,]([A-Z]{2})[,\s]\s?\d{5}"")"),"#N/A")</f>
        <v>#N/A</v>
      </c>
      <c r="N2418" s="5" t="s">
        <v>16742</v>
      </c>
      <c r="O2418" s="5">
        <v>45242.0</v>
      </c>
      <c r="P2418" s="5">
        <v>1.0</v>
      </c>
      <c r="Q2418" s="5" t="s">
        <v>21427</v>
      </c>
      <c r="R2418" s="5" t="s">
        <v>13131</v>
      </c>
      <c r="S2418" s="5">
        <v>1227.0</v>
      </c>
      <c r="T2418" s="5" t="s">
        <v>69</v>
      </c>
      <c r="U2418" s="5">
        <v>0.0</v>
      </c>
      <c r="V2418" s="5" t="s">
        <v>93</v>
      </c>
      <c r="W2418" s="5" t="s">
        <v>21428</v>
      </c>
      <c r="X2418" s="5" t="s">
        <v>55</v>
      </c>
      <c r="Y2418" s="5" t="s">
        <v>21429</v>
      </c>
      <c r="Z2418" s="5" t="s">
        <v>10168</v>
      </c>
      <c r="AA2418" s="5">
        <v>2558867.0</v>
      </c>
      <c r="AB2418" s="5" t="s">
        <v>8480</v>
      </c>
      <c r="AC2418" s="5" t="s">
        <v>52</v>
      </c>
      <c r="AD2418" s="5" t="s">
        <v>3141</v>
      </c>
      <c r="AE2418" s="5" t="s">
        <v>3142</v>
      </c>
      <c r="AF2418" s="5" t="s">
        <v>162</v>
      </c>
      <c r="AG2418" s="5" t="s">
        <v>52</v>
      </c>
      <c r="AH2418" s="5" t="s">
        <v>52</v>
      </c>
      <c r="AI2418" s="5" t="s">
        <v>3143</v>
      </c>
      <c r="AJ2418" s="5" t="s">
        <v>102</v>
      </c>
      <c r="AK2418" s="5" t="s">
        <v>52</v>
      </c>
      <c r="AL2418" s="5" t="s">
        <v>162</v>
      </c>
    </row>
    <row r="2419" hidden="1">
      <c r="A2419" s="5" t="s">
        <v>21430</v>
      </c>
      <c r="B2419" s="5" t="s">
        <v>21431</v>
      </c>
      <c r="C2419" s="5" t="s">
        <v>21432</v>
      </c>
      <c r="D2419" s="9">
        <v>42383.0</v>
      </c>
      <c r="E2419" s="5">
        <v>25463.0</v>
      </c>
      <c r="F2419" s="5">
        <v>11574.0</v>
      </c>
      <c r="G2419" s="5" t="s">
        <v>3378</v>
      </c>
      <c r="H2419" s="5" t="s">
        <v>272</v>
      </c>
      <c r="I2419" s="5" t="s">
        <v>6651</v>
      </c>
      <c r="J2419" s="5" t="s">
        <v>3378</v>
      </c>
      <c r="K2419" s="5" t="s">
        <v>21433</v>
      </c>
      <c r="L2419" s="5" t="s">
        <v>21434</v>
      </c>
      <c r="M2419" s="10" t="str">
        <f>IFERROR(__xludf.DUMMYFUNCTION("REGEXEXTRACT(L2904, ""[\s,]([A-Z]{2})[,\s]\s?\d{5}"")"),"#N/A")</f>
        <v>#N/A</v>
      </c>
      <c r="N2419" s="5" t="s">
        <v>21435</v>
      </c>
      <c r="O2419" s="5">
        <v>7073.0</v>
      </c>
      <c r="P2419" s="5">
        <v>1.0</v>
      </c>
      <c r="Q2419" s="5" t="s">
        <v>21436</v>
      </c>
      <c r="R2419" s="5">
        <v>4500.0</v>
      </c>
      <c r="S2419" s="5">
        <v>451.0</v>
      </c>
      <c r="T2419" s="5" t="s">
        <v>115</v>
      </c>
      <c r="U2419" s="5">
        <v>0.0</v>
      </c>
      <c r="V2419" s="5" t="s">
        <v>70</v>
      </c>
      <c r="W2419" s="5" t="s">
        <v>21437</v>
      </c>
      <c r="X2419" s="5" t="s">
        <v>52</v>
      </c>
      <c r="Y2419" s="5" t="s">
        <v>52</v>
      </c>
      <c r="Z2419" s="5" t="s">
        <v>21438</v>
      </c>
      <c r="AA2419" s="5" t="s">
        <v>21439</v>
      </c>
      <c r="AB2419" s="5" t="s">
        <v>1426</v>
      </c>
      <c r="AC2419" s="5" t="s">
        <v>52</v>
      </c>
      <c r="AD2419" s="5" t="s">
        <v>2791</v>
      </c>
      <c r="AE2419" s="5" t="s">
        <v>2792</v>
      </c>
      <c r="AF2419" s="5" t="s">
        <v>52</v>
      </c>
      <c r="AG2419" s="5" t="s">
        <v>52</v>
      </c>
      <c r="AH2419" s="5">
        <v>79118.0</v>
      </c>
      <c r="AI2419" s="5" t="s">
        <v>2793</v>
      </c>
      <c r="AJ2419" s="5" t="s">
        <v>21440</v>
      </c>
      <c r="AK2419" s="5" t="s">
        <v>21441</v>
      </c>
      <c r="AL2419" s="5" t="s">
        <v>162</v>
      </c>
    </row>
    <row r="2420" hidden="1">
      <c r="A2420" s="5" t="s">
        <v>21442</v>
      </c>
      <c r="B2420" s="5" t="s">
        <v>21443</v>
      </c>
      <c r="C2420" s="5" t="s">
        <v>21278</v>
      </c>
      <c r="D2420" s="9">
        <v>42382.0</v>
      </c>
      <c r="E2420" s="5">
        <v>42398.0</v>
      </c>
      <c r="F2420" s="5">
        <v>19272.0</v>
      </c>
      <c r="G2420" s="5" t="s">
        <v>107</v>
      </c>
      <c r="H2420" s="5" t="s">
        <v>149</v>
      </c>
      <c r="I2420" s="5" t="s">
        <v>10468</v>
      </c>
      <c r="J2420" s="5" t="s">
        <v>109</v>
      </c>
      <c r="K2420" s="5" t="s">
        <v>21444</v>
      </c>
      <c r="L2420" s="5" t="s">
        <v>21445</v>
      </c>
      <c r="M2420" s="10" t="str">
        <f>IFERROR(__xludf.DUMMYFUNCTION("REGEXEXTRACT(L2905, ""[\s,]([A-Z]{2})[,\s]\s?\d{5}"")"),"#N/A")</f>
        <v>#N/A</v>
      </c>
      <c r="N2420" s="5" t="s">
        <v>21446</v>
      </c>
      <c r="O2420" s="5">
        <v>30316.0</v>
      </c>
      <c r="P2420" s="5">
        <v>1.0</v>
      </c>
      <c r="Q2420" s="5" t="s">
        <v>21447</v>
      </c>
      <c r="R2420" s="5">
        <v>4510.0</v>
      </c>
      <c r="S2420" s="5">
        <v>33.0</v>
      </c>
      <c r="T2420" s="5" t="s">
        <v>115</v>
      </c>
      <c r="U2420" s="5">
        <v>0.0</v>
      </c>
      <c r="V2420" s="5" t="s">
        <v>52</v>
      </c>
      <c r="W2420" s="5" t="s">
        <v>21448</v>
      </c>
      <c r="X2420" s="5" t="s">
        <v>55</v>
      </c>
      <c r="Y2420" s="5" t="s">
        <v>21449</v>
      </c>
      <c r="Z2420" s="5" t="s">
        <v>6826</v>
      </c>
      <c r="AA2420" s="5">
        <v>99329.0</v>
      </c>
      <c r="AB2420" s="5" t="s">
        <v>730</v>
      </c>
      <c r="AC2420" s="5" t="s">
        <v>52</v>
      </c>
      <c r="AD2420" s="5" t="s">
        <v>181</v>
      </c>
      <c r="AE2420" s="5" t="s">
        <v>182</v>
      </c>
      <c r="AF2420" s="5" t="s">
        <v>183</v>
      </c>
      <c r="AG2420" s="5" t="s">
        <v>52</v>
      </c>
      <c r="AH2420" s="5" t="s">
        <v>52</v>
      </c>
      <c r="AI2420" s="5" t="s">
        <v>184</v>
      </c>
      <c r="AJ2420" s="5" t="s">
        <v>21274</v>
      </c>
      <c r="AK2420" s="5" t="s">
        <v>21450</v>
      </c>
      <c r="AL2420" s="5" t="s">
        <v>21451</v>
      </c>
    </row>
    <row r="2421" hidden="1">
      <c r="A2421" s="5" t="s">
        <v>21452</v>
      </c>
      <c r="B2421" s="5" t="s">
        <v>19526</v>
      </c>
      <c r="C2421" s="5" t="s">
        <v>18617</v>
      </c>
      <c r="D2421" s="9">
        <v>42382.0</v>
      </c>
      <c r="E2421" s="5">
        <v>12127.0</v>
      </c>
      <c r="F2421" s="5">
        <v>5512.0</v>
      </c>
      <c r="G2421" s="5" t="s">
        <v>4073</v>
      </c>
      <c r="H2421" s="5" t="s">
        <v>171</v>
      </c>
      <c r="I2421" s="5" t="s">
        <v>21453</v>
      </c>
      <c r="J2421" s="5" t="s">
        <v>2214</v>
      </c>
      <c r="K2421" s="5" t="s">
        <v>18618</v>
      </c>
      <c r="L2421" s="5" t="s">
        <v>20473</v>
      </c>
      <c r="M2421" s="10" t="str">
        <f>IFERROR(__xludf.DUMMYFUNCTION("REGEXEXTRACT(L2906, ""[\s,]([A-Z]{2})[,\s]\s?\d{5}"")"),"#N/A")</f>
        <v>#N/A</v>
      </c>
      <c r="N2421" s="5" t="s">
        <v>18620</v>
      </c>
      <c r="O2421" s="5">
        <v>55354.0</v>
      </c>
      <c r="P2421" s="5">
        <v>1.0</v>
      </c>
      <c r="Q2421" s="5" t="s">
        <v>21454</v>
      </c>
      <c r="R2421" s="5" t="s">
        <v>91</v>
      </c>
      <c r="S2421" s="5">
        <v>1277.0</v>
      </c>
      <c r="T2421" s="5" t="s">
        <v>53</v>
      </c>
      <c r="U2421" s="5">
        <v>66.0</v>
      </c>
      <c r="V2421" s="5" t="s">
        <v>70</v>
      </c>
      <c r="W2421" s="5" t="s">
        <v>21455</v>
      </c>
      <c r="X2421" s="5" t="s">
        <v>71</v>
      </c>
      <c r="Y2421" s="5" t="s">
        <v>52</v>
      </c>
      <c r="Z2421" s="5">
        <v>1602.0</v>
      </c>
      <c r="AA2421" s="5" t="s">
        <v>21456</v>
      </c>
      <c r="AB2421" s="5" t="s">
        <v>235</v>
      </c>
      <c r="AC2421" s="5" t="s">
        <v>52</v>
      </c>
      <c r="AD2421" s="5" t="s">
        <v>72</v>
      </c>
      <c r="AE2421" s="5" t="s">
        <v>73</v>
      </c>
      <c r="AF2421" s="5" t="s">
        <v>74</v>
      </c>
      <c r="AG2421" s="5" t="s">
        <v>75</v>
      </c>
      <c r="AH2421" s="5" t="s">
        <v>76</v>
      </c>
      <c r="AI2421" s="5" t="s">
        <v>77</v>
      </c>
      <c r="AJ2421" s="5" t="s">
        <v>19526</v>
      </c>
      <c r="AK2421" s="5" t="s">
        <v>20473</v>
      </c>
      <c r="AL2421" s="5" t="s">
        <v>18474</v>
      </c>
    </row>
    <row r="2422" hidden="1">
      <c r="A2422" s="5" t="s">
        <v>21457</v>
      </c>
      <c r="B2422" s="5" t="s">
        <v>21458</v>
      </c>
      <c r="C2422" s="5" t="s">
        <v>21459</v>
      </c>
      <c r="D2422" s="9">
        <v>42380.0</v>
      </c>
      <c r="E2422" s="5">
        <v>42359.0</v>
      </c>
      <c r="F2422" s="5">
        <v>19254.0</v>
      </c>
      <c r="G2422" s="5" t="s">
        <v>963</v>
      </c>
      <c r="H2422" s="5" t="s">
        <v>366</v>
      </c>
      <c r="I2422" s="5" t="s">
        <v>21460</v>
      </c>
      <c r="J2422" s="5" t="s">
        <v>965</v>
      </c>
      <c r="K2422" s="5" t="s">
        <v>21461</v>
      </c>
      <c r="L2422" s="5" t="s">
        <v>21462</v>
      </c>
      <c r="M2422" s="10" t="str">
        <f>IFERROR(__xludf.DUMMYFUNCTION("REGEXEXTRACT(L2907, ""[\s,]([A-Z]{2})[,\s]\s?\d{5}"")"),"#N/A")</f>
        <v>#N/A</v>
      </c>
      <c r="N2422" s="5" t="s">
        <v>21463</v>
      </c>
      <c r="O2422" s="5">
        <v>33147.0</v>
      </c>
      <c r="P2422" s="5">
        <v>1.0</v>
      </c>
      <c r="Q2422" s="5" t="s">
        <v>21464</v>
      </c>
      <c r="R2422" s="5" t="s">
        <v>12530</v>
      </c>
      <c r="S2422" s="5">
        <v>1639.0</v>
      </c>
      <c r="T2422" s="5" t="s">
        <v>115</v>
      </c>
      <c r="U2422" s="5">
        <v>0.0</v>
      </c>
      <c r="V2422" s="5" t="s">
        <v>52</v>
      </c>
      <c r="W2422" s="5" t="s">
        <v>21465</v>
      </c>
      <c r="X2422" s="5" t="s">
        <v>71</v>
      </c>
      <c r="Y2422" s="5" t="s">
        <v>52</v>
      </c>
      <c r="Z2422" s="5" t="s">
        <v>21466</v>
      </c>
      <c r="AA2422" s="5" t="s">
        <v>21467</v>
      </c>
      <c r="AB2422" s="5" t="s">
        <v>162</v>
      </c>
      <c r="AC2422" s="5" t="s">
        <v>52</v>
      </c>
      <c r="AD2422" s="5" t="s">
        <v>181</v>
      </c>
      <c r="AE2422" s="5" t="s">
        <v>182</v>
      </c>
      <c r="AF2422" s="5" t="s">
        <v>183</v>
      </c>
      <c r="AG2422" s="5" t="s">
        <v>52</v>
      </c>
      <c r="AH2422" s="5" t="s">
        <v>52</v>
      </c>
      <c r="AI2422" s="5" t="s">
        <v>184</v>
      </c>
      <c r="AJ2422" s="5" t="s">
        <v>21458</v>
      </c>
      <c r="AK2422" s="5" t="s">
        <v>21462</v>
      </c>
      <c r="AL2422" s="5" t="s">
        <v>21468</v>
      </c>
    </row>
    <row r="2423">
      <c r="A2423" s="5" t="s">
        <v>21469</v>
      </c>
      <c r="B2423" s="5" t="s">
        <v>21470</v>
      </c>
      <c r="C2423" s="5" t="s">
        <v>21471</v>
      </c>
      <c r="D2423" s="9">
        <v>42380.0</v>
      </c>
      <c r="E2423" s="5">
        <v>27751.0</v>
      </c>
      <c r="F2423" s="5">
        <v>12614.0</v>
      </c>
      <c r="G2423" s="5" t="s">
        <v>766</v>
      </c>
      <c r="H2423" s="5" t="s">
        <v>45</v>
      </c>
      <c r="I2423" s="5" t="s">
        <v>3322</v>
      </c>
      <c r="J2423" s="5" t="s">
        <v>768</v>
      </c>
      <c r="K2423" s="5" t="s">
        <v>21472</v>
      </c>
      <c r="L2423" s="5" t="s">
        <v>21473</v>
      </c>
      <c r="M2423" s="10" t="str">
        <f>IFERROR(__xludf.DUMMYFUNCTION("REGEXEXTRACT(L2908, ""[\s,]([A-Z]{2})[,\s]\s?\d{5}"")"),"#N/A")</f>
        <v>#N/A</v>
      </c>
      <c r="N2423" s="5" t="s">
        <v>21474</v>
      </c>
      <c r="O2423" s="5">
        <v>46201.0</v>
      </c>
      <c r="P2423" s="5">
        <v>1.0</v>
      </c>
      <c r="Q2423" s="5" t="s">
        <v>21475</v>
      </c>
      <c r="R2423" s="5" t="s">
        <v>244</v>
      </c>
      <c r="S2423" s="5">
        <v>2043.0</v>
      </c>
      <c r="T2423" s="5" t="s">
        <v>69</v>
      </c>
      <c r="U2423" s="5">
        <v>73.0</v>
      </c>
      <c r="V2423" s="5" t="s">
        <v>70</v>
      </c>
      <c r="W2423" s="5" t="s">
        <v>21476</v>
      </c>
      <c r="X2423" s="5" t="s">
        <v>52</v>
      </c>
      <c r="Y2423" s="5" t="s">
        <v>52</v>
      </c>
      <c r="Z2423" s="5">
        <v>1602.0</v>
      </c>
      <c r="AA2423" s="5" t="s">
        <v>21477</v>
      </c>
      <c r="AB2423" s="5" t="s">
        <v>730</v>
      </c>
      <c r="AC2423" s="5" t="s">
        <v>283</v>
      </c>
      <c r="AD2423" s="5" t="s">
        <v>12545</v>
      </c>
      <c r="AE2423" s="5" t="s">
        <v>12546</v>
      </c>
      <c r="AF2423" s="5" t="s">
        <v>74</v>
      </c>
      <c r="AG2423" s="5" t="s">
        <v>75</v>
      </c>
      <c r="AH2423" s="5" t="s">
        <v>76</v>
      </c>
      <c r="AI2423" s="5" t="s">
        <v>12547</v>
      </c>
      <c r="AJ2423" s="5" t="s">
        <v>21478</v>
      </c>
      <c r="AK2423" s="5" t="s">
        <v>21479</v>
      </c>
      <c r="AL2423" s="5" t="s">
        <v>776</v>
      </c>
    </row>
    <row r="2424" hidden="1">
      <c r="A2424" s="5" t="s">
        <v>21480</v>
      </c>
      <c r="B2424" s="5" t="s">
        <v>21481</v>
      </c>
      <c r="C2424" s="5" t="s">
        <v>5359</v>
      </c>
      <c r="D2424" s="9">
        <v>42378.0</v>
      </c>
      <c r="E2424" s="5">
        <v>84757.0</v>
      </c>
      <c r="F2424" s="5">
        <v>38526.0</v>
      </c>
      <c r="G2424" s="5" t="s">
        <v>900</v>
      </c>
      <c r="H2424" s="5" t="s">
        <v>2784</v>
      </c>
      <c r="I2424" s="5" t="s">
        <v>21482</v>
      </c>
      <c r="J2424" s="5" t="s">
        <v>872</v>
      </c>
      <c r="K2424" s="5" t="s">
        <v>21483</v>
      </c>
      <c r="L2424" s="5" t="s">
        <v>21484</v>
      </c>
      <c r="M2424" s="10" t="str">
        <f>IFERROR(__xludf.DUMMYFUNCTION("REGEXEXTRACT(L2909, ""[\s,]([A-Z]{2})[,\s]\s?\d{5}"")"),"#N/A")</f>
        <v>#N/A</v>
      </c>
      <c r="N2424" s="5" t="s">
        <v>21485</v>
      </c>
      <c r="O2424" s="5">
        <v>95240.0</v>
      </c>
      <c r="P2424" s="5">
        <v>2.0</v>
      </c>
      <c r="Q2424" s="5" t="s">
        <v>21486</v>
      </c>
      <c r="R2424" s="5" t="s">
        <v>2195</v>
      </c>
      <c r="S2424" s="5">
        <v>2240.0</v>
      </c>
      <c r="T2424" s="5" t="s">
        <v>69</v>
      </c>
      <c r="U2424" s="5">
        <v>0.0</v>
      </c>
      <c r="V2424" s="5" t="s">
        <v>52</v>
      </c>
      <c r="W2424" s="5" t="s">
        <v>21487</v>
      </c>
      <c r="X2424" s="5" t="s">
        <v>52</v>
      </c>
      <c r="Y2424" s="5" t="s">
        <v>52</v>
      </c>
      <c r="Z2424" s="5" t="s">
        <v>21488</v>
      </c>
      <c r="AA2424" s="5" t="s">
        <v>21489</v>
      </c>
      <c r="AB2424" s="5" t="s">
        <v>235</v>
      </c>
      <c r="AC2424" s="5" t="s">
        <v>52</v>
      </c>
      <c r="AD2424" s="5" t="s">
        <v>11980</v>
      </c>
      <c r="AE2424" s="5" t="s">
        <v>11981</v>
      </c>
      <c r="AF2424" s="5" t="s">
        <v>218</v>
      </c>
      <c r="AG2424" s="5" t="s">
        <v>52</v>
      </c>
      <c r="AH2424" s="5" t="s">
        <v>11982</v>
      </c>
      <c r="AI2424" s="5" t="s">
        <v>11983</v>
      </c>
      <c r="AJ2424" s="5" t="s">
        <v>21490</v>
      </c>
      <c r="AK2424" s="5" t="s">
        <v>21491</v>
      </c>
      <c r="AL2424" s="5" t="s">
        <v>13022</v>
      </c>
    </row>
    <row r="2425" hidden="1">
      <c r="A2425" s="5" t="s">
        <v>21492</v>
      </c>
      <c r="B2425" s="5" t="s">
        <v>21493</v>
      </c>
      <c r="C2425" s="5" t="s">
        <v>21494</v>
      </c>
      <c r="D2425" s="9">
        <v>42377.0</v>
      </c>
      <c r="E2425" s="5">
        <v>59840.0</v>
      </c>
      <c r="F2425" s="5">
        <v>27200.0</v>
      </c>
      <c r="G2425" s="5" t="s">
        <v>226</v>
      </c>
      <c r="H2425" s="5" t="s">
        <v>1534</v>
      </c>
      <c r="I2425" s="5" t="s">
        <v>21495</v>
      </c>
      <c r="J2425" s="5" t="s">
        <v>228</v>
      </c>
      <c r="K2425" s="5" t="s">
        <v>20902</v>
      </c>
      <c r="L2425" s="5" t="s">
        <v>21496</v>
      </c>
      <c r="M2425" s="10" t="str">
        <f>IFERROR(__xludf.DUMMYFUNCTION("REGEXEXTRACT(L2910, ""[\s,]([A-Z]{2})[,\s]\s?\d{5}"")"),"#N/A")</f>
        <v>#N/A</v>
      </c>
      <c r="N2425" s="5" t="s">
        <v>21497</v>
      </c>
      <c r="O2425" s="5">
        <v>33166.0</v>
      </c>
      <c r="P2425" s="5">
        <v>2.0</v>
      </c>
      <c r="Q2425" s="5" t="s">
        <v>21498</v>
      </c>
      <c r="R2425" s="5" t="s">
        <v>52</v>
      </c>
      <c r="S2425" s="5">
        <v>11.0</v>
      </c>
      <c r="T2425" s="5" t="s">
        <v>53</v>
      </c>
      <c r="U2425" s="5">
        <v>0.0</v>
      </c>
      <c r="V2425" s="5" t="s">
        <v>70</v>
      </c>
      <c r="W2425" s="5" t="s">
        <v>21499</v>
      </c>
      <c r="X2425" s="5" t="s">
        <v>71</v>
      </c>
      <c r="Y2425" s="5" t="s">
        <v>52</v>
      </c>
      <c r="Z2425" s="5" t="s">
        <v>21500</v>
      </c>
      <c r="AA2425" s="5" t="s">
        <v>21501</v>
      </c>
      <c r="AB2425" s="5" t="s">
        <v>162</v>
      </c>
      <c r="AC2425" s="5" t="s">
        <v>52</v>
      </c>
      <c r="AD2425" s="5" t="s">
        <v>3974</v>
      </c>
      <c r="AE2425" s="5" t="s">
        <v>3975</v>
      </c>
      <c r="AF2425" s="5" t="s">
        <v>183</v>
      </c>
      <c r="AG2425" s="5" t="s">
        <v>52</v>
      </c>
      <c r="AH2425" s="5" t="s">
        <v>3976</v>
      </c>
      <c r="AI2425" s="5" t="s">
        <v>3977</v>
      </c>
      <c r="AJ2425" s="5" t="s">
        <v>21493</v>
      </c>
      <c r="AK2425" s="5" t="s">
        <v>21502</v>
      </c>
      <c r="AL2425" s="5" t="s">
        <v>21503</v>
      </c>
    </row>
    <row r="2426" hidden="1">
      <c r="A2426" s="5" t="s">
        <v>21504</v>
      </c>
      <c r="B2426" s="5" t="s">
        <v>13270</v>
      </c>
      <c r="C2426" s="5" t="s">
        <v>16430</v>
      </c>
      <c r="D2426" s="9">
        <v>42376.0</v>
      </c>
      <c r="E2426" s="5">
        <v>55414.0</v>
      </c>
      <c r="F2426" s="5">
        <v>25188.0</v>
      </c>
      <c r="G2426" s="5" t="s">
        <v>17218</v>
      </c>
      <c r="H2426" s="5" t="s">
        <v>205</v>
      </c>
      <c r="I2426" s="5" t="s">
        <v>12650</v>
      </c>
      <c r="J2426" s="5" t="s">
        <v>191</v>
      </c>
      <c r="K2426" s="5" t="s">
        <v>1536</v>
      </c>
      <c r="L2426" s="5" t="s">
        <v>18420</v>
      </c>
      <c r="M2426" s="10" t="str">
        <f>IFERROR(__xludf.DUMMYFUNCTION("REGEXEXTRACT(L2911, ""[\s,]([A-Z]{2})[,\s]\s?\d{5}"")"),"#N/A")</f>
        <v>#N/A</v>
      </c>
      <c r="N2426" s="5" t="s">
        <v>18565</v>
      </c>
      <c r="O2426" s="5">
        <v>36229.0</v>
      </c>
      <c r="P2426" s="5">
        <v>1.0</v>
      </c>
      <c r="Q2426" s="5" t="s">
        <v>21505</v>
      </c>
      <c r="R2426" s="5" t="s">
        <v>91</v>
      </c>
      <c r="S2426" s="5">
        <v>3284.0</v>
      </c>
      <c r="T2426" s="5" t="s">
        <v>53</v>
      </c>
      <c r="U2426" s="5">
        <v>0.0</v>
      </c>
      <c r="V2426" s="5" t="s">
        <v>70</v>
      </c>
      <c r="W2426" s="5" t="s">
        <v>21506</v>
      </c>
      <c r="X2426" s="5" t="s">
        <v>55</v>
      </c>
      <c r="Y2426" s="5" t="s">
        <v>21507</v>
      </c>
      <c r="Z2426" s="5">
        <v>1603.0</v>
      </c>
      <c r="AA2426" s="5" t="s">
        <v>21508</v>
      </c>
      <c r="AB2426" s="5" t="s">
        <v>235</v>
      </c>
      <c r="AC2426" s="5" t="s">
        <v>52</v>
      </c>
      <c r="AD2426" s="5" t="s">
        <v>18427</v>
      </c>
      <c r="AE2426" s="5" t="s">
        <v>18428</v>
      </c>
      <c r="AF2426" s="5" t="s">
        <v>18429</v>
      </c>
      <c r="AG2426" s="5" t="s">
        <v>863</v>
      </c>
      <c r="AH2426" s="5">
        <v>90502.0</v>
      </c>
      <c r="AI2426" s="5" t="s">
        <v>18430</v>
      </c>
      <c r="AJ2426" s="5" t="s">
        <v>102</v>
      </c>
      <c r="AK2426" s="5" t="s">
        <v>52</v>
      </c>
      <c r="AL2426" s="5" t="s">
        <v>3729</v>
      </c>
    </row>
    <row r="2427" hidden="1">
      <c r="A2427" s="5" t="s">
        <v>21509</v>
      </c>
      <c r="B2427" s="5" t="s">
        <v>21510</v>
      </c>
      <c r="C2427" s="5" t="s">
        <v>102</v>
      </c>
      <c r="D2427" s="9">
        <v>42375.0</v>
      </c>
      <c r="E2427" s="5">
        <v>32157.0</v>
      </c>
      <c r="F2427" s="5">
        <v>14617.0</v>
      </c>
      <c r="G2427" s="5" t="s">
        <v>2481</v>
      </c>
      <c r="H2427" s="5" t="s">
        <v>1792</v>
      </c>
      <c r="I2427" s="5" t="s">
        <v>15019</v>
      </c>
      <c r="J2427" s="5" t="s">
        <v>532</v>
      </c>
      <c r="K2427" s="5" t="s">
        <v>21511</v>
      </c>
      <c r="L2427" s="5" t="s">
        <v>21512</v>
      </c>
      <c r="M2427" s="10" t="str">
        <f>IFERROR(__xludf.DUMMYFUNCTION("REGEXEXTRACT(L2912, ""[\s,]([A-Z]{2})[,\s]\s?\d{5}"")"),"#N/A")</f>
        <v>#N/A</v>
      </c>
      <c r="N2427" s="5" t="s">
        <v>52</v>
      </c>
      <c r="O2427" s="5">
        <v>7932.0</v>
      </c>
      <c r="P2427" s="5">
        <v>1.0</v>
      </c>
      <c r="Q2427" s="5" t="s">
        <v>21513</v>
      </c>
      <c r="R2427" s="5">
        <v>4310.0</v>
      </c>
      <c r="S2427" s="5">
        <v>24.0</v>
      </c>
      <c r="T2427" s="5" t="s">
        <v>53</v>
      </c>
      <c r="U2427" s="5">
        <v>0.0</v>
      </c>
      <c r="V2427" s="5" t="s">
        <v>70</v>
      </c>
      <c r="W2427" s="5" t="s">
        <v>21514</v>
      </c>
      <c r="X2427" s="5" t="s">
        <v>52</v>
      </c>
      <c r="Y2427" s="5" t="s">
        <v>52</v>
      </c>
      <c r="Z2427" s="5" t="s">
        <v>21515</v>
      </c>
      <c r="AA2427" s="5" t="s">
        <v>21516</v>
      </c>
      <c r="AB2427" s="5" t="s">
        <v>2743</v>
      </c>
      <c r="AC2427" s="5" t="s">
        <v>52</v>
      </c>
      <c r="AD2427" s="5" t="s">
        <v>3974</v>
      </c>
      <c r="AE2427" s="5" t="s">
        <v>3975</v>
      </c>
      <c r="AF2427" s="5" t="s">
        <v>183</v>
      </c>
      <c r="AG2427" s="5" t="s">
        <v>52</v>
      </c>
      <c r="AH2427" s="5" t="s">
        <v>3976</v>
      </c>
      <c r="AI2427" s="5" t="s">
        <v>3977</v>
      </c>
      <c r="AJ2427" s="5" t="s">
        <v>102</v>
      </c>
      <c r="AK2427" s="5" t="s">
        <v>52</v>
      </c>
      <c r="AL2427" s="5" t="s">
        <v>9022</v>
      </c>
    </row>
    <row r="2428" hidden="1">
      <c r="A2428" s="5" t="s">
        <v>21517</v>
      </c>
      <c r="B2428" s="5" t="s">
        <v>16737</v>
      </c>
      <c r="C2428" s="5" t="s">
        <v>16738</v>
      </c>
      <c r="D2428" s="9">
        <v>42375.0</v>
      </c>
      <c r="E2428" s="5">
        <v>26996.0</v>
      </c>
      <c r="F2428" s="5">
        <v>12271.0</v>
      </c>
      <c r="G2428" s="5" t="s">
        <v>3378</v>
      </c>
      <c r="H2428" s="5" t="s">
        <v>272</v>
      </c>
      <c r="I2428" s="5" t="s">
        <v>21156</v>
      </c>
      <c r="J2428" s="5" t="s">
        <v>3378</v>
      </c>
      <c r="K2428" s="5" t="s">
        <v>21518</v>
      </c>
      <c r="L2428" s="5" t="s">
        <v>16741</v>
      </c>
      <c r="M2428" s="10" t="str">
        <f>IFERROR(__xludf.DUMMYFUNCTION("REGEXEXTRACT(L2913, ""[\s,]([A-Z]{2})[,\s]\s?\d{5}"")"),"#N/A")</f>
        <v>#N/A</v>
      </c>
      <c r="N2428" s="5" t="s">
        <v>16742</v>
      </c>
      <c r="O2428" s="5">
        <v>45242.0</v>
      </c>
      <c r="P2428" s="5">
        <v>1.0</v>
      </c>
      <c r="Q2428" s="5" t="s">
        <v>21519</v>
      </c>
      <c r="R2428" s="5">
        <v>2200.0</v>
      </c>
      <c r="S2428" s="5">
        <v>950.0</v>
      </c>
      <c r="T2428" s="5" t="s">
        <v>69</v>
      </c>
      <c r="U2428" s="5">
        <v>0.0</v>
      </c>
      <c r="V2428" s="5" t="s">
        <v>93</v>
      </c>
      <c r="W2428" s="5" t="s">
        <v>21520</v>
      </c>
      <c r="X2428" s="5" t="s">
        <v>55</v>
      </c>
      <c r="Y2428" s="5" t="s">
        <v>21521</v>
      </c>
      <c r="Z2428" s="5" t="s">
        <v>13141</v>
      </c>
      <c r="AA2428" s="5">
        <v>1489482.0</v>
      </c>
      <c r="AB2428" s="5" t="s">
        <v>180</v>
      </c>
      <c r="AC2428" s="5" t="s">
        <v>52</v>
      </c>
      <c r="AD2428" s="5" t="s">
        <v>3141</v>
      </c>
      <c r="AE2428" s="5" t="s">
        <v>3142</v>
      </c>
      <c r="AF2428" s="5" t="s">
        <v>162</v>
      </c>
      <c r="AG2428" s="5" t="s">
        <v>52</v>
      </c>
      <c r="AH2428" s="5" t="s">
        <v>52</v>
      </c>
      <c r="AI2428" s="5" t="s">
        <v>3143</v>
      </c>
      <c r="AJ2428" s="5" t="s">
        <v>102</v>
      </c>
      <c r="AK2428" s="5" t="s">
        <v>52</v>
      </c>
      <c r="AL2428" s="5" t="s">
        <v>162</v>
      </c>
    </row>
    <row r="2429" hidden="1">
      <c r="A2429" s="5" t="s">
        <v>21522</v>
      </c>
      <c r="B2429" s="5" t="s">
        <v>16737</v>
      </c>
      <c r="C2429" s="5" t="s">
        <v>16738</v>
      </c>
      <c r="D2429" s="9">
        <v>42375.0</v>
      </c>
      <c r="E2429" s="5">
        <v>18031.0</v>
      </c>
      <c r="F2429" s="5">
        <v>8196.0</v>
      </c>
      <c r="G2429" s="5" t="s">
        <v>3378</v>
      </c>
      <c r="H2429" s="5" t="s">
        <v>272</v>
      </c>
      <c r="I2429" s="5" t="s">
        <v>21156</v>
      </c>
      <c r="J2429" s="5" t="s">
        <v>3378</v>
      </c>
      <c r="K2429" s="5" t="s">
        <v>21523</v>
      </c>
      <c r="L2429" s="5" t="s">
        <v>16741</v>
      </c>
      <c r="M2429" s="10" t="str">
        <f>IFERROR(__xludf.DUMMYFUNCTION("REGEXEXTRACT(L2914, ""[\s,]([A-Z]{2})[,\s]\s?\d{5}"")"),"#N/A")</f>
        <v>#N/A</v>
      </c>
      <c r="N2429" s="5" t="s">
        <v>16742</v>
      </c>
      <c r="O2429" s="5">
        <v>45242.0</v>
      </c>
      <c r="P2429" s="5">
        <v>1.0</v>
      </c>
      <c r="Q2429" s="5" t="s">
        <v>21524</v>
      </c>
      <c r="R2429" s="5">
        <v>2200.0</v>
      </c>
      <c r="S2429" s="5">
        <v>602.0</v>
      </c>
      <c r="T2429" s="5" t="s">
        <v>69</v>
      </c>
      <c r="U2429" s="5">
        <v>0.0</v>
      </c>
      <c r="V2429" s="5" t="s">
        <v>93</v>
      </c>
      <c r="W2429" s="5" t="s">
        <v>21525</v>
      </c>
      <c r="X2429" s="5" t="s">
        <v>55</v>
      </c>
      <c r="Y2429" s="5" t="s">
        <v>21526</v>
      </c>
      <c r="Z2429" s="5" t="s">
        <v>13141</v>
      </c>
      <c r="AA2429" s="5">
        <v>1489484.0</v>
      </c>
      <c r="AB2429" s="5" t="s">
        <v>180</v>
      </c>
      <c r="AC2429" s="5" t="s">
        <v>52</v>
      </c>
      <c r="AD2429" s="5" t="s">
        <v>3141</v>
      </c>
      <c r="AE2429" s="5" t="s">
        <v>3142</v>
      </c>
      <c r="AF2429" s="5" t="s">
        <v>162</v>
      </c>
      <c r="AG2429" s="5" t="s">
        <v>52</v>
      </c>
      <c r="AH2429" s="5" t="s">
        <v>52</v>
      </c>
      <c r="AI2429" s="5" t="s">
        <v>3143</v>
      </c>
      <c r="AJ2429" s="5" t="s">
        <v>102</v>
      </c>
      <c r="AK2429" s="5" t="s">
        <v>52</v>
      </c>
      <c r="AL2429" s="5" t="s">
        <v>162</v>
      </c>
    </row>
    <row r="2430" hidden="1">
      <c r="A2430" s="5" t="s">
        <v>21527</v>
      </c>
      <c r="B2430" s="5" t="s">
        <v>20841</v>
      </c>
      <c r="C2430" s="5" t="s">
        <v>21528</v>
      </c>
      <c r="D2430" s="9">
        <v>42374.0</v>
      </c>
      <c r="E2430" s="5">
        <v>21001.0</v>
      </c>
      <c r="F2430" s="5">
        <v>9546.0</v>
      </c>
      <c r="G2430" s="5" t="s">
        <v>17218</v>
      </c>
      <c r="H2430" s="5" t="s">
        <v>480</v>
      </c>
      <c r="I2430" s="5" t="s">
        <v>21529</v>
      </c>
      <c r="J2430" s="5" t="s">
        <v>191</v>
      </c>
      <c r="K2430" s="5" t="s">
        <v>1031</v>
      </c>
      <c r="L2430" s="5" t="s">
        <v>21530</v>
      </c>
      <c r="M2430" s="10" t="str">
        <f>IFERROR(__xludf.DUMMYFUNCTION("REGEXEXTRACT(L2915, ""[\s,]([A-Z]{2})[,\s]\s?\d{5}"")"),"#N/A")</f>
        <v>#N/A</v>
      </c>
      <c r="N2430" s="5" t="s">
        <v>21531</v>
      </c>
      <c r="O2430" s="5">
        <v>98387.0</v>
      </c>
      <c r="P2430" s="5">
        <v>1.0</v>
      </c>
      <c r="Q2430" s="5" t="s">
        <v>21532</v>
      </c>
      <c r="R2430" s="5">
        <v>4510.0</v>
      </c>
      <c r="S2430" s="5">
        <v>490.0</v>
      </c>
      <c r="T2430" s="5" t="s">
        <v>6065</v>
      </c>
      <c r="U2430" s="5">
        <v>45.0</v>
      </c>
      <c r="V2430" s="5" t="s">
        <v>93</v>
      </c>
      <c r="W2430" s="5" t="s">
        <v>21533</v>
      </c>
      <c r="X2430" s="5" t="s">
        <v>52</v>
      </c>
      <c r="Y2430" s="5" t="s">
        <v>52</v>
      </c>
      <c r="Z2430" s="5" t="s">
        <v>21534</v>
      </c>
      <c r="AA2430" s="5" t="s">
        <v>21535</v>
      </c>
      <c r="AB2430" s="5" t="s">
        <v>235</v>
      </c>
      <c r="AC2430" s="5" t="s">
        <v>52</v>
      </c>
      <c r="AD2430" s="5" t="s">
        <v>11980</v>
      </c>
      <c r="AE2430" s="5" t="s">
        <v>11981</v>
      </c>
      <c r="AF2430" s="5" t="s">
        <v>218</v>
      </c>
      <c r="AG2430" s="5" t="s">
        <v>52</v>
      </c>
      <c r="AH2430" s="5" t="s">
        <v>11982</v>
      </c>
      <c r="AI2430" s="5" t="s">
        <v>11983</v>
      </c>
      <c r="AJ2430" s="5" t="s">
        <v>18875</v>
      </c>
      <c r="AK2430" s="5" t="s">
        <v>20197</v>
      </c>
      <c r="AL2430" s="5" t="s">
        <v>21536</v>
      </c>
    </row>
    <row r="2431" hidden="1">
      <c r="A2431" s="5" t="s">
        <v>21252</v>
      </c>
      <c r="B2431" s="5" t="s">
        <v>14992</v>
      </c>
      <c r="C2431" s="5" t="s">
        <v>14993</v>
      </c>
      <c r="D2431" s="9">
        <v>42374.0</v>
      </c>
      <c r="E2431" s="5">
        <v>97724.0</v>
      </c>
      <c r="F2431" s="5">
        <v>44420.0</v>
      </c>
      <c r="G2431" s="5" t="s">
        <v>2212</v>
      </c>
      <c r="H2431" s="5" t="s">
        <v>189</v>
      </c>
      <c r="I2431" s="5" t="s">
        <v>21537</v>
      </c>
      <c r="J2431" s="5" t="s">
        <v>2214</v>
      </c>
      <c r="K2431" s="5" t="s">
        <v>20902</v>
      </c>
      <c r="L2431" s="5" t="s">
        <v>20903</v>
      </c>
      <c r="M2431" s="10" t="str">
        <f>IFERROR(__xludf.DUMMYFUNCTION("REGEXEXTRACT(L2916, ""[\s,]([A-Z]{2})[,\s]\s?\d{5}"")"),"#N/A")</f>
        <v>#N/A</v>
      </c>
      <c r="N2431" s="5" t="s">
        <v>21065</v>
      </c>
      <c r="O2431" s="5">
        <v>94987.0</v>
      </c>
      <c r="P2431" s="5">
        <v>2.0</v>
      </c>
      <c r="Q2431" s="5" t="s">
        <v>21538</v>
      </c>
      <c r="R2431" s="5" t="s">
        <v>52</v>
      </c>
      <c r="S2431" s="5">
        <v>1519.0</v>
      </c>
      <c r="T2431" s="5" t="s">
        <v>115</v>
      </c>
      <c r="U2431" s="5">
        <v>0.0</v>
      </c>
      <c r="V2431" s="5" t="s">
        <v>70</v>
      </c>
      <c r="W2431" s="5" t="s">
        <v>21539</v>
      </c>
      <c r="X2431" s="5" t="s">
        <v>71</v>
      </c>
      <c r="Y2431" s="5" t="s">
        <v>52</v>
      </c>
      <c r="Z2431" s="5" t="s">
        <v>21540</v>
      </c>
      <c r="AA2431" s="5" t="s">
        <v>21541</v>
      </c>
      <c r="AB2431" s="5" t="s">
        <v>1831</v>
      </c>
      <c r="AC2431" s="5" t="s">
        <v>52</v>
      </c>
      <c r="AD2431" s="5" t="s">
        <v>398</v>
      </c>
      <c r="AE2431" s="5" t="s">
        <v>399</v>
      </c>
      <c r="AF2431" s="5" t="s">
        <v>400</v>
      </c>
      <c r="AG2431" s="5" t="s">
        <v>401</v>
      </c>
      <c r="AH2431" s="5">
        <v>23502.0</v>
      </c>
      <c r="AI2431" s="5" t="s">
        <v>402</v>
      </c>
      <c r="AJ2431" s="5" t="s">
        <v>14992</v>
      </c>
      <c r="AK2431" s="5" t="s">
        <v>20903</v>
      </c>
      <c r="AL2431" s="5" t="s">
        <v>2223</v>
      </c>
    </row>
    <row r="2432" hidden="1">
      <c r="A2432" s="5" t="s">
        <v>21542</v>
      </c>
      <c r="B2432" s="5" t="s">
        <v>21543</v>
      </c>
      <c r="C2432" s="5" t="s">
        <v>21544</v>
      </c>
      <c r="D2432" s="9">
        <v>42372.0</v>
      </c>
      <c r="E2432" s="5">
        <v>187897.0</v>
      </c>
      <c r="F2432" s="5">
        <v>85408.0</v>
      </c>
      <c r="G2432" s="5" t="s">
        <v>130</v>
      </c>
      <c r="H2432" s="5" t="s">
        <v>131</v>
      </c>
      <c r="I2432" s="5" t="s">
        <v>9410</v>
      </c>
      <c r="J2432" s="5" t="s">
        <v>133</v>
      </c>
      <c r="K2432" s="5" t="s">
        <v>21545</v>
      </c>
      <c r="L2432" s="5" t="s">
        <v>21546</v>
      </c>
      <c r="M2432" s="10" t="str">
        <f>IFERROR(__xludf.DUMMYFUNCTION("REGEXEXTRACT(L2917, ""[\s,]([A-Z]{2})[,\s]\s?\d{5}"")"),"#N/A")</f>
        <v>#N/A</v>
      </c>
      <c r="N2432" s="5" t="s">
        <v>21547</v>
      </c>
      <c r="O2432" s="5">
        <v>28226.0</v>
      </c>
      <c r="P2432" s="5">
        <v>4.0</v>
      </c>
      <c r="Q2432" s="5" t="s">
        <v>21548</v>
      </c>
      <c r="R2432" s="5" t="s">
        <v>498</v>
      </c>
      <c r="S2432" s="5">
        <v>339.0</v>
      </c>
      <c r="T2432" s="5" t="s">
        <v>450</v>
      </c>
      <c r="U2432" s="5">
        <v>108.0</v>
      </c>
      <c r="V2432" s="5" t="s">
        <v>70</v>
      </c>
      <c r="W2432" s="5" t="s">
        <v>21549</v>
      </c>
      <c r="X2432" s="5" t="s">
        <v>52</v>
      </c>
      <c r="Y2432" s="5" t="s">
        <v>52</v>
      </c>
      <c r="Z2432" s="5" t="s">
        <v>21500</v>
      </c>
      <c r="AA2432" s="5" t="s">
        <v>21550</v>
      </c>
      <c r="AB2432" s="5" t="s">
        <v>235</v>
      </c>
      <c r="AC2432" s="5" t="s">
        <v>52</v>
      </c>
      <c r="AD2432" s="5" t="s">
        <v>72</v>
      </c>
      <c r="AE2432" s="5" t="s">
        <v>73</v>
      </c>
      <c r="AF2432" s="5" t="s">
        <v>74</v>
      </c>
      <c r="AG2432" s="5" t="s">
        <v>75</v>
      </c>
      <c r="AH2432" s="5" t="s">
        <v>76</v>
      </c>
      <c r="AI2432" s="5" t="s">
        <v>77</v>
      </c>
      <c r="AJ2432" s="5" t="s">
        <v>21551</v>
      </c>
      <c r="AK2432" s="5" t="s">
        <v>21552</v>
      </c>
      <c r="AL2432" s="5" t="s">
        <v>144</v>
      </c>
    </row>
    <row r="2433" hidden="1">
      <c r="A2433" s="5" t="s">
        <v>21553</v>
      </c>
      <c r="B2433" s="5" t="s">
        <v>21554</v>
      </c>
      <c r="C2433" s="5" t="s">
        <v>21554</v>
      </c>
      <c r="D2433" s="9">
        <v>42371.0</v>
      </c>
      <c r="E2433" s="5">
        <v>6272.0</v>
      </c>
      <c r="F2433" s="5">
        <v>2851.0</v>
      </c>
      <c r="G2433" s="5" t="s">
        <v>556</v>
      </c>
      <c r="H2433" s="5" t="s">
        <v>171</v>
      </c>
      <c r="I2433" s="5" t="s">
        <v>14558</v>
      </c>
      <c r="J2433" s="5" t="s">
        <v>558</v>
      </c>
      <c r="K2433" s="5" t="s">
        <v>21555</v>
      </c>
      <c r="L2433" s="5" t="s">
        <v>21556</v>
      </c>
      <c r="M2433" s="10" t="str">
        <f>IFERROR(__xludf.DUMMYFUNCTION("REGEXEXTRACT(L2918, ""[\s,]([A-Z]{2})[,\s]\s?\d{5}"")"),"#N/A")</f>
        <v>#N/A</v>
      </c>
      <c r="N2433" s="5" t="s">
        <v>21557</v>
      </c>
      <c r="O2433" s="5">
        <v>31401.0</v>
      </c>
      <c r="P2433" s="5">
        <v>1.0</v>
      </c>
      <c r="Q2433" s="5" t="s">
        <v>21558</v>
      </c>
      <c r="R2433" s="5">
        <v>4532.0</v>
      </c>
      <c r="S2433" s="5">
        <v>62.0</v>
      </c>
      <c r="T2433" s="5" t="s">
        <v>115</v>
      </c>
      <c r="U2433" s="5">
        <v>0.0</v>
      </c>
      <c r="V2433" s="5" t="s">
        <v>52</v>
      </c>
      <c r="W2433" s="5" t="s">
        <v>21559</v>
      </c>
      <c r="X2433" s="5" t="s">
        <v>55</v>
      </c>
      <c r="Y2433" s="5" t="s">
        <v>21560</v>
      </c>
      <c r="Z2433" s="5" t="s">
        <v>21561</v>
      </c>
      <c r="AA2433" s="5" t="s">
        <v>21562</v>
      </c>
      <c r="AB2433" s="5" t="s">
        <v>1426</v>
      </c>
      <c r="AC2433" s="5" t="s">
        <v>52</v>
      </c>
      <c r="AD2433" s="5" t="s">
        <v>10302</v>
      </c>
      <c r="AE2433" s="5" t="s">
        <v>52</v>
      </c>
      <c r="AF2433" s="5" t="s">
        <v>52</v>
      </c>
      <c r="AG2433" s="5" t="s">
        <v>52</v>
      </c>
      <c r="AH2433" s="5" t="s">
        <v>52</v>
      </c>
      <c r="AI2433" s="5" t="s">
        <v>52</v>
      </c>
      <c r="AJ2433" s="5" t="s">
        <v>21563</v>
      </c>
      <c r="AK2433" s="5" t="s">
        <v>21556</v>
      </c>
      <c r="AL2433" s="5" t="s">
        <v>21564</v>
      </c>
    </row>
    <row r="2434">
      <c r="A2434" s="5" t="s">
        <v>21565</v>
      </c>
      <c r="B2434" s="5" t="s">
        <v>21382</v>
      </c>
      <c r="C2434" s="5" t="s">
        <v>4297</v>
      </c>
      <c r="D2434" s="9">
        <v>42368.0</v>
      </c>
      <c r="E2434" s="5">
        <v>11185.0</v>
      </c>
      <c r="F2434" s="5">
        <v>5084.0</v>
      </c>
      <c r="G2434" s="5" t="s">
        <v>170</v>
      </c>
      <c r="H2434" s="5" t="s">
        <v>45</v>
      </c>
      <c r="I2434" s="5" t="s">
        <v>17110</v>
      </c>
      <c r="J2434" s="5" t="s">
        <v>170</v>
      </c>
      <c r="K2434" s="5" t="s">
        <v>21566</v>
      </c>
      <c r="L2434" s="5" t="s">
        <v>21385</v>
      </c>
      <c r="M2434" s="10" t="str">
        <f>IFERROR(__xludf.DUMMYFUNCTION("REGEXEXTRACT(L2919, ""[\s,]([A-Z]{2})[,\s]\s?\d{5}"")"),"#N/A")</f>
        <v>#N/A</v>
      </c>
      <c r="N2434" s="5" t="s">
        <v>21567</v>
      </c>
      <c r="O2434" s="5">
        <v>2021.0</v>
      </c>
      <c r="P2434" s="5">
        <v>1.0</v>
      </c>
      <c r="Q2434" s="5" t="s">
        <v>21568</v>
      </c>
      <c r="R2434" s="5">
        <v>4310.0</v>
      </c>
      <c r="S2434" s="5">
        <v>748.0</v>
      </c>
      <c r="T2434" s="5" t="s">
        <v>115</v>
      </c>
      <c r="U2434" s="5">
        <v>0.0</v>
      </c>
      <c r="V2434" s="5" t="s">
        <v>52</v>
      </c>
      <c r="W2434" s="5" t="s">
        <v>21569</v>
      </c>
      <c r="X2434" s="5" t="s">
        <v>52</v>
      </c>
      <c r="Y2434" s="5" t="s">
        <v>52</v>
      </c>
      <c r="Z2434" s="5" t="s">
        <v>11497</v>
      </c>
      <c r="AA2434" s="5" t="s">
        <v>21570</v>
      </c>
      <c r="AB2434" s="5" t="s">
        <v>162</v>
      </c>
      <c r="AC2434" s="5" t="s">
        <v>52</v>
      </c>
      <c r="AD2434" s="5" t="s">
        <v>181</v>
      </c>
      <c r="AE2434" s="5" t="s">
        <v>182</v>
      </c>
      <c r="AF2434" s="5" t="s">
        <v>183</v>
      </c>
      <c r="AG2434" s="5" t="s">
        <v>52</v>
      </c>
      <c r="AH2434" s="5" t="s">
        <v>52</v>
      </c>
      <c r="AI2434" s="5" t="s">
        <v>184</v>
      </c>
      <c r="AJ2434" s="5" t="s">
        <v>8854</v>
      </c>
      <c r="AK2434" s="5" t="s">
        <v>21390</v>
      </c>
      <c r="AL2434" s="5" t="s">
        <v>21391</v>
      </c>
    </row>
    <row r="2435" hidden="1">
      <c r="A2435" s="5" t="s">
        <v>21571</v>
      </c>
      <c r="B2435" s="5" t="s">
        <v>16737</v>
      </c>
      <c r="C2435" s="5" t="s">
        <v>16738</v>
      </c>
      <c r="D2435" s="9">
        <v>42367.0</v>
      </c>
      <c r="E2435" s="5">
        <v>7414.0</v>
      </c>
      <c r="F2435" s="5">
        <v>3370.0</v>
      </c>
      <c r="G2435" s="5" t="s">
        <v>3378</v>
      </c>
      <c r="H2435" s="5" t="s">
        <v>171</v>
      </c>
      <c r="I2435" s="5" t="s">
        <v>9426</v>
      </c>
      <c r="J2435" s="5" t="s">
        <v>3378</v>
      </c>
      <c r="K2435" s="5" t="s">
        <v>21572</v>
      </c>
      <c r="L2435" s="5" t="s">
        <v>16741</v>
      </c>
      <c r="M2435" s="10" t="str">
        <f>IFERROR(__xludf.DUMMYFUNCTION("REGEXEXTRACT(L2920, ""[\s,]([A-Z]{2})[,\s]\s?\d{5}"")"),"#N/A")</f>
        <v>#N/A</v>
      </c>
      <c r="N2435" s="5" t="s">
        <v>16742</v>
      </c>
      <c r="O2435" s="5">
        <v>45242.0</v>
      </c>
      <c r="P2435" s="5">
        <v>1.0</v>
      </c>
      <c r="Q2435" s="5" t="s">
        <v>21573</v>
      </c>
      <c r="R2435" s="5">
        <v>2200.0</v>
      </c>
      <c r="S2435" s="5">
        <v>294.0</v>
      </c>
      <c r="T2435" s="5" t="s">
        <v>69</v>
      </c>
      <c r="U2435" s="5">
        <v>0.0</v>
      </c>
      <c r="V2435" s="5" t="s">
        <v>93</v>
      </c>
      <c r="W2435" s="5" t="s">
        <v>21574</v>
      </c>
      <c r="X2435" s="5" t="s">
        <v>55</v>
      </c>
      <c r="Y2435" s="5" t="s">
        <v>21575</v>
      </c>
      <c r="Z2435" s="5" t="s">
        <v>18692</v>
      </c>
      <c r="AA2435" s="5">
        <v>2564402.0</v>
      </c>
      <c r="AB2435" s="5" t="s">
        <v>1553</v>
      </c>
      <c r="AC2435" s="5" t="s">
        <v>52</v>
      </c>
      <c r="AD2435" s="5" t="s">
        <v>3141</v>
      </c>
      <c r="AE2435" s="5" t="s">
        <v>3142</v>
      </c>
      <c r="AF2435" s="5" t="s">
        <v>162</v>
      </c>
      <c r="AG2435" s="5" t="s">
        <v>52</v>
      </c>
      <c r="AH2435" s="5" t="s">
        <v>52</v>
      </c>
      <c r="AI2435" s="5" t="s">
        <v>3143</v>
      </c>
      <c r="AJ2435" s="5" t="s">
        <v>102</v>
      </c>
      <c r="AK2435" s="5" t="s">
        <v>52</v>
      </c>
      <c r="AL2435" s="5" t="s">
        <v>162</v>
      </c>
    </row>
    <row r="2436" hidden="1">
      <c r="A2436" s="5" t="s">
        <v>21576</v>
      </c>
      <c r="B2436" s="5" t="s">
        <v>20836</v>
      </c>
      <c r="C2436" s="5" t="s">
        <v>14459</v>
      </c>
      <c r="D2436" s="9">
        <v>42366.0</v>
      </c>
      <c r="E2436" s="5">
        <v>10458.0</v>
      </c>
      <c r="F2436" s="5">
        <v>4754.0</v>
      </c>
      <c r="G2436" s="5" t="s">
        <v>634</v>
      </c>
      <c r="H2436" s="5" t="s">
        <v>149</v>
      </c>
      <c r="I2436" s="5" t="s">
        <v>21577</v>
      </c>
      <c r="J2436" s="5" t="s">
        <v>274</v>
      </c>
      <c r="K2436" s="5" t="s">
        <v>391</v>
      </c>
      <c r="L2436" s="5" t="s">
        <v>20678</v>
      </c>
      <c r="M2436" s="10" t="str">
        <f>IFERROR(__xludf.DUMMYFUNCTION("REGEXEXTRACT(L2921, ""[\s,]([A-Z]{2})[,\s]\s?\d{5}"")"),"#N/A")</f>
        <v>#N/A</v>
      </c>
      <c r="N2436" s="5" t="s">
        <v>20679</v>
      </c>
      <c r="O2436" s="5" t="s">
        <v>52</v>
      </c>
      <c r="P2436" s="5">
        <v>1.0</v>
      </c>
      <c r="Q2436" s="5" t="s">
        <v>21578</v>
      </c>
      <c r="R2436" s="5">
        <v>4500.0</v>
      </c>
      <c r="S2436" s="5">
        <v>101.0</v>
      </c>
      <c r="T2436" s="5" t="s">
        <v>115</v>
      </c>
      <c r="U2436" s="5">
        <v>0.0</v>
      </c>
      <c r="V2436" s="5" t="s">
        <v>158</v>
      </c>
      <c r="W2436" s="5" t="s">
        <v>21579</v>
      </c>
      <c r="X2436" s="5" t="s">
        <v>52</v>
      </c>
      <c r="Y2436" s="5" t="s">
        <v>52</v>
      </c>
      <c r="Z2436" s="5" t="s">
        <v>14465</v>
      </c>
      <c r="AA2436" s="5" t="s">
        <v>21580</v>
      </c>
      <c r="AB2436" s="5" t="s">
        <v>180</v>
      </c>
      <c r="AC2436" s="5" t="s">
        <v>52</v>
      </c>
      <c r="AD2436" s="5" t="s">
        <v>163</v>
      </c>
      <c r="AE2436" s="5" t="s">
        <v>164</v>
      </c>
      <c r="AF2436" s="5" t="s">
        <v>165</v>
      </c>
      <c r="AG2436" s="5" t="s">
        <v>52</v>
      </c>
      <c r="AH2436" s="5" t="s">
        <v>52</v>
      </c>
      <c r="AI2436" s="5" t="s">
        <v>52</v>
      </c>
      <c r="AJ2436" s="5" t="s">
        <v>20683</v>
      </c>
      <c r="AK2436" s="5" t="s">
        <v>20684</v>
      </c>
      <c r="AL2436" s="5" t="s">
        <v>1874</v>
      </c>
    </row>
    <row r="2437" hidden="1">
      <c r="A2437" s="5" t="s">
        <v>21581</v>
      </c>
      <c r="B2437" s="5" t="s">
        <v>21582</v>
      </c>
      <c r="C2437" s="5" t="s">
        <v>21583</v>
      </c>
      <c r="D2437" s="9">
        <v>42364.0</v>
      </c>
      <c r="E2437" s="5">
        <v>55376.0</v>
      </c>
      <c r="F2437" s="5">
        <v>25171.0</v>
      </c>
      <c r="G2437" s="5" t="s">
        <v>226</v>
      </c>
      <c r="H2437" s="5" t="s">
        <v>171</v>
      </c>
      <c r="I2437" s="5" t="s">
        <v>19152</v>
      </c>
      <c r="J2437" s="5" t="s">
        <v>228</v>
      </c>
      <c r="K2437" s="5" t="s">
        <v>21584</v>
      </c>
      <c r="L2437" s="5" t="s">
        <v>21585</v>
      </c>
      <c r="M2437" s="10" t="str">
        <f>IFERROR(__xludf.DUMMYFUNCTION("REGEXEXTRACT(L2922, ""[\s,]([A-Z]{2})[,\s]\s?\d{5}"")"),"#N/A")</f>
        <v>#N/A</v>
      </c>
      <c r="N2437" s="5" t="s">
        <v>21586</v>
      </c>
      <c r="O2437" s="5">
        <v>55033.0</v>
      </c>
      <c r="P2437" s="5">
        <v>1.0</v>
      </c>
      <c r="Q2437" s="5" t="s">
        <v>21587</v>
      </c>
      <c r="R2437" s="5">
        <v>4510.0</v>
      </c>
      <c r="S2437" s="5">
        <v>20.0</v>
      </c>
      <c r="T2437" s="5" t="s">
        <v>53</v>
      </c>
      <c r="U2437" s="5">
        <v>0.0</v>
      </c>
      <c r="V2437" s="5" t="s">
        <v>70</v>
      </c>
      <c r="W2437" s="5" t="s">
        <v>21588</v>
      </c>
      <c r="X2437" s="5" t="s">
        <v>55</v>
      </c>
      <c r="Y2437" s="5" t="s">
        <v>21589</v>
      </c>
      <c r="Z2437" s="5" t="s">
        <v>21590</v>
      </c>
      <c r="AA2437" s="5" t="s">
        <v>21591</v>
      </c>
      <c r="AB2437" s="5" t="s">
        <v>162</v>
      </c>
      <c r="AC2437" s="5" t="s">
        <v>52</v>
      </c>
      <c r="AD2437" s="5" t="s">
        <v>3974</v>
      </c>
      <c r="AE2437" s="5" t="s">
        <v>3975</v>
      </c>
      <c r="AF2437" s="5" t="s">
        <v>183</v>
      </c>
      <c r="AG2437" s="5" t="s">
        <v>52</v>
      </c>
      <c r="AH2437" s="5" t="s">
        <v>3976</v>
      </c>
      <c r="AI2437" s="5" t="s">
        <v>3977</v>
      </c>
      <c r="AJ2437" s="5" t="s">
        <v>102</v>
      </c>
      <c r="AK2437" s="5" t="s">
        <v>52</v>
      </c>
      <c r="AL2437" s="5" t="s">
        <v>21592</v>
      </c>
    </row>
    <row r="2438" hidden="1">
      <c r="A2438" s="5" t="s">
        <v>21581</v>
      </c>
      <c r="B2438" s="5" t="s">
        <v>21593</v>
      </c>
      <c r="C2438" s="5" t="s">
        <v>21583</v>
      </c>
      <c r="D2438" s="9">
        <v>42364.0</v>
      </c>
      <c r="E2438" s="5">
        <v>55376.0</v>
      </c>
      <c r="F2438" s="5">
        <v>25171.0</v>
      </c>
      <c r="G2438" s="5" t="s">
        <v>226</v>
      </c>
      <c r="H2438" s="5" t="s">
        <v>171</v>
      </c>
      <c r="I2438" s="5" t="s">
        <v>19152</v>
      </c>
      <c r="J2438" s="5" t="s">
        <v>228</v>
      </c>
      <c r="K2438" s="5" t="s">
        <v>21584</v>
      </c>
      <c r="L2438" s="5" t="s">
        <v>21594</v>
      </c>
      <c r="M2438" s="10" t="str">
        <f>IFERROR(__xludf.DUMMYFUNCTION("REGEXEXTRACT(L2923, ""[\s,]([A-Z]{2})[,\s]\s?\d{5}"")"),"#N/A")</f>
        <v>#N/A</v>
      </c>
      <c r="N2438" s="5" t="s">
        <v>21586</v>
      </c>
      <c r="O2438" s="5">
        <v>55033.0</v>
      </c>
      <c r="P2438" s="5">
        <v>1.0</v>
      </c>
      <c r="Q2438" s="5" t="s">
        <v>21587</v>
      </c>
      <c r="R2438" s="5">
        <v>4510.0</v>
      </c>
      <c r="S2438" s="5">
        <v>20.0</v>
      </c>
      <c r="T2438" s="5" t="s">
        <v>53</v>
      </c>
      <c r="U2438" s="5">
        <v>0.0</v>
      </c>
      <c r="V2438" s="5" t="s">
        <v>70</v>
      </c>
      <c r="W2438" s="5" t="s">
        <v>21589</v>
      </c>
      <c r="X2438" s="5" t="s">
        <v>71</v>
      </c>
      <c r="Y2438" s="5" t="s">
        <v>52</v>
      </c>
      <c r="Z2438" s="5" t="s">
        <v>21590</v>
      </c>
      <c r="AA2438" s="5" t="s">
        <v>21591</v>
      </c>
      <c r="AB2438" s="5" t="s">
        <v>162</v>
      </c>
      <c r="AC2438" s="5" t="s">
        <v>52</v>
      </c>
      <c r="AD2438" s="5" t="s">
        <v>3974</v>
      </c>
      <c r="AE2438" s="5" t="s">
        <v>3975</v>
      </c>
      <c r="AF2438" s="5" t="s">
        <v>183</v>
      </c>
      <c r="AG2438" s="5" t="s">
        <v>52</v>
      </c>
      <c r="AH2438" s="5" t="s">
        <v>3976</v>
      </c>
      <c r="AI2438" s="5" t="s">
        <v>3977</v>
      </c>
      <c r="AJ2438" s="5" t="s">
        <v>21595</v>
      </c>
      <c r="AK2438" s="5" t="s">
        <v>21596</v>
      </c>
      <c r="AL2438" s="5" t="s">
        <v>21592</v>
      </c>
    </row>
    <row r="2439" hidden="1">
      <c r="A2439" s="5" t="s">
        <v>21597</v>
      </c>
      <c r="B2439" s="5" t="s">
        <v>4127</v>
      </c>
      <c r="C2439" s="5" t="s">
        <v>20455</v>
      </c>
      <c r="D2439" s="9">
        <v>42362.0</v>
      </c>
      <c r="E2439" s="5">
        <v>42693.0</v>
      </c>
      <c r="F2439" s="5">
        <v>19406.0</v>
      </c>
      <c r="G2439" s="5" t="s">
        <v>170</v>
      </c>
      <c r="H2439" s="5" t="s">
        <v>149</v>
      </c>
      <c r="I2439" s="5" t="s">
        <v>15970</v>
      </c>
      <c r="J2439" s="5" t="s">
        <v>170</v>
      </c>
      <c r="K2439" s="5" t="s">
        <v>21598</v>
      </c>
      <c r="L2439" s="5" t="s">
        <v>20458</v>
      </c>
      <c r="M2439" s="10" t="str">
        <f>IFERROR(__xludf.DUMMYFUNCTION("REGEXEXTRACT(L2924, ""[\s,]([A-Z]{2})[,\s]\s?\d{5}"")"),"#N/A")</f>
        <v>#N/A</v>
      </c>
      <c r="N2439" s="5" t="s">
        <v>20459</v>
      </c>
      <c r="O2439" s="5">
        <v>8807.0</v>
      </c>
      <c r="P2439" s="5">
        <v>5.0</v>
      </c>
      <c r="Q2439" s="5" t="s">
        <v>21599</v>
      </c>
      <c r="R2439" s="5" t="s">
        <v>16814</v>
      </c>
      <c r="S2439" s="5">
        <v>4146.0</v>
      </c>
      <c r="T2439" s="5" t="s">
        <v>69</v>
      </c>
      <c r="U2439" s="5">
        <v>235.0</v>
      </c>
      <c r="V2439" s="5" t="s">
        <v>93</v>
      </c>
      <c r="W2439" s="5" t="s">
        <v>21600</v>
      </c>
      <c r="X2439" s="5" t="s">
        <v>52</v>
      </c>
      <c r="Y2439" s="5" t="s">
        <v>52</v>
      </c>
      <c r="Z2439" s="5" t="s">
        <v>3112</v>
      </c>
      <c r="AA2439" s="5" t="s">
        <v>21601</v>
      </c>
      <c r="AB2439" s="5" t="s">
        <v>180</v>
      </c>
      <c r="AC2439" s="5" t="s">
        <v>52</v>
      </c>
      <c r="AD2439" s="5" t="s">
        <v>15837</v>
      </c>
      <c r="AE2439" s="5" t="s">
        <v>15838</v>
      </c>
      <c r="AF2439" s="5" t="s">
        <v>2166</v>
      </c>
      <c r="AG2439" s="5" t="s">
        <v>52</v>
      </c>
      <c r="AH2439" s="5" t="s">
        <v>52</v>
      </c>
      <c r="AI2439" s="5" t="s">
        <v>15839</v>
      </c>
      <c r="AJ2439" s="5" t="s">
        <v>20463</v>
      </c>
      <c r="AK2439" s="5" t="s">
        <v>21602</v>
      </c>
      <c r="AL2439" s="5" t="s">
        <v>21603</v>
      </c>
    </row>
    <row r="2440" hidden="1">
      <c r="A2440" s="5" t="s">
        <v>21604</v>
      </c>
      <c r="B2440" s="5" t="s">
        <v>21605</v>
      </c>
      <c r="C2440" s="5" t="s">
        <v>21606</v>
      </c>
      <c r="D2440" s="9">
        <v>42360.0</v>
      </c>
      <c r="E2440" s="5">
        <v>20955.0</v>
      </c>
      <c r="F2440" s="5">
        <v>9525.0</v>
      </c>
      <c r="G2440" s="5" t="s">
        <v>613</v>
      </c>
      <c r="H2440" s="5" t="s">
        <v>131</v>
      </c>
      <c r="I2440" s="5" t="s">
        <v>12890</v>
      </c>
      <c r="J2440" s="5" t="s">
        <v>581</v>
      </c>
      <c r="K2440" s="5" t="s">
        <v>21604</v>
      </c>
      <c r="L2440" s="5" t="s">
        <v>21607</v>
      </c>
      <c r="M2440" s="10" t="str">
        <f>IFERROR(__xludf.DUMMYFUNCTION("REGEXEXTRACT(L2925, ""[\s,]([A-Z]{2})[,\s]\s?\d{5}"")"),"#N/A")</f>
        <v>#N/A</v>
      </c>
      <c r="N2440" s="5" t="s">
        <v>21608</v>
      </c>
      <c r="O2440" s="5">
        <v>27896.0</v>
      </c>
      <c r="P2440" s="5">
        <v>1.0</v>
      </c>
      <c r="Q2440" s="5" t="s">
        <v>21609</v>
      </c>
      <c r="R2440" s="5">
        <v>4500.0</v>
      </c>
      <c r="S2440" s="5">
        <v>178.0</v>
      </c>
      <c r="T2440" s="5" t="s">
        <v>53</v>
      </c>
      <c r="U2440" s="5">
        <v>40.0</v>
      </c>
      <c r="V2440" s="5" t="s">
        <v>93</v>
      </c>
      <c r="W2440" s="5" t="s">
        <v>21610</v>
      </c>
      <c r="X2440" s="5" t="s">
        <v>71</v>
      </c>
      <c r="Y2440" s="5" t="s">
        <v>52</v>
      </c>
      <c r="Z2440" s="5" t="s">
        <v>14058</v>
      </c>
      <c r="AA2440" s="5">
        <v>7418.0</v>
      </c>
      <c r="AB2440" s="5" t="s">
        <v>2743</v>
      </c>
      <c r="AC2440" s="5" t="s">
        <v>52</v>
      </c>
      <c r="AD2440" s="5" t="s">
        <v>15837</v>
      </c>
      <c r="AE2440" s="5" t="s">
        <v>15838</v>
      </c>
      <c r="AF2440" s="5" t="s">
        <v>2166</v>
      </c>
      <c r="AG2440" s="5" t="s">
        <v>52</v>
      </c>
      <c r="AH2440" s="5" t="s">
        <v>52</v>
      </c>
      <c r="AI2440" s="5" t="s">
        <v>15839</v>
      </c>
      <c r="AJ2440" s="5" t="s">
        <v>21611</v>
      </c>
      <c r="AK2440" s="5" t="s">
        <v>21612</v>
      </c>
      <c r="AL2440" s="5" t="s">
        <v>21613</v>
      </c>
    </row>
    <row r="2441" hidden="1">
      <c r="A2441" s="5" t="s">
        <v>21614</v>
      </c>
      <c r="B2441" s="5" t="s">
        <v>21605</v>
      </c>
      <c r="C2441" s="5" t="s">
        <v>21606</v>
      </c>
      <c r="D2441" s="9">
        <v>42360.0</v>
      </c>
      <c r="E2441" s="5">
        <v>20955.0</v>
      </c>
      <c r="F2441" s="5">
        <v>9525.0</v>
      </c>
      <c r="G2441" s="5" t="s">
        <v>613</v>
      </c>
      <c r="H2441" s="5" t="s">
        <v>131</v>
      </c>
      <c r="I2441" s="5" t="s">
        <v>12890</v>
      </c>
      <c r="J2441" s="5" t="s">
        <v>581</v>
      </c>
      <c r="K2441" s="5" t="s">
        <v>21614</v>
      </c>
      <c r="L2441" s="5" t="s">
        <v>21607</v>
      </c>
      <c r="M2441" s="10" t="str">
        <f>IFERROR(__xludf.DUMMYFUNCTION("REGEXEXTRACT(L2926, ""[\s,]([A-Z]{2})[,\s]\s?\d{5}"")"),"#N/A")</f>
        <v>#N/A</v>
      </c>
      <c r="N2441" s="5" t="s">
        <v>21608</v>
      </c>
      <c r="O2441" s="5">
        <v>27896.0</v>
      </c>
      <c r="P2441" s="5">
        <v>1.0</v>
      </c>
      <c r="Q2441" s="5" t="s">
        <v>21609</v>
      </c>
      <c r="R2441" s="5">
        <v>4500.0</v>
      </c>
      <c r="S2441" s="5">
        <v>178.0</v>
      </c>
      <c r="T2441" s="5" t="s">
        <v>53</v>
      </c>
      <c r="U2441" s="5">
        <v>40.0</v>
      </c>
      <c r="V2441" s="5" t="s">
        <v>93</v>
      </c>
      <c r="W2441" s="5" t="s">
        <v>21615</v>
      </c>
      <c r="X2441" s="5" t="s">
        <v>55</v>
      </c>
      <c r="Y2441" s="5" t="s">
        <v>21610</v>
      </c>
      <c r="Z2441" s="5" t="s">
        <v>14058</v>
      </c>
      <c r="AA2441" s="5">
        <v>7418.0</v>
      </c>
      <c r="AB2441" s="5" t="s">
        <v>2743</v>
      </c>
      <c r="AC2441" s="5" t="s">
        <v>52</v>
      </c>
      <c r="AD2441" s="5" t="s">
        <v>15837</v>
      </c>
      <c r="AE2441" s="5" t="s">
        <v>15838</v>
      </c>
      <c r="AF2441" s="5" t="s">
        <v>2166</v>
      </c>
      <c r="AG2441" s="5" t="s">
        <v>52</v>
      </c>
      <c r="AH2441" s="5" t="s">
        <v>52</v>
      </c>
      <c r="AI2441" s="5" t="s">
        <v>15839</v>
      </c>
      <c r="AJ2441" s="5" t="s">
        <v>102</v>
      </c>
      <c r="AK2441" s="5" t="s">
        <v>52</v>
      </c>
      <c r="AL2441" s="5" t="s">
        <v>21613</v>
      </c>
    </row>
    <row r="2442" hidden="1">
      <c r="A2442" s="5" t="s">
        <v>21616</v>
      </c>
      <c r="B2442" s="5" t="s">
        <v>20296</v>
      </c>
      <c r="C2442" s="5" t="s">
        <v>3231</v>
      </c>
      <c r="D2442" s="9">
        <v>42356.0</v>
      </c>
      <c r="E2442" s="5">
        <v>40687.0</v>
      </c>
      <c r="F2442" s="5">
        <v>18494.0</v>
      </c>
      <c r="G2442" s="5" t="s">
        <v>479</v>
      </c>
      <c r="H2442" s="5" t="s">
        <v>272</v>
      </c>
      <c r="I2442" s="5" t="s">
        <v>1104</v>
      </c>
      <c r="J2442" s="5" t="s">
        <v>274</v>
      </c>
      <c r="K2442" s="5" t="s">
        <v>21617</v>
      </c>
      <c r="L2442" s="5" t="s">
        <v>3233</v>
      </c>
      <c r="M2442" s="10" t="str">
        <f>IFERROR(__xludf.DUMMYFUNCTION("REGEXEXTRACT(L2927, ""[\s,]([A-Z]{2})[,\s]\s?\d{5}"")"),"#N/A")</f>
        <v>#N/A</v>
      </c>
      <c r="N2442" s="5" t="s">
        <v>15586</v>
      </c>
      <c r="O2442" s="5">
        <v>30354.0</v>
      </c>
      <c r="P2442" s="5">
        <v>1.0</v>
      </c>
      <c r="Q2442" s="5" t="s">
        <v>21618</v>
      </c>
      <c r="R2442" s="5">
        <v>2200.0</v>
      </c>
      <c r="S2442" s="5">
        <v>128.0</v>
      </c>
      <c r="T2442" s="5" t="s">
        <v>53</v>
      </c>
      <c r="U2442" s="5">
        <v>23.0</v>
      </c>
      <c r="V2442" s="5" t="s">
        <v>93</v>
      </c>
      <c r="W2442" s="5" t="s">
        <v>21619</v>
      </c>
      <c r="X2442" s="5" t="s">
        <v>71</v>
      </c>
      <c r="Y2442" s="5" t="s">
        <v>52</v>
      </c>
      <c r="Z2442" s="5" t="s">
        <v>21620</v>
      </c>
      <c r="AA2442" s="5" t="s">
        <v>21621</v>
      </c>
      <c r="AB2442" s="5" t="s">
        <v>260</v>
      </c>
      <c r="AC2442" s="5" t="s">
        <v>52</v>
      </c>
      <c r="AD2442" s="5" t="s">
        <v>11980</v>
      </c>
      <c r="AE2442" s="5" t="s">
        <v>11981</v>
      </c>
      <c r="AF2442" s="5" t="s">
        <v>218</v>
      </c>
      <c r="AG2442" s="5" t="s">
        <v>52</v>
      </c>
      <c r="AH2442" s="5" t="s">
        <v>11982</v>
      </c>
      <c r="AI2442" s="5" t="s">
        <v>11983</v>
      </c>
      <c r="AJ2442" s="5" t="s">
        <v>20296</v>
      </c>
      <c r="AK2442" s="5" t="s">
        <v>3233</v>
      </c>
      <c r="AL2442" s="5" t="s">
        <v>404</v>
      </c>
    </row>
    <row r="2443" hidden="1">
      <c r="A2443" s="5" t="s">
        <v>21622</v>
      </c>
      <c r="B2443" s="5" t="s">
        <v>16737</v>
      </c>
      <c r="C2443" s="5" t="s">
        <v>16738</v>
      </c>
      <c r="D2443" s="9">
        <v>42355.0</v>
      </c>
      <c r="E2443" s="5">
        <v>25170.0</v>
      </c>
      <c r="F2443" s="5">
        <v>11441.0</v>
      </c>
      <c r="G2443" s="5" t="s">
        <v>3378</v>
      </c>
      <c r="H2443" s="5" t="s">
        <v>272</v>
      </c>
      <c r="I2443" s="5" t="s">
        <v>15936</v>
      </c>
      <c r="J2443" s="5" t="s">
        <v>3378</v>
      </c>
      <c r="K2443" s="5" t="s">
        <v>21623</v>
      </c>
      <c r="L2443" s="5" t="s">
        <v>16741</v>
      </c>
      <c r="M2443" s="10" t="str">
        <f>IFERROR(__xludf.DUMMYFUNCTION("REGEXEXTRACT(L2928, ""[\s,]([A-Z]{2})[,\s]\s?\d{5}"")"),"#N/A")</f>
        <v>#N/A</v>
      </c>
      <c r="N2443" s="5" t="s">
        <v>16742</v>
      </c>
      <c r="O2443" s="5">
        <v>45242.0</v>
      </c>
      <c r="P2443" s="5">
        <v>1.0</v>
      </c>
      <c r="Q2443" s="5" t="s">
        <v>21624</v>
      </c>
      <c r="R2443" s="5">
        <v>2200.0</v>
      </c>
      <c r="S2443" s="5">
        <v>966.0</v>
      </c>
      <c r="T2443" s="5" t="s">
        <v>69</v>
      </c>
      <c r="U2443" s="5">
        <v>0.0</v>
      </c>
      <c r="V2443" s="5" t="s">
        <v>93</v>
      </c>
      <c r="W2443" s="5" t="s">
        <v>21625</v>
      </c>
      <c r="X2443" s="5" t="s">
        <v>55</v>
      </c>
      <c r="Y2443" s="5" t="s">
        <v>21626</v>
      </c>
      <c r="Z2443" s="5" t="s">
        <v>1618</v>
      </c>
      <c r="AA2443" s="5">
        <v>2555835.0</v>
      </c>
      <c r="AB2443" s="5" t="s">
        <v>260</v>
      </c>
      <c r="AC2443" s="5" t="s">
        <v>52</v>
      </c>
      <c r="AD2443" s="5" t="s">
        <v>3141</v>
      </c>
      <c r="AE2443" s="5" t="s">
        <v>3142</v>
      </c>
      <c r="AF2443" s="5" t="s">
        <v>162</v>
      </c>
      <c r="AG2443" s="5" t="s">
        <v>52</v>
      </c>
      <c r="AH2443" s="5" t="s">
        <v>52</v>
      </c>
      <c r="AI2443" s="5" t="s">
        <v>3143</v>
      </c>
      <c r="AJ2443" s="5" t="s">
        <v>102</v>
      </c>
      <c r="AK2443" s="5" t="s">
        <v>52</v>
      </c>
      <c r="AL2443" s="5" t="s">
        <v>162</v>
      </c>
    </row>
    <row r="2444" hidden="1">
      <c r="A2444" s="5" t="s">
        <v>21627</v>
      </c>
      <c r="B2444" s="5" t="s">
        <v>21628</v>
      </c>
      <c r="C2444" s="5" t="s">
        <v>21629</v>
      </c>
      <c r="D2444" s="9">
        <v>42354.0</v>
      </c>
      <c r="E2444" s="5">
        <v>16605.0</v>
      </c>
      <c r="F2444" s="5">
        <v>7548.0</v>
      </c>
      <c r="G2444" s="5" t="s">
        <v>579</v>
      </c>
      <c r="H2444" s="5" t="s">
        <v>1792</v>
      </c>
      <c r="I2444" s="5" t="s">
        <v>21630</v>
      </c>
      <c r="J2444" s="5" t="s">
        <v>581</v>
      </c>
      <c r="K2444" s="5" t="s">
        <v>391</v>
      </c>
      <c r="L2444" s="5" t="s">
        <v>21631</v>
      </c>
      <c r="M2444" s="10" t="str">
        <f>IFERROR(__xludf.DUMMYFUNCTION("REGEXEXTRACT(L2929, ""[\s,]([A-Z]{2})[,\s]\s?\d{5}"")"),"#N/A")</f>
        <v>#N/A</v>
      </c>
      <c r="N2444" s="5" t="s">
        <v>21632</v>
      </c>
      <c r="O2444" s="5">
        <v>30345.0</v>
      </c>
      <c r="P2444" s="5">
        <v>1.0</v>
      </c>
      <c r="Q2444" s="5" t="s">
        <v>21633</v>
      </c>
      <c r="R2444" s="5" t="s">
        <v>244</v>
      </c>
      <c r="S2444" s="5">
        <v>41.0</v>
      </c>
      <c r="T2444" s="5" t="s">
        <v>53</v>
      </c>
      <c r="U2444" s="5">
        <v>30.0</v>
      </c>
      <c r="V2444" s="5" t="s">
        <v>70</v>
      </c>
      <c r="W2444" s="5" t="s">
        <v>21634</v>
      </c>
      <c r="X2444" s="5" t="s">
        <v>71</v>
      </c>
      <c r="Y2444" s="5" t="s">
        <v>52</v>
      </c>
      <c r="Z2444" s="5" t="s">
        <v>21635</v>
      </c>
      <c r="AA2444" s="5" t="s">
        <v>21636</v>
      </c>
      <c r="AB2444" s="5" t="s">
        <v>200</v>
      </c>
      <c r="AC2444" s="5" t="s">
        <v>283</v>
      </c>
      <c r="AD2444" s="5" t="s">
        <v>72</v>
      </c>
      <c r="AE2444" s="5" t="s">
        <v>73</v>
      </c>
      <c r="AF2444" s="5" t="s">
        <v>74</v>
      </c>
      <c r="AG2444" s="5" t="s">
        <v>75</v>
      </c>
      <c r="AH2444" s="5" t="s">
        <v>76</v>
      </c>
      <c r="AI2444" s="5" t="s">
        <v>77</v>
      </c>
      <c r="AJ2444" s="5" t="s">
        <v>2164</v>
      </c>
      <c r="AK2444" s="5" t="s">
        <v>21637</v>
      </c>
      <c r="AL2444" s="5" t="s">
        <v>21638</v>
      </c>
    </row>
    <row r="2445" hidden="1">
      <c r="A2445" s="5" t="s">
        <v>21639</v>
      </c>
      <c r="B2445" s="5" t="s">
        <v>21640</v>
      </c>
      <c r="C2445" s="5" t="s">
        <v>21641</v>
      </c>
      <c r="D2445" s="9">
        <v>42353.0</v>
      </c>
      <c r="E2445" s="5">
        <v>44590.0</v>
      </c>
      <c r="F2445" s="5">
        <v>20268.0</v>
      </c>
      <c r="G2445" s="5" t="s">
        <v>479</v>
      </c>
      <c r="H2445" s="5" t="s">
        <v>272</v>
      </c>
      <c r="I2445" s="5" t="s">
        <v>21642</v>
      </c>
      <c r="J2445" s="5" t="s">
        <v>274</v>
      </c>
      <c r="K2445" s="5" t="s">
        <v>21643</v>
      </c>
      <c r="L2445" s="5" t="s">
        <v>21644</v>
      </c>
      <c r="M2445" s="10" t="str">
        <f>IFERROR(__xludf.DUMMYFUNCTION("REGEXEXTRACT(L2930, ""[\s,]([A-Z]{2})[,\s]\s?\d{5}"")"),"#N/A")</f>
        <v>#N/A</v>
      </c>
      <c r="N2445" s="5" t="s">
        <v>21645</v>
      </c>
      <c r="O2445" s="5">
        <v>10001.0</v>
      </c>
      <c r="P2445" s="5">
        <v>4.0</v>
      </c>
      <c r="Q2445" s="5" t="s">
        <v>21646</v>
      </c>
      <c r="R2445" s="5" t="s">
        <v>21647</v>
      </c>
      <c r="S2445" s="5">
        <v>8679.0</v>
      </c>
      <c r="T2445" s="5" t="s">
        <v>69</v>
      </c>
      <c r="U2445" s="5">
        <v>251.0</v>
      </c>
      <c r="V2445" s="5" t="s">
        <v>93</v>
      </c>
      <c r="W2445" s="5" t="s">
        <v>21648</v>
      </c>
      <c r="X2445" s="5" t="s">
        <v>52</v>
      </c>
      <c r="Y2445" s="5" t="s">
        <v>52</v>
      </c>
      <c r="Z2445" s="5" t="s">
        <v>21649</v>
      </c>
      <c r="AA2445" s="5" t="s">
        <v>21650</v>
      </c>
      <c r="AB2445" s="5" t="s">
        <v>260</v>
      </c>
      <c r="AC2445" s="5" t="s">
        <v>52</v>
      </c>
      <c r="AD2445" s="5" t="s">
        <v>565</v>
      </c>
      <c r="AE2445" s="5" t="s">
        <v>566</v>
      </c>
      <c r="AF2445" s="5" t="s">
        <v>567</v>
      </c>
      <c r="AG2445" s="5" t="s">
        <v>52</v>
      </c>
      <c r="AH2445" s="5" t="s">
        <v>52</v>
      </c>
      <c r="AI2445" s="5" t="s">
        <v>568</v>
      </c>
      <c r="AJ2445" s="5" t="s">
        <v>21651</v>
      </c>
      <c r="AK2445" s="5" t="s">
        <v>21652</v>
      </c>
      <c r="AL2445" s="5" t="s">
        <v>14809</v>
      </c>
    </row>
    <row r="2446" hidden="1">
      <c r="A2446" s="5" t="s">
        <v>21653</v>
      </c>
      <c r="B2446" s="5" t="s">
        <v>21654</v>
      </c>
      <c r="C2446" s="5" t="s">
        <v>12878</v>
      </c>
      <c r="D2446" s="9">
        <v>42353.0</v>
      </c>
      <c r="E2446" s="5">
        <v>89324.0</v>
      </c>
      <c r="F2446" s="5">
        <v>40602.0</v>
      </c>
      <c r="G2446" s="5" t="s">
        <v>6377</v>
      </c>
      <c r="H2446" s="5" t="s">
        <v>149</v>
      </c>
      <c r="I2446" s="5" t="s">
        <v>21655</v>
      </c>
      <c r="J2446" s="5" t="s">
        <v>4533</v>
      </c>
      <c r="K2446" s="5" t="s">
        <v>21656</v>
      </c>
      <c r="L2446" s="5" t="s">
        <v>21657</v>
      </c>
      <c r="M2446" s="10" t="str">
        <f>IFERROR(__xludf.DUMMYFUNCTION("REGEXEXTRACT(L2931, ""[\s,]([A-Z]{2})[,\s]\s?\d{5}"")"),"#N/A")</f>
        <v>#N/A</v>
      </c>
      <c r="N2446" s="5" t="s">
        <v>16708</v>
      </c>
      <c r="O2446" s="5">
        <v>30720.0</v>
      </c>
      <c r="P2446" s="5">
        <v>3.0</v>
      </c>
      <c r="Q2446" s="5" t="s">
        <v>21658</v>
      </c>
      <c r="R2446" s="5" t="s">
        <v>21659</v>
      </c>
      <c r="S2446" s="5">
        <v>57.0</v>
      </c>
      <c r="T2446" s="5" t="s">
        <v>115</v>
      </c>
      <c r="U2446" s="5">
        <v>0.0</v>
      </c>
      <c r="V2446" s="5" t="s">
        <v>52</v>
      </c>
      <c r="W2446" s="5" t="s">
        <v>21660</v>
      </c>
      <c r="X2446" s="5" t="s">
        <v>52</v>
      </c>
      <c r="Y2446" s="5" t="s">
        <v>52</v>
      </c>
      <c r="Z2446" s="5">
        <v>5146.0</v>
      </c>
      <c r="AA2446" s="5" t="s">
        <v>21661</v>
      </c>
      <c r="AB2446" s="5" t="s">
        <v>200</v>
      </c>
      <c r="AC2446" s="5" t="s">
        <v>52</v>
      </c>
      <c r="AD2446" s="5" t="s">
        <v>181</v>
      </c>
      <c r="AE2446" s="5" t="s">
        <v>182</v>
      </c>
      <c r="AF2446" s="5" t="s">
        <v>183</v>
      </c>
      <c r="AG2446" s="5" t="s">
        <v>52</v>
      </c>
      <c r="AH2446" s="5" t="s">
        <v>52</v>
      </c>
      <c r="AI2446" s="5" t="s">
        <v>184</v>
      </c>
      <c r="AJ2446" s="5" t="s">
        <v>6389</v>
      </c>
      <c r="AK2446" s="5" t="s">
        <v>21662</v>
      </c>
      <c r="AL2446" s="5" t="s">
        <v>6885</v>
      </c>
    </row>
    <row r="2447" hidden="1">
      <c r="A2447" s="5" t="s">
        <v>21663</v>
      </c>
      <c r="B2447" s="5" t="s">
        <v>16737</v>
      </c>
      <c r="C2447" s="5" t="s">
        <v>16738</v>
      </c>
      <c r="D2447" s="9">
        <v>42351.0</v>
      </c>
      <c r="E2447" s="5">
        <v>27562.0</v>
      </c>
      <c r="F2447" s="5">
        <v>12528.0</v>
      </c>
      <c r="G2447" s="5" t="s">
        <v>3378</v>
      </c>
      <c r="H2447" s="5" t="s">
        <v>272</v>
      </c>
      <c r="I2447" s="5" t="s">
        <v>21664</v>
      </c>
      <c r="J2447" s="5" t="s">
        <v>3378</v>
      </c>
      <c r="K2447" s="5" t="s">
        <v>21665</v>
      </c>
      <c r="L2447" s="5" t="s">
        <v>16741</v>
      </c>
      <c r="M2447" s="10" t="str">
        <f>IFERROR(__xludf.DUMMYFUNCTION("REGEXEXTRACT(L2932, ""[\s,]([A-Z]{2})[,\s]\s?\d{5}"")"),"#N/A")</f>
        <v>#N/A</v>
      </c>
      <c r="N2447" s="5" t="s">
        <v>16742</v>
      </c>
      <c r="O2447" s="5">
        <v>45242.0</v>
      </c>
      <c r="P2447" s="5">
        <v>1.0</v>
      </c>
      <c r="Q2447" s="5" t="s">
        <v>21666</v>
      </c>
      <c r="R2447" s="5">
        <v>2200.0</v>
      </c>
      <c r="S2447" s="5">
        <v>1098.0</v>
      </c>
      <c r="T2447" s="5" t="s">
        <v>69</v>
      </c>
      <c r="U2447" s="5">
        <v>0.0</v>
      </c>
      <c r="V2447" s="5" t="s">
        <v>93</v>
      </c>
      <c r="W2447" s="5" t="s">
        <v>21667</v>
      </c>
      <c r="X2447" s="5" t="s">
        <v>55</v>
      </c>
      <c r="Y2447" s="5" t="s">
        <v>21668</v>
      </c>
      <c r="Z2447" s="5" t="s">
        <v>1883</v>
      </c>
      <c r="AA2447" s="5">
        <v>2578117.0</v>
      </c>
      <c r="AB2447" s="5" t="s">
        <v>162</v>
      </c>
      <c r="AC2447" s="5" t="s">
        <v>52</v>
      </c>
      <c r="AD2447" s="5" t="s">
        <v>3141</v>
      </c>
      <c r="AE2447" s="5" t="s">
        <v>3142</v>
      </c>
      <c r="AF2447" s="5" t="s">
        <v>162</v>
      </c>
      <c r="AG2447" s="5" t="s">
        <v>52</v>
      </c>
      <c r="AH2447" s="5" t="s">
        <v>52</v>
      </c>
      <c r="AI2447" s="5" t="s">
        <v>3143</v>
      </c>
      <c r="AJ2447" s="5" t="s">
        <v>102</v>
      </c>
      <c r="AK2447" s="5" t="s">
        <v>52</v>
      </c>
      <c r="AL2447" s="5" t="s">
        <v>162</v>
      </c>
    </row>
    <row r="2448" hidden="1">
      <c r="A2448" s="5" t="s">
        <v>21669</v>
      </c>
      <c r="B2448" s="5" t="s">
        <v>21670</v>
      </c>
      <c r="C2448" s="5" t="s">
        <v>21671</v>
      </c>
      <c r="D2448" s="9">
        <v>42346.0</v>
      </c>
      <c r="E2448" s="5">
        <v>3194.0</v>
      </c>
      <c r="F2448" s="5">
        <v>1452.0</v>
      </c>
      <c r="G2448" s="5" t="s">
        <v>579</v>
      </c>
      <c r="H2448" s="5" t="s">
        <v>2784</v>
      </c>
      <c r="I2448" s="5" t="s">
        <v>9489</v>
      </c>
      <c r="J2448" s="5" t="s">
        <v>581</v>
      </c>
      <c r="K2448" s="5" t="s">
        <v>21672</v>
      </c>
      <c r="L2448" s="5" t="s">
        <v>21673</v>
      </c>
      <c r="M2448" s="10" t="str">
        <f>IFERROR(__xludf.DUMMYFUNCTION("REGEXEXTRACT(L2933, ""[\s,]([A-Z]{2})[,\s]\s?\d{5}"")"),"#N/A")</f>
        <v>#N/A</v>
      </c>
      <c r="N2448" s="5" t="s">
        <v>21674</v>
      </c>
      <c r="O2448" s="5">
        <v>94601.0</v>
      </c>
      <c r="P2448" s="5">
        <v>1.0</v>
      </c>
      <c r="Q2448" s="5" t="s">
        <v>21675</v>
      </c>
      <c r="R2448" s="5" t="s">
        <v>52</v>
      </c>
      <c r="S2448" s="5">
        <v>1.0</v>
      </c>
      <c r="T2448" s="5" t="s">
        <v>53</v>
      </c>
      <c r="U2448" s="5">
        <v>0.0</v>
      </c>
      <c r="V2448" s="5" t="s">
        <v>70</v>
      </c>
      <c r="W2448" s="5" t="s">
        <v>21676</v>
      </c>
      <c r="X2448" s="5" t="s">
        <v>55</v>
      </c>
      <c r="Y2448" s="5" t="s">
        <v>21677</v>
      </c>
      <c r="Z2448" s="5" t="s">
        <v>14240</v>
      </c>
      <c r="AA2448" s="5" t="s">
        <v>21678</v>
      </c>
      <c r="AB2448" s="5" t="s">
        <v>59</v>
      </c>
      <c r="AC2448" s="5" t="s">
        <v>52</v>
      </c>
      <c r="AD2448" s="5" t="s">
        <v>5117</v>
      </c>
      <c r="AE2448" s="5" t="s">
        <v>5118</v>
      </c>
      <c r="AF2448" s="5" t="s">
        <v>5119</v>
      </c>
      <c r="AG2448" s="5" t="s">
        <v>52</v>
      </c>
      <c r="AH2448" s="5">
        <v>3087.0</v>
      </c>
      <c r="AI2448" s="5" t="s">
        <v>5120</v>
      </c>
      <c r="AJ2448" s="5" t="s">
        <v>102</v>
      </c>
      <c r="AK2448" s="5" t="s">
        <v>52</v>
      </c>
      <c r="AL2448" s="5" t="s">
        <v>21679</v>
      </c>
    </row>
    <row r="2449" hidden="1">
      <c r="A2449" s="5" t="s">
        <v>21680</v>
      </c>
      <c r="B2449" s="5" t="s">
        <v>21681</v>
      </c>
      <c r="C2449" s="5" t="s">
        <v>21682</v>
      </c>
      <c r="D2449" s="9">
        <v>42346.0</v>
      </c>
      <c r="E2449" s="5">
        <v>36729.0</v>
      </c>
      <c r="F2449" s="5">
        <v>16695.0</v>
      </c>
      <c r="G2449" s="5" t="s">
        <v>579</v>
      </c>
      <c r="H2449" s="5" t="s">
        <v>2784</v>
      </c>
      <c r="I2449" s="5" t="s">
        <v>9489</v>
      </c>
      <c r="J2449" s="5" t="s">
        <v>581</v>
      </c>
      <c r="K2449" s="5" t="s">
        <v>21683</v>
      </c>
      <c r="L2449" s="5" t="s">
        <v>21684</v>
      </c>
      <c r="M2449" s="10" t="str">
        <f>IFERROR(__xludf.DUMMYFUNCTION("REGEXEXTRACT(L2934, ""[\s,]([A-Z]{2})[,\s]\s?\d{5}"")"),"#N/A")</f>
        <v>#N/A</v>
      </c>
      <c r="N2449" s="5" t="s">
        <v>21685</v>
      </c>
      <c r="O2449" s="5">
        <v>94080.0</v>
      </c>
      <c r="P2449" s="5">
        <v>1.0</v>
      </c>
      <c r="Q2449" s="5" t="s">
        <v>21675</v>
      </c>
      <c r="R2449" s="5" t="s">
        <v>52</v>
      </c>
      <c r="S2449" s="5">
        <v>140.0</v>
      </c>
      <c r="T2449" s="5" t="s">
        <v>53</v>
      </c>
      <c r="U2449" s="5">
        <v>0.0</v>
      </c>
      <c r="V2449" s="5" t="s">
        <v>52</v>
      </c>
      <c r="W2449" s="5" t="s">
        <v>21677</v>
      </c>
      <c r="X2449" s="5" t="s">
        <v>71</v>
      </c>
      <c r="Y2449" s="5" t="s">
        <v>52</v>
      </c>
      <c r="Z2449" s="5" t="s">
        <v>21686</v>
      </c>
      <c r="AA2449" s="5" t="s">
        <v>21678</v>
      </c>
      <c r="AB2449" s="5" t="s">
        <v>260</v>
      </c>
      <c r="AC2449" s="5" t="s">
        <v>52</v>
      </c>
      <c r="AD2449" s="5" t="s">
        <v>3589</v>
      </c>
      <c r="AE2449" s="5" t="s">
        <v>3590</v>
      </c>
      <c r="AF2449" s="5" t="s">
        <v>3591</v>
      </c>
      <c r="AG2449" s="5" t="s">
        <v>52</v>
      </c>
      <c r="AH2449" s="5" t="s">
        <v>52</v>
      </c>
      <c r="AI2449" s="5" t="s">
        <v>3592</v>
      </c>
      <c r="AJ2449" s="5" t="s">
        <v>21681</v>
      </c>
      <c r="AK2449" s="5" t="s">
        <v>21684</v>
      </c>
      <c r="AL2449" s="5" t="s">
        <v>17147</v>
      </c>
    </row>
    <row r="2450" hidden="1">
      <c r="A2450" s="5" t="s">
        <v>21687</v>
      </c>
      <c r="B2450" s="5" t="s">
        <v>21214</v>
      </c>
      <c r="C2450" s="5" t="s">
        <v>21207</v>
      </c>
      <c r="D2450" s="9">
        <v>42343.0</v>
      </c>
      <c r="E2450" s="5">
        <v>284526.0</v>
      </c>
      <c r="F2450" s="5">
        <v>129330.0</v>
      </c>
      <c r="G2450" s="5" t="s">
        <v>1419</v>
      </c>
      <c r="H2450" s="5" t="s">
        <v>1534</v>
      </c>
      <c r="I2450" s="5" t="s">
        <v>2785</v>
      </c>
      <c r="J2450" s="5" t="s">
        <v>256</v>
      </c>
      <c r="K2450" s="5" t="s">
        <v>21688</v>
      </c>
      <c r="L2450" s="5" t="s">
        <v>21689</v>
      </c>
      <c r="M2450" s="10" t="str">
        <f>IFERROR(__xludf.DUMMYFUNCTION("REGEXEXTRACT(L2935, ""[\s,]([A-Z]{2})[,\s]\s?\d{5}"")"),"#N/A")</f>
        <v>#N/A</v>
      </c>
      <c r="N2450" s="5" t="s">
        <v>21690</v>
      </c>
      <c r="O2450" s="5">
        <v>77460.0</v>
      </c>
      <c r="P2450" s="5">
        <v>6.0</v>
      </c>
      <c r="Q2450" s="5" t="s">
        <v>21691</v>
      </c>
      <c r="R2450" s="5" t="s">
        <v>21692</v>
      </c>
      <c r="S2450" s="5">
        <v>45.0</v>
      </c>
      <c r="T2450" s="5" t="s">
        <v>53</v>
      </c>
      <c r="U2450" s="5">
        <v>0.0</v>
      </c>
      <c r="V2450" s="5" t="s">
        <v>52</v>
      </c>
      <c r="W2450" s="5" t="s">
        <v>21693</v>
      </c>
      <c r="X2450" s="5" t="s">
        <v>52</v>
      </c>
      <c r="Y2450" s="5" t="s">
        <v>52</v>
      </c>
      <c r="Z2450" s="5" t="s">
        <v>19788</v>
      </c>
      <c r="AA2450" s="5" t="s">
        <v>21694</v>
      </c>
      <c r="AB2450" s="5" t="s">
        <v>119</v>
      </c>
      <c r="AC2450" s="5" t="s">
        <v>52</v>
      </c>
      <c r="AD2450" s="5" t="s">
        <v>3589</v>
      </c>
      <c r="AE2450" s="5" t="s">
        <v>3590</v>
      </c>
      <c r="AF2450" s="5" t="s">
        <v>3591</v>
      </c>
      <c r="AG2450" s="5" t="s">
        <v>52</v>
      </c>
      <c r="AH2450" s="5" t="s">
        <v>52</v>
      </c>
      <c r="AI2450" s="5" t="s">
        <v>3592</v>
      </c>
      <c r="AJ2450" s="5" t="s">
        <v>21214</v>
      </c>
      <c r="AK2450" s="5" t="s">
        <v>21689</v>
      </c>
      <c r="AL2450" s="5" t="s">
        <v>10162</v>
      </c>
    </row>
    <row r="2451">
      <c r="A2451" s="5" t="s">
        <v>21695</v>
      </c>
      <c r="B2451" s="5" t="s">
        <v>21696</v>
      </c>
      <c r="C2451" s="5" t="s">
        <v>21697</v>
      </c>
      <c r="D2451" s="9">
        <v>42341.0</v>
      </c>
      <c r="E2451" s="5">
        <v>44392.0</v>
      </c>
      <c r="F2451" s="5">
        <v>20178.0</v>
      </c>
      <c r="G2451" s="5" t="s">
        <v>2293</v>
      </c>
      <c r="H2451" s="5" t="s">
        <v>45</v>
      </c>
      <c r="I2451" s="5" t="s">
        <v>21170</v>
      </c>
      <c r="J2451" s="5" t="s">
        <v>2295</v>
      </c>
      <c r="K2451" s="5" t="s">
        <v>21698</v>
      </c>
      <c r="L2451" s="5" t="s">
        <v>21699</v>
      </c>
      <c r="M2451" s="10" t="str">
        <f>IFERROR(__xludf.DUMMYFUNCTION("REGEXEXTRACT(L2936, ""[\s,]([A-Z]{2})[,\s]\s?\d{5}"")"),"#N/A")</f>
        <v>#N/A</v>
      </c>
      <c r="N2451" s="5" t="s">
        <v>21700</v>
      </c>
      <c r="O2451" s="5">
        <v>11030.0</v>
      </c>
      <c r="P2451" s="5">
        <v>1.0</v>
      </c>
      <c r="Q2451" s="5" t="s">
        <v>21701</v>
      </c>
      <c r="R2451" s="5">
        <v>4300.0</v>
      </c>
      <c r="S2451" s="5">
        <v>4403.0</v>
      </c>
      <c r="T2451" s="5" t="s">
        <v>69</v>
      </c>
      <c r="U2451" s="5">
        <v>52.0</v>
      </c>
      <c r="V2451" s="5" t="s">
        <v>93</v>
      </c>
      <c r="W2451" s="5" t="s">
        <v>21702</v>
      </c>
      <c r="X2451" s="5" t="s">
        <v>52</v>
      </c>
      <c r="Y2451" s="5" t="s">
        <v>52</v>
      </c>
      <c r="Z2451" s="5" t="s">
        <v>3754</v>
      </c>
      <c r="AA2451" s="5" t="s">
        <v>21703</v>
      </c>
      <c r="AB2451" s="5" t="s">
        <v>59</v>
      </c>
      <c r="AC2451" s="5" t="s">
        <v>52</v>
      </c>
      <c r="AD2451" s="5" t="s">
        <v>15837</v>
      </c>
      <c r="AE2451" s="5" t="s">
        <v>15838</v>
      </c>
      <c r="AF2451" s="5" t="s">
        <v>2166</v>
      </c>
      <c r="AG2451" s="5" t="s">
        <v>52</v>
      </c>
      <c r="AH2451" s="5" t="s">
        <v>52</v>
      </c>
      <c r="AI2451" s="5" t="s">
        <v>15839</v>
      </c>
      <c r="AJ2451" s="5" t="s">
        <v>21696</v>
      </c>
      <c r="AK2451" s="5" t="s">
        <v>21699</v>
      </c>
      <c r="AL2451" s="5" t="s">
        <v>21335</v>
      </c>
    </row>
    <row r="2452" hidden="1">
      <c r="A2452" s="5" t="s">
        <v>21704</v>
      </c>
      <c r="B2452" s="5" t="s">
        <v>21705</v>
      </c>
      <c r="C2452" s="5" t="s">
        <v>21706</v>
      </c>
      <c r="D2452" s="9">
        <v>42341.0</v>
      </c>
      <c r="E2452" s="5">
        <v>33700.0</v>
      </c>
      <c r="F2452" s="5">
        <v>15318.0</v>
      </c>
      <c r="G2452" s="5" t="s">
        <v>1068</v>
      </c>
      <c r="H2452" s="5" t="s">
        <v>1069</v>
      </c>
      <c r="I2452" s="5" t="s">
        <v>21707</v>
      </c>
      <c r="J2452" s="5" t="s">
        <v>1071</v>
      </c>
      <c r="K2452" s="5" t="s">
        <v>21708</v>
      </c>
      <c r="L2452" s="5" t="s">
        <v>21709</v>
      </c>
      <c r="M2452" s="10" t="str">
        <f>IFERROR(__xludf.DUMMYFUNCTION("REGEXEXTRACT(L2937, ""[\s,]([A-Z]{2})[,\s]\s?\d{5}"")"),"#N/A")</f>
        <v>#N/A</v>
      </c>
      <c r="N2452" s="5" t="s">
        <v>21710</v>
      </c>
      <c r="O2452" s="5">
        <v>33172.0</v>
      </c>
      <c r="P2452" s="5">
        <v>1.0</v>
      </c>
      <c r="Q2452" s="5" t="s">
        <v>21711</v>
      </c>
      <c r="R2452" s="5">
        <v>4350.0</v>
      </c>
      <c r="S2452" s="5">
        <v>5393.0</v>
      </c>
      <c r="T2452" s="5" t="s">
        <v>374</v>
      </c>
      <c r="U2452" s="5">
        <v>0.0</v>
      </c>
      <c r="V2452" s="5" t="s">
        <v>71</v>
      </c>
      <c r="W2452" s="5" t="s">
        <v>21712</v>
      </c>
      <c r="X2452" s="5" t="s">
        <v>52</v>
      </c>
      <c r="Y2452" s="5" t="s">
        <v>52</v>
      </c>
      <c r="Z2452" s="5" t="s">
        <v>21713</v>
      </c>
      <c r="AA2452" s="5" t="s">
        <v>21714</v>
      </c>
      <c r="AB2452" s="5" t="s">
        <v>1177</v>
      </c>
      <c r="AC2452" s="5" t="s">
        <v>52</v>
      </c>
      <c r="AD2452" s="5" t="s">
        <v>1924</v>
      </c>
      <c r="AE2452" s="5" t="s">
        <v>1925</v>
      </c>
      <c r="AF2452" s="5" t="s">
        <v>544</v>
      </c>
      <c r="AG2452" s="5" t="s">
        <v>265</v>
      </c>
      <c r="AH2452" s="5">
        <v>32203.0</v>
      </c>
      <c r="AI2452" s="5" t="s">
        <v>1926</v>
      </c>
      <c r="AJ2452" s="5" t="s">
        <v>21705</v>
      </c>
      <c r="AK2452" s="5" t="s">
        <v>21709</v>
      </c>
      <c r="AL2452" s="5" t="s">
        <v>4470</v>
      </c>
    </row>
    <row r="2453">
      <c r="A2453" s="5" t="s">
        <v>21715</v>
      </c>
      <c r="B2453" s="5" t="s">
        <v>21716</v>
      </c>
      <c r="C2453" s="5" t="s">
        <v>21409</v>
      </c>
      <c r="D2453" s="9">
        <v>42340.0</v>
      </c>
      <c r="E2453" s="5">
        <v>796.0</v>
      </c>
      <c r="F2453" s="5">
        <v>362.0</v>
      </c>
      <c r="G2453" s="5" t="s">
        <v>7358</v>
      </c>
      <c r="H2453" s="5" t="s">
        <v>45</v>
      </c>
      <c r="I2453" s="5" t="s">
        <v>21717</v>
      </c>
      <c r="J2453" s="5" t="s">
        <v>47</v>
      </c>
      <c r="K2453" s="5" t="s">
        <v>21718</v>
      </c>
      <c r="L2453" s="5" t="s">
        <v>21719</v>
      </c>
      <c r="M2453" s="10" t="str">
        <f>IFERROR(__xludf.DUMMYFUNCTION("REGEXEXTRACT(L2938, ""[\s,]([A-Z]{2})[,\s]\s?\d{5}"")"),"#N/A")</f>
        <v>#N/A</v>
      </c>
      <c r="N2453" s="5" t="s">
        <v>21720</v>
      </c>
      <c r="O2453" s="5">
        <v>1824.0</v>
      </c>
      <c r="P2453" s="5">
        <v>1.0</v>
      </c>
      <c r="Q2453" s="5" t="s">
        <v>21721</v>
      </c>
      <c r="R2453" s="5" t="s">
        <v>52</v>
      </c>
      <c r="S2453" s="5">
        <v>1.0</v>
      </c>
      <c r="T2453" s="5" t="s">
        <v>92</v>
      </c>
      <c r="U2453" s="5">
        <v>0.0</v>
      </c>
      <c r="V2453" s="5" t="s">
        <v>70</v>
      </c>
      <c r="W2453" s="5" t="s">
        <v>21722</v>
      </c>
      <c r="X2453" s="5" t="s">
        <v>55</v>
      </c>
      <c r="Y2453" s="5" t="s">
        <v>21723</v>
      </c>
      <c r="Z2453" s="5" t="s">
        <v>21724</v>
      </c>
      <c r="AA2453" s="5">
        <v>1.4940212E7</v>
      </c>
      <c r="AB2453" s="5" t="s">
        <v>59</v>
      </c>
      <c r="AC2453" s="5" t="s">
        <v>52</v>
      </c>
      <c r="AD2453" s="5" t="s">
        <v>5117</v>
      </c>
      <c r="AE2453" s="5" t="s">
        <v>5118</v>
      </c>
      <c r="AF2453" s="5" t="s">
        <v>5119</v>
      </c>
      <c r="AG2453" s="5" t="s">
        <v>52</v>
      </c>
      <c r="AH2453" s="5">
        <v>3087.0</v>
      </c>
      <c r="AI2453" s="5" t="s">
        <v>5120</v>
      </c>
      <c r="AJ2453" s="5" t="s">
        <v>102</v>
      </c>
      <c r="AK2453" s="5" t="s">
        <v>52</v>
      </c>
      <c r="AL2453" s="5" t="s">
        <v>21418</v>
      </c>
    </row>
    <row r="2454" hidden="1">
      <c r="A2454" s="5" t="s">
        <v>21725</v>
      </c>
      <c r="B2454" s="5" t="s">
        <v>21726</v>
      </c>
      <c r="C2454" s="5" t="s">
        <v>21727</v>
      </c>
      <c r="D2454" s="9">
        <v>42339.0</v>
      </c>
      <c r="E2454" s="5">
        <v>20526.0</v>
      </c>
      <c r="F2454" s="5">
        <v>9330.0</v>
      </c>
      <c r="G2454" s="5" t="s">
        <v>21728</v>
      </c>
      <c r="H2454" s="5" t="s">
        <v>1069</v>
      </c>
      <c r="I2454" s="5" t="s">
        <v>21729</v>
      </c>
      <c r="J2454" s="5" t="s">
        <v>21730</v>
      </c>
      <c r="K2454" s="5" t="s">
        <v>21731</v>
      </c>
      <c r="L2454" s="5" t="s">
        <v>21732</v>
      </c>
      <c r="M2454" s="10" t="str">
        <f>IFERROR(__xludf.DUMMYFUNCTION("REGEXEXTRACT(L2939, ""[\s,]([A-Z]{2})[,\s]\s?\d{5}"")"),"#N/A")</f>
        <v>#N/A</v>
      </c>
      <c r="N2454" s="5" t="s">
        <v>21733</v>
      </c>
      <c r="O2454" s="5">
        <v>1843.0</v>
      </c>
      <c r="P2454" s="5">
        <v>1.0</v>
      </c>
      <c r="Q2454" s="5" t="s">
        <v>21734</v>
      </c>
      <c r="R2454" s="5">
        <v>4510.0</v>
      </c>
      <c r="S2454" s="5">
        <v>4403.0</v>
      </c>
      <c r="T2454" s="5" t="s">
        <v>92</v>
      </c>
      <c r="U2454" s="5">
        <v>0.0</v>
      </c>
      <c r="V2454" s="5" t="s">
        <v>1920</v>
      </c>
      <c r="W2454" s="5" t="s">
        <v>21735</v>
      </c>
      <c r="X2454" s="5" t="s">
        <v>52</v>
      </c>
      <c r="Y2454" s="5" t="s">
        <v>52</v>
      </c>
      <c r="Z2454" s="5" t="s">
        <v>21736</v>
      </c>
      <c r="AA2454" s="5" t="s">
        <v>21737</v>
      </c>
      <c r="AB2454" s="5" t="s">
        <v>1177</v>
      </c>
      <c r="AC2454" s="5" t="s">
        <v>283</v>
      </c>
      <c r="AD2454" s="5" t="s">
        <v>1924</v>
      </c>
      <c r="AE2454" s="5" t="s">
        <v>1925</v>
      </c>
      <c r="AF2454" s="5" t="s">
        <v>544</v>
      </c>
      <c r="AG2454" s="5" t="s">
        <v>265</v>
      </c>
      <c r="AH2454" s="5">
        <v>32203.0</v>
      </c>
      <c r="AI2454" s="5" t="s">
        <v>1926</v>
      </c>
      <c r="AJ2454" s="5" t="s">
        <v>21726</v>
      </c>
      <c r="AK2454" s="5" t="s">
        <v>21732</v>
      </c>
      <c r="AL2454" s="5" t="s">
        <v>21738</v>
      </c>
    </row>
    <row r="2455">
      <c r="A2455" s="5" t="s">
        <v>21739</v>
      </c>
      <c r="B2455" s="5" t="s">
        <v>21740</v>
      </c>
      <c r="C2455" s="5" t="s">
        <v>21741</v>
      </c>
      <c r="D2455" s="9">
        <v>42339.0</v>
      </c>
      <c r="E2455" s="5">
        <v>146191.0</v>
      </c>
      <c r="F2455" s="5">
        <v>66450.0</v>
      </c>
      <c r="G2455" s="5" t="s">
        <v>2389</v>
      </c>
      <c r="H2455" s="5" t="s">
        <v>45</v>
      </c>
      <c r="I2455" s="5" t="s">
        <v>3759</v>
      </c>
      <c r="J2455" s="5" t="s">
        <v>2391</v>
      </c>
      <c r="K2455" s="5" t="s">
        <v>21742</v>
      </c>
      <c r="L2455" s="5" t="s">
        <v>21743</v>
      </c>
      <c r="M2455" s="10" t="str">
        <f>IFERROR(__xludf.DUMMYFUNCTION("REGEXEXTRACT(L2940, ""[\s,]([A-Z]{2})[,\s]\s?\d{5}"")"),"#N/A")</f>
        <v>#N/A</v>
      </c>
      <c r="N2455" s="5" t="s">
        <v>21744</v>
      </c>
      <c r="O2455" s="5" t="s">
        <v>21745</v>
      </c>
      <c r="P2455" s="5">
        <v>3.0</v>
      </c>
      <c r="Q2455" s="5" t="s">
        <v>21746</v>
      </c>
      <c r="R2455" s="5" t="s">
        <v>52</v>
      </c>
      <c r="S2455" s="5">
        <v>37.0</v>
      </c>
      <c r="T2455" s="5" t="s">
        <v>1386</v>
      </c>
      <c r="U2455" s="5">
        <v>40.0</v>
      </c>
      <c r="V2455" s="5" t="s">
        <v>70</v>
      </c>
      <c r="W2455" s="5" t="s">
        <v>21747</v>
      </c>
      <c r="X2455" s="5" t="s">
        <v>52</v>
      </c>
      <c r="Y2455" s="5" t="s">
        <v>52</v>
      </c>
      <c r="Z2455" s="5" t="s">
        <v>21748</v>
      </c>
      <c r="AA2455" s="5" t="s">
        <v>52</v>
      </c>
      <c r="AB2455" s="5" t="s">
        <v>604</v>
      </c>
      <c r="AC2455" s="5" t="s">
        <v>52</v>
      </c>
      <c r="AD2455" s="5" t="s">
        <v>72</v>
      </c>
      <c r="AE2455" s="5" t="s">
        <v>73</v>
      </c>
      <c r="AF2455" s="5" t="s">
        <v>74</v>
      </c>
      <c r="AG2455" s="5" t="s">
        <v>75</v>
      </c>
      <c r="AH2455" s="5" t="s">
        <v>76</v>
      </c>
      <c r="AI2455" s="5" t="s">
        <v>77</v>
      </c>
      <c r="AJ2455" s="5" t="s">
        <v>2164</v>
      </c>
      <c r="AK2455" s="5" t="s">
        <v>21749</v>
      </c>
      <c r="AL2455" s="5" t="s">
        <v>6168</v>
      </c>
    </row>
    <row r="2456" hidden="1">
      <c r="A2456" s="5" t="s">
        <v>21252</v>
      </c>
      <c r="B2456" s="5" t="s">
        <v>14992</v>
      </c>
      <c r="C2456" s="5" t="s">
        <v>14993</v>
      </c>
      <c r="D2456" s="9">
        <v>42336.0</v>
      </c>
      <c r="E2456" s="5">
        <v>97702.0</v>
      </c>
      <c r="F2456" s="5">
        <v>44410.0</v>
      </c>
      <c r="G2456" s="5" t="s">
        <v>2212</v>
      </c>
      <c r="H2456" s="5" t="s">
        <v>189</v>
      </c>
      <c r="I2456" s="5" t="s">
        <v>19193</v>
      </c>
      <c r="J2456" s="5" t="s">
        <v>2214</v>
      </c>
      <c r="K2456" s="5" t="s">
        <v>20902</v>
      </c>
      <c r="L2456" s="5" t="s">
        <v>20903</v>
      </c>
      <c r="M2456" s="10" t="str">
        <f>IFERROR(__xludf.DUMMYFUNCTION("REGEXEXTRACT(L2941, ""[\s,]([A-Z]{2})[,\s]\s?\d{5}"")"),"#N/A")</f>
        <v>#N/A</v>
      </c>
      <c r="N2456" s="5" t="s">
        <v>21750</v>
      </c>
      <c r="O2456" s="5">
        <v>94987.0</v>
      </c>
      <c r="P2456" s="5">
        <v>2.0</v>
      </c>
      <c r="Q2456" s="5" t="s">
        <v>21751</v>
      </c>
      <c r="R2456" s="5" t="s">
        <v>52</v>
      </c>
      <c r="S2456" s="5">
        <v>1055.0</v>
      </c>
      <c r="T2456" s="5" t="s">
        <v>115</v>
      </c>
      <c r="U2456" s="5">
        <v>0.0</v>
      </c>
      <c r="V2456" s="5" t="s">
        <v>70</v>
      </c>
      <c r="W2456" s="5" t="s">
        <v>21752</v>
      </c>
      <c r="X2456" s="5" t="s">
        <v>71</v>
      </c>
      <c r="Y2456" s="5" t="s">
        <v>52</v>
      </c>
      <c r="Z2456" s="5" t="s">
        <v>21753</v>
      </c>
      <c r="AA2456" s="5" t="s">
        <v>21754</v>
      </c>
      <c r="AB2456" s="5" t="s">
        <v>235</v>
      </c>
      <c r="AC2456" s="5" t="s">
        <v>52</v>
      </c>
      <c r="AD2456" s="5" t="s">
        <v>398</v>
      </c>
      <c r="AE2456" s="5" t="s">
        <v>399</v>
      </c>
      <c r="AF2456" s="5" t="s">
        <v>400</v>
      </c>
      <c r="AG2456" s="5" t="s">
        <v>401</v>
      </c>
      <c r="AH2456" s="5">
        <v>23502.0</v>
      </c>
      <c r="AI2456" s="5" t="s">
        <v>402</v>
      </c>
      <c r="AJ2456" s="5" t="s">
        <v>14992</v>
      </c>
      <c r="AK2456" s="5" t="s">
        <v>20903</v>
      </c>
      <c r="AL2456" s="5" t="s">
        <v>2223</v>
      </c>
    </row>
    <row r="2457" hidden="1">
      <c r="A2457" s="5" t="s">
        <v>21755</v>
      </c>
      <c r="B2457" s="5" t="s">
        <v>11537</v>
      </c>
      <c r="C2457" s="5" t="s">
        <v>21756</v>
      </c>
      <c r="D2457" s="9">
        <v>42335.0</v>
      </c>
      <c r="E2457" s="5">
        <v>41039.0</v>
      </c>
      <c r="F2457" s="5">
        <v>18654.0</v>
      </c>
      <c r="G2457" s="5" t="s">
        <v>5560</v>
      </c>
      <c r="H2457" s="5" t="s">
        <v>171</v>
      </c>
      <c r="I2457" s="5" t="s">
        <v>21757</v>
      </c>
      <c r="J2457" s="5" t="s">
        <v>2214</v>
      </c>
      <c r="K2457" s="5" t="s">
        <v>21758</v>
      </c>
      <c r="L2457" s="5" t="s">
        <v>21759</v>
      </c>
      <c r="M2457" s="10" t="str">
        <f>IFERROR(__xludf.DUMMYFUNCTION("REGEXEXTRACT(L2942, ""[\s,]([A-Z]{2})[,\s]\s?\d{5}"")"),"#N/A")</f>
        <v>#N/A</v>
      </c>
      <c r="N2457" s="5" t="s">
        <v>21760</v>
      </c>
      <c r="O2457" s="5" t="s">
        <v>52</v>
      </c>
      <c r="P2457" s="5">
        <v>1.0</v>
      </c>
      <c r="Q2457" s="5" t="s">
        <v>21761</v>
      </c>
      <c r="R2457" s="5">
        <v>2200.0</v>
      </c>
      <c r="S2457" s="5">
        <v>1050.0</v>
      </c>
      <c r="T2457" s="5" t="s">
        <v>115</v>
      </c>
      <c r="U2457" s="5">
        <v>0.0</v>
      </c>
      <c r="V2457" s="5" t="s">
        <v>52</v>
      </c>
      <c r="W2457" s="5" t="s">
        <v>21762</v>
      </c>
      <c r="X2457" s="5" t="s">
        <v>52</v>
      </c>
      <c r="Y2457" s="5" t="s">
        <v>52</v>
      </c>
      <c r="Z2457" s="5" t="s">
        <v>21763</v>
      </c>
      <c r="AA2457" s="5" t="s">
        <v>21764</v>
      </c>
      <c r="AB2457" s="5" t="s">
        <v>162</v>
      </c>
      <c r="AC2457" s="5" t="s">
        <v>52</v>
      </c>
      <c r="AD2457" s="5" t="s">
        <v>181</v>
      </c>
      <c r="AE2457" s="5" t="s">
        <v>182</v>
      </c>
      <c r="AF2457" s="5" t="s">
        <v>183</v>
      </c>
      <c r="AG2457" s="5" t="s">
        <v>52</v>
      </c>
      <c r="AH2457" s="5" t="s">
        <v>52</v>
      </c>
      <c r="AI2457" s="5" t="s">
        <v>184</v>
      </c>
      <c r="AJ2457" s="5" t="s">
        <v>21765</v>
      </c>
      <c r="AK2457" s="5" t="s">
        <v>21766</v>
      </c>
      <c r="AL2457" s="5" t="s">
        <v>16785</v>
      </c>
    </row>
    <row r="2458" hidden="1">
      <c r="A2458" s="5" t="s">
        <v>21767</v>
      </c>
      <c r="B2458" s="5" t="s">
        <v>14671</v>
      </c>
      <c r="C2458" s="5" t="s">
        <v>21768</v>
      </c>
      <c r="D2458" s="9">
        <v>42334.0</v>
      </c>
      <c r="E2458" s="5">
        <v>28478.0</v>
      </c>
      <c r="F2458" s="5">
        <v>12945.0</v>
      </c>
      <c r="G2458" s="5" t="s">
        <v>3241</v>
      </c>
      <c r="H2458" s="5" t="s">
        <v>189</v>
      </c>
      <c r="I2458" s="5" t="s">
        <v>7777</v>
      </c>
      <c r="J2458" s="5" t="s">
        <v>2214</v>
      </c>
      <c r="K2458" s="5" t="s">
        <v>21769</v>
      </c>
      <c r="L2458" s="5" t="s">
        <v>14673</v>
      </c>
      <c r="M2458" s="10" t="str">
        <f>IFERROR(__xludf.DUMMYFUNCTION("REGEXEXTRACT(L2943, ""[\s,]([A-Z]{2})[,\s]\s?\d{5}"")"),"#N/A")</f>
        <v>#N/A</v>
      </c>
      <c r="N2458" s="5" t="s">
        <v>21770</v>
      </c>
      <c r="O2458" s="5">
        <v>27401.0</v>
      </c>
      <c r="P2458" s="5">
        <v>1.0</v>
      </c>
      <c r="Q2458" s="5" t="s">
        <v>21771</v>
      </c>
      <c r="R2458" s="5" t="s">
        <v>91</v>
      </c>
      <c r="S2458" s="5">
        <v>1583.0</v>
      </c>
      <c r="T2458" s="5" t="s">
        <v>115</v>
      </c>
      <c r="U2458" s="5">
        <v>0.0</v>
      </c>
      <c r="V2458" s="5" t="s">
        <v>158</v>
      </c>
      <c r="W2458" s="5" t="s">
        <v>21772</v>
      </c>
      <c r="X2458" s="5" t="s">
        <v>52</v>
      </c>
      <c r="Y2458" s="5" t="s">
        <v>52</v>
      </c>
      <c r="Z2458" s="5">
        <v>170.0</v>
      </c>
      <c r="AA2458" s="5" t="s">
        <v>21773</v>
      </c>
      <c r="AB2458" s="5" t="s">
        <v>1831</v>
      </c>
      <c r="AC2458" s="5" t="s">
        <v>52</v>
      </c>
      <c r="AD2458" s="5" t="s">
        <v>3250</v>
      </c>
      <c r="AE2458" s="5" t="s">
        <v>3251</v>
      </c>
      <c r="AF2458" s="5" t="s">
        <v>3252</v>
      </c>
      <c r="AG2458" s="5" t="s">
        <v>265</v>
      </c>
      <c r="AH2458" s="5">
        <v>32406.0</v>
      </c>
      <c r="AI2458" s="5" t="s">
        <v>3253</v>
      </c>
      <c r="AJ2458" s="5" t="s">
        <v>14677</v>
      </c>
      <c r="AK2458" s="5" t="s">
        <v>21774</v>
      </c>
      <c r="AL2458" s="5" t="s">
        <v>3256</v>
      </c>
    </row>
    <row r="2459">
      <c r="A2459" s="5" t="s">
        <v>21775</v>
      </c>
      <c r="B2459" s="5" t="s">
        <v>21776</v>
      </c>
      <c r="C2459" s="5" t="s">
        <v>21777</v>
      </c>
      <c r="D2459" s="9">
        <v>42333.0</v>
      </c>
      <c r="E2459" s="5">
        <v>118472.0</v>
      </c>
      <c r="F2459" s="5">
        <v>53851.0</v>
      </c>
      <c r="G2459" s="5" t="s">
        <v>1458</v>
      </c>
      <c r="H2459" s="5" t="s">
        <v>45</v>
      </c>
      <c r="I2459" s="5" t="s">
        <v>6158</v>
      </c>
      <c r="J2459" s="5" t="s">
        <v>1460</v>
      </c>
      <c r="K2459" s="5" t="s">
        <v>21778</v>
      </c>
      <c r="L2459" s="5" t="s">
        <v>21779</v>
      </c>
      <c r="M2459" s="10" t="str">
        <f>IFERROR(__xludf.DUMMYFUNCTION("REGEXEXTRACT(L2944, ""[\s,]([A-Z]{2})[,\s]\s?\d{5}"")"),"#N/A")</f>
        <v>#N/A</v>
      </c>
      <c r="N2459" s="5" t="s">
        <v>21780</v>
      </c>
      <c r="O2459" s="5">
        <v>77037.0</v>
      </c>
      <c r="P2459" s="5">
        <v>3.0</v>
      </c>
      <c r="Q2459" s="5" t="s">
        <v>21781</v>
      </c>
      <c r="R2459" s="5" t="s">
        <v>21782</v>
      </c>
      <c r="S2459" s="5">
        <v>10739.0</v>
      </c>
      <c r="T2459" s="5" t="s">
        <v>53</v>
      </c>
      <c r="U2459" s="5">
        <v>0.0</v>
      </c>
      <c r="V2459" s="5" t="s">
        <v>93</v>
      </c>
      <c r="W2459" s="5" t="s">
        <v>21783</v>
      </c>
      <c r="X2459" s="5" t="s">
        <v>55</v>
      </c>
      <c r="Y2459" s="5" t="s">
        <v>21784</v>
      </c>
      <c r="Z2459" s="5" t="s">
        <v>21785</v>
      </c>
      <c r="AA2459" s="5" t="s">
        <v>21786</v>
      </c>
      <c r="AB2459" s="5" t="s">
        <v>260</v>
      </c>
      <c r="AC2459" s="5" t="s">
        <v>52</v>
      </c>
      <c r="AD2459" s="5" t="s">
        <v>3141</v>
      </c>
      <c r="AE2459" s="5" t="s">
        <v>3142</v>
      </c>
      <c r="AF2459" s="5" t="s">
        <v>162</v>
      </c>
      <c r="AG2459" s="5" t="s">
        <v>52</v>
      </c>
      <c r="AH2459" s="5" t="s">
        <v>52</v>
      </c>
      <c r="AI2459" s="5" t="s">
        <v>3143</v>
      </c>
      <c r="AJ2459" s="5" t="s">
        <v>21787</v>
      </c>
      <c r="AK2459" s="5" t="s">
        <v>21788</v>
      </c>
      <c r="AL2459" s="5" t="s">
        <v>21789</v>
      </c>
    </row>
    <row r="2460" hidden="1">
      <c r="A2460" s="5" t="s">
        <v>21790</v>
      </c>
      <c r="B2460" s="5" t="s">
        <v>3008</v>
      </c>
      <c r="C2460" s="5" t="s">
        <v>3009</v>
      </c>
      <c r="D2460" s="9">
        <v>42331.0</v>
      </c>
      <c r="E2460" s="5">
        <v>22876.0</v>
      </c>
      <c r="F2460" s="5">
        <v>10398.0</v>
      </c>
      <c r="G2460" s="5" t="s">
        <v>107</v>
      </c>
      <c r="H2460" s="5" t="s">
        <v>1069</v>
      </c>
      <c r="I2460" s="5" t="s">
        <v>9835</v>
      </c>
      <c r="J2460" s="5" t="s">
        <v>109</v>
      </c>
      <c r="K2460" s="5" t="s">
        <v>21791</v>
      </c>
      <c r="L2460" s="5" t="s">
        <v>21792</v>
      </c>
      <c r="M2460" s="10" t="str">
        <f>IFERROR(__xludf.DUMMYFUNCTION("REGEXEXTRACT(L2945, ""[\s,]([A-Z]{2})[,\s]\s?\d{5}"")"),"#N/A")</f>
        <v>#N/A</v>
      </c>
      <c r="N2460" s="5" t="s">
        <v>21793</v>
      </c>
      <c r="O2460" s="5">
        <v>33134.0</v>
      </c>
      <c r="P2460" s="5">
        <v>1.0</v>
      </c>
      <c r="Q2460" s="5" t="s">
        <v>21794</v>
      </c>
      <c r="R2460" s="5">
        <v>4510.0</v>
      </c>
      <c r="S2460" s="5">
        <v>36.0</v>
      </c>
      <c r="T2460" s="5" t="s">
        <v>115</v>
      </c>
      <c r="U2460" s="5">
        <v>0.0</v>
      </c>
      <c r="V2460" s="5" t="s">
        <v>52</v>
      </c>
      <c r="W2460" s="5" t="s">
        <v>21795</v>
      </c>
      <c r="X2460" s="5" t="s">
        <v>71</v>
      </c>
      <c r="Y2460" s="5" t="s">
        <v>52</v>
      </c>
      <c r="Z2460" s="5" t="s">
        <v>21796</v>
      </c>
      <c r="AA2460" s="5">
        <v>5010.0</v>
      </c>
      <c r="AB2460" s="5" t="s">
        <v>730</v>
      </c>
      <c r="AC2460" s="5" t="s">
        <v>52</v>
      </c>
      <c r="AD2460" s="5" t="s">
        <v>181</v>
      </c>
      <c r="AE2460" s="5" t="s">
        <v>182</v>
      </c>
      <c r="AF2460" s="5" t="s">
        <v>183</v>
      </c>
      <c r="AG2460" s="5" t="s">
        <v>52</v>
      </c>
      <c r="AH2460" s="5" t="s">
        <v>52</v>
      </c>
      <c r="AI2460" s="5" t="s">
        <v>184</v>
      </c>
      <c r="AJ2460" s="5" t="s">
        <v>3008</v>
      </c>
      <c r="AK2460" s="5" t="s">
        <v>21797</v>
      </c>
      <c r="AL2460" s="5" t="s">
        <v>3316</v>
      </c>
    </row>
    <row r="2461" hidden="1">
      <c r="A2461" s="5" t="s">
        <v>21798</v>
      </c>
      <c r="B2461" s="5" t="s">
        <v>19131</v>
      </c>
      <c r="C2461" s="5" t="s">
        <v>21799</v>
      </c>
      <c r="D2461" s="9">
        <v>42331.0</v>
      </c>
      <c r="E2461" s="5">
        <v>21666.0</v>
      </c>
      <c r="F2461" s="5">
        <v>9848.0</v>
      </c>
      <c r="G2461" s="5" t="s">
        <v>107</v>
      </c>
      <c r="H2461" s="5" t="s">
        <v>1069</v>
      </c>
      <c r="I2461" s="5" t="s">
        <v>9835</v>
      </c>
      <c r="J2461" s="5" t="s">
        <v>109</v>
      </c>
      <c r="K2461" s="5" t="s">
        <v>21800</v>
      </c>
      <c r="L2461" s="5" t="s">
        <v>21801</v>
      </c>
      <c r="M2461" s="10" t="str">
        <f>IFERROR(__xludf.DUMMYFUNCTION("REGEXEXTRACT(L2946, ""[\s,]([A-Z]{2})[,\s]\s?\d{5}"")"),"#N/A")</f>
        <v>#N/A</v>
      </c>
      <c r="N2461" s="5" t="s">
        <v>21802</v>
      </c>
      <c r="O2461" s="5">
        <v>33131.0</v>
      </c>
      <c r="P2461" s="5">
        <v>1.0</v>
      </c>
      <c r="Q2461" s="5" t="s">
        <v>21794</v>
      </c>
      <c r="R2461" s="5">
        <v>4510.0</v>
      </c>
      <c r="S2461" s="5">
        <v>12.0</v>
      </c>
      <c r="T2461" s="5" t="s">
        <v>115</v>
      </c>
      <c r="U2461" s="5">
        <v>0.0</v>
      </c>
      <c r="V2461" s="5" t="s">
        <v>52</v>
      </c>
      <c r="W2461" s="5" t="s">
        <v>21803</v>
      </c>
      <c r="X2461" s="5" t="s">
        <v>55</v>
      </c>
      <c r="Y2461" s="5" t="s">
        <v>21795</v>
      </c>
      <c r="Z2461" s="5" t="s">
        <v>21796</v>
      </c>
      <c r="AA2461" s="5">
        <v>5010.0</v>
      </c>
      <c r="AB2461" s="5" t="s">
        <v>730</v>
      </c>
      <c r="AC2461" s="5" t="s">
        <v>52</v>
      </c>
      <c r="AD2461" s="5" t="s">
        <v>181</v>
      </c>
      <c r="AE2461" s="5" t="s">
        <v>182</v>
      </c>
      <c r="AF2461" s="5" t="s">
        <v>183</v>
      </c>
      <c r="AG2461" s="5" t="s">
        <v>52</v>
      </c>
      <c r="AH2461" s="5" t="s">
        <v>52</v>
      </c>
      <c r="AI2461" s="5" t="s">
        <v>184</v>
      </c>
      <c r="AJ2461" s="5" t="s">
        <v>102</v>
      </c>
      <c r="AK2461" s="5" t="s">
        <v>52</v>
      </c>
      <c r="AL2461" s="5" t="s">
        <v>3316</v>
      </c>
    </row>
    <row r="2462" hidden="1">
      <c r="A2462" s="5" t="s">
        <v>21804</v>
      </c>
      <c r="B2462" s="5" t="s">
        <v>16737</v>
      </c>
      <c r="C2462" s="5" t="s">
        <v>16738</v>
      </c>
      <c r="D2462" s="9">
        <v>42327.0</v>
      </c>
      <c r="E2462" s="5">
        <v>21395.0</v>
      </c>
      <c r="F2462" s="5">
        <v>9725.0</v>
      </c>
      <c r="G2462" s="5" t="s">
        <v>3378</v>
      </c>
      <c r="H2462" s="5" t="s">
        <v>272</v>
      </c>
      <c r="I2462" s="5" t="s">
        <v>21805</v>
      </c>
      <c r="J2462" s="5" t="s">
        <v>3378</v>
      </c>
      <c r="K2462" s="5" t="s">
        <v>21806</v>
      </c>
      <c r="L2462" s="5" t="s">
        <v>16741</v>
      </c>
      <c r="M2462" s="10" t="str">
        <f>IFERROR(__xludf.DUMMYFUNCTION("REGEXEXTRACT(L2947, ""[\s,]([A-Z]{2})[,\s]\s?\d{5}"")"),"#N/A")</f>
        <v>#N/A</v>
      </c>
      <c r="N2462" s="5" t="s">
        <v>16742</v>
      </c>
      <c r="O2462" s="5">
        <v>45242.0</v>
      </c>
      <c r="P2462" s="5">
        <v>1.0</v>
      </c>
      <c r="Q2462" s="5" t="s">
        <v>21807</v>
      </c>
      <c r="R2462" s="5">
        <v>2200.0</v>
      </c>
      <c r="S2462" s="5">
        <v>968.0</v>
      </c>
      <c r="T2462" s="5" t="s">
        <v>69</v>
      </c>
      <c r="U2462" s="5">
        <v>0.0</v>
      </c>
      <c r="V2462" s="5" t="s">
        <v>93</v>
      </c>
      <c r="W2462" s="5" t="s">
        <v>21808</v>
      </c>
      <c r="X2462" s="5" t="s">
        <v>55</v>
      </c>
      <c r="Y2462" s="5" t="s">
        <v>21809</v>
      </c>
      <c r="Z2462" s="5" t="s">
        <v>12001</v>
      </c>
      <c r="AA2462" s="5" t="s">
        <v>21810</v>
      </c>
      <c r="AB2462" s="5" t="s">
        <v>1831</v>
      </c>
      <c r="AC2462" s="5" t="s">
        <v>52</v>
      </c>
      <c r="AD2462" s="5" t="s">
        <v>3141</v>
      </c>
      <c r="AE2462" s="5" t="s">
        <v>3142</v>
      </c>
      <c r="AF2462" s="5" t="s">
        <v>162</v>
      </c>
      <c r="AG2462" s="5" t="s">
        <v>52</v>
      </c>
      <c r="AH2462" s="5" t="s">
        <v>52</v>
      </c>
      <c r="AI2462" s="5" t="s">
        <v>3143</v>
      </c>
      <c r="AJ2462" s="5" t="s">
        <v>102</v>
      </c>
      <c r="AK2462" s="5" t="s">
        <v>52</v>
      </c>
      <c r="AL2462" s="5" t="s">
        <v>162</v>
      </c>
    </row>
    <row r="2463" hidden="1">
      <c r="A2463" s="5" t="s">
        <v>21811</v>
      </c>
      <c r="B2463" s="5" t="s">
        <v>21812</v>
      </c>
      <c r="C2463" s="5" t="s">
        <v>21813</v>
      </c>
      <c r="D2463" s="9">
        <v>42327.0</v>
      </c>
      <c r="E2463" s="5">
        <v>23509.0</v>
      </c>
      <c r="F2463" s="5">
        <v>10686.0</v>
      </c>
      <c r="G2463" s="5" t="s">
        <v>3378</v>
      </c>
      <c r="H2463" s="5" t="s">
        <v>272</v>
      </c>
      <c r="I2463" s="5" t="s">
        <v>21805</v>
      </c>
      <c r="J2463" s="5" t="s">
        <v>3378</v>
      </c>
      <c r="K2463" s="5" t="s">
        <v>21814</v>
      </c>
      <c r="L2463" s="5" t="s">
        <v>21815</v>
      </c>
      <c r="M2463" s="10" t="str">
        <f>IFERROR(__xludf.DUMMYFUNCTION("REGEXEXTRACT(L2948, ""[\s,]([A-Z]{2})[,\s]\s?\d{5}"")"),"#N/A")</f>
        <v>#N/A</v>
      </c>
      <c r="N2463" s="5" t="s">
        <v>21816</v>
      </c>
      <c r="O2463" s="5">
        <v>41018.0</v>
      </c>
      <c r="P2463" s="5">
        <v>1.0</v>
      </c>
      <c r="Q2463" s="5" t="s">
        <v>21807</v>
      </c>
      <c r="R2463" s="5">
        <v>2200.0</v>
      </c>
      <c r="S2463" s="5">
        <v>1044.0</v>
      </c>
      <c r="T2463" s="5" t="s">
        <v>69</v>
      </c>
      <c r="U2463" s="5">
        <v>0.0</v>
      </c>
      <c r="V2463" s="5" t="s">
        <v>70</v>
      </c>
      <c r="W2463" s="5" t="s">
        <v>21809</v>
      </c>
      <c r="X2463" s="5" t="s">
        <v>71</v>
      </c>
      <c r="Y2463" s="5" t="s">
        <v>52</v>
      </c>
      <c r="Z2463" s="5" t="s">
        <v>12001</v>
      </c>
      <c r="AA2463" s="5" t="s">
        <v>21810</v>
      </c>
      <c r="AB2463" s="5" t="s">
        <v>1831</v>
      </c>
      <c r="AC2463" s="5" t="s">
        <v>283</v>
      </c>
      <c r="AD2463" s="5" t="s">
        <v>3974</v>
      </c>
      <c r="AE2463" s="5" t="s">
        <v>3975</v>
      </c>
      <c r="AF2463" s="5" t="s">
        <v>183</v>
      </c>
      <c r="AG2463" s="5" t="s">
        <v>52</v>
      </c>
      <c r="AH2463" s="5" t="s">
        <v>3976</v>
      </c>
      <c r="AI2463" s="5" t="s">
        <v>3977</v>
      </c>
      <c r="AJ2463" s="5" t="s">
        <v>21812</v>
      </c>
      <c r="AK2463" s="5" t="s">
        <v>21817</v>
      </c>
      <c r="AL2463" s="5" t="s">
        <v>6866</v>
      </c>
    </row>
    <row r="2464" hidden="1">
      <c r="A2464" s="5" t="s">
        <v>21818</v>
      </c>
      <c r="B2464" s="5" t="s">
        <v>21819</v>
      </c>
      <c r="C2464" s="5" t="s">
        <v>21820</v>
      </c>
      <c r="D2464" s="9">
        <v>42325.0</v>
      </c>
      <c r="E2464" s="5">
        <v>77691.0</v>
      </c>
      <c r="F2464" s="5">
        <v>35314.0</v>
      </c>
      <c r="G2464" s="5" t="s">
        <v>634</v>
      </c>
      <c r="H2464" s="5" t="s">
        <v>272</v>
      </c>
      <c r="I2464" s="5" t="s">
        <v>18365</v>
      </c>
      <c r="J2464" s="5" t="s">
        <v>274</v>
      </c>
      <c r="K2464" s="5" t="s">
        <v>21821</v>
      </c>
      <c r="L2464" s="5" t="s">
        <v>21822</v>
      </c>
      <c r="M2464" s="10" t="str">
        <f>IFERROR(__xludf.DUMMYFUNCTION("REGEXEXTRACT(L2949, ""[\s,]([A-Z]{2})[,\s]\s?\d{5}"")"),"#N/A")</f>
        <v>#N/A</v>
      </c>
      <c r="N2464" s="5" t="s">
        <v>21823</v>
      </c>
      <c r="O2464" s="5">
        <v>16045.0</v>
      </c>
      <c r="P2464" s="5">
        <v>5.0</v>
      </c>
      <c r="Q2464" s="5" t="s">
        <v>21824</v>
      </c>
      <c r="R2464" s="5" t="s">
        <v>21825</v>
      </c>
      <c r="S2464" s="5">
        <v>37175.0</v>
      </c>
      <c r="T2464" s="5" t="s">
        <v>69</v>
      </c>
      <c r="U2464" s="5">
        <v>0.0</v>
      </c>
      <c r="V2464" s="5" t="s">
        <v>52</v>
      </c>
      <c r="W2464" s="5" t="s">
        <v>21826</v>
      </c>
      <c r="X2464" s="5" t="s">
        <v>52</v>
      </c>
      <c r="Y2464" s="5" t="s">
        <v>52</v>
      </c>
      <c r="Z2464" s="5" t="s">
        <v>21827</v>
      </c>
      <c r="AA2464" s="5" t="s">
        <v>21828</v>
      </c>
      <c r="AB2464" s="5" t="s">
        <v>162</v>
      </c>
      <c r="AC2464" s="5" t="s">
        <v>52</v>
      </c>
      <c r="AD2464" s="5" t="s">
        <v>3589</v>
      </c>
      <c r="AE2464" s="5" t="s">
        <v>3590</v>
      </c>
      <c r="AF2464" s="5" t="s">
        <v>3591</v>
      </c>
      <c r="AG2464" s="5" t="s">
        <v>52</v>
      </c>
      <c r="AH2464" s="5" t="s">
        <v>52</v>
      </c>
      <c r="AI2464" s="5" t="s">
        <v>3592</v>
      </c>
      <c r="AJ2464" s="5" t="s">
        <v>11339</v>
      </c>
      <c r="AK2464" s="5" t="s">
        <v>21829</v>
      </c>
      <c r="AL2464" s="5" t="s">
        <v>12305</v>
      </c>
    </row>
    <row r="2465" hidden="1">
      <c r="A2465" s="5" t="s">
        <v>21830</v>
      </c>
      <c r="B2465" s="5" t="s">
        <v>21831</v>
      </c>
      <c r="C2465" s="5" t="s">
        <v>21832</v>
      </c>
      <c r="D2465" s="9">
        <v>42322.0</v>
      </c>
      <c r="E2465" s="5">
        <v>895.0</v>
      </c>
      <c r="F2465" s="5">
        <v>407.0</v>
      </c>
      <c r="G2465" s="5" t="s">
        <v>579</v>
      </c>
      <c r="H2465" s="5" t="s">
        <v>2784</v>
      </c>
      <c r="I2465" s="5" t="s">
        <v>21833</v>
      </c>
      <c r="J2465" s="5" t="s">
        <v>581</v>
      </c>
      <c r="K2465" s="5" t="s">
        <v>21834</v>
      </c>
      <c r="L2465" s="5" t="s">
        <v>21835</v>
      </c>
      <c r="M2465" s="10" t="str">
        <f>IFERROR(__xludf.DUMMYFUNCTION("REGEXEXTRACT(L2950, ""[\s,]([A-Z]{2})[,\s]\s?\d{5}"")"),"#N/A")</f>
        <v>#N/A</v>
      </c>
      <c r="N2465" s="5" t="s">
        <v>21836</v>
      </c>
      <c r="O2465" s="5">
        <v>94560.0</v>
      </c>
      <c r="P2465" s="5">
        <v>1.0</v>
      </c>
      <c r="Q2465" s="5" t="s">
        <v>21837</v>
      </c>
      <c r="R2465" s="5">
        <v>4510.0</v>
      </c>
      <c r="S2465" s="5">
        <v>2.0</v>
      </c>
      <c r="T2465" s="5" t="s">
        <v>4987</v>
      </c>
      <c r="U2465" s="5">
        <v>0.0</v>
      </c>
      <c r="V2465" s="5" t="s">
        <v>52</v>
      </c>
      <c r="W2465" s="5" t="s">
        <v>21838</v>
      </c>
      <c r="X2465" s="5" t="s">
        <v>55</v>
      </c>
      <c r="Y2465" s="5" t="s">
        <v>21839</v>
      </c>
      <c r="Z2465" s="5">
        <v>50.0</v>
      </c>
      <c r="AA2465" s="5">
        <v>12368.0</v>
      </c>
      <c r="AB2465" s="5" t="s">
        <v>8480</v>
      </c>
      <c r="AC2465" s="5" t="s">
        <v>52</v>
      </c>
      <c r="AD2465" s="5" t="s">
        <v>4992</v>
      </c>
      <c r="AE2465" s="5" t="s">
        <v>4993</v>
      </c>
      <c r="AF2465" s="5" t="s">
        <v>4994</v>
      </c>
      <c r="AG2465" s="5" t="s">
        <v>863</v>
      </c>
      <c r="AH2465" s="5">
        <v>90802.0</v>
      </c>
      <c r="AI2465" s="5" t="s">
        <v>4995</v>
      </c>
      <c r="AJ2465" s="5" t="s">
        <v>102</v>
      </c>
      <c r="AK2465" s="5" t="s">
        <v>52</v>
      </c>
      <c r="AL2465" s="5" t="s">
        <v>19004</v>
      </c>
    </row>
    <row r="2466" hidden="1">
      <c r="A2466" s="5" t="s">
        <v>21840</v>
      </c>
      <c r="B2466" s="5" t="s">
        <v>2054</v>
      </c>
      <c r="C2466" s="5" t="s">
        <v>9961</v>
      </c>
      <c r="D2466" s="9">
        <v>42315.0</v>
      </c>
      <c r="E2466" s="5">
        <v>35750.0</v>
      </c>
      <c r="F2466" s="5">
        <v>16250.0</v>
      </c>
      <c r="G2466" s="5" t="s">
        <v>412</v>
      </c>
      <c r="H2466" s="5" t="s">
        <v>272</v>
      </c>
      <c r="I2466" s="5" t="s">
        <v>21841</v>
      </c>
      <c r="J2466" s="5" t="s">
        <v>414</v>
      </c>
      <c r="K2466" s="5" t="s">
        <v>21842</v>
      </c>
      <c r="L2466" s="5" t="s">
        <v>21843</v>
      </c>
      <c r="M2466" s="10" t="str">
        <f>IFERROR(__xludf.DUMMYFUNCTION("REGEXEXTRACT(L2951, ""[\s,]([A-Z]{2})[,\s]\s?\d{5}"")"),"#N/A")</f>
        <v>#N/A</v>
      </c>
      <c r="N2466" s="5" t="s">
        <v>21844</v>
      </c>
      <c r="O2466" s="5">
        <v>90049.0</v>
      </c>
      <c r="P2466" s="5">
        <v>1.0</v>
      </c>
      <c r="Q2466" s="5" t="s">
        <v>21845</v>
      </c>
      <c r="R2466" s="5">
        <v>2200.0</v>
      </c>
      <c r="S2466" s="5">
        <v>41.0</v>
      </c>
      <c r="T2466" s="5" t="s">
        <v>92</v>
      </c>
      <c r="U2466" s="5">
        <v>0.0</v>
      </c>
      <c r="V2466" s="5" t="s">
        <v>52</v>
      </c>
      <c r="W2466" s="5" t="s">
        <v>21846</v>
      </c>
      <c r="X2466" s="5" t="s">
        <v>55</v>
      </c>
      <c r="Y2466" s="5" t="s">
        <v>21847</v>
      </c>
      <c r="Z2466" s="5" t="s">
        <v>21848</v>
      </c>
      <c r="AA2466" s="5" t="s">
        <v>21849</v>
      </c>
      <c r="AB2466" s="5" t="s">
        <v>235</v>
      </c>
      <c r="AC2466" s="5" t="s">
        <v>52</v>
      </c>
      <c r="AD2466" s="5" t="s">
        <v>21850</v>
      </c>
      <c r="AE2466" s="5" t="s">
        <v>21851</v>
      </c>
      <c r="AF2466" s="5" t="s">
        <v>21852</v>
      </c>
      <c r="AG2466" s="5" t="s">
        <v>2670</v>
      </c>
      <c r="AH2466" s="5">
        <v>11042.0</v>
      </c>
      <c r="AI2466" s="5" t="s">
        <v>21853</v>
      </c>
      <c r="AJ2466" s="5" t="s">
        <v>21854</v>
      </c>
      <c r="AK2466" s="5" t="s">
        <v>21855</v>
      </c>
      <c r="AL2466" s="5" t="s">
        <v>21856</v>
      </c>
    </row>
    <row r="2467" hidden="1">
      <c r="A2467" s="5" t="s">
        <v>21857</v>
      </c>
      <c r="B2467" s="5" t="s">
        <v>21858</v>
      </c>
      <c r="C2467" s="5" t="s">
        <v>21859</v>
      </c>
      <c r="D2467" s="9">
        <v>42315.0</v>
      </c>
      <c r="E2467" s="5">
        <v>35750.0</v>
      </c>
      <c r="F2467" s="5">
        <v>16250.0</v>
      </c>
      <c r="G2467" s="5" t="s">
        <v>1103</v>
      </c>
      <c r="H2467" s="5" t="s">
        <v>272</v>
      </c>
      <c r="I2467" s="5" t="s">
        <v>21841</v>
      </c>
      <c r="J2467" s="5" t="s">
        <v>191</v>
      </c>
      <c r="K2467" s="5" t="s">
        <v>744</v>
      </c>
      <c r="L2467" s="5" t="s">
        <v>21860</v>
      </c>
      <c r="M2467" s="10" t="str">
        <f>IFERROR(__xludf.DUMMYFUNCTION("REGEXEXTRACT(L2952, ""[\s,]([A-Z]{2})[,\s]\s?\d{5}"")"),"#N/A")</f>
        <v>#N/A</v>
      </c>
      <c r="N2467" s="5" t="s">
        <v>21861</v>
      </c>
      <c r="O2467" s="5">
        <v>90745.0</v>
      </c>
      <c r="P2467" s="5">
        <v>1.0</v>
      </c>
      <c r="Q2467" s="5" t="s">
        <v>21845</v>
      </c>
      <c r="R2467" s="5">
        <v>2200.0</v>
      </c>
      <c r="S2467" s="5">
        <v>41.0</v>
      </c>
      <c r="T2467" s="5" t="s">
        <v>115</v>
      </c>
      <c r="U2467" s="5">
        <v>0.0</v>
      </c>
      <c r="V2467" s="5" t="s">
        <v>70</v>
      </c>
      <c r="W2467" s="5" t="s">
        <v>21847</v>
      </c>
      <c r="X2467" s="5" t="s">
        <v>71</v>
      </c>
      <c r="Y2467" s="5" t="s">
        <v>52</v>
      </c>
      <c r="Z2467" s="5" t="s">
        <v>21848</v>
      </c>
      <c r="AA2467" s="5" t="s">
        <v>21849</v>
      </c>
      <c r="AB2467" s="5" t="s">
        <v>235</v>
      </c>
      <c r="AC2467" s="5" t="s">
        <v>52</v>
      </c>
      <c r="AD2467" s="5" t="s">
        <v>3974</v>
      </c>
      <c r="AE2467" s="5" t="s">
        <v>3975</v>
      </c>
      <c r="AF2467" s="5" t="s">
        <v>183</v>
      </c>
      <c r="AG2467" s="5" t="s">
        <v>52</v>
      </c>
      <c r="AH2467" s="5" t="s">
        <v>3976</v>
      </c>
      <c r="AI2467" s="5" t="s">
        <v>3977</v>
      </c>
      <c r="AJ2467" s="5" t="s">
        <v>21858</v>
      </c>
      <c r="AK2467" s="5" t="s">
        <v>21862</v>
      </c>
      <c r="AL2467" s="5" t="s">
        <v>21863</v>
      </c>
    </row>
    <row r="2468" hidden="1">
      <c r="A2468" s="5" t="s">
        <v>21864</v>
      </c>
      <c r="B2468" s="5" t="s">
        <v>21865</v>
      </c>
      <c r="C2468" s="5" t="s">
        <v>21866</v>
      </c>
      <c r="D2468" s="9">
        <v>42314.0</v>
      </c>
      <c r="E2468" s="5">
        <v>131430.0</v>
      </c>
      <c r="F2468" s="5">
        <v>59741.0</v>
      </c>
      <c r="G2468" s="5" t="s">
        <v>719</v>
      </c>
      <c r="H2468" s="5" t="s">
        <v>272</v>
      </c>
      <c r="I2468" s="5" t="s">
        <v>21867</v>
      </c>
      <c r="J2468" s="5" t="s">
        <v>274</v>
      </c>
      <c r="K2468" s="5" t="s">
        <v>21011</v>
      </c>
      <c r="L2468" s="5" t="s">
        <v>21868</v>
      </c>
      <c r="M2468" s="10" t="str">
        <f>IFERROR(__xludf.DUMMYFUNCTION("REGEXEXTRACT(L2953, ""[\s,]([A-Z]{2})[,\s]\s?\d{5}"")"),"#N/A")</f>
        <v>#N/A</v>
      </c>
      <c r="N2468" s="5" t="s">
        <v>21869</v>
      </c>
      <c r="O2468" s="5">
        <v>38103.0</v>
      </c>
      <c r="P2468" s="5">
        <v>3.0</v>
      </c>
      <c r="Q2468" s="5" t="s">
        <v>21870</v>
      </c>
      <c r="R2468" s="5" t="s">
        <v>8045</v>
      </c>
      <c r="S2468" s="5">
        <v>36.0</v>
      </c>
      <c r="T2468" s="5" t="s">
        <v>69</v>
      </c>
      <c r="U2468" s="5">
        <v>60.0</v>
      </c>
      <c r="V2468" s="5" t="s">
        <v>70</v>
      </c>
      <c r="W2468" s="5" t="s">
        <v>21871</v>
      </c>
      <c r="X2468" s="5" t="s">
        <v>71</v>
      </c>
      <c r="Y2468" s="5" t="s">
        <v>52</v>
      </c>
      <c r="Z2468" s="5" t="s">
        <v>21872</v>
      </c>
      <c r="AA2468" s="5" t="s">
        <v>21873</v>
      </c>
      <c r="AB2468" s="5" t="s">
        <v>260</v>
      </c>
      <c r="AC2468" s="5" t="s">
        <v>52</v>
      </c>
      <c r="AD2468" s="5" t="s">
        <v>72</v>
      </c>
      <c r="AE2468" s="5" t="s">
        <v>73</v>
      </c>
      <c r="AF2468" s="5" t="s">
        <v>74</v>
      </c>
      <c r="AG2468" s="5" t="s">
        <v>75</v>
      </c>
      <c r="AH2468" s="5" t="s">
        <v>76</v>
      </c>
      <c r="AI2468" s="5" t="s">
        <v>77</v>
      </c>
      <c r="AJ2468" s="5" t="s">
        <v>21865</v>
      </c>
      <c r="AK2468" s="5" t="s">
        <v>21868</v>
      </c>
      <c r="AL2468" s="5" t="s">
        <v>21874</v>
      </c>
    </row>
    <row r="2469" hidden="1">
      <c r="A2469" s="5" t="s">
        <v>21875</v>
      </c>
      <c r="B2469" s="5" t="s">
        <v>16737</v>
      </c>
      <c r="C2469" s="5" t="s">
        <v>16738</v>
      </c>
      <c r="D2469" s="9">
        <v>42314.0</v>
      </c>
      <c r="E2469" s="5">
        <v>40806.0</v>
      </c>
      <c r="F2469" s="5">
        <v>18548.0</v>
      </c>
      <c r="G2469" s="5" t="s">
        <v>3378</v>
      </c>
      <c r="H2469" s="5" t="s">
        <v>272</v>
      </c>
      <c r="I2469" s="5" t="s">
        <v>7923</v>
      </c>
      <c r="J2469" s="5" t="s">
        <v>3378</v>
      </c>
      <c r="K2469" s="5" t="s">
        <v>21876</v>
      </c>
      <c r="L2469" s="5" t="s">
        <v>16741</v>
      </c>
      <c r="M2469" s="10" t="str">
        <f>IFERROR(__xludf.DUMMYFUNCTION("REGEXEXTRACT(L2954, ""[\s,]([A-Z]{2})[,\s]\s?\d{5}"")"),"#N/A")</f>
        <v>#N/A</v>
      </c>
      <c r="N2469" s="5" t="s">
        <v>16742</v>
      </c>
      <c r="O2469" s="5">
        <v>45242.0</v>
      </c>
      <c r="P2469" s="5">
        <v>1.0</v>
      </c>
      <c r="Q2469" s="5" t="s">
        <v>21877</v>
      </c>
      <c r="R2469" s="5">
        <v>4510.0</v>
      </c>
      <c r="S2469" s="5">
        <v>1436.0</v>
      </c>
      <c r="T2469" s="5" t="s">
        <v>69</v>
      </c>
      <c r="U2469" s="5">
        <v>0.0</v>
      </c>
      <c r="V2469" s="5" t="s">
        <v>93</v>
      </c>
      <c r="W2469" s="5" t="s">
        <v>21878</v>
      </c>
      <c r="X2469" s="5" t="s">
        <v>55</v>
      </c>
      <c r="Y2469" s="5" t="s">
        <v>21879</v>
      </c>
      <c r="Z2469" s="5" t="s">
        <v>20239</v>
      </c>
      <c r="AA2469" s="5" t="s">
        <v>21880</v>
      </c>
      <c r="AB2469" s="5" t="s">
        <v>119</v>
      </c>
      <c r="AC2469" s="5" t="s">
        <v>52</v>
      </c>
      <c r="AD2469" s="5" t="s">
        <v>3141</v>
      </c>
      <c r="AE2469" s="5" t="s">
        <v>3142</v>
      </c>
      <c r="AF2469" s="5" t="s">
        <v>162</v>
      </c>
      <c r="AG2469" s="5" t="s">
        <v>52</v>
      </c>
      <c r="AH2469" s="5" t="s">
        <v>52</v>
      </c>
      <c r="AI2469" s="5" t="s">
        <v>3143</v>
      </c>
      <c r="AJ2469" s="5" t="s">
        <v>102</v>
      </c>
      <c r="AK2469" s="5" t="s">
        <v>52</v>
      </c>
      <c r="AL2469" s="5" t="s">
        <v>162</v>
      </c>
    </row>
    <row r="2470" hidden="1">
      <c r="A2470" s="5" t="s">
        <v>21881</v>
      </c>
      <c r="B2470" s="5" t="s">
        <v>21812</v>
      </c>
      <c r="C2470" s="5" t="s">
        <v>21813</v>
      </c>
      <c r="D2470" s="9">
        <v>42314.0</v>
      </c>
      <c r="E2470" s="5">
        <v>40806.0</v>
      </c>
      <c r="F2470" s="5">
        <v>18548.0</v>
      </c>
      <c r="G2470" s="5" t="s">
        <v>3378</v>
      </c>
      <c r="H2470" s="5" t="s">
        <v>272</v>
      </c>
      <c r="I2470" s="5" t="s">
        <v>7923</v>
      </c>
      <c r="J2470" s="5" t="s">
        <v>3378</v>
      </c>
      <c r="K2470" s="5" t="s">
        <v>21882</v>
      </c>
      <c r="L2470" s="5" t="s">
        <v>21883</v>
      </c>
      <c r="M2470" s="10" t="str">
        <f>IFERROR(__xludf.DUMMYFUNCTION("REGEXEXTRACT(L2955, ""[\s,]([A-Z]{2})[,\s]\s?\d{5}"")"),"#N/A")</f>
        <v>#N/A</v>
      </c>
      <c r="N2470" s="5" t="s">
        <v>21816</v>
      </c>
      <c r="O2470" s="5">
        <v>38118.0</v>
      </c>
      <c r="P2470" s="5">
        <v>1.0</v>
      </c>
      <c r="Q2470" s="5" t="s">
        <v>21877</v>
      </c>
      <c r="R2470" s="5">
        <v>4510.0</v>
      </c>
      <c r="S2470" s="5">
        <v>1436.0</v>
      </c>
      <c r="T2470" s="5" t="s">
        <v>69</v>
      </c>
      <c r="U2470" s="5">
        <v>0.0</v>
      </c>
      <c r="V2470" s="5" t="s">
        <v>70</v>
      </c>
      <c r="W2470" s="5" t="s">
        <v>21879</v>
      </c>
      <c r="X2470" s="5" t="s">
        <v>71</v>
      </c>
      <c r="Y2470" s="5" t="s">
        <v>52</v>
      </c>
      <c r="Z2470" s="5" t="s">
        <v>20239</v>
      </c>
      <c r="AA2470" s="5" t="s">
        <v>21880</v>
      </c>
      <c r="AB2470" s="5" t="s">
        <v>119</v>
      </c>
      <c r="AC2470" s="5" t="s">
        <v>283</v>
      </c>
      <c r="AD2470" s="5" t="s">
        <v>3974</v>
      </c>
      <c r="AE2470" s="5" t="s">
        <v>3975</v>
      </c>
      <c r="AF2470" s="5" t="s">
        <v>183</v>
      </c>
      <c r="AG2470" s="5" t="s">
        <v>52</v>
      </c>
      <c r="AH2470" s="5" t="s">
        <v>3976</v>
      </c>
      <c r="AI2470" s="5" t="s">
        <v>3977</v>
      </c>
      <c r="AJ2470" s="5" t="s">
        <v>21812</v>
      </c>
      <c r="AK2470" s="5" t="s">
        <v>21884</v>
      </c>
      <c r="AL2470" s="5" t="s">
        <v>6866</v>
      </c>
    </row>
    <row r="2471" hidden="1">
      <c r="A2471" s="5" t="s">
        <v>21885</v>
      </c>
      <c r="B2471" s="5" t="s">
        <v>3020</v>
      </c>
      <c r="C2471" s="5" t="s">
        <v>12505</v>
      </c>
      <c r="D2471" s="9">
        <v>42312.0</v>
      </c>
      <c r="E2471" s="5">
        <v>69619.0</v>
      </c>
      <c r="F2471" s="5">
        <v>31645.0</v>
      </c>
      <c r="G2471" s="5" t="s">
        <v>107</v>
      </c>
      <c r="H2471" s="5" t="s">
        <v>366</v>
      </c>
      <c r="I2471" s="5" t="s">
        <v>2852</v>
      </c>
      <c r="J2471" s="5" t="s">
        <v>109</v>
      </c>
      <c r="K2471" s="5" t="s">
        <v>21886</v>
      </c>
      <c r="L2471" s="5" t="s">
        <v>12507</v>
      </c>
      <c r="M2471" s="10" t="str">
        <f>IFERROR(__xludf.DUMMYFUNCTION("REGEXEXTRACT(L2956, ""[\s,]([A-Z]{2})[,\s]\s?\d{5}"")"),"#N/A")</f>
        <v>#N/A</v>
      </c>
      <c r="N2471" s="5" t="s">
        <v>12508</v>
      </c>
      <c r="O2471" s="5">
        <v>33134.0</v>
      </c>
      <c r="P2471" s="5">
        <v>3.0</v>
      </c>
      <c r="Q2471" s="5" t="s">
        <v>21887</v>
      </c>
      <c r="R2471" s="5" t="s">
        <v>2662</v>
      </c>
      <c r="S2471" s="5">
        <v>130.0</v>
      </c>
      <c r="T2471" s="5" t="s">
        <v>53</v>
      </c>
      <c r="U2471" s="5">
        <v>150.0</v>
      </c>
      <c r="V2471" s="5" t="s">
        <v>93</v>
      </c>
      <c r="W2471" s="5" t="s">
        <v>21888</v>
      </c>
      <c r="X2471" s="5" t="s">
        <v>52</v>
      </c>
      <c r="Y2471" s="5" t="s">
        <v>52</v>
      </c>
      <c r="Z2471" s="5" t="s">
        <v>21889</v>
      </c>
      <c r="AA2471" s="5" t="s">
        <v>21890</v>
      </c>
      <c r="AB2471" s="5" t="s">
        <v>730</v>
      </c>
      <c r="AC2471" s="5" t="s">
        <v>52</v>
      </c>
      <c r="AD2471" s="5" t="s">
        <v>11980</v>
      </c>
      <c r="AE2471" s="5" t="s">
        <v>11981</v>
      </c>
      <c r="AF2471" s="5" t="s">
        <v>218</v>
      </c>
      <c r="AG2471" s="5" t="s">
        <v>52</v>
      </c>
      <c r="AH2471" s="5" t="s">
        <v>11982</v>
      </c>
      <c r="AI2471" s="5" t="s">
        <v>11983</v>
      </c>
      <c r="AJ2471" s="5" t="s">
        <v>3008</v>
      </c>
      <c r="AK2471" s="5" t="s">
        <v>12507</v>
      </c>
      <c r="AL2471" s="5" t="s">
        <v>126</v>
      </c>
    </row>
    <row r="2472">
      <c r="A2472" s="5" t="s">
        <v>21891</v>
      </c>
      <c r="B2472" s="5" t="s">
        <v>21892</v>
      </c>
      <c r="C2472" s="5" t="s">
        <v>21893</v>
      </c>
      <c r="D2472" s="9">
        <v>42310.0</v>
      </c>
      <c r="E2472" s="5">
        <v>15316.0</v>
      </c>
      <c r="F2472" s="5">
        <v>6962.0</v>
      </c>
      <c r="G2472" s="5" t="s">
        <v>634</v>
      </c>
      <c r="H2472" s="5" t="s">
        <v>84</v>
      </c>
      <c r="I2472" s="5" t="s">
        <v>16826</v>
      </c>
      <c r="J2472" s="5" t="s">
        <v>274</v>
      </c>
      <c r="K2472" s="5" t="s">
        <v>21894</v>
      </c>
      <c r="L2472" s="5" t="s">
        <v>21895</v>
      </c>
      <c r="M2472" s="11" t="s">
        <v>2670</v>
      </c>
      <c r="N2472" s="5" t="s">
        <v>21896</v>
      </c>
      <c r="O2472" s="5">
        <v>10018.0</v>
      </c>
      <c r="P2472" s="5">
        <v>1.0</v>
      </c>
      <c r="Q2472" s="5" t="s">
        <v>21897</v>
      </c>
      <c r="R2472" s="5" t="s">
        <v>21898</v>
      </c>
      <c r="S2472" s="5">
        <v>10581.0</v>
      </c>
      <c r="T2472" s="5" t="s">
        <v>53</v>
      </c>
      <c r="U2472" s="5">
        <v>0.0</v>
      </c>
      <c r="V2472" s="5" t="s">
        <v>93</v>
      </c>
      <c r="W2472" s="5" t="s">
        <v>21899</v>
      </c>
      <c r="X2472" s="5" t="s">
        <v>55</v>
      </c>
      <c r="Y2472" s="5" t="s">
        <v>21900</v>
      </c>
      <c r="Z2472" s="5" t="s">
        <v>641</v>
      </c>
      <c r="AA2472" s="5" t="s">
        <v>21901</v>
      </c>
      <c r="AB2472" s="5" t="s">
        <v>162</v>
      </c>
      <c r="AC2472" s="5" t="s">
        <v>52</v>
      </c>
      <c r="AD2472" s="5" t="s">
        <v>21902</v>
      </c>
      <c r="AE2472" s="5" t="s">
        <v>21903</v>
      </c>
      <c r="AF2472" s="5" t="s">
        <v>21904</v>
      </c>
      <c r="AG2472" s="5" t="s">
        <v>75</v>
      </c>
      <c r="AH2472" s="5">
        <v>7032.0</v>
      </c>
      <c r="AI2472" s="5" t="s">
        <v>21905</v>
      </c>
      <c r="AJ2472" s="5" t="s">
        <v>21892</v>
      </c>
      <c r="AK2472" s="5" t="s">
        <v>21895</v>
      </c>
      <c r="AL2472" s="5" t="s">
        <v>1874</v>
      </c>
    </row>
    <row r="2473">
      <c r="A2473" s="5" t="s">
        <v>21906</v>
      </c>
      <c r="B2473" s="5" t="s">
        <v>21907</v>
      </c>
      <c r="C2473" s="5" t="s">
        <v>21908</v>
      </c>
      <c r="D2473" s="9">
        <v>42310.0</v>
      </c>
      <c r="E2473" s="5">
        <v>15316.0</v>
      </c>
      <c r="F2473" s="5">
        <v>6962.0</v>
      </c>
      <c r="G2473" s="5" t="s">
        <v>634</v>
      </c>
      <c r="H2473" s="5" t="s">
        <v>45</v>
      </c>
      <c r="I2473" s="5" t="s">
        <v>16826</v>
      </c>
      <c r="J2473" s="5" t="s">
        <v>274</v>
      </c>
      <c r="K2473" s="5" t="s">
        <v>21909</v>
      </c>
      <c r="L2473" s="5" t="s">
        <v>21910</v>
      </c>
      <c r="M2473" s="11" t="s">
        <v>75</v>
      </c>
      <c r="N2473" s="5" t="s">
        <v>21911</v>
      </c>
      <c r="O2473" s="5">
        <v>7047.0</v>
      </c>
      <c r="P2473" s="5">
        <v>1.0</v>
      </c>
      <c r="Q2473" s="5" t="s">
        <v>21897</v>
      </c>
      <c r="R2473" s="5" t="s">
        <v>21898</v>
      </c>
      <c r="S2473" s="5">
        <v>10581.0</v>
      </c>
      <c r="T2473" s="5" t="s">
        <v>53</v>
      </c>
      <c r="U2473" s="5">
        <v>0.0</v>
      </c>
      <c r="V2473" s="5" t="s">
        <v>70</v>
      </c>
      <c r="W2473" s="5" t="s">
        <v>21900</v>
      </c>
      <c r="X2473" s="5" t="s">
        <v>71</v>
      </c>
      <c r="Y2473" s="5" t="s">
        <v>52</v>
      </c>
      <c r="Z2473" s="5" t="s">
        <v>641</v>
      </c>
      <c r="AA2473" s="5" t="s">
        <v>21901</v>
      </c>
      <c r="AB2473" s="5" t="s">
        <v>162</v>
      </c>
      <c r="AC2473" s="5" t="s">
        <v>52</v>
      </c>
      <c r="AD2473" s="5" t="s">
        <v>19967</v>
      </c>
      <c r="AE2473" s="5" t="s">
        <v>19968</v>
      </c>
      <c r="AF2473" s="5" t="s">
        <v>2166</v>
      </c>
      <c r="AG2473" s="5" t="s">
        <v>52</v>
      </c>
      <c r="AH2473" s="5" t="s">
        <v>52</v>
      </c>
      <c r="AI2473" s="5" t="s">
        <v>52</v>
      </c>
      <c r="AJ2473" s="5" t="s">
        <v>21907</v>
      </c>
      <c r="AK2473" s="5" t="s">
        <v>21910</v>
      </c>
      <c r="AL2473" s="5" t="s">
        <v>1874</v>
      </c>
    </row>
    <row r="2474" hidden="1">
      <c r="A2474" s="5" t="s">
        <v>21912</v>
      </c>
      <c r="B2474" s="5" t="s">
        <v>20836</v>
      </c>
      <c r="C2474" s="5" t="s">
        <v>14459</v>
      </c>
      <c r="D2474" s="9">
        <v>42310.0</v>
      </c>
      <c r="E2474" s="5">
        <v>17941.0</v>
      </c>
      <c r="F2474" s="5">
        <v>8155.0</v>
      </c>
      <c r="G2474" s="5" t="s">
        <v>634</v>
      </c>
      <c r="H2474" s="5" t="s">
        <v>149</v>
      </c>
      <c r="I2474" s="5" t="s">
        <v>20810</v>
      </c>
      <c r="J2474" s="5" t="s">
        <v>274</v>
      </c>
      <c r="K2474" s="5" t="s">
        <v>20576</v>
      </c>
      <c r="L2474" s="5" t="s">
        <v>20678</v>
      </c>
      <c r="M2474" s="10" t="str">
        <f>IFERROR(__xludf.DUMMYFUNCTION("REGEXEXTRACT(L2959, ""[\s,]([A-Z]{2})[,\s]\s?\d{5}"")"),"#N/A")</f>
        <v>#N/A</v>
      </c>
      <c r="N2474" s="5" t="s">
        <v>20679</v>
      </c>
      <c r="O2474" s="5" t="s">
        <v>52</v>
      </c>
      <c r="P2474" s="5">
        <v>4.0</v>
      </c>
      <c r="Q2474" s="5" t="s">
        <v>21913</v>
      </c>
      <c r="R2474" s="5" t="s">
        <v>666</v>
      </c>
      <c r="S2474" s="5">
        <v>342.0</v>
      </c>
      <c r="T2474" s="5" t="s">
        <v>115</v>
      </c>
      <c r="U2474" s="5">
        <v>2.0</v>
      </c>
      <c r="V2474" s="5" t="s">
        <v>158</v>
      </c>
      <c r="W2474" s="5" t="s">
        <v>21914</v>
      </c>
      <c r="X2474" s="5" t="s">
        <v>52</v>
      </c>
      <c r="Y2474" s="5" t="s">
        <v>52</v>
      </c>
      <c r="Z2474" s="5" t="s">
        <v>21915</v>
      </c>
      <c r="AA2474" s="5" t="s">
        <v>21916</v>
      </c>
      <c r="AB2474" s="5" t="s">
        <v>1177</v>
      </c>
      <c r="AC2474" s="5" t="s">
        <v>52</v>
      </c>
      <c r="AD2474" s="5" t="s">
        <v>163</v>
      </c>
      <c r="AE2474" s="5" t="s">
        <v>164</v>
      </c>
      <c r="AF2474" s="5" t="s">
        <v>165</v>
      </c>
      <c r="AG2474" s="5" t="s">
        <v>52</v>
      </c>
      <c r="AH2474" s="5" t="s">
        <v>52</v>
      </c>
      <c r="AI2474" s="5" t="s">
        <v>52</v>
      </c>
      <c r="AJ2474" s="5" t="s">
        <v>20683</v>
      </c>
      <c r="AK2474" s="5" t="s">
        <v>20684</v>
      </c>
      <c r="AL2474" s="5" t="s">
        <v>1874</v>
      </c>
    </row>
    <row r="2475" hidden="1">
      <c r="A2475" s="5" t="s">
        <v>21917</v>
      </c>
      <c r="B2475" s="5" t="s">
        <v>20836</v>
      </c>
      <c r="C2475" s="5" t="s">
        <v>14459</v>
      </c>
      <c r="D2475" s="9">
        <v>42307.0</v>
      </c>
      <c r="E2475" s="5">
        <v>22726.0</v>
      </c>
      <c r="F2475" s="5">
        <v>10330.0</v>
      </c>
      <c r="G2475" s="5" t="s">
        <v>634</v>
      </c>
      <c r="H2475" s="5" t="s">
        <v>149</v>
      </c>
      <c r="I2475" s="5" t="s">
        <v>19563</v>
      </c>
      <c r="J2475" s="5" t="s">
        <v>274</v>
      </c>
      <c r="K2475" s="5" t="s">
        <v>21918</v>
      </c>
      <c r="L2475" s="5" t="s">
        <v>21919</v>
      </c>
      <c r="M2475" s="10" t="str">
        <f>IFERROR(__xludf.DUMMYFUNCTION("REGEXEXTRACT(L2960, ""[\s,]([A-Z]{2})[,\s]\s?\d{5}"")"),"#N/A")</f>
        <v>#N/A</v>
      </c>
      <c r="N2475" s="5" t="s">
        <v>20679</v>
      </c>
      <c r="O2475" s="5" t="s">
        <v>52</v>
      </c>
      <c r="P2475" s="5">
        <v>5.0</v>
      </c>
      <c r="Q2475" s="5" t="s">
        <v>21920</v>
      </c>
      <c r="R2475" s="5" t="s">
        <v>1116</v>
      </c>
      <c r="S2475" s="5">
        <v>442.0</v>
      </c>
      <c r="T2475" s="5" t="s">
        <v>115</v>
      </c>
      <c r="U2475" s="5">
        <v>3.0</v>
      </c>
      <c r="V2475" s="5" t="s">
        <v>158</v>
      </c>
      <c r="W2475" s="5" t="s">
        <v>21921</v>
      </c>
      <c r="X2475" s="5" t="s">
        <v>52</v>
      </c>
      <c r="Y2475" s="5" t="s">
        <v>52</v>
      </c>
      <c r="Z2475" s="5" t="s">
        <v>21915</v>
      </c>
      <c r="AA2475" s="5" t="s">
        <v>21922</v>
      </c>
      <c r="AB2475" s="5" t="s">
        <v>162</v>
      </c>
      <c r="AC2475" s="5" t="s">
        <v>52</v>
      </c>
      <c r="AD2475" s="5" t="s">
        <v>163</v>
      </c>
      <c r="AE2475" s="5" t="s">
        <v>164</v>
      </c>
      <c r="AF2475" s="5" t="s">
        <v>165</v>
      </c>
      <c r="AG2475" s="5" t="s">
        <v>52</v>
      </c>
      <c r="AH2475" s="5" t="s">
        <v>52</v>
      </c>
      <c r="AI2475" s="5" t="s">
        <v>52</v>
      </c>
      <c r="AJ2475" s="5" t="s">
        <v>20683</v>
      </c>
      <c r="AK2475" s="5" t="s">
        <v>21923</v>
      </c>
      <c r="AL2475" s="5" t="s">
        <v>1874</v>
      </c>
    </row>
    <row r="2476" hidden="1">
      <c r="A2476" s="5" t="s">
        <v>21924</v>
      </c>
      <c r="B2476" s="5" t="s">
        <v>18616</v>
      </c>
      <c r="C2476" s="5" t="s">
        <v>18617</v>
      </c>
      <c r="D2476" s="9">
        <v>42305.0</v>
      </c>
      <c r="E2476" s="5">
        <v>31263.0</v>
      </c>
      <c r="F2476" s="5">
        <v>14210.0</v>
      </c>
      <c r="G2476" s="5" t="s">
        <v>4073</v>
      </c>
      <c r="H2476" s="5" t="s">
        <v>171</v>
      </c>
      <c r="I2476" s="5" t="s">
        <v>21925</v>
      </c>
      <c r="J2476" s="5" t="s">
        <v>2214</v>
      </c>
      <c r="K2476" s="5" t="s">
        <v>18618</v>
      </c>
      <c r="L2476" s="5" t="s">
        <v>20473</v>
      </c>
      <c r="M2476" s="10" t="str">
        <f>IFERROR(__xludf.DUMMYFUNCTION("REGEXEXTRACT(L2961, ""[\s,]([A-Z]{2})[,\s]\s?\d{5}"")"),"#N/A")</f>
        <v>#N/A</v>
      </c>
      <c r="N2476" s="5" t="s">
        <v>18620</v>
      </c>
      <c r="O2476" s="5">
        <v>55354.0</v>
      </c>
      <c r="P2476" s="5">
        <v>1.0</v>
      </c>
      <c r="Q2476" s="5" t="s">
        <v>21926</v>
      </c>
      <c r="R2476" s="5" t="s">
        <v>52</v>
      </c>
      <c r="S2476" s="5">
        <v>993.0</v>
      </c>
      <c r="T2476" s="5" t="s">
        <v>53</v>
      </c>
      <c r="U2476" s="5">
        <v>63.0</v>
      </c>
      <c r="V2476" s="5" t="s">
        <v>70</v>
      </c>
      <c r="W2476" s="5" t="s">
        <v>21927</v>
      </c>
      <c r="X2476" s="5" t="s">
        <v>71</v>
      </c>
      <c r="Y2476" s="5" t="s">
        <v>52</v>
      </c>
      <c r="Z2476" s="5">
        <v>1522.0</v>
      </c>
      <c r="AA2476" s="5" t="s">
        <v>21928</v>
      </c>
      <c r="AB2476" s="5" t="s">
        <v>235</v>
      </c>
      <c r="AC2476" s="5" t="s">
        <v>52</v>
      </c>
      <c r="AD2476" s="5" t="s">
        <v>72</v>
      </c>
      <c r="AE2476" s="5" t="s">
        <v>73</v>
      </c>
      <c r="AF2476" s="5" t="s">
        <v>74</v>
      </c>
      <c r="AG2476" s="5" t="s">
        <v>75</v>
      </c>
      <c r="AH2476" s="5" t="s">
        <v>76</v>
      </c>
      <c r="AI2476" s="5" t="s">
        <v>77</v>
      </c>
      <c r="AJ2476" s="5" t="s">
        <v>18616</v>
      </c>
      <c r="AK2476" s="5" t="s">
        <v>20473</v>
      </c>
      <c r="AL2476" s="5" t="s">
        <v>18474</v>
      </c>
    </row>
    <row r="2477" hidden="1">
      <c r="A2477" s="5" t="s">
        <v>21929</v>
      </c>
      <c r="B2477" s="5" t="s">
        <v>14992</v>
      </c>
      <c r="C2477" s="5" t="s">
        <v>21930</v>
      </c>
      <c r="D2477" s="9">
        <v>42304.0</v>
      </c>
      <c r="E2477" s="5">
        <v>97702.0</v>
      </c>
      <c r="F2477" s="5">
        <v>44410.0</v>
      </c>
      <c r="G2477" s="5" t="s">
        <v>2212</v>
      </c>
      <c r="H2477" s="5" t="s">
        <v>189</v>
      </c>
      <c r="I2477" s="5" t="s">
        <v>21931</v>
      </c>
      <c r="J2477" s="5" t="s">
        <v>2214</v>
      </c>
      <c r="K2477" s="5" t="s">
        <v>20902</v>
      </c>
      <c r="L2477" s="5" t="s">
        <v>20903</v>
      </c>
      <c r="M2477" s="10" t="str">
        <f>IFERROR(__xludf.DUMMYFUNCTION("REGEXEXTRACT(L2962, ""[\s,]([A-Z]{2})[,\s]\s?\d{5}"")"),"#N/A")</f>
        <v>#N/A</v>
      </c>
      <c r="N2477" s="5" t="s">
        <v>21932</v>
      </c>
      <c r="O2477" s="5">
        <v>94987.0</v>
      </c>
      <c r="P2477" s="5">
        <v>2.0</v>
      </c>
      <c r="Q2477" s="5" t="s">
        <v>21933</v>
      </c>
      <c r="R2477" s="5" t="s">
        <v>52</v>
      </c>
      <c r="S2477" s="5">
        <v>905.0</v>
      </c>
      <c r="T2477" s="5" t="s">
        <v>115</v>
      </c>
      <c r="U2477" s="5">
        <v>0.0</v>
      </c>
      <c r="V2477" s="5" t="s">
        <v>70</v>
      </c>
      <c r="W2477" s="5" t="s">
        <v>21934</v>
      </c>
      <c r="X2477" s="5" t="s">
        <v>71</v>
      </c>
      <c r="Y2477" s="5" t="s">
        <v>52</v>
      </c>
      <c r="Z2477" s="5" t="s">
        <v>21935</v>
      </c>
      <c r="AA2477" s="5" t="s">
        <v>21936</v>
      </c>
      <c r="AB2477" s="5" t="s">
        <v>180</v>
      </c>
      <c r="AC2477" s="5" t="s">
        <v>52</v>
      </c>
      <c r="AD2477" s="5" t="s">
        <v>398</v>
      </c>
      <c r="AE2477" s="5" t="s">
        <v>399</v>
      </c>
      <c r="AF2477" s="5" t="s">
        <v>400</v>
      </c>
      <c r="AG2477" s="5" t="s">
        <v>401</v>
      </c>
      <c r="AH2477" s="5">
        <v>23502.0</v>
      </c>
      <c r="AI2477" s="5" t="s">
        <v>402</v>
      </c>
      <c r="AJ2477" s="5" t="s">
        <v>14992</v>
      </c>
      <c r="AK2477" s="5" t="s">
        <v>20903</v>
      </c>
      <c r="AL2477" s="5" t="s">
        <v>2223</v>
      </c>
    </row>
    <row r="2478" hidden="1">
      <c r="A2478" s="5" t="s">
        <v>21937</v>
      </c>
      <c r="B2478" s="5" t="s">
        <v>21865</v>
      </c>
      <c r="C2478" s="5" t="s">
        <v>21866</v>
      </c>
      <c r="D2478" s="9">
        <v>42303.0</v>
      </c>
      <c r="E2478" s="5">
        <v>131430.0</v>
      </c>
      <c r="F2478" s="5">
        <v>59741.0</v>
      </c>
      <c r="G2478" s="5" t="s">
        <v>719</v>
      </c>
      <c r="H2478" s="5" t="s">
        <v>272</v>
      </c>
      <c r="I2478" s="5" t="s">
        <v>11137</v>
      </c>
      <c r="J2478" s="5" t="s">
        <v>274</v>
      </c>
      <c r="K2478" s="5" t="s">
        <v>21011</v>
      </c>
      <c r="L2478" s="5" t="s">
        <v>21868</v>
      </c>
      <c r="M2478" s="10" t="str">
        <f>IFERROR(__xludf.DUMMYFUNCTION("REGEXEXTRACT(L2963, ""[\s,]([A-Z]{2})[,\s]\s?\d{5}"")"),"#N/A")</f>
        <v>#N/A</v>
      </c>
      <c r="N2478" s="5" t="s">
        <v>21869</v>
      </c>
      <c r="O2478" s="5">
        <v>38103.0</v>
      </c>
      <c r="P2478" s="5">
        <v>3.0</v>
      </c>
      <c r="Q2478" s="5" t="s">
        <v>21938</v>
      </c>
      <c r="R2478" s="5" t="s">
        <v>8045</v>
      </c>
      <c r="S2478" s="5">
        <v>36.0</v>
      </c>
      <c r="T2478" s="5" t="s">
        <v>69</v>
      </c>
      <c r="U2478" s="5">
        <v>60.0</v>
      </c>
      <c r="V2478" s="5" t="s">
        <v>70</v>
      </c>
      <c r="W2478" s="5" t="s">
        <v>21939</v>
      </c>
      <c r="X2478" s="5" t="s">
        <v>71</v>
      </c>
      <c r="Y2478" s="5" t="s">
        <v>52</v>
      </c>
      <c r="Z2478" s="5" t="s">
        <v>21848</v>
      </c>
      <c r="AA2478" s="5" t="s">
        <v>21940</v>
      </c>
      <c r="AB2478" s="5" t="s">
        <v>59</v>
      </c>
      <c r="AC2478" s="5" t="s">
        <v>52</v>
      </c>
      <c r="AD2478" s="5" t="s">
        <v>72</v>
      </c>
      <c r="AE2478" s="5" t="s">
        <v>73</v>
      </c>
      <c r="AF2478" s="5" t="s">
        <v>74</v>
      </c>
      <c r="AG2478" s="5" t="s">
        <v>75</v>
      </c>
      <c r="AH2478" s="5" t="s">
        <v>76</v>
      </c>
      <c r="AI2478" s="5" t="s">
        <v>77</v>
      </c>
      <c r="AJ2478" s="5" t="s">
        <v>21865</v>
      </c>
      <c r="AK2478" s="5" t="s">
        <v>21868</v>
      </c>
      <c r="AL2478" s="5" t="s">
        <v>21874</v>
      </c>
    </row>
    <row r="2479">
      <c r="A2479" s="5" t="s">
        <v>21941</v>
      </c>
      <c r="B2479" s="5" t="s">
        <v>21942</v>
      </c>
      <c r="C2479" s="5" t="s">
        <v>21943</v>
      </c>
      <c r="D2479" s="9">
        <v>42299.0</v>
      </c>
      <c r="E2479" s="5">
        <v>16166.0</v>
      </c>
      <c r="F2479" s="5">
        <v>7348.0</v>
      </c>
      <c r="G2479" s="5" t="s">
        <v>659</v>
      </c>
      <c r="H2479" s="5" t="s">
        <v>45</v>
      </c>
      <c r="I2479" s="5" t="s">
        <v>21944</v>
      </c>
      <c r="J2479" s="5" t="s">
        <v>661</v>
      </c>
      <c r="K2479" s="5" t="s">
        <v>462</v>
      </c>
      <c r="L2479" s="5" t="s">
        <v>21945</v>
      </c>
      <c r="M2479" s="10" t="str">
        <f>IFERROR(__xludf.DUMMYFUNCTION("REGEXEXTRACT(L2964, ""[\s,]([A-Z]{2})[,\s]\s?\d{5}"")"),"#N/A")</f>
        <v>#N/A</v>
      </c>
      <c r="N2479" s="5" t="s">
        <v>21946</v>
      </c>
      <c r="O2479" s="5">
        <v>60440.0</v>
      </c>
      <c r="P2479" s="5">
        <v>1.0</v>
      </c>
      <c r="Q2479" s="5" t="s">
        <v>21947</v>
      </c>
      <c r="R2479" s="5">
        <v>2200.0</v>
      </c>
      <c r="S2479" s="5">
        <v>14.0</v>
      </c>
      <c r="T2479" s="5" t="s">
        <v>53</v>
      </c>
      <c r="U2479" s="5">
        <v>0.0</v>
      </c>
      <c r="V2479" s="5" t="s">
        <v>52</v>
      </c>
      <c r="W2479" s="5" t="s">
        <v>21948</v>
      </c>
      <c r="X2479" s="5" t="s">
        <v>55</v>
      </c>
      <c r="Y2479" s="5" t="s">
        <v>21949</v>
      </c>
      <c r="Z2479" s="5" t="s">
        <v>21915</v>
      </c>
      <c r="AA2479" s="5" t="s">
        <v>21950</v>
      </c>
      <c r="AB2479" s="5" t="s">
        <v>180</v>
      </c>
      <c r="AC2479" s="5" t="s">
        <v>52</v>
      </c>
      <c r="AD2479" s="5" t="s">
        <v>163</v>
      </c>
      <c r="AE2479" s="5" t="s">
        <v>164</v>
      </c>
      <c r="AF2479" s="5" t="s">
        <v>165</v>
      </c>
      <c r="AG2479" s="5" t="s">
        <v>52</v>
      </c>
      <c r="AH2479" s="5" t="s">
        <v>52</v>
      </c>
      <c r="AI2479" s="5" t="s">
        <v>52</v>
      </c>
      <c r="AJ2479" s="5" t="s">
        <v>21951</v>
      </c>
      <c r="AK2479" s="5" t="s">
        <v>21952</v>
      </c>
      <c r="AL2479" s="5" t="s">
        <v>21953</v>
      </c>
    </row>
    <row r="2480" hidden="1">
      <c r="A2480" s="5" t="s">
        <v>21954</v>
      </c>
      <c r="B2480" s="5" t="s">
        <v>16737</v>
      </c>
      <c r="C2480" s="5" t="s">
        <v>16738</v>
      </c>
      <c r="D2480" s="9">
        <v>42299.0</v>
      </c>
      <c r="E2480" s="5">
        <v>8380.0</v>
      </c>
      <c r="F2480" s="5">
        <v>3809.0</v>
      </c>
      <c r="G2480" s="5" t="s">
        <v>3378</v>
      </c>
      <c r="H2480" s="5" t="s">
        <v>272</v>
      </c>
      <c r="I2480" s="5" t="s">
        <v>20098</v>
      </c>
      <c r="J2480" s="5" t="s">
        <v>3378</v>
      </c>
      <c r="K2480" s="5" t="s">
        <v>21955</v>
      </c>
      <c r="L2480" s="5" t="s">
        <v>16741</v>
      </c>
      <c r="M2480" s="10" t="str">
        <f>IFERROR(__xludf.DUMMYFUNCTION("REGEXEXTRACT(L2965, ""[\s,]([A-Z]{2})[,\s]\s?\d{5}"")"),"#N/A")</f>
        <v>#N/A</v>
      </c>
      <c r="N2480" s="5" t="s">
        <v>16742</v>
      </c>
      <c r="O2480" s="5">
        <v>45242.0</v>
      </c>
      <c r="P2480" s="5">
        <v>1.0</v>
      </c>
      <c r="Q2480" s="5" t="s">
        <v>21956</v>
      </c>
      <c r="R2480" s="5">
        <v>2200.0</v>
      </c>
      <c r="S2480" s="5">
        <v>209.0</v>
      </c>
      <c r="T2480" s="5" t="s">
        <v>69</v>
      </c>
      <c r="U2480" s="5">
        <v>0.0</v>
      </c>
      <c r="V2480" s="5" t="s">
        <v>93</v>
      </c>
      <c r="W2480" s="5" t="s">
        <v>21957</v>
      </c>
      <c r="X2480" s="5" t="s">
        <v>55</v>
      </c>
      <c r="Y2480" s="5" t="s">
        <v>21958</v>
      </c>
      <c r="Z2480" s="5" t="s">
        <v>11454</v>
      </c>
      <c r="AA2480" s="5" t="s">
        <v>21959</v>
      </c>
      <c r="AB2480" s="5" t="s">
        <v>119</v>
      </c>
      <c r="AC2480" s="5" t="s">
        <v>52</v>
      </c>
      <c r="AD2480" s="5" t="s">
        <v>3141</v>
      </c>
      <c r="AE2480" s="5" t="s">
        <v>3142</v>
      </c>
      <c r="AF2480" s="5" t="s">
        <v>162</v>
      </c>
      <c r="AG2480" s="5" t="s">
        <v>52</v>
      </c>
      <c r="AH2480" s="5" t="s">
        <v>52</v>
      </c>
      <c r="AI2480" s="5" t="s">
        <v>3143</v>
      </c>
      <c r="AJ2480" s="5" t="s">
        <v>102</v>
      </c>
      <c r="AK2480" s="5" t="s">
        <v>52</v>
      </c>
      <c r="AL2480" s="5" t="s">
        <v>162</v>
      </c>
    </row>
    <row r="2481" hidden="1">
      <c r="A2481" s="5" t="s">
        <v>21960</v>
      </c>
      <c r="B2481" s="5" t="s">
        <v>21812</v>
      </c>
      <c r="C2481" s="5" t="s">
        <v>21813</v>
      </c>
      <c r="D2481" s="9">
        <v>42299.0</v>
      </c>
      <c r="E2481" s="5">
        <v>19468.0</v>
      </c>
      <c r="F2481" s="5">
        <v>8849.0</v>
      </c>
      <c r="G2481" s="5" t="s">
        <v>3378</v>
      </c>
      <c r="H2481" s="5" t="s">
        <v>272</v>
      </c>
      <c r="I2481" s="5" t="s">
        <v>20098</v>
      </c>
      <c r="J2481" s="5" t="s">
        <v>3378</v>
      </c>
      <c r="K2481" s="5" t="s">
        <v>21961</v>
      </c>
      <c r="L2481" s="5" t="s">
        <v>21815</v>
      </c>
      <c r="M2481" s="10" t="str">
        <f>IFERROR(__xludf.DUMMYFUNCTION("REGEXEXTRACT(L2966, ""[\s,]([A-Z]{2})[,\s]\s?\d{5}"")"),"#N/A")</f>
        <v>#N/A</v>
      </c>
      <c r="N2481" s="5" t="s">
        <v>21816</v>
      </c>
      <c r="O2481" s="5">
        <v>41018.0</v>
      </c>
      <c r="P2481" s="5">
        <v>1.0</v>
      </c>
      <c r="Q2481" s="5" t="s">
        <v>21956</v>
      </c>
      <c r="R2481" s="5">
        <v>2200.0</v>
      </c>
      <c r="S2481" s="5">
        <v>533.0</v>
      </c>
      <c r="T2481" s="5" t="s">
        <v>69</v>
      </c>
      <c r="U2481" s="5">
        <v>0.0</v>
      </c>
      <c r="V2481" s="5" t="s">
        <v>70</v>
      </c>
      <c r="W2481" s="5" t="s">
        <v>21958</v>
      </c>
      <c r="X2481" s="5" t="s">
        <v>71</v>
      </c>
      <c r="Y2481" s="5" t="s">
        <v>52</v>
      </c>
      <c r="Z2481" s="5" t="s">
        <v>11454</v>
      </c>
      <c r="AA2481" s="5" t="s">
        <v>21959</v>
      </c>
      <c r="AB2481" s="5" t="s">
        <v>119</v>
      </c>
      <c r="AC2481" s="5" t="s">
        <v>283</v>
      </c>
      <c r="AD2481" s="5" t="s">
        <v>3974</v>
      </c>
      <c r="AE2481" s="5" t="s">
        <v>3975</v>
      </c>
      <c r="AF2481" s="5" t="s">
        <v>183</v>
      </c>
      <c r="AG2481" s="5" t="s">
        <v>52</v>
      </c>
      <c r="AH2481" s="5" t="s">
        <v>3976</v>
      </c>
      <c r="AI2481" s="5" t="s">
        <v>3977</v>
      </c>
      <c r="AJ2481" s="5" t="s">
        <v>21812</v>
      </c>
      <c r="AK2481" s="5" t="s">
        <v>21817</v>
      </c>
      <c r="AL2481" s="5" t="s">
        <v>6866</v>
      </c>
    </row>
    <row r="2482" hidden="1">
      <c r="A2482" s="5" t="s">
        <v>21962</v>
      </c>
      <c r="B2482" s="5" t="s">
        <v>21963</v>
      </c>
      <c r="C2482" s="5" t="s">
        <v>21964</v>
      </c>
      <c r="D2482" s="9">
        <v>42299.0</v>
      </c>
      <c r="E2482" s="5">
        <v>43010.0</v>
      </c>
      <c r="F2482" s="5">
        <v>19550.0</v>
      </c>
      <c r="G2482" s="5" t="s">
        <v>21965</v>
      </c>
      <c r="H2482" s="5" t="s">
        <v>171</v>
      </c>
      <c r="I2482" s="5" t="s">
        <v>21966</v>
      </c>
      <c r="J2482" s="5" t="s">
        <v>2156</v>
      </c>
      <c r="K2482" s="5" t="s">
        <v>14840</v>
      </c>
      <c r="L2482" s="5" t="s">
        <v>21967</v>
      </c>
      <c r="M2482" s="10" t="str">
        <f>IFERROR(__xludf.DUMMYFUNCTION("REGEXEXTRACT(L2967, ""[\s,]([A-Z]{2})[,\s]\s?\d{5}"")"),"#N/A")</f>
        <v>#N/A</v>
      </c>
      <c r="N2482" s="5" t="s">
        <v>21968</v>
      </c>
      <c r="O2482" s="5">
        <v>77060.0</v>
      </c>
      <c r="P2482" s="5">
        <v>1.0</v>
      </c>
      <c r="Q2482" s="5" t="s">
        <v>21969</v>
      </c>
      <c r="R2482" s="5" t="s">
        <v>21970</v>
      </c>
      <c r="S2482" s="5">
        <v>1.0</v>
      </c>
      <c r="T2482" s="5" t="s">
        <v>21971</v>
      </c>
      <c r="U2482" s="5">
        <v>20.0</v>
      </c>
      <c r="V2482" s="5" t="s">
        <v>70</v>
      </c>
      <c r="W2482" s="5" t="s">
        <v>21972</v>
      </c>
      <c r="X2482" s="5" t="s">
        <v>71</v>
      </c>
      <c r="Y2482" s="5" t="s">
        <v>52</v>
      </c>
      <c r="Z2482" s="5">
        <v>194.0</v>
      </c>
      <c r="AA2482" s="5" t="s">
        <v>21973</v>
      </c>
      <c r="AB2482" s="5" t="s">
        <v>730</v>
      </c>
      <c r="AC2482" s="5" t="s">
        <v>283</v>
      </c>
      <c r="AD2482" s="5" t="s">
        <v>1230</v>
      </c>
      <c r="AE2482" s="5" t="s">
        <v>1231</v>
      </c>
      <c r="AF2482" s="5" t="s">
        <v>52</v>
      </c>
      <c r="AG2482" s="5" t="s">
        <v>52</v>
      </c>
      <c r="AH2482" s="5" t="s">
        <v>52</v>
      </c>
      <c r="AI2482" s="5" t="s">
        <v>1232</v>
      </c>
      <c r="AJ2482" s="5" t="s">
        <v>102</v>
      </c>
      <c r="AK2482" s="5" t="s">
        <v>52</v>
      </c>
      <c r="AL2482" s="5" t="s">
        <v>21974</v>
      </c>
    </row>
    <row r="2483" hidden="1">
      <c r="A2483" s="5" t="s">
        <v>21975</v>
      </c>
      <c r="B2483" s="5" t="s">
        <v>17653</v>
      </c>
      <c r="C2483" s="5" t="s">
        <v>17848</v>
      </c>
      <c r="D2483" s="9">
        <v>42298.0</v>
      </c>
      <c r="E2483" s="5">
        <v>81655.0</v>
      </c>
      <c r="F2483" s="5">
        <v>37116.0</v>
      </c>
      <c r="G2483" s="5" t="s">
        <v>963</v>
      </c>
      <c r="H2483" s="5" t="s">
        <v>272</v>
      </c>
      <c r="I2483" s="5" t="s">
        <v>17345</v>
      </c>
      <c r="J2483" s="5" t="s">
        <v>965</v>
      </c>
      <c r="K2483" s="5" t="s">
        <v>21976</v>
      </c>
      <c r="L2483" s="5" t="s">
        <v>20862</v>
      </c>
      <c r="M2483" s="10" t="str">
        <f>IFERROR(__xludf.DUMMYFUNCTION("REGEXEXTRACT(L2968, ""[\s,]([A-Z]{2})[,\s]\s?\d{5}"")"),"#N/A")</f>
        <v>#N/A</v>
      </c>
      <c r="N2483" s="5" t="s">
        <v>20115</v>
      </c>
      <c r="O2483" s="5">
        <v>77058.0</v>
      </c>
      <c r="P2483" s="5">
        <v>2.0</v>
      </c>
      <c r="Q2483" s="5" t="s">
        <v>21977</v>
      </c>
      <c r="R2483" s="5" t="s">
        <v>15940</v>
      </c>
      <c r="S2483" s="5">
        <v>1800.0</v>
      </c>
      <c r="T2483" s="5" t="s">
        <v>196</v>
      </c>
      <c r="U2483" s="5">
        <v>54.0</v>
      </c>
      <c r="V2483" s="5" t="s">
        <v>93</v>
      </c>
      <c r="W2483" s="5" t="s">
        <v>21978</v>
      </c>
      <c r="X2483" s="5" t="s">
        <v>52</v>
      </c>
      <c r="Y2483" s="5" t="s">
        <v>52</v>
      </c>
      <c r="Z2483" s="5" t="s">
        <v>21979</v>
      </c>
      <c r="AA2483" s="5" t="s">
        <v>21980</v>
      </c>
      <c r="AB2483" s="5" t="s">
        <v>162</v>
      </c>
      <c r="AC2483" s="5" t="s">
        <v>283</v>
      </c>
      <c r="AD2483" s="5" t="s">
        <v>9092</v>
      </c>
      <c r="AE2483" s="5" t="s">
        <v>9093</v>
      </c>
      <c r="AF2483" s="5" t="s">
        <v>2166</v>
      </c>
      <c r="AG2483" s="5" t="s">
        <v>52</v>
      </c>
      <c r="AH2483" s="5" t="s">
        <v>52</v>
      </c>
      <c r="AI2483" s="5" t="s">
        <v>52</v>
      </c>
      <c r="AJ2483" s="5" t="s">
        <v>20764</v>
      </c>
      <c r="AK2483" s="5" t="s">
        <v>20765</v>
      </c>
      <c r="AL2483" s="5" t="s">
        <v>20122</v>
      </c>
    </row>
    <row r="2484" hidden="1">
      <c r="A2484" s="5" t="s">
        <v>21981</v>
      </c>
      <c r="B2484" s="5" t="s">
        <v>21982</v>
      </c>
      <c r="C2484" s="5" t="s">
        <v>21983</v>
      </c>
      <c r="D2484" s="9">
        <v>42296.0</v>
      </c>
      <c r="E2484" s="5">
        <v>23055.0</v>
      </c>
      <c r="F2484" s="5">
        <v>10480.0</v>
      </c>
      <c r="G2484" s="5" t="s">
        <v>2481</v>
      </c>
      <c r="H2484" s="5" t="s">
        <v>189</v>
      </c>
      <c r="I2484" s="5" t="s">
        <v>6179</v>
      </c>
      <c r="J2484" s="5" t="s">
        <v>532</v>
      </c>
      <c r="K2484" s="5" t="s">
        <v>21984</v>
      </c>
      <c r="L2484" s="5" t="s">
        <v>21985</v>
      </c>
      <c r="M2484" s="10" t="str">
        <f>IFERROR(__xludf.DUMMYFUNCTION("REGEXEXTRACT(L2969, ""[\s,]([A-Z]{2})[,\s]\s?\d{5}"")"),"#N/A")</f>
        <v>#N/A</v>
      </c>
      <c r="N2484" s="5" t="s">
        <v>21986</v>
      </c>
      <c r="O2484" s="5">
        <v>92865.0</v>
      </c>
      <c r="P2484" s="5">
        <v>1.0</v>
      </c>
      <c r="Q2484" s="5" t="s">
        <v>21987</v>
      </c>
      <c r="R2484" s="5">
        <v>2200.0</v>
      </c>
      <c r="S2484" s="5">
        <v>7.0</v>
      </c>
      <c r="T2484" s="5" t="s">
        <v>1386</v>
      </c>
      <c r="U2484" s="5">
        <v>0.0</v>
      </c>
      <c r="V2484" s="5" t="s">
        <v>158</v>
      </c>
      <c r="W2484" s="5" t="s">
        <v>21988</v>
      </c>
      <c r="X2484" s="5" t="s">
        <v>52</v>
      </c>
      <c r="Y2484" s="5" t="s">
        <v>52</v>
      </c>
      <c r="Z2484" s="5" t="s">
        <v>21989</v>
      </c>
      <c r="AA2484" s="5" t="s">
        <v>21990</v>
      </c>
      <c r="AB2484" s="5" t="s">
        <v>200</v>
      </c>
      <c r="AC2484" s="5" t="s">
        <v>52</v>
      </c>
      <c r="AD2484" s="5" t="s">
        <v>163</v>
      </c>
      <c r="AE2484" s="5" t="s">
        <v>164</v>
      </c>
      <c r="AF2484" s="5" t="s">
        <v>165</v>
      </c>
      <c r="AG2484" s="5" t="s">
        <v>52</v>
      </c>
      <c r="AH2484" s="5" t="s">
        <v>52</v>
      </c>
      <c r="AI2484" s="5" t="s">
        <v>52</v>
      </c>
      <c r="AJ2484" s="5" t="s">
        <v>21982</v>
      </c>
      <c r="AK2484" s="5" t="s">
        <v>21985</v>
      </c>
      <c r="AL2484" s="5" t="s">
        <v>3639</v>
      </c>
    </row>
    <row r="2485" hidden="1">
      <c r="A2485" s="5" t="s">
        <v>21991</v>
      </c>
      <c r="B2485" s="5" t="s">
        <v>21992</v>
      </c>
      <c r="C2485" s="5" t="s">
        <v>21993</v>
      </c>
      <c r="D2485" s="9">
        <v>42294.0</v>
      </c>
      <c r="E2485" s="5">
        <v>17721.0</v>
      </c>
      <c r="F2485" s="5">
        <v>8055.0</v>
      </c>
      <c r="G2485" s="5" t="s">
        <v>170</v>
      </c>
      <c r="H2485" s="5" t="s">
        <v>171</v>
      </c>
      <c r="I2485" s="5" t="s">
        <v>21994</v>
      </c>
      <c r="J2485" s="5" t="s">
        <v>170</v>
      </c>
      <c r="K2485" s="5" t="s">
        <v>21995</v>
      </c>
      <c r="L2485" s="5" t="s">
        <v>21996</v>
      </c>
      <c r="M2485" s="10" t="str">
        <f>IFERROR(__xludf.DUMMYFUNCTION("REGEXEXTRACT(L2970, ""[\s,]([A-Z]{2})[,\s]\s?\d{5}"")"),"#N/A")</f>
        <v>#N/A</v>
      </c>
      <c r="N2485" s="5" t="s">
        <v>21997</v>
      </c>
      <c r="O2485" s="5">
        <v>92113.0</v>
      </c>
      <c r="P2485" s="5">
        <v>1.0</v>
      </c>
      <c r="Q2485" s="5" t="s">
        <v>21998</v>
      </c>
      <c r="R2485" s="5" t="s">
        <v>52</v>
      </c>
      <c r="S2485" s="5">
        <v>588.0</v>
      </c>
      <c r="T2485" s="5" t="s">
        <v>69</v>
      </c>
      <c r="U2485" s="5">
        <v>0.0</v>
      </c>
      <c r="V2485" s="5" t="s">
        <v>70</v>
      </c>
      <c r="W2485" s="5" t="s">
        <v>21999</v>
      </c>
      <c r="X2485" s="5" t="s">
        <v>55</v>
      </c>
      <c r="Y2485" s="5" t="s">
        <v>22000</v>
      </c>
      <c r="Z2485" s="5" t="s">
        <v>21466</v>
      </c>
      <c r="AA2485" s="5" t="s">
        <v>22001</v>
      </c>
      <c r="AB2485" s="5" t="s">
        <v>260</v>
      </c>
      <c r="AC2485" s="5" t="s">
        <v>52</v>
      </c>
      <c r="AD2485" s="5" t="s">
        <v>22002</v>
      </c>
      <c r="AE2485" s="5" t="s">
        <v>22003</v>
      </c>
      <c r="AF2485" s="5" t="s">
        <v>2669</v>
      </c>
      <c r="AG2485" s="5" t="s">
        <v>2670</v>
      </c>
      <c r="AH2485" s="5">
        <v>11434.0</v>
      </c>
      <c r="AI2485" s="5" t="s">
        <v>22004</v>
      </c>
      <c r="AJ2485" s="5" t="s">
        <v>21992</v>
      </c>
      <c r="AK2485" s="5" t="s">
        <v>21996</v>
      </c>
      <c r="AL2485" s="5" t="s">
        <v>525</v>
      </c>
    </row>
    <row r="2486">
      <c r="A2486" s="5" t="s">
        <v>22005</v>
      </c>
      <c r="B2486" s="5" t="s">
        <v>22006</v>
      </c>
      <c r="C2486" s="5" t="s">
        <v>17206</v>
      </c>
      <c r="D2486" s="9">
        <v>42294.0</v>
      </c>
      <c r="E2486" s="5">
        <v>40729.0</v>
      </c>
      <c r="F2486" s="5">
        <v>18513.0</v>
      </c>
      <c r="G2486" s="5" t="s">
        <v>7489</v>
      </c>
      <c r="H2486" s="5" t="s">
        <v>45</v>
      </c>
      <c r="I2486" s="5" t="s">
        <v>22007</v>
      </c>
      <c r="J2486" s="5" t="s">
        <v>7490</v>
      </c>
      <c r="K2486" s="5" t="s">
        <v>22008</v>
      </c>
      <c r="L2486" s="5" t="s">
        <v>22009</v>
      </c>
      <c r="M2486" s="11" t="s">
        <v>2670</v>
      </c>
      <c r="N2486" s="5" t="s">
        <v>22010</v>
      </c>
      <c r="O2486" s="5">
        <v>11096.0</v>
      </c>
      <c r="P2486" s="5">
        <v>3.0</v>
      </c>
      <c r="Q2486" s="5" t="s">
        <v>22011</v>
      </c>
      <c r="R2486" s="5" t="s">
        <v>16555</v>
      </c>
      <c r="S2486" s="5">
        <v>102.0</v>
      </c>
      <c r="T2486" s="5" t="s">
        <v>115</v>
      </c>
      <c r="U2486" s="5">
        <v>1.0</v>
      </c>
      <c r="V2486" s="5" t="s">
        <v>70</v>
      </c>
      <c r="W2486" s="5" t="s">
        <v>22012</v>
      </c>
      <c r="X2486" s="5" t="s">
        <v>71</v>
      </c>
      <c r="Y2486" s="5" t="s">
        <v>52</v>
      </c>
      <c r="Z2486" s="5" t="s">
        <v>10982</v>
      </c>
      <c r="AA2486" s="5" t="s">
        <v>22013</v>
      </c>
      <c r="AB2486" s="5" t="s">
        <v>119</v>
      </c>
      <c r="AC2486" s="5" t="s">
        <v>52</v>
      </c>
      <c r="AD2486" s="5" t="s">
        <v>19967</v>
      </c>
      <c r="AE2486" s="5" t="s">
        <v>19968</v>
      </c>
      <c r="AF2486" s="5" t="s">
        <v>2166</v>
      </c>
      <c r="AG2486" s="5" t="s">
        <v>52</v>
      </c>
      <c r="AH2486" s="5" t="s">
        <v>52</v>
      </c>
      <c r="AI2486" s="5" t="s">
        <v>52</v>
      </c>
      <c r="AJ2486" s="5" t="s">
        <v>22006</v>
      </c>
      <c r="AK2486" s="5" t="s">
        <v>22009</v>
      </c>
      <c r="AL2486" s="5" t="s">
        <v>17214</v>
      </c>
    </row>
    <row r="2487" hidden="1">
      <c r="A2487" s="5" t="s">
        <v>22014</v>
      </c>
      <c r="B2487" s="5" t="s">
        <v>16737</v>
      </c>
      <c r="C2487" s="5" t="s">
        <v>16738</v>
      </c>
      <c r="D2487" s="9">
        <v>42291.0</v>
      </c>
      <c r="E2487" s="5">
        <v>41303.0</v>
      </c>
      <c r="F2487" s="5">
        <v>18774.0</v>
      </c>
      <c r="G2487" s="5" t="s">
        <v>3378</v>
      </c>
      <c r="H2487" s="5" t="s">
        <v>272</v>
      </c>
      <c r="I2487" s="5" t="s">
        <v>21156</v>
      </c>
      <c r="J2487" s="5" t="s">
        <v>3378</v>
      </c>
      <c r="K2487" s="5" t="s">
        <v>22015</v>
      </c>
      <c r="L2487" s="5" t="s">
        <v>16741</v>
      </c>
      <c r="M2487" s="10" t="str">
        <f>IFERROR(__xludf.DUMMYFUNCTION("REGEXEXTRACT(L2972, ""[\s,]([A-Z]{2})[,\s]\s?\d{5}"")"),"#N/A")</f>
        <v>#N/A</v>
      </c>
      <c r="N2487" s="5" t="s">
        <v>16742</v>
      </c>
      <c r="O2487" s="5">
        <v>45242.0</v>
      </c>
      <c r="P2487" s="5">
        <v>1.0</v>
      </c>
      <c r="Q2487" s="5" t="s">
        <v>22016</v>
      </c>
      <c r="R2487" s="5">
        <v>4200.0</v>
      </c>
      <c r="S2487" s="5">
        <v>1417.0</v>
      </c>
      <c r="T2487" s="5" t="s">
        <v>69</v>
      </c>
      <c r="U2487" s="5">
        <v>0.0</v>
      </c>
      <c r="V2487" s="5" t="s">
        <v>93</v>
      </c>
      <c r="W2487" s="5" t="s">
        <v>22017</v>
      </c>
      <c r="X2487" s="5" t="s">
        <v>55</v>
      </c>
      <c r="Y2487" s="5" t="s">
        <v>22018</v>
      </c>
      <c r="Z2487" s="5" t="s">
        <v>2592</v>
      </c>
      <c r="AA2487" s="5">
        <v>2562383.0</v>
      </c>
      <c r="AB2487" s="5" t="s">
        <v>180</v>
      </c>
      <c r="AC2487" s="5" t="s">
        <v>52</v>
      </c>
      <c r="AD2487" s="5" t="s">
        <v>3141</v>
      </c>
      <c r="AE2487" s="5" t="s">
        <v>3142</v>
      </c>
      <c r="AF2487" s="5" t="s">
        <v>162</v>
      </c>
      <c r="AG2487" s="5" t="s">
        <v>52</v>
      </c>
      <c r="AH2487" s="5" t="s">
        <v>52</v>
      </c>
      <c r="AI2487" s="5" t="s">
        <v>3143</v>
      </c>
      <c r="AJ2487" s="5" t="s">
        <v>102</v>
      </c>
      <c r="AK2487" s="5" t="s">
        <v>52</v>
      </c>
      <c r="AL2487" s="5" t="s">
        <v>162</v>
      </c>
    </row>
    <row r="2488" hidden="1">
      <c r="A2488" s="5" t="s">
        <v>22019</v>
      </c>
      <c r="B2488" s="5" t="s">
        <v>22020</v>
      </c>
      <c r="C2488" s="5" t="s">
        <v>22021</v>
      </c>
      <c r="D2488" s="9">
        <v>42289.0</v>
      </c>
      <c r="E2488" s="5">
        <v>158.0</v>
      </c>
      <c r="F2488" s="5">
        <v>72.0</v>
      </c>
      <c r="G2488" s="5" t="s">
        <v>15224</v>
      </c>
      <c r="H2488" s="5" t="s">
        <v>1069</v>
      </c>
      <c r="I2488" s="5" t="s">
        <v>21729</v>
      </c>
      <c r="J2488" s="5" t="s">
        <v>15225</v>
      </c>
      <c r="K2488" s="5" t="s">
        <v>22022</v>
      </c>
      <c r="L2488" s="5" t="s">
        <v>22023</v>
      </c>
      <c r="M2488" s="10" t="str">
        <f>IFERROR(__xludf.DUMMYFUNCTION("REGEXEXTRACT(L2973, ""[\s,]([A-Z]{2})[,\s]\s?\d{5}"")"),"#N/A")</f>
        <v>#N/A</v>
      </c>
      <c r="N2488" s="5" t="s">
        <v>22024</v>
      </c>
      <c r="O2488" s="5">
        <v>21230.0</v>
      </c>
      <c r="P2488" s="5">
        <v>1.0</v>
      </c>
      <c r="Q2488" s="5" t="s">
        <v>22025</v>
      </c>
      <c r="R2488" s="5">
        <v>9510.0</v>
      </c>
      <c r="S2488" s="5">
        <v>11.0</v>
      </c>
      <c r="T2488" s="5" t="s">
        <v>69</v>
      </c>
      <c r="U2488" s="5">
        <v>0.0</v>
      </c>
      <c r="V2488" s="5" t="s">
        <v>71</v>
      </c>
      <c r="W2488" s="5" t="s">
        <v>22026</v>
      </c>
      <c r="X2488" s="5" t="s">
        <v>52</v>
      </c>
      <c r="Y2488" s="5" t="s">
        <v>52</v>
      </c>
      <c r="Z2488" s="5" t="s">
        <v>22027</v>
      </c>
      <c r="AA2488" s="5" t="s">
        <v>22028</v>
      </c>
      <c r="AB2488" s="5" t="s">
        <v>1177</v>
      </c>
      <c r="AC2488" s="5" t="s">
        <v>52</v>
      </c>
      <c r="AD2488" s="5" t="s">
        <v>1924</v>
      </c>
      <c r="AE2488" s="5" t="s">
        <v>1925</v>
      </c>
      <c r="AF2488" s="5" t="s">
        <v>544</v>
      </c>
      <c r="AG2488" s="5" t="s">
        <v>265</v>
      </c>
      <c r="AH2488" s="5">
        <v>32203.0</v>
      </c>
      <c r="AI2488" s="5" t="s">
        <v>1926</v>
      </c>
      <c r="AJ2488" s="5" t="s">
        <v>15233</v>
      </c>
      <c r="AK2488" s="5" t="s">
        <v>22029</v>
      </c>
      <c r="AL2488" s="5" t="s">
        <v>22030</v>
      </c>
    </row>
    <row r="2489" hidden="1">
      <c r="A2489" s="5" t="s">
        <v>21929</v>
      </c>
      <c r="B2489" s="5" t="s">
        <v>14992</v>
      </c>
      <c r="C2489" s="5" t="s">
        <v>14993</v>
      </c>
      <c r="D2489" s="9">
        <v>42285.0</v>
      </c>
      <c r="E2489" s="5">
        <v>97812.0</v>
      </c>
      <c r="F2489" s="5">
        <v>44460.0</v>
      </c>
      <c r="G2489" s="5" t="s">
        <v>2212</v>
      </c>
      <c r="H2489" s="5" t="s">
        <v>189</v>
      </c>
      <c r="I2489" s="5" t="s">
        <v>21537</v>
      </c>
      <c r="J2489" s="5" t="s">
        <v>2214</v>
      </c>
      <c r="K2489" s="5" t="s">
        <v>20902</v>
      </c>
      <c r="L2489" s="5" t="s">
        <v>20903</v>
      </c>
      <c r="M2489" s="10" t="str">
        <f>IFERROR(__xludf.DUMMYFUNCTION("REGEXEXTRACT(L2974, ""[\s,]([A-Z]{2})[,\s]\s?\d{5}"")"),"#N/A")</f>
        <v>#N/A</v>
      </c>
      <c r="N2489" s="5" t="s">
        <v>22031</v>
      </c>
      <c r="O2489" s="5">
        <v>94987.0</v>
      </c>
      <c r="P2489" s="5">
        <v>2.0</v>
      </c>
      <c r="Q2489" s="5" t="s">
        <v>22032</v>
      </c>
      <c r="R2489" s="5" t="s">
        <v>52</v>
      </c>
      <c r="S2489" s="5">
        <v>1075.0</v>
      </c>
      <c r="T2489" s="5" t="s">
        <v>115</v>
      </c>
      <c r="U2489" s="5">
        <v>0.0</v>
      </c>
      <c r="V2489" s="5" t="s">
        <v>70</v>
      </c>
      <c r="W2489" s="5" t="s">
        <v>22033</v>
      </c>
      <c r="X2489" s="5" t="s">
        <v>71</v>
      </c>
      <c r="Y2489" s="5" t="s">
        <v>52</v>
      </c>
      <c r="Z2489" s="5" t="s">
        <v>22034</v>
      </c>
      <c r="AA2489" s="5" t="s">
        <v>22035</v>
      </c>
      <c r="AB2489" s="5" t="s">
        <v>1831</v>
      </c>
      <c r="AC2489" s="5" t="s">
        <v>52</v>
      </c>
      <c r="AD2489" s="5" t="s">
        <v>398</v>
      </c>
      <c r="AE2489" s="5" t="s">
        <v>399</v>
      </c>
      <c r="AF2489" s="5" t="s">
        <v>400</v>
      </c>
      <c r="AG2489" s="5" t="s">
        <v>401</v>
      </c>
      <c r="AH2489" s="5">
        <v>23502.0</v>
      </c>
      <c r="AI2489" s="5" t="s">
        <v>402</v>
      </c>
      <c r="AJ2489" s="5" t="s">
        <v>14992</v>
      </c>
      <c r="AK2489" s="5" t="s">
        <v>20903</v>
      </c>
      <c r="AL2489" s="5" t="s">
        <v>2223</v>
      </c>
    </row>
    <row r="2490">
      <c r="A2490" s="5" t="s">
        <v>22036</v>
      </c>
      <c r="B2490" s="5" t="s">
        <v>22037</v>
      </c>
      <c r="C2490" s="5" t="s">
        <v>22038</v>
      </c>
      <c r="D2490" s="9">
        <v>42285.0</v>
      </c>
      <c r="E2490" s="5">
        <v>13874.0</v>
      </c>
      <c r="F2490" s="5">
        <v>6306.0</v>
      </c>
      <c r="G2490" s="5" t="s">
        <v>659</v>
      </c>
      <c r="H2490" s="5" t="s">
        <v>45</v>
      </c>
      <c r="I2490" s="5" t="s">
        <v>22039</v>
      </c>
      <c r="J2490" s="5" t="s">
        <v>661</v>
      </c>
      <c r="K2490" s="5" t="s">
        <v>240</v>
      </c>
      <c r="L2490" s="5" t="s">
        <v>22040</v>
      </c>
      <c r="M2490" s="11" t="s">
        <v>75</v>
      </c>
      <c r="N2490" s="5" t="s">
        <v>22041</v>
      </c>
      <c r="O2490" s="5">
        <v>7066.0</v>
      </c>
      <c r="P2490" s="5">
        <v>1.0</v>
      </c>
      <c r="Q2490" s="5" t="s">
        <v>22042</v>
      </c>
      <c r="R2490" s="5" t="s">
        <v>52</v>
      </c>
      <c r="S2490" s="5">
        <v>42.0</v>
      </c>
      <c r="T2490" s="5" t="s">
        <v>53</v>
      </c>
      <c r="U2490" s="5">
        <v>7.0</v>
      </c>
      <c r="V2490" s="5" t="s">
        <v>158</v>
      </c>
      <c r="W2490" s="5" t="s">
        <v>22043</v>
      </c>
      <c r="X2490" s="5" t="s">
        <v>71</v>
      </c>
      <c r="Y2490" s="5" t="s">
        <v>52</v>
      </c>
      <c r="Z2490" s="5" t="s">
        <v>22044</v>
      </c>
      <c r="AA2490" s="5" t="s">
        <v>22045</v>
      </c>
      <c r="AB2490" s="5" t="s">
        <v>235</v>
      </c>
      <c r="AC2490" s="5" t="s">
        <v>283</v>
      </c>
      <c r="AD2490" s="5" t="s">
        <v>163</v>
      </c>
      <c r="AE2490" s="5" t="s">
        <v>164</v>
      </c>
      <c r="AF2490" s="5" t="s">
        <v>165</v>
      </c>
      <c r="AG2490" s="5" t="s">
        <v>52</v>
      </c>
      <c r="AH2490" s="5" t="s">
        <v>52</v>
      </c>
      <c r="AI2490" s="5" t="s">
        <v>52</v>
      </c>
      <c r="AJ2490" s="5" t="s">
        <v>22037</v>
      </c>
      <c r="AK2490" s="5" t="s">
        <v>22040</v>
      </c>
      <c r="AL2490" s="5" t="s">
        <v>21953</v>
      </c>
    </row>
    <row r="2491" hidden="1">
      <c r="A2491" s="5" t="s">
        <v>22046</v>
      </c>
      <c r="B2491" s="5" t="s">
        <v>16737</v>
      </c>
      <c r="C2491" s="5" t="s">
        <v>16738</v>
      </c>
      <c r="D2491" s="9">
        <v>42285.0</v>
      </c>
      <c r="E2491" s="5">
        <v>124340.0</v>
      </c>
      <c r="F2491" s="5">
        <v>56518.0</v>
      </c>
      <c r="G2491" s="5" t="s">
        <v>3378</v>
      </c>
      <c r="H2491" s="5" t="s">
        <v>272</v>
      </c>
      <c r="I2491" s="5" t="s">
        <v>22047</v>
      </c>
      <c r="J2491" s="5" t="s">
        <v>3378</v>
      </c>
      <c r="K2491" s="5" t="s">
        <v>22048</v>
      </c>
      <c r="L2491" s="5" t="s">
        <v>16741</v>
      </c>
      <c r="M2491" s="10" t="str">
        <f>IFERROR(__xludf.DUMMYFUNCTION("REGEXEXTRACT(L2976, ""[\s,]([A-Z]{2})[,\s]\s?\d{5}"")"),"#N/A")</f>
        <v>#N/A</v>
      </c>
      <c r="N2491" s="5" t="s">
        <v>16742</v>
      </c>
      <c r="O2491" s="5">
        <v>45242.0</v>
      </c>
      <c r="P2491" s="5">
        <v>3.0</v>
      </c>
      <c r="Q2491" s="5" t="s">
        <v>22049</v>
      </c>
      <c r="R2491" s="5" t="s">
        <v>22050</v>
      </c>
      <c r="S2491" s="5">
        <v>3908.0</v>
      </c>
      <c r="T2491" s="5" t="s">
        <v>69</v>
      </c>
      <c r="U2491" s="5">
        <v>1.0</v>
      </c>
      <c r="V2491" s="5" t="s">
        <v>93</v>
      </c>
      <c r="W2491" s="5" t="s">
        <v>22051</v>
      </c>
      <c r="X2491" s="5" t="s">
        <v>55</v>
      </c>
      <c r="Y2491" s="5" t="s">
        <v>22052</v>
      </c>
      <c r="Z2491" s="5" t="s">
        <v>6258</v>
      </c>
      <c r="AA2491" s="5" t="s">
        <v>22053</v>
      </c>
      <c r="AB2491" s="5" t="s">
        <v>8480</v>
      </c>
      <c r="AC2491" s="5" t="s">
        <v>52</v>
      </c>
      <c r="AD2491" s="5" t="s">
        <v>3141</v>
      </c>
      <c r="AE2491" s="5" t="s">
        <v>3142</v>
      </c>
      <c r="AF2491" s="5" t="s">
        <v>162</v>
      </c>
      <c r="AG2491" s="5" t="s">
        <v>52</v>
      </c>
      <c r="AH2491" s="5" t="s">
        <v>52</v>
      </c>
      <c r="AI2491" s="5" t="s">
        <v>3143</v>
      </c>
      <c r="AJ2491" s="5" t="s">
        <v>102</v>
      </c>
      <c r="AK2491" s="5" t="s">
        <v>52</v>
      </c>
      <c r="AL2491" s="5" t="s">
        <v>162</v>
      </c>
    </row>
    <row r="2492" hidden="1">
      <c r="A2492" s="5" t="s">
        <v>22054</v>
      </c>
      <c r="B2492" s="5" t="s">
        <v>22055</v>
      </c>
      <c r="C2492" s="5" t="s">
        <v>22056</v>
      </c>
      <c r="D2492" s="9">
        <v>42283.0</v>
      </c>
      <c r="E2492" s="5">
        <v>15290.0</v>
      </c>
      <c r="F2492" s="5">
        <v>6950.0</v>
      </c>
      <c r="G2492" s="5" t="s">
        <v>412</v>
      </c>
      <c r="H2492" s="5" t="s">
        <v>530</v>
      </c>
      <c r="I2492" s="5" t="s">
        <v>549</v>
      </c>
      <c r="J2492" s="5" t="s">
        <v>414</v>
      </c>
      <c r="K2492" s="5" t="s">
        <v>1059</v>
      </c>
      <c r="L2492" s="5" t="s">
        <v>22057</v>
      </c>
      <c r="M2492" s="10" t="str">
        <f>IFERROR(__xludf.DUMMYFUNCTION("REGEXEXTRACT(L2977, ""[\s,]([A-Z]{2})[,\s]\s?\d{5}"")"),"#N/A")</f>
        <v>#N/A</v>
      </c>
      <c r="N2492" s="5" t="s">
        <v>22058</v>
      </c>
      <c r="O2492" s="5">
        <v>3608.0</v>
      </c>
      <c r="P2492" s="5">
        <v>1.0</v>
      </c>
      <c r="Q2492" s="5" t="s">
        <v>22059</v>
      </c>
      <c r="R2492" s="5">
        <v>4310.0</v>
      </c>
      <c r="S2492" s="5">
        <v>7.0</v>
      </c>
      <c r="T2492" s="5" t="s">
        <v>53</v>
      </c>
      <c r="U2492" s="5">
        <v>0.0</v>
      </c>
      <c r="V2492" s="5" t="s">
        <v>52</v>
      </c>
      <c r="W2492" s="5" t="s">
        <v>22060</v>
      </c>
      <c r="X2492" s="5" t="s">
        <v>52</v>
      </c>
      <c r="Y2492" s="5" t="s">
        <v>52</v>
      </c>
      <c r="Z2492" s="5" t="s">
        <v>22061</v>
      </c>
      <c r="AA2492" s="5" t="s">
        <v>22062</v>
      </c>
      <c r="AB2492" s="5" t="s">
        <v>235</v>
      </c>
      <c r="AC2492" s="5" t="s">
        <v>52</v>
      </c>
      <c r="AD2492" s="5" t="s">
        <v>11980</v>
      </c>
      <c r="AE2492" s="5" t="s">
        <v>11981</v>
      </c>
      <c r="AF2492" s="5" t="s">
        <v>218</v>
      </c>
      <c r="AG2492" s="5" t="s">
        <v>52</v>
      </c>
      <c r="AH2492" s="5" t="s">
        <v>11982</v>
      </c>
      <c r="AI2492" s="5" t="s">
        <v>11983</v>
      </c>
      <c r="AJ2492" s="5" t="s">
        <v>22063</v>
      </c>
      <c r="AK2492" s="5" t="s">
        <v>22064</v>
      </c>
      <c r="AL2492" s="5" t="s">
        <v>941</v>
      </c>
    </row>
    <row r="2493" hidden="1">
      <c r="A2493" s="5" t="s">
        <v>22065</v>
      </c>
      <c r="B2493" s="5" t="s">
        <v>20477</v>
      </c>
      <c r="C2493" s="5" t="s">
        <v>22066</v>
      </c>
      <c r="D2493" s="9">
        <v>42282.0</v>
      </c>
      <c r="E2493" s="5">
        <v>25300.0</v>
      </c>
      <c r="F2493" s="5">
        <v>11500.0</v>
      </c>
      <c r="G2493" s="5" t="s">
        <v>2481</v>
      </c>
      <c r="H2493" s="5" t="s">
        <v>189</v>
      </c>
      <c r="I2493" s="5" t="s">
        <v>6038</v>
      </c>
      <c r="J2493" s="5" t="s">
        <v>532</v>
      </c>
      <c r="K2493" s="5" t="s">
        <v>462</v>
      </c>
      <c r="L2493" s="5" t="s">
        <v>22067</v>
      </c>
      <c r="M2493" s="10" t="str">
        <f>IFERROR(__xludf.DUMMYFUNCTION("REGEXEXTRACT(L2978, ""[\s,]([A-Z]{2})[,\s]\s?\d{5}"")"),"#N/A")</f>
        <v>#N/A</v>
      </c>
      <c r="N2493" s="5" t="s">
        <v>22068</v>
      </c>
      <c r="O2493" s="5">
        <v>30337.0</v>
      </c>
      <c r="P2493" s="5">
        <v>1.0</v>
      </c>
      <c r="Q2493" s="5" t="s">
        <v>22069</v>
      </c>
      <c r="R2493" s="5">
        <v>2200.0</v>
      </c>
      <c r="S2493" s="5">
        <v>9.0</v>
      </c>
      <c r="T2493" s="5" t="s">
        <v>53</v>
      </c>
      <c r="U2493" s="5">
        <v>0.0</v>
      </c>
      <c r="V2493" s="5" t="s">
        <v>158</v>
      </c>
      <c r="W2493" s="5" t="s">
        <v>22070</v>
      </c>
      <c r="X2493" s="5" t="s">
        <v>71</v>
      </c>
      <c r="Y2493" s="5" t="s">
        <v>52</v>
      </c>
      <c r="Z2493" s="5" t="s">
        <v>22071</v>
      </c>
      <c r="AA2493" s="5" t="s">
        <v>22072</v>
      </c>
      <c r="AB2493" s="5" t="s">
        <v>9547</v>
      </c>
      <c r="AC2493" s="5" t="s">
        <v>52</v>
      </c>
      <c r="AD2493" s="5" t="s">
        <v>163</v>
      </c>
      <c r="AE2493" s="5" t="s">
        <v>164</v>
      </c>
      <c r="AF2493" s="5" t="s">
        <v>165</v>
      </c>
      <c r="AG2493" s="5" t="s">
        <v>52</v>
      </c>
      <c r="AH2493" s="5" t="s">
        <v>52</v>
      </c>
      <c r="AI2493" s="5" t="s">
        <v>52</v>
      </c>
      <c r="AJ2493" s="5" t="s">
        <v>20477</v>
      </c>
      <c r="AK2493" s="5" t="s">
        <v>22067</v>
      </c>
      <c r="AL2493" s="5" t="s">
        <v>3639</v>
      </c>
    </row>
    <row r="2494">
      <c r="A2494" s="5" t="s">
        <v>22073</v>
      </c>
      <c r="B2494" s="5" t="s">
        <v>22074</v>
      </c>
      <c r="C2494" s="5" t="s">
        <v>22075</v>
      </c>
      <c r="D2494" s="9">
        <v>42281.0</v>
      </c>
      <c r="E2494" s="5">
        <v>80653.0</v>
      </c>
      <c r="F2494" s="5">
        <v>36660.0</v>
      </c>
      <c r="G2494" s="5" t="s">
        <v>1458</v>
      </c>
      <c r="H2494" s="5" t="s">
        <v>45</v>
      </c>
      <c r="I2494" s="5" t="s">
        <v>4897</v>
      </c>
      <c r="J2494" s="5" t="s">
        <v>1460</v>
      </c>
      <c r="K2494" s="5" t="s">
        <v>20576</v>
      </c>
      <c r="L2494" s="5" t="s">
        <v>22076</v>
      </c>
      <c r="M2494" s="10" t="str">
        <f>IFERROR(__xludf.DUMMYFUNCTION("REGEXEXTRACT(L2979, ""[\s,]([A-Z]{2})[,\s]\s?\d{5}"")"),"#N/A")</f>
        <v>#N/A</v>
      </c>
      <c r="N2494" s="5" t="s">
        <v>22077</v>
      </c>
      <c r="O2494" s="5">
        <v>21230.0</v>
      </c>
      <c r="P2494" s="5">
        <v>4.0</v>
      </c>
      <c r="Q2494" s="5" t="s">
        <v>22078</v>
      </c>
      <c r="R2494" s="5" t="s">
        <v>22079</v>
      </c>
      <c r="S2494" s="5">
        <v>6172.0</v>
      </c>
      <c r="T2494" s="5" t="s">
        <v>69</v>
      </c>
      <c r="U2494" s="5">
        <v>271.0</v>
      </c>
      <c r="V2494" s="5" t="s">
        <v>70</v>
      </c>
      <c r="W2494" s="5" t="s">
        <v>22080</v>
      </c>
      <c r="X2494" s="5" t="s">
        <v>52</v>
      </c>
      <c r="Y2494" s="5" t="s">
        <v>52</v>
      </c>
      <c r="Z2494" s="5">
        <v>1508.0</v>
      </c>
      <c r="AA2494" s="5" t="s">
        <v>22081</v>
      </c>
      <c r="AB2494" s="5" t="s">
        <v>730</v>
      </c>
      <c r="AC2494" s="5" t="s">
        <v>52</v>
      </c>
      <c r="AD2494" s="5" t="s">
        <v>72</v>
      </c>
      <c r="AE2494" s="5" t="s">
        <v>73</v>
      </c>
      <c r="AF2494" s="5" t="s">
        <v>74</v>
      </c>
      <c r="AG2494" s="5" t="s">
        <v>75</v>
      </c>
      <c r="AH2494" s="5" t="s">
        <v>76</v>
      </c>
      <c r="AI2494" s="5" t="s">
        <v>77</v>
      </c>
      <c r="AJ2494" s="5" t="s">
        <v>15233</v>
      </c>
      <c r="AK2494" s="5" t="s">
        <v>22082</v>
      </c>
      <c r="AL2494" s="5" t="s">
        <v>8692</v>
      </c>
    </row>
    <row r="2495" hidden="1">
      <c r="A2495" s="5" t="s">
        <v>22083</v>
      </c>
      <c r="B2495" s="5" t="s">
        <v>21963</v>
      </c>
      <c r="C2495" s="5" t="s">
        <v>21964</v>
      </c>
      <c r="D2495" s="9">
        <v>42278.0</v>
      </c>
      <c r="E2495" s="5">
        <v>42944.0</v>
      </c>
      <c r="F2495" s="5">
        <v>19520.0</v>
      </c>
      <c r="G2495" s="5" t="s">
        <v>21965</v>
      </c>
      <c r="H2495" s="5" t="s">
        <v>171</v>
      </c>
      <c r="I2495" s="5" t="s">
        <v>19297</v>
      </c>
      <c r="J2495" s="5" t="s">
        <v>2156</v>
      </c>
      <c r="K2495" s="5" t="s">
        <v>14840</v>
      </c>
      <c r="L2495" s="5" t="s">
        <v>21967</v>
      </c>
      <c r="M2495" s="10" t="str">
        <f>IFERROR(__xludf.DUMMYFUNCTION("REGEXEXTRACT(L2980, ""[\s,]([A-Z]{2})[,\s]\s?\d{5}"")"),"#N/A")</f>
        <v>#N/A</v>
      </c>
      <c r="N2495" s="5" t="s">
        <v>21968</v>
      </c>
      <c r="O2495" s="5">
        <v>77060.0</v>
      </c>
      <c r="P2495" s="5">
        <v>1.0</v>
      </c>
      <c r="Q2495" s="5" t="s">
        <v>22084</v>
      </c>
      <c r="R2495" s="5" t="s">
        <v>21970</v>
      </c>
      <c r="S2495" s="5">
        <v>1.0</v>
      </c>
      <c r="T2495" s="5" t="s">
        <v>3687</v>
      </c>
      <c r="U2495" s="5">
        <v>20.0</v>
      </c>
      <c r="V2495" s="5" t="s">
        <v>70</v>
      </c>
      <c r="W2495" s="5" t="s">
        <v>22085</v>
      </c>
      <c r="X2495" s="5" t="s">
        <v>71</v>
      </c>
      <c r="Y2495" s="5" t="s">
        <v>52</v>
      </c>
      <c r="Z2495" s="5">
        <v>193.0</v>
      </c>
      <c r="AA2495" s="5">
        <v>15914.0</v>
      </c>
      <c r="AB2495" s="5" t="s">
        <v>730</v>
      </c>
      <c r="AC2495" s="5" t="s">
        <v>283</v>
      </c>
      <c r="AD2495" s="5" t="s">
        <v>1230</v>
      </c>
      <c r="AE2495" s="5" t="s">
        <v>1231</v>
      </c>
      <c r="AF2495" s="5" t="s">
        <v>52</v>
      </c>
      <c r="AG2495" s="5" t="s">
        <v>52</v>
      </c>
      <c r="AH2495" s="5" t="s">
        <v>52</v>
      </c>
      <c r="AI2495" s="5" t="s">
        <v>1232</v>
      </c>
      <c r="AJ2495" s="5" t="s">
        <v>102</v>
      </c>
      <c r="AK2495" s="5" t="s">
        <v>52</v>
      </c>
      <c r="AL2495" s="5" t="s">
        <v>21974</v>
      </c>
    </row>
    <row r="2496" hidden="1">
      <c r="A2496" s="5" t="s">
        <v>22086</v>
      </c>
      <c r="B2496" s="5" t="s">
        <v>22087</v>
      </c>
      <c r="C2496" s="5" t="s">
        <v>22088</v>
      </c>
      <c r="D2496" s="9">
        <v>42278.0</v>
      </c>
      <c r="E2496" s="5">
        <v>42944.0</v>
      </c>
      <c r="F2496" s="5">
        <v>19520.0</v>
      </c>
      <c r="G2496" s="5" t="s">
        <v>21965</v>
      </c>
      <c r="H2496" s="5" t="s">
        <v>171</v>
      </c>
      <c r="I2496" s="5" t="s">
        <v>19297</v>
      </c>
      <c r="J2496" s="5" t="s">
        <v>2156</v>
      </c>
      <c r="K2496" s="5" t="s">
        <v>14840</v>
      </c>
      <c r="L2496" s="5" t="s">
        <v>22089</v>
      </c>
      <c r="M2496" s="10" t="str">
        <f>IFERROR(__xludf.DUMMYFUNCTION("REGEXEXTRACT(L2981, ""[\s,]([A-Z]{2})[,\s]\s?\d{5}"")"),"#N/A")</f>
        <v>#N/A</v>
      </c>
      <c r="N2496" s="5" t="s">
        <v>22090</v>
      </c>
      <c r="O2496" s="5">
        <v>15088.0</v>
      </c>
      <c r="P2496" s="5">
        <v>1.0</v>
      </c>
      <c r="Q2496" s="5" t="s">
        <v>22084</v>
      </c>
      <c r="R2496" s="5" t="s">
        <v>21970</v>
      </c>
      <c r="S2496" s="5">
        <v>1.0</v>
      </c>
      <c r="T2496" s="5" t="s">
        <v>3687</v>
      </c>
      <c r="U2496" s="5">
        <v>0.0</v>
      </c>
      <c r="V2496" s="5" t="s">
        <v>70</v>
      </c>
      <c r="W2496" s="5" t="s">
        <v>22091</v>
      </c>
      <c r="X2496" s="5" t="s">
        <v>55</v>
      </c>
      <c r="Y2496" s="5" t="s">
        <v>22085</v>
      </c>
      <c r="Z2496" s="5">
        <v>193.0</v>
      </c>
      <c r="AA2496" s="5">
        <v>15914.0</v>
      </c>
      <c r="AB2496" s="5" t="s">
        <v>730</v>
      </c>
      <c r="AC2496" s="5" t="s">
        <v>52</v>
      </c>
      <c r="AD2496" s="5" t="s">
        <v>1230</v>
      </c>
      <c r="AE2496" s="5" t="s">
        <v>1231</v>
      </c>
      <c r="AF2496" s="5" t="s">
        <v>52</v>
      </c>
      <c r="AG2496" s="5" t="s">
        <v>52</v>
      </c>
      <c r="AH2496" s="5" t="s">
        <v>52</v>
      </c>
      <c r="AI2496" s="5" t="s">
        <v>1232</v>
      </c>
      <c r="AJ2496" s="5" t="s">
        <v>22092</v>
      </c>
      <c r="AK2496" s="5" t="s">
        <v>22093</v>
      </c>
      <c r="AL2496" s="5" t="s">
        <v>21974</v>
      </c>
    </row>
    <row r="2497" hidden="1">
      <c r="A2497" s="5" t="s">
        <v>22094</v>
      </c>
      <c r="B2497" s="5" t="s">
        <v>16737</v>
      </c>
      <c r="C2497" s="5" t="s">
        <v>16738</v>
      </c>
      <c r="D2497" s="9">
        <v>42277.0</v>
      </c>
      <c r="E2497" s="5">
        <v>25069.0</v>
      </c>
      <c r="F2497" s="5">
        <v>11395.0</v>
      </c>
      <c r="G2497" s="5" t="s">
        <v>3378</v>
      </c>
      <c r="H2497" s="5" t="s">
        <v>272</v>
      </c>
      <c r="I2497" s="5" t="s">
        <v>17849</v>
      </c>
      <c r="J2497" s="5" t="s">
        <v>3378</v>
      </c>
      <c r="K2497" s="5" t="s">
        <v>22095</v>
      </c>
      <c r="L2497" s="5" t="s">
        <v>16741</v>
      </c>
      <c r="M2497" s="10" t="str">
        <f>IFERROR(__xludf.DUMMYFUNCTION("REGEXEXTRACT(L2982, ""[\s,]([A-Z]{2})[,\s]\s?\d{5}"")"),"#N/A")</f>
        <v>#N/A</v>
      </c>
      <c r="N2497" s="5" t="s">
        <v>16742</v>
      </c>
      <c r="O2497" s="5">
        <v>45242.0</v>
      </c>
      <c r="P2497" s="5">
        <v>1.0</v>
      </c>
      <c r="Q2497" s="5" t="s">
        <v>22096</v>
      </c>
      <c r="R2497" s="5">
        <v>2210.0</v>
      </c>
      <c r="S2497" s="5">
        <v>1083.0</v>
      </c>
      <c r="T2497" s="5" t="s">
        <v>69</v>
      </c>
      <c r="U2497" s="5">
        <v>0.0</v>
      </c>
      <c r="V2497" s="5" t="s">
        <v>93</v>
      </c>
      <c r="W2497" s="5" t="s">
        <v>22097</v>
      </c>
      <c r="X2497" s="5" t="s">
        <v>55</v>
      </c>
      <c r="Y2497" s="5" t="s">
        <v>22098</v>
      </c>
      <c r="Z2497" s="5" t="s">
        <v>6864</v>
      </c>
      <c r="AA2497" s="5">
        <v>2579890.0</v>
      </c>
      <c r="AB2497" s="5" t="s">
        <v>260</v>
      </c>
      <c r="AC2497" s="5" t="s">
        <v>52</v>
      </c>
      <c r="AD2497" s="5" t="s">
        <v>3141</v>
      </c>
      <c r="AE2497" s="5" t="s">
        <v>3142</v>
      </c>
      <c r="AF2497" s="5" t="s">
        <v>162</v>
      </c>
      <c r="AG2497" s="5" t="s">
        <v>52</v>
      </c>
      <c r="AH2497" s="5" t="s">
        <v>52</v>
      </c>
      <c r="AI2497" s="5" t="s">
        <v>3143</v>
      </c>
      <c r="AJ2497" s="5" t="s">
        <v>102</v>
      </c>
      <c r="AK2497" s="5" t="s">
        <v>52</v>
      </c>
      <c r="AL2497" s="5" t="s">
        <v>162</v>
      </c>
    </row>
    <row r="2498" hidden="1">
      <c r="A2498" s="5" t="s">
        <v>22099</v>
      </c>
      <c r="B2498" s="5" t="s">
        <v>16737</v>
      </c>
      <c r="C2498" s="5" t="s">
        <v>16738</v>
      </c>
      <c r="D2498" s="9">
        <v>42275.0</v>
      </c>
      <c r="E2498" s="5">
        <v>8877.0</v>
      </c>
      <c r="F2498" s="5">
        <v>4035.0</v>
      </c>
      <c r="G2498" s="5" t="s">
        <v>3378</v>
      </c>
      <c r="H2498" s="5" t="s">
        <v>171</v>
      </c>
      <c r="I2498" s="5" t="s">
        <v>18608</v>
      </c>
      <c r="J2498" s="5" t="s">
        <v>3378</v>
      </c>
      <c r="K2498" s="5" t="s">
        <v>22100</v>
      </c>
      <c r="L2498" s="5" t="s">
        <v>16741</v>
      </c>
      <c r="M2498" s="10" t="str">
        <f>IFERROR(__xludf.DUMMYFUNCTION("REGEXEXTRACT(L2983, ""[\s,]([A-Z]{2})[,\s]\s?\d{5}"")"),"#N/A")</f>
        <v>#N/A</v>
      </c>
      <c r="N2498" s="5" t="s">
        <v>16742</v>
      </c>
      <c r="O2498" s="5">
        <v>45242.0</v>
      </c>
      <c r="P2498" s="5">
        <v>1.0</v>
      </c>
      <c r="Q2498" s="5" t="s">
        <v>22101</v>
      </c>
      <c r="R2498" s="5">
        <v>4310.0</v>
      </c>
      <c r="S2498" s="5">
        <v>350.0</v>
      </c>
      <c r="T2498" s="5" t="s">
        <v>69</v>
      </c>
      <c r="U2498" s="5">
        <v>0.0</v>
      </c>
      <c r="V2498" s="5" t="s">
        <v>93</v>
      </c>
      <c r="W2498" s="5" t="s">
        <v>22102</v>
      </c>
      <c r="X2498" s="5" t="s">
        <v>55</v>
      </c>
      <c r="Y2498" s="5" t="s">
        <v>22103</v>
      </c>
      <c r="Z2498" s="5" t="s">
        <v>19914</v>
      </c>
      <c r="AA2498" s="5" t="s">
        <v>22104</v>
      </c>
      <c r="AB2498" s="5" t="s">
        <v>1498</v>
      </c>
      <c r="AC2498" s="5" t="s">
        <v>52</v>
      </c>
      <c r="AD2498" s="5" t="s">
        <v>3141</v>
      </c>
      <c r="AE2498" s="5" t="s">
        <v>3142</v>
      </c>
      <c r="AF2498" s="5" t="s">
        <v>162</v>
      </c>
      <c r="AG2498" s="5" t="s">
        <v>52</v>
      </c>
      <c r="AH2498" s="5" t="s">
        <v>52</v>
      </c>
      <c r="AI2498" s="5" t="s">
        <v>3143</v>
      </c>
      <c r="AJ2498" s="5" t="s">
        <v>102</v>
      </c>
      <c r="AK2498" s="5" t="s">
        <v>52</v>
      </c>
      <c r="AL2498" s="5" t="s">
        <v>162</v>
      </c>
    </row>
    <row r="2499" hidden="1">
      <c r="A2499" s="5" t="s">
        <v>22105</v>
      </c>
      <c r="B2499" s="5" t="s">
        <v>21812</v>
      </c>
      <c r="C2499" s="5" t="s">
        <v>21813</v>
      </c>
      <c r="D2499" s="9">
        <v>42275.0</v>
      </c>
      <c r="E2499" s="5">
        <v>32338.0</v>
      </c>
      <c r="F2499" s="5">
        <v>14699.0</v>
      </c>
      <c r="G2499" s="5" t="s">
        <v>3378</v>
      </c>
      <c r="H2499" s="5" t="s">
        <v>171</v>
      </c>
      <c r="I2499" s="5" t="s">
        <v>18608</v>
      </c>
      <c r="J2499" s="5" t="s">
        <v>3378</v>
      </c>
      <c r="K2499" s="5" t="s">
        <v>22106</v>
      </c>
      <c r="L2499" s="5" t="s">
        <v>22107</v>
      </c>
      <c r="M2499" s="10" t="str">
        <f>IFERROR(__xludf.DUMMYFUNCTION("REGEXEXTRACT(L2984, ""[\s,]([A-Z]{2})[,\s]\s?\d{5}"")"),"#N/A")</f>
        <v>#N/A</v>
      </c>
      <c r="N2499" s="5" t="s">
        <v>22108</v>
      </c>
      <c r="O2499" s="5">
        <v>90501.0</v>
      </c>
      <c r="P2499" s="5">
        <v>1.0</v>
      </c>
      <c r="Q2499" s="5" t="s">
        <v>22101</v>
      </c>
      <c r="R2499" s="5">
        <v>4310.0</v>
      </c>
      <c r="S2499" s="5">
        <v>1319.0</v>
      </c>
      <c r="T2499" s="5" t="s">
        <v>115</v>
      </c>
      <c r="U2499" s="5">
        <v>0.0</v>
      </c>
      <c r="V2499" s="5" t="s">
        <v>52</v>
      </c>
      <c r="W2499" s="5" t="s">
        <v>22103</v>
      </c>
      <c r="X2499" s="5" t="s">
        <v>71</v>
      </c>
      <c r="Y2499" s="5" t="s">
        <v>52</v>
      </c>
      <c r="Z2499" s="5" t="s">
        <v>19914</v>
      </c>
      <c r="AA2499" s="5" t="s">
        <v>22104</v>
      </c>
      <c r="AB2499" s="5" t="s">
        <v>1498</v>
      </c>
      <c r="AC2499" s="5" t="s">
        <v>52</v>
      </c>
      <c r="AD2499" s="5" t="s">
        <v>181</v>
      </c>
      <c r="AE2499" s="5" t="s">
        <v>182</v>
      </c>
      <c r="AF2499" s="5" t="s">
        <v>183</v>
      </c>
      <c r="AG2499" s="5" t="s">
        <v>52</v>
      </c>
      <c r="AH2499" s="5" t="s">
        <v>52</v>
      </c>
      <c r="AI2499" s="5" t="s">
        <v>184</v>
      </c>
      <c r="AJ2499" s="5" t="s">
        <v>21812</v>
      </c>
      <c r="AK2499" s="5" t="s">
        <v>22107</v>
      </c>
      <c r="AL2499" s="5" t="s">
        <v>20055</v>
      </c>
    </row>
    <row r="2500" hidden="1">
      <c r="A2500" s="5" t="s">
        <v>22109</v>
      </c>
      <c r="B2500" s="5" t="s">
        <v>22110</v>
      </c>
      <c r="C2500" s="5" t="s">
        <v>102</v>
      </c>
      <c r="D2500" s="9">
        <v>42273.0</v>
      </c>
      <c r="E2500" s="5">
        <v>29599.0</v>
      </c>
      <c r="F2500" s="5">
        <v>13454.0</v>
      </c>
      <c r="G2500" s="5" t="s">
        <v>422</v>
      </c>
      <c r="H2500" s="5" t="s">
        <v>149</v>
      </c>
      <c r="I2500" s="5" t="s">
        <v>22111</v>
      </c>
      <c r="J2500" s="5" t="s">
        <v>424</v>
      </c>
      <c r="K2500" s="5" t="s">
        <v>20902</v>
      </c>
      <c r="L2500" s="5" t="s">
        <v>17735</v>
      </c>
      <c r="M2500" s="10" t="str">
        <f>IFERROR(__xludf.DUMMYFUNCTION("REGEXEXTRACT(L2985, ""[\s,]([A-Z]{2})[,\s]\s?\d{5}"")"),"#N/A")</f>
        <v>#N/A</v>
      </c>
      <c r="N2500" s="5" t="s">
        <v>52</v>
      </c>
      <c r="O2500" s="5">
        <v>75024.0</v>
      </c>
      <c r="P2500" s="5">
        <v>2.0</v>
      </c>
      <c r="Q2500" s="5" t="s">
        <v>22112</v>
      </c>
      <c r="R2500" s="5" t="s">
        <v>22113</v>
      </c>
      <c r="S2500" s="5">
        <v>834.0</v>
      </c>
      <c r="T2500" s="5" t="s">
        <v>115</v>
      </c>
      <c r="U2500" s="5">
        <v>0.0</v>
      </c>
      <c r="V2500" s="5" t="s">
        <v>70</v>
      </c>
      <c r="W2500" s="5" t="s">
        <v>22114</v>
      </c>
      <c r="X2500" s="5" t="s">
        <v>52</v>
      </c>
      <c r="Y2500" s="5" t="s">
        <v>52</v>
      </c>
      <c r="Z2500" s="5" t="s">
        <v>22115</v>
      </c>
      <c r="AA2500" s="5" t="s">
        <v>22116</v>
      </c>
      <c r="AB2500" s="5" t="s">
        <v>1426</v>
      </c>
      <c r="AC2500" s="5" t="s">
        <v>52</v>
      </c>
      <c r="AD2500" s="5" t="s">
        <v>398</v>
      </c>
      <c r="AE2500" s="5" t="s">
        <v>399</v>
      </c>
      <c r="AF2500" s="5" t="s">
        <v>400</v>
      </c>
      <c r="AG2500" s="5" t="s">
        <v>401</v>
      </c>
      <c r="AH2500" s="5">
        <v>23502.0</v>
      </c>
      <c r="AI2500" s="5" t="s">
        <v>402</v>
      </c>
      <c r="AJ2500" s="5" t="s">
        <v>22117</v>
      </c>
      <c r="AK2500" s="5" t="s">
        <v>22118</v>
      </c>
      <c r="AL2500" s="5" t="s">
        <v>928</v>
      </c>
    </row>
    <row r="2501" hidden="1">
      <c r="A2501" s="5" t="s">
        <v>22119</v>
      </c>
      <c r="B2501" s="5" t="s">
        <v>22120</v>
      </c>
      <c r="C2501" s="5" t="s">
        <v>22121</v>
      </c>
      <c r="D2501" s="9">
        <v>42272.0</v>
      </c>
      <c r="E2501" s="5">
        <v>16485.0</v>
      </c>
      <c r="F2501" s="5">
        <v>7493.0</v>
      </c>
      <c r="G2501" s="5" t="s">
        <v>963</v>
      </c>
      <c r="H2501" s="5" t="s">
        <v>480</v>
      </c>
      <c r="I2501" s="5" t="s">
        <v>8155</v>
      </c>
      <c r="J2501" s="5" t="s">
        <v>965</v>
      </c>
      <c r="K2501" s="5" t="s">
        <v>22122</v>
      </c>
      <c r="L2501" s="5" t="s">
        <v>22123</v>
      </c>
      <c r="M2501" s="10" t="str">
        <f>IFERROR(__xludf.DUMMYFUNCTION("REGEXEXTRACT(L2986, ""[\s,]([A-Z]{2})[,\s]\s?\d{5}"")"),"#N/A")</f>
        <v>#N/A</v>
      </c>
      <c r="N2501" s="5" t="s">
        <v>22124</v>
      </c>
      <c r="O2501" s="5" t="s">
        <v>52</v>
      </c>
      <c r="P2501" s="5">
        <v>1.0</v>
      </c>
      <c r="Q2501" s="5" t="s">
        <v>22125</v>
      </c>
      <c r="R2501" s="5">
        <v>2200.0</v>
      </c>
      <c r="S2501" s="5">
        <v>2149.0</v>
      </c>
      <c r="T2501" s="5" t="s">
        <v>115</v>
      </c>
      <c r="U2501" s="5">
        <v>0.0</v>
      </c>
      <c r="V2501" s="5" t="s">
        <v>70</v>
      </c>
      <c r="W2501" s="5" t="s">
        <v>22126</v>
      </c>
      <c r="X2501" s="5" t="s">
        <v>52</v>
      </c>
      <c r="Y2501" s="5" t="s">
        <v>52</v>
      </c>
      <c r="Z2501" s="5" t="s">
        <v>22127</v>
      </c>
      <c r="AA2501" s="5" t="s">
        <v>22128</v>
      </c>
      <c r="AB2501" s="5" t="s">
        <v>1426</v>
      </c>
      <c r="AC2501" s="5" t="s">
        <v>52</v>
      </c>
      <c r="AD2501" s="5" t="s">
        <v>398</v>
      </c>
      <c r="AE2501" s="5" t="s">
        <v>399</v>
      </c>
      <c r="AF2501" s="5" t="s">
        <v>400</v>
      </c>
      <c r="AG2501" s="5" t="s">
        <v>401</v>
      </c>
      <c r="AH2501" s="5">
        <v>23502.0</v>
      </c>
      <c r="AI2501" s="5" t="s">
        <v>402</v>
      </c>
      <c r="AJ2501" s="5" t="s">
        <v>22129</v>
      </c>
      <c r="AK2501" s="5" t="s">
        <v>22130</v>
      </c>
      <c r="AL2501" s="5" t="s">
        <v>776</v>
      </c>
    </row>
    <row r="2502" hidden="1">
      <c r="A2502" s="5" t="s">
        <v>22131</v>
      </c>
      <c r="B2502" s="5" t="s">
        <v>16737</v>
      </c>
      <c r="C2502" s="5" t="s">
        <v>16738</v>
      </c>
      <c r="D2502" s="9">
        <v>42271.0</v>
      </c>
      <c r="E2502" s="5">
        <v>41796.0</v>
      </c>
      <c r="F2502" s="5">
        <v>18998.0</v>
      </c>
      <c r="G2502" s="5" t="s">
        <v>3378</v>
      </c>
      <c r="H2502" s="5" t="s">
        <v>272</v>
      </c>
      <c r="I2502" s="5" t="s">
        <v>15936</v>
      </c>
      <c r="J2502" s="5" t="s">
        <v>3378</v>
      </c>
      <c r="K2502" s="5" t="s">
        <v>22132</v>
      </c>
      <c r="L2502" s="5" t="s">
        <v>16741</v>
      </c>
      <c r="M2502" s="10" t="str">
        <f>IFERROR(__xludf.DUMMYFUNCTION("REGEXEXTRACT(L2987, ""[\s,]([A-Z]{2})[,\s]\s?\d{5}"")"),"#N/A")</f>
        <v>#N/A</v>
      </c>
      <c r="N2502" s="5" t="s">
        <v>16742</v>
      </c>
      <c r="O2502" s="5">
        <v>45242.0</v>
      </c>
      <c r="P2502" s="5">
        <v>1.0</v>
      </c>
      <c r="Q2502" s="5" t="s">
        <v>22133</v>
      </c>
      <c r="R2502" s="5" t="s">
        <v>13131</v>
      </c>
      <c r="S2502" s="5">
        <v>1424.0</v>
      </c>
      <c r="T2502" s="5" t="s">
        <v>69</v>
      </c>
      <c r="U2502" s="5">
        <v>0.0</v>
      </c>
      <c r="V2502" s="5" t="s">
        <v>93</v>
      </c>
      <c r="W2502" s="5" t="s">
        <v>22134</v>
      </c>
      <c r="X2502" s="5" t="s">
        <v>55</v>
      </c>
      <c r="Y2502" s="5" t="s">
        <v>22135</v>
      </c>
      <c r="Z2502" s="5" t="s">
        <v>5377</v>
      </c>
      <c r="AA2502" s="5">
        <v>1504612.0</v>
      </c>
      <c r="AB2502" s="5" t="s">
        <v>260</v>
      </c>
      <c r="AC2502" s="5" t="s">
        <v>52</v>
      </c>
      <c r="AD2502" s="5" t="s">
        <v>3141</v>
      </c>
      <c r="AE2502" s="5" t="s">
        <v>3142</v>
      </c>
      <c r="AF2502" s="5" t="s">
        <v>162</v>
      </c>
      <c r="AG2502" s="5" t="s">
        <v>52</v>
      </c>
      <c r="AH2502" s="5" t="s">
        <v>52</v>
      </c>
      <c r="AI2502" s="5" t="s">
        <v>3143</v>
      </c>
      <c r="AJ2502" s="5" t="s">
        <v>102</v>
      </c>
      <c r="AK2502" s="5" t="s">
        <v>52</v>
      </c>
      <c r="AL2502" s="5" t="s">
        <v>162</v>
      </c>
    </row>
    <row r="2503" hidden="1">
      <c r="A2503" s="5" t="s">
        <v>22136</v>
      </c>
      <c r="B2503" s="5" t="s">
        <v>21963</v>
      </c>
      <c r="C2503" s="5" t="s">
        <v>21964</v>
      </c>
      <c r="D2503" s="9">
        <v>42271.0</v>
      </c>
      <c r="E2503" s="5">
        <v>42944.0</v>
      </c>
      <c r="F2503" s="5">
        <v>19520.0</v>
      </c>
      <c r="G2503" s="5" t="s">
        <v>21965</v>
      </c>
      <c r="H2503" s="5" t="s">
        <v>171</v>
      </c>
      <c r="I2503" s="5" t="s">
        <v>18525</v>
      </c>
      <c r="J2503" s="5" t="s">
        <v>2156</v>
      </c>
      <c r="K2503" s="5" t="s">
        <v>14840</v>
      </c>
      <c r="L2503" s="5" t="s">
        <v>21967</v>
      </c>
      <c r="M2503" s="10" t="str">
        <f>IFERROR(__xludf.DUMMYFUNCTION("REGEXEXTRACT(L2988, ""[\s,]([A-Z]{2})[,\s]\s?\d{5}"")"),"#N/A")</f>
        <v>#N/A</v>
      </c>
      <c r="N2503" s="5" t="s">
        <v>21968</v>
      </c>
      <c r="O2503" s="5">
        <v>77060.0</v>
      </c>
      <c r="P2503" s="5">
        <v>1.0</v>
      </c>
      <c r="Q2503" s="5" t="s">
        <v>22137</v>
      </c>
      <c r="R2503" s="5" t="s">
        <v>21970</v>
      </c>
      <c r="S2503" s="5">
        <v>1.0</v>
      </c>
      <c r="T2503" s="5" t="s">
        <v>3687</v>
      </c>
      <c r="U2503" s="5">
        <v>20.0</v>
      </c>
      <c r="V2503" s="5" t="s">
        <v>70</v>
      </c>
      <c r="W2503" s="5" t="s">
        <v>22138</v>
      </c>
      <c r="X2503" s="5" t="s">
        <v>71</v>
      </c>
      <c r="Y2503" s="5" t="s">
        <v>52</v>
      </c>
      <c r="Z2503" s="5">
        <v>191.0</v>
      </c>
      <c r="AA2503" s="5" t="s">
        <v>22139</v>
      </c>
      <c r="AB2503" s="5" t="s">
        <v>730</v>
      </c>
      <c r="AC2503" s="5" t="s">
        <v>283</v>
      </c>
      <c r="AD2503" s="5" t="s">
        <v>1230</v>
      </c>
      <c r="AE2503" s="5" t="s">
        <v>1231</v>
      </c>
      <c r="AF2503" s="5" t="s">
        <v>52</v>
      </c>
      <c r="AG2503" s="5" t="s">
        <v>52</v>
      </c>
      <c r="AH2503" s="5" t="s">
        <v>52</v>
      </c>
      <c r="AI2503" s="5" t="s">
        <v>1232</v>
      </c>
      <c r="AJ2503" s="5" t="s">
        <v>102</v>
      </c>
      <c r="AK2503" s="5" t="s">
        <v>52</v>
      </c>
      <c r="AL2503" s="5" t="s">
        <v>21974</v>
      </c>
    </row>
    <row r="2504" hidden="1">
      <c r="A2504" s="5" t="s">
        <v>22140</v>
      </c>
      <c r="B2504" s="5" t="s">
        <v>22087</v>
      </c>
      <c r="C2504" s="5" t="s">
        <v>22141</v>
      </c>
      <c r="D2504" s="9">
        <v>42271.0</v>
      </c>
      <c r="E2504" s="5">
        <v>42944.0</v>
      </c>
      <c r="F2504" s="5">
        <v>19520.0</v>
      </c>
      <c r="G2504" s="5" t="s">
        <v>21965</v>
      </c>
      <c r="H2504" s="5" t="s">
        <v>171</v>
      </c>
      <c r="I2504" s="5" t="s">
        <v>18525</v>
      </c>
      <c r="J2504" s="5" t="s">
        <v>2156</v>
      </c>
      <c r="K2504" s="5" t="s">
        <v>14840</v>
      </c>
      <c r="L2504" s="5" t="s">
        <v>22089</v>
      </c>
      <c r="M2504" s="10" t="str">
        <f>IFERROR(__xludf.DUMMYFUNCTION("REGEXEXTRACT(L2989, ""[\s,]([A-Z]{2})[,\s]\s?\d{5}"")"),"#N/A")</f>
        <v>#N/A</v>
      </c>
      <c r="N2504" s="5" t="s">
        <v>22090</v>
      </c>
      <c r="O2504" s="5">
        <v>15088.0</v>
      </c>
      <c r="P2504" s="5">
        <v>1.0</v>
      </c>
      <c r="Q2504" s="5" t="s">
        <v>22137</v>
      </c>
      <c r="R2504" s="5" t="s">
        <v>21970</v>
      </c>
      <c r="S2504" s="5">
        <v>1.0</v>
      </c>
      <c r="T2504" s="5" t="s">
        <v>3687</v>
      </c>
      <c r="U2504" s="5">
        <v>0.0</v>
      </c>
      <c r="V2504" s="5" t="s">
        <v>70</v>
      </c>
      <c r="W2504" s="5" t="s">
        <v>22142</v>
      </c>
      <c r="X2504" s="5" t="s">
        <v>55</v>
      </c>
      <c r="Y2504" s="5" t="s">
        <v>22138</v>
      </c>
      <c r="Z2504" s="5">
        <v>191.0</v>
      </c>
      <c r="AA2504" s="5" t="s">
        <v>22139</v>
      </c>
      <c r="AB2504" s="5" t="s">
        <v>730</v>
      </c>
      <c r="AC2504" s="5" t="s">
        <v>52</v>
      </c>
      <c r="AD2504" s="5" t="s">
        <v>1230</v>
      </c>
      <c r="AE2504" s="5" t="s">
        <v>1231</v>
      </c>
      <c r="AF2504" s="5" t="s">
        <v>52</v>
      </c>
      <c r="AG2504" s="5" t="s">
        <v>52</v>
      </c>
      <c r="AH2504" s="5" t="s">
        <v>52</v>
      </c>
      <c r="AI2504" s="5" t="s">
        <v>1232</v>
      </c>
      <c r="AJ2504" s="5" t="s">
        <v>22143</v>
      </c>
      <c r="AK2504" s="5" t="s">
        <v>22093</v>
      </c>
      <c r="AL2504" s="5" t="s">
        <v>21974</v>
      </c>
    </row>
    <row r="2505">
      <c r="A2505" s="5" t="s">
        <v>22144</v>
      </c>
      <c r="B2505" s="5" t="s">
        <v>22145</v>
      </c>
      <c r="C2505" s="5" t="s">
        <v>22146</v>
      </c>
      <c r="D2505" s="9">
        <v>42271.0</v>
      </c>
      <c r="E2505" s="5">
        <v>43553.0</v>
      </c>
      <c r="F2505" s="5">
        <v>19797.0</v>
      </c>
      <c r="G2505" s="5" t="s">
        <v>435</v>
      </c>
      <c r="H2505" s="5" t="s">
        <v>45</v>
      </c>
      <c r="I2505" s="5" t="s">
        <v>17683</v>
      </c>
      <c r="J2505" s="5" t="s">
        <v>424</v>
      </c>
      <c r="K2505" s="5" t="s">
        <v>22147</v>
      </c>
      <c r="L2505" s="5" t="s">
        <v>22148</v>
      </c>
      <c r="M2505" s="11" t="s">
        <v>2670</v>
      </c>
      <c r="N2505" s="5" t="s">
        <v>22149</v>
      </c>
      <c r="O2505" s="5">
        <v>11530.0</v>
      </c>
      <c r="P2505" s="5">
        <v>1.0</v>
      </c>
      <c r="Q2505" s="5" t="s">
        <v>22150</v>
      </c>
      <c r="R2505" s="5">
        <v>2210.0</v>
      </c>
      <c r="S2505" s="5">
        <v>27.0</v>
      </c>
      <c r="T2505" s="5" t="s">
        <v>53</v>
      </c>
      <c r="U2505" s="5">
        <v>17.0</v>
      </c>
      <c r="V2505" s="5" t="s">
        <v>93</v>
      </c>
      <c r="W2505" s="5" t="s">
        <v>22151</v>
      </c>
      <c r="X2505" s="5" t="s">
        <v>52</v>
      </c>
      <c r="Y2505" s="5" t="s">
        <v>52</v>
      </c>
      <c r="Z2505" s="5" t="s">
        <v>22152</v>
      </c>
      <c r="AA2505" s="5" t="s">
        <v>22153</v>
      </c>
      <c r="AB2505" s="5" t="s">
        <v>260</v>
      </c>
      <c r="AC2505" s="5" t="s">
        <v>283</v>
      </c>
      <c r="AD2505" s="5" t="s">
        <v>11980</v>
      </c>
      <c r="AE2505" s="5" t="s">
        <v>11981</v>
      </c>
      <c r="AF2505" s="5" t="s">
        <v>218</v>
      </c>
      <c r="AG2505" s="5" t="s">
        <v>52</v>
      </c>
      <c r="AH2505" s="5" t="s">
        <v>11982</v>
      </c>
      <c r="AI2505" s="5" t="s">
        <v>11983</v>
      </c>
      <c r="AJ2505" s="5" t="s">
        <v>22145</v>
      </c>
      <c r="AK2505" s="5" t="s">
        <v>22148</v>
      </c>
      <c r="AL2505" s="5" t="s">
        <v>655</v>
      </c>
    </row>
    <row r="2506" hidden="1">
      <c r="A2506" s="5" t="s">
        <v>22154</v>
      </c>
      <c r="B2506" s="5" t="s">
        <v>22155</v>
      </c>
      <c r="C2506" s="5" t="s">
        <v>16014</v>
      </c>
      <c r="D2506" s="9">
        <v>42269.0</v>
      </c>
      <c r="E2506" s="5">
        <v>7086.0</v>
      </c>
      <c r="F2506" s="5">
        <v>3221.0</v>
      </c>
      <c r="G2506" s="5" t="s">
        <v>4073</v>
      </c>
      <c r="H2506" s="5" t="s">
        <v>171</v>
      </c>
      <c r="I2506" s="5" t="s">
        <v>21453</v>
      </c>
      <c r="J2506" s="5" t="s">
        <v>2214</v>
      </c>
      <c r="K2506" s="5" t="s">
        <v>22156</v>
      </c>
      <c r="L2506" s="5" t="s">
        <v>22157</v>
      </c>
      <c r="M2506" s="10" t="str">
        <f>IFERROR(__xludf.DUMMYFUNCTION("REGEXEXTRACT(L2991, ""[\s,]([A-Z]{2})[,\s]\s?\d{5}"")"),"#N/A")</f>
        <v>#N/A</v>
      </c>
      <c r="N2506" s="5" t="s">
        <v>22158</v>
      </c>
      <c r="O2506" s="5">
        <v>55571.0</v>
      </c>
      <c r="P2506" s="5">
        <v>1.0</v>
      </c>
      <c r="Q2506" s="5" t="s">
        <v>22159</v>
      </c>
      <c r="R2506" s="5" t="s">
        <v>279</v>
      </c>
      <c r="S2506" s="5">
        <v>510.0</v>
      </c>
      <c r="T2506" s="5" t="s">
        <v>69</v>
      </c>
      <c r="U2506" s="5">
        <v>27.0</v>
      </c>
      <c r="V2506" s="5" t="s">
        <v>70</v>
      </c>
      <c r="W2506" s="5" t="s">
        <v>22160</v>
      </c>
      <c r="X2506" s="5" t="s">
        <v>71</v>
      </c>
      <c r="Y2506" s="5" t="s">
        <v>52</v>
      </c>
      <c r="Z2506" s="5">
        <v>1520.0</v>
      </c>
      <c r="AA2506" s="5" t="s">
        <v>22161</v>
      </c>
      <c r="AB2506" s="5" t="s">
        <v>235</v>
      </c>
      <c r="AC2506" s="5" t="s">
        <v>52</v>
      </c>
      <c r="AD2506" s="5" t="s">
        <v>72</v>
      </c>
      <c r="AE2506" s="5" t="s">
        <v>73</v>
      </c>
      <c r="AF2506" s="5" t="s">
        <v>74</v>
      </c>
      <c r="AG2506" s="5" t="s">
        <v>75</v>
      </c>
      <c r="AH2506" s="5" t="s">
        <v>76</v>
      </c>
      <c r="AI2506" s="5" t="s">
        <v>77</v>
      </c>
      <c r="AJ2506" s="5" t="s">
        <v>22155</v>
      </c>
      <c r="AK2506" s="5" t="s">
        <v>22157</v>
      </c>
      <c r="AL2506" s="5" t="s">
        <v>1874</v>
      </c>
    </row>
    <row r="2507" hidden="1">
      <c r="A2507" s="5" t="s">
        <v>22162</v>
      </c>
      <c r="B2507" s="5" t="s">
        <v>2138</v>
      </c>
      <c r="C2507" s="5" t="s">
        <v>22163</v>
      </c>
      <c r="D2507" s="9">
        <v>42268.0</v>
      </c>
      <c r="E2507" s="5">
        <v>38049.0</v>
      </c>
      <c r="F2507" s="5">
        <v>17295.0</v>
      </c>
      <c r="G2507" s="5" t="s">
        <v>22164</v>
      </c>
      <c r="H2507" s="5" t="s">
        <v>1069</v>
      </c>
      <c r="I2507" s="5" t="s">
        <v>22165</v>
      </c>
      <c r="J2507" s="5" t="s">
        <v>228</v>
      </c>
      <c r="K2507" s="5" t="s">
        <v>22166</v>
      </c>
      <c r="L2507" s="5" t="s">
        <v>22167</v>
      </c>
      <c r="M2507" s="10" t="str">
        <f>IFERROR(__xludf.DUMMYFUNCTION("REGEXEXTRACT(L2992, ""[\s,]([A-Z]{2})[,\s]\s?\d{5}"")"),"#N/A")</f>
        <v>#N/A</v>
      </c>
      <c r="N2507" s="5" t="s">
        <v>22168</v>
      </c>
      <c r="O2507" s="5">
        <v>33126.0</v>
      </c>
      <c r="P2507" s="5">
        <v>1.0</v>
      </c>
      <c r="Q2507" s="5" t="s">
        <v>22169</v>
      </c>
      <c r="R2507" s="5">
        <v>4510.0</v>
      </c>
      <c r="S2507" s="5">
        <v>4403.0</v>
      </c>
      <c r="T2507" s="5" t="s">
        <v>374</v>
      </c>
      <c r="U2507" s="5">
        <v>0.0</v>
      </c>
      <c r="V2507" s="5" t="s">
        <v>70</v>
      </c>
      <c r="W2507" s="5" t="s">
        <v>22170</v>
      </c>
      <c r="X2507" s="5" t="s">
        <v>52</v>
      </c>
      <c r="Y2507" s="5" t="s">
        <v>52</v>
      </c>
      <c r="Z2507" s="5" t="s">
        <v>20986</v>
      </c>
      <c r="AA2507" s="5" t="s">
        <v>22171</v>
      </c>
      <c r="AB2507" s="5" t="s">
        <v>180</v>
      </c>
      <c r="AC2507" s="5" t="s">
        <v>52</v>
      </c>
      <c r="AD2507" s="5" t="s">
        <v>3974</v>
      </c>
      <c r="AE2507" s="5" t="s">
        <v>3975</v>
      </c>
      <c r="AF2507" s="5" t="s">
        <v>183</v>
      </c>
      <c r="AG2507" s="5" t="s">
        <v>52</v>
      </c>
      <c r="AH2507" s="5" t="s">
        <v>3976</v>
      </c>
      <c r="AI2507" s="5" t="s">
        <v>3977</v>
      </c>
      <c r="AJ2507" s="5" t="s">
        <v>2148</v>
      </c>
      <c r="AK2507" s="5" t="s">
        <v>22172</v>
      </c>
      <c r="AL2507" s="5" t="s">
        <v>22173</v>
      </c>
    </row>
    <row r="2508" hidden="1">
      <c r="A2508" s="5" t="s">
        <v>22174</v>
      </c>
      <c r="B2508" s="5" t="s">
        <v>20836</v>
      </c>
      <c r="C2508" s="5" t="s">
        <v>14459</v>
      </c>
      <c r="D2508" s="9">
        <v>42265.0</v>
      </c>
      <c r="E2508" s="5">
        <v>6600.0</v>
      </c>
      <c r="F2508" s="5">
        <v>3000.0</v>
      </c>
      <c r="G2508" s="5" t="s">
        <v>634</v>
      </c>
      <c r="H2508" s="5" t="s">
        <v>149</v>
      </c>
      <c r="I2508" s="5" t="s">
        <v>22175</v>
      </c>
      <c r="J2508" s="5" t="s">
        <v>274</v>
      </c>
      <c r="K2508" s="5" t="s">
        <v>391</v>
      </c>
      <c r="L2508" s="5" t="s">
        <v>21919</v>
      </c>
      <c r="M2508" s="10" t="str">
        <f>IFERROR(__xludf.DUMMYFUNCTION("REGEXEXTRACT(L2993, ""[\s,]([A-Z]{2})[,\s]\s?\d{5}"")"),"#N/A")</f>
        <v>#N/A</v>
      </c>
      <c r="N2508" s="5" t="s">
        <v>20679</v>
      </c>
      <c r="O2508" s="5" t="s">
        <v>52</v>
      </c>
      <c r="P2508" s="5">
        <v>1.0</v>
      </c>
      <c r="Q2508" s="5" t="s">
        <v>22176</v>
      </c>
      <c r="R2508" s="5">
        <v>4500.0</v>
      </c>
      <c r="S2508" s="5">
        <v>150.0</v>
      </c>
      <c r="T2508" s="5" t="s">
        <v>115</v>
      </c>
      <c r="U2508" s="5">
        <v>0.0</v>
      </c>
      <c r="V2508" s="5" t="s">
        <v>158</v>
      </c>
      <c r="W2508" s="5" t="s">
        <v>22177</v>
      </c>
      <c r="X2508" s="5" t="s">
        <v>52</v>
      </c>
      <c r="Y2508" s="5" t="s">
        <v>52</v>
      </c>
      <c r="Z2508" s="5" t="s">
        <v>21915</v>
      </c>
      <c r="AA2508" s="5" t="s">
        <v>22178</v>
      </c>
      <c r="AB2508" s="5" t="s">
        <v>180</v>
      </c>
      <c r="AC2508" s="5" t="s">
        <v>52</v>
      </c>
      <c r="AD2508" s="5" t="s">
        <v>163</v>
      </c>
      <c r="AE2508" s="5" t="s">
        <v>164</v>
      </c>
      <c r="AF2508" s="5" t="s">
        <v>165</v>
      </c>
      <c r="AG2508" s="5" t="s">
        <v>52</v>
      </c>
      <c r="AH2508" s="5" t="s">
        <v>52</v>
      </c>
      <c r="AI2508" s="5" t="s">
        <v>52</v>
      </c>
      <c r="AJ2508" s="5" t="s">
        <v>20683</v>
      </c>
      <c r="AK2508" s="5" t="s">
        <v>21923</v>
      </c>
      <c r="AL2508" s="5" t="s">
        <v>1874</v>
      </c>
    </row>
    <row r="2509" hidden="1">
      <c r="A2509" s="5" t="s">
        <v>22179</v>
      </c>
      <c r="B2509" s="5" t="s">
        <v>21026</v>
      </c>
      <c r="C2509" s="5" t="s">
        <v>22180</v>
      </c>
      <c r="D2509" s="9">
        <v>42264.0</v>
      </c>
      <c r="E2509" s="5">
        <v>40040.0</v>
      </c>
      <c r="F2509" s="5">
        <v>18200.0</v>
      </c>
      <c r="G2509" s="5" t="s">
        <v>634</v>
      </c>
      <c r="H2509" s="5" t="s">
        <v>149</v>
      </c>
      <c r="I2509" s="5" t="s">
        <v>12702</v>
      </c>
      <c r="J2509" s="5" t="s">
        <v>274</v>
      </c>
      <c r="K2509" s="5" t="s">
        <v>22181</v>
      </c>
      <c r="L2509" s="5" t="s">
        <v>22182</v>
      </c>
      <c r="M2509" s="10" t="str">
        <f>IFERROR(__xludf.DUMMYFUNCTION("REGEXEXTRACT(L2994, ""[\s,]([A-Z]{2})[,\s]\s?\d{5}"")"),"#N/A")</f>
        <v>#N/A</v>
      </c>
      <c r="N2509" s="5" t="s">
        <v>22183</v>
      </c>
      <c r="O2509" s="5">
        <v>30349.0</v>
      </c>
      <c r="P2509" s="5">
        <v>4.0</v>
      </c>
      <c r="Q2509" s="5" t="s">
        <v>22184</v>
      </c>
      <c r="R2509" s="5" t="s">
        <v>22185</v>
      </c>
      <c r="S2509" s="5">
        <v>2600.0</v>
      </c>
      <c r="T2509" s="5" t="s">
        <v>69</v>
      </c>
      <c r="U2509" s="5">
        <v>0.0</v>
      </c>
      <c r="V2509" s="5" t="s">
        <v>52</v>
      </c>
      <c r="W2509" s="5" t="s">
        <v>22186</v>
      </c>
      <c r="X2509" s="5" t="s">
        <v>71</v>
      </c>
      <c r="Y2509" s="5" t="s">
        <v>52</v>
      </c>
      <c r="Z2509" s="5" t="s">
        <v>20865</v>
      </c>
      <c r="AA2509" s="5" t="s">
        <v>22187</v>
      </c>
      <c r="AB2509" s="5" t="s">
        <v>180</v>
      </c>
      <c r="AC2509" s="5" t="s">
        <v>52</v>
      </c>
      <c r="AD2509" s="5" t="s">
        <v>3589</v>
      </c>
      <c r="AE2509" s="5" t="s">
        <v>3590</v>
      </c>
      <c r="AF2509" s="5" t="s">
        <v>3591</v>
      </c>
      <c r="AG2509" s="5" t="s">
        <v>52</v>
      </c>
      <c r="AH2509" s="5" t="s">
        <v>52</v>
      </c>
      <c r="AI2509" s="5" t="s">
        <v>3592</v>
      </c>
      <c r="AJ2509" s="5" t="s">
        <v>21026</v>
      </c>
      <c r="AK2509" s="5" t="s">
        <v>22182</v>
      </c>
      <c r="AL2509" s="5" t="s">
        <v>12305</v>
      </c>
    </row>
    <row r="2510">
      <c r="A2510" s="5" t="s">
        <v>22188</v>
      </c>
      <c r="B2510" s="5" t="s">
        <v>22189</v>
      </c>
      <c r="C2510" s="5" t="s">
        <v>22190</v>
      </c>
      <c r="D2510" s="9">
        <v>42264.0</v>
      </c>
      <c r="E2510" s="5">
        <v>52496.0</v>
      </c>
      <c r="F2510" s="5">
        <v>23862.0</v>
      </c>
      <c r="G2510" s="5" t="s">
        <v>435</v>
      </c>
      <c r="H2510" s="5" t="s">
        <v>45</v>
      </c>
      <c r="I2510" s="5" t="s">
        <v>22191</v>
      </c>
      <c r="J2510" s="5" t="s">
        <v>424</v>
      </c>
      <c r="K2510" s="5" t="s">
        <v>22192</v>
      </c>
      <c r="L2510" s="5" t="s">
        <v>22193</v>
      </c>
      <c r="M2510" s="10" t="str">
        <f>IFERROR(__xludf.DUMMYFUNCTION("REGEXEXTRACT(L2995, ""[\s,]([A-Z]{2})[,\s]\s?\d{5}"")"),"#N/A")</f>
        <v>#N/A</v>
      </c>
      <c r="N2510" s="5" t="s">
        <v>22194</v>
      </c>
      <c r="O2510" s="5">
        <v>12345.0</v>
      </c>
      <c r="P2510" s="5">
        <v>1.0</v>
      </c>
      <c r="Q2510" s="5" t="s">
        <v>22195</v>
      </c>
      <c r="R2510" s="5">
        <v>4510.0</v>
      </c>
      <c r="S2510" s="5">
        <v>485.0</v>
      </c>
      <c r="T2510" s="5" t="s">
        <v>69</v>
      </c>
      <c r="U2510" s="5">
        <v>60.0</v>
      </c>
      <c r="V2510" s="5" t="s">
        <v>93</v>
      </c>
      <c r="W2510" s="5" t="s">
        <v>22196</v>
      </c>
      <c r="X2510" s="5" t="s">
        <v>52</v>
      </c>
      <c r="Y2510" s="5" t="s">
        <v>52</v>
      </c>
      <c r="Z2510" s="5" t="s">
        <v>22197</v>
      </c>
      <c r="AA2510" s="5" t="s">
        <v>22198</v>
      </c>
      <c r="AB2510" s="5" t="s">
        <v>119</v>
      </c>
      <c r="AC2510" s="5" t="s">
        <v>52</v>
      </c>
      <c r="AD2510" s="5" t="s">
        <v>11980</v>
      </c>
      <c r="AE2510" s="5" t="s">
        <v>11981</v>
      </c>
      <c r="AF2510" s="5" t="s">
        <v>218</v>
      </c>
      <c r="AG2510" s="5" t="s">
        <v>52</v>
      </c>
      <c r="AH2510" s="5" t="s">
        <v>11982</v>
      </c>
      <c r="AI2510" s="5" t="s">
        <v>11983</v>
      </c>
      <c r="AJ2510" s="5" t="s">
        <v>22199</v>
      </c>
      <c r="AK2510" s="5" t="s">
        <v>22200</v>
      </c>
      <c r="AL2510" s="5" t="s">
        <v>22201</v>
      </c>
    </row>
    <row r="2511" hidden="1">
      <c r="A2511" s="5" t="s">
        <v>22202</v>
      </c>
      <c r="B2511" s="5" t="s">
        <v>16737</v>
      </c>
      <c r="C2511" s="5" t="s">
        <v>16738</v>
      </c>
      <c r="D2511" s="9">
        <v>42263.0</v>
      </c>
      <c r="E2511" s="5">
        <v>15814.0</v>
      </c>
      <c r="F2511" s="5">
        <v>7188.0</v>
      </c>
      <c r="G2511" s="5" t="s">
        <v>3378</v>
      </c>
      <c r="H2511" s="5" t="s">
        <v>272</v>
      </c>
      <c r="I2511" s="5" t="s">
        <v>20219</v>
      </c>
      <c r="J2511" s="5" t="s">
        <v>3378</v>
      </c>
      <c r="K2511" s="5" t="s">
        <v>22203</v>
      </c>
      <c r="L2511" s="5" t="s">
        <v>16741</v>
      </c>
      <c r="M2511" s="10" t="str">
        <f>IFERROR(__xludf.DUMMYFUNCTION("REGEXEXTRACT(L2996, ""[\s,]([A-Z]{2})[,\s]\s?\d{5}"")"),"#N/A")</f>
        <v>#N/A</v>
      </c>
      <c r="N2511" s="5" t="s">
        <v>16742</v>
      </c>
      <c r="O2511" s="5">
        <v>45242.0</v>
      </c>
      <c r="P2511" s="5">
        <v>1.0</v>
      </c>
      <c r="Q2511" s="5" t="s">
        <v>22204</v>
      </c>
      <c r="R2511" s="5">
        <v>2200.0</v>
      </c>
      <c r="S2511" s="5">
        <v>510.0</v>
      </c>
      <c r="T2511" s="5" t="s">
        <v>69</v>
      </c>
      <c r="U2511" s="5">
        <v>0.0</v>
      </c>
      <c r="V2511" s="5" t="s">
        <v>93</v>
      </c>
      <c r="W2511" s="5" t="s">
        <v>22205</v>
      </c>
      <c r="X2511" s="5" t="s">
        <v>55</v>
      </c>
      <c r="Y2511" s="5" t="s">
        <v>22206</v>
      </c>
      <c r="Z2511" s="5" t="s">
        <v>16376</v>
      </c>
      <c r="AA2511" s="5">
        <v>1490963.0</v>
      </c>
      <c r="AB2511" s="5" t="s">
        <v>8480</v>
      </c>
      <c r="AC2511" s="5" t="s">
        <v>52</v>
      </c>
      <c r="AD2511" s="5" t="s">
        <v>3141</v>
      </c>
      <c r="AE2511" s="5" t="s">
        <v>3142</v>
      </c>
      <c r="AF2511" s="5" t="s">
        <v>162</v>
      </c>
      <c r="AG2511" s="5" t="s">
        <v>52</v>
      </c>
      <c r="AH2511" s="5" t="s">
        <v>52</v>
      </c>
      <c r="AI2511" s="5" t="s">
        <v>3143</v>
      </c>
      <c r="AJ2511" s="5" t="s">
        <v>102</v>
      </c>
      <c r="AK2511" s="5" t="s">
        <v>52</v>
      </c>
      <c r="AL2511" s="5" t="s">
        <v>162</v>
      </c>
    </row>
    <row r="2512" hidden="1">
      <c r="A2512" s="5" t="s">
        <v>22207</v>
      </c>
      <c r="B2512" s="5" t="s">
        <v>16737</v>
      </c>
      <c r="C2512" s="5" t="s">
        <v>16738</v>
      </c>
      <c r="D2512" s="9">
        <v>42261.0</v>
      </c>
      <c r="E2512" s="5">
        <v>10098.0</v>
      </c>
      <c r="F2512" s="5">
        <v>4590.0</v>
      </c>
      <c r="G2512" s="5" t="s">
        <v>3378</v>
      </c>
      <c r="H2512" s="5" t="s">
        <v>171</v>
      </c>
      <c r="I2512" s="5" t="s">
        <v>19779</v>
      </c>
      <c r="J2512" s="5" t="s">
        <v>3378</v>
      </c>
      <c r="K2512" s="5" t="s">
        <v>22208</v>
      </c>
      <c r="L2512" s="5" t="s">
        <v>16741</v>
      </c>
      <c r="M2512" s="10" t="str">
        <f>IFERROR(__xludf.DUMMYFUNCTION("REGEXEXTRACT(L2997, ""[\s,]([A-Z]{2})[,\s]\s?\d{5}"")"),"#N/A")</f>
        <v>#N/A</v>
      </c>
      <c r="N2512" s="5" t="s">
        <v>16742</v>
      </c>
      <c r="O2512" s="5">
        <v>45242.0</v>
      </c>
      <c r="P2512" s="5">
        <v>1.0</v>
      </c>
      <c r="Q2512" s="5" t="s">
        <v>22209</v>
      </c>
      <c r="R2512" s="5">
        <v>4310.0</v>
      </c>
      <c r="S2512" s="5">
        <v>417.0</v>
      </c>
      <c r="T2512" s="5" t="s">
        <v>69</v>
      </c>
      <c r="U2512" s="5">
        <v>0.0</v>
      </c>
      <c r="V2512" s="5" t="s">
        <v>93</v>
      </c>
      <c r="W2512" s="5" t="s">
        <v>22210</v>
      </c>
      <c r="X2512" s="5" t="s">
        <v>55</v>
      </c>
      <c r="Y2512" s="5" t="s">
        <v>22211</v>
      </c>
      <c r="Z2512" s="5" t="s">
        <v>11555</v>
      </c>
      <c r="AA2512" s="5" t="s">
        <v>22212</v>
      </c>
      <c r="AB2512" s="5" t="s">
        <v>260</v>
      </c>
      <c r="AC2512" s="5" t="s">
        <v>52</v>
      </c>
      <c r="AD2512" s="5" t="s">
        <v>3141</v>
      </c>
      <c r="AE2512" s="5" t="s">
        <v>3142</v>
      </c>
      <c r="AF2512" s="5" t="s">
        <v>162</v>
      </c>
      <c r="AG2512" s="5" t="s">
        <v>52</v>
      </c>
      <c r="AH2512" s="5" t="s">
        <v>52</v>
      </c>
      <c r="AI2512" s="5" t="s">
        <v>3143</v>
      </c>
      <c r="AJ2512" s="5" t="s">
        <v>102</v>
      </c>
      <c r="AK2512" s="5" t="s">
        <v>52</v>
      </c>
      <c r="AL2512" s="5" t="s">
        <v>162</v>
      </c>
    </row>
    <row r="2513" hidden="1">
      <c r="A2513" s="5" t="s">
        <v>22213</v>
      </c>
      <c r="B2513" s="5" t="s">
        <v>21812</v>
      </c>
      <c r="C2513" s="5" t="s">
        <v>21813</v>
      </c>
      <c r="D2513" s="9">
        <v>42261.0</v>
      </c>
      <c r="E2513" s="5">
        <v>31922.0</v>
      </c>
      <c r="F2513" s="5">
        <v>14510.0</v>
      </c>
      <c r="G2513" s="5" t="s">
        <v>3378</v>
      </c>
      <c r="H2513" s="5" t="s">
        <v>171</v>
      </c>
      <c r="I2513" s="5" t="s">
        <v>19779</v>
      </c>
      <c r="J2513" s="5" t="s">
        <v>3378</v>
      </c>
      <c r="K2513" s="5" t="s">
        <v>22214</v>
      </c>
      <c r="L2513" s="5" t="s">
        <v>22107</v>
      </c>
      <c r="M2513" s="10" t="str">
        <f>IFERROR(__xludf.DUMMYFUNCTION("REGEXEXTRACT(L2998, ""[\s,]([A-Z]{2})[,\s]\s?\d{5}"")"),"#N/A")</f>
        <v>#N/A</v>
      </c>
      <c r="N2513" s="5" t="s">
        <v>22108</v>
      </c>
      <c r="O2513" s="5">
        <v>90501.0</v>
      </c>
      <c r="P2513" s="5">
        <v>1.0</v>
      </c>
      <c r="Q2513" s="5" t="s">
        <v>22209</v>
      </c>
      <c r="R2513" s="5">
        <v>4310.0</v>
      </c>
      <c r="S2513" s="5">
        <v>2074.0</v>
      </c>
      <c r="T2513" s="5" t="s">
        <v>115</v>
      </c>
      <c r="U2513" s="5">
        <v>0.0</v>
      </c>
      <c r="V2513" s="5" t="s">
        <v>52</v>
      </c>
      <c r="W2513" s="5" t="s">
        <v>22211</v>
      </c>
      <c r="X2513" s="5" t="s">
        <v>71</v>
      </c>
      <c r="Y2513" s="5" t="s">
        <v>52</v>
      </c>
      <c r="Z2513" s="5" t="s">
        <v>11555</v>
      </c>
      <c r="AA2513" s="5" t="s">
        <v>22212</v>
      </c>
      <c r="AB2513" s="5" t="s">
        <v>260</v>
      </c>
      <c r="AC2513" s="5" t="s">
        <v>52</v>
      </c>
      <c r="AD2513" s="5" t="s">
        <v>181</v>
      </c>
      <c r="AE2513" s="5" t="s">
        <v>182</v>
      </c>
      <c r="AF2513" s="5" t="s">
        <v>183</v>
      </c>
      <c r="AG2513" s="5" t="s">
        <v>52</v>
      </c>
      <c r="AH2513" s="5" t="s">
        <v>52</v>
      </c>
      <c r="AI2513" s="5" t="s">
        <v>184</v>
      </c>
      <c r="AJ2513" s="5" t="s">
        <v>21812</v>
      </c>
      <c r="AK2513" s="5" t="s">
        <v>22107</v>
      </c>
      <c r="AL2513" s="5" t="s">
        <v>20055</v>
      </c>
    </row>
    <row r="2514">
      <c r="A2514" s="5" t="s">
        <v>22215</v>
      </c>
      <c r="B2514" s="5" t="s">
        <v>22216</v>
      </c>
      <c r="C2514" s="5" t="s">
        <v>22217</v>
      </c>
      <c r="D2514" s="9">
        <v>42259.0</v>
      </c>
      <c r="E2514" s="5">
        <v>1269.0</v>
      </c>
      <c r="F2514" s="5">
        <v>577.0</v>
      </c>
      <c r="G2514" s="5" t="s">
        <v>719</v>
      </c>
      <c r="H2514" s="5" t="s">
        <v>84</v>
      </c>
      <c r="I2514" s="5" t="s">
        <v>22218</v>
      </c>
      <c r="J2514" s="5" t="s">
        <v>274</v>
      </c>
      <c r="K2514" s="5" t="s">
        <v>391</v>
      </c>
      <c r="L2514" s="5" t="s">
        <v>22219</v>
      </c>
      <c r="M2514" s="10" t="str">
        <f>IFERROR(__xludf.DUMMYFUNCTION("REGEXEXTRACT(L2999, ""[\s,]([A-Z]{2})[,\s]\s?\d{5}"")"),"#N/A")</f>
        <v>#N/A</v>
      </c>
      <c r="N2514" s="5" t="s">
        <v>22220</v>
      </c>
      <c r="O2514" s="5">
        <v>33134.0</v>
      </c>
      <c r="P2514" s="5">
        <v>1.0</v>
      </c>
      <c r="Q2514" s="5" t="s">
        <v>22221</v>
      </c>
      <c r="R2514" s="5" t="s">
        <v>52</v>
      </c>
      <c r="S2514" s="5">
        <v>79.0</v>
      </c>
      <c r="T2514" s="5" t="s">
        <v>53</v>
      </c>
      <c r="U2514" s="5">
        <v>0.0</v>
      </c>
      <c r="V2514" s="5" t="s">
        <v>70</v>
      </c>
      <c r="W2514" s="5" t="s">
        <v>22222</v>
      </c>
      <c r="X2514" s="5" t="s">
        <v>55</v>
      </c>
      <c r="Y2514" s="5" t="s">
        <v>22223</v>
      </c>
      <c r="Z2514" s="5" t="s">
        <v>16256</v>
      </c>
      <c r="AA2514" s="5" t="s">
        <v>22224</v>
      </c>
      <c r="AB2514" s="5" t="s">
        <v>180</v>
      </c>
      <c r="AC2514" s="5" t="s">
        <v>52</v>
      </c>
      <c r="AD2514" s="5" t="s">
        <v>6343</v>
      </c>
      <c r="AE2514" s="5" t="s">
        <v>6344</v>
      </c>
      <c r="AF2514" s="5" t="s">
        <v>6345</v>
      </c>
      <c r="AG2514" s="5" t="s">
        <v>863</v>
      </c>
      <c r="AH2514" s="5" t="s">
        <v>6346</v>
      </c>
      <c r="AI2514" s="5" t="s">
        <v>6347</v>
      </c>
      <c r="AJ2514" s="5" t="s">
        <v>102</v>
      </c>
      <c r="AK2514" s="5" t="s">
        <v>52</v>
      </c>
      <c r="AL2514" s="5" t="s">
        <v>735</v>
      </c>
    </row>
    <row r="2515" hidden="1">
      <c r="A2515" s="5" t="s">
        <v>22225</v>
      </c>
      <c r="B2515" s="5" t="s">
        <v>21963</v>
      </c>
      <c r="C2515" s="5" t="s">
        <v>21964</v>
      </c>
      <c r="D2515" s="9">
        <v>42258.0</v>
      </c>
      <c r="E2515" s="5">
        <v>42988.0</v>
      </c>
      <c r="F2515" s="5">
        <v>19540.0</v>
      </c>
      <c r="G2515" s="5" t="s">
        <v>21965</v>
      </c>
      <c r="H2515" s="5" t="s">
        <v>171</v>
      </c>
      <c r="I2515" s="5" t="s">
        <v>21966</v>
      </c>
      <c r="J2515" s="5" t="s">
        <v>2156</v>
      </c>
      <c r="K2515" s="5" t="s">
        <v>14840</v>
      </c>
      <c r="L2515" s="5" t="s">
        <v>21967</v>
      </c>
      <c r="M2515" s="10" t="str">
        <f>IFERROR(__xludf.DUMMYFUNCTION("REGEXEXTRACT(L3000, ""[\s,]([A-Z]{2})[,\s]\s?\d{5}"")"),"#N/A")</f>
        <v>#N/A</v>
      </c>
      <c r="N2515" s="5" t="s">
        <v>21968</v>
      </c>
      <c r="O2515" s="5">
        <v>77060.0</v>
      </c>
      <c r="P2515" s="5">
        <v>1.0</v>
      </c>
      <c r="Q2515" s="5" t="s">
        <v>22226</v>
      </c>
      <c r="R2515" s="5" t="s">
        <v>21970</v>
      </c>
      <c r="S2515" s="5">
        <v>1.0</v>
      </c>
      <c r="T2515" s="5" t="s">
        <v>3687</v>
      </c>
      <c r="U2515" s="5">
        <v>20.0</v>
      </c>
      <c r="V2515" s="5" t="s">
        <v>70</v>
      </c>
      <c r="W2515" s="5" t="s">
        <v>22227</v>
      </c>
      <c r="X2515" s="5" t="s">
        <v>71</v>
      </c>
      <c r="Y2515" s="5" t="s">
        <v>52</v>
      </c>
      <c r="Z2515" s="5">
        <v>193.0</v>
      </c>
      <c r="AA2515" s="5">
        <v>15850.0</v>
      </c>
      <c r="AB2515" s="5" t="s">
        <v>730</v>
      </c>
      <c r="AC2515" s="5" t="s">
        <v>283</v>
      </c>
      <c r="AD2515" s="5" t="s">
        <v>1230</v>
      </c>
      <c r="AE2515" s="5" t="s">
        <v>1231</v>
      </c>
      <c r="AF2515" s="5" t="s">
        <v>52</v>
      </c>
      <c r="AG2515" s="5" t="s">
        <v>52</v>
      </c>
      <c r="AH2515" s="5" t="s">
        <v>52</v>
      </c>
      <c r="AI2515" s="5" t="s">
        <v>1232</v>
      </c>
      <c r="AJ2515" s="5" t="s">
        <v>102</v>
      </c>
      <c r="AK2515" s="5" t="s">
        <v>52</v>
      </c>
      <c r="AL2515" s="5" t="s">
        <v>21974</v>
      </c>
    </row>
    <row r="2516" hidden="1">
      <c r="A2516" s="5" t="s">
        <v>22228</v>
      </c>
      <c r="B2516" s="5" t="s">
        <v>22088</v>
      </c>
      <c r="C2516" s="5" t="s">
        <v>22088</v>
      </c>
      <c r="D2516" s="9">
        <v>42258.0</v>
      </c>
      <c r="E2516" s="5">
        <v>42988.0</v>
      </c>
      <c r="F2516" s="5">
        <v>19540.0</v>
      </c>
      <c r="G2516" s="5" t="s">
        <v>21965</v>
      </c>
      <c r="H2516" s="5" t="s">
        <v>171</v>
      </c>
      <c r="I2516" s="5" t="s">
        <v>21966</v>
      </c>
      <c r="J2516" s="5" t="s">
        <v>2156</v>
      </c>
      <c r="K2516" s="5" t="s">
        <v>14840</v>
      </c>
      <c r="L2516" s="5" t="s">
        <v>22090</v>
      </c>
      <c r="M2516" s="10" t="str">
        <f>IFERROR(__xludf.DUMMYFUNCTION("REGEXEXTRACT(L3001, ""[\s,]([A-Z]{2})[,\s]\s?\d{5}"")"),"#N/A")</f>
        <v>#N/A</v>
      </c>
      <c r="N2516" s="5" t="s">
        <v>22090</v>
      </c>
      <c r="O2516" s="5" t="s">
        <v>52</v>
      </c>
      <c r="P2516" s="5">
        <v>1.0</v>
      </c>
      <c r="Q2516" s="5" t="s">
        <v>22226</v>
      </c>
      <c r="R2516" s="5" t="s">
        <v>21970</v>
      </c>
      <c r="S2516" s="5">
        <v>1.0</v>
      </c>
      <c r="T2516" s="5" t="s">
        <v>3687</v>
      </c>
      <c r="U2516" s="5">
        <v>0.0</v>
      </c>
      <c r="V2516" s="5" t="s">
        <v>70</v>
      </c>
      <c r="W2516" s="5" t="s">
        <v>22229</v>
      </c>
      <c r="X2516" s="5" t="s">
        <v>55</v>
      </c>
      <c r="Y2516" s="5" t="s">
        <v>22227</v>
      </c>
      <c r="Z2516" s="5">
        <v>193.0</v>
      </c>
      <c r="AA2516" s="5">
        <v>15850.0</v>
      </c>
      <c r="AB2516" s="5" t="s">
        <v>730</v>
      </c>
      <c r="AC2516" s="5" t="s">
        <v>52</v>
      </c>
      <c r="AD2516" s="5" t="s">
        <v>1230</v>
      </c>
      <c r="AE2516" s="5" t="s">
        <v>1231</v>
      </c>
      <c r="AF2516" s="5" t="s">
        <v>52</v>
      </c>
      <c r="AG2516" s="5" t="s">
        <v>52</v>
      </c>
      <c r="AH2516" s="5" t="s">
        <v>52</v>
      </c>
      <c r="AI2516" s="5" t="s">
        <v>1232</v>
      </c>
      <c r="AJ2516" s="5" t="s">
        <v>22092</v>
      </c>
      <c r="AK2516" s="5" t="s">
        <v>22093</v>
      </c>
      <c r="AL2516" s="5" t="s">
        <v>21974</v>
      </c>
    </row>
    <row r="2517" hidden="1">
      <c r="A2517" s="5" t="s">
        <v>22230</v>
      </c>
      <c r="B2517" s="5" t="s">
        <v>22231</v>
      </c>
      <c r="C2517" s="5" t="s">
        <v>22232</v>
      </c>
      <c r="D2517" s="9">
        <v>42258.0</v>
      </c>
      <c r="E2517" s="5">
        <v>39116.0</v>
      </c>
      <c r="F2517" s="5">
        <v>17780.0</v>
      </c>
      <c r="G2517" s="5" t="s">
        <v>4824</v>
      </c>
      <c r="H2517" s="5" t="s">
        <v>1069</v>
      </c>
      <c r="I2517" s="5" t="s">
        <v>3820</v>
      </c>
      <c r="J2517" s="5" t="s">
        <v>4825</v>
      </c>
      <c r="K2517" s="5" t="s">
        <v>744</v>
      </c>
      <c r="L2517" s="5" t="s">
        <v>22233</v>
      </c>
      <c r="M2517" s="10" t="str">
        <f>IFERROR(__xludf.DUMMYFUNCTION("REGEXEXTRACT(L3002, ""[\s,]([A-Z]{2})[,\s]\s?\d{5}"")"),"#N/A")</f>
        <v>#N/A</v>
      </c>
      <c r="N2517" s="5" t="s">
        <v>22234</v>
      </c>
      <c r="O2517" s="5">
        <v>33134.0</v>
      </c>
      <c r="P2517" s="5">
        <v>1.0</v>
      </c>
      <c r="Q2517" s="5" t="s">
        <v>22235</v>
      </c>
      <c r="R2517" s="5">
        <v>4532.0</v>
      </c>
      <c r="S2517" s="5">
        <v>1604.0</v>
      </c>
      <c r="T2517" s="5" t="s">
        <v>69</v>
      </c>
      <c r="U2517" s="5">
        <v>0.0</v>
      </c>
      <c r="V2517" s="5" t="s">
        <v>70</v>
      </c>
      <c r="W2517" s="5" t="s">
        <v>22236</v>
      </c>
      <c r="X2517" s="5" t="s">
        <v>52</v>
      </c>
      <c r="Y2517" s="5" t="s">
        <v>52</v>
      </c>
      <c r="Z2517" s="5" t="s">
        <v>18356</v>
      </c>
      <c r="AA2517" s="5" t="s">
        <v>22237</v>
      </c>
      <c r="AB2517" s="5" t="s">
        <v>200</v>
      </c>
      <c r="AC2517" s="5" t="s">
        <v>52</v>
      </c>
      <c r="AD2517" s="5" t="s">
        <v>20174</v>
      </c>
      <c r="AE2517" s="5" t="s">
        <v>20175</v>
      </c>
      <c r="AF2517" s="5" t="s">
        <v>20176</v>
      </c>
      <c r="AG2517" s="5" t="s">
        <v>75</v>
      </c>
      <c r="AH2517" s="5">
        <v>7960.0</v>
      </c>
      <c r="AI2517" s="5" t="s">
        <v>20177</v>
      </c>
      <c r="AJ2517" s="5" t="s">
        <v>22238</v>
      </c>
      <c r="AK2517" s="5" t="s">
        <v>22239</v>
      </c>
      <c r="AL2517" s="5" t="s">
        <v>5091</v>
      </c>
    </row>
    <row r="2518" hidden="1">
      <c r="A2518" s="5" t="s">
        <v>22240</v>
      </c>
      <c r="B2518" s="5" t="s">
        <v>16737</v>
      </c>
      <c r="C2518" s="5" t="s">
        <v>16738</v>
      </c>
      <c r="D2518" s="9">
        <v>42257.0</v>
      </c>
      <c r="E2518" s="5">
        <v>15587.0</v>
      </c>
      <c r="F2518" s="5">
        <v>7085.0</v>
      </c>
      <c r="G2518" s="5" t="s">
        <v>3378</v>
      </c>
      <c r="H2518" s="5" t="s">
        <v>272</v>
      </c>
      <c r="I2518" s="5" t="s">
        <v>22241</v>
      </c>
      <c r="J2518" s="5" t="s">
        <v>3378</v>
      </c>
      <c r="K2518" s="5" t="s">
        <v>22242</v>
      </c>
      <c r="L2518" s="5" t="s">
        <v>16741</v>
      </c>
      <c r="M2518" s="10" t="str">
        <f>IFERROR(__xludf.DUMMYFUNCTION("REGEXEXTRACT(L3003, ""[\s,]([A-Z]{2})[,\s]\s?\d{5}"")"),"#N/A")</f>
        <v>#N/A</v>
      </c>
      <c r="N2518" s="5" t="s">
        <v>16742</v>
      </c>
      <c r="O2518" s="5">
        <v>45242.0</v>
      </c>
      <c r="P2518" s="5">
        <v>1.0</v>
      </c>
      <c r="Q2518" s="5" t="s">
        <v>22243</v>
      </c>
      <c r="R2518" s="5" t="s">
        <v>13131</v>
      </c>
      <c r="S2518" s="5">
        <v>413.0</v>
      </c>
      <c r="T2518" s="5" t="s">
        <v>69</v>
      </c>
      <c r="U2518" s="5">
        <v>0.0</v>
      </c>
      <c r="V2518" s="5" t="s">
        <v>93</v>
      </c>
      <c r="W2518" s="5" t="s">
        <v>22244</v>
      </c>
      <c r="X2518" s="5" t="s">
        <v>55</v>
      </c>
      <c r="Y2518" s="5" t="s">
        <v>22245</v>
      </c>
      <c r="Z2518" s="5" t="s">
        <v>11277</v>
      </c>
      <c r="AA2518" s="5">
        <v>1498015.0</v>
      </c>
      <c r="AB2518" s="5" t="s">
        <v>8480</v>
      </c>
      <c r="AC2518" s="5" t="s">
        <v>52</v>
      </c>
      <c r="AD2518" s="5" t="s">
        <v>3141</v>
      </c>
      <c r="AE2518" s="5" t="s">
        <v>3142</v>
      </c>
      <c r="AF2518" s="5" t="s">
        <v>162</v>
      </c>
      <c r="AG2518" s="5" t="s">
        <v>52</v>
      </c>
      <c r="AH2518" s="5" t="s">
        <v>52</v>
      </c>
      <c r="AI2518" s="5" t="s">
        <v>3143</v>
      </c>
      <c r="AJ2518" s="5" t="s">
        <v>102</v>
      </c>
      <c r="AK2518" s="5" t="s">
        <v>52</v>
      </c>
      <c r="AL2518" s="5" t="s">
        <v>162</v>
      </c>
    </row>
    <row r="2519" hidden="1">
      <c r="A2519" s="5" t="s">
        <v>22246</v>
      </c>
      <c r="B2519" s="5" t="s">
        <v>16711</v>
      </c>
      <c r="C2519" s="5" t="s">
        <v>22247</v>
      </c>
      <c r="D2519" s="9">
        <v>42257.0</v>
      </c>
      <c r="E2519" s="5">
        <v>31785.0</v>
      </c>
      <c r="F2519" s="5">
        <v>14448.0</v>
      </c>
      <c r="G2519" s="5" t="s">
        <v>21728</v>
      </c>
      <c r="H2519" s="5" t="s">
        <v>366</v>
      </c>
      <c r="I2519" s="5" t="s">
        <v>16102</v>
      </c>
      <c r="J2519" s="5" t="s">
        <v>21730</v>
      </c>
      <c r="K2519" s="5" t="s">
        <v>1059</v>
      </c>
      <c r="L2519" s="5" t="s">
        <v>16715</v>
      </c>
      <c r="M2519" s="10" t="str">
        <f>IFERROR(__xludf.DUMMYFUNCTION("REGEXEXTRACT(L3004, ""[\s,]([A-Z]{2})[,\s]\s?\d{5}"")"),"#N/A")</f>
        <v>#N/A</v>
      </c>
      <c r="N2519" s="5" t="s">
        <v>22248</v>
      </c>
      <c r="O2519" s="5">
        <v>27105.0</v>
      </c>
      <c r="P2519" s="5">
        <v>1.0</v>
      </c>
      <c r="Q2519" s="5" t="s">
        <v>22249</v>
      </c>
      <c r="R2519" s="5" t="s">
        <v>52</v>
      </c>
      <c r="S2519" s="5">
        <v>2102.0</v>
      </c>
      <c r="T2519" s="5" t="s">
        <v>22250</v>
      </c>
      <c r="U2519" s="5">
        <v>0.0</v>
      </c>
      <c r="V2519" s="5" t="s">
        <v>52</v>
      </c>
      <c r="W2519" s="5" t="s">
        <v>22251</v>
      </c>
      <c r="X2519" s="5" t="s">
        <v>52</v>
      </c>
      <c r="Y2519" s="5" t="s">
        <v>52</v>
      </c>
      <c r="Z2519" s="5">
        <v>1.0</v>
      </c>
      <c r="AA2519" s="5" t="s">
        <v>22252</v>
      </c>
      <c r="AB2519" s="5" t="s">
        <v>235</v>
      </c>
      <c r="AC2519" s="5" t="s">
        <v>52</v>
      </c>
      <c r="AD2519" s="5" t="s">
        <v>377</v>
      </c>
      <c r="AE2519" s="5" t="s">
        <v>378</v>
      </c>
      <c r="AF2519" s="5" t="s">
        <v>379</v>
      </c>
      <c r="AG2519" s="5" t="s">
        <v>265</v>
      </c>
      <c r="AH2519" s="5">
        <v>33166.0</v>
      </c>
      <c r="AI2519" s="5" t="s">
        <v>380</v>
      </c>
      <c r="AJ2519" s="5" t="s">
        <v>16721</v>
      </c>
      <c r="AK2519" s="5" t="s">
        <v>22253</v>
      </c>
      <c r="AL2519" s="5" t="s">
        <v>22254</v>
      </c>
    </row>
    <row r="2520">
      <c r="A2520" s="5" t="s">
        <v>22255</v>
      </c>
      <c r="B2520" s="5" t="s">
        <v>22256</v>
      </c>
      <c r="C2520" s="5" t="s">
        <v>21190</v>
      </c>
      <c r="D2520" s="9">
        <v>42255.0</v>
      </c>
      <c r="E2520" s="5">
        <v>150711.0</v>
      </c>
      <c r="F2520" s="5">
        <v>68505.0</v>
      </c>
      <c r="G2520" s="5" t="s">
        <v>2389</v>
      </c>
      <c r="H2520" s="5" t="s">
        <v>45</v>
      </c>
      <c r="I2520" s="5" t="s">
        <v>3759</v>
      </c>
      <c r="J2520" s="5" t="s">
        <v>2391</v>
      </c>
      <c r="K2520" s="5" t="s">
        <v>22257</v>
      </c>
      <c r="L2520" s="5" t="s">
        <v>22258</v>
      </c>
      <c r="M2520" s="10" t="str">
        <f>IFERROR(__xludf.DUMMYFUNCTION("REGEXEXTRACT(L3005, ""[\s,]([A-Z]{2})[,\s]\s?\d{5}"")"),"#N/A")</f>
        <v>#N/A</v>
      </c>
      <c r="N2520" s="5" t="s">
        <v>21193</v>
      </c>
      <c r="O2520" s="5" t="s">
        <v>52</v>
      </c>
      <c r="P2520" s="5">
        <v>3.0</v>
      </c>
      <c r="Q2520" s="5" t="s">
        <v>22259</v>
      </c>
      <c r="R2520" s="5" t="s">
        <v>2662</v>
      </c>
      <c r="S2520" s="5">
        <v>184.0</v>
      </c>
      <c r="T2520" s="5" t="s">
        <v>1077</v>
      </c>
      <c r="U2520" s="5">
        <v>57.0</v>
      </c>
      <c r="V2520" s="5" t="s">
        <v>93</v>
      </c>
      <c r="W2520" s="5" t="s">
        <v>22260</v>
      </c>
      <c r="X2520" s="5" t="s">
        <v>52</v>
      </c>
      <c r="Y2520" s="5" t="s">
        <v>52</v>
      </c>
      <c r="Z2520" s="5" t="s">
        <v>22261</v>
      </c>
      <c r="AA2520" s="5" t="s">
        <v>22262</v>
      </c>
      <c r="AB2520" s="5" t="s">
        <v>604</v>
      </c>
      <c r="AC2520" s="5" t="s">
        <v>52</v>
      </c>
      <c r="AD2520" s="5" t="s">
        <v>11980</v>
      </c>
      <c r="AE2520" s="5" t="s">
        <v>11981</v>
      </c>
      <c r="AF2520" s="5" t="s">
        <v>218</v>
      </c>
      <c r="AG2520" s="5" t="s">
        <v>52</v>
      </c>
      <c r="AH2520" s="5" t="s">
        <v>11982</v>
      </c>
      <c r="AI2520" s="5" t="s">
        <v>11983</v>
      </c>
      <c r="AJ2520" s="5" t="s">
        <v>22256</v>
      </c>
      <c r="AK2520" s="5" t="s">
        <v>22258</v>
      </c>
      <c r="AL2520" s="5" t="s">
        <v>8166</v>
      </c>
    </row>
    <row r="2521" hidden="1">
      <c r="A2521" s="5" t="s">
        <v>22263</v>
      </c>
      <c r="B2521" s="5" t="s">
        <v>22264</v>
      </c>
      <c r="C2521" s="5" t="s">
        <v>20915</v>
      </c>
      <c r="D2521" s="9">
        <v>42253.0</v>
      </c>
      <c r="E2521" s="5">
        <v>174612.0</v>
      </c>
      <c r="F2521" s="5">
        <v>79369.0</v>
      </c>
      <c r="G2521" s="5" t="s">
        <v>1419</v>
      </c>
      <c r="H2521" s="5" t="s">
        <v>480</v>
      </c>
      <c r="I2521" s="5" t="s">
        <v>20248</v>
      </c>
      <c r="J2521" s="5" t="s">
        <v>256</v>
      </c>
      <c r="K2521" s="5" t="s">
        <v>22265</v>
      </c>
      <c r="L2521" s="5" t="s">
        <v>22266</v>
      </c>
      <c r="M2521" s="10" t="str">
        <f>IFERROR(__xludf.DUMMYFUNCTION("REGEXEXTRACT(L3006, ""[\s,]([A-Z]{2})[,\s]\s?\d{5}"")"),"#N/A")</f>
        <v>#N/A</v>
      </c>
      <c r="N2521" s="5" t="s">
        <v>20917</v>
      </c>
      <c r="O2521" s="5" t="s">
        <v>52</v>
      </c>
      <c r="P2521" s="5">
        <v>3.0</v>
      </c>
      <c r="Q2521" s="5" t="s">
        <v>22267</v>
      </c>
      <c r="R2521" s="5" t="s">
        <v>2229</v>
      </c>
      <c r="S2521" s="5">
        <v>183.0</v>
      </c>
      <c r="T2521" s="5" t="s">
        <v>20434</v>
      </c>
      <c r="U2521" s="5">
        <v>0.0</v>
      </c>
      <c r="V2521" s="5" t="s">
        <v>52</v>
      </c>
      <c r="W2521" s="5" t="s">
        <v>22268</v>
      </c>
      <c r="X2521" s="5" t="s">
        <v>52</v>
      </c>
      <c r="Y2521" s="5" t="s">
        <v>52</v>
      </c>
      <c r="Z2521" s="5" t="s">
        <v>22269</v>
      </c>
      <c r="AA2521" s="5" t="s">
        <v>22270</v>
      </c>
      <c r="AB2521" s="5" t="s">
        <v>59</v>
      </c>
      <c r="AC2521" s="5" t="s">
        <v>52</v>
      </c>
      <c r="AD2521" s="5" t="s">
        <v>17351</v>
      </c>
      <c r="AE2521" s="5" t="s">
        <v>17352</v>
      </c>
      <c r="AF2521" s="5" t="s">
        <v>17353</v>
      </c>
      <c r="AG2521" s="5" t="s">
        <v>52</v>
      </c>
      <c r="AH2521" s="5" t="s">
        <v>52</v>
      </c>
      <c r="AI2521" s="5" t="s">
        <v>52</v>
      </c>
      <c r="AJ2521" s="5" t="s">
        <v>22264</v>
      </c>
      <c r="AK2521" s="5" t="s">
        <v>22266</v>
      </c>
      <c r="AL2521" s="5" t="s">
        <v>4069</v>
      </c>
    </row>
    <row r="2522" hidden="1">
      <c r="A2522" s="5" t="s">
        <v>22271</v>
      </c>
      <c r="B2522" s="5" t="s">
        <v>20428</v>
      </c>
      <c r="C2522" s="5" t="s">
        <v>20915</v>
      </c>
      <c r="D2522" s="9">
        <v>42253.0</v>
      </c>
      <c r="E2522" s="5">
        <v>115848.0</v>
      </c>
      <c r="F2522" s="5">
        <v>52658.0</v>
      </c>
      <c r="G2522" s="5" t="s">
        <v>1419</v>
      </c>
      <c r="H2522" s="5" t="s">
        <v>480</v>
      </c>
      <c r="I2522" s="5" t="s">
        <v>20248</v>
      </c>
      <c r="J2522" s="5" t="s">
        <v>256</v>
      </c>
      <c r="K2522" s="5" t="s">
        <v>22272</v>
      </c>
      <c r="L2522" s="5" t="s">
        <v>20431</v>
      </c>
      <c r="M2522" s="10" t="str">
        <f>IFERROR(__xludf.DUMMYFUNCTION("REGEXEXTRACT(L3007, ""[\s,]([A-Z]{2})[,\s]\s?\d{5}"")"),"#N/A")</f>
        <v>#N/A</v>
      </c>
      <c r="N2522" s="5" t="s">
        <v>20917</v>
      </c>
      <c r="O2522" s="5" t="s">
        <v>52</v>
      </c>
      <c r="P2522" s="5">
        <v>2.0</v>
      </c>
      <c r="Q2522" s="5" t="s">
        <v>22273</v>
      </c>
      <c r="R2522" s="5" t="s">
        <v>156</v>
      </c>
      <c r="S2522" s="5">
        <v>132.0</v>
      </c>
      <c r="T2522" s="5" t="s">
        <v>20434</v>
      </c>
      <c r="U2522" s="5">
        <v>0.0</v>
      </c>
      <c r="V2522" s="5" t="s">
        <v>52</v>
      </c>
      <c r="W2522" s="5" t="s">
        <v>22274</v>
      </c>
      <c r="X2522" s="5" t="s">
        <v>52</v>
      </c>
      <c r="Y2522" s="5" t="s">
        <v>52</v>
      </c>
      <c r="Z2522" s="5" t="s">
        <v>22269</v>
      </c>
      <c r="AA2522" s="5" t="s">
        <v>22275</v>
      </c>
      <c r="AB2522" s="5" t="s">
        <v>59</v>
      </c>
      <c r="AC2522" s="5" t="s">
        <v>52</v>
      </c>
      <c r="AD2522" s="5" t="s">
        <v>17351</v>
      </c>
      <c r="AE2522" s="5" t="s">
        <v>17352</v>
      </c>
      <c r="AF2522" s="5" t="s">
        <v>17353</v>
      </c>
      <c r="AG2522" s="5" t="s">
        <v>52</v>
      </c>
      <c r="AH2522" s="5" t="s">
        <v>52</v>
      </c>
      <c r="AI2522" s="5" t="s">
        <v>52</v>
      </c>
      <c r="AJ2522" s="5" t="s">
        <v>20428</v>
      </c>
      <c r="AK2522" s="5" t="s">
        <v>20431</v>
      </c>
      <c r="AL2522" s="5" t="s">
        <v>4069</v>
      </c>
    </row>
    <row r="2523" hidden="1">
      <c r="A2523" s="5" t="s">
        <v>22276</v>
      </c>
      <c r="B2523" s="5" t="s">
        <v>22277</v>
      </c>
      <c r="C2523" s="5" t="s">
        <v>22278</v>
      </c>
      <c r="D2523" s="9">
        <v>42251.0</v>
      </c>
      <c r="E2523" s="5">
        <v>9570.0</v>
      </c>
      <c r="F2523" s="5">
        <v>4350.0</v>
      </c>
      <c r="G2523" s="5" t="s">
        <v>226</v>
      </c>
      <c r="H2523" s="5" t="s">
        <v>171</v>
      </c>
      <c r="I2523" s="5" t="s">
        <v>22279</v>
      </c>
      <c r="J2523" s="5" t="s">
        <v>228</v>
      </c>
      <c r="K2523" s="5" t="s">
        <v>22280</v>
      </c>
      <c r="L2523" s="5" t="s">
        <v>22281</v>
      </c>
      <c r="M2523" s="10" t="str">
        <f>IFERROR(__xludf.DUMMYFUNCTION("REGEXEXTRACT(L3008, ""[\s,]([A-Z]{2})[,\s]\s?\d{5}"")"),"#N/A")</f>
        <v>#N/A</v>
      </c>
      <c r="N2523" s="5" t="s">
        <v>22282</v>
      </c>
      <c r="O2523" s="5">
        <v>91331.0</v>
      </c>
      <c r="P2523" s="5">
        <v>1.0</v>
      </c>
      <c r="Q2523" s="5" t="s">
        <v>22283</v>
      </c>
      <c r="R2523" s="5">
        <v>4510.0</v>
      </c>
      <c r="S2523" s="5">
        <v>73.0</v>
      </c>
      <c r="T2523" s="5" t="s">
        <v>115</v>
      </c>
      <c r="U2523" s="5">
        <v>0.0</v>
      </c>
      <c r="V2523" s="5" t="s">
        <v>52</v>
      </c>
      <c r="W2523" s="5" t="s">
        <v>22284</v>
      </c>
      <c r="X2523" s="5" t="s">
        <v>52</v>
      </c>
      <c r="Y2523" s="5" t="s">
        <v>52</v>
      </c>
      <c r="Z2523" s="5" t="s">
        <v>22285</v>
      </c>
      <c r="AA2523" s="5" t="s">
        <v>22286</v>
      </c>
      <c r="AB2523" s="5" t="s">
        <v>162</v>
      </c>
      <c r="AC2523" s="5" t="s">
        <v>52</v>
      </c>
      <c r="AD2523" s="5" t="s">
        <v>181</v>
      </c>
      <c r="AE2523" s="5" t="s">
        <v>182</v>
      </c>
      <c r="AF2523" s="5" t="s">
        <v>183</v>
      </c>
      <c r="AG2523" s="5" t="s">
        <v>52</v>
      </c>
      <c r="AH2523" s="5" t="s">
        <v>52</v>
      </c>
      <c r="AI2523" s="5" t="s">
        <v>184</v>
      </c>
      <c r="AJ2523" s="5" t="s">
        <v>22287</v>
      </c>
      <c r="AK2523" s="5" t="s">
        <v>22288</v>
      </c>
      <c r="AL2523" s="5" t="s">
        <v>20890</v>
      </c>
    </row>
    <row r="2524">
      <c r="A2524" s="5" t="s">
        <v>22289</v>
      </c>
      <c r="B2524" s="5" t="s">
        <v>22290</v>
      </c>
      <c r="C2524" s="5" t="s">
        <v>22291</v>
      </c>
      <c r="D2524" s="9">
        <v>42250.0</v>
      </c>
      <c r="E2524" s="5">
        <v>19775.0</v>
      </c>
      <c r="F2524" s="5">
        <v>8989.0</v>
      </c>
      <c r="G2524" s="5" t="s">
        <v>170</v>
      </c>
      <c r="H2524" s="5" t="s">
        <v>45</v>
      </c>
      <c r="I2524" s="5" t="s">
        <v>22292</v>
      </c>
      <c r="J2524" s="5" t="s">
        <v>170</v>
      </c>
      <c r="K2524" s="5" t="s">
        <v>391</v>
      </c>
      <c r="L2524" s="5" t="s">
        <v>22293</v>
      </c>
      <c r="M2524" s="10" t="str">
        <f>IFERROR(__xludf.DUMMYFUNCTION("REGEXEXTRACT(L3009, ""[\s,]([A-Z]{2})[,\s]\s?\d{5}"")"),"#N/A")</f>
        <v>#N/A</v>
      </c>
      <c r="N2524" s="5" t="s">
        <v>22294</v>
      </c>
      <c r="O2524" s="5">
        <v>23250.0</v>
      </c>
      <c r="P2524" s="5">
        <v>1.0</v>
      </c>
      <c r="Q2524" s="5" t="s">
        <v>22295</v>
      </c>
      <c r="R2524" s="5" t="s">
        <v>52</v>
      </c>
      <c r="S2524" s="5">
        <v>473.0</v>
      </c>
      <c r="T2524" s="5" t="s">
        <v>69</v>
      </c>
      <c r="U2524" s="5">
        <v>69.0</v>
      </c>
      <c r="V2524" s="5" t="s">
        <v>70</v>
      </c>
      <c r="W2524" s="5" t="s">
        <v>22296</v>
      </c>
      <c r="X2524" s="5" t="s">
        <v>71</v>
      </c>
      <c r="Y2524" s="5" t="s">
        <v>52</v>
      </c>
      <c r="Z2524" s="5" t="s">
        <v>22297</v>
      </c>
      <c r="AA2524" s="5" t="s">
        <v>22298</v>
      </c>
      <c r="AB2524" s="5" t="s">
        <v>235</v>
      </c>
      <c r="AC2524" s="5" t="s">
        <v>52</v>
      </c>
      <c r="AD2524" s="5" t="s">
        <v>72</v>
      </c>
      <c r="AE2524" s="5" t="s">
        <v>73</v>
      </c>
      <c r="AF2524" s="5" t="s">
        <v>74</v>
      </c>
      <c r="AG2524" s="5" t="s">
        <v>75</v>
      </c>
      <c r="AH2524" s="5" t="s">
        <v>76</v>
      </c>
      <c r="AI2524" s="5" t="s">
        <v>77</v>
      </c>
      <c r="AJ2524" s="5" t="s">
        <v>22290</v>
      </c>
      <c r="AK2524" s="5" t="s">
        <v>22293</v>
      </c>
      <c r="AL2524" s="5" t="s">
        <v>4683</v>
      </c>
    </row>
    <row r="2525" hidden="1">
      <c r="A2525" s="5" t="s">
        <v>22299</v>
      </c>
      <c r="B2525" s="5" t="s">
        <v>22300</v>
      </c>
      <c r="C2525" s="5" t="s">
        <v>22301</v>
      </c>
      <c r="D2525" s="9">
        <v>42250.0</v>
      </c>
      <c r="E2525" s="5">
        <v>9424.0</v>
      </c>
      <c r="F2525" s="5">
        <v>4284.0</v>
      </c>
      <c r="G2525" s="5" t="s">
        <v>130</v>
      </c>
      <c r="H2525" s="5" t="s">
        <v>1792</v>
      </c>
      <c r="I2525" s="5" t="s">
        <v>5172</v>
      </c>
      <c r="J2525" s="5" t="s">
        <v>133</v>
      </c>
      <c r="K2525" s="5" t="s">
        <v>22302</v>
      </c>
      <c r="L2525" s="5" t="s">
        <v>22303</v>
      </c>
      <c r="M2525" s="10" t="str">
        <f>IFERROR(__xludf.DUMMYFUNCTION("REGEXEXTRACT(L3010, ""[\s,]([A-Z]{2})[,\s]\s?\d{5}"")"),"#N/A")</f>
        <v>#N/A</v>
      </c>
      <c r="N2525" s="5" t="s">
        <v>22304</v>
      </c>
      <c r="O2525" s="5">
        <v>29405.0</v>
      </c>
      <c r="P2525" s="5">
        <v>1.0</v>
      </c>
      <c r="Q2525" s="5" t="s">
        <v>22305</v>
      </c>
      <c r="R2525" s="5" t="s">
        <v>279</v>
      </c>
      <c r="S2525" s="5">
        <v>6.0</v>
      </c>
      <c r="T2525" s="5" t="s">
        <v>22306</v>
      </c>
      <c r="U2525" s="5">
        <v>10.0</v>
      </c>
      <c r="V2525" s="5" t="s">
        <v>70</v>
      </c>
      <c r="W2525" s="5" t="s">
        <v>22307</v>
      </c>
      <c r="X2525" s="5" t="s">
        <v>55</v>
      </c>
      <c r="Y2525" s="5" t="s">
        <v>22308</v>
      </c>
      <c r="Z2525" s="5">
        <v>1508.0</v>
      </c>
      <c r="AA2525" s="5" t="s">
        <v>22309</v>
      </c>
      <c r="AB2525" s="5" t="s">
        <v>730</v>
      </c>
      <c r="AC2525" s="5" t="s">
        <v>52</v>
      </c>
      <c r="AD2525" s="5" t="s">
        <v>72</v>
      </c>
      <c r="AE2525" s="5" t="s">
        <v>73</v>
      </c>
      <c r="AF2525" s="5" t="s">
        <v>74</v>
      </c>
      <c r="AG2525" s="5" t="s">
        <v>75</v>
      </c>
      <c r="AH2525" s="5" t="s">
        <v>76</v>
      </c>
      <c r="AI2525" s="5" t="s">
        <v>77</v>
      </c>
      <c r="AJ2525" s="5" t="s">
        <v>22300</v>
      </c>
      <c r="AK2525" s="5" t="s">
        <v>22303</v>
      </c>
      <c r="AL2525" s="5" t="s">
        <v>4053</v>
      </c>
    </row>
    <row r="2526" hidden="1">
      <c r="A2526" s="5" t="s">
        <v>22310</v>
      </c>
      <c r="B2526" s="5" t="s">
        <v>4042</v>
      </c>
      <c r="C2526" s="5" t="s">
        <v>22301</v>
      </c>
      <c r="D2526" s="9">
        <v>42250.0</v>
      </c>
      <c r="E2526" s="5">
        <v>18353.0</v>
      </c>
      <c r="F2526" s="5">
        <v>8342.0</v>
      </c>
      <c r="G2526" s="5" t="s">
        <v>130</v>
      </c>
      <c r="H2526" s="5" t="s">
        <v>1792</v>
      </c>
      <c r="I2526" s="5" t="s">
        <v>5172</v>
      </c>
      <c r="J2526" s="5" t="s">
        <v>133</v>
      </c>
      <c r="K2526" s="5" t="s">
        <v>22311</v>
      </c>
      <c r="L2526" s="5" t="s">
        <v>22312</v>
      </c>
      <c r="M2526" s="10" t="str">
        <f>IFERROR(__xludf.DUMMYFUNCTION("REGEXEXTRACT(L3011, ""[\s,]([A-Z]{2})[,\s]\s?\d{5}"")"),"#N/A")</f>
        <v>#N/A</v>
      </c>
      <c r="N2526" s="5" t="s">
        <v>22313</v>
      </c>
      <c r="O2526" s="5">
        <v>90302.0</v>
      </c>
      <c r="P2526" s="5">
        <v>1.0</v>
      </c>
      <c r="Q2526" s="5" t="s">
        <v>22305</v>
      </c>
      <c r="R2526" s="5" t="s">
        <v>279</v>
      </c>
      <c r="S2526" s="5">
        <v>20.0</v>
      </c>
      <c r="T2526" s="5" t="s">
        <v>22306</v>
      </c>
      <c r="U2526" s="5">
        <v>20.0</v>
      </c>
      <c r="V2526" s="5" t="s">
        <v>70</v>
      </c>
      <c r="W2526" s="5" t="s">
        <v>22308</v>
      </c>
      <c r="X2526" s="5" t="s">
        <v>71</v>
      </c>
      <c r="Y2526" s="5" t="s">
        <v>52</v>
      </c>
      <c r="Z2526" s="5">
        <v>1508.0</v>
      </c>
      <c r="AA2526" s="5" t="s">
        <v>22309</v>
      </c>
      <c r="AB2526" s="5" t="s">
        <v>730</v>
      </c>
      <c r="AC2526" s="5" t="s">
        <v>52</v>
      </c>
      <c r="AD2526" s="5" t="s">
        <v>72</v>
      </c>
      <c r="AE2526" s="5" t="s">
        <v>73</v>
      </c>
      <c r="AF2526" s="5" t="s">
        <v>74</v>
      </c>
      <c r="AG2526" s="5" t="s">
        <v>75</v>
      </c>
      <c r="AH2526" s="5" t="s">
        <v>76</v>
      </c>
      <c r="AI2526" s="5" t="s">
        <v>77</v>
      </c>
      <c r="AJ2526" s="5" t="s">
        <v>4042</v>
      </c>
      <c r="AK2526" s="5" t="s">
        <v>22312</v>
      </c>
      <c r="AL2526" s="5" t="s">
        <v>4053</v>
      </c>
    </row>
    <row r="2527" hidden="1">
      <c r="A2527" s="5" t="s">
        <v>22314</v>
      </c>
      <c r="B2527" s="5" t="s">
        <v>16737</v>
      </c>
      <c r="C2527" s="5" t="s">
        <v>16738</v>
      </c>
      <c r="D2527" s="9">
        <v>42250.0</v>
      </c>
      <c r="E2527" s="5">
        <v>35787.0</v>
      </c>
      <c r="F2527" s="5">
        <v>16267.0</v>
      </c>
      <c r="G2527" s="5" t="s">
        <v>3378</v>
      </c>
      <c r="H2527" s="5" t="s">
        <v>272</v>
      </c>
      <c r="I2527" s="5" t="s">
        <v>21156</v>
      </c>
      <c r="J2527" s="5" t="s">
        <v>3378</v>
      </c>
      <c r="K2527" s="5" t="s">
        <v>22315</v>
      </c>
      <c r="L2527" s="5" t="s">
        <v>16741</v>
      </c>
      <c r="M2527" s="10" t="str">
        <f>IFERROR(__xludf.DUMMYFUNCTION("REGEXEXTRACT(L3012, ""[\s,]([A-Z]{2})[,\s]\s?\d{5}"")"),"#N/A")</f>
        <v>#N/A</v>
      </c>
      <c r="N2527" s="5" t="s">
        <v>16742</v>
      </c>
      <c r="O2527" s="5">
        <v>45242.0</v>
      </c>
      <c r="P2527" s="5">
        <v>2.0</v>
      </c>
      <c r="Q2527" s="5" t="s">
        <v>22316</v>
      </c>
      <c r="R2527" s="5" t="s">
        <v>3236</v>
      </c>
      <c r="S2527" s="5">
        <v>1356.0</v>
      </c>
      <c r="T2527" s="5" t="s">
        <v>69</v>
      </c>
      <c r="U2527" s="5">
        <v>0.0</v>
      </c>
      <c r="V2527" s="5" t="s">
        <v>93</v>
      </c>
      <c r="W2527" s="5" t="s">
        <v>22317</v>
      </c>
      <c r="X2527" s="5" t="s">
        <v>55</v>
      </c>
      <c r="Y2527" s="5" t="s">
        <v>22318</v>
      </c>
      <c r="Z2527" s="5" t="s">
        <v>969</v>
      </c>
      <c r="AA2527" s="5" t="s">
        <v>22319</v>
      </c>
      <c r="AB2527" s="5" t="s">
        <v>180</v>
      </c>
      <c r="AC2527" s="5" t="s">
        <v>52</v>
      </c>
      <c r="AD2527" s="5" t="s">
        <v>3141</v>
      </c>
      <c r="AE2527" s="5" t="s">
        <v>3142</v>
      </c>
      <c r="AF2527" s="5" t="s">
        <v>162</v>
      </c>
      <c r="AG2527" s="5" t="s">
        <v>52</v>
      </c>
      <c r="AH2527" s="5" t="s">
        <v>52</v>
      </c>
      <c r="AI2527" s="5" t="s">
        <v>3143</v>
      </c>
      <c r="AJ2527" s="5" t="s">
        <v>102</v>
      </c>
      <c r="AK2527" s="5" t="s">
        <v>52</v>
      </c>
      <c r="AL2527" s="5" t="s">
        <v>162</v>
      </c>
    </row>
    <row r="2528" hidden="1">
      <c r="A2528" s="5" t="s">
        <v>22320</v>
      </c>
      <c r="B2528" s="5" t="s">
        <v>142</v>
      </c>
      <c r="C2528" s="5" t="s">
        <v>22321</v>
      </c>
      <c r="D2528" s="9">
        <v>42249.0</v>
      </c>
      <c r="E2528" s="5">
        <v>19829.0</v>
      </c>
      <c r="F2528" s="5">
        <v>9013.0</v>
      </c>
      <c r="G2528" s="5" t="s">
        <v>435</v>
      </c>
      <c r="H2528" s="5" t="s">
        <v>1792</v>
      </c>
      <c r="I2528" s="5" t="s">
        <v>12387</v>
      </c>
      <c r="J2528" s="5" t="s">
        <v>424</v>
      </c>
      <c r="K2528" s="5" t="s">
        <v>22322</v>
      </c>
      <c r="L2528" s="5" t="s">
        <v>22323</v>
      </c>
      <c r="M2528" s="10" t="str">
        <f>IFERROR(__xludf.DUMMYFUNCTION("REGEXEXTRACT(L3013, ""[\s,]([A-Z]{2})[,\s]\s?\d{5}"")"),"#N/A")</f>
        <v>#N/A</v>
      </c>
      <c r="N2528" s="5" t="s">
        <v>22324</v>
      </c>
      <c r="O2528" s="5">
        <v>27406.0</v>
      </c>
      <c r="P2528" s="5">
        <v>1.0</v>
      </c>
      <c r="Q2528" s="5" t="s">
        <v>22325</v>
      </c>
      <c r="R2528" s="5" t="s">
        <v>466</v>
      </c>
      <c r="S2528" s="5">
        <v>12.0</v>
      </c>
      <c r="T2528" s="5" t="s">
        <v>115</v>
      </c>
      <c r="U2528" s="5">
        <v>0.0</v>
      </c>
      <c r="V2528" s="5" t="s">
        <v>70</v>
      </c>
      <c r="W2528" s="5" t="s">
        <v>22326</v>
      </c>
      <c r="X2528" s="5" t="s">
        <v>52</v>
      </c>
      <c r="Y2528" s="5" t="s">
        <v>52</v>
      </c>
      <c r="Z2528" s="5" t="s">
        <v>22327</v>
      </c>
      <c r="AA2528" s="5" t="s">
        <v>22328</v>
      </c>
      <c r="AB2528" s="5" t="s">
        <v>180</v>
      </c>
      <c r="AC2528" s="5" t="s">
        <v>52</v>
      </c>
      <c r="AD2528" s="5" t="s">
        <v>398</v>
      </c>
      <c r="AE2528" s="5" t="s">
        <v>399</v>
      </c>
      <c r="AF2528" s="5" t="s">
        <v>400</v>
      </c>
      <c r="AG2528" s="5" t="s">
        <v>401</v>
      </c>
      <c r="AH2528" s="5">
        <v>23502.0</v>
      </c>
      <c r="AI2528" s="5" t="s">
        <v>402</v>
      </c>
      <c r="AJ2528" s="5" t="s">
        <v>4346</v>
      </c>
      <c r="AK2528" s="5" t="s">
        <v>22329</v>
      </c>
      <c r="AL2528" s="5" t="s">
        <v>655</v>
      </c>
    </row>
    <row r="2529" hidden="1">
      <c r="A2529" s="5" t="s">
        <v>22330</v>
      </c>
      <c r="B2529" s="5" t="s">
        <v>1843</v>
      </c>
      <c r="C2529" s="5" t="s">
        <v>22331</v>
      </c>
      <c r="D2529" s="9">
        <v>42249.0</v>
      </c>
      <c r="E2529" s="5">
        <v>21464.0</v>
      </c>
      <c r="F2529" s="5">
        <v>9756.0</v>
      </c>
      <c r="G2529" s="5" t="s">
        <v>148</v>
      </c>
      <c r="H2529" s="5" t="s">
        <v>189</v>
      </c>
      <c r="I2529" s="5" t="s">
        <v>22332</v>
      </c>
      <c r="J2529" s="5" t="s">
        <v>151</v>
      </c>
      <c r="K2529" s="5" t="s">
        <v>22333</v>
      </c>
      <c r="L2529" s="5" t="s">
        <v>4225</v>
      </c>
      <c r="M2529" s="10" t="str">
        <f>IFERROR(__xludf.DUMMYFUNCTION("REGEXEXTRACT(L3014, ""[\s,]([A-Z]{2})[,\s]\s?\d{5}"")"),"#N/A")</f>
        <v>#N/A</v>
      </c>
      <c r="N2529" s="5" t="s">
        <v>22334</v>
      </c>
      <c r="O2529" s="5" t="s">
        <v>52</v>
      </c>
      <c r="P2529" s="5">
        <v>1.0</v>
      </c>
      <c r="Q2529" s="5" t="s">
        <v>22335</v>
      </c>
      <c r="R2529" s="5">
        <v>4500.0</v>
      </c>
      <c r="S2529" s="5">
        <v>10.0</v>
      </c>
      <c r="T2529" s="5" t="s">
        <v>1386</v>
      </c>
      <c r="U2529" s="5">
        <v>0.0</v>
      </c>
      <c r="V2529" s="5" t="s">
        <v>52</v>
      </c>
      <c r="W2529" s="5" t="s">
        <v>22336</v>
      </c>
      <c r="X2529" s="5" t="s">
        <v>52</v>
      </c>
      <c r="Y2529" s="5" t="s">
        <v>52</v>
      </c>
      <c r="Z2529" s="5" t="s">
        <v>8312</v>
      </c>
      <c r="AA2529" s="5">
        <v>8211933.0</v>
      </c>
      <c r="AB2529" s="5" t="s">
        <v>162</v>
      </c>
      <c r="AC2529" s="5" t="s">
        <v>52</v>
      </c>
      <c r="AD2529" s="5" t="s">
        <v>163</v>
      </c>
      <c r="AE2529" s="5" t="s">
        <v>164</v>
      </c>
      <c r="AF2529" s="5" t="s">
        <v>165</v>
      </c>
      <c r="AG2529" s="5" t="s">
        <v>52</v>
      </c>
      <c r="AH2529" s="5" t="s">
        <v>52</v>
      </c>
      <c r="AI2529" s="5" t="s">
        <v>52</v>
      </c>
      <c r="AJ2529" s="5" t="s">
        <v>22337</v>
      </c>
      <c r="AK2529" s="5" t="s">
        <v>22338</v>
      </c>
      <c r="AL2529" s="5" t="s">
        <v>6168</v>
      </c>
    </row>
    <row r="2530" hidden="1">
      <c r="A2530" s="5" t="s">
        <v>22339</v>
      </c>
      <c r="B2530" s="5" t="s">
        <v>22340</v>
      </c>
      <c r="C2530" s="5" t="s">
        <v>22341</v>
      </c>
      <c r="D2530" s="9">
        <v>42248.0</v>
      </c>
      <c r="E2530" s="5">
        <v>2501862.0</v>
      </c>
      <c r="F2530" s="5">
        <v>1137210.0</v>
      </c>
      <c r="G2530" s="5" t="s">
        <v>1419</v>
      </c>
      <c r="H2530" s="5" t="s">
        <v>480</v>
      </c>
      <c r="I2530" s="5" t="s">
        <v>22342</v>
      </c>
      <c r="J2530" s="5" t="s">
        <v>256</v>
      </c>
      <c r="K2530" s="5" t="s">
        <v>22343</v>
      </c>
      <c r="L2530" s="5" t="s">
        <v>22344</v>
      </c>
      <c r="M2530" s="10" t="str">
        <f>IFERROR(__xludf.DUMMYFUNCTION("REGEXEXTRACT(L3015, ""[\s,]([A-Z]{2})[,\s]\s?\d{5}"")"),"#N/A")</f>
        <v>#N/A</v>
      </c>
      <c r="N2530" s="5" t="s">
        <v>22345</v>
      </c>
      <c r="O2530" s="5" t="s">
        <v>52</v>
      </c>
      <c r="P2530" s="5">
        <v>40.0</v>
      </c>
      <c r="Q2530" s="5" t="s">
        <v>22346</v>
      </c>
      <c r="R2530" s="5" t="s">
        <v>22347</v>
      </c>
      <c r="S2530" s="5">
        <v>237.0</v>
      </c>
      <c r="T2530" s="5" t="s">
        <v>115</v>
      </c>
      <c r="U2530" s="5">
        <v>20.0</v>
      </c>
      <c r="V2530" s="5" t="s">
        <v>70</v>
      </c>
      <c r="W2530" s="5" t="s">
        <v>22348</v>
      </c>
      <c r="X2530" s="5" t="s">
        <v>52</v>
      </c>
      <c r="Y2530" s="5" t="s">
        <v>52</v>
      </c>
      <c r="Z2530" s="5" t="s">
        <v>22349</v>
      </c>
      <c r="AA2530" s="5" t="s">
        <v>22350</v>
      </c>
      <c r="AB2530" s="5" t="s">
        <v>1426</v>
      </c>
      <c r="AC2530" s="5" t="s">
        <v>52</v>
      </c>
      <c r="AD2530" s="5" t="s">
        <v>398</v>
      </c>
      <c r="AE2530" s="5" t="s">
        <v>399</v>
      </c>
      <c r="AF2530" s="5" t="s">
        <v>400</v>
      </c>
      <c r="AG2530" s="5" t="s">
        <v>401</v>
      </c>
      <c r="AH2530" s="5">
        <v>23502.0</v>
      </c>
      <c r="AI2530" s="5" t="s">
        <v>402</v>
      </c>
      <c r="AJ2530" s="5" t="s">
        <v>22351</v>
      </c>
      <c r="AK2530" s="5" t="s">
        <v>22352</v>
      </c>
      <c r="AL2530" s="5" t="s">
        <v>1727</v>
      </c>
    </row>
    <row r="2531" hidden="1">
      <c r="A2531" s="5" t="s">
        <v>22353</v>
      </c>
      <c r="B2531" s="5" t="s">
        <v>17722</v>
      </c>
      <c r="C2531" s="5" t="s">
        <v>20481</v>
      </c>
      <c r="D2531" s="9">
        <v>42245.0</v>
      </c>
      <c r="E2531" s="5">
        <v>58109.0</v>
      </c>
      <c r="F2531" s="5">
        <v>26413.0</v>
      </c>
      <c r="G2531" s="5" t="s">
        <v>1419</v>
      </c>
      <c r="H2531" s="5" t="s">
        <v>480</v>
      </c>
      <c r="I2531" s="5" t="s">
        <v>22354</v>
      </c>
      <c r="J2531" s="5" t="s">
        <v>256</v>
      </c>
      <c r="K2531" s="5" t="s">
        <v>22355</v>
      </c>
      <c r="L2531" s="5" t="s">
        <v>20638</v>
      </c>
      <c r="M2531" s="10" t="str">
        <f>IFERROR(__xludf.DUMMYFUNCTION("REGEXEXTRACT(L3016, ""[\s,]([A-Z]{2})[,\s]\s?\d{5}"")"),"#N/A")</f>
        <v>#N/A</v>
      </c>
      <c r="N2531" s="5" t="s">
        <v>20485</v>
      </c>
      <c r="O2531" s="5" t="s">
        <v>52</v>
      </c>
      <c r="P2531" s="5">
        <v>1.0</v>
      </c>
      <c r="Q2531" s="5" t="s">
        <v>22356</v>
      </c>
      <c r="R2531" s="5">
        <v>4500.0</v>
      </c>
      <c r="S2531" s="5">
        <v>70.0</v>
      </c>
      <c r="T2531" s="5" t="s">
        <v>20434</v>
      </c>
      <c r="U2531" s="5">
        <v>0.0</v>
      </c>
      <c r="V2531" s="5" t="s">
        <v>52</v>
      </c>
      <c r="W2531" s="5" t="s">
        <v>22357</v>
      </c>
      <c r="X2531" s="5" t="s">
        <v>52</v>
      </c>
      <c r="Y2531" s="5" t="s">
        <v>52</v>
      </c>
      <c r="Z2531" s="5" t="s">
        <v>22358</v>
      </c>
      <c r="AA2531" s="5">
        <v>431597.0</v>
      </c>
      <c r="AB2531" s="5" t="s">
        <v>235</v>
      </c>
      <c r="AC2531" s="5" t="s">
        <v>52</v>
      </c>
      <c r="AD2531" s="5" t="s">
        <v>17351</v>
      </c>
      <c r="AE2531" s="5" t="s">
        <v>17352</v>
      </c>
      <c r="AF2531" s="5" t="s">
        <v>17353</v>
      </c>
      <c r="AG2531" s="5" t="s">
        <v>52</v>
      </c>
      <c r="AH2531" s="5" t="s">
        <v>52</v>
      </c>
      <c r="AI2531" s="5" t="s">
        <v>52</v>
      </c>
      <c r="AJ2531" s="5" t="s">
        <v>17722</v>
      </c>
      <c r="AK2531" s="5" t="s">
        <v>20638</v>
      </c>
      <c r="AL2531" s="5" t="s">
        <v>4069</v>
      </c>
    </row>
    <row r="2532" hidden="1">
      <c r="A2532" s="5" t="s">
        <v>22359</v>
      </c>
      <c r="B2532" s="5" t="s">
        <v>21963</v>
      </c>
      <c r="C2532" s="5" t="s">
        <v>21964</v>
      </c>
      <c r="D2532" s="9">
        <v>42243.0</v>
      </c>
      <c r="E2532" s="5">
        <v>43010.0</v>
      </c>
      <c r="F2532" s="5">
        <v>19550.0</v>
      </c>
      <c r="G2532" s="5" t="s">
        <v>21965</v>
      </c>
      <c r="H2532" s="5" t="s">
        <v>171</v>
      </c>
      <c r="I2532" s="5" t="s">
        <v>22360</v>
      </c>
      <c r="J2532" s="5" t="s">
        <v>2156</v>
      </c>
      <c r="K2532" s="5" t="s">
        <v>14840</v>
      </c>
      <c r="L2532" s="5" t="s">
        <v>21967</v>
      </c>
      <c r="M2532" s="10" t="str">
        <f>IFERROR(__xludf.DUMMYFUNCTION("REGEXEXTRACT(L3017, ""[\s,]([A-Z]{2})[,\s]\s?\d{5}"")"),"#N/A")</f>
        <v>#N/A</v>
      </c>
      <c r="N2532" s="5" t="s">
        <v>21968</v>
      </c>
      <c r="O2532" s="5">
        <v>77060.0</v>
      </c>
      <c r="P2532" s="5">
        <v>1.0</v>
      </c>
      <c r="Q2532" s="5" t="s">
        <v>22361</v>
      </c>
      <c r="R2532" s="5" t="s">
        <v>21970</v>
      </c>
      <c r="S2532" s="5">
        <v>1.0</v>
      </c>
      <c r="T2532" s="5" t="s">
        <v>21971</v>
      </c>
      <c r="U2532" s="5">
        <v>20.0</v>
      </c>
      <c r="V2532" s="5" t="s">
        <v>70</v>
      </c>
      <c r="W2532" s="5" t="s">
        <v>22362</v>
      </c>
      <c r="X2532" s="5" t="s">
        <v>71</v>
      </c>
      <c r="Y2532" s="5" t="s">
        <v>52</v>
      </c>
      <c r="Z2532" s="5">
        <v>191.0</v>
      </c>
      <c r="AA2532" s="5">
        <v>15840.0</v>
      </c>
      <c r="AB2532" s="5" t="s">
        <v>730</v>
      </c>
      <c r="AC2532" s="5" t="s">
        <v>283</v>
      </c>
      <c r="AD2532" s="5" t="s">
        <v>1230</v>
      </c>
      <c r="AE2532" s="5" t="s">
        <v>1231</v>
      </c>
      <c r="AF2532" s="5" t="s">
        <v>52</v>
      </c>
      <c r="AG2532" s="5" t="s">
        <v>52</v>
      </c>
      <c r="AH2532" s="5" t="s">
        <v>52</v>
      </c>
      <c r="AI2532" s="5" t="s">
        <v>1232</v>
      </c>
      <c r="AJ2532" s="5" t="s">
        <v>102</v>
      </c>
      <c r="AK2532" s="5" t="s">
        <v>52</v>
      </c>
      <c r="AL2532" s="5" t="s">
        <v>21974</v>
      </c>
    </row>
    <row r="2533" hidden="1">
      <c r="A2533" s="5" t="s">
        <v>22363</v>
      </c>
      <c r="B2533" s="5" t="s">
        <v>22087</v>
      </c>
      <c r="C2533" s="5" t="s">
        <v>22141</v>
      </c>
      <c r="D2533" s="9">
        <v>42243.0</v>
      </c>
      <c r="E2533" s="5">
        <v>43010.0</v>
      </c>
      <c r="F2533" s="5">
        <v>19550.0</v>
      </c>
      <c r="G2533" s="5" t="s">
        <v>21965</v>
      </c>
      <c r="H2533" s="5" t="s">
        <v>171</v>
      </c>
      <c r="I2533" s="5" t="s">
        <v>22360</v>
      </c>
      <c r="J2533" s="5" t="s">
        <v>2156</v>
      </c>
      <c r="K2533" s="5" t="s">
        <v>14840</v>
      </c>
      <c r="L2533" s="5" t="s">
        <v>22089</v>
      </c>
      <c r="M2533" s="10" t="str">
        <f>IFERROR(__xludf.DUMMYFUNCTION("REGEXEXTRACT(L3018, ""[\s,]([A-Z]{2})[,\s]\s?\d{5}"")"),"#N/A")</f>
        <v>#N/A</v>
      </c>
      <c r="N2533" s="5" t="s">
        <v>22090</v>
      </c>
      <c r="O2533" s="5">
        <v>15088.0</v>
      </c>
      <c r="P2533" s="5">
        <v>1.0</v>
      </c>
      <c r="Q2533" s="5" t="s">
        <v>22361</v>
      </c>
      <c r="R2533" s="5" t="s">
        <v>21970</v>
      </c>
      <c r="S2533" s="5">
        <v>1.0</v>
      </c>
      <c r="T2533" s="5" t="s">
        <v>21971</v>
      </c>
      <c r="U2533" s="5">
        <v>0.0</v>
      </c>
      <c r="V2533" s="5" t="s">
        <v>70</v>
      </c>
      <c r="W2533" s="5" t="s">
        <v>22364</v>
      </c>
      <c r="X2533" s="5" t="s">
        <v>55</v>
      </c>
      <c r="Y2533" s="5" t="s">
        <v>22362</v>
      </c>
      <c r="Z2533" s="5">
        <v>191.0</v>
      </c>
      <c r="AA2533" s="5">
        <v>15840.0</v>
      </c>
      <c r="AB2533" s="5" t="s">
        <v>730</v>
      </c>
      <c r="AC2533" s="5" t="s">
        <v>52</v>
      </c>
      <c r="AD2533" s="5" t="s">
        <v>1230</v>
      </c>
      <c r="AE2533" s="5" t="s">
        <v>1231</v>
      </c>
      <c r="AF2533" s="5" t="s">
        <v>52</v>
      </c>
      <c r="AG2533" s="5" t="s">
        <v>52</v>
      </c>
      <c r="AH2533" s="5" t="s">
        <v>52</v>
      </c>
      <c r="AI2533" s="5" t="s">
        <v>1232</v>
      </c>
      <c r="AJ2533" s="5" t="s">
        <v>22143</v>
      </c>
      <c r="AK2533" s="5" t="s">
        <v>22093</v>
      </c>
      <c r="AL2533" s="5" t="s">
        <v>21974</v>
      </c>
    </row>
    <row r="2534">
      <c r="A2534" s="5" t="s">
        <v>22365</v>
      </c>
      <c r="B2534" s="5" t="s">
        <v>18409</v>
      </c>
      <c r="C2534" s="5" t="s">
        <v>17159</v>
      </c>
      <c r="D2534" s="9">
        <v>42241.0</v>
      </c>
      <c r="E2534" s="5">
        <v>50010.0</v>
      </c>
      <c r="F2534" s="5">
        <v>22732.0</v>
      </c>
      <c r="G2534" s="5" t="s">
        <v>107</v>
      </c>
      <c r="H2534" s="5" t="s">
        <v>45</v>
      </c>
      <c r="I2534" s="5" t="s">
        <v>22366</v>
      </c>
      <c r="J2534" s="5" t="s">
        <v>109</v>
      </c>
      <c r="K2534" s="5" t="s">
        <v>22367</v>
      </c>
      <c r="L2534" s="5" t="s">
        <v>22368</v>
      </c>
      <c r="M2534" s="10" t="str">
        <f>IFERROR(__xludf.DUMMYFUNCTION("REGEXEXTRACT(L3019, ""[\s,]([A-Z]{2})[,\s]\s?\d{5}"")"),"#N/A")</f>
        <v>#N/A</v>
      </c>
      <c r="N2534" s="5" t="s">
        <v>21270</v>
      </c>
      <c r="O2534" s="5">
        <v>19406.0</v>
      </c>
      <c r="P2534" s="5">
        <v>1.0</v>
      </c>
      <c r="Q2534" s="5" t="s">
        <v>22369</v>
      </c>
      <c r="R2534" s="5">
        <v>4500.0</v>
      </c>
      <c r="S2534" s="5">
        <v>191.0</v>
      </c>
      <c r="T2534" s="5" t="s">
        <v>115</v>
      </c>
      <c r="U2534" s="5">
        <v>0.0</v>
      </c>
      <c r="V2534" s="5" t="s">
        <v>70</v>
      </c>
      <c r="W2534" s="5" t="s">
        <v>22370</v>
      </c>
      <c r="X2534" s="5" t="s">
        <v>71</v>
      </c>
      <c r="Y2534" s="5" t="s">
        <v>52</v>
      </c>
      <c r="Z2534" s="5" t="s">
        <v>22371</v>
      </c>
      <c r="AA2534" s="5">
        <v>104031.0</v>
      </c>
      <c r="AB2534" s="5" t="s">
        <v>235</v>
      </c>
      <c r="AC2534" s="5" t="s">
        <v>52</v>
      </c>
      <c r="AD2534" s="5" t="s">
        <v>398</v>
      </c>
      <c r="AE2534" s="5" t="s">
        <v>399</v>
      </c>
      <c r="AF2534" s="5" t="s">
        <v>400</v>
      </c>
      <c r="AG2534" s="5" t="s">
        <v>401</v>
      </c>
      <c r="AH2534" s="5">
        <v>23502.0</v>
      </c>
      <c r="AI2534" s="5" t="s">
        <v>402</v>
      </c>
      <c r="AJ2534" s="5" t="s">
        <v>21274</v>
      </c>
      <c r="AK2534" s="5" t="s">
        <v>22372</v>
      </c>
      <c r="AL2534" s="5" t="s">
        <v>19109</v>
      </c>
    </row>
    <row r="2535">
      <c r="A2535" s="5" t="s">
        <v>22373</v>
      </c>
      <c r="B2535" s="5" t="s">
        <v>21277</v>
      </c>
      <c r="C2535" s="5" t="s">
        <v>21278</v>
      </c>
      <c r="D2535" s="9">
        <v>42241.0</v>
      </c>
      <c r="E2535" s="5">
        <v>42750.0</v>
      </c>
      <c r="F2535" s="5">
        <v>19432.0</v>
      </c>
      <c r="G2535" s="5" t="s">
        <v>107</v>
      </c>
      <c r="H2535" s="5" t="s">
        <v>45</v>
      </c>
      <c r="I2535" s="5" t="s">
        <v>22366</v>
      </c>
      <c r="J2535" s="5" t="s">
        <v>109</v>
      </c>
      <c r="K2535" s="5" t="s">
        <v>744</v>
      </c>
      <c r="L2535" s="5" t="s">
        <v>22374</v>
      </c>
      <c r="M2535" s="10" t="str">
        <f>IFERROR(__xludf.DUMMYFUNCTION("REGEXEXTRACT(L3020, ""[\s,]([A-Z]{2})[,\s]\s?\d{5}"")"),"#N/A")</f>
        <v>#N/A</v>
      </c>
      <c r="N2535" s="5" t="s">
        <v>22375</v>
      </c>
      <c r="O2535" s="5" t="s">
        <v>52</v>
      </c>
      <c r="P2535" s="5">
        <v>1.0</v>
      </c>
      <c r="Q2535" s="5" t="s">
        <v>22369</v>
      </c>
      <c r="R2535" s="5">
        <v>4500.0</v>
      </c>
      <c r="S2535" s="5">
        <v>191.0</v>
      </c>
      <c r="T2535" s="5" t="s">
        <v>115</v>
      </c>
      <c r="U2535" s="5">
        <v>0.0</v>
      </c>
      <c r="V2535" s="5" t="s">
        <v>70</v>
      </c>
      <c r="W2535" s="5" t="s">
        <v>22376</v>
      </c>
      <c r="X2535" s="5" t="s">
        <v>55</v>
      </c>
      <c r="Y2535" s="5" t="s">
        <v>22370</v>
      </c>
      <c r="Z2535" s="5" t="s">
        <v>22371</v>
      </c>
      <c r="AA2535" s="5">
        <v>104031.0</v>
      </c>
      <c r="AB2535" s="5" t="s">
        <v>235</v>
      </c>
      <c r="AC2535" s="5" t="s">
        <v>52</v>
      </c>
      <c r="AD2535" s="5" t="s">
        <v>398</v>
      </c>
      <c r="AE2535" s="5" t="s">
        <v>399</v>
      </c>
      <c r="AF2535" s="5" t="s">
        <v>400</v>
      </c>
      <c r="AG2535" s="5" t="s">
        <v>401</v>
      </c>
      <c r="AH2535" s="5">
        <v>23502.0</v>
      </c>
      <c r="AI2535" s="5" t="s">
        <v>402</v>
      </c>
      <c r="AJ2535" s="5" t="s">
        <v>21277</v>
      </c>
      <c r="AK2535" s="5" t="s">
        <v>22374</v>
      </c>
      <c r="AL2535" s="5" t="s">
        <v>22377</v>
      </c>
    </row>
    <row r="2536">
      <c r="A2536" s="5" t="s">
        <v>22378</v>
      </c>
      <c r="B2536" s="5" t="s">
        <v>22379</v>
      </c>
      <c r="C2536" s="5" t="s">
        <v>3098</v>
      </c>
      <c r="D2536" s="9">
        <v>42240.0</v>
      </c>
      <c r="E2536" s="5">
        <v>48832.0</v>
      </c>
      <c r="F2536" s="5">
        <v>22196.0</v>
      </c>
      <c r="G2536" s="5" t="s">
        <v>659</v>
      </c>
      <c r="H2536" s="5" t="s">
        <v>45</v>
      </c>
      <c r="I2536" s="5" t="s">
        <v>20810</v>
      </c>
      <c r="J2536" s="5" t="s">
        <v>661</v>
      </c>
      <c r="K2536" s="5" t="s">
        <v>22380</v>
      </c>
      <c r="L2536" s="5" t="s">
        <v>22381</v>
      </c>
      <c r="M2536" s="11" t="s">
        <v>75</v>
      </c>
      <c r="N2536" s="5" t="s">
        <v>22382</v>
      </c>
      <c r="O2536" s="5">
        <v>7080.0</v>
      </c>
      <c r="P2536" s="5">
        <v>1.0</v>
      </c>
      <c r="Q2536" s="5" t="s">
        <v>22383</v>
      </c>
      <c r="R2536" s="5" t="s">
        <v>52</v>
      </c>
      <c r="S2536" s="5">
        <v>840.0</v>
      </c>
      <c r="T2536" s="5" t="s">
        <v>196</v>
      </c>
      <c r="U2536" s="5">
        <v>0.0</v>
      </c>
      <c r="V2536" s="5" t="s">
        <v>158</v>
      </c>
      <c r="W2536" s="5" t="s">
        <v>22384</v>
      </c>
      <c r="X2536" s="5" t="s">
        <v>71</v>
      </c>
      <c r="Y2536" s="5" t="s">
        <v>52</v>
      </c>
      <c r="Z2536" s="5" t="s">
        <v>14465</v>
      </c>
      <c r="AA2536" s="5" t="s">
        <v>22385</v>
      </c>
      <c r="AB2536" s="5" t="s">
        <v>1177</v>
      </c>
      <c r="AC2536" s="5" t="s">
        <v>283</v>
      </c>
      <c r="AD2536" s="5" t="s">
        <v>163</v>
      </c>
      <c r="AE2536" s="5" t="s">
        <v>164</v>
      </c>
      <c r="AF2536" s="5" t="s">
        <v>165</v>
      </c>
      <c r="AG2536" s="5" t="s">
        <v>52</v>
      </c>
      <c r="AH2536" s="5" t="s">
        <v>52</v>
      </c>
      <c r="AI2536" s="5" t="s">
        <v>52</v>
      </c>
      <c r="AJ2536" s="5" t="s">
        <v>22379</v>
      </c>
      <c r="AK2536" s="5" t="s">
        <v>22381</v>
      </c>
      <c r="AL2536" s="5" t="s">
        <v>655</v>
      </c>
    </row>
    <row r="2537" hidden="1">
      <c r="A2537" s="5" t="s">
        <v>22386</v>
      </c>
      <c r="B2537" s="5" t="s">
        <v>16737</v>
      </c>
      <c r="C2537" s="5" t="s">
        <v>16738</v>
      </c>
      <c r="D2537" s="9">
        <v>42240.0</v>
      </c>
      <c r="E2537" s="5">
        <v>24776.0</v>
      </c>
      <c r="F2537" s="5">
        <v>11262.0</v>
      </c>
      <c r="G2537" s="5" t="s">
        <v>3378</v>
      </c>
      <c r="H2537" s="5" t="s">
        <v>171</v>
      </c>
      <c r="I2537" s="5" t="s">
        <v>22387</v>
      </c>
      <c r="J2537" s="5" t="s">
        <v>3378</v>
      </c>
      <c r="K2537" s="5" t="s">
        <v>22388</v>
      </c>
      <c r="L2537" s="5" t="s">
        <v>16741</v>
      </c>
      <c r="M2537" s="10" t="str">
        <f>IFERROR(__xludf.DUMMYFUNCTION("REGEXEXTRACT(L3022, ""[\s,]([A-Z]{2})[,\s]\s?\d{5}"")"),"#N/A")</f>
        <v>#N/A</v>
      </c>
      <c r="N2537" s="5" t="s">
        <v>16742</v>
      </c>
      <c r="O2537" s="5">
        <v>45242.0</v>
      </c>
      <c r="P2537" s="5">
        <v>1.0</v>
      </c>
      <c r="Q2537" s="5" t="s">
        <v>22389</v>
      </c>
      <c r="R2537" s="5" t="s">
        <v>52</v>
      </c>
      <c r="S2537" s="5">
        <v>607.0</v>
      </c>
      <c r="T2537" s="5" t="s">
        <v>69</v>
      </c>
      <c r="U2537" s="5">
        <v>0.0</v>
      </c>
      <c r="V2537" s="5" t="s">
        <v>93</v>
      </c>
      <c r="W2537" s="5" t="s">
        <v>22390</v>
      </c>
      <c r="X2537" s="5" t="s">
        <v>55</v>
      </c>
      <c r="Y2537" s="5" t="s">
        <v>22391</v>
      </c>
      <c r="Z2537" s="5" t="s">
        <v>22392</v>
      </c>
      <c r="AA2537" s="5" t="s">
        <v>22393</v>
      </c>
      <c r="AB2537" s="5" t="s">
        <v>2743</v>
      </c>
      <c r="AC2537" s="5" t="s">
        <v>52</v>
      </c>
      <c r="AD2537" s="5" t="s">
        <v>3141</v>
      </c>
      <c r="AE2537" s="5" t="s">
        <v>3142</v>
      </c>
      <c r="AF2537" s="5" t="s">
        <v>162</v>
      </c>
      <c r="AG2537" s="5" t="s">
        <v>52</v>
      </c>
      <c r="AH2537" s="5" t="s">
        <v>52</v>
      </c>
      <c r="AI2537" s="5" t="s">
        <v>3143</v>
      </c>
      <c r="AJ2537" s="5" t="s">
        <v>102</v>
      </c>
      <c r="AK2537" s="5" t="s">
        <v>52</v>
      </c>
      <c r="AL2537" s="5" t="s">
        <v>162</v>
      </c>
    </row>
    <row r="2538">
      <c r="A2538" s="5" t="s">
        <v>22394</v>
      </c>
      <c r="B2538" s="5" t="s">
        <v>5209</v>
      </c>
      <c r="C2538" s="5" t="s">
        <v>22395</v>
      </c>
      <c r="D2538" s="9">
        <v>42240.0</v>
      </c>
      <c r="E2538" s="5">
        <v>48358.0</v>
      </c>
      <c r="F2538" s="5">
        <v>21981.0</v>
      </c>
      <c r="G2538" s="5" t="s">
        <v>659</v>
      </c>
      <c r="H2538" s="5" t="s">
        <v>45</v>
      </c>
      <c r="I2538" s="5" t="s">
        <v>20810</v>
      </c>
      <c r="J2538" s="5" t="s">
        <v>661</v>
      </c>
      <c r="K2538" s="5" t="s">
        <v>462</v>
      </c>
      <c r="L2538" s="5" t="s">
        <v>22396</v>
      </c>
      <c r="M2538" s="11" t="s">
        <v>75</v>
      </c>
      <c r="N2538" s="5" t="s">
        <v>22397</v>
      </c>
      <c r="O2538" s="5">
        <v>8840.0</v>
      </c>
      <c r="P2538" s="5">
        <v>1.0</v>
      </c>
      <c r="Q2538" s="5" t="s">
        <v>22398</v>
      </c>
      <c r="R2538" s="5" t="s">
        <v>52</v>
      </c>
      <c r="S2538" s="5">
        <v>62.0</v>
      </c>
      <c r="T2538" s="5" t="s">
        <v>2397</v>
      </c>
      <c r="U2538" s="5">
        <v>0.0</v>
      </c>
      <c r="V2538" s="5" t="s">
        <v>158</v>
      </c>
      <c r="W2538" s="5" t="s">
        <v>22399</v>
      </c>
      <c r="X2538" s="5" t="s">
        <v>71</v>
      </c>
      <c r="Y2538" s="5" t="s">
        <v>52</v>
      </c>
      <c r="Z2538" s="5" t="s">
        <v>14465</v>
      </c>
      <c r="AA2538" s="5" t="s">
        <v>22400</v>
      </c>
      <c r="AB2538" s="5" t="s">
        <v>1177</v>
      </c>
      <c r="AC2538" s="5" t="s">
        <v>283</v>
      </c>
      <c r="AD2538" s="5" t="s">
        <v>163</v>
      </c>
      <c r="AE2538" s="5" t="s">
        <v>164</v>
      </c>
      <c r="AF2538" s="5" t="s">
        <v>165</v>
      </c>
      <c r="AG2538" s="5" t="s">
        <v>52</v>
      </c>
      <c r="AH2538" s="5" t="s">
        <v>52</v>
      </c>
      <c r="AI2538" s="5" t="s">
        <v>52</v>
      </c>
      <c r="AJ2538" s="5" t="s">
        <v>5209</v>
      </c>
      <c r="AK2538" s="5" t="s">
        <v>22396</v>
      </c>
      <c r="AL2538" s="5" t="s">
        <v>22401</v>
      </c>
    </row>
    <row r="2539" hidden="1">
      <c r="A2539" s="5" t="s">
        <v>22402</v>
      </c>
      <c r="B2539" s="5" t="s">
        <v>10606</v>
      </c>
      <c r="C2539" s="5" t="s">
        <v>22403</v>
      </c>
      <c r="D2539" s="9">
        <v>42240.0</v>
      </c>
      <c r="E2539" s="5">
        <v>24776.0</v>
      </c>
      <c r="F2539" s="5">
        <v>11262.0</v>
      </c>
      <c r="G2539" s="5" t="s">
        <v>3378</v>
      </c>
      <c r="H2539" s="5" t="s">
        <v>171</v>
      </c>
      <c r="I2539" s="5" t="s">
        <v>22387</v>
      </c>
      <c r="J2539" s="5" t="s">
        <v>3378</v>
      </c>
      <c r="K2539" s="5" t="s">
        <v>22404</v>
      </c>
      <c r="L2539" s="5" t="s">
        <v>22405</v>
      </c>
      <c r="M2539" s="10" t="str">
        <f>IFERROR(__xludf.DUMMYFUNCTION("REGEXEXTRACT(L3024, ""[\s,]([A-Z]{2})[,\s]\s?\d{5}"")"),"#N/A")</f>
        <v>#N/A</v>
      </c>
      <c r="N2539" s="5" t="s">
        <v>22406</v>
      </c>
      <c r="O2539" s="5">
        <v>41018.0</v>
      </c>
      <c r="P2539" s="5">
        <v>1.0</v>
      </c>
      <c r="Q2539" s="5" t="s">
        <v>22389</v>
      </c>
      <c r="R2539" s="5" t="s">
        <v>52</v>
      </c>
      <c r="S2539" s="5">
        <v>607.0</v>
      </c>
      <c r="T2539" s="5" t="s">
        <v>69</v>
      </c>
      <c r="U2539" s="5">
        <v>26.0</v>
      </c>
      <c r="V2539" s="5" t="s">
        <v>93</v>
      </c>
      <c r="W2539" s="5" t="s">
        <v>22391</v>
      </c>
      <c r="X2539" s="5" t="s">
        <v>71</v>
      </c>
      <c r="Y2539" s="5" t="s">
        <v>52</v>
      </c>
      <c r="Z2539" s="5" t="s">
        <v>22407</v>
      </c>
      <c r="AA2539" s="5" t="s">
        <v>22393</v>
      </c>
      <c r="AB2539" s="5" t="s">
        <v>235</v>
      </c>
      <c r="AC2539" s="5" t="s">
        <v>283</v>
      </c>
      <c r="AD2539" s="5" t="s">
        <v>11980</v>
      </c>
      <c r="AE2539" s="5" t="s">
        <v>11981</v>
      </c>
      <c r="AF2539" s="5" t="s">
        <v>218</v>
      </c>
      <c r="AG2539" s="5" t="s">
        <v>52</v>
      </c>
      <c r="AH2539" s="5" t="s">
        <v>11982</v>
      </c>
      <c r="AI2539" s="5" t="s">
        <v>11983</v>
      </c>
      <c r="AJ2539" s="5" t="s">
        <v>22408</v>
      </c>
      <c r="AK2539" s="5" t="s">
        <v>22409</v>
      </c>
      <c r="AL2539" s="5" t="s">
        <v>162</v>
      </c>
    </row>
    <row r="2540" hidden="1">
      <c r="A2540" s="5" t="s">
        <v>22410</v>
      </c>
      <c r="B2540" s="5" t="s">
        <v>21214</v>
      </c>
      <c r="C2540" s="5" t="s">
        <v>20823</v>
      </c>
      <c r="D2540" s="9">
        <v>42240.0</v>
      </c>
      <c r="E2540" s="5">
        <v>271084.0</v>
      </c>
      <c r="F2540" s="5">
        <v>123220.0</v>
      </c>
      <c r="G2540" s="5" t="s">
        <v>1419</v>
      </c>
      <c r="H2540" s="5" t="s">
        <v>1534</v>
      </c>
      <c r="I2540" s="5" t="s">
        <v>10918</v>
      </c>
      <c r="J2540" s="5" t="s">
        <v>256</v>
      </c>
      <c r="K2540" s="5" t="s">
        <v>22411</v>
      </c>
      <c r="L2540" s="5" t="s">
        <v>22412</v>
      </c>
      <c r="M2540" s="10" t="str">
        <f>IFERROR(__xludf.DUMMYFUNCTION("REGEXEXTRACT(L3025, ""[\s,]([A-Z]{2})[,\s]\s?\d{5}"")"),"#N/A")</f>
        <v>#N/A</v>
      </c>
      <c r="N2540" s="5" t="s">
        <v>22413</v>
      </c>
      <c r="O2540" s="5">
        <v>77460.0</v>
      </c>
      <c r="P2540" s="5">
        <v>7.0</v>
      </c>
      <c r="Q2540" s="5" t="s">
        <v>22414</v>
      </c>
      <c r="R2540" s="5" t="s">
        <v>22415</v>
      </c>
      <c r="S2540" s="5">
        <v>52.0</v>
      </c>
      <c r="T2540" s="5" t="s">
        <v>1077</v>
      </c>
      <c r="U2540" s="5">
        <v>198.0</v>
      </c>
      <c r="V2540" s="5" t="s">
        <v>70</v>
      </c>
      <c r="W2540" s="5" t="s">
        <v>22416</v>
      </c>
      <c r="X2540" s="5" t="s">
        <v>52</v>
      </c>
      <c r="Y2540" s="5" t="s">
        <v>52</v>
      </c>
      <c r="Z2540" s="5">
        <v>33.0</v>
      </c>
      <c r="AA2540" s="5" t="s">
        <v>22417</v>
      </c>
      <c r="AB2540" s="5" t="s">
        <v>2743</v>
      </c>
      <c r="AC2540" s="5" t="s">
        <v>52</v>
      </c>
      <c r="AD2540" s="5" t="s">
        <v>1230</v>
      </c>
      <c r="AE2540" s="5" t="s">
        <v>1231</v>
      </c>
      <c r="AF2540" s="5" t="s">
        <v>52</v>
      </c>
      <c r="AG2540" s="5" t="s">
        <v>52</v>
      </c>
      <c r="AH2540" s="5" t="s">
        <v>52</v>
      </c>
      <c r="AI2540" s="5" t="s">
        <v>1232</v>
      </c>
      <c r="AJ2540" s="5" t="s">
        <v>21214</v>
      </c>
      <c r="AK2540" s="5" t="s">
        <v>22412</v>
      </c>
      <c r="AL2540" s="5" t="s">
        <v>17503</v>
      </c>
    </row>
    <row r="2541" hidden="1">
      <c r="A2541" s="5" t="s">
        <v>22418</v>
      </c>
      <c r="B2541" s="5" t="s">
        <v>22419</v>
      </c>
      <c r="C2541" s="5" t="s">
        <v>21278</v>
      </c>
      <c r="D2541" s="9">
        <v>42238.0</v>
      </c>
      <c r="E2541" s="5">
        <v>42398.0</v>
      </c>
      <c r="F2541" s="5">
        <v>19272.0</v>
      </c>
      <c r="G2541" s="5" t="s">
        <v>107</v>
      </c>
      <c r="H2541" s="5" t="s">
        <v>149</v>
      </c>
      <c r="I2541" s="5" t="s">
        <v>19866</v>
      </c>
      <c r="J2541" s="5" t="s">
        <v>109</v>
      </c>
      <c r="K2541" s="5" t="s">
        <v>22420</v>
      </c>
      <c r="L2541" s="5" t="s">
        <v>22421</v>
      </c>
      <c r="M2541" s="10" t="str">
        <f>IFERROR(__xludf.DUMMYFUNCTION("REGEXEXTRACT(L3026, ""[\s,]([A-Z]{2})[,\s]\s?\d{5}"")"),"#N/A")</f>
        <v>#N/A</v>
      </c>
      <c r="N2541" s="5" t="s">
        <v>21446</v>
      </c>
      <c r="O2541" s="5" t="s">
        <v>52</v>
      </c>
      <c r="P2541" s="5">
        <v>1.0</v>
      </c>
      <c r="Q2541" s="5" t="s">
        <v>22422</v>
      </c>
      <c r="R2541" s="5">
        <v>4510.0</v>
      </c>
      <c r="S2541" s="5">
        <v>33.0</v>
      </c>
      <c r="T2541" s="5" t="s">
        <v>115</v>
      </c>
      <c r="U2541" s="5">
        <v>0.0</v>
      </c>
      <c r="V2541" s="5" t="s">
        <v>52</v>
      </c>
      <c r="W2541" s="5" t="s">
        <v>22423</v>
      </c>
      <c r="X2541" s="5" t="s">
        <v>55</v>
      </c>
      <c r="Y2541" s="5" t="s">
        <v>22424</v>
      </c>
      <c r="Z2541" s="5" t="s">
        <v>13654</v>
      </c>
      <c r="AA2541" s="5" t="s">
        <v>22425</v>
      </c>
      <c r="AB2541" s="5" t="s">
        <v>2743</v>
      </c>
      <c r="AC2541" s="5" t="s">
        <v>52</v>
      </c>
      <c r="AD2541" s="5" t="s">
        <v>181</v>
      </c>
      <c r="AE2541" s="5" t="s">
        <v>182</v>
      </c>
      <c r="AF2541" s="5" t="s">
        <v>183</v>
      </c>
      <c r="AG2541" s="5" t="s">
        <v>52</v>
      </c>
      <c r="AH2541" s="5" t="s">
        <v>52</v>
      </c>
      <c r="AI2541" s="5" t="s">
        <v>184</v>
      </c>
      <c r="AJ2541" s="5" t="s">
        <v>21274</v>
      </c>
      <c r="AK2541" s="5" t="s">
        <v>22426</v>
      </c>
      <c r="AL2541" s="5" t="s">
        <v>21451</v>
      </c>
    </row>
    <row r="2542" hidden="1">
      <c r="A2542" s="5" t="s">
        <v>22427</v>
      </c>
      <c r="B2542" s="5" t="s">
        <v>22231</v>
      </c>
      <c r="C2542" s="5" t="s">
        <v>22232</v>
      </c>
      <c r="D2542" s="9">
        <v>42236.0</v>
      </c>
      <c r="E2542" s="5">
        <v>42196.0</v>
      </c>
      <c r="F2542" s="5">
        <v>19180.0</v>
      </c>
      <c r="G2542" s="5" t="s">
        <v>4824</v>
      </c>
      <c r="H2542" s="5" t="s">
        <v>1069</v>
      </c>
      <c r="I2542" s="5" t="s">
        <v>2482</v>
      </c>
      <c r="J2542" s="5" t="s">
        <v>4825</v>
      </c>
      <c r="K2542" s="5" t="s">
        <v>744</v>
      </c>
      <c r="L2542" s="5" t="s">
        <v>22233</v>
      </c>
      <c r="M2542" s="10" t="str">
        <f>IFERROR(__xludf.DUMMYFUNCTION("REGEXEXTRACT(L3027, ""[\s,]([A-Z]{2})[,\s]\s?\d{5}"")"),"#N/A")</f>
        <v>#N/A</v>
      </c>
      <c r="N2542" s="5" t="s">
        <v>22234</v>
      </c>
      <c r="O2542" s="5">
        <v>33134.0</v>
      </c>
      <c r="P2542" s="5">
        <v>1.0</v>
      </c>
      <c r="Q2542" s="5" t="s">
        <v>22428</v>
      </c>
      <c r="R2542" s="5">
        <v>4532.0</v>
      </c>
      <c r="S2542" s="5">
        <v>1771.0</v>
      </c>
      <c r="T2542" s="5" t="s">
        <v>69</v>
      </c>
      <c r="U2542" s="5">
        <v>0.0</v>
      </c>
      <c r="V2542" s="5" t="s">
        <v>70</v>
      </c>
      <c r="W2542" s="5" t="s">
        <v>22429</v>
      </c>
      <c r="X2542" s="5" t="s">
        <v>52</v>
      </c>
      <c r="Y2542" s="5" t="s">
        <v>52</v>
      </c>
      <c r="Z2542" s="5" t="s">
        <v>18356</v>
      </c>
      <c r="AA2542" s="5" t="s">
        <v>22430</v>
      </c>
      <c r="AB2542" s="5" t="s">
        <v>2743</v>
      </c>
      <c r="AC2542" s="5" t="s">
        <v>52</v>
      </c>
      <c r="AD2542" s="5" t="s">
        <v>20174</v>
      </c>
      <c r="AE2542" s="5" t="s">
        <v>20175</v>
      </c>
      <c r="AF2542" s="5" t="s">
        <v>20176</v>
      </c>
      <c r="AG2542" s="5" t="s">
        <v>75</v>
      </c>
      <c r="AH2542" s="5">
        <v>7960.0</v>
      </c>
      <c r="AI2542" s="5" t="s">
        <v>20177</v>
      </c>
      <c r="AJ2542" s="5" t="s">
        <v>10453</v>
      </c>
      <c r="AK2542" s="5" t="s">
        <v>22431</v>
      </c>
      <c r="AL2542" s="5" t="s">
        <v>5091</v>
      </c>
    </row>
    <row r="2543" hidden="1">
      <c r="A2543" s="5" t="s">
        <v>22432</v>
      </c>
      <c r="B2543" s="5" t="s">
        <v>22433</v>
      </c>
      <c r="C2543" s="5" t="s">
        <v>22434</v>
      </c>
      <c r="D2543" s="9">
        <v>42235.0</v>
      </c>
      <c r="E2543" s="5">
        <v>32820.0</v>
      </c>
      <c r="F2543" s="5">
        <v>14918.0</v>
      </c>
      <c r="G2543" s="5" t="s">
        <v>556</v>
      </c>
      <c r="H2543" s="5" t="s">
        <v>1792</v>
      </c>
      <c r="I2543" s="5" t="s">
        <v>22435</v>
      </c>
      <c r="J2543" s="5" t="s">
        <v>558</v>
      </c>
      <c r="K2543" s="5" t="s">
        <v>391</v>
      </c>
      <c r="L2543" s="5" t="s">
        <v>22436</v>
      </c>
      <c r="M2543" s="10" t="str">
        <f>IFERROR(__xludf.DUMMYFUNCTION("REGEXEXTRACT(L3028, ""[\s,]([A-Z]{2})[,\s]\s?\d{5}"")"),"#N/A")</f>
        <v>#N/A</v>
      </c>
      <c r="N2543" s="5" t="s">
        <v>22437</v>
      </c>
      <c r="O2543" s="5">
        <v>7751.0</v>
      </c>
      <c r="P2543" s="5">
        <v>1.0</v>
      </c>
      <c r="Q2543" s="5" t="s">
        <v>22438</v>
      </c>
      <c r="R2543" s="5" t="s">
        <v>3516</v>
      </c>
      <c r="S2543" s="5">
        <v>17.0</v>
      </c>
      <c r="T2543" s="5" t="s">
        <v>53</v>
      </c>
      <c r="U2543" s="5">
        <v>12.0</v>
      </c>
      <c r="V2543" s="5" t="s">
        <v>70</v>
      </c>
      <c r="W2543" s="5" t="s">
        <v>22439</v>
      </c>
      <c r="X2543" s="5" t="s">
        <v>55</v>
      </c>
      <c r="Y2543" s="5" t="s">
        <v>22440</v>
      </c>
      <c r="Z2543" s="5" t="s">
        <v>22441</v>
      </c>
      <c r="AA2543" s="5" t="s">
        <v>22442</v>
      </c>
      <c r="AB2543" s="5" t="s">
        <v>180</v>
      </c>
      <c r="AC2543" s="5" t="s">
        <v>52</v>
      </c>
      <c r="AD2543" s="5" t="s">
        <v>5521</v>
      </c>
      <c r="AE2543" s="5" t="s">
        <v>5522</v>
      </c>
      <c r="AF2543" s="5" t="s">
        <v>5523</v>
      </c>
      <c r="AG2543" s="5" t="s">
        <v>52</v>
      </c>
      <c r="AH2543" s="5" t="s">
        <v>52</v>
      </c>
      <c r="AI2543" s="5" t="s">
        <v>5524</v>
      </c>
      <c r="AJ2543" s="5" t="s">
        <v>22433</v>
      </c>
      <c r="AK2543" s="5" t="s">
        <v>22436</v>
      </c>
      <c r="AL2543" s="5" t="s">
        <v>22443</v>
      </c>
    </row>
    <row r="2544" hidden="1">
      <c r="A2544" s="5" t="s">
        <v>22444</v>
      </c>
      <c r="B2544" s="5" t="s">
        <v>16737</v>
      </c>
      <c r="C2544" s="5" t="s">
        <v>16738</v>
      </c>
      <c r="D2544" s="9">
        <v>42235.0</v>
      </c>
      <c r="E2544" s="5">
        <v>7608.0</v>
      </c>
      <c r="F2544" s="5">
        <v>3458.0</v>
      </c>
      <c r="G2544" s="5" t="s">
        <v>3378</v>
      </c>
      <c r="H2544" s="5" t="s">
        <v>272</v>
      </c>
      <c r="I2544" s="5" t="s">
        <v>17849</v>
      </c>
      <c r="J2544" s="5" t="s">
        <v>3378</v>
      </c>
      <c r="K2544" s="5" t="s">
        <v>22445</v>
      </c>
      <c r="L2544" s="5" t="s">
        <v>16741</v>
      </c>
      <c r="M2544" s="10" t="str">
        <f>IFERROR(__xludf.DUMMYFUNCTION("REGEXEXTRACT(L3029, ""[\s,]([A-Z]{2})[,\s]\s?\d{5}"")"),"#N/A")</f>
        <v>#N/A</v>
      </c>
      <c r="N2544" s="5" t="s">
        <v>16742</v>
      </c>
      <c r="O2544" s="5">
        <v>45242.0</v>
      </c>
      <c r="P2544" s="5">
        <v>1.0</v>
      </c>
      <c r="Q2544" s="5" t="s">
        <v>22446</v>
      </c>
      <c r="R2544" s="5" t="s">
        <v>923</v>
      </c>
      <c r="S2544" s="5">
        <v>252.0</v>
      </c>
      <c r="T2544" s="5" t="s">
        <v>69</v>
      </c>
      <c r="U2544" s="5">
        <v>0.0</v>
      </c>
      <c r="V2544" s="5" t="s">
        <v>93</v>
      </c>
      <c r="W2544" s="5" t="s">
        <v>22447</v>
      </c>
      <c r="X2544" s="5" t="s">
        <v>55</v>
      </c>
      <c r="Y2544" s="5" t="s">
        <v>22448</v>
      </c>
      <c r="Z2544" s="5" t="s">
        <v>18612</v>
      </c>
      <c r="AA2544" s="5">
        <v>1497189.0</v>
      </c>
      <c r="AB2544" s="5" t="s">
        <v>260</v>
      </c>
      <c r="AC2544" s="5" t="s">
        <v>52</v>
      </c>
      <c r="AD2544" s="5" t="s">
        <v>3141</v>
      </c>
      <c r="AE2544" s="5" t="s">
        <v>3142</v>
      </c>
      <c r="AF2544" s="5" t="s">
        <v>162</v>
      </c>
      <c r="AG2544" s="5" t="s">
        <v>52</v>
      </c>
      <c r="AH2544" s="5" t="s">
        <v>52</v>
      </c>
      <c r="AI2544" s="5" t="s">
        <v>3143</v>
      </c>
      <c r="AJ2544" s="5" t="s">
        <v>102</v>
      </c>
      <c r="AK2544" s="5" t="s">
        <v>52</v>
      </c>
      <c r="AL2544" s="5" t="s">
        <v>162</v>
      </c>
    </row>
    <row r="2545" hidden="1">
      <c r="A2545" s="5" t="s">
        <v>22449</v>
      </c>
      <c r="B2545" s="5" t="s">
        <v>16737</v>
      </c>
      <c r="C2545" s="5" t="s">
        <v>16738</v>
      </c>
      <c r="D2545" s="9">
        <v>42235.0</v>
      </c>
      <c r="E2545" s="5">
        <v>10206.0</v>
      </c>
      <c r="F2545" s="5">
        <v>4639.0</v>
      </c>
      <c r="G2545" s="5" t="s">
        <v>3378</v>
      </c>
      <c r="H2545" s="5" t="s">
        <v>272</v>
      </c>
      <c r="I2545" s="5" t="s">
        <v>17849</v>
      </c>
      <c r="J2545" s="5" t="s">
        <v>3378</v>
      </c>
      <c r="K2545" s="5" t="s">
        <v>22450</v>
      </c>
      <c r="L2545" s="5" t="s">
        <v>16741</v>
      </c>
      <c r="M2545" s="10" t="str">
        <f>IFERROR(__xludf.DUMMYFUNCTION("REGEXEXTRACT(L3030, ""[\s,]([A-Z]{2})[,\s]\s?\d{5}"")"),"#N/A")</f>
        <v>#N/A</v>
      </c>
      <c r="N2545" s="5" t="s">
        <v>16742</v>
      </c>
      <c r="O2545" s="5">
        <v>45242.0</v>
      </c>
      <c r="P2545" s="5">
        <v>1.0</v>
      </c>
      <c r="Q2545" s="5" t="s">
        <v>22446</v>
      </c>
      <c r="R2545" s="5" t="s">
        <v>923</v>
      </c>
      <c r="S2545" s="5">
        <v>258.0</v>
      </c>
      <c r="T2545" s="5" t="s">
        <v>69</v>
      </c>
      <c r="U2545" s="5">
        <v>0.0</v>
      </c>
      <c r="V2545" s="5" t="s">
        <v>93</v>
      </c>
      <c r="W2545" s="5" t="s">
        <v>22451</v>
      </c>
      <c r="X2545" s="5" t="s">
        <v>55</v>
      </c>
      <c r="Y2545" s="5" t="s">
        <v>22448</v>
      </c>
      <c r="Z2545" s="5" t="s">
        <v>18612</v>
      </c>
      <c r="AA2545" s="5">
        <v>1497189.0</v>
      </c>
      <c r="AB2545" s="5" t="s">
        <v>260</v>
      </c>
      <c r="AC2545" s="5" t="s">
        <v>52</v>
      </c>
      <c r="AD2545" s="5" t="s">
        <v>3141</v>
      </c>
      <c r="AE2545" s="5" t="s">
        <v>3142</v>
      </c>
      <c r="AF2545" s="5" t="s">
        <v>162</v>
      </c>
      <c r="AG2545" s="5" t="s">
        <v>52</v>
      </c>
      <c r="AH2545" s="5" t="s">
        <v>52</v>
      </c>
      <c r="AI2545" s="5" t="s">
        <v>3143</v>
      </c>
      <c r="AJ2545" s="5" t="s">
        <v>102</v>
      </c>
      <c r="AK2545" s="5" t="s">
        <v>52</v>
      </c>
      <c r="AL2545" s="5" t="s">
        <v>162</v>
      </c>
    </row>
    <row r="2546" hidden="1">
      <c r="A2546" s="5" t="s">
        <v>22452</v>
      </c>
      <c r="B2546" s="5" t="s">
        <v>22453</v>
      </c>
      <c r="C2546" s="5" t="s">
        <v>22454</v>
      </c>
      <c r="D2546" s="9">
        <v>42234.0</v>
      </c>
      <c r="E2546" s="5">
        <v>24121.0</v>
      </c>
      <c r="F2546" s="5">
        <v>10964.0</v>
      </c>
      <c r="G2546" s="5" t="s">
        <v>634</v>
      </c>
      <c r="H2546" s="5" t="s">
        <v>171</v>
      </c>
      <c r="I2546" s="5" t="s">
        <v>11995</v>
      </c>
      <c r="J2546" s="5" t="s">
        <v>274</v>
      </c>
      <c r="K2546" s="5" t="s">
        <v>22455</v>
      </c>
      <c r="L2546" s="5" t="s">
        <v>22456</v>
      </c>
      <c r="M2546" s="10" t="str">
        <f>IFERROR(__xludf.DUMMYFUNCTION("REGEXEXTRACT(L3031, ""[\s,]([A-Z]{2})[,\s]\s?\d{5}"")"),"#N/A")</f>
        <v>#N/A</v>
      </c>
      <c r="N2546" s="5" t="s">
        <v>22457</v>
      </c>
      <c r="O2546" s="5">
        <v>14052.0</v>
      </c>
      <c r="P2546" s="5">
        <v>2.0</v>
      </c>
      <c r="Q2546" s="5" t="s">
        <v>22458</v>
      </c>
      <c r="R2546" s="5" t="s">
        <v>5446</v>
      </c>
      <c r="S2546" s="5">
        <v>3403.0</v>
      </c>
      <c r="T2546" s="5" t="s">
        <v>69</v>
      </c>
      <c r="U2546" s="5">
        <v>121.0</v>
      </c>
      <c r="V2546" s="5" t="s">
        <v>93</v>
      </c>
      <c r="W2546" s="5" t="s">
        <v>22459</v>
      </c>
      <c r="X2546" s="5" t="s">
        <v>55</v>
      </c>
      <c r="Y2546" s="5" t="s">
        <v>22460</v>
      </c>
      <c r="Z2546" s="5" t="s">
        <v>22461</v>
      </c>
      <c r="AA2546" s="5" t="s">
        <v>22462</v>
      </c>
      <c r="AB2546" s="5" t="s">
        <v>1553</v>
      </c>
      <c r="AC2546" s="5" t="s">
        <v>52</v>
      </c>
      <c r="AD2546" s="5" t="s">
        <v>22463</v>
      </c>
      <c r="AE2546" s="5" t="s">
        <v>22464</v>
      </c>
      <c r="AF2546" s="5" t="s">
        <v>22465</v>
      </c>
      <c r="AG2546" s="5" t="s">
        <v>2670</v>
      </c>
      <c r="AH2546" s="5">
        <v>14207.0</v>
      </c>
      <c r="AI2546" s="5" t="s">
        <v>22466</v>
      </c>
      <c r="AJ2546" s="5" t="s">
        <v>102</v>
      </c>
      <c r="AK2546" s="5" t="s">
        <v>52</v>
      </c>
      <c r="AL2546" s="5" t="s">
        <v>22467</v>
      </c>
    </row>
    <row r="2547">
      <c r="A2547" s="5" t="s">
        <v>22468</v>
      </c>
      <c r="B2547" s="5" t="s">
        <v>5209</v>
      </c>
      <c r="C2547" s="5" t="s">
        <v>22395</v>
      </c>
      <c r="D2547" s="9">
        <v>42234.0</v>
      </c>
      <c r="E2547" s="5">
        <v>48380.0</v>
      </c>
      <c r="F2547" s="5">
        <v>21991.0</v>
      </c>
      <c r="G2547" s="5" t="s">
        <v>659</v>
      </c>
      <c r="H2547" s="5" t="s">
        <v>45</v>
      </c>
      <c r="I2547" s="5" t="s">
        <v>19563</v>
      </c>
      <c r="J2547" s="5" t="s">
        <v>661</v>
      </c>
      <c r="K2547" s="5" t="s">
        <v>22469</v>
      </c>
      <c r="L2547" s="5" t="s">
        <v>22396</v>
      </c>
      <c r="M2547" s="11" t="s">
        <v>75</v>
      </c>
      <c r="N2547" s="5" t="s">
        <v>22397</v>
      </c>
      <c r="O2547" s="5">
        <v>8840.0</v>
      </c>
      <c r="P2547" s="5">
        <v>1.0</v>
      </c>
      <c r="Q2547" s="5" t="s">
        <v>22470</v>
      </c>
      <c r="R2547" s="5" t="s">
        <v>52</v>
      </c>
      <c r="S2547" s="5">
        <v>62.0</v>
      </c>
      <c r="T2547" s="5" t="s">
        <v>2397</v>
      </c>
      <c r="U2547" s="5">
        <v>0.0</v>
      </c>
      <c r="V2547" s="5" t="s">
        <v>158</v>
      </c>
      <c r="W2547" s="5" t="s">
        <v>22471</v>
      </c>
      <c r="X2547" s="5" t="s">
        <v>71</v>
      </c>
      <c r="Y2547" s="5" t="s">
        <v>52</v>
      </c>
      <c r="Z2547" s="5" t="s">
        <v>14465</v>
      </c>
      <c r="AA2547" s="5" t="s">
        <v>22472</v>
      </c>
      <c r="AB2547" s="5" t="s">
        <v>162</v>
      </c>
      <c r="AC2547" s="5" t="s">
        <v>52</v>
      </c>
      <c r="AD2547" s="5" t="s">
        <v>163</v>
      </c>
      <c r="AE2547" s="5" t="s">
        <v>164</v>
      </c>
      <c r="AF2547" s="5" t="s">
        <v>165</v>
      </c>
      <c r="AG2547" s="5" t="s">
        <v>52</v>
      </c>
      <c r="AH2547" s="5" t="s">
        <v>52</v>
      </c>
      <c r="AI2547" s="5" t="s">
        <v>52</v>
      </c>
      <c r="AJ2547" s="5" t="s">
        <v>5209</v>
      </c>
      <c r="AK2547" s="5" t="s">
        <v>22396</v>
      </c>
      <c r="AL2547" s="5" t="s">
        <v>22401</v>
      </c>
    </row>
    <row r="2548" hidden="1">
      <c r="A2548" s="5" t="s">
        <v>22473</v>
      </c>
      <c r="B2548" s="5" t="s">
        <v>21963</v>
      </c>
      <c r="C2548" s="5" t="s">
        <v>21964</v>
      </c>
      <c r="D2548" s="9">
        <v>42230.0</v>
      </c>
      <c r="E2548" s="5">
        <v>42790.0</v>
      </c>
      <c r="F2548" s="5">
        <v>19450.0</v>
      </c>
      <c r="G2548" s="5" t="s">
        <v>21965</v>
      </c>
      <c r="H2548" s="5" t="s">
        <v>171</v>
      </c>
      <c r="I2548" s="5" t="s">
        <v>18525</v>
      </c>
      <c r="J2548" s="5" t="s">
        <v>2156</v>
      </c>
      <c r="K2548" s="5" t="s">
        <v>14840</v>
      </c>
      <c r="L2548" s="5" t="s">
        <v>21967</v>
      </c>
      <c r="M2548" s="10" t="str">
        <f>IFERROR(__xludf.DUMMYFUNCTION("REGEXEXTRACT(L3033, ""[\s,]([A-Z]{2})[,\s]\s?\d{5}"")"),"#N/A")</f>
        <v>#N/A</v>
      </c>
      <c r="N2548" s="5" t="s">
        <v>21968</v>
      </c>
      <c r="O2548" s="5">
        <v>77060.0</v>
      </c>
      <c r="P2548" s="5">
        <v>1.0</v>
      </c>
      <c r="Q2548" s="5" t="s">
        <v>22474</v>
      </c>
      <c r="R2548" s="5" t="s">
        <v>21970</v>
      </c>
      <c r="S2548" s="5">
        <v>1.0</v>
      </c>
      <c r="T2548" s="5" t="s">
        <v>3687</v>
      </c>
      <c r="U2548" s="5">
        <v>20.0</v>
      </c>
      <c r="V2548" s="5" t="s">
        <v>70</v>
      </c>
      <c r="W2548" s="5" t="s">
        <v>22475</v>
      </c>
      <c r="X2548" s="5" t="s">
        <v>71</v>
      </c>
      <c r="Y2548" s="5" t="s">
        <v>52</v>
      </c>
      <c r="Z2548" s="5">
        <v>190.0</v>
      </c>
      <c r="AA2548" s="5">
        <v>11972.0</v>
      </c>
      <c r="AB2548" s="5" t="s">
        <v>730</v>
      </c>
      <c r="AC2548" s="5" t="s">
        <v>283</v>
      </c>
      <c r="AD2548" s="5" t="s">
        <v>1230</v>
      </c>
      <c r="AE2548" s="5" t="s">
        <v>1231</v>
      </c>
      <c r="AF2548" s="5" t="s">
        <v>52</v>
      </c>
      <c r="AG2548" s="5" t="s">
        <v>52</v>
      </c>
      <c r="AH2548" s="5" t="s">
        <v>52</v>
      </c>
      <c r="AI2548" s="5" t="s">
        <v>1232</v>
      </c>
      <c r="AJ2548" s="5" t="s">
        <v>102</v>
      </c>
      <c r="AK2548" s="5" t="s">
        <v>52</v>
      </c>
      <c r="AL2548" s="5" t="s">
        <v>21974</v>
      </c>
    </row>
    <row r="2549" hidden="1">
      <c r="A2549" s="5" t="s">
        <v>22476</v>
      </c>
      <c r="B2549" s="5" t="s">
        <v>22087</v>
      </c>
      <c r="C2549" s="5" t="s">
        <v>22141</v>
      </c>
      <c r="D2549" s="9">
        <v>42230.0</v>
      </c>
      <c r="E2549" s="5">
        <v>42790.0</v>
      </c>
      <c r="F2549" s="5">
        <v>19450.0</v>
      </c>
      <c r="G2549" s="5" t="s">
        <v>21965</v>
      </c>
      <c r="H2549" s="5" t="s">
        <v>171</v>
      </c>
      <c r="I2549" s="5" t="s">
        <v>18525</v>
      </c>
      <c r="J2549" s="5" t="s">
        <v>2156</v>
      </c>
      <c r="K2549" s="5" t="s">
        <v>14840</v>
      </c>
      <c r="L2549" s="5" t="s">
        <v>22089</v>
      </c>
      <c r="M2549" s="10" t="str">
        <f>IFERROR(__xludf.DUMMYFUNCTION("REGEXEXTRACT(L3034, ""[\s,]([A-Z]{2})[,\s]\s?\d{5}"")"),"#N/A")</f>
        <v>#N/A</v>
      </c>
      <c r="N2549" s="5" t="s">
        <v>22090</v>
      </c>
      <c r="O2549" s="5">
        <v>15088.0</v>
      </c>
      <c r="P2549" s="5">
        <v>1.0</v>
      </c>
      <c r="Q2549" s="5" t="s">
        <v>22474</v>
      </c>
      <c r="R2549" s="5" t="s">
        <v>21970</v>
      </c>
      <c r="S2549" s="5">
        <v>1.0</v>
      </c>
      <c r="T2549" s="5" t="s">
        <v>3687</v>
      </c>
      <c r="U2549" s="5">
        <v>0.0</v>
      </c>
      <c r="V2549" s="5" t="s">
        <v>70</v>
      </c>
      <c r="W2549" s="5" t="s">
        <v>22477</v>
      </c>
      <c r="X2549" s="5" t="s">
        <v>55</v>
      </c>
      <c r="Y2549" s="5" t="s">
        <v>22475</v>
      </c>
      <c r="Z2549" s="5">
        <v>190.0</v>
      </c>
      <c r="AA2549" s="5">
        <v>11972.0</v>
      </c>
      <c r="AB2549" s="5" t="s">
        <v>730</v>
      </c>
      <c r="AC2549" s="5" t="s">
        <v>52</v>
      </c>
      <c r="AD2549" s="5" t="s">
        <v>1230</v>
      </c>
      <c r="AE2549" s="5" t="s">
        <v>1231</v>
      </c>
      <c r="AF2549" s="5" t="s">
        <v>52</v>
      </c>
      <c r="AG2549" s="5" t="s">
        <v>52</v>
      </c>
      <c r="AH2549" s="5" t="s">
        <v>52</v>
      </c>
      <c r="AI2549" s="5" t="s">
        <v>1232</v>
      </c>
      <c r="AJ2549" s="5" t="s">
        <v>22143</v>
      </c>
      <c r="AK2549" s="5" t="s">
        <v>22093</v>
      </c>
      <c r="AL2549" s="5" t="s">
        <v>21974</v>
      </c>
    </row>
    <row r="2550" hidden="1">
      <c r="A2550" s="5" t="s">
        <v>22478</v>
      </c>
      <c r="B2550" s="5" t="s">
        <v>16737</v>
      </c>
      <c r="C2550" s="5" t="s">
        <v>16738</v>
      </c>
      <c r="D2550" s="9">
        <v>42228.0</v>
      </c>
      <c r="E2550" s="5">
        <v>41545.0</v>
      </c>
      <c r="F2550" s="5">
        <v>18884.0</v>
      </c>
      <c r="G2550" s="5" t="s">
        <v>3378</v>
      </c>
      <c r="H2550" s="5" t="s">
        <v>272</v>
      </c>
      <c r="I2550" s="5" t="s">
        <v>15936</v>
      </c>
      <c r="J2550" s="5" t="s">
        <v>3378</v>
      </c>
      <c r="K2550" s="5" t="s">
        <v>22479</v>
      </c>
      <c r="L2550" s="5" t="s">
        <v>16741</v>
      </c>
      <c r="M2550" s="10" t="str">
        <f>IFERROR(__xludf.DUMMYFUNCTION("REGEXEXTRACT(L3035, ""[\s,]([A-Z]{2})[,\s]\s?\d{5}"")"),"#N/A")</f>
        <v>#N/A</v>
      </c>
      <c r="N2550" s="5" t="s">
        <v>16742</v>
      </c>
      <c r="O2550" s="5">
        <v>45242.0</v>
      </c>
      <c r="P2550" s="5">
        <v>1.0</v>
      </c>
      <c r="Q2550" s="5" t="s">
        <v>22480</v>
      </c>
      <c r="R2550" s="5" t="s">
        <v>13131</v>
      </c>
      <c r="S2550" s="5">
        <v>1531.0</v>
      </c>
      <c r="T2550" s="5" t="s">
        <v>69</v>
      </c>
      <c r="U2550" s="5">
        <v>0.0</v>
      </c>
      <c r="V2550" s="5" t="s">
        <v>93</v>
      </c>
      <c r="W2550" s="5" t="s">
        <v>22481</v>
      </c>
      <c r="X2550" s="5" t="s">
        <v>55</v>
      </c>
      <c r="Y2550" s="5" t="s">
        <v>22482</v>
      </c>
      <c r="Z2550" s="5" t="s">
        <v>20046</v>
      </c>
      <c r="AA2550" s="5">
        <v>1497989.0</v>
      </c>
      <c r="AB2550" s="5" t="s">
        <v>260</v>
      </c>
      <c r="AC2550" s="5" t="s">
        <v>52</v>
      </c>
      <c r="AD2550" s="5" t="s">
        <v>3141</v>
      </c>
      <c r="AE2550" s="5" t="s">
        <v>3142</v>
      </c>
      <c r="AF2550" s="5" t="s">
        <v>162</v>
      </c>
      <c r="AG2550" s="5" t="s">
        <v>52</v>
      </c>
      <c r="AH2550" s="5" t="s">
        <v>52</v>
      </c>
      <c r="AI2550" s="5" t="s">
        <v>3143</v>
      </c>
      <c r="AJ2550" s="5" t="s">
        <v>102</v>
      </c>
      <c r="AK2550" s="5" t="s">
        <v>52</v>
      </c>
      <c r="AL2550" s="5" t="s">
        <v>162</v>
      </c>
    </row>
    <row r="2551" hidden="1">
      <c r="A2551" s="5" t="s">
        <v>22483</v>
      </c>
      <c r="B2551" s="5" t="s">
        <v>21851</v>
      </c>
      <c r="C2551" s="5" t="s">
        <v>19865</v>
      </c>
      <c r="D2551" s="9">
        <v>42226.0</v>
      </c>
      <c r="E2551" s="5">
        <v>70620.0</v>
      </c>
      <c r="F2551" s="5">
        <v>32100.0</v>
      </c>
      <c r="G2551" s="5" t="s">
        <v>412</v>
      </c>
      <c r="H2551" s="5" t="s">
        <v>171</v>
      </c>
      <c r="I2551" s="5" t="s">
        <v>2495</v>
      </c>
      <c r="J2551" s="5" t="s">
        <v>414</v>
      </c>
      <c r="K2551" s="5" t="s">
        <v>22484</v>
      </c>
      <c r="L2551" s="5" t="s">
        <v>22485</v>
      </c>
      <c r="M2551" s="10" t="str">
        <f>IFERROR(__xludf.DUMMYFUNCTION("REGEXEXTRACT(L3036, ""[\s,]([A-Z]{2})[,\s]\s?\d{5}"")"),"#N/A")</f>
        <v>#N/A</v>
      </c>
      <c r="N2551" s="5" t="s">
        <v>22486</v>
      </c>
      <c r="O2551" s="5">
        <v>90745.0</v>
      </c>
      <c r="P2551" s="5">
        <v>2.0</v>
      </c>
      <c r="Q2551" s="5" t="s">
        <v>22487</v>
      </c>
      <c r="R2551" s="5" t="s">
        <v>4079</v>
      </c>
      <c r="S2551" s="5">
        <v>80.0</v>
      </c>
      <c r="T2551" s="5" t="s">
        <v>115</v>
      </c>
      <c r="U2551" s="5">
        <v>0.0</v>
      </c>
      <c r="V2551" s="5" t="s">
        <v>70</v>
      </c>
      <c r="W2551" s="5" t="s">
        <v>22488</v>
      </c>
      <c r="X2551" s="5" t="s">
        <v>71</v>
      </c>
      <c r="Y2551" s="5" t="s">
        <v>52</v>
      </c>
      <c r="Z2551" s="5" t="s">
        <v>22489</v>
      </c>
      <c r="AA2551" s="5" t="s">
        <v>22490</v>
      </c>
      <c r="AB2551" s="5" t="s">
        <v>260</v>
      </c>
      <c r="AC2551" s="5" t="s">
        <v>52</v>
      </c>
      <c r="AD2551" s="5" t="s">
        <v>19967</v>
      </c>
      <c r="AE2551" s="5" t="s">
        <v>19968</v>
      </c>
      <c r="AF2551" s="5" t="s">
        <v>2166</v>
      </c>
      <c r="AG2551" s="5" t="s">
        <v>52</v>
      </c>
      <c r="AH2551" s="5" t="s">
        <v>52</v>
      </c>
      <c r="AI2551" s="5" t="s">
        <v>52</v>
      </c>
      <c r="AJ2551" s="5" t="s">
        <v>21851</v>
      </c>
      <c r="AK2551" s="5" t="s">
        <v>22485</v>
      </c>
      <c r="AL2551" s="5" t="s">
        <v>941</v>
      </c>
    </row>
    <row r="2552" hidden="1">
      <c r="A2552" s="5" t="s">
        <v>22491</v>
      </c>
      <c r="B2552" s="5" t="s">
        <v>21593</v>
      </c>
      <c r="C2552" s="5" t="s">
        <v>21583</v>
      </c>
      <c r="D2552" s="9">
        <v>42225.0</v>
      </c>
      <c r="E2552" s="5">
        <v>55376.0</v>
      </c>
      <c r="F2552" s="5">
        <v>25171.0</v>
      </c>
      <c r="G2552" s="5" t="s">
        <v>226</v>
      </c>
      <c r="H2552" s="5" t="s">
        <v>171</v>
      </c>
      <c r="I2552" s="5" t="s">
        <v>21757</v>
      </c>
      <c r="J2552" s="5" t="s">
        <v>228</v>
      </c>
      <c r="K2552" s="5" t="s">
        <v>22492</v>
      </c>
      <c r="L2552" s="5" t="s">
        <v>21594</v>
      </c>
      <c r="M2552" s="10" t="str">
        <f>IFERROR(__xludf.DUMMYFUNCTION("REGEXEXTRACT(L3037, ""[\s,]([A-Z]{2})[,\s]\s?\d{5}"")"),"#N/A")</f>
        <v>#N/A</v>
      </c>
      <c r="N2552" s="5" t="s">
        <v>21586</v>
      </c>
      <c r="O2552" s="5">
        <v>55033.0</v>
      </c>
      <c r="P2552" s="5">
        <v>1.0</v>
      </c>
      <c r="Q2552" s="5" t="s">
        <v>22493</v>
      </c>
      <c r="R2552" s="5">
        <v>4510.0</v>
      </c>
      <c r="S2552" s="5">
        <v>20.0</v>
      </c>
      <c r="T2552" s="5" t="s">
        <v>53</v>
      </c>
      <c r="U2552" s="5">
        <v>0.0</v>
      </c>
      <c r="V2552" s="5" t="s">
        <v>70</v>
      </c>
      <c r="W2552" s="5" t="s">
        <v>22494</v>
      </c>
      <c r="X2552" s="5" t="s">
        <v>52</v>
      </c>
      <c r="Y2552" s="5" t="s">
        <v>52</v>
      </c>
      <c r="Z2552" s="5" t="s">
        <v>22495</v>
      </c>
      <c r="AA2552" s="5" t="s">
        <v>22496</v>
      </c>
      <c r="AB2552" s="5" t="s">
        <v>162</v>
      </c>
      <c r="AC2552" s="5" t="s">
        <v>52</v>
      </c>
      <c r="AD2552" s="5" t="s">
        <v>3974</v>
      </c>
      <c r="AE2552" s="5" t="s">
        <v>3975</v>
      </c>
      <c r="AF2552" s="5" t="s">
        <v>183</v>
      </c>
      <c r="AG2552" s="5" t="s">
        <v>52</v>
      </c>
      <c r="AH2552" s="5" t="s">
        <v>3976</v>
      </c>
      <c r="AI2552" s="5" t="s">
        <v>3977</v>
      </c>
      <c r="AJ2552" s="5" t="s">
        <v>21595</v>
      </c>
      <c r="AK2552" s="5" t="s">
        <v>22497</v>
      </c>
      <c r="AL2552" s="5" t="s">
        <v>21592</v>
      </c>
    </row>
    <row r="2553" hidden="1">
      <c r="A2553" s="5" t="s">
        <v>22498</v>
      </c>
      <c r="B2553" s="5" t="s">
        <v>16737</v>
      </c>
      <c r="C2553" s="5" t="s">
        <v>16738</v>
      </c>
      <c r="D2553" s="9">
        <v>42224.0</v>
      </c>
      <c r="E2553" s="5">
        <v>32971.0</v>
      </c>
      <c r="F2553" s="5">
        <v>14987.0</v>
      </c>
      <c r="G2553" s="5" t="s">
        <v>3378</v>
      </c>
      <c r="H2553" s="5" t="s">
        <v>272</v>
      </c>
      <c r="I2553" s="5" t="s">
        <v>6651</v>
      </c>
      <c r="J2553" s="5" t="s">
        <v>3378</v>
      </c>
      <c r="K2553" s="5" t="s">
        <v>22499</v>
      </c>
      <c r="L2553" s="5" t="s">
        <v>16741</v>
      </c>
      <c r="M2553" s="10" t="str">
        <f>IFERROR(__xludf.DUMMYFUNCTION("REGEXEXTRACT(L3038, ""[\s,]([A-Z]{2})[,\s]\s?\d{5}"")"),"#N/A")</f>
        <v>#N/A</v>
      </c>
      <c r="N2553" s="5" t="s">
        <v>16742</v>
      </c>
      <c r="O2553" s="5">
        <v>45242.0</v>
      </c>
      <c r="P2553" s="5">
        <v>1.0</v>
      </c>
      <c r="Q2553" s="5" t="s">
        <v>22500</v>
      </c>
      <c r="R2553" s="5">
        <v>4200.0</v>
      </c>
      <c r="S2553" s="5">
        <v>1322.0</v>
      </c>
      <c r="T2553" s="5" t="s">
        <v>69</v>
      </c>
      <c r="U2553" s="5">
        <v>0.0</v>
      </c>
      <c r="V2553" s="5" t="s">
        <v>93</v>
      </c>
      <c r="W2553" s="5" t="s">
        <v>22501</v>
      </c>
      <c r="X2553" s="5" t="s">
        <v>55</v>
      </c>
      <c r="Y2553" s="5" t="s">
        <v>22502</v>
      </c>
      <c r="Z2553" s="5" t="s">
        <v>22503</v>
      </c>
      <c r="AA2553" s="5" t="s">
        <v>22504</v>
      </c>
      <c r="AB2553" s="5" t="s">
        <v>1426</v>
      </c>
      <c r="AC2553" s="5" t="s">
        <v>52</v>
      </c>
      <c r="AD2553" s="5" t="s">
        <v>3141</v>
      </c>
      <c r="AE2553" s="5" t="s">
        <v>3142</v>
      </c>
      <c r="AF2553" s="5" t="s">
        <v>162</v>
      </c>
      <c r="AG2553" s="5" t="s">
        <v>52</v>
      </c>
      <c r="AH2553" s="5" t="s">
        <v>52</v>
      </c>
      <c r="AI2553" s="5" t="s">
        <v>3143</v>
      </c>
      <c r="AJ2553" s="5" t="s">
        <v>102</v>
      </c>
      <c r="AK2553" s="5" t="s">
        <v>52</v>
      </c>
      <c r="AL2553" s="5" t="s">
        <v>162</v>
      </c>
    </row>
    <row r="2554" hidden="1">
      <c r="A2554" s="5" t="s">
        <v>22505</v>
      </c>
      <c r="B2554" s="5" t="s">
        <v>21812</v>
      </c>
      <c r="C2554" s="5" t="s">
        <v>22506</v>
      </c>
      <c r="D2554" s="9">
        <v>42224.0</v>
      </c>
      <c r="E2554" s="5">
        <v>41155.0</v>
      </c>
      <c r="F2554" s="5">
        <v>18707.0</v>
      </c>
      <c r="G2554" s="5" t="s">
        <v>3378</v>
      </c>
      <c r="H2554" s="5" t="s">
        <v>272</v>
      </c>
      <c r="I2554" s="5" t="s">
        <v>6651</v>
      </c>
      <c r="J2554" s="5" t="s">
        <v>3378</v>
      </c>
      <c r="K2554" s="5" t="s">
        <v>22507</v>
      </c>
      <c r="L2554" s="5" t="s">
        <v>22508</v>
      </c>
      <c r="M2554" s="10" t="str">
        <f>IFERROR(__xludf.DUMMYFUNCTION("REGEXEXTRACT(L3039, ""[\s,]([A-Z]{2})[,\s]\s?\d{5}"")"),"#N/A")</f>
        <v>#N/A</v>
      </c>
      <c r="N2554" s="5" t="s">
        <v>22509</v>
      </c>
      <c r="O2554" s="5">
        <v>41018.0</v>
      </c>
      <c r="P2554" s="5">
        <v>1.0</v>
      </c>
      <c r="Q2554" s="5" t="s">
        <v>22500</v>
      </c>
      <c r="R2554" s="5">
        <v>4200.0</v>
      </c>
      <c r="S2554" s="5">
        <v>1322.0</v>
      </c>
      <c r="T2554" s="5" t="s">
        <v>115</v>
      </c>
      <c r="U2554" s="5">
        <v>0.0</v>
      </c>
      <c r="V2554" s="5" t="s">
        <v>70</v>
      </c>
      <c r="W2554" s="5" t="s">
        <v>22502</v>
      </c>
      <c r="X2554" s="5" t="s">
        <v>71</v>
      </c>
      <c r="Y2554" s="5" t="s">
        <v>52</v>
      </c>
      <c r="Z2554" s="5" t="s">
        <v>22510</v>
      </c>
      <c r="AA2554" s="5" t="s">
        <v>22504</v>
      </c>
      <c r="AB2554" s="5" t="s">
        <v>1426</v>
      </c>
      <c r="AC2554" s="5" t="s">
        <v>283</v>
      </c>
      <c r="AD2554" s="5" t="s">
        <v>398</v>
      </c>
      <c r="AE2554" s="5" t="s">
        <v>399</v>
      </c>
      <c r="AF2554" s="5" t="s">
        <v>400</v>
      </c>
      <c r="AG2554" s="5" t="s">
        <v>401</v>
      </c>
      <c r="AH2554" s="5">
        <v>23502.0</v>
      </c>
      <c r="AI2554" s="5" t="s">
        <v>402</v>
      </c>
      <c r="AJ2554" s="5" t="s">
        <v>21812</v>
      </c>
      <c r="AK2554" s="5" t="s">
        <v>22508</v>
      </c>
      <c r="AL2554" s="5" t="s">
        <v>162</v>
      </c>
    </row>
    <row r="2555" hidden="1">
      <c r="A2555" s="5" t="s">
        <v>22511</v>
      </c>
      <c r="B2555" s="5" t="s">
        <v>22512</v>
      </c>
      <c r="C2555" s="5" t="s">
        <v>22513</v>
      </c>
      <c r="D2555" s="9">
        <v>42223.0</v>
      </c>
      <c r="E2555" s="5">
        <v>20864.0</v>
      </c>
      <c r="F2555" s="5">
        <v>9484.0</v>
      </c>
      <c r="G2555" s="5" t="s">
        <v>479</v>
      </c>
      <c r="H2555" s="5" t="s">
        <v>149</v>
      </c>
      <c r="I2555" s="5" t="s">
        <v>21482</v>
      </c>
      <c r="J2555" s="5" t="s">
        <v>274</v>
      </c>
      <c r="K2555" s="5" t="s">
        <v>391</v>
      </c>
      <c r="L2555" s="5" t="s">
        <v>22514</v>
      </c>
      <c r="M2555" s="10" t="str">
        <f>IFERROR(__xludf.DUMMYFUNCTION("REGEXEXTRACT(L3040, ""[\s,]([A-Z]{2})[,\s]\s?\d{5}"")"),"#N/A")</f>
        <v>#N/A</v>
      </c>
      <c r="N2555" s="5" t="s">
        <v>22515</v>
      </c>
      <c r="O2555" s="5">
        <v>30354.0</v>
      </c>
      <c r="P2555" s="5">
        <v>1.0</v>
      </c>
      <c r="Q2555" s="5" t="s">
        <v>22516</v>
      </c>
      <c r="R2555" s="5" t="s">
        <v>52</v>
      </c>
      <c r="S2555" s="5">
        <v>805.0</v>
      </c>
      <c r="T2555" s="5" t="s">
        <v>69</v>
      </c>
      <c r="U2555" s="5">
        <v>40.0</v>
      </c>
      <c r="V2555" s="5" t="s">
        <v>70</v>
      </c>
      <c r="W2555" s="5" t="s">
        <v>22517</v>
      </c>
      <c r="X2555" s="5" t="s">
        <v>71</v>
      </c>
      <c r="Y2555" s="5" t="s">
        <v>52</v>
      </c>
      <c r="Z2555" s="5" t="s">
        <v>22518</v>
      </c>
      <c r="AA2555" s="5" t="s">
        <v>22519</v>
      </c>
      <c r="AB2555" s="5" t="s">
        <v>235</v>
      </c>
      <c r="AC2555" s="5" t="s">
        <v>52</v>
      </c>
      <c r="AD2555" s="5" t="s">
        <v>72</v>
      </c>
      <c r="AE2555" s="5" t="s">
        <v>73</v>
      </c>
      <c r="AF2555" s="5" t="s">
        <v>74</v>
      </c>
      <c r="AG2555" s="5" t="s">
        <v>75</v>
      </c>
      <c r="AH2555" s="5" t="s">
        <v>76</v>
      </c>
      <c r="AI2555" s="5" t="s">
        <v>77</v>
      </c>
      <c r="AJ2555" s="5" t="s">
        <v>22512</v>
      </c>
      <c r="AK2555" s="5" t="s">
        <v>22514</v>
      </c>
      <c r="AL2555" s="5" t="s">
        <v>404</v>
      </c>
    </row>
    <row r="2556" hidden="1">
      <c r="A2556" s="5" t="s">
        <v>22520</v>
      </c>
      <c r="B2556" s="5" t="s">
        <v>21458</v>
      </c>
      <c r="C2556" s="5" t="s">
        <v>22521</v>
      </c>
      <c r="D2556" s="9">
        <v>42222.0</v>
      </c>
      <c r="E2556" s="5">
        <v>18660.0</v>
      </c>
      <c r="F2556" s="5">
        <v>8482.0</v>
      </c>
      <c r="G2556" s="5" t="s">
        <v>188</v>
      </c>
      <c r="H2556" s="5" t="s">
        <v>205</v>
      </c>
      <c r="I2556" s="5" t="s">
        <v>22522</v>
      </c>
      <c r="J2556" s="5" t="s">
        <v>191</v>
      </c>
      <c r="K2556" s="5" t="s">
        <v>22523</v>
      </c>
      <c r="L2556" s="5" t="s">
        <v>22524</v>
      </c>
      <c r="M2556" s="10" t="str">
        <f>IFERROR(__xludf.DUMMYFUNCTION("REGEXEXTRACT(L3041, ""[\s,]([A-Z]{2})[,\s]\s?\d{5}"")"),"#N/A")</f>
        <v>#N/A</v>
      </c>
      <c r="N2556" s="5" t="s">
        <v>22525</v>
      </c>
      <c r="O2556" s="5">
        <v>969.0</v>
      </c>
      <c r="P2556" s="5">
        <v>1.0</v>
      </c>
      <c r="Q2556" s="5" t="s">
        <v>22526</v>
      </c>
      <c r="R2556" s="5" t="s">
        <v>1519</v>
      </c>
      <c r="S2556" s="5">
        <v>670.0</v>
      </c>
      <c r="T2556" s="5" t="s">
        <v>69</v>
      </c>
      <c r="U2556" s="5">
        <v>42.0</v>
      </c>
      <c r="V2556" s="5" t="s">
        <v>70</v>
      </c>
      <c r="W2556" s="5" t="s">
        <v>22527</v>
      </c>
      <c r="X2556" s="5" t="s">
        <v>71</v>
      </c>
      <c r="Y2556" s="5" t="s">
        <v>52</v>
      </c>
      <c r="Z2556" s="5">
        <v>1531.0</v>
      </c>
      <c r="AA2556" s="5" t="s">
        <v>22528</v>
      </c>
      <c r="AB2556" s="5" t="s">
        <v>119</v>
      </c>
      <c r="AC2556" s="5" t="s">
        <v>52</v>
      </c>
      <c r="AD2556" s="5" t="s">
        <v>72</v>
      </c>
      <c r="AE2556" s="5" t="s">
        <v>73</v>
      </c>
      <c r="AF2556" s="5" t="s">
        <v>74</v>
      </c>
      <c r="AG2556" s="5" t="s">
        <v>75</v>
      </c>
      <c r="AH2556" s="5" t="s">
        <v>76</v>
      </c>
      <c r="AI2556" s="5" t="s">
        <v>77</v>
      </c>
      <c r="AJ2556" s="5" t="s">
        <v>21458</v>
      </c>
      <c r="AK2556" s="5" t="s">
        <v>22524</v>
      </c>
      <c r="AL2556" s="5" t="s">
        <v>162</v>
      </c>
    </row>
    <row r="2557" hidden="1">
      <c r="A2557" s="5" t="s">
        <v>22529</v>
      </c>
      <c r="B2557" s="5" t="s">
        <v>4127</v>
      </c>
      <c r="C2557" s="5" t="s">
        <v>2940</v>
      </c>
      <c r="D2557" s="9">
        <v>42221.0</v>
      </c>
      <c r="E2557" s="5">
        <v>90534.0</v>
      </c>
      <c r="F2557" s="5">
        <v>41152.0</v>
      </c>
      <c r="G2557" s="5" t="s">
        <v>659</v>
      </c>
      <c r="H2557" s="5" t="s">
        <v>149</v>
      </c>
      <c r="I2557" s="5" t="s">
        <v>22530</v>
      </c>
      <c r="J2557" s="5" t="s">
        <v>661</v>
      </c>
      <c r="K2557" s="5" t="s">
        <v>22531</v>
      </c>
      <c r="L2557" s="5" t="s">
        <v>22532</v>
      </c>
      <c r="M2557" s="10" t="str">
        <f>IFERROR(__xludf.DUMMYFUNCTION("REGEXEXTRACT(L3042, ""[\s,]([A-Z]{2})[,\s]\s?\d{5}"")"),"#N/A")</f>
        <v>#N/A</v>
      </c>
      <c r="N2557" s="5" t="s">
        <v>22533</v>
      </c>
      <c r="O2557" s="5" t="s">
        <v>52</v>
      </c>
      <c r="P2557" s="5">
        <v>5.0</v>
      </c>
      <c r="Q2557" s="5" t="s">
        <v>22534</v>
      </c>
      <c r="R2557" s="5" t="s">
        <v>4176</v>
      </c>
      <c r="S2557" s="5">
        <v>7158.0</v>
      </c>
      <c r="T2557" s="5" t="s">
        <v>69</v>
      </c>
      <c r="U2557" s="5">
        <v>292.0</v>
      </c>
      <c r="V2557" s="5" t="s">
        <v>70</v>
      </c>
      <c r="W2557" s="5" t="s">
        <v>22535</v>
      </c>
      <c r="X2557" s="5" t="s">
        <v>52</v>
      </c>
      <c r="Y2557" s="5" t="s">
        <v>52</v>
      </c>
      <c r="Z2557" s="5">
        <v>198.0</v>
      </c>
      <c r="AA2557" s="5" t="s">
        <v>22536</v>
      </c>
      <c r="AB2557" s="5" t="s">
        <v>730</v>
      </c>
      <c r="AC2557" s="5" t="s">
        <v>52</v>
      </c>
      <c r="AD2557" s="5" t="s">
        <v>1230</v>
      </c>
      <c r="AE2557" s="5" t="s">
        <v>1231</v>
      </c>
      <c r="AF2557" s="5" t="s">
        <v>52</v>
      </c>
      <c r="AG2557" s="5" t="s">
        <v>52</v>
      </c>
      <c r="AH2557" s="5" t="s">
        <v>52</v>
      </c>
      <c r="AI2557" s="5" t="s">
        <v>1232</v>
      </c>
      <c r="AJ2557" s="5" t="s">
        <v>20463</v>
      </c>
      <c r="AK2557" s="5" t="s">
        <v>20464</v>
      </c>
      <c r="AL2557" s="5" t="s">
        <v>6768</v>
      </c>
    </row>
    <row r="2558">
      <c r="A2558" s="5" t="s">
        <v>22537</v>
      </c>
      <c r="B2558" s="5" t="s">
        <v>22538</v>
      </c>
      <c r="C2558" s="5" t="s">
        <v>22539</v>
      </c>
      <c r="D2558" s="9">
        <v>42219.0</v>
      </c>
      <c r="E2558" s="5">
        <v>16960.0</v>
      </c>
      <c r="F2558" s="5">
        <v>7709.0</v>
      </c>
      <c r="G2558" s="5" t="s">
        <v>579</v>
      </c>
      <c r="H2558" s="5" t="s">
        <v>45</v>
      </c>
      <c r="I2558" s="5" t="s">
        <v>22540</v>
      </c>
      <c r="J2558" s="5" t="s">
        <v>581</v>
      </c>
      <c r="K2558" s="5" t="s">
        <v>22541</v>
      </c>
      <c r="L2558" s="5" t="s">
        <v>22542</v>
      </c>
      <c r="M2558" s="10" t="str">
        <f>IFERROR(__xludf.DUMMYFUNCTION("REGEXEXTRACT(L3043, ""[\s,]([A-Z]{2})[,\s]\s?\d{5}"")"),"#N/A")</f>
        <v>#N/A</v>
      </c>
      <c r="N2558" s="5" t="s">
        <v>22543</v>
      </c>
      <c r="O2558" s="5">
        <v>90250.0</v>
      </c>
      <c r="P2558" s="5">
        <v>2.0</v>
      </c>
      <c r="Q2558" s="5" t="s">
        <v>22544</v>
      </c>
      <c r="R2558" s="5" t="s">
        <v>537</v>
      </c>
      <c r="S2558" s="5">
        <v>39.0</v>
      </c>
      <c r="T2558" s="5" t="s">
        <v>53</v>
      </c>
      <c r="U2558" s="5">
        <v>130.0</v>
      </c>
      <c r="V2558" s="5" t="s">
        <v>93</v>
      </c>
      <c r="W2558" s="5" t="s">
        <v>22545</v>
      </c>
      <c r="X2558" s="5" t="s">
        <v>71</v>
      </c>
      <c r="Y2558" s="5" t="s">
        <v>52</v>
      </c>
      <c r="Z2558" s="5" t="s">
        <v>9415</v>
      </c>
      <c r="AA2558" s="5" t="s">
        <v>22546</v>
      </c>
      <c r="AB2558" s="5" t="s">
        <v>260</v>
      </c>
      <c r="AC2558" s="5" t="s">
        <v>283</v>
      </c>
      <c r="AD2558" s="5" t="s">
        <v>9092</v>
      </c>
      <c r="AE2558" s="5" t="s">
        <v>9093</v>
      </c>
      <c r="AF2558" s="5" t="s">
        <v>2166</v>
      </c>
      <c r="AG2558" s="5" t="s">
        <v>52</v>
      </c>
      <c r="AH2558" s="5" t="s">
        <v>52</v>
      </c>
      <c r="AI2558" s="5" t="s">
        <v>52</v>
      </c>
      <c r="AJ2558" s="5" t="s">
        <v>22538</v>
      </c>
      <c r="AK2558" s="5" t="s">
        <v>22542</v>
      </c>
      <c r="AL2558" s="5" t="s">
        <v>22547</v>
      </c>
    </row>
    <row r="2559" hidden="1">
      <c r="A2559" s="5" t="s">
        <v>22548</v>
      </c>
      <c r="B2559" s="5" t="s">
        <v>22549</v>
      </c>
      <c r="C2559" s="5" t="s">
        <v>22550</v>
      </c>
      <c r="D2559" s="9">
        <v>42216.0</v>
      </c>
      <c r="E2559" s="5">
        <v>55000.0</v>
      </c>
      <c r="F2559" s="5">
        <v>25000.0</v>
      </c>
      <c r="G2559" s="5" t="s">
        <v>15224</v>
      </c>
      <c r="H2559" s="5" t="s">
        <v>1069</v>
      </c>
      <c r="I2559" s="5" t="s">
        <v>22551</v>
      </c>
      <c r="J2559" s="5" t="s">
        <v>15225</v>
      </c>
      <c r="K2559" s="5" t="s">
        <v>4507</v>
      </c>
      <c r="L2559" s="5" t="s">
        <v>22552</v>
      </c>
      <c r="M2559" s="10" t="str">
        <f>IFERROR(__xludf.DUMMYFUNCTION("REGEXEXTRACT(L3044, ""[\s,]([A-Z]{2})[,\s]\s?\d{5}"")"),"#N/A")</f>
        <v>#N/A</v>
      </c>
      <c r="N2559" s="5" t="s">
        <v>22553</v>
      </c>
      <c r="O2559" s="5" t="s">
        <v>52</v>
      </c>
      <c r="P2559" s="5">
        <v>1.0</v>
      </c>
      <c r="Q2559" s="5" t="s">
        <v>22554</v>
      </c>
      <c r="R2559" s="5">
        <v>2210.0</v>
      </c>
      <c r="S2559" s="5">
        <v>125.0</v>
      </c>
      <c r="T2559" s="5" t="s">
        <v>374</v>
      </c>
      <c r="U2559" s="5">
        <v>13.0</v>
      </c>
      <c r="V2559" s="5" t="s">
        <v>93</v>
      </c>
      <c r="W2559" s="5" t="s">
        <v>22555</v>
      </c>
      <c r="X2559" s="5" t="s">
        <v>52</v>
      </c>
      <c r="Y2559" s="5" t="s">
        <v>52</v>
      </c>
      <c r="Z2559" s="5" t="s">
        <v>22556</v>
      </c>
      <c r="AA2559" s="5" t="s">
        <v>22557</v>
      </c>
      <c r="AB2559" s="5" t="s">
        <v>235</v>
      </c>
      <c r="AC2559" s="5" t="s">
        <v>52</v>
      </c>
      <c r="AD2559" s="5" t="s">
        <v>11980</v>
      </c>
      <c r="AE2559" s="5" t="s">
        <v>11981</v>
      </c>
      <c r="AF2559" s="5" t="s">
        <v>218</v>
      </c>
      <c r="AG2559" s="5" t="s">
        <v>52</v>
      </c>
      <c r="AH2559" s="5" t="s">
        <v>11982</v>
      </c>
      <c r="AI2559" s="5" t="s">
        <v>11983</v>
      </c>
      <c r="AJ2559" s="5" t="s">
        <v>22558</v>
      </c>
      <c r="AK2559" s="5" t="s">
        <v>22559</v>
      </c>
      <c r="AL2559" s="5" t="s">
        <v>18552</v>
      </c>
    </row>
    <row r="2560" hidden="1">
      <c r="A2560" s="5" t="s">
        <v>22560</v>
      </c>
      <c r="B2560" s="5" t="s">
        <v>22231</v>
      </c>
      <c r="C2560" s="5" t="s">
        <v>22232</v>
      </c>
      <c r="D2560" s="9">
        <v>42215.0</v>
      </c>
      <c r="E2560" s="5">
        <v>41844.0</v>
      </c>
      <c r="F2560" s="5">
        <v>19020.0</v>
      </c>
      <c r="G2560" s="5" t="s">
        <v>4824</v>
      </c>
      <c r="H2560" s="5" t="s">
        <v>1069</v>
      </c>
      <c r="I2560" s="5" t="s">
        <v>15687</v>
      </c>
      <c r="J2560" s="5" t="s">
        <v>4825</v>
      </c>
      <c r="K2560" s="5" t="s">
        <v>744</v>
      </c>
      <c r="L2560" s="5" t="s">
        <v>22233</v>
      </c>
      <c r="M2560" s="10" t="str">
        <f>IFERROR(__xludf.DUMMYFUNCTION("REGEXEXTRACT(L3045, ""[\s,]([A-Z]{2})[,\s]\s?\d{5}"")"),"#N/A")</f>
        <v>#N/A</v>
      </c>
      <c r="N2560" s="5" t="s">
        <v>22234</v>
      </c>
      <c r="O2560" s="5">
        <v>33134.0</v>
      </c>
      <c r="P2560" s="5">
        <v>1.0</v>
      </c>
      <c r="Q2560" s="5" t="s">
        <v>22561</v>
      </c>
      <c r="R2560" s="5">
        <v>4532.0</v>
      </c>
      <c r="S2560" s="5">
        <v>1776.0</v>
      </c>
      <c r="T2560" s="5" t="s">
        <v>69</v>
      </c>
      <c r="U2560" s="5">
        <v>0.0</v>
      </c>
      <c r="V2560" s="5" t="s">
        <v>70</v>
      </c>
      <c r="W2560" s="5" t="s">
        <v>22562</v>
      </c>
      <c r="X2560" s="5" t="s">
        <v>52</v>
      </c>
      <c r="Y2560" s="5" t="s">
        <v>52</v>
      </c>
      <c r="Z2560" s="5" t="s">
        <v>22563</v>
      </c>
      <c r="AA2560" s="5" t="s">
        <v>22564</v>
      </c>
      <c r="AB2560" s="5" t="s">
        <v>235</v>
      </c>
      <c r="AC2560" s="5" t="s">
        <v>52</v>
      </c>
      <c r="AD2560" s="5" t="s">
        <v>20174</v>
      </c>
      <c r="AE2560" s="5" t="s">
        <v>20175</v>
      </c>
      <c r="AF2560" s="5" t="s">
        <v>20176</v>
      </c>
      <c r="AG2560" s="5" t="s">
        <v>75</v>
      </c>
      <c r="AH2560" s="5">
        <v>7960.0</v>
      </c>
      <c r="AI2560" s="5" t="s">
        <v>20177</v>
      </c>
      <c r="AJ2560" s="5" t="s">
        <v>10453</v>
      </c>
      <c r="AK2560" s="5" t="s">
        <v>22431</v>
      </c>
      <c r="AL2560" s="5" t="s">
        <v>5091</v>
      </c>
    </row>
    <row r="2561" hidden="1">
      <c r="A2561" s="5" t="s">
        <v>22565</v>
      </c>
      <c r="B2561" s="5" t="s">
        <v>22231</v>
      </c>
      <c r="C2561" s="5" t="s">
        <v>22232</v>
      </c>
      <c r="D2561" s="9">
        <v>42215.0</v>
      </c>
      <c r="E2561" s="5">
        <v>41668.0</v>
      </c>
      <c r="F2561" s="5">
        <v>18940.0</v>
      </c>
      <c r="G2561" s="5" t="s">
        <v>4824</v>
      </c>
      <c r="H2561" s="5" t="s">
        <v>1069</v>
      </c>
      <c r="I2561" s="5" t="s">
        <v>15687</v>
      </c>
      <c r="J2561" s="5" t="s">
        <v>4825</v>
      </c>
      <c r="K2561" s="5" t="s">
        <v>744</v>
      </c>
      <c r="L2561" s="5" t="s">
        <v>22233</v>
      </c>
      <c r="M2561" s="10" t="str">
        <f>IFERROR(__xludf.DUMMYFUNCTION("REGEXEXTRACT(L3046, ""[\s,]([A-Z]{2})[,\s]\s?\d{5}"")"),"#N/A")</f>
        <v>#N/A</v>
      </c>
      <c r="N2561" s="5" t="s">
        <v>22234</v>
      </c>
      <c r="O2561" s="5">
        <v>33134.0</v>
      </c>
      <c r="P2561" s="5">
        <v>1.0</v>
      </c>
      <c r="Q2561" s="5" t="s">
        <v>22566</v>
      </c>
      <c r="R2561" s="5">
        <v>4532.0</v>
      </c>
      <c r="S2561" s="5">
        <v>1775.0</v>
      </c>
      <c r="T2561" s="5" t="s">
        <v>69</v>
      </c>
      <c r="U2561" s="5">
        <v>0.0</v>
      </c>
      <c r="V2561" s="5" t="s">
        <v>70</v>
      </c>
      <c r="W2561" s="5" t="s">
        <v>22567</v>
      </c>
      <c r="X2561" s="5" t="s">
        <v>52</v>
      </c>
      <c r="Y2561" s="5" t="s">
        <v>52</v>
      </c>
      <c r="Z2561" s="5" t="s">
        <v>22563</v>
      </c>
      <c r="AA2561" s="5" t="s">
        <v>22568</v>
      </c>
      <c r="AB2561" s="5" t="s">
        <v>235</v>
      </c>
      <c r="AC2561" s="5" t="s">
        <v>52</v>
      </c>
      <c r="AD2561" s="5" t="s">
        <v>20174</v>
      </c>
      <c r="AE2561" s="5" t="s">
        <v>20175</v>
      </c>
      <c r="AF2561" s="5" t="s">
        <v>20176</v>
      </c>
      <c r="AG2561" s="5" t="s">
        <v>75</v>
      </c>
      <c r="AH2561" s="5">
        <v>7960.0</v>
      </c>
      <c r="AI2561" s="5" t="s">
        <v>20177</v>
      </c>
      <c r="AJ2561" s="5" t="s">
        <v>10453</v>
      </c>
      <c r="AK2561" s="5" t="s">
        <v>22431</v>
      </c>
      <c r="AL2561" s="5" t="s">
        <v>5091</v>
      </c>
    </row>
    <row r="2562" hidden="1">
      <c r="A2562" s="5" t="s">
        <v>22569</v>
      </c>
      <c r="B2562" s="5" t="s">
        <v>3213</v>
      </c>
      <c r="C2562" s="5" t="s">
        <v>3214</v>
      </c>
      <c r="D2562" s="9">
        <v>42215.0</v>
      </c>
      <c r="E2562" s="5">
        <v>286.0</v>
      </c>
      <c r="F2562" s="5">
        <v>130.0</v>
      </c>
      <c r="G2562" s="5" t="s">
        <v>479</v>
      </c>
      <c r="H2562" s="5" t="s">
        <v>22570</v>
      </c>
      <c r="I2562" s="5" t="s">
        <v>22354</v>
      </c>
      <c r="J2562" s="5" t="s">
        <v>274</v>
      </c>
      <c r="K2562" s="5" t="s">
        <v>22571</v>
      </c>
      <c r="L2562" s="5" t="s">
        <v>19219</v>
      </c>
      <c r="M2562" s="10" t="str">
        <f>IFERROR(__xludf.DUMMYFUNCTION("REGEXEXTRACT(L3047, ""[\s,]([A-Z]{2})[,\s]\s?\d{5}"")"),"#N/A")</f>
        <v>#N/A</v>
      </c>
      <c r="N2562" s="5" t="s">
        <v>20289</v>
      </c>
      <c r="O2562" s="5">
        <v>32226.0</v>
      </c>
      <c r="P2562" s="5">
        <v>2.0</v>
      </c>
      <c r="Q2562" s="5" t="s">
        <v>22572</v>
      </c>
      <c r="R2562" s="5" t="s">
        <v>3236</v>
      </c>
      <c r="S2562" s="5">
        <v>21.0</v>
      </c>
      <c r="T2562" s="5" t="s">
        <v>53</v>
      </c>
      <c r="U2562" s="5">
        <v>0.0</v>
      </c>
      <c r="V2562" s="5" t="s">
        <v>52</v>
      </c>
      <c r="W2562" s="5" t="s">
        <v>22573</v>
      </c>
      <c r="X2562" s="5" t="s">
        <v>55</v>
      </c>
      <c r="Y2562" s="5" t="s">
        <v>22574</v>
      </c>
      <c r="Z2562" s="5" t="s">
        <v>22575</v>
      </c>
      <c r="AA2562" s="5" t="s">
        <v>22576</v>
      </c>
      <c r="AB2562" s="5" t="s">
        <v>235</v>
      </c>
      <c r="AC2562" s="5" t="s">
        <v>52</v>
      </c>
      <c r="AD2562" s="5" t="s">
        <v>3225</v>
      </c>
      <c r="AE2562" s="5" t="s">
        <v>3226</v>
      </c>
      <c r="AF2562" s="5" t="s">
        <v>3227</v>
      </c>
      <c r="AG2562" s="5" t="s">
        <v>52</v>
      </c>
      <c r="AH2562" s="5" t="s">
        <v>52</v>
      </c>
      <c r="AI2562" s="5" t="s">
        <v>3228</v>
      </c>
      <c r="AJ2562" s="5" t="s">
        <v>102</v>
      </c>
      <c r="AK2562" s="5" t="s">
        <v>52</v>
      </c>
      <c r="AL2562" s="5" t="s">
        <v>404</v>
      </c>
    </row>
    <row r="2563" hidden="1">
      <c r="A2563" s="5" t="s">
        <v>22577</v>
      </c>
      <c r="B2563" s="5" t="s">
        <v>14954</v>
      </c>
      <c r="C2563" s="5" t="s">
        <v>22578</v>
      </c>
      <c r="D2563" s="9">
        <v>42215.0</v>
      </c>
      <c r="E2563" s="5">
        <v>964.0</v>
      </c>
      <c r="F2563" s="5">
        <v>438.0</v>
      </c>
      <c r="G2563" s="5" t="s">
        <v>130</v>
      </c>
      <c r="H2563" s="5" t="s">
        <v>1792</v>
      </c>
      <c r="I2563" s="5" t="s">
        <v>3503</v>
      </c>
      <c r="J2563" s="5" t="s">
        <v>133</v>
      </c>
      <c r="K2563" s="5" t="s">
        <v>22579</v>
      </c>
      <c r="L2563" s="5" t="s">
        <v>22580</v>
      </c>
      <c r="M2563" s="10" t="str">
        <f>IFERROR(__xludf.DUMMYFUNCTION("REGEXEXTRACT(L3048, ""[\s,]([A-Z]{2})[,\s]\s?\d{5}"")"),"#N/A")</f>
        <v>#N/A</v>
      </c>
      <c r="N2563" s="5" t="s">
        <v>22581</v>
      </c>
      <c r="O2563" s="5" t="s">
        <v>52</v>
      </c>
      <c r="P2563" s="5">
        <v>1.0</v>
      </c>
      <c r="Q2563" s="5" t="s">
        <v>22582</v>
      </c>
      <c r="R2563" s="5" t="s">
        <v>244</v>
      </c>
      <c r="S2563" s="5">
        <v>33.0</v>
      </c>
      <c r="T2563" s="5" t="s">
        <v>69</v>
      </c>
      <c r="U2563" s="5">
        <v>2.0</v>
      </c>
      <c r="V2563" s="5" t="s">
        <v>70</v>
      </c>
      <c r="W2563" s="5" t="s">
        <v>22583</v>
      </c>
      <c r="X2563" s="5" t="s">
        <v>52</v>
      </c>
      <c r="Y2563" s="5" t="s">
        <v>52</v>
      </c>
      <c r="Z2563" s="5">
        <v>1506.0</v>
      </c>
      <c r="AA2563" s="5" t="s">
        <v>22584</v>
      </c>
      <c r="AB2563" s="5" t="s">
        <v>730</v>
      </c>
      <c r="AC2563" s="5" t="s">
        <v>283</v>
      </c>
      <c r="AD2563" s="5" t="s">
        <v>72</v>
      </c>
      <c r="AE2563" s="5" t="s">
        <v>73</v>
      </c>
      <c r="AF2563" s="5" t="s">
        <v>74</v>
      </c>
      <c r="AG2563" s="5" t="s">
        <v>75</v>
      </c>
      <c r="AH2563" s="5" t="s">
        <v>76</v>
      </c>
      <c r="AI2563" s="5" t="s">
        <v>77</v>
      </c>
      <c r="AJ2563" s="5" t="s">
        <v>8854</v>
      </c>
      <c r="AK2563" s="5" t="s">
        <v>22585</v>
      </c>
      <c r="AL2563" s="5" t="s">
        <v>525</v>
      </c>
    </row>
    <row r="2564" hidden="1">
      <c r="A2564" s="5" t="s">
        <v>22586</v>
      </c>
      <c r="B2564" s="5" t="s">
        <v>22587</v>
      </c>
      <c r="C2564" s="5" t="s">
        <v>3231</v>
      </c>
      <c r="D2564" s="9">
        <v>42215.0</v>
      </c>
      <c r="E2564" s="5">
        <v>97350.0</v>
      </c>
      <c r="F2564" s="5">
        <v>44250.0</v>
      </c>
      <c r="G2564" s="5" t="s">
        <v>963</v>
      </c>
      <c r="H2564" s="5" t="s">
        <v>480</v>
      </c>
      <c r="I2564" s="5" t="s">
        <v>22354</v>
      </c>
      <c r="J2564" s="5" t="s">
        <v>965</v>
      </c>
      <c r="K2564" s="5" t="s">
        <v>22588</v>
      </c>
      <c r="L2564" s="5" t="s">
        <v>22589</v>
      </c>
      <c r="M2564" s="10" t="str">
        <f>IFERROR(__xludf.DUMMYFUNCTION("REGEXEXTRACT(L3049, ""[\s,]([A-Z]{2})[,\s]\s?\d{5}"")"),"#N/A")</f>
        <v>#N/A</v>
      </c>
      <c r="N2564" s="5" t="s">
        <v>22590</v>
      </c>
      <c r="O2564" s="5">
        <v>30354.0</v>
      </c>
      <c r="P2564" s="5">
        <v>2.0</v>
      </c>
      <c r="Q2564" s="5" t="s">
        <v>22572</v>
      </c>
      <c r="R2564" s="5" t="s">
        <v>3236</v>
      </c>
      <c r="S2564" s="5">
        <v>59.0</v>
      </c>
      <c r="T2564" s="5" t="s">
        <v>115</v>
      </c>
      <c r="U2564" s="5">
        <v>0.0</v>
      </c>
      <c r="V2564" s="5" t="s">
        <v>70</v>
      </c>
      <c r="W2564" s="5" t="s">
        <v>22574</v>
      </c>
      <c r="X2564" s="5" t="s">
        <v>71</v>
      </c>
      <c r="Y2564" s="5" t="s">
        <v>52</v>
      </c>
      <c r="Z2564" s="5" t="s">
        <v>22591</v>
      </c>
      <c r="AA2564" s="5" t="s">
        <v>22576</v>
      </c>
      <c r="AB2564" s="5" t="s">
        <v>235</v>
      </c>
      <c r="AC2564" s="5" t="s">
        <v>52</v>
      </c>
      <c r="AD2564" s="5" t="s">
        <v>2791</v>
      </c>
      <c r="AE2564" s="5" t="s">
        <v>2792</v>
      </c>
      <c r="AF2564" s="5" t="s">
        <v>52</v>
      </c>
      <c r="AG2564" s="5" t="s">
        <v>52</v>
      </c>
      <c r="AH2564" s="5">
        <v>79118.0</v>
      </c>
      <c r="AI2564" s="5" t="s">
        <v>2793</v>
      </c>
      <c r="AJ2564" s="5" t="s">
        <v>22587</v>
      </c>
      <c r="AK2564" s="5" t="s">
        <v>22589</v>
      </c>
      <c r="AL2564" s="5" t="s">
        <v>404</v>
      </c>
    </row>
    <row r="2565">
      <c r="A2565" s="5" t="s">
        <v>22592</v>
      </c>
      <c r="B2565" s="5" t="s">
        <v>22593</v>
      </c>
      <c r="C2565" s="5" t="s">
        <v>4286</v>
      </c>
      <c r="D2565" s="9">
        <v>42214.0</v>
      </c>
      <c r="E2565" s="5">
        <v>192313.0</v>
      </c>
      <c r="F2565" s="5">
        <v>87415.0</v>
      </c>
      <c r="G2565" s="5" t="s">
        <v>1084</v>
      </c>
      <c r="H2565" s="5" t="s">
        <v>45</v>
      </c>
      <c r="I2565" s="5" t="s">
        <v>11215</v>
      </c>
      <c r="J2565" s="5" t="s">
        <v>872</v>
      </c>
      <c r="K2565" s="5" t="s">
        <v>22594</v>
      </c>
      <c r="L2565" s="5" t="s">
        <v>22595</v>
      </c>
      <c r="M2565" s="10" t="str">
        <f>IFERROR(__xludf.DUMMYFUNCTION("REGEXEXTRACT(L3050, ""[\s,]([A-Z]{2})[,\s]\s?\d{5}"")"),"#N/A")</f>
        <v>#N/A</v>
      </c>
      <c r="N2565" s="5" t="s">
        <v>4289</v>
      </c>
      <c r="O2565" s="5">
        <v>48009.0</v>
      </c>
      <c r="P2565" s="5">
        <v>4.0</v>
      </c>
      <c r="Q2565" s="5" t="s">
        <v>22596</v>
      </c>
      <c r="R2565" s="5" t="s">
        <v>8719</v>
      </c>
      <c r="S2565" s="5">
        <v>12799.0</v>
      </c>
      <c r="T2565" s="5" t="s">
        <v>53</v>
      </c>
      <c r="U2565" s="5">
        <v>0.0</v>
      </c>
      <c r="V2565" s="5" t="s">
        <v>52</v>
      </c>
      <c r="W2565" s="5" t="s">
        <v>22597</v>
      </c>
      <c r="X2565" s="5" t="s">
        <v>71</v>
      </c>
      <c r="Y2565" s="5" t="s">
        <v>52</v>
      </c>
      <c r="Z2565" s="5" t="s">
        <v>22297</v>
      </c>
      <c r="AA2565" s="5" t="s">
        <v>22598</v>
      </c>
      <c r="AB2565" s="5" t="s">
        <v>2743</v>
      </c>
      <c r="AC2565" s="5" t="s">
        <v>52</v>
      </c>
      <c r="AD2565" s="5" t="s">
        <v>11980</v>
      </c>
      <c r="AE2565" s="5" t="s">
        <v>11981</v>
      </c>
      <c r="AF2565" s="5" t="s">
        <v>218</v>
      </c>
      <c r="AG2565" s="5" t="s">
        <v>52</v>
      </c>
      <c r="AH2565" s="5" t="s">
        <v>11982</v>
      </c>
      <c r="AI2565" s="5" t="s">
        <v>11983</v>
      </c>
      <c r="AJ2565" s="5" t="s">
        <v>22599</v>
      </c>
      <c r="AK2565" s="5" t="s">
        <v>22600</v>
      </c>
      <c r="AL2565" s="5" t="s">
        <v>1092</v>
      </c>
    </row>
    <row r="2566" hidden="1">
      <c r="A2566" s="5" t="s">
        <v>22601</v>
      </c>
      <c r="B2566" s="5" t="s">
        <v>22602</v>
      </c>
      <c r="C2566" s="5" t="s">
        <v>22603</v>
      </c>
      <c r="D2566" s="9">
        <v>42213.0</v>
      </c>
      <c r="E2566" s="5">
        <v>82236.0</v>
      </c>
      <c r="F2566" s="5">
        <v>37380.0</v>
      </c>
      <c r="G2566" s="5" t="s">
        <v>4824</v>
      </c>
      <c r="H2566" s="5" t="s">
        <v>3215</v>
      </c>
      <c r="I2566" s="5" t="s">
        <v>15687</v>
      </c>
      <c r="J2566" s="5" t="s">
        <v>4825</v>
      </c>
      <c r="K2566" s="5" t="s">
        <v>22604</v>
      </c>
      <c r="L2566" s="5" t="s">
        <v>22605</v>
      </c>
      <c r="M2566" s="10" t="str">
        <f>IFERROR(__xludf.DUMMYFUNCTION("REGEXEXTRACT(L3051, ""[\s,]([A-Z]{2})[,\s]\s?\d{5}"")"),"#N/A")</f>
        <v>#N/A</v>
      </c>
      <c r="N2566" s="5" t="s">
        <v>22606</v>
      </c>
      <c r="O2566" s="5">
        <v>7092.0</v>
      </c>
      <c r="P2566" s="5">
        <v>2.0</v>
      </c>
      <c r="Q2566" s="5" t="s">
        <v>22607</v>
      </c>
      <c r="R2566" s="5" t="s">
        <v>52</v>
      </c>
      <c r="S2566" s="5">
        <v>140.0</v>
      </c>
      <c r="T2566" s="5" t="s">
        <v>2397</v>
      </c>
      <c r="U2566" s="5">
        <v>0.0</v>
      </c>
      <c r="V2566" s="5" t="s">
        <v>93</v>
      </c>
      <c r="W2566" s="5" t="s">
        <v>22608</v>
      </c>
      <c r="X2566" s="5" t="s">
        <v>55</v>
      </c>
      <c r="Y2566" s="5" t="s">
        <v>22609</v>
      </c>
      <c r="Z2566" s="5" t="s">
        <v>22563</v>
      </c>
      <c r="AA2566" s="5" t="s">
        <v>22610</v>
      </c>
      <c r="AB2566" s="5" t="s">
        <v>235</v>
      </c>
      <c r="AC2566" s="5" t="s">
        <v>52</v>
      </c>
      <c r="AD2566" s="5" t="s">
        <v>3141</v>
      </c>
      <c r="AE2566" s="5" t="s">
        <v>3142</v>
      </c>
      <c r="AF2566" s="5" t="s">
        <v>162</v>
      </c>
      <c r="AG2566" s="5" t="s">
        <v>52</v>
      </c>
      <c r="AH2566" s="5" t="s">
        <v>52</v>
      </c>
      <c r="AI2566" s="5" t="s">
        <v>3143</v>
      </c>
      <c r="AJ2566" s="5" t="s">
        <v>22602</v>
      </c>
      <c r="AK2566" s="5" t="s">
        <v>22605</v>
      </c>
      <c r="AL2566" s="5" t="s">
        <v>166</v>
      </c>
    </row>
    <row r="2567" hidden="1">
      <c r="A2567" s="5" t="s">
        <v>22611</v>
      </c>
      <c r="B2567" s="5" t="s">
        <v>10606</v>
      </c>
      <c r="C2567" s="5" t="s">
        <v>2569</v>
      </c>
      <c r="D2567" s="9">
        <v>42213.0</v>
      </c>
      <c r="E2567" s="5">
        <v>82236.0</v>
      </c>
      <c r="F2567" s="5">
        <v>37380.0</v>
      </c>
      <c r="G2567" s="5" t="s">
        <v>4824</v>
      </c>
      <c r="H2567" s="5" t="s">
        <v>3215</v>
      </c>
      <c r="I2567" s="5" t="s">
        <v>15687</v>
      </c>
      <c r="J2567" s="5" t="s">
        <v>4825</v>
      </c>
      <c r="K2567" s="5" t="s">
        <v>22612</v>
      </c>
      <c r="L2567" s="5" t="s">
        <v>22613</v>
      </c>
      <c r="M2567" s="10" t="str">
        <f>IFERROR(__xludf.DUMMYFUNCTION("REGEXEXTRACT(L3052, ""[\s,]([A-Z]{2})[,\s]\s?\d{5}"")"),"#N/A")</f>
        <v>#N/A</v>
      </c>
      <c r="N2567" s="5" t="s">
        <v>22614</v>
      </c>
      <c r="O2567" s="5">
        <v>7302.0</v>
      </c>
      <c r="P2567" s="5">
        <v>2.0</v>
      </c>
      <c r="Q2567" s="5" t="s">
        <v>22607</v>
      </c>
      <c r="R2567" s="5" t="s">
        <v>52</v>
      </c>
      <c r="S2567" s="5">
        <v>140.0</v>
      </c>
      <c r="T2567" s="5" t="s">
        <v>2397</v>
      </c>
      <c r="U2567" s="5">
        <v>0.0</v>
      </c>
      <c r="V2567" s="5" t="s">
        <v>70</v>
      </c>
      <c r="W2567" s="5" t="s">
        <v>22609</v>
      </c>
      <c r="X2567" s="5" t="s">
        <v>71</v>
      </c>
      <c r="Y2567" s="5" t="s">
        <v>52</v>
      </c>
      <c r="Z2567" s="5" t="s">
        <v>22563</v>
      </c>
      <c r="AA2567" s="5" t="s">
        <v>22610</v>
      </c>
      <c r="AB2567" s="5" t="s">
        <v>235</v>
      </c>
      <c r="AC2567" s="5" t="s">
        <v>52</v>
      </c>
      <c r="AD2567" s="5" t="s">
        <v>20174</v>
      </c>
      <c r="AE2567" s="5" t="s">
        <v>20175</v>
      </c>
      <c r="AF2567" s="5" t="s">
        <v>20176</v>
      </c>
      <c r="AG2567" s="5" t="s">
        <v>75</v>
      </c>
      <c r="AH2567" s="5">
        <v>7960.0</v>
      </c>
      <c r="AI2567" s="5" t="s">
        <v>20177</v>
      </c>
      <c r="AJ2567" s="5" t="s">
        <v>10606</v>
      </c>
      <c r="AK2567" s="5" t="s">
        <v>22615</v>
      </c>
      <c r="AL2567" s="5" t="s">
        <v>5091</v>
      </c>
    </row>
    <row r="2568" hidden="1">
      <c r="A2568" s="5" t="s">
        <v>22616</v>
      </c>
      <c r="B2568" s="5" t="s">
        <v>10034</v>
      </c>
      <c r="C2568" s="5" t="s">
        <v>22617</v>
      </c>
      <c r="D2568" s="9">
        <v>42213.0</v>
      </c>
      <c r="E2568" s="5">
        <v>184162.0</v>
      </c>
      <c r="F2568" s="5">
        <v>83710.0</v>
      </c>
      <c r="G2568" s="5" t="s">
        <v>1419</v>
      </c>
      <c r="H2568" s="5" t="s">
        <v>1534</v>
      </c>
      <c r="I2568" s="5" t="s">
        <v>20824</v>
      </c>
      <c r="J2568" s="5" t="s">
        <v>256</v>
      </c>
      <c r="K2568" s="5" t="s">
        <v>22618</v>
      </c>
      <c r="L2568" s="5" t="s">
        <v>10034</v>
      </c>
      <c r="M2568" s="10" t="str">
        <f>IFERROR(__xludf.DUMMYFUNCTION("REGEXEXTRACT(L3053, ""[\s,]([A-Z]{2})[,\s]\s?\d{5}"")"),"#N/A")</f>
        <v>#N/A</v>
      </c>
      <c r="N2568" s="5" t="s">
        <v>22619</v>
      </c>
      <c r="O2568" s="5" t="s">
        <v>52</v>
      </c>
      <c r="P2568" s="5">
        <v>4.0</v>
      </c>
      <c r="Q2568" s="5" t="s">
        <v>22620</v>
      </c>
      <c r="R2568" s="5" t="s">
        <v>22621</v>
      </c>
      <c r="S2568" s="5">
        <v>24.0</v>
      </c>
      <c r="T2568" s="5" t="s">
        <v>115</v>
      </c>
      <c r="U2568" s="5">
        <v>122.0</v>
      </c>
      <c r="V2568" s="5" t="s">
        <v>93</v>
      </c>
      <c r="W2568" s="5" t="s">
        <v>22622</v>
      </c>
      <c r="X2568" s="5" t="s">
        <v>52</v>
      </c>
      <c r="Y2568" s="5" t="s">
        <v>52</v>
      </c>
      <c r="Z2568" s="5" t="s">
        <v>22623</v>
      </c>
      <c r="AA2568" s="5" t="s">
        <v>22624</v>
      </c>
      <c r="AB2568" s="5" t="s">
        <v>1426</v>
      </c>
      <c r="AC2568" s="5" t="s">
        <v>52</v>
      </c>
      <c r="AD2568" s="5" t="s">
        <v>565</v>
      </c>
      <c r="AE2568" s="5" t="s">
        <v>566</v>
      </c>
      <c r="AF2568" s="5" t="s">
        <v>567</v>
      </c>
      <c r="AG2568" s="5" t="s">
        <v>52</v>
      </c>
      <c r="AH2568" s="5" t="s">
        <v>52</v>
      </c>
      <c r="AI2568" s="5" t="s">
        <v>568</v>
      </c>
      <c r="AJ2568" s="5" t="s">
        <v>22625</v>
      </c>
      <c r="AK2568" s="5" t="s">
        <v>22626</v>
      </c>
      <c r="AL2568" s="5" t="s">
        <v>1727</v>
      </c>
    </row>
    <row r="2569" hidden="1">
      <c r="A2569" s="5" t="s">
        <v>22627</v>
      </c>
      <c r="B2569" s="5" t="s">
        <v>6102</v>
      </c>
      <c r="C2569" s="5" t="s">
        <v>22628</v>
      </c>
      <c r="D2569" s="9">
        <v>42211.0</v>
      </c>
      <c r="E2569" s="5">
        <v>46864.0</v>
      </c>
      <c r="F2569" s="5">
        <v>21302.0</v>
      </c>
      <c r="G2569" s="5" t="s">
        <v>107</v>
      </c>
      <c r="H2569" s="5" t="s">
        <v>290</v>
      </c>
      <c r="I2569" s="5" t="s">
        <v>22629</v>
      </c>
      <c r="J2569" s="5" t="s">
        <v>109</v>
      </c>
      <c r="K2569" s="5" t="s">
        <v>22630</v>
      </c>
      <c r="L2569" s="5" t="s">
        <v>22631</v>
      </c>
      <c r="M2569" s="10" t="str">
        <f>IFERROR(__xludf.DUMMYFUNCTION("REGEXEXTRACT(L3054, ""[\s,]([A-Z]{2})[,\s]\s?\d{5}"")"),"#N/A")</f>
        <v>#N/A</v>
      </c>
      <c r="N2569" s="5" t="s">
        <v>22632</v>
      </c>
      <c r="O2569" s="5">
        <v>7102.0</v>
      </c>
      <c r="P2569" s="5">
        <v>2.0</v>
      </c>
      <c r="Q2569" s="5" t="s">
        <v>22633</v>
      </c>
      <c r="R2569" s="5" t="s">
        <v>2396</v>
      </c>
      <c r="S2569" s="5">
        <v>11335.0</v>
      </c>
      <c r="T2569" s="5" t="s">
        <v>115</v>
      </c>
      <c r="U2569" s="5">
        <v>119.0</v>
      </c>
      <c r="V2569" s="5" t="s">
        <v>93</v>
      </c>
      <c r="W2569" s="5" t="s">
        <v>22634</v>
      </c>
      <c r="X2569" s="5" t="s">
        <v>71</v>
      </c>
      <c r="Y2569" s="5" t="s">
        <v>52</v>
      </c>
      <c r="Z2569" s="5">
        <v>5207.0</v>
      </c>
      <c r="AA2569" s="5" t="s">
        <v>22635</v>
      </c>
      <c r="AB2569" s="5" t="s">
        <v>22636</v>
      </c>
      <c r="AC2569" s="5" t="s">
        <v>52</v>
      </c>
      <c r="AD2569" s="5" t="s">
        <v>120</v>
      </c>
      <c r="AE2569" s="5" t="s">
        <v>121</v>
      </c>
      <c r="AF2569" s="5" t="s">
        <v>122</v>
      </c>
      <c r="AG2569" s="5" t="s">
        <v>75</v>
      </c>
      <c r="AH2569" s="5">
        <v>8830.0</v>
      </c>
      <c r="AI2569" s="5" t="s">
        <v>123</v>
      </c>
      <c r="AJ2569" s="5" t="s">
        <v>6102</v>
      </c>
      <c r="AK2569" s="5" t="s">
        <v>22631</v>
      </c>
      <c r="AL2569" s="5" t="s">
        <v>126</v>
      </c>
    </row>
    <row r="2570" hidden="1">
      <c r="A2570" s="5" t="s">
        <v>22637</v>
      </c>
      <c r="B2570" s="5" t="s">
        <v>16737</v>
      </c>
      <c r="C2570" s="5" t="s">
        <v>16738</v>
      </c>
      <c r="D2570" s="9">
        <v>42209.0</v>
      </c>
      <c r="E2570" s="5">
        <v>38056.0</v>
      </c>
      <c r="F2570" s="5">
        <v>17298.0</v>
      </c>
      <c r="G2570" s="5" t="s">
        <v>3378</v>
      </c>
      <c r="H2570" s="5" t="s">
        <v>272</v>
      </c>
      <c r="I2570" s="5" t="s">
        <v>6578</v>
      </c>
      <c r="J2570" s="5" t="s">
        <v>3378</v>
      </c>
      <c r="K2570" s="5" t="s">
        <v>22638</v>
      </c>
      <c r="L2570" s="5" t="s">
        <v>16741</v>
      </c>
      <c r="M2570" s="10" t="str">
        <f>IFERROR(__xludf.DUMMYFUNCTION("REGEXEXTRACT(L3055, ""[\s,]([A-Z]{2})[,\s]\s?\d{5}"")"),"#N/A")</f>
        <v>#N/A</v>
      </c>
      <c r="N2570" s="5" t="s">
        <v>16742</v>
      </c>
      <c r="O2570" s="5">
        <v>45242.0</v>
      </c>
      <c r="P2570" s="5">
        <v>1.0</v>
      </c>
      <c r="Q2570" s="5" t="s">
        <v>22639</v>
      </c>
      <c r="R2570" s="5">
        <v>4200.0</v>
      </c>
      <c r="S2570" s="5">
        <v>1158.0</v>
      </c>
      <c r="T2570" s="5" t="s">
        <v>69</v>
      </c>
      <c r="U2570" s="5">
        <v>0.0</v>
      </c>
      <c r="V2570" s="5" t="s">
        <v>93</v>
      </c>
      <c r="W2570" s="5" t="s">
        <v>22640</v>
      </c>
      <c r="X2570" s="5" t="s">
        <v>55</v>
      </c>
      <c r="Y2570" s="5" t="s">
        <v>22641</v>
      </c>
      <c r="Z2570" s="5" t="s">
        <v>22642</v>
      </c>
      <c r="AA2570" s="5" t="s">
        <v>22643</v>
      </c>
      <c r="AB2570" s="5" t="s">
        <v>1426</v>
      </c>
      <c r="AC2570" s="5" t="s">
        <v>52</v>
      </c>
      <c r="AD2570" s="5" t="s">
        <v>3141</v>
      </c>
      <c r="AE2570" s="5" t="s">
        <v>3142</v>
      </c>
      <c r="AF2570" s="5" t="s">
        <v>162</v>
      </c>
      <c r="AG2570" s="5" t="s">
        <v>52</v>
      </c>
      <c r="AH2570" s="5" t="s">
        <v>52</v>
      </c>
      <c r="AI2570" s="5" t="s">
        <v>3143</v>
      </c>
      <c r="AJ2570" s="5" t="s">
        <v>102</v>
      </c>
      <c r="AK2570" s="5" t="s">
        <v>52</v>
      </c>
      <c r="AL2570" s="5" t="s">
        <v>162</v>
      </c>
    </row>
    <row r="2571" hidden="1">
      <c r="A2571" s="5" t="s">
        <v>22644</v>
      </c>
      <c r="B2571" s="5" t="s">
        <v>21812</v>
      </c>
      <c r="C2571" s="5" t="s">
        <v>22506</v>
      </c>
      <c r="D2571" s="9">
        <v>42209.0</v>
      </c>
      <c r="E2571" s="5">
        <v>46240.0</v>
      </c>
      <c r="F2571" s="5">
        <v>21018.0</v>
      </c>
      <c r="G2571" s="5" t="s">
        <v>3378</v>
      </c>
      <c r="H2571" s="5" t="s">
        <v>272</v>
      </c>
      <c r="I2571" s="5" t="s">
        <v>6578</v>
      </c>
      <c r="J2571" s="5" t="s">
        <v>3378</v>
      </c>
      <c r="K2571" s="5" t="s">
        <v>22645</v>
      </c>
      <c r="L2571" s="5" t="s">
        <v>22508</v>
      </c>
      <c r="M2571" s="10" t="str">
        <f>IFERROR(__xludf.DUMMYFUNCTION("REGEXEXTRACT(L3056, ""[\s,]([A-Z]{2})[,\s]\s?\d{5}"")"),"#N/A")</f>
        <v>#N/A</v>
      </c>
      <c r="N2571" s="5" t="s">
        <v>22509</v>
      </c>
      <c r="O2571" s="5">
        <v>41018.0</v>
      </c>
      <c r="P2571" s="5">
        <v>1.0</v>
      </c>
      <c r="Q2571" s="5" t="s">
        <v>22639</v>
      </c>
      <c r="R2571" s="5">
        <v>4200.0</v>
      </c>
      <c r="S2571" s="5">
        <v>1158.0</v>
      </c>
      <c r="T2571" s="5" t="s">
        <v>115</v>
      </c>
      <c r="U2571" s="5">
        <v>0.0</v>
      </c>
      <c r="V2571" s="5" t="s">
        <v>70</v>
      </c>
      <c r="W2571" s="5" t="s">
        <v>22641</v>
      </c>
      <c r="X2571" s="5" t="s">
        <v>71</v>
      </c>
      <c r="Y2571" s="5" t="s">
        <v>52</v>
      </c>
      <c r="Z2571" s="5" t="s">
        <v>22646</v>
      </c>
      <c r="AA2571" s="5" t="s">
        <v>22643</v>
      </c>
      <c r="AB2571" s="5" t="s">
        <v>1426</v>
      </c>
      <c r="AC2571" s="5" t="s">
        <v>283</v>
      </c>
      <c r="AD2571" s="5" t="s">
        <v>398</v>
      </c>
      <c r="AE2571" s="5" t="s">
        <v>399</v>
      </c>
      <c r="AF2571" s="5" t="s">
        <v>400</v>
      </c>
      <c r="AG2571" s="5" t="s">
        <v>401</v>
      </c>
      <c r="AH2571" s="5">
        <v>23502.0</v>
      </c>
      <c r="AI2571" s="5" t="s">
        <v>402</v>
      </c>
      <c r="AJ2571" s="5" t="s">
        <v>21812</v>
      </c>
      <c r="AK2571" s="5" t="s">
        <v>22508</v>
      </c>
      <c r="AL2571" s="5" t="s">
        <v>162</v>
      </c>
    </row>
    <row r="2572" hidden="1">
      <c r="A2572" s="5" t="s">
        <v>22647</v>
      </c>
      <c r="B2572" s="5" t="s">
        <v>21963</v>
      </c>
      <c r="C2572" s="5" t="s">
        <v>21964</v>
      </c>
      <c r="D2572" s="9">
        <v>42208.0</v>
      </c>
      <c r="E2572" s="5">
        <v>42988.0</v>
      </c>
      <c r="F2572" s="5">
        <v>19540.0</v>
      </c>
      <c r="G2572" s="5" t="s">
        <v>21965</v>
      </c>
      <c r="H2572" s="5" t="s">
        <v>171</v>
      </c>
      <c r="I2572" s="5" t="s">
        <v>22648</v>
      </c>
      <c r="J2572" s="5" t="s">
        <v>2156</v>
      </c>
      <c r="K2572" s="5" t="s">
        <v>14840</v>
      </c>
      <c r="L2572" s="5" t="s">
        <v>21967</v>
      </c>
      <c r="M2572" s="10" t="str">
        <f>IFERROR(__xludf.DUMMYFUNCTION("REGEXEXTRACT(L3057, ""[\s,]([A-Z]{2})[,\s]\s?\d{5}"")"),"#N/A")</f>
        <v>#N/A</v>
      </c>
      <c r="N2572" s="5" t="s">
        <v>21968</v>
      </c>
      <c r="O2572" s="5">
        <v>77060.0</v>
      </c>
      <c r="P2572" s="5">
        <v>1.0</v>
      </c>
      <c r="Q2572" s="5" t="s">
        <v>22649</v>
      </c>
      <c r="R2572" s="5" t="s">
        <v>21970</v>
      </c>
      <c r="S2572" s="5">
        <v>1.0</v>
      </c>
      <c r="T2572" s="5" t="s">
        <v>3687</v>
      </c>
      <c r="U2572" s="5">
        <v>20.0</v>
      </c>
      <c r="V2572" s="5" t="s">
        <v>70</v>
      </c>
      <c r="W2572" s="5" t="s">
        <v>22650</v>
      </c>
      <c r="X2572" s="5" t="s">
        <v>71</v>
      </c>
      <c r="Y2572" s="5" t="s">
        <v>52</v>
      </c>
      <c r="Z2572" s="5">
        <v>191.0</v>
      </c>
      <c r="AA2572" s="5">
        <v>11835.0</v>
      </c>
      <c r="AB2572" s="5" t="s">
        <v>730</v>
      </c>
      <c r="AC2572" s="5" t="s">
        <v>283</v>
      </c>
      <c r="AD2572" s="5" t="s">
        <v>1230</v>
      </c>
      <c r="AE2572" s="5" t="s">
        <v>1231</v>
      </c>
      <c r="AF2572" s="5" t="s">
        <v>52</v>
      </c>
      <c r="AG2572" s="5" t="s">
        <v>52</v>
      </c>
      <c r="AH2572" s="5" t="s">
        <v>52</v>
      </c>
      <c r="AI2572" s="5" t="s">
        <v>1232</v>
      </c>
      <c r="AJ2572" s="5" t="s">
        <v>102</v>
      </c>
      <c r="AK2572" s="5" t="s">
        <v>52</v>
      </c>
      <c r="AL2572" s="5" t="s">
        <v>21974</v>
      </c>
    </row>
    <row r="2573" hidden="1">
      <c r="A2573" s="5" t="s">
        <v>22651</v>
      </c>
      <c r="B2573" s="5" t="s">
        <v>22652</v>
      </c>
      <c r="C2573" s="5" t="s">
        <v>22088</v>
      </c>
      <c r="D2573" s="9">
        <v>42208.0</v>
      </c>
      <c r="E2573" s="5">
        <v>42988.0</v>
      </c>
      <c r="F2573" s="5">
        <v>19540.0</v>
      </c>
      <c r="G2573" s="5" t="s">
        <v>21965</v>
      </c>
      <c r="H2573" s="5" t="s">
        <v>171</v>
      </c>
      <c r="I2573" s="5" t="s">
        <v>22648</v>
      </c>
      <c r="J2573" s="5" t="s">
        <v>2156</v>
      </c>
      <c r="K2573" s="5" t="s">
        <v>14840</v>
      </c>
      <c r="L2573" s="5" t="s">
        <v>22653</v>
      </c>
      <c r="M2573" s="10" t="str">
        <f>IFERROR(__xludf.DUMMYFUNCTION("REGEXEXTRACT(L3058, ""[\s,]([A-Z]{2})[,\s]\s?\d{5}"")"),"#N/A")</f>
        <v>#N/A</v>
      </c>
      <c r="N2573" s="5" t="s">
        <v>22090</v>
      </c>
      <c r="O2573" s="5">
        <v>15088.0</v>
      </c>
      <c r="P2573" s="5">
        <v>1.0</v>
      </c>
      <c r="Q2573" s="5" t="s">
        <v>22649</v>
      </c>
      <c r="R2573" s="5" t="s">
        <v>21970</v>
      </c>
      <c r="S2573" s="5">
        <v>1.0</v>
      </c>
      <c r="T2573" s="5" t="s">
        <v>3687</v>
      </c>
      <c r="U2573" s="5">
        <v>0.0</v>
      </c>
      <c r="V2573" s="5" t="s">
        <v>70</v>
      </c>
      <c r="W2573" s="5" t="s">
        <v>22654</v>
      </c>
      <c r="X2573" s="5" t="s">
        <v>55</v>
      </c>
      <c r="Y2573" s="5" t="s">
        <v>22650</v>
      </c>
      <c r="Z2573" s="5">
        <v>191.0</v>
      </c>
      <c r="AA2573" s="5">
        <v>11835.0</v>
      </c>
      <c r="AB2573" s="5" t="s">
        <v>730</v>
      </c>
      <c r="AC2573" s="5" t="s">
        <v>52</v>
      </c>
      <c r="AD2573" s="5" t="s">
        <v>1230</v>
      </c>
      <c r="AE2573" s="5" t="s">
        <v>1231</v>
      </c>
      <c r="AF2573" s="5" t="s">
        <v>52</v>
      </c>
      <c r="AG2573" s="5" t="s">
        <v>52</v>
      </c>
      <c r="AH2573" s="5" t="s">
        <v>52</v>
      </c>
      <c r="AI2573" s="5" t="s">
        <v>1232</v>
      </c>
      <c r="AJ2573" s="5" t="s">
        <v>22092</v>
      </c>
      <c r="AK2573" s="5" t="s">
        <v>22093</v>
      </c>
      <c r="AL2573" s="5" t="s">
        <v>21974</v>
      </c>
    </row>
    <row r="2574" hidden="1">
      <c r="A2574" s="5" t="s">
        <v>22655</v>
      </c>
      <c r="B2574" s="5" t="s">
        <v>16737</v>
      </c>
      <c r="C2574" s="5" t="s">
        <v>16738</v>
      </c>
      <c r="D2574" s="9">
        <v>42207.0</v>
      </c>
      <c r="E2574" s="5">
        <v>8235.0</v>
      </c>
      <c r="F2574" s="5">
        <v>3743.0</v>
      </c>
      <c r="G2574" s="5" t="s">
        <v>3378</v>
      </c>
      <c r="H2574" s="5" t="s">
        <v>272</v>
      </c>
      <c r="I2574" s="5" t="s">
        <v>21156</v>
      </c>
      <c r="J2574" s="5" t="s">
        <v>3378</v>
      </c>
      <c r="K2574" s="5" t="s">
        <v>22656</v>
      </c>
      <c r="L2574" s="5" t="s">
        <v>16741</v>
      </c>
      <c r="M2574" s="10" t="str">
        <f>IFERROR(__xludf.DUMMYFUNCTION("REGEXEXTRACT(L3059, ""[\s,]([A-Z]{2})[,\s]\s?\d{5}"")"),"#N/A")</f>
        <v>#N/A</v>
      </c>
      <c r="N2574" s="5" t="s">
        <v>16742</v>
      </c>
      <c r="O2574" s="5">
        <v>45242.0</v>
      </c>
      <c r="P2574" s="5">
        <v>1.0</v>
      </c>
      <c r="Q2574" s="5" t="s">
        <v>22657</v>
      </c>
      <c r="R2574" s="5" t="s">
        <v>923</v>
      </c>
      <c r="S2574" s="5">
        <v>365.0</v>
      </c>
      <c r="T2574" s="5" t="s">
        <v>69</v>
      </c>
      <c r="U2574" s="5">
        <v>0.0</v>
      </c>
      <c r="V2574" s="5" t="s">
        <v>93</v>
      </c>
      <c r="W2574" s="5" t="s">
        <v>22658</v>
      </c>
      <c r="X2574" s="5" t="s">
        <v>55</v>
      </c>
      <c r="Y2574" s="5" t="s">
        <v>22659</v>
      </c>
      <c r="Z2574" s="5" t="s">
        <v>3283</v>
      </c>
      <c r="AA2574" s="5">
        <v>1515944.0</v>
      </c>
      <c r="AB2574" s="5" t="s">
        <v>180</v>
      </c>
      <c r="AC2574" s="5" t="s">
        <v>52</v>
      </c>
      <c r="AD2574" s="5" t="s">
        <v>3141</v>
      </c>
      <c r="AE2574" s="5" t="s">
        <v>3142</v>
      </c>
      <c r="AF2574" s="5" t="s">
        <v>162</v>
      </c>
      <c r="AG2574" s="5" t="s">
        <v>52</v>
      </c>
      <c r="AH2574" s="5" t="s">
        <v>52</v>
      </c>
      <c r="AI2574" s="5" t="s">
        <v>3143</v>
      </c>
      <c r="AJ2574" s="5" t="s">
        <v>102</v>
      </c>
      <c r="AK2574" s="5" t="s">
        <v>52</v>
      </c>
      <c r="AL2574" s="5" t="s">
        <v>162</v>
      </c>
    </row>
    <row r="2575" hidden="1">
      <c r="A2575" s="5" t="s">
        <v>22660</v>
      </c>
      <c r="B2575" s="5" t="s">
        <v>14992</v>
      </c>
      <c r="C2575" s="5" t="s">
        <v>14993</v>
      </c>
      <c r="D2575" s="9">
        <v>42207.0</v>
      </c>
      <c r="E2575" s="5">
        <v>83600.0</v>
      </c>
      <c r="F2575" s="5">
        <v>38000.0</v>
      </c>
      <c r="G2575" s="5" t="s">
        <v>2212</v>
      </c>
      <c r="H2575" s="5" t="s">
        <v>189</v>
      </c>
      <c r="I2575" s="5" t="s">
        <v>22661</v>
      </c>
      <c r="J2575" s="5" t="s">
        <v>2214</v>
      </c>
      <c r="K2575" s="5" t="s">
        <v>22662</v>
      </c>
      <c r="L2575" s="5" t="s">
        <v>22663</v>
      </c>
      <c r="M2575" s="10" t="str">
        <f>IFERROR(__xludf.DUMMYFUNCTION("REGEXEXTRACT(L3060, ""[\s,]([A-Z]{2})[,\s]\s?\d{5}"")"),"#N/A")</f>
        <v>#N/A</v>
      </c>
      <c r="N2575" s="5" t="s">
        <v>22664</v>
      </c>
      <c r="O2575" s="5">
        <v>94987.0</v>
      </c>
      <c r="P2575" s="5">
        <v>2.0</v>
      </c>
      <c r="Q2575" s="5" t="s">
        <v>22665</v>
      </c>
      <c r="R2575" s="5" t="s">
        <v>4222</v>
      </c>
      <c r="S2575" s="5">
        <v>865.0</v>
      </c>
      <c r="T2575" s="5" t="s">
        <v>115</v>
      </c>
      <c r="U2575" s="5">
        <v>0.0</v>
      </c>
      <c r="V2575" s="5" t="s">
        <v>52</v>
      </c>
      <c r="W2575" s="5" t="s">
        <v>22666</v>
      </c>
      <c r="X2575" s="5" t="s">
        <v>71</v>
      </c>
      <c r="Y2575" s="5" t="s">
        <v>52</v>
      </c>
      <c r="Z2575" s="5" t="s">
        <v>11445</v>
      </c>
      <c r="AA2575" s="5" t="s">
        <v>22667</v>
      </c>
      <c r="AB2575" s="5" t="s">
        <v>235</v>
      </c>
      <c r="AC2575" s="5" t="s">
        <v>52</v>
      </c>
      <c r="AD2575" s="5" t="s">
        <v>181</v>
      </c>
      <c r="AE2575" s="5" t="s">
        <v>182</v>
      </c>
      <c r="AF2575" s="5" t="s">
        <v>183</v>
      </c>
      <c r="AG2575" s="5" t="s">
        <v>52</v>
      </c>
      <c r="AH2575" s="5" t="s">
        <v>52</v>
      </c>
      <c r="AI2575" s="5" t="s">
        <v>184</v>
      </c>
      <c r="AJ2575" s="5" t="s">
        <v>14992</v>
      </c>
      <c r="AK2575" s="5" t="s">
        <v>22663</v>
      </c>
      <c r="AL2575" s="5" t="s">
        <v>8682</v>
      </c>
    </row>
    <row r="2576" hidden="1">
      <c r="A2576" s="5" t="s">
        <v>22668</v>
      </c>
      <c r="B2576" s="5" t="s">
        <v>22669</v>
      </c>
      <c r="C2576" s="5" t="s">
        <v>22670</v>
      </c>
      <c r="D2576" s="9">
        <v>42206.0</v>
      </c>
      <c r="E2576" s="5">
        <v>6336.0</v>
      </c>
      <c r="F2576" s="5">
        <v>2880.0</v>
      </c>
      <c r="G2576" s="5" t="s">
        <v>422</v>
      </c>
      <c r="H2576" s="5" t="s">
        <v>131</v>
      </c>
      <c r="I2576" s="5" t="s">
        <v>22671</v>
      </c>
      <c r="J2576" s="5" t="s">
        <v>424</v>
      </c>
      <c r="K2576" s="5" t="s">
        <v>1086</v>
      </c>
      <c r="L2576" s="5" t="s">
        <v>22672</v>
      </c>
      <c r="M2576" s="10" t="str">
        <f>IFERROR(__xludf.DUMMYFUNCTION("REGEXEXTRACT(L3061, ""[\s,]([A-Z]{2})[,\s]\s?\d{5}"")"),"#N/A")</f>
        <v>#N/A</v>
      </c>
      <c r="N2576" s="5" t="s">
        <v>22673</v>
      </c>
      <c r="O2576" s="5">
        <v>94925.0</v>
      </c>
      <c r="P2576" s="5">
        <v>1.0</v>
      </c>
      <c r="Q2576" s="5" t="s">
        <v>22674</v>
      </c>
      <c r="R2576" s="5">
        <v>2210.0</v>
      </c>
      <c r="S2576" s="5">
        <v>90.0</v>
      </c>
      <c r="T2576" s="5" t="s">
        <v>69</v>
      </c>
      <c r="U2576" s="5">
        <v>27.0</v>
      </c>
      <c r="V2576" s="5" t="s">
        <v>93</v>
      </c>
      <c r="W2576" s="5" t="s">
        <v>22675</v>
      </c>
      <c r="X2576" s="5" t="s">
        <v>52</v>
      </c>
      <c r="Y2576" s="5" t="s">
        <v>52</v>
      </c>
      <c r="Z2576" s="5" t="s">
        <v>22676</v>
      </c>
      <c r="AA2576" s="5" t="s">
        <v>22677</v>
      </c>
      <c r="AB2576" s="5" t="s">
        <v>8480</v>
      </c>
      <c r="AC2576" s="5" t="s">
        <v>52</v>
      </c>
      <c r="AD2576" s="5" t="s">
        <v>11980</v>
      </c>
      <c r="AE2576" s="5" t="s">
        <v>11981</v>
      </c>
      <c r="AF2576" s="5" t="s">
        <v>218</v>
      </c>
      <c r="AG2576" s="5" t="s">
        <v>52</v>
      </c>
      <c r="AH2576" s="5" t="s">
        <v>11982</v>
      </c>
      <c r="AI2576" s="5" t="s">
        <v>11983</v>
      </c>
      <c r="AJ2576" s="5" t="s">
        <v>22678</v>
      </c>
      <c r="AK2576" s="5" t="s">
        <v>22679</v>
      </c>
      <c r="AL2576" s="5" t="s">
        <v>16649</v>
      </c>
    </row>
    <row r="2577" hidden="1">
      <c r="A2577" s="5" t="s">
        <v>22680</v>
      </c>
      <c r="B2577" s="5" t="s">
        <v>6876</v>
      </c>
      <c r="C2577" s="5" t="s">
        <v>22681</v>
      </c>
      <c r="D2577" s="9">
        <v>42205.0</v>
      </c>
      <c r="E2577" s="5">
        <v>29005.0</v>
      </c>
      <c r="F2577" s="5">
        <v>13184.0</v>
      </c>
      <c r="G2577" s="5" t="s">
        <v>3378</v>
      </c>
      <c r="H2577" s="5" t="s">
        <v>171</v>
      </c>
      <c r="I2577" s="5" t="s">
        <v>15985</v>
      </c>
      <c r="J2577" s="5" t="s">
        <v>3378</v>
      </c>
      <c r="K2577" s="5" t="s">
        <v>22682</v>
      </c>
      <c r="L2577" s="5" t="s">
        <v>22683</v>
      </c>
      <c r="M2577" s="10" t="str">
        <f>IFERROR(__xludf.DUMMYFUNCTION("REGEXEXTRACT(L3062, ""[\s,]([A-Z]{2})[,\s]\s?\d{5}"")"),"#N/A")</f>
        <v>#N/A</v>
      </c>
      <c r="N2577" s="5" t="s">
        <v>22684</v>
      </c>
      <c r="O2577" s="5">
        <v>76051.0</v>
      </c>
      <c r="P2577" s="5">
        <v>1.0</v>
      </c>
      <c r="Q2577" s="5" t="s">
        <v>22685</v>
      </c>
      <c r="R2577" s="5" t="s">
        <v>52</v>
      </c>
      <c r="S2577" s="5">
        <v>2257.0</v>
      </c>
      <c r="T2577" s="5" t="s">
        <v>69</v>
      </c>
      <c r="U2577" s="5">
        <v>64.0</v>
      </c>
      <c r="V2577" s="5" t="s">
        <v>93</v>
      </c>
      <c r="W2577" s="5" t="s">
        <v>22686</v>
      </c>
      <c r="X2577" s="5" t="s">
        <v>71</v>
      </c>
      <c r="Y2577" s="5" t="s">
        <v>52</v>
      </c>
      <c r="Z2577" s="5" t="s">
        <v>22687</v>
      </c>
      <c r="AA2577" s="5" t="s">
        <v>22688</v>
      </c>
      <c r="AB2577" s="5" t="s">
        <v>260</v>
      </c>
      <c r="AC2577" s="5" t="s">
        <v>283</v>
      </c>
      <c r="AD2577" s="5" t="s">
        <v>11980</v>
      </c>
      <c r="AE2577" s="5" t="s">
        <v>11981</v>
      </c>
      <c r="AF2577" s="5" t="s">
        <v>218</v>
      </c>
      <c r="AG2577" s="5" t="s">
        <v>52</v>
      </c>
      <c r="AH2577" s="5" t="s">
        <v>11982</v>
      </c>
      <c r="AI2577" s="5" t="s">
        <v>11983</v>
      </c>
      <c r="AJ2577" s="5" t="s">
        <v>6876</v>
      </c>
      <c r="AK2577" s="5" t="s">
        <v>22689</v>
      </c>
      <c r="AL2577" s="5" t="s">
        <v>162</v>
      </c>
    </row>
    <row r="2578" hidden="1">
      <c r="A2578" s="5" t="s">
        <v>22690</v>
      </c>
      <c r="B2578" s="5" t="s">
        <v>22691</v>
      </c>
      <c r="C2578" s="5" t="s">
        <v>22692</v>
      </c>
      <c r="D2578" s="9">
        <v>42204.0</v>
      </c>
      <c r="E2578" s="5">
        <v>19938.0</v>
      </c>
      <c r="F2578" s="5">
        <v>9063.0</v>
      </c>
      <c r="G2578" s="5" t="s">
        <v>22693</v>
      </c>
      <c r="H2578" s="5" t="s">
        <v>189</v>
      </c>
      <c r="I2578" s="5" t="s">
        <v>22694</v>
      </c>
      <c r="J2578" s="5" t="s">
        <v>532</v>
      </c>
      <c r="K2578" s="5" t="s">
        <v>462</v>
      </c>
      <c r="L2578" s="5" t="s">
        <v>22695</v>
      </c>
      <c r="M2578" s="10" t="str">
        <f>IFERROR(__xludf.DUMMYFUNCTION("REGEXEXTRACT(L3063, ""[\s,]([A-Z]{2})[,\s]\s?\d{5}"")"),"#N/A")</f>
        <v>#N/A</v>
      </c>
      <c r="N2578" s="5" t="s">
        <v>22696</v>
      </c>
      <c r="O2578" s="5">
        <v>33172.0</v>
      </c>
      <c r="P2578" s="5">
        <v>1.0</v>
      </c>
      <c r="Q2578" s="5" t="s">
        <v>22697</v>
      </c>
      <c r="R2578" s="5">
        <v>4500.0</v>
      </c>
      <c r="S2578" s="5">
        <v>20.0</v>
      </c>
      <c r="T2578" s="5" t="s">
        <v>53</v>
      </c>
      <c r="U2578" s="5">
        <v>0.0</v>
      </c>
      <c r="V2578" s="5" t="s">
        <v>52</v>
      </c>
      <c r="W2578" s="5" t="s">
        <v>22698</v>
      </c>
      <c r="X2578" s="5" t="s">
        <v>71</v>
      </c>
      <c r="Y2578" s="5" t="s">
        <v>52</v>
      </c>
      <c r="Z2578" s="5" t="s">
        <v>22699</v>
      </c>
      <c r="AA2578" s="5" t="s">
        <v>22700</v>
      </c>
      <c r="AB2578" s="5" t="s">
        <v>235</v>
      </c>
      <c r="AC2578" s="5" t="s">
        <v>52</v>
      </c>
      <c r="AD2578" s="5" t="s">
        <v>163</v>
      </c>
      <c r="AE2578" s="5" t="s">
        <v>164</v>
      </c>
      <c r="AF2578" s="5" t="s">
        <v>165</v>
      </c>
      <c r="AG2578" s="5" t="s">
        <v>52</v>
      </c>
      <c r="AH2578" s="5" t="s">
        <v>52</v>
      </c>
      <c r="AI2578" s="5" t="s">
        <v>52</v>
      </c>
      <c r="AJ2578" s="5" t="s">
        <v>22691</v>
      </c>
      <c r="AK2578" s="5" t="s">
        <v>22695</v>
      </c>
      <c r="AL2578" s="5" t="s">
        <v>336</v>
      </c>
    </row>
    <row r="2579" hidden="1">
      <c r="A2579" s="5" t="s">
        <v>22701</v>
      </c>
      <c r="B2579" s="5" t="s">
        <v>22702</v>
      </c>
      <c r="C2579" s="5" t="s">
        <v>18665</v>
      </c>
      <c r="D2579" s="9">
        <v>42204.0</v>
      </c>
      <c r="E2579" s="5">
        <v>51907.0</v>
      </c>
      <c r="F2579" s="5">
        <v>23594.0</v>
      </c>
      <c r="G2579" s="5" t="s">
        <v>226</v>
      </c>
      <c r="H2579" s="5" t="s">
        <v>189</v>
      </c>
      <c r="I2579" s="5" t="s">
        <v>22703</v>
      </c>
      <c r="J2579" s="5" t="s">
        <v>228</v>
      </c>
      <c r="K2579" s="5" t="s">
        <v>22704</v>
      </c>
      <c r="L2579" s="5" t="s">
        <v>22705</v>
      </c>
      <c r="M2579" s="10" t="str">
        <f>IFERROR(__xludf.DUMMYFUNCTION("REGEXEXTRACT(L3064, ""[\s,]([A-Z]{2})[,\s]\s?\d{5}"")"),"#N/A")</f>
        <v>#N/A</v>
      </c>
      <c r="N2579" s="5" t="s">
        <v>18669</v>
      </c>
      <c r="O2579" s="5">
        <v>64000.0</v>
      </c>
      <c r="P2579" s="5">
        <v>1.0</v>
      </c>
      <c r="Q2579" s="5" t="s">
        <v>22706</v>
      </c>
      <c r="R2579" s="5">
        <v>2210.0</v>
      </c>
      <c r="S2579" s="5">
        <v>940.0</v>
      </c>
      <c r="T2579" s="5" t="s">
        <v>115</v>
      </c>
      <c r="U2579" s="5">
        <v>0.0</v>
      </c>
      <c r="V2579" s="5" t="s">
        <v>52</v>
      </c>
      <c r="W2579" s="5" t="s">
        <v>22707</v>
      </c>
      <c r="X2579" s="5" t="s">
        <v>71</v>
      </c>
      <c r="Y2579" s="5" t="s">
        <v>52</v>
      </c>
      <c r="Z2579" s="5" t="s">
        <v>22708</v>
      </c>
      <c r="AA2579" s="5" t="s">
        <v>22709</v>
      </c>
      <c r="AB2579" s="5" t="s">
        <v>1177</v>
      </c>
      <c r="AC2579" s="5" t="s">
        <v>52</v>
      </c>
      <c r="AD2579" s="5" t="s">
        <v>181</v>
      </c>
      <c r="AE2579" s="5" t="s">
        <v>182</v>
      </c>
      <c r="AF2579" s="5" t="s">
        <v>183</v>
      </c>
      <c r="AG2579" s="5" t="s">
        <v>52</v>
      </c>
      <c r="AH2579" s="5" t="s">
        <v>52</v>
      </c>
      <c r="AI2579" s="5" t="s">
        <v>184</v>
      </c>
      <c r="AJ2579" s="5" t="s">
        <v>22702</v>
      </c>
      <c r="AK2579" s="5" t="s">
        <v>22705</v>
      </c>
      <c r="AL2579" s="5" t="s">
        <v>18675</v>
      </c>
    </row>
    <row r="2580" hidden="1">
      <c r="A2580" s="5" t="s">
        <v>22701</v>
      </c>
      <c r="B2580" s="5" t="s">
        <v>22710</v>
      </c>
      <c r="C2580" s="5" t="s">
        <v>22711</v>
      </c>
      <c r="D2580" s="9">
        <v>42204.0</v>
      </c>
      <c r="E2580" s="5">
        <v>51907.0</v>
      </c>
      <c r="F2580" s="5">
        <v>23594.0</v>
      </c>
      <c r="G2580" s="5" t="s">
        <v>226</v>
      </c>
      <c r="H2580" s="5" t="s">
        <v>189</v>
      </c>
      <c r="I2580" s="5" t="s">
        <v>22703</v>
      </c>
      <c r="J2580" s="5" t="s">
        <v>228</v>
      </c>
      <c r="K2580" s="5" t="s">
        <v>22704</v>
      </c>
      <c r="L2580" s="5" t="s">
        <v>22712</v>
      </c>
      <c r="M2580" s="10" t="str">
        <f>IFERROR(__xludf.DUMMYFUNCTION("REGEXEXTRACT(L3065, ""[\s,]([A-Z]{2})[,\s]\s?\d{5}"")"),"#N/A")</f>
        <v>#N/A</v>
      </c>
      <c r="N2580" s="5" t="s">
        <v>22713</v>
      </c>
      <c r="O2580" s="5">
        <v>77533.0</v>
      </c>
      <c r="P2580" s="5">
        <v>1.0</v>
      </c>
      <c r="Q2580" s="5" t="s">
        <v>22706</v>
      </c>
      <c r="R2580" s="5">
        <v>2210.0</v>
      </c>
      <c r="S2580" s="5">
        <v>940.0</v>
      </c>
      <c r="T2580" s="5" t="s">
        <v>115</v>
      </c>
      <c r="U2580" s="5">
        <v>0.0</v>
      </c>
      <c r="V2580" s="5" t="s">
        <v>52</v>
      </c>
      <c r="W2580" s="5" t="s">
        <v>22714</v>
      </c>
      <c r="X2580" s="5" t="s">
        <v>55</v>
      </c>
      <c r="Y2580" s="5" t="s">
        <v>22707</v>
      </c>
      <c r="Z2580" s="5" t="s">
        <v>22708</v>
      </c>
      <c r="AA2580" s="5" t="s">
        <v>22709</v>
      </c>
      <c r="AB2580" s="5" t="s">
        <v>1177</v>
      </c>
      <c r="AC2580" s="5" t="s">
        <v>52</v>
      </c>
      <c r="AD2580" s="5" t="s">
        <v>181</v>
      </c>
      <c r="AE2580" s="5" t="s">
        <v>182</v>
      </c>
      <c r="AF2580" s="5" t="s">
        <v>183</v>
      </c>
      <c r="AG2580" s="5" t="s">
        <v>52</v>
      </c>
      <c r="AH2580" s="5" t="s">
        <v>52</v>
      </c>
      <c r="AI2580" s="5" t="s">
        <v>184</v>
      </c>
      <c r="AJ2580" s="5" t="s">
        <v>22710</v>
      </c>
      <c r="AK2580" s="5" t="s">
        <v>22712</v>
      </c>
      <c r="AL2580" s="5" t="s">
        <v>18675</v>
      </c>
    </row>
    <row r="2581" hidden="1">
      <c r="A2581" s="5" t="s">
        <v>22715</v>
      </c>
      <c r="B2581" s="5" t="s">
        <v>22716</v>
      </c>
      <c r="C2581" s="5" t="s">
        <v>21820</v>
      </c>
      <c r="D2581" s="9">
        <v>42201.0</v>
      </c>
      <c r="E2581" s="5">
        <v>127635.0</v>
      </c>
      <c r="F2581" s="5">
        <v>58016.0</v>
      </c>
      <c r="G2581" s="5" t="s">
        <v>634</v>
      </c>
      <c r="H2581" s="5" t="s">
        <v>149</v>
      </c>
      <c r="I2581" s="5" t="s">
        <v>22717</v>
      </c>
      <c r="J2581" s="5" t="s">
        <v>274</v>
      </c>
      <c r="K2581" s="5" t="s">
        <v>22718</v>
      </c>
      <c r="L2581" s="5" t="s">
        <v>22719</v>
      </c>
      <c r="M2581" s="10" t="str">
        <f>IFERROR(__xludf.DUMMYFUNCTION("REGEXEXTRACT(L3066, ""[\s,]([A-Z]{2})[,\s]\s?\d{5}"")"),"#N/A")</f>
        <v>#N/A</v>
      </c>
      <c r="N2581" s="5" t="s">
        <v>22720</v>
      </c>
      <c r="O2581" s="5">
        <v>31322.0</v>
      </c>
      <c r="P2581" s="5">
        <v>6.0</v>
      </c>
      <c r="Q2581" s="5" t="s">
        <v>22721</v>
      </c>
      <c r="R2581" s="5" t="s">
        <v>22722</v>
      </c>
      <c r="S2581" s="5">
        <v>20455.0</v>
      </c>
      <c r="T2581" s="5" t="s">
        <v>69</v>
      </c>
      <c r="U2581" s="5">
        <v>0.0</v>
      </c>
      <c r="V2581" s="5" t="s">
        <v>52</v>
      </c>
      <c r="W2581" s="5" t="s">
        <v>22723</v>
      </c>
      <c r="X2581" s="5" t="s">
        <v>52</v>
      </c>
      <c r="Y2581" s="5" t="s">
        <v>52</v>
      </c>
      <c r="Z2581" s="5" t="s">
        <v>22724</v>
      </c>
      <c r="AA2581" s="5" t="s">
        <v>22725</v>
      </c>
      <c r="AB2581" s="5" t="s">
        <v>180</v>
      </c>
      <c r="AC2581" s="5" t="s">
        <v>52</v>
      </c>
      <c r="AD2581" s="5" t="s">
        <v>3589</v>
      </c>
      <c r="AE2581" s="5" t="s">
        <v>3590</v>
      </c>
      <c r="AF2581" s="5" t="s">
        <v>3591</v>
      </c>
      <c r="AG2581" s="5" t="s">
        <v>52</v>
      </c>
      <c r="AH2581" s="5" t="s">
        <v>52</v>
      </c>
      <c r="AI2581" s="5" t="s">
        <v>3592</v>
      </c>
      <c r="AJ2581" s="5" t="s">
        <v>22726</v>
      </c>
      <c r="AK2581" s="5" t="s">
        <v>22727</v>
      </c>
      <c r="AL2581" s="5" t="s">
        <v>12305</v>
      </c>
    </row>
    <row r="2582" hidden="1">
      <c r="A2582" s="5" t="s">
        <v>22728</v>
      </c>
      <c r="B2582" s="5" t="s">
        <v>21963</v>
      </c>
      <c r="C2582" s="5" t="s">
        <v>21964</v>
      </c>
      <c r="D2582" s="9">
        <v>42201.0</v>
      </c>
      <c r="E2582" s="5">
        <v>42922.0</v>
      </c>
      <c r="F2582" s="5">
        <v>19510.0</v>
      </c>
      <c r="G2582" s="5" t="s">
        <v>21965</v>
      </c>
      <c r="H2582" s="5" t="s">
        <v>171</v>
      </c>
      <c r="I2582" s="5" t="s">
        <v>22360</v>
      </c>
      <c r="J2582" s="5" t="s">
        <v>2156</v>
      </c>
      <c r="K2582" s="5" t="s">
        <v>14840</v>
      </c>
      <c r="L2582" s="5" t="s">
        <v>21967</v>
      </c>
      <c r="M2582" s="10" t="str">
        <f>IFERROR(__xludf.DUMMYFUNCTION("REGEXEXTRACT(L3067, ""[\s,]([A-Z]{2})[,\s]\s?\d{5}"")"),"#N/A")</f>
        <v>#N/A</v>
      </c>
      <c r="N2582" s="5" t="s">
        <v>21968</v>
      </c>
      <c r="O2582" s="5">
        <v>77060.0</v>
      </c>
      <c r="P2582" s="5">
        <v>1.0</v>
      </c>
      <c r="Q2582" s="5" t="s">
        <v>22729</v>
      </c>
      <c r="R2582" s="5" t="s">
        <v>21970</v>
      </c>
      <c r="S2582" s="5">
        <v>1.0</v>
      </c>
      <c r="T2582" s="5" t="s">
        <v>3687</v>
      </c>
      <c r="U2582" s="5">
        <v>20.0</v>
      </c>
      <c r="V2582" s="5" t="s">
        <v>70</v>
      </c>
      <c r="W2582" s="5" t="s">
        <v>22730</v>
      </c>
      <c r="X2582" s="5" t="s">
        <v>71</v>
      </c>
      <c r="Y2582" s="5" t="s">
        <v>52</v>
      </c>
      <c r="Z2582" s="5">
        <v>190.0</v>
      </c>
      <c r="AA2582" s="5">
        <v>11996.0</v>
      </c>
      <c r="AB2582" s="5" t="s">
        <v>730</v>
      </c>
      <c r="AC2582" s="5" t="s">
        <v>283</v>
      </c>
      <c r="AD2582" s="5" t="s">
        <v>1230</v>
      </c>
      <c r="AE2582" s="5" t="s">
        <v>1231</v>
      </c>
      <c r="AF2582" s="5" t="s">
        <v>52</v>
      </c>
      <c r="AG2582" s="5" t="s">
        <v>52</v>
      </c>
      <c r="AH2582" s="5" t="s">
        <v>52</v>
      </c>
      <c r="AI2582" s="5" t="s">
        <v>1232</v>
      </c>
      <c r="AJ2582" s="5" t="s">
        <v>102</v>
      </c>
      <c r="AK2582" s="5" t="s">
        <v>52</v>
      </c>
      <c r="AL2582" s="5" t="s">
        <v>21974</v>
      </c>
    </row>
    <row r="2583" hidden="1">
      <c r="A2583" s="5" t="s">
        <v>22731</v>
      </c>
      <c r="B2583" s="5" t="s">
        <v>22087</v>
      </c>
      <c r="C2583" s="5" t="s">
        <v>22141</v>
      </c>
      <c r="D2583" s="9">
        <v>42201.0</v>
      </c>
      <c r="E2583" s="5">
        <v>42922.0</v>
      </c>
      <c r="F2583" s="5">
        <v>19510.0</v>
      </c>
      <c r="G2583" s="5" t="s">
        <v>21965</v>
      </c>
      <c r="H2583" s="5" t="s">
        <v>171</v>
      </c>
      <c r="I2583" s="5" t="s">
        <v>22360</v>
      </c>
      <c r="J2583" s="5" t="s">
        <v>2156</v>
      </c>
      <c r="K2583" s="5" t="s">
        <v>14840</v>
      </c>
      <c r="L2583" s="5" t="s">
        <v>22089</v>
      </c>
      <c r="M2583" s="10" t="str">
        <f>IFERROR(__xludf.DUMMYFUNCTION("REGEXEXTRACT(L3068, ""[\s,]([A-Z]{2})[,\s]\s?\d{5}"")"),"#N/A")</f>
        <v>#N/A</v>
      </c>
      <c r="N2583" s="5" t="s">
        <v>22090</v>
      </c>
      <c r="O2583" s="5">
        <v>15088.0</v>
      </c>
      <c r="P2583" s="5">
        <v>1.0</v>
      </c>
      <c r="Q2583" s="5" t="s">
        <v>22729</v>
      </c>
      <c r="R2583" s="5" t="s">
        <v>21970</v>
      </c>
      <c r="S2583" s="5">
        <v>1.0</v>
      </c>
      <c r="T2583" s="5" t="s">
        <v>3687</v>
      </c>
      <c r="U2583" s="5">
        <v>0.0</v>
      </c>
      <c r="V2583" s="5" t="s">
        <v>70</v>
      </c>
      <c r="W2583" s="5" t="s">
        <v>22732</v>
      </c>
      <c r="X2583" s="5" t="s">
        <v>55</v>
      </c>
      <c r="Y2583" s="5" t="s">
        <v>22730</v>
      </c>
      <c r="Z2583" s="5">
        <v>190.0</v>
      </c>
      <c r="AA2583" s="5">
        <v>11996.0</v>
      </c>
      <c r="AB2583" s="5" t="s">
        <v>730</v>
      </c>
      <c r="AC2583" s="5" t="s">
        <v>52</v>
      </c>
      <c r="AD2583" s="5" t="s">
        <v>1230</v>
      </c>
      <c r="AE2583" s="5" t="s">
        <v>1231</v>
      </c>
      <c r="AF2583" s="5" t="s">
        <v>52</v>
      </c>
      <c r="AG2583" s="5" t="s">
        <v>52</v>
      </c>
      <c r="AH2583" s="5" t="s">
        <v>52</v>
      </c>
      <c r="AI2583" s="5" t="s">
        <v>1232</v>
      </c>
      <c r="AJ2583" s="5" t="s">
        <v>22143</v>
      </c>
      <c r="AK2583" s="5" t="s">
        <v>22093</v>
      </c>
      <c r="AL2583" s="5" t="s">
        <v>21974</v>
      </c>
    </row>
    <row r="2584" hidden="1">
      <c r="A2584" s="5" t="s">
        <v>22733</v>
      </c>
      <c r="B2584" s="5" t="s">
        <v>1843</v>
      </c>
      <c r="C2584" s="5" t="s">
        <v>22734</v>
      </c>
      <c r="D2584" s="9">
        <v>42201.0</v>
      </c>
      <c r="E2584" s="5">
        <v>21473.0</v>
      </c>
      <c r="F2584" s="5">
        <v>9760.0</v>
      </c>
      <c r="G2584" s="5" t="s">
        <v>148</v>
      </c>
      <c r="H2584" s="5" t="s">
        <v>189</v>
      </c>
      <c r="I2584" s="5" t="s">
        <v>7612</v>
      </c>
      <c r="J2584" s="5" t="s">
        <v>151</v>
      </c>
      <c r="K2584" s="5">
        <v>6326.0</v>
      </c>
      <c r="L2584" s="5" t="s">
        <v>4225</v>
      </c>
      <c r="M2584" s="10" t="str">
        <f>IFERROR(__xludf.DUMMYFUNCTION("REGEXEXTRACT(L3069, ""[\s,]([A-Z]{2})[,\s]\s?\d{5}"")"),"#N/A")</f>
        <v>#N/A</v>
      </c>
      <c r="N2584" s="5" t="s">
        <v>22334</v>
      </c>
      <c r="O2584" s="5" t="s">
        <v>52</v>
      </c>
      <c r="P2584" s="5">
        <v>1.0</v>
      </c>
      <c r="Q2584" s="5" t="s">
        <v>22735</v>
      </c>
      <c r="R2584" s="5">
        <v>4200.0</v>
      </c>
      <c r="S2584" s="5">
        <v>10.0</v>
      </c>
      <c r="T2584" s="5" t="s">
        <v>1386</v>
      </c>
      <c r="U2584" s="5">
        <v>0.0</v>
      </c>
      <c r="V2584" s="5" t="s">
        <v>158</v>
      </c>
      <c r="W2584" s="5" t="s">
        <v>22736</v>
      </c>
      <c r="X2584" s="5" t="s">
        <v>52</v>
      </c>
      <c r="Y2584" s="5" t="s">
        <v>52</v>
      </c>
      <c r="Z2584" s="5" t="s">
        <v>10839</v>
      </c>
      <c r="AA2584" s="5">
        <v>8211787.0</v>
      </c>
      <c r="AB2584" s="5" t="s">
        <v>9547</v>
      </c>
      <c r="AC2584" s="5" t="s">
        <v>52</v>
      </c>
      <c r="AD2584" s="5" t="s">
        <v>163</v>
      </c>
      <c r="AE2584" s="5" t="s">
        <v>164</v>
      </c>
      <c r="AF2584" s="5" t="s">
        <v>165</v>
      </c>
      <c r="AG2584" s="5" t="s">
        <v>52</v>
      </c>
      <c r="AH2584" s="5" t="s">
        <v>52</v>
      </c>
      <c r="AI2584" s="5" t="s">
        <v>52</v>
      </c>
      <c r="AJ2584" s="5" t="s">
        <v>22737</v>
      </c>
      <c r="AK2584" s="5" t="s">
        <v>22738</v>
      </c>
      <c r="AL2584" s="5" t="s">
        <v>6168</v>
      </c>
    </row>
    <row r="2585" hidden="1">
      <c r="A2585" s="5" t="s">
        <v>22739</v>
      </c>
      <c r="B2585" s="5" t="s">
        <v>3213</v>
      </c>
      <c r="C2585" s="5" t="s">
        <v>3214</v>
      </c>
      <c r="D2585" s="9">
        <v>42199.0</v>
      </c>
      <c r="E2585" s="5">
        <v>273.0</v>
      </c>
      <c r="F2585" s="5">
        <v>124.0</v>
      </c>
      <c r="G2585" s="5" t="s">
        <v>479</v>
      </c>
      <c r="H2585" s="5" t="s">
        <v>171</v>
      </c>
      <c r="I2585" s="5" t="s">
        <v>18191</v>
      </c>
      <c r="J2585" s="5" t="s">
        <v>274</v>
      </c>
      <c r="K2585" s="5" t="s">
        <v>3217</v>
      </c>
      <c r="L2585" s="5" t="s">
        <v>19219</v>
      </c>
      <c r="M2585" s="10" t="str">
        <f>IFERROR(__xludf.DUMMYFUNCTION("REGEXEXTRACT(L3070, ""[\s,]([A-Z]{2})[,\s]\s?\d{5}"")"),"#N/A")</f>
        <v>#N/A</v>
      </c>
      <c r="N2585" s="5" t="s">
        <v>20289</v>
      </c>
      <c r="O2585" s="5">
        <v>32226.0</v>
      </c>
      <c r="P2585" s="5">
        <v>1.0</v>
      </c>
      <c r="Q2585" s="5" t="s">
        <v>22740</v>
      </c>
      <c r="R2585" s="5">
        <v>2200.0</v>
      </c>
      <c r="S2585" s="5">
        <v>20.0</v>
      </c>
      <c r="T2585" s="5" t="s">
        <v>53</v>
      </c>
      <c r="U2585" s="5">
        <v>0.0</v>
      </c>
      <c r="V2585" s="5" t="s">
        <v>52</v>
      </c>
      <c r="W2585" s="5" t="s">
        <v>22741</v>
      </c>
      <c r="X2585" s="5" t="s">
        <v>55</v>
      </c>
      <c r="Y2585" s="5" t="s">
        <v>22742</v>
      </c>
      <c r="Z2585" s="5" t="s">
        <v>22743</v>
      </c>
      <c r="AA2585" s="5" t="s">
        <v>22744</v>
      </c>
      <c r="AB2585" s="5" t="s">
        <v>162</v>
      </c>
      <c r="AC2585" s="5" t="s">
        <v>52</v>
      </c>
      <c r="AD2585" s="5" t="s">
        <v>3225</v>
      </c>
      <c r="AE2585" s="5" t="s">
        <v>3226</v>
      </c>
      <c r="AF2585" s="5" t="s">
        <v>3227</v>
      </c>
      <c r="AG2585" s="5" t="s">
        <v>52</v>
      </c>
      <c r="AH2585" s="5" t="s">
        <v>52</v>
      </c>
      <c r="AI2585" s="5" t="s">
        <v>3228</v>
      </c>
      <c r="AJ2585" s="5" t="s">
        <v>102</v>
      </c>
      <c r="AK2585" s="5" t="s">
        <v>52</v>
      </c>
      <c r="AL2585" s="5" t="s">
        <v>404</v>
      </c>
    </row>
    <row r="2586" hidden="1">
      <c r="A2586" s="5" t="s">
        <v>22745</v>
      </c>
      <c r="B2586" s="5" t="s">
        <v>22746</v>
      </c>
      <c r="C2586" s="5" t="s">
        <v>3231</v>
      </c>
      <c r="D2586" s="9">
        <v>42199.0</v>
      </c>
      <c r="E2586" s="5">
        <v>47749.0</v>
      </c>
      <c r="F2586" s="5">
        <v>21704.0</v>
      </c>
      <c r="G2586" s="5" t="s">
        <v>479</v>
      </c>
      <c r="H2586" s="5" t="s">
        <v>171</v>
      </c>
      <c r="I2586" s="5" t="s">
        <v>18191</v>
      </c>
      <c r="J2586" s="5" t="s">
        <v>274</v>
      </c>
      <c r="K2586" s="5" t="s">
        <v>22747</v>
      </c>
      <c r="L2586" s="5" t="s">
        <v>22748</v>
      </c>
      <c r="M2586" s="10" t="str">
        <f>IFERROR(__xludf.DUMMYFUNCTION("REGEXEXTRACT(L3071, ""[\s,]([A-Z]{2})[,\s]\s?\d{5}"")"),"#N/A")</f>
        <v>#N/A</v>
      </c>
      <c r="N2586" s="5" t="s">
        <v>22590</v>
      </c>
      <c r="O2586" s="5">
        <v>30354.0</v>
      </c>
      <c r="P2586" s="5">
        <v>1.0</v>
      </c>
      <c r="Q2586" s="5" t="s">
        <v>22740</v>
      </c>
      <c r="R2586" s="5">
        <v>2200.0</v>
      </c>
      <c r="S2586" s="5">
        <v>41.0</v>
      </c>
      <c r="T2586" s="5" t="s">
        <v>115</v>
      </c>
      <c r="U2586" s="5">
        <v>0.0</v>
      </c>
      <c r="V2586" s="5" t="s">
        <v>70</v>
      </c>
      <c r="W2586" s="5" t="s">
        <v>22742</v>
      </c>
      <c r="X2586" s="5" t="s">
        <v>71</v>
      </c>
      <c r="Y2586" s="5" t="s">
        <v>52</v>
      </c>
      <c r="Z2586" s="5" t="s">
        <v>22749</v>
      </c>
      <c r="AA2586" s="5" t="s">
        <v>22744</v>
      </c>
      <c r="AB2586" s="5" t="s">
        <v>162</v>
      </c>
      <c r="AC2586" s="5" t="s">
        <v>52</v>
      </c>
      <c r="AD2586" s="5" t="s">
        <v>2791</v>
      </c>
      <c r="AE2586" s="5" t="s">
        <v>2792</v>
      </c>
      <c r="AF2586" s="5" t="s">
        <v>52</v>
      </c>
      <c r="AG2586" s="5" t="s">
        <v>52</v>
      </c>
      <c r="AH2586" s="5">
        <v>79118.0</v>
      </c>
      <c r="AI2586" s="5" t="s">
        <v>2793</v>
      </c>
      <c r="AJ2586" s="5" t="s">
        <v>22746</v>
      </c>
      <c r="AK2586" s="5" t="s">
        <v>22748</v>
      </c>
      <c r="AL2586" s="5" t="s">
        <v>404</v>
      </c>
    </row>
    <row r="2587" hidden="1">
      <c r="A2587" s="5" t="s">
        <v>22750</v>
      </c>
      <c r="B2587" s="5" t="s">
        <v>15758</v>
      </c>
      <c r="C2587" s="5" t="s">
        <v>22751</v>
      </c>
      <c r="D2587" s="9">
        <v>42199.0</v>
      </c>
      <c r="E2587" s="5">
        <v>18667.0</v>
      </c>
      <c r="F2587" s="5">
        <v>8485.0</v>
      </c>
      <c r="G2587" s="5" t="s">
        <v>634</v>
      </c>
      <c r="H2587" s="5" t="s">
        <v>272</v>
      </c>
      <c r="I2587" s="5" t="s">
        <v>18365</v>
      </c>
      <c r="J2587" s="5" t="s">
        <v>274</v>
      </c>
      <c r="K2587" s="5" t="s">
        <v>22752</v>
      </c>
      <c r="L2587" s="5" t="s">
        <v>22753</v>
      </c>
      <c r="M2587" s="10" t="str">
        <f>IFERROR(__xludf.DUMMYFUNCTION("REGEXEXTRACT(L3072, ""[\s,]([A-Z]{2})[,\s]\s?\d{5}"")"),"#N/A")</f>
        <v>#N/A</v>
      </c>
      <c r="N2587" s="5" t="s">
        <v>22754</v>
      </c>
      <c r="O2587" s="5">
        <v>37072.0</v>
      </c>
      <c r="P2587" s="5">
        <v>1.0</v>
      </c>
      <c r="Q2587" s="5" t="s">
        <v>22755</v>
      </c>
      <c r="R2587" s="5">
        <v>9500.0</v>
      </c>
      <c r="S2587" s="5">
        <v>4403.0</v>
      </c>
      <c r="T2587" s="5" t="s">
        <v>69</v>
      </c>
      <c r="U2587" s="5">
        <v>78.0</v>
      </c>
      <c r="V2587" s="5" t="s">
        <v>93</v>
      </c>
      <c r="W2587" s="5" t="s">
        <v>22756</v>
      </c>
      <c r="X2587" s="5" t="s">
        <v>52</v>
      </c>
      <c r="Y2587" s="5" t="s">
        <v>52</v>
      </c>
      <c r="Z2587" s="5" t="s">
        <v>9821</v>
      </c>
      <c r="AA2587" s="5" t="s">
        <v>22757</v>
      </c>
      <c r="AB2587" s="5" t="s">
        <v>162</v>
      </c>
      <c r="AC2587" s="5" t="s">
        <v>52</v>
      </c>
      <c r="AD2587" s="5" t="s">
        <v>15837</v>
      </c>
      <c r="AE2587" s="5" t="s">
        <v>15838</v>
      </c>
      <c r="AF2587" s="5" t="s">
        <v>2166</v>
      </c>
      <c r="AG2587" s="5" t="s">
        <v>52</v>
      </c>
      <c r="AH2587" s="5" t="s">
        <v>52</v>
      </c>
      <c r="AI2587" s="5" t="s">
        <v>15839</v>
      </c>
      <c r="AJ2587" s="5" t="s">
        <v>22758</v>
      </c>
      <c r="AK2587" s="5" t="s">
        <v>22759</v>
      </c>
      <c r="AL2587" s="5" t="s">
        <v>22760</v>
      </c>
    </row>
    <row r="2588" hidden="1">
      <c r="A2588" s="5" t="s">
        <v>22761</v>
      </c>
      <c r="B2588" s="5" t="s">
        <v>22762</v>
      </c>
      <c r="C2588" s="5" t="s">
        <v>22763</v>
      </c>
      <c r="D2588" s="9">
        <v>42197.0</v>
      </c>
      <c r="E2588" s="5">
        <v>49394.0</v>
      </c>
      <c r="F2588" s="5">
        <v>22452.0</v>
      </c>
      <c r="G2588" s="5" t="s">
        <v>2389</v>
      </c>
      <c r="H2588" s="5" t="s">
        <v>1069</v>
      </c>
      <c r="I2588" s="5" t="s">
        <v>22764</v>
      </c>
      <c r="J2588" s="5" t="s">
        <v>2391</v>
      </c>
      <c r="K2588" s="5" t="s">
        <v>22765</v>
      </c>
      <c r="L2588" s="5" t="s">
        <v>22766</v>
      </c>
      <c r="M2588" s="10" t="str">
        <f>IFERROR(__xludf.DUMMYFUNCTION("REGEXEXTRACT(L3073, ""[\s,]([A-Z]{2})[,\s]\s?\d{5}"")"),"#N/A")</f>
        <v>#N/A</v>
      </c>
      <c r="N2588" s="5" t="s">
        <v>22767</v>
      </c>
      <c r="O2588" s="5" t="s">
        <v>52</v>
      </c>
      <c r="P2588" s="5">
        <v>2.0</v>
      </c>
      <c r="Q2588" s="5" t="s">
        <v>22768</v>
      </c>
      <c r="R2588" s="5" t="s">
        <v>22769</v>
      </c>
      <c r="S2588" s="5">
        <v>32.0</v>
      </c>
      <c r="T2588" s="5" t="s">
        <v>53</v>
      </c>
      <c r="U2588" s="5">
        <v>0.0</v>
      </c>
      <c r="V2588" s="5" t="s">
        <v>52</v>
      </c>
      <c r="W2588" s="5" t="s">
        <v>22770</v>
      </c>
      <c r="X2588" s="5" t="s">
        <v>52</v>
      </c>
      <c r="Y2588" s="5" t="s">
        <v>52</v>
      </c>
      <c r="Z2588" s="5" t="s">
        <v>22771</v>
      </c>
      <c r="AA2588" s="5" t="s">
        <v>22772</v>
      </c>
      <c r="AB2588" s="5" t="s">
        <v>235</v>
      </c>
      <c r="AC2588" s="5" t="s">
        <v>52</v>
      </c>
      <c r="AD2588" s="5" t="s">
        <v>11980</v>
      </c>
      <c r="AE2588" s="5" t="s">
        <v>11981</v>
      </c>
      <c r="AF2588" s="5" t="s">
        <v>218</v>
      </c>
      <c r="AG2588" s="5" t="s">
        <v>52</v>
      </c>
      <c r="AH2588" s="5" t="s">
        <v>11982</v>
      </c>
      <c r="AI2588" s="5" t="s">
        <v>11983</v>
      </c>
      <c r="AJ2588" s="5" t="s">
        <v>22773</v>
      </c>
      <c r="AK2588" s="5" t="s">
        <v>22766</v>
      </c>
      <c r="AL2588" s="5" t="s">
        <v>6358</v>
      </c>
    </row>
    <row r="2589" hidden="1">
      <c r="A2589" s="5" t="s">
        <v>22774</v>
      </c>
      <c r="B2589" s="5" t="s">
        <v>22775</v>
      </c>
      <c r="C2589" s="5" t="s">
        <v>21859</v>
      </c>
      <c r="D2589" s="9">
        <v>42196.0</v>
      </c>
      <c r="E2589" s="5">
        <v>71445.0</v>
      </c>
      <c r="F2589" s="5">
        <v>32475.0</v>
      </c>
      <c r="G2589" s="5" t="s">
        <v>1103</v>
      </c>
      <c r="H2589" s="5" t="s">
        <v>272</v>
      </c>
      <c r="I2589" s="5" t="s">
        <v>22776</v>
      </c>
      <c r="J2589" s="5" t="s">
        <v>191</v>
      </c>
      <c r="K2589" s="5" t="s">
        <v>20902</v>
      </c>
      <c r="L2589" s="5" t="s">
        <v>22777</v>
      </c>
      <c r="M2589" s="10" t="str">
        <f>IFERROR(__xludf.DUMMYFUNCTION("REGEXEXTRACT(L3074, ""[\s,]([A-Z]{2})[,\s]\s?\d{5}"")"),"#N/A")</f>
        <v>#N/A</v>
      </c>
      <c r="N2589" s="5" t="s">
        <v>22778</v>
      </c>
      <c r="O2589" s="5">
        <v>90745.0</v>
      </c>
      <c r="P2589" s="5">
        <v>2.0</v>
      </c>
      <c r="Q2589" s="5" t="s">
        <v>22779</v>
      </c>
      <c r="R2589" s="5" t="s">
        <v>3236</v>
      </c>
      <c r="S2589" s="5">
        <v>82.0</v>
      </c>
      <c r="T2589" s="5" t="s">
        <v>115</v>
      </c>
      <c r="U2589" s="5">
        <v>0.0</v>
      </c>
      <c r="V2589" s="5" t="s">
        <v>70</v>
      </c>
      <c r="W2589" s="5" t="s">
        <v>22780</v>
      </c>
      <c r="X2589" s="5" t="s">
        <v>71</v>
      </c>
      <c r="Y2589" s="5" t="s">
        <v>52</v>
      </c>
      <c r="Z2589" s="5" t="s">
        <v>22781</v>
      </c>
      <c r="AA2589" s="5" t="s">
        <v>22782</v>
      </c>
      <c r="AB2589" s="5" t="s">
        <v>235</v>
      </c>
      <c r="AC2589" s="5" t="s">
        <v>52</v>
      </c>
      <c r="AD2589" s="5" t="s">
        <v>3974</v>
      </c>
      <c r="AE2589" s="5" t="s">
        <v>3975</v>
      </c>
      <c r="AF2589" s="5" t="s">
        <v>183</v>
      </c>
      <c r="AG2589" s="5" t="s">
        <v>52</v>
      </c>
      <c r="AH2589" s="5" t="s">
        <v>3976</v>
      </c>
      <c r="AI2589" s="5" t="s">
        <v>3977</v>
      </c>
      <c r="AJ2589" s="5" t="s">
        <v>22775</v>
      </c>
      <c r="AK2589" s="5" t="s">
        <v>22783</v>
      </c>
      <c r="AL2589" s="5" t="s">
        <v>21863</v>
      </c>
    </row>
    <row r="2590" hidden="1">
      <c r="A2590" s="5" t="s">
        <v>22784</v>
      </c>
      <c r="B2590" s="5" t="s">
        <v>22785</v>
      </c>
      <c r="C2590" s="5" t="s">
        <v>22786</v>
      </c>
      <c r="D2590" s="9">
        <v>42195.0</v>
      </c>
      <c r="E2590" s="5">
        <v>46862.0</v>
      </c>
      <c r="F2590" s="5">
        <v>21301.0</v>
      </c>
      <c r="G2590" s="5" t="s">
        <v>107</v>
      </c>
      <c r="H2590" s="5" t="s">
        <v>290</v>
      </c>
      <c r="I2590" s="5" t="s">
        <v>22629</v>
      </c>
      <c r="J2590" s="5" t="s">
        <v>109</v>
      </c>
      <c r="K2590" s="5" t="s">
        <v>22787</v>
      </c>
      <c r="L2590" s="5" t="s">
        <v>22788</v>
      </c>
      <c r="M2590" s="10" t="str">
        <f>IFERROR(__xludf.DUMMYFUNCTION("REGEXEXTRACT(L3075, ""[\s,]([A-Z]{2})[,\s]\s?\d{5}"")"),"#N/A")</f>
        <v>#N/A</v>
      </c>
      <c r="N2590" s="5" t="s">
        <v>22789</v>
      </c>
      <c r="O2590" s="5">
        <v>3885.0</v>
      </c>
      <c r="P2590" s="5">
        <v>2.0</v>
      </c>
      <c r="Q2590" s="5" t="s">
        <v>22633</v>
      </c>
      <c r="R2590" s="5" t="s">
        <v>2396</v>
      </c>
      <c r="S2590" s="5">
        <v>11335.0</v>
      </c>
      <c r="T2590" s="5" t="s">
        <v>53</v>
      </c>
      <c r="U2590" s="5">
        <v>0.0</v>
      </c>
      <c r="V2590" s="5" t="s">
        <v>52</v>
      </c>
      <c r="W2590" s="5" t="s">
        <v>22790</v>
      </c>
      <c r="X2590" s="5" t="s">
        <v>55</v>
      </c>
      <c r="Y2590" s="5" t="s">
        <v>22634</v>
      </c>
      <c r="Z2590" s="5">
        <v>5207.0</v>
      </c>
      <c r="AA2590" s="5" t="s">
        <v>22635</v>
      </c>
      <c r="AB2590" s="5" t="s">
        <v>22636</v>
      </c>
      <c r="AC2590" s="5" t="s">
        <v>52</v>
      </c>
      <c r="AD2590" s="5" t="s">
        <v>695</v>
      </c>
      <c r="AE2590" s="5" t="s">
        <v>696</v>
      </c>
      <c r="AF2590" s="5" t="s">
        <v>697</v>
      </c>
      <c r="AG2590" s="5" t="s">
        <v>75</v>
      </c>
      <c r="AH2590" s="5">
        <v>7102.0</v>
      </c>
      <c r="AI2590" s="5" t="s">
        <v>698</v>
      </c>
      <c r="AJ2590" s="5" t="s">
        <v>22791</v>
      </c>
      <c r="AK2590" s="5" t="s">
        <v>22792</v>
      </c>
      <c r="AL2590" s="5" t="s">
        <v>22793</v>
      </c>
    </row>
    <row r="2591" hidden="1">
      <c r="A2591" s="5" t="s">
        <v>22794</v>
      </c>
      <c r="B2591" s="5" t="s">
        <v>16737</v>
      </c>
      <c r="C2591" s="5" t="s">
        <v>16738</v>
      </c>
      <c r="D2591" s="9">
        <v>42194.0</v>
      </c>
      <c r="E2591" s="5">
        <v>19492.0</v>
      </c>
      <c r="F2591" s="5">
        <v>8860.0</v>
      </c>
      <c r="G2591" s="5" t="s">
        <v>3378</v>
      </c>
      <c r="H2591" s="5" t="s">
        <v>272</v>
      </c>
      <c r="I2591" s="5" t="s">
        <v>17849</v>
      </c>
      <c r="J2591" s="5" t="s">
        <v>3378</v>
      </c>
      <c r="K2591" s="5" t="s">
        <v>22795</v>
      </c>
      <c r="L2591" s="5" t="s">
        <v>16741</v>
      </c>
      <c r="M2591" s="10" t="str">
        <f>IFERROR(__xludf.DUMMYFUNCTION("REGEXEXTRACT(L3076, ""[\s,]([A-Z]{2})[,\s]\s?\d{5}"")"),"#N/A")</f>
        <v>#N/A</v>
      </c>
      <c r="N2591" s="5" t="s">
        <v>16742</v>
      </c>
      <c r="O2591" s="5">
        <v>45242.0</v>
      </c>
      <c r="P2591" s="5">
        <v>1.0</v>
      </c>
      <c r="Q2591" s="5" t="s">
        <v>22796</v>
      </c>
      <c r="R2591" s="5">
        <v>2200.0</v>
      </c>
      <c r="S2591" s="5">
        <v>784.0</v>
      </c>
      <c r="T2591" s="5" t="s">
        <v>69</v>
      </c>
      <c r="U2591" s="5">
        <v>0.0</v>
      </c>
      <c r="V2591" s="5" t="s">
        <v>93</v>
      </c>
      <c r="W2591" s="5" t="s">
        <v>22797</v>
      </c>
      <c r="X2591" s="5" t="s">
        <v>55</v>
      </c>
      <c r="Y2591" s="5" t="s">
        <v>22798</v>
      </c>
      <c r="Z2591" s="5" t="s">
        <v>8435</v>
      </c>
      <c r="AA2591" s="5">
        <v>1509590.0</v>
      </c>
      <c r="AB2591" s="5" t="s">
        <v>260</v>
      </c>
      <c r="AC2591" s="5" t="s">
        <v>52</v>
      </c>
      <c r="AD2591" s="5" t="s">
        <v>3141</v>
      </c>
      <c r="AE2591" s="5" t="s">
        <v>3142</v>
      </c>
      <c r="AF2591" s="5" t="s">
        <v>162</v>
      </c>
      <c r="AG2591" s="5" t="s">
        <v>52</v>
      </c>
      <c r="AH2591" s="5" t="s">
        <v>52</v>
      </c>
      <c r="AI2591" s="5" t="s">
        <v>3143</v>
      </c>
      <c r="AJ2591" s="5" t="s">
        <v>102</v>
      </c>
      <c r="AK2591" s="5" t="s">
        <v>52</v>
      </c>
      <c r="AL2591" s="5" t="s">
        <v>162</v>
      </c>
    </row>
    <row r="2592" hidden="1">
      <c r="A2592" s="5" t="s">
        <v>22799</v>
      </c>
      <c r="B2592" s="5" t="s">
        <v>22800</v>
      </c>
      <c r="C2592" s="5" t="s">
        <v>20915</v>
      </c>
      <c r="D2592" s="9">
        <v>42193.0</v>
      </c>
      <c r="E2592" s="5">
        <v>164644.0</v>
      </c>
      <c r="F2592" s="5">
        <v>74838.0</v>
      </c>
      <c r="G2592" s="5" t="s">
        <v>1419</v>
      </c>
      <c r="H2592" s="5" t="s">
        <v>480</v>
      </c>
      <c r="I2592" s="5" t="s">
        <v>6657</v>
      </c>
      <c r="J2592" s="5" t="s">
        <v>256</v>
      </c>
      <c r="K2592" s="5" t="s">
        <v>22801</v>
      </c>
      <c r="L2592" s="5" t="s">
        <v>22802</v>
      </c>
      <c r="M2592" s="10" t="str">
        <f>IFERROR(__xludf.DUMMYFUNCTION("REGEXEXTRACT(L3077, ""[\s,]([A-Z]{2})[,\s]\s?\d{5}"")"),"#N/A")</f>
        <v>#N/A</v>
      </c>
      <c r="N2592" s="5" t="s">
        <v>20917</v>
      </c>
      <c r="O2592" s="5" t="s">
        <v>52</v>
      </c>
      <c r="P2592" s="5">
        <v>3.0</v>
      </c>
      <c r="Q2592" s="5" t="s">
        <v>22803</v>
      </c>
      <c r="R2592" s="5" t="s">
        <v>2229</v>
      </c>
      <c r="S2592" s="5">
        <v>179.0</v>
      </c>
      <c r="T2592" s="5" t="s">
        <v>20434</v>
      </c>
      <c r="U2592" s="5">
        <v>0.0</v>
      </c>
      <c r="V2592" s="5" t="s">
        <v>52</v>
      </c>
      <c r="W2592" s="5" t="s">
        <v>22804</v>
      </c>
      <c r="X2592" s="5" t="s">
        <v>52</v>
      </c>
      <c r="Y2592" s="5" t="s">
        <v>52</v>
      </c>
      <c r="Z2592" s="5" t="s">
        <v>22805</v>
      </c>
      <c r="AA2592" s="5" t="s">
        <v>22806</v>
      </c>
      <c r="AB2592" s="5" t="s">
        <v>119</v>
      </c>
      <c r="AC2592" s="5" t="s">
        <v>52</v>
      </c>
      <c r="AD2592" s="5" t="s">
        <v>17351</v>
      </c>
      <c r="AE2592" s="5" t="s">
        <v>17352</v>
      </c>
      <c r="AF2592" s="5" t="s">
        <v>17353</v>
      </c>
      <c r="AG2592" s="5" t="s">
        <v>52</v>
      </c>
      <c r="AH2592" s="5" t="s">
        <v>52</v>
      </c>
      <c r="AI2592" s="5" t="s">
        <v>52</v>
      </c>
      <c r="AJ2592" s="5" t="s">
        <v>22800</v>
      </c>
      <c r="AK2592" s="5" t="s">
        <v>22802</v>
      </c>
      <c r="AL2592" s="5" t="s">
        <v>4069</v>
      </c>
    </row>
    <row r="2593" hidden="1">
      <c r="A2593" s="5" t="s">
        <v>22807</v>
      </c>
      <c r="B2593" s="5" t="s">
        <v>22808</v>
      </c>
      <c r="C2593" s="5" t="s">
        <v>22809</v>
      </c>
      <c r="D2593" s="9">
        <v>42191.0</v>
      </c>
      <c r="E2593" s="5">
        <v>9260.0</v>
      </c>
      <c r="F2593" s="5">
        <v>4209.0</v>
      </c>
      <c r="G2593" s="5" t="s">
        <v>634</v>
      </c>
      <c r="H2593" s="5" t="s">
        <v>171</v>
      </c>
      <c r="I2593" s="5" t="s">
        <v>22810</v>
      </c>
      <c r="J2593" s="5" t="s">
        <v>274</v>
      </c>
      <c r="K2593" s="5" t="s">
        <v>22811</v>
      </c>
      <c r="L2593" s="5" t="s">
        <v>22812</v>
      </c>
      <c r="M2593" s="10" t="str">
        <f>IFERROR(__xludf.DUMMYFUNCTION("REGEXEXTRACT(L3078, ""[\s,]([A-Z]{2})[,\s]\s?\d{5}"")"),"#N/A")</f>
        <v>#N/A</v>
      </c>
      <c r="N2593" s="5" t="s">
        <v>22813</v>
      </c>
      <c r="O2593" s="5">
        <v>2136.0</v>
      </c>
      <c r="P2593" s="5">
        <v>1.0</v>
      </c>
      <c r="Q2593" s="5" t="s">
        <v>22814</v>
      </c>
      <c r="R2593" s="5" t="s">
        <v>1519</v>
      </c>
      <c r="S2593" s="5">
        <v>455.0</v>
      </c>
      <c r="T2593" s="5" t="s">
        <v>69</v>
      </c>
      <c r="U2593" s="5">
        <v>48.0</v>
      </c>
      <c r="V2593" s="5" t="s">
        <v>70</v>
      </c>
      <c r="W2593" s="5" t="s">
        <v>22815</v>
      </c>
      <c r="X2593" s="5" t="s">
        <v>52</v>
      </c>
      <c r="Y2593" s="5" t="s">
        <v>52</v>
      </c>
      <c r="Z2593" s="5" t="s">
        <v>22816</v>
      </c>
      <c r="AA2593" s="5" t="s">
        <v>22817</v>
      </c>
      <c r="AB2593" s="5" t="s">
        <v>260</v>
      </c>
      <c r="AC2593" s="5" t="s">
        <v>52</v>
      </c>
      <c r="AD2593" s="5" t="s">
        <v>72</v>
      </c>
      <c r="AE2593" s="5" t="s">
        <v>73</v>
      </c>
      <c r="AF2593" s="5" t="s">
        <v>74</v>
      </c>
      <c r="AG2593" s="5" t="s">
        <v>75</v>
      </c>
      <c r="AH2593" s="5" t="s">
        <v>76</v>
      </c>
      <c r="AI2593" s="5" t="s">
        <v>77</v>
      </c>
      <c r="AJ2593" s="5" t="s">
        <v>22818</v>
      </c>
      <c r="AK2593" s="5" t="s">
        <v>22819</v>
      </c>
      <c r="AL2593" s="5" t="s">
        <v>1874</v>
      </c>
    </row>
    <row r="2594" hidden="1">
      <c r="A2594" s="5" t="s">
        <v>22820</v>
      </c>
      <c r="B2594" s="5" t="s">
        <v>22821</v>
      </c>
      <c r="C2594" s="5" t="s">
        <v>22822</v>
      </c>
      <c r="D2594" s="9">
        <v>42188.0</v>
      </c>
      <c r="E2594" s="5">
        <v>21767.0</v>
      </c>
      <c r="F2594" s="5">
        <v>9894.0</v>
      </c>
      <c r="G2594" s="5" t="s">
        <v>3378</v>
      </c>
      <c r="H2594" s="5" t="s">
        <v>189</v>
      </c>
      <c r="I2594" s="5" t="s">
        <v>6438</v>
      </c>
      <c r="J2594" s="5" t="s">
        <v>3378</v>
      </c>
      <c r="K2594" s="5" t="s">
        <v>22823</v>
      </c>
      <c r="L2594" s="5" t="s">
        <v>22824</v>
      </c>
      <c r="M2594" s="10" t="str">
        <f>IFERROR(__xludf.DUMMYFUNCTION("REGEXEXTRACT(L3079, ""[\s,]([A-Z]{2})[,\s]\s?\d{5}"")"),"#N/A")</f>
        <v>#N/A</v>
      </c>
      <c r="N2594" s="5" t="s">
        <v>22825</v>
      </c>
      <c r="O2594" s="5">
        <v>90278.0</v>
      </c>
      <c r="P2594" s="5">
        <v>1.0</v>
      </c>
      <c r="Q2594" s="5" t="s">
        <v>22826</v>
      </c>
      <c r="R2594" s="5" t="s">
        <v>52</v>
      </c>
      <c r="S2594" s="5">
        <v>42.0</v>
      </c>
      <c r="T2594" s="5" t="s">
        <v>115</v>
      </c>
      <c r="U2594" s="5">
        <v>0.0</v>
      </c>
      <c r="V2594" s="5" t="s">
        <v>70</v>
      </c>
      <c r="W2594" s="5" t="s">
        <v>22827</v>
      </c>
      <c r="X2594" s="5" t="s">
        <v>71</v>
      </c>
      <c r="Y2594" s="5" t="s">
        <v>52</v>
      </c>
      <c r="Z2594" s="5" t="s">
        <v>22828</v>
      </c>
      <c r="AA2594" s="5" t="s">
        <v>22829</v>
      </c>
      <c r="AB2594" s="5" t="s">
        <v>1426</v>
      </c>
      <c r="AC2594" s="5" t="s">
        <v>52</v>
      </c>
      <c r="AD2594" s="5" t="s">
        <v>398</v>
      </c>
      <c r="AE2594" s="5" t="s">
        <v>399</v>
      </c>
      <c r="AF2594" s="5" t="s">
        <v>400</v>
      </c>
      <c r="AG2594" s="5" t="s">
        <v>401</v>
      </c>
      <c r="AH2594" s="5">
        <v>23502.0</v>
      </c>
      <c r="AI2594" s="5" t="s">
        <v>402</v>
      </c>
      <c r="AJ2594" s="5" t="s">
        <v>22821</v>
      </c>
      <c r="AK2594" s="5" t="s">
        <v>22824</v>
      </c>
      <c r="AL2594" s="5" t="s">
        <v>16536</v>
      </c>
    </row>
    <row r="2595" hidden="1">
      <c r="A2595" s="5" t="s">
        <v>22830</v>
      </c>
      <c r="B2595" s="5" t="s">
        <v>16737</v>
      </c>
      <c r="C2595" s="5" t="s">
        <v>16738</v>
      </c>
      <c r="D2595" s="9">
        <v>42187.0</v>
      </c>
      <c r="E2595" s="5">
        <v>25208.0</v>
      </c>
      <c r="F2595" s="5">
        <v>11458.0</v>
      </c>
      <c r="G2595" s="5" t="s">
        <v>3378</v>
      </c>
      <c r="H2595" s="5" t="s">
        <v>272</v>
      </c>
      <c r="I2595" s="5" t="s">
        <v>15936</v>
      </c>
      <c r="J2595" s="5" t="s">
        <v>3378</v>
      </c>
      <c r="K2595" s="5" t="s">
        <v>22831</v>
      </c>
      <c r="L2595" s="5" t="s">
        <v>16741</v>
      </c>
      <c r="M2595" s="10" t="str">
        <f>IFERROR(__xludf.DUMMYFUNCTION("REGEXEXTRACT(L3080, ""[\s,]([A-Z]{2})[,\s]\s?\d{5}"")"),"#N/A")</f>
        <v>#N/A</v>
      </c>
      <c r="N2595" s="5" t="s">
        <v>16742</v>
      </c>
      <c r="O2595" s="5">
        <v>45242.0</v>
      </c>
      <c r="P2595" s="5">
        <v>1.0</v>
      </c>
      <c r="Q2595" s="5" t="s">
        <v>22832</v>
      </c>
      <c r="R2595" s="5">
        <v>2210.0</v>
      </c>
      <c r="S2595" s="5">
        <v>772.0</v>
      </c>
      <c r="T2595" s="5" t="s">
        <v>69</v>
      </c>
      <c r="U2595" s="5">
        <v>0.0</v>
      </c>
      <c r="V2595" s="5" t="s">
        <v>93</v>
      </c>
      <c r="W2595" s="5" t="s">
        <v>22833</v>
      </c>
      <c r="X2595" s="5" t="s">
        <v>55</v>
      </c>
      <c r="Y2595" s="5" t="s">
        <v>22834</v>
      </c>
      <c r="Z2595" s="5" t="s">
        <v>12269</v>
      </c>
      <c r="AA2595" s="5">
        <v>1506308.0</v>
      </c>
      <c r="AB2595" s="5" t="s">
        <v>260</v>
      </c>
      <c r="AC2595" s="5" t="s">
        <v>52</v>
      </c>
      <c r="AD2595" s="5" t="s">
        <v>3141</v>
      </c>
      <c r="AE2595" s="5" t="s">
        <v>3142</v>
      </c>
      <c r="AF2595" s="5" t="s">
        <v>162</v>
      </c>
      <c r="AG2595" s="5" t="s">
        <v>52</v>
      </c>
      <c r="AH2595" s="5" t="s">
        <v>52</v>
      </c>
      <c r="AI2595" s="5" t="s">
        <v>3143</v>
      </c>
      <c r="AJ2595" s="5" t="s">
        <v>102</v>
      </c>
      <c r="AK2595" s="5" t="s">
        <v>52</v>
      </c>
      <c r="AL2595" s="5" t="s">
        <v>162</v>
      </c>
    </row>
    <row r="2596" hidden="1">
      <c r="A2596" s="5" t="s">
        <v>22835</v>
      </c>
      <c r="B2596" s="5" t="s">
        <v>21963</v>
      </c>
      <c r="C2596" s="5" t="s">
        <v>21964</v>
      </c>
      <c r="D2596" s="9">
        <v>42187.0</v>
      </c>
      <c r="E2596" s="5">
        <v>42988.0</v>
      </c>
      <c r="F2596" s="5">
        <v>19540.0</v>
      </c>
      <c r="G2596" s="5" t="s">
        <v>21965</v>
      </c>
      <c r="H2596" s="5" t="s">
        <v>171</v>
      </c>
      <c r="I2596" s="5" t="s">
        <v>18525</v>
      </c>
      <c r="J2596" s="5" t="s">
        <v>2156</v>
      </c>
      <c r="K2596" s="5" t="s">
        <v>14840</v>
      </c>
      <c r="L2596" s="5" t="s">
        <v>21967</v>
      </c>
      <c r="M2596" s="10" t="str">
        <f>IFERROR(__xludf.DUMMYFUNCTION("REGEXEXTRACT(L3081, ""[\s,]([A-Z]{2})[,\s]\s?\d{5}"")"),"#N/A")</f>
        <v>#N/A</v>
      </c>
      <c r="N2596" s="5" t="s">
        <v>21968</v>
      </c>
      <c r="O2596" s="5">
        <v>77060.0</v>
      </c>
      <c r="P2596" s="5">
        <v>1.0</v>
      </c>
      <c r="Q2596" s="5" t="s">
        <v>22836</v>
      </c>
      <c r="R2596" s="5" t="s">
        <v>21970</v>
      </c>
      <c r="S2596" s="5">
        <v>1.0</v>
      </c>
      <c r="T2596" s="5" t="s">
        <v>3687</v>
      </c>
      <c r="U2596" s="5">
        <v>20.0</v>
      </c>
      <c r="V2596" s="5" t="s">
        <v>70</v>
      </c>
      <c r="W2596" s="5" t="s">
        <v>22837</v>
      </c>
      <c r="X2596" s="5" t="s">
        <v>71</v>
      </c>
      <c r="Y2596" s="5" t="s">
        <v>52</v>
      </c>
      <c r="Z2596" s="5">
        <v>189.0</v>
      </c>
      <c r="AA2596" s="5">
        <v>11844.0</v>
      </c>
      <c r="AB2596" s="5" t="s">
        <v>730</v>
      </c>
      <c r="AC2596" s="5" t="s">
        <v>283</v>
      </c>
      <c r="AD2596" s="5" t="s">
        <v>1230</v>
      </c>
      <c r="AE2596" s="5" t="s">
        <v>1231</v>
      </c>
      <c r="AF2596" s="5" t="s">
        <v>52</v>
      </c>
      <c r="AG2596" s="5" t="s">
        <v>52</v>
      </c>
      <c r="AH2596" s="5" t="s">
        <v>52</v>
      </c>
      <c r="AI2596" s="5" t="s">
        <v>1232</v>
      </c>
      <c r="AJ2596" s="5" t="s">
        <v>102</v>
      </c>
      <c r="AK2596" s="5" t="s">
        <v>52</v>
      </c>
      <c r="AL2596" s="5" t="s">
        <v>21974</v>
      </c>
    </row>
    <row r="2597" hidden="1">
      <c r="A2597" s="5" t="s">
        <v>22838</v>
      </c>
      <c r="B2597" s="5" t="s">
        <v>22087</v>
      </c>
      <c r="C2597" s="5" t="s">
        <v>22141</v>
      </c>
      <c r="D2597" s="9">
        <v>42187.0</v>
      </c>
      <c r="E2597" s="5">
        <v>42988.0</v>
      </c>
      <c r="F2597" s="5">
        <v>19540.0</v>
      </c>
      <c r="G2597" s="5" t="s">
        <v>21965</v>
      </c>
      <c r="H2597" s="5" t="s">
        <v>171</v>
      </c>
      <c r="I2597" s="5" t="s">
        <v>18525</v>
      </c>
      <c r="J2597" s="5" t="s">
        <v>2156</v>
      </c>
      <c r="K2597" s="5" t="s">
        <v>14840</v>
      </c>
      <c r="L2597" s="5" t="s">
        <v>22089</v>
      </c>
      <c r="M2597" s="10" t="str">
        <f>IFERROR(__xludf.DUMMYFUNCTION("REGEXEXTRACT(L3082, ""[\s,]([A-Z]{2})[,\s]\s?\d{5}"")"),"#N/A")</f>
        <v>#N/A</v>
      </c>
      <c r="N2597" s="5" t="s">
        <v>22090</v>
      </c>
      <c r="O2597" s="5">
        <v>15088.0</v>
      </c>
      <c r="P2597" s="5">
        <v>1.0</v>
      </c>
      <c r="Q2597" s="5" t="s">
        <v>22836</v>
      </c>
      <c r="R2597" s="5" t="s">
        <v>21970</v>
      </c>
      <c r="S2597" s="5">
        <v>1.0</v>
      </c>
      <c r="T2597" s="5" t="s">
        <v>3687</v>
      </c>
      <c r="U2597" s="5">
        <v>0.0</v>
      </c>
      <c r="V2597" s="5" t="s">
        <v>70</v>
      </c>
      <c r="W2597" s="5" t="s">
        <v>22839</v>
      </c>
      <c r="X2597" s="5" t="s">
        <v>55</v>
      </c>
      <c r="Y2597" s="5" t="s">
        <v>22837</v>
      </c>
      <c r="Z2597" s="5">
        <v>189.0</v>
      </c>
      <c r="AA2597" s="5">
        <v>11844.0</v>
      </c>
      <c r="AB2597" s="5" t="s">
        <v>730</v>
      </c>
      <c r="AC2597" s="5" t="s">
        <v>52</v>
      </c>
      <c r="AD2597" s="5" t="s">
        <v>1230</v>
      </c>
      <c r="AE2597" s="5" t="s">
        <v>1231</v>
      </c>
      <c r="AF2597" s="5" t="s">
        <v>52</v>
      </c>
      <c r="AG2597" s="5" t="s">
        <v>52</v>
      </c>
      <c r="AH2597" s="5" t="s">
        <v>52</v>
      </c>
      <c r="AI2597" s="5" t="s">
        <v>1232</v>
      </c>
      <c r="AJ2597" s="5" t="s">
        <v>22143</v>
      </c>
      <c r="AK2597" s="5" t="s">
        <v>22093</v>
      </c>
      <c r="AL2597" s="5" t="s">
        <v>21974</v>
      </c>
    </row>
    <row r="2598" hidden="1">
      <c r="A2598" s="5" t="s">
        <v>22840</v>
      </c>
      <c r="B2598" s="5" t="s">
        <v>22841</v>
      </c>
      <c r="C2598" s="5" t="s">
        <v>22842</v>
      </c>
      <c r="D2598" s="9">
        <v>42184.0</v>
      </c>
      <c r="E2598" s="5">
        <v>80617.0</v>
      </c>
      <c r="F2598" s="5">
        <v>36644.0</v>
      </c>
      <c r="G2598" s="5" t="s">
        <v>634</v>
      </c>
      <c r="H2598" s="5" t="s">
        <v>171</v>
      </c>
      <c r="I2598" s="5" t="s">
        <v>22843</v>
      </c>
      <c r="J2598" s="5" t="s">
        <v>274</v>
      </c>
      <c r="K2598" s="5" t="s">
        <v>22844</v>
      </c>
      <c r="L2598" s="5" t="s">
        <v>22845</v>
      </c>
      <c r="M2598" s="10" t="str">
        <f>IFERROR(__xludf.DUMMYFUNCTION("REGEXEXTRACT(L3083, ""[\s,]([A-Z]{2})[,\s]\s?\d{5}"")"),"#N/A")</f>
        <v>#N/A</v>
      </c>
      <c r="N2598" s="5" t="s">
        <v>22846</v>
      </c>
      <c r="O2598" s="5">
        <v>90265.0</v>
      </c>
      <c r="P2598" s="5">
        <v>9.0</v>
      </c>
      <c r="Q2598" s="5" t="s">
        <v>22847</v>
      </c>
      <c r="R2598" s="5" t="s">
        <v>22848</v>
      </c>
      <c r="S2598" s="5">
        <v>14613.0</v>
      </c>
      <c r="T2598" s="5" t="s">
        <v>69</v>
      </c>
      <c r="U2598" s="5">
        <v>499.0</v>
      </c>
      <c r="V2598" s="5" t="s">
        <v>93</v>
      </c>
      <c r="W2598" s="5" t="s">
        <v>22849</v>
      </c>
      <c r="X2598" s="5" t="s">
        <v>52</v>
      </c>
      <c r="Y2598" s="5" t="s">
        <v>52</v>
      </c>
      <c r="Z2598" s="5" t="s">
        <v>9921</v>
      </c>
      <c r="AA2598" s="5" t="s">
        <v>22850</v>
      </c>
      <c r="AB2598" s="5" t="s">
        <v>59</v>
      </c>
      <c r="AC2598" s="5" t="s">
        <v>52</v>
      </c>
      <c r="AD2598" s="5" t="s">
        <v>15837</v>
      </c>
      <c r="AE2598" s="5" t="s">
        <v>15838</v>
      </c>
      <c r="AF2598" s="5" t="s">
        <v>2166</v>
      </c>
      <c r="AG2598" s="5" t="s">
        <v>52</v>
      </c>
      <c r="AH2598" s="5" t="s">
        <v>52</v>
      </c>
      <c r="AI2598" s="5" t="s">
        <v>15839</v>
      </c>
      <c r="AJ2598" s="5" t="s">
        <v>22851</v>
      </c>
      <c r="AK2598" s="5" t="s">
        <v>22852</v>
      </c>
      <c r="AL2598" s="5" t="s">
        <v>22760</v>
      </c>
    </row>
    <row r="2599" hidden="1">
      <c r="A2599" s="5" t="s">
        <v>22853</v>
      </c>
      <c r="B2599" s="5" t="s">
        <v>16737</v>
      </c>
      <c r="C2599" s="5" t="s">
        <v>16738</v>
      </c>
      <c r="D2599" s="9">
        <v>42183.0</v>
      </c>
      <c r="E2599" s="5">
        <v>10496.0</v>
      </c>
      <c r="F2599" s="5">
        <v>4771.0</v>
      </c>
      <c r="G2599" s="5" t="s">
        <v>3378</v>
      </c>
      <c r="H2599" s="5" t="s">
        <v>272</v>
      </c>
      <c r="I2599" s="5" t="s">
        <v>21664</v>
      </c>
      <c r="J2599" s="5" t="s">
        <v>3378</v>
      </c>
      <c r="K2599" s="5" t="s">
        <v>22854</v>
      </c>
      <c r="L2599" s="5" t="s">
        <v>16741</v>
      </c>
      <c r="M2599" s="10" t="str">
        <f>IFERROR(__xludf.DUMMYFUNCTION("REGEXEXTRACT(L3084, ""[\s,]([A-Z]{2})[,\s]\s?\d{5}"")"),"#N/A")</f>
        <v>#N/A</v>
      </c>
      <c r="N2599" s="5" t="s">
        <v>16742</v>
      </c>
      <c r="O2599" s="5">
        <v>45242.0</v>
      </c>
      <c r="P2599" s="5">
        <v>1.0</v>
      </c>
      <c r="Q2599" s="5" t="s">
        <v>22855</v>
      </c>
      <c r="R2599" s="5">
        <v>2200.0</v>
      </c>
      <c r="S2599" s="5">
        <v>373.0</v>
      </c>
      <c r="T2599" s="5" t="s">
        <v>69</v>
      </c>
      <c r="U2599" s="5">
        <v>0.0</v>
      </c>
      <c r="V2599" s="5" t="s">
        <v>93</v>
      </c>
      <c r="W2599" s="5" t="s">
        <v>22856</v>
      </c>
      <c r="X2599" s="5" t="s">
        <v>55</v>
      </c>
      <c r="Y2599" s="5" t="s">
        <v>22857</v>
      </c>
      <c r="Z2599" s="5" t="s">
        <v>19954</v>
      </c>
      <c r="AA2599" s="5">
        <v>1517455.0</v>
      </c>
      <c r="AB2599" s="5" t="s">
        <v>162</v>
      </c>
      <c r="AC2599" s="5" t="s">
        <v>52</v>
      </c>
      <c r="AD2599" s="5" t="s">
        <v>3141</v>
      </c>
      <c r="AE2599" s="5" t="s">
        <v>3142</v>
      </c>
      <c r="AF2599" s="5" t="s">
        <v>162</v>
      </c>
      <c r="AG2599" s="5" t="s">
        <v>52</v>
      </c>
      <c r="AH2599" s="5" t="s">
        <v>52</v>
      </c>
      <c r="AI2599" s="5" t="s">
        <v>3143</v>
      </c>
      <c r="AJ2599" s="5" t="s">
        <v>102</v>
      </c>
      <c r="AK2599" s="5" t="s">
        <v>52</v>
      </c>
      <c r="AL2599" s="5" t="s">
        <v>162</v>
      </c>
    </row>
    <row r="2600" hidden="1">
      <c r="A2600" s="5" t="s">
        <v>22858</v>
      </c>
      <c r="B2600" s="5" t="s">
        <v>16737</v>
      </c>
      <c r="C2600" s="5" t="s">
        <v>16738</v>
      </c>
      <c r="D2600" s="9">
        <v>42183.0</v>
      </c>
      <c r="E2600" s="5">
        <v>26741.0</v>
      </c>
      <c r="F2600" s="5">
        <v>12155.0</v>
      </c>
      <c r="G2600" s="5" t="s">
        <v>3378</v>
      </c>
      <c r="H2600" s="5" t="s">
        <v>272</v>
      </c>
      <c r="I2600" s="5" t="s">
        <v>21664</v>
      </c>
      <c r="J2600" s="5" t="s">
        <v>3378</v>
      </c>
      <c r="K2600" s="5" t="s">
        <v>22859</v>
      </c>
      <c r="L2600" s="5" t="s">
        <v>16741</v>
      </c>
      <c r="M2600" s="10" t="str">
        <f>IFERROR(__xludf.DUMMYFUNCTION("REGEXEXTRACT(L3085, ""[\s,]([A-Z]{2})[,\s]\s?\d{5}"")"),"#N/A")</f>
        <v>#N/A</v>
      </c>
      <c r="N2600" s="5" t="s">
        <v>16742</v>
      </c>
      <c r="O2600" s="5">
        <v>45242.0</v>
      </c>
      <c r="P2600" s="5">
        <v>1.0</v>
      </c>
      <c r="Q2600" s="5" t="s">
        <v>22860</v>
      </c>
      <c r="R2600" s="5">
        <v>2210.0</v>
      </c>
      <c r="S2600" s="5">
        <v>898.0</v>
      </c>
      <c r="T2600" s="5" t="s">
        <v>69</v>
      </c>
      <c r="U2600" s="5">
        <v>0.0</v>
      </c>
      <c r="V2600" s="5" t="s">
        <v>93</v>
      </c>
      <c r="W2600" s="5" t="s">
        <v>22861</v>
      </c>
      <c r="X2600" s="5" t="s">
        <v>55</v>
      </c>
      <c r="Y2600" s="5" t="s">
        <v>22862</v>
      </c>
      <c r="Z2600" s="5" t="s">
        <v>19954</v>
      </c>
      <c r="AA2600" s="5">
        <v>1499327.0</v>
      </c>
      <c r="AB2600" s="5" t="s">
        <v>162</v>
      </c>
      <c r="AC2600" s="5" t="s">
        <v>52</v>
      </c>
      <c r="AD2600" s="5" t="s">
        <v>3141</v>
      </c>
      <c r="AE2600" s="5" t="s">
        <v>3142</v>
      </c>
      <c r="AF2600" s="5" t="s">
        <v>162</v>
      </c>
      <c r="AG2600" s="5" t="s">
        <v>52</v>
      </c>
      <c r="AH2600" s="5" t="s">
        <v>52</v>
      </c>
      <c r="AI2600" s="5" t="s">
        <v>3143</v>
      </c>
      <c r="AJ2600" s="5" t="s">
        <v>102</v>
      </c>
      <c r="AK2600" s="5" t="s">
        <v>52</v>
      </c>
      <c r="AL2600" s="5" t="s">
        <v>162</v>
      </c>
    </row>
    <row r="2601" hidden="1">
      <c r="A2601" s="5" t="s">
        <v>22863</v>
      </c>
      <c r="B2601" s="5" t="s">
        <v>1843</v>
      </c>
      <c r="C2601" s="5" t="s">
        <v>22864</v>
      </c>
      <c r="D2601" s="9">
        <v>42183.0</v>
      </c>
      <c r="E2601" s="5">
        <v>48378.0</v>
      </c>
      <c r="F2601" s="5">
        <v>21990.0</v>
      </c>
      <c r="G2601" s="5" t="s">
        <v>2389</v>
      </c>
      <c r="H2601" s="5" t="s">
        <v>1792</v>
      </c>
      <c r="I2601" s="5" t="s">
        <v>7459</v>
      </c>
      <c r="J2601" s="5" t="s">
        <v>2391</v>
      </c>
      <c r="K2601" s="5" t="s">
        <v>1824</v>
      </c>
      <c r="L2601" s="5" t="s">
        <v>22865</v>
      </c>
      <c r="M2601" s="10" t="str">
        <f>IFERROR(__xludf.DUMMYFUNCTION("REGEXEXTRACT(L3086, ""[\s,]([A-Z]{2})[,\s]\s?\d{5}"")"),"#N/A")</f>
        <v>#N/A</v>
      </c>
      <c r="N2601" s="5" t="s">
        <v>22866</v>
      </c>
      <c r="O2601" s="5" t="s">
        <v>52</v>
      </c>
      <c r="P2601" s="5">
        <v>1.0</v>
      </c>
      <c r="Q2601" s="5" t="s">
        <v>22867</v>
      </c>
      <c r="R2601" s="5">
        <v>4510.0</v>
      </c>
      <c r="S2601" s="5">
        <v>12.0</v>
      </c>
      <c r="T2601" s="5" t="s">
        <v>53</v>
      </c>
      <c r="U2601" s="5">
        <v>28.0</v>
      </c>
      <c r="V2601" s="5" t="s">
        <v>93</v>
      </c>
      <c r="W2601" s="5" t="s">
        <v>22868</v>
      </c>
      <c r="X2601" s="5" t="s">
        <v>52</v>
      </c>
      <c r="Y2601" s="5" t="s">
        <v>52</v>
      </c>
      <c r="Z2601" s="5" t="s">
        <v>22869</v>
      </c>
      <c r="AA2601" s="5">
        <v>8211781.0</v>
      </c>
      <c r="AB2601" s="5" t="s">
        <v>604</v>
      </c>
      <c r="AC2601" s="5" t="s">
        <v>52</v>
      </c>
      <c r="AD2601" s="5" t="s">
        <v>11980</v>
      </c>
      <c r="AE2601" s="5" t="s">
        <v>11981</v>
      </c>
      <c r="AF2601" s="5" t="s">
        <v>218</v>
      </c>
      <c r="AG2601" s="5" t="s">
        <v>52</v>
      </c>
      <c r="AH2601" s="5" t="s">
        <v>11982</v>
      </c>
      <c r="AI2601" s="5" t="s">
        <v>11983</v>
      </c>
      <c r="AJ2601" s="5" t="s">
        <v>22870</v>
      </c>
      <c r="AK2601" s="5" t="s">
        <v>22865</v>
      </c>
      <c r="AL2601" s="5" t="s">
        <v>6168</v>
      </c>
    </row>
    <row r="2602">
      <c r="A2602" s="5" t="s">
        <v>22871</v>
      </c>
      <c r="B2602" s="5" t="s">
        <v>22872</v>
      </c>
      <c r="C2602" s="5" t="s">
        <v>22873</v>
      </c>
      <c r="D2602" s="9">
        <v>42182.0</v>
      </c>
      <c r="E2602" s="5">
        <v>23452.0</v>
      </c>
      <c r="F2602" s="5">
        <v>10660.0</v>
      </c>
      <c r="G2602" s="5" t="s">
        <v>1321</v>
      </c>
      <c r="H2602" s="5" t="s">
        <v>45</v>
      </c>
      <c r="I2602" s="5" t="s">
        <v>22874</v>
      </c>
      <c r="J2602" s="5" t="s">
        <v>1322</v>
      </c>
      <c r="K2602" s="5" t="s">
        <v>22875</v>
      </c>
      <c r="L2602" s="5" t="s">
        <v>22876</v>
      </c>
      <c r="M2602" s="11" t="s">
        <v>2670</v>
      </c>
      <c r="N2602" s="5" t="s">
        <v>22877</v>
      </c>
      <c r="O2602" s="5">
        <v>11211.0</v>
      </c>
      <c r="P2602" s="5">
        <v>1.0</v>
      </c>
      <c r="Q2602" s="5" t="s">
        <v>22878</v>
      </c>
      <c r="R2602" s="5">
        <v>2210.0</v>
      </c>
      <c r="S2602" s="5">
        <v>681.0</v>
      </c>
      <c r="T2602" s="5" t="s">
        <v>115</v>
      </c>
      <c r="U2602" s="5">
        <v>0.0</v>
      </c>
      <c r="V2602" s="5" t="s">
        <v>52</v>
      </c>
      <c r="W2602" s="5" t="s">
        <v>22879</v>
      </c>
      <c r="X2602" s="5" t="s">
        <v>52</v>
      </c>
      <c r="Y2602" s="5" t="s">
        <v>52</v>
      </c>
      <c r="Z2602" s="5" t="s">
        <v>5857</v>
      </c>
      <c r="AA2602" s="5">
        <v>3.501335013E9</v>
      </c>
      <c r="AB2602" s="5" t="s">
        <v>235</v>
      </c>
      <c r="AC2602" s="5" t="s">
        <v>52</v>
      </c>
      <c r="AD2602" s="5" t="s">
        <v>181</v>
      </c>
      <c r="AE2602" s="5" t="s">
        <v>182</v>
      </c>
      <c r="AF2602" s="5" t="s">
        <v>183</v>
      </c>
      <c r="AG2602" s="5" t="s">
        <v>52</v>
      </c>
      <c r="AH2602" s="5" t="s">
        <v>52</v>
      </c>
      <c r="AI2602" s="5" t="s">
        <v>184</v>
      </c>
      <c r="AJ2602" s="5" t="s">
        <v>22880</v>
      </c>
      <c r="AK2602" s="5" t="s">
        <v>22881</v>
      </c>
      <c r="AL2602" s="5" t="s">
        <v>22882</v>
      </c>
    </row>
    <row r="2603" hidden="1">
      <c r="A2603" s="5" t="s">
        <v>22883</v>
      </c>
      <c r="B2603" s="5" t="s">
        <v>21593</v>
      </c>
      <c r="C2603" s="5" t="s">
        <v>21583</v>
      </c>
      <c r="D2603" s="9">
        <v>42181.0</v>
      </c>
      <c r="E2603" s="5">
        <v>55376.0</v>
      </c>
      <c r="F2603" s="5">
        <v>25171.0</v>
      </c>
      <c r="G2603" s="5" t="s">
        <v>226</v>
      </c>
      <c r="H2603" s="5" t="s">
        <v>171</v>
      </c>
      <c r="I2603" s="5" t="s">
        <v>22884</v>
      </c>
      <c r="J2603" s="5" t="s">
        <v>228</v>
      </c>
      <c r="K2603" s="5" t="s">
        <v>744</v>
      </c>
      <c r="L2603" s="5" t="s">
        <v>22885</v>
      </c>
      <c r="M2603" s="10" t="str">
        <f>IFERROR(__xludf.DUMMYFUNCTION("REGEXEXTRACT(L3088, ""[\s,]([A-Z]{2})[,\s]\s?\d{5}"")"),"#N/A")</f>
        <v>#N/A</v>
      </c>
      <c r="N2603" s="5" t="s">
        <v>21586</v>
      </c>
      <c r="O2603" s="5" t="s">
        <v>22886</v>
      </c>
      <c r="P2603" s="5">
        <v>1.0</v>
      </c>
      <c r="Q2603" s="5" t="s">
        <v>22887</v>
      </c>
      <c r="R2603" s="5">
        <v>4510.0</v>
      </c>
      <c r="S2603" s="5">
        <v>20.0</v>
      </c>
      <c r="T2603" s="5" t="s">
        <v>53</v>
      </c>
      <c r="U2603" s="5">
        <v>0.0</v>
      </c>
      <c r="V2603" s="5" t="s">
        <v>70</v>
      </c>
      <c r="W2603" s="5" t="s">
        <v>22888</v>
      </c>
      <c r="X2603" s="5" t="s">
        <v>52</v>
      </c>
      <c r="Y2603" s="5" t="s">
        <v>52</v>
      </c>
      <c r="Z2603" s="5" t="s">
        <v>22889</v>
      </c>
      <c r="AA2603" s="5" t="s">
        <v>22890</v>
      </c>
      <c r="AB2603" s="5" t="s">
        <v>235</v>
      </c>
      <c r="AC2603" s="5" t="s">
        <v>52</v>
      </c>
      <c r="AD2603" s="5" t="s">
        <v>3974</v>
      </c>
      <c r="AE2603" s="5" t="s">
        <v>3975</v>
      </c>
      <c r="AF2603" s="5" t="s">
        <v>183</v>
      </c>
      <c r="AG2603" s="5" t="s">
        <v>52</v>
      </c>
      <c r="AH2603" s="5" t="s">
        <v>3976</v>
      </c>
      <c r="AI2603" s="5" t="s">
        <v>3977</v>
      </c>
      <c r="AJ2603" s="5" t="s">
        <v>21595</v>
      </c>
      <c r="AK2603" s="5" t="s">
        <v>22891</v>
      </c>
      <c r="AL2603" s="5" t="s">
        <v>21863</v>
      </c>
    </row>
    <row r="2604" hidden="1">
      <c r="A2604" s="5" t="s">
        <v>22892</v>
      </c>
      <c r="B2604" s="5" t="s">
        <v>21963</v>
      </c>
      <c r="C2604" s="5" t="s">
        <v>21964</v>
      </c>
      <c r="D2604" s="9">
        <v>42180.0</v>
      </c>
      <c r="E2604" s="5">
        <v>42922.0</v>
      </c>
      <c r="F2604" s="5">
        <v>19510.0</v>
      </c>
      <c r="G2604" s="5" t="s">
        <v>21965</v>
      </c>
      <c r="H2604" s="5" t="s">
        <v>171</v>
      </c>
      <c r="I2604" s="5" t="s">
        <v>22893</v>
      </c>
      <c r="J2604" s="5" t="s">
        <v>2156</v>
      </c>
      <c r="K2604" s="5" t="s">
        <v>14840</v>
      </c>
      <c r="L2604" s="5" t="s">
        <v>21967</v>
      </c>
      <c r="M2604" s="10" t="str">
        <f>IFERROR(__xludf.DUMMYFUNCTION("REGEXEXTRACT(L3089, ""[\s,]([A-Z]{2})[,\s]\s?\d{5}"")"),"#N/A")</f>
        <v>#N/A</v>
      </c>
      <c r="N2604" s="5" t="s">
        <v>21968</v>
      </c>
      <c r="O2604" s="5">
        <v>77060.0</v>
      </c>
      <c r="P2604" s="5">
        <v>1.0</v>
      </c>
      <c r="Q2604" s="5" t="s">
        <v>22894</v>
      </c>
      <c r="R2604" s="5" t="s">
        <v>21970</v>
      </c>
      <c r="S2604" s="5">
        <v>1.0</v>
      </c>
      <c r="T2604" s="5" t="s">
        <v>3687</v>
      </c>
      <c r="U2604" s="5">
        <v>20.0</v>
      </c>
      <c r="V2604" s="5" t="s">
        <v>70</v>
      </c>
      <c r="W2604" s="5" t="s">
        <v>22895</v>
      </c>
      <c r="X2604" s="5" t="s">
        <v>71</v>
      </c>
      <c r="Y2604" s="5" t="s">
        <v>52</v>
      </c>
      <c r="Z2604" s="5">
        <v>156.0</v>
      </c>
      <c r="AA2604" s="5">
        <v>11943.0</v>
      </c>
      <c r="AB2604" s="5" t="s">
        <v>59</v>
      </c>
      <c r="AC2604" s="5" t="s">
        <v>283</v>
      </c>
      <c r="AD2604" s="5" t="s">
        <v>1230</v>
      </c>
      <c r="AE2604" s="5" t="s">
        <v>1231</v>
      </c>
      <c r="AF2604" s="5" t="s">
        <v>52</v>
      </c>
      <c r="AG2604" s="5" t="s">
        <v>52</v>
      </c>
      <c r="AH2604" s="5" t="s">
        <v>52</v>
      </c>
      <c r="AI2604" s="5" t="s">
        <v>1232</v>
      </c>
      <c r="AJ2604" s="5" t="s">
        <v>102</v>
      </c>
      <c r="AK2604" s="5" t="s">
        <v>52</v>
      </c>
      <c r="AL2604" s="5" t="s">
        <v>21974</v>
      </c>
    </row>
    <row r="2605" hidden="1">
      <c r="A2605" s="5" t="s">
        <v>22896</v>
      </c>
      <c r="B2605" s="5" t="s">
        <v>22087</v>
      </c>
      <c r="C2605" s="5" t="s">
        <v>22141</v>
      </c>
      <c r="D2605" s="9">
        <v>42180.0</v>
      </c>
      <c r="E2605" s="5">
        <v>42922.0</v>
      </c>
      <c r="F2605" s="5">
        <v>19510.0</v>
      </c>
      <c r="G2605" s="5" t="s">
        <v>21965</v>
      </c>
      <c r="H2605" s="5" t="s">
        <v>171</v>
      </c>
      <c r="I2605" s="5" t="s">
        <v>22893</v>
      </c>
      <c r="J2605" s="5" t="s">
        <v>2156</v>
      </c>
      <c r="K2605" s="5" t="s">
        <v>14840</v>
      </c>
      <c r="L2605" s="5" t="s">
        <v>22089</v>
      </c>
      <c r="M2605" s="10" t="str">
        <f>IFERROR(__xludf.DUMMYFUNCTION("REGEXEXTRACT(L3090, ""[\s,]([A-Z]{2})[,\s]\s?\d{5}"")"),"#N/A")</f>
        <v>#N/A</v>
      </c>
      <c r="N2605" s="5" t="s">
        <v>22090</v>
      </c>
      <c r="O2605" s="5">
        <v>15088.0</v>
      </c>
      <c r="P2605" s="5">
        <v>1.0</v>
      </c>
      <c r="Q2605" s="5" t="s">
        <v>22894</v>
      </c>
      <c r="R2605" s="5" t="s">
        <v>21970</v>
      </c>
      <c r="S2605" s="5">
        <v>1.0</v>
      </c>
      <c r="T2605" s="5" t="s">
        <v>3687</v>
      </c>
      <c r="U2605" s="5">
        <v>0.0</v>
      </c>
      <c r="V2605" s="5" t="s">
        <v>70</v>
      </c>
      <c r="W2605" s="5" t="s">
        <v>22897</v>
      </c>
      <c r="X2605" s="5" t="s">
        <v>55</v>
      </c>
      <c r="Y2605" s="5" t="s">
        <v>22895</v>
      </c>
      <c r="Z2605" s="5">
        <v>156.0</v>
      </c>
      <c r="AA2605" s="5">
        <v>11943.0</v>
      </c>
      <c r="AB2605" s="5" t="s">
        <v>59</v>
      </c>
      <c r="AC2605" s="5" t="s">
        <v>52</v>
      </c>
      <c r="AD2605" s="5" t="s">
        <v>1230</v>
      </c>
      <c r="AE2605" s="5" t="s">
        <v>1231</v>
      </c>
      <c r="AF2605" s="5" t="s">
        <v>52</v>
      </c>
      <c r="AG2605" s="5" t="s">
        <v>52</v>
      </c>
      <c r="AH2605" s="5" t="s">
        <v>52</v>
      </c>
      <c r="AI2605" s="5" t="s">
        <v>1232</v>
      </c>
      <c r="AJ2605" s="5" t="s">
        <v>22143</v>
      </c>
      <c r="AK2605" s="5" t="s">
        <v>22093</v>
      </c>
      <c r="AL2605" s="5" t="s">
        <v>21974</v>
      </c>
    </row>
    <row r="2606" hidden="1">
      <c r="A2606" s="5" t="s">
        <v>22898</v>
      </c>
      <c r="B2606" s="5" t="s">
        <v>1843</v>
      </c>
      <c r="C2606" s="5" t="s">
        <v>22864</v>
      </c>
      <c r="D2606" s="9">
        <v>42180.0</v>
      </c>
      <c r="E2606" s="5">
        <v>44280.0</v>
      </c>
      <c r="F2606" s="5">
        <v>20127.0</v>
      </c>
      <c r="G2606" s="5" t="s">
        <v>148</v>
      </c>
      <c r="H2606" s="5" t="s">
        <v>189</v>
      </c>
      <c r="I2606" s="5" t="s">
        <v>22899</v>
      </c>
      <c r="J2606" s="5" t="s">
        <v>151</v>
      </c>
      <c r="K2606" s="5" t="s">
        <v>22900</v>
      </c>
      <c r="L2606" s="5" t="s">
        <v>4225</v>
      </c>
      <c r="M2606" s="10" t="str">
        <f>IFERROR(__xludf.DUMMYFUNCTION("REGEXEXTRACT(L3091, ""[\s,]([A-Z]{2})[,\s]\s?\d{5}"")"),"#N/A")</f>
        <v>#N/A</v>
      </c>
      <c r="N2606" s="5" t="s">
        <v>22901</v>
      </c>
      <c r="O2606" s="5" t="s">
        <v>52</v>
      </c>
      <c r="P2606" s="5">
        <v>2.0</v>
      </c>
      <c r="Q2606" s="5" t="s">
        <v>22902</v>
      </c>
      <c r="R2606" s="5" t="s">
        <v>156</v>
      </c>
      <c r="S2606" s="5">
        <v>20.0</v>
      </c>
      <c r="T2606" s="5" t="s">
        <v>53</v>
      </c>
      <c r="U2606" s="5">
        <v>0.0</v>
      </c>
      <c r="V2606" s="5" t="s">
        <v>52</v>
      </c>
      <c r="W2606" s="5" t="s">
        <v>22903</v>
      </c>
      <c r="X2606" s="5" t="s">
        <v>52</v>
      </c>
      <c r="Y2606" s="5" t="s">
        <v>52</v>
      </c>
      <c r="Z2606" s="5" t="s">
        <v>16925</v>
      </c>
      <c r="AA2606" s="5" t="s">
        <v>22904</v>
      </c>
      <c r="AB2606" s="5" t="s">
        <v>9547</v>
      </c>
      <c r="AC2606" s="5" t="s">
        <v>52</v>
      </c>
      <c r="AD2606" s="5" t="s">
        <v>163</v>
      </c>
      <c r="AE2606" s="5" t="s">
        <v>164</v>
      </c>
      <c r="AF2606" s="5" t="s">
        <v>165</v>
      </c>
      <c r="AG2606" s="5" t="s">
        <v>52</v>
      </c>
      <c r="AH2606" s="5" t="s">
        <v>52</v>
      </c>
      <c r="AI2606" s="5" t="s">
        <v>52</v>
      </c>
      <c r="AJ2606" s="5" t="s">
        <v>22905</v>
      </c>
      <c r="AK2606" s="5" t="s">
        <v>22906</v>
      </c>
      <c r="AL2606" s="5" t="s">
        <v>6168</v>
      </c>
    </row>
    <row r="2607" hidden="1">
      <c r="A2607" s="5" t="s">
        <v>22907</v>
      </c>
      <c r="B2607" s="5" t="s">
        <v>22908</v>
      </c>
      <c r="C2607" s="5" t="s">
        <v>22909</v>
      </c>
      <c r="D2607" s="9">
        <v>42179.0</v>
      </c>
      <c r="E2607" s="5">
        <v>44854.0</v>
      </c>
      <c r="F2607" s="5">
        <v>20388.0</v>
      </c>
      <c r="G2607" s="5" t="s">
        <v>1502</v>
      </c>
      <c r="H2607" s="5" t="s">
        <v>272</v>
      </c>
      <c r="I2607" s="5" t="s">
        <v>9377</v>
      </c>
      <c r="J2607" s="5" t="s">
        <v>1504</v>
      </c>
      <c r="K2607" s="5" t="s">
        <v>1059</v>
      </c>
      <c r="L2607" s="5" t="s">
        <v>22910</v>
      </c>
      <c r="M2607" s="10" t="str">
        <f>IFERROR(__xludf.DUMMYFUNCTION("REGEXEXTRACT(L3092, ""[\s,]([A-Z]{2})[,\s]\s?\d{5}"")"),"#N/A")</f>
        <v>#N/A</v>
      </c>
      <c r="N2607" s="5" t="s">
        <v>22911</v>
      </c>
      <c r="O2607" s="5">
        <v>10017.0</v>
      </c>
      <c r="P2607" s="5">
        <v>1.0</v>
      </c>
      <c r="Q2607" s="5" t="s">
        <v>22912</v>
      </c>
      <c r="R2607" s="5">
        <v>2210.0</v>
      </c>
      <c r="S2607" s="5">
        <v>864.0</v>
      </c>
      <c r="T2607" s="5" t="s">
        <v>69</v>
      </c>
      <c r="U2607" s="5">
        <v>25.0</v>
      </c>
      <c r="V2607" s="5" t="s">
        <v>93</v>
      </c>
      <c r="W2607" s="5" t="s">
        <v>22913</v>
      </c>
      <c r="X2607" s="5" t="s">
        <v>52</v>
      </c>
      <c r="Y2607" s="5" t="s">
        <v>52</v>
      </c>
      <c r="Z2607" s="5" t="s">
        <v>22914</v>
      </c>
      <c r="AA2607" s="5" t="s">
        <v>22915</v>
      </c>
      <c r="AB2607" s="5" t="s">
        <v>604</v>
      </c>
      <c r="AC2607" s="5" t="s">
        <v>283</v>
      </c>
      <c r="AD2607" s="5" t="s">
        <v>11980</v>
      </c>
      <c r="AE2607" s="5" t="s">
        <v>11981</v>
      </c>
      <c r="AF2607" s="5" t="s">
        <v>218</v>
      </c>
      <c r="AG2607" s="5" t="s">
        <v>52</v>
      </c>
      <c r="AH2607" s="5" t="s">
        <v>11982</v>
      </c>
      <c r="AI2607" s="5" t="s">
        <v>11983</v>
      </c>
      <c r="AJ2607" s="5" t="s">
        <v>22908</v>
      </c>
      <c r="AK2607" s="5" t="s">
        <v>22910</v>
      </c>
      <c r="AL2607" s="5" t="s">
        <v>22916</v>
      </c>
    </row>
    <row r="2608" hidden="1">
      <c r="A2608" s="5" t="s">
        <v>22917</v>
      </c>
      <c r="B2608" s="5" t="s">
        <v>22918</v>
      </c>
      <c r="C2608" s="5" t="s">
        <v>22919</v>
      </c>
      <c r="D2608" s="9">
        <v>42178.0</v>
      </c>
      <c r="E2608" s="5">
        <v>15000.0</v>
      </c>
      <c r="F2608" s="5">
        <v>6818.0</v>
      </c>
      <c r="G2608" s="5" t="s">
        <v>148</v>
      </c>
      <c r="H2608" s="5" t="s">
        <v>149</v>
      </c>
      <c r="I2608" s="5" t="s">
        <v>22920</v>
      </c>
      <c r="J2608" s="5" t="s">
        <v>151</v>
      </c>
      <c r="K2608" s="5" t="s">
        <v>462</v>
      </c>
      <c r="L2608" s="5" t="s">
        <v>22921</v>
      </c>
      <c r="M2608" s="10" t="str">
        <f>IFERROR(__xludf.DUMMYFUNCTION("REGEXEXTRACT(L3093, ""[\s,]([A-Z]{2})[,\s]\s?\d{5}"")"),"#N/A")</f>
        <v>#N/A</v>
      </c>
      <c r="N2608" s="5" t="s">
        <v>22922</v>
      </c>
      <c r="O2608" s="5" t="s">
        <v>52</v>
      </c>
      <c r="P2608" s="5">
        <v>1.0</v>
      </c>
      <c r="Q2608" s="5" t="s">
        <v>22923</v>
      </c>
      <c r="R2608" s="5">
        <v>4500.0</v>
      </c>
      <c r="S2608" s="5">
        <v>595.0</v>
      </c>
      <c r="T2608" s="5" t="s">
        <v>53</v>
      </c>
      <c r="U2608" s="5">
        <v>0.0</v>
      </c>
      <c r="V2608" s="5" t="s">
        <v>158</v>
      </c>
      <c r="W2608" s="5" t="s">
        <v>22924</v>
      </c>
      <c r="X2608" s="5" t="s">
        <v>52</v>
      </c>
      <c r="Y2608" s="5" t="s">
        <v>52</v>
      </c>
      <c r="Z2608" s="5" t="s">
        <v>1118</v>
      </c>
      <c r="AA2608" s="5" t="s">
        <v>22925</v>
      </c>
      <c r="AB2608" s="5" t="s">
        <v>180</v>
      </c>
      <c r="AC2608" s="5" t="s">
        <v>52</v>
      </c>
      <c r="AD2608" s="5" t="s">
        <v>163</v>
      </c>
      <c r="AE2608" s="5" t="s">
        <v>164</v>
      </c>
      <c r="AF2608" s="5" t="s">
        <v>165</v>
      </c>
      <c r="AG2608" s="5" t="s">
        <v>52</v>
      </c>
      <c r="AH2608" s="5" t="s">
        <v>52</v>
      </c>
      <c r="AI2608" s="5" t="s">
        <v>52</v>
      </c>
      <c r="AJ2608" s="5" t="s">
        <v>22918</v>
      </c>
      <c r="AK2608" s="5" t="s">
        <v>22921</v>
      </c>
      <c r="AL2608" s="5" t="s">
        <v>2811</v>
      </c>
    </row>
    <row r="2609" hidden="1">
      <c r="A2609" s="5" t="s">
        <v>22926</v>
      </c>
      <c r="B2609" s="5" t="s">
        <v>22927</v>
      </c>
      <c r="C2609" s="5" t="s">
        <v>22928</v>
      </c>
      <c r="D2609" s="9">
        <v>42172.0</v>
      </c>
      <c r="E2609" s="5">
        <v>4849.0</v>
      </c>
      <c r="F2609" s="5">
        <v>2204.0</v>
      </c>
      <c r="G2609" s="5" t="s">
        <v>719</v>
      </c>
      <c r="H2609" s="5" t="s">
        <v>2784</v>
      </c>
      <c r="I2609" s="5" t="s">
        <v>16809</v>
      </c>
      <c r="J2609" s="5" t="s">
        <v>274</v>
      </c>
      <c r="K2609" s="5" t="s">
        <v>22929</v>
      </c>
      <c r="L2609" s="5" t="s">
        <v>22930</v>
      </c>
      <c r="M2609" s="10" t="str">
        <f>IFERROR(__xludf.DUMMYFUNCTION("REGEXEXTRACT(L3094, ""[\s,]([A-Z]{2})[,\s]\s?\d{5}"")"),"#N/A")</f>
        <v>#N/A</v>
      </c>
      <c r="N2609" s="5" t="s">
        <v>22931</v>
      </c>
      <c r="O2609" s="5">
        <v>75024.0</v>
      </c>
      <c r="P2609" s="5">
        <v>1.0</v>
      </c>
      <c r="Q2609" s="5" t="s">
        <v>22932</v>
      </c>
      <c r="R2609" s="5" t="s">
        <v>211</v>
      </c>
      <c r="S2609" s="5">
        <v>247.0</v>
      </c>
      <c r="T2609" s="5" t="s">
        <v>69</v>
      </c>
      <c r="U2609" s="5">
        <v>13.0</v>
      </c>
      <c r="V2609" s="5" t="s">
        <v>93</v>
      </c>
      <c r="W2609" s="5" t="s">
        <v>22933</v>
      </c>
      <c r="X2609" s="5" t="s">
        <v>52</v>
      </c>
      <c r="Y2609" s="5" t="s">
        <v>52</v>
      </c>
      <c r="Z2609" s="5" t="s">
        <v>17072</v>
      </c>
      <c r="AA2609" s="5" t="s">
        <v>22934</v>
      </c>
      <c r="AB2609" s="5" t="s">
        <v>260</v>
      </c>
      <c r="AC2609" s="5" t="s">
        <v>52</v>
      </c>
      <c r="AD2609" s="5" t="s">
        <v>9092</v>
      </c>
      <c r="AE2609" s="5" t="s">
        <v>9093</v>
      </c>
      <c r="AF2609" s="5" t="s">
        <v>2166</v>
      </c>
      <c r="AG2609" s="5" t="s">
        <v>52</v>
      </c>
      <c r="AH2609" s="5" t="s">
        <v>52</v>
      </c>
      <c r="AI2609" s="5" t="s">
        <v>52</v>
      </c>
      <c r="AJ2609" s="5" t="s">
        <v>248</v>
      </c>
      <c r="AK2609" s="5" t="s">
        <v>18340</v>
      </c>
      <c r="AL2609" s="5" t="s">
        <v>735</v>
      </c>
    </row>
    <row r="2610" hidden="1">
      <c r="A2610" s="5" t="s">
        <v>22935</v>
      </c>
      <c r="B2610" s="5" t="s">
        <v>22936</v>
      </c>
      <c r="C2610" s="5" t="s">
        <v>22937</v>
      </c>
      <c r="D2610" s="9">
        <v>42172.0</v>
      </c>
      <c r="E2610" s="5">
        <v>217360.0</v>
      </c>
      <c r="F2610" s="5">
        <v>98800.0</v>
      </c>
      <c r="G2610" s="5" t="s">
        <v>148</v>
      </c>
      <c r="H2610" s="5" t="s">
        <v>149</v>
      </c>
      <c r="I2610" s="5" t="s">
        <v>22938</v>
      </c>
      <c r="J2610" s="5" t="s">
        <v>151</v>
      </c>
      <c r="K2610" s="5" t="s">
        <v>22939</v>
      </c>
      <c r="L2610" s="5" t="s">
        <v>22940</v>
      </c>
      <c r="M2610" s="10" t="str">
        <f>IFERROR(__xludf.DUMMYFUNCTION("REGEXEXTRACT(L3095, ""[\s,]([A-Z]{2})[,\s]\s?\d{5}"")"),"#N/A")</f>
        <v>#N/A</v>
      </c>
      <c r="N2610" s="5" t="s">
        <v>22941</v>
      </c>
      <c r="O2610" s="5" t="s">
        <v>52</v>
      </c>
      <c r="P2610" s="5">
        <v>4.0</v>
      </c>
      <c r="Q2610" s="5" t="s">
        <v>22942</v>
      </c>
      <c r="R2610" s="5" t="s">
        <v>22943</v>
      </c>
      <c r="S2610" s="5">
        <v>4.0</v>
      </c>
      <c r="T2610" s="5" t="s">
        <v>115</v>
      </c>
      <c r="U2610" s="5">
        <v>0.0</v>
      </c>
      <c r="V2610" s="5" t="s">
        <v>70</v>
      </c>
      <c r="W2610" s="5" t="s">
        <v>22944</v>
      </c>
      <c r="X2610" s="5" t="s">
        <v>52</v>
      </c>
      <c r="Y2610" s="5" t="s">
        <v>52</v>
      </c>
      <c r="Z2610" s="5" t="s">
        <v>22945</v>
      </c>
      <c r="AA2610" s="5" t="s">
        <v>22946</v>
      </c>
      <c r="AB2610" s="5" t="s">
        <v>1177</v>
      </c>
      <c r="AC2610" s="5" t="s">
        <v>52</v>
      </c>
      <c r="AD2610" s="5" t="s">
        <v>398</v>
      </c>
      <c r="AE2610" s="5" t="s">
        <v>399</v>
      </c>
      <c r="AF2610" s="5" t="s">
        <v>400</v>
      </c>
      <c r="AG2610" s="5" t="s">
        <v>401</v>
      </c>
      <c r="AH2610" s="5">
        <v>23502.0</v>
      </c>
      <c r="AI2610" s="5" t="s">
        <v>402</v>
      </c>
      <c r="AJ2610" s="5" t="s">
        <v>22936</v>
      </c>
      <c r="AK2610" s="5" t="s">
        <v>22940</v>
      </c>
      <c r="AL2610" s="5" t="s">
        <v>166</v>
      </c>
    </row>
    <row r="2611" hidden="1">
      <c r="A2611" s="5" t="s">
        <v>22947</v>
      </c>
      <c r="B2611" s="5" t="s">
        <v>16737</v>
      </c>
      <c r="C2611" s="5" t="s">
        <v>16738</v>
      </c>
      <c r="D2611" s="9">
        <v>42172.0</v>
      </c>
      <c r="E2611" s="5">
        <v>17860.0</v>
      </c>
      <c r="F2611" s="5">
        <v>8118.0</v>
      </c>
      <c r="G2611" s="5" t="s">
        <v>3378</v>
      </c>
      <c r="H2611" s="5" t="s">
        <v>272</v>
      </c>
      <c r="I2611" s="5" t="s">
        <v>22241</v>
      </c>
      <c r="J2611" s="5" t="s">
        <v>3378</v>
      </c>
      <c r="K2611" s="5" t="s">
        <v>22948</v>
      </c>
      <c r="L2611" s="5" t="s">
        <v>16741</v>
      </c>
      <c r="M2611" s="10" t="str">
        <f>IFERROR(__xludf.DUMMYFUNCTION("REGEXEXTRACT(L3096, ""[\s,]([A-Z]{2})[,\s]\s?\d{5}"")"),"#N/A")</f>
        <v>#N/A</v>
      </c>
      <c r="N2611" s="5" t="s">
        <v>16742</v>
      </c>
      <c r="O2611" s="5">
        <v>45242.0</v>
      </c>
      <c r="P2611" s="5">
        <v>1.0</v>
      </c>
      <c r="Q2611" s="5" t="s">
        <v>22949</v>
      </c>
      <c r="R2611" s="5">
        <v>2200.0</v>
      </c>
      <c r="S2611" s="5">
        <v>597.0</v>
      </c>
      <c r="T2611" s="5" t="s">
        <v>69</v>
      </c>
      <c r="U2611" s="5">
        <v>0.0</v>
      </c>
      <c r="V2611" s="5" t="s">
        <v>93</v>
      </c>
      <c r="W2611" s="5" t="s">
        <v>22950</v>
      </c>
      <c r="X2611" s="5" t="s">
        <v>55</v>
      </c>
      <c r="Y2611" s="5" t="s">
        <v>22951</v>
      </c>
      <c r="Z2611" s="5" t="s">
        <v>16376</v>
      </c>
      <c r="AA2611" s="5">
        <v>1517490.0</v>
      </c>
      <c r="AB2611" s="5" t="s">
        <v>8480</v>
      </c>
      <c r="AC2611" s="5" t="s">
        <v>52</v>
      </c>
      <c r="AD2611" s="5" t="s">
        <v>3141</v>
      </c>
      <c r="AE2611" s="5" t="s">
        <v>3142</v>
      </c>
      <c r="AF2611" s="5" t="s">
        <v>162</v>
      </c>
      <c r="AG2611" s="5" t="s">
        <v>52</v>
      </c>
      <c r="AH2611" s="5" t="s">
        <v>52</v>
      </c>
      <c r="AI2611" s="5" t="s">
        <v>3143</v>
      </c>
      <c r="AJ2611" s="5" t="s">
        <v>102</v>
      </c>
      <c r="AK2611" s="5" t="s">
        <v>52</v>
      </c>
      <c r="AL2611" s="5" t="s">
        <v>162</v>
      </c>
    </row>
    <row r="2612" hidden="1">
      <c r="A2612" s="5" t="s">
        <v>22952</v>
      </c>
      <c r="B2612" s="5" t="s">
        <v>22953</v>
      </c>
      <c r="C2612" s="5" t="s">
        <v>22954</v>
      </c>
      <c r="D2612" s="9">
        <v>42172.0</v>
      </c>
      <c r="E2612" s="5">
        <v>17523.0</v>
      </c>
      <c r="F2612" s="5">
        <v>7965.0</v>
      </c>
      <c r="G2612" s="5" t="s">
        <v>4073</v>
      </c>
      <c r="H2612" s="5" t="s">
        <v>171</v>
      </c>
      <c r="I2612" s="5" t="s">
        <v>22955</v>
      </c>
      <c r="J2612" s="5" t="s">
        <v>2214</v>
      </c>
      <c r="K2612" s="5" t="s">
        <v>22956</v>
      </c>
      <c r="L2612" s="5" t="s">
        <v>22957</v>
      </c>
      <c r="M2612" s="10" t="str">
        <f>IFERROR(__xludf.DUMMYFUNCTION("REGEXEXTRACT(L3097, ""[\s,]([A-Z]{2})[,\s]\s?\d{5}"")"),"#N/A")</f>
        <v>#N/A</v>
      </c>
      <c r="N2612" s="5" t="s">
        <v>22958</v>
      </c>
      <c r="O2612" s="5">
        <v>22116.0</v>
      </c>
      <c r="P2612" s="5">
        <v>1.0</v>
      </c>
      <c r="Q2612" s="5" t="s">
        <v>22959</v>
      </c>
      <c r="R2612" s="5" t="s">
        <v>244</v>
      </c>
      <c r="S2612" s="5">
        <v>470.0</v>
      </c>
      <c r="T2612" s="5" t="s">
        <v>69</v>
      </c>
      <c r="U2612" s="5">
        <v>65.0</v>
      </c>
      <c r="V2612" s="5" t="s">
        <v>70</v>
      </c>
      <c r="W2612" s="5" t="s">
        <v>22960</v>
      </c>
      <c r="X2612" s="5" t="s">
        <v>52</v>
      </c>
      <c r="Y2612" s="5" t="s">
        <v>52</v>
      </c>
      <c r="Z2612" s="5">
        <v>1514.0</v>
      </c>
      <c r="AA2612" s="5" t="s">
        <v>22961</v>
      </c>
      <c r="AB2612" s="5" t="s">
        <v>22962</v>
      </c>
      <c r="AC2612" s="5" t="s">
        <v>283</v>
      </c>
      <c r="AD2612" s="5" t="s">
        <v>72</v>
      </c>
      <c r="AE2612" s="5" t="s">
        <v>73</v>
      </c>
      <c r="AF2612" s="5" t="s">
        <v>74</v>
      </c>
      <c r="AG2612" s="5" t="s">
        <v>75</v>
      </c>
      <c r="AH2612" s="5" t="s">
        <v>76</v>
      </c>
      <c r="AI2612" s="5" t="s">
        <v>77</v>
      </c>
      <c r="AJ2612" s="5" t="s">
        <v>22953</v>
      </c>
      <c r="AK2612" s="5" t="s">
        <v>22957</v>
      </c>
      <c r="AL2612" s="5" t="s">
        <v>7862</v>
      </c>
    </row>
    <row r="2613" hidden="1">
      <c r="A2613" s="5" t="s">
        <v>22963</v>
      </c>
      <c r="B2613" s="5" t="s">
        <v>6576</v>
      </c>
      <c r="C2613" s="5" t="s">
        <v>14459</v>
      </c>
      <c r="D2613" s="9">
        <v>42171.0</v>
      </c>
      <c r="E2613" s="5">
        <v>5778.0</v>
      </c>
      <c r="F2613" s="5">
        <v>2626.0</v>
      </c>
      <c r="G2613" s="5" t="s">
        <v>634</v>
      </c>
      <c r="H2613" s="5" t="s">
        <v>149</v>
      </c>
      <c r="I2613" s="5" t="s">
        <v>22964</v>
      </c>
      <c r="J2613" s="5" t="s">
        <v>274</v>
      </c>
      <c r="K2613" s="5" t="s">
        <v>391</v>
      </c>
      <c r="L2613" s="5" t="s">
        <v>22965</v>
      </c>
      <c r="M2613" s="10" t="str">
        <f>IFERROR(__xludf.DUMMYFUNCTION("REGEXEXTRACT(L3098, ""[\s,]([A-Z]{2})[,\s]\s?\d{5}"")"),"#N/A")</f>
        <v>#N/A</v>
      </c>
      <c r="N2613" s="5" t="s">
        <v>22966</v>
      </c>
      <c r="O2613" s="5" t="s">
        <v>52</v>
      </c>
      <c r="P2613" s="5">
        <v>1.0</v>
      </c>
      <c r="Q2613" s="5" t="s">
        <v>22967</v>
      </c>
      <c r="R2613" s="5">
        <v>4500.0</v>
      </c>
      <c r="S2613" s="5">
        <v>71.0</v>
      </c>
      <c r="T2613" s="5" t="s">
        <v>115</v>
      </c>
      <c r="U2613" s="5">
        <v>0.0</v>
      </c>
      <c r="V2613" s="5" t="s">
        <v>158</v>
      </c>
      <c r="W2613" s="5" t="s">
        <v>22968</v>
      </c>
      <c r="X2613" s="5" t="s">
        <v>52</v>
      </c>
      <c r="Y2613" s="5" t="s">
        <v>52</v>
      </c>
      <c r="Z2613" s="5" t="s">
        <v>9545</v>
      </c>
      <c r="AA2613" s="5" t="s">
        <v>22969</v>
      </c>
      <c r="AB2613" s="5" t="s">
        <v>235</v>
      </c>
      <c r="AC2613" s="5" t="s">
        <v>52</v>
      </c>
      <c r="AD2613" s="5" t="s">
        <v>163</v>
      </c>
      <c r="AE2613" s="5" t="s">
        <v>164</v>
      </c>
      <c r="AF2613" s="5" t="s">
        <v>165</v>
      </c>
      <c r="AG2613" s="5" t="s">
        <v>52</v>
      </c>
      <c r="AH2613" s="5" t="s">
        <v>52</v>
      </c>
      <c r="AI2613" s="5" t="s">
        <v>52</v>
      </c>
      <c r="AJ2613" s="5" t="s">
        <v>17408</v>
      </c>
      <c r="AK2613" s="5" t="s">
        <v>22970</v>
      </c>
      <c r="AL2613" s="5" t="s">
        <v>1874</v>
      </c>
    </row>
    <row r="2614" hidden="1">
      <c r="A2614" s="5" t="s">
        <v>22971</v>
      </c>
      <c r="B2614" s="5" t="s">
        <v>22972</v>
      </c>
      <c r="C2614" s="5" t="s">
        <v>22973</v>
      </c>
      <c r="D2614" s="9">
        <v>42170.0</v>
      </c>
      <c r="E2614" s="5">
        <v>29517.0</v>
      </c>
      <c r="F2614" s="5">
        <v>13417.0</v>
      </c>
      <c r="G2614" s="5" t="s">
        <v>422</v>
      </c>
      <c r="H2614" s="5" t="s">
        <v>131</v>
      </c>
      <c r="I2614" s="5" t="s">
        <v>22974</v>
      </c>
      <c r="J2614" s="5" t="s">
        <v>424</v>
      </c>
      <c r="K2614" s="5" t="s">
        <v>22975</v>
      </c>
      <c r="L2614" s="5" t="s">
        <v>22976</v>
      </c>
      <c r="M2614" s="10" t="str">
        <f>IFERROR(__xludf.DUMMYFUNCTION("REGEXEXTRACT(L3099, ""[\s,]([A-Z]{2})[,\s]\s?\d{5}"")"),"#N/A")</f>
        <v>#N/A</v>
      </c>
      <c r="N2614" s="5" t="s">
        <v>22977</v>
      </c>
      <c r="O2614" s="5">
        <v>30030.0</v>
      </c>
      <c r="P2614" s="5">
        <v>1.0</v>
      </c>
      <c r="Q2614" s="5" t="s">
        <v>22978</v>
      </c>
      <c r="R2614" s="5" t="s">
        <v>52</v>
      </c>
      <c r="S2614" s="5">
        <v>641.0</v>
      </c>
      <c r="T2614" s="5" t="s">
        <v>115</v>
      </c>
      <c r="U2614" s="5">
        <v>0.0</v>
      </c>
      <c r="V2614" s="5" t="s">
        <v>70</v>
      </c>
      <c r="W2614" s="5" t="s">
        <v>22979</v>
      </c>
      <c r="X2614" s="5" t="s">
        <v>71</v>
      </c>
      <c r="Y2614" s="5" t="s">
        <v>52</v>
      </c>
      <c r="Z2614" s="5" t="s">
        <v>22980</v>
      </c>
      <c r="AA2614" s="5" t="s">
        <v>22981</v>
      </c>
      <c r="AB2614" s="5" t="s">
        <v>162</v>
      </c>
      <c r="AC2614" s="5" t="s">
        <v>52</v>
      </c>
      <c r="AD2614" s="5" t="s">
        <v>398</v>
      </c>
      <c r="AE2614" s="5" t="s">
        <v>399</v>
      </c>
      <c r="AF2614" s="5" t="s">
        <v>400</v>
      </c>
      <c r="AG2614" s="5" t="s">
        <v>401</v>
      </c>
      <c r="AH2614" s="5">
        <v>23502.0</v>
      </c>
      <c r="AI2614" s="5" t="s">
        <v>402</v>
      </c>
      <c r="AJ2614" s="5" t="s">
        <v>22972</v>
      </c>
      <c r="AK2614" s="5" t="s">
        <v>22976</v>
      </c>
      <c r="AL2614" s="5" t="s">
        <v>22982</v>
      </c>
    </row>
    <row r="2615" hidden="1">
      <c r="A2615" s="5" t="s">
        <v>22983</v>
      </c>
      <c r="B2615" s="5" t="s">
        <v>22984</v>
      </c>
      <c r="C2615" s="5" t="s">
        <v>22550</v>
      </c>
      <c r="D2615" s="9">
        <v>42167.0</v>
      </c>
      <c r="E2615" s="5">
        <v>55000.0</v>
      </c>
      <c r="F2615" s="5">
        <v>25000.0</v>
      </c>
      <c r="G2615" s="5" t="s">
        <v>15224</v>
      </c>
      <c r="H2615" s="5" t="s">
        <v>1069</v>
      </c>
      <c r="I2615" s="5" t="s">
        <v>22985</v>
      </c>
      <c r="J2615" s="5" t="s">
        <v>15225</v>
      </c>
      <c r="K2615" s="5" t="s">
        <v>22986</v>
      </c>
      <c r="L2615" s="5" t="s">
        <v>22987</v>
      </c>
      <c r="M2615" s="10" t="str">
        <f>IFERROR(__xludf.DUMMYFUNCTION("REGEXEXTRACT(L3100, ""[\s,]([A-Z]{2})[,\s]\s?\d{5}"")"),"#N/A")</f>
        <v>#N/A</v>
      </c>
      <c r="N2615" s="5" t="s">
        <v>22988</v>
      </c>
      <c r="O2615" s="5" t="s">
        <v>52</v>
      </c>
      <c r="P2615" s="5">
        <v>1.0</v>
      </c>
      <c r="Q2615" s="5" t="s">
        <v>22989</v>
      </c>
      <c r="R2615" s="5">
        <v>2210.0</v>
      </c>
      <c r="S2615" s="5">
        <v>109.0</v>
      </c>
      <c r="T2615" s="5" t="s">
        <v>374</v>
      </c>
      <c r="U2615" s="5">
        <v>12.0</v>
      </c>
      <c r="V2615" s="5" t="s">
        <v>93</v>
      </c>
      <c r="W2615" s="5" t="s">
        <v>22990</v>
      </c>
      <c r="X2615" s="5" t="s">
        <v>52</v>
      </c>
      <c r="Y2615" s="5" t="s">
        <v>52</v>
      </c>
      <c r="Z2615" s="5" t="s">
        <v>22991</v>
      </c>
      <c r="AA2615" s="5" t="s">
        <v>22992</v>
      </c>
      <c r="AB2615" s="5" t="s">
        <v>235</v>
      </c>
      <c r="AC2615" s="5" t="s">
        <v>52</v>
      </c>
      <c r="AD2615" s="5" t="s">
        <v>11980</v>
      </c>
      <c r="AE2615" s="5" t="s">
        <v>11981</v>
      </c>
      <c r="AF2615" s="5" t="s">
        <v>218</v>
      </c>
      <c r="AG2615" s="5" t="s">
        <v>52</v>
      </c>
      <c r="AH2615" s="5" t="s">
        <v>11982</v>
      </c>
      <c r="AI2615" s="5" t="s">
        <v>11983</v>
      </c>
      <c r="AJ2615" s="5" t="s">
        <v>22558</v>
      </c>
      <c r="AK2615" s="5" t="s">
        <v>22993</v>
      </c>
      <c r="AL2615" s="5" t="s">
        <v>18552</v>
      </c>
    </row>
    <row r="2616" hidden="1">
      <c r="A2616" s="5" t="s">
        <v>22994</v>
      </c>
      <c r="B2616" s="5" t="s">
        <v>16737</v>
      </c>
      <c r="C2616" s="5" t="s">
        <v>16738</v>
      </c>
      <c r="D2616" s="9">
        <v>42165.0</v>
      </c>
      <c r="E2616" s="5">
        <v>40885.0</v>
      </c>
      <c r="F2616" s="5">
        <v>18584.0</v>
      </c>
      <c r="G2616" s="5" t="s">
        <v>3378</v>
      </c>
      <c r="H2616" s="5" t="s">
        <v>272</v>
      </c>
      <c r="I2616" s="5" t="s">
        <v>21156</v>
      </c>
      <c r="J2616" s="5" t="s">
        <v>3378</v>
      </c>
      <c r="K2616" s="5" t="s">
        <v>22995</v>
      </c>
      <c r="L2616" s="5" t="s">
        <v>16741</v>
      </c>
      <c r="M2616" s="10" t="str">
        <f>IFERROR(__xludf.DUMMYFUNCTION("REGEXEXTRACT(L3101, ""[\s,]([A-Z]{2})[,\s]\s?\d{5}"")"),"#N/A")</f>
        <v>#N/A</v>
      </c>
      <c r="N2616" s="5" t="s">
        <v>16742</v>
      </c>
      <c r="O2616" s="5">
        <v>45242.0</v>
      </c>
      <c r="P2616" s="5">
        <v>1.0</v>
      </c>
      <c r="Q2616" s="5" t="s">
        <v>22996</v>
      </c>
      <c r="R2616" s="5">
        <v>4200.0</v>
      </c>
      <c r="S2616" s="5">
        <v>1393.0</v>
      </c>
      <c r="T2616" s="5" t="s">
        <v>69</v>
      </c>
      <c r="U2616" s="5">
        <v>0.0</v>
      </c>
      <c r="V2616" s="5" t="s">
        <v>93</v>
      </c>
      <c r="W2616" s="5" t="s">
        <v>22997</v>
      </c>
      <c r="X2616" s="5" t="s">
        <v>55</v>
      </c>
      <c r="Y2616" s="5" t="s">
        <v>22998</v>
      </c>
      <c r="Z2616" s="5" t="s">
        <v>858</v>
      </c>
      <c r="AA2616" s="5">
        <v>1488752.0</v>
      </c>
      <c r="AB2616" s="5" t="s">
        <v>180</v>
      </c>
      <c r="AC2616" s="5" t="s">
        <v>52</v>
      </c>
      <c r="AD2616" s="5" t="s">
        <v>3141</v>
      </c>
      <c r="AE2616" s="5" t="s">
        <v>3142</v>
      </c>
      <c r="AF2616" s="5" t="s">
        <v>162</v>
      </c>
      <c r="AG2616" s="5" t="s">
        <v>52</v>
      </c>
      <c r="AH2616" s="5" t="s">
        <v>52</v>
      </c>
      <c r="AI2616" s="5" t="s">
        <v>3143</v>
      </c>
      <c r="AJ2616" s="5" t="s">
        <v>102</v>
      </c>
      <c r="AK2616" s="5" t="s">
        <v>52</v>
      </c>
      <c r="AL2616" s="5" t="s">
        <v>162</v>
      </c>
    </row>
    <row r="2617" hidden="1">
      <c r="A2617" s="5" t="s">
        <v>22999</v>
      </c>
      <c r="B2617" s="5" t="s">
        <v>23000</v>
      </c>
      <c r="C2617" s="5" t="s">
        <v>23001</v>
      </c>
      <c r="D2617" s="9">
        <v>42163.0</v>
      </c>
      <c r="E2617" s="5">
        <v>4101.0</v>
      </c>
      <c r="F2617" s="5">
        <v>1864.0</v>
      </c>
      <c r="G2617" s="5" t="s">
        <v>3378</v>
      </c>
      <c r="H2617" s="5" t="s">
        <v>171</v>
      </c>
      <c r="I2617" s="5" t="s">
        <v>19779</v>
      </c>
      <c r="J2617" s="5" t="s">
        <v>3378</v>
      </c>
      <c r="K2617" s="5" t="s">
        <v>23002</v>
      </c>
      <c r="L2617" s="5" t="s">
        <v>23003</v>
      </c>
      <c r="M2617" s="10" t="str">
        <f>IFERROR(__xludf.DUMMYFUNCTION("REGEXEXTRACT(L3102, ""[\s,]([A-Z]{2})[,\s]\s?\d{5}"")"),"#N/A")</f>
        <v>#N/A</v>
      </c>
      <c r="N2617" s="5" t="s">
        <v>23004</v>
      </c>
      <c r="O2617" s="5">
        <v>44139.0</v>
      </c>
      <c r="P2617" s="5">
        <v>1.0</v>
      </c>
      <c r="Q2617" s="5" t="s">
        <v>23005</v>
      </c>
      <c r="R2617" s="5">
        <v>4500.0</v>
      </c>
      <c r="S2617" s="5">
        <v>314.0</v>
      </c>
      <c r="T2617" s="5" t="s">
        <v>69</v>
      </c>
      <c r="U2617" s="5">
        <v>0.0</v>
      </c>
      <c r="V2617" s="5" t="s">
        <v>93</v>
      </c>
      <c r="W2617" s="5" t="s">
        <v>23006</v>
      </c>
      <c r="X2617" s="5" t="s">
        <v>55</v>
      </c>
      <c r="Y2617" s="5" t="s">
        <v>23007</v>
      </c>
      <c r="Z2617" s="5" t="s">
        <v>9921</v>
      </c>
      <c r="AA2617" s="5" t="s">
        <v>23008</v>
      </c>
      <c r="AB2617" s="5" t="s">
        <v>260</v>
      </c>
      <c r="AC2617" s="5" t="s">
        <v>52</v>
      </c>
      <c r="AD2617" s="5" t="s">
        <v>23009</v>
      </c>
      <c r="AE2617" s="5" t="s">
        <v>23010</v>
      </c>
      <c r="AF2617" s="5" t="s">
        <v>23011</v>
      </c>
      <c r="AG2617" s="5" t="s">
        <v>1569</v>
      </c>
      <c r="AH2617" s="5">
        <v>60018.0</v>
      </c>
      <c r="AI2617" s="5" t="s">
        <v>23012</v>
      </c>
      <c r="AJ2617" s="5" t="s">
        <v>102</v>
      </c>
      <c r="AK2617" s="5" t="s">
        <v>52</v>
      </c>
      <c r="AL2617" s="5" t="s">
        <v>11270</v>
      </c>
    </row>
    <row r="2618" hidden="1">
      <c r="A2618" s="5" t="s">
        <v>23013</v>
      </c>
      <c r="B2618" s="5" t="s">
        <v>22927</v>
      </c>
      <c r="C2618" s="5" t="s">
        <v>23014</v>
      </c>
      <c r="D2618" s="9">
        <v>42160.0</v>
      </c>
      <c r="E2618" s="5">
        <v>10976.0</v>
      </c>
      <c r="F2618" s="5">
        <v>4989.0</v>
      </c>
      <c r="G2618" s="5" t="s">
        <v>719</v>
      </c>
      <c r="H2618" s="5" t="s">
        <v>2784</v>
      </c>
      <c r="I2618" s="5" t="s">
        <v>18191</v>
      </c>
      <c r="J2618" s="5" t="s">
        <v>274</v>
      </c>
      <c r="K2618" s="5" t="s">
        <v>23015</v>
      </c>
      <c r="L2618" s="5" t="s">
        <v>23016</v>
      </c>
      <c r="M2618" s="10" t="str">
        <f>IFERROR(__xludf.DUMMYFUNCTION("REGEXEXTRACT(L3103, ""[\s,]([A-Z]{2})[,\s]\s?\d{5}"")"),"#N/A")</f>
        <v>#N/A</v>
      </c>
      <c r="N2618" s="5" t="s">
        <v>23017</v>
      </c>
      <c r="O2618" s="5">
        <v>75024.0</v>
      </c>
      <c r="P2618" s="5">
        <v>1.0</v>
      </c>
      <c r="Q2618" s="5" t="s">
        <v>23018</v>
      </c>
      <c r="R2618" s="5">
        <v>4500.0</v>
      </c>
      <c r="S2618" s="5">
        <v>458.0</v>
      </c>
      <c r="T2618" s="5" t="s">
        <v>115</v>
      </c>
      <c r="U2618" s="5">
        <v>0.0</v>
      </c>
      <c r="V2618" s="5" t="s">
        <v>70</v>
      </c>
      <c r="W2618" s="5" t="s">
        <v>23019</v>
      </c>
      <c r="X2618" s="5" t="s">
        <v>52</v>
      </c>
      <c r="Y2618" s="5" t="s">
        <v>52</v>
      </c>
      <c r="Z2618" s="5" t="s">
        <v>23020</v>
      </c>
      <c r="AA2618" s="5" t="s">
        <v>23021</v>
      </c>
      <c r="AB2618" s="5" t="s">
        <v>162</v>
      </c>
      <c r="AC2618" s="5" t="s">
        <v>52</v>
      </c>
      <c r="AD2618" s="5" t="s">
        <v>398</v>
      </c>
      <c r="AE2618" s="5" t="s">
        <v>399</v>
      </c>
      <c r="AF2618" s="5" t="s">
        <v>400</v>
      </c>
      <c r="AG2618" s="5" t="s">
        <v>401</v>
      </c>
      <c r="AH2618" s="5">
        <v>23502.0</v>
      </c>
      <c r="AI2618" s="5" t="s">
        <v>402</v>
      </c>
      <c r="AJ2618" s="5" t="s">
        <v>248</v>
      </c>
      <c r="AK2618" s="5" t="s">
        <v>23022</v>
      </c>
      <c r="AL2618" s="5" t="s">
        <v>735</v>
      </c>
    </row>
    <row r="2619" hidden="1">
      <c r="A2619" s="5" t="s">
        <v>22548</v>
      </c>
      <c r="B2619" s="5" t="s">
        <v>22549</v>
      </c>
      <c r="C2619" s="5" t="s">
        <v>22550</v>
      </c>
      <c r="D2619" s="9">
        <v>42160.0</v>
      </c>
      <c r="E2619" s="5">
        <v>55000.0</v>
      </c>
      <c r="F2619" s="5">
        <v>25000.0</v>
      </c>
      <c r="G2619" s="5" t="s">
        <v>15224</v>
      </c>
      <c r="H2619" s="5" t="s">
        <v>1069</v>
      </c>
      <c r="I2619" s="5" t="s">
        <v>19715</v>
      </c>
      <c r="J2619" s="5" t="s">
        <v>15225</v>
      </c>
      <c r="K2619" s="5" t="s">
        <v>4507</v>
      </c>
      <c r="L2619" s="5" t="s">
        <v>22552</v>
      </c>
      <c r="M2619" s="10" t="str">
        <f>IFERROR(__xludf.DUMMYFUNCTION("REGEXEXTRACT(L3104, ""[\s,]([A-Z]{2})[,\s]\s?\d{5}"")"),"#N/A")</f>
        <v>#N/A</v>
      </c>
      <c r="N2619" s="5" t="s">
        <v>22988</v>
      </c>
      <c r="O2619" s="5" t="s">
        <v>52</v>
      </c>
      <c r="P2619" s="5">
        <v>1.0</v>
      </c>
      <c r="Q2619" s="5" t="s">
        <v>23023</v>
      </c>
      <c r="R2619" s="5">
        <v>2210.0</v>
      </c>
      <c r="S2619" s="5">
        <v>113.0</v>
      </c>
      <c r="T2619" s="5" t="s">
        <v>374</v>
      </c>
      <c r="U2619" s="5">
        <v>13.0</v>
      </c>
      <c r="V2619" s="5" t="s">
        <v>93</v>
      </c>
      <c r="W2619" s="5" t="s">
        <v>23024</v>
      </c>
      <c r="X2619" s="5" t="s">
        <v>52</v>
      </c>
      <c r="Y2619" s="5" t="s">
        <v>52</v>
      </c>
      <c r="Z2619" s="5" t="s">
        <v>23025</v>
      </c>
      <c r="AA2619" s="5" t="s">
        <v>23026</v>
      </c>
      <c r="AB2619" s="5" t="s">
        <v>200</v>
      </c>
      <c r="AC2619" s="5" t="s">
        <v>52</v>
      </c>
      <c r="AD2619" s="5" t="s">
        <v>11980</v>
      </c>
      <c r="AE2619" s="5" t="s">
        <v>11981</v>
      </c>
      <c r="AF2619" s="5" t="s">
        <v>218</v>
      </c>
      <c r="AG2619" s="5" t="s">
        <v>52</v>
      </c>
      <c r="AH2619" s="5" t="s">
        <v>11982</v>
      </c>
      <c r="AI2619" s="5" t="s">
        <v>11983</v>
      </c>
      <c r="AJ2619" s="5" t="s">
        <v>22549</v>
      </c>
      <c r="AK2619" s="5" t="s">
        <v>22552</v>
      </c>
      <c r="AL2619" s="5" t="s">
        <v>18552</v>
      </c>
    </row>
    <row r="2620" hidden="1">
      <c r="A2620" s="5" t="s">
        <v>23027</v>
      </c>
      <c r="B2620" s="5" t="s">
        <v>22984</v>
      </c>
      <c r="C2620" s="5" t="s">
        <v>22550</v>
      </c>
      <c r="D2620" s="9">
        <v>42160.0</v>
      </c>
      <c r="E2620" s="5">
        <v>55000.0</v>
      </c>
      <c r="F2620" s="5">
        <v>25000.0</v>
      </c>
      <c r="G2620" s="5" t="s">
        <v>15224</v>
      </c>
      <c r="H2620" s="5" t="s">
        <v>1069</v>
      </c>
      <c r="I2620" s="5" t="s">
        <v>19715</v>
      </c>
      <c r="J2620" s="5" t="s">
        <v>15225</v>
      </c>
      <c r="K2620" s="5" t="s">
        <v>23028</v>
      </c>
      <c r="L2620" s="5" t="s">
        <v>22987</v>
      </c>
      <c r="M2620" s="10" t="str">
        <f>IFERROR(__xludf.DUMMYFUNCTION("REGEXEXTRACT(L3105, ""[\s,]([A-Z]{2})[,\s]\s?\d{5}"")"),"#N/A")</f>
        <v>#N/A</v>
      </c>
      <c r="N2620" s="5" t="s">
        <v>22988</v>
      </c>
      <c r="O2620" s="5" t="s">
        <v>52</v>
      </c>
      <c r="P2620" s="5">
        <v>1.0</v>
      </c>
      <c r="Q2620" s="5" t="s">
        <v>23023</v>
      </c>
      <c r="R2620" s="5">
        <v>2210.0</v>
      </c>
      <c r="S2620" s="5">
        <v>113.0</v>
      </c>
      <c r="T2620" s="5" t="s">
        <v>374</v>
      </c>
      <c r="U2620" s="5">
        <v>13.0</v>
      </c>
      <c r="V2620" s="5" t="s">
        <v>93</v>
      </c>
      <c r="W2620" s="5" t="s">
        <v>23029</v>
      </c>
      <c r="X2620" s="5" t="s">
        <v>52</v>
      </c>
      <c r="Y2620" s="5" t="s">
        <v>52</v>
      </c>
      <c r="Z2620" s="5" t="s">
        <v>23025</v>
      </c>
      <c r="AA2620" s="5" t="s">
        <v>23026</v>
      </c>
      <c r="AB2620" s="5" t="s">
        <v>200</v>
      </c>
      <c r="AC2620" s="5" t="s">
        <v>52</v>
      </c>
      <c r="AD2620" s="5" t="s">
        <v>11980</v>
      </c>
      <c r="AE2620" s="5" t="s">
        <v>11981</v>
      </c>
      <c r="AF2620" s="5" t="s">
        <v>218</v>
      </c>
      <c r="AG2620" s="5" t="s">
        <v>52</v>
      </c>
      <c r="AH2620" s="5" t="s">
        <v>11982</v>
      </c>
      <c r="AI2620" s="5" t="s">
        <v>11983</v>
      </c>
      <c r="AJ2620" s="5" t="s">
        <v>22558</v>
      </c>
      <c r="AK2620" s="5" t="s">
        <v>22993</v>
      </c>
      <c r="AL2620" s="5" t="s">
        <v>18552</v>
      </c>
    </row>
    <row r="2621" hidden="1">
      <c r="A2621" s="5" t="s">
        <v>23030</v>
      </c>
      <c r="B2621" s="5" t="s">
        <v>16737</v>
      </c>
      <c r="C2621" s="5" t="s">
        <v>16738</v>
      </c>
      <c r="D2621" s="9">
        <v>42158.0</v>
      </c>
      <c r="E2621" s="5">
        <v>25733.0</v>
      </c>
      <c r="F2621" s="5">
        <v>11697.0</v>
      </c>
      <c r="G2621" s="5" t="s">
        <v>3378</v>
      </c>
      <c r="H2621" s="5" t="s">
        <v>272</v>
      </c>
      <c r="I2621" s="5" t="s">
        <v>22047</v>
      </c>
      <c r="J2621" s="5" t="s">
        <v>3378</v>
      </c>
      <c r="K2621" s="5" t="s">
        <v>23031</v>
      </c>
      <c r="L2621" s="5" t="s">
        <v>16741</v>
      </c>
      <c r="M2621" s="10" t="str">
        <f>IFERROR(__xludf.DUMMYFUNCTION("REGEXEXTRACT(L3106, ""[\s,]([A-Z]{2})[,\s]\s?\d{5}"")"),"#N/A")</f>
        <v>#N/A</v>
      </c>
      <c r="N2621" s="5" t="s">
        <v>16742</v>
      </c>
      <c r="O2621" s="5">
        <v>45242.0</v>
      </c>
      <c r="P2621" s="5">
        <v>1.0</v>
      </c>
      <c r="Q2621" s="5" t="s">
        <v>23032</v>
      </c>
      <c r="R2621" s="5" t="s">
        <v>923</v>
      </c>
      <c r="S2621" s="5">
        <v>1006.0</v>
      </c>
      <c r="T2621" s="5" t="s">
        <v>69</v>
      </c>
      <c r="U2621" s="5">
        <v>0.0</v>
      </c>
      <c r="V2621" s="5" t="s">
        <v>93</v>
      </c>
      <c r="W2621" s="5" t="s">
        <v>23033</v>
      </c>
      <c r="X2621" s="5" t="s">
        <v>55</v>
      </c>
      <c r="Y2621" s="5" t="s">
        <v>23034</v>
      </c>
      <c r="Z2621" s="5" t="s">
        <v>23035</v>
      </c>
      <c r="AA2621" s="5" t="s">
        <v>23036</v>
      </c>
      <c r="AB2621" s="5" t="s">
        <v>8480</v>
      </c>
      <c r="AC2621" s="5" t="s">
        <v>52</v>
      </c>
      <c r="AD2621" s="5" t="s">
        <v>3141</v>
      </c>
      <c r="AE2621" s="5" t="s">
        <v>3142</v>
      </c>
      <c r="AF2621" s="5" t="s">
        <v>162</v>
      </c>
      <c r="AG2621" s="5" t="s">
        <v>52</v>
      </c>
      <c r="AH2621" s="5" t="s">
        <v>52</v>
      </c>
      <c r="AI2621" s="5" t="s">
        <v>3143</v>
      </c>
      <c r="AJ2621" s="5" t="s">
        <v>102</v>
      </c>
      <c r="AK2621" s="5" t="s">
        <v>52</v>
      </c>
      <c r="AL2621" s="5" t="s">
        <v>162</v>
      </c>
    </row>
    <row r="2622" hidden="1">
      <c r="A2622" s="5" t="s">
        <v>23037</v>
      </c>
      <c r="B2622" s="5" t="s">
        <v>21812</v>
      </c>
      <c r="C2622" s="5" t="s">
        <v>22506</v>
      </c>
      <c r="D2622" s="9">
        <v>42158.0</v>
      </c>
      <c r="E2622" s="5">
        <v>25733.0</v>
      </c>
      <c r="F2622" s="5">
        <v>11697.0</v>
      </c>
      <c r="G2622" s="5" t="s">
        <v>3378</v>
      </c>
      <c r="H2622" s="5" t="s">
        <v>272</v>
      </c>
      <c r="I2622" s="5" t="s">
        <v>22047</v>
      </c>
      <c r="J2622" s="5" t="s">
        <v>3378</v>
      </c>
      <c r="K2622" s="5" t="s">
        <v>23038</v>
      </c>
      <c r="L2622" s="5" t="s">
        <v>23039</v>
      </c>
      <c r="M2622" s="10" t="str">
        <f>IFERROR(__xludf.DUMMYFUNCTION("REGEXEXTRACT(L3107, ""[\s,]([A-Z]{2})[,\s]\s?\d{5}"")"),"#N/A")</f>
        <v>#N/A</v>
      </c>
      <c r="N2622" s="5" t="s">
        <v>23040</v>
      </c>
      <c r="O2622" s="5">
        <v>41018.0</v>
      </c>
      <c r="P2622" s="5">
        <v>1.0</v>
      </c>
      <c r="Q2622" s="5" t="s">
        <v>23032</v>
      </c>
      <c r="R2622" s="5" t="s">
        <v>923</v>
      </c>
      <c r="S2622" s="5">
        <v>1006.0</v>
      </c>
      <c r="T2622" s="5" t="s">
        <v>69</v>
      </c>
      <c r="U2622" s="5">
        <v>29.0</v>
      </c>
      <c r="V2622" s="5" t="s">
        <v>93</v>
      </c>
      <c r="W2622" s="5" t="s">
        <v>23034</v>
      </c>
      <c r="X2622" s="5" t="s">
        <v>71</v>
      </c>
      <c r="Y2622" s="5" t="s">
        <v>52</v>
      </c>
      <c r="Z2622" s="5" t="s">
        <v>23035</v>
      </c>
      <c r="AA2622" s="5" t="s">
        <v>23036</v>
      </c>
      <c r="AB2622" s="5" t="s">
        <v>8480</v>
      </c>
      <c r="AC2622" s="5" t="s">
        <v>283</v>
      </c>
      <c r="AD2622" s="5" t="s">
        <v>9092</v>
      </c>
      <c r="AE2622" s="5" t="s">
        <v>9093</v>
      </c>
      <c r="AF2622" s="5" t="s">
        <v>2166</v>
      </c>
      <c r="AG2622" s="5" t="s">
        <v>52</v>
      </c>
      <c r="AH2622" s="5" t="s">
        <v>52</v>
      </c>
      <c r="AI2622" s="5" t="s">
        <v>52</v>
      </c>
      <c r="AJ2622" s="5" t="s">
        <v>21812</v>
      </c>
      <c r="AK2622" s="5" t="s">
        <v>23039</v>
      </c>
      <c r="AL2622" s="5" t="s">
        <v>162</v>
      </c>
    </row>
    <row r="2623" hidden="1">
      <c r="A2623" s="5" t="s">
        <v>23041</v>
      </c>
      <c r="B2623" s="5" t="s">
        <v>16737</v>
      </c>
      <c r="C2623" s="5" t="s">
        <v>16738</v>
      </c>
      <c r="D2623" s="9">
        <v>42157.0</v>
      </c>
      <c r="E2623" s="5">
        <v>3247.0</v>
      </c>
      <c r="F2623" s="5">
        <v>1476.0</v>
      </c>
      <c r="G2623" s="5" t="s">
        <v>3378</v>
      </c>
      <c r="H2623" s="5" t="s">
        <v>272</v>
      </c>
      <c r="I2623" s="5" t="s">
        <v>18365</v>
      </c>
      <c r="J2623" s="5" t="s">
        <v>3378</v>
      </c>
      <c r="K2623" s="5" t="s">
        <v>23042</v>
      </c>
      <c r="L2623" s="5" t="s">
        <v>16741</v>
      </c>
      <c r="M2623" s="10" t="str">
        <f>IFERROR(__xludf.DUMMYFUNCTION("REGEXEXTRACT(L3108, ""[\s,]([A-Z]{2})[,\s]\s?\d{5}"")"),"#N/A")</f>
        <v>#N/A</v>
      </c>
      <c r="N2623" s="5" t="s">
        <v>16742</v>
      </c>
      <c r="O2623" s="5">
        <v>45242.0</v>
      </c>
      <c r="P2623" s="5">
        <v>1.0</v>
      </c>
      <c r="Q2623" s="5" t="s">
        <v>23043</v>
      </c>
      <c r="R2623" s="5" t="s">
        <v>52</v>
      </c>
      <c r="S2623" s="5">
        <v>108.0</v>
      </c>
      <c r="T2623" s="5" t="s">
        <v>69</v>
      </c>
      <c r="U2623" s="5">
        <v>0.0</v>
      </c>
      <c r="V2623" s="5" t="s">
        <v>93</v>
      </c>
      <c r="W2623" s="5" t="s">
        <v>23044</v>
      </c>
      <c r="X2623" s="5" t="s">
        <v>55</v>
      </c>
      <c r="Y2623" s="5" t="s">
        <v>23045</v>
      </c>
      <c r="Z2623" s="5" t="s">
        <v>11914</v>
      </c>
      <c r="AA2623" s="5" t="s">
        <v>23046</v>
      </c>
      <c r="AB2623" s="5" t="s">
        <v>162</v>
      </c>
      <c r="AC2623" s="5" t="s">
        <v>52</v>
      </c>
      <c r="AD2623" s="5" t="s">
        <v>3141</v>
      </c>
      <c r="AE2623" s="5" t="s">
        <v>3142</v>
      </c>
      <c r="AF2623" s="5" t="s">
        <v>162</v>
      </c>
      <c r="AG2623" s="5" t="s">
        <v>52</v>
      </c>
      <c r="AH2623" s="5" t="s">
        <v>52</v>
      </c>
      <c r="AI2623" s="5" t="s">
        <v>3143</v>
      </c>
      <c r="AJ2623" s="5" t="s">
        <v>102</v>
      </c>
      <c r="AK2623" s="5" t="s">
        <v>52</v>
      </c>
      <c r="AL2623" s="5" t="s">
        <v>162</v>
      </c>
    </row>
    <row r="2624" hidden="1">
      <c r="A2624" s="5" t="s">
        <v>23047</v>
      </c>
      <c r="B2624" s="5" t="s">
        <v>21812</v>
      </c>
      <c r="C2624" s="5" t="s">
        <v>21813</v>
      </c>
      <c r="D2624" s="9">
        <v>42157.0</v>
      </c>
      <c r="E2624" s="5">
        <v>42530.0</v>
      </c>
      <c r="F2624" s="5">
        <v>19332.0</v>
      </c>
      <c r="G2624" s="5" t="s">
        <v>3378</v>
      </c>
      <c r="H2624" s="5" t="s">
        <v>272</v>
      </c>
      <c r="I2624" s="5" t="s">
        <v>18365</v>
      </c>
      <c r="J2624" s="5" t="s">
        <v>3378</v>
      </c>
      <c r="K2624" s="5" t="s">
        <v>23048</v>
      </c>
      <c r="L2624" s="5" t="s">
        <v>22107</v>
      </c>
      <c r="M2624" s="10" t="str">
        <f>IFERROR(__xludf.DUMMYFUNCTION("REGEXEXTRACT(L3109, ""[\s,]([A-Z]{2})[,\s]\s?\d{5}"")"),"#N/A")</f>
        <v>#N/A</v>
      </c>
      <c r="N2624" s="5" t="s">
        <v>22108</v>
      </c>
      <c r="O2624" s="5">
        <v>90501.0</v>
      </c>
      <c r="P2624" s="5">
        <v>1.0</v>
      </c>
      <c r="Q2624" s="5" t="s">
        <v>23043</v>
      </c>
      <c r="R2624" s="5" t="s">
        <v>52</v>
      </c>
      <c r="S2624" s="5">
        <v>1623.0</v>
      </c>
      <c r="T2624" s="5" t="s">
        <v>115</v>
      </c>
      <c r="U2624" s="5">
        <v>0.0</v>
      </c>
      <c r="V2624" s="5" t="s">
        <v>52</v>
      </c>
      <c r="W2624" s="5" t="s">
        <v>23045</v>
      </c>
      <c r="X2624" s="5" t="s">
        <v>71</v>
      </c>
      <c r="Y2624" s="5" t="s">
        <v>52</v>
      </c>
      <c r="Z2624" s="5" t="s">
        <v>11914</v>
      </c>
      <c r="AA2624" s="5" t="s">
        <v>23046</v>
      </c>
      <c r="AB2624" s="5" t="s">
        <v>162</v>
      </c>
      <c r="AC2624" s="5" t="s">
        <v>1051</v>
      </c>
      <c r="AD2624" s="5" t="s">
        <v>181</v>
      </c>
      <c r="AE2624" s="5" t="s">
        <v>182</v>
      </c>
      <c r="AF2624" s="5" t="s">
        <v>183</v>
      </c>
      <c r="AG2624" s="5" t="s">
        <v>52</v>
      </c>
      <c r="AH2624" s="5" t="s">
        <v>52</v>
      </c>
      <c r="AI2624" s="5" t="s">
        <v>184</v>
      </c>
      <c r="AJ2624" s="5" t="s">
        <v>21812</v>
      </c>
      <c r="AK2624" s="5" t="s">
        <v>22107</v>
      </c>
      <c r="AL2624" s="5" t="s">
        <v>20055</v>
      </c>
    </row>
    <row r="2625">
      <c r="A2625" s="5" t="s">
        <v>23049</v>
      </c>
      <c r="B2625" s="5" t="s">
        <v>14954</v>
      </c>
      <c r="C2625" s="5" t="s">
        <v>23050</v>
      </c>
      <c r="D2625" s="9">
        <v>42156.0</v>
      </c>
      <c r="E2625" s="5">
        <v>20436.0</v>
      </c>
      <c r="F2625" s="5">
        <v>9289.0</v>
      </c>
      <c r="G2625" s="5" t="s">
        <v>766</v>
      </c>
      <c r="H2625" s="5" t="s">
        <v>45</v>
      </c>
      <c r="I2625" s="5" t="s">
        <v>3685</v>
      </c>
      <c r="J2625" s="5" t="s">
        <v>768</v>
      </c>
      <c r="K2625" s="5" t="s">
        <v>391</v>
      </c>
      <c r="L2625" s="5" t="s">
        <v>23051</v>
      </c>
      <c r="M2625" s="10" t="str">
        <f>IFERROR(__xludf.DUMMYFUNCTION("REGEXEXTRACT(L3110, ""[\s,]([A-Z]{2})[,\s]\s?\d{5}"")"),"#N/A")</f>
        <v>#N/A</v>
      </c>
      <c r="N2625" s="5" t="s">
        <v>23052</v>
      </c>
      <c r="O2625" s="5" t="s">
        <v>52</v>
      </c>
      <c r="P2625" s="5">
        <v>1.0</v>
      </c>
      <c r="Q2625" s="5" t="s">
        <v>23053</v>
      </c>
      <c r="R2625" s="5" t="s">
        <v>244</v>
      </c>
      <c r="S2625" s="5">
        <v>923.0</v>
      </c>
      <c r="T2625" s="5" t="s">
        <v>69</v>
      </c>
      <c r="U2625" s="5">
        <v>50.0</v>
      </c>
      <c r="V2625" s="5" t="s">
        <v>70</v>
      </c>
      <c r="W2625" s="5" t="s">
        <v>23054</v>
      </c>
      <c r="X2625" s="5" t="s">
        <v>52</v>
      </c>
      <c r="Y2625" s="5" t="s">
        <v>52</v>
      </c>
      <c r="Z2625" s="5">
        <v>1506.0</v>
      </c>
      <c r="AA2625" s="5" t="s">
        <v>23055</v>
      </c>
      <c r="AB2625" s="5" t="s">
        <v>730</v>
      </c>
      <c r="AC2625" s="5" t="s">
        <v>52</v>
      </c>
      <c r="AD2625" s="5" t="s">
        <v>72</v>
      </c>
      <c r="AE2625" s="5" t="s">
        <v>73</v>
      </c>
      <c r="AF2625" s="5" t="s">
        <v>74</v>
      </c>
      <c r="AG2625" s="5" t="s">
        <v>75</v>
      </c>
      <c r="AH2625" s="5" t="s">
        <v>76</v>
      </c>
      <c r="AI2625" s="5" t="s">
        <v>77</v>
      </c>
      <c r="AJ2625" s="5" t="s">
        <v>23056</v>
      </c>
      <c r="AK2625" s="5" t="s">
        <v>23057</v>
      </c>
      <c r="AL2625" s="5" t="s">
        <v>776</v>
      </c>
    </row>
    <row r="2626" hidden="1">
      <c r="A2626" s="5" t="s">
        <v>23058</v>
      </c>
      <c r="B2626" s="5" t="s">
        <v>23059</v>
      </c>
      <c r="C2626" s="5" t="s">
        <v>23060</v>
      </c>
      <c r="D2626" s="9">
        <v>42156.0</v>
      </c>
      <c r="E2626" s="5">
        <v>24590.0</v>
      </c>
      <c r="F2626" s="5">
        <v>11177.0</v>
      </c>
      <c r="G2626" s="5" t="s">
        <v>3378</v>
      </c>
      <c r="H2626" s="5" t="s">
        <v>171</v>
      </c>
      <c r="I2626" s="5" t="s">
        <v>23061</v>
      </c>
      <c r="J2626" s="5" t="s">
        <v>3378</v>
      </c>
      <c r="K2626" s="5" t="s">
        <v>391</v>
      </c>
      <c r="L2626" s="5" t="s">
        <v>23062</v>
      </c>
      <c r="M2626" s="10" t="str">
        <f>IFERROR(__xludf.DUMMYFUNCTION("REGEXEXTRACT(L3111, ""[\s,]([A-Z]{2})[,\s]\s?\d{5}"")"),"#N/A")</f>
        <v>#N/A</v>
      </c>
      <c r="N2626" s="5" t="s">
        <v>23063</v>
      </c>
      <c r="O2626" s="5">
        <v>90265.0</v>
      </c>
      <c r="P2626" s="5">
        <v>1.0</v>
      </c>
      <c r="Q2626" s="5" t="s">
        <v>23064</v>
      </c>
      <c r="R2626" s="5" t="s">
        <v>1519</v>
      </c>
      <c r="S2626" s="5">
        <v>463.0</v>
      </c>
      <c r="T2626" s="5" t="s">
        <v>53</v>
      </c>
      <c r="U2626" s="5">
        <v>48.0</v>
      </c>
      <c r="V2626" s="5" t="s">
        <v>70</v>
      </c>
      <c r="W2626" s="5" t="s">
        <v>23065</v>
      </c>
      <c r="X2626" s="5" t="s">
        <v>52</v>
      </c>
      <c r="Y2626" s="5" t="s">
        <v>52</v>
      </c>
      <c r="Z2626" s="5" t="s">
        <v>23066</v>
      </c>
      <c r="AA2626" s="5">
        <v>4117118.0</v>
      </c>
      <c r="AB2626" s="5" t="s">
        <v>260</v>
      </c>
      <c r="AC2626" s="5" t="s">
        <v>52</v>
      </c>
      <c r="AD2626" s="5" t="s">
        <v>12545</v>
      </c>
      <c r="AE2626" s="5" t="s">
        <v>12546</v>
      </c>
      <c r="AF2626" s="5" t="s">
        <v>74</v>
      </c>
      <c r="AG2626" s="5" t="s">
        <v>75</v>
      </c>
      <c r="AH2626" s="5" t="s">
        <v>76</v>
      </c>
      <c r="AI2626" s="5" t="s">
        <v>12547</v>
      </c>
      <c r="AJ2626" s="5" t="s">
        <v>23067</v>
      </c>
      <c r="AK2626" s="5" t="s">
        <v>23068</v>
      </c>
      <c r="AL2626" s="5" t="s">
        <v>79</v>
      </c>
    </row>
    <row r="2627">
      <c r="A2627" s="5" t="s">
        <v>23069</v>
      </c>
      <c r="B2627" s="5" t="s">
        <v>21299</v>
      </c>
      <c r="C2627" s="5" t="s">
        <v>23070</v>
      </c>
      <c r="D2627" s="9">
        <v>42155.0</v>
      </c>
      <c r="E2627" s="5">
        <v>44363.0</v>
      </c>
      <c r="F2627" s="5">
        <v>20165.0</v>
      </c>
      <c r="G2627" s="5" t="s">
        <v>556</v>
      </c>
      <c r="H2627" s="5" t="s">
        <v>45</v>
      </c>
      <c r="I2627" s="5" t="s">
        <v>23071</v>
      </c>
      <c r="J2627" s="5" t="s">
        <v>558</v>
      </c>
      <c r="K2627" s="5" t="s">
        <v>23072</v>
      </c>
      <c r="L2627" s="5" t="s">
        <v>23073</v>
      </c>
      <c r="M2627" s="11" t="s">
        <v>75</v>
      </c>
      <c r="N2627" s="5" t="s">
        <v>23074</v>
      </c>
      <c r="O2627" s="5">
        <v>7036.0</v>
      </c>
      <c r="P2627" s="5">
        <v>1.0</v>
      </c>
      <c r="Q2627" s="5" t="s">
        <v>23075</v>
      </c>
      <c r="R2627" s="5">
        <v>4500.0</v>
      </c>
      <c r="S2627" s="5">
        <v>2490.0</v>
      </c>
      <c r="T2627" s="5" t="s">
        <v>53</v>
      </c>
      <c r="U2627" s="5">
        <v>65.0</v>
      </c>
      <c r="V2627" s="5" t="s">
        <v>93</v>
      </c>
      <c r="W2627" s="5" t="s">
        <v>23076</v>
      </c>
      <c r="X2627" s="5" t="s">
        <v>71</v>
      </c>
      <c r="Y2627" s="5" t="s">
        <v>52</v>
      </c>
      <c r="Z2627" s="5" t="s">
        <v>23077</v>
      </c>
      <c r="AA2627" s="5" t="s">
        <v>23078</v>
      </c>
      <c r="AB2627" s="5" t="s">
        <v>162</v>
      </c>
      <c r="AC2627" s="5" t="s">
        <v>283</v>
      </c>
      <c r="AD2627" s="5" t="s">
        <v>15837</v>
      </c>
      <c r="AE2627" s="5" t="s">
        <v>15838</v>
      </c>
      <c r="AF2627" s="5" t="s">
        <v>2166</v>
      </c>
      <c r="AG2627" s="5" t="s">
        <v>52</v>
      </c>
      <c r="AH2627" s="5" t="s">
        <v>52</v>
      </c>
      <c r="AI2627" s="5" t="s">
        <v>15839</v>
      </c>
      <c r="AJ2627" s="5" t="s">
        <v>2164</v>
      </c>
      <c r="AK2627" s="5" t="s">
        <v>12178</v>
      </c>
      <c r="AL2627" s="5" t="s">
        <v>15840</v>
      </c>
    </row>
    <row r="2628" hidden="1">
      <c r="A2628" s="5" t="s">
        <v>23079</v>
      </c>
      <c r="B2628" s="5" t="s">
        <v>20841</v>
      </c>
      <c r="C2628" s="5" t="s">
        <v>23080</v>
      </c>
      <c r="D2628" s="9">
        <v>42155.0</v>
      </c>
      <c r="E2628" s="5">
        <v>39415.0</v>
      </c>
      <c r="F2628" s="5">
        <v>17916.0</v>
      </c>
      <c r="G2628" s="5" t="s">
        <v>963</v>
      </c>
      <c r="H2628" s="5" t="s">
        <v>480</v>
      </c>
      <c r="I2628" s="5" t="s">
        <v>23081</v>
      </c>
      <c r="J2628" s="5" t="s">
        <v>965</v>
      </c>
      <c r="K2628" s="5" t="s">
        <v>744</v>
      </c>
      <c r="L2628" s="5" t="s">
        <v>23082</v>
      </c>
      <c r="M2628" s="10" t="str">
        <f>IFERROR(__xludf.DUMMYFUNCTION("REGEXEXTRACT(L3113, ""[\s,]([A-Z]{2})[,\s]\s?\d{5}"")"),"#N/A")</f>
        <v>#N/A</v>
      </c>
      <c r="N2628" s="5" t="s">
        <v>23083</v>
      </c>
      <c r="O2628" s="5" t="s">
        <v>52</v>
      </c>
      <c r="P2628" s="5">
        <v>1.0</v>
      </c>
      <c r="Q2628" s="5" t="s">
        <v>23084</v>
      </c>
      <c r="R2628" s="5">
        <v>4500.0</v>
      </c>
      <c r="S2628" s="5">
        <v>363.0</v>
      </c>
      <c r="T2628" s="5" t="s">
        <v>115</v>
      </c>
      <c r="U2628" s="5">
        <v>0.0</v>
      </c>
      <c r="V2628" s="5" t="s">
        <v>70</v>
      </c>
      <c r="W2628" s="5" t="s">
        <v>23085</v>
      </c>
      <c r="X2628" s="5" t="s">
        <v>52</v>
      </c>
      <c r="Y2628" s="5" t="s">
        <v>52</v>
      </c>
      <c r="Z2628" s="5" t="s">
        <v>23086</v>
      </c>
      <c r="AA2628" s="5" t="s">
        <v>23087</v>
      </c>
      <c r="AB2628" s="5" t="s">
        <v>235</v>
      </c>
      <c r="AC2628" s="5" t="s">
        <v>52</v>
      </c>
      <c r="AD2628" s="5" t="s">
        <v>398</v>
      </c>
      <c r="AE2628" s="5" t="s">
        <v>399</v>
      </c>
      <c r="AF2628" s="5" t="s">
        <v>400</v>
      </c>
      <c r="AG2628" s="5" t="s">
        <v>401</v>
      </c>
      <c r="AH2628" s="5">
        <v>23502.0</v>
      </c>
      <c r="AI2628" s="5" t="s">
        <v>402</v>
      </c>
      <c r="AJ2628" s="5" t="s">
        <v>18866</v>
      </c>
      <c r="AK2628" s="5" t="s">
        <v>23088</v>
      </c>
      <c r="AL2628" s="5" t="s">
        <v>3095</v>
      </c>
    </row>
    <row r="2629" hidden="1">
      <c r="A2629" s="5" t="s">
        <v>23089</v>
      </c>
      <c r="B2629" s="5" t="s">
        <v>3213</v>
      </c>
      <c r="C2629" s="5" t="s">
        <v>3214</v>
      </c>
      <c r="D2629" s="9">
        <v>42155.0</v>
      </c>
      <c r="E2629" s="5">
        <v>2464.0</v>
      </c>
      <c r="F2629" s="5">
        <v>1120.0</v>
      </c>
      <c r="G2629" s="5" t="s">
        <v>479</v>
      </c>
      <c r="H2629" s="5" t="s">
        <v>171</v>
      </c>
      <c r="I2629" s="5" t="s">
        <v>18191</v>
      </c>
      <c r="J2629" s="5" t="s">
        <v>274</v>
      </c>
      <c r="K2629" s="5" t="s">
        <v>3217</v>
      </c>
      <c r="L2629" s="5" t="s">
        <v>19219</v>
      </c>
      <c r="M2629" s="10" t="str">
        <f>IFERROR(__xludf.DUMMYFUNCTION("REGEXEXTRACT(L3114, ""[\s,]([A-Z]{2})[,\s]\s?\d{5}"")"),"#N/A")</f>
        <v>#N/A</v>
      </c>
      <c r="N2629" s="5" t="s">
        <v>19220</v>
      </c>
      <c r="O2629" s="5">
        <v>32226.0</v>
      </c>
      <c r="P2629" s="5">
        <v>1.0</v>
      </c>
      <c r="Q2629" s="5" t="s">
        <v>23090</v>
      </c>
      <c r="R2629" s="5">
        <v>2200.0</v>
      </c>
      <c r="S2629" s="5">
        <v>100.0</v>
      </c>
      <c r="T2629" s="5" t="s">
        <v>53</v>
      </c>
      <c r="U2629" s="5">
        <v>0.0</v>
      </c>
      <c r="V2629" s="5" t="s">
        <v>52</v>
      </c>
      <c r="W2629" s="5" t="s">
        <v>23091</v>
      </c>
      <c r="X2629" s="5" t="s">
        <v>55</v>
      </c>
      <c r="Y2629" s="5" t="s">
        <v>23092</v>
      </c>
      <c r="Z2629" s="5" t="s">
        <v>23093</v>
      </c>
      <c r="AA2629" s="5" t="s">
        <v>23094</v>
      </c>
      <c r="AB2629" s="5" t="s">
        <v>162</v>
      </c>
      <c r="AC2629" s="5" t="s">
        <v>52</v>
      </c>
      <c r="AD2629" s="5" t="s">
        <v>3225</v>
      </c>
      <c r="AE2629" s="5" t="s">
        <v>3226</v>
      </c>
      <c r="AF2629" s="5" t="s">
        <v>3227</v>
      </c>
      <c r="AG2629" s="5" t="s">
        <v>52</v>
      </c>
      <c r="AH2629" s="5" t="s">
        <v>52</v>
      </c>
      <c r="AI2629" s="5" t="s">
        <v>3228</v>
      </c>
      <c r="AJ2629" s="5" t="s">
        <v>102</v>
      </c>
      <c r="AK2629" s="5" t="s">
        <v>52</v>
      </c>
      <c r="AL2629" s="5" t="s">
        <v>404</v>
      </c>
    </row>
    <row r="2630" hidden="1">
      <c r="A2630" s="5" t="s">
        <v>23095</v>
      </c>
      <c r="B2630" s="5" t="s">
        <v>22746</v>
      </c>
      <c r="C2630" s="5" t="s">
        <v>3231</v>
      </c>
      <c r="D2630" s="9">
        <v>42155.0</v>
      </c>
      <c r="E2630" s="5">
        <v>45683.0</v>
      </c>
      <c r="F2630" s="5">
        <v>20765.0</v>
      </c>
      <c r="G2630" s="5" t="s">
        <v>479</v>
      </c>
      <c r="H2630" s="5" t="s">
        <v>171</v>
      </c>
      <c r="I2630" s="5" t="s">
        <v>18191</v>
      </c>
      <c r="J2630" s="5" t="s">
        <v>274</v>
      </c>
      <c r="K2630" s="5" t="s">
        <v>23096</v>
      </c>
      <c r="L2630" s="5" t="s">
        <v>22748</v>
      </c>
      <c r="M2630" s="10" t="str">
        <f>IFERROR(__xludf.DUMMYFUNCTION("REGEXEXTRACT(L3115, ""[\s,]([A-Z]{2})[,\s]\s?\d{5}"")"),"#N/A")</f>
        <v>#N/A</v>
      </c>
      <c r="N2630" s="5" t="s">
        <v>22590</v>
      </c>
      <c r="O2630" s="5">
        <v>30354.0</v>
      </c>
      <c r="P2630" s="5">
        <v>1.0</v>
      </c>
      <c r="Q2630" s="5" t="s">
        <v>23090</v>
      </c>
      <c r="R2630" s="5">
        <v>2200.0</v>
      </c>
      <c r="S2630" s="5">
        <v>117.0</v>
      </c>
      <c r="T2630" s="5" t="s">
        <v>115</v>
      </c>
      <c r="U2630" s="5">
        <v>0.0</v>
      </c>
      <c r="V2630" s="5" t="s">
        <v>70</v>
      </c>
      <c r="W2630" s="5" t="s">
        <v>23092</v>
      </c>
      <c r="X2630" s="5" t="s">
        <v>71</v>
      </c>
      <c r="Y2630" s="5" t="s">
        <v>52</v>
      </c>
      <c r="Z2630" s="5" t="s">
        <v>23020</v>
      </c>
      <c r="AA2630" s="5" t="s">
        <v>23094</v>
      </c>
      <c r="AB2630" s="5" t="s">
        <v>162</v>
      </c>
      <c r="AC2630" s="5" t="s">
        <v>52</v>
      </c>
      <c r="AD2630" s="5" t="s">
        <v>2791</v>
      </c>
      <c r="AE2630" s="5" t="s">
        <v>2792</v>
      </c>
      <c r="AF2630" s="5" t="s">
        <v>52</v>
      </c>
      <c r="AG2630" s="5" t="s">
        <v>52</v>
      </c>
      <c r="AH2630" s="5">
        <v>79118.0</v>
      </c>
      <c r="AI2630" s="5" t="s">
        <v>2793</v>
      </c>
      <c r="AJ2630" s="5" t="s">
        <v>22746</v>
      </c>
      <c r="AK2630" s="5" t="s">
        <v>22748</v>
      </c>
      <c r="AL2630" s="5" t="s">
        <v>404</v>
      </c>
    </row>
    <row r="2631" hidden="1">
      <c r="A2631" s="5" t="s">
        <v>23097</v>
      </c>
      <c r="B2631" s="5" t="s">
        <v>23098</v>
      </c>
      <c r="C2631" s="5" t="s">
        <v>23099</v>
      </c>
      <c r="D2631" s="9">
        <v>42152.0</v>
      </c>
      <c r="E2631" s="5">
        <v>26011.0</v>
      </c>
      <c r="F2631" s="5">
        <v>11823.0</v>
      </c>
      <c r="G2631" s="5" t="s">
        <v>21965</v>
      </c>
      <c r="H2631" s="5" t="s">
        <v>171</v>
      </c>
      <c r="I2631" s="5" t="s">
        <v>23100</v>
      </c>
      <c r="J2631" s="5" t="s">
        <v>2156</v>
      </c>
      <c r="K2631" s="5" t="s">
        <v>23101</v>
      </c>
      <c r="L2631" s="5" t="s">
        <v>23102</v>
      </c>
      <c r="M2631" s="10" t="str">
        <f>IFERROR(__xludf.DUMMYFUNCTION("REGEXEXTRACT(L3116, ""[\s,]([A-Z]{2})[,\s]\s?\d{5}"")"),"#N/A")</f>
        <v>#N/A</v>
      </c>
      <c r="N2631" s="5" t="s">
        <v>23103</v>
      </c>
      <c r="O2631" s="5">
        <v>90501.0</v>
      </c>
      <c r="P2631" s="5">
        <v>1.0</v>
      </c>
      <c r="Q2631" s="5" t="s">
        <v>23104</v>
      </c>
      <c r="R2631" s="5" t="s">
        <v>18175</v>
      </c>
      <c r="S2631" s="5">
        <v>63.0</v>
      </c>
      <c r="T2631" s="5" t="s">
        <v>115</v>
      </c>
      <c r="U2631" s="5">
        <v>18.0</v>
      </c>
      <c r="V2631" s="5" t="s">
        <v>93</v>
      </c>
      <c r="W2631" s="5" t="s">
        <v>23105</v>
      </c>
      <c r="X2631" s="5" t="s">
        <v>71</v>
      </c>
      <c r="Y2631" s="5" t="s">
        <v>52</v>
      </c>
      <c r="Z2631" s="5" t="s">
        <v>6306</v>
      </c>
      <c r="AA2631" s="5" t="s">
        <v>23106</v>
      </c>
      <c r="AB2631" s="5" t="s">
        <v>59</v>
      </c>
      <c r="AC2631" s="5" t="s">
        <v>283</v>
      </c>
      <c r="AD2631" s="5" t="s">
        <v>15837</v>
      </c>
      <c r="AE2631" s="5" t="s">
        <v>15838</v>
      </c>
      <c r="AF2631" s="5" t="s">
        <v>2166</v>
      </c>
      <c r="AG2631" s="5" t="s">
        <v>52</v>
      </c>
      <c r="AH2631" s="5" t="s">
        <v>52</v>
      </c>
      <c r="AI2631" s="5" t="s">
        <v>15839</v>
      </c>
      <c r="AJ2631" s="5" t="s">
        <v>2164</v>
      </c>
      <c r="AK2631" s="5" t="s">
        <v>12178</v>
      </c>
      <c r="AL2631" s="5" t="s">
        <v>23107</v>
      </c>
    </row>
    <row r="2632" hidden="1">
      <c r="A2632" s="5" t="s">
        <v>23108</v>
      </c>
      <c r="B2632" s="5" t="s">
        <v>23109</v>
      </c>
      <c r="C2632" s="5" t="s">
        <v>23110</v>
      </c>
      <c r="D2632" s="9">
        <v>42151.0</v>
      </c>
      <c r="E2632" s="5">
        <v>24636.0</v>
      </c>
      <c r="F2632" s="5">
        <v>11198.0</v>
      </c>
      <c r="G2632" s="5" t="s">
        <v>1028</v>
      </c>
      <c r="H2632" s="5" t="s">
        <v>131</v>
      </c>
      <c r="I2632" s="5" t="s">
        <v>16641</v>
      </c>
      <c r="J2632" s="5" t="s">
        <v>1030</v>
      </c>
      <c r="K2632" s="5" t="s">
        <v>1031</v>
      </c>
      <c r="L2632" s="5" t="s">
        <v>23111</v>
      </c>
      <c r="M2632" s="10" t="str">
        <f>IFERROR(__xludf.DUMMYFUNCTION("REGEXEXTRACT(L3117, ""[\s,]([A-Z]{2})[,\s]\s?\d{5}"")"),"#N/A")</f>
        <v>#N/A</v>
      </c>
      <c r="N2632" s="5" t="s">
        <v>23112</v>
      </c>
      <c r="O2632" s="5">
        <v>30328.0</v>
      </c>
      <c r="P2632" s="5">
        <v>1.0</v>
      </c>
      <c r="Q2632" s="5" t="s">
        <v>23113</v>
      </c>
      <c r="R2632" s="5">
        <v>4510.0</v>
      </c>
      <c r="S2632" s="5">
        <v>4409.0</v>
      </c>
      <c r="T2632" s="5" t="s">
        <v>69</v>
      </c>
      <c r="U2632" s="5">
        <v>0.0</v>
      </c>
      <c r="V2632" s="5" t="s">
        <v>52</v>
      </c>
      <c r="W2632" s="5" t="s">
        <v>23114</v>
      </c>
      <c r="X2632" s="5" t="s">
        <v>52</v>
      </c>
      <c r="Y2632" s="5" t="s">
        <v>52</v>
      </c>
      <c r="Z2632" s="5" t="s">
        <v>23115</v>
      </c>
      <c r="AA2632" s="5">
        <v>68439.0</v>
      </c>
      <c r="AB2632" s="5" t="s">
        <v>260</v>
      </c>
      <c r="AC2632" s="5" t="s">
        <v>52</v>
      </c>
      <c r="AD2632" s="5" t="s">
        <v>11980</v>
      </c>
      <c r="AE2632" s="5" t="s">
        <v>11981</v>
      </c>
      <c r="AF2632" s="5" t="s">
        <v>218</v>
      </c>
      <c r="AG2632" s="5" t="s">
        <v>52</v>
      </c>
      <c r="AH2632" s="5" t="s">
        <v>11982</v>
      </c>
      <c r="AI2632" s="5" t="s">
        <v>11983</v>
      </c>
      <c r="AJ2632" s="5" t="s">
        <v>23116</v>
      </c>
      <c r="AK2632" s="5" t="s">
        <v>23117</v>
      </c>
      <c r="AL2632" s="5" t="s">
        <v>165</v>
      </c>
    </row>
    <row r="2633" hidden="1">
      <c r="A2633" s="5" t="s">
        <v>23118</v>
      </c>
      <c r="B2633" s="5" t="s">
        <v>16737</v>
      </c>
      <c r="C2633" s="5" t="s">
        <v>16738</v>
      </c>
      <c r="D2633" s="9">
        <v>42151.0</v>
      </c>
      <c r="E2633" s="5">
        <v>14115.0</v>
      </c>
      <c r="F2633" s="5">
        <v>6416.0</v>
      </c>
      <c r="G2633" s="5" t="s">
        <v>3378</v>
      </c>
      <c r="H2633" s="5" t="s">
        <v>272</v>
      </c>
      <c r="I2633" s="5" t="s">
        <v>17849</v>
      </c>
      <c r="J2633" s="5" t="s">
        <v>3378</v>
      </c>
      <c r="K2633" s="5" t="s">
        <v>23119</v>
      </c>
      <c r="L2633" s="5" t="s">
        <v>16741</v>
      </c>
      <c r="M2633" s="10" t="str">
        <f>IFERROR(__xludf.DUMMYFUNCTION("REGEXEXTRACT(L3118, ""[\s,]([A-Z]{2})[,\s]\s?\d{5}"")"),"#N/A")</f>
        <v>#N/A</v>
      </c>
      <c r="N2633" s="5" t="s">
        <v>16742</v>
      </c>
      <c r="O2633" s="5">
        <v>45242.0</v>
      </c>
      <c r="P2633" s="5">
        <v>1.0</v>
      </c>
      <c r="Q2633" s="5" t="s">
        <v>23120</v>
      </c>
      <c r="R2633" s="5">
        <v>4310.0</v>
      </c>
      <c r="S2633" s="5">
        <v>628.0</v>
      </c>
      <c r="T2633" s="5" t="s">
        <v>69</v>
      </c>
      <c r="U2633" s="5">
        <v>0.0</v>
      </c>
      <c r="V2633" s="5" t="s">
        <v>93</v>
      </c>
      <c r="W2633" s="5" t="s">
        <v>23121</v>
      </c>
      <c r="X2633" s="5" t="s">
        <v>55</v>
      </c>
      <c r="Y2633" s="5" t="s">
        <v>23122</v>
      </c>
      <c r="Z2633" s="5" t="s">
        <v>11809</v>
      </c>
      <c r="AA2633" s="5">
        <v>1489142.0</v>
      </c>
      <c r="AB2633" s="5" t="s">
        <v>260</v>
      </c>
      <c r="AC2633" s="5" t="s">
        <v>52</v>
      </c>
      <c r="AD2633" s="5" t="s">
        <v>3141</v>
      </c>
      <c r="AE2633" s="5" t="s">
        <v>3142</v>
      </c>
      <c r="AF2633" s="5" t="s">
        <v>162</v>
      </c>
      <c r="AG2633" s="5" t="s">
        <v>52</v>
      </c>
      <c r="AH2633" s="5" t="s">
        <v>52</v>
      </c>
      <c r="AI2633" s="5" t="s">
        <v>3143</v>
      </c>
      <c r="AJ2633" s="5" t="s">
        <v>102</v>
      </c>
      <c r="AK2633" s="5" t="s">
        <v>52</v>
      </c>
      <c r="AL2633" s="5" t="s">
        <v>162</v>
      </c>
    </row>
    <row r="2634" hidden="1">
      <c r="A2634" s="5" t="s">
        <v>23123</v>
      </c>
      <c r="B2634" s="5" t="s">
        <v>16737</v>
      </c>
      <c r="C2634" s="5" t="s">
        <v>16738</v>
      </c>
      <c r="D2634" s="9">
        <v>42151.0</v>
      </c>
      <c r="E2634" s="5">
        <v>22981.0</v>
      </c>
      <c r="F2634" s="5">
        <v>10446.0</v>
      </c>
      <c r="G2634" s="5" t="s">
        <v>3378</v>
      </c>
      <c r="H2634" s="5" t="s">
        <v>272</v>
      </c>
      <c r="I2634" s="5" t="s">
        <v>17849</v>
      </c>
      <c r="J2634" s="5" t="s">
        <v>3378</v>
      </c>
      <c r="K2634" s="5" t="s">
        <v>23124</v>
      </c>
      <c r="L2634" s="5" t="s">
        <v>16741</v>
      </c>
      <c r="M2634" s="10" t="str">
        <f>IFERROR(__xludf.DUMMYFUNCTION("REGEXEXTRACT(L3119, ""[\s,]([A-Z]{2})[,\s]\s?\d{5}"")"),"#N/A")</f>
        <v>#N/A</v>
      </c>
      <c r="N2634" s="5" t="s">
        <v>16742</v>
      </c>
      <c r="O2634" s="5">
        <v>45242.0</v>
      </c>
      <c r="P2634" s="5">
        <v>1.0</v>
      </c>
      <c r="Q2634" s="5" t="s">
        <v>23125</v>
      </c>
      <c r="R2634" s="5" t="s">
        <v>923</v>
      </c>
      <c r="S2634" s="5">
        <v>1009.0</v>
      </c>
      <c r="T2634" s="5" t="s">
        <v>69</v>
      </c>
      <c r="U2634" s="5">
        <v>0.0</v>
      </c>
      <c r="V2634" s="5" t="s">
        <v>93</v>
      </c>
      <c r="W2634" s="5" t="s">
        <v>23126</v>
      </c>
      <c r="X2634" s="5" t="s">
        <v>55</v>
      </c>
      <c r="Y2634" s="5" t="s">
        <v>23127</v>
      </c>
      <c r="Z2634" s="5" t="s">
        <v>11809</v>
      </c>
      <c r="AA2634" s="5" t="s">
        <v>23128</v>
      </c>
      <c r="AB2634" s="5" t="s">
        <v>260</v>
      </c>
      <c r="AC2634" s="5" t="s">
        <v>52</v>
      </c>
      <c r="AD2634" s="5" t="s">
        <v>3141</v>
      </c>
      <c r="AE2634" s="5" t="s">
        <v>3142</v>
      </c>
      <c r="AF2634" s="5" t="s">
        <v>162</v>
      </c>
      <c r="AG2634" s="5" t="s">
        <v>52</v>
      </c>
      <c r="AH2634" s="5" t="s">
        <v>52</v>
      </c>
      <c r="AI2634" s="5" t="s">
        <v>3143</v>
      </c>
      <c r="AJ2634" s="5" t="s">
        <v>102</v>
      </c>
      <c r="AK2634" s="5" t="s">
        <v>52</v>
      </c>
      <c r="AL2634" s="5" t="s">
        <v>162</v>
      </c>
    </row>
    <row r="2635" hidden="1">
      <c r="A2635" s="5" t="s">
        <v>23129</v>
      </c>
      <c r="B2635" s="5" t="s">
        <v>21812</v>
      </c>
      <c r="C2635" s="5" t="s">
        <v>22506</v>
      </c>
      <c r="D2635" s="9">
        <v>42151.0</v>
      </c>
      <c r="E2635" s="5">
        <v>22981.0</v>
      </c>
      <c r="F2635" s="5">
        <v>10446.0</v>
      </c>
      <c r="G2635" s="5" t="s">
        <v>3378</v>
      </c>
      <c r="H2635" s="5" t="s">
        <v>272</v>
      </c>
      <c r="I2635" s="5" t="s">
        <v>17849</v>
      </c>
      <c r="J2635" s="5" t="s">
        <v>3378</v>
      </c>
      <c r="K2635" s="5" t="s">
        <v>23130</v>
      </c>
      <c r="L2635" s="5" t="s">
        <v>23039</v>
      </c>
      <c r="M2635" s="10" t="str">
        <f>IFERROR(__xludf.DUMMYFUNCTION("REGEXEXTRACT(L3120, ""[\s,]([A-Z]{2})[,\s]\s?\d{5}"")"),"#N/A")</f>
        <v>#N/A</v>
      </c>
      <c r="N2635" s="5" t="s">
        <v>23040</v>
      </c>
      <c r="O2635" s="5">
        <v>41018.0</v>
      </c>
      <c r="P2635" s="5">
        <v>1.0</v>
      </c>
      <c r="Q2635" s="5" t="s">
        <v>23125</v>
      </c>
      <c r="R2635" s="5" t="s">
        <v>923</v>
      </c>
      <c r="S2635" s="5">
        <v>1009.0</v>
      </c>
      <c r="T2635" s="5" t="s">
        <v>69</v>
      </c>
      <c r="U2635" s="5">
        <v>27.0</v>
      </c>
      <c r="V2635" s="5" t="s">
        <v>93</v>
      </c>
      <c r="W2635" s="5" t="s">
        <v>23127</v>
      </c>
      <c r="X2635" s="5" t="s">
        <v>71</v>
      </c>
      <c r="Y2635" s="5" t="s">
        <v>52</v>
      </c>
      <c r="Z2635" s="5" t="s">
        <v>11809</v>
      </c>
      <c r="AA2635" s="5" t="s">
        <v>23128</v>
      </c>
      <c r="AB2635" s="5" t="s">
        <v>260</v>
      </c>
      <c r="AC2635" s="5" t="s">
        <v>283</v>
      </c>
      <c r="AD2635" s="5" t="s">
        <v>9092</v>
      </c>
      <c r="AE2635" s="5" t="s">
        <v>9093</v>
      </c>
      <c r="AF2635" s="5" t="s">
        <v>2166</v>
      </c>
      <c r="AG2635" s="5" t="s">
        <v>52</v>
      </c>
      <c r="AH2635" s="5" t="s">
        <v>52</v>
      </c>
      <c r="AI2635" s="5" t="s">
        <v>52</v>
      </c>
      <c r="AJ2635" s="5" t="s">
        <v>21812</v>
      </c>
      <c r="AK2635" s="5" t="s">
        <v>23039</v>
      </c>
      <c r="AL2635" s="5" t="s">
        <v>162</v>
      </c>
    </row>
    <row r="2636">
      <c r="A2636" s="5" t="s">
        <v>23131</v>
      </c>
      <c r="B2636" s="5" t="s">
        <v>10606</v>
      </c>
      <c r="C2636" s="5" t="s">
        <v>23132</v>
      </c>
      <c r="D2636" s="9">
        <v>42150.0</v>
      </c>
      <c r="E2636" s="5">
        <v>25205.0</v>
      </c>
      <c r="F2636" s="5">
        <v>11457.0</v>
      </c>
      <c r="G2636" s="5" t="s">
        <v>634</v>
      </c>
      <c r="H2636" s="5" t="s">
        <v>45</v>
      </c>
      <c r="I2636" s="5" t="s">
        <v>23133</v>
      </c>
      <c r="J2636" s="5" t="s">
        <v>274</v>
      </c>
      <c r="K2636" s="5" t="s">
        <v>23134</v>
      </c>
      <c r="L2636" s="5" t="s">
        <v>23135</v>
      </c>
      <c r="M2636" s="10" t="str">
        <f>IFERROR(__xludf.DUMMYFUNCTION("REGEXEXTRACT(L3121, ""[\s,]([A-Z]{2})[,\s]\s?\d{5}"")"),"#N/A")</f>
        <v>#N/A</v>
      </c>
      <c r="N2636" s="5" t="s">
        <v>23136</v>
      </c>
      <c r="O2636" s="5">
        <v>6096.0</v>
      </c>
      <c r="P2636" s="5">
        <v>1.0</v>
      </c>
      <c r="Q2636" s="5" t="s">
        <v>23137</v>
      </c>
      <c r="R2636" s="5" t="s">
        <v>52</v>
      </c>
      <c r="S2636" s="5">
        <v>1434.0</v>
      </c>
      <c r="T2636" s="5" t="s">
        <v>69</v>
      </c>
      <c r="U2636" s="5">
        <v>52.0</v>
      </c>
      <c r="V2636" s="5" t="s">
        <v>93</v>
      </c>
      <c r="W2636" s="5" t="s">
        <v>23138</v>
      </c>
      <c r="X2636" s="5" t="s">
        <v>71</v>
      </c>
      <c r="Y2636" s="5" t="s">
        <v>52</v>
      </c>
      <c r="Z2636" s="5" t="s">
        <v>23139</v>
      </c>
      <c r="AA2636" s="5" t="s">
        <v>23140</v>
      </c>
      <c r="AB2636" s="5" t="s">
        <v>260</v>
      </c>
      <c r="AC2636" s="5" t="s">
        <v>52</v>
      </c>
      <c r="AD2636" s="5" t="s">
        <v>11980</v>
      </c>
      <c r="AE2636" s="5" t="s">
        <v>11981</v>
      </c>
      <c r="AF2636" s="5" t="s">
        <v>218</v>
      </c>
      <c r="AG2636" s="5" t="s">
        <v>52</v>
      </c>
      <c r="AH2636" s="5" t="s">
        <v>11982</v>
      </c>
      <c r="AI2636" s="5" t="s">
        <v>11983</v>
      </c>
      <c r="AJ2636" s="5" t="s">
        <v>23141</v>
      </c>
      <c r="AK2636" s="5" t="s">
        <v>23142</v>
      </c>
      <c r="AL2636" s="5" t="s">
        <v>1874</v>
      </c>
    </row>
    <row r="2637">
      <c r="A2637" s="5" t="s">
        <v>23143</v>
      </c>
      <c r="B2637" s="5" t="s">
        <v>23144</v>
      </c>
      <c r="C2637" s="5" t="s">
        <v>23145</v>
      </c>
      <c r="D2637" s="9">
        <v>42148.0</v>
      </c>
      <c r="E2637" s="5">
        <v>40084.0</v>
      </c>
      <c r="F2637" s="5">
        <v>18220.0</v>
      </c>
      <c r="G2637" s="5" t="s">
        <v>556</v>
      </c>
      <c r="H2637" s="5" t="s">
        <v>45</v>
      </c>
      <c r="I2637" s="5" t="s">
        <v>23146</v>
      </c>
      <c r="J2637" s="5" t="s">
        <v>558</v>
      </c>
      <c r="K2637" s="5" t="s">
        <v>23147</v>
      </c>
      <c r="L2637" s="5" t="s">
        <v>23148</v>
      </c>
      <c r="M2637" s="10" t="str">
        <f>IFERROR(__xludf.DUMMYFUNCTION("REGEXEXTRACT(L3122, ""[\s,]([A-Z]{2})[,\s]\s?\d{5}"")"),"#N/A")</f>
        <v>#N/A</v>
      </c>
      <c r="N2637" s="5" t="s">
        <v>23149</v>
      </c>
      <c r="O2637" s="5" t="s">
        <v>52</v>
      </c>
      <c r="P2637" s="5">
        <v>1.0</v>
      </c>
      <c r="Q2637" s="5" t="s">
        <v>23150</v>
      </c>
      <c r="R2637" s="5">
        <v>4500.0</v>
      </c>
      <c r="S2637" s="5">
        <v>1067.0</v>
      </c>
      <c r="T2637" s="5" t="s">
        <v>53</v>
      </c>
      <c r="U2637" s="5">
        <v>58.0</v>
      </c>
      <c r="V2637" s="5" t="s">
        <v>93</v>
      </c>
      <c r="W2637" s="5" t="s">
        <v>23151</v>
      </c>
      <c r="X2637" s="5" t="s">
        <v>71</v>
      </c>
      <c r="Y2637" s="5" t="s">
        <v>52</v>
      </c>
      <c r="Z2637" s="5" t="s">
        <v>23152</v>
      </c>
      <c r="AA2637" s="5" t="s">
        <v>23153</v>
      </c>
      <c r="AB2637" s="5" t="s">
        <v>59</v>
      </c>
      <c r="AC2637" s="5" t="s">
        <v>283</v>
      </c>
      <c r="AD2637" s="5" t="s">
        <v>15837</v>
      </c>
      <c r="AE2637" s="5" t="s">
        <v>15838</v>
      </c>
      <c r="AF2637" s="5" t="s">
        <v>2166</v>
      </c>
      <c r="AG2637" s="5" t="s">
        <v>52</v>
      </c>
      <c r="AH2637" s="5" t="s">
        <v>52</v>
      </c>
      <c r="AI2637" s="5" t="s">
        <v>15839</v>
      </c>
      <c r="AJ2637" s="5" t="s">
        <v>2164</v>
      </c>
      <c r="AK2637" s="5" t="s">
        <v>12178</v>
      </c>
      <c r="AL2637" s="5" t="s">
        <v>15840</v>
      </c>
    </row>
    <row r="2638" hidden="1">
      <c r="A2638" s="5" t="s">
        <v>23154</v>
      </c>
      <c r="B2638" s="5" t="s">
        <v>23155</v>
      </c>
      <c r="C2638" s="5" t="s">
        <v>23156</v>
      </c>
      <c r="D2638" s="9">
        <v>42147.0</v>
      </c>
      <c r="E2638" s="5">
        <v>149600.0</v>
      </c>
      <c r="F2638" s="5">
        <v>68000.0</v>
      </c>
      <c r="G2638" s="5" t="s">
        <v>5560</v>
      </c>
      <c r="H2638" s="5" t="s">
        <v>171</v>
      </c>
      <c r="I2638" s="5" t="s">
        <v>6812</v>
      </c>
      <c r="J2638" s="5" t="s">
        <v>2214</v>
      </c>
      <c r="K2638" s="5" t="s">
        <v>23157</v>
      </c>
      <c r="L2638" s="5" t="s">
        <v>23158</v>
      </c>
      <c r="M2638" s="10" t="str">
        <f>IFERROR(__xludf.DUMMYFUNCTION("REGEXEXTRACT(L3123, ""[\s,]([A-Z]{2})[,\s]\s?\d{5}"")"),"#N/A")</f>
        <v>#N/A</v>
      </c>
      <c r="N2638" s="5" t="s">
        <v>23159</v>
      </c>
      <c r="O2638" s="5" t="s">
        <v>52</v>
      </c>
      <c r="P2638" s="5">
        <v>4.0</v>
      </c>
      <c r="Q2638" s="5" t="s">
        <v>23160</v>
      </c>
      <c r="R2638" s="5" t="s">
        <v>23161</v>
      </c>
      <c r="S2638" s="5">
        <v>3243.0</v>
      </c>
      <c r="T2638" s="5" t="s">
        <v>115</v>
      </c>
      <c r="U2638" s="5">
        <v>0.0</v>
      </c>
      <c r="V2638" s="5" t="s">
        <v>52</v>
      </c>
      <c r="W2638" s="5" t="s">
        <v>23162</v>
      </c>
      <c r="X2638" s="5" t="s">
        <v>52</v>
      </c>
      <c r="Y2638" s="5" t="s">
        <v>52</v>
      </c>
      <c r="Z2638" s="5" t="s">
        <v>13075</v>
      </c>
      <c r="AA2638" s="5" t="s">
        <v>23163</v>
      </c>
      <c r="AB2638" s="5" t="s">
        <v>235</v>
      </c>
      <c r="AC2638" s="5" t="s">
        <v>52</v>
      </c>
      <c r="AD2638" s="5" t="s">
        <v>181</v>
      </c>
      <c r="AE2638" s="5" t="s">
        <v>182</v>
      </c>
      <c r="AF2638" s="5" t="s">
        <v>183</v>
      </c>
      <c r="AG2638" s="5" t="s">
        <v>52</v>
      </c>
      <c r="AH2638" s="5" t="s">
        <v>52</v>
      </c>
      <c r="AI2638" s="5" t="s">
        <v>184</v>
      </c>
      <c r="AJ2638" s="5" t="s">
        <v>23155</v>
      </c>
      <c r="AK2638" s="5" t="s">
        <v>23158</v>
      </c>
      <c r="AL2638" s="5" t="s">
        <v>23164</v>
      </c>
    </row>
    <row r="2639" hidden="1">
      <c r="A2639" s="5" t="s">
        <v>23027</v>
      </c>
      <c r="B2639" s="5" t="s">
        <v>22984</v>
      </c>
      <c r="C2639" s="5" t="s">
        <v>22550</v>
      </c>
      <c r="D2639" s="9">
        <v>42146.0</v>
      </c>
      <c r="E2639" s="5">
        <v>55000.0</v>
      </c>
      <c r="F2639" s="5">
        <v>25000.0</v>
      </c>
      <c r="G2639" s="5" t="s">
        <v>15224</v>
      </c>
      <c r="H2639" s="5" t="s">
        <v>1069</v>
      </c>
      <c r="I2639" s="5" t="s">
        <v>22551</v>
      </c>
      <c r="J2639" s="5" t="s">
        <v>15225</v>
      </c>
      <c r="K2639" s="5" t="s">
        <v>23165</v>
      </c>
      <c r="L2639" s="5" t="s">
        <v>22987</v>
      </c>
      <c r="M2639" s="10" t="str">
        <f>IFERROR(__xludf.DUMMYFUNCTION("REGEXEXTRACT(L3124, ""[\s,]([A-Z]{2})[,\s]\s?\d{5}"")"),"#N/A")</f>
        <v>#N/A</v>
      </c>
      <c r="N2639" s="5" t="s">
        <v>22988</v>
      </c>
      <c r="O2639" s="5" t="s">
        <v>52</v>
      </c>
      <c r="P2639" s="5">
        <v>1.0</v>
      </c>
      <c r="Q2639" s="5" t="s">
        <v>23166</v>
      </c>
      <c r="R2639" s="5">
        <v>2210.0</v>
      </c>
      <c r="S2639" s="5">
        <v>100.0</v>
      </c>
      <c r="T2639" s="5" t="s">
        <v>374</v>
      </c>
      <c r="U2639" s="5">
        <v>11.0</v>
      </c>
      <c r="V2639" s="5" t="s">
        <v>93</v>
      </c>
      <c r="W2639" s="5" t="s">
        <v>23167</v>
      </c>
      <c r="X2639" s="5" t="s">
        <v>52</v>
      </c>
      <c r="Y2639" s="5" t="s">
        <v>52</v>
      </c>
      <c r="Z2639" s="5" t="s">
        <v>23168</v>
      </c>
      <c r="AA2639" s="5" t="s">
        <v>23169</v>
      </c>
      <c r="AB2639" s="5" t="s">
        <v>235</v>
      </c>
      <c r="AC2639" s="5" t="s">
        <v>52</v>
      </c>
      <c r="AD2639" s="5" t="s">
        <v>11980</v>
      </c>
      <c r="AE2639" s="5" t="s">
        <v>11981</v>
      </c>
      <c r="AF2639" s="5" t="s">
        <v>218</v>
      </c>
      <c r="AG2639" s="5" t="s">
        <v>52</v>
      </c>
      <c r="AH2639" s="5" t="s">
        <v>11982</v>
      </c>
      <c r="AI2639" s="5" t="s">
        <v>11983</v>
      </c>
      <c r="AJ2639" s="5" t="s">
        <v>22558</v>
      </c>
      <c r="AK2639" s="5" t="s">
        <v>22993</v>
      </c>
      <c r="AL2639" s="5" t="s">
        <v>18552</v>
      </c>
    </row>
    <row r="2640" hidden="1">
      <c r="A2640" s="5" t="s">
        <v>23170</v>
      </c>
      <c r="B2640" s="5" t="s">
        <v>16737</v>
      </c>
      <c r="C2640" s="5" t="s">
        <v>16738</v>
      </c>
      <c r="D2640" s="9">
        <v>42143.0</v>
      </c>
      <c r="E2640" s="5">
        <v>41499.0</v>
      </c>
      <c r="F2640" s="5">
        <v>18863.0</v>
      </c>
      <c r="G2640" s="5" t="s">
        <v>3378</v>
      </c>
      <c r="H2640" s="5" t="s">
        <v>171</v>
      </c>
      <c r="I2640" s="5" t="s">
        <v>23171</v>
      </c>
      <c r="J2640" s="5" t="s">
        <v>3378</v>
      </c>
      <c r="K2640" s="5" t="s">
        <v>23172</v>
      </c>
      <c r="L2640" s="5" t="s">
        <v>16741</v>
      </c>
      <c r="M2640" s="10" t="str">
        <f>IFERROR(__xludf.DUMMYFUNCTION("REGEXEXTRACT(L3125, ""[\s,]([A-Z]{2})[,\s]\s?\d{5}"")"),"#N/A")</f>
        <v>#N/A</v>
      </c>
      <c r="N2640" s="5" t="s">
        <v>16742</v>
      </c>
      <c r="O2640" s="5">
        <v>45242.0</v>
      </c>
      <c r="P2640" s="5">
        <v>1.0</v>
      </c>
      <c r="Q2640" s="5" t="s">
        <v>23173</v>
      </c>
      <c r="R2640" s="5">
        <v>4310.0</v>
      </c>
      <c r="S2640" s="5">
        <v>1594.0</v>
      </c>
      <c r="T2640" s="5" t="s">
        <v>69</v>
      </c>
      <c r="U2640" s="5">
        <v>0.0</v>
      </c>
      <c r="V2640" s="5" t="s">
        <v>93</v>
      </c>
      <c r="W2640" s="5" t="s">
        <v>23174</v>
      </c>
      <c r="X2640" s="5" t="s">
        <v>55</v>
      </c>
      <c r="Y2640" s="5" t="s">
        <v>23175</v>
      </c>
      <c r="Z2640" s="5" t="s">
        <v>23176</v>
      </c>
      <c r="AA2640" s="5">
        <v>1488938.0</v>
      </c>
      <c r="AB2640" s="5" t="s">
        <v>162</v>
      </c>
      <c r="AC2640" s="5" t="s">
        <v>52</v>
      </c>
      <c r="AD2640" s="5" t="s">
        <v>3141</v>
      </c>
      <c r="AE2640" s="5" t="s">
        <v>3142</v>
      </c>
      <c r="AF2640" s="5" t="s">
        <v>162</v>
      </c>
      <c r="AG2640" s="5" t="s">
        <v>52</v>
      </c>
      <c r="AH2640" s="5" t="s">
        <v>52</v>
      </c>
      <c r="AI2640" s="5" t="s">
        <v>3143</v>
      </c>
      <c r="AJ2640" s="5" t="s">
        <v>102</v>
      </c>
      <c r="AK2640" s="5" t="s">
        <v>52</v>
      </c>
      <c r="AL2640" s="5" t="s">
        <v>162</v>
      </c>
    </row>
    <row r="2641" hidden="1">
      <c r="A2641" s="5" t="s">
        <v>23177</v>
      </c>
      <c r="B2641" s="5" t="s">
        <v>23178</v>
      </c>
      <c r="C2641" s="5" t="s">
        <v>8715</v>
      </c>
      <c r="D2641" s="9">
        <v>42142.0</v>
      </c>
      <c r="E2641" s="5">
        <v>28285.0</v>
      </c>
      <c r="F2641" s="5">
        <v>12857.0</v>
      </c>
      <c r="G2641" s="5" t="s">
        <v>659</v>
      </c>
      <c r="H2641" s="5" t="s">
        <v>149</v>
      </c>
      <c r="I2641" s="5" t="s">
        <v>22530</v>
      </c>
      <c r="J2641" s="5" t="s">
        <v>661</v>
      </c>
      <c r="K2641" s="5" t="s">
        <v>23179</v>
      </c>
      <c r="L2641" s="5" t="s">
        <v>23180</v>
      </c>
      <c r="M2641" s="10" t="str">
        <f>IFERROR(__xludf.DUMMYFUNCTION("REGEXEXTRACT(L3126, ""[\s,]([A-Z]{2})[,\s]\s?\d{5}"")"),"#N/A")</f>
        <v>#N/A</v>
      </c>
      <c r="N2641" s="5" t="s">
        <v>23181</v>
      </c>
      <c r="O2641" s="5">
        <v>11434.0</v>
      </c>
      <c r="P2641" s="5">
        <v>1.0</v>
      </c>
      <c r="Q2641" s="5" t="s">
        <v>23182</v>
      </c>
      <c r="R2641" s="5">
        <v>4510.0</v>
      </c>
      <c r="S2641" s="5">
        <v>2383.0</v>
      </c>
      <c r="T2641" s="5" t="s">
        <v>115</v>
      </c>
      <c r="U2641" s="5">
        <v>0.0</v>
      </c>
      <c r="V2641" s="5" t="s">
        <v>52</v>
      </c>
      <c r="W2641" s="5" t="s">
        <v>23183</v>
      </c>
      <c r="X2641" s="5" t="s">
        <v>71</v>
      </c>
      <c r="Y2641" s="5" t="s">
        <v>52</v>
      </c>
      <c r="Z2641" s="5" t="s">
        <v>23184</v>
      </c>
      <c r="AA2641" s="5">
        <v>1391288.0</v>
      </c>
      <c r="AB2641" s="5" t="s">
        <v>730</v>
      </c>
      <c r="AC2641" s="5" t="s">
        <v>283</v>
      </c>
      <c r="AD2641" s="5" t="s">
        <v>181</v>
      </c>
      <c r="AE2641" s="5" t="s">
        <v>182</v>
      </c>
      <c r="AF2641" s="5" t="s">
        <v>183</v>
      </c>
      <c r="AG2641" s="5" t="s">
        <v>52</v>
      </c>
      <c r="AH2641" s="5" t="s">
        <v>52</v>
      </c>
      <c r="AI2641" s="5" t="s">
        <v>184</v>
      </c>
      <c r="AJ2641" s="5" t="s">
        <v>23178</v>
      </c>
      <c r="AK2641" s="5" t="s">
        <v>23180</v>
      </c>
      <c r="AL2641" s="5" t="s">
        <v>20307</v>
      </c>
    </row>
    <row r="2642">
      <c r="A2642" s="5" t="s">
        <v>23185</v>
      </c>
      <c r="B2642" s="5" t="s">
        <v>23186</v>
      </c>
      <c r="C2642" s="5" t="s">
        <v>23187</v>
      </c>
      <c r="D2642" s="9">
        <v>42141.0</v>
      </c>
      <c r="E2642" s="5">
        <v>43879.0</v>
      </c>
      <c r="F2642" s="5">
        <v>19945.0</v>
      </c>
      <c r="G2642" s="5" t="s">
        <v>556</v>
      </c>
      <c r="H2642" s="5" t="s">
        <v>45</v>
      </c>
      <c r="I2642" s="5" t="s">
        <v>23188</v>
      </c>
      <c r="J2642" s="5" t="s">
        <v>558</v>
      </c>
      <c r="K2642" s="5" t="s">
        <v>23189</v>
      </c>
      <c r="L2642" s="5" t="s">
        <v>23190</v>
      </c>
      <c r="M2642" s="11" t="s">
        <v>75</v>
      </c>
      <c r="N2642" s="5" t="s">
        <v>23191</v>
      </c>
      <c r="O2642" s="5">
        <v>8501.0</v>
      </c>
      <c r="P2642" s="5">
        <v>1.0</v>
      </c>
      <c r="Q2642" s="5" t="s">
        <v>23192</v>
      </c>
      <c r="R2642" s="5">
        <v>4300.0</v>
      </c>
      <c r="S2642" s="5">
        <v>1308.0</v>
      </c>
      <c r="T2642" s="5" t="s">
        <v>53</v>
      </c>
      <c r="U2642" s="5">
        <v>51.0</v>
      </c>
      <c r="V2642" s="5" t="s">
        <v>93</v>
      </c>
      <c r="W2642" s="5" t="s">
        <v>23193</v>
      </c>
      <c r="X2642" s="5" t="s">
        <v>71</v>
      </c>
      <c r="Y2642" s="5" t="s">
        <v>52</v>
      </c>
      <c r="Z2642" s="5" t="s">
        <v>23194</v>
      </c>
      <c r="AA2642" s="5" t="s">
        <v>23195</v>
      </c>
      <c r="AB2642" s="5" t="s">
        <v>260</v>
      </c>
      <c r="AC2642" s="5" t="s">
        <v>283</v>
      </c>
      <c r="AD2642" s="5" t="s">
        <v>15837</v>
      </c>
      <c r="AE2642" s="5" t="s">
        <v>15838</v>
      </c>
      <c r="AF2642" s="5" t="s">
        <v>2166</v>
      </c>
      <c r="AG2642" s="5" t="s">
        <v>52</v>
      </c>
      <c r="AH2642" s="5" t="s">
        <v>52</v>
      </c>
      <c r="AI2642" s="5" t="s">
        <v>15839</v>
      </c>
      <c r="AJ2642" s="5" t="s">
        <v>2164</v>
      </c>
      <c r="AK2642" s="5" t="s">
        <v>12178</v>
      </c>
      <c r="AL2642" s="5" t="s">
        <v>15840</v>
      </c>
    </row>
    <row r="2643">
      <c r="A2643" s="5" t="s">
        <v>23196</v>
      </c>
      <c r="B2643" s="5" t="s">
        <v>23197</v>
      </c>
      <c r="C2643" s="5" t="s">
        <v>23198</v>
      </c>
      <c r="D2643" s="9">
        <v>42140.0</v>
      </c>
      <c r="E2643" s="5">
        <v>52326.0</v>
      </c>
      <c r="F2643" s="5">
        <v>23785.0</v>
      </c>
      <c r="G2643" s="5" t="s">
        <v>579</v>
      </c>
      <c r="H2643" s="5" t="s">
        <v>45</v>
      </c>
      <c r="I2643" s="5" t="s">
        <v>23199</v>
      </c>
      <c r="J2643" s="5" t="s">
        <v>581</v>
      </c>
      <c r="K2643" s="5" t="s">
        <v>391</v>
      </c>
      <c r="L2643" s="5" t="s">
        <v>23200</v>
      </c>
      <c r="M2643" s="11" t="s">
        <v>75</v>
      </c>
      <c r="N2643" s="5" t="s">
        <v>23201</v>
      </c>
      <c r="O2643" s="5">
        <v>7652.0</v>
      </c>
      <c r="P2643" s="5">
        <v>1.0</v>
      </c>
      <c r="Q2643" s="5" t="s">
        <v>23202</v>
      </c>
      <c r="R2643" s="5" t="s">
        <v>138</v>
      </c>
      <c r="S2643" s="5">
        <v>1366.0</v>
      </c>
      <c r="T2643" s="5" t="s">
        <v>69</v>
      </c>
      <c r="U2643" s="5">
        <v>30.0</v>
      </c>
      <c r="V2643" s="5" t="s">
        <v>70</v>
      </c>
      <c r="W2643" s="5" t="s">
        <v>23203</v>
      </c>
      <c r="X2643" s="5" t="s">
        <v>52</v>
      </c>
      <c r="Y2643" s="5" t="s">
        <v>52</v>
      </c>
      <c r="Z2643" s="5" t="s">
        <v>23204</v>
      </c>
      <c r="AA2643" s="5" t="s">
        <v>23205</v>
      </c>
      <c r="AB2643" s="5" t="s">
        <v>162</v>
      </c>
      <c r="AC2643" s="5" t="s">
        <v>52</v>
      </c>
      <c r="AD2643" s="5" t="s">
        <v>72</v>
      </c>
      <c r="AE2643" s="5" t="s">
        <v>73</v>
      </c>
      <c r="AF2643" s="5" t="s">
        <v>74</v>
      </c>
      <c r="AG2643" s="5" t="s">
        <v>75</v>
      </c>
      <c r="AH2643" s="5" t="s">
        <v>76</v>
      </c>
      <c r="AI2643" s="5" t="s">
        <v>77</v>
      </c>
      <c r="AJ2643" s="5" t="s">
        <v>23206</v>
      </c>
      <c r="AK2643" s="5" t="s">
        <v>23207</v>
      </c>
      <c r="AL2643" s="5" t="s">
        <v>23208</v>
      </c>
    </row>
    <row r="2644" hidden="1">
      <c r="A2644" s="5" t="s">
        <v>23209</v>
      </c>
      <c r="B2644" s="5" t="s">
        <v>23155</v>
      </c>
      <c r="C2644" s="5" t="s">
        <v>23156</v>
      </c>
      <c r="D2644" s="9">
        <v>42140.0</v>
      </c>
      <c r="E2644" s="5">
        <v>149600.0</v>
      </c>
      <c r="F2644" s="5">
        <v>68000.0</v>
      </c>
      <c r="G2644" s="5" t="s">
        <v>5560</v>
      </c>
      <c r="H2644" s="5" t="s">
        <v>171</v>
      </c>
      <c r="I2644" s="5" t="s">
        <v>23210</v>
      </c>
      <c r="J2644" s="5" t="s">
        <v>2214</v>
      </c>
      <c r="K2644" s="5" t="s">
        <v>23157</v>
      </c>
      <c r="L2644" s="5" t="s">
        <v>23158</v>
      </c>
      <c r="M2644" s="10" t="str">
        <f>IFERROR(__xludf.DUMMYFUNCTION("REGEXEXTRACT(L3129, ""[\s,]([A-Z]{2})[,\s]\s?\d{5}"")"),"#N/A")</f>
        <v>#N/A</v>
      </c>
      <c r="N2644" s="5" t="s">
        <v>23211</v>
      </c>
      <c r="O2644" s="5" t="s">
        <v>52</v>
      </c>
      <c r="P2644" s="5">
        <v>4.0</v>
      </c>
      <c r="Q2644" s="5" t="s">
        <v>23212</v>
      </c>
      <c r="R2644" s="5" t="s">
        <v>23213</v>
      </c>
      <c r="S2644" s="5">
        <v>2306.0</v>
      </c>
      <c r="T2644" s="5" t="s">
        <v>115</v>
      </c>
      <c r="U2644" s="5">
        <v>0.0</v>
      </c>
      <c r="V2644" s="5" t="s">
        <v>52</v>
      </c>
      <c r="W2644" s="5" t="s">
        <v>23214</v>
      </c>
      <c r="X2644" s="5" t="s">
        <v>52</v>
      </c>
      <c r="Y2644" s="5" t="s">
        <v>52</v>
      </c>
      <c r="Z2644" s="5" t="s">
        <v>23215</v>
      </c>
      <c r="AA2644" s="5" t="s">
        <v>23216</v>
      </c>
      <c r="AB2644" s="5" t="s">
        <v>235</v>
      </c>
      <c r="AC2644" s="5" t="s">
        <v>52</v>
      </c>
      <c r="AD2644" s="5" t="s">
        <v>181</v>
      </c>
      <c r="AE2644" s="5" t="s">
        <v>182</v>
      </c>
      <c r="AF2644" s="5" t="s">
        <v>183</v>
      </c>
      <c r="AG2644" s="5" t="s">
        <v>52</v>
      </c>
      <c r="AH2644" s="5" t="s">
        <v>52</v>
      </c>
      <c r="AI2644" s="5" t="s">
        <v>184</v>
      </c>
      <c r="AJ2644" s="5" t="s">
        <v>23155</v>
      </c>
      <c r="AK2644" s="5" t="s">
        <v>23158</v>
      </c>
      <c r="AL2644" s="5" t="s">
        <v>23164</v>
      </c>
    </row>
    <row r="2645" hidden="1">
      <c r="A2645" s="5" t="s">
        <v>23217</v>
      </c>
      <c r="B2645" s="5" t="s">
        <v>16737</v>
      </c>
      <c r="C2645" s="5" t="s">
        <v>16738</v>
      </c>
      <c r="D2645" s="9">
        <v>42139.0</v>
      </c>
      <c r="E2645" s="5">
        <v>101559.0</v>
      </c>
      <c r="F2645" s="5">
        <v>46163.0</v>
      </c>
      <c r="G2645" s="5" t="s">
        <v>3378</v>
      </c>
      <c r="H2645" s="5" t="s">
        <v>272</v>
      </c>
      <c r="I2645" s="5" t="s">
        <v>23218</v>
      </c>
      <c r="J2645" s="5" t="s">
        <v>3378</v>
      </c>
      <c r="K2645" s="5" t="s">
        <v>23219</v>
      </c>
      <c r="L2645" s="5" t="s">
        <v>16741</v>
      </c>
      <c r="M2645" s="10" t="str">
        <f>IFERROR(__xludf.DUMMYFUNCTION("REGEXEXTRACT(L3130, ""[\s,]([A-Z]{2})[,\s]\s?\d{5}"")"),"#N/A")</f>
        <v>#N/A</v>
      </c>
      <c r="N2645" s="5" t="s">
        <v>16742</v>
      </c>
      <c r="O2645" s="5">
        <v>45242.0</v>
      </c>
      <c r="P2645" s="5">
        <v>3.0</v>
      </c>
      <c r="Q2645" s="5" t="s">
        <v>23220</v>
      </c>
      <c r="R2645" s="5" t="s">
        <v>23221</v>
      </c>
      <c r="S2645" s="5">
        <v>4016.0</v>
      </c>
      <c r="T2645" s="5" t="s">
        <v>69</v>
      </c>
      <c r="U2645" s="5">
        <v>1.0</v>
      </c>
      <c r="V2645" s="5" t="s">
        <v>93</v>
      </c>
      <c r="W2645" s="5" t="s">
        <v>23222</v>
      </c>
      <c r="X2645" s="5" t="s">
        <v>55</v>
      </c>
      <c r="Y2645" s="5" t="s">
        <v>23223</v>
      </c>
      <c r="Z2645" s="5" t="s">
        <v>11497</v>
      </c>
      <c r="AA2645" s="5" t="s">
        <v>23224</v>
      </c>
      <c r="AB2645" s="5" t="s">
        <v>162</v>
      </c>
      <c r="AC2645" s="5" t="s">
        <v>52</v>
      </c>
      <c r="AD2645" s="5" t="s">
        <v>3141</v>
      </c>
      <c r="AE2645" s="5" t="s">
        <v>3142</v>
      </c>
      <c r="AF2645" s="5" t="s">
        <v>162</v>
      </c>
      <c r="AG2645" s="5" t="s">
        <v>52</v>
      </c>
      <c r="AH2645" s="5" t="s">
        <v>52</v>
      </c>
      <c r="AI2645" s="5" t="s">
        <v>3143</v>
      </c>
      <c r="AJ2645" s="5" t="s">
        <v>102</v>
      </c>
      <c r="AK2645" s="5" t="s">
        <v>52</v>
      </c>
      <c r="AL2645" s="5" t="s">
        <v>162</v>
      </c>
    </row>
    <row r="2646" hidden="1">
      <c r="A2646" s="5" t="s">
        <v>23225</v>
      </c>
      <c r="B2646" s="5" t="s">
        <v>23226</v>
      </c>
      <c r="C2646" s="5" t="s">
        <v>23227</v>
      </c>
      <c r="D2646" s="9">
        <v>42137.0</v>
      </c>
      <c r="E2646" s="5">
        <v>2640.0</v>
      </c>
      <c r="F2646" s="5">
        <v>1200.0</v>
      </c>
      <c r="G2646" s="5" t="s">
        <v>170</v>
      </c>
      <c r="H2646" s="5" t="s">
        <v>171</v>
      </c>
      <c r="I2646" s="5" t="s">
        <v>6812</v>
      </c>
      <c r="J2646" s="5" t="s">
        <v>170</v>
      </c>
      <c r="K2646" s="5" t="s">
        <v>23228</v>
      </c>
      <c r="L2646" s="5" t="s">
        <v>23229</v>
      </c>
      <c r="M2646" s="10" t="str">
        <f>IFERROR(__xludf.DUMMYFUNCTION("REGEXEXTRACT(L3131, ""[\s,]([A-Z]{2})[,\s]\s?\d{5}"")"),"#N/A")</f>
        <v>#N/A</v>
      </c>
      <c r="N2646" s="5" t="s">
        <v>23230</v>
      </c>
      <c r="O2646" s="5">
        <v>95050.0</v>
      </c>
      <c r="P2646" s="5">
        <v>1.0</v>
      </c>
      <c r="Q2646" s="5" t="s">
        <v>23231</v>
      </c>
      <c r="R2646" s="5" t="s">
        <v>91</v>
      </c>
      <c r="S2646" s="5">
        <v>3.0</v>
      </c>
      <c r="T2646" s="5" t="s">
        <v>855</v>
      </c>
      <c r="U2646" s="5">
        <v>0.0</v>
      </c>
      <c r="V2646" s="5" t="s">
        <v>52</v>
      </c>
      <c r="W2646" s="5" t="s">
        <v>23232</v>
      </c>
      <c r="X2646" s="5" t="s">
        <v>55</v>
      </c>
      <c r="Y2646" s="5" t="s">
        <v>23233</v>
      </c>
      <c r="Z2646" s="5" t="s">
        <v>4138</v>
      </c>
      <c r="AA2646" s="5" t="s">
        <v>23234</v>
      </c>
      <c r="AB2646" s="5" t="s">
        <v>235</v>
      </c>
      <c r="AC2646" s="5" t="s">
        <v>52</v>
      </c>
      <c r="AD2646" s="5" t="s">
        <v>11970</v>
      </c>
      <c r="AE2646" s="5" t="s">
        <v>11971</v>
      </c>
      <c r="AF2646" s="5" t="s">
        <v>59</v>
      </c>
      <c r="AG2646" s="5" t="s">
        <v>52</v>
      </c>
      <c r="AH2646" s="5">
        <v>88532.0</v>
      </c>
      <c r="AI2646" s="5" t="s">
        <v>11972</v>
      </c>
      <c r="AJ2646" s="5" t="s">
        <v>102</v>
      </c>
      <c r="AK2646" s="5" t="s">
        <v>52</v>
      </c>
      <c r="AL2646" s="5" t="s">
        <v>59</v>
      </c>
    </row>
    <row r="2647" hidden="1">
      <c r="A2647" s="5" t="s">
        <v>23235</v>
      </c>
      <c r="B2647" s="5" t="s">
        <v>3213</v>
      </c>
      <c r="C2647" s="5" t="s">
        <v>3214</v>
      </c>
      <c r="D2647" s="9">
        <v>42135.0</v>
      </c>
      <c r="E2647" s="5">
        <v>2847.0</v>
      </c>
      <c r="F2647" s="5">
        <v>1294.0</v>
      </c>
      <c r="G2647" s="5" t="s">
        <v>479</v>
      </c>
      <c r="H2647" s="5" t="s">
        <v>171</v>
      </c>
      <c r="I2647" s="5" t="s">
        <v>5371</v>
      </c>
      <c r="J2647" s="5" t="s">
        <v>274</v>
      </c>
      <c r="K2647" s="5" t="s">
        <v>3217</v>
      </c>
      <c r="L2647" s="5" t="s">
        <v>19219</v>
      </c>
      <c r="M2647" s="10" t="str">
        <f>IFERROR(__xludf.DUMMYFUNCTION("REGEXEXTRACT(L3132, ""[\s,]([A-Z]{2})[,\s]\s?\d{5}"")"),"#N/A")</f>
        <v>#N/A</v>
      </c>
      <c r="N2647" s="5" t="s">
        <v>20289</v>
      </c>
      <c r="O2647" s="5">
        <v>32226.0</v>
      </c>
      <c r="P2647" s="5">
        <v>1.0</v>
      </c>
      <c r="Q2647" s="5" t="s">
        <v>23236</v>
      </c>
      <c r="R2647" s="5">
        <v>2200.0</v>
      </c>
      <c r="S2647" s="5">
        <v>122.0</v>
      </c>
      <c r="T2647" s="5" t="s">
        <v>53</v>
      </c>
      <c r="U2647" s="5">
        <v>0.0</v>
      </c>
      <c r="V2647" s="5" t="s">
        <v>52</v>
      </c>
      <c r="W2647" s="5" t="s">
        <v>23237</v>
      </c>
      <c r="X2647" s="5" t="s">
        <v>55</v>
      </c>
      <c r="Y2647" s="5" t="s">
        <v>23238</v>
      </c>
      <c r="Z2647" s="5" t="s">
        <v>23239</v>
      </c>
      <c r="AA2647" s="5" t="s">
        <v>23240</v>
      </c>
      <c r="AB2647" s="5" t="s">
        <v>162</v>
      </c>
      <c r="AC2647" s="5" t="s">
        <v>52</v>
      </c>
      <c r="AD2647" s="5" t="s">
        <v>3225</v>
      </c>
      <c r="AE2647" s="5" t="s">
        <v>3226</v>
      </c>
      <c r="AF2647" s="5" t="s">
        <v>3227</v>
      </c>
      <c r="AG2647" s="5" t="s">
        <v>52</v>
      </c>
      <c r="AH2647" s="5" t="s">
        <v>52</v>
      </c>
      <c r="AI2647" s="5" t="s">
        <v>3228</v>
      </c>
      <c r="AJ2647" s="5" t="s">
        <v>102</v>
      </c>
      <c r="AK2647" s="5" t="s">
        <v>52</v>
      </c>
      <c r="AL2647" s="5" t="s">
        <v>23241</v>
      </c>
    </row>
    <row r="2648" hidden="1">
      <c r="A2648" s="5" t="s">
        <v>23242</v>
      </c>
      <c r="B2648" s="5" t="s">
        <v>22746</v>
      </c>
      <c r="C2648" s="5" t="s">
        <v>3231</v>
      </c>
      <c r="D2648" s="9">
        <v>42135.0</v>
      </c>
      <c r="E2648" s="5">
        <v>44053.0</v>
      </c>
      <c r="F2648" s="5">
        <v>20024.0</v>
      </c>
      <c r="G2648" s="5" t="s">
        <v>963</v>
      </c>
      <c r="H2648" s="5" t="s">
        <v>171</v>
      </c>
      <c r="I2648" s="5" t="s">
        <v>5371</v>
      </c>
      <c r="J2648" s="5" t="s">
        <v>965</v>
      </c>
      <c r="K2648" s="5" t="s">
        <v>23243</v>
      </c>
      <c r="L2648" s="5" t="s">
        <v>22748</v>
      </c>
      <c r="M2648" s="10" t="str">
        <f>IFERROR(__xludf.DUMMYFUNCTION("REGEXEXTRACT(L3133, ""[\s,]([A-Z]{2})[,\s]\s?\d{5}"")"),"#N/A")</f>
        <v>#N/A</v>
      </c>
      <c r="N2648" s="5" t="s">
        <v>22590</v>
      </c>
      <c r="O2648" s="5">
        <v>30354.0</v>
      </c>
      <c r="P2648" s="5">
        <v>1.0</v>
      </c>
      <c r="Q2648" s="5" t="s">
        <v>23236</v>
      </c>
      <c r="R2648" s="5">
        <v>2200.0</v>
      </c>
      <c r="S2648" s="5">
        <v>139.0</v>
      </c>
      <c r="T2648" s="5" t="s">
        <v>115</v>
      </c>
      <c r="U2648" s="5">
        <v>0.0</v>
      </c>
      <c r="V2648" s="5" t="s">
        <v>70</v>
      </c>
      <c r="W2648" s="5" t="s">
        <v>23238</v>
      </c>
      <c r="X2648" s="5" t="s">
        <v>71</v>
      </c>
      <c r="Y2648" s="5" t="s">
        <v>52</v>
      </c>
      <c r="Z2648" s="5" t="s">
        <v>23244</v>
      </c>
      <c r="AA2648" s="5" t="s">
        <v>23240</v>
      </c>
      <c r="AB2648" s="5" t="s">
        <v>162</v>
      </c>
      <c r="AC2648" s="5" t="s">
        <v>52</v>
      </c>
      <c r="AD2648" s="5" t="s">
        <v>2791</v>
      </c>
      <c r="AE2648" s="5" t="s">
        <v>2792</v>
      </c>
      <c r="AF2648" s="5" t="s">
        <v>52</v>
      </c>
      <c r="AG2648" s="5" t="s">
        <v>52</v>
      </c>
      <c r="AH2648" s="5">
        <v>79118.0</v>
      </c>
      <c r="AI2648" s="5" t="s">
        <v>2793</v>
      </c>
      <c r="AJ2648" s="5" t="s">
        <v>22746</v>
      </c>
      <c r="AK2648" s="5" t="s">
        <v>22748</v>
      </c>
      <c r="AL2648" s="5" t="s">
        <v>404</v>
      </c>
    </row>
    <row r="2649">
      <c r="A2649" s="5" t="s">
        <v>23245</v>
      </c>
      <c r="B2649" s="5" t="s">
        <v>4346</v>
      </c>
      <c r="C2649" s="5" t="s">
        <v>23246</v>
      </c>
      <c r="D2649" s="9">
        <v>42132.0</v>
      </c>
      <c r="E2649" s="5">
        <v>76457.0</v>
      </c>
      <c r="F2649" s="5">
        <v>34753.0</v>
      </c>
      <c r="G2649" s="5" t="s">
        <v>659</v>
      </c>
      <c r="H2649" s="5" t="s">
        <v>45</v>
      </c>
      <c r="I2649" s="5" t="s">
        <v>23247</v>
      </c>
      <c r="J2649" s="5" t="s">
        <v>661</v>
      </c>
      <c r="K2649" s="5" t="s">
        <v>23248</v>
      </c>
      <c r="L2649" s="5" t="s">
        <v>17208</v>
      </c>
      <c r="M2649" s="11" t="s">
        <v>2670</v>
      </c>
      <c r="N2649" s="5" t="s">
        <v>23249</v>
      </c>
      <c r="O2649" s="5">
        <v>11096.0</v>
      </c>
      <c r="P2649" s="5">
        <v>3.0</v>
      </c>
      <c r="Q2649" s="5" t="s">
        <v>23250</v>
      </c>
      <c r="R2649" s="5" t="s">
        <v>21659</v>
      </c>
      <c r="S2649" s="5">
        <v>6630.0</v>
      </c>
      <c r="T2649" s="5" t="s">
        <v>115</v>
      </c>
      <c r="U2649" s="5">
        <v>0.0</v>
      </c>
      <c r="V2649" s="5" t="s">
        <v>52</v>
      </c>
      <c r="W2649" s="5" t="s">
        <v>23251</v>
      </c>
      <c r="X2649" s="5" t="s">
        <v>71</v>
      </c>
      <c r="Y2649" s="5" t="s">
        <v>52</v>
      </c>
      <c r="Z2649" s="5" t="s">
        <v>20545</v>
      </c>
      <c r="AA2649" s="5" t="s">
        <v>23252</v>
      </c>
      <c r="AB2649" s="5" t="s">
        <v>2743</v>
      </c>
      <c r="AC2649" s="5" t="s">
        <v>52</v>
      </c>
      <c r="AD2649" s="5" t="s">
        <v>181</v>
      </c>
      <c r="AE2649" s="5" t="s">
        <v>182</v>
      </c>
      <c r="AF2649" s="5" t="s">
        <v>183</v>
      </c>
      <c r="AG2649" s="5" t="s">
        <v>52</v>
      </c>
      <c r="AH2649" s="5" t="s">
        <v>52</v>
      </c>
      <c r="AI2649" s="5" t="s">
        <v>184</v>
      </c>
      <c r="AJ2649" s="5" t="s">
        <v>4346</v>
      </c>
      <c r="AK2649" s="5" t="s">
        <v>17208</v>
      </c>
      <c r="AL2649" s="5" t="s">
        <v>20307</v>
      </c>
    </row>
    <row r="2650" hidden="1">
      <c r="A2650" s="5" t="s">
        <v>23253</v>
      </c>
      <c r="B2650" s="5" t="s">
        <v>21963</v>
      </c>
      <c r="C2650" s="5" t="s">
        <v>21964</v>
      </c>
      <c r="D2650" s="9">
        <v>42131.0</v>
      </c>
      <c r="E2650" s="5">
        <v>42966.0</v>
      </c>
      <c r="F2650" s="5">
        <v>19530.0</v>
      </c>
      <c r="G2650" s="5" t="s">
        <v>21965</v>
      </c>
      <c r="H2650" s="5" t="s">
        <v>171</v>
      </c>
      <c r="I2650" s="5" t="s">
        <v>21966</v>
      </c>
      <c r="J2650" s="5" t="s">
        <v>2156</v>
      </c>
      <c r="K2650" s="5" t="s">
        <v>14840</v>
      </c>
      <c r="L2650" s="5" t="s">
        <v>21967</v>
      </c>
      <c r="M2650" s="10" t="str">
        <f>IFERROR(__xludf.DUMMYFUNCTION("REGEXEXTRACT(L3135, ""[\s,]([A-Z]{2})[,\s]\s?\d{5}"")"),"#N/A")</f>
        <v>#N/A</v>
      </c>
      <c r="N2650" s="5" t="s">
        <v>21968</v>
      </c>
      <c r="O2650" s="5">
        <v>77060.0</v>
      </c>
      <c r="P2650" s="5">
        <v>1.0</v>
      </c>
      <c r="Q2650" s="5" t="s">
        <v>23254</v>
      </c>
      <c r="R2650" s="5" t="s">
        <v>21970</v>
      </c>
      <c r="S2650" s="5">
        <v>1.0</v>
      </c>
      <c r="T2650" s="5" t="s">
        <v>21971</v>
      </c>
      <c r="U2650" s="5">
        <v>20.0</v>
      </c>
      <c r="V2650" s="5" t="s">
        <v>70</v>
      </c>
      <c r="W2650" s="5" t="s">
        <v>23255</v>
      </c>
      <c r="X2650" s="5" t="s">
        <v>71</v>
      </c>
      <c r="Y2650" s="5" t="s">
        <v>52</v>
      </c>
      <c r="Z2650" s="5">
        <v>190.0</v>
      </c>
      <c r="AA2650" s="5">
        <v>11858.0</v>
      </c>
      <c r="AB2650" s="5" t="s">
        <v>730</v>
      </c>
      <c r="AC2650" s="5" t="s">
        <v>283</v>
      </c>
      <c r="AD2650" s="5" t="s">
        <v>1230</v>
      </c>
      <c r="AE2650" s="5" t="s">
        <v>1231</v>
      </c>
      <c r="AF2650" s="5" t="s">
        <v>52</v>
      </c>
      <c r="AG2650" s="5" t="s">
        <v>52</v>
      </c>
      <c r="AH2650" s="5" t="s">
        <v>52</v>
      </c>
      <c r="AI2650" s="5" t="s">
        <v>1232</v>
      </c>
      <c r="AJ2650" s="5" t="s">
        <v>102</v>
      </c>
      <c r="AK2650" s="5" t="s">
        <v>52</v>
      </c>
      <c r="AL2650" s="5" t="s">
        <v>21974</v>
      </c>
    </row>
    <row r="2651" hidden="1">
      <c r="A2651" s="5" t="s">
        <v>23256</v>
      </c>
      <c r="B2651" s="5" t="s">
        <v>23257</v>
      </c>
      <c r="C2651" s="5" t="s">
        <v>23258</v>
      </c>
      <c r="D2651" s="9">
        <v>42130.0</v>
      </c>
      <c r="E2651" s="5">
        <v>14361.0</v>
      </c>
      <c r="F2651" s="5">
        <v>6528.0</v>
      </c>
      <c r="G2651" s="5" t="s">
        <v>435</v>
      </c>
      <c r="H2651" s="5" t="s">
        <v>189</v>
      </c>
      <c r="I2651" s="5" t="s">
        <v>2332</v>
      </c>
      <c r="J2651" s="5" t="s">
        <v>424</v>
      </c>
      <c r="K2651" s="5" t="s">
        <v>391</v>
      </c>
      <c r="L2651" s="5" t="s">
        <v>23259</v>
      </c>
      <c r="M2651" s="10" t="str">
        <f>IFERROR(__xludf.DUMMYFUNCTION("REGEXEXTRACT(L3136, ""[\s,]([A-Z]{2})[,\s]\s?\d{5}"")"),"#N/A")</f>
        <v>#N/A</v>
      </c>
      <c r="N2651" s="5" t="s">
        <v>23260</v>
      </c>
      <c r="O2651" s="5">
        <v>8902.0</v>
      </c>
      <c r="P2651" s="5">
        <v>1.0</v>
      </c>
      <c r="Q2651" s="5" t="s">
        <v>23261</v>
      </c>
      <c r="R2651" s="5" t="s">
        <v>52</v>
      </c>
      <c r="S2651" s="5">
        <v>444.0</v>
      </c>
      <c r="T2651" s="5" t="s">
        <v>53</v>
      </c>
      <c r="U2651" s="5">
        <v>61.0</v>
      </c>
      <c r="V2651" s="5" t="s">
        <v>70</v>
      </c>
      <c r="W2651" s="5" t="s">
        <v>23262</v>
      </c>
      <c r="X2651" s="5" t="s">
        <v>71</v>
      </c>
      <c r="Y2651" s="5" t="s">
        <v>52</v>
      </c>
      <c r="Z2651" s="5">
        <v>1504.0</v>
      </c>
      <c r="AA2651" s="5" t="s">
        <v>23263</v>
      </c>
      <c r="AB2651" s="5" t="s">
        <v>730</v>
      </c>
      <c r="AC2651" s="5" t="s">
        <v>52</v>
      </c>
      <c r="AD2651" s="5" t="s">
        <v>72</v>
      </c>
      <c r="AE2651" s="5" t="s">
        <v>73</v>
      </c>
      <c r="AF2651" s="5" t="s">
        <v>74</v>
      </c>
      <c r="AG2651" s="5" t="s">
        <v>75</v>
      </c>
      <c r="AH2651" s="5" t="s">
        <v>76</v>
      </c>
      <c r="AI2651" s="5" t="s">
        <v>77</v>
      </c>
      <c r="AJ2651" s="5" t="s">
        <v>23257</v>
      </c>
      <c r="AK2651" s="5" t="s">
        <v>23259</v>
      </c>
      <c r="AL2651" s="5" t="s">
        <v>144</v>
      </c>
    </row>
    <row r="2652" hidden="1">
      <c r="A2652" s="5" t="s">
        <v>23264</v>
      </c>
      <c r="B2652" s="5" t="s">
        <v>16737</v>
      </c>
      <c r="C2652" s="5" t="s">
        <v>16738</v>
      </c>
      <c r="D2652" s="9">
        <v>42129.0</v>
      </c>
      <c r="E2652" s="5">
        <v>22614.0</v>
      </c>
      <c r="F2652" s="5">
        <v>10279.0</v>
      </c>
      <c r="G2652" s="5" t="s">
        <v>3378</v>
      </c>
      <c r="H2652" s="5" t="s">
        <v>171</v>
      </c>
      <c r="I2652" s="5" t="s">
        <v>23265</v>
      </c>
      <c r="J2652" s="5" t="s">
        <v>3378</v>
      </c>
      <c r="K2652" s="5" t="s">
        <v>23266</v>
      </c>
      <c r="L2652" s="5" t="s">
        <v>16741</v>
      </c>
      <c r="M2652" s="10" t="str">
        <f>IFERROR(__xludf.DUMMYFUNCTION("REGEXEXTRACT(L3137, ""[\s,]([A-Z]{2})[,\s]\s?\d{5}"")"),"#N/A")</f>
        <v>#N/A</v>
      </c>
      <c r="N2652" s="5" t="s">
        <v>16742</v>
      </c>
      <c r="O2652" s="5">
        <v>45242.0</v>
      </c>
      <c r="P2652" s="5">
        <v>1.0</v>
      </c>
      <c r="Q2652" s="5" t="s">
        <v>23267</v>
      </c>
      <c r="R2652" s="5">
        <v>2200.0</v>
      </c>
      <c r="S2652" s="5">
        <v>778.0</v>
      </c>
      <c r="T2652" s="5" t="s">
        <v>69</v>
      </c>
      <c r="U2652" s="5">
        <v>0.0</v>
      </c>
      <c r="V2652" s="5" t="s">
        <v>93</v>
      </c>
      <c r="W2652" s="5" t="s">
        <v>23268</v>
      </c>
      <c r="X2652" s="5" t="s">
        <v>55</v>
      </c>
      <c r="Y2652" s="5" t="s">
        <v>23269</v>
      </c>
      <c r="Z2652" s="5" t="s">
        <v>23270</v>
      </c>
      <c r="AA2652" s="5">
        <v>1487272.0</v>
      </c>
      <c r="AB2652" s="5" t="s">
        <v>162</v>
      </c>
      <c r="AC2652" s="5" t="s">
        <v>52</v>
      </c>
      <c r="AD2652" s="5" t="s">
        <v>3141</v>
      </c>
      <c r="AE2652" s="5" t="s">
        <v>3142</v>
      </c>
      <c r="AF2652" s="5" t="s">
        <v>162</v>
      </c>
      <c r="AG2652" s="5" t="s">
        <v>52</v>
      </c>
      <c r="AH2652" s="5" t="s">
        <v>52</v>
      </c>
      <c r="AI2652" s="5" t="s">
        <v>3143</v>
      </c>
      <c r="AJ2652" s="5" t="s">
        <v>102</v>
      </c>
      <c r="AK2652" s="5" t="s">
        <v>52</v>
      </c>
      <c r="AL2652" s="5" t="s">
        <v>162</v>
      </c>
    </row>
    <row r="2653" hidden="1">
      <c r="A2653" s="5" t="s">
        <v>23271</v>
      </c>
      <c r="B2653" s="5" t="s">
        <v>23272</v>
      </c>
      <c r="C2653" s="5" t="s">
        <v>23273</v>
      </c>
      <c r="D2653" s="9">
        <v>42129.0</v>
      </c>
      <c r="E2653" s="5">
        <v>7196.0</v>
      </c>
      <c r="F2653" s="5">
        <v>3271.0</v>
      </c>
      <c r="G2653" s="5" t="s">
        <v>3378</v>
      </c>
      <c r="H2653" s="5" t="s">
        <v>272</v>
      </c>
      <c r="I2653" s="5" t="s">
        <v>23274</v>
      </c>
      <c r="J2653" s="5" t="s">
        <v>3378</v>
      </c>
      <c r="K2653" s="5" t="s">
        <v>23275</v>
      </c>
      <c r="L2653" s="5" t="s">
        <v>23276</v>
      </c>
      <c r="M2653" s="10" t="str">
        <f>IFERROR(__xludf.DUMMYFUNCTION("REGEXEXTRACT(L3138, ""[\s,]([A-Z]{2})[,\s]\s?\d{5}"")"),"#N/A")</f>
        <v>#N/A</v>
      </c>
      <c r="N2653" s="5" t="s">
        <v>23277</v>
      </c>
      <c r="O2653" s="5">
        <v>10018.0</v>
      </c>
      <c r="P2653" s="5">
        <v>1.0</v>
      </c>
      <c r="Q2653" s="5" t="s">
        <v>23278</v>
      </c>
      <c r="R2653" s="5">
        <v>4500.0</v>
      </c>
      <c r="S2653" s="5">
        <v>10952.0</v>
      </c>
      <c r="T2653" s="5" t="s">
        <v>115</v>
      </c>
      <c r="U2653" s="5">
        <v>56.0</v>
      </c>
      <c r="V2653" s="5" t="s">
        <v>93</v>
      </c>
      <c r="W2653" s="5" t="s">
        <v>23279</v>
      </c>
      <c r="X2653" s="5" t="s">
        <v>52</v>
      </c>
      <c r="Y2653" s="5" t="s">
        <v>52</v>
      </c>
      <c r="Z2653" s="5" t="s">
        <v>19965</v>
      </c>
      <c r="AA2653" s="5" t="s">
        <v>23280</v>
      </c>
      <c r="AB2653" s="5" t="s">
        <v>162</v>
      </c>
      <c r="AC2653" s="5" t="s">
        <v>52</v>
      </c>
      <c r="AD2653" s="5" t="s">
        <v>15837</v>
      </c>
      <c r="AE2653" s="5" t="s">
        <v>15838</v>
      </c>
      <c r="AF2653" s="5" t="s">
        <v>2166</v>
      </c>
      <c r="AG2653" s="5" t="s">
        <v>52</v>
      </c>
      <c r="AH2653" s="5" t="s">
        <v>52</v>
      </c>
      <c r="AI2653" s="5" t="s">
        <v>15839</v>
      </c>
      <c r="AJ2653" s="5" t="s">
        <v>23281</v>
      </c>
      <c r="AK2653" s="5" t="s">
        <v>23282</v>
      </c>
      <c r="AL2653" s="5" t="s">
        <v>23283</v>
      </c>
    </row>
    <row r="2654" hidden="1">
      <c r="A2654" s="5" t="s">
        <v>23284</v>
      </c>
      <c r="B2654" s="5" t="s">
        <v>23285</v>
      </c>
      <c r="C2654" s="5" t="s">
        <v>23286</v>
      </c>
      <c r="D2654" s="9">
        <v>42129.0</v>
      </c>
      <c r="E2654" s="5">
        <v>30173.0</v>
      </c>
      <c r="F2654" s="5">
        <v>13715.0</v>
      </c>
      <c r="G2654" s="5" t="s">
        <v>634</v>
      </c>
      <c r="H2654" s="5" t="s">
        <v>149</v>
      </c>
      <c r="I2654" s="5" t="s">
        <v>23287</v>
      </c>
      <c r="J2654" s="5" t="s">
        <v>274</v>
      </c>
      <c r="K2654" s="5" t="s">
        <v>23288</v>
      </c>
      <c r="L2654" s="5" t="s">
        <v>23289</v>
      </c>
      <c r="M2654" s="10" t="str">
        <f>IFERROR(__xludf.DUMMYFUNCTION("REGEXEXTRACT(L3139, ""[\s,]([A-Z]{2})[,\s]\s?\d{5}"")"),"#N/A")</f>
        <v>#N/A</v>
      </c>
      <c r="N2654" s="5" t="s">
        <v>23290</v>
      </c>
      <c r="O2654" s="5" t="s">
        <v>52</v>
      </c>
      <c r="P2654" s="5">
        <v>2.0</v>
      </c>
      <c r="Q2654" s="5" t="s">
        <v>23291</v>
      </c>
      <c r="R2654" s="5" t="s">
        <v>23292</v>
      </c>
      <c r="S2654" s="5">
        <v>1393.0</v>
      </c>
      <c r="T2654" s="5" t="s">
        <v>115</v>
      </c>
      <c r="U2654" s="5">
        <v>0.0</v>
      </c>
      <c r="V2654" s="5" t="s">
        <v>70</v>
      </c>
      <c r="W2654" s="5" t="s">
        <v>23293</v>
      </c>
      <c r="X2654" s="5" t="s">
        <v>55</v>
      </c>
      <c r="Y2654" s="5" t="s">
        <v>23294</v>
      </c>
      <c r="Z2654" s="5" t="s">
        <v>23295</v>
      </c>
      <c r="AA2654" s="5" t="s">
        <v>23296</v>
      </c>
      <c r="AB2654" s="5" t="s">
        <v>235</v>
      </c>
      <c r="AC2654" s="5" t="s">
        <v>52</v>
      </c>
      <c r="AD2654" s="5" t="s">
        <v>6736</v>
      </c>
      <c r="AE2654" s="5" t="s">
        <v>6737</v>
      </c>
      <c r="AF2654" s="5" t="s">
        <v>6738</v>
      </c>
      <c r="AG2654" s="5" t="s">
        <v>52</v>
      </c>
      <c r="AH2654" s="5" t="s">
        <v>52</v>
      </c>
      <c r="AI2654" s="5" t="s">
        <v>6739</v>
      </c>
      <c r="AJ2654" s="5" t="s">
        <v>102</v>
      </c>
      <c r="AK2654" s="5" t="s">
        <v>52</v>
      </c>
      <c r="AL2654" s="5" t="s">
        <v>1874</v>
      </c>
    </row>
    <row r="2655" hidden="1">
      <c r="A2655" s="5" t="s">
        <v>23297</v>
      </c>
      <c r="B2655" s="5" t="s">
        <v>16690</v>
      </c>
      <c r="C2655" s="5" t="s">
        <v>102</v>
      </c>
      <c r="D2655" s="9">
        <v>42126.0</v>
      </c>
      <c r="E2655" s="5">
        <v>30947.0</v>
      </c>
      <c r="F2655" s="5">
        <v>14067.0</v>
      </c>
      <c r="G2655" s="5" t="s">
        <v>422</v>
      </c>
      <c r="H2655" s="5" t="s">
        <v>149</v>
      </c>
      <c r="I2655" s="5" t="s">
        <v>21655</v>
      </c>
      <c r="J2655" s="5" t="s">
        <v>424</v>
      </c>
      <c r="K2655" s="5" t="s">
        <v>23298</v>
      </c>
      <c r="L2655" s="5" t="s">
        <v>23299</v>
      </c>
      <c r="M2655" s="10" t="str">
        <f>IFERROR(__xludf.DUMMYFUNCTION("REGEXEXTRACT(L3140, ""[\s,]([A-Z]{2})[,\s]\s?\d{5}"")"),"#N/A")</f>
        <v>#N/A</v>
      </c>
      <c r="N2655" s="5" t="s">
        <v>52</v>
      </c>
      <c r="O2655" s="5" t="s">
        <v>52</v>
      </c>
      <c r="P2655" s="5">
        <v>1.0</v>
      </c>
      <c r="Q2655" s="5" t="s">
        <v>23300</v>
      </c>
      <c r="R2655" s="5">
        <v>4500.0</v>
      </c>
      <c r="S2655" s="5">
        <v>608.0</v>
      </c>
      <c r="T2655" s="5" t="s">
        <v>115</v>
      </c>
      <c r="U2655" s="5">
        <v>0.0</v>
      </c>
      <c r="V2655" s="5" t="s">
        <v>70</v>
      </c>
      <c r="W2655" s="5" t="s">
        <v>23301</v>
      </c>
      <c r="X2655" s="5" t="s">
        <v>52</v>
      </c>
      <c r="Y2655" s="5" t="s">
        <v>52</v>
      </c>
      <c r="Z2655" s="5" t="s">
        <v>23302</v>
      </c>
      <c r="AA2655" s="5" t="s">
        <v>23303</v>
      </c>
      <c r="AB2655" s="5" t="s">
        <v>200</v>
      </c>
      <c r="AC2655" s="5" t="s">
        <v>52</v>
      </c>
      <c r="AD2655" s="5" t="s">
        <v>398</v>
      </c>
      <c r="AE2655" s="5" t="s">
        <v>399</v>
      </c>
      <c r="AF2655" s="5" t="s">
        <v>400</v>
      </c>
      <c r="AG2655" s="5" t="s">
        <v>401</v>
      </c>
      <c r="AH2655" s="5">
        <v>23502.0</v>
      </c>
      <c r="AI2655" s="5" t="s">
        <v>402</v>
      </c>
      <c r="AJ2655" s="5" t="s">
        <v>102</v>
      </c>
      <c r="AK2655" s="5" t="s">
        <v>52</v>
      </c>
      <c r="AL2655" s="5" t="s">
        <v>776</v>
      </c>
    </row>
    <row r="2656" hidden="1">
      <c r="A2656" s="5" t="s">
        <v>23304</v>
      </c>
      <c r="B2656" s="5" t="s">
        <v>16737</v>
      </c>
      <c r="C2656" s="5" t="s">
        <v>16738</v>
      </c>
      <c r="D2656" s="9">
        <v>42126.0</v>
      </c>
      <c r="E2656" s="5">
        <v>12239.0</v>
      </c>
      <c r="F2656" s="5">
        <v>5563.0</v>
      </c>
      <c r="G2656" s="5" t="s">
        <v>3378</v>
      </c>
      <c r="H2656" s="5" t="s">
        <v>272</v>
      </c>
      <c r="I2656" s="5" t="s">
        <v>22241</v>
      </c>
      <c r="J2656" s="5" t="s">
        <v>3378</v>
      </c>
      <c r="K2656" s="5" t="s">
        <v>23305</v>
      </c>
      <c r="L2656" s="5" t="s">
        <v>16741</v>
      </c>
      <c r="M2656" s="10" t="str">
        <f>IFERROR(__xludf.DUMMYFUNCTION("REGEXEXTRACT(L3141, ""[\s,]([A-Z]{2})[,\s]\s?\d{5}"")"),"#N/A")</f>
        <v>#N/A</v>
      </c>
      <c r="N2656" s="5" t="s">
        <v>16742</v>
      </c>
      <c r="O2656" s="5">
        <v>45242.0</v>
      </c>
      <c r="P2656" s="5">
        <v>1.0</v>
      </c>
      <c r="Q2656" s="5" t="s">
        <v>23306</v>
      </c>
      <c r="R2656" s="5">
        <v>2200.0</v>
      </c>
      <c r="S2656" s="5">
        <v>557.0</v>
      </c>
      <c r="T2656" s="5" t="s">
        <v>69</v>
      </c>
      <c r="U2656" s="5">
        <v>0.0</v>
      </c>
      <c r="V2656" s="5" t="s">
        <v>93</v>
      </c>
      <c r="W2656" s="5" t="s">
        <v>23307</v>
      </c>
      <c r="X2656" s="5" t="s">
        <v>55</v>
      </c>
      <c r="Y2656" s="5" t="s">
        <v>23308</v>
      </c>
      <c r="Z2656" s="5" t="s">
        <v>8347</v>
      </c>
      <c r="AA2656" s="5">
        <v>1492378.0</v>
      </c>
      <c r="AB2656" s="5" t="s">
        <v>8480</v>
      </c>
      <c r="AC2656" s="5" t="s">
        <v>52</v>
      </c>
      <c r="AD2656" s="5" t="s">
        <v>3141</v>
      </c>
      <c r="AE2656" s="5" t="s">
        <v>3142</v>
      </c>
      <c r="AF2656" s="5" t="s">
        <v>162</v>
      </c>
      <c r="AG2656" s="5" t="s">
        <v>52</v>
      </c>
      <c r="AH2656" s="5" t="s">
        <v>52</v>
      </c>
      <c r="AI2656" s="5" t="s">
        <v>3143</v>
      </c>
      <c r="AJ2656" s="5" t="s">
        <v>102</v>
      </c>
      <c r="AK2656" s="5" t="s">
        <v>52</v>
      </c>
      <c r="AL2656" s="5" t="s">
        <v>162</v>
      </c>
    </row>
    <row r="2657" hidden="1">
      <c r="A2657" s="5" t="s">
        <v>23309</v>
      </c>
      <c r="B2657" s="5" t="s">
        <v>16737</v>
      </c>
      <c r="C2657" s="5" t="s">
        <v>16738</v>
      </c>
      <c r="D2657" s="9">
        <v>42126.0</v>
      </c>
      <c r="E2657" s="5">
        <v>61620.0</v>
      </c>
      <c r="F2657" s="5">
        <v>28009.0</v>
      </c>
      <c r="G2657" s="5" t="s">
        <v>3378</v>
      </c>
      <c r="H2657" s="5" t="s">
        <v>272</v>
      </c>
      <c r="I2657" s="5" t="s">
        <v>22241</v>
      </c>
      <c r="J2657" s="5" t="s">
        <v>3378</v>
      </c>
      <c r="K2657" s="5" t="s">
        <v>23310</v>
      </c>
      <c r="L2657" s="5" t="s">
        <v>16741</v>
      </c>
      <c r="M2657" s="10" t="str">
        <f>IFERROR(__xludf.DUMMYFUNCTION("REGEXEXTRACT(L3142, ""[\s,]([A-Z]{2})[,\s]\s?\d{5}"")"),"#N/A")</f>
        <v>#N/A</v>
      </c>
      <c r="N2657" s="5" t="s">
        <v>16742</v>
      </c>
      <c r="O2657" s="5">
        <v>45242.0</v>
      </c>
      <c r="P2657" s="5">
        <v>2.0</v>
      </c>
      <c r="Q2657" s="5" t="s">
        <v>23311</v>
      </c>
      <c r="R2657" s="5" t="s">
        <v>23312</v>
      </c>
      <c r="S2657" s="5">
        <v>2321.0</v>
      </c>
      <c r="T2657" s="5" t="s">
        <v>69</v>
      </c>
      <c r="U2657" s="5">
        <v>0.0</v>
      </c>
      <c r="V2657" s="5" t="s">
        <v>93</v>
      </c>
      <c r="W2657" s="5" t="s">
        <v>23313</v>
      </c>
      <c r="X2657" s="5" t="s">
        <v>55</v>
      </c>
      <c r="Y2657" s="5" t="s">
        <v>23314</v>
      </c>
      <c r="Z2657" s="5" t="s">
        <v>8347</v>
      </c>
      <c r="AA2657" s="5" t="s">
        <v>23315</v>
      </c>
      <c r="AB2657" s="5" t="s">
        <v>8480</v>
      </c>
      <c r="AC2657" s="5" t="s">
        <v>52</v>
      </c>
      <c r="AD2657" s="5" t="s">
        <v>3141</v>
      </c>
      <c r="AE2657" s="5" t="s">
        <v>3142</v>
      </c>
      <c r="AF2657" s="5" t="s">
        <v>162</v>
      </c>
      <c r="AG2657" s="5" t="s">
        <v>52</v>
      </c>
      <c r="AH2657" s="5" t="s">
        <v>52</v>
      </c>
      <c r="AI2657" s="5" t="s">
        <v>3143</v>
      </c>
      <c r="AJ2657" s="5" t="s">
        <v>102</v>
      </c>
      <c r="AK2657" s="5" t="s">
        <v>52</v>
      </c>
      <c r="AL2657" s="5" t="s">
        <v>162</v>
      </c>
    </row>
    <row r="2658" hidden="1">
      <c r="A2658" s="5" t="s">
        <v>23316</v>
      </c>
      <c r="B2658" s="5" t="s">
        <v>23317</v>
      </c>
      <c r="C2658" s="5" t="s">
        <v>23318</v>
      </c>
      <c r="D2658" s="9">
        <v>42125.0</v>
      </c>
      <c r="E2658" s="5">
        <v>16500.0</v>
      </c>
      <c r="F2658" s="5">
        <v>7500.0</v>
      </c>
      <c r="G2658" s="5" t="s">
        <v>226</v>
      </c>
      <c r="H2658" s="5" t="s">
        <v>1069</v>
      </c>
      <c r="I2658" s="5" t="s">
        <v>23319</v>
      </c>
      <c r="J2658" s="5" t="s">
        <v>228</v>
      </c>
      <c r="K2658" s="5" t="s">
        <v>744</v>
      </c>
      <c r="L2658" s="5" t="s">
        <v>23320</v>
      </c>
      <c r="M2658" s="10" t="str">
        <f>IFERROR(__xludf.DUMMYFUNCTION("REGEXEXTRACT(L3143, ""[\s,]([A-Z]{2})[,\s]\s?\d{5}"")"),"#N/A")</f>
        <v>#N/A</v>
      </c>
      <c r="N2658" s="5" t="s">
        <v>23321</v>
      </c>
      <c r="O2658" s="5">
        <v>34240.0</v>
      </c>
      <c r="P2658" s="5">
        <v>1.0</v>
      </c>
      <c r="Q2658" s="5" t="s">
        <v>23322</v>
      </c>
      <c r="R2658" s="5">
        <v>4510.0</v>
      </c>
      <c r="S2658" s="5">
        <v>150.0</v>
      </c>
      <c r="T2658" s="5" t="s">
        <v>53</v>
      </c>
      <c r="U2658" s="5">
        <v>0.0</v>
      </c>
      <c r="V2658" s="5" t="s">
        <v>70</v>
      </c>
      <c r="W2658" s="5" t="s">
        <v>23323</v>
      </c>
      <c r="X2658" s="5" t="s">
        <v>55</v>
      </c>
      <c r="Y2658" s="5" t="s">
        <v>23324</v>
      </c>
      <c r="Z2658" s="5" t="s">
        <v>23325</v>
      </c>
      <c r="AA2658" s="5" t="s">
        <v>23326</v>
      </c>
      <c r="AB2658" s="5" t="s">
        <v>235</v>
      </c>
      <c r="AC2658" s="5" t="s">
        <v>52</v>
      </c>
      <c r="AD2658" s="5" t="s">
        <v>3974</v>
      </c>
      <c r="AE2658" s="5" t="s">
        <v>3975</v>
      </c>
      <c r="AF2658" s="5" t="s">
        <v>183</v>
      </c>
      <c r="AG2658" s="5" t="s">
        <v>52</v>
      </c>
      <c r="AH2658" s="5" t="s">
        <v>3976</v>
      </c>
      <c r="AI2658" s="5" t="s">
        <v>3977</v>
      </c>
      <c r="AJ2658" s="5" t="s">
        <v>23327</v>
      </c>
      <c r="AK2658" s="5" t="s">
        <v>23328</v>
      </c>
      <c r="AL2658" s="5" t="s">
        <v>23329</v>
      </c>
    </row>
    <row r="2659" hidden="1">
      <c r="A2659" s="5" t="s">
        <v>23316</v>
      </c>
      <c r="B2659" s="5" t="s">
        <v>23330</v>
      </c>
      <c r="C2659" s="5" t="s">
        <v>23331</v>
      </c>
      <c r="D2659" s="9">
        <v>42125.0</v>
      </c>
      <c r="E2659" s="5">
        <v>16500.0</v>
      </c>
      <c r="F2659" s="5">
        <v>7500.0</v>
      </c>
      <c r="G2659" s="5" t="s">
        <v>226</v>
      </c>
      <c r="H2659" s="5" t="s">
        <v>1069</v>
      </c>
      <c r="I2659" s="5" t="s">
        <v>23319</v>
      </c>
      <c r="J2659" s="5" t="s">
        <v>228</v>
      </c>
      <c r="K2659" s="5" t="s">
        <v>744</v>
      </c>
      <c r="L2659" s="5" t="s">
        <v>23332</v>
      </c>
      <c r="M2659" s="10" t="str">
        <f>IFERROR(__xludf.DUMMYFUNCTION("REGEXEXTRACT(L3144, ""[\s,]([A-Z]{2})[,\s]\s?\d{5}"")"),"#N/A")</f>
        <v>#N/A</v>
      </c>
      <c r="N2659" s="5" t="s">
        <v>23333</v>
      </c>
      <c r="O2659" s="5">
        <v>34240.0</v>
      </c>
      <c r="P2659" s="5">
        <v>1.0</v>
      </c>
      <c r="Q2659" s="5" t="s">
        <v>23322</v>
      </c>
      <c r="R2659" s="5">
        <v>4510.0</v>
      </c>
      <c r="S2659" s="5">
        <v>150.0</v>
      </c>
      <c r="T2659" s="5" t="s">
        <v>53</v>
      </c>
      <c r="U2659" s="5">
        <v>0.0</v>
      </c>
      <c r="V2659" s="5" t="s">
        <v>70</v>
      </c>
      <c r="W2659" s="5" t="s">
        <v>23324</v>
      </c>
      <c r="X2659" s="5" t="s">
        <v>71</v>
      </c>
      <c r="Y2659" s="5" t="s">
        <v>52</v>
      </c>
      <c r="Z2659" s="5" t="s">
        <v>23325</v>
      </c>
      <c r="AA2659" s="5" t="s">
        <v>23326</v>
      </c>
      <c r="AB2659" s="5" t="s">
        <v>235</v>
      </c>
      <c r="AC2659" s="5" t="s">
        <v>52</v>
      </c>
      <c r="AD2659" s="5" t="s">
        <v>3974</v>
      </c>
      <c r="AE2659" s="5" t="s">
        <v>3975</v>
      </c>
      <c r="AF2659" s="5" t="s">
        <v>183</v>
      </c>
      <c r="AG2659" s="5" t="s">
        <v>52</v>
      </c>
      <c r="AH2659" s="5" t="s">
        <v>3976</v>
      </c>
      <c r="AI2659" s="5" t="s">
        <v>3977</v>
      </c>
      <c r="AJ2659" s="5" t="s">
        <v>23327</v>
      </c>
      <c r="AK2659" s="5" t="s">
        <v>23328</v>
      </c>
      <c r="AL2659" s="5" t="s">
        <v>23329</v>
      </c>
    </row>
    <row r="2660" hidden="1">
      <c r="A2660" s="5" t="s">
        <v>23334</v>
      </c>
      <c r="B2660" s="5" t="s">
        <v>10804</v>
      </c>
      <c r="C2660" s="5" t="s">
        <v>20354</v>
      </c>
      <c r="D2660" s="9">
        <v>42123.0</v>
      </c>
      <c r="E2660" s="5">
        <v>12085.0</v>
      </c>
      <c r="F2660" s="5">
        <v>5493.0</v>
      </c>
      <c r="G2660" s="5" t="s">
        <v>556</v>
      </c>
      <c r="H2660" s="5" t="s">
        <v>171</v>
      </c>
      <c r="I2660" s="5" t="s">
        <v>20824</v>
      </c>
      <c r="J2660" s="5" t="s">
        <v>558</v>
      </c>
      <c r="K2660" s="5" t="s">
        <v>23335</v>
      </c>
      <c r="L2660" s="5" t="s">
        <v>23336</v>
      </c>
      <c r="M2660" s="10" t="str">
        <f>IFERROR(__xludf.DUMMYFUNCTION("REGEXEXTRACT(L3145, ""[\s,]([A-Z]{2})[,\s]\s?\d{5}"")"),"#N/A")</f>
        <v>#N/A</v>
      </c>
      <c r="N2660" s="5" t="s">
        <v>23337</v>
      </c>
      <c r="O2660" s="5" t="s">
        <v>52</v>
      </c>
      <c r="P2660" s="5">
        <v>1.0</v>
      </c>
      <c r="Q2660" s="5" t="s">
        <v>23338</v>
      </c>
      <c r="R2660" s="5" t="s">
        <v>52</v>
      </c>
      <c r="S2660" s="5">
        <v>614.0</v>
      </c>
      <c r="T2660" s="5" t="s">
        <v>69</v>
      </c>
      <c r="U2660" s="5">
        <v>19.0</v>
      </c>
      <c r="V2660" s="5" t="s">
        <v>93</v>
      </c>
      <c r="W2660" s="5" t="s">
        <v>23339</v>
      </c>
      <c r="X2660" s="5" t="s">
        <v>71</v>
      </c>
      <c r="Y2660" s="5" t="s">
        <v>52</v>
      </c>
      <c r="Z2660" s="5" t="s">
        <v>23340</v>
      </c>
      <c r="AA2660" s="5" t="s">
        <v>23341</v>
      </c>
      <c r="AB2660" s="5" t="s">
        <v>1426</v>
      </c>
      <c r="AC2660" s="5" t="s">
        <v>52</v>
      </c>
      <c r="AD2660" s="5" t="s">
        <v>565</v>
      </c>
      <c r="AE2660" s="5" t="s">
        <v>566</v>
      </c>
      <c r="AF2660" s="5" t="s">
        <v>567</v>
      </c>
      <c r="AG2660" s="5" t="s">
        <v>52</v>
      </c>
      <c r="AH2660" s="5" t="s">
        <v>52</v>
      </c>
      <c r="AI2660" s="5" t="s">
        <v>568</v>
      </c>
      <c r="AJ2660" s="5" t="s">
        <v>10804</v>
      </c>
      <c r="AK2660" s="5" t="s">
        <v>23336</v>
      </c>
      <c r="AL2660" s="5" t="s">
        <v>15520</v>
      </c>
    </row>
    <row r="2661" hidden="1">
      <c r="A2661" s="5" t="s">
        <v>23342</v>
      </c>
      <c r="B2661" s="5" t="s">
        <v>23343</v>
      </c>
      <c r="C2661" s="5" t="s">
        <v>23344</v>
      </c>
      <c r="D2661" s="9">
        <v>42121.0</v>
      </c>
      <c r="E2661" s="5">
        <v>9687.0</v>
      </c>
      <c r="F2661" s="5">
        <v>4403.0</v>
      </c>
      <c r="G2661" s="5" t="s">
        <v>188</v>
      </c>
      <c r="H2661" s="5" t="s">
        <v>171</v>
      </c>
      <c r="I2661" s="5" t="s">
        <v>21460</v>
      </c>
      <c r="J2661" s="5" t="s">
        <v>191</v>
      </c>
      <c r="K2661" s="5" t="s">
        <v>23345</v>
      </c>
      <c r="L2661" s="5" t="s">
        <v>23346</v>
      </c>
      <c r="M2661" s="10" t="str">
        <f>IFERROR(__xludf.DUMMYFUNCTION("REGEXEXTRACT(L3146, ""[\s,]([A-Z]{2})[,\s]\s?\d{5}"")"),"#N/A")</f>
        <v>#N/A</v>
      </c>
      <c r="N2661" s="5" t="s">
        <v>23347</v>
      </c>
      <c r="O2661" s="5">
        <v>77040.0</v>
      </c>
      <c r="P2661" s="5">
        <v>1.0</v>
      </c>
      <c r="Q2661" s="5" t="s">
        <v>23348</v>
      </c>
      <c r="R2661" s="5" t="s">
        <v>441</v>
      </c>
      <c r="S2661" s="5">
        <v>657.0</v>
      </c>
      <c r="T2661" s="5" t="s">
        <v>374</v>
      </c>
      <c r="U2661" s="5">
        <v>9.0</v>
      </c>
      <c r="V2661" s="5" t="s">
        <v>70</v>
      </c>
      <c r="W2661" s="5" t="s">
        <v>23349</v>
      </c>
      <c r="X2661" s="5" t="s">
        <v>52</v>
      </c>
      <c r="Y2661" s="5" t="s">
        <v>52</v>
      </c>
      <c r="Z2661" s="5">
        <v>10071.0</v>
      </c>
      <c r="AA2661" s="5">
        <v>400.0</v>
      </c>
      <c r="AB2661" s="5" t="s">
        <v>162</v>
      </c>
      <c r="AC2661" s="5" t="s">
        <v>52</v>
      </c>
      <c r="AD2661" s="5" t="s">
        <v>1230</v>
      </c>
      <c r="AE2661" s="5" t="s">
        <v>1231</v>
      </c>
      <c r="AF2661" s="5" t="s">
        <v>52</v>
      </c>
      <c r="AG2661" s="5" t="s">
        <v>52</v>
      </c>
      <c r="AH2661" s="5" t="s">
        <v>52</v>
      </c>
      <c r="AI2661" s="5" t="s">
        <v>1232</v>
      </c>
      <c r="AJ2661" s="5" t="s">
        <v>23350</v>
      </c>
      <c r="AK2661" s="5" t="s">
        <v>23351</v>
      </c>
      <c r="AL2661" s="5" t="s">
        <v>2150</v>
      </c>
    </row>
    <row r="2662">
      <c r="A2662" s="5" t="s">
        <v>23352</v>
      </c>
      <c r="B2662" s="5" t="s">
        <v>23353</v>
      </c>
      <c r="C2662" s="5" t="s">
        <v>16640</v>
      </c>
      <c r="D2662" s="9">
        <v>42119.0</v>
      </c>
      <c r="E2662" s="5">
        <v>24037.0</v>
      </c>
      <c r="F2662" s="5">
        <v>10926.0</v>
      </c>
      <c r="G2662" s="5" t="s">
        <v>170</v>
      </c>
      <c r="H2662" s="5" t="s">
        <v>45</v>
      </c>
      <c r="I2662" s="5" t="s">
        <v>23354</v>
      </c>
      <c r="J2662" s="5" t="s">
        <v>170</v>
      </c>
      <c r="K2662" s="5" t="s">
        <v>23355</v>
      </c>
      <c r="L2662" s="5" t="s">
        <v>23356</v>
      </c>
      <c r="M2662" s="10" t="str">
        <f>IFERROR(__xludf.DUMMYFUNCTION("REGEXEXTRACT(L3147, ""[\s,]([A-Z]{2})[,\s]\s?\d{5}"")"),"#N/A")</f>
        <v>#N/A</v>
      </c>
      <c r="N2662" s="5" t="s">
        <v>23357</v>
      </c>
      <c r="O2662" s="5">
        <v>2021.0</v>
      </c>
      <c r="P2662" s="5">
        <v>1.0</v>
      </c>
      <c r="Q2662" s="5" t="s">
        <v>23358</v>
      </c>
      <c r="R2662" s="5">
        <v>4510.0</v>
      </c>
      <c r="S2662" s="5">
        <v>1598.0</v>
      </c>
      <c r="T2662" s="5" t="s">
        <v>115</v>
      </c>
      <c r="U2662" s="5">
        <v>0.0</v>
      </c>
      <c r="V2662" s="5" t="s">
        <v>52</v>
      </c>
      <c r="W2662" s="5" t="s">
        <v>23359</v>
      </c>
      <c r="X2662" s="5" t="s">
        <v>52</v>
      </c>
      <c r="Y2662" s="5" t="s">
        <v>52</v>
      </c>
      <c r="Z2662" s="5" t="s">
        <v>19965</v>
      </c>
      <c r="AA2662" s="5" t="s">
        <v>23360</v>
      </c>
      <c r="AB2662" s="5" t="s">
        <v>2743</v>
      </c>
      <c r="AC2662" s="5" t="s">
        <v>52</v>
      </c>
      <c r="AD2662" s="5" t="s">
        <v>181</v>
      </c>
      <c r="AE2662" s="5" t="s">
        <v>182</v>
      </c>
      <c r="AF2662" s="5" t="s">
        <v>183</v>
      </c>
      <c r="AG2662" s="5" t="s">
        <v>52</v>
      </c>
      <c r="AH2662" s="5" t="s">
        <v>52</v>
      </c>
      <c r="AI2662" s="5" t="s">
        <v>184</v>
      </c>
      <c r="AJ2662" s="5" t="s">
        <v>8854</v>
      </c>
      <c r="AK2662" s="5" t="s">
        <v>23361</v>
      </c>
      <c r="AL2662" s="5" t="s">
        <v>21391</v>
      </c>
    </row>
    <row r="2663" hidden="1">
      <c r="A2663" s="5" t="s">
        <v>23362</v>
      </c>
      <c r="B2663" s="5" t="s">
        <v>23363</v>
      </c>
      <c r="C2663" s="5" t="s">
        <v>23364</v>
      </c>
      <c r="D2663" s="9">
        <v>42119.0</v>
      </c>
      <c r="E2663" s="5">
        <v>27588.0</v>
      </c>
      <c r="F2663" s="5">
        <v>12540.0</v>
      </c>
      <c r="G2663" s="5" t="s">
        <v>5560</v>
      </c>
      <c r="H2663" s="5" t="s">
        <v>1534</v>
      </c>
      <c r="I2663" s="5" t="s">
        <v>19152</v>
      </c>
      <c r="J2663" s="5" t="s">
        <v>2214</v>
      </c>
      <c r="K2663" s="5" t="s">
        <v>21301</v>
      </c>
      <c r="L2663" s="5" t="s">
        <v>23365</v>
      </c>
      <c r="M2663" s="10" t="str">
        <f>IFERROR(__xludf.DUMMYFUNCTION("REGEXEXTRACT(L3148, ""[\s,]([A-Z]{2})[,\s]\s?\d{5}"")"),"#N/A")</f>
        <v>#N/A</v>
      </c>
      <c r="N2663" s="5" t="s">
        <v>23366</v>
      </c>
      <c r="O2663" s="5">
        <v>97035.0</v>
      </c>
      <c r="P2663" s="5">
        <v>1.0</v>
      </c>
      <c r="Q2663" s="5" t="s">
        <v>23367</v>
      </c>
      <c r="R2663" s="5">
        <v>4510.0</v>
      </c>
      <c r="S2663" s="5">
        <v>29.0</v>
      </c>
      <c r="T2663" s="5" t="s">
        <v>115</v>
      </c>
      <c r="U2663" s="5">
        <v>0.0</v>
      </c>
      <c r="V2663" s="5" t="s">
        <v>52</v>
      </c>
      <c r="W2663" s="5" t="s">
        <v>23368</v>
      </c>
      <c r="X2663" s="5" t="s">
        <v>52</v>
      </c>
      <c r="Y2663" s="5" t="s">
        <v>52</v>
      </c>
      <c r="Z2663" s="5" t="s">
        <v>23369</v>
      </c>
      <c r="AA2663" s="5">
        <v>15.0</v>
      </c>
      <c r="AB2663" s="5" t="s">
        <v>162</v>
      </c>
      <c r="AC2663" s="5" t="s">
        <v>283</v>
      </c>
      <c r="AD2663" s="5" t="s">
        <v>181</v>
      </c>
      <c r="AE2663" s="5" t="s">
        <v>182</v>
      </c>
      <c r="AF2663" s="5" t="s">
        <v>183</v>
      </c>
      <c r="AG2663" s="5" t="s">
        <v>52</v>
      </c>
      <c r="AH2663" s="5" t="s">
        <v>52</v>
      </c>
      <c r="AI2663" s="5" t="s">
        <v>184</v>
      </c>
      <c r="AJ2663" s="5" t="s">
        <v>23370</v>
      </c>
      <c r="AK2663" s="5" t="s">
        <v>23371</v>
      </c>
      <c r="AL2663" s="5" t="s">
        <v>5148</v>
      </c>
    </row>
    <row r="2664" hidden="1">
      <c r="A2664" s="5" t="s">
        <v>23372</v>
      </c>
      <c r="B2664" s="5" t="s">
        <v>17216</v>
      </c>
      <c r="C2664" s="5" t="s">
        <v>23373</v>
      </c>
      <c r="D2664" s="9">
        <v>42119.0</v>
      </c>
      <c r="E2664" s="5">
        <v>234740.0</v>
      </c>
      <c r="F2664" s="5">
        <v>106700.0</v>
      </c>
      <c r="G2664" s="5" t="s">
        <v>5560</v>
      </c>
      <c r="H2664" s="5" t="s">
        <v>171</v>
      </c>
      <c r="I2664" s="5" t="s">
        <v>4197</v>
      </c>
      <c r="J2664" s="5" t="s">
        <v>2214</v>
      </c>
      <c r="K2664" s="5" t="s">
        <v>23374</v>
      </c>
      <c r="L2664" s="5" t="s">
        <v>23375</v>
      </c>
      <c r="M2664" s="10" t="str">
        <f>IFERROR(__xludf.DUMMYFUNCTION("REGEXEXTRACT(L3149, ""[\s,]([A-Z]{2})[,\s]\s?\d{5}"")"),"#N/A")</f>
        <v>#N/A</v>
      </c>
      <c r="N2664" s="5" t="s">
        <v>23376</v>
      </c>
      <c r="O2664" s="5">
        <v>3898.0</v>
      </c>
      <c r="P2664" s="5">
        <v>4.0</v>
      </c>
      <c r="Q2664" s="5" t="s">
        <v>23377</v>
      </c>
      <c r="R2664" s="5" t="s">
        <v>8719</v>
      </c>
      <c r="S2664" s="5">
        <v>2291.0</v>
      </c>
      <c r="T2664" s="5" t="s">
        <v>115</v>
      </c>
      <c r="U2664" s="5">
        <v>0.0</v>
      </c>
      <c r="V2664" s="5" t="s">
        <v>52</v>
      </c>
      <c r="W2664" s="5" t="s">
        <v>23378</v>
      </c>
      <c r="X2664" s="5" t="s">
        <v>52</v>
      </c>
      <c r="Y2664" s="5" t="s">
        <v>52</v>
      </c>
      <c r="Z2664" s="5" t="s">
        <v>14240</v>
      </c>
      <c r="AA2664" s="5" t="s">
        <v>23379</v>
      </c>
      <c r="AB2664" s="5" t="s">
        <v>59</v>
      </c>
      <c r="AC2664" s="5" t="s">
        <v>52</v>
      </c>
      <c r="AD2664" s="5" t="s">
        <v>181</v>
      </c>
      <c r="AE2664" s="5" t="s">
        <v>182</v>
      </c>
      <c r="AF2664" s="5" t="s">
        <v>183</v>
      </c>
      <c r="AG2664" s="5" t="s">
        <v>52</v>
      </c>
      <c r="AH2664" s="5" t="s">
        <v>52</v>
      </c>
      <c r="AI2664" s="5" t="s">
        <v>184</v>
      </c>
      <c r="AJ2664" s="5" t="s">
        <v>17216</v>
      </c>
      <c r="AK2664" s="5" t="s">
        <v>23375</v>
      </c>
      <c r="AL2664" s="5" t="s">
        <v>23164</v>
      </c>
    </row>
    <row r="2665" hidden="1">
      <c r="A2665" s="5" t="s">
        <v>23380</v>
      </c>
      <c r="B2665" s="5" t="s">
        <v>17216</v>
      </c>
      <c r="C2665" s="5" t="s">
        <v>23373</v>
      </c>
      <c r="D2665" s="9">
        <v>42119.0</v>
      </c>
      <c r="E2665" s="5">
        <v>156706.0</v>
      </c>
      <c r="F2665" s="5">
        <v>71230.0</v>
      </c>
      <c r="G2665" s="5" t="s">
        <v>5560</v>
      </c>
      <c r="H2665" s="5" t="s">
        <v>171</v>
      </c>
      <c r="I2665" s="5" t="s">
        <v>4197</v>
      </c>
      <c r="J2665" s="5" t="s">
        <v>2214</v>
      </c>
      <c r="K2665" s="5" t="s">
        <v>23381</v>
      </c>
      <c r="L2665" s="5" t="s">
        <v>23375</v>
      </c>
      <c r="M2665" s="10" t="str">
        <f>IFERROR(__xludf.DUMMYFUNCTION("REGEXEXTRACT(L3150, ""[\s,]([A-Z]{2})[,\s]\s?\d{5}"")"),"#N/A")</f>
        <v>#N/A</v>
      </c>
      <c r="N2665" s="5" t="s">
        <v>23376</v>
      </c>
      <c r="O2665" s="5">
        <v>3898.0</v>
      </c>
      <c r="P2665" s="5">
        <v>3.0</v>
      </c>
      <c r="Q2665" s="5" t="s">
        <v>23382</v>
      </c>
      <c r="R2665" s="5" t="s">
        <v>8122</v>
      </c>
      <c r="S2665" s="5">
        <v>803.0</v>
      </c>
      <c r="T2665" s="5" t="s">
        <v>115</v>
      </c>
      <c r="U2665" s="5">
        <v>0.0</v>
      </c>
      <c r="V2665" s="5" t="s">
        <v>52</v>
      </c>
      <c r="W2665" s="5" t="s">
        <v>23383</v>
      </c>
      <c r="X2665" s="5" t="s">
        <v>52</v>
      </c>
      <c r="Y2665" s="5" t="s">
        <v>52</v>
      </c>
      <c r="Z2665" s="5" t="s">
        <v>14240</v>
      </c>
      <c r="AA2665" s="5" t="s">
        <v>23384</v>
      </c>
      <c r="AB2665" s="5" t="s">
        <v>59</v>
      </c>
      <c r="AC2665" s="5" t="s">
        <v>52</v>
      </c>
      <c r="AD2665" s="5" t="s">
        <v>181</v>
      </c>
      <c r="AE2665" s="5" t="s">
        <v>182</v>
      </c>
      <c r="AF2665" s="5" t="s">
        <v>183</v>
      </c>
      <c r="AG2665" s="5" t="s">
        <v>52</v>
      </c>
      <c r="AH2665" s="5" t="s">
        <v>52</v>
      </c>
      <c r="AI2665" s="5" t="s">
        <v>184</v>
      </c>
      <c r="AJ2665" s="5" t="s">
        <v>17216</v>
      </c>
      <c r="AK2665" s="5" t="s">
        <v>23375</v>
      </c>
      <c r="AL2665" s="5" t="s">
        <v>23164</v>
      </c>
    </row>
    <row r="2666" hidden="1">
      <c r="A2666" s="5" t="s">
        <v>23385</v>
      </c>
      <c r="B2666" s="5" t="s">
        <v>17216</v>
      </c>
      <c r="C2666" s="5" t="s">
        <v>23373</v>
      </c>
      <c r="D2666" s="9">
        <v>42119.0</v>
      </c>
      <c r="E2666" s="5">
        <v>158818.0</v>
      </c>
      <c r="F2666" s="5">
        <v>72190.0</v>
      </c>
      <c r="G2666" s="5" t="s">
        <v>5560</v>
      </c>
      <c r="H2666" s="5" t="s">
        <v>171</v>
      </c>
      <c r="I2666" s="5" t="s">
        <v>4197</v>
      </c>
      <c r="J2666" s="5" t="s">
        <v>2214</v>
      </c>
      <c r="K2666" s="5" t="s">
        <v>23381</v>
      </c>
      <c r="L2666" s="5" t="s">
        <v>23375</v>
      </c>
      <c r="M2666" s="10" t="str">
        <f>IFERROR(__xludf.DUMMYFUNCTION("REGEXEXTRACT(L3151, ""[\s,]([A-Z]{2})[,\s]\s?\d{5}"")"),"#N/A")</f>
        <v>#N/A</v>
      </c>
      <c r="N2666" s="5" t="s">
        <v>23376</v>
      </c>
      <c r="O2666" s="5">
        <v>3898.0</v>
      </c>
      <c r="P2666" s="5">
        <v>3.0</v>
      </c>
      <c r="Q2666" s="5" t="s">
        <v>23386</v>
      </c>
      <c r="R2666" s="5" t="s">
        <v>8122</v>
      </c>
      <c r="S2666" s="5">
        <v>2220.0</v>
      </c>
      <c r="T2666" s="5" t="s">
        <v>115</v>
      </c>
      <c r="U2666" s="5">
        <v>0.0</v>
      </c>
      <c r="V2666" s="5" t="s">
        <v>52</v>
      </c>
      <c r="W2666" s="5" t="s">
        <v>23387</v>
      </c>
      <c r="X2666" s="5" t="s">
        <v>52</v>
      </c>
      <c r="Y2666" s="5" t="s">
        <v>52</v>
      </c>
      <c r="Z2666" s="5" t="s">
        <v>14240</v>
      </c>
      <c r="AA2666" s="5" t="s">
        <v>23388</v>
      </c>
      <c r="AB2666" s="5" t="s">
        <v>59</v>
      </c>
      <c r="AC2666" s="5" t="s">
        <v>52</v>
      </c>
      <c r="AD2666" s="5" t="s">
        <v>181</v>
      </c>
      <c r="AE2666" s="5" t="s">
        <v>182</v>
      </c>
      <c r="AF2666" s="5" t="s">
        <v>183</v>
      </c>
      <c r="AG2666" s="5" t="s">
        <v>52</v>
      </c>
      <c r="AH2666" s="5" t="s">
        <v>52</v>
      </c>
      <c r="AI2666" s="5" t="s">
        <v>184</v>
      </c>
      <c r="AJ2666" s="5" t="s">
        <v>17216</v>
      </c>
      <c r="AK2666" s="5" t="s">
        <v>23375</v>
      </c>
      <c r="AL2666" s="5" t="s">
        <v>23164</v>
      </c>
    </row>
    <row r="2667" hidden="1">
      <c r="A2667" s="5" t="s">
        <v>23389</v>
      </c>
      <c r="B2667" s="5" t="s">
        <v>17216</v>
      </c>
      <c r="C2667" s="5" t="s">
        <v>23373</v>
      </c>
      <c r="D2667" s="9">
        <v>42119.0</v>
      </c>
      <c r="E2667" s="5">
        <v>161469.0</v>
      </c>
      <c r="F2667" s="5">
        <v>73395.0</v>
      </c>
      <c r="G2667" s="5" t="s">
        <v>5560</v>
      </c>
      <c r="H2667" s="5" t="s">
        <v>171</v>
      </c>
      <c r="I2667" s="5" t="s">
        <v>4197</v>
      </c>
      <c r="J2667" s="5" t="s">
        <v>2214</v>
      </c>
      <c r="K2667" s="5" t="s">
        <v>23390</v>
      </c>
      <c r="L2667" s="5" t="s">
        <v>23375</v>
      </c>
      <c r="M2667" s="10" t="str">
        <f>IFERROR(__xludf.DUMMYFUNCTION("REGEXEXTRACT(L3152, ""[\s,]([A-Z]{2})[,\s]\s?\d{5}"")"),"#N/A")</f>
        <v>#N/A</v>
      </c>
      <c r="N2667" s="5" t="s">
        <v>23376</v>
      </c>
      <c r="O2667" s="5">
        <v>3898.0</v>
      </c>
      <c r="P2667" s="5">
        <v>3.0</v>
      </c>
      <c r="Q2667" s="5" t="s">
        <v>23391</v>
      </c>
      <c r="R2667" s="5" t="s">
        <v>8122</v>
      </c>
      <c r="S2667" s="5">
        <v>830.0</v>
      </c>
      <c r="T2667" s="5" t="s">
        <v>115</v>
      </c>
      <c r="U2667" s="5">
        <v>0.0</v>
      </c>
      <c r="V2667" s="5" t="s">
        <v>52</v>
      </c>
      <c r="W2667" s="5" t="s">
        <v>23392</v>
      </c>
      <c r="X2667" s="5" t="s">
        <v>52</v>
      </c>
      <c r="Y2667" s="5" t="s">
        <v>52</v>
      </c>
      <c r="Z2667" s="5" t="s">
        <v>14240</v>
      </c>
      <c r="AA2667" s="5" t="s">
        <v>23393</v>
      </c>
      <c r="AB2667" s="5" t="s">
        <v>59</v>
      </c>
      <c r="AC2667" s="5" t="s">
        <v>52</v>
      </c>
      <c r="AD2667" s="5" t="s">
        <v>181</v>
      </c>
      <c r="AE2667" s="5" t="s">
        <v>182</v>
      </c>
      <c r="AF2667" s="5" t="s">
        <v>183</v>
      </c>
      <c r="AG2667" s="5" t="s">
        <v>52</v>
      </c>
      <c r="AH2667" s="5" t="s">
        <v>52</v>
      </c>
      <c r="AI2667" s="5" t="s">
        <v>184</v>
      </c>
      <c r="AJ2667" s="5" t="s">
        <v>17216</v>
      </c>
      <c r="AK2667" s="5" t="s">
        <v>23375</v>
      </c>
      <c r="AL2667" s="5" t="s">
        <v>23164</v>
      </c>
    </row>
    <row r="2668" hidden="1">
      <c r="A2668" s="5" t="s">
        <v>23394</v>
      </c>
      <c r="B2668" s="5" t="s">
        <v>17216</v>
      </c>
      <c r="C2668" s="5" t="s">
        <v>23373</v>
      </c>
      <c r="D2668" s="9">
        <v>42119.0</v>
      </c>
      <c r="E2668" s="5">
        <v>155056.0</v>
      </c>
      <c r="F2668" s="5">
        <v>70480.0</v>
      </c>
      <c r="G2668" s="5" t="s">
        <v>5560</v>
      </c>
      <c r="H2668" s="5" t="s">
        <v>171</v>
      </c>
      <c r="I2668" s="5" t="s">
        <v>4197</v>
      </c>
      <c r="J2668" s="5" t="s">
        <v>2214</v>
      </c>
      <c r="K2668" s="5" t="s">
        <v>23390</v>
      </c>
      <c r="L2668" s="5" t="s">
        <v>23375</v>
      </c>
      <c r="M2668" s="10" t="str">
        <f>IFERROR(__xludf.DUMMYFUNCTION("REGEXEXTRACT(L3153, ""[\s,]([A-Z]{2})[,\s]\s?\d{5}"")"),"#N/A")</f>
        <v>#N/A</v>
      </c>
      <c r="N2668" s="5" t="s">
        <v>23376</v>
      </c>
      <c r="O2668" s="5">
        <v>3898.0</v>
      </c>
      <c r="P2668" s="5">
        <v>3.0</v>
      </c>
      <c r="Q2668" s="5" t="s">
        <v>23395</v>
      </c>
      <c r="R2668" s="5" t="s">
        <v>8122</v>
      </c>
      <c r="S2668" s="5">
        <v>671.0</v>
      </c>
      <c r="T2668" s="5" t="s">
        <v>115</v>
      </c>
      <c r="U2668" s="5">
        <v>0.0</v>
      </c>
      <c r="V2668" s="5" t="s">
        <v>52</v>
      </c>
      <c r="W2668" s="5" t="s">
        <v>23396</v>
      </c>
      <c r="X2668" s="5" t="s">
        <v>52</v>
      </c>
      <c r="Y2668" s="5" t="s">
        <v>52</v>
      </c>
      <c r="Z2668" s="5" t="s">
        <v>14240</v>
      </c>
      <c r="AA2668" s="5" t="s">
        <v>23397</v>
      </c>
      <c r="AB2668" s="5" t="s">
        <v>59</v>
      </c>
      <c r="AC2668" s="5" t="s">
        <v>52</v>
      </c>
      <c r="AD2668" s="5" t="s">
        <v>181</v>
      </c>
      <c r="AE2668" s="5" t="s">
        <v>182</v>
      </c>
      <c r="AF2668" s="5" t="s">
        <v>183</v>
      </c>
      <c r="AG2668" s="5" t="s">
        <v>52</v>
      </c>
      <c r="AH2668" s="5" t="s">
        <v>52</v>
      </c>
      <c r="AI2668" s="5" t="s">
        <v>184</v>
      </c>
      <c r="AJ2668" s="5" t="s">
        <v>17216</v>
      </c>
      <c r="AK2668" s="5" t="s">
        <v>23375</v>
      </c>
      <c r="AL2668" s="5" t="s">
        <v>23164</v>
      </c>
    </row>
    <row r="2669" hidden="1">
      <c r="A2669" s="5" t="s">
        <v>23398</v>
      </c>
      <c r="B2669" s="5" t="s">
        <v>17216</v>
      </c>
      <c r="C2669" s="5" t="s">
        <v>23373</v>
      </c>
      <c r="D2669" s="9">
        <v>42119.0</v>
      </c>
      <c r="E2669" s="5">
        <v>157894.0</v>
      </c>
      <c r="F2669" s="5">
        <v>71770.0</v>
      </c>
      <c r="G2669" s="5" t="s">
        <v>5560</v>
      </c>
      <c r="H2669" s="5" t="s">
        <v>171</v>
      </c>
      <c r="I2669" s="5" t="s">
        <v>4197</v>
      </c>
      <c r="J2669" s="5" t="s">
        <v>2214</v>
      </c>
      <c r="K2669" s="5" t="s">
        <v>23399</v>
      </c>
      <c r="L2669" s="5" t="s">
        <v>23375</v>
      </c>
      <c r="M2669" s="10" t="str">
        <f>IFERROR(__xludf.DUMMYFUNCTION("REGEXEXTRACT(L3154, ""[\s,]([A-Z]{2})[,\s]\s?\d{5}"")"),"#N/A")</f>
        <v>#N/A</v>
      </c>
      <c r="N2669" s="5" t="s">
        <v>23376</v>
      </c>
      <c r="O2669" s="5">
        <v>3898.0</v>
      </c>
      <c r="P2669" s="5">
        <v>3.0</v>
      </c>
      <c r="Q2669" s="5" t="s">
        <v>23400</v>
      </c>
      <c r="R2669" s="5" t="s">
        <v>23401</v>
      </c>
      <c r="S2669" s="5">
        <v>845.0</v>
      </c>
      <c r="T2669" s="5" t="s">
        <v>115</v>
      </c>
      <c r="U2669" s="5">
        <v>0.0</v>
      </c>
      <c r="V2669" s="5" t="s">
        <v>52</v>
      </c>
      <c r="W2669" s="5" t="s">
        <v>23402</v>
      </c>
      <c r="X2669" s="5" t="s">
        <v>52</v>
      </c>
      <c r="Y2669" s="5" t="s">
        <v>52</v>
      </c>
      <c r="Z2669" s="5" t="s">
        <v>14240</v>
      </c>
      <c r="AA2669" s="5" t="s">
        <v>23403</v>
      </c>
      <c r="AB2669" s="5" t="s">
        <v>59</v>
      </c>
      <c r="AC2669" s="5" t="s">
        <v>52</v>
      </c>
      <c r="AD2669" s="5" t="s">
        <v>181</v>
      </c>
      <c r="AE2669" s="5" t="s">
        <v>182</v>
      </c>
      <c r="AF2669" s="5" t="s">
        <v>183</v>
      </c>
      <c r="AG2669" s="5" t="s">
        <v>52</v>
      </c>
      <c r="AH2669" s="5" t="s">
        <v>52</v>
      </c>
      <c r="AI2669" s="5" t="s">
        <v>184</v>
      </c>
      <c r="AJ2669" s="5" t="s">
        <v>17216</v>
      </c>
      <c r="AK2669" s="5" t="s">
        <v>23375</v>
      </c>
      <c r="AL2669" s="5" t="s">
        <v>23164</v>
      </c>
    </row>
    <row r="2670" hidden="1">
      <c r="A2670" s="5" t="s">
        <v>23404</v>
      </c>
      <c r="B2670" s="5" t="s">
        <v>17216</v>
      </c>
      <c r="C2670" s="5" t="s">
        <v>23373</v>
      </c>
      <c r="D2670" s="9">
        <v>42119.0</v>
      </c>
      <c r="E2670" s="5">
        <v>58806.0</v>
      </c>
      <c r="F2670" s="5">
        <v>26730.0</v>
      </c>
      <c r="G2670" s="5" t="s">
        <v>5560</v>
      </c>
      <c r="H2670" s="5" t="s">
        <v>171</v>
      </c>
      <c r="I2670" s="5" t="s">
        <v>4197</v>
      </c>
      <c r="J2670" s="5" t="s">
        <v>2214</v>
      </c>
      <c r="K2670" s="5" t="s">
        <v>23405</v>
      </c>
      <c r="L2670" s="5" t="s">
        <v>23375</v>
      </c>
      <c r="M2670" s="10" t="str">
        <f>IFERROR(__xludf.DUMMYFUNCTION("REGEXEXTRACT(L3155, ""[\s,]([A-Z]{2})[,\s]\s?\d{5}"")"),"#N/A")</f>
        <v>#N/A</v>
      </c>
      <c r="N2670" s="5" t="s">
        <v>23376</v>
      </c>
      <c r="O2670" s="5">
        <v>3898.0</v>
      </c>
      <c r="P2670" s="5">
        <v>1.0</v>
      </c>
      <c r="Q2670" s="5" t="s">
        <v>23406</v>
      </c>
      <c r="R2670" s="5">
        <v>2210.0</v>
      </c>
      <c r="S2670" s="5">
        <v>849.0</v>
      </c>
      <c r="T2670" s="5" t="s">
        <v>115</v>
      </c>
      <c r="U2670" s="5">
        <v>0.0</v>
      </c>
      <c r="V2670" s="5" t="s">
        <v>52</v>
      </c>
      <c r="W2670" s="5" t="s">
        <v>23407</v>
      </c>
      <c r="X2670" s="5" t="s">
        <v>52</v>
      </c>
      <c r="Y2670" s="5" t="s">
        <v>52</v>
      </c>
      <c r="Z2670" s="5" t="s">
        <v>14240</v>
      </c>
      <c r="AA2670" s="5" t="s">
        <v>23408</v>
      </c>
      <c r="AB2670" s="5" t="s">
        <v>59</v>
      </c>
      <c r="AC2670" s="5" t="s">
        <v>52</v>
      </c>
      <c r="AD2670" s="5" t="s">
        <v>181</v>
      </c>
      <c r="AE2670" s="5" t="s">
        <v>182</v>
      </c>
      <c r="AF2670" s="5" t="s">
        <v>183</v>
      </c>
      <c r="AG2670" s="5" t="s">
        <v>52</v>
      </c>
      <c r="AH2670" s="5" t="s">
        <v>52</v>
      </c>
      <c r="AI2670" s="5" t="s">
        <v>184</v>
      </c>
      <c r="AJ2670" s="5" t="s">
        <v>17216</v>
      </c>
      <c r="AK2670" s="5" t="s">
        <v>23375</v>
      </c>
      <c r="AL2670" s="5" t="s">
        <v>23164</v>
      </c>
    </row>
    <row r="2671" hidden="1">
      <c r="A2671" s="5" t="s">
        <v>23409</v>
      </c>
      <c r="B2671" s="5" t="s">
        <v>23410</v>
      </c>
      <c r="C2671" s="5" t="s">
        <v>23411</v>
      </c>
      <c r="D2671" s="9">
        <v>42119.0</v>
      </c>
      <c r="E2671" s="5">
        <v>71447.0</v>
      </c>
      <c r="F2671" s="5">
        <v>32476.0</v>
      </c>
      <c r="G2671" s="5" t="s">
        <v>5560</v>
      </c>
      <c r="H2671" s="5" t="s">
        <v>171</v>
      </c>
      <c r="I2671" s="5" t="s">
        <v>4197</v>
      </c>
      <c r="J2671" s="5" t="s">
        <v>2214</v>
      </c>
      <c r="K2671" s="5" t="s">
        <v>23412</v>
      </c>
      <c r="L2671" s="5" t="s">
        <v>23413</v>
      </c>
      <c r="M2671" s="10" t="str">
        <f>IFERROR(__xludf.DUMMYFUNCTION("REGEXEXTRACT(L3156, ""[\s,]([A-Z]{2})[,\s]\s?\d{5}"")"),"#N/A")</f>
        <v>#N/A</v>
      </c>
      <c r="N2671" s="5" t="s">
        <v>23414</v>
      </c>
      <c r="O2671" s="5" t="s">
        <v>52</v>
      </c>
      <c r="P2671" s="5">
        <v>10.0</v>
      </c>
      <c r="Q2671" s="5" t="s">
        <v>23415</v>
      </c>
      <c r="R2671" s="5" t="s">
        <v>23416</v>
      </c>
      <c r="S2671" s="5">
        <v>168.0</v>
      </c>
      <c r="T2671" s="5" t="s">
        <v>115</v>
      </c>
      <c r="U2671" s="5">
        <v>0.0</v>
      </c>
      <c r="V2671" s="5" t="s">
        <v>52</v>
      </c>
      <c r="W2671" s="5" t="s">
        <v>23417</v>
      </c>
      <c r="X2671" s="5" t="s">
        <v>52</v>
      </c>
      <c r="Y2671" s="5" t="s">
        <v>52</v>
      </c>
      <c r="Z2671" s="5" t="s">
        <v>14240</v>
      </c>
      <c r="AA2671" s="5" t="s">
        <v>23418</v>
      </c>
      <c r="AB2671" s="5" t="s">
        <v>59</v>
      </c>
      <c r="AC2671" s="5" t="s">
        <v>52</v>
      </c>
      <c r="AD2671" s="5" t="s">
        <v>181</v>
      </c>
      <c r="AE2671" s="5" t="s">
        <v>182</v>
      </c>
      <c r="AF2671" s="5" t="s">
        <v>183</v>
      </c>
      <c r="AG2671" s="5" t="s">
        <v>52</v>
      </c>
      <c r="AH2671" s="5" t="s">
        <v>52</v>
      </c>
      <c r="AI2671" s="5" t="s">
        <v>184</v>
      </c>
      <c r="AJ2671" s="5" t="s">
        <v>23419</v>
      </c>
      <c r="AK2671" s="5" t="s">
        <v>23420</v>
      </c>
      <c r="AL2671" s="5" t="s">
        <v>23421</v>
      </c>
    </row>
    <row r="2672" hidden="1">
      <c r="A2672" s="5" t="s">
        <v>23422</v>
      </c>
      <c r="B2672" s="5" t="s">
        <v>21963</v>
      </c>
      <c r="C2672" s="5" t="s">
        <v>21964</v>
      </c>
      <c r="D2672" s="9">
        <v>42117.0</v>
      </c>
      <c r="E2672" s="5">
        <v>42900.0</v>
      </c>
      <c r="F2672" s="5">
        <v>19500.0</v>
      </c>
      <c r="G2672" s="5" t="s">
        <v>21965</v>
      </c>
      <c r="H2672" s="5" t="s">
        <v>171</v>
      </c>
      <c r="I2672" s="5" t="s">
        <v>22893</v>
      </c>
      <c r="J2672" s="5" t="s">
        <v>2156</v>
      </c>
      <c r="K2672" s="5" t="s">
        <v>14840</v>
      </c>
      <c r="L2672" s="5" t="s">
        <v>21967</v>
      </c>
      <c r="M2672" s="10" t="str">
        <f>IFERROR(__xludf.DUMMYFUNCTION("REGEXEXTRACT(L3157, ""[\s,]([A-Z]{2})[,\s]\s?\d{5}"")"),"#N/A")</f>
        <v>#N/A</v>
      </c>
      <c r="N2672" s="5" t="s">
        <v>21968</v>
      </c>
      <c r="O2672" s="5">
        <v>77060.0</v>
      </c>
      <c r="P2672" s="5">
        <v>1.0</v>
      </c>
      <c r="Q2672" s="5" t="s">
        <v>23423</v>
      </c>
      <c r="R2672" s="5" t="s">
        <v>21970</v>
      </c>
      <c r="S2672" s="5">
        <v>1.0</v>
      </c>
      <c r="T2672" s="5" t="s">
        <v>21971</v>
      </c>
      <c r="U2672" s="5">
        <v>20.0</v>
      </c>
      <c r="V2672" s="5" t="s">
        <v>70</v>
      </c>
      <c r="W2672" s="5" t="s">
        <v>23424</v>
      </c>
      <c r="X2672" s="5" t="s">
        <v>71</v>
      </c>
      <c r="Y2672" s="5" t="s">
        <v>52</v>
      </c>
      <c r="Z2672" s="5">
        <v>155.0</v>
      </c>
      <c r="AA2672" s="5">
        <v>11873.0</v>
      </c>
      <c r="AB2672" s="5" t="s">
        <v>59</v>
      </c>
      <c r="AC2672" s="5" t="s">
        <v>283</v>
      </c>
      <c r="AD2672" s="5" t="s">
        <v>1230</v>
      </c>
      <c r="AE2672" s="5" t="s">
        <v>1231</v>
      </c>
      <c r="AF2672" s="5" t="s">
        <v>52</v>
      </c>
      <c r="AG2672" s="5" t="s">
        <v>52</v>
      </c>
      <c r="AH2672" s="5" t="s">
        <v>52</v>
      </c>
      <c r="AI2672" s="5" t="s">
        <v>1232</v>
      </c>
      <c r="AJ2672" s="5" t="s">
        <v>102</v>
      </c>
      <c r="AK2672" s="5" t="s">
        <v>52</v>
      </c>
      <c r="AL2672" s="5" t="s">
        <v>21974</v>
      </c>
    </row>
    <row r="2673" hidden="1">
      <c r="A2673" s="5" t="s">
        <v>23425</v>
      </c>
      <c r="B2673" s="5" t="s">
        <v>6545</v>
      </c>
      <c r="C2673" s="5" t="s">
        <v>6546</v>
      </c>
      <c r="D2673" s="9">
        <v>42117.0</v>
      </c>
      <c r="E2673" s="5">
        <v>12135.0</v>
      </c>
      <c r="F2673" s="5">
        <v>5516.0</v>
      </c>
      <c r="G2673" s="5" t="s">
        <v>579</v>
      </c>
      <c r="H2673" s="5" t="s">
        <v>1792</v>
      </c>
      <c r="I2673" s="5" t="s">
        <v>17913</v>
      </c>
      <c r="J2673" s="5" t="s">
        <v>581</v>
      </c>
      <c r="K2673" s="5" t="s">
        <v>4507</v>
      </c>
      <c r="L2673" s="5" t="s">
        <v>23426</v>
      </c>
      <c r="M2673" s="10" t="str">
        <f>IFERROR(__xludf.DUMMYFUNCTION("REGEXEXTRACT(L3158, ""[\s,]([A-Z]{2})[,\s]\s?\d{5}"")"),"#N/A")</f>
        <v>#N/A</v>
      </c>
      <c r="N2673" s="5" t="s">
        <v>6548</v>
      </c>
      <c r="O2673" s="5">
        <v>10604.0</v>
      </c>
      <c r="P2673" s="5">
        <v>1.0</v>
      </c>
      <c r="Q2673" s="5" t="s">
        <v>23427</v>
      </c>
      <c r="R2673" s="5">
        <v>4510.0</v>
      </c>
      <c r="S2673" s="5">
        <v>1903.0</v>
      </c>
      <c r="T2673" s="5" t="s">
        <v>53</v>
      </c>
      <c r="U2673" s="5">
        <v>46.0</v>
      </c>
      <c r="V2673" s="5" t="s">
        <v>93</v>
      </c>
      <c r="W2673" s="5" t="s">
        <v>23428</v>
      </c>
      <c r="X2673" s="5" t="s">
        <v>52</v>
      </c>
      <c r="Y2673" s="5" t="s">
        <v>52</v>
      </c>
      <c r="Z2673" s="5" t="s">
        <v>23429</v>
      </c>
      <c r="AA2673" s="5" t="s">
        <v>23430</v>
      </c>
      <c r="AB2673" s="5" t="s">
        <v>8480</v>
      </c>
      <c r="AC2673" s="5" t="s">
        <v>52</v>
      </c>
      <c r="AD2673" s="5" t="s">
        <v>11980</v>
      </c>
      <c r="AE2673" s="5" t="s">
        <v>11981</v>
      </c>
      <c r="AF2673" s="5" t="s">
        <v>218</v>
      </c>
      <c r="AG2673" s="5" t="s">
        <v>52</v>
      </c>
      <c r="AH2673" s="5" t="s">
        <v>11982</v>
      </c>
      <c r="AI2673" s="5" t="s">
        <v>11983</v>
      </c>
      <c r="AJ2673" s="5" t="s">
        <v>20463</v>
      </c>
      <c r="AK2673" s="5" t="s">
        <v>23431</v>
      </c>
      <c r="AL2673" s="5" t="s">
        <v>1573</v>
      </c>
    </row>
    <row r="2674">
      <c r="A2674" s="5" t="s">
        <v>23432</v>
      </c>
      <c r="B2674" s="5" t="s">
        <v>23186</v>
      </c>
      <c r="C2674" s="5" t="s">
        <v>23187</v>
      </c>
      <c r="D2674" s="9">
        <v>42116.0</v>
      </c>
      <c r="E2674" s="5">
        <v>43479.0</v>
      </c>
      <c r="F2674" s="5">
        <v>19763.0</v>
      </c>
      <c r="G2674" s="5" t="s">
        <v>556</v>
      </c>
      <c r="H2674" s="5" t="s">
        <v>45</v>
      </c>
      <c r="I2674" s="5" t="s">
        <v>23433</v>
      </c>
      <c r="J2674" s="5" t="s">
        <v>558</v>
      </c>
      <c r="K2674" s="5" t="s">
        <v>23434</v>
      </c>
      <c r="L2674" s="5" t="s">
        <v>23435</v>
      </c>
      <c r="M2674" s="11" t="s">
        <v>75</v>
      </c>
      <c r="N2674" s="5" t="s">
        <v>23191</v>
      </c>
      <c r="O2674" s="5">
        <v>8501.0</v>
      </c>
      <c r="P2674" s="5">
        <v>1.0</v>
      </c>
      <c r="Q2674" s="5" t="s">
        <v>23436</v>
      </c>
      <c r="R2674" s="5">
        <v>4536.0</v>
      </c>
      <c r="S2674" s="5">
        <v>3232.0</v>
      </c>
      <c r="T2674" s="5" t="s">
        <v>53</v>
      </c>
      <c r="U2674" s="5">
        <v>47.0</v>
      </c>
      <c r="V2674" s="5" t="s">
        <v>93</v>
      </c>
      <c r="W2674" s="5" t="s">
        <v>23437</v>
      </c>
      <c r="X2674" s="5" t="s">
        <v>71</v>
      </c>
      <c r="Y2674" s="5" t="s">
        <v>52</v>
      </c>
      <c r="Z2674" s="5" t="s">
        <v>23438</v>
      </c>
      <c r="AA2674" s="5" t="s">
        <v>23439</v>
      </c>
      <c r="AB2674" s="5" t="s">
        <v>730</v>
      </c>
      <c r="AC2674" s="5" t="s">
        <v>283</v>
      </c>
      <c r="AD2674" s="5" t="s">
        <v>15837</v>
      </c>
      <c r="AE2674" s="5" t="s">
        <v>15838</v>
      </c>
      <c r="AF2674" s="5" t="s">
        <v>2166</v>
      </c>
      <c r="AG2674" s="5" t="s">
        <v>52</v>
      </c>
      <c r="AH2674" s="5" t="s">
        <v>52</v>
      </c>
      <c r="AI2674" s="5" t="s">
        <v>15839</v>
      </c>
      <c r="AJ2674" s="5" t="s">
        <v>2164</v>
      </c>
      <c r="AK2674" s="5" t="s">
        <v>12178</v>
      </c>
      <c r="AL2674" s="5" t="s">
        <v>15840</v>
      </c>
    </row>
    <row r="2675" hidden="1">
      <c r="A2675" s="5" t="s">
        <v>23440</v>
      </c>
      <c r="B2675" s="5" t="s">
        <v>23441</v>
      </c>
      <c r="C2675" s="5" t="s">
        <v>23442</v>
      </c>
      <c r="D2675" s="9">
        <v>42112.0</v>
      </c>
      <c r="E2675" s="5">
        <v>40410.0</v>
      </c>
      <c r="F2675" s="5">
        <v>18368.0</v>
      </c>
      <c r="G2675" s="5" t="s">
        <v>1057</v>
      </c>
      <c r="H2675" s="5" t="s">
        <v>205</v>
      </c>
      <c r="I2675" s="5" t="s">
        <v>20980</v>
      </c>
      <c r="J2675" s="5" t="s">
        <v>191</v>
      </c>
      <c r="K2675" s="5" t="s">
        <v>23443</v>
      </c>
      <c r="L2675" s="5" t="s">
        <v>23444</v>
      </c>
      <c r="M2675" s="10" t="str">
        <f>IFERROR(__xludf.DUMMYFUNCTION("REGEXEXTRACT(L3160, ""[\s,]([A-Z]{2})[,\s]\s?\d{5}"")"),"#N/A")</f>
        <v>#N/A</v>
      </c>
      <c r="N2675" s="5" t="s">
        <v>23445</v>
      </c>
      <c r="O2675" s="5">
        <v>36727.0</v>
      </c>
      <c r="P2675" s="5">
        <v>1.0</v>
      </c>
      <c r="Q2675" s="5" t="s">
        <v>23446</v>
      </c>
      <c r="R2675" s="5" t="s">
        <v>466</v>
      </c>
      <c r="S2675" s="5">
        <v>3280.0</v>
      </c>
      <c r="T2675" s="5" t="s">
        <v>69</v>
      </c>
      <c r="U2675" s="5">
        <v>50.0</v>
      </c>
      <c r="V2675" s="5" t="s">
        <v>93</v>
      </c>
      <c r="W2675" s="5" t="s">
        <v>23447</v>
      </c>
      <c r="X2675" s="5" t="s">
        <v>52</v>
      </c>
      <c r="Y2675" s="5" t="s">
        <v>52</v>
      </c>
      <c r="Z2675" s="5" t="s">
        <v>23448</v>
      </c>
      <c r="AA2675" s="5" t="s">
        <v>23449</v>
      </c>
      <c r="AB2675" s="5" t="s">
        <v>119</v>
      </c>
      <c r="AC2675" s="5" t="s">
        <v>52</v>
      </c>
      <c r="AD2675" s="5" t="s">
        <v>565</v>
      </c>
      <c r="AE2675" s="5" t="s">
        <v>566</v>
      </c>
      <c r="AF2675" s="5" t="s">
        <v>567</v>
      </c>
      <c r="AG2675" s="5" t="s">
        <v>52</v>
      </c>
      <c r="AH2675" s="5" t="s">
        <v>52</v>
      </c>
      <c r="AI2675" s="5" t="s">
        <v>568</v>
      </c>
      <c r="AJ2675" s="5" t="s">
        <v>23450</v>
      </c>
      <c r="AK2675" s="5" t="s">
        <v>23451</v>
      </c>
      <c r="AL2675" s="5" t="s">
        <v>1555</v>
      </c>
    </row>
    <row r="2676" hidden="1">
      <c r="A2676" s="5" t="s">
        <v>23452</v>
      </c>
      <c r="B2676" s="5" t="s">
        <v>21963</v>
      </c>
      <c r="C2676" s="5" t="s">
        <v>21964</v>
      </c>
      <c r="D2676" s="9">
        <v>42112.0</v>
      </c>
      <c r="E2676" s="5">
        <v>42988.0</v>
      </c>
      <c r="F2676" s="5">
        <v>19540.0</v>
      </c>
      <c r="G2676" s="5" t="s">
        <v>21965</v>
      </c>
      <c r="H2676" s="5" t="s">
        <v>171</v>
      </c>
      <c r="I2676" s="5" t="s">
        <v>22360</v>
      </c>
      <c r="J2676" s="5" t="s">
        <v>2156</v>
      </c>
      <c r="K2676" s="5" t="s">
        <v>14840</v>
      </c>
      <c r="L2676" s="5" t="s">
        <v>21967</v>
      </c>
      <c r="M2676" s="10" t="str">
        <f>IFERROR(__xludf.DUMMYFUNCTION("REGEXEXTRACT(L3161, ""[\s,]([A-Z]{2})[,\s]\s?\d{5}"")"),"#N/A")</f>
        <v>#N/A</v>
      </c>
      <c r="N2676" s="5" t="s">
        <v>21968</v>
      </c>
      <c r="O2676" s="5">
        <v>77060.0</v>
      </c>
      <c r="P2676" s="5">
        <v>1.0</v>
      </c>
      <c r="Q2676" s="5" t="s">
        <v>23453</v>
      </c>
      <c r="R2676" s="5" t="s">
        <v>21970</v>
      </c>
      <c r="S2676" s="5">
        <v>1.0</v>
      </c>
      <c r="T2676" s="5" t="s">
        <v>21971</v>
      </c>
      <c r="U2676" s="5">
        <v>20.0</v>
      </c>
      <c r="V2676" s="5" t="s">
        <v>70</v>
      </c>
      <c r="W2676" s="5" t="s">
        <v>23454</v>
      </c>
      <c r="X2676" s="5" t="s">
        <v>71</v>
      </c>
      <c r="Y2676" s="5" t="s">
        <v>52</v>
      </c>
      <c r="Z2676" s="5">
        <v>188.0</v>
      </c>
      <c r="AA2676" s="5" t="s">
        <v>23455</v>
      </c>
      <c r="AB2676" s="5" t="s">
        <v>730</v>
      </c>
      <c r="AC2676" s="5" t="s">
        <v>283</v>
      </c>
      <c r="AD2676" s="5" t="s">
        <v>1230</v>
      </c>
      <c r="AE2676" s="5" t="s">
        <v>1231</v>
      </c>
      <c r="AF2676" s="5" t="s">
        <v>52</v>
      </c>
      <c r="AG2676" s="5" t="s">
        <v>52</v>
      </c>
      <c r="AH2676" s="5" t="s">
        <v>52</v>
      </c>
      <c r="AI2676" s="5" t="s">
        <v>1232</v>
      </c>
      <c r="AJ2676" s="5" t="s">
        <v>102</v>
      </c>
      <c r="AK2676" s="5" t="s">
        <v>52</v>
      </c>
      <c r="AL2676" s="5" t="s">
        <v>21974</v>
      </c>
    </row>
    <row r="2677" hidden="1">
      <c r="A2677" s="5" t="s">
        <v>23456</v>
      </c>
      <c r="B2677" s="5" t="s">
        <v>17216</v>
      </c>
      <c r="C2677" s="5" t="s">
        <v>23373</v>
      </c>
      <c r="D2677" s="9">
        <v>42112.0</v>
      </c>
      <c r="E2677" s="5">
        <v>244706.0</v>
      </c>
      <c r="F2677" s="5">
        <v>111230.0</v>
      </c>
      <c r="G2677" s="5" t="s">
        <v>5560</v>
      </c>
      <c r="H2677" s="5" t="s">
        <v>171</v>
      </c>
      <c r="I2677" s="5" t="s">
        <v>2140</v>
      </c>
      <c r="J2677" s="5" t="s">
        <v>2214</v>
      </c>
      <c r="K2677" s="5" t="s">
        <v>23457</v>
      </c>
      <c r="L2677" s="5" t="s">
        <v>23375</v>
      </c>
      <c r="M2677" s="10" t="str">
        <f>IFERROR(__xludf.DUMMYFUNCTION("REGEXEXTRACT(L3162, ""[\s,]([A-Z]{2})[,\s]\s?\d{5}"")"),"#N/A")</f>
        <v>#N/A</v>
      </c>
      <c r="N2677" s="5" t="s">
        <v>23376</v>
      </c>
      <c r="O2677" s="5">
        <v>3898.0</v>
      </c>
      <c r="P2677" s="5">
        <v>5.0</v>
      </c>
      <c r="Q2677" s="5" t="s">
        <v>23458</v>
      </c>
      <c r="R2677" s="5" t="s">
        <v>23459</v>
      </c>
      <c r="S2677" s="5">
        <v>1209.0</v>
      </c>
      <c r="T2677" s="5" t="s">
        <v>115</v>
      </c>
      <c r="U2677" s="5">
        <v>0.0</v>
      </c>
      <c r="V2677" s="5" t="s">
        <v>52</v>
      </c>
      <c r="W2677" s="5" t="s">
        <v>23460</v>
      </c>
      <c r="X2677" s="5" t="s">
        <v>52</v>
      </c>
      <c r="Y2677" s="5" t="s">
        <v>52</v>
      </c>
      <c r="Z2677" s="5" t="s">
        <v>23461</v>
      </c>
      <c r="AA2677" s="5" t="s">
        <v>23462</v>
      </c>
      <c r="AB2677" s="5" t="s">
        <v>235</v>
      </c>
      <c r="AC2677" s="5" t="s">
        <v>52</v>
      </c>
      <c r="AD2677" s="5" t="s">
        <v>181</v>
      </c>
      <c r="AE2677" s="5" t="s">
        <v>182</v>
      </c>
      <c r="AF2677" s="5" t="s">
        <v>183</v>
      </c>
      <c r="AG2677" s="5" t="s">
        <v>52</v>
      </c>
      <c r="AH2677" s="5" t="s">
        <v>52</v>
      </c>
      <c r="AI2677" s="5" t="s">
        <v>184</v>
      </c>
      <c r="AJ2677" s="5" t="s">
        <v>17216</v>
      </c>
      <c r="AK2677" s="5" t="s">
        <v>23375</v>
      </c>
      <c r="AL2677" s="5" t="s">
        <v>23164</v>
      </c>
    </row>
    <row r="2678" hidden="1">
      <c r="A2678" s="5" t="s">
        <v>23463</v>
      </c>
      <c r="B2678" s="5" t="s">
        <v>17216</v>
      </c>
      <c r="C2678" s="5" t="s">
        <v>23373</v>
      </c>
      <c r="D2678" s="9">
        <v>42112.0</v>
      </c>
      <c r="E2678" s="5">
        <v>139964.0</v>
      </c>
      <c r="F2678" s="5">
        <v>63620.0</v>
      </c>
      <c r="G2678" s="5" t="s">
        <v>5560</v>
      </c>
      <c r="H2678" s="5" t="s">
        <v>171</v>
      </c>
      <c r="I2678" s="5" t="s">
        <v>2140</v>
      </c>
      <c r="J2678" s="5" t="s">
        <v>2214</v>
      </c>
      <c r="K2678" s="5" t="s">
        <v>23399</v>
      </c>
      <c r="L2678" s="5" t="s">
        <v>23375</v>
      </c>
      <c r="M2678" s="10" t="str">
        <f>IFERROR(__xludf.DUMMYFUNCTION("REGEXEXTRACT(L3163, ""[\s,]([A-Z]{2})[,\s]\s?\d{5}"")"),"#N/A")</f>
        <v>#N/A</v>
      </c>
      <c r="N2678" s="5" t="s">
        <v>23376</v>
      </c>
      <c r="O2678" s="5">
        <v>3898.0</v>
      </c>
      <c r="P2678" s="5">
        <v>3.0</v>
      </c>
      <c r="Q2678" s="5" t="s">
        <v>23464</v>
      </c>
      <c r="R2678" s="5" t="s">
        <v>23465</v>
      </c>
      <c r="S2678" s="5">
        <v>1102.0</v>
      </c>
      <c r="T2678" s="5" t="s">
        <v>115</v>
      </c>
      <c r="U2678" s="5">
        <v>0.0</v>
      </c>
      <c r="V2678" s="5" t="s">
        <v>52</v>
      </c>
      <c r="W2678" s="5" t="s">
        <v>23466</v>
      </c>
      <c r="X2678" s="5" t="s">
        <v>52</v>
      </c>
      <c r="Y2678" s="5" t="s">
        <v>52</v>
      </c>
      <c r="Z2678" s="5" t="s">
        <v>23461</v>
      </c>
      <c r="AA2678" s="5" t="s">
        <v>23467</v>
      </c>
      <c r="AB2678" s="5" t="s">
        <v>235</v>
      </c>
      <c r="AC2678" s="5" t="s">
        <v>52</v>
      </c>
      <c r="AD2678" s="5" t="s">
        <v>181</v>
      </c>
      <c r="AE2678" s="5" t="s">
        <v>182</v>
      </c>
      <c r="AF2678" s="5" t="s">
        <v>183</v>
      </c>
      <c r="AG2678" s="5" t="s">
        <v>52</v>
      </c>
      <c r="AH2678" s="5" t="s">
        <v>52</v>
      </c>
      <c r="AI2678" s="5" t="s">
        <v>184</v>
      </c>
      <c r="AJ2678" s="5" t="s">
        <v>17216</v>
      </c>
      <c r="AK2678" s="5" t="s">
        <v>23375</v>
      </c>
      <c r="AL2678" s="5" t="s">
        <v>23164</v>
      </c>
    </row>
    <row r="2679">
      <c r="A2679" s="5" t="s">
        <v>23468</v>
      </c>
      <c r="B2679" s="5" t="s">
        <v>21299</v>
      </c>
      <c r="C2679" s="5" t="s">
        <v>23070</v>
      </c>
      <c r="D2679" s="9">
        <v>42111.0</v>
      </c>
      <c r="E2679" s="5">
        <v>43545.0</v>
      </c>
      <c r="F2679" s="5">
        <v>19793.0</v>
      </c>
      <c r="G2679" s="5" t="s">
        <v>556</v>
      </c>
      <c r="H2679" s="5" t="s">
        <v>45</v>
      </c>
      <c r="I2679" s="5" t="s">
        <v>23469</v>
      </c>
      <c r="J2679" s="5" t="s">
        <v>558</v>
      </c>
      <c r="K2679" s="5" t="s">
        <v>23470</v>
      </c>
      <c r="L2679" s="5" t="s">
        <v>23073</v>
      </c>
      <c r="M2679" s="11" t="s">
        <v>75</v>
      </c>
      <c r="N2679" s="5" t="s">
        <v>23074</v>
      </c>
      <c r="O2679" s="5">
        <v>7036.0</v>
      </c>
      <c r="P2679" s="5">
        <v>1.0</v>
      </c>
      <c r="Q2679" s="5" t="s">
        <v>23471</v>
      </c>
      <c r="R2679" s="5">
        <v>4536.0</v>
      </c>
      <c r="S2679" s="5">
        <v>11006.0</v>
      </c>
      <c r="T2679" s="5" t="s">
        <v>53</v>
      </c>
      <c r="U2679" s="5">
        <v>48.0</v>
      </c>
      <c r="V2679" s="5" t="s">
        <v>93</v>
      </c>
      <c r="W2679" s="5" t="s">
        <v>23472</v>
      </c>
      <c r="X2679" s="5" t="s">
        <v>71</v>
      </c>
      <c r="Y2679" s="5" t="s">
        <v>52</v>
      </c>
      <c r="Z2679" s="5" t="s">
        <v>23473</v>
      </c>
      <c r="AA2679" s="5" t="s">
        <v>23474</v>
      </c>
      <c r="AB2679" s="5" t="s">
        <v>235</v>
      </c>
      <c r="AC2679" s="5" t="s">
        <v>283</v>
      </c>
      <c r="AD2679" s="5" t="s">
        <v>15837</v>
      </c>
      <c r="AE2679" s="5" t="s">
        <v>15838</v>
      </c>
      <c r="AF2679" s="5" t="s">
        <v>2166</v>
      </c>
      <c r="AG2679" s="5" t="s">
        <v>52</v>
      </c>
      <c r="AH2679" s="5" t="s">
        <v>52</v>
      </c>
      <c r="AI2679" s="5" t="s">
        <v>15839</v>
      </c>
      <c r="AJ2679" s="5" t="s">
        <v>2164</v>
      </c>
      <c r="AK2679" s="5" t="s">
        <v>12178</v>
      </c>
      <c r="AL2679" s="5" t="s">
        <v>15840</v>
      </c>
    </row>
    <row r="2680" hidden="1">
      <c r="A2680" s="5" t="s">
        <v>23475</v>
      </c>
      <c r="B2680" s="5" t="s">
        <v>16737</v>
      </c>
      <c r="C2680" s="5" t="s">
        <v>16738</v>
      </c>
      <c r="D2680" s="9">
        <v>42111.0</v>
      </c>
      <c r="E2680" s="5">
        <v>41358.0</v>
      </c>
      <c r="F2680" s="5">
        <v>18799.0</v>
      </c>
      <c r="G2680" s="5" t="s">
        <v>3378</v>
      </c>
      <c r="H2680" s="5" t="s">
        <v>272</v>
      </c>
      <c r="I2680" s="5" t="s">
        <v>8340</v>
      </c>
      <c r="J2680" s="5" t="s">
        <v>3378</v>
      </c>
      <c r="K2680" s="5" t="s">
        <v>23476</v>
      </c>
      <c r="L2680" s="5" t="s">
        <v>16741</v>
      </c>
      <c r="M2680" s="10" t="str">
        <f>IFERROR(__xludf.DUMMYFUNCTION("REGEXEXTRACT(L3165, ""[\s,]([A-Z]{2})[,\s]\s?\d{5}"")"),"#N/A")</f>
        <v>#N/A</v>
      </c>
      <c r="N2680" s="5" t="s">
        <v>16742</v>
      </c>
      <c r="O2680" s="5">
        <v>45242.0</v>
      </c>
      <c r="P2680" s="5">
        <v>1.0</v>
      </c>
      <c r="Q2680" s="5" t="s">
        <v>23477</v>
      </c>
      <c r="R2680" s="5">
        <v>4300.0</v>
      </c>
      <c r="S2680" s="5">
        <v>1325.0</v>
      </c>
      <c r="T2680" s="5" t="s">
        <v>69</v>
      </c>
      <c r="U2680" s="5">
        <v>0.0</v>
      </c>
      <c r="V2680" s="5" t="s">
        <v>93</v>
      </c>
      <c r="W2680" s="5" t="s">
        <v>23478</v>
      </c>
      <c r="X2680" s="5" t="s">
        <v>55</v>
      </c>
      <c r="Y2680" s="5" t="s">
        <v>23479</v>
      </c>
      <c r="Z2680" s="5" t="s">
        <v>641</v>
      </c>
      <c r="AA2680" s="5">
        <v>1492005.0</v>
      </c>
      <c r="AB2680" s="5" t="s">
        <v>162</v>
      </c>
      <c r="AC2680" s="5" t="s">
        <v>52</v>
      </c>
      <c r="AD2680" s="5" t="s">
        <v>3141</v>
      </c>
      <c r="AE2680" s="5" t="s">
        <v>3142</v>
      </c>
      <c r="AF2680" s="5" t="s">
        <v>162</v>
      </c>
      <c r="AG2680" s="5" t="s">
        <v>52</v>
      </c>
      <c r="AH2680" s="5" t="s">
        <v>52</v>
      </c>
      <c r="AI2680" s="5" t="s">
        <v>3143</v>
      </c>
      <c r="AJ2680" s="5" t="s">
        <v>102</v>
      </c>
      <c r="AK2680" s="5" t="s">
        <v>52</v>
      </c>
      <c r="AL2680" s="5" t="s">
        <v>162</v>
      </c>
    </row>
    <row r="2681">
      <c r="A2681" s="5" t="s">
        <v>23480</v>
      </c>
      <c r="B2681" s="5" t="s">
        <v>16690</v>
      </c>
      <c r="C2681" s="5" t="s">
        <v>102</v>
      </c>
      <c r="D2681" s="9">
        <v>42110.0</v>
      </c>
      <c r="E2681" s="5">
        <v>31013.0</v>
      </c>
      <c r="F2681" s="5">
        <v>14097.0</v>
      </c>
      <c r="G2681" s="5" t="s">
        <v>766</v>
      </c>
      <c r="H2681" s="5" t="s">
        <v>45</v>
      </c>
      <c r="I2681" s="5" t="s">
        <v>22974</v>
      </c>
      <c r="J2681" s="5" t="s">
        <v>768</v>
      </c>
      <c r="K2681" s="5" t="s">
        <v>23481</v>
      </c>
      <c r="L2681" s="5" t="s">
        <v>23482</v>
      </c>
      <c r="M2681" s="10" t="str">
        <f>IFERROR(__xludf.DUMMYFUNCTION("REGEXEXTRACT(L3166, ""[\s,]([A-Z]{2})[,\s]\s?\d{5}"")"),"#N/A")</f>
        <v>#N/A</v>
      </c>
      <c r="N2681" s="5" t="s">
        <v>52</v>
      </c>
      <c r="O2681" s="5" t="s">
        <v>52</v>
      </c>
      <c r="P2681" s="5">
        <v>1.0</v>
      </c>
      <c r="Q2681" s="5" t="s">
        <v>23483</v>
      </c>
      <c r="R2681" s="5">
        <v>4500.0</v>
      </c>
      <c r="S2681" s="5">
        <v>552.0</v>
      </c>
      <c r="T2681" s="5" t="s">
        <v>115</v>
      </c>
      <c r="U2681" s="5">
        <v>0.0</v>
      </c>
      <c r="V2681" s="5" t="s">
        <v>70</v>
      </c>
      <c r="W2681" s="5" t="s">
        <v>23484</v>
      </c>
      <c r="X2681" s="5" t="s">
        <v>52</v>
      </c>
      <c r="Y2681" s="5" t="s">
        <v>52</v>
      </c>
      <c r="Z2681" s="5" t="s">
        <v>23485</v>
      </c>
      <c r="AA2681" s="5" t="s">
        <v>23486</v>
      </c>
      <c r="AB2681" s="5" t="s">
        <v>162</v>
      </c>
      <c r="AC2681" s="5" t="s">
        <v>52</v>
      </c>
      <c r="AD2681" s="5" t="s">
        <v>398</v>
      </c>
      <c r="AE2681" s="5" t="s">
        <v>399</v>
      </c>
      <c r="AF2681" s="5" t="s">
        <v>400</v>
      </c>
      <c r="AG2681" s="5" t="s">
        <v>401</v>
      </c>
      <c r="AH2681" s="5">
        <v>23502.0</v>
      </c>
      <c r="AI2681" s="5" t="s">
        <v>402</v>
      </c>
      <c r="AJ2681" s="5" t="s">
        <v>102</v>
      </c>
      <c r="AK2681" s="5" t="s">
        <v>52</v>
      </c>
      <c r="AL2681" s="5" t="s">
        <v>776</v>
      </c>
    </row>
    <row r="2682" hidden="1">
      <c r="A2682" s="5" t="s">
        <v>23487</v>
      </c>
      <c r="B2682" s="5" t="s">
        <v>17653</v>
      </c>
      <c r="C2682" s="5" t="s">
        <v>102</v>
      </c>
      <c r="D2682" s="9">
        <v>42110.0</v>
      </c>
      <c r="E2682" s="5">
        <v>81655.0</v>
      </c>
      <c r="F2682" s="5">
        <v>37116.0</v>
      </c>
      <c r="G2682" s="5" t="s">
        <v>2154</v>
      </c>
      <c r="H2682" s="5" t="s">
        <v>171</v>
      </c>
      <c r="I2682" s="5" t="s">
        <v>9204</v>
      </c>
      <c r="J2682" s="5" t="s">
        <v>2156</v>
      </c>
      <c r="K2682" s="5" t="s">
        <v>23488</v>
      </c>
      <c r="L2682" s="5" t="s">
        <v>23489</v>
      </c>
      <c r="M2682" s="10" t="str">
        <f>IFERROR(__xludf.DUMMYFUNCTION("REGEXEXTRACT(L3167, ""[\s,]([A-Z]{2})[,\s]\s?\d{5}"")"),"#N/A")</f>
        <v>#N/A</v>
      </c>
      <c r="N2682" s="5" t="s">
        <v>52</v>
      </c>
      <c r="O2682" s="5">
        <v>77058.0</v>
      </c>
      <c r="P2682" s="5">
        <v>2.0</v>
      </c>
      <c r="Q2682" s="5" t="s">
        <v>23490</v>
      </c>
      <c r="R2682" s="5" t="s">
        <v>15940</v>
      </c>
      <c r="S2682" s="5">
        <v>1800.0</v>
      </c>
      <c r="T2682" s="5" t="s">
        <v>196</v>
      </c>
      <c r="U2682" s="5">
        <v>54.0</v>
      </c>
      <c r="V2682" s="5" t="s">
        <v>93</v>
      </c>
      <c r="W2682" s="5" t="s">
        <v>23491</v>
      </c>
      <c r="X2682" s="5" t="s">
        <v>52</v>
      </c>
      <c r="Y2682" s="5" t="s">
        <v>52</v>
      </c>
      <c r="Z2682" s="5" t="s">
        <v>12269</v>
      </c>
      <c r="AA2682" s="5" t="s">
        <v>23492</v>
      </c>
      <c r="AB2682" s="5" t="s">
        <v>260</v>
      </c>
      <c r="AC2682" s="5" t="s">
        <v>283</v>
      </c>
      <c r="AD2682" s="5" t="s">
        <v>9092</v>
      </c>
      <c r="AE2682" s="5" t="s">
        <v>9093</v>
      </c>
      <c r="AF2682" s="5" t="s">
        <v>2166</v>
      </c>
      <c r="AG2682" s="5" t="s">
        <v>52</v>
      </c>
      <c r="AH2682" s="5" t="s">
        <v>52</v>
      </c>
      <c r="AI2682" s="5" t="s">
        <v>52</v>
      </c>
      <c r="AJ2682" s="5" t="s">
        <v>102</v>
      </c>
      <c r="AK2682" s="5" t="s">
        <v>52</v>
      </c>
      <c r="AL2682" s="5" t="s">
        <v>23493</v>
      </c>
    </row>
    <row r="2683" hidden="1">
      <c r="A2683" s="5" t="s">
        <v>23494</v>
      </c>
      <c r="B2683" s="5" t="s">
        <v>23495</v>
      </c>
      <c r="C2683" s="5" t="s">
        <v>21104</v>
      </c>
      <c r="D2683" s="9">
        <v>42109.0</v>
      </c>
      <c r="E2683" s="5">
        <v>269500.0</v>
      </c>
      <c r="F2683" s="5">
        <v>122500.0</v>
      </c>
      <c r="G2683" s="5" t="s">
        <v>1419</v>
      </c>
      <c r="H2683" s="5" t="s">
        <v>1534</v>
      </c>
      <c r="I2683" s="5" t="s">
        <v>23496</v>
      </c>
      <c r="J2683" s="5" t="s">
        <v>256</v>
      </c>
      <c r="K2683" s="5" t="s">
        <v>23497</v>
      </c>
      <c r="L2683" s="5" t="s">
        <v>23498</v>
      </c>
      <c r="M2683" s="10" t="str">
        <f>IFERROR(__xludf.DUMMYFUNCTION("REGEXEXTRACT(L3168, ""[\s,]([A-Z]{2})[,\s]\s?\d{5}"")"),"#N/A")</f>
        <v>#N/A</v>
      </c>
      <c r="N2683" s="5" t="s">
        <v>23499</v>
      </c>
      <c r="O2683" s="5" t="s">
        <v>52</v>
      </c>
      <c r="P2683" s="5">
        <v>5.0</v>
      </c>
      <c r="Q2683" s="5" t="s">
        <v>23500</v>
      </c>
      <c r="R2683" s="5" t="s">
        <v>4176</v>
      </c>
      <c r="S2683" s="5">
        <v>75.0</v>
      </c>
      <c r="T2683" s="5" t="s">
        <v>1386</v>
      </c>
      <c r="U2683" s="5">
        <v>2.0</v>
      </c>
      <c r="V2683" s="5" t="s">
        <v>70</v>
      </c>
      <c r="W2683" s="5" t="s">
        <v>23501</v>
      </c>
      <c r="X2683" s="5" t="s">
        <v>52</v>
      </c>
      <c r="Y2683" s="5" t="s">
        <v>52</v>
      </c>
      <c r="Z2683" s="5" t="s">
        <v>23502</v>
      </c>
      <c r="AA2683" s="5" t="s">
        <v>52</v>
      </c>
      <c r="AB2683" s="5" t="s">
        <v>235</v>
      </c>
      <c r="AC2683" s="5" t="s">
        <v>52</v>
      </c>
      <c r="AD2683" s="5" t="s">
        <v>5289</v>
      </c>
      <c r="AE2683" s="5" t="s">
        <v>5290</v>
      </c>
      <c r="AF2683" s="5" t="s">
        <v>5291</v>
      </c>
      <c r="AG2683" s="5" t="s">
        <v>52</v>
      </c>
      <c r="AH2683" s="5" t="s">
        <v>52</v>
      </c>
      <c r="AI2683" s="5" t="s">
        <v>52</v>
      </c>
      <c r="AJ2683" s="5" t="s">
        <v>23495</v>
      </c>
      <c r="AK2683" s="5" t="s">
        <v>23498</v>
      </c>
      <c r="AL2683" s="5" t="s">
        <v>4182</v>
      </c>
    </row>
    <row r="2684" hidden="1">
      <c r="A2684" s="5" t="s">
        <v>23503</v>
      </c>
      <c r="B2684" s="5" t="s">
        <v>3213</v>
      </c>
      <c r="C2684" s="5" t="s">
        <v>3214</v>
      </c>
      <c r="D2684" s="9">
        <v>42107.0</v>
      </c>
      <c r="E2684" s="5">
        <v>4866.0</v>
      </c>
      <c r="F2684" s="5">
        <v>2212.0</v>
      </c>
      <c r="G2684" s="5" t="s">
        <v>479</v>
      </c>
      <c r="H2684" s="5" t="s">
        <v>22570</v>
      </c>
      <c r="I2684" s="5" t="s">
        <v>13894</v>
      </c>
      <c r="J2684" s="5" t="s">
        <v>274</v>
      </c>
      <c r="K2684" s="5" t="s">
        <v>22571</v>
      </c>
      <c r="L2684" s="5" t="s">
        <v>19219</v>
      </c>
      <c r="M2684" s="10" t="str">
        <f>IFERROR(__xludf.DUMMYFUNCTION("REGEXEXTRACT(L3169, ""[\s,]([A-Z]{2})[,\s]\s?\d{5}"")"),"#N/A")</f>
        <v>#N/A</v>
      </c>
      <c r="N2684" s="5" t="s">
        <v>20289</v>
      </c>
      <c r="O2684" s="5">
        <v>32226.0</v>
      </c>
      <c r="P2684" s="5">
        <v>2.0</v>
      </c>
      <c r="Q2684" s="5" t="s">
        <v>23504</v>
      </c>
      <c r="R2684" s="5" t="s">
        <v>3236</v>
      </c>
      <c r="S2684" s="5">
        <v>200.0</v>
      </c>
      <c r="T2684" s="5" t="s">
        <v>53</v>
      </c>
      <c r="U2684" s="5">
        <v>0.0</v>
      </c>
      <c r="V2684" s="5" t="s">
        <v>52</v>
      </c>
      <c r="W2684" s="5" t="s">
        <v>23505</v>
      </c>
      <c r="X2684" s="5" t="s">
        <v>55</v>
      </c>
      <c r="Y2684" s="5" t="s">
        <v>23506</v>
      </c>
      <c r="Z2684" s="5" t="s">
        <v>23507</v>
      </c>
      <c r="AA2684" s="5" t="s">
        <v>23508</v>
      </c>
      <c r="AB2684" s="5" t="s">
        <v>119</v>
      </c>
      <c r="AC2684" s="5" t="s">
        <v>52</v>
      </c>
      <c r="AD2684" s="5" t="s">
        <v>3225</v>
      </c>
      <c r="AE2684" s="5" t="s">
        <v>3226</v>
      </c>
      <c r="AF2684" s="5" t="s">
        <v>3227</v>
      </c>
      <c r="AG2684" s="5" t="s">
        <v>52</v>
      </c>
      <c r="AH2684" s="5" t="s">
        <v>52</v>
      </c>
      <c r="AI2684" s="5" t="s">
        <v>3228</v>
      </c>
      <c r="AJ2684" s="5" t="s">
        <v>102</v>
      </c>
      <c r="AK2684" s="5" t="s">
        <v>52</v>
      </c>
      <c r="AL2684" s="5" t="s">
        <v>404</v>
      </c>
    </row>
    <row r="2685" hidden="1">
      <c r="A2685" s="5" t="s">
        <v>23509</v>
      </c>
      <c r="B2685" s="5" t="s">
        <v>22746</v>
      </c>
      <c r="C2685" s="5" t="s">
        <v>3231</v>
      </c>
      <c r="D2685" s="9">
        <v>42107.0</v>
      </c>
      <c r="E2685" s="5">
        <v>91612.0</v>
      </c>
      <c r="F2685" s="5">
        <v>41642.0</v>
      </c>
      <c r="G2685" s="5" t="s">
        <v>963</v>
      </c>
      <c r="H2685" s="5" t="s">
        <v>480</v>
      </c>
      <c r="I2685" s="5" t="s">
        <v>13894</v>
      </c>
      <c r="J2685" s="5" t="s">
        <v>965</v>
      </c>
      <c r="K2685" s="5" t="s">
        <v>23510</v>
      </c>
      <c r="L2685" s="5" t="s">
        <v>22748</v>
      </c>
      <c r="M2685" s="10" t="str">
        <f>IFERROR(__xludf.DUMMYFUNCTION("REGEXEXTRACT(L3170, ""[\s,]([A-Z]{2})[,\s]\s?\d{5}"")"),"#N/A")</f>
        <v>#N/A</v>
      </c>
      <c r="N2685" s="5" t="s">
        <v>23511</v>
      </c>
      <c r="O2685" s="5">
        <v>30354.0</v>
      </c>
      <c r="P2685" s="5">
        <v>2.0</v>
      </c>
      <c r="Q2685" s="5" t="s">
        <v>23504</v>
      </c>
      <c r="R2685" s="5" t="s">
        <v>3236</v>
      </c>
      <c r="S2685" s="5">
        <v>274.0</v>
      </c>
      <c r="T2685" s="5" t="s">
        <v>115</v>
      </c>
      <c r="U2685" s="5">
        <v>0.0</v>
      </c>
      <c r="V2685" s="5" t="s">
        <v>70</v>
      </c>
      <c r="W2685" s="5" t="s">
        <v>23506</v>
      </c>
      <c r="X2685" s="5" t="s">
        <v>71</v>
      </c>
      <c r="Y2685" s="5" t="s">
        <v>52</v>
      </c>
      <c r="Z2685" s="5" t="s">
        <v>23512</v>
      </c>
      <c r="AA2685" s="5" t="s">
        <v>23508</v>
      </c>
      <c r="AB2685" s="5" t="s">
        <v>119</v>
      </c>
      <c r="AC2685" s="5" t="s">
        <v>52</v>
      </c>
      <c r="AD2685" s="5" t="s">
        <v>2791</v>
      </c>
      <c r="AE2685" s="5" t="s">
        <v>2792</v>
      </c>
      <c r="AF2685" s="5" t="s">
        <v>52</v>
      </c>
      <c r="AG2685" s="5" t="s">
        <v>52</v>
      </c>
      <c r="AH2685" s="5">
        <v>79118.0</v>
      </c>
      <c r="AI2685" s="5" t="s">
        <v>2793</v>
      </c>
      <c r="AJ2685" s="5" t="s">
        <v>22746</v>
      </c>
      <c r="AK2685" s="5" t="s">
        <v>22748</v>
      </c>
      <c r="AL2685" s="5" t="s">
        <v>404</v>
      </c>
    </row>
    <row r="2686" hidden="1">
      <c r="A2686" s="5" t="s">
        <v>23513</v>
      </c>
      <c r="B2686" s="5" t="s">
        <v>23514</v>
      </c>
      <c r="C2686" s="5" t="s">
        <v>9797</v>
      </c>
      <c r="D2686" s="9">
        <v>42107.0</v>
      </c>
      <c r="E2686" s="5">
        <v>50358.0</v>
      </c>
      <c r="F2686" s="5">
        <v>22890.0</v>
      </c>
      <c r="G2686" s="5" t="s">
        <v>719</v>
      </c>
      <c r="H2686" s="5" t="s">
        <v>480</v>
      </c>
      <c r="I2686" s="5" t="s">
        <v>13894</v>
      </c>
      <c r="J2686" s="5" t="s">
        <v>274</v>
      </c>
      <c r="K2686" s="5" t="s">
        <v>23515</v>
      </c>
      <c r="L2686" s="5" t="s">
        <v>23516</v>
      </c>
      <c r="M2686" s="10" t="str">
        <f>IFERROR(__xludf.DUMMYFUNCTION("REGEXEXTRACT(L3171, ""[\s,]([A-Z]{2})[,\s]\s?\d{5}"")"),"#N/A")</f>
        <v>#N/A</v>
      </c>
      <c r="N2686" s="5" t="s">
        <v>23517</v>
      </c>
      <c r="O2686" s="5">
        <v>91748.0</v>
      </c>
      <c r="P2686" s="5">
        <v>3.0</v>
      </c>
      <c r="Q2686" s="5" t="s">
        <v>23518</v>
      </c>
      <c r="R2686" s="5" t="s">
        <v>2229</v>
      </c>
      <c r="S2686" s="5">
        <v>8017.0</v>
      </c>
      <c r="T2686" s="5" t="s">
        <v>53</v>
      </c>
      <c r="U2686" s="5">
        <v>0.0</v>
      </c>
      <c r="V2686" s="5" t="s">
        <v>52</v>
      </c>
      <c r="W2686" s="5" t="s">
        <v>23519</v>
      </c>
      <c r="X2686" s="5" t="s">
        <v>71</v>
      </c>
      <c r="Y2686" s="5" t="s">
        <v>52</v>
      </c>
      <c r="Z2686" s="5" t="s">
        <v>22461</v>
      </c>
      <c r="AA2686" s="5" t="s">
        <v>23520</v>
      </c>
      <c r="AB2686" s="5" t="s">
        <v>119</v>
      </c>
      <c r="AC2686" s="5" t="s">
        <v>52</v>
      </c>
      <c r="AD2686" s="5" t="s">
        <v>17351</v>
      </c>
      <c r="AE2686" s="5" t="s">
        <v>17352</v>
      </c>
      <c r="AF2686" s="5" t="s">
        <v>17353</v>
      </c>
      <c r="AG2686" s="5" t="s">
        <v>52</v>
      </c>
      <c r="AH2686" s="5" t="s">
        <v>52</v>
      </c>
      <c r="AI2686" s="5" t="s">
        <v>52</v>
      </c>
      <c r="AJ2686" s="5" t="s">
        <v>23521</v>
      </c>
      <c r="AK2686" s="5" t="s">
        <v>23522</v>
      </c>
      <c r="AL2686" s="5" t="s">
        <v>735</v>
      </c>
    </row>
    <row r="2687" hidden="1">
      <c r="A2687" s="5" t="s">
        <v>23523</v>
      </c>
      <c r="B2687" s="5" t="s">
        <v>23524</v>
      </c>
      <c r="C2687" s="5" t="s">
        <v>23525</v>
      </c>
      <c r="D2687" s="9">
        <v>42107.0</v>
      </c>
      <c r="E2687" s="5">
        <v>151690.0</v>
      </c>
      <c r="F2687" s="5">
        <v>68950.0</v>
      </c>
      <c r="G2687" s="5" t="s">
        <v>17218</v>
      </c>
      <c r="H2687" s="5" t="s">
        <v>171</v>
      </c>
      <c r="I2687" s="5" t="s">
        <v>23526</v>
      </c>
      <c r="J2687" s="5" t="s">
        <v>191</v>
      </c>
      <c r="K2687" s="5" t="s">
        <v>23527</v>
      </c>
      <c r="L2687" s="5" t="s">
        <v>23528</v>
      </c>
      <c r="M2687" s="10" t="str">
        <f>IFERROR(__xludf.DUMMYFUNCTION("REGEXEXTRACT(L3172, ""[\s,]([A-Z]{2})[,\s]\s?\d{5}"")"),"#N/A")</f>
        <v>#N/A</v>
      </c>
      <c r="N2687" s="5" t="s">
        <v>23529</v>
      </c>
      <c r="O2687" s="5" t="s">
        <v>52</v>
      </c>
      <c r="P2687" s="5">
        <v>3.0</v>
      </c>
      <c r="Q2687" s="5" t="s">
        <v>23530</v>
      </c>
      <c r="R2687" s="5" t="s">
        <v>23531</v>
      </c>
      <c r="S2687" s="5">
        <v>4403.0</v>
      </c>
      <c r="T2687" s="5" t="s">
        <v>374</v>
      </c>
      <c r="U2687" s="5">
        <v>120.0</v>
      </c>
      <c r="V2687" s="5" t="s">
        <v>70</v>
      </c>
      <c r="W2687" s="5" t="s">
        <v>23532</v>
      </c>
      <c r="X2687" s="5" t="s">
        <v>52</v>
      </c>
      <c r="Y2687" s="5" t="s">
        <v>52</v>
      </c>
      <c r="Z2687" s="5">
        <v>10080.0</v>
      </c>
      <c r="AA2687" s="5" t="s">
        <v>23533</v>
      </c>
      <c r="AB2687" s="5" t="s">
        <v>260</v>
      </c>
      <c r="AC2687" s="5" t="s">
        <v>52</v>
      </c>
      <c r="AD2687" s="5" t="s">
        <v>1230</v>
      </c>
      <c r="AE2687" s="5" t="s">
        <v>1231</v>
      </c>
      <c r="AF2687" s="5" t="s">
        <v>52</v>
      </c>
      <c r="AG2687" s="5" t="s">
        <v>52</v>
      </c>
      <c r="AH2687" s="5" t="s">
        <v>52</v>
      </c>
      <c r="AI2687" s="5" t="s">
        <v>1232</v>
      </c>
      <c r="AJ2687" s="5" t="s">
        <v>23534</v>
      </c>
      <c r="AK2687" s="5" t="s">
        <v>23535</v>
      </c>
      <c r="AL2687" s="5" t="s">
        <v>23536</v>
      </c>
    </row>
    <row r="2688" hidden="1">
      <c r="A2688" s="5" t="s">
        <v>23537</v>
      </c>
      <c r="B2688" s="5" t="s">
        <v>21326</v>
      </c>
      <c r="C2688" s="5" t="s">
        <v>23538</v>
      </c>
      <c r="D2688" s="9">
        <v>42105.0</v>
      </c>
      <c r="E2688" s="5">
        <v>22240.0</v>
      </c>
      <c r="F2688" s="5">
        <v>10109.0</v>
      </c>
      <c r="G2688" s="5" t="s">
        <v>170</v>
      </c>
      <c r="H2688" s="5" t="s">
        <v>149</v>
      </c>
      <c r="I2688" s="5" t="s">
        <v>14460</v>
      </c>
      <c r="J2688" s="5" t="s">
        <v>170</v>
      </c>
      <c r="K2688" s="5" t="s">
        <v>23539</v>
      </c>
      <c r="L2688" s="5" t="s">
        <v>21329</v>
      </c>
      <c r="M2688" s="10" t="str">
        <f>IFERROR(__xludf.DUMMYFUNCTION("REGEXEXTRACT(L3173, ""[\s,]([A-Z]{2})[,\s]\s?\d{5}"")"),"#N/A")</f>
        <v>#N/A</v>
      </c>
      <c r="N2688" s="5" t="s">
        <v>23540</v>
      </c>
      <c r="O2688" s="5">
        <v>31407.0</v>
      </c>
      <c r="P2688" s="5">
        <v>1.0</v>
      </c>
      <c r="Q2688" s="5" t="s">
        <v>23541</v>
      </c>
      <c r="R2688" s="5">
        <v>4510.0</v>
      </c>
      <c r="S2688" s="5">
        <v>70.0</v>
      </c>
      <c r="T2688" s="5" t="s">
        <v>53</v>
      </c>
      <c r="U2688" s="5">
        <v>57.0</v>
      </c>
      <c r="V2688" s="5" t="s">
        <v>93</v>
      </c>
      <c r="W2688" s="5" t="s">
        <v>23542</v>
      </c>
      <c r="X2688" s="5" t="s">
        <v>52</v>
      </c>
      <c r="Y2688" s="5" t="s">
        <v>52</v>
      </c>
      <c r="Z2688" s="5" t="s">
        <v>23543</v>
      </c>
      <c r="AA2688" s="5" t="s">
        <v>52</v>
      </c>
      <c r="AB2688" s="5" t="s">
        <v>604</v>
      </c>
      <c r="AC2688" s="5" t="s">
        <v>52</v>
      </c>
      <c r="AD2688" s="5" t="s">
        <v>11980</v>
      </c>
      <c r="AE2688" s="5" t="s">
        <v>11981</v>
      </c>
      <c r="AF2688" s="5" t="s">
        <v>218</v>
      </c>
      <c r="AG2688" s="5" t="s">
        <v>52</v>
      </c>
      <c r="AH2688" s="5" t="s">
        <v>11982</v>
      </c>
      <c r="AI2688" s="5" t="s">
        <v>11983</v>
      </c>
      <c r="AJ2688" s="5" t="s">
        <v>18875</v>
      </c>
      <c r="AK2688" s="5" t="s">
        <v>20197</v>
      </c>
      <c r="AL2688" s="5" t="s">
        <v>2320</v>
      </c>
    </row>
    <row r="2689" hidden="1">
      <c r="A2689" s="5" t="s">
        <v>23544</v>
      </c>
      <c r="B2689" s="5" t="s">
        <v>23495</v>
      </c>
      <c r="C2689" s="5" t="s">
        <v>21104</v>
      </c>
      <c r="D2689" s="9">
        <v>42103.0</v>
      </c>
      <c r="E2689" s="5">
        <v>269500.0</v>
      </c>
      <c r="F2689" s="5">
        <v>122500.0</v>
      </c>
      <c r="G2689" s="5" t="s">
        <v>1419</v>
      </c>
      <c r="H2689" s="5" t="s">
        <v>1534</v>
      </c>
      <c r="I2689" s="5" t="s">
        <v>23545</v>
      </c>
      <c r="J2689" s="5" t="s">
        <v>256</v>
      </c>
      <c r="K2689" s="5" t="s">
        <v>23546</v>
      </c>
      <c r="L2689" s="5" t="s">
        <v>23547</v>
      </c>
      <c r="M2689" s="10" t="str">
        <f>IFERROR(__xludf.DUMMYFUNCTION("REGEXEXTRACT(L3174, ""[\s,]([A-Z]{2})[,\s]\s?\d{5}"")"),"#N/A")</f>
        <v>#N/A</v>
      </c>
      <c r="N2689" s="5" t="s">
        <v>23548</v>
      </c>
      <c r="O2689" s="5" t="s">
        <v>52</v>
      </c>
      <c r="P2689" s="5">
        <v>5.0</v>
      </c>
      <c r="Q2689" s="5" t="s">
        <v>23549</v>
      </c>
      <c r="R2689" s="5" t="s">
        <v>4176</v>
      </c>
      <c r="S2689" s="5">
        <v>77.0</v>
      </c>
      <c r="T2689" s="5" t="s">
        <v>1386</v>
      </c>
      <c r="U2689" s="5">
        <v>0.0</v>
      </c>
      <c r="V2689" s="5" t="s">
        <v>70</v>
      </c>
      <c r="W2689" s="5" t="s">
        <v>23550</v>
      </c>
      <c r="X2689" s="5" t="s">
        <v>52</v>
      </c>
      <c r="Y2689" s="5" t="s">
        <v>52</v>
      </c>
      <c r="Z2689" s="5" t="s">
        <v>23551</v>
      </c>
      <c r="AA2689" s="5" t="s">
        <v>23552</v>
      </c>
      <c r="AB2689" s="5" t="s">
        <v>260</v>
      </c>
      <c r="AC2689" s="5" t="s">
        <v>52</v>
      </c>
      <c r="AD2689" s="5" t="s">
        <v>5289</v>
      </c>
      <c r="AE2689" s="5" t="s">
        <v>5290</v>
      </c>
      <c r="AF2689" s="5" t="s">
        <v>5291</v>
      </c>
      <c r="AG2689" s="5" t="s">
        <v>52</v>
      </c>
      <c r="AH2689" s="5" t="s">
        <v>52</v>
      </c>
      <c r="AI2689" s="5" t="s">
        <v>52</v>
      </c>
      <c r="AJ2689" s="5" t="s">
        <v>23495</v>
      </c>
      <c r="AK2689" s="5" t="s">
        <v>23547</v>
      </c>
      <c r="AL2689" s="5" t="s">
        <v>4182</v>
      </c>
    </row>
    <row r="2690" hidden="1">
      <c r="A2690" s="5" t="s">
        <v>23553</v>
      </c>
      <c r="B2690" s="5" t="s">
        <v>21963</v>
      </c>
      <c r="C2690" s="5" t="s">
        <v>21964</v>
      </c>
      <c r="D2690" s="9">
        <v>42103.0</v>
      </c>
      <c r="E2690" s="5">
        <v>43010.0</v>
      </c>
      <c r="F2690" s="5">
        <v>19550.0</v>
      </c>
      <c r="G2690" s="5" t="s">
        <v>21965</v>
      </c>
      <c r="H2690" s="5" t="s">
        <v>171</v>
      </c>
      <c r="I2690" s="5" t="s">
        <v>23100</v>
      </c>
      <c r="J2690" s="5" t="s">
        <v>2156</v>
      </c>
      <c r="K2690" s="5" t="s">
        <v>14840</v>
      </c>
      <c r="L2690" s="5" t="s">
        <v>21967</v>
      </c>
      <c r="M2690" s="10" t="str">
        <f>IFERROR(__xludf.DUMMYFUNCTION("REGEXEXTRACT(L3175, ""[\s,]([A-Z]{2})[,\s]\s?\d{5}"")"),"#N/A")</f>
        <v>#N/A</v>
      </c>
      <c r="N2690" s="5" t="s">
        <v>21968</v>
      </c>
      <c r="O2690" s="5">
        <v>77060.0</v>
      </c>
      <c r="P2690" s="5">
        <v>1.0</v>
      </c>
      <c r="Q2690" s="5" t="s">
        <v>23554</v>
      </c>
      <c r="R2690" s="5" t="s">
        <v>21970</v>
      </c>
      <c r="S2690" s="5">
        <v>1.0</v>
      </c>
      <c r="T2690" s="5" t="s">
        <v>3687</v>
      </c>
      <c r="U2690" s="5">
        <v>20.0</v>
      </c>
      <c r="V2690" s="5" t="s">
        <v>70</v>
      </c>
      <c r="W2690" s="5" t="s">
        <v>23555</v>
      </c>
      <c r="X2690" s="5" t="s">
        <v>71</v>
      </c>
      <c r="Y2690" s="5" t="s">
        <v>52</v>
      </c>
      <c r="Z2690" s="5">
        <v>224.0</v>
      </c>
      <c r="AA2690" s="5">
        <v>11924.0</v>
      </c>
      <c r="AB2690" s="5" t="s">
        <v>59</v>
      </c>
      <c r="AC2690" s="5" t="s">
        <v>283</v>
      </c>
      <c r="AD2690" s="5" t="s">
        <v>1230</v>
      </c>
      <c r="AE2690" s="5" t="s">
        <v>1231</v>
      </c>
      <c r="AF2690" s="5" t="s">
        <v>52</v>
      </c>
      <c r="AG2690" s="5" t="s">
        <v>52</v>
      </c>
      <c r="AH2690" s="5" t="s">
        <v>52</v>
      </c>
      <c r="AI2690" s="5" t="s">
        <v>1232</v>
      </c>
      <c r="AJ2690" s="5" t="s">
        <v>102</v>
      </c>
      <c r="AK2690" s="5" t="s">
        <v>52</v>
      </c>
      <c r="AL2690" s="5" t="s">
        <v>21974</v>
      </c>
    </row>
    <row r="2691">
      <c r="A2691" s="5" t="s">
        <v>23556</v>
      </c>
      <c r="B2691" s="5" t="s">
        <v>16690</v>
      </c>
      <c r="C2691" s="5" t="s">
        <v>102</v>
      </c>
      <c r="D2691" s="9">
        <v>42102.0</v>
      </c>
      <c r="E2691" s="5">
        <v>30626.0</v>
      </c>
      <c r="F2691" s="5">
        <v>13921.0</v>
      </c>
      <c r="G2691" s="5" t="s">
        <v>766</v>
      </c>
      <c r="H2691" s="5" t="s">
        <v>45</v>
      </c>
      <c r="I2691" s="5" t="s">
        <v>23557</v>
      </c>
      <c r="J2691" s="5" t="s">
        <v>768</v>
      </c>
      <c r="K2691" s="5" t="s">
        <v>23558</v>
      </c>
      <c r="L2691" s="5" t="s">
        <v>23559</v>
      </c>
      <c r="M2691" s="10" t="str">
        <f>IFERROR(__xludf.DUMMYFUNCTION("REGEXEXTRACT(L3176, ""[\s,]([A-Z]{2})[,\s]\s?\d{5}"")"),"#N/A")</f>
        <v>#N/A</v>
      </c>
      <c r="N2691" s="5" t="s">
        <v>52</v>
      </c>
      <c r="O2691" s="5" t="s">
        <v>52</v>
      </c>
      <c r="P2691" s="5">
        <v>1.0</v>
      </c>
      <c r="Q2691" s="5" t="s">
        <v>23560</v>
      </c>
      <c r="R2691" s="5">
        <v>4500.0</v>
      </c>
      <c r="S2691" s="5">
        <v>506.0</v>
      </c>
      <c r="T2691" s="5" t="s">
        <v>115</v>
      </c>
      <c r="U2691" s="5">
        <v>0.0</v>
      </c>
      <c r="V2691" s="5" t="s">
        <v>70</v>
      </c>
      <c r="W2691" s="5" t="s">
        <v>23561</v>
      </c>
      <c r="X2691" s="5" t="s">
        <v>52</v>
      </c>
      <c r="Y2691" s="5" t="s">
        <v>52</v>
      </c>
      <c r="Z2691" s="5" t="s">
        <v>23562</v>
      </c>
      <c r="AA2691" s="5" t="s">
        <v>23563</v>
      </c>
      <c r="AB2691" s="5" t="s">
        <v>1426</v>
      </c>
      <c r="AC2691" s="5" t="s">
        <v>52</v>
      </c>
      <c r="AD2691" s="5" t="s">
        <v>398</v>
      </c>
      <c r="AE2691" s="5" t="s">
        <v>399</v>
      </c>
      <c r="AF2691" s="5" t="s">
        <v>400</v>
      </c>
      <c r="AG2691" s="5" t="s">
        <v>401</v>
      </c>
      <c r="AH2691" s="5">
        <v>23502.0</v>
      </c>
      <c r="AI2691" s="5" t="s">
        <v>402</v>
      </c>
      <c r="AJ2691" s="5" t="s">
        <v>102</v>
      </c>
      <c r="AK2691" s="5" t="s">
        <v>52</v>
      </c>
      <c r="AL2691" s="5" t="s">
        <v>776</v>
      </c>
    </row>
    <row r="2692" hidden="1">
      <c r="A2692" s="5" t="s">
        <v>23564</v>
      </c>
      <c r="B2692" s="5" t="s">
        <v>16737</v>
      </c>
      <c r="C2692" s="5" t="s">
        <v>16738</v>
      </c>
      <c r="D2692" s="9">
        <v>42101.0</v>
      </c>
      <c r="E2692" s="5">
        <v>52767.0</v>
      </c>
      <c r="F2692" s="5">
        <v>23985.0</v>
      </c>
      <c r="G2692" s="5" t="s">
        <v>3378</v>
      </c>
      <c r="H2692" s="5" t="s">
        <v>171</v>
      </c>
      <c r="I2692" s="5" t="s">
        <v>23171</v>
      </c>
      <c r="J2692" s="5" t="s">
        <v>3378</v>
      </c>
      <c r="K2692" s="5" t="s">
        <v>23565</v>
      </c>
      <c r="L2692" s="5" t="s">
        <v>16741</v>
      </c>
      <c r="M2692" s="10" t="str">
        <f>IFERROR(__xludf.DUMMYFUNCTION("REGEXEXTRACT(L3177, ""[\s,]([A-Z]{2})[,\s]\s?\d{5}"")"),"#N/A")</f>
        <v>#N/A</v>
      </c>
      <c r="N2692" s="5" t="s">
        <v>16742</v>
      </c>
      <c r="O2692" s="5">
        <v>45242.0</v>
      </c>
      <c r="P2692" s="5">
        <v>2.0</v>
      </c>
      <c r="Q2692" s="5" t="s">
        <v>23566</v>
      </c>
      <c r="R2692" s="5" t="s">
        <v>52</v>
      </c>
      <c r="S2692" s="5">
        <v>2108.0</v>
      </c>
      <c r="T2692" s="5" t="s">
        <v>69</v>
      </c>
      <c r="U2692" s="5">
        <v>0.0</v>
      </c>
      <c r="V2692" s="5" t="s">
        <v>93</v>
      </c>
      <c r="W2692" s="5" t="s">
        <v>23567</v>
      </c>
      <c r="X2692" s="5" t="s">
        <v>55</v>
      </c>
      <c r="Y2692" s="5" t="s">
        <v>23568</v>
      </c>
      <c r="Z2692" s="5" t="s">
        <v>23569</v>
      </c>
      <c r="AA2692" s="5" t="s">
        <v>23570</v>
      </c>
      <c r="AB2692" s="5" t="s">
        <v>162</v>
      </c>
      <c r="AC2692" s="5" t="s">
        <v>52</v>
      </c>
      <c r="AD2692" s="5" t="s">
        <v>3141</v>
      </c>
      <c r="AE2692" s="5" t="s">
        <v>3142</v>
      </c>
      <c r="AF2692" s="5" t="s">
        <v>162</v>
      </c>
      <c r="AG2692" s="5" t="s">
        <v>52</v>
      </c>
      <c r="AH2692" s="5" t="s">
        <v>52</v>
      </c>
      <c r="AI2692" s="5" t="s">
        <v>3143</v>
      </c>
      <c r="AJ2692" s="5" t="s">
        <v>102</v>
      </c>
      <c r="AK2692" s="5" t="s">
        <v>52</v>
      </c>
      <c r="AL2692" s="5" t="s">
        <v>162</v>
      </c>
    </row>
    <row r="2693" hidden="1">
      <c r="A2693" s="5" t="s">
        <v>23571</v>
      </c>
      <c r="B2693" s="5" t="s">
        <v>23572</v>
      </c>
      <c r="C2693" s="5" t="s">
        <v>23573</v>
      </c>
      <c r="D2693" s="9">
        <v>42101.0</v>
      </c>
      <c r="E2693" s="5">
        <v>18795.0</v>
      </c>
      <c r="F2693" s="5">
        <v>8543.0</v>
      </c>
      <c r="G2693" s="5" t="s">
        <v>18465</v>
      </c>
      <c r="H2693" s="5" t="s">
        <v>171</v>
      </c>
      <c r="I2693" s="5" t="s">
        <v>2140</v>
      </c>
      <c r="J2693" s="5" t="s">
        <v>274</v>
      </c>
      <c r="K2693" s="5" t="s">
        <v>23574</v>
      </c>
      <c r="L2693" s="5" t="s">
        <v>23575</v>
      </c>
      <c r="M2693" s="10" t="str">
        <f>IFERROR(__xludf.DUMMYFUNCTION("REGEXEXTRACT(L3178, ""[\s,]([A-Z]{2})[,\s]\s?\d{5}"")"),"#N/A")</f>
        <v>#N/A</v>
      </c>
      <c r="N2693" s="5" t="s">
        <v>23576</v>
      </c>
      <c r="O2693" s="5">
        <v>2870.0</v>
      </c>
      <c r="P2693" s="5">
        <v>1.0</v>
      </c>
      <c r="Q2693" s="5" t="s">
        <v>23577</v>
      </c>
      <c r="R2693" s="5" t="s">
        <v>91</v>
      </c>
      <c r="S2693" s="5">
        <v>783.0</v>
      </c>
      <c r="T2693" s="5" t="s">
        <v>69</v>
      </c>
      <c r="U2693" s="5">
        <v>61.0</v>
      </c>
      <c r="V2693" s="5" t="s">
        <v>70</v>
      </c>
      <c r="W2693" s="5" t="s">
        <v>23578</v>
      </c>
      <c r="X2693" s="5" t="s">
        <v>52</v>
      </c>
      <c r="Y2693" s="5" t="s">
        <v>52</v>
      </c>
      <c r="Z2693" s="5">
        <v>42.0</v>
      </c>
      <c r="AA2693" s="5" t="s">
        <v>52</v>
      </c>
      <c r="AB2693" s="5" t="s">
        <v>235</v>
      </c>
      <c r="AC2693" s="5" t="s">
        <v>52</v>
      </c>
      <c r="AD2693" s="5" t="s">
        <v>1230</v>
      </c>
      <c r="AE2693" s="5" t="s">
        <v>1231</v>
      </c>
      <c r="AF2693" s="5" t="s">
        <v>52</v>
      </c>
      <c r="AG2693" s="5" t="s">
        <v>52</v>
      </c>
      <c r="AH2693" s="5" t="s">
        <v>52</v>
      </c>
      <c r="AI2693" s="5" t="s">
        <v>1232</v>
      </c>
      <c r="AJ2693" s="5" t="s">
        <v>23572</v>
      </c>
      <c r="AK2693" s="5" t="s">
        <v>23575</v>
      </c>
      <c r="AL2693" s="5" t="s">
        <v>23579</v>
      </c>
    </row>
    <row r="2694" hidden="1">
      <c r="A2694" s="5" t="s">
        <v>23580</v>
      </c>
      <c r="B2694" s="5" t="s">
        <v>1843</v>
      </c>
      <c r="C2694" s="5" t="s">
        <v>22331</v>
      </c>
      <c r="D2694" s="9">
        <v>42098.0</v>
      </c>
      <c r="E2694" s="5">
        <v>21183.0</v>
      </c>
      <c r="F2694" s="5">
        <v>9629.0</v>
      </c>
      <c r="G2694" s="5" t="s">
        <v>148</v>
      </c>
      <c r="H2694" s="5" t="s">
        <v>189</v>
      </c>
      <c r="I2694" s="5" t="s">
        <v>23581</v>
      </c>
      <c r="J2694" s="5" t="s">
        <v>151</v>
      </c>
      <c r="K2694" s="5">
        <v>6153.0</v>
      </c>
      <c r="L2694" s="5" t="s">
        <v>4225</v>
      </c>
      <c r="M2694" s="10" t="str">
        <f>IFERROR(__xludf.DUMMYFUNCTION("REGEXEXTRACT(L3179, ""[\s,]([A-Z]{2})[,\s]\s?\d{5}"")"),"#N/A")</f>
        <v>#N/A</v>
      </c>
      <c r="N2694" s="5" t="s">
        <v>22334</v>
      </c>
      <c r="O2694" s="5" t="s">
        <v>52</v>
      </c>
      <c r="P2694" s="5">
        <v>1.0</v>
      </c>
      <c r="Q2694" s="5" t="s">
        <v>23582</v>
      </c>
      <c r="R2694" s="5">
        <v>4200.0</v>
      </c>
      <c r="S2694" s="5">
        <v>10.0</v>
      </c>
      <c r="T2694" s="5" t="s">
        <v>53</v>
      </c>
      <c r="U2694" s="5">
        <v>0.0</v>
      </c>
      <c r="V2694" s="5" t="s">
        <v>158</v>
      </c>
      <c r="W2694" s="5" t="s">
        <v>23583</v>
      </c>
      <c r="X2694" s="5" t="s">
        <v>52</v>
      </c>
      <c r="Y2694" s="5" t="s">
        <v>52</v>
      </c>
      <c r="Z2694" s="5" t="s">
        <v>14465</v>
      </c>
      <c r="AA2694" s="5">
        <v>8211616.0</v>
      </c>
      <c r="AB2694" s="5" t="s">
        <v>180</v>
      </c>
      <c r="AC2694" s="5" t="s">
        <v>52</v>
      </c>
      <c r="AD2694" s="5" t="s">
        <v>163</v>
      </c>
      <c r="AE2694" s="5" t="s">
        <v>164</v>
      </c>
      <c r="AF2694" s="5" t="s">
        <v>165</v>
      </c>
      <c r="AG2694" s="5" t="s">
        <v>52</v>
      </c>
      <c r="AH2694" s="5" t="s">
        <v>52</v>
      </c>
      <c r="AI2694" s="5" t="s">
        <v>52</v>
      </c>
      <c r="AJ2694" s="5" t="s">
        <v>22737</v>
      </c>
      <c r="AK2694" s="5" t="s">
        <v>23584</v>
      </c>
      <c r="AL2694" s="5" t="s">
        <v>6168</v>
      </c>
    </row>
    <row r="2695" hidden="1">
      <c r="A2695" s="5" t="s">
        <v>23585</v>
      </c>
      <c r="B2695" s="5" t="s">
        <v>22927</v>
      </c>
      <c r="C2695" s="5" t="s">
        <v>22928</v>
      </c>
      <c r="D2695" s="9">
        <v>42097.0</v>
      </c>
      <c r="E2695" s="5">
        <v>1241.0</v>
      </c>
      <c r="F2695" s="5">
        <v>564.0</v>
      </c>
      <c r="G2695" s="5" t="s">
        <v>719</v>
      </c>
      <c r="H2695" s="5" t="s">
        <v>272</v>
      </c>
      <c r="I2695" s="5" t="s">
        <v>23586</v>
      </c>
      <c r="J2695" s="5" t="s">
        <v>274</v>
      </c>
      <c r="K2695" s="5" t="s">
        <v>23587</v>
      </c>
      <c r="L2695" s="5" t="s">
        <v>22930</v>
      </c>
      <c r="M2695" s="10" t="str">
        <f>IFERROR(__xludf.DUMMYFUNCTION("REGEXEXTRACT(L3180, ""[\s,]([A-Z]{2})[,\s]\s?\d{5}"")"),"#N/A")</f>
        <v>#N/A</v>
      </c>
      <c r="N2695" s="5" t="s">
        <v>22931</v>
      </c>
      <c r="O2695" s="5">
        <v>75024.0</v>
      </c>
      <c r="P2695" s="5">
        <v>1.0</v>
      </c>
      <c r="Q2695" s="5" t="s">
        <v>23588</v>
      </c>
      <c r="R2695" s="5" t="s">
        <v>211</v>
      </c>
      <c r="S2695" s="5">
        <v>228.0</v>
      </c>
      <c r="T2695" s="5" t="s">
        <v>69</v>
      </c>
      <c r="U2695" s="5">
        <v>8.0</v>
      </c>
      <c r="V2695" s="5" t="s">
        <v>93</v>
      </c>
      <c r="W2695" s="5" t="s">
        <v>23589</v>
      </c>
      <c r="X2695" s="5" t="s">
        <v>52</v>
      </c>
      <c r="Y2695" s="5" t="s">
        <v>52</v>
      </c>
      <c r="Z2695" s="5" t="s">
        <v>18438</v>
      </c>
      <c r="AA2695" s="5" t="s">
        <v>52</v>
      </c>
      <c r="AB2695" s="5" t="s">
        <v>260</v>
      </c>
      <c r="AC2695" s="5" t="s">
        <v>52</v>
      </c>
      <c r="AD2695" s="5" t="s">
        <v>9092</v>
      </c>
      <c r="AE2695" s="5" t="s">
        <v>9093</v>
      </c>
      <c r="AF2695" s="5" t="s">
        <v>2166</v>
      </c>
      <c r="AG2695" s="5" t="s">
        <v>52</v>
      </c>
      <c r="AH2695" s="5" t="s">
        <v>52</v>
      </c>
      <c r="AI2695" s="5" t="s">
        <v>52</v>
      </c>
      <c r="AJ2695" s="5" t="s">
        <v>248</v>
      </c>
      <c r="AK2695" s="5" t="s">
        <v>18340</v>
      </c>
      <c r="AL2695" s="5" t="s">
        <v>735</v>
      </c>
    </row>
    <row r="2696" hidden="1">
      <c r="A2696" s="5" t="s">
        <v>23590</v>
      </c>
      <c r="B2696" s="5" t="s">
        <v>22927</v>
      </c>
      <c r="C2696" s="5" t="s">
        <v>23591</v>
      </c>
      <c r="D2696" s="9">
        <v>42095.0</v>
      </c>
      <c r="E2696" s="5">
        <v>11543.0</v>
      </c>
      <c r="F2696" s="5">
        <v>5247.0</v>
      </c>
      <c r="G2696" s="5" t="s">
        <v>719</v>
      </c>
      <c r="H2696" s="5" t="s">
        <v>149</v>
      </c>
      <c r="I2696" s="5" t="s">
        <v>22964</v>
      </c>
      <c r="J2696" s="5" t="s">
        <v>274</v>
      </c>
      <c r="K2696" s="5" t="s">
        <v>23592</v>
      </c>
      <c r="L2696" s="5" t="s">
        <v>23016</v>
      </c>
      <c r="M2696" s="10" t="str">
        <f>IFERROR(__xludf.DUMMYFUNCTION("REGEXEXTRACT(L3181, ""[\s,]([A-Z]{2})[,\s]\s?\d{5}"")"),"#N/A")</f>
        <v>#N/A</v>
      </c>
      <c r="N2696" s="5" t="s">
        <v>23593</v>
      </c>
      <c r="O2696" s="5">
        <v>75024.0</v>
      </c>
      <c r="P2696" s="5">
        <v>1.0</v>
      </c>
      <c r="Q2696" s="5" t="s">
        <v>23594</v>
      </c>
      <c r="R2696" s="5" t="s">
        <v>91</v>
      </c>
      <c r="S2696" s="5">
        <v>2534.0</v>
      </c>
      <c r="T2696" s="5" t="s">
        <v>69</v>
      </c>
      <c r="U2696" s="5">
        <v>0.0</v>
      </c>
      <c r="V2696" s="5" t="s">
        <v>52</v>
      </c>
      <c r="W2696" s="5" t="s">
        <v>23595</v>
      </c>
      <c r="X2696" s="5" t="s">
        <v>52</v>
      </c>
      <c r="Y2696" s="5" t="s">
        <v>52</v>
      </c>
      <c r="Z2696" s="5" t="s">
        <v>20118</v>
      </c>
      <c r="AA2696" s="5" t="s">
        <v>23596</v>
      </c>
      <c r="AB2696" s="5" t="s">
        <v>235</v>
      </c>
      <c r="AC2696" s="5" t="s">
        <v>52</v>
      </c>
      <c r="AD2696" s="5" t="s">
        <v>3589</v>
      </c>
      <c r="AE2696" s="5" t="s">
        <v>3590</v>
      </c>
      <c r="AF2696" s="5" t="s">
        <v>3591</v>
      </c>
      <c r="AG2696" s="5" t="s">
        <v>52</v>
      </c>
      <c r="AH2696" s="5" t="s">
        <v>52</v>
      </c>
      <c r="AI2696" s="5" t="s">
        <v>3592</v>
      </c>
      <c r="AJ2696" s="5" t="s">
        <v>248</v>
      </c>
      <c r="AK2696" s="5" t="s">
        <v>23022</v>
      </c>
      <c r="AL2696" s="5" t="s">
        <v>12492</v>
      </c>
    </row>
    <row r="2697">
      <c r="A2697" s="5" t="s">
        <v>23597</v>
      </c>
      <c r="B2697" s="5" t="s">
        <v>23598</v>
      </c>
      <c r="C2697" s="5" t="s">
        <v>4286</v>
      </c>
      <c r="D2697" s="9">
        <v>42095.0</v>
      </c>
      <c r="E2697" s="5">
        <v>30820.0</v>
      </c>
      <c r="F2697" s="5">
        <v>14009.0</v>
      </c>
      <c r="G2697" s="5" t="s">
        <v>3935</v>
      </c>
      <c r="H2697" s="5" t="s">
        <v>45</v>
      </c>
      <c r="I2697" s="5" t="s">
        <v>23599</v>
      </c>
      <c r="J2697" s="5" t="s">
        <v>872</v>
      </c>
      <c r="K2697" s="5" t="s">
        <v>23600</v>
      </c>
      <c r="L2697" s="5" t="s">
        <v>23601</v>
      </c>
      <c r="M2697" s="11" t="s">
        <v>2670</v>
      </c>
      <c r="N2697" s="5" t="s">
        <v>23602</v>
      </c>
      <c r="O2697" s="5">
        <v>10013.0</v>
      </c>
      <c r="P2697" s="5">
        <v>2.0</v>
      </c>
      <c r="Q2697" s="5" t="s">
        <v>23603</v>
      </c>
      <c r="R2697" s="5" t="s">
        <v>23604</v>
      </c>
      <c r="S2697" s="5">
        <v>10.0</v>
      </c>
      <c r="T2697" s="5" t="s">
        <v>53</v>
      </c>
      <c r="U2697" s="5">
        <v>0.0</v>
      </c>
      <c r="V2697" s="5" t="s">
        <v>52</v>
      </c>
      <c r="W2697" s="5" t="s">
        <v>23605</v>
      </c>
      <c r="X2697" s="5" t="s">
        <v>71</v>
      </c>
      <c r="Y2697" s="5" t="s">
        <v>52</v>
      </c>
      <c r="Z2697" s="5" t="s">
        <v>23606</v>
      </c>
      <c r="AA2697" s="5" t="s">
        <v>52</v>
      </c>
      <c r="AB2697" s="5" t="s">
        <v>23607</v>
      </c>
      <c r="AC2697" s="5" t="s">
        <v>52</v>
      </c>
      <c r="AD2697" s="5" t="s">
        <v>23608</v>
      </c>
      <c r="AE2697" s="5" t="s">
        <v>23609</v>
      </c>
      <c r="AF2697" s="5" t="s">
        <v>23610</v>
      </c>
      <c r="AG2697" s="5" t="s">
        <v>52</v>
      </c>
      <c r="AH2697" s="5" t="s">
        <v>52</v>
      </c>
      <c r="AI2697" s="5" t="s">
        <v>23611</v>
      </c>
      <c r="AJ2697" s="5" t="s">
        <v>22599</v>
      </c>
      <c r="AK2697" s="5" t="s">
        <v>23612</v>
      </c>
      <c r="AL2697" s="5" t="s">
        <v>4766</v>
      </c>
    </row>
    <row r="2698" hidden="1">
      <c r="A2698" s="5" t="s">
        <v>23613</v>
      </c>
      <c r="B2698" s="5" t="s">
        <v>23614</v>
      </c>
      <c r="C2698" s="5" t="s">
        <v>23615</v>
      </c>
      <c r="D2698" s="9">
        <v>42094.0</v>
      </c>
      <c r="E2698" s="5">
        <v>47762.0</v>
      </c>
      <c r="F2698" s="5">
        <v>21710.0</v>
      </c>
      <c r="G2698" s="5" t="s">
        <v>4824</v>
      </c>
      <c r="H2698" s="5" t="s">
        <v>189</v>
      </c>
      <c r="I2698" s="5" t="s">
        <v>20665</v>
      </c>
      <c r="J2698" s="5" t="s">
        <v>4825</v>
      </c>
      <c r="K2698" s="5" t="s">
        <v>23616</v>
      </c>
      <c r="L2698" s="5" t="s">
        <v>23617</v>
      </c>
      <c r="M2698" s="10" t="str">
        <f>IFERROR(__xludf.DUMMYFUNCTION("REGEXEXTRACT(L3183, ""[\s,]([A-Z]{2})[,\s]\s?\d{5}"")"),"#N/A")</f>
        <v>#N/A</v>
      </c>
      <c r="N2698" s="5" t="s">
        <v>23618</v>
      </c>
      <c r="O2698" s="5">
        <v>76140.0</v>
      </c>
      <c r="P2698" s="5">
        <v>2.0</v>
      </c>
      <c r="Q2698" s="5" t="s">
        <v>23619</v>
      </c>
      <c r="R2698" s="5" t="s">
        <v>4079</v>
      </c>
      <c r="S2698" s="5">
        <v>9594.0</v>
      </c>
      <c r="T2698" s="5" t="s">
        <v>115</v>
      </c>
      <c r="U2698" s="5">
        <v>0.0</v>
      </c>
      <c r="V2698" s="5" t="s">
        <v>70</v>
      </c>
      <c r="W2698" s="5" t="s">
        <v>23620</v>
      </c>
      <c r="X2698" s="5" t="s">
        <v>52</v>
      </c>
      <c r="Y2698" s="5" t="s">
        <v>52</v>
      </c>
      <c r="Z2698" s="5" t="s">
        <v>23621</v>
      </c>
      <c r="AA2698" s="5" t="s">
        <v>23622</v>
      </c>
      <c r="AB2698" s="5" t="s">
        <v>235</v>
      </c>
      <c r="AC2698" s="5" t="s">
        <v>52</v>
      </c>
      <c r="AD2698" s="5" t="s">
        <v>19967</v>
      </c>
      <c r="AE2698" s="5" t="s">
        <v>19968</v>
      </c>
      <c r="AF2698" s="5" t="s">
        <v>2166</v>
      </c>
      <c r="AG2698" s="5" t="s">
        <v>52</v>
      </c>
      <c r="AH2698" s="5" t="s">
        <v>52</v>
      </c>
      <c r="AI2698" s="5" t="s">
        <v>52</v>
      </c>
      <c r="AJ2698" s="5" t="s">
        <v>23623</v>
      </c>
      <c r="AK2698" s="5" t="s">
        <v>23624</v>
      </c>
      <c r="AL2698" s="5" t="s">
        <v>166</v>
      </c>
    </row>
    <row r="2699" hidden="1">
      <c r="A2699" s="5" t="s">
        <v>23625</v>
      </c>
      <c r="B2699" s="5" t="s">
        <v>23626</v>
      </c>
      <c r="C2699" s="5" t="s">
        <v>23627</v>
      </c>
      <c r="D2699" s="9">
        <v>42094.0</v>
      </c>
      <c r="E2699" s="5">
        <v>49280.0</v>
      </c>
      <c r="F2699" s="5">
        <v>22400.0</v>
      </c>
      <c r="G2699" s="5" t="s">
        <v>4797</v>
      </c>
      <c r="H2699" s="5" t="s">
        <v>171</v>
      </c>
      <c r="I2699" s="5" t="s">
        <v>23628</v>
      </c>
      <c r="J2699" s="5" t="s">
        <v>2156</v>
      </c>
      <c r="K2699" s="5" t="s">
        <v>23629</v>
      </c>
      <c r="L2699" s="5" t="s">
        <v>23630</v>
      </c>
      <c r="M2699" s="10" t="str">
        <f>IFERROR(__xludf.DUMMYFUNCTION("REGEXEXTRACT(L3184, ""[\s,]([A-Z]{2})[,\s]\s?\d{5}"")"),"#N/A")</f>
        <v>#N/A</v>
      </c>
      <c r="N2699" s="5" t="s">
        <v>23631</v>
      </c>
      <c r="O2699" s="5">
        <v>28208.0</v>
      </c>
      <c r="P2699" s="5">
        <v>2.0</v>
      </c>
      <c r="Q2699" s="5" t="s">
        <v>23632</v>
      </c>
      <c r="R2699" s="5" t="s">
        <v>23633</v>
      </c>
      <c r="S2699" s="5">
        <v>6.0</v>
      </c>
      <c r="T2699" s="5" t="s">
        <v>92</v>
      </c>
      <c r="U2699" s="5">
        <v>115.0</v>
      </c>
      <c r="V2699" s="5" t="s">
        <v>70</v>
      </c>
      <c r="W2699" s="5" t="s">
        <v>23634</v>
      </c>
      <c r="X2699" s="5" t="s">
        <v>55</v>
      </c>
      <c r="Y2699" s="5" t="s">
        <v>23635</v>
      </c>
      <c r="Z2699" s="5" t="s">
        <v>858</v>
      </c>
      <c r="AA2699" s="5" t="s">
        <v>23636</v>
      </c>
      <c r="AB2699" s="5" t="s">
        <v>235</v>
      </c>
      <c r="AC2699" s="5" t="s">
        <v>52</v>
      </c>
      <c r="AD2699" s="5" t="s">
        <v>23637</v>
      </c>
      <c r="AE2699" s="5" t="s">
        <v>23638</v>
      </c>
      <c r="AF2699" s="5" t="s">
        <v>23639</v>
      </c>
      <c r="AG2699" s="5" t="s">
        <v>52</v>
      </c>
      <c r="AH2699" s="5" t="s">
        <v>23640</v>
      </c>
      <c r="AI2699" s="5" t="s">
        <v>23641</v>
      </c>
      <c r="AJ2699" s="5" t="s">
        <v>23626</v>
      </c>
      <c r="AK2699" s="5" t="s">
        <v>23630</v>
      </c>
      <c r="AL2699" s="5" t="s">
        <v>23642</v>
      </c>
    </row>
    <row r="2700" hidden="1">
      <c r="A2700" s="5" t="s">
        <v>23643</v>
      </c>
      <c r="B2700" s="5" t="s">
        <v>23098</v>
      </c>
      <c r="C2700" s="5" t="s">
        <v>23644</v>
      </c>
      <c r="D2700" s="9">
        <v>42094.0</v>
      </c>
      <c r="E2700" s="5">
        <v>49280.0</v>
      </c>
      <c r="F2700" s="5">
        <v>22400.0</v>
      </c>
      <c r="G2700" s="5" t="s">
        <v>4797</v>
      </c>
      <c r="H2700" s="5" t="s">
        <v>171</v>
      </c>
      <c r="I2700" s="5" t="s">
        <v>23645</v>
      </c>
      <c r="J2700" s="5" t="s">
        <v>2156</v>
      </c>
      <c r="K2700" s="5" t="s">
        <v>23629</v>
      </c>
      <c r="L2700" s="5" t="s">
        <v>23646</v>
      </c>
      <c r="M2700" s="10" t="str">
        <f>IFERROR(__xludf.DUMMYFUNCTION("REGEXEXTRACT(L3185, ""[\s,]([A-Z]{2})[,\s]\s?\d{5}"")"),"#N/A")</f>
        <v>#N/A</v>
      </c>
      <c r="N2700" s="5" t="s">
        <v>23647</v>
      </c>
      <c r="O2700" s="5">
        <v>90501.0</v>
      </c>
      <c r="P2700" s="5">
        <v>2.0</v>
      </c>
      <c r="Q2700" s="5" t="s">
        <v>23632</v>
      </c>
      <c r="R2700" s="5" t="s">
        <v>23633</v>
      </c>
      <c r="S2700" s="5">
        <v>6.0</v>
      </c>
      <c r="T2700" s="5" t="s">
        <v>92</v>
      </c>
      <c r="U2700" s="5">
        <v>0.0</v>
      </c>
      <c r="V2700" s="5" t="s">
        <v>52</v>
      </c>
      <c r="W2700" s="5" t="s">
        <v>23635</v>
      </c>
      <c r="X2700" s="5" t="s">
        <v>71</v>
      </c>
      <c r="Y2700" s="5" t="s">
        <v>52</v>
      </c>
      <c r="Z2700" s="5" t="s">
        <v>23648</v>
      </c>
      <c r="AA2700" s="5" t="s">
        <v>23636</v>
      </c>
      <c r="AB2700" s="5" t="s">
        <v>235</v>
      </c>
      <c r="AC2700" s="5" t="s">
        <v>52</v>
      </c>
      <c r="AD2700" s="5" t="s">
        <v>3589</v>
      </c>
      <c r="AE2700" s="5" t="s">
        <v>3590</v>
      </c>
      <c r="AF2700" s="5" t="s">
        <v>3591</v>
      </c>
      <c r="AG2700" s="5" t="s">
        <v>52</v>
      </c>
      <c r="AH2700" s="5" t="s">
        <v>52</v>
      </c>
      <c r="AI2700" s="5" t="s">
        <v>3592</v>
      </c>
      <c r="AJ2700" s="5" t="s">
        <v>23098</v>
      </c>
      <c r="AK2700" s="5" t="s">
        <v>23646</v>
      </c>
      <c r="AL2700" s="5" t="s">
        <v>15967</v>
      </c>
    </row>
    <row r="2701">
      <c r="A2701" s="5" t="s">
        <v>23649</v>
      </c>
      <c r="B2701" s="5" t="s">
        <v>23650</v>
      </c>
      <c r="C2701" s="5" t="s">
        <v>23651</v>
      </c>
      <c r="D2701" s="9">
        <v>42094.0</v>
      </c>
      <c r="E2701" s="5">
        <v>34236.0</v>
      </c>
      <c r="F2701" s="5">
        <v>15562.0</v>
      </c>
      <c r="G2701" s="5" t="s">
        <v>19504</v>
      </c>
      <c r="H2701" s="5" t="s">
        <v>45</v>
      </c>
      <c r="I2701" s="5" t="s">
        <v>23652</v>
      </c>
      <c r="J2701" s="5" t="s">
        <v>872</v>
      </c>
      <c r="K2701" s="5" t="s">
        <v>23653</v>
      </c>
      <c r="L2701" s="5" t="s">
        <v>23654</v>
      </c>
      <c r="M2701" s="10" t="str">
        <f>IFERROR(__xludf.DUMMYFUNCTION("REGEXEXTRACT(L3186, ""[\s,]([A-Z]{2})[,\s]\s?\d{5}"")"),"#N/A")</f>
        <v>#N/A</v>
      </c>
      <c r="N2701" s="5" t="s">
        <v>23655</v>
      </c>
      <c r="O2701" s="5">
        <v>60014.0</v>
      </c>
      <c r="P2701" s="5">
        <v>1.0</v>
      </c>
      <c r="Q2701" s="5" t="s">
        <v>23656</v>
      </c>
      <c r="R2701" s="5">
        <v>2200.0</v>
      </c>
      <c r="S2701" s="5">
        <v>738.0</v>
      </c>
      <c r="T2701" s="5" t="s">
        <v>115</v>
      </c>
      <c r="U2701" s="5">
        <v>0.0</v>
      </c>
      <c r="V2701" s="5" t="s">
        <v>70</v>
      </c>
      <c r="W2701" s="5" t="s">
        <v>23657</v>
      </c>
      <c r="X2701" s="5" t="s">
        <v>71</v>
      </c>
      <c r="Y2701" s="5" t="s">
        <v>52</v>
      </c>
      <c r="Z2701" s="5" t="s">
        <v>23658</v>
      </c>
      <c r="AA2701" s="5" t="s">
        <v>23659</v>
      </c>
      <c r="AB2701" s="5" t="s">
        <v>200</v>
      </c>
      <c r="AC2701" s="5" t="s">
        <v>52</v>
      </c>
      <c r="AD2701" s="5" t="s">
        <v>398</v>
      </c>
      <c r="AE2701" s="5" t="s">
        <v>399</v>
      </c>
      <c r="AF2701" s="5" t="s">
        <v>400</v>
      </c>
      <c r="AG2701" s="5" t="s">
        <v>401</v>
      </c>
      <c r="AH2701" s="5">
        <v>23502.0</v>
      </c>
      <c r="AI2701" s="5" t="s">
        <v>402</v>
      </c>
      <c r="AJ2701" s="5" t="s">
        <v>23650</v>
      </c>
      <c r="AK2701" s="5" t="s">
        <v>23654</v>
      </c>
      <c r="AL2701" s="5" t="s">
        <v>655</v>
      </c>
    </row>
  </sheetData>
  <autoFilter ref="$H$1:$H$2701">
    <filterColumn colId="0">
      <filters>
        <filter val="New York/Newark Area, Newark, New Jersey"/>
        <filter val="New York, New York"/>
      </filters>
    </filterColumn>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sheetData>
  <drawing r:id="rId2"/>
</worksheet>
</file>